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blas_Equivalencia" sheetId="2" state="visible" r:id="rId2"/>
    <sheet xmlns:r="http://schemas.openxmlformats.org/officeDocument/2006/relationships" name="Jóvenes_18_29" sheetId="3" state="visible" r:id="rId3"/>
    <sheet xmlns:r="http://schemas.openxmlformats.org/officeDocument/2006/relationships" name="Diagnostico_Nulos" sheetId="4" state="visible" r:id="rId4"/>
    <sheet xmlns:r="http://schemas.openxmlformats.org/officeDocument/2006/relationships" name="Correlacion" sheetId="5" state="visible" r:id="rId5"/>
    <sheet xmlns:r="http://schemas.openxmlformats.org/officeDocument/2006/relationships" name="TD_Genero" sheetId="6" state="visible" r:id="rId6"/>
    <sheet xmlns:r="http://schemas.openxmlformats.org/officeDocument/2006/relationships" name="Ingreso_Educacion" sheetId="7" state="visible" r:id="rId7"/>
    <sheet xmlns:r="http://schemas.openxmlformats.org/officeDocument/2006/relationships" name="Bitacora" sheetId="8" state="visible" r:id="rId8"/>
  </sheets>
  <definedNames>
    <definedName name="_xlnm._FilterDatabase" localSheetId="2" hidden="1">'Jóvenes_18_29'!$A$1:$AI$5934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+0.000;-0.000"/>
    <numFmt numFmtId="167" formatCode="0.0"/>
    <numFmt numFmtId="168" formatCode="$ #,##0"/>
  </numFmts>
  <fonts count="15">
    <font>
      <name val="Calibri"/>
      <family val="2"/>
      <color theme="1"/>
      <sz val="11"/>
      <scheme val="minor"/>
    </font>
    <font>
      <name val="Calibri"/>
      <b val="1"/>
      <color rgb="0014375E"/>
      <sz val="15"/>
    </font>
    <font>
      <name val="Calibri"/>
      <i val="1"/>
      <color rgb="005A6472"/>
      <sz val="10"/>
    </font>
    <font>
      <name val="Calibri"/>
      <b val="1"/>
      <color rgb="00FFFFFF"/>
      <sz val="11"/>
    </font>
    <font>
      <i val="1"/>
      <color rgb="005A6472"/>
      <sz val="9.5"/>
    </font>
    <font>
      <b val="1"/>
      <color rgb="0014375E"/>
    </font>
    <font>
      <b val="1"/>
    </font>
    <font>
      <b val="1"/>
      <color rgb="00FFFFFF"/>
    </font>
    <font>
      <b val="1"/>
      <color rgb="0014375E"/>
      <sz val="12"/>
    </font>
    <font>
      <b val="1"/>
      <color rgb="00C2603C"/>
    </font>
    <font>
      <name val="Calibri"/>
      <b val="1"/>
      <color rgb="0014375E"/>
      <sz val="20"/>
    </font>
    <font>
      <i val="1"/>
      <color rgb="005A6472"/>
      <sz val="10.5"/>
    </font>
    <font>
      <b val="1"/>
      <color rgb="00FFFFFF"/>
      <sz val="10"/>
    </font>
    <font>
      <b val="1"/>
      <color rgb="001B2430"/>
      <sz val="18"/>
    </font>
    <font>
      <sz val="10"/>
    </font>
  </fonts>
  <fills count="4">
    <fill>
      <patternFill/>
    </fill>
    <fill>
      <patternFill patternType="gray125"/>
    </fill>
    <fill>
      <patternFill patternType="solid">
        <fgColor rgb="0014375E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horizontal="center" vertical="center"/>
    </xf>
    <xf numFmtId="3" fontId="13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horizontal="center" vertical="center"/>
    </xf>
    <xf numFmtId="2" fontId="13" fillId="3" borderId="0" applyAlignment="1" pivotButton="0" quotePrefix="0" xfId="0">
      <alignment horizontal="center" vertical="center"/>
    </xf>
    <xf numFmtId="168" fontId="13" fillId="3" borderId="0" applyAlignment="1" pivotButton="0" quotePrefix="0" xfId="0">
      <alignment horizontal="center" vertical="center"/>
    </xf>
    <xf numFmtId="165" fontId="13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3" fontId="6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0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166" fontId="9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9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IPL promedio por sexo y región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'TD_Genero'!A3</f>
            </strRef>
          </tx>
          <spPr>
            <a:solidFill xmlns:a="http://schemas.openxmlformats.org/drawingml/2006/main">
              <a:srgbClr val="14375E"/>
            </a:solidFill>
            <a:ln xmlns:a="http://schemas.openxmlformats.org/drawingml/2006/main">
              <a:prstDash val="solid"/>
            </a:ln>
          </spPr>
          <val>
            <numRef>
              <f>'TD_Genero'!$B$3:$G$3</f>
            </numRef>
          </val>
        </ser>
        <ser>
          <idx val="1"/>
          <order val="1"/>
          <tx>
            <strRef>
              <f>'TD_Genero'!A4</f>
            </strRef>
          </tx>
          <spPr>
            <a:solidFill xmlns:a="http://schemas.openxmlformats.org/drawingml/2006/main">
              <a:srgbClr val="C2603C"/>
            </a:solidFill>
            <a:ln xmlns:a="http://schemas.openxmlformats.org/drawingml/2006/main">
              <a:prstDash val="solid"/>
            </a:ln>
          </spPr>
          <val>
            <numRef>
              <f>'TD_Genero'!$B$4:$G$4</f>
            </numRef>
          </val>
        </ser>
        <ser>
          <idx val="2"/>
          <order val="2"/>
          <tx>
            <strRef>
              <f>'TD_Genero'!A5</f>
            </strRef>
          </tx>
          <spPr>
            <a:ln xmlns:a="http://schemas.openxmlformats.org/drawingml/2006/main">
              <a:prstDash val="solid"/>
            </a:ln>
          </spPr>
          <val>
            <numRef>
              <f>'TD_Genero'!$B$5:$G$5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IPL promedio (0 a 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 promedio de la ocupación principal según nivel educativo</a:t>
            </a:r>
          </a:p>
        </rich>
      </tx>
    </title>
    <plotArea>
      <lineChart>
        <grouping val="standard"/>
        <ser>
          <idx val="0"/>
          <order val="0"/>
          <tx>
            <strRef>
              <f>'Ingreso_Educacion'!C3</f>
            </strRef>
          </tx>
          <spPr>
            <a:ln xmlns:a="http://schemas.openxmlformats.org/drawingml/2006/main" w="28000">
              <a:solidFill>
                <a:srgbClr val="1437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'Ingreso_Educacion'!$B$4:$B$9</f>
            </numRef>
          </cat>
          <val>
            <numRef>
              <f>'Ingreso_Educacion'!$C$4:$C$9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 educativo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Pesos corrientes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47675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5334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667500" cy="3762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684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684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4375E"/>
    <outlinePr summaryBelow="1" summaryRight="1"/>
    <pageSetUpPr/>
  </sheetPr>
  <dimension ref="B2:N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</cols>
  <sheetData>
    <row r="2" ht="30" customHeight="1">
      <c r="B2" s="1" t="inlineStr">
        <is>
          <t>PANEL DE ANÁLISIS — EMPLEO JUVENIL EN ARGENTINA (EPH · INDEC)</t>
        </is>
      </c>
    </row>
    <row r="3">
      <c r="B3" s="2" t="inlineStr">
        <is>
          <t>Segmento 18 a 29 años · EPH 2025 · trimestre 1 · elaborado por Jeisson Marín Uribe para Fundación Impacto Laboral · actualizado 18/09/2026</t>
        </is>
      </c>
    </row>
    <row r="5" ht="20" customHeight="1">
      <c r="B5" s="3" t="inlineStr">
        <is>
          <t>Jóvenes 18-29 relevados</t>
        </is>
      </c>
      <c r="F5" s="3" t="inlineStr">
        <is>
          <t>Tasa de desocupación juvenil</t>
        </is>
      </c>
      <c r="J5" s="3" t="inlineStr">
        <is>
          <t>Informalidad (sin aportes)</t>
        </is>
      </c>
    </row>
    <row r="6" ht="34" customHeight="1">
      <c r="B6" s="4">
        <f>COUNTA('Jóvenes_18_29'!$A$2:$A$5934)</f>
        <v/>
      </c>
      <c r="F6" s="5">
        <f>COUNTIF('Jóvenes_18_29'!$M$2:$M$5934,2)/(COUNTIF('Jóvenes_18_29'!$M$2:$M$5934,1)+COUNTIF('Jóvenes_18_29'!$M$2:$M$5934,2))</f>
        <v/>
      </c>
      <c r="J6" s="5">
        <f>AVERAGE('Jóvenes_18_29'!$AA$2:$AA$5934)</f>
        <v/>
      </c>
    </row>
    <row r="8" ht="20" customHeight="1">
      <c r="B8" s="3" t="inlineStr">
        <is>
          <t>IPL promedio (0 a 3)</t>
        </is>
      </c>
      <c r="F8" s="3" t="inlineStr">
        <is>
          <t>Ingreso promedio ocupados</t>
        </is>
      </c>
      <c r="J8" s="3" t="inlineStr">
        <is>
          <t>Correlación ISE ↔ IPL</t>
        </is>
      </c>
    </row>
    <row r="9" ht="34" customHeight="1">
      <c r="B9" s="6">
        <f>AVERAGE('Jóvenes_18_29'!$AD$2:$AD$5934)</f>
        <v/>
      </c>
      <c r="F9" s="7">
        <f>AVERAGE('Jóvenes_18_29'!$AH$2:$AH$5934)</f>
        <v/>
      </c>
      <c r="J9" s="8">
        <f>Correlacion!F7</f>
        <v/>
      </c>
    </row>
    <row r="11">
      <c r="B11" s="9" t="inlineStr">
        <is>
          <t>Gráfico 1 — Matriz de calor de correlación</t>
        </is>
      </c>
      <c r="H11" s="9" t="inlineStr">
        <is>
          <t>Gráfico 2 — Brecha de género en precariedad, por región</t>
        </is>
      </c>
    </row>
    <row r="33">
      <c r="B33" s="9" t="inlineStr">
        <is>
          <t>Gráfico 3 — Ingreso y precariedad según nivel educativo</t>
        </is>
      </c>
      <c r="H33" s="9" t="inlineStr">
        <is>
          <t>Cómo leer este panel</t>
        </is>
      </c>
    </row>
    <row r="34" ht="28" customHeight="1">
      <c r="H34" s="10" t="inlineStr">
        <is>
          <t>· 58.1% de los jóvenes ocupados trabaja sin aportes jubilatorios.</t>
        </is>
      </c>
    </row>
    <row r="35" ht="28" customHeight="1">
      <c r="H35" s="10" t="inlineStr">
        <is>
          <t>· El IPL promedio es 1.72 sobre 3 y 32.9% acumula las tres carencias.</t>
        </is>
      </c>
    </row>
    <row r="36" ht="28" customHeight="1">
      <c r="H36" s="10" t="inlineStr">
        <is>
          <t>· Las mujeres registran un IPL de 1.78 frente a 1.67 de los varones (brecha +0.11).</t>
        </is>
      </c>
    </row>
    <row r="37" ht="28" customHeight="1">
      <c r="H37" s="10" t="inlineStr">
        <is>
          <t>· La brecha de género más alta se observa en Patagonia (+0.42).</t>
        </is>
      </c>
    </row>
    <row r="38" ht="28" customHeight="1">
      <c r="H38" s="10" t="inlineStr">
        <is>
          <t>· Correlación ISE ↔ IPL = -0.365: la educación es el principal amortiguador de la precariedad.</t>
        </is>
      </c>
    </row>
    <row r="39" ht="28" customHeight="1">
      <c r="H39" s="10" t="inlineStr">
        <is>
          <t>· Todas las celdas son fórmulas vivas: al reemplazar el archivo de microdatos, el panel se recalcula solo.</t>
        </is>
      </c>
    </row>
    <row r="40" ht="28" customHeight="1">
      <c r="H40" s="10" t="inlineStr">
        <is>
          <t>· Para agregar segmentadores interactivos: Insertar → Tabla dinámica sobre la hoja de trabajo y luego Analizar → Insertar segmentación de datos (REGION_TEXTO y TRAMO_EDAD).</t>
        </is>
      </c>
    </row>
  </sheetData>
  <mergeCells count="21">
    <mergeCell ref="B9:E9"/>
    <mergeCell ref="H37:N37"/>
    <mergeCell ref="F9:I9"/>
    <mergeCell ref="B6:E6"/>
    <mergeCell ref="B5:E5"/>
    <mergeCell ref="J8:M8"/>
    <mergeCell ref="H35:N35"/>
    <mergeCell ref="H38:N38"/>
    <mergeCell ref="J5:M5"/>
    <mergeCell ref="B3:N3"/>
    <mergeCell ref="F6:I6"/>
    <mergeCell ref="J9:M9"/>
    <mergeCell ref="H40:N40"/>
    <mergeCell ref="H39:N39"/>
    <mergeCell ref="H34:N34"/>
    <mergeCell ref="J6:M6"/>
    <mergeCell ref="F5:I5"/>
    <mergeCell ref="B2:N2"/>
    <mergeCell ref="B8:E8"/>
    <mergeCell ref="H36:N36"/>
    <mergeCell ref="F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" customWidth="1" min="3" max="3"/>
    <col width="11" customWidth="1" min="4" max="4"/>
    <col width="26" customWidth="1" min="5" max="5"/>
    <col width="3" customWidth="1" min="6" max="6"/>
    <col width="10" customWidth="1" min="7" max="7"/>
    <col width="22" customWidth="1" min="8" max="8"/>
  </cols>
  <sheetData>
    <row r="1">
      <c r="A1" s="11" t="inlineStr">
        <is>
          <t>Tablas de equivalencia — Diseño de Registro EPH (INDEC)</t>
        </is>
      </c>
    </row>
    <row r="2" ht="30" customHeight="1">
      <c r="A2" s="12" t="inlineStr">
        <is>
          <t>REGION</t>
        </is>
      </c>
      <c r="B2" s="12" t="inlineStr">
        <is>
          <t>Etiqueta</t>
        </is>
      </c>
      <c r="C2" s="12" t="inlineStr"/>
      <c r="D2" s="12" t="inlineStr">
        <is>
          <t>NIVEL_ED</t>
        </is>
      </c>
      <c r="E2" s="12" t="inlineStr">
        <is>
          <t>Etiqueta</t>
        </is>
      </c>
      <c r="F2" s="12" t="inlineStr"/>
      <c r="G2" s="12" t="inlineStr">
        <is>
          <t>ESTADO</t>
        </is>
      </c>
      <c r="H2" s="12" t="inlineStr">
        <is>
          <t>Etiqueta</t>
        </is>
      </c>
    </row>
    <row r="3">
      <c r="A3" s="13" t="n">
        <v>1</v>
      </c>
      <c r="B3" s="13" t="inlineStr">
        <is>
          <t>Gran Buenos Aires</t>
        </is>
      </c>
      <c r="D3" s="13" t="n">
        <v>1</v>
      </c>
      <c r="E3" s="13" t="inlineStr">
        <is>
          <t>Primaria incompleta</t>
        </is>
      </c>
      <c r="G3" s="13" t="n">
        <v>1</v>
      </c>
      <c r="H3" s="13" t="inlineStr">
        <is>
          <t>Ocupado</t>
        </is>
      </c>
    </row>
    <row r="4">
      <c r="A4" s="13" t="n">
        <v>40</v>
      </c>
      <c r="B4" s="13" t="inlineStr">
        <is>
          <t>Noroeste (NOA)</t>
        </is>
      </c>
      <c r="D4" s="13" t="n">
        <v>2</v>
      </c>
      <c r="E4" s="13" t="inlineStr">
        <is>
          <t>Primaria completa</t>
        </is>
      </c>
      <c r="G4" s="13" t="n">
        <v>2</v>
      </c>
      <c r="H4" s="13" t="inlineStr">
        <is>
          <t>Desocupado</t>
        </is>
      </c>
    </row>
    <row r="5">
      <c r="A5" s="13" t="n">
        <v>41</v>
      </c>
      <c r="B5" s="13" t="inlineStr">
        <is>
          <t>Noreste (NEA)</t>
        </is>
      </c>
      <c r="D5" s="13" t="n">
        <v>3</v>
      </c>
      <c r="E5" s="13" t="inlineStr">
        <is>
          <t>Secundaria incompleta</t>
        </is>
      </c>
      <c r="G5" s="13" t="n">
        <v>3</v>
      </c>
      <c r="H5" s="13" t="inlineStr">
        <is>
          <t>Inactivo</t>
        </is>
      </c>
    </row>
    <row r="6">
      <c r="A6" s="13" t="n">
        <v>42</v>
      </c>
      <c r="B6" s="13" t="inlineStr">
        <is>
          <t>Cuyo</t>
        </is>
      </c>
      <c r="D6" s="13" t="n">
        <v>4</v>
      </c>
      <c r="E6" s="13" t="inlineStr">
        <is>
          <t>Secundaria completa</t>
        </is>
      </c>
      <c r="G6" s="13" t="n">
        <v>4</v>
      </c>
      <c r="H6" s="13" t="inlineStr">
        <is>
          <t>Menor de 10 años</t>
        </is>
      </c>
    </row>
    <row r="7">
      <c r="A7" s="13" t="n">
        <v>43</v>
      </c>
      <c r="B7" s="13" t="inlineStr">
        <is>
          <t>Pampeana</t>
        </is>
      </c>
      <c r="D7" s="13" t="n">
        <v>5</v>
      </c>
      <c r="E7" s="13" t="inlineStr">
        <is>
          <t>Superior incompleto</t>
        </is>
      </c>
    </row>
    <row r="8">
      <c r="A8" s="13" t="n">
        <v>44</v>
      </c>
      <c r="B8" s="13" t="inlineStr">
        <is>
          <t>Patagonia</t>
        </is>
      </c>
      <c r="D8" s="13" t="n">
        <v>6</v>
      </c>
      <c r="E8" s="13" t="inlineStr">
        <is>
          <t>Superior completo</t>
        </is>
      </c>
    </row>
    <row r="9">
      <c r="D9" s="13" t="n">
        <v>7</v>
      </c>
      <c r="E9" s="13" t="inlineStr">
        <is>
          <t>Sin instrucción</t>
        </is>
      </c>
    </row>
    <row r="12">
      <c r="A12" s="14" t="inlineStr">
        <is>
          <t>Recordatorio metodológico: PP07H = 2 indica que NO le descuentan aportes jubilatorios (empleo informal); PP07C ≥ 2 indica inestabilidad contractual; PP3E_TOT = 999 es Ns./Nr.; P21 = -9 es no respuesta de ingresos.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9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8" customWidth="1" min="4" max="4"/>
    <col width="8" customWidth="1" min="5" max="5"/>
    <col width="11" customWidth="1" min="6" max="6"/>
    <col width="9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8" customWidth="1" min="13" max="13"/>
    <col width="9" customWidth="1" min="14" max="14"/>
    <col width="8" customWidth="1" min="15" max="15"/>
    <col width="8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20" customWidth="1" min="22" max="22"/>
    <col width="20" customWidth="1" min="23" max="23"/>
    <col width="11" customWidth="1" min="24" max="24"/>
    <col width="12" customWidth="1" min="25" max="25"/>
    <col width="11" customWidth="1" min="26" max="26"/>
    <col width="13" customWidth="1" min="27" max="27"/>
    <col width="15" customWidth="1" min="28" max="28"/>
    <col width="12" customWidth="1" min="29" max="29"/>
    <col width="7" customWidth="1" min="30" max="30"/>
    <col width="14" customWidth="1" min="31" max="31"/>
    <col width="10" customWidth="1" min="32" max="32"/>
    <col width="7" customWidth="1" min="33" max="33"/>
    <col width="12" customWidth="1" min="34" max="34"/>
    <col width="13" customWidth="1" min="35" max="35"/>
  </cols>
  <sheetData>
    <row r="1" ht="30" customHeight="1">
      <c r="A1" s="12" t="inlineStr">
        <is>
          <t>CODUSU</t>
        </is>
      </c>
      <c r="B1" s="12" t="inlineStr">
        <is>
          <t>ANO4</t>
        </is>
      </c>
      <c r="C1" s="12" t="inlineStr">
        <is>
          <t>TRIMESTRE</t>
        </is>
      </c>
      <c r="D1" s="12" t="inlineStr">
        <is>
          <t>REGION</t>
        </is>
      </c>
      <c r="E1" s="12" t="inlineStr">
        <is>
          <t>MAS_500</t>
        </is>
      </c>
      <c r="F1" s="12" t="inlineStr">
        <is>
          <t>AGLOMERADO</t>
        </is>
      </c>
      <c r="G1" s="12" t="inlineStr">
        <is>
          <t>PONDERA</t>
        </is>
      </c>
      <c r="H1" s="12" t="inlineStr">
        <is>
          <t>CH03</t>
        </is>
      </c>
      <c r="I1" s="12" t="inlineStr">
        <is>
          <t>CH04</t>
        </is>
      </c>
      <c r="J1" s="12" t="inlineStr">
        <is>
          <t>CH06</t>
        </is>
      </c>
      <c r="K1" s="12" t="inlineStr">
        <is>
          <t>CH10</t>
        </is>
      </c>
      <c r="L1" s="12" t="inlineStr">
        <is>
          <t>NIVEL_ED</t>
        </is>
      </c>
      <c r="M1" s="12" t="inlineStr">
        <is>
          <t>ESTADO</t>
        </is>
      </c>
      <c r="N1" s="12" t="inlineStr">
        <is>
          <t>CAT_OCUP</t>
        </is>
      </c>
      <c r="O1" s="12" t="inlineStr">
        <is>
          <t>PP07C</t>
        </is>
      </c>
      <c r="P1" s="12" t="inlineStr">
        <is>
          <t>PP07H</t>
        </is>
      </c>
      <c r="Q1" s="12" t="inlineStr">
        <is>
          <t>PP3E_TOT</t>
        </is>
      </c>
      <c r="R1" s="12" t="inlineStr">
        <is>
          <t>P21</t>
        </is>
      </c>
      <c r="S1" s="12" t="inlineStr">
        <is>
          <t>TOT_P12</t>
        </is>
      </c>
      <c r="T1" s="12" t="inlineStr">
        <is>
          <t>P47T</t>
        </is>
      </c>
      <c r="U1" s="12" t="inlineStr">
        <is>
          <t>IPCF</t>
        </is>
      </c>
      <c r="V1" s="12" t="inlineStr">
        <is>
          <t>REGION_TEXTO</t>
        </is>
      </c>
      <c r="W1" s="12" t="inlineStr">
        <is>
          <t>NIVEL_ED_TEXTO</t>
        </is>
      </c>
      <c r="X1" s="12" t="inlineStr">
        <is>
          <t>SEXO_TEXTO</t>
        </is>
      </c>
      <c r="Y1" s="12" t="inlineStr">
        <is>
          <t>ESTADO_TEXTO</t>
        </is>
      </c>
      <c r="Z1" s="12" t="inlineStr">
        <is>
          <t>TRAMO_EDAD</t>
        </is>
      </c>
      <c r="AA1" s="12" t="inlineStr">
        <is>
          <t>IPL_Jubilacion</t>
        </is>
      </c>
      <c r="AB1" s="12" t="inlineStr">
        <is>
          <t>IPL_Inestabilidad</t>
        </is>
      </c>
      <c r="AC1" s="12" t="inlineStr">
        <is>
          <t>IPL_Jornada</t>
        </is>
      </c>
      <c r="AD1" s="12" t="inlineStr">
        <is>
          <t>IPL</t>
        </is>
      </c>
      <c r="AE1" s="12" t="inlineStr">
        <is>
          <t>ISE_NivelJoven</t>
        </is>
      </c>
      <c r="AF1" s="12" t="inlineStr">
        <is>
          <t>ISE_Hogar</t>
        </is>
      </c>
      <c r="AG1" s="12" t="inlineStr">
        <is>
          <t>ISE</t>
        </is>
      </c>
      <c r="AH1" s="12" t="inlineStr">
        <is>
          <t>P21_LIMPIO</t>
        </is>
      </c>
      <c r="AI1" s="12" t="inlineStr">
        <is>
          <t>HORAS_LIMPIO</t>
        </is>
      </c>
    </row>
    <row r="2">
      <c r="A2" t="inlineStr">
        <is>
          <t>TQRMNOP100001</t>
        </is>
      </c>
      <c r="B2" t="n">
        <v>2025</v>
      </c>
      <c r="C2" t="n">
        <v>1</v>
      </c>
      <c r="D2" t="n">
        <v>42</v>
      </c>
      <c r="E2" t="inlineStr">
        <is>
          <t>N</t>
        </is>
      </c>
      <c r="F2" t="n">
        <v>27</v>
      </c>
      <c r="G2" t="n">
        <v>1195</v>
      </c>
      <c r="H2" t="n">
        <v>1</v>
      </c>
      <c r="I2" t="n">
        <v>2</v>
      </c>
      <c r="J2" t="n">
        <v>18</v>
      </c>
      <c r="K2" t="n">
        <v>1</v>
      </c>
      <c r="L2" t="n">
        <v>5</v>
      </c>
      <c r="M2" t="n">
        <v>1</v>
      </c>
      <c r="N2" t="n">
        <v>3</v>
      </c>
      <c r="O2" t="n">
        <v>1</v>
      </c>
      <c r="P2" t="n">
        <v>1</v>
      </c>
      <c r="Q2" t="n">
        <v>44</v>
      </c>
      <c r="R2" s="15" t="n">
        <v>-9</v>
      </c>
      <c r="S2" s="15" t="n">
        <v>0</v>
      </c>
      <c r="T2" s="15" t="n">
        <v>0</v>
      </c>
      <c r="U2" s="15" t="n">
        <v>46800</v>
      </c>
      <c r="V2">
        <f>IFERROR(VLOOKUP(D2,Tablas_Equivalencia!$A$3:$B$8,2,FALSE),"Sin dato")</f>
        <v/>
      </c>
      <c r="W2">
        <f>IFERROR(VLOOKUP(L2,Tablas_Equivalencia!$D$3:$E$9,2,FALSE),"Sin dato")</f>
        <v/>
      </c>
      <c r="X2">
        <f>IF(I2=1,"Varón","Mujer")</f>
        <v/>
      </c>
      <c r="Y2">
        <f>IFERROR(VLOOKUP(M2,Tablas_Equivalencia!$G$3:$H$6,2,FALSE),"Sin dato")</f>
        <v/>
      </c>
      <c r="Z2">
        <f>IF(J2&lt;=24,"18-24","25-29")</f>
        <v/>
      </c>
      <c r="AA2">
        <f>IF(M2&lt;&gt;1,"",IF(P2=2,1,0))</f>
        <v/>
      </c>
      <c r="AB2">
        <f>IF(M2&lt;&gt;1,"",IF(O2&gt;=2,1,0))</f>
        <v/>
      </c>
      <c r="AC2">
        <f>IF(M2&lt;&gt;1,"",IF(OR(Q2=999,Q2=""),"",IF(OR(Q2&lt;35,Q2&gt;48),1,0)))</f>
        <v/>
      </c>
      <c r="AD2">
        <f>IF(COUNT(AA2:AC2)&lt;3,"",SUM(AA2:AC2))</f>
        <v/>
      </c>
      <c r="AE2">
        <f>IF(L2&gt;=4,2,IF(L2&gt;=2,1,0))</f>
        <v/>
      </c>
      <c r="AF2">
        <f>IF(L2&gt;=5,1,0)</f>
        <v/>
      </c>
      <c r="AG2">
        <f>AE2+AF2</f>
        <v/>
      </c>
      <c r="AH2" s="15">
        <f>IF(M2&lt;&gt;1,"",IF(OR(R2=-9,R2=""),"",R2))</f>
        <v/>
      </c>
      <c r="AI2">
        <f>IF(M2&lt;&gt;1,"",IF(OR(Q2=999,Q2=""),"",Q2))</f>
        <v/>
      </c>
    </row>
    <row r="3">
      <c r="A3" t="inlineStr">
        <is>
          <t>TQRMNOP100002</t>
        </is>
      </c>
      <c r="B3" t="n">
        <v>2025</v>
      </c>
      <c r="C3" t="n">
        <v>1</v>
      </c>
      <c r="D3" t="n">
        <v>41</v>
      </c>
      <c r="E3" t="inlineStr">
        <is>
          <t>N</t>
        </is>
      </c>
      <c r="F3" t="n">
        <v>12</v>
      </c>
      <c r="G3" t="n">
        <v>1603</v>
      </c>
      <c r="H3" t="n">
        <v>3</v>
      </c>
      <c r="I3" t="n">
        <v>2</v>
      </c>
      <c r="J3" t="n">
        <v>18</v>
      </c>
      <c r="K3" t="n">
        <v>2</v>
      </c>
      <c r="L3" t="n">
        <v>1</v>
      </c>
      <c r="M3" t="n">
        <v>3</v>
      </c>
      <c r="R3" s="15" t="n">
        <v>0</v>
      </c>
      <c r="S3" s="15" t="n">
        <v>0</v>
      </c>
      <c r="T3" s="15" t="n">
        <v>0</v>
      </c>
      <c r="U3" s="15" t="n">
        <v>367200</v>
      </c>
      <c r="V3">
        <f>IFERROR(VLOOKUP(D3,Tablas_Equivalencia!$A$3:$B$8,2,FALSE),"Sin dato")</f>
        <v/>
      </c>
      <c r="W3">
        <f>IFERROR(VLOOKUP(L3,Tablas_Equivalencia!$D$3:$E$9,2,FALSE),"Sin dato")</f>
        <v/>
      </c>
      <c r="X3">
        <f>IF(I3=1,"Varón","Mujer")</f>
        <v/>
      </c>
      <c r="Y3">
        <f>IFERROR(VLOOKUP(M3,Tablas_Equivalencia!$G$3:$H$6,2,FALSE),"Sin dato")</f>
        <v/>
      </c>
      <c r="Z3">
        <f>IF(J3&lt;=24,"18-24","25-29")</f>
        <v/>
      </c>
      <c r="AA3">
        <f>IF(M3&lt;&gt;1,"",IF(P3=2,1,0))</f>
        <v/>
      </c>
      <c r="AB3">
        <f>IF(M3&lt;&gt;1,"",IF(O3&gt;=2,1,0))</f>
        <v/>
      </c>
      <c r="AC3">
        <f>IF(M3&lt;&gt;1,"",IF(OR(Q3=999,Q3=""),"",IF(OR(Q3&lt;35,Q3&gt;48),1,0)))</f>
        <v/>
      </c>
      <c r="AD3">
        <f>IF(COUNT(AA3:AC3)&lt;3,"",SUM(AA3:AC3))</f>
        <v/>
      </c>
      <c r="AE3">
        <f>IF(L3&gt;=4,2,IF(L3&gt;=2,1,0))</f>
        <v/>
      </c>
      <c r="AF3">
        <f>IF(L3&gt;=5,1,0)</f>
        <v/>
      </c>
      <c r="AG3">
        <f>AE3+AF3</f>
        <v/>
      </c>
      <c r="AH3" s="15">
        <f>IF(M3&lt;&gt;1,"",IF(OR(R3=-9,R3=""),"",R3))</f>
        <v/>
      </c>
      <c r="AI3">
        <f>IF(M3&lt;&gt;1,"",IF(OR(Q3=999,Q3=""),"",Q3))</f>
        <v/>
      </c>
    </row>
    <row r="4">
      <c r="A4" t="inlineStr">
        <is>
          <t>TQRMNOP100005</t>
        </is>
      </c>
      <c r="B4" t="n">
        <v>2025</v>
      </c>
      <c r="C4" t="n">
        <v>1</v>
      </c>
      <c r="D4" t="n">
        <v>43</v>
      </c>
      <c r="E4" t="inlineStr">
        <is>
          <t>N</t>
        </is>
      </c>
      <c r="F4" t="n">
        <v>34</v>
      </c>
      <c r="G4" t="n">
        <v>1073</v>
      </c>
      <c r="H4" t="n">
        <v>1</v>
      </c>
      <c r="I4" t="n">
        <v>2</v>
      </c>
      <c r="J4" t="n">
        <v>28</v>
      </c>
      <c r="K4" t="n">
        <v>1</v>
      </c>
      <c r="L4" t="n">
        <v>4</v>
      </c>
      <c r="M4" t="n">
        <v>1</v>
      </c>
      <c r="N4" t="n">
        <v>2</v>
      </c>
      <c r="O4" t="n">
        <v>2</v>
      </c>
      <c r="P4" t="n">
        <v>2</v>
      </c>
      <c r="Q4" t="n">
        <v>32</v>
      </c>
      <c r="R4" s="15" t="n">
        <v>271000</v>
      </c>
      <c r="S4" s="15" t="n">
        <v>0</v>
      </c>
      <c r="T4" s="15" t="n">
        <v>271000</v>
      </c>
      <c r="U4" s="15" t="n">
        <v>169600</v>
      </c>
      <c r="V4">
        <f>IFERROR(VLOOKUP(D4,Tablas_Equivalencia!$A$3:$B$8,2,FALSE),"Sin dato")</f>
        <v/>
      </c>
      <c r="W4">
        <f>IFERROR(VLOOKUP(L4,Tablas_Equivalencia!$D$3:$E$9,2,FALSE),"Sin dato")</f>
        <v/>
      </c>
      <c r="X4">
        <f>IF(I4=1,"Varón","Mujer")</f>
        <v/>
      </c>
      <c r="Y4">
        <f>IFERROR(VLOOKUP(M4,Tablas_Equivalencia!$G$3:$H$6,2,FALSE),"Sin dato")</f>
        <v/>
      </c>
      <c r="Z4">
        <f>IF(J4&lt;=24,"18-24","25-29")</f>
        <v/>
      </c>
      <c r="AA4">
        <f>IF(M4&lt;&gt;1,"",IF(P4=2,1,0))</f>
        <v/>
      </c>
      <c r="AB4">
        <f>IF(M4&lt;&gt;1,"",IF(O4&gt;=2,1,0))</f>
        <v/>
      </c>
      <c r="AC4">
        <f>IF(M4&lt;&gt;1,"",IF(OR(Q4=999,Q4=""),"",IF(OR(Q4&lt;35,Q4&gt;48),1,0)))</f>
        <v/>
      </c>
      <c r="AD4">
        <f>IF(COUNT(AA4:AC4)&lt;3,"",SUM(AA4:AC4))</f>
        <v/>
      </c>
      <c r="AE4">
        <f>IF(L4&gt;=4,2,IF(L4&gt;=2,1,0))</f>
        <v/>
      </c>
      <c r="AF4">
        <f>IF(L4&gt;=5,1,0)</f>
        <v/>
      </c>
      <c r="AG4">
        <f>AE4+AF4</f>
        <v/>
      </c>
      <c r="AH4" s="15">
        <f>IF(M4&lt;&gt;1,"",IF(OR(R4=-9,R4=""),"",R4))</f>
        <v/>
      </c>
      <c r="AI4">
        <f>IF(M4&lt;&gt;1,"",IF(OR(Q4=999,Q4=""),"",Q4))</f>
        <v/>
      </c>
    </row>
    <row r="5">
      <c r="A5" t="inlineStr">
        <is>
          <t>TQRMNOP100010</t>
        </is>
      </c>
      <c r="B5" t="n">
        <v>2025</v>
      </c>
      <c r="C5" t="n">
        <v>1</v>
      </c>
      <c r="D5" t="n">
        <v>44</v>
      </c>
      <c r="E5" t="inlineStr">
        <is>
          <t>N</t>
        </is>
      </c>
      <c r="F5" t="n">
        <v>93</v>
      </c>
      <c r="G5" t="n">
        <v>1288</v>
      </c>
      <c r="H5" t="n">
        <v>1</v>
      </c>
      <c r="I5" t="n">
        <v>2</v>
      </c>
      <c r="J5" t="n">
        <v>18</v>
      </c>
      <c r="K5" t="n">
        <v>2</v>
      </c>
      <c r="L5" t="n">
        <v>4</v>
      </c>
      <c r="M5" t="n">
        <v>3</v>
      </c>
      <c r="R5" s="15" t="n">
        <v>0</v>
      </c>
      <c r="S5" s="15" t="n">
        <v>0</v>
      </c>
      <c r="T5" s="15" t="n">
        <v>0</v>
      </c>
      <c r="U5" s="15" t="n">
        <v>161800</v>
      </c>
      <c r="V5">
        <f>IFERROR(VLOOKUP(D5,Tablas_Equivalencia!$A$3:$B$8,2,FALSE),"Sin dato")</f>
        <v/>
      </c>
      <c r="W5">
        <f>IFERROR(VLOOKUP(L5,Tablas_Equivalencia!$D$3:$E$9,2,FALSE),"Sin dato")</f>
        <v/>
      </c>
      <c r="X5">
        <f>IF(I5=1,"Varón","Mujer")</f>
        <v/>
      </c>
      <c r="Y5">
        <f>IFERROR(VLOOKUP(M5,Tablas_Equivalencia!$G$3:$H$6,2,FALSE),"Sin dato")</f>
        <v/>
      </c>
      <c r="Z5">
        <f>IF(J5&lt;=24,"18-24","25-29")</f>
        <v/>
      </c>
      <c r="AA5">
        <f>IF(M5&lt;&gt;1,"",IF(P5=2,1,0))</f>
        <v/>
      </c>
      <c r="AB5">
        <f>IF(M5&lt;&gt;1,"",IF(O5&gt;=2,1,0))</f>
        <v/>
      </c>
      <c r="AC5">
        <f>IF(M5&lt;&gt;1,"",IF(OR(Q5=999,Q5=""),"",IF(OR(Q5&lt;35,Q5&gt;48),1,0)))</f>
        <v/>
      </c>
      <c r="AD5">
        <f>IF(COUNT(AA5:AC5)&lt;3,"",SUM(AA5:AC5))</f>
        <v/>
      </c>
      <c r="AE5">
        <f>IF(L5&gt;=4,2,IF(L5&gt;=2,1,0))</f>
        <v/>
      </c>
      <c r="AF5">
        <f>IF(L5&gt;=5,1,0)</f>
        <v/>
      </c>
      <c r="AG5">
        <f>AE5+AF5</f>
        <v/>
      </c>
      <c r="AH5" s="15">
        <f>IF(M5&lt;&gt;1,"",IF(OR(R5=-9,R5=""),"",R5))</f>
        <v/>
      </c>
      <c r="AI5">
        <f>IF(M5&lt;&gt;1,"",IF(OR(Q5=999,Q5=""),"",Q5))</f>
        <v/>
      </c>
    </row>
    <row r="6">
      <c r="A6" t="inlineStr">
        <is>
          <t>TQRMNOP100012</t>
        </is>
      </c>
      <c r="B6" t="n">
        <v>2025</v>
      </c>
      <c r="C6" t="n">
        <v>1</v>
      </c>
      <c r="D6" t="n">
        <v>42</v>
      </c>
      <c r="E6" t="inlineStr">
        <is>
          <t>N</t>
        </is>
      </c>
      <c r="F6" t="n">
        <v>27</v>
      </c>
      <c r="G6" t="n">
        <v>1734</v>
      </c>
      <c r="H6" t="n">
        <v>3</v>
      </c>
      <c r="I6" t="n">
        <v>2</v>
      </c>
      <c r="J6" t="n">
        <v>23</v>
      </c>
      <c r="K6" t="n">
        <v>2</v>
      </c>
      <c r="L6" t="n">
        <v>5</v>
      </c>
      <c r="M6" t="n">
        <v>1</v>
      </c>
      <c r="N6" t="n">
        <v>3</v>
      </c>
      <c r="O6" t="n">
        <v>2</v>
      </c>
      <c r="P6" t="n">
        <v>2</v>
      </c>
      <c r="Q6" t="n">
        <v>27</v>
      </c>
      <c r="R6" s="15" t="n">
        <v>371000</v>
      </c>
      <c r="S6" s="15" t="n">
        <v>0</v>
      </c>
      <c r="T6" s="15" t="n">
        <v>371000</v>
      </c>
      <c r="U6" s="15" t="n">
        <v>85200</v>
      </c>
      <c r="V6">
        <f>IFERROR(VLOOKUP(D6,Tablas_Equivalencia!$A$3:$B$8,2,FALSE),"Sin dato")</f>
        <v/>
      </c>
      <c r="W6">
        <f>IFERROR(VLOOKUP(L6,Tablas_Equivalencia!$D$3:$E$9,2,FALSE),"Sin dato")</f>
        <v/>
      </c>
      <c r="X6">
        <f>IF(I6=1,"Varón","Mujer")</f>
        <v/>
      </c>
      <c r="Y6">
        <f>IFERROR(VLOOKUP(M6,Tablas_Equivalencia!$G$3:$H$6,2,FALSE),"Sin dato")</f>
        <v/>
      </c>
      <c r="Z6">
        <f>IF(J6&lt;=24,"18-24","25-29")</f>
        <v/>
      </c>
      <c r="AA6">
        <f>IF(M6&lt;&gt;1,"",IF(P6=2,1,0))</f>
        <v/>
      </c>
      <c r="AB6">
        <f>IF(M6&lt;&gt;1,"",IF(O6&gt;=2,1,0))</f>
        <v/>
      </c>
      <c r="AC6">
        <f>IF(M6&lt;&gt;1,"",IF(OR(Q6=999,Q6=""),"",IF(OR(Q6&lt;35,Q6&gt;48),1,0)))</f>
        <v/>
      </c>
      <c r="AD6">
        <f>IF(COUNT(AA6:AC6)&lt;3,"",SUM(AA6:AC6))</f>
        <v/>
      </c>
      <c r="AE6">
        <f>IF(L6&gt;=4,2,IF(L6&gt;=2,1,0))</f>
        <v/>
      </c>
      <c r="AF6">
        <f>IF(L6&gt;=5,1,0)</f>
        <v/>
      </c>
      <c r="AG6">
        <f>AE6+AF6</f>
        <v/>
      </c>
      <c r="AH6" s="15">
        <f>IF(M6&lt;&gt;1,"",IF(OR(R6=-9,R6=""),"",R6))</f>
        <v/>
      </c>
      <c r="AI6">
        <f>IF(M6&lt;&gt;1,"",IF(OR(Q6=999,Q6=""),"",Q6))</f>
        <v/>
      </c>
    </row>
    <row r="7">
      <c r="A7" t="inlineStr">
        <is>
          <t>TQRMNOP100013</t>
        </is>
      </c>
      <c r="B7" t="n">
        <v>2025</v>
      </c>
      <c r="C7" t="n">
        <v>1</v>
      </c>
      <c r="D7" t="n">
        <v>43</v>
      </c>
      <c r="E7" t="inlineStr">
        <is>
          <t>S</t>
        </is>
      </c>
      <c r="F7" t="n">
        <v>20</v>
      </c>
      <c r="G7" t="n">
        <v>667</v>
      </c>
      <c r="H7" t="n">
        <v>1</v>
      </c>
      <c r="I7" t="n">
        <v>2</v>
      </c>
      <c r="J7" t="n">
        <v>28</v>
      </c>
      <c r="K7" t="n">
        <v>2</v>
      </c>
      <c r="L7" t="n">
        <v>6</v>
      </c>
      <c r="M7" t="n">
        <v>1</v>
      </c>
      <c r="N7" t="n">
        <v>3</v>
      </c>
      <c r="O7" t="n">
        <v>1</v>
      </c>
      <c r="P7" t="n">
        <v>1</v>
      </c>
      <c r="Q7" t="n">
        <v>37</v>
      </c>
      <c r="R7" s="15" t="n">
        <v>620000</v>
      </c>
      <c r="S7" s="15" t="n">
        <v>0</v>
      </c>
      <c r="T7" s="15" t="n">
        <v>620000</v>
      </c>
      <c r="U7" s="15" t="n">
        <v>163300</v>
      </c>
      <c r="V7">
        <f>IFERROR(VLOOKUP(D7,Tablas_Equivalencia!$A$3:$B$8,2,FALSE),"Sin dato")</f>
        <v/>
      </c>
      <c r="W7">
        <f>IFERROR(VLOOKUP(L7,Tablas_Equivalencia!$D$3:$E$9,2,FALSE),"Sin dato")</f>
        <v/>
      </c>
      <c r="X7">
        <f>IF(I7=1,"Varón","Mujer")</f>
        <v/>
      </c>
      <c r="Y7">
        <f>IFERROR(VLOOKUP(M7,Tablas_Equivalencia!$G$3:$H$6,2,FALSE),"Sin dato")</f>
        <v/>
      </c>
      <c r="Z7">
        <f>IF(J7&lt;=24,"18-24","25-29")</f>
        <v/>
      </c>
      <c r="AA7">
        <f>IF(M7&lt;&gt;1,"",IF(P7=2,1,0))</f>
        <v/>
      </c>
      <c r="AB7">
        <f>IF(M7&lt;&gt;1,"",IF(O7&gt;=2,1,0))</f>
        <v/>
      </c>
      <c r="AC7">
        <f>IF(M7&lt;&gt;1,"",IF(OR(Q7=999,Q7=""),"",IF(OR(Q7&lt;35,Q7&gt;48),1,0)))</f>
        <v/>
      </c>
      <c r="AD7">
        <f>IF(COUNT(AA7:AC7)&lt;3,"",SUM(AA7:AC7))</f>
        <v/>
      </c>
      <c r="AE7">
        <f>IF(L7&gt;=4,2,IF(L7&gt;=2,1,0))</f>
        <v/>
      </c>
      <c r="AF7">
        <f>IF(L7&gt;=5,1,0)</f>
        <v/>
      </c>
      <c r="AG7">
        <f>AE7+AF7</f>
        <v/>
      </c>
      <c r="AH7" s="15">
        <f>IF(M7&lt;&gt;1,"",IF(OR(R7=-9,R7=""),"",R7))</f>
        <v/>
      </c>
      <c r="AI7">
        <f>IF(M7&lt;&gt;1,"",IF(OR(Q7=999,Q7=""),"",Q7))</f>
        <v/>
      </c>
    </row>
    <row r="8">
      <c r="A8" t="inlineStr">
        <is>
          <t>TQRMNOP100014</t>
        </is>
      </c>
      <c r="B8" t="n">
        <v>2025</v>
      </c>
      <c r="C8" t="n">
        <v>1</v>
      </c>
      <c r="D8" t="n">
        <v>41</v>
      </c>
      <c r="E8" t="inlineStr">
        <is>
          <t>N</t>
        </is>
      </c>
      <c r="F8" t="n">
        <v>12</v>
      </c>
      <c r="G8" t="n">
        <v>1462</v>
      </c>
      <c r="H8" t="n">
        <v>1</v>
      </c>
      <c r="I8" t="n">
        <v>2</v>
      </c>
      <c r="J8" t="n">
        <v>22</v>
      </c>
      <c r="K8" t="n">
        <v>2</v>
      </c>
      <c r="L8" t="n">
        <v>5</v>
      </c>
      <c r="M8" t="n">
        <v>3</v>
      </c>
      <c r="R8" s="15" t="n">
        <v>0</v>
      </c>
      <c r="S8" s="15" t="n">
        <v>30000</v>
      </c>
      <c r="T8" s="15" t="n">
        <v>30000</v>
      </c>
      <c r="U8" s="15" t="n">
        <v>158000</v>
      </c>
      <c r="V8">
        <f>IFERROR(VLOOKUP(D8,Tablas_Equivalencia!$A$3:$B$8,2,FALSE),"Sin dato")</f>
        <v/>
      </c>
      <c r="W8">
        <f>IFERROR(VLOOKUP(L8,Tablas_Equivalencia!$D$3:$E$9,2,FALSE),"Sin dato")</f>
        <v/>
      </c>
      <c r="X8">
        <f>IF(I8=1,"Varón","Mujer")</f>
        <v/>
      </c>
      <c r="Y8">
        <f>IFERROR(VLOOKUP(M8,Tablas_Equivalencia!$G$3:$H$6,2,FALSE),"Sin dato")</f>
        <v/>
      </c>
      <c r="Z8">
        <f>IF(J8&lt;=24,"18-24","25-29")</f>
        <v/>
      </c>
      <c r="AA8">
        <f>IF(M8&lt;&gt;1,"",IF(P8=2,1,0))</f>
        <v/>
      </c>
      <c r="AB8">
        <f>IF(M8&lt;&gt;1,"",IF(O8&gt;=2,1,0))</f>
        <v/>
      </c>
      <c r="AC8">
        <f>IF(M8&lt;&gt;1,"",IF(OR(Q8=999,Q8=""),"",IF(OR(Q8&lt;35,Q8&gt;48),1,0)))</f>
        <v/>
      </c>
      <c r="AD8">
        <f>IF(COUNT(AA8:AC8)&lt;3,"",SUM(AA8:AC8))</f>
        <v/>
      </c>
      <c r="AE8">
        <f>IF(L8&gt;=4,2,IF(L8&gt;=2,1,0))</f>
        <v/>
      </c>
      <c r="AF8">
        <f>IF(L8&gt;=5,1,0)</f>
        <v/>
      </c>
      <c r="AG8">
        <f>AE8+AF8</f>
        <v/>
      </c>
      <c r="AH8" s="15">
        <f>IF(M8&lt;&gt;1,"",IF(OR(R8=-9,R8=""),"",R8))</f>
        <v/>
      </c>
      <c r="AI8">
        <f>IF(M8&lt;&gt;1,"",IF(OR(Q8=999,Q8=""),"",Q8))</f>
        <v/>
      </c>
    </row>
    <row r="9">
      <c r="A9" t="inlineStr">
        <is>
          <t>TQRMNOP100031</t>
        </is>
      </c>
      <c r="B9" t="n">
        <v>2025</v>
      </c>
      <c r="C9" t="n">
        <v>1</v>
      </c>
      <c r="D9" t="n">
        <v>43</v>
      </c>
      <c r="E9" t="inlineStr">
        <is>
          <t>S</t>
        </is>
      </c>
      <c r="F9" t="n">
        <v>17</v>
      </c>
      <c r="G9" t="n">
        <v>925</v>
      </c>
      <c r="H9" t="n">
        <v>1</v>
      </c>
      <c r="I9" t="n">
        <v>1</v>
      </c>
      <c r="J9" t="n">
        <v>28</v>
      </c>
      <c r="K9" t="n">
        <v>2</v>
      </c>
      <c r="L9" t="n">
        <v>4</v>
      </c>
      <c r="M9" t="n">
        <v>1</v>
      </c>
      <c r="N9" t="n">
        <v>3</v>
      </c>
      <c r="O9" t="n">
        <v>1</v>
      </c>
      <c r="P9" t="n">
        <v>1</v>
      </c>
      <c r="Q9" t="n">
        <v>35</v>
      </c>
      <c r="R9" s="15" t="n">
        <v>390000</v>
      </c>
      <c r="S9" s="15" t="n">
        <v>0</v>
      </c>
      <c r="T9" s="15" t="n">
        <v>390000</v>
      </c>
      <c r="U9" s="15" t="n">
        <v>81800</v>
      </c>
      <c r="V9">
        <f>IFERROR(VLOOKUP(D9,Tablas_Equivalencia!$A$3:$B$8,2,FALSE),"Sin dato")</f>
        <v/>
      </c>
      <c r="W9">
        <f>IFERROR(VLOOKUP(L9,Tablas_Equivalencia!$D$3:$E$9,2,FALSE),"Sin dato")</f>
        <v/>
      </c>
      <c r="X9">
        <f>IF(I9=1,"Varón","Mujer")</f>
        <v/>
      </c>
      <c r="Y9">
        <f>IFERROR(VLOOKUP(M9,Tablas_Equivalencia!$G$3:$H$6,2,FALSE),"Sin dato")</f>
        <v/>
      </c>
      <c r="Z9">
        <f>IF(J9&lt;=24,"18-24","25-29")</f>
        <v/>
      </c>
      <c r="AA9">
        <f>IF(M9&lt;&gt;1,"",IF(P9=2,1,0))</f>
        <v/>
      </c>
      <c r="AB9">
        <f>IF(M9&lt;&gt;1,"",IF(O9&gt;=2,1,0))</f>
        <v/>
      </c>
      <c r="AC9">
        <f>IF(M9&lt;&gt;1,"",IF(OR(Q9=999,Q9=""),"",IF(OR(Q9&lt;35,Q9&gt;48),1,0)))</f>
        <v/>
      </c>
      <c r="AD9">
        <f>IF(COUNT(AA9:AC9)&lt;3,"",SUM(AA9:AC9))</f>
        <v/>
      </c>
      <c r="AE9">
        <f>IF(L9&gt;=4,2,IF(L9&gt;=2,1,0))</f>
        <v/>
      </c>
      <c r="AF9">
        <f>IF(L9&gt;=5,1,0)</f>
        <v/>
      </c>
      <c r="AG9">
        <f>AE9+AF9</f>
        <v/>
      </c>
      <c r="AH9" s="15">
        <f>IF(M9&lt;&gt;1,"",IF(OR(R9=-9,R9=""),"",R9))</f>
        <v/>
      </c>
      <c r="AI9">
        <f>IF(M9&lt;&gt;1,"",IF(OR(Q9=999,Q9=""),"",Q9))</f>
        <v/>
      </c>
    </row>
    <row r="10">
      <c r="A10" t="inlineStr">
        <is>
          <t>TQRMNOP100034</t>
        </is>
      </c>
      <c r="B10" t="n">
        <v>2025</v>
      </c>
      <c r="C10" t="n">
        <v>1</v>
      </c>
      <c r="D10" t="n">
        <v>40</v>
      </c>
      <c r="E10" t="inlineStr">
        <is>
          <t>S</t>
        </is>
      </c>
      <c r="F10" t="n">
        <v>7</v>
      </c>
      <c r="G10" t="n">
        <v>728</v>
      </c>
      <c r="H10" t="n">
        <v>3</v>
      </c>
      <c r="I10" t="n">
        <v>2</v>
      </c>
      <c r="J10" t="n">
        <v>25</v>
      </c>
      <c r="K10" t="n">
        <v>2</v>
      </c>
      <c r="L10" t="n">
        <v>6</v>
      </c>
      <c r="M10" t="n">
        <v>1</v>
      </c>
      <c r="N10" t="n">
        <v>3</v>
      </c>
      <c r="O10" t="n">
        <v>1</v>
      </c>
      <c r="P10" t="n">
        <v>1</v>
      </c>
      <c r="Q10" t="n">
        <v>35</v>
      </c>
      <c r="R10" s="15" t="n">
        <v>990000</v>
      </c>
      <c r="S10" s="15" t="n">
        <v>0</v>
      </c>
      <c r="T10" s="15" t="n">
        <v>990000</v>
      </c>
      <c r="U10" s="15" t="n">
        <v>37600</v>
      </c>
      <c r="V10">
        <f>IFERROR(VLOOKUP(D10,Tablas_Equivalencia!$A$3:$B$8,2,FALSE),"Sin dato")</f>
        <v/>
      </c>
      <c r="W10">
        <f>IFERROR(VLOOKUP(L10,Tablas_Equivalencia!$D$3:$E$9,2,FALSE),"Sin dato")</f>
        <v/>
      </c>
      <c r="X10">
        <f>IF(I10=1,"Varón","Mujer")</f>
        <v/>
      </c>
      <c r="Y10">
        <f>IFERROR(VLOOKUP(M10,Tablas_Equivalencia!$G$3:$H$6,2,FALSE),"Sin dato")</f>
        <v/>
      </c>
      <c r="Z10">
        <f>IF(J10&lt;=24,"18-24","25-29")</f>
        <v/>
      </c>
      <c r="AA10">
        <f>IF(M10&lt;&gt;1,"",IF(P10=2,1,0))</f>
        <v/>
      </c>
      <c r="AB10">
        <f>IF(M10&lt;&gt;1,"",IF(O10&gt;=2,1,0))</f>
        <v/>
      </c>
      <c r="AC10">
        <f>IF(M10&lt;&gt;1,"",IF(OR(Q10=999,Q10=""),"",IF(OR(Q10&lt;35,Q10&gt;48),1,0)))</f>
        <v/>
      </c>
      <c r="AD10">
        <f>IF(COUNT(AA10:AC10)&lt;3,"",SUM(AA10:AC10))</f>
        <v/>
      </c>
      <c r="AE10">
        <f>IF(L10&gt;=4,2,IF(L10&gt;=2,1,0))</f>
        <v/>
      </c>
      <c r="AF10">
        <f>IF(L10&gt;=5,1,0)</f>
        <v/>
      </c>
      <c r="AG10">
        <f>AE10+AF10</f>
        <v/>
      </c>
      <c r="AH10" s="15">
        <f>IF(M10&lt;&gt;1,"",IF(OR(R10=-9,R10=""),"",R10))</f>
        <v/>
      </c>
      <c r="AI10">
        <f>IF(M10&lt;&gt;1,"",IF(OR(Q10=999,Q10=""),"",Q10))</f>
        <v/>
      </c>
    </row>
    <row r="11">
      <c r="A11" t="inlineStr">
        <is>
          <t>TQRMNOP100041</t>
        </is>
      </c>
      <c r="B11" t="n">
        <v>2025</v>
      </c>
      <c r="C11" t="n">
        <v>1</v>
      </c>
      <c r="D11" t="n">
        <v>40</v>
      </c>
      <c r="E11" t="inlineStr">
        <is>
          <t>N</t>
        </is>
      </c>
      <c r="F11" t="n">
        <v>22</v>
      </c>
      <c r="G11" t="n">
        <v>1345</v>
      </c>
      <c r="H11" t="n">
        <v>1</v>
      </c>
      <c r="I11" t="n">
        <v>2</v>
      </c>
      <c r="J11" t="n">
        <v>24</v>
      </c>
      <c r="K11" t="n">
        <v>1</v>
      </c>
      <c r="L11" t="n">
        <v>4</v>
      </c>
      <c r="M11" t="n">
        <v>1</v>
      </c>
      <c r="N11" t="n">
        <v>3</v>
      </c>
      <c r="O11" t="n">
        <v>2</v>
      </c>
      <c r="P11" t="n">
        <v>2</v>
      </c>
      <c r="Q11" t="n">
        <v>41</v>
      </c>
      <c r="R11" s="15" t="n">
        <v>-9</v>
      </c>
      <c r="S11" s="15" t="n">
        <v>0</v>
      </c>
      <c r="T11" s="15" t="n">
        <v>0</v>
      </c>
      <c r="U11" s="15" t="n">
        <v>187700</v>
      </c>
      <c r="V11">
        <f>IFERROR(VLOOKUP(D11,Tablas_Equivalencia!$A$3:$B$8,2,FALSE),"Sin dato")</f>
        <v/>
      </c>
      <c r="W11">
        <f>IFERROR(VLOOKUP(L11,Tablas_Equivalencia!$D$3:$E$9,2,FALSE),"Sin dato")</f>
        <v/>
      </c>
      <c r="X11">
        <f>IF(I11=1,"Varón","Mujer")</f>
        <v/>
      </c>
      <c r="Y11">
        <f>IFERROR(VLOOKUP(M11,Tablas_Equivalencia!$G$3:$H$6,2,FALSE),"Sin dato")</f>
        <v/>
      </c>
      <c r="Z11">
        <f>IF(J11&lt;=24,"18-24","25-29")</f>
        <v/>
      </c>
      <c r="AA11">
        <f>IF(M11&lt;&gt;1,"",IF(P11=2,1,0))</f>
        <v/>
      </c>
      <c r="AB11">
        <f>IF(M11&lt;&gt;1,"",IF(O11&gt;=2,1,0))</f>
        <v/>
      </c>
      <c r="AC11">
        <f>IF(M11&lt;&gt;1,"",IF(OR(Q11=999,Q11=""),"",IF(OR(Q11&lt;35,Q11&gt;48),1,0)))</f>
        <v/>
      </c>
      <c r="AD11">
        <f>IF(COUNT(AA11:AC11)&lt;3,"",SUM(AA11:AC11))</f>
        <v/>
      </c>
      <c r="AE11">
        <f>IF(L11&gt;=4,2,IF(L11&gt;=2,1,0))</f>
        <v/>
      </c>
      <c r="AF11">
        <f>IF(L11&gt;=5,1,0)</f>
        <v/>
      </c>
      <c r="AG11">
        <f>AE11+AF11</f>
        <v/>
      </c>
      <c r="AH11" s="15">
        <f>IF(M11&lt;&gt;1,"",IF(OR(R11=-9,R11=""),"",R11))</f>
        <v/>
      </c>
      <c r="AI11">
        <f>IF(M11&lt;&gt;1,"",IF(OR(Q11=999,Q11=""),"",Q11))</f>
        <v/>
      </c>
    </row>
    <row r="12">
      <c r="A12" t="inlineStr">
        <is>
          <t>TQRMNOP100060</t>
        </is>
      </c>
      <c r="B12" t="n">
        <v>2025</v>
      </c>
      <c r="C12" t="n">
        <v>1</v>
      </c>
      <c r="D12" t="n">
        <v>41</v>
      </c>
      <c r="E12" t="inlineStr">
        <is>
          <t>N</t>
        </is>
      </c>
      <c r="F12" t="n">
        <v>12</v>
      </c>
      <c r="G12" t="n">
        <v>445</v>
      </c>
      <c r="H12" t="n">
        <v>1</v>
      </c>
      <c r="I12" t="n">
        <v>1</v>
      </c>
      <c r="J12" t="n">
        <v>24</v>
      </c>
      <c r="K12" t="n">
        <v>2</v>
      </c>
      <c r="L12" t="n">
        <v>4</v>
      </c>
      <c r="M12" t="n">
        <v>3</v>
      </c>
      <c r="R12" s="15" t="n">
        <v>0</v>
      </c>
      <c r="S12" s="15" t="n">
        <v>0</v>
      </c>
      <c r="T12" s="15" t="n">
        <v>0</v>
      </c>
      <c r="U12" s="15" t="n">
        <v>179800</v>
      </c>
      <c r="V12">
        <f>IFERROR(VLOOKUP(D12,Tablas_Equivalencia!$A$3:$B$8,2,FALSE),"Sin dato")</f>
        <v/>
      </c>
      <c r="W12">
        <f>IFERROR(VLOOKUP(L12,Tablas_Equivalencia!$D$3:$E$9,2,FALSE),"Sin dato")</f>
        <v/>
      </c>
      <c r="X12">
        <f>IF(I12=1,"Varón","Mujer")</f>
        <v/>
      </c>
      <c r="Y12">
        <f>IFERROR(VLOOKUP(M12,Tablas_Equivalencia!$G$3:$H$6,2,FALSE),"Sin dato")</f>
        <v/>
      </c>
      <c r="Z12">
        <f>IF(J12&lt;=24,"18-24","25-29")</f>
        <v/>
      </c>
      <c r="AA12">
        <f>IF(M12&lt;&gt;1,"",IF(P12=2,1,0))</f>
        <v/>
      </c>
      <c r="AB12">
        <f>IF(M12&lt;&gt;1,"",IF(O12&gt;=2,1,0))</f>
        <v/>
      </c>
      <c r="AC12">
        <f>IF(M12&lt;&gt;1,"",IF(OR(Q12=999,Q12=""),"",IF(OR(Q12&lt;35,Q12&gt;48),1,0)))</f>
        <v/>
      </c>
      <c r="AD12">
        <f>IF(COUNT(AA12:AC12)&lt;3,"",SUM(AA12:AC12))</f>
        <v/>
      </c>
      <c r="AE12">
        <f>IF(L12&gt;=4,2,IF(L12&gt;=2,1,0))</f>
        <v/>
      </c>
      <c r="AF12">
        <f>IF(L12&gt;=5,1,0)</f>
        <v/>
      </c>
      <c r="AG12">
        <f>AE12+AF12</f>
        <v/>
      </c>
      <c r="AH12" s="15">
        <f>IF(M12&lt;&gt;1,"",IF(OR(R12=-9,R12=""),"",R12))</f>
        <v/>
      </c>
      <c r="AI12">
        <f>IF(M12&lt;&gt;1,"",IF(OR(Q12=999,Q12=""),"",Q12))</f>
        <v/>
      </c>
    </row>
    <row r="13">
      <c r="A13" t="inlineStr">
        <is>
          <t>TQRMNOP100066</t>
        </is>
      </c>
      <c r="B13" t="n">
        <v>2025</v>
      </c>
      <c r="C13" t="n">
        <v>1</v>
      </c>
      <c r="D13" t="n">
        <v>1</v>
      </c>
      <c r="E13" t="inlineStr">
        <is>
          <t>S</t>
        </is>
      </c>
      <c r="F13" t="n">
        <v>33</v>
      </c>
      <c r="G13" t="n">
        <v>586</v>
      </c>
      <c r="H13" t="n">
        <v>3</v>
      </c>
      <c r="I13" t="n">
        <v>2</v>
      </c>
      <c r="J13" t="n">
        <v>27</v>
      </c>
      <c r="K13" t="n">
        <v>1</v>
      </c>
      <c r="L13" t="n">
        <v>6</v>
      </c>
      <c r="M13" t="n">
        <v>3</v>
      </c>
      <c r="R13" s="15" t="n">
        <v>0</v>
      </c>
      <c r="S13" s="15" t="n">
        <v>0</v>
      </c>
      <c r="T13" s="15" t="n">
        <v>0</v>
      </c>
      <c r="U13" s="15" t="n">
        <v>89100</v>
      </c>
      <c r="V13">
        <f>IFERROR(VLOOKUP(D13,Tablas_Equivalencia!$A$3:$B$8,2,FALSE),"Sin dato")</f>
        <v/>
      </c>
      <c r="W13">
        <f>IFERROR(VLOOKUP(L13,Tablas_Equivalencia!$D$3:$E$9,2,FALSE),"Sin dato")</f>
        <v/>
      </c>
      <c r="X13">
        <f>IF(I13=1,"Varón","Mujer")</f>
        <v/>
      </c>
      <c r="Y13">
        <f>IFERROR(VLOOKUP(M13,Tablas_Equivalencia!$G$3:$H$6,2,FALSE),"Sin dato")</f>
        <v/>
      </c>
      <c r="Z13">
        <f>IF(J13&lt;=24,"18-24","25-29")</f>
        <v/>
      </c>
      <c r="AA13">
        <f>IF(M13&lt;&gt;1,"",IF(P13=2,1,0))</f>
        <v/>
      </c>
      <c r="AB13">
        <f>IF(M13&lt;&gt;1,"",IF(O13&gt;=2,1,0))</f>
        <v/>
      </c>
      <c r="AC13">
        <f>IF(M13&lt;&gt;1,"",IF(OR(Q13=999,Q13=""),"",IF(OR(Q13&lt;35,Q13&gt;48),1,0)))</f>
        <v/>
      </c>
      <c r="AD13">
        <f>IF(COUNT(AA13:AC13)&lt;3,"",SUM(AA13:AC13))</f>
        <v/>
      </c>
      <c r="AE13">
        <f>IF(L13&gt;=4,2,IF(L13&gt;=2,1,0))</f>
        <v/>
      </c>
      <c r="AF13">
        <f>IF(L13&gt;=5,1,0)</f>
        <v/>
      </c>
      <c r="AG13">
        <f>AE13+AF13</f>
        <v/>
      </c>
      <c r="AH13" s="15">
        <f>IF(M13&lt;&gt;1,"",IF(OR(R13=-9,R13=""),"",R13))</f>
        <v/>
      </c>
      <c r="AI13">
        <f>IF(M13&lt;&gt;1,"",IF(OR(Q13=999,Q13=""),"",Q13))</f>
        <v/>
      </c>
    </row>
    <row r="14">
      <c r="A14" t="inlineStr">
        <is>
          <t>TQRMNOP100068</t>
        </is>
      </c>
      <c r="B14" t="n">
        <v>2025</v>
      </c>
      <c r="C14" t="n">
        <v>1</v>
      </c>
      <c r="D14" t="n">
        <v>43</v>
      </c>
      <c r="E14" t="inlineStr">
        <is>
          <t>S</t>
        </is>
      </c>
      <c r="F14" t="n">
        <v>20</v>
      </c>
      <c r="G14" t="n">
        <v>418</v>
      </c>
      <c r="H14" t="n">
        <v>3</v>
      </c>
      <c r="I14" t="n">
        <v>2</v>
      </c>
      <c r="J14" t="n">
        <v>24</v>
      </c>
      <c r="K14" t="n">
        <v>1</v>
      </c>
      <c r="L14" t="n">
        <v>5</v>
      </c>
      <c r="M14" t="n">
        <v>1</v>
      </c>
      <c r="N14" t="n">
        <v>3</v>
      </c>
      <c r="O14" t="n">
        <v>2</v>
      </c>
      <c r="P14" t="n">
        <v>2</v>
      </c>
      <c r="Q14" t="n">
        <v>32</v>
      </c>
      <c r="R14" s="15" t="n">
        <v>475000</v>
      </c>
      <c r="S14" s="15" t="n">
        <v>54000</v>
      </c>
      <c r="T14" s="15" t="n">
        <v>529000</v>
      </c>
      <c r="U14" s="15" t="n">
        <v>42500</v>
      </c>
      <c r="V14">
        <f>IFERROR(VLOOKUP(D14,Tablas_Equivalencia!$A$3:$B$8,2,FALSE),"Sin dato")</f>
        <v/>
      </c>
      <c r="W14">
        <f>IFERROR(VLOOKUP(L14,Tablas_Equivalencia!$D$3:$E$9,2,FALSE),"Sin dato")</f>
        <v/>
      </c>
      <c r="X14">
        <f>IF(I14=1,"Varón","Mujer")</f>
        <v/>
      </c>
      <c r="Y14">
        <f>IFERROR(VLOOKUP(M14,Tablas_Equivalencia!$G$3:$H$6,2,FALSE),"Sin dato")</f>
        <v/>
      </c>
      <c r="Z14">
        <f>IF(J14&lt;=24,"18-24","25-29")</f>
        <v/>
      </c>
      <c r="AA14">
        <f>IF(M14&lt;&gt;1,"",IF(P14=2,1,0))</f>
        <v/>
      </c>
      <c r="AB14">
        <f>IF(M14&lt;&gt;1,"",IF(O14&gt;=2,1,0))</f>
        <v/>
      </c>
      <c r="AC14">
        <f>IF(M14&lt;&gt;1,"",IF(OR(Q14=999,Q14=""),"",IF(OR(Q14&lt;35,Q14&gt;48),1,0)))</f>
        <v/>
      </c>
      <c r="AD14">
        <f>IF(COUNT(AA14:AC14)&lt;3,"",SUM(AA14:AC14))</f>
        <v/>
      </c>
      <c r="AE14">
        <f>IF(L14&gt;=4,2,IF(L14&gt;=2,1,0))</f>
        <v/>
      </c>
      <c r="AF14">
        <f>IF(L14&gt;=5,1,0)</f>
        <v/>
      </c>
      <c r="AG14">
        <f>AE14+AF14</f>
        <v/>
      </c>
      <c r="AH14" s="15">
        <f>IF(M14&lt;&gt;1,"",IF(OR(R14=-9,R14=""),"",R14))</f>
        <v/>
      </c>
      <c r="AI14">
        <f>IF(M14&lt;&gt;1,"",IF(OR(Q14=999,Q14=""),"",Q14))</f>
        <v/>
      </c>
    </row>
    <row r="15">
      <c r="A15" t="inlineStr">
        <is>
          <t>TQRMNOP100071</t>
        </is>
      </c>
      <c r="B15" t="n">
        <v>2025</v>
      </c>
      <c r="C15" t="n">
        <v>1</v>
      </c>
      <c r="D15" t="n">
        <v>40</v>
      </c>
      <c r="E15" t="inlineStr">
        <is>
          <t>N</t>
        </is>
      </c>
      <c r="F15" t="n">
        <v>9</v>
      </c>
      <c r="G15" t="n">
        <v>971</v>
      </c>
      <c r="H15" t="n">
        <v>3</v>
      </c>
      <c r="I15" t="n">
        <v>1</v>
      </c>
      <c r="J15" t="n">
        <v>19</v>
      </c>
      <c r="K15" t="n">
        <v>1</v>
      </c>
      <c r="L15" t="n">
        <v>4</v>
      </c>
      <c r="M15" t="n">
        <v>3</v>
      </c>
      <c r="R15" s="15" t="n">
        <v>0</v>
      </c>
      <c r="S15" s="15" t="n">
        <v>0</v>
      </c>
      <c r="T15" s="15" t="n">
        <v>0</v>
      </c>
      <c r="U15" s="15" t="n">
        <v>115200</v>
      </c>
      <c r="V15">
        <f>IFERROR(VLOOKUP(D15,Tablas_Equivalencia!$A$3:$B$8,2,FALSE),"Sin dato")</f>
        <v/>
      </c>
      <c r="W15">
        <f>IFERROR(VLOOKUP(L15,Tablas_Equivalencia!$D$3:$E$9,2,FALSE),"Sin dato")</f>
        <v/>
      </c>
      <c r="X15">
        <f>IF(I15=1,"Varón","Mujer")</f>
        <v/>
      </c>
      <c r="Y15">
        <f>IFERROR(VLOOKUP(M15,Tablas_Equivalencia!$G$3:$H$6,2,FALSE),"Sin dato")</f>
        <v/>
      </c>
      <c r="Z15">
        <f>IF(J15&lt;=24,"18-24","25-29")</f>
        <v/>
      </c>
      <c r="AA15">
        <f>IF(M15&lt;&gt;1,"",IF(P15=2,1,0))</f>
        <v/>
      </c>
      <c r="AB15">
        <f>IF(M15&lt;&gt;1,"",IF(O15&gt;=2,1,0))</f>
        <v/>
      </c>
      <c r="AC15">
        <f>IF(M15&lt;&gt;1,"",IF(OR(Q15=999,Q15=""),"",IF(OR(Q15&lt;35,Q15&gt;48),1,0)))</f>
        <v/>
      </c>
      <c r="AD15">
        <f>IF(COUNT(AA15:AC15)&lt;3,"",SUM(AA15:AC15))</f>
        <v/>
      </c>
      <c r="AE15">
        <f>IF(L15&gt;=4,2,IF(L15&gt;=2,1,0))</f>
        <v/>
      </c>
      <c r="AF15">
        <f>IF(L15&gt;=5,1,0)</f>
        <v/>
      </c>
      <c r="AG15">
        <f>AE15+AF15</f>
        <v/>
      </c>
      <c r="AH15" s="15">
        <f>IF(M15&lt;&gt;1,"",IF(OR(R15=-9,R15=""),"",R15))</f>
        <v/>
      </c>
      <c r="AI15">
        <f>IF(M15&lt;&gt;1,"",IF(OR(Q15=999,Q15=""),"",Q15))</f>
        <v/>
      </c>
    </row>
    <row r="16">
      <c r="A16" t="inlineStr">
        <is>
          <t>TQRMNOP100072</t>
        </is>
      </c>
      <c r="B16" t="n">
        <v>2025</v>
      </c>
      <c r="C16" t="n">
        <v>1</v>
      </c>
      <c r="D16" t="n">
        <v>43</v>
      </c>
      <c r="E16" t="inlineStr">
        <is>
          <t>N</t>
        </is>
      </c>
      <c r="F16" t="n">
        <v>29</v>
      </c>
      <c r="G16" t="n">
        <v>738</v>
      </c>
      <c r="H16" t="n">
        <v>3</v>
      </c>
      <c r="I16" t="n">
        <v>1</v>
      </c>
      <c r="J16" t="n">
        <v>24</v>
      </c>
      <c r="K16" t="n">
        <v>1</v>
      </c>
      <c r="L16" t="n">
        <v>5</v>
      </c>
      <c r="M16" t="n">
        <v>2</v>
      </c>
      <c r="R16" s="15" t="n">
        <v>0</v>
      </c>
      <c r="S16" s="15" t="n">
        <v>0</v>
      </c>
      <c r="T16" s="15" t="n">
        <v>0</v>
      </c>
      <c r="U16" s="15" t="n">
        <v>267100</v>
      </c>
      <c r="V16">
        <f>IFERROR(VLOOKUP(D16,Tablas_Equivalencia!$A$3:$B$8,2,FALSE),"Sin dato")</f>
        <v/>
      </c>
      <c r="W16">
        <f>IFERROR(VLOOKUP(L16,Tablas_Equivalencia!$D$3:$E$9,2,FALSE),"Sin dato")</f>
        <v/>
      </c>
      <c r="X16">
        <f>IF(I16=1,"Varón","Mujer")</f>
        <v/>
      </c>
      <c r="Y16">
        <f>IFERROR(VLOOKUP(M16,Tablas_Equivalencia!$G$3:$H$6,2,FALSE),"Sin dato")</f>
        <v/>
      </c>
      <c r="Z16">
        <f>IF(J16&lt;=24,"18-24","25-29")</f>
        <v/>
      </c>
      <c r="AA16">
        <f>IF(M16&lt;&gt;1,"",IF(P16=2,1,0))</f>
        <v/>
      </c>
      <c r="AB16">
        <f>IF(M16&lt;&gt;1,"",IF(O16&gt;=2,1,0))</f>
        <v/>
      </c>
      <c r="AC16">
        <f>IF(M16&lt;&gt;1,"",IF(OR(Q16=999,Q16=""),"",IF(OR(Q16&lt;35,Q16&gt;48),1,0)))</f>
        <v/>
      </c>
      <c r="AD16">
        <f>IF(COUNT(AA16:AC16)&lt;3,"",SUM(AA16:AC16))</f>
        <v/>
      </c>
      <c r="AE16">
        <f>IF(L16&gt;=4,2,IF(L16&gt;=2,1,0))</f>
        <v/>
      </c>
      <c r="AF16">
        <f>IF(L16&gt;=5,1,0)</f>
        <v/>
      </c>
      <c r="AG16">
        <f>AE16+AF16</f>
        <v/>
      </c>
      <c r="AH16" s="15">
        <f>IF(M16&lt;&gt;1,"",IF(OR(R16=-9,R16=""),"",R16))</f>
        <v/>
      </c>
      <c r="AI16">
        <f>IF(M16&lt;&gt;1,"",IF(OR(Q16=999,Q16=""),"",Q16))</f>
        <v/>
      </c>
    </row>
    <row r="17">
      <c r="A17" t="inlineStr">
        <is>
          <t>TQRMNOP100074</t>
        </is>
      </c>
      <c r="B17" t="n">
        <v>2025</v>
      </c>
      <c r="C17" t="n">
        <v>1</v>
      </c>
      <c r="D17" t="n">
        <v>43</v>
      </c>
      <c r="E17" t="inlineStr">
        <is>
          <t>S</t>
        </is>
      </c>
      <c r="F17" t="n">
        <v>19</v>
      </c>
      <c r="G17" t="n">
        <v>1969</v>
      </c>
      <c r="H17" t="n">
        <v>1</v>
      </c>
      <c r="I17" t="n">
        <v>1</v>
      </c>
      <c r="J17" t="n">
        <v>23</v>
      </c>
      <c r="K17" t="n">
        <v>2</v>
      </c>
      <c r="L17" t="n">
        <v>6</v>
      </c>
      <c r="M17" t="n">
        <v>1</v>
      </c>
      <c r="N17" t="n">
        <v>3</v>
      </c>
      <c r="O17" t="n">
        <v>1</v>
      </c>
      <c r="P17" t="n">
        <v>1</v>
      </c>
      <c r="Q17" t="n">
        <v>53</v>
      </c>
      <c r="R17" s="15" t="n">
        <v>1804000</v>
      </c>
      <c r="S17" s="15" t="n">
        <v>0</v>
      </c>
      <c r="T17" s="15" t="n">
        <v>1804000</v>
      </c>
      <c r="U17" s="15" t="n">
        <v>134600</v>
      </c>
      <c r="V17">
        <f>IFERROR(VLOOKUP(D17,Tablas_Equivalencia!$A$3:$B$8,2,FALSE),"Sin dato")</f>
        <v/>
      </c>
      <c r="W17">
        <f>IFERROR(VLOOKUP(L17,Tablas_Equivalencia!$D$3:$E$9,2,FALSE),"Sin dato")</f>
        <v/>
      </c>
      <c r="X17">
        <f>IF(I17=1,"Varón","Mujer")</f>
        <v/>
      </c>
      <c r="Y17">
        <f>IFERROR(VLOOKUP(M17,Tablas_Equivalencia!$G$3:$H$6,2,FALSE),"Sin dato")</f>
        <v/>
      </c>
      <c r="Z17">
        <f>IF(J17&lt;=24,"18-24","25-29")</f>
        <v/>
      </c>
      <c r="AA17">
        <f>IF(M17&lt;&gt;1,"",IF(P17=2,1,0))</f>
        <v/>
      </c>
      <c r="AB17">
        <f>IF(M17&lt;&gt;1,"",IF(O17&gt;=2,1,0))</f>
        <v/>
      </c>
      <c r="AC17">
        <f>IF(M17&lt;&gt;1,"",IF(OR(Q17=999,Q17=""),"",IF(OR(Q17&lt;35,Q17&gt;48),1,0)))</f>
        <v/>
      </c>
      <c r="AD17">
        <f>IF(COUNT(AA17:AC17)&lt;3,"",SUM(AA17:AC17))</f>
        <v/>
      </c>
      <c r="AE17">
        <f>IF(L17&gt;=4,2,IF(L17&gt;=2,1,0))</f>
        <v/>
      </c>
      <c r="AF17">
        <f>IF(L17&gt;=5,1,0)</f>
        <v/>
      </c>
      <c r="AG17">
        <f>AE17+AF17</f>
        <v/>
      </c>
      <c r="AH17" s="15">
        <f>IF(M17&lt;&gt;1,"",IF(OR(R17=-9,R17=""),"",R17))</f>
        <v/>
      </c>
      <c r="AI17">
        <f>IF(M17&lt;&gt;1,"",IF(OR(Q17=999,Q17=""),"",Q17))</f>
        <v/>
      </c>
    </row>
    <row r="18">
      <c r="A18" t="inlineStr">
        <is>
          <t>TQRMNOP100075</t>
        </is>
      </c>
      <c r="B18" t="n">
        <v>2025</v>
      </c>
      <c r="C18" t="n">
        <v>1</v>
      </c>
      <c r="D18" t="n">
        <v>42</v>
      </c>
      <c r="E18" t="inlineStr">
        <is>
          <t>N</t>
        </is>
      </c>
      <c r="F18" t="n">
        <v>25</v>
      </c>
      <c r="G18" t="n">
        <v>1744</v>
      </c>
      <c r="H18" t="n">
        <v>3</v>
      </c>
      <c r="I18" t="n">
        <v>1</v>
      </c>
      <c r="J18" t="n">
        <v>27</v>
      </c>
      <c r="K18" t="n">
        <v>2</v>
      </c>
      <c r="L18" t="n">
        <v>3</v>
      </c>
      <c r="M18" t="n">
        <v>1</v>
      </c>
      <c r="N18" t="n">
        <v>3</v>
      </c>
      <c r="O18" t="n">
        <v>3</v>
      </c>
      <c r="P18" t="n">
        <v>2</v>
      </c>
      <c r="Q18" t="n">
        <v>37</v>
      </c>
      <c r="R18" s="15" t="n">
        <v>388000</v>
      </c>
      <c r="S18" s="15" t="n">
        <v>0</v>
      </c>
      <c r="T18" s="15" t="n">
        <v>388000</v>
      </c>
      <c r="U18" s="15" t="n">
        <v>191700</v>
      </c>
      <c r="V18">
        <f>IFERROR(VLOOKUP(D18,Tablas_Equivalencia!$A$3:$B$8,2,FALSE),"Sin dato")</f>
        <v/>
      </c>
      <c r="W18">
        <f>IFERROR(VLOOKUP(L18,Tablas_Equivalencia!$D$3:$E$9,2,FALSE),"Sin dato")</f>
        <v/>
      </c>
      <c r="X18">
        <f>IF(I18=1,"Varón","Mujer")</f>
        <v/>
      </c>
      <c r="Y18">
        <f>IFERROR(VLOOKUP(M18,Tablas_Equivalencia!$G$3:$H$6,2,FALSE),"Sin dato")</f>
        <v/>
      </c>
      <c r="Z18">
        <f>IF(J18&lt;=24,"18-24","25-29")</f>
        <v/>
      </c>
      <c r="AA18">
        <f>IF(M18&lt;&gt;1,"",IF(P18=2,1,0))</f>
        <v/>
      </c>
      <c r="AB18">
        <f>IF(M18&lt;&gt;1,"",IF(O18&gt;=2,1,0))</f>
        <v/>
      </c>
      <c r="AC18">
        <f>IF(M18&lt;&gt;1,"",IF(OR(Q18=999,Q18=""),"",IF(OR(Q18&lt;35,Q18&gt;48),1,0)))</f>
        <v/>
      </c>
      <c r="AD18">
        <f>IF(COUNT(AA18:AC18)&lt;3,"",SUM(AA18:AC18))</f>
        <v/>
      </c>
      <c r="AE18">
        <f>IF(L18&gt;=4,2,IF(L18&gt;=2,1,0))</f>
        <v/>
      </c>
      <c r="AF18">
        <f>IF(L18&gt;=5,1,0)</f>
        <v/>
      </c>
      <c r="AG18">
        <f>AE18+AF18</f>
        <v/>
      </c>
      <c r="AH18" s="15">
        <f>IF(M18&lt;&gt;1,"",IF(OR(R18=-9,R18=""),"",R18))</f>
        <v/>
      </c>
      <c r="AI18">
        <f>IF(M18&lt;&gt;1,"",IF(OR(Q18=999,Q18=""),"",Q18))</f>
        <v/>
      </c>
    </row>
    <row r="19">
      <c r="A19" t="inlineStr">
        <is>
          <t>TQRMNOP100080</t>
        </is>
      </c>
      <c r="B19" t="n">
        <v>2025</v>
      </c>
      <c r="C19" t="n">
        <v>1</v>
      </c>
      <c r="D19" t="n">
        <v>1</v>
      </c>
      <c r="E19" t="inlineStr">
        <is>
          <t>S</t>
        </is>
      </c>
      <c r="F19" t="n">
        <v>33</v>
      </c>
      <c r="G19" t="n">
        <v>1334</v>
      </c>
      <c r="H19" t="n">
        <v>3</v>
      </c>
      <c r="I19" t="n">
        <v>2</v>
      </c>
      <c r="J19" t="n">
        <v>18</v>
      </c>
      <c r="K19" t="n">
        <v>1</v>
      </c>
      <c r="L19" t="n">
        <v>4</v>
      </c>
      <c r="M19" t="n">
        <v>3</v>
      </c>
      <c r="R19" s="15" t="n">
        <v>0</v>
      </c>
      <c r="S19" s="15" t="n">
        <v>0</v>
      </c>
      <c r="T19" s="15" t="n">
        <v>0</v>
      </c>
      <c r="U19" s="15" t="n">
        <v>200400</v>
      </c>
      <c r="V19">
        <f>IFERROR(VLOOKUP(D19,Tablas_Equivalencia!$A$3:$B$8,2,FALSE),"Sin dato")</f>
        <v/>
      </c>
      <c r="W19">
        <f>IFERROR(VLOOKUP(L19,Tablas_Equivalencia!$D$3:$E$9,2,FALSE),"Sin dato")</f>
        <v/>
      </c>
      <c r="X19">
        <f>IF(I19=1,"Varón","Mujer")</f>
        <v/>
      </c>
      <c r="Y19">
        <f>IFERROR(VLOOKUP(M19,Tablas_Equivalencia!$G$3:$H$6,2,FALSE),"Sin dato")</f>
        <v/>
      </c>
      <c r="Z19">
        <f>IF(J19&lt;=24,"18-24","25-29")</f>
        <v/>
      </c>
      <c r="AA19">
        <f>IF(M19&lt;&gt;1,"",IF(P19=2,1,0))</f>
        <v/>
      </c>
      <c r="AB19">
        <f>IF(M19&lt;&gt;1,"",IF(O19&gt;=2,1,0))</f>
        <v/>
      </c>
      <c r="AC19">
        <f>IF(M19&lt;&gt;1,"",IF(OR(Q19=999,Q19=""),"",IF(OR(Q19&lt;35,Q19&gt;48),1,0)))</f>
        <v/>
      </c>
      <c r="AD19">
        <f>IF(COUNT(AA19:AC19)&lt;3,"",SUM(AA19:AC19))</f>
        <v/>
      </c>
      <c r="AE19">
        <f>IF(L19&gt;=4,2,IF(L19&gt;=2,1,0))</f>
        <v/>
      </c>
      <c r="AF19">
        <f>IF(L19&gt;=5,1,0)</f>
        <v/>
      </c>
      <c r="AG19">
        <f>AE19+AF19</f>
        <v/>
      </c>
      <c r="AH19" s="15">
        <f>IF(M19&lt;&gt;1,"",IF(OR(R19=-9,R19=""),"",R19))</f>
        <v/>
      </c>
      <c r="AI19">
        <f>IF(M19&lt;&gt;1,"",IF(OR(Q19=999,Q19=""),"",Q19))</f>
        <v/>
      </c>
    </row>
    <row r="20">
      <c r="A20" t="inlineStr">
        <is>
          <t>TQRMNOP100095</t>
        </is>
      </c>
      <c r="B20" t="n">
        <v>2025</v>
      </c>
      <c r="C20" t="n">
        <v>1</v>
      </c>
      <c r="D20" t="n">
        <v>42</v>
      </c>
      <c r="E20" t="inlineStr">
        <is>
          <t>N</t>
        </is>
      </c>
      <c r="F20" t="n">
        <v>25</v>
      </c>
      <c r="G20" t="n">
        <v>1444</v>
      </c>
      <c r="H20" t="n">
        <v>1</v>
      </c>
      <c r="I20" t="n">
        <v>2</v>
      </c>
      <c r="J20" t="n">
        <v>25</v>
      </c>
      <c r="K20" t="n">
        <v>2</v>
      </c>
      <c r="L20" t="n">
        <v>5</v>
      </c>
      <c r="M20" t="n">
        <v>1</v>
      </c>
      <c r="N20" t="n">
        <v>2</v>
      </c>
      <c r="O20" t="n">
        <v>2</v>
      </c>
      <c r="P20" t="n">
        <v>2</v>
      </c>
      <c r="Q20" t="n">
        <v>34</v>
      </c>
      <c r="R20" s="15" t="n">
        <v>682000</v>
      </c>
      <c r="S20" s="15" t="n">
        <v>0</v>
      </c>
      <c r="T20" s="15" t="n">
        <v>682000</v>
      </c>
      <c r="U20" s="15" t="n">
        <v>77300</v>
      </c>
      <c r="V20">
        <f>IFERROR(VLOOKUP(D20,Tablas_Equivalencia!$A$3:$B$8,2,FALSE),"Sin dato")</f>
        <v/>
      </c>
      <c r="W20">
        <f>IFERROR(VLOOKUP(L20,Tablas_Equivalencia!$D$3:$E$9,2,FALSE),"Sin dato")</f>
        <v/>
      </c>
      <c r="X20">
        <f>IF(I20=1,"Varón","Mujer")</f>
        <v/>
      </c>
      <c r="Y20">
        <f>IFERROR(VLOOKUP(M20,Tablas_Equivalencia!$G$3:$H$6,2,FALSE),"Sin dato")</f>
        <v/>
      </c>
      <c r="Z20">
        <f>IF(J20&lt;=24,"18-24","25-29")</f>
        <v/>
      </c>
      <c r="AA20">
        <f>IF(M20&lt;&gt;1,"",IF(P20=2,1,0))</f>
        <v/>
      </c>
      <c r="AB20">
        <f>IF(M20&lt;&gt;1,"",IF(O20&gt;=2,1,0))</f>
        <v/>
      </c>
      <c r="AC20">
        <f>IF(M20&lt;&gt;1,"",IF(OR(Q20=999,Q20=""),"",IF(OR(Q20&lt;35,Q20&gt;48),1,0)))</f>
        <v/>
      </c>
      <c r="AD20">
        <f>IF(COUNT(AA20:AC20)&lt;3,"",SUM(AA20:AC20))</f>
        <v/>
      </c>
      <c r="AE20">
        <f>IF(L20&gt;=4,2,IF(L20&gt;=2,1,0))</f>
        <v/>
      </c>
      <c r="AF20">
        <f>IF(L20&gt;=5,1,0)</f>
        <v/>
      </c>
      <c r="AG20">
        <f>AE20+AF20</f>
        <v/>
      </c>
      <c r="AH20" s="15">
        <f>IF(M20&lt;&gt;1,"",IF(OR(R20=-9,R20=""),"",R20))</f>
        <v/>
      </c>
      <c r="AI20">
        <f>IF(M20&lt;&gt;1,"",IF(OR(Q20=999,Q20=""),"",Q20))</f>
        <v/>
      </c>
    </row>
    <row r="21">
      <c r="A21" t="inlineStr">
        <is>
          <t>TQRMNOP100097</t>
        </is>
      </c>
      <c r="B21" t="n">
        <v>2025</v>
      </c>
      <c r="C21" t="n">
        <v>1</v>
      </c>
      <c r="D21" t="n">
        <v>43</v>
      </c>
      <c r="E21" t="inlineStr">
        <is>
          <t>S</t>
        </is>
      </c>
      <c r="F21" t="n">
        <v>19</v>
      </c>
      <c r="G21" t="n">
        <v>1024</v>
      </c>
      <c r="H21" t="n">
        <v>3</v>
      </c>
      <c r="I21" t="n">
        <v>2</v>
      </c>
      <c r="J21" t="n">
        <v>19</v>
      </c>
      <c r="K21" t="n">
        <v>1</v>
      </c>
      <c r="L21" t="n">
        <v>5</v>
      </c>
      <c r="M21" t="n">
        <v>3</v>
      </c>
      <c r="R21" s="15" t="n">
        <v>0</v>
      </c>
      <c r="S21" s="15" t="n">
        <v>0</v>
      </c>
      <c r="T21" s="15" t="n">
        <v>0</v>
      </c>
      <c r="U21" s="15" t="n">
        <v>75100</v>
      </c>
      <c r="V21">
        <f>IFERROR(VLOOKUP(D21,Tablas_Equivalencia!$A$3:$B$8,2,FALSE),"Sin dato")</f>
        <v/>
      </c>
      <c r="W21">
        <f>IFERROR(VLOOKUP(L21,Tablas_Equivalencia!$D$3:$E$9,2,FALSE),"Sin dato")</f>
        <v/>
      </c>
      <c r="X21">
        <f>IF(I21=1,"Varón","Mujer")</f>
        <v/>
      </c>
      <c r="Y21">
        <f>IFERROR(VLOOKUP(M21,Tablas_Equivalencia!$G$3:$H$6,2,FALSE),"Sin dato")</f>
        <v/>
      </c>
      <c r="Z21">
        <f>IF(J21&lt;=24,"18-24","25-29")</f>
        <v/>
      </c>
      <c r="AA21">
        <f>IF(M21&lt;&gt;1,"",IF(P21=2,1,0))</f>
        <v/>
      </c>
      <c r="AB21">
        <f>IF(M21&lt;&gt;1,"",IF(O21&gt;=2,1,0))</f>
        <v/>
      </c>
      <c r="AC21">
        <f>IF(M21&lt;&gt;1,"",IF(OR(Q21=999,Q21=""),"",IF(OR(Q21&lt;35,Q21&gt;48),1,0)))</f>
        <v/>
      </c>
      <c r="AD21">
        <f>IF(COUNT(AA21:AC21)&lt;3,"",SUM(AA21:AC21))</f>
        <v/>
      </c>
      <c r="AE21">
        <f>IF(L21&gt;=4,2,IF(L21&gt;=2,1,0))</f>
        <v/>
      </c>
      <c r="AF21">
        <f>IF(L21&gt;=5,1,0)</f>
        <v/>
      </c>
      <c r="AG21">
        <f>AE21+AF21</f>
        <v/>
      </c>
      <c r="AH21" s="15">
        <f>IF(M21&lt;&gt;1,"",IF(OR(R21=-9,R21=""),"",R21))</f>
        <v/>
      </c>
      <c r="AI21">
        <f>IF(M21&lt;&gt;1,"",IF(OR(Q21=999,Q21=""),"",Q21))</f>
        <v/>
      </c>
    </row>
    <row r="22">
      <c r="A22" t="inlineStr">
        <is>
          <t>TQRMNOP100117</t>
        </is>
      </c>
      <c r="B22" t="n">
        <v>2025</v>
      </c>
      <c r="C22" t="n">
        <v>1</v>
      </c>
      <c r="D22" t="n">
        <v>41</v>
      </c>
      <c r="E22" t="inlineStr">
        <is>
          <t>S</t>
        </is>
      </c>
      <c r="F22" t="n">
        <v>8</v>
      </c>
      <c r="G22" t="n">
        <v>1977</v>
      </c>
      <c r="H22" t="n">
        <v>3</v>
      </c>
      <c r="I22" t="n">
        <v>2</v>
      </c>
      <c r="J22" t="n">
        <v>20</v>
      </c>
      <c r="K22" t="n">
        <v>2</v>
      </c>
      <c r="L22" t="n">
        <v>3</v>
      </c>
      <c r="M22" t="n">
        <v>3</v>
      </c>
      <c r="R22" s="15" t="n">
        <v>0</v>
      </c>
      <c r="S22" s="15" t="n">
        <v>69000</v>
      </c>
      <c r="T22" s="15" t="n">
        <v>69000</v>
      </c>
      <c r="U22" s="15" t="n">
        <v>118200</v>
      </c>
      <c r="V22">
        <f>IFERROR(VLOOKUP(D22,Tablas_Equivalencia!$A$3:$B$8,2,FALSE),"Sin dato")</f>
        <v/>
      </c>
      <c r="W22">
        <f>IFERROR(VLOOKUP(L22,Tablas_Equivalencia!$D$3:$E$9,2,FALSE),"Sin dato")</f>
        <v/>
      </c>
      <c r="X22">
        <f>IF(I22=1,"Varón","Mujer")</f>
        <v/>
      </c>
      <c r="Y22">
        <f>IFERROR(VLOOKUP(M22,Tablas_Equivalencia!$G$3:$H$6,2,FALSE),"Sin dato")</f>
        <v/>
      </c>
      <c r="Z22">
        <f>IF(J22&lt;=24,"18-24","25-29")</f>
        <v/>
      </c>
      <c r="AA22">
        <f>IF(M22&lt;&gt;1,"",IF(P22=2,1,0))</f>
        <v/>
      </c>
      <c r="AB22">
        <f>IF(M22&lt;&gt;1,"",IF(O22&gt;=2,1,0))</f>
        <v/>
      </c>
      <c r="AC22">
        <f>IF(M22&lt;&gt;1,"",IF(OR(Q22=999,Q22=""),"",IF(OR(Q22&lt;35,Q22&gt;48),1,0)))</f>
        <v/>
      </c>
      <c r="AD22">
        <f>IF(COUNT(AA22:AC22)&lt;3,"",SUM(AA22:AC22))</f>
        <v/>
      </c>
      <c r="AE22">
        <f>IF(L22&gt;=4,2,IF(L22&gt;=2,1,0))</f>
        <v/>
      </c>
      <c r="AF22">
        <f>IF(L22&gt;=5,1,0)</f>
        <v/>
      </c>
      <c r="AG22">
        <f>AE22+AF22</f>
        <v/>
      </c>
      <c r="AH22" s="15">
        <f>IF(M22&lt;&gt;1,"",IF(OR(R22=-9,R22=""),"",R22))</f>
        <v/>
      </c>
      <c r="AI22">
        <f>IF(M22&lt;&gt;1,"",IF(OR(Q22=999,Q22=""),"",Q22))</f>
        <v/>
      </c>
    </row>
    <row r="23">
      <c r="A23" t="inlineStr">
        <is>
          <t>TQRMNOP100126</t>
        </is>
      </c>
      <c r="B23" t="n">
        <v>2025</v>
      </c>
      <c r="C23" t="n">
        <v>1</v>
      </c>
      <c r="D23" t="n">
        <v>42</v>
      </c>
      <c r="E23" t="inlineStr">
        <is>
          <t>N</t>
        </is>
      </c>
      <c r="F23" t="n">
        <v>25</v>
      </c>
      <c r="G23" t="n">
        <v>604</v>
      </c>
      <c r="H23" t="n">
        <v>3</v>
      </c>
      <c r="I23" t="n">
        <v>1</v>
      </c>
      <c r="J23" t="n">
        <v>29</v>
      </c>
      <c r="K23" t="n">
        <v>1</v>
      </c>
      <c r="L23" t="n">
        <v>2</v>
      </c>
      <c r="M23" t="n">
        <v>1</v>
      </c>
      <c r="N23" t="n">
        <v>3</v>
      </c>
      <c r="O23" t="n">
        <v>3</v>
      </c>
      <c r="P23" t="n">
        <v>2</v>
      </c>
      <c r="Q23" t="n">
        <v>41</v>
      </c>
      <c r="R23" s="15" t="n">
        <v>418000</v>
      </c>
      <c r="S23" s="15" t="n">
        <v>0</v>
      </c>
      <c r="T23" s="15" t="n">
        <v>418000</v>
      </c>
      <c r="U23" s="15" t="n">
        <v>195000</v>
      </c>
      <c r="V23">
        <f>IFERROR(VLOOKUP(D23,Tablas_Equivalencia!$A$3:$B$8,2,FALSE),"Sin dato")</f>
        <v/>
      </c>
      <c r="W23">
        <f>IFERROR(VLOOKUP(L23,Tablas_Equivalencia!$D$3:$E$9,2,FALSE),"Sin dato")</f>
        <v/>
      </c>
      <c r="X23">
        <f>IF(I23=1,"Varón","Mujer")</f>
        <v/>
      </c>
      <c r="Y23">
        <f>IFERROR(VLOOKUP(M23,Tablas_Equivalencia!$G$3:$H$6,2,FALSE),"Sin dato")</f>
        <v/>
      </c>
      <c r="Z23">
        <f>IF(J23&lt;=24,"18-24","25-29")</f>
        <v/>
      </c>
      <c r="AA23">
        <f>IF(M23&lt;&gt;1,"",IF(P23=2,1,0))</f>
        <v/>
      </c>
      <c r="AB23">
        <f>IF(M23&lt;&gt;1,"",IF(O23&gt;=2,1,0))</f>
        <v/>
      </c>
      <c r="AC23">
        <f>IF(M23&lt;&gt;1,"",IF(OR(Q23=999,Q23=""),"",IF(OR(Q23&lt;35,Q23&gt;48),1,0)))</f>
        <v/>
      </c>
      <c r="AD23">
        <f>IF(COUNT(AA23:AC23)&lt;3,"",SUM(AA23:AC23))</f>
        <v/>
      </c>
      <c r="AE23">
        <f>IF(L23&gt;=4,2,IF(L23&gt;=2,1,0))</f>
        <v/>
      </c>
      <c r="AF23">
        <f>IF(L23&gt;=5,1,0)</f>
        <v/>
      </c>
      <c r="AG23">
        <f>AE23+AF23</f>
        <v/>
      </c>
      <c r="AH23" s="15">
        <f>IF(M23&lt;&gt;1,"",IF(OR(R23=-9,R23=""),"",R23))</f>
        <v/>
      </c>
      <c r="AI23">
        <f>IF(M23&lt;&gt;1,"",IF(OR(Q23=999,Q23=""),"",Q23))</f>
        <v/>
      </c>
    </row>
    <row r="24">
      <c r="A24" t="inlineStr">
        <is>
          <t>TQRMNOP100129</t>
        </is>
      </c>
      <c r="B24" t="n">
        <v>2025</v>
      </c>
      <c r="C24" t="n">
        <v>1</v>
      </c>
      <c r="D24" t="n">
        <v>41</v>
      </c>
      <c r="E24" t="inlineStr">
        <is>
          <t>N</t>
        </is>
      </c>
      <c r="F24" t="n">
        <v>15</v>
      </c>
      <c r="G24" t="n">
        <v>1702</v>
      </c>
      <c r="H24" t="n">
        <v>3</v>
      </c>
      <c r="I24" t="n">
        <v>2</v>
      </c>
      <c r="J24" t="n">
        <v>27</v>
      </c>
      <c r="K24" t="n">
        <v>2</v>
      </c>
      <c r="L24" t="n">
        <v>2</v>
      </c>
      <c r="M24" t="n">
        <v>3</v>
      </c>
      <c r="R24" s="15" t="n">
        <v>0</v>
      </c>
      <c r="S24" s="15" t="n">
        <v>0</v>
      </c>
      <c r="T24" s="15" t="n">
        <v>0</v>
      </c>
      <c r="U24" s="15" t="n">
        <v>171700</v>
      </c>
      <c r="V24">
        <f>IFERROR(VLOOKUP(D24,Tablas_Equivalencia!$A$3:$B$8,2,FALSE),"Sin dato")</f>
        <v/>
      </c>
      <c r="W24">
        <f>IFERROR(VLOOKUP(L24,Tablas_Equivalencia!$D$3:$E$9,2,FALSE),"Sin dato")</f>
        <v/>
      </c>
      <c r="X24">
        <f>IF(I24=1,"Varón","Mujer")</f>
        <v/>
      </c>
      <c r="Y24">
        <f>IFERROR(VLOOKUP(M24,Tablas_Equivalencia!$G$3:$H$6,2,FALSE),"Sin dato")</f>
        <v/>
      </c>
      <c r="Z24">
        <f>IF(J24&lt;=24,"18-24","25-29")</f>
        <v/>
      </c>
      <c r="AA24">
        <f>IF(M24&lt;&gt;1,"",IF(P24=2,1,0))</f>
        <v/>
      </c>
      <c r="AB24">
        <f>IF(M24&lt;&gt;1,"",IF(O24&gt;=2,1,0))</f>
        <v/>
      </c>
      <c r="AC24">
        <f>IF(M24&lt;&gt;1,"",IF(OR(Q24=999,Q24=""),"",IF(OR(Q24&lt;35,Q24&gt;48),1,0)))</f>
        <v/>
      </c>
      <c r="AD24">
        <f>IF(COUNT(AA24:AC24)&lt;3,"",SUM(AA24:AC24))</f>
        <v/>
      </c>
      <c r="AE24">
        <f>IF(L24&gt;=4,2,IF(L24&gt;=2,1,0))</f>
        <v/>
      </c>
      <c r="AF24">
        <f>IF(L24&gt;=5,1,0)</f>
        <v/>
      </c>
      <c r="AG24">
        <f>AE24+AF24</f>
        <v/>
      </c>
      <c r="AH24" s="15">
        <f>IF(M24&lt;&gt;1,"",IF(OR(R24=-9,R24=""),"",R24))</f>
        <v/>
      </c>
      <c r="AI24">
        <f>IF(M24&lt;&gt;1,"",IF(OR(Q24=999,Q24=""),"",Q24))</f>
        <v/>
      </c>
    </row>
    <row r="25">
      <c r="A25" t="inlineStr">
        <is>
          <t>TQRMNOP100136</t>
        </is>
      </c>
      <c r="B25" t="n">
        <v>2025</v>
      </c>
      <c r="C25" t="n">
        <v>1</v>
      </c>
      <c r="D25" t="n">
        <v>43</v>
      </c>
      <c r="E25" t="inlineStr">
        <is>
          <t>S</t>
        </is>
      </c>
      <c r="F25" t="n">
        <v>30</v>
      </c>
      <c r="G25" t="n">
        <v>1034</v>
      </c>
      <c r="H25" t="n">
        <v>3</v>
      </c>
      <c r="I25" t="n">
        <v>1</v>
      </c>
      <c r="J25" t="n">
        <v>24</v>
      </c>
      <c r="K25" t="n">
        <v>2</v>
      </c>
      <c r="L25" t="n">
        <v>6</v>
      </c>
      <c r="M25" t="n">
        <v>1</v>
      </c>
      <c r="N25" t="n">
        <v>1</v>
      </c>
      <c r="O25" t="n">
        <v>1</v>
      </c>
      <c r="P25" t="n">
        <v>1</v>
      </c>
      <c r="Q25" t="n">
        <v>22</v>
      </c>
      <c r="R25" s="15" t="n">
        <v>1107000</v>
      </c>
      <c r="S25" s="15" t="n">
        <v>0</v>
      </c>
      <c r="T25" s="15" t="n">
        <v>1107000</v>
      </c>
      <c r="U25" s="15" t="n">
        <v>174100</v>
      </c>
      <c r="V25">
        <f>IFERROR(VLOOKUP(D25,Tablas_Equivalencia!$A$3:$B$8,2,FALSE),"Sin dato")</f>
        <v/>
      </c>
      <c r="W25">
        <f>IFERROR(VLOOKUP(L25,Tablas_Equivalencia!$D$3:$E$9,2,FALSE),"Sin dato")</f>
        <v/>
      </c>
      <c r="X25">
        <f>IF(I25=1,"Varón","Mujer")</f>
        <v/>
      </c>
      <c r="Y25">
        <f>IFERROR(VLOOKUP(M25,Tablas_Equivalencia!$G$3:$H$6,2,FALSE),"Sin dato")</f>
        <v/>
      </c>
      <c r="Z25">
        <f>IF(J25&lt;=24,"18-24","25-29")</f>
        <v/>
      </c>
      <c r="AA25">
        <f>IF(M25&lt;&gt;1,"",IF(P25=2,1,0))</f>
        <v/>
      </c>
      <c r="AB25">
        <f>IF(M25&lt;&gt;1,"",IF(O25&gt;=2,1,0))</f>
        <v/>
      </c>
      <c r="AC25">
        <f>IF(M25&lt;&gt;1,"",IF(OR(Q25=999,Q25=""),"",IF(OR(Q25&lt;35,Q25&gt;48),1,0)))</f>
        <v/>
      </c>
      <c r="AD25">
        <f>IF(COUNT(AA25:AC25)&lt;3,"",SUM(AA25:AC25))</f>
        <v/>
      </c>
      <c r="AE25">
        <f>IF(L25&gt;=4,2,IF(L25&gt;=2,1,0))</f>
        <v/>
      </c>
      <c r="AF25">
        <f>IF(L25&gt;=5,1,0)</f>
        <v/>
      </c>
      <c r="AG25">
        <f>AE25+AF25</f>
        <v/>
      </c>
      <c r="AH25" s="15">
        <f>IF(M25&lt;&gt;1,"",IF(OR(R25=-9,R25=""),"",R25))</f>
        <v/>
      </c>
      <c r="AI25">
        <f>IF(M25&lt;&gt;1,"",IF(OR(Q25=999,Q25=""),"",Q25))</f>
        <v/>
      </c>
    </row>
    <row r="26">
      <c r="A26" t="inlineStr">
        <is>
          <t>TQRMNOP100150</t>
        </is>
      </c>
      <c r="B26" t="n">
        <v>2025</v>
      </c>
      <c r="C26" t="n">
        <v>1</v>
      </c>
      <c r="D26" t="n">
        <v>43</v>
      </c>
      <c r="E26" t="inlineStr">
        <is>
          <t>N</t>
        </is>
      </c>
      <c r="F26" t="n">
        <v>38</v>
      </c>
      <c r="G26" t="n">
        <v>735</v>
      </c>
      <c r="H26" t="n">
        <v>3</v>
      </c>
      <c r="I26" t="n">
        <v>2</v>
      </c>
      <c r="J26" t="n">
        <v>23</v>
      </c>
      <c r="K26" t="n">
        <v>1</v>
      </c>
      <c r="L26" t="n">
        <v>6</v>
      </c>
      <c r="M26" t="n">
        <v>3</v>
      </c>
      <c r="R26" s="15" t="n">
        <v>0</v>
      </c>
      <c r="S26" s="15" t="n">
        <v>0</v>
      </c>
      <c r="T26" s="15" t="n">
        <v>0</v>
      </c>
      <c r="U26" s="15" t="n">
        <v>92700</v>
      </c>
      <c r="V26">
        <f>IFERROR(VLOOKUP(D26,Tablas_Equivalencia!$A$3:$B$8,2,FALSE),"Sin dato")</f>
        <v/>
      </c>
      <c r="W26">
        <f>IFERROR(VLOOKUP(L26,Tablas_Equivalencia!$D$3:$E$9,2,FALSE),"Sin dato")</f>
        <v/>
      </c>
      <c r="X26">
        <f>IF(I26=1,"Varón","Mujer")</f>
        <v/>
      </c>
      <c r="Y26">
        <f>IFERROR(VLOOKUP(M26,Tablas_Equivalencia!$G$3:$H$6,2,FALSE),"Sin dato")</f>
        <v/>
      </c>
      <c r="Z26">
        <f>IF(J26&lt;=24,"18-24","25-29")</f>
        <v/>
      </c>
      <c r="AA26">
        <f>IF(M26&lt;&gt;1,"",IF(P26=2,1,0))</f>
        <v/>
      </c>
      <c r="AB26">
        <f>IF(M26&lt;&gt;1,"",IF(O26&gt;=2,1,0))</f>
        <v/>
      </c>
      <c r="AC26">
        <f>IF(M26&lt;&gt;1,"",IF(OR(Q26=999,Q26=""),"",IF(OR(Q26&lt;35,Q26&gt;48),1,0)))</f>
        <v/>
      </c>
      <c r="AD26">
        <f>IF(COUNT(AA26:AC26)&lt;3,"",SUM(AA26:AC26))</f>
        <v/>
      </c>
      <c r="AE26">
        <f>IF(L26&gt;=4,2,IF(L26&gt;=2,1,0))</f>
        <v/>
      </c>
      <c r="AF26">
        <f>IF(L26&gt;=5,1,0)</f>
        <v/>
      </c>
      <c r="AG26">
        <f>AE26+AF26</f>
        <v/>
      </c>
      <c r="AH26" s="15">
        <f>IF(M26&lt;&gt;1,"",IF(OR(R26=-9,R26=""),"",R26))</f>
        <v/>
      </c>
      <c r="AI26">
        <f>IF(M26&lt;&gt;1,"",IF(OR(Q26=999,Q26=""),"",Q26))</f>
        <v/>
      </c>
    </row>
    <row r="27">
      <c r="A27" t="inlineStr">
        <is>
          <t>TQRMNOP100151</t>
        </is>
      </c>
      <c r="B27" t="n">
        <v>2025</v>
      </c>
      <c r="C27" t="n">
        <v>1</v>
      </c>
      <c r="D27" t="n">
        <v>40</v>
      </c>
      <c r="E27" t="inlineStr">
        <is>
          <t>S</t>
        </is>
      </c>
      <c r="F27" t="n">
        <v>7</v>
      </c>
      <c r="G27" t="n">
        <v>519</v>
      </c>
      <c r="H27" t="n">
        <v>3</v>
      </c>
      <c r="I27" t="n">
        <v>2</v>
      </c>
      <c r="J27" t="n">
        <v>22</v>
      </c>
      <c r="K27" t="n">
        <v>2</v>
      </c>
      <c r="L27" t="n">
        <v>4</v>
      </c>
      <c r="M27" t="n">
        <v>1</v>
      </c>
      <c r="N27" t="n">
        <v>3</v>
      </c>
      <c r="O27" t="n">
        <v>2</v>
      </c>
      <c r="P27" t="n">
        <v>2</v>
      </c>
      <c r="Q27" t="n">
        <v>47</v>
      </c>
      <c r="R27" s="15" t="n">
        <v>166000</v>
      </c>
      <c r="S27" s="15" t="n">
        <v>0</v>
      </c>
      <c r="T27" s="15" t="n">
        <v>166000</v>
      </c>
      <c r="U27" s="15" t="n">
        <v>314000</v>
      </c>
      <c r="V27">
        <f>IFERROR(VLOOKUP(D27,Tablas_Equivalencia!$A$3:$B$8,2,FALSE),"Sin dato")</f>
        <v/>
      </c>
      <c r="W27">
        <f>IFERROR(VLOOKUP(L27,Tablas_Equivalencia!$D$3:$E$9,2,FALSE),"Sin dato")</f>
        <v/>
      </c>
      <c r="X27">
        <f>IF(I27=1,"Varón","Mujer")</f>
        <v/>
      </c>
      <c r="Y27">
        <f>IFERROR(VLOOKUP(M27,Tablas_Equivalencia!$G$3:$H$6,2,FALSE),"Sin dato")</f>
        <v/>
      </c>
      <c r="Z27">
        <f>IF(J27&lt;=24,"18-24","25-29")</f>
        <v/>
      </c>
      <c r="AA27">
        <f>IF(M27&lt;&gt;1,"",IF(P27=2,1,0))</f>
        <v/>
      </c>
      <c r="AB27">
        <f>IF(M27&lt;&gt;1,"",IF(O27&gt;=2,1,0))</f>
        <v/>
      </c>
      <c r="AC27">
        <f>IF(M27&lt;&gt;1,"",IF(OR(Q27=999,Q27=""),"",IF(OR(Q27&lt;35,Q27&gt;48),1,0)))</f>
        <v/>
      </c>
      <c r="AD27">
        <f>IF(COUNT(AA27:AC27)&lt;3,"",SUM(AA27:AC27))</f>
        <v/>
      </c>
      <c r="AE27">
        <f>IF(L27&gt;=4,2,IF(L27&gt;=2,1,0))</f>
        <v/>
      </c>
      <c r="AF27">
        <f>IF(L27&gt;=5,1,0)</f>
        <v/>
      </c>
      <c r="AG27">
        <f>AE27+AF27</f>
        <v/>
      </c>
      <c r="AH27" s="15">
        <f>IF(M27&lt;&gt;1,"",IF(OR(R27=-9,R27=""),"",R27))</f>
        <v/>
      </c>
      <c r="AI27">
        <f>IF(M27&lt;&gt;1,"",IF(OR(Q27=999,Q27=""),"",Q27))</f>
        <v/>
      </c>
    </row>
    <row r="28">
      <c r="A28" t="inlineStr">
        <is>
          <t>TQRMNOP100153</t>
        </is>
      </c>
      <c r="B28" t="n">
        <v>2025</v>
      </c>
      <c r="C28" t="n">
        <v>1</v>
      </c>
      <c r="D28" t="n">
        <v>1</v>
      </c>
      <c r="E28" t="inlineStr">
        <is>
          <t>S</t>
        </is>
      </c>
      <c r="F28" t="n">
        <v>33</v>
      </c>
      <c r="G28" t="n">
        <v>1430</v>
      </c>
      <c r="H28" t="n">
        <v>1</v>
      </c>
      <c r="I28" t="n">
        <v>2</v>
      </c>
      <c r="J28" t="n">
        <v>23</v>
      </c>
      <c r="K28" t="n">
        <v>2</v>
      </c>
      <c r="L28" t="n">
        <v>4</v>
      </c>
      <c r="M28" t="n">
        <v>1</v>
      </c>
      <c r="N28" t="n">
        <v>3</v>
      </c>
      <c r="O28" t="n">
        <v>1</v>
      </c>
      <c r="P28" t="n">
        <v>1</v>
      </c>
      <c r="Q28" t="n">
        <v>23</v>
      </c>
      <c r="R28" s="15" t="n">
        <v>-9</v>
      </c>
      <c r="S28" s="15" t="n">
        <v>0</v>
      </c>
      <c r="T28" s="15" t="n">
        <v>0</v>
      </c>
      <c r="U28" s="15" t="n">
        <v>180300</v>
      </c>
      <c r="V28">
        <f>IFERROR(VLOOKUP(D28,Tablas_Equivalencia!$A$3:$B$8,2,FALSE),"Sin dato")</f>
        <v/>
      </c>
      <c r="W28">
        <f>IFERROR(VLOOKUP(L28,Tablas_Equivalencia!$D$3:$E$9,2,FALSE),"Sin dato")</f>
        <v/>
      </c>
      <c r="X28">
        <f>IF(I28=1,"Varón","Mujer")</f>
        <v/>
      </c>
      <c r="Y28">
        <f>IFERROR(VLOOKUP(M28,Tablas_Equivalencia!$G$3:$H$6,2,FALSE),"Sin dato")</f>
        <v/>
      </c>
      <c r="Z28">
        <f>IF(J28&lt;=24,"18-24","25-29")</f>
        <v/>
      </c>
      <c r="AA28">
        <f>IF(M28&lt;&gt;1,"",IF(P28=2,1,0))</f>
        <v/>
      </c>
      <c r="AB28">
        <f>IF(M28&lt;&gt;1,"",IF(O28&gt;=2,1,0))</f>
        <v/>
      </c>
      <c r="AC28">
        <f>IF(M28&lt;&gt;1,"",IF(OR(Q28=999,Q28=""),"",IF(OR(Q28&lt;35,Q28&gt;48),1,0)))</f>
        <v/>
      </c>
      <c r="AD28">
        <f>IF(COUNT(AA28:AC28)&lt;3,"",SUM(AA28:AC28))</f>
        <v/>
      </c>
      <c r="AE28">
        <f>IF(L28&gt;=4,2,IF(L28&gt;=2,1,0))</f>
        <v/>
      </c>
      <c r="AF28">
        <f>IF(L28&gt;=5,1,0)</f>
        <v/>
      </c>
      <c r="AG28">
        <f>AE28+AF28</f>
        <v/>
      </c>
      <c r="AH28" s="15">
        <f>IF(M28&lt;&gt;1,"",IF(OR(R28=-9,R28=""),"",R28))</f>
        <v/>
      </c>
      <c r="AI28">
        <f>IF(M28&lt;&gt;1,"",IF(OR(Q28=999,Q28=""),"",Q28))</f>
        <v/>
      </c>
    </row>
    <row r="29">
      <c r="A29" t="inlineStr">
        <is>
          <t>TQRMNOP100155</t>
        </is>
      </c>
      <c r="B29" t="n">
        <v>2025</v>
      </c>
      <c r="C29" t="n">
        <v>1</v>
      </c>
      <c r="D29" t="n">
        <v>1</v>
      </c>
      <c r="E29" t="inlineStr">
        <is>
          <t>S</t>
        </is>
      </c>
      <c r="F29" t="n">
        <v>33</v>
      </c>
      <c r="G29" t="n">
        <v>1001</v>
      </c>
      <c r="H29" t="n">
        <v>2</v>
      </c>
      <c r="I29" t="n">
        <v>2</v>
      </c>
      <c r="J29" t="n">
        <v>22</v>
      </c>
      <c r="K29" t="n">
        <v>1</v>
      </c>
      <c r="L29" t="n">
        <v>3</v>
      </c>
      <c r="M29" t="n">
        <v>1</v>
      </c>
      <c r="N29" t="n">
        <v>3</v>
      </c>
      <c r="O29" t="n">
        <v>1</v>
      </c>
      <c r="P29" t="n">
        <v>1</v>
      </c>
      <c r="Q29" t="n">
        <v>24</v>
      </c>
      <c r="R29" s="15" t="n">
        <v>615000</v>
      </c>
      <c r="S29" s="15" t="n">
        <v>0</v>
      </c>
      <c r="T29" s="15" t="n">
        <v>615000</v>
      </c>
      <c r="U29" s="15" t="n">
        <v>114100</v>
      </c>
      <c r="V29">
        <f>IFERROR(VLOOKUP(D29,Tablas_Equivalencia!$A$3:$B$8,2,FALSE),"Sin dato")</f>
        <v/>
      </c>
      <c r="W29">
        <f>IFERROR(VLOOKUP(L29,Tablas_Equivalencia!$D$3:$E$9,2,FALSE),"Sin dato")</f>
        <v/>
      </c>
      <c r="X29">
        <f>IF(I29=1,"Varón","Mujer")</f>
        <v/>
      </c>
      <c r="Y29">
        <f>IFERROR(VLOOKUP(M29,Tablas_Equivalencia!$G$3:$H$6,2,FALSE),"Sin dato")</f>
        <v/>
      </c>
      <c r="Z29">
        <f>IF(J29&lt;=24,"18-24","25-29")</f>
        <v/>
      </c>
      <c r="AA29">
        <f>IF(M29&lt;&gt;1,"",IF(P29=2,1,0))</f>
        <v/>
      </c>
      <c r="AB29">
        <f>IF(M29&lt;&gt;1,"",IF(O29&gt;=2,1,0))</f>
        <v/>
      </c>
      <c r="AC29">
        <f>IF(M29&lt;&gt;1,"",IF(OR(Q29=999,Q29=""),"",IF(OR(Q29&lt;35,Q29&gt;48),1,0)))</f>
        <v/>
      </c>
      <c r="AD29">
        <f>IF(COUNT(AA29:AC29)&lt;3,"",SUM(AA29:AC29))</f>
        <v/>
      </c>
      <c r="AE29">
        <f>IF(L29&gt;=4,2,IF(L29&gt;=2,1,0))</f>
        <v/>
      </c>
      <c r="AF29">
        <f>IF(L29&gt;=5,1,0)</f>
        <v/>
      </c>
      <c r="AG29">
        <f>AE29+AF29</f>
        <v/>
      </c>
      <c r="AH29" s="15">
        <f>IF(M29&lt;&gt;1,"",IF(OR(R29=-9,R29=""),"",R29))</f>
        <v/>
      </c>
      <c r="AI29">
        <f>IF(M29&lt;&gt;1,"",IF(OR(Q29=999,Q29=""),"",Q29))</f>
        <v/>
      </c>
    </row>
    <row r="30">
      <c r="A30" t="inlineStr">
        <is>
          <t>TQRMNOP100157</t>
        </is>
      </c>
      <c r="B30" t="n">
        <v>2025</v>
      </c>
      <c r="C30" t="n">
        <v>1</v>
      </c>
      <c r="D30" t="n">
        <v>40</v>
      </c>
      <c r="E30" t="inlineStr">
        <is>
          <t>N</t>
        </is>
      </c>
      <c r="F30" t="n">
        <v>23</v>
      </c>
      <c r="G30" t="n">
        <v>713</v>
      </c>
      <c r="H30" t="n">
        <v>3</v>
      </c>
      <c r="I30" t="n">
        <v>2</v>
      </c>
      <c r="J30" t="n">
        <v>19</v>
      </c>
      <c r="K30" t="n">
        <v>2</v>
      </c>
      <c r="L30" t="n">
        <v>4</v>
      </c>
      <c r="M30" t="n">
        <v>3</v>
      </c>
      <c r="R30" s="15" t="n">
        <v>0</v>
      </c>
      <c r="S30" s="15" t="n">
        <v>0</v>
      </c>
      <c r="T30" s="15" t="n">
        <v>0</v>
      </c>
      <c r="U30" s="15" t="n">
        <v>21100</v>
      </c>
      <c r="V30">
        <f>IFERROR(VLOOKUP(D30,Tablas_Equivalencia!$A$3:$B$8,2,FALSE),"Sin dato")</f>
        <v/>
      </c>
      <c r="W30">
        <f>IFERROR(VLOOKUP(L30,Tablas_Equivalencia!$D$3:$E$9,2,FALSE),"Sin dato")</f>
        <v/>
      </c>
      <c r="X30">
        <f>IF(I30=1,"Varón","Mujer")</f>
        <v/>
      </c>
      <c r="Y30">
        <f>IFERROR(VLOOKUP(M30,Tablas_Equivalencia!$G$3:$H$6,2,FALSE),"Sin dato")</f>
        <v/>
      </c>
      <c r="Z30">
        <f>IF(J30&lt;=24,"18-24","25-29")</f>
        <v/>
      </c>
      <c r="AA30">
        <f>IF(M30&lt;&gt;1,"",IF(P30=2,1,0))</f>
        <v/>
      </c>
      <c r="AB30">
        <f>IF(M30&lt;&gt;1,"",IF(O30&gt;=2,1,0))</f>
        <v/>
      </c>
      <c r="AC30">
        <f>IF(M30&lt;&gt;1,"",IF(OR(Q30=999,Q30=""),"",IF(OR(Q30&lt;35,Q30&gt;48),1,0)))</f>
        <v/>
      </c>
      <c r="AD30">
        <f>IF(COUNT(AA30:AC30)&lt;3,"",SUM(AA30:AC30))</f>
        <v/>
      </c>
      <c r="AE30">
        <f>IF(L30&gt;=4,2,IF(L30&gt;=2,1,0))</f>
        <v/>
      </c>
      <c r="AF30">
        <f>IF(L30&gt;=5,1,0)</f>
        <v/>
      </c>
      <c r="AG30">
        <f>AE30+AF30</f>
        <v/>
      </c>
      <c r="AH30" s="15">
        <f>IF(M30&lt;&gt;1,"",IF(OR(R30=-9,R30=""),"",R30))</f>
        <v/>
      </c>
      <c r="AI30">
        <f>IF(M30&lt;&gt;1,"",IF(OR(Q30=999,Q30=""),"",Q30))</f>
        <v/>
      </c>
    </row>
    <row r="31">
      <c r="A31" t="inlineStr">
        <is>
          <t>TQRMNOP100158</t>
        </is>
      </c>
      <c r="B31" t="n">
        <v>2025</v>
      </c>
      <c r="C31" t="n">
        <v>1</v>
      </c>
      <c r="D31" t="n">
        <v>1</v>
      </c>
      <c r="E31" t="inlineStr">
        <is>
          <t>S</t>
        </is>
      </c>
      <c r="F31" t="n">
        <v>33</v>
      </c>
      <c r="G31" t="n">
        <v>1597</v>
      </c>
      <c r="H31" t="n">
        <v>3</v>
      </c>
      <c r="I31" t="n">
        <v>2</v>
      </c>
      <c r="J31" t="n">
        <v>22</v>
      </c>
      <c r="K31" t="n">
        <v>1</v>
      </c>
      <c r="L31" t="n">
        <v>5</v>
      </c>
      <c r="M31" t="n">
        <v>3</v>
      </c>
      <c r="R31" s="15" t="n">
        <v>0</v>
      </c>
      <c r="S31" s="15" t="n">
        <v>0</v>
      </c>
      <c r="T31" s="15" t="n">
        <v>0</v>
      </c>
      <c r="U31" s="15" t="n">
        <v>99200</v>
      </c>
      <c r="V31">
        <f>IFERROR(VLOOKUP(D31,Tablas_Equivalencia!$A$3:$B$8,2,FALSE),"Sin dato")</f>
        <v/>
      </c>
      <c r="W31">
        <f>IFERROR(VLOOKUP(L31,Tablas_Equivalencia!$D$3:$E$9,2,FALSE),"Sin dato")</f>
        <v/>
      </c>
      <c r="X31">
        <f>IF(I31=1,"Varón","Mujer")</f>
        <v/>
      </c>
      <c r="Y31">
        <f>IFERROR(VLOOKUP(M31,Tablas_Equivalencia!$G$3:$H$6,2,FALSE),"Sin dato")</f>
        <v/>
      </c>
      <c r="Z31">
        <f>IF(J31&lt;=24,"18-24","25-29")</f>
        <v/>
      </c>
      <c r="AA31">
        <f>IF(M31&lt;&gt;1,"",IF(P31=2,1,0))</f>
        <v/>
      </c>
      <c r="AB31">
        <f>IF(M31&lt;&gt;1,"",IF(O31&gt;=2,1,0))</f>
        <v/>
      </c>
      <c r="AC31">
        <f>IF(M31&lt;&gt;1,"",IF(OR(Q31=999,Q31=""),"",IF(OR(Q31&lt;35,Q31&gt;48),1,0)))</f>
        <v/>
      </c>
      <c r="AD31">
        <f>IF(COUNT(AA31:AC31)&lt;3,"",SUM(AA31:AC31))</f>
        <v/>
      </c>
      <c r="AE31">
        <f>IF(L31&gt;=4,2,IF(L31&gt;=2,1,0))</f>
        <v/>
      </c>
      <c r="AF31">
        <f>IF(L31&gt;=5,1,0)</f>
        <v/>
      </c>
      <c r="AG31">
        <f>AE31+AF31</f>
        <v/>
      </c>
      <c r="AH31" s="15">
        <f>IF(M31&lt;&gt;1,"",IF(OR(R31=-9,R31=""),"",R31))</f>
        <v/>
      </c>
      <c r="AI31">
        <f>IF(M31&lt;&gt;1,"",IF(OR(Q31=999,Q31=""),"",Q31))</f>
        <v/>
      </c>
    </row>
    <row r="32">
      <c r="A32" t="inlineStr">
        <is>
          <t>TQRMNOP100159</t>
        </is>
      </c>
      <c r="B32" t="n">
        <v>2025</v>
      </c>
      <c r="C32" t="n">
        <v>1</v>
      </c>
      <c r="D32" t="n">
        <v>43</v>
      </c>
      <c r="E32" t="inlineStr">
        <is>
          <t>S</t>
        </is>
      </c>
      <c r="F32" t="n">
        <v>19</v>
      </c>
      <c r="G32" t="n">
        <v>615</v>
      </c>
      <c r="H32" t="n">
        <v>1</v>
      </c>
      <c r="I32" t="n">
        <v>1</v>
      </c>
      <c r="J32" t="n">
        <v>23</v>
      </c>
      <c r="K32" t="n">
        <v>2</v>
      </c>
      <c r="L32" t="n">
        <v>6</v>
      </c>
      <c r="M32" t="n">
        <v>1</v>
      </c>
      <c r="N32" t="n">
        <v>3</v>
      </c>
      <c r="O32" t="n">
        <v>2</v>
      </c>
      <c r="P32" t="n">
        <v>2</v>
      </c>
      <c r="Q32" t="n">
        <v>39</v>
      </c>
      <c r="R32" s="15" t="n">
        <v>880000</v>
      </c>
      <c r="S32" s="15" t="n">
        <v>0</v>
      </c>
      <c r="T32" s="15" t="n">
        <v>880000</v>
      </c>
      <c r="U32" s="15" t="n">
        <v>106200</v>
      </c>
      <c r="V32">
        <f>IFERROR(VLOOKUP(D32,Tablas_Equivalencia!$A$3:$B$8,2,FALSE),"Sin dato")</f>
        <v/>
      </c>
      <c r="W32">
        <f>IFERROR(VLOOKUP(L32,Tablas_Equivalencia!$D$3:$E$9,2,FALSE),"Sin dato")</f>
        <v/>
      </c>
      <c r="X32">
        <f>IF(I32=1,"Varón","Mujer")</f>
        <v/>
      </c>
      <c r="Y32">
        <f>IFERROR(VLOOKUP(M32,Tablas_Equivalencia!$G$3:$H$6,2,FALSE),"Sin dato")</f>
        <v/>
      </c>
      <c r="Z32">
        <f>IF(J32&lt;=24,"18-24","25-29")</f>
        <v/>
      </c>
      <c r="AA32">
        <f>IF(M32&lt;&gt;1,"",IF(P32=2,1,0))</f>
        <v/>
      </c>
      <c r="AB32">
        <f>IF(M32&lt;&gt;1,"",IF(O32&gt;=2,1,0))</f>
        <v/>
      </c>
      <c r="AC32">
        <f>IF(M32&lt;&gt;1,"",IF(OR(Q32=999,Q32=""),"",IF(OR(Q32&lt;35,Q32&gt;48),1,0)))</f>
        <v/>
      </c>
      <c r="AD32">
        <f>IF(COUNT(AA32:AC32)&lt;3,"",SUM(AA32:AC32))</f>
        <v/>
      </c>
      <c r="AE32">
        <f>IF(L32&gt;=4,2,IF(L32&gt;=2,1,0))</f>
        <v/>
      </c>
      <c r="AF32">
        <f>IF(L32&gt;=5,1,0)</f>
        <v/>
      </c>
      <c r="AG32">
        <f>AE32+AF32</f>
        <v/>
      </c>
      <c r="AH32" s="15">
        <f>IF(M32&lt;&gt;1,"",IF(OR(R32=-9,R32=""),"",R32))</f>
        <v/>
      </c>
      <c r="AI32">
        <f>IF(M32&lt;&gt;1,"",IF(OR(Q32=999,Q32=""),"",Q32))</f>
        <v/>
      </c>
    </row>
    <row r="33">
      <c r="A33" t="inlineStr">
        <is>
          <t>TQRMNOP100165</t>
        </is>
      </c>
      <c r="B33" t="n">
        <v>2025</v>
      </c>
      <c r="C33" t="n">
        <v>1</v>
      </c>
      <c r="D33" t="n">
        <v>1</v>
      </c>
      <c r="E33" t="inlineStr">
        <is>
          <t>S</t>
        </is>
      </c>
      <c r="F33" t="n">
        <v>32</v>
      </c>
      <c r="G33" t="n">
        <v>2127</v>
      </c>
      <c r="H33" t="n">
        <v>3</v>
      </c>
      <c r="I33" t="n">
        <v>2</v>
      </c>
      <c r="J33" t="n">
        <v>21</v>
      </c>
      <c r="K33" t="n">
        <v>1</v>
      </c>
      <c r="L33" t="n">
        <v>4</v>
      </c>
      <c r="M33" t="n">
        <v>1</v>
      </c>
      <c r="N33" t="n">
        <v>2</v>
      </c>
      <c r="O33" t="n">
        <v>2</v>
      </c>
      <c r="P33" t="n">
        <v>2</v>
      </c>
      <c r="Q33" t="n">
        <v>11</v>
      </c>
      <c r="R33" s="15" t="n">
        <v>177000</v>
      </c>
      <c r="S33" s="15" t="n">
        <v>63000</v>
      </c>
      <c r="T33" s="15" t="n">
        <v>240000</v>
      </c>
      <c r="U33" s="15" t="n">
        <v>132300</v>
      </c>
      <c r="V33">
        <f>IFERROR(VLOOKUP(D33,Tablas_Equivalencia!$A$3:$B$8,2,FALSE),"Sin dato")</f>
        <v/>
      </c>
      <c r="W33">
        <f>IFERROR(VLOOKUP(L33,Tablas_Equivalencia!$D$3:$E$9,2,FALSE),"Sin dato")</f>
        <v/>
      </c>
      <c r="X33">
        <f>IF(I33=1,"Varón","Mujer")</f>
        <v/>
      </c>
      <c r="Y33">
        <f>IFERROR(VLOOKUP(M33,Tablas_Equivalencia!$G$3:$H$6,2,FALSE),"Sin dato")</f>
        <v/>
      </c>
      <c r="Z33">
        <f>IF(J33&lt;=24,"18-24","25-29")</f>
        <v/>
      </c>
      <c r="AA33">
        <f>IF(M33&lt;&gt;1,"",IF(P33=2,1,0))</f>
        <v/>
      </c>
      <c r="AB33">
        <f>IF(M33&lt;&gt;1,"",IF(O33&gt;=2,1,0))</f>
        <v/>
      </c>
      <c r="AC33">
        <f>IF(M33&lt;&gt;1,"",IF(OR(Q33=999,Q33=""),"",IF(OR(Q33&lt;35,Q33&gt;48),1,0)))</f>
        <v/>
      </c>
      <c r="AD33">
        <f>IF(COUNT(AA33:AC33)&lt;3,"",SUM(AA33:AC33))</f>
        <v/>
      </c>
      <c r="AE33">
        <f>IF(L33&gt;=4,2,IF(L33&gt;=2,1,0))</f>
        <v/>
      </c>
      <c r="AF33">
        <f>IF(L33&gt;=5,1,0)</f>
        <v/>
      </c>
      <c r="AG33">
        <f>AE33+AF33</f>
        <v/>
      </c>
      <c r="AH33" s="15">
        <f>IF(M33&lt;&gt;1,"",IF(OR(R33=-9,R33=""),"",R33))</f>
        <v/>
      </c>
      <c r="AI33">
        <f>IF(M33&lt;&gt;1,"",IF(OR(Q33=999,Q33=""),"",Q33))</f>
        <v/>
      </c>
    </row>
    <row r="34">
      <c r="A34" t="inlineStr">
        <is>
          <t>TQRMNOP100169</t>
        </is>
      </c>
      <c r="B34" t="n">
        <v>2025</v>
      </c>
      <c r="C34" t="n">
        <v>1</v>
      </c>
      <c r="D34" t="n">
        <v>41</v>
      </c>
      <c r="E34" t="inlineStr">
        <is>
          <t>S</t>
        </is>
      </c>
      <c r="F34" t="n">
        <v>8</v>
      </c>
      <c r="G34" t="n">
        <v>1124</v>
      </c>
      <c r="H34" t="n">
        <v>3</v>
      </c>
      <c r="I34" t="n">
        <v>2</v>
      </c>
      <c r="J34" t="n">
        <v>28</v>
      </c>
      <c r="K34" t="n">
        <v>1</v>
      </c>
      <c r="L34" t="n">
        <v>5</v>
      </c>
      <c r="M34" t="n">
        <v>1</v>
      </c>
      <c r="N34" t="n">
        <v>1</v>
      </c>
      <c r="O34" t="n">
        <v>1</v>
      </c>
      <c r="P34" t="n">
        <v>1</v>
      </c>
      <c r="Q34" t="n">
        <v>28</v>
      </c>
      <c r="R34" s="15" t="n">
        <v>-9</v>
      </c>
      <c r="S34" s="15" t="n">
        <v>0</v>
      </c>
      <c r="T34" s="15" t="n">
        <v>0</v>
      </c>
      <c r="U34" s="15" t="n">
        <v>192700</v>
      </c>
      <c r="V34">
        <f>IFERROR(VLOOKUP(D34,Tablas_Equivalencia!$A$3:$B$8,2,FALSE),"Sin dato")</f>
        <v/>
      </c>
      <c r="W34">
        <f>IFERROR(VLOOKUP(L34,Tablas_Equivalencia!$D$3:$E$9,2,FALSE),"Sin dato")</f>
        <v/>
      </c>
      <c r="X34">
        <f>IF(I34=1,"Varón","Mujer")</f>
        <v/>
      </c>
      <c r="Y34">
        <f>IFERROR(VLOOKUP(M34,Tablas_Equivalencia!$G$3:$H$6,2,FALSE),"Sin dato")</f>
        <v/>
      </c>
      <c r="Z34">
        <f>IF(J34&lt;=24,"18-24","25-29")</f>
        <v/>
      </c>
      <c r="AA34">
        <f>IF(M34&lt;&gt;1,"",IF(P34=2,1,0))</f>
        <v/>
      </c>
      <c r="AB34">
        <f>IF(M34&lt;&gt;1,"",IF(O34&gt;=2,1,0))</f>
        <v/>
      </c>
      <c r="AC34">
        <f>IF(M34&lt;&gt;1,"",IF(OR(Q34=999,Q34=""),"",IF(OR(Q34&lt;35,Q34&gt;48),1,0)))</f>
        <v/>
      </c>
      <c r="AD34">
        <f>IF(COUNT(AA34:AC34)&lt;3,"",SUM(AA34:AC34))</f>
        <v/>
      </c>
      <c r="AE34">
        <f>IF(L34&gt;=4,2,IF(L34&gt;=2,1,0))</f>
        <v/>
      </c>
      <c r="AF34">
        <f>IF(L34&gt;=5,1,0)</f>
        <v/>
      </c>
      <c r="AG34">
        <f>AE34+AF34</f>
        <v/>
      </c>
      <c r="AH34" s="15">
        <f>IF(M34&lt;&gt;1,"",IF(OR(R34=-9,R34=""),"",R34))</f>
        <v/>
      </c>
      <c r="AI34">
        <f>IF(M34&lt;&gt;1,"",IF(OR(Q34=999,Q34=""),"",Q34))</f>
        <v/>
      </c>
    </row>
    <row r="35">
      <c r="A35" t="inlineStr">
        <is>
          <t>TQRMNOP100171</t>
        </is>
      </c>
      <c r="B35" t="n">
        <v>2025</v>
      </c>
      <c r="C35" t="n">
        <v>1</v>
      </c>
      <c r="D35" t="n">
        <v>40</v>
      </c>
      <c r="E35" t="inlineStr">
        <is>
          <t>N</t>
        </is>
      </c>
      <c r="F35" t="n">
        <v>9</v>
      </c>
      <c r="G35" t="n">
        <v>672</v>
      </c>
      <c r="H35" t="n">
        <v>3</v>
      </c>
      <c r="I35" t="n">
        <v>2</v>
      </c>
      <c r="J35" t="n">
        <v>29</v>
      </c>
      <c r="K35" t="n">
        <v>1</v>
      </c>
      <c r="L35" t="n">
        <v>5</v>
      </c>
      <c r="M35" t="n">
        <v>3</v>
      </c>
      <c r="R35" s="15" t="n">
        <v>0</v>
      </c>
      <c r="S35" s="15" t="n">
        <v>0</v>
      </c>
      <c r="T35" s="15" t="n">
        <v>0</v>
      </c>
      <c r="U35" s="15" t="n">
        <v>236100</v>
      </c>
      <c r="V35">
        <f>IFERROR(VLOOKUP(D35,Tablas_Equivalencia!$A$3:$B$8,2,FALSE),"Sin dato")</f>
        <v/>
      </c>
      <c r="W35">
        <f>IFERROR(VLOOKUP(L35,Tablas_Equivalencia!$D$3:$E$9,2,FALSE),"Sin dato")</f>
        <v/>
      </c>
      <c r="X35">
        <f>IF(I35=1,"Varón","Mujer")</f>
        <v/>
      </c>
      <c r="Y35">
        <f>IFERROR(VLOOKUP(M35,Tablas_Equivalencia!$G$3:$H$6,2,FALSE),"Sin dato")</f>
        <v/>
      </c>
      <c r="Z35">
        <f>IF(J35&lt;=24,"18-24","25-29")</f>
        <v/>
      </c>
      <c r="AA35">
        <f>IF(M35&lt;&gt;1,"",IF(P35=2,1,0))</f>
        <v/>
      </c>
      <c r="AB35">
        <f>IF(M35&lt;&gt;1,"",IF(O35&gt;=2,1,0))</f>
        <v/>
      </c>
      <c r="AC35">
        <f>IF(M35&lt;&gt;1,"",IF(OR(Q35=999,Q35=""),"",IF(OR(Q35&lt;35,Q35&gt;48),1,0)))</f>
        <v/>
      </c>
      <c r="AD35">
        <f>IF(COUNT(AA35:AC35)&lt;3,"",SUM(AA35:AC35))</f>
        <v/>
      </c>
      <c r="AE35">
        <f>IF(L35&gt;=4,2,IF(L35&gt;=2,1,0))</f>
        <v/>
      </c>
      <c r="AF35">
        <f>IF(L35&gt;=5,1,0)</f>
        <v/>
      </c>
      <c r="AG35">
        <f>AE35+AF35</f>
        <v/>
      </c>
      <c r="AH35" s="15">
        <f>IF(M35&lt;&gt;1,"",IF(OR(R35=-9,R35=""),"",R35))</f>
        <v/>
      </c>
      <c r="AI35">
        <f>IF(M35&lt;&gt;1,"",IF(OR(Q35=999,Q35=""),"",Q35))</f>
        <v/>
      </c>
    </row>
    <row r="36">
      <c r="A36" t="inlineStr">
        <is>
          <t>TQRMNOP100180</t>
        </is>
      </c>
      <c r="B36" t="n">
        <v>2025</v>
      </c>
      <c r="C36" t="n">
        <v>1</v>
      </c>
      <c r="D36" t="n">
        <v>43</v>
      </c>
      <c r="E36" t="inlineStr">
        <is>
          <t>N</t>
        </is>
      </c>
      <c r="F36" t="n">
        <v>38</v>
      </c>
      <c r="G36" t="n">
        <v>1114</v>
      </c>
      <c r="H36" t="n">
        <v>1</v>
      </c>
      <c r="I36" t="n">
        <v>1</v>
      </c>
      <c r="J36" t="n">
        <v>21</v>
      </c>
      <c r="K36" t="n">
        <v>1</v>
      </c>
      <c r="L36" t="n">
        <v>3</v>
      </c>
      <c r="M36" t="n">
        <v>3</v>
      </c>
      <c r="R36" s="15" t="n">
        <v>0</v>
      </c>
      <c r="S36" s="15" t="n">
        <v>0</v>
      </c>
      <c r="T36" s="15" t="n">
        <v>0</v>
      </c>
      <c r="U36" s="15" t="n">
        <v>109800</v>
      </c>
      <c r="V36">
        <f>IFERROR(VLOOKUP(D36,Tablas_Equivalencia!$A$3:$B$8,2,FALSE),"Sin dato")</f>
        <v/>
      </c>
      <c r="W36">
        <f>IFERROR(VLOOKUP(L36,Tablas_Equivalencia!$D$3:$E$9,2,FALSE),"Sin dato")</f>
        <v/>
      </c>
      <c r="X36">
        <f>IF(I36=1,"Varón","Mujer")</f>
        <v/>
      </c>
      <c r="Y36">
        <f>IFERROR(VLOOKUP(M36,Tablas_Equivalencia!$G$3:$H$6,2,FALSE),"Sin dato")</f>
        <v/>
      </c>
      <c r="Z36">
        <f>IF(J36&lt;=24,"18-24","25-29")</f>
        <v/>
      </c>
      <c r="AA36">
        <f>IF(M36&lt;&gt;1,"",IF(P36=2,1,0))</f>
        <v/>
      </c>
      <c r="AB36">
        <f>IF(M36&lt;&gt;1,"",IF(O36&gt;=2,1,0))</f>
        <v/>
      </c>
      <c r="AC36">
        <f>IF(M36&lt;&gt;1,"",IF(OR(Q36=999,Q36=""),"",IF(OR(Q36&lt;35,Q36&gt;48),1,0)))</f>
        <v/>
      </c>
      <c r="AD36">
        <f>IF(COUNT(AA36:AC36)&lt;3,"",SUM(AA36:AC36))</f>
        <v/>
      </c>
      <c r="AE36">
        <f>IF(L36&gt;=4,2,IF(L36&gt;=2,1,0))</f>
        <v/>
      </c>
      <c r="AF36">
        <f>IF(L36&gt;=5,1,0)</f>
        <v/>
      </c>
      <c r="AG36">
        <f>AE36+AF36</f>
        <v/>
      </c>
      <c r="AH36" s="15">
        <f>IF(M36&lt;&gt;1,"",IF(OR(R36=-9,R36=""),"",R36))</f>
        <v/>
      </c>
      <c r="AI36">
        <f>IF(M36&lt;&gt;1,"",IF(OR(Q36=999,Q36=""),"",Q36))</f>
        <v/>
      </c>
    </row>
    <row r="37">
      <c r="A37" t="inlineStr">
        <is>
          <t>TQRMNOP100183</t>
        </is>
      </c>
      <c r="B37" t="n">
        <v>2025</v>
      </c>
      <c r="C37" t="n">
        <v>1</v>
      </c>
      <c r="D37" t="n">
        <v>44</v>
      </c>
      <c r="E37" t="inlineStr">
        <is>
          <t>N</t>
        </is>
      </c>
      <c r="F37" t="n">
        <v>2</v>
      </c>
      <c r="G37" t="n">
        <v>386</v>
      </c>
      <c r="H37" t="n">
        <v>1</v>
      </c>
      <c r="I37" t="n">
        <v>1</v>
      </c>
      <c r="J37" t="n">
        <v>23</v>
      </c>
      <c r="K37" t="n">
        <v>1</v>
      </c>
      <c r="L37" t="n">
        <v>3</v>
      </c>
      <c r="M37" t="n">
        <v>1</v>
      </c>
      <c r="N37" t="n">
        <v>2</v>
      </c>
      <c r="O37" t="n">
        <v>2</v>
      </c>
      <c r="P37" t="n">
        <v>2</v>
      </c>
      <c r="Q37" t="n">
        <v>33</v>
      </c>
      <c r="R37" s="15" t="n">
        <v>362000</v>
      </c>
      <c r="S37" s="15" t="n">
        <v>0</v>
      </c>
      <c r="T37" s="15" t="n">
        <v>362000</v>
      </c>
      <c r="U37" s="15" t="n">
        <v>321200</v>
      </c>
      <c r="V37">
        <f>IFERROR(VLOOKUP(D37,Tablas_Equivalencia!$A$3:$B$8,2,FALSE),"Sin dato")</f>
        <v/>
      </c>
      <c r="W37">
        <f>IFERROR(VLOOKUP(L37,Tablas_Equivalencia!$D$3:$E$9,2,FALSE),"Sin dato")</f>
        <v/>
      </c>
      <c r="X37">
        <f>IF(I37=1,"Varón","Mujer")</f>
        <v/>
      </c>
      <c r="Y37">
        <f>IFERROR(VLOOKUP(M37,Tablas_Equivalencia!$G$3:$H$6,2,FALSE),"Sin dato")</f>
        <v/>
      </c>
      <c r="Z37">
        <f>IF(J37&lt;=24,"18-24","25-29")</f>
        <v/>
      </c>
      <c r="AA37">
        <f>IF(M37&lt;&gt;1,"",IF(P37=2,1,0))</f>
        <v/>
      </c>
      <c r="AB37">
        <f>IF(M37&lt;&gt;1,"",IF(O37&gt;=2,1,0))</f>
        <v/>
      </c>
      <c r="AC37">
        <f>IF(M37&lt;&gt;1,"",IF(OR(Q37=999,Q37=""),"",IF(OR(Q37&lt;35,Q37&gt;48),1,0)))</f>
        <v/>
      </c>
      <c r="AD37">
        <f>IF(COUNT(AA37:AC37)&lt;3,"",SUM(AA37:AC37))</f>
        <v/>
      </c>
      <c r="AE37">
        <f>IF(L37&gt;=4,2,IF(L37&gt;=2,1,0))</f>
        <v/>
      </c>
      <c r="AF37">
        <f>IF(L37&gt;=5,1,0)</f>
        <v/>
      </c>
      <c r="AG37">
        <f>AE37+AF37</f>
        <v/>
      </c>
      <c r="AH37" s="15">
        <f>IF(M37&lt;&gt;1,"",IF(OR(R37=-9,R37=""),"",R37))</f>
        <v/>
      </c>
      <c r="AI37">
        <f>IF(M37&lt;&gt;1,"",IF(OR(Q37=999,Q37=""),"",Q37))</f>
        <v/>
      </c>
    </row>
    <row r="38">
      <c r="A38" t="inlineStr">
        <is>
          <t>TQRMNOP100188</t>
        </is>
      </c>
      <c r="B38" t="n">
        <v>2025</v>
      </c>
      <c r="C38" t="n">
        <v>1</v>
      </c>
      <c r="D38" t="n">
        <v>42</v>
      </c>
      <c r="E38" t="inlineStr">
        <is>
          <t>N</t>
        </is>
      </c>
      <c r="F38" t="n">
        <v>25</v>
      </c>
      <c r="G38" t="n">
        <v>1392</v>
      </c>
      <c r="H38" t="n">
        <v>3</v>
      </c>
      <c r="I38" t="n">
        <v>2</v>
      </c>
      <c r="J38" t="n">
        <v>23</v>
      </c>
      <c r="K38" t="n">
        <v>2</v>
      </c>
      <c r="L38" t="n">
        <v>6</v>
      </c>
      <c r="M38" t="n">
        <v>3</v>
      </c>
      <c r="R38" s="15" t="n">
        <v>0</v>
      </c>
      <c r="S38" s="15" t="n">
        <v>0</v>
      </c>
      <c r="T38" s="15" t="n">
        <v>0</v>
      </c>
      <c r="U38" s="15" t="n">
        <v>204600</v>
      </c>
      <c r="V38">
        <f>IFERROR(VLOOKUP(D38,Tablas_Equivalencia!$A$3:$B$8,2,FALSE),"Sin dato")</f>
        <v/>
      </c>
      <c r="W38">
        <f>IFERROR(VLOOKUP(L38,Tablas_Equivalencia!$D$3:$E$9,2,FALSE),"Sin dato")</f>
        <v/>
      </c>
      <c r="X38">
        <f>IF(I38=1,"Varón","Mujer")</f>
        <v/>
      </c>
      <c r="Y38">
        <f>IFERROR(VLOOKUP(M38,Tablas_Equivalencia!$G$3:$H$6,2,FALSE),"Sin dato")</f>
        <v/>
      </c>
      <c r="Z38">
        <f>IF(J38&lt;=24,"18-24","25-29")</f>
        <v/>
      </c>
      <c r="AA38">
        <f>IF(M38&lt;&gt;1,"",IF(P38=2,1,0))</f>
        <v/>
      </c>
      <c r="AB38">
        <f>IF(M38&lt;&gt;1,"",IF(O38&gt;=2,1,0))</f>
        <v/>
      </c>
      <c r="AC38">
        <f>IF(M38&lt;&gt;1,"",IF(OR(Q38=999,Q38=""),"",IF(OR(Q38&lt;35,Q38&gt;48),1,0)))</f>
        <v/>
      </c>
      <c r="AD38">
        <f>IF(COUNT(AA38:AC38)&lt;3,"",SUM(AA38:AC38))</f>
        <v/>
      </c>
      <c r="AE38">
        <f>IF(L38&gt;=4,2,IF(L38&gt;=2,1,0))</f>
        <v/>
      </c>
      <c r="AF38">
        <f>IF(L38&gt;=5,1,0)</f>
        <v/>
      </c>
      <c r="AG38">
        <f>AE38+AF38</f>
        <v/>
      </c>
      <c r="AH38" s="15">
        <f>IF(M38&lt;&gt;1,"",IF(OR(R38=-9,R38=""),"",R38))</f>
        <v/>
      </c>
      <c r="AI38">
        <f>IF(M38&lt;&gt;1,"",IF(OR(Q38=999,Q38=""),"",Q38))</f>
        <v/>
      </c>
    </row>
    <row r="39">
      <c r="A39" t="inlineStr">
        <is>
          <t>TQRMNOP100189</t>
        </is>
      </c>
      <c r="B39" t="n">
        <v>2025</v>
      </c>
      <c r="C39" t="n">
        <v>1</v>
      </c>
      <c r="D39" t="n">
        <v>40</v>
      </c>
      <c r="E39" t="inlineStr">
        <is>
          <t>S</t>
        </is>
      </c>
      <c r="F39" t="n">
        <v>7</v>
      </c>
      <c r="G39" t="n">
        <v>1839</v>
      </c>
      <c r="H39" t="n">
        <v>1</v>
      </c>
      <c r="I39" t="n">
        <v>1</v>
      </c>
      <c r="J39" t="n">
        <v>18</v>
      </c>
      <c r="K39" t="n">
        <v>1</v>
      </c>
      <c r="L39" t="n">
        <v>5</v>
      </c>
      <c r="M39" t="n">
        <v>1</v>
      </c>
      <c r="N39" t="n">
        <v>2</v>
      </c>
      <c r="O39" t="n">
        <v>2</v>
      </c>
      <c r="P39" t="n">
        <v>2</v>
      </c>
      <c r="Q39" t="n">
        <v>38</v>
      </c>
      <c r="R39" s="15" t="n">
        <v>-9</v>
      </c>
      <c r="S39" s="15" t="n">
        <v>0</v>
      </c>
      <c r="T39" s="15" t="n">
        <v>0</v>
      </c>
      <c r="U39" s="15" t="n">
        <v>82400</v>
      </c>
      <c r="V39">
        <f>IFERROR(VLOOKUP(D39,Tablas_Equivalencia!$A$3:$B$8,2,FALSE),"Sin dato")</f>
        <v/>
      </c>
      <c r="W39">
        <f>IFERROR(VLOOKUP(L39,Tablas_Equivalencia!$D$3:$E$9,2,FALSE),"Sin dato")</f>
        <v/>
      </c>
      <c r="X39">
        <f>IF(I39=1,"Varón","Mujer")</f>
        <v/>
      </c>
      <c r="Y39">
        <f>IFERROR(VLOOKUP(M39,Tablas_Equivalencia!$G$3:$H$6,2,FALSE),"Sin dato")</f>
        <v/>
      </c>
      <c r="Z39">
        <f>IF(J39&lt;=24,"18-24","25-29")</f>
        <v/>
      </c>
      <c r="AA39">
        <f>IF(M39&lt;&gt;1,"",IF(P39=2,1,0))</f>
        <v/>
      </c>
      <c r="AB39">
        <f>IF(M39&lt;&gt;1,"",IF(O39&gt;=2,1,0))</f>
        <v/>
      </c>
      <c r="AC39">
        <f>IF(M39&lt;&gt;1,"",IF(OR(Q39=999,Q39=""),"",IF(OR(Q39&lt;35,Q39&gt;48),1,0)))</f>
        <v/>
      </c>
      <c r="AD39">
        <f>IF(COUNT(AA39:AC39)&lt;3,"",SUM(AA39:AC39))</f>
        <v/>
      </c>
      <c r="AE39">
        <f>IF(L39&gt;=4,2,IF(L39&gt;=2,1,0))</f>
        <v/>
      </c>
      <c r="AF39">
        <f>IF(L39&gt;=5,1,0)</f>
        <v/>
      </c>
      <c r="AG39">
        <f>AE39+AF39</f>
        <v/>
      </c>
      <c r="AH39" s="15">
        <f>IF(M39&lt;&gt;1,"",IF(OR(R39=-9,R39=""),"",R39))</f>
        <v/>
      </c>
      <c r="AI39">
        <f>IF(M39&lt;&gt;1,"",IF(OR(Q39=999,Q39=""),"",Q39))</f>
        <v/>
      </c>
    </row>
    <row r="40">
      <c r="A40" t="inlineStr">
        <is>
          <t>TQRMNOP100219</t>
        </is>
      </c>
      <c r="B40" t="n">
        <v>2025</v>
      </c>
      <c r="C40" t="n">
        <v>1</v>
      </c>
      <c r="D40" t="n">
        <v>1</v>
      </c>
      <c r="E40" t="inlineStr">
        <is>
          <t>S</t>
        </is>
      </c>
      <c r="F40" t="n">
        <v>33</v>
      </c>
      <c r="G40" t="n">
        <v>1244</v>
      </c>
      <c r="H40" t="n">
        <v>3</v>
      </c>
      <c r="I40" t="n">
        <v>1</v>
      </c>
      <c r="J40" t="n">
        <v>23</v>
      </c>
      <c r="K40" t="n">
        <v>2</v>
      </c>
      <c r="L40" t="n">
        <v>4</v>
      </c>
      <c r="M40" t="n">
        <v>2</v>
      </c>
      <c r="R40" s="15" t="n">
        <v>0</v>
      </c>
      <c r="S40" s="15" t="n">
        <v>0</v>
      </c>
      <c r="T40" s="15" t="n">
        <v>0</v>
      </c>
      <c r="U40" s="15" t="n">
        <v>68900</v>
      </c>
      <c r="V40">
        <f>IFERROR(VLOOKUP(D40,Tablas_Equivalencia!$A$3:$B$8,2,FALSE),"Sin dato")</f>
        <v/>
      </c>
      <c r="W40">
        <f>IFERROR(VLOOKUP(L40,Tablas_Equivalencia!$D$3:$E$9,2,FALSE),"Sin dato")</f>
        <v/>
      </c>
      <c r="X40">
        <f>IF(I40=1,"Varón","Mujer")</f>
        <v/>
      </c>
      <c r="Y40">
        <f>IFERROR(VLOOKUP(M40,Tablas_Equivalencia!$G$3:$H$6,2,FALSE),"Sin dato")</f>
        <v/>
      </c>
      <c r="Z40">
        <f>IF(J40&lt;=24,"18-24","25-29")</f>
        <v/>
      </c>
      <c r="AA40">
        <f>IF(M40&lt;&gt;1,"",IF(P40=2,1,0))</f>
        <v/>
      </c>
      <c r="AB40">
        <f>IF(M40&lt;&gt;1,"",IF(O40&gt;=2,1,0))</f>
        <v/>
      </c>
      <c r="AC40">
        <f>IF(M40&lt;&gt;1,"",IF(OR(Q40=999,Q40=""),"",IF(OR(Q40&lt;35,Q40&gt;48),1,0)))</f>
        <v/>
      </c>
      <c r="AD40">
        <f>IF(COUNT(AA40:AC40)&lt;3,"",SUM(AA40:AC40))</f>
        <v/>
      </c>
      <c r="AE40">
        <f>IF(L40&gt;=4,2,IF(L40&gt;=2,1,0))</f>
        <v/>
      </c>
      <c r="AF40">
        <f>IF(L40&gt;=5,1,0)</f>
        <v/>
      </c>
      <c r="AG40">
        <f>AE40+AF40</f>
        <v/>
      </c>
      <c r="AH40" s="15">
        <f>IF(M40&lt;&gt;1,"",IF(OR(R40=-9,R40=""),"",R40))</f>
        <v/>
      </c>
      <c r="AI40">
        <f>IF(M40&lt;&gt;1,"",IF(OR(Q40=999,Q40=""),"",Q40))</f>
        <v/>
      </c>
    </row>
    <row r="41">
      <c r="A41" t="inlineStr">
        <is>
          <t>TQRMNOP100224</t>
        </is>
      </c>
      <c r="B41" t="n">
        <v>2025</v>
      </c>
      <c r="C41" t="n">
        <v>1</v>
      </c>
      <c r="D41" t="n">
        <v>40</v>
      </c>
      <c r="E41" t="inlineStr">
        <is>
          <t>N</t>
        </is>
      </c>
      <c r="F41" t="n">
        <v>23</v>
      </c>
      <c r="G41" t="n">
        <v>1751</v>
      </c>
      <c r="H41" t="n">
        <v>3</v>
      </c>
      <c r="I41" t="n">
        <v>2</v>
      </c>
      <c r="J41" t="n">
        <v>26</v>
      </c>
      <c r="K41" t="n">
        <v>2</v>
      </c>
      <c r="L41" t="n">
        <v>2</v>
      </c>
      <c r="M41" t="n">
        <v>1</v>
      </c>
      <c r="N41" t="n">
        <v>2</v>
      </c>
      <c r="O41" t="n">
        <v>2</v>
      </c>
      <c r="P41" t="n">
        <v>2</v>
      </c>
      <c r="Q41" t="n">
        <v>21</v>
      </c>
      <c r="R41" s="15" t="n">
        <v>178000</v>
      </c>
      <c r="S41" s="15" t="n">
        <v>101000</v>
      </c>
      <c r="T41" s="15" t="n">
        <v>279000</v>
      </c>
      <c r="U41" s="15" t="n">
        <v>150700</v>
      </c>
      <c r="V41">
        <f>IFERROR(VLOOKUP(D41,Tablas_Equivalencia!$A$3:$B$8,2,FALSE),"Sin dato")</f>
        <v/>
      </c>
      <c r="W41">
        <f>IFERROR(VLOOKUP(L41,Tablas_Equivalencia!$D$3:$E$9,2,FALSE),"Sin dato")</f>
        <v/>
      </c>
      <c r="X41">
        <f>IF(I41=1,"Varón","Mujer")</f>
        <v/>
      </c>
      <c r="Y41">
        <f>IFERROR(VLOOKUP(M41,Tablas_Equivalencia!$G$3:$H$6,2,FALSE),"Sin dato")</f>
        <v/>
      </c>
      <c r="Z41">
        <f>IF(J41&lt;=24,"18-24","25-29")</f>
        <v/>
      </c>
      <c r="AA41">
        <f>IF(M41&lt;&gt;1,"",IF(P41=2,1,0))</f>
        <v/>
      </c>
      <c r="AB41">
        <f>IF(M41&lt;&gt;1,"",IF(O41&gt;=2,1,0))</f>
        <v/>
      </c>
      <c r="AC41">
        <f>IF(M41&lt;&gt;1,"",IF(OR(Q41=999,Q41=""),"",IF(OR(Q41&lt;35,Q41&gt;48),1,0)))</f>
        <v/>
      </c>
      <c r="AD41">
        <f>IF(COUNT(AA41:AC41)&lt;3,"",SUM(AA41:AC41))</f>
        <v/>
      </c>
      <c r="AE41">
        <f>IF(L41&gt;=4,2,IF(L41&gt;=2,1,0))</f>
        <v/>
      </c>
      <c r="AF41">
        <f>IF(L41&gt;=5,1,0)</f>
        <v/>
      </c>
      <c r="AG41">
        <f>AE41+AF41</f>
        <v/>
      </c>
      <c r="AH41" s="15">
        <f>IF(M41&lt;&gt;1,"",IF(OR(R41=-9,R41=""),"",R41))</f>
        <v/>
      </c>
      <c r="AI41">
        <f>IF(M41&lt;&gt;1,"",IF(OR(Q41=999,Q41=""),"",Q41))</f>
        <v/>
      </c>
    </row>
    <row r="42">
      <c r="A42" t="inlineStr">
        <is>
          <t>TQRMNOP100225</t>
        </is>
      </c>
      <c r="B42" t="n">
        <v>2025</v>
      </c>
      <c r="C42" t="n">
        <v>1</v>
      </c>
      <c r="D42" t="n">
        <v>40</v>
      </c>
      <c r="E42" t="inlineStr">
        <is>
          <t>N</t>
        </is>
      </c>
      <c r="F42" t="n">
        <v>9</v>
      </c>
      <c r="G42" t="n">
        <v>765</v>
      </c>
      <c r="H42" t="n">
        <v>1</v>
      </c>
      <c r="I42" t="n">
        <v>2</v>
      </c>
      <c r="J42" t="n">
        <v>23</v>
      </c>
      <c r="K42" t="n">
        <v>2</v>
      </c>
      <c r="L42" t="n">
        <v>1</v>
      </c>
      <c r="M42" t="n">
        <v>1</v>
      </c>
      <c r="N42" t="n">
        <v>3</v>
      </c>
      <c r="O42" t="n">
        <v>2</v>
      </c>
      <c r="P42" t="n">
        <v>2</v>
      </c>
      <c r="Q42" t="n">
        <v>29</v>
      </c>
      <c r="R42" s="15" t="n">
        <v>119000</v>
      </c>
      <c r="S42" s="15" t="n">
        <v>0</v>
      </c>
      <c r="T42" s="15" t="n">
        <v>119000</v>
      </c>
      <c r="U42" s="15" t="n">
        <v>218000</v>
      </c>
      <c r="V42">
        <f>IFERROR(VLOOKUP(D42,Tablas_Equivalencia!$A$3:$B$8,2,FALSE),"Sin dato")</f>
        <v/>
      </c>
      <c r="W42">
        <f>IFERROR(VLOOKUP(L42,Tablas_Equivalencia!$D$3:$E$9,2,FALSE),"Sin dato")</f>
        <v/>
      </c>
      <c r="X42">
        <f>IF(I42=1,"Varón","Mujer")</f>
        <v/>
      </c>
      <c r="Y42">
        <f>IFERROR(VLOOKUP(M42,Tablas_Equivalencia!$G$3:$H$6,2,FALSE),"Sin dato")</f>
        <v/>
      </c>
      <c r="Z42">
        <f>IF(J42&lt;=24,"18-24","25-29")</f>
        <v/>
      </c>
      <c r="AA42">
        <f>IF(M42&lt;&gt;1,"",IF(P42=2,1,0))</f>
        <v/>
      </c>
      <c r="AB42">
        <f>IF(M42&lt;&gt;1,"",IF(O42&gt;=2,1,0))</f>
        <v/>
      </c>
      <c r="AC42">
        <f>IF(M42&lt;&gt;1,"",IF(OR(Q42=999,Q42=""),"",IF(OR(Q42&lt;35,Q42&gt;48),1,0)))</f>
        <v/>
      </c>
      <c r="AD42">
        <f>IF(COUNT(AA42:AC42)&lt;3,"",SUM(AA42:AC42))</f>
        <v/>
      </c>
      <c r="AE42">
        <f>IF(L42&gt;=4,2,IF(L42&gt;=2,1,0))</f>
        <v/>
      </c>
      <c r="AF42">
        <f>IF(L42&gt;=5,1,0)</f>
        <v/>
      </c>
      <c r="AG42">
        <f>AE42+AF42</f>
        <v/>
      </c>
      <c r="AH42" s="15">
        <f>IF(M42&lt;&gt;1,"",IF(OR(R42=-9,R42=""),"",R42))</f>
        <v/>
      </c>
      <c r="AI42">
        <f>IF(M42&lt;&gt;1,"",IF(OR(Q42=999,Q42=""),"",Q42))</f>
        <v/>
      </c>
    </row>
    <row r="43">
      <c r="A43" t="inlineStr">
        <is>
          <t>TQRMNOP100232</t>
        </is>
      </c>
      <c r="B43" t="n">
        <v>2025</v>
      </c>
      <c r="C43" t="n">
        <v>1</v>
      </c>
      <c r="D43" t="n">
        <v>43</v>
      </c>
      <c r="E43" t="inlineStr">
        <is>
          <t>N</t>
        </is>
      </c>
      <c r="F43" t="n">
        <v>26</v>
      </c>
      <c r="G43" t="n">
        <v>1125</v>
      </c>
      <c r="H43" t="n">
        <v>3</v>
      </c>
      <c r="I43" t="n">
        <v>1</v>
      </c>
      <c r="J43" t="n">
        <v>22</v>
      </c>
      <c r="K43" t="n">
        <v>2</v>
      </c>
      <c r="L43" t="n">
        <v>4</v>
      </c>
      <c r="M43" t="n">
        <v>3</v>
      </c>
      <c r="R43" s="15" t="n">
        <v>0</v>
      </c>
      <c r="S43" s="15" t="n">
        <v>0</v>
      </c>
      <c r="T43" s="15" t="n">
        <v>0</v>
      </c>
      <c r="U43" s="15" t="n">
        <v>91700</v>
      </c>
      <c r="V43">
        <f>IFERROR(VLOOKUP(D43,Tablas_Equivalencia!$A$3:$B$8,2,FALSE),"Sin dato")</f>
        <v/>
      </c>
      <c r="W43">
        <f>IFERROR(VLOOKUP(L43,Tablas_Equivalencia!$D$3:$E$9,2,FALSE),"Sin dato")</f>
        <v/>
      </c>
      <c r="X43">
        <f>IF(I43=1,"Varón","Mujer")</f>
        <v/>
      </c>
      <c r="Y43">
        <f>IFERROR(VLOOKUP(M43,Tablas_Equivalencia!$G$3:$H$6,2,FALSE),"Sin dato")</f>
        <v/>
      </c>
      <c r="Z43">
        <f>IF(J43&lt;=24,"18-24","25-29")</f>
        <v/>
      </c>
      <c r="AA43">
        <f>IF(M43&lt;&gt;1,"",IF(P43=2,1,0))</f>
        <v/>
      </c>
      <c r="AB43">
        <f>IF(M43&lt;&gt;1,"",IF(O43&gt;=2,1,0))</f>
        <v/>
      </c>
      <c r="AC43">
        <f>IF(M43&lt;&gt;1,"",IF(OR(Q43=999,Q43=""),"",IF(OR(Q43&lt;35,Q43&gt;48),1,0)))</f>
        <v/>
      </c>
      <c r="AD43">
        <f>IF(COUNT(AA43:AC43)&lt;3,"",SUM(AA43:AC43))</f>
        <v/>
      </c>
      <c r="AE43">
        <f>IF(L43&gt;=4,2,IF(L43&gt;=2,1,0))</f>
        <v/>
      </c>
      <c r="AF43">
        <f>IF(L43&gt;=5,1,0)</f>
        <v/>
      </c>
      <c r="AG43">
        <f>AE43+AF43</f>
        <v/>
      </c>
      <c r="AH43" s="15">
        <f>IF(M43&lt;&gt;1,"",IF(OR(R43=-9,R43=""),"",R43))</f>
        <v/>
      </c>
      <c r="AI43">
        <f>IF(M43&lt;&gt;1,"",IF(OR(Q43=999,Q43=""),"",Q43))</f>
        <v/>
      </c>
    </row>
    <row r="44">
      <c r="A44" t="inlineStr">
        <is>
          <t>TQRMNOP100233</t>
        </is>
      </c>
      <c r="B44" t="n">
        <v>2025</v>
      </c>
      <c r="C44" t="n">
        <v>1</v>
      </c>
      <c r="D44" t="n">
        <v>41</v>
      </c>
      <c r="E44" t="inlineStr">
        <is>
          <t>N</t>
        </is>
      </c>
      <c r="F44" t="n">
        <v>12</v>
      </c>
      <c r="G44" t="n">
        <v>1819</v>
      </c>
      <c r="H44" t="n">
        <v>3</v>
      </c>
      <c r="I44" t="n">
        <v>1</v>
      </c>
      <c r="J44" t="n">
        <v>29</v>
      </c>
      <c r="K44" t="n">
        <v>2</v>
      </c>
      <c r="L44" t="n">
        <v>3</v>
      </c>
      <c r="M44" t="n">
        <v>3</v>
      </c>
      <c r="R44" s="15" t="n">
        <v>0</v>
      </c>
      <c r="S44" s="15" t="n">
        <v>0</v>
      </c>
      <c r="T44" s="15" t="n">
        <v>0</v>
      </c>
      <c r="U44" s="15" t="n">
        <v>419100</v>
      </c>
      <c r="V44">
        <f>IFERROR(VLOOKUP(D44,Tablas_Equivalencia!$A$3:$B$8,2,FALSE),"Sin dato")</f>
        <v/>
      </c>
      <c r="W44">
        <f>IFERROR(VLOOKUP(L44,Tablas_Equivalencia!$D$3:$E$9,2,FALSE),"Sin dato")</f>
        <v/>
      </c>
      <c r="X44">
        <f>IF(I44=1,"Varón","Mujer")</f>
        <v/>
      </c>
      <c r="Y44">
        <f>IFERROR(VLOOKUP(M44,Tablas_Equivalencia!$G$3:$H$6,2,FALSE),"Sin dato")</f>
        <v/>
      </c>
      <c r="Z44">
        <f>IF(J44&lt;=24,"18-24","25-29")</f>
        <v/>
      </c>
      <c r="AA44">
        <f>IF(M44&lt;&gt;1,"",IF(P44=2,1,0))</f>
        <v/>
      </c>
      <c r="AB44">
        <f>IF(M44&lt;&gt;1,"",IF(O44&gt;=2,1,0))</f>
        <v/>
      </c>
      <c r="AC44">
        <f>IF(M44&lt;&gt;1,"",IF(OR(Q44=999,Q44=""),"",IF(OR(Q44&lt;35,Q44&gt;48),1,0)))</f>
        <v/>
      </c>
      <c r="AD44">
        <f>IF(COUNT(AA44:AC44)&lt;3,"",SUM(AA44:AC44))</f>
        <v/>
      </c>
      <c r="AE44">
        <f>IF(L44&gt;=4,2,IF(L44&gt;=2,1,0))</f>
        <v/>
      </c>
      <c r="AF44">
        <f>IF(L44&gt;=5,1,0)</f>
        <v/>
      </c>
      <c r="AG44">
        <f>AE44+AF44</f>
        <v/>
      </c>
      <c r="AH44" s="15">
        <f>IF(M44&lt;&gt;1,"",IF(OR(R44=-9,R44=""),"",R44))</f>
        <v/>
      </c>
      <c r="AI44">
        <f>IF(M44&lt;&gt;1,"",IF(OR(Q44=999,Q44=""),"",Q44))</f>
        <v/>
      </c>
    </row>
    <row r="45">
      <c r="A45" t="inlineStr">
        <is>
          <t>TQRMNOP100246</t>
        </is>
      </c>
      <c r="B45" t="n">
        <v>2025</v>
      </c>
      <c r="C45" t="n">
        <v>1</v>
      </c>
      <c r="D45" t="n">
        <v>41</v>
      </c>
      <c r="E45" t="inlineStr">
        <is>
          <t>N</t>
        </is>
      </c>
      <c r="F45" t="n">
        <v>12</v>
      </c>
      <c r="G45" t="n">
        <v>784</v>
      </c>
      <c r="H45" t="n">
        <v>1</v>
      </c>
      <c r="I45" t="n">
        <v>1</v>
      </c>
      <c r="J45" t="n">
        <v>19</v>
      </c>
      <c r="K45" t="n">
        <v>2</v>
      </c>
      <c r="L45" t="n">
        <v>3</v>
      </c>
      <c r="M45" t="n">
        <v>2</v>
      </c>
      <c r="R45" s="15" t="n">
        <v>0</v>
      </c>
      <c r="S45" s="15" t="n">
        <v>0</v>
      </c>
      <c r="T45" s="15" t="n">
        <v>0</v>
      </c>
      <c r="U45" s="15" t="n">
        <v>125200</v>
      </c>
      <c r="V45">
        <f>IFERROR(VLOOKUP(D45,Tablas_Equivalencia!$A$3:$B$8,2,FALSE),"Sin dato")</f>
        <v/>
      </c>
      <c r="W45">
        <f>IFERROR(VLOOKUP(L45,Tablas_Equivalencia!$D$3:$E$9,2,FALSE),"Sin dato")</f>
        <v/>
      </c>
      <c r="X45">
        <f>IF(I45=1,"Varón","Mujer")</f>
        <v/>
      </c>
      <c r="Y45">
        <f>IFERROR(VLOOKUP(M45,Tablas_Equivalencia!$G$3:$H$6,2,FALSE),"Sin dato")</f>
        <v/>
      </c>
      <c r="Z45">
        <f>IF(J45&lt;=24,"18-24","25-29")</f>
        <v/>
      </c>
      <c r="AA45">
        <f>IF(M45&lt;&gt;1,"",IF(P45=2,1,0))</f>
        <v/>
      </c>
      <c r="AB45">
        <f>IF(M45&lt;&gt;1,"",IF(O45&gt;=2,1,0))</f>
        <v/>
      </c>
      <c r="AC45">
        <f>IF(M45&lt;&gt;1,"",IF(OR(Q45=999,Q45=""),"",IF(OR(Q45&lt;35,Q45&gt;48),1,0)))</f>
        <v/>
      </c>
      <c r="AD45">
        <f>IF(COUNT(AA45:AC45)&lt;3,"",SUM(AA45:AC45))</f>
        <v/>
      </c>
      <c r="AE45">
        <f>IF(L45&gt;=4,2,IF(L45&gt;=2,1,0))</f>
        <v/>
      </c>
      <c r="AF45">
        <f>IF(L45&gt;=5,1,0)</f>
        <v/>
      </c>
      <c r="AG45">
        <f>AE45+AF45</f>
        <v/>
      </c>
      <c r="AH45" s="15">
        <f>IF(M45&lt;&gt;1,"",IF(OR(R45=-9,R45=""),"",R45))</f>
        <v/>
      </c>
      <c r="AI45">
        <f>IF(M45&lt;&gt;1,"",IF(OR(Q45=999,Q45=""),"",Q45))</f>
        <v/>
      </c>
    </row>
    <row r="46">
      <c r="A46" t="inlineStr">
        <is>
          <t>TQRMNOP100247</t>
        </is>
      </c>
      <c r="B46" t="n">
        <v>2025</v>
      </c>
      <c r="C46" t="n">
        <v>1</v>
      </c>
      <c r="D46" t="n">
        <v>1</v>
      </c>
      <c r="E46" t="inlineStr">
        <is>
          <t>S</t>
        </is>
      </c>
      <c r="F46" t="n">
        <v>33</v>
      </c>
      <c r="G46" t="n">
        <v>645</v>
      </c>
      <c r="H46" t="n">
        <v>3</v>
      </c>
      <c r="I46" t="n">
        <v>2</v>
      </c>
      <c r="J46" t="n">
        <v>29</v>
      </c>
      <c r="K46" t="n">
        <v>1</v>
      </c>
      <c r="L46" t="n">
        <v>4</v>
      </c>
      <c r="M46" t="n">
        <v>1</v>
      </c>
      <c r="N46" t="n">
        <v>3</v>
      </c>
      <c r="O46" t="n">
        <v>3</v>
      </c>
      <c r="P46" t="n">
        <v>2</v>
      </c>
      <c r="Q46" t="n">
        <v>27</v>
      </c>
      <c r="R46" s="15" t="n">
        <v>279000</v>
      </c>
      <c r="S46" s="15" t="n">
        <v>56000</v>
      </c>
      <c r="T46" s="15" t="n">
        <v>335000</v>
      </c>
      <c r="U46" s="15" t="n">
        <v>754600</v>
      </c>
      <c r="V46">
        <f>IFERROR(VLOOKUP(D46,Tablas_Equivalencia!$A$3:$B$8,2,FALSE),"Sin dato")</f>
        <v/>
      </c>
      <c r="W46">
        <f>IFERROR(VLOOKUP(L46,Tablas_Equivalencia!$D$3:$E$9,2,FALSE),"Sin dato")</f>
        <v/>
      </c>
      <c r="X46">
        <f>IF(I46=1,"Varón","Mujer")</f>
        <v/>
      </c>
      <c r="Y46">
        <f>IFERROR(VLOOKUP(M46,Tablas_Equivalencia!$G$3:$H$6,2,FALSE),"Sin dato")</f>
        <v/>
      </c>
      <c r="Z46">
        <f>IF(J46&lt;=24,"18-24","25-29")</f>
        <v/>
      </c>
      <c r="AA46">
        <f>IF(M46&lt;&gt;1,"",IF(P46=2,1,0))</f>
        <v/>
      </c>
      <c r="AB46">
        <f>IF(M46&lt;&gt;1,"",IF(O46&gt;=2,1,0))</f>
        <v/>
      </c>
      <c r="AC46">
        <f>IF(M46&lt;&gt;1,"",IF(OR(Q46=999,Q46=""),"",IF(OR(Q46&lt;35,Q46&gt;48),1,0)))</f>
        <v/>
      </c>
      <c r="AD46">
        <f>IF(COUNT(AA46:AC46)&lt;3,"",SUM(AA46:AC46))</f>
        <v/>
      </c>
      <c r="AE46">
        <f>IF(L46&gt;=4,2,IF(L46&gt;=2,1,0))</f>
        <v/>
      </c>
      <c r="AF46">
        <f>IF(L46&gt;=5,1,0)</f>
        <v/>
      </c>
      <c r="AG46">
        <f>AE46+AF46</f>
        <v/>
      </c>
      <c r="AH46" s="15">
        <f>IF(M46&lt;&gt;1,"",IF(OR(R46=-9,R46=""),"",R46))</f>
        <v/>
      </c>
      <c r="AI46">
        <f>IF(M46&lt;&gt;1,"",IF(OR(Q46=999,Q46=""),"",Q46))</f>
        <v/>
      </c>
    </row>
    <row r="47">
      <c r="A47" t="inlineStr">
        <is>
          <t>TQRMNOP100257</t>
        </is>
      </c>
      <c r="B47" t="n">
        <v>2025</v>
      </c>
      <c r="C47" t="n">
        <v>1</v>
      </c>
      <c r="D47" t="n">
        <v>44</v>
      </c>
      <c r="E47" t="inlineStr">
        <is>
          <t>N</t>
        </is>
      </c>
      <c r="F47" t="n">
        <v>2</v>
      </c>
      <c r="G47" t="n">
        <v>693</v>
      </c>
      <c r="H47" t="n">
        <v>3</v>
      </c>
      <c r="I47" t="n">
        <v>1</v>
      </c>
      <c r="J47" t="n">
        <v>25</v>
      </c>
      <c r="K47" t="n">
        <v>1</v>
      </c>
      <c r="L47" t="n">
        <v>3</v>
      </c>
      <c r="M47" t="n">
        <v>1</v>
      </c>
      <c r="N47" t="n">
        <v>2</v>
      </c>
      <c r="O47" t="n">
        <v>3</v>
      </c>
      <c r="P47" t="n">
        <v>2</v>
      </c>
      <c r="Q47" t="n">
        <v>49</v>
      </c>
      <c r="R47" s="15" t="n">
        <v>612000</v>
      </c>
      <c r="S47" s="15" t="n">
        <v>0</v>
      </c>
      <c r="T47" s="15" t="n">
        <v>612000</v>
      </c>
      <c r="U47" s="15" t="n">
        <v>184000</v>
      </c>
      <c r="V47">
        <f>IFERROR(VLOOKUP(D47,Tablas_Equivalencia!$A$3:$B$8,2,FALSE),"Sin dato")</f>
        <v/>
      </c>
      <c r="W47">
        <f>IFERROR(VLOOKUP(L47,Tablas_Equivalencia!$D$3:$E$9,2,FALSE),"Sin dato")</f>
        <v/>
      </c>
      <c r="X47">
        <f>IF(I47=1,"Varón","Mujer")</f>
        <v/>
      </c>
      <c r="Y47">
        <f>IFERROR(VLOOKUP(M47,Tablas_Equivalencia!$G$3:$H$6,2,FALSE),"Sin dato")</f>
        <v/>
      </c>
      <c r="Z47">
        <f>IF(J47&lt;=24,"18-24","25-29")</f>
        <v/>
      </c>
      <c r="AA47">
        <f>IF(M47&lt;&gt;1,"",IF(P47=2,1,0))</f>
        <v/>
      </c>
      <c r="AB47">
        <f>IF(M47&lt;&gt;1,"",IF(O47&gt;=2,1,0))</f>
        <v/>
      </c>
      <c r="AC47">
        <f>IF(M47&lt;&gt;1,"",IF(OR(Q47=999,Q47=""),"",IF(OR(Q47&lt;35,Q47&gt;48),1,0)))</f>
        <v/>
      </c>
      <c r="AD47">
        <f>IF(COUNT(AA47:AC47)&lt;3,"",SUM(AA47:AC47))</f>
        <v/>
      </c>
      <c r="AE47">
        <f>IF(L47&gt;=4,2,IF(L47&gt;=2,1,0))</f>
        <v/>
      </c>
      <c r="AF47">
        <f>IF(L47&gt;=5,1,0)</f>
        <v/>
      </c>
      <c r="AG47">
        <f>AE47+AF47</f>
        <v/>
      </c>
      <c r="AH47" s="15">
        <f>IF(M47&lt;&gt;1,"",IF(OR(R47=-9,R47=""),"",R47))</f>
        <v/>
      </c>
      <c r="AI47">
        <f>IF(M47&lt;&gt;1,"",IF(OR(Q47=999,Q47=""),"",Q47))</f>
        <v/>
      </c>
    </row>
    <row r="48">
      <c r="A48" t="inlineStr">
        <is>
          <t>TQRMNOP100263</t>
        </is>
      </c>
      <c r="B48" t="n">
        <v>2025</v>
      </c>
      <c r="C48" t="n">
        <v>1</v>
      </c>
      <c r="D48" t="n">
        <v>43</v>
      </c>
      <c r="E48" t="inlineStr">
        <is>
          <t>S</t>
        </is>
      </c>
      <c r="F48" t="n">
        <v>19</v>
      </c>
      <c r="G48" t="n">
        <v>1510</v>
      </c>
      <c r="H48" t="n">
        <v>1</v>
      </c>
      <c r="I48" t="n">
        <v>2</v>
      </c>
      <c r="J48" t="n">
        <v>27</v>
      </c>
      <c r="K48" t="n">
        <v>2</v>
      </c>
      <c r="L48" t="n">
        <v>4</v>
      </c>
      <c r="M48" t="n">
        <v>1</v>
      </c>
      <c r="N48" t="n">
        <v>3</v>
      </c>
      <c r="O48" t="n">
        <v>2</v>
      </c>
      <c r="P48" t="n">
        <v>2</v>
      </c>
      <c r="Q48" t="n">
        <v>18</v>
      </c>
      <c r="R48" s="15" t="n">
        <v>383000</v>
      </c>
      <c r="S48" s="15" t="n">
        <v>0</v>
      </c>
      <c r="T48" s="15" t="n">
        <v>383000</v>
      </c>
      <c r="U48" s="15" t="n">
        <v>50100</v>
      </c>
      <c r="V48">
        <f>IFERROR(VLOOKUP(D48,Tablas_Equivalencia!$A$3:$B$8,2,FALSE),"Sin dato")</f>
        <v/>
      </c>
      <c r="W48">
        <f>IFERROR(VLOOKUP(L48,Tablas_Equivalencia!$D$3:$E$9,2,FALSE),"Sin dato")</f>
        <v/>
      </c>
      <c r="X48">
        <f>IF(I48=1,"Varón","Mujer")</f>
        <v/>
      </c>
      <c r="Y48">
        <f>IFERROR(VLOOKUP(M48,Tablas_Equivalencia!$G$3:$H$6,2,FALSE),"Sin dato")</f>
        <v/>
      </c>
      <c r="Z48">
        <f>IF(J48&lt;=24,"18-24","25-29")</f>
        <v/>
      </c>
      <c r="AA48">
        <f>IF(M48&lt;&gt;1,"",IF(P48=2,1,0))</f>
        <v/>
      </c>
      <c r="AB48">
        <f>IF(M48&lt;&gt;1,"",IF(O48&gt;=2,1,0))</f>
        <v/>
      </c>
      <c r="AC48">
        <f>IF(M48&lt;&gt;1,"",IF(OR(Q48=999,Q48=""),"",IF(OR(Q48&lt;35,Q48&gt;48),1,0)))</f>
        <v/>
      </c>
      <c r="AD48">
        <f>IF(COUNT(AA48:AC48)&lt;3,"",SUM(AA48:AC48))</f>
        <v/>
      </c>
      <c r="AE48">
        <f>IF(L48&gt;=4,2,IF(L48&gt;=2,1,0))</f>
        <v/>
      </c>
      <c r="AF48">
        <f>IF(L48&gt;=5,1,0)</f>
        <v/>
      </c>
      <c r="AG48">
        <f>AE48+AF48</f>
        <v/>
      </c>
      <c r="AH48" s="15">
        <f>IF(M48&lt;&gt;1,"",IF(OR(R48=-9,R48=""),"",R48))</f>
        <v/>
      </c>
      <c r="AI48">
        <f>IF(M48&lt;&gt;1,"",IF(OR(Q48=999,Q48=""),"",Q48))</f>
        <v/>
      </c>
    </row>
    <row r="49">
      <c r="A49" t="inlineStr">
        <is>
          <t>TQRMNOP100268</t>
        </is>
      </c>
      <c r="B49" t="n">
        <v>2025</v>
      </c>
      <c r="C49" t="n">
        <v>1</v>
      </c>
      <c r="D49" t="n">
        <v>43</v>
      </c>
      <c r="E49" t="inlineStr">
        <is>
          <t>S</t>
        </is>
      </c>
      <c r="F49" t="n">
        <v>17</v>
      </c>
      <c r="G49" t="n">
        <v>1305</v>
      </c>
      <c r="H49" t="n">
        <v>3</v>
      </c>
      <c r="I49" t="n">
        <v>2</v>
      </c>
      <c r="J49" t="n">
        <v>26</v>
      </c>
      <c r="K49" t="n">
        <v>1</v>
      </c>
      <c r="L49" t="n">
        <v>3</v>
      </c>
      <c r="M49" t="n">
        <v>3</v>
      </c>
      <c r="R49" s="15" t="n">
        <v>0</v>
      </c>
      <c r="S49" s="15" t="n">
        <v>0</v>
      </c>
      <c r="T49" s="15" t="n">
        <v>0</v>
      </c>
      <c r="U49" s="15" t="n">
        <v>239600</v>
      </c>
      <c r="V49">
        <f>IFERROR(VLOOKUP(D49,Tablas_Equivalencia!$A$3:$B$8,2,FALSE),"Sin dato")</f>
        <v/>
      </c>
      <c r="W49">
        <f>IFERROR(VLOOKUP(L49,Tablas_Equivalencia!$D$3:$E$9,2,FALSE),"Sin dato")</f>
        <v/>
      </c>
      <c r="X49">
        <f>IF(I49=1,"Varón","Mujer")</f>
        <v/>
      </c>
      <c r="Y49">
        <f>IFERROR(VLOOKUP(M49,Tablas_Equivalencia!$G$3:$H$6,2,FALSE),"Sin dato")</f>
        <v/>
      </c>
      <c r="Z49">
        <f>IF(J49&lt;=24,"18-24","25-29")</f>
        <v/>
      </c>
      <c r="AA49">
        <f>IF(M49&lt;&gt;1,"",IF(P49=2,1,0))</f>
        <v/>
      </c>
      <c r="AB49">
        <f>IF(M49&lt;&gt;1,"",IF(O49&gt;=2,1,0))</f>
        <v/>
      </c>
      <c r="AC49">
        <f>IF(M49&lt;&gt;1,"",IF(OR(Q49=999,Q49=""),"",IF(OR(Q49&lt;35,Q49&gt;48),1,0)))</f>
        <v/>
      </c>
      <c r="AD49">
        <f>IF(COUNT(AA49:AC49)&lt;3,"",SUM(AA49:AC49))</f>
        <v/>
      </c>
      <c r="AE49">
        <f>IF(L49&gt;=4,2,IF(L49&gt;=2,1,0))</f>
        <v/>
      </c>
      <c r="AF49">
        <f>IF(L49&gt;=5,1,0)</f>
        <v/>
      </c>
      <c r="AG49">
        <f>AE49+AF49</f>
        <v/>
      </c>
      <c r="AH49" s="15">
        <f>IF(M49&lt;&gt;1,"",IF(OR(R49=-9,R49=""),"",R49))</f>
        <v/>
      </c>
      <c r="AI49">
        <f>IF(M49&lt;&gt;1,"",IF(OR(Q49=999,Q49=""),"",Q49))</f>
        <v/>
      </c>
    </row>
    <row r="50">
      <c r="A50" t="inlineStr">
        <is>
          <t>TQRMNOP100273</t>
        </is>
      </c>
      <c r="B50" t="n">
        <v>2025</v>
      </c>
      <c r="C50" t="n">
        <v>1</v>
      </c>
      <c r="D50" t="n">
        <v>43</v>
      </c>
      <c r="E50" t="inlineStr">
        <is>
          <t>S</t>
        </is>
      </c>
      <c r="F50" t="n">
        <v>20</v>
      </c>
      <c r="G50" t="n">
        <v>1060</v>
      </c>
      <c r="H50" t="n">
        <v>1</v>
      </c>
      <c r="I50" t="n">
        <v>1</v>
      </c>
      <c r="J50" t="n">
        <v>28</v>
      </c>
      <c r="K50" t="n">
        <v>2</v>
      </c>
      <c r="L50" t="n">
        <v>5</v>
      </c>
      <c r="M50" t="n">
        <v>1</v>
      </c>
      <c r="N50" t="n">
        <v>2</v>
      </c>
      <c r="O50" t="n">
        <v>1</v>
      </c>
      <c r="P50" t="n">
        <v>1</v>
      </c>
      <c r="Q50" t="n">
        <v>32</v>
      </c>
      <c r="R50" s="15" t="n">
        <v>797000</v>
      </c>
      <c r="S50" s="15" t="n">
        <v>0</v>
      </c>
      <c r="T50" s="15" t="n">
        <v>797000</v>
      </c>
      <c r="U50" s="15" t="n">
        <v>301000</v>
      </c>
      <c r="V50">
        <f>IFERROR(VLOOKUP(D50,Tablas_Equivalencia!$A$3:$B$8,2,FALSE),"Sin dato")</f>
        <v/>
      </c>
      <c r="W50">
        <f>IFERROR(VLOOKUP(L50,Tablas_Equivalencia!$D$3:$E$9,2,FALSE),"Sin dato")</f>
        <v/>
      </c>
      <c r="X50">
        <f>IF(I50=1,"Varón","Mujer")</f>
        <v/>
      </c>
      <c r="Y50">
        <f>IFERROR(VLOOKUP(M50,Tablas_Equivalencia!$G$3:$H$6,2,FALSE),"Sin dato")</f>
        <v/>
      </c>
      <c r="Z50">
        <f>IF(J50&lt;=24,"18-24","25-29")</f>
        <v/>
      </c>
      <c r="AA50">
        <f>IF(M50&lt;&gt;1,"",IF(P50=2,1,0))</f>
        <v/>
      </c>
      <c r="AB50">
        <f>IF(M50&lt;&gt;1,"",IF(O50&gt;=2,1,0))</f>
        <v/>
      </c>
      <c r="AC50">
        <f>IF(M50&lt;&gt;1,"",IF(OR(Q50=999,Q50=""),"",IF(OR(Q50&lt;35,Q50&gt;48),1,0)))</f>
        <v/>
      </c>
      <c r="AD50">
        <f>IF(COUNT(AA50:AC50)&lt;3,"",SUM(AA50:AC50))</f>
        <v/>
      </c>
      <c r="AE50">
        <f>IF(L50&gt;=4,2,IF(L50&gt;=2,1,0))</f>
        <v/>
      </c>
      <c r="AF50">
        <f>IF(L50&gt;=5,1,0)</f>
        <v/>
      </c>
      <c r="AG50">
        <f>AE50+AF50</f>
        <v/>
      </c>
      <c r="AH50" s="15">
        <f>IF(M50&lt;&gt;1,"",IF(OR(R50=-9,R50=""),"",R50))</f>
        <v/>
      </c>
      <c r="AI50">
        <f>IF(M50&lt;&gt;1,"",IF(OR(Q50=999,Q50=""),"",Q50))</f>
        <v/>
      </c>
    </row>
    <row r="51">
      <c r="A51" t="inlineStr">
        <is>
          <t>TQRMNOP100281</t>
        </is>
      </c>
      <c r="B51" t="n">
        <v>2025</v>
      </c>
      <c r="C51" t="n">
        <v>1</v>
      </c>
      <c r="D51" t="n">
        <v>1</v>
      </c>
      <c r="E51" t="inlineStr">
        <is>
          <t>S</t>
        </is>
      </c>
      <c r="F51" t="n">
        <v>32</v>
      </c>
      <c r="G51" t="n">
        <v>1928</v>
      </c>
      <c r="H51" t="n">
        <v>3</v>
      </c>
      <c r="I51" t="n">
        <v>1</v>
      </c>
      <c r="J51" t="n">
        <v>20</v>
      </c>
      <c r="K51" t="n">
        <v>2</v>
      </c>
      <c r="L51" t="n">
        <v>3</v>
      </c>
      <c r="M51" t="n">
        <v>1</v>
      </c>
      <c r="N51" t="n">
        <v>4</v>
      </c>
      <c r="O51" t="n">
        <v>2</v>
      </c>
      <c r="P51" t="n">
        <v>2</v>
      </c>
      <c r="Q51" t="n">
        <v>21</v>
      </c>
      <c r="R51" s="15" t="n">
        <v>183000</v>
      </c>
      <c r="S51" s="15" t="n">
        <v>0</v>
      </c>
      <c r="T51" s="15" t="n">
        <v>183000</v>
      </c>
      <c r="U51" s="15" t="n">
        <v>135900</v>
      </c>
      <c r="V51">
        <f>IFERROR(VLOOKUP(D51,Tablas_Equivalencia!$A$3:$B$8,2,FALSE),"Sin dato")</f>
        <v/>
      </c>
      <c r="W51">
        <f>IFERROR(VLOOKUP(L51,Tablas_Equivalencia!$D$3:$E$9,2,FALSE),"Sin dato")</f>
        <v/>
      </c>
      <c r="X51">
        <f>IF(I51=1,"Varón","Mujer")</f>
        <v/>
      </c>
      <c r="Y51">
        <f>IFERROR(VLOOKUP(M51,Tablas_Equivalencia!$G$3:$H$6,2,FALSE),"Sin dato")</f>
        <v/>
      </c>
      <c r="Z51">
        <f>IF(J51&lt;=24,"18-24","25-29")</f>
        <v/>
      </c>
      <c r="AA51">
        <f>IF(M51&lt;&gt;1,"",IF(P51=2,1,0))</f>
        <v/>
      </c>
      <c r="AB51">
        <f>IF(M51&lt;&gt;1,"",IF(O51&gt;=2,1,0))</f>
        <v/>
      </c>
      <c r="AC51">
        <f>IF(M51&lt;&gt;1,"",IF(OR(Q51=999,Q51=""),"",IF(OR(Q51&lt;35,Q51&gt;48),1,0)))</f>
        <v/>
      </c>
      <c r="AD51">
        <f>IF(COUNT(AA51:AC51)&lt;3,"",SUM(AA51:AC51))</f>
        <v/>
      </c>
      <c r="AE51">
        <f>IF(L51&gt;=4,2,IF(L51&gt;=2,1,0))</f>
        <v/>
      </c>
      <c r="AF51">
        <f>IF(L51&gt;=5,1,0)</f>
        <v/>
      </c>
      <c r="AG51">
        <f>AE51+AF51</f>
        <v/>
      </c>
      <c r="AH51" s="15">
        <f>IF(M51&lt;&gt;1,"",IF(OR(R51=-9,R51=""),"",R51))</f>
        <v/>
      </c>
      <c r="AI51">
        <f>IF(M51&lt;&gt;1,"",IF(OR(Q51=999,Q51=""),"",Q51))</f>
        <v/>
      </c>
    </row>
    <row r="52">
      <c r="A52" t="inlineStr">
        <is>
          <t>TQRMNOP100282</t>
        </is>
      </c>
      <c r="B52" t="n">
        <v>2025</v>
      </c>
      <c r="C52" t="n">
        <v>1</v>
      </c>
      <c r="D52" t="n">
        <v>1</v>
      </c>
      <c r="E52" t="inlineStr">
        <is>
          <t>S</t>
        </is>
      </c>
      <c r="F52" t="n">
        <v>33</v>
      </c>
      <c r="G52" t="n">
        <v>1295</v>
      </c>
      <c r="H52" t="n">
        <v>1</v>
      </c>
      <c r="I52" t="n">
        <v>2</v>
      </c>
      <c r="J52" t="n">
        <v>24</v>
      </c>
      <c r="K52" t="n">
        <v>2</v>
      </c>
      <c r="L52" t="n">
        <v>2</v>
      </c>
      <c r="M52" t="n">
        <v>3</v>
      </c>
      <c r="R52" s="15" t="n">
        <v>0</v>
      </c>
      <c r="S52" s="15" t="n">
        <v>0</v>
      </c>
      <c r="T52" s="15" t="n">
        <v>0</v>
      </c>
      <c r="U52" s="15" t="n">
        <v>169800</v>
      </c>
      <c r="V52">
        <f>IFERROR(VLOOKUP(D52,Tablas_Equivalencia!$A$3:$B$8,2,FALSE),"Sin dato")</f>
        <v/>
      </c>
      <c r="W52">
        <f>IFERROR(VLOOKUP(L52,Tablas_Equivalencia!$D$3:$E$9,2,FALSE),"Sin dato")</f>
        <v/>
      </c>
      <c r="X52">
        <f>IF(I52=1,"Varón","Mujer")</f>
        <v/>
      </c>
      <c r="Y52">
        <f>IFERROR(VLOOKUP(M52,Tablas_Equivalencia!$G$3:$H$6,2,FALSE),"Sin dato")</f>
        <v/>
      </c>
      <c r="Z52">
        <f>IF(J52&lt;=24,"18-24","25-29")</f>
        <v/>
      </c>
      <c r="AA52">
        <f>IF(M52&lt;&gt;1,"",IF(P52=2,1,0))</f>
        <v/>
      </c>
      <c r="AB52">
        <f>IF(M52&lt;&gt;1,"",IF(O52&gt;=2,1,0))</f>
        <v/>
      </c>
      <c r="AC52">
        <f>IF(M52&lt;&gt;1,"",IF(OR(Q52=999,Q52=""),"",IF(OR(Q52&lt;35,Q52&gt;48),1,0)))</f>
        <v/>
      </c>
      <c r="AD52">
        <f>IF(COUNT(AA52:AC52)&lt;3,"",SUM(AA52:AC52))</f>
        <v/>
      </c>
      <c r="AE52">
        <f>IF(L52&gt;=4,2,IF(L52&gt;=2,1,0))</f>
        <v/>
      </c>
      <c r="AF52">
        <f>IF(L52&gt;=5,1,0)</f>
        <v/>
      </c>
      <c r="AG52">
        <f>AE52+AF52</f>
        <v/>
      </c>
      <c r="AH52" s="15">
        <f>IF(M52&lt;&gt;1,"",IF(OR(R52=-9,R52=""),"",R52))</f>
        <v/>
      </c>
      <c r="AI52">
        <f>IF(M52&lt;&gt;1,"",IF(OR(Q52=999,Q52=""),"",Q52))</f>
        <v/>
      </c>
    </row>
    <row r="53">
      <c r="A53" t="inlineStr">
        <is>
          <t>TQRMNOP100287</t>
        </is>
      </c>
      <c r="B53" t="n">
        <v>2025</v>
      </c>
      <c r="C53" t="n">
        <v>1</v>
      </c>
      <c r="D53" t="n">
        <v>44</v>
      </c>
      <c r="E53" t="inlineStr">
        <is>
          <t>N</t>
        </is>
      </c>
      <c r="F53" t="n">
        <v>6</v>
      </c>
      <c r="G53" t="n">
        <v>1759</v>
      </c>
      <c r="H53" t="n">
        <v>1</v>
      </c>
      <c r="I53" t="n">
        <v>2</v>
      </c>
      <c r="J53" t="n">
        <v>21</v>
      </c>
      <c r="K53" t="n">
        <v>2</v>
      </c>
      <c r="L53" t="n">
        <v>3</v>
      </c>
      <c r="M53" t="n">
        <v>3</v>
      </c>
      <c r="R53" s="15" t="n">
        <v>0</v>
      </c>
      <c r="S53" s="15" t="n">
        <v>36000</v>
      </c>
      <c r="T53" s="15" t="n">
        <v>36000</v>
      </c>
      <c r="U53" s="15" t="n">
        <v>137300</v>
      </c>
      <c r="V53">
        <f>IFERROR(VLOOKUP(D53,Tablas_Equivalencia!$A$3:$B$8,2,FALSE),"Sin dato")</f>
        <v/>
      </c>
      <c r="W53">
        <f>IFERROR(VLOOKUP(L53,Tablas_Equivalencia!$D$3:$E$9,2,FALSE),"Sin dato")</f>
        <v/>
      </c>
      <c r="X53">
        <f>IF(I53=1,"Varón","Mujer")</f>
        <v/>
      </c>
      <c r="Y53">
        <f>IFERROR(VLOOKUP(M53,Tablas_Equivalencia!$G$3:$H$6,2,FALSE),"Sin dato")</f>
        <v/>
      </c>
      <c r="Z53">
        <f>IF(J53&lt;=24,"18-24","25-29")</f>
        <v/>
      </c>
      <c r="AA53">
        <f>IF(M53&lt;&gt;1,"",IF(P53=2,1,0))</f>
        <v/>
      </c>
      <c r="AB53">
        <f>IF(M53&lt;&gt;1,"",IF(O53&gt;=2,1,0))</f>
        <v/>
      </c>
      <c r="AC53">
        <f>IF(M53&lt;&gt;1,"",IF(OR(Q53=999,Q53=""),"",IF(OR(Q53&lt;35,Q53&gt;48),1,0)))</f>
        <v/>
      </c>
      <c r="AD53">
        <f>IF(COUNT(AA53:AC53)&lt;3,"",SUM(AA53:AC53))</f>
        <v/>
      </c>
      <c r="AE53">
        <f>IF(L53&gt;=4,2,IF(L53&gt;=2,1,0))</f>
        <v/>
      </c>
      <c r="AF53">
        <f>IF(L53&gt;=5,1,0)</f>
        <v/>
      </c>
      <c r="AG53">
        <f>AE53+AF53</f>
        <v/>
      </c>
      <c r="AH53" s="15">
        <f>IF(M53&lt;&gt;1,"",IF(OR(R53=-9,R53=""),"",R53))</f>
        <v/>
      </c>
      <c r="AI53">
        <f>IF(M53&lt;&gt;1,"",IF(OR(Q53=999,Q53=""),"",Q53))</f>
        <v/>
      </c>
    </row>
    <row r="54">
      <c r="A54" t="inlineStr">
        <is>
          <t>TQRMNOP100288</t>
        </is>
      </c>
      <c r="B54" t="n">
        <v>2025</v>
      </c>
      <c r="C54" t="n">
        <v>1</v>
      </c>
      <c r="D54" t="n">
        <v>41</v>
      </c>
      <c r="E54" t="inlineStr">
        <is>
          <t>S</t>
        </is>
      </c>
      <c r="F54" t="n">
        <v>8</v>
      </c>
      <c r="G54" t="n">
        <v>1024</v>
      </c>
      <c r="H54" t="n">
        <v>3</v>
      </c>
      <c r="I54" t="n">
        <v>2</v>
      </c>
      <c r="J54" t="n">
        <v>20</v>
      </c>
      <c r="K54" t="n">
        <v>2</v>
      </c>
      <c r="L54" t="n">
        <v>4</v>
      </c>
      <c r="M54" t="n">
        <v>1</v>
      </c>
      <c r="N54" t="n">
        <v>3</v>
      </c>
      <c r="O54" t="n">
        <v>1</v>
      </c>
      <c r="P54" t="n">
        <v>1</v>
      </c>
      <c r="Q54" t="n">
        <v>34</v>
      </c>
      <c r="R54" s="15" t="n">
        <v>112000</v>
      </c>
      <c r="S54" s="15" t="n">
        <v>0</v>
      </c>
      <c r="T54" s="15" t="n">
        <v>112000</v>
      </c>
      <c r="U54" s="15" t="n">
        <v>84600</v>
      </c>
      <c r="V54">
        <f>IFERROR(VLOOKUP(D54,Tablas_Equivalencia!$A$3:$B$8,2,FALSE),"Sin dato")</f>
        <v/>
      </c>
      <c r="W54">
        <f>IFERROR(VLOOKUP(L54,Tablas_Equivalencia!$D$3:$E$9,2,FALSE),"Sin dato")</f>
        <v/>
      </c>
      <c r="X54">
        <f>IF(I54=1,"Varón","Mujer")</f>
        <v/>
      </c>
      <c r="Y54">
        <f>IFERROR(VLOOKUP(M54,Tablas_Equivalencia!$G$3:$H$6,2,FALSE),"Sin dato")</f>
        <v/>
      </c>
      <c r="Z54">
        <f>IF(J54&lt;=24,"18-24","25-29")</f>
        <v/>
      </c>
      <c r="AA54">
        <f>IF(M54&lt;&gt;1,"",IF(P54=2,1,0))</f>
        <v/>
      </c>
      <c r="AB54">
        <f>IF(M54&lt;&gt;1,"",IF(O54&gt;=2,1,0))</f>
        <v/>
      </c>
      <c r="AC54">
        <f>IF(M54&lt;&gt;1,"",IF(OR(Q54=999,Q54=""),"",IF(OR(Q54&lt;35,Q54&gt;48),1,0)))</f>
        <v/>
      </c>
      <c r="AD54">
        <f>IF(COUNT(AA54:AC54)&lt;3,"",SUM(AA54:AC54))</f>
        <v/>
      </c>
      <c r="AE54">
        <f>IF(L54&gt;=4,2,IF(L54&gt;=2,1,0))</f>
        <v/>
      </c>
      <c r="AF54">
        <f>IF(L54&gt;=5,1,0)</f>
        <v/>
      </c>
      <c r="AG54">
        <f>AE54+AF54</f>
        <v/>
      </c>
      <c r="AH54" s="15">
        <f>IF(M54&lt;&gt;1,"",IF(OR(R54=-9,R54=""),"",R54))</f>
        <v/>
      </c>
      <c r="AI54">
        <f>IF(M54&lt;&gt;1,"",IF(OR(Q54=999,Q54=""),"",Q54))</f>
        <v/>
      </c>
    </row>
    <row r="55">
      <c r="A55" t="inlineStr">
        <is>
          <t>TQRMNOP100292</t>
        </is>
      </c>
      <c r="B55" t="n">
        <v>2025</v>
      </c>
      <c r="C55" t="n">
        <v>1</v>
      </c>
      <c r="D55" t="n">
        <v>43</v>
      </c>
      <c r="E55" t="inlineStr">
        <is>
          <t>S</t>
        </is>
      </c>
      <c r="F55" t="n">
        <v>36</v>
      </c>
      <c r="G55" t="n">
        <v>1185</v>
      </c>
      <c r="H55" t="n">
        <v>3</v>
      </c>
      <c r="I55" t="n">
        <v>2</v>
      </c>
      <c r="J55" t="n">
        <v>19</v>
      </c>
      <c r="K55" t="n">
        <v>1</v>
      </c>
      <c r="L55" t="n">
        <v>5</v>
      </c>
      <c r="M55" t="n">
        <v>2</v>
      </c>
      <c r="R55" s="15" t="n">
        <v>0</v>
      </c>
      <c r="S55" s="15" t="n">
        <v>0</v>
      </c>
      <c r="T55" s="15" t="n">
        <v>0</v>
      </c>
      <c r="U55" s="15" t="n">
        <v>122000</v>
      </c>
      <c r="V55">
        <f>IFERROR(VLOOKUP(D55,Tablas_Equivalencia!$A$3:$B$8,2,FALSE),"Sin dato")</f>
        <v/>
      </c>
      <c r="W55">
        <f>IFERROR(VLOOKUP(L55,Tablas_Equivalencia!$D$3:$E$9,2,FALSE),"Sin dato")</f>
        <v/>
      </c>
      <c r="X55">
        <f>IF(I55=1,"Varón","Mujer")</f>
        <v/>
      </c>
      <c r="Y55">
        <f>IFERROR(VLOOKUP(M55,Tablas_Equivalencia!$G$3:$H$6,2,FALSE),"Sin dato")</f>
        <v/>
      </c>
      <c r="Z55">
        <f>IF(J55&lt;=24,"18-24","25-29")</f>
        <v/>
      </c>
      <c r="AA55">
        <f>IF(M55&lt;&gt;1,"",IF(P55=2,1,0))</f>
        <v/>
      </c>
      <c r="AB55">
        <f>IF(M55&lt;&gt;1,"",IF(O55&gt;=2,1,0))</f>
        <v/>
      </c>
      <c r="AC55">
        <f>IF(M55&lt;&gt;1,"",IF(OR(Q55=999,Q55=""),"",IF(OR(Q55&lt;35,Q55&gt;48),1,0)))</f>
        <v/>
      </c>
      <c r="AD55">
        <f>IF(COUNT(AA55:AC55)&lt;3,"",SUM(AA55:AC55))</f>
        <v/>
      </c>
      <c r="AE55">
        <f>IF(L55&gt;=4,2,IF(L55&gt;=2,1,0))</f>
        <v/>
      </c>
      <c r="AF55">
        <f>IF(L55&gt;=5,1,0)</f>
        <v/>
      </c>
      <c r="AG55">
        <f>AE55+AF55</f>
        <v/>
      </c>
      <c r="AH55" s="15">
        <f>IF(M55&lt;&gt;1,"",IF(OR(R55=-9,R55=""),"",R55))</f>
        <v/>
      </c>
      <c r="AI55">
        <f>IF(M55&lt;&gt;1,"",IF(OR(Q55=999,Q55=""),"",Q55))</f>
        <v/>
      </c>
    </row>
    <row r="56">
      <c r="A56" t="inlineStr">
        <is>
          <t>TQRMNOP100293</t>
        </is>
      </c>
      <c r="B56" t="n">
        <v>2025</v>
      </c>
      <c r="C56" t="n">
        <v>1</v>
      </c>
      <c r="D56" t="n">
        <v>40</v>
      </c>
      <c r="E56" t="inlineStr">
        <is>
          <t>N</t>
        </is>
      </c>
      <c r="F56" t="n">
        <v>9</v>
      </c>
      <c r="G56" t="n">
        <v>456</v>
      </c>
      <c r="H56" t="n">
        <v>1</v>
      </c>
      <c r="I56" t="n">
        <v>1</v>
      </c>
      <c r="J56" t="n">
        <v>29</v>
      </c>
      <c r="K56" t="n">
        <v>1</v>
      </c>
      <c r="L56" t="n">
        <v>5</v>
      </c>
      <c r="M56" t="n">
        <v>1</v>
      </c>
      <c r="N56" t="n">
        <v>3</v>
      </c>
      <c r="O56" t="n">
        <v>3</v>
      </c>
      <c r="P56" t="n">
        <v>2</v>
      </c>
      <c r="Q56" t="n">
        <v>34</v>
      </c>
      <c r="R56" s="15" t="n">
        <v>433000</v>
      </c>
      <c r="S56" s="15" t="n">
        <v>0</v>
      </c>
      <c r="T56" s="15" t="n">
        <v>433000</v>
      </c>
      <c r="U56" s="15" t="n">
        <v>57300</v>
      </c>
      <c r="V56">
        <f>IFERROR(VLOOKUP(D56,Tablas_Equivalencia!$A$3:$B$8,2,FALSE),"Sin dato")</f>
        <v/>
      </c>
      <c r="W56">
        <f>IFERROR(VLOOKUP(L56,Tablas_Equivalencia!$D$3:$E$9,2,FALSE),"Sin dato")</f>
        <v/>
      </c>
      <c r="X56">
        <f>IF(I56=1,"Varón","Mujer")</f>
        <v/>
      </c>
      <c r="Y56">
        <f>IFERROR(VLOOKUP(M56,Tablas_Equivalencia!$G$3:$H$6,2,FALSE),"Sin dato")</f>
        <v/>
      </c>
      <c r="Z56">
        <f>IF(J56&lt;=24,"18-24","25-29")</f>
        <v/>
      </c>
      <c r="AA56">
        <f>IF(M56&lt;&gt;1,"",IF(P56=2,1,0))</f>
        <v/>
      </c>
      <c r="AB56">
        <f>IF(M56&lt;&gt;1,"",IF(O56&gt;=2,1,0))</f>
        <v/>
      </c>
      <c r="AC56">
        <f>IF(M56&lt;&gt;1,"",IF(OR(Q56=999,Q56=""),"",IF(OR(Q56&lt;35,Q56&gt;48),1,0)))</f>
        <v/>
      </c>
      <c r="AD56">
        <f>IF(COUNT(AA56:AC56)&lt;3,"",SUM(AA56:AC56))</f>
        <v/>
      </c>
      <c r="AE56">
        <f>IF(L56&gt;=4,2,IF(L56&gt;=2,1,0))</f>
        <v/>
      </c>
      <c r="AF56">
        <f>IF(L56&gt;=5,1,0)</f>
        <v/>
      </c>
      <c r="AG56">
        <f>AE56+AF56</f>
        <v/>
      </c>
      <c r="AH56" s="15">
        <f>IF(M56&lt;&gt;1,"",IF(OR(R56=-9,R56=""),"",R56))</f>
        <v/>
      </c>
      <c r="AI56">
        <f>IF(M56&lt;&gt;1,"",IF(OR(Q56=999,Q56=""),"",Q56))</f>
        <v/>
      </c>
    </row>
    <row r="57">
      <c r="A57" t="inlineStr">
        <is>
          <t>TQRMNOP100304</t>
        </is>
      </c>
      <c r="B57" t="n">
        <v>2025</v>
      </c>
      <c r="C57" t="n">
        <v>1</v>
      </c>
      <c r="D57" t="n">
        <v>1</v>
      </c>
      <c r="E57" t="inlineStr">
        <is>
          <t>S</t>
        </is>
      </c>
      <c r="F57" t="n">
        <v>33</v>
      </c>
      <c r="G57" t="n">
        <v>613</v>
      </c>
      <c r="H57" t="n">
        <v>3</v>
      </c>
      <c r="I57" t="n">
        <v>2</v>
      </c>
      <c r="J57" t="n">
        <v>22</v>
      </c>
      <c r="K57" t="n">
        <v>2</v>
      </c>
      <c r="L57" t="n">
        <v>2</v>
      </c>
      <c r="M57" t="n">
        <v>1</v>
      </c>
      <c r="N57" t="n">
        <v>3</v>
      </c>
      <c r="O57" t="n">
        <v>1</v>
      </c>
      <c r="P57" t="n">
        <v>2</v>
      </c>
      <c r="Q57" t="n">
        <v>13</v>
      </c>
      <c r="R57" s="15" t="n">
        <v>378000</v>
      </c>
      <c r="S57" s="15" t="n">
        <v>0</v>
      </c>
      <c r="T57" s="15" t="n">
        <v>378000</v>
      </c>
      <c r="U57" s="15" t="n">
        <v>263400</v>
      </c>
      <c r="V57">
        <f>IFERROR(VLOOKUP(D57,Tablas_Equivalencia!$A$3:$B$8,2,FALSE),"Sin dato")</f>
        <v/>
      </c>
      <c r="W57">
        <f>IFERROR(VLOOKUP(L57,Tablas_Equivalencia!$D$3:$E$9,2,FALSE),"Sin dato")</f>
        <v/>
      </c>
      <c r="X57">
        <f>IF(I57=1,"Varón","Mujer")</f>
        <v/>
      </c>
      <c r="Y57">
        <f>IFERROR(VLOOKUP(M57,Tablas_Equivalencia!$G$3:$H$6,2,FALSE),"Sin dato")</f>
        <v/>
      </c>
      <c r="Z57">
        <f>IF(J57&lt;=24,"18-24","25-29")</f>
        <v/>
      </c>
      <c r="AA57">
        <f>IF(M57&lt;&gt;1,"",IF(P57=2,1,0))</f>
        <v/>
      </c>
      <c r="AB57">
        <f>IF(M57&lt;&gt;1,"",IF(O57&gt;=2,1,0))</f>
        <v/>
      </c>
      <c r="AC57">
        <f>IF(M57&lt;&gt;1,"",IF(OR(Q57=999,Q57=""),"",IF(OR(Q57&lt;35,Q57&gt;48),1,0)))</f>
        <v/>
      </c>
      <c r="AD57">
        <f>IF(COUNT(AA57:AC57)&lt;3,"",SUM(AA57:AC57))</f>
        <v/>
      </c>
      <c r="AE57">
        <f>IF(L57&gt;=4,2,IF(L57&gt;=2,1,0))</f>
        <v/>
      </c>
      <c r="AF57">
        <f>IF(L57&gt;=5,1,0)</f>
        <v/>
      </c>
      <c r="AG57">
        <f>AE57+AF57</f>
        <v/>
      </c>
      <c r="AH57" s="15">
        <f>IF(M57&lt;&gt;1,"",IF(OR(R57=-9,R57=""),"",R57))</f>
        <v/>
      </c>
      <c r="AI57">
        <f>IF(M57&lt;&gt;1,"",IF(OR(Q57=999,Q57=""),"",Q57))</f>
        <v/>
      </c>
    </row>
    <row r="58">
      <c r="A58" t="inlineStr">
        <is>
          <t>TQRMNOP100308</t>
        </is>
      </c>
      <c r="B58" t="n">
        <v>2025</v>
      </c>
      <c r="C58" t="n">
        <v>1</v>
      </c>
      <c r="D58" t="n">
        <v>40</v>
      </c>
      <c r="E58" t="inlineStr">
        <is>
          <t>N</t>
        </is>
      </c>
      <c r="F58" t="n">
        <v>9</v>
      </c>
      <c r="G58" t="n">
        <v>528</v>
      </c>
      <c r="H58" t="n">
        <v>3</v>
      </c>
      <c r="I58" t="n">
        <v>2</v>
      </c>
      <c r="J58" t="n">
        <v>24</v>
      </c>
      <c r="K58" t="n">
        <v>2</v>
      </c>
      <c r="L58" t="n">
        <v>6</v>
      </c>
      <c r="M58" t="n">
        <v>3</v>
      </c>
      <c r="R58" s="15" t="n">
        <v>0</v>
      </c>
      <c r="S58" s="15" t="n">
        <v>130000</v>
      </c>
      <c r="T58" s="15" t="n">
        <v>130000</v>
      </c>
      <c r="U58" s="15" t="n">
        <v>183900</v>
      </c>
      <c r="V58">
        <f>IFERROR(VLOOKUP(D58,Tablas_Equivalencia!$A$3:$B$8,2,FALSE),"Sin dato")</f>
        <v/>
      </c>
      <c r="W58">
        <f>IFERROR(VLOOKUP(L58,Tablas_Equivalencia!$D$3:$E$9,2,FALSE),"Sin dato")</f>
        <v/>
      </c>
      <c r="X58">
        <f>IF(I58=1,"Varón","Mujer")</f>
        <v/>
      </c>
      <c r="Y58">
        <f>IFERROR(VLOOKUP(M58,Tablas_Equivalencia!$G$3:$H$6,2,FALSE),"Sin dato")</f>
        <v/>
      </c>
      <c r="Z58">
        <f>IF(J58&lt;=24,"18-24","25-29")</f>
        <v/>
      </c>
      <c r="AA58">
        <f>IF(M58&lt;&gt;1,"",IF(P58=2,1,0))</f>
        <v/>
      </c>
      <c r="AB58">
        <f>IF(M58&lt;&gt;1,"",IF(O58&gt;=2,1,0))</f>
        <v/>
      </c>
      <c r="AC58">
        <f>IF(M58&lt;&gt;1,"",IF(OR(Q58=999,Q58=""),"",IF(OR(Q58&lt;35,Q58&gt;48),1,0)))</f>
        <v/>
      </c>
      <c r="AD58">
        <f>IF(COUNT(AA58:AC58)&lt;3,"",SUM(AA58:AC58))</f>
        <v/>
      </c>
      <c r="AE58">
        <f>IF(L58&gt;=4,2,IF(L58&gt;=2,1,0))</f>
        <v/>
      </c>
      <c r="AF58">
        <f>IF(L58&gt;=5,1,0)</f>
        <v/>
      </c>
      <c r="AG58">
        <f>AE58+AF58</f>
        <v/>
      </c>
      <c r="AH58" s="15">
        <f>IF(M58&lt;&gt;1,"",IF(OR(R58=-9,R58=""),"",R58))</f>
        <v/>
      </c>
      <c r="AI58">
        <f>IF(M58&lt;&gt;1,"",IF(OR(Q58=999,Q58=""),"",Q58))</f>
        <v/>
      </c>
    </row>
    <row r="59">
      <c r="A59" t="inlineStr">
        <is>
          <t>TQRMNOP100310</t>
        </is>
      </c>
      <c r="B59" t="n">
        <v>2025</v>
      </c>
      <c r="C59" t="n">
        <v>1</v>
      </c>
      <c r="D59" t="n">
        <v>1</v>
      </c>
      <c r="E59" t="inlineStr">
        <is>
          <t>S</t>
        </is>
      </c>
      <c r="F59" t="n">
        <v>32</v>
      </c>
      <c r="G59" t="n">
        <v>955</v>
      </c>
      <c r="H59" t="n">
        <v>1</v>
      </c>
      <c r="I59" t="n">
        <v>1</v>
      </c>
      <c r="J59" t="n">
        <v>27</v>
      </c>
      <c r="K59" t="n">
        <v>1</v>
      </c>
      <c r="L59" t="n">
        <v>5</v>
      </c>
      <c r="M59" t="n">
        <v>1</v>
      </c>
      <c r="N59" t="n">
        <v>2</v>
      </c>
      <c r="O59" t="n">
        <v>1</v>
      </c>
      <c r="P59" t="n">
        <v>1</v>
      </c>
      <c r="Q59" t="n">
        <v>50</v>
      </c>
      <c r="R59" s="15" t="n">
        <v>777000</v>
      </c>
      <c r="S59" s="15" t="n">
        <v>112000</v>
      </c>
      <c r="T59" s="15" t="n">
        <v>889000</v>
      </c>
      <c r="U59" s="15" t="n">
        <v>143100</v>
      </c>
      <c r="V59">
        <f>IFERROR(VLOOKUP(D59,Tablas_Equivalencia!$A$3:$B$8,2,FALSE),"Sin dato")</f>
        <v/>
      </c>
      <c r="W59">
        <f>IFERROR(VLOOKUP(L59,Tablas_Equivalencia!$D$3:$E$9,2,FALSE),"Sin dato")</f>
        <v/>
      </c>
      <c r="X59">
        <f>IF(I59=1,"Varón","Mujer")</f>
        <v/>
      </c>
      <c r="Y59">
        <f>IFERROR(VLOOKUP(M59,Tablas_Equivalencia!$G$3:$H$6,2,FALSE),"Sin dato")</f>
        <v/>
      </c>
      <c r="Z59">
        <f>IF(J59&lt;=24,"18-24","25-29")</f>
        <v/>
      </c>
      <c r="AA59">
        <f>IF(M59&lt;&gt;1,"",IF(P59=2,1,0))</f>
        <v/>
      </c>
      <c r="AB59">
        <f>IF(M59&lt;&gt;1,"",IF(O59&gt;=2,1,0))</f>
        <v/>
      </c>
      <c r="AC59">
        <f>IF(M59&lt;&gt;1,"",IF(OR(Q59=999,Q59=""),"",IF(OR(Q59&lt;35,Q59&gt;48),1,0)))</f>
        <v/>
      </c>
      <c r="AD59">
        <f>IF(COUNT(AA59:AC59)&lt;3,"",SUM(AA59:AC59))</f>
        <v/>
      </c>
      <c r="AE59">
        <f>IF(L59&gt;=4,2,IF(L59&gt;=2,1,0))</f>
        <v/>
      </c>
      <c r="AF59">
        <f>IF(L59&gt;=5,1,0)</f>
        <v/>
      </c>
      <c r="AG59">
        <f>AE59+AF59</f>
        <v/>
      </c>
      <c r="AH59" s="15">
        <f>IF(M59&lt;&gt;1,"",IF(OR(R59=-9,R59=""),"",R59))</f>
        <v/>
      </c>
      <c r="AI59">
        <f>IF(M59&lt;&gt;1,"",IF(OR(Q59=999,Q59=""),"",Q59))</f>
        <v/>
      </c>
    </row>
    <row r="60">
      <c r="A60" t="inlineStr">
        <is>
          <t>TQRMNOP100311</t>
        </is>
      </c>
      <c r="B60" t="n">
        <v>2025</v>
      </c>
      <c r="C60" t="n">
        <v>1</v>
      </c>
      <c r="D60" t="n">
        <v>43</v>
      </c>
      <c r="E60" t="inlineStr">
        <is>
          <t>N</t>
        </is>
      </c>
      <c r="F60" t="n">
        <v>26</v>
      </c>
      <c r="G60" t="n">
        <v>421</v>
      </c>
      <c r="H60" t="n">
        <v>2</v>
      </c>
      <c r="I60" t="n">
        <v>2</v>
      </c>
      <c r="J60" t="n">
        <v>24</v>
      </c>
      <c r="K60" t="n">
        <v>1</v>
      </c>
      <c r="L60" t="n">
        <v>5</v>
      </c>
      <c r="M60" t="n">
        <v>3</v>
      </c>
      <c r="R60" s="15" t="n">
        <v>0</v>
      </c>
      <c r="S60" s="15" t="n">
        <v>0</v>
      </c>
      <c r="T60" s="15" t="n">
        <v>0</v>
      </c>
      <c r="U60" s="15" t="n">
        <v>191300</v>
      </c>
      <c r="V60">
        <f>IFERROR(VLOOKUP(D60,Tablas_Equivalencia!$A$3:$B$8,2,FALSE),"Sin dato")</f>
        <v/>
      </c>
      <c r="W60">
        <f>IFERROR(VLOOKUP(L60,Tablas_Equivalencia!$D$3:$E$9,2,FALSE),"Sin dato")</f>
        <v/>
      </c>
      <c r="X60">
        <f>IF(I60=1,"Varón","Mujer")</f>
        <v/>
      </c>
      <c r="Y60">
        <f>IFERROR(VLOOKUP(M60,Tablas_Equivalencia!$G$3:$H$6,2,FALSE),"Sin dato")</f>
        <v/>
      </c>
      <c r="Z60">
        <f>IF(J60&lt;=24,"18-24","25-29")</f>
        <v/>
      </c>
      <c r="AA60">
        <f>IF(M60&lt;&gt;1,"",IF(P60=2,1,0))</f>
        <v/>
      </c>
      <c r="AB60">
        <f>IF(M60&lt;&gt;1,"",IF(O60&gt;=2,1,0))</f>
        <v/>
      </c>
      <c r="AC60">
        <f>IF(M60&lt;&gt;1,"",IF(OR(Q60=999,Q60=""),"",IF(OR(Q60&lt;35,Q60&gt;48),1,0)))</f>
        <v/>
      </c>
      <c r="AD60">
        <f>IF(COUNT(AA60:AC60)&lt;3,"",SUM(AA60:AC60))</f>
        <v/>
      </c>
      <c r="AE60">
        <f>IF(L60&gt;=4,2,IF(L60&gt;=2,1,0))</f>
        <v/>
      </c>
      <c r="AF60">
        <f>IF(L60&gt;=5,1,0)</f>
        <v/>
      </c>
      <c r="AG60">
        <f>AE60+AF60</f>
        <v/>
      </c>
      <c r="AH60" s="15">
        <f>IF(M60&lt;&gt;1,"",IF(OR(R60=-9,R60=""),"",R60))</f>
        <v/>
      </c>
      <c r="AI60">
        <f>IF(M60&lt;&gt;1,"",IF(OR(Q60=999,Q60=""),"",Q60))</f>
        <v/>
      </c>
    </row>
    <row r="61">
      <c r="A61" t="inlineStr">
        <is>
          <t>TQRMNOP100313</t>
        </is>
      </c>
      <c r="B61" t="n">
        <v>2025</v>
      </c>
      <c r="C61" t="n">
        <v>1</v>
      </c>
      <c r="D61" t="n">
        <v>43</v>
      </c>
      <c r="E61" t="inlineStr">
        <is>
          <t>S</t>
        </is>
      </c>
      <c r="F61" t="n">
        <v>20</v>
      </c>
      <c r="G61" t="n">
        <v>910</v>
      </c>
      <c r="H61" t="n">
        <v>1</v>
      </c>
      <c r="I61" t="n">
        <v>1</v>
      </c>
      <c r="J61" t="n">
        <v>26</v>
      </c>
      <c r="K61" t="n">
        <v>2</v>
      </c>
      <c r="L61" t="n">
        <v>5</v>
      </c>
      <c r="M61" t="n">
        <v>2</v>
      </c>
      <c r="R61" s="15" t="n">
        <v>0</v>
      </c>
      <c r="S61" s="15" t="n">
        <v>0</v>
      </c>
      <c r="T61" s="15" t="n">
        <v>0</v>
      </c>
      <c r="U61" s="15" t="n">
        <v>179100</v>
      </c>
      <c r="V61">
        <f>IFERROR(VLOOKUP(D61,Tablas_Equivalencia!$A$3:$B$8,2,FALSE),"Sin dato")</f>
        <v/>
      </c>
      <c r="W61">
        <f>IFERROR(VLOOKUP(L61,Tablas_Equivalencia!$D$3:$E$9,2,FALSE),"Sin dato")</f>
        <v/>
      </c>
      <c r="X61">
        <f>IF(I61=1,"Varón","Mujer")</f>
        <v/>
      </c>
      <c r="Y61">
        <f>IFERROR(VLOOKUP(M61,Tablas_Equivalencia!$G$3:$H$6,2,FALSE),"Sin dato")</f>
        <v/>
      </c>
      <c r="Z61">
        <f>IF(J61&lt;=24,"18-24","25-29")</f>
        <v/>
      </c>
      <c r="AA61">
        <f>IF(M61&lt;&gt;1,"",IF(P61=2,1,0))</f>
        <v/>
      </c>
      <c r="AB61">
        <f>IF(M61&lt;&gt;1,"",IF(O61&gt;=2,1,0))</f>
        <v/>
      </c>
      <c r="AC61">
        <f>IF(M61&lt;&gt;1,"",IF(OR(Q61=999,Q61=""),"",IF(OR(Q61&lt;35,Q61&gt;48),1,0)))</f>
        <v/>
      </c>
      <c r="AD61">
        <f>IF(COUNT(AA61:AC61)&lt;3,"",SUM(AA61:AC61))</f>
        <v/>
      </c>
      <c r="AE61">
        <f>IF(L61&gt;=4,2,IF(L61&gt;=2,1,0))</f>
        <v/>
      </c>
      <c r="AF61">
        <f>IF(L61&gt;=5,1,0)</f>
        <v/>
      </c>
      <c r="AG61">
        <f>AE61+AF61</f>
        <v/>
      </c>
      <c r="AH61" s="15">
        <f>IF(M61&lt;&gt;1,"",IF(OR(R61=-9,R61=""),"",R61))</f>
        <v/>
      </c>
      <c r="AI61">
        <f>IF(M61&lt;&gt;1,"",IF(OR(Q61=999,Q61=""),"",Q61))</f>
        <v/>
      </c>
    </row>
    <row r="62">
      <c r="A62" t="inlineStr">
        <is>
          <t>TQRMNOP100314</t>
        </is>
      </c>
      <c r="B62" t="n">
        <v>2025</v>
      </c>
      <c r="C62" t="n">
        <v>1</v>
      </c>
      <c r="D62" t="n">
        <v>43</v>
      </c>
      <c r="E62" t="inlineStr">
        <is>
          <t>S</t>
        </is>
      </c>
      <c r="F62" t="n">
        <v>20</v>
      </c>
      <c r="G62" t="n">
        <v>1712</v>
      </c>
      <c r="H62" t="n">
        <v>3</v>
      </c>
      <c r="I62" t="n">
        <v>2</v>
      </c>
      <c r="J62" t="n">
        <v>18</v>
      </c>
      <c r="K62" t="n">
        <v>1</v>
      </c>
      <c r="L62" t="n">
        <v>4</v>
      </c>
      <c r="M62" t="n">
        <v>1</v>
      </c>
      <c r="N62" t="n">
        <v>1</v>
      </c>
      <c r="O62" t="n">
        <v>1</v>
      </c>
      <c r="P62" t="n">
        <v>1</v>
      </c>
      <c r="Q62" t="n">
        <v>17</v>
      </c>
      <c r="R62" s="15" t="n">
        <v>483000</v>
      </c>
      <c r="S62" s="15" t="n">
        <v>0</v>
      </c>
      <c r="T62" s="15" t="n">
        <v>483000</v>
      </c>
      <c r="U62" s="15" t="n">
        <v>151200</v>
      </c>
      <c r="V62">
        <f>IFERROR(VLOOKUP(D62,Tablas_Equivalencia!$A$3:$B$8,2,FALSE),"Sin dato")</f>
        <v/>
      </c>
      <c r="W62">
        <f>IFERROR(VLOOKUP(L62,Tablas_Equivalencia!$D$3:$E$9,2,FALSE),"Sin dato")</f>
        <v/>
      </c>
      <c r="X62">
        <f>IF(I62=1,"Varón","Mujer")</f>
        <v/>
      </c>
      <c r="Y62">
        <f>IFERROR(VLOOKUP(M62,Tablas_Equivalencia!$G$3:$H$6,2,FALSE),"Sin dato")</f>
        <v/>
      </c>
      <c r="Z62">
        <f>IF(J62&lt;=24,"18-24","25-29")</f>
        <v/>
      </c>
      <c r="AA62">
        <f>IF(M62&lt;&gt;1,"",IF(P62=2,1,0))</f>
        <v/>
      </c>
      <c r="AB62">
        <f>IF(M62&lt;&gt;1,"",IF(O62&gt;=2,1,0))</f>
        <v/>
      </c>
      <c r="AC62">
        <f>IF(M62&lt;&gt;1,"",IF(OR(Q62=999,Q62=""),"",IF(OR(Q62&lt;35,Q62&gt;48),1,0)))</f>
        <v/>
      </c>
      <c r="AD62">
        <f>IF(COUNT(AA62:AC62)&lt;3,"",SUM(AA62:AC62))</f>
        <v/>
      </c>
      <c r="AE62">
        <f>IF(L62&gt;=4,2,IF(L62&gt;=2,1,0))</f>
        <v/>
      </c>
      <c r="AF62">
        <f>IF(L62&gt;=5,1,0)</f>
        <v/>
      </c>
      <c r="AG62">
        <f>AE62+AF62</f>
        <v/>
      </c>
      <c r="AH62" s="15">
        <f>IF(M62&lt;&gt;1,"",IF(OR(R62=-9,R62=""),"",R62))</f>
        <v/>
      </c>
      <c r="AI62">
        <f>IF(M62&lt;&gt;1,"",IF(OR(Q62=999,Q62=""),"",Q62))</f>
        <v/>
      </c>
    </row>
    <row r="63">
      <c r="A63" t="inlineStr">
        <is>
          <t>TQRMNOP100320</t>
        </is>
      </c>
      <c r="B63" t="n">
        <v>2025</v>
      </c>
      <c r="C63" t="n">
        <v>1</v>
      </c>
      <c r="D63" t="n">
        <v>43</v>
      </c>
      <c r="E63" t="inlineStr">
        <is>
          <t>S</t>
        </is>
      </c>
      <c r="F63" t="n">
        <v>30</v>
      </c>
      <c r="G63" t="n">
        <v>954</v>
      </c>
      <c r="H63" t="n">
        <v>3</v>
      </c>
      <c r="I63" t="n">
        <v>2</v>
      </c>
      <c r="J63" t="n">
        <v>20</v>
      </c>
      <c r="K63" t="n">
        <v>2</v>
      </c>
      <c r="L63" t="n">
        <v>5</v>
      </c>
      <c r="M63" t="n">
        <v>3</v>
      </c>
      <c r="R63" s="15" t="n">
        <v>0</v>
      </c>
      <c r="S63" s="15" t="n">
        <v>0</v>
      </c>
      <c r="T63" s="15" t="n">
        <v>0</v>
      </c>
      <c r="U63" s="15" t="n">
        <v>72700</v>
      </c>
      <c r="V63">
        <f>IFERROR(VLOOKUP(D63,Tablas_Equivalencia!$A$3:$B$8,2,FALSE),"Sin dato")</f>
        <v/>
      </c>
      <c r="W63">
        <f>IFERROR(VLOOKUP(L63,Tablas_Equivalencia!$D$3:$E$9,2,FALSE),"Sin dato")</f>
        <v/>
      </c>
      <c r="X63">
        <f>IF(I63=1,"Varón","Mujer")</f>
        <v/>
      </c>
      <c r="Y63">
        <f>IFERROR(VLOOKUP(M63,Tablas_Equivalencia!$G$3:$H$6,2,FALSE),"Sin dato")</f>
        <v/>
      </c>
      <c r="Z63">
        <f>IF(J63&lt;=24,"18-24","25-29")</f>
        <v/>
      </c>
      <c r="AA63">
        <f>IF(M63&lt;&gt;1,"",IF(P63=2,1,0))</f>
        <v/>
      </c>
      <c r="AB63">
        <f>IF(M63&lt;&gt;1,"",IF(O63&gt;=2,1,0))</f>
        <v/>
      </c>
      <c r="AC63">
        <f>IF(M63&lt;&gt;1,"",IF(OR(Q63=999,Q63=""),"",IF(OR(Q63&lt;35,Q63&gt;48),1,0)))</f>
        <v/>
      </c>
      <c r="AD63">
        <f>IF(COUNT(AA63:AC63)&lt;3,"",SUM(AA63:AC63))</f>
        <v/>
      </c>
      <c r="AE63">
        <f>IF(L63&gt;=4,2,IF(L63&gt;=2,1,0))</f>
        <v/>
      </c>
      <c r="AF63">
        <f>IF(L63&gt;=5,1,0)</f>
        <v/>
      </c>
      <c r="AG63">
        <f>AE63+AF63</f>
        <v/>
      </c>
      <c r="AH63" s="15">
        <f>IF(M63&lt;&gt;1,"",IF(OR(R63=-9,R63=""),"",R63))</f>
        <v/>
      </c>
      <c r="AI63">
        <f>IF(M63&lt;&gt;1,"",IF(OR(Q63=999,Q63=""),"",Q63))</f>
        <v/>
      </c>
    </row>
    <row r="64">
      <c r="A64" t="inlineStr">
        <is>
          <t>TQRMNOP100325</t>
        </is>
      </c>
      <c r="B64" t="n">
        <v>2025</v>
      </c>
      <c r="C64" t="n">
        <v>1</v>
      </c>
      <c r="D64" t="n">
        <v>43</v>
      </c>
      <c r="E64" t="inlineStr">
        <is>
          <t>N</t>
        </is>
      </c>
      <c r="F64" t="n">
        <v>26</v>
      </c>
      <c r="G64" t="n">
        <v>1437</v>
      </c>
      <c r="H64" t="n">
        <v>1</v>
      </c>
      <c r="I64" t="n">
        <v>2</v>
      </c>
      <c r="J64" t="n">
        <v>29</v>
      </c>
      <c r="K64" t="n">
        <v>2</v>
      </c>
      <c r="L64" t="n">
        <v>4</v>
      </c>
      <c r="M64" t="n">
        <v>3</v>
      </c>
      <c r="R64" s="15" t="n">
        <v>0</v>
      </c>
      <c r="S64" s="15" t="n">
        <v>0</v>
      </c>
      <c r="T64" s="15" t="n">
        <v>0</v>
      </c>
      <c r="U64" s="15" t="n">
        <v>221700</v>
      </c>
      <c r="V64">
        <f>IFERROR(VLOOKUP(D64,Tablas_Equivalencia!$A$3:$B$8,2,FALSE),"Sin dato")</f>
        <v/>
      </c>
      <c r="W64">
        <f>IFERROR(VLOOKUP(L64,Tablas_Equivalencia!$D$3:$E$9,2,FALSE),"Sin dato")</f>
        <v/>
      </c>
      <c r="X64">
        <f>IF(I64=1,"Varón","Mujer")</f>
        <v/>
      </c>
      <c r="Y64">
        <f>IFERROR(VLOOKUP(M64,Tablas_Equivalencia!$G$3:$H$6,2,FALSE),"Sin dato")</f>
        <v/>
      </c>
      <c r="Z64">
        <f>IF(J64&lt;=24,"18-24","25-29")</f>
        <v/>
      </c>
      <c r="AA64">
        <f>IF(M64&lt;&gt;1,"",IF(P64=2,1,0))</f>
        <v/>
      </c>
      <c r="AB64">
        <f>IF(M64&lt;&gt;1,"",IF(O64&gt;=2,1,0))</f>
        <v/>
      </c>
      <c r="AC64">
        <f>IF(M64&lt;&gt;1,"",IF(OR(Q64=999,Q64=""),"",IF(OR(Q64&lt;35,Q64&gt;48),1,0)))</f>
        <v/>
      </c>
      <c r="AD64">
        <f>IF(COUNT(AA64:AC64)&lt;3,"",SUM(AA64:AC64))</f>
        <v/>
      </c>
      <c r="AE64">
        <f>IF(L64&gt;=4,2,IF(L64&gt;=2,1,0))</f>
        <v/>
      </c>
      <c r="AF64">
        <f>IF(L64&gt;=5,1,0)</f>
        <v/>
      </c>
      <c r="AG64">
        <f>AE64+AF64</f>
        <v/>
      </c>
      <c r="AH64" s="15">
        <f>IF(M64&lt;&gt;1,"",IF(OR(R64=-9,R64=""),"",R64))</f>
        <v/>
      </c>
      <c r="AI64">
        <f>IF(M64&lt;&gt;1,"",IF(OR(Q64=999,Q64=""),"",Q64))</f>
        <v/>
      </c>
    </row>
    <row r="65">
      <c r="A65" t="inlineStr">
        <is>
          <t>TQRMNOP100326</t>
        </is>
      </c>
      <c r="B65" t="n">
        <v>2025</v>
      </c>
      <c r="C65" t="n">
        <v>1</v>
      </c>
      <c r="D65" t="n">
        <v>40</v>
      </c>
      <c r="E65" t="inlineStr">
        <is>
          <t>N</t>
        </is>
      </c>
      <c r="F65" t="n">
        <v>23</v>
      </c>
      <c r="G65" t="n">
        <v>2022</v>
      </c>
      <c r="H65" t="n">
        <v>3</v>
      </c>
      <c r="I65" t="n">
        <v>1</v>
      </c>
      <c r="J65" t="n">
        <v>18</v>
      </c>
      <c r="K65" t="n">
        <v>2</v>
      </c>
      <c r="L65" t="n">
        <v>4</v>
      </c>
      <c r="M65" t="n">
        <v>1</v>
      </c>
      <c r="N65" t="n">
        <v>3</v>
      </c>
      <c r="O65" t="n">
        <v>2</v>
      </c>
      <c r="P65" t="n">
        <v>2</v>
      </c>
      <c r="Q65" t="n">
        <v>37</v>
      </c>
      <c r="R65" s="15" t="n">
        <v>277000</v>
      </c>
      <c r="S65" s="15" t="n">
        <v>0</v>
      </c>
      <c r="T65" s="15" t="n">
        <v>277000</v>
      </c>
      <c r="U65" s="15" t="n">
        <v>65100</v>
      </c>
      <c r="V65">
        <f>IFERROR(VLOOKUP(D65,Tablas_Equivalencia!$A$3:$B$8,2,FALSE),"Sin dato")</f>
        <v/>
      </c>
      <c r="W65">
        <f>IFERROR(VLOOKUP(L65,Tablas_Equivalencia!$D$3:$E$9,2,FALSE),"Sin dato")</f>
        <v/>
      </c>
      <c r="X65">
        <f>IF(I65=1,"Varón","Mujer")</f>
        <v/>
      </c>
      <c r="Y65">
        <f>IFERROR(VLOOKUP(M65,Tablas_Equivalencia!$G$3:$H$6,2,FALSE),"Sin dato")</f>
        <v/>
      </c>
      <c r="Z65">
        <f>IF(J65&lt;=24,"18-24","25-29")</f>
        <v/>
      </c>
      <c r="AA65">
        <f>IF(M65&lt;&gt;1,"",IF(P65=2,1,0))</f>
        <v/>
      </c>
      <c r="AB65">
        <f>IF(M65&lt;&gt;1,"",IF(O65&gt;=2,1,0))</f>
        <v/>
      </c>
      <c r="AC65">
        <f>IF(M65&lt;&gt;1,"",IF(OR(Q65=999,Q65=""),"",IF(OR(Q65&lt;35,Q65&gt;48),1,0)))</f>
        <v/>
      </c>
      <c r="AD65">
        <f>IF(COUNT(AA65:AC65)&lt;3,"",SUM(AA65:AC65))</f>
        <v/>
      </c>
      <c r="AE65">
        <f>IF(L65&gt;=4,2,IF(L65&gt;=2,1,0))</f>
        <v/>
      </c>
      <c r="AF65">
        <f>IF(L65&gt;=5,1,0)</f>
        <v/>
      </c>
      <c r="AG65">
        <f>AE65+AF65</f>
        <v/>
      </c>
      <c r="AH65" s="15">
        <f>IF(M65&lt;&gt;1,"",IF(OR(R65=-9,R65=""),"",R65))</f>
        <v/>
      </c>
      <c r="AI65">
        <f>IF(M65&lt;&gt;1,"",IF(OR(Q65=999,Q65=""),"",Q65))</f>
        <v/>
      </c>
    </row>
    <row r="66">
      <c r="A66" t="inlineStr">
        <is>
          <t>TQRMNOP100327</t>
        </is>
      </c>
      <c r="B66" t="n">
        <v>2025</v>
      </c>
      <c r="C66" t="n">
        <v>1</v>
      </c>
      <c r="D66" t="n">
        <v>41</v>
      </c>
      <c r="E66" t="inlineStr">
        <is>
          <t>S</t>
        </is>
      </c>
      <c r="F66" t="n">
        <v>8</v>
      </c>
      <c r="G66" t="n">
        <v>1595</v>
      </c>
      <c r="H66" t="n">
        <v>3</v>
      </c>
      <c r="I66" t="n">
        <v>1</v>
      </c>
      <c r="J66" t="n">
        <v>27</v>
      </c>
      <c r="K66" t="n">
        <v>1</v>
      </c>
      <c r="L66" t="n">
        <v>5</v>
      </c>
      <c r="M66" t="n">
        <v>1</v>
      </c>
      <c r="N66" t="n">
        <v>3</v>
      </c>
      <c r="O66" t="n">
        <v>2</v>
      </c>
      <c r="P66" t="n">
        <v>2</v>
      </c>
      <c r="Q66" t="n">
        <v>35</v>
      </c>
      <c r="R66" s="15" t="n">
        <v>268000</v>
      </c>
      <c r="S66" s="15" t="n">
        <v>0</v>
      </c>
      <c r="T66" s="15" t="n">
        <v>268000</v>
      </c>
      <c r="U66" s="15" t="n">
        <v>101600</v>
      </c>
      <c r="V66">
        <f>IFERROR(VLOOKUP(D66,Tablas_Equivalencia!$A$3:$B$8,2,FALSE),"Sin dato")</f>
        <v/>
      </c>
      <c r="W66">
        <f>IFERROR(VLOOKUP(L66,Tablas_Equivalencia!$D$3:$E$9,2,FALSE),"Sin dato")</f>
        <v/>
      </c>
      <c r="X66">
        <f>IF(I66=1,"Varón","Mujer")</f>
        <v/>
      </c>
      <c r="Y66">
        <f>IFERROR(VLOOKUP(M66,Tablas_Equivalencia!$G$3:$H$6,2,FALSE),"Sin dato")</f>
        <v/>
      </c>
      <c r="Z66">
        <f>IF(J66&lt;=24,"18-24","25-29")</f>
        <v/>
      </c>
      <c r="AA66">
        <f>IF(M66&lt;&gt;1,"",IF(P66=2,1,0))</f>
        <v/>
      </c>
      <c r="AB66">
        <f>IF(M66&lt;&gt;1,"",IF(O66&gt;=2,1,0))</f>
        <v/>
      </c>
      <c r="AC66">
        <f>IF(M66&lt;&gt;1,"",IF(OR(Q66=999,Q66=""),"",IF(OR(Q66&lt;35,Q66&gt;48),1,0)))</f>
        <v/>
      </c>
      <c r="AD66">
        <f>IF(COUNT(AA66:AC66)&lt;3,"",SUM(AA66:AC66))</f>
        <v/>
      </c>
      <c r="AE66">
        <f>IF(L66&gt;=4,2,IF(L66&gt;=2,1,0))</f>
        <v/>
      </c>
      <c r="AF66">
        <f>IF(L66&gt;=5,1,0)</f>
        <v/>
      </c>
      <c r="AG66">
        <f>AE66+AF66</f>
        <v/>
      </c>
      <c r="AH66" s="15">
        <f>IF(M66&lt;&gt;1,"",IF(OR(R66=-9,R66=""),"",R66))</f>
        <v/>
      </c>
      <c r="AI66">
        <f>IF(M66&lt;&gt;1,"",IF(OR(Q66=999,Q66=""),"",Q66))</f>
        <v/>
      </c>
    </row>
    <row r="67">
      <c r="A67" t="inlineStr">
        <is>
          <t>TQRMNOP100346</t>
        </is>
      </c>
      <c r="B67" t="n">
        <v>2025</v>
      </c>
      <c r="C67" t="n">
        <v>1</v>
      </c>
      <c r="D67" t="n">
        <v>41</v>
      </c>
      <c r="E67" t="inlineStr">
        <is>
          <t>N</t>
        </is>
      </c>
      <c r="F67" t="n">
        <v>15</v>
      </c>
      <c r="G67" t="n">
        <v>790</v>
      </c>
      <c r="H67" t="n">
        <v>3</v>
      </c>
      <c r="I67" t="n">
        <v>1</v>
      </c>
      <c r="J67" t="n">
        <v>27</v>
      </c>
      <c r="K67" t="n">
        <v>2</v>
      </c>
      <c r="L67" t="n">
        <v>4</v>
      </c>
      <c r="M67" t="n">
        <v>1</v>
      </c>
      <c r="N67" t="n">
        <v>2</v>
      </c>
      <c r="O67" t="n">
        <v>1</v>
      </c>
      <c r="P67" t="n">
        <v>2</v>
      </c>
      <c r="Q67" t="n">
        <v>25</v>
      </c>
      <c r="R67" s="15" t="n">
        <v>267000</v>
      </c>
      <c r="S67" s="15" t="n">
        <v>0</v>
      </c>
      <c r="T67" s="15" t="n">
        <v>267000</v>
      </c>
      <c r="U67" s="15" t="n">
        <v>201000</v>
      </c>
      <c r="V67">
        <f>IFERROR(VLOOKUP(D67,Tablas_Equivalencia!$A$3:$B$8,2,FALSE),"Sin dato")</f>
        <v/>
      </c>
      <c r="W67">
        <f>IFERROR(VLOOKUP(L67,Tablas_Equivalencia!$D$3:$E$9,2,FALSE),"Sin dato")</f>
        <v/>
      </c>
      <c r="X67">
        <f>IF(I67=1,"Varón","Mujer")</f>
        <v/>
      </c>
      <c r="Y67">
        <f>IFERROR(VLOOKUP(M67,Tablas_Equivalencia!$G$3:$H$6,2,FALSE),"Sin dato")</f>
        <v/>
      </c>
      <c r="Z67">
        <f>IF(J67&lt;=24,"18-24","25-29")</f>
        <v/>
      </c>
      <c r="AA67">
        <f>IF(M67&lt;&gt;1,"",IF(P67=2,1,0))</f>
        <v/>
      </c>
      <c r="AB67">
        <f>IF(M67&lt;&gt;1,"",IF(O67&gt;=2,1,0))</f>
        <v/>
      </c>
      <c r="AC67">
        <f>IF(M67&lt;&gt;1,"",IF(OR(Q67=999,Q67=""),"",IF(OR(Q67&lt;35,Q67&gt;48),1,0)))</f>
        <v/>
      </c>
      <c r="AD67">
        <f>IF(COUNT(AA67:AC67)&lt;3,"",SUM(AA67:AC67))</f>
        <v/>
      </c>
      <c r="AE67">
        <f>IF(L67&gt;=4,2,IF(L67&gt;=2,1,0))</f>
        <v/>
      </c>
      <c r="AF67">
        <f>IF(L67&gt;=5,1,0)</f>
        <v/>
      </c>
      <c r="AG67">
        <f>AE67+AF67</f>
        <v/>
      </c>
      <c r="AH67" s="15">
        <f>IF(M67&lt;&gt;1,"",IF(OR(R67=-9,R67=""),"",R67))</f>
        <v/>
      </c>
      <c r="AI67">
        <f>IF(M67&lt;&gt;1,"",IF(OR(Q67=999,Q67=""),"",Q67))</f>
        <v/>
      </c>
    </row>
    <row r="68">
      <c r="A68" t="inlineStr">
        <is>
          <t>TQRMNOP100348</t>
        </is>
      </c>
      <c r="B68" t="n">
        <v>2025</v>
      </c>
      <c r="C68" t="n">
        <v>1</v>
      </c>
      <c r="D68" t="n">
        <v>1</v>
      </c>
      <c r="E68" t="inlineStr">
        <is>
          <t>S</t>
        </is>
      </c>
      <c r="F68" t="n">
        <v>32</v>
      </c>
      <c r="G68" t="n">
        <v>1295</v>
      </c>
      <c r="H68" t="n">
        <v>3</v>
      </c>
      <c r="I68" t="n">
        <v>1</v>
      </c>
      <c r="J68" t="n">
        <v>25</v>
      </c>
      <c r="K68" t="n">
        <v>2</v>
      </c>
      <c r="L68" t="n">
        <v>3</v>
      </c>
      <c r="M68" t="n">
        <v>1</v>
      </c>
      <c r="N68" t="n">
        <v>3</v>
      </c>
      <c r="O68" t="n">
        <v>2</v>
      </c>
      <c r="P68" t="n">
        <v>2</v>
      </c>
      <c r="Q68" t="n">
        <v>3</v>
      </c>
      <c r="R68" s="15" t="n">
        <v>716000</v>
      </c>
      <c r="S68" s="15" t="n">
        <v>0</v>
      </c>
      <c r="T68" s="15" t="n">
        <v>716000</v>
      </c>
      <c r="U68" s="15" t="n">
        <v>227100</v>
      </c>
      <c r="V68">
        <f>IFERROR(VLOOKUP(D68,Tablas_Equivalencia!$A$3:$B$8,2,FALSE),"Sin dato")</f>
        <v/>
      </c>
      <c r="W68">
        <f>IFERROR(VLOOKUP(L68,Tablas_Equivalencia!$D$3:$E$9,2,FALSE),"Sin dato")</f>
        <v/>
      </c>
      <c r="X68">
        <f>IF(I68=1,"Varón","Mujer")</f>
        <v/>
      </c>
      <c r="Y68">
        <f>IFERROR(VLOOKUP(M68,Tablas_Equivalencia!$G$3:$H$6,2,FALSE),"Sin dato")</f>
        <v/>
      </c>
      <c r="Z68">
        <f>IF(J68&lt;=24,"18-24","25-29")</f>
        <v/>
      </c>
      <c r="AA68">
        <f>IF(M68&lt;&gt;1,"",IF(P68=2,1,0))</f>
        <v/>
      </c>
      <c r="AB68">
        <f>IF(M68&lt;&gt;1,"",IF(O68&gt;=2,1,0))</f>
        <v/>
      </c>
      <c r="AC68">
        <f>IF(M68&lt;&gt;1,"",IF(OR(Q68=999,Q68=""),"",IF(OR(Q68&lt;35,Q68&gt;48),1,0)))</f>
        <v/>
      </c>
      <c r="AD68">
        <f>IF(COUNT(AA68:AC68)&lt;3,"",SUM(AA68:AC68))</f>
        <v/>
      </c>
      <c r="AE68">
        <f>IF(L68&gt;=4,2,IF(L68&gt;=2,1,0))</f>
        <v/>
      </c>
      <c r="AF68">
        <f>IF(L68&gt;=5,1,0)</f>
        <v/>
      </c>
      <c r="AG68">
        <f>AE68+AF68</f>
        <v/>
      </c>
      <c r="AH68" s="15">
        <f>IF(M68&lt;&gt;1,"",IF(OR(R68=-9,R68=""),"",R68))</f>
        <v/>
      </c>
      <c r="AI68">
        <f>IF(M68&lt;&gt;1,"",IF(OR(Q68=999,Q68=""),"",Q68))</f>
        <v/>
      </c>
    </row>
    <row r="69">
      <c r="A69" t="inlineStr">
        <is>
          <t>TQRMNOP100351</t>
        </is>
      </c>
      <c r="B69" t="n">
        <v>2025</v>
      </c>
      <c r="C69" t="n">
        <v>1</v>
      </c>
      <c r="D69" t="n">
        <v>43</v>
      </c>
      <c r="E69" t="inlineStr">
        <is>
          <t>S</t>
        </is>
      </c>
      <c r="F69" t="n">
        <v>20</v>
      </c>
      <c r="G69" t="n">
        <v>1511</v>
      </c>
      <c r="H69" t="n">
        <v>2</v>
      </c>
      <c r="I69" t="n">
        <v>2</v>
      </c>
      <c r="J69" t="n">
        <v>25</v>
      </c>
      <c r="K69" t="n">
        <v>2</v>
      </c>
      <c r="L69" t="n">
        <v>6</v>
      </c>
      <c r="M69" t="n">
        <v>3</v>
      </c>
      <c r="R69" s="15" t="n">
        <v>0</v>
      </c>
      <c r="S69" s="15" t="n">
        <v>0</v>
      </c>
      <c r="T69" s="15" t="n">
        <v>0</v>
      </c>
      <c r="U69" s="15" t="n">
        <v>202300</v>
      </c>
      <c r="V69">
        <f>IFERROR(VLOOKUP(D69,Tablas_Equivalencia!$A$3:$B$8,2,FALSE),"Sin dato")</f>
        <v/>
      </c>
      <c r="W69">
        <f>IFERROR(VLOOKUP(L69,Tablas_Equivalencia!$D$3:$E$9,2,FALSE),"Sin dato")</f>
        <v/>
      </c>
      <c r="X69">
        <f>IF(I69=1,"Varón","Mujer")</f>
        <v/>
      </c>
      <c r="Y69">
        <f>IFERROR(VLOOKUP(M69,Tablas_Equivalencia!$G$3:$H$6,2,FALSE),"Sin dato")</f>
        <v/>
      </c>
      <c r="Z69">
        <f>IF(J69&lt;=24,"18-24","25-29")</f>
        <v/>
      </c>
      <c r="AA69">
        <f>IF(M69&lt;&gt;1,"",IF(P69=2,1,0))</f>
        <v/>
      </c>
      <c r="AB69">
        <f>IF(M69&lt;&gt;1,"",IF(O69&gt;=2,1,0))</f>
        <v/>
      </c>
      <c r="AC69">
        <f>IF(M69&lt;&gt;1,"",IF(OR(Q69=999,Q69=""),"",IF(OR(Q69&lt;35,Q69&gt;48),1,0)))</f>
        <v/>
      </c>
      <c r="AD69">
        <f>IF(COUNT(AA69:AC69)&lt;3,"",SUM(AA69:AC69))</f>
        <v/>
      </c>
      <c r="AE69">
        <f>IF(L69&gt;=4,2,IF(L69&gt;=2,1,0))</f>
        <v/>
      </c>
      <c r="AF69">
        <f>IF(L69&gt;=5,1,0)</f>
        <v/>
      </c>
      <c r="AG69">
        <f>AE69+AF69</f>
        <v/>
      </c>
      <c r="AH69" s="15">
        <f>IF(M69&lt;&gt;1,"",IF(OR(R69=-9,R69=""),"",R69))</f>
        <v/>
      </c>
      <c r="AI69">
        <f>IF(M69&lt;&gt;1,"",IF(OR(Q69=999,Q69=""),"",Q69))</f>
        <v/>
      </c>
    </row>
    <row r="70">
      <c r="A70" t="inlineStr">
        <is>
          <t>TQRMNOP100359</t>
        </is>
      </c>
      <c r="B70" t="n">
        <v>2025</v>
      </c>
      <c r="C70" t="n">
        <v>1</v>
      </c>
      <c r="D70" t="n">
        <v>41</v>
      </c>
      <c r="E70" t="inlineStr">
        <is>
          <t>N</t>
        </is>
      </c>
      <c r="F70" t="n">
        <v>15</v>
      </c>
      <c r="G70" t="n">
        <v>1345</v>
      </c>
      <c r="H70" t="n">
        <v>1</v>
      </c>
      <c r="I70" t="n">
        <v>1</v>
      </c>
      <c r="J70" t="n">
        <v>22</v>
      </c>
      <c r="K70" t="n">
        <v>2</v>
      </c>
      <c r="L70" t="n">
        <v>5</v>
      </c>
      <c r="M70" t="n">
        <v>3</v>
      </c>
      <c r="R70" s="15" t="n">
        <v>0</v>
      </c>
      <c r="S70" s="15" t="n">
        <v>0</v>
      </c>
      <c r="T70" s="15" t="n">
        <v>0</v>
      </c>
      <c r="U70" s="15" t="n">
        <v>105200</v>
      </c>
      <c r="V70">
        <f>IFERROR(VLOOKUP(D70,Tablas_Equivalencia!$A$3:$B$8,2,FALSE),"Sin dato")</f>
        <v/>
      </c>
      <c r="W70">
        <f>IFERROR(VLOOKUP(L70,Tablas_Equivalencia!$D$3:$E$9,2,FALSE),"Sin dato")</f>
        <v/>
      </c>
      <c r="X70">
        <f>IF(I70=1,"Varón","Mujer")</f>
        <v/>
      </c>
      <c r="Y70">
        <f>IFERROR(VLOOKUP(M70,Tablas_Equivalencia!$G$3:$H$6,2,FALSE),"Sin dato")</f>
        <v/>
      </c>
      <c r="Z70">
        <f>IF(J70&lt;=24,"18-24","25-29")</f>
        <v/>
      </c>
      <c r="AA70">
        <f>IF(M70&lt;&gt;1,"",IF(P70=2,1,0))</f>
        <v/>
      </c>
      <c r="AB70">
        <f>IF(M70&lt;&gt;1,"",IF(O70&gt;=2,1,0))</f>
        <v/>
      </c>
      <c r="AC70">
        <f>IF(M70&lt;&gt;1,"",IF(OR(Q70=999,Q70=""),"",IF(OR(Q70&lt;35,Q70&gt;48),1,0)))</f>
        <v/>
      </c>
      <c r="AD70">
        <f>IF(COUNT(AA70:AC70)&lt;3,"",SUM(AA70:AC70))</f>
        <v/>
      </c>
      <c r="AE70">
        <f>IF(L70&gt;=4,2,IF(L70&gt;=2,1,0))</f>
        <v/>
      </c>
      <c r="AF70">
        <f>IF(L70&gt;=5,1,0)</f>
        <v/>
      </c>
      <c r="AG70">
        <f>AE70+AF70</f>
        <v/>
      </c>
      <c r="AH70" s="15">
        <f>IF(M70&lt;&gt;1,"",IF(OR(R70=-9,R70=""),"",R70))</f>
        <v/>
      </c>
      <c r="AI70">
        <f>IF(M70&lt;&gt;1,"",IF(OR(Q70=999,Q70=""),"",Q70))</f>
        <v/>
      </c>
    </row>
    <row r="71">
      <c r="A71" t="inlineStr">
        <is>
          <t>TQRMNOP100360</t>
        </is>
      </c>
      <c r="B71" t="n">
        <v>2025</v>
      </c>
      <c r="C71" t="n">
        <v>1</v>
      </c>
      <c r="D71" t="n">
        <v>42</v>
      </c>
      <c r="E71" t="inlineStr">
        <is>
          <t>N</t>
        </is>
      </c>
      <c r="F71" t="n">
        <v>27</v>
      </c>
      <c r="G71" t="n">
        <v>1213</v>
      </c>
      <c r="H71" t="n">
        <v>1</v>
      </c>
      <c r="I71" t="n">
        <v>2</v>
      </c>
      <c r="J71" t="n">
        <v>23</v>
      </c>
      <c r="K71" t="n">
        <v>1</v>
      </c>
      <c r="L71" t="n">
        <v>3</v>
      </c>
      <c r="M71" t="n">
        <v>1</v>
      </c>
      <c r="N71" t="n">
        <v>3</v>
      </c>
      <c r="O71" t="n">
        <v>2</v>
      </c>
      <c r="P71" t="n">
        <v>1</v>
      </c>
      <c r="Q71" t="n">
        <v>44</v>
      </c>
      <c r="R71" s="15" t="n">
        <v>1085000</v>
      </c>
      <c r="S71" s="15" t="n">
        <v>0</v>
      </c>
      <c r="T71" s="15" t="n">
        <v>1085000</v>
      </c>
      <c r="U71" s="15" t="n">
        <v>189500</v>
      </c>
      <c r="V71">
        <f>IFERROR(VLOOKUP(D71,Tablas_Equivalencia!$A$3:$B$8,2,FALSE),"Sin dato")</f>
        <v/>
      </c>
      <c r="W71">
        <f>IFERROR(VLOOKUP(L71,Tablas_Equivalencia!$D$3:$E$9,2,FALSE),"Sin dato")</f>
        <v/>
      </c>
      <c r="X71">
        <f>IF(I71=1,"Varón","Mujer")</f>
        <v/>
      </c>
      <c r="Y71">
        <f>IFERROR(VLOOKUP(M71,Tablas_Equivalencia!$G$3:$H$6,2,FALSE),"Sin dato")</f>
        <v/>
      </c>
      <c r="Z71">
        <f>IF(J71&lt;=24,"18-24","25-29")</f>
        <v/>
      </c>
      <c r="AA71">
        <f>IF(M71&lt;&gt;1,"",IF(P71=2,1,0))</f>
        <v/>
      </c>
      <c r="AB71">
        <f>IF(M71&lt;&gt;1,"",IF(O71&gt;=2,1,0))</f>
        <v/>
      </c>
      <c r="AC71">
        <f>IF(M71&lt;&gt;1,"",IF(OR(Q71=999,Q71=""),"",IF(OR(Q71&lt;35,Q71&gt;48),1,0)))</f>
        <v/>
      </c>
      <c r="AD71">
        <f>IF(COUNT(AA71:AC71)&lt;3,"",SUM(AA71:AC71))</f>
        <v/>
      </c>
      <c r="AE71">
        <f>IF(L71&gt;=4,2,IF(L71&gt;=2,1,0))</f>
        <v/>
      </c>
      <c r="AF71">
        <f>IF(L71&gt;=5,1,0)</f>
        <v/>
      </c>
      <c r="AG71">
        <f>AE71+AF71</f>
        <v/>
      </c>
      <c r="AH71" s="15">
        <f>IF(M71&lt;&gt;1,"",IF(OR(R71=-9,R71=""),"",R71))</f>
        <v/>
      </c>
      <c r="AI71">
        <f>IF(M71&lt;&gt;1,"",IF(OR(Q71=999,Q71=""),"",Q71))</f>
        <v/>
      </c>
    </row>
    <row r="72">
      <c r="A72" t="inlineStr">
        <is>
          <t>TQRMNOP100361</t>
        </is>
      </c>
      <c r="B72" t="n">
        <v>2025</v>
      </c>
      <c r="C72" t="n">
        <v>1</v>
      </c>
      <c r="D72" t="n">
        <v>1</v>
      </c>
      <c r="E72" t="inlineStr">
        <is>
          <t>S</t>
        </is>
      </c>
      <c r="F72" t="n">
        <v>32</v>
      </c>
      <c r="G72" t="n">
        <v>484</v>
      </c>
      <c r="H72" t="n">
        <v>1</v>
      </c>
      <c r="I72" t="n">
        <v>2</v>
      </c>
      <c r="J72" t="n">
        <v>23</v>
      </c>
      <c r="K72" t="n">
        <v>1</v>
      </c>
      <c r="L72" t="n">
        <v>5</v>
      </c>
      <c r="M72" t="n">
        <v>2</v>
      </c>
      <c r="R72" s="15" t="n">
        <v>0</v>
      </c>
      <c r="S72" s="15" t="n">
        <v>153000</v>
      </c>
      <c r="T72" s="15" t="n">
        <v>153000</v>
      </c>
      <c r="U72" s="15" t="n">
        <v>116900</v>
      </c>
      <c r="V72">
        <f>IFERROR(VLOOKUP(D72,Tablas_Equivalencia!$A$3:$B$8,2,FALSE),"Sin dato")</f>
        <v/>
      </c>
      <c r="W72">
        <f>IFERROR(VLOOKUP(L72,Tablas_Equivalencia!$D$3:$E$9,2,FALSE),"Sin dato")</f>
        <v/>
      </c>
      <c r="X72">
        <f>IF(I72=1,"Varón","Mujer")</f>
        <v/>
      </c>
      <c r="Y72">
        <f>IFERROR(VLOOKUP(M72,Tablas_Equivalencia!$G$3:$H$6,2,FALSE),"Sin dato")</f>
        <v/>
      </c>
      <c r="Z72">
        <f>IF(J72&lt;=24,"18-24","25-29")</f>
        <v/>
      </c>
      <c r="AA72">
        <f>IF(M72&lt;&gt;1,"",IF(P72=2,1,0))</f>
        <v/>
      </c>
      <c r="AB72">
        <f>IF(M72&lt;&gt;1,"",IF(O72&gt;=2,1,0))</f>
        <v/>
      </c>
      <c r="AC72">
        <f>IF(M72&lt;&gt;1,"",IF(OR(Q72=999,Q72=""),"",IF(OR(Q72&lt;35,Q72&gt;48),1,0)))</f>
        <v/>
      </c>
      <c r="AD72">
        <f>IF(COUNT(AA72:AC72)&lt;3,"",SUM(AA72:AC72))</f>
        <v/>
      </c>
      <c r="AE72">
        <f>IF(L72&gt;=4,2,IF(L72&gt;=2,1,0))</f>
        <v/>
      </c>
      <c r="AF72">
        <f>IF(L72&gt;=5,1,0)</f>
        <v/>
      </c>
      <c r="AG72">
        <f>AE72+AF72</f>
        <v/>
      </c>
      <c r="AH72" s="15">
        <f>IF(M72&lt;&gt;1,"",IF(OR(R72=-9,R72=""),"",R72))</f>
        <v/>
      </c>
      <c r="AI72">
        <f>IF(M72&lt;&gt;1,"",IF(OR(Q72=999,Q72=""),"",Q72))</f>
        <v/>
      </c>
    </row>
    <row r="73">
      <c r="A73" t="inlineStr">
        <is>
          <t>TQRMNOP100363</t>
        </is>
      </c>
      <c r="B73" t="n">
        <v>2025</v>
      </c>
      <c r="C73" t="n">
        <v>1</v>
      </c>
      <c r="D73" t="n">
        <v>43</v>
      </c>
      <c r="E73" t="inlineStr">
        <is>
          <t>S</t>
        </is>
      </c>
      <c r="F73" t="n">
        <v>36</v>
      </c>
      <c r="G73" t="n">
        <v>782</v>
      </c>
      <c r="H73" t="n">
        <v>10</v>
      </c>
      <c r="I73" t="n">
        <v>1</v>
      </c>
      <c r="J73" t="n">
        <v>26</v>
      </c>
      <c r="K73" t="n">
        <v>2</v>
      </c>
      <c r="L73" t="n">
        <v>4</v>
      </c>
      <c r="M73" t="n">
        <v>1</v>
      </c>
      <c r="N73" t="n">
        <v>3</v>
      </c>
      <c r="O73" t="n">
        <v>1</v>
      </c>
      <c r="P73" t="n">
        <v>1</v>
      </c>
      <c r="Q73" t="n">
        <v>29</v>
      </c>
      <c r="R73" s="15" t="n">
        <v>464000</v>
      </c>
      <c r="S73" s="15" t="n">
        <v>0</v>
      </c>
      <c r="T73" s="15" t="n">
        <v>464000</v>
      </c>
      <c r="U73" s="15" t="n">
        <v>137700</v>
      </c>
      <c r="V73">
        <f>IFERROR(VLOOKUP(D73,Tablas_Equivalencia!$A$3:$B$8,2,FALSE),"Sin dato")</f>
        <v/>
      </c>
      <c r="W73">
        <f>IFERROR(VLOOKUP(L73,Tablas_Equivalencia!$D$3:$E$9,2,FALSE),"Sin dato")</f>
        <v/>
      </c>
      <c r="X73">
        <f>IF(I73=1,"Varón","Mujer")</f>
        <v/>
      </c>
      <c r="Y73">
        <f>IFERROR(VLOOKUP(M73,Tablas_Equivalencia!$G$3:$H$6,2,FALSE),"Sin dato")</f>
        <v/>
      </c>
      <c r="Z73">
        <f>IF(J73&lt;=24,"18-24","25-29")</f>
        <v/>
      </c>
      <c r="AA73">
        <f>IF(M73&lt;&gt;1,"",IF(P73=2,1,0))</f>
        <v/>
      </c>
      <c r="AB73">
        <f>IF(M73&lt;&gt;1,"",IF(O73&gt;=2,1,0))</f>
        <v/>
      </c>
      <c r="AC73">
        <f>IF(M73&lt;&gt;1,"",IF(OR(Q73=999,Q73=""),"",IF(OR(Q73&lt;35,Q73&gt;48),1,0)))</f>
        <v/>
      </c>
      <c r="AD73">
        <f>IF(COUNT(AA73:AC73)&lt;3,"",SUM(AA73:AC73))</f>
        <v/>
      </c>
      <c r="AE73">
        <f>IF(L73&gt;=4,2,IF(L73&gt;=2,1,0))</f>
        <v/>
      </c>
      <c r="AF73">
        <f>IF(L73&gt;=5,1,0)</f>
        <v/>
      </c>
      <c r="AG73">
        <f>AE73+AF73</f>
        <v/>
      </c>
      <c r="AH73" s="15">
        <f>IF(M73&lt;&gt;1,"",IF(OR(R73=-9,R73=""),"",R73))</f>
        <v/>
      </c>
      <c r="AI73">
        <f>IF(M73&lt;&gt;1,"",IF(OR(Q73=999,Q73=""),"",Q73))</f>
        <v/>
      </c>
    </row>
    <row r="74">
      <c r="A74" t="inlineStr">
        <is>
          <t>TQRMNOP100366</t>
        </is>
      </c>
      <c r="B74" t="n">
        <v>2025</v>
      </c>
      <c r="C74" t="n">
        <v>1</v>
      </c>
      <c r="D74" t="n">
        <v>43</v>
      </c>
      <c r="E74" t="inlineStr">
        <is>
          <t>N</t>
        </is>
      </c>
      <c r="F74" t="n">
        <v>34</v>
      </c>
      <c r="G74" t="n">
        <v>1270</v>
      </c>
      <c r="H74" t="n">
        <v>3</v>
      </c>
      <c r="I74" t="n">
        <v>2</v>
      </c>
      <c r="J74" t="n">
        <v>25</v>
      </c>
      <c r="K74" t="n">
        <v>2</v>
      </c>
      <c r="L74" t="n">
        <v>6</v>
      </c>
      <c r="M74" t="n">
        <v>1</v>
      </c>
      <c r="N74" t="n">
        <v>2</v>
      </c>
      <c r="O74" t="n">
        <v>2</v>
      </c>
      <c r="P74" t="n">
        <v>2</v>
      </c>
      <c r="Q74" t="n">
        <v>29</v>
      </c>
      <c r="R74" s="15" t="n">
        <v>411000</v>
      </c>
      <c r="S74" s="15" t="n">
        <v>0</v>
      </c>
      <c r="T74" s="15" t="n">
        <v>411000</v>
      </c>
      <c r="U74" s="15" t="n">
        <v>109300</v>
      </c>
      <c r="V74">
        <f>IFERROR(VLOOKUP(D74,Tablas_Equivalencia!$A$3:$B$8,2,FALSE),"Sin dato")</f>
        <v/>
      </c>
      <c r="W74">
        <f>IFERROR(VLOOKUP(L74,Tablas_Equivalencia!$D$3:$E$9,2,FALSE),"Sin dato")</f>
        <v/>
      </c>
      <c r="X74">
        <f>IF(I74=1,"Varón","Mujer")</f>
        <v/>
      </c>
      <c r="Y74">
        <f>IFERROR(VLOOKUP(M74,Tablas_Equivalencia!$G$3:$H$6,2,FALSE),"Sin dato")</f>
        <v/>
      </c>
      <c r="Z74">
        <f>IF(J74&lt;=24,"18-24","25-29")</f>
        <v/>
      </c>
      <c r="AA74">
        <f>IF(M74&lt;&gt;1,"",IF(P74=2,1,0))</f>
        <v/>
      </c>
      <c r="AB74">
        <f>IF(M74&lt;&gt;1,"",IF(O74&gt;=2,1,0))</f>
        <v/>
      </c>
      <c r="AC74">
        <f>IF(M74&lt;&gt;1,"",IF(OR(Q74=999,Q74=""),"",IF(OR(Q74&lt;35,Q74&gt;48),1,0)))</f>
        <v/>
      </c>
      <c r="AD74">
        <f>IF(COUNT(AA74:AC74)&lt;3,"",SUM(AA74:AC74))</f>
        <v/>
      </c>
      <c r="AE74">
        <f>IF(L74&gt;=4,2,IF(L74&gt;=2,1,0))</f>
        <v/>
      </c>
      <c r="AF74">
        <f>IF(L74&gt;=5,1,0)</f>
        <v/>
      </c>
      <c r="AG74">
        <f>AE74+AF74</f>
        <v/>
      </c>
      <c r="AH74" s="15">
        <f>IF(M74&lt;&gt;1,"",IF(OR(R74=-9,R74=""),"",R74))</f>
        <v/>
      </c>
      <c r="AI74">
        <f>IF(M74&lt;&gt;1,"",IF(OR(Q74=999,Q74=""),"",Q74))</f>
        <v/>
      </c>
    </row>
    <row r="75">
      <c r="A75" t="inlineStr">
        <is>
          <t>TQRMNOP100369</t>
        </is>
      </c>
      <c r="B75" t="n">
        <v>2025</v>
      </c>
      <c r="C75" t="n">
        <v>1</v>
      </c>
      <c r="D75" t="n">
        <v>1</v>
      </c>
      <c r="E75" t="inlineStr">
        <is>
          <t>S</t>
        </is>
      </c>
      <c r="F75" t="n">
        <v>33</v>
      </c>
      <c r="G75" t="n">
        <v>1023</v>
      </c>
      <c r="H75" t="n">
        <v>3</v>
      </c>
      <c r="I75" t="n">
        <v>2</v>
      </c>
      <c r="J75" t="n">
        <v>23</v>
      </c>
      <c r="K75" t="n">
        <v>2</v>
      </c>
      <c r="L75" t="n">
        <v>4</v>
      </c>
      <c r="M75" t="n">
        <v>3</v>
      </c>
      <c r="R75" s="15" t="n">
        <v>0</v>
      </c>
      <c r="S75" s="15" t="n">
        <v>67000</v>
      </c>
      <c r="T75" s="15" t="n">
        <v>67000</v>
      </c>
      <c r="U75" s="15" t="n">
        <v>222600</v>
      </c>
      <c r="V75">
        <f>IFERROR(VLOOKUP(D75,Tablas_Equivalencia!$A$3:$B$8,2,FALSE),"Sin dato")</f>
        <v/>
      </c>
      <c r="W75">
        <f>IFERROR(VLOOKUP(L75,Tablas_Equivalencia!$D$3:$E$9,2,FALSE),"Sin dato")</f>
        <v/>
      </c>
      <c r="X75">
        <f>IF(I75=1,"Varón","Mujer")</f>
        <v/>
      </c>
      <c r="Y75">
        <f>IFERROR(VLOOKUP(M75,Tablas_Equivalencia!$G$3:$H$6,2,FALSE),"Sin dato")</f>
        <v/>
      </c>
      <c r="Z75">
        <f>IF(J75&lt;=24,"18-24","25-29")</f>
        <v/>
      </c>
      <c r="AA75">
        <f>IF(M75&lt;&gt;1,"",IF(P75=2,1,0))</f>
        <v/>
      </c>
      <c r="AB75">
        <f>IF(M75&lt;&gt;1,"",IF(O75&gt;=2,1,0))</f>
        <v/>
      </c>
      <c r="AC75">
        <f>IF(M75&lt;&gt;1,"",IF(OR(Q75=999,Q75=""),"",IF(OR(Q75&lt;35,Q75&gt;48),1,0)))</f>
        <v/>
      </c>
      <c r="AD75">
        <f>IF(COUNT(AA75:AC75)&lt;3,"",SUM(AA75:AC75))</f>
        <v/>
      </c>
      <c r="AE75">
        <f>IF(L75&gt;=4,2,IF(L75&gt;=2,1,0))</f>
        <v/>
      </c>
      <c r="AF75">
        <f>IF(L75&gt;=5,1,0)</f>
        <v/>
      </c>
      <c r="AG75">
        <f>AE75+AF75</f>
        <v/>
      </c>
      <c r="AH75" s="15">
        <f>IF(M75&lt;&gt;1,"",IF(OR(R75=-9,R75=""),"",R75))</f>
        <v/>
      </c>
      <c r="AI75">
        <f>IF(M75&lt;&gt;1,"",IF(OR(Q75=999,Q75=""),"",Q75))</f>
        <v/>
      </c>
    </row>
    <row r="76">
      <c r="A76" t="inlineStr">
        <is>
          <t>TQRMNOP100370</t>
        </is>
      </c>
      <c r="B76" t="n">
        <v>2025</v>
      </c>
      <c r="C76" t="n">
        <v>1</v>
      </c>
      <c r="D76" t="n">
        <v>40</v>
      </c>
      <c r="E76" t="inlineStr">
        <is>
          <t>N</t>
        </is>
      </c>
      <c r="F76" t="n">
        <v>22</v>
      </c>
      <c r="G76" t="n">
        <v>826</v>
      </c>
      <c r="H76" t="n">
        <v>1</v>
      </c>
      <c r="I76" t="n">
        <v>1</v>
      </c>
      <c r="J76" t="n">
        <v>24</v>
      </c>
      <c r="K76" t="n">
        <v>1</v>
      </c>
      <c r="L76" t="n">
        <v>5</v>
      </c>
      <c r="M76" t="n">
        <v>1</v>
      </c>
      <c r="N76" t="n">
        <v>3</v>
      </c>
      <c r="O76" t="n">
        <v>2</v>
      </c>
      <c r="P76" t="n">
        <v>2</v>
      </c>
      <c r="Q76" t="n">
        <v>27</v>
      </c>
      <c r="R76" s="15" t="n">
        <v>424000</v>
      </c>
      <c r="S76" s="15" t="n">
        <v>0</v>
      </c>
      <c r="T76" s="15" t="n">
        <v>424000</v>
      </c>
      <c r="U76" s="15" t="n">
        <v>99100</v>
      </c>
      <c r="V76">
        <f>IFERROR(VLOOKUP(D76,Tablas_Equivalencia!$A$3:$B$8,2,FALSE),"Sin dato")</f>
        <v/>
      </c>
      <c r="W76">
        <f>IFERROR(VLOOKUP(L76,Tablas_Equivalencia!$D$3:$E$9,2,FALSE),"Sin dato")</f>
        <v/>
      </c>
      <c r="X76">
        <f>IF(I76=1,"Varón","Mujer")</f>
        <v/>
      </c>
      <c r="Y76">
        <f>IFERROR(VLOOKUP(M76,Tablas_Equivalencia!$G$3:$H$6,2,FALSE),"Sin dato")</f>
        <v/>
      </c>
      <c r="Z76">
        <f>IF(J76&lt;=24,"18-24","25-29")</f>
        <v/>
      </c>
      <c r="AA76">
        <f>IF(M76&lt;&gt;1,"",IF(P76=2,1,0))</f>
        <v/>
      </c>
      <c r="AB76">
        <f>IF(M76&lt;&gt;1,"",IF(O76&gt;=2,1,0))</f>
        <v/>
      </c>
      <c r="AC76">
        <f>IF(M76&lt;&gt;1,"",IF(OR(Q76=999,Q76=""),"",IF(OR(Q76&lt;35,Q76&gt;48),1,0)))</f>
        <v/>
      </c>
      <c r="AD76">
        <f>IF(COUNT(AA76:AC76)&lt;3,"",SUM(AA76:AC76))</f>
        <v/>
      </c>
      <c r="AE76">
        <f>IF(L76&gt;=4,2,IF(L76&gt;=2,1,0))</f>
        <v/>
      </c>
      <c r="AF76">
        <f>IF(L76&gt;=5,1,0)</f>
        <v/>
      </c>
      <c r="AG76">
        <f>AE76+AF76</f>
        <v/>
      </c>
      <c r="AH76" s="15">
        <f>IF(M76&lt;&gt;1,"",IF(OR(R76=-9,R76=""),"",R76))</f>
        <v/>
      </c>
      <c r="AI76">
        <f>IF(M76&lt;&gt;1,"",IF(OR(Q76=999,Q76=""),"",Q76))</f>
        <v/>
      </c>
    </row>
    <row r="77">
      <c r="A77" t="inlineStr">
        <is>
          <t>TQRMNOP100378</t>
        </is>
      </c>
      <c r="B77" t="n">
        <v>2025</v>
      </c>
      <c r="C77" t="n">
        <v>1</v>
      </c>
      <c r="D77" t="n">
        <v>1</v>
      </c>
      <c r="E77" t="inlineStr">
        <is>
          <t>S</t>
        </is>
      </c>
      <c r="F77" t="n">
        <v>33</v>
      </c>
      <c r="G77" t="n">
        <v>862</v>
      </c>
      <c r="H77" t="n">
        <v>1</v>
      </c>
      <c r="I77" t="n">
        <v>2</v>
      </c>
      <c r="J77" t="n">
        <v>26</v>
      </c>
      <c r="K77" t="n">
        <v>2</v>
      </c>
      <c r="L77" t="n">
        <v>4</v>
      </c>
      <c r="M77" t="n">
        <v>1</v>
      </c>
      <c r="N77" t="n">
        <v>3</v>
      </c>
      <c r="O77" t="n">
        <v>1</v>
      </c>
      <c r="P77" t="n">
        <v>1</v>
      </c>
      <c r="Q77" t="n">
        <v>40</v>
      </c>
      <c r="R77" s="15" t="n">
        <v>1096000</v>
      </c>
      <c r="S77" s="15" t="n">
        <v>0</v>
      </c>
      <c r="T77" s="15" t="n">
        <v>1096000</v>
      </c>
      <c r="U77" s="15" t="n">
        <v>148800</v>
      </c>
      <c r="V77">
        <f>IFERROR(VLOOKUP(D77,Tablas_Equivalencia!$A$3:$B$8,2,FALSE),"Sin dato")</f>
        <v/>
      </c>
      <c r="W77">
        <f>IFERROR(VLOOKUP(L77,Tablas_Equivalencia!$D$3:$E$9,2,FALSE),"Sin dato")</f>
        <v/>
      </c>
      <c r="X77">
        <f>IF(I77=1,"Varón","Mujer")</f>
        <v/>
      </c>
      <c r="Y77">
        <f>IFERROR(VLOOKUP(M77,Tablas_Equivalencia!$G$3:$H$6,2,FALSE),"Sin dato")</f>
        <v/>
      </c>
      <c r="Z77">
        <f>IF(J77&lt;=24,"18-24","25-29")</f>
        <v/>
      </c>
      <c r="AA77">
        <f>IF(M77&lt;&gt;1,"",IF(P77=2,1,0))</f>
        <v/>
      </c>
      <c r="AB77">
        <f>IF(M77&lt;&gt;1,"",IF(O77&gt;=2,1,0))</f>
        <v/>
      </c>
      <c r="AC77">
        <f>IF(M77&lt;&gt;1,"",IF(OR(Q77=999,Q77=""),"",IF(OR(Q77&lt;35,Q77&gt;48),1,0)))</f>
        <v/>
      </c>
      <c r="AD77">
        <f>IF(COUNT(AA77:AC77)&lt;3,"",SUM(AA77:AC77))</f>
        <v/>
      </c>
      <c r="AE77">
        <f>IF(L77&gt;=4,2,IF(L77&gt;=2,1,0))</f>
        <v/>
      </c>
      <c r="AF77">
        <f>IF(L77&gt;=5,1,0)</f>
        <v/>
      </c>
      <c r="AG77">
        <f>AE77+AF77</f>
        <v/>
      </c>
      <c r="AH77" s="15">
        <f>IF(M77&lt;&gt;1,"",IF(OR(R77=-9,R77=""),"",R77))</f>
        <v/>
      </c>
      <c r="AI77">
        <f>IF(M77&lt;&gt;1,"",IF(OR(Q77=999,Q77=""),"",Q77))</f>
        <v/>
      </c>
    </row>
    <row r="78">
      <c r="A78" t="inlineStr">
        <is>
          <t>TQRMNOP100383</t>
        </is>
      </c>
      <c r="B78" t="n">
        <v>2025</v>
      </c>
      <c r="C78" t="n">
        <v>1</v>
      </c>
      <c r="D78" t="n">
        <v>1</v>
      </c>
      <c r="E78" t="inlineStr">
        <is>
          <t>S</t>
        </is>
      </c>
      <c r="F78" t="n">
        <v>32</v>
      </c>
      <c r="G78" t="n">
        <v>1465</v>
      </c>
      <c r="H78" t="n">
        <v>3</v>
      </c>
      <c r="I78" t="n">
        <v>1</v>
      </c>
      <c r="J78" t="n">
        <v>27</v>
      </c>
      <c r="K78" t="n">
        <v>2</v>
      </c>
      <c r="L78" t="n">
        <v>4</v>
      </c>
      <c r="M78" t="n">
        <v>3</v>
      </c>
      <c r="R78" s="15" t="n">
        <v>0</v>
      </c>
      <c r="S78" s="15" t="n">
        <v>0</v>
      </c>
      <c r="T78" s="15" t="n">
        <v>0</v>
      </c>
      <c r="U78" s="15" t="n">
        <v>87000</v>
      </c>
      <c r="V78">
        <f>IFERROR(VLOOKUP(D78,Tablas_Equivalencia!$A$3:$B$8,2,FALSE),"Sin dato")</f>
        <v/>
      </c>
      <c r="W78">
        <f>IFERROR(VLOOKUP(L78,Tablas_Equivalencia!$D$3:$E$9,2,FALSE),"Sin dato")</f>
        <v/>
      </c>
      <c r="X78">
        <f>IF(I78=1,"Varón","Mujer")</f>
        <v/>
      </c>
      <c r="Y78">
        <f>IFERROR(VLOOKUP(M78,Tablas_Equivalencia!$G$3:$H$6,2,FALSE),"Sin dato")</f>
        <v/>
      </c>
      <c r="Z78">
        <f>IF(J78&lt;=24,"18-24","25-29")</f>
        <v/>
      </c>
      <c r="AA78">
        <f>IF(M78&lt;&gt;1,"",IF(P78=2,1,0))</f>
        <v/>
      </c>
      <c r="AB78">
        <f>IF(M78&lt;&gt;1,"",IF(O78&gt;=2,1,0))</f>
        <v/>
      </c>
      <c r="AC78">
        <f>IF(M78&lt;&gt;1,"",IF(OR(Q78=999,Q78=""),"",IF(OR(Q78&lt;35,Q78&gt;48),1,0)))</f>
        <v/>
      </c>
      <c r="AD78">
        <f>IF(COUNT(AA78:AC78)&lt;3,"",SUM(AA78:AC78))</f>
        <v/>
      </c>
      <c r="AE78">
        <f>IF(L78&gt;=4,2,IF(L78&gt;=2,1,0))</f>
        <v/>
      </c>
      <c r="AF78">
        <f>IF(L78&gt;=5,1,0)</f>
        <v/>
      </c>
      <c r="AG78">
        <f>AE78+AF78</f>
        <v/>
      </c>
      <c r="AH78" s="15">
        <f>IF(M78&lt;&gt;1,"",IF(OR(R78=-9,R78=""),"",R78))</f>
        <v/>
      </c>
      <c r="AI78">
        <f>IF(M78&lt;&gt;1,"",IF(OR(Q78=999,Q78=""),"",Q78))</f>
        <v/>
      </c>
    </row>
    <row r="79">
      <c r="A79" t="inlineStr">
        <is>
          <t>TQRMNOP100387</t>
        </is>
      </c>
      <c r="B79" t="n">
        <v>2025</v>
      </c>
      <c r="C79" t="n">
        <v>1</v>
      </c>
      <c r="D79" t="n">
        <v>44</v>
      </c>
      <c r="E79" t="inlineStr">
        <is>
          <t>S</t>
        </is>
      </c>
      <c r="F79" t="n">
        <v>13</v>
      </c>
      <c r="G79" t="n">
        <v>546</v>
      </c>
      <c r="H79" t="n">
        <v>1</v>
      </c>
      <c r="I79" t="n">
        <v>1</v>
      </c>
      <c r="J79" t="n">
        <v>28</v>
      </c>
      <c r="K79" t="n">
        <v>2</v>
      </c>
      <c r="L79" t="n">
        <v>6</v>
      </c>
      <c r="M79" t="n">
        <v>1</v>
      </c>
      <c r="N79" t="n">
        <v>3</v>
      </c>
      <c r="O79" t="n">
        <v>2</v>
      </c>
      <c r="P79" t="n">
        <v>2</v>
      </c>
      <c r="Q79" t="n">
        <v>18</v>
      </c>
      <c r="R79" s="15" t="n">
        <v>2778000</v>
      </c>
      <c r="S79" s="15" t="n">
        <v>0</v>
      </c>
      <c r="T79" s="15" t="n">
        <v>2778000</v>
      </c>
      <c r="U79" s="15" t="n">
        <v>119900</v>
      </c>
      <c r="V79">
        <f>IFERROR(VLOOKUP(D79,Tablas_Equivalencia!$A$3:$B$8,2,FALSE),"Sin dato")</f>
        <v/>
      </c>
      <c r="W79">
        <f>IFERROR(VLOOKUP(L79,Tablas_Equivalencia!$D$3:$E$9,2,FALSE),"Sin dato")</f>
        <v/>
      </c>
      <c r="X79">
        <f>IF(I79=1,"Varón","Mujer")</f>
        <v/>
      </c>
      <c r="Y79">
        <f>IFERROR(VLOOKUP(M79,Tablas_Equivalencia!$G$3:$H$6,2,FALSE),"Sin dato")</f>
        <v/>
      </c>
      <c r="Z79">
        <f>IF(J79&lt;=24,"18-24","25-29")</f>
        <v/>
      </c>
      <c r="AA79">
        <f>IF(M79&lt;&gt;1,"",IF(P79=2,1,0))</f>
        <v/>
      </c>
      <c r="AB79">
        <f>IF(M79&lt;&gt;1,"",IF(O79&gt;=2,1,0))</f>
        <v/>
      </c>
      <c r="AC79">
        <f>IF(M79&lt;&gt;1,"",IF(OR(Q79=999,Q79=""),"",IF(OR(Q79&lt;35,Q79&gt;48),1,0)))</f>
        <v/>
      </c>
      <c r="AD79">
        <f>IF(COUNT(AA79:AC79)&lt;3,"",SUM(AA79:AC79))</f>
        <v/>
      </c>
      <c r="AE79">
        <f>IF(L79&gt;=4,2,IF(L79&gt;=2,1,0))</f>
        <v/>
      </c>
      <c r="AF79">
        <f>IF(L79&gt;=5,1,0)</f>
        <v/>
      </c>
      <c r="AG79">
        <f>AE79+AF79</f>
        <v/>
      </c>
      <c r="AH79" s="15">
        <f>IF(M79&lt;&gt;1,"",IF(OR(R79=-9,R79=""),"",R79))</f>
        <v/>
      </c>
      <c r="AI79">
        <f>IF(M79&lt;&gt;1,"",IF(OR(Q79=999,Q79=""),"",Q79))</f>
        <v/>
      </c>
    </row>
    <row r="80">
      <c r="A80" t="inlineStr">
        <is>
          <t>TQRMNOP100388</t>
        </is>
      </c>
      <c r="B80" t="n">
        <v>2025</v>
      </c>
      <c r="C80" t="n">
        <v>1</v>
      </c>
      <c r="D80" t="n">
        <v>42</v>
      </c>
      <c r="E80" t="inlineStr">
        <is>
          <t>S</t>
        </is>
      </c>
      <c r="F80" t="n">
        <v>10</v>
      </c>
      <c r="G80" t="n">
        <v>1346</v>
      </c>
      <c r="H80" t="n">
        <v>3</v>
      </c>
      <c r="I80" t="n">
        <v>2</v>
      </c>
      <c r="J80" t="n">
        <v>18</v>
      </c>
      <c r="K80" t="n">
        <v>2</v>
      </c>
      <c r="L80" t="n">
        <v>6</v>
      </c>
      <c r="M80" t="n">
        <v>1</v>
      </c>
      <c r="N80" t="n">
        <v>3</v>
      </c>
      <c r="O80" t="n">
        <v>1</v>
      </c>
      <c r="P80" t="n">
        <v>2</v>
      </c>
      <c r="Q80" t="n">
        <v>30</v>
      </c>
      <c r="R80" s="15" t="n">
        <v>402000</v>
      </c>
      <c r="S80" s="15" t="n">
        <v>22000</v>
      </c>
      <c r="T80" s="15" t="n">
        <v>424000</v>
      </c>
      <c r="U80" s="15" t="n">
        <v>233400</v>
      </c>
      <c r="V80">
        <f>IFERROR(VLOOKUP(D80,Tablas_Equivalencia!$A$3:$B$8,2,FALSE),"Sin dato")</f>
        <v/>
      </c>
      <c r="W80">
        <f>IFERROR(VLOOKUP(L80,Tablas_Equivalencia!$D$3:$E$9,2,FALSE),"Sin dato")</f>
        <v/>
      </c>
      <c r="X80">
        <f>IF(I80=1,"Varón","Mujer")</f>
        <v/>
      </c>
      <c r="Y80">
        <f>IFERROR(VLOOKUP(M80,Tablas_Equivalencia!$G$3:$H$6,2,FALSE),"Sin dato")</f>
        <v/>
      </c>
      <c r="Z80">
        <f>IF(J80&lt;=24,"18-24","25-29")</f>
        <v/>
      </c>
      <c r="AA80">
        <f>IF(M80&lt;&gt;1,"",IF(P80=2,1,0))</f>
        <v/>
      </c>
      <c r="AB80">
        <f>IF(M80&lt;&gt;1,"",IF(O80&gt;=2,1,0))</f>
        <v/>
      </c>
      <c r="AC80">
        <f>IF(M80&lt;&gt;1,"",IF(OR(Q80=999,Q80=""),"",IF(OR(Q80&lt;35,Q80&gt;48),1,0)))</f>
        <v/>
      </c>
      <c r="AD80">
        <f>IF(COUNT(AA80:AC80)&lt;3,"",SUM(AA80:AC80))</f>
        <v/>
      </c>
      <c r="AE80">
        <f>IF(L80&gt;=4,2,IF(L80&gt;=2,1,0))</f>
        <v/>
      </c>
      <c r="AF80">
        <f>IF(L80&gt;=5,1,0)</f>
        <v/>
      </c>
      <c r="AG80">
        <f>AE80+AF80</f>
        <v/>
      </c>
      <c r="AH80" s="15">
        <f>IF(M80&lt;&gt;1,"",IF(OR(R80=-9,R80=""),"",R80))</f>
        <v/>
      </c>
      <c r="AI80">
        <f>IF(M80&lt;&gt;1,"",IF(OR(Q80=999,Q80=""),"",Q80))</f>
        <v/>
      </c>
    </row>
    <row r="81">
      <c r="A81" t="inlineStr">
        <is>
          <t>TQRMNOP100397</t>
        </is>
      </c>
      <c r="B81" t="n">
        <v>2025</v>
      </c>
      <c r="C81" t="n">
        <v>1</v>
      </c>
      <c r="D81" t="n">
        <v>43</v>
      </c>
      <c r="E81" t="inlineStr">
        <is>
          <t>S</t>
        </is>
      </c>
      <c r="F81" t="n">
        <v>19</v>
      </c>
      <c r="G81" t="n">
        <v>714</v>
      </c>
      <c r="H81" t="n">
        <v>3</v>
      </c>
      <c r="I81" t="n">
        <v>2</v>
      </c>
      <c r="J81" t="n">
        <v>22</v>
      </c>
      <c r="K81" t="n">
        <v>2</v>
      </c>
      <c r="L81" t="n">
        <v>2</v>
      </c>
      <c r="M81" t="n">
        <v>1</v>
      </c>
      <c r="N81" t="n">
        <v>3</v>
      </c>
      <c r="O81" t="n">
        <v>2</v>
      </c>
      <c r="P81" t="n">
        <v>1</v>
      </c>
      <c r="Q81" t="n">
        <v>36</v>
      </c>
      <c r="R81" s="15" t="n">
        <v>227000</v>
      </c>
      <c r="S81" s="15" t="n">
        <v>0</v>
      </c>
      <c r="T81" s="15" t="n">
        <v>227000</v>
      </c>
      <c r="U81" s="15" t="n">
        <v>88900</v>
      </c>
      <c r="V81">
        <f>IFERROR(VLOOKUP(D81,Tablas_Equivalencia!$A$3:$B$8,2,FALSE),"Sin dato")</f>
        <v/>
      </c>
      <c r="W81">
        <f>IFERROR(VLOOKUP(L81,Tablas_Equivalencia!$D$3:$E$9,2,FALSE),"Sin dato")</f>
        <v/>
      </c>
      <c r="X81">
        <f>IF(I81=1,"Varón","Mujer")</f>
        <v/>
      </c>
      <c r="Y81">
        <f>IFERROR(VLOOKUP(M81,Tablas_Equivalencia!$G$3:$H$6,2,FALSE),"Sin dato")</f>
        <v/>
      </c>
      <c r="Z81">
        <f>IF(J81&lt;=24,"18-24","25-29")</f>
        <v/>
      </c>
      <c r="AA81">
        <f>IF(M81&lt;&gt;1,"",IF(P81=2,1,0))</f>
        <v/>
      </c>
      <c r="AB81">
        <f>IF(M81&lt;&gt;1,"",IF(O81&gt;=2,1,0))</f>
        <v/>
      </c>
      <c r="AC81">
        <f>IF(M81&lt;&gt;1,"",IF(OR(Q81=999,Q81=""),"",IF(OR(Q81&lt;35,Q81&gt;48),1,0)))</f>
        <v/>
      </c>
      <c r="AD81">
        <f>IF(COUNT(AA81:AC81)&lt;3,"",SUM(AA81:AC81))</f>
        <v/>
      </c>
      <c r="AE81">
        <f>IF(L81&gt;=4,2,IF(L81&gt;=2,1,0))</f>
        <v/>
      </c>
      <c r="AF81">
        <f>IF(L81&gt;=5,1,0)</f>
        <v/>
      </c>
      <c r="AG81">
        <f>AE81+AF81</f>
        <v/>
      </c>
      <c r="AH81" s="15">
        <f>IF(M81&lt;&gt;1,"",IF(OR(R81=-9,R81=""),"",R81))</f>
        <v/>
      </c>
      <c r="AI81">
        <f>IF(M81&lt;&gt;1,"",IF(OR(Q81=999,Q81=""),"",Q81))</f>
        <v/>
      </c>
    </row>
    <row r="82">
      <c r="A82" t="inlineStr">
        <is>
          <t>TQRMNOP100403</t>
        </is>
      </c>
      <c r="B82" t="n">
        <v>2025</v>
      </c>
      <c r="C82" t="n">
        <v>1</v>
      </c>
      <c r="D82" t="n">
        <v>1</v>
      </c>
      <c r="E82" t="inlineStr">
        <is>
          <t>S</t>
        </is>
      </c>
      <c r="F82" t="n">
        <v>32</v>
      </c>
      <c r="G82" t="n">
        <v>1166</v>
      </c>
      <c r="H82" t="n">
        <v>2</v>
      </c>
      <c r="I82" t="n">
        <v>1</v>
      </c>
      <c r="J82" t="n">
        <v>27</v>
      </c>
      <c r="K82" t="n">
        <v>2</v>
      </c>
      <c r="L82" t="n">
        <v>6</v>
      </c>
      <c r="M82" t="n">
        <v>1</v>
      </c>
      <c r="N82" t="n">
        <v>3</v>
      </c>
      <c r="O82" t="n">
        <v>1</v>
      </c>
      <c r="P82" t="n">
        <v>1</v>
      </c>
      <c r="Q82" t="n">
        <v>69</v>
      </c>
      <c r="R82" s="15" t="n">
        <v>2546000</v>
      </c>
      <c r="S82" s="15" t="n">
        <v>0</v>
      </c>
      <c r="T82" s="15" t="n">
        <v>2546000</v>
      </c>
      <c r="U82" s="15" t="n">
        <v>115000</v>
      </c>
      <c r="V82">
        <f>IFERROR(VLOOKUP(D82,Tablas_Equivalencia!$A$3:$B$8,2,FALSE),"Sin dato")</f>
        <v/>
      </c>
      <c r="W82">
        <f>IFERROR(VLOOKUP(L82,Tablas_Equivalencia!$D$3:$E$9,2,FALSE),"Sin dato")</f>
        <v/>
      </c>
      <c r="X82">
        <f>IF(I82=1,"Varón","Mujer")</f>
        <v/>
      </c>
      <c r="Y82">
        <f>IFERROR(VLOOKUP(M82,Tablas_Equivalencia!$G$3:$H$6,2,FALSE),"Sin dato")</f>
        <v/>
      </c>
      <c r="Z82">
        <f>IF(J82&lt;=24,"18-24","25-29")</f>
        <v/>
      </c>
      <c r="AA82">
        <f>IF(M82&lt;&gt;1,"",IF(P82=2,1,0))</f>
        <v/>
      </c>
      <c r="AB82">
        <f>IF(M82&lt;&gt;1,"",IF(O82&gt;=2,1,0))</f>
        <v/>
      </c>
      <c r="AC82">
        <f>IF(M82&lt;&gt;1,"",IF(OR(Q82=999,Q82=""),"",IF(OR(Q82&lt;35,Q82&gt;48),1,0)))</f>
        <v/>
      </c>
      <c r="AD82">
        <f>IF(COUNT(AA82:AC82)&lt;3,"",SUM(AA82:AC82))</f>
        <v/>
      </c>
      <c r="AE82">
        <f>IF(L82&gt;=4,2,IF(L82&gt;=2,1,0))</f>
        <v/>
      </c>
      <c r="AF82">
        <f>IF(L82&gt;=5,1,0)</f>
        <v/>
      </c>
      <c r="AG82">
        <f>AE82+AF82</f>
        <v/>
      </c>
      <c r="AH82" s="15">
        <f>IF(M82&lt;&gt;1,"",IF(OR(R82=-9,R82=""),"",R82))</f>
        <v/>
      </c>
      <c r="AI82">
        <f>IF(M82&lt;&gt;1,"",IF(OR(Q82=999,Q82=""),"",Q82))</f>
        <v/>
      </c>
    </row>
    <row r="83">
      <c r="A83" t="inlineStr">
        <is>
          <t>TQRMNOP100409</t>
        </is>
      </c>
      <c r="B83" t="n">
        <v>2025</v>
      </c>
      <c r="C83" t="n">
        <v>1</v>
      </c>
      <c r="D83" t="n">
        <v>43</v>
      </c>
      <c r="E83" t="inlineStr">
        <is>
          <t>S</t>
        </is>
      </c>
      <c r="F83" t="n">
        <v>30</v>
      </c>
      <c r="G83" t="n">
        <v>803</v>
      </c>
      <c r="H83" t="n">
        <v>10</v>
      </c>
      <c r="I83" t="n">
        <v>2</v>
      </c>
      <c r="J83" t="n">
        <v>28</v>
      </c>
      <c r="K83" t="n">
        <v>1</v>
      </c>
      <c r="L83" t="n">
        <v>5</v>
      </c>
      <c r="M83" t="n">
        <v>2</v>
      </c>
      <c r="R83" s="15" t="n">
        <v>0</v>
      </c>
      <c r="S83" s="15" t="n">
        <v>0</v>
      </c>
      <c r="T83" s="15" t="n">
        <v>0</v>
      </c>
      <c r="U83" s="15" t="n">
        <v>107500</v>
      </c>
      <c r="V83">
        <f>IFERROR(VLOOKUP(D83,Tablas_Equivalencia!$A$3:$B$8,2,FALSE),"Sin dato")</f>
        <v/>
      </c>
      <c r="W83">
        <f>IFERROR(VLOOKUP(L83,Tablas_Equivalencia!$D$3:$E$9,2,FALSE),"Sin dato")</f>
        <v/>
      </c>
      <c r="X83">
        <f>IF(I83=1,"Varón","Mujer")</f>
        <v/>
      </c>
      <c r="Y83">
        <f>IFERROR(VLOOKUP(M83,Tablas_Equivalencia!$G$3:$H$6,2,FALSE),"Sin dato")</f>
        <v/>
      </c>
      <c r="Z83">
        <f>IF(J83&lt;=24,"18-24","25-29")</f>
        <v/>
      </c>
      <c r="AA83">
        <f>IF(M83&lt;&gt;1,"",IF(P83=2,1,0))</f>
        <v/>
      </c>
      <c r="AB83">
        <f>IF(M83&lt;&gt;1,"",IF(O83&gt;=2,1,0))</f>
        <v/>
      </c>
      <c r="AC83">
        <f>IF(M83&lt;&gt;1,"",IF(OR(Q83=999,Q83=""),"",IF(OR(Q83&lt;35,Q83&gt;48),1,0)))</f>
        <v/>
      </c>
      <c r="AD83">
        <f>IF(COUNT(AA83:AC83)&lt;3,"",SUM(AA83:AC83))</f>
        <v/>
      </c>
      <c r="AE83">
        <f>IF(L83&gt;=4,2,IF(L83&gt;=2,1,0))</f>
        <v/>
      </c>
      <c r="AF83">
        <f>IF(L83&gt;=5,1,0)</f>
        <v/>
      </c>
      <c r="AG83">
        <f>AE83+AF83</f>
        <v/>
      </c>
      <c r="AH83" s="15">
        <f>IF(M83&lt;&gt;1,"",IF(OR(R83=-9,R83=""),"",R83))</f>
        <v/>
      </c>
      <c r="AI83">
        <f>IF(M83&lt;&gt;1,"",IF(OR(Q83=999,Q83=""),"",Q83))</f>
        <v/>
      </c>
    </row>
    <row r="84">
      <c r="A84" t="inlineStr">
        <is>
          <t>TQRMNOP100410</t>
        </is>
      </c>
      <c r="B84" t="n">
        <v>2025</v>
      </c>
      <c r="C84" t="n">
        <v>1</v>
      </c>
      <c r="D84" t="n">
        <v>1</v>
      </c>
      <c r="E84" t="inlineStr">
        <is>
          <t>S</t>
        </is>
      </c>
      <c r="F84" t="n">
        <v>33</v>
      </c>
      <c r="G84" t="n">
        <v>1240</v>
      </c>
      <c r="H84" t="n">
        <v>2</v>
      </c>
      <c r="I84" t="n">
        <v>2</v>
      </c>
      <c r="J84" t="n">
        <v>21</v>
      </c>
      <c r="K84" t="n">
        <v>2</v>
      </c>
      <c r="L84" t="n">
        <v>4</v>
      </c>
      <c r="M84" t="n">
        <v>1</v>
      </c>
      <c r="N84" t="n">
        <v>3</v>
      </c>
      <c r="O84" t="n">
        <v>1</v>
      </c>
      <c r="P84" t="n">
        <v>1</v>
      </c>
      <c r="Q84" t="n">
        <v>22</v>
      </c>
      <c r="R84" s="15" t="n">
        <v>966000</v>
      </c>
      <c r="S84" s="15" t="n">
        <v>0</v>
      </c>
      <c r="T84" s="15" t="n">
        <v>966000</v>
      </c>
      <c r="U84" s="15" t="n">
        <v>342500</v>
      </c>
      <c r="V84">
        <f>IFERROR(VLOOKUP(D84,Tablas_Equivalencia!$A$3:$B$8,2,FALSE),"Sin dato")</f>
        <v/>
      </c>
      <c r="W84">
        <f>IFERROR(VLOOKUP(L84,Tablas_Equivalencia!$D$3:$E$9,2,FALSE),"Sin dato")</f>
        <v/>
      </c>
      <c r="X84">
        <f>IF(I84=1,"Varón","Mujer")</f>
        <v/>
      </c>
      <c r="Y84">
        <f>IFERROR(VLOOKUP(M84,Tablas_Equivalencia!$G$3:$H$6,2,FALSE),"Sin dato")</f>
        <v/>
      </c>
      <c r="Z84">
        <f>IF(J84&lt;=24,"18-24","25-29")</f>
        <v/>
      </c>
      <c r="AA84">
        <f>IF(M84&lt;&gt;1,"",IF(P84=2,1,0))</f>
        <v/>
      </c>
      <c r="AB84">
        <f>IF(M84&lt;&gt;1,"",IF(O84&gt;=2,1,0))</f>
        <v/>
      </c>
      <c r="AC84">
        <f>IF(M84&lt;&gt;1,"",IF(OR(Q84=999,Q84=""),"",IF(OR(Q84&lt;35,Q84&gt;48),1,0)))</f>
        <v/>
      </c>
      <c r="AD84">
        <f>IF(COUNT(AA84:AC84)&lt;3,"",SUM(AA84:AC84))</f>
        <v/>
      </c>
      <c r="AE84">
        <f>IF(L84&gt;=4,2,IF(L84&gt;=2,1,0))</f>
        <v/>
      </c>
      <c r="AF84">
        <f>IF(L84&gt;=5,1,0)</f>
        <v/>
      </c>
      <c r="AG84">
        <f>AE84+AF84</f>
        <v/>
      </c>
      <c r="AH84" s="15">
        <f>IF(M84&lt;&gt;1,"",IF(OR(R84=-9,R84=""),"",R84))</f>
        <v/>
      </c>
      <c r="AI84">
        <f>IF(M84&lt;&gt;1,"",IF(OR(Q84=999,Q84=""),"",Q84))</f>
        <v/>
      </c>
    </row>
    <row r="85">
      <c r="A85" t="inlineStr">
        <is>
          <t>TQRMNOP100426</t>
        </is>
      </c>
      <c r="B85" t="n">
        <v>2025</v>
      </c>
      <c r="C85" t="n">
        <v>1</v>
      </c>
      <c r="D85" t="n">
        <v>40</v>
      </c>
      <c r="E85" t="inlineStr">
        <is>
          <t>N</t>
        </is>
      </c>
      <c r="F85" t="n">
        <v>9</v>
      </c>
      <c r="G85" t="n">
        <v>1105</v>
      </c>
      <c r="H85" t="n">
        <v>3</v>
      </c>
      <c r="I85" t="n">
        <v>1</v>
      </c>
      <c r="J85" t="n">
        <v>27</v>
      </c>
      <c r="K85" t="n">
        <v>2</v>
      </c>
      <c r="L85" t="n">
        <v>6</v>
      </c>
      <c r="M85" t="n">
        <v>1</v>
      </c>
      <c r="N85" t="n">
        <v>3</v>
      </c>
      <c r="O85" t="n">
        <v>2</v>
      </c>
      <c r="P85" t="n">
        <v>2</v>
      </c>
      <c r="Q85" t="n">
        <v>31</v>
      </c>
      <c r="R85" s="15" t="n">
        <v>665000</v>
      </c>
      <c r="S85" s="15" t="n">
        <v>0</v>
      </c>
      <c r="T85" s="15" t="n">
        <v>665000</v>
      </c>
      <c r="U85" s="15" t="n">
        <v>150000</v>
      </c>
      <c r="V85">
        <f>IFERROR(VLOOKUP(D85,Tablas_Equivalencia!$A$3:$B$8,2,FALSE),"Sin dato")</f>
        <v/>
      </c>
      <c r="W85">
        <f>IFERROR(VLOOKUP(L85,Tablas_Equivalencia!$D$3:$E$9,2,FALSE),"Sin dato")</f>
        <v/>
      </c>
      <c r="X85">
        <f>IF(I85=1,"Varón","Mujer")</f>
        <v/>
      </c>
      <c r="Y85">
        <f>IFERROR(VLOOKUP(M85,Tablas_Equivalencia!$G$3:$H$6,2,FALSE),"Sin dato")</f>
        <v/>
      </c>
      <c r="Z85">
        <f>IF(J85&lt;=24,"18-24","25-29")</f>
        <v/>
      </c>
      <c r="AA85">
        <f>IF(M85&lt;&gt;1,"",IF(P85=2,1,0))</f>
        <v/>
      </c>
      <c r="AB85">
        <f>IF(M85&lt;&gt;1,"",IF(O85&gt;=2,1,0))</f>
        <v/>
      </c>
      <c r="AC85">
        <f>IF(M85&lt;&gt;1,"",IF(OR(Q85=999,Q85=""),"",IF(OR(Q85&lt;35,Q85&gt;48),1,0)))</f>
        <v/>
      </c>
      <c r="AD85">
        <f>IF(COUNT(AA85:AC85)&lt;3,"",SUM(AA85:AC85))</f>
        <v/>
      </c>
      <c r="AE85">
        <f>IF(L85&gt;=4,2,IF(L85&gt;=2,1,0))</f>
        <v/>
      </c>
      <c r="AF85">
        <f>IF(L85&gt;=5,1,0)</f>
        <v/>
      </c>
      <c r="AG85">
        <f>AE85+AF85</f>
        <v/>
      </c>
      <c r="AH85" s="15">
        <f>IF(M85&lt;&gt;1,"",IF(OR(R85=-9,R85=""),"",R85))</f>
        <v/>
      </c>
      <c r="AI85">
        <f>IF(M85&lt;&gt;1,"",IF(OR(Q85=999,Q85=""),"",Q85))</f>
        <v/>
      </c>
    </row>
    <row r="86">
      <c r="A86" t="inlineStr">
        <is>
          <t>TQRMNOP100428</t>
        </is>
      </c>
      <c r="B86" t="n">
        <v>2025</v>
      </c>
      <c r="C86" t="n">
        <v>1</v>
      </c>
      <c r="D86" t="n">
        <v>44</v>
      </c>
      <c r="E86" t="inlineStr">
        <is>
          <t>S</t>
        </is>
      </c>
      <c r="F86" t="n">
        <v>13</v>
      </c>
      <c r="G86" t="n">
        <v>475</v>
      </c>
      <c r="H86" t="n">
        <v>3</v>
      </c>
      <c r="I86" t="n">
        <v>2</v>
      </c>
      <c r="J86" t="n">
        <v>25</v>
      </c>
      <c r="K86" t="n">
        <v>2</v>
      </c>
      <c r="L86" t="n">
        <v>5</v>
      </c>
      <c r="M86" t="n">
        <v>3</v>
      </c>
      <c r="R86" s="15" t="n">
        <v>0</v>
      </c>
      <c r="S86" s="15" t="n">
        <v>0</v>
      </c>
      <c r="T86" s="15" t="n">
        <v>0</v>
      </c>
      <c r="U86" s="15" t="n">
        <v>292700</v>
      </c>
      <c r="V86">
        <f>IFERROR(VLOOKUP(D86,Tablas_Equivalencia!$A$3:$B$8,2,FALSE),"Sin dato")</f>
        <v/>
      </c>
      <c r="W86">
        <f>IFERROR(VLOOKUP(L86,Tablas_Equivalencia!$D$3:$E$9,2,FALSE),"Sin dato")</f>
        <v/>
      </c>
      <c r="X86">
        <f>IF(I86=1,"Varón","Mujer")</f>
        <v/>
      </c>
      <c r="Y86">
        <f>IFERROR(VLOOKUP(M86,Tablas_Equivalencia!$G$3:$H$6,2,FALSE),"Sin dato")</f>
        <v/>
      </c>
      <c r="Z86">
        <f>IF(J86&lt;=24,"18-24","25-29")</f>
        <v/>
      </c>
      <c r="AA86">
        <f>IF(M86&lt;&gt;1,"",IF(P86=2,1,0))</f>
        <v/>
      </c>
      <c r="AB86">
        <f>IF(M86&lt;&gt;1,"",IF(O86&gt;=2,1,0))</f>
        <v/>
      </c>
      <c r="AC86">
        <f>IF(M86&lt;&gt;1,"",IF(OR(Q86=999,Q86=""),"",IF(OR(Q86&lt;35,Q86&gt;48),1,0)))</f>
        <v/>
      </c>
      <c r="AD86">
        <f>IF(COUNT(AA86:AC86)&lt;3,"",SUM(AA86:AC86))</f>
        <v/>
      </c>
      <c r="AE86">
        <f>IF(L86&gt;=4,2,IF(L86&gt;=2,1,0))</f>
        <v/>
      </c>
      <c r="AF86">
        <f>IF(L86&gt;=5,1,0)</f>
        <v/>
      </c>
      <c r="AG86">
        <f>AE86+AF86</f>
        <v/>
      </c>
      <c r="AH86" s="15">
        <f>IF(M86&lt;&gt;1,"",IF(OR(R86=-9,R86=""),"",R86))</f>
        <v/>
      </c>
      <c r="AI86">
        <f>IF(M86&lt;&gt;1,"",IF(OR(Q86=999,Q86=""),"",Q86))</f>
        <v/>
      </c>
    </row>
    <row r="87">
      <c r="A87" t="inlineStr">
        <is>
          <t>TQRMNOP100431</t>
        </is>
      </c>
      <c r="B87" t="n">
        <v>2025</v>
      </c>
      <c r="C87" t="n">
        <v>1</v>
      </c>
      <c r="D87" t="n">
        <v>1</v>
      </c>
      <c r="E87" t="inlineStr">
        <is>
          <t>S</t>
        </is>
      </c>
      <c r="F87" t="n">
        <v>33</v>
      </c>
      <c r="G87" t="n">
        <v>302</v>
      </c>
      <c r="H87" t="n">
        <v>1</v>
      </c>
      <c r="I87" t="n">
        <v>1</v>
      </c>
      <c r="J87" t="n">
        <v>24</v>
      </c>
      <c r="K87" t="n">
        <v>2</v>
      </c>
      <c r="L87" t="n">
        <v>5</v>
      </c>
      <c r="M87" t="n">
        <v>1</v>
      </c>
      <c r="N87" t="n">
        <v>3</v>
      </c>
      <c r="O87" t="n">
        <v>1</v>
      </c>
      <c r="P87" t="n">
        <v>1</v>
      </c>
      <c r="Q87" t="n">
        <v>40</v>
      </c>
      <c r="R87" s="15" t="n">
        <v>1222000</v>
      </c>
      <c r="S87" s="15" t="n">
        <v>0</v>
      </c>
      <c r="T87" s="15" t="n">
        <v>1222000</v>
      </c>
      <c r="U87" s="15" t="n">
        <v>153100</v>
      </c>
      <c r="V87">
        <f>IFERROR(VLOOKUP(D87,Tablas_Equivalencia!$A$3:$B$8,2,FALSE),"Sin dato")</f>
        <v/>
      </c>
      <c r="W87">
        <f>IFERROR(VLOOKUP(L87,Tablas_Equivalencia!$D$3:$E$9,2,FALSE),"Sin dato")</f>
        <v/>
      </c>
      <c r="X87">
        <f>IF(I87=1,"Varón","Mujer")</f>
        <v/>
      </c>
      <c r="Y87">
        <f>IFERROR(VLOOKUP(M87,Tablas_Equivalencia!$G$3:$H$6,2,FALSE),"Sin dato")</f>
        <v/>
      </c>
      <c r="Z87">
        <f>IF(J87&lt;=24,"18-24","25-29")</f>
        <v/>
      </c>
      <c r="AA87">
        <f>IF(M87&lt;&gt;1,"",IF(P87=2,1,0))</f>
        <v/>
      </c>
      <c r="AB87">
        <f>IF(M87&lt;&gt;1,"",IF(O87&gt;=2,1,0))</f>
        <v/>
      </c>
      <c r="AC87">
        <f>IF(M87&lt;&gt;1,"",IF(OR(Q87=999,Q87=""),"",IF(OR(Q87&lt;35,Q87&gt;48),1,0)))</f>
        <v/>
      </c>
      <c r="AD87">
        <f>IF(COUNT(AA87:AC87)&lt;3,"",SUM(AA87:AC87))</f>
        <v/>
      </c>
      <c r="AE87">
        <f>IF(L87&gt;=4,2,IF(L87&gt;=2,1,0))</f>
        <v/>
      </c>
      <c r="AF87">
        <f>IF(L87&gt;=5,1,0)</f>
        <v/>
      </c>
      <c r="AG87">
        <f>AE87+AF87</f>
        <v/>
      </c>
      <c r="AH87" s="15">
        <f>IF(M87&lt;&gt;1,"",IF(OR(R87=-9,R87=""),"",R87))</f>
        <v/>
      </c>
      <c r="AI87">
        <f>IF(M87&lt;&gt;1,"",IF(OR(Q87=999,Q87=""),"",Q87))</f>
        <v/>
      </c>
    </row>
    <row r="88">
      <c r="A88" t="inlineStr">
        <is>
          <t>TQRMNOP100436</t>
        </is>
      </c>
      <c r="B88" t="n">
        <v>2025</v>
      </c>
      <c r="C88" t="n">
        <v>1</v>
      </c>
      <c r="D88" t="n">
        <v>43</v>
      </c>
      <c r="E88" t="inlineStr">
        <is>
          <t>S</t>
        </is>
      </c>
      <c r="F88" t="n">
        <v>17</v>
      </c>
      <c r="G88" t="n">
        <v>479</v>
      </c>
      <c r="H88" t="n">
        <v>3</v>
      </c>
      <c r="I88" t="n">
        <v>1</v>
      </c>
      <c r="J88" t="n">
        <v>26</v>
      </c>
      <c r="K88" t="n">
        <v>1</v>
      </c>
      <c r="L88" t="n">
        <v>4</v>
      </c>
      <c r="M88" t="n">
        <v>1</v>
      </c>
      <c r="N88" t="n">
        <v>3</v>
      </c>
      <c r="O88" t="n">
        <v>3</v>
      </c>
      <c r="P88" t="n">
        <v>2</v>
      </c>
      <c r="Q88" t="n">
        <v>46</v>
      </c>
      <c r="R88" s="15" t="n">
        <v>583000</v>
      </c>
      <c r="S88" s="15" t="n">
        <v>0</v>
      </c>
      <c r="T88" s="15" t="n">
        <v>583000</v>
      </c>
      <c r="U88" s="15" t="n">
        <v>112700</v>
      </c>
      <c r="V88">
        <f>IFERROR(VLOOKUP(D88,Tablas_Equivalencia!$A$3:$B$8,2,FALSE),"Sin dato")</f>
        <v/>
      </c>
      <c r="W88">
        <f>IFERROR(VLOOKUP(L88,Tablas_Equivalencia!$D$3:$E$9,2,FALSE),"Sin dato")</f>
        <v/>
      </c>
      <c r="X88">
        <f>IF(I88=1,"Varón","Mujer")</f>
        <v/>
      </c>
      <c r="Y88">
        <f>IFERROR(VLOOKUP(M88,Tablas_Equivalencia!$G$3:$H$6,2,FALSE),"Sin dato")</f>
        <v/>
      </c>
      <c r="Z88">
        <f>IF(J88&lt;=24,"18-24","25-29")</f>
        <v/>
      </c>
      <c r="AA88">
        <f>IF(M88&lt;&gt;1,"",IF(P88=2,1,0))</f>
        <v/>
      </c>
      <c r="AB88">
        <f>IF(M88&lt;&gt;1,"",IF(O88&gt;=2,1,0))</f>
        <v/>
      </c>
      <c r="AC88">
        <f>IF(M88&lt;&gt;1,"",IF(OR(Q88=999,Q88=""),"",IF(OR(Q88&lt;35,Q88&gt;48),1,0)))</f>
        <v/>
      </c>
      <c r="AD88">
        <f>IF(COUNT(AA88:AC88)&lt;3,"",SUM(AA88:AC88))</f>
        <v/>
      </c>
      <c r="AE88">
        <f>IF(L88&gt;=4,2,IF(L88&gt;=2,1,0))</f>
        <v/>
      </c>
      <c r="AF88">
        <f>IF(L88&gt;=5,1,0)</f>
        <v/>
      </c>
      <c r="AG88">
        <f>AE88+AF88</f>
        <v/>
      </c>
      <c r="AH88" s="15">
        <f>IF(M88&lt;&gt;1,"",IF(OR(R88=-9,R88=""),"",R88))</f>
        <v/>
      </c>
      <c r="AI88">
        <f>IF(M88&lt;&gt;1,"",IF(OR(Q88=999,Q88=""),"",Q88))</f>
        <v/>
      </c>
    </row>
    <row r="89">
      <c r="A89" t="inlineStr">
        <is>
          <t>TQRMNOP100443</t>
        </is>
      </c>
      <c r="B89" t="n">
        <v>2025</v>
      </c>
      <c r="C89" t="n">
        <v>1</v>
      </c>
      <c r="D89" t="n">
        <v>41</v>
      </c>
      <c r="E89" t="inlineStr">
        <is>
          <t>N</t>
        </is>
      </c>
      <c r="F89" t="n">
        <v>12</v>
      </c>
      <c r="G89" t="n">
        <v>1066</v>
      </c>
      <c r="H89" t="n">
        <v>2</v>
      </c>
      <c r="I89" t="n">
        <v>2</v>
      </c>
      <c r="J89" t="n">
        <v>23</v>
      </c>
      <c r="K89" t="n">
        <v>2</v>
      </c>
      <c r="L89" t="n">
        <v>4</v>
      </c>
      <c r="M89" t="n">
        <v>3</v>
      </c>
      <c r="R89" s="15" t="n">
        <v>0</v>
      </c>
      <c r="S89" s="15" t="n">
        <v>0</v>
      </c>
      <c r="T89" s="15" t="n">
        <v>0</v>
      </c>
      <c r="U89" s="15" t="n">
        <v>174300</v>
      </c>
      <c r="V89">
        <f>IFERROR(VLOOKUP(D89,Tablas_Equivalencia!$A$3:$B$8,2,FALSE),"Sin dato")</f>
        <v/>
      </c>
      <c r="W89">
        <f>IFERROR(VLOOKUP(L89,Tablas_Equivalencia!$D$3:$E$9,2,FALSE),"Sin dato")</f>
        <v/>
      </c>
      <c r="X89">
        <f>IF(I89=1,"Varón","Mujer")</f>
        <v/>
      </c>
      <c r="Y89">
        <f>IFERROR(VLOOKUP(M89,Tablas_Equivalencia!$G$3:$H$6,2,FALSE),"Sin dato")</f>
        <v/>
      </c>
      <c r="Z89">
        <f>IF(J89&lt;=24,"18-24","25-29")</f>
        <v/>
      </c>
      <c r="AA89">
        <f>IF(M89&lt;&gt;1,"",IF(P89=2,1,0))</f>
        <v/>
      </c>
      <c r="AB89">
        <f>IF(M89&lt;&gt;1,"",IF(O89&gt;=2,1,0))</f>
        <v/>
      </c>
      <c r="AC89">
        <f>IF(M89&lt;&gt;1,"",IF(OR(Q89=999,Q89=""),"",IF(OR(Q89&lt;35,Q89&gt;48),1,0)))</f>
        <v/>
      </c>
      <c r="AD89">
        <f>IF(COUNT(AA89:AC89)&lt;3,"",SUM(AA89:AC89))</f>
        <v/>
      </c>
      <c r="AE89">
        <f>IF(L89&gt;=4,2,IF(L89&gt;=2,1,0))</f>
        <v/>
      </c>
      <c r="AF89">
        <f>IF(L89&gt;=5,1,0)</f>
        <v/>
      </c>
      <c r="AG89">
        <f>AE89+AF89</f>
        <v/>
      </c>
      <c r="AH89" s="15">
        <f>IF(M89&lt;&gt;1,"",IF(OR(R89=-9,R89=""),"",R89))</f>
        <v/>
      </c>
      <c r="AI89">
        <f>IF(M89&lt;&gt;1,"",IF(OR(Q89=999,Q89=""),"",Q89))</f>
        <v/>
      </c>
    </row>
    <row r="90">
      <c r="A90" t="inlineStr">
        <is>
          <t>TQRMNOP100453</t>
        </is>
      </c>
      <c r="B90" t="n">
        <v>2025</v>
      </c>
      <c r="C90" t="n">
        <v>1</v>
      </c>
      <c r="D90" t="n">
        <v>42</v>
      </c>
      <c r="E90" t="inlineStr">
        <is>
          <t>S</t>
        </is>
      </c>
      <c r="F90" t="n">
        <v>10</v>
      </c>
      <c r="G90" t="n">
        <v>1010</v>
      </c>
      <c r="H90" t="n">
        <v>3</v>
      </c>
      <c r="I90" t="n">
        <v>1</v>
      </c>
      <c r="J90" t="n">
        <v>19</v>
      </c>
      <c r="K90" t="n">
        <v>2</v>
      </c>
      <c r="L90" t="n">
        <v>4</v>
      </c>
      <c r="M90" t="n">
        <v>1</v>
      </c>
      <c r="N90" t="n">
        <v>3</v>
      </c>
      <c r="O90" t="n">
        <v>1</v>
      </c>
      <c r="P90" t="n">
        <v>1</v>
      </c>
      <c r="Q90" t="n">
        <v>37</v>
      </c>
      <c r="R90" s="15" t="n">
        <v>885000</v>
      </c>
      <c r="S90" s="15" t="n">
        <v>0</v>
      </c>
      <c r="T90" s="15" t="n">
        <v>885000</v>
      </c>
      <c r="U90" s="15" t="n">
        <v>201200</v>
      </c>
      <c r="V90">
        <f>IFERROR(VLOOKUP(D90,Tablas_Equivalencia!$A$3:$B$8,2,FALSE),"Sin dato")</f>
        <v/>
      </c>
      <c r="W90">
        <f>IFERROR(VLOOKUP(L90,Tablas_Equivalencia!$D$3:$E$9,2,FALSE),"Sin dato")</f>
        <v/>
      </c>
      <c r="X90">
        <f>IF(I90=1,"Varón","Mujer")</f>
        <v/>
      </c>
      <c r="Y90">
        <f>IFERROR(VLOOKUP(M90,Tablas_Equivalencia!$G$3:$H$6,2,FALSE),"Sin dato")</f>
        <v/>
      </c>
      <c r="Z90">
        <f>IF(J90&lt;=24,"18-24","25-29")</f>
        <v/>
      </c>
      <c r="AA90">
        <f>IF(M90&lt;&gt;1,"",IF(P90=2,1,0))</f>
        <v/>
      </c>
      <c r="AB90">
        <f>IF(M90&lt;&gt;1,"",IF(O90&gt;=2,1,0))</f>
        <v/>
      </c>
      <c r="AC90">
        <f>IF(M90&lt;&gt;1,"",IF(OR(Q90=999,Q90=""),"",IF(OR(Q90&lt;35,Q90&gt;48),1,0)))</f>
        <v/>
      </c>
      <c r="AD90">
        <f>IF(COUNT(AA90:AC90)&lt;3,"",SUM(AA90:AC90))</f>
        <v/>
      </c>
      <c r="AE90">
        <f>IF(L90&gt;=4,2,IF(L90&gt;=2,1,0))</f>
        <v/>
      </c>
      <c r="AF90">
        <f>IF(L90&gt;=5,1,0)</f>
        <v/>
      </c>
      <c r="AG90">
        <f>AE90+AF90</f>
        <v/>
      </c>
      <c r="AH90" s="15">
        <f>IF(M90&lt;&gt;1,"",IF(OR(R90=-9,R90=""),"",R90))</f>
        <v/>
      </c>
      <c r="AI90">
        <f>IF(M90&lt;&gt;1,"",IF(OR(Q90=999,Q90=""),"",Q90))</f>
        <v/>
      </c>
    </row>
    <row r="91">
      <c r="A91" t="inlineStr">
        <is>
          <t>TQRMNOP100456</t>
        </is>
      </c>
      <c r="B91" t="n">
        <v>2025</v>
      </c>
      <c r="C91" t="n">
        <v>1</v>
      </c>
      <c r="D91" t="n">
        <v>43</v>
      </c>
      <c r="E91" t="inlineStr">
        <is>
          <t>S</t>
        </is>
      </c>
      <c r="F91" t="n">
        <v>36</v>
      </c>
      <c r="G91" t="n">
        <v>681</v>
      </c>
      <c r="H91" t="n">
        <v>3</v>
      </c>
      <c r="I91" t="n">
        <v>2</v>
      </c>
      <c r="J91" t="n">
        <v>20</v>
      </c>
      <c r="K91" t="n">
        <v>1</v>
      </c>
      <c r="L91" t="n">
        <v>5</v>
      </c>
      <c r="M91" t="n">
        <v>3</v>
      </c>
      <c r="R91" s="15" t="n">
        <v>0</v>
      </c>
      <c r="S91" s="15" t="n">
        <v>0</v>
      </c>
      <c r="T91" s="15" t="n">
        <v>0</v>
      </c>
      <c r="U91" s="15" t="n">
        <v>172200</v>
      </c>
      <c r="V91">
        <f>IFERROR(VLOOKUP(D91,Tablas_Equivalencia!$A$3:$B$8,2,FALSE),"Sin dato")</f>
        <v/>
      </c>
      <c r="W91">
        <f>IFERROR(VLOOKUP(L91,Tablas_Equivalencia!$D$3:$E$9,2,FALSE),"Sin dato")</f>
        <v/>
      </c>
      <c r="X91">
        <f>IF(I91=1,"Varón","Mujer")</f>
        <v/>
      </c>
      <c r="Y91">
        <f>IFERROR(VLOOKUP(M91,Tablas_Equivalencia!$G$3:$H$6,2,FALSE),"Sin dato")</f>
        <v/>
      </c>
      <c r="Z91">
        <f>IF(J91&lt;=24,"18-24","25-29")</f>
        <v/>
      </c>
      <c r="AA91">
        <f>IF(M91&lt;&gt;1,"",IF(P91=2,1,0))</f>
        <v/>
      </c>
      <c r="AB91">
        <f>IF(M91&lt;&gt;1,"",IF(O91&gt;=2,1,0))</f>
        <v/>
      </c>
      <c r="AC91">
        <f>IF(M91&lt;&gt;1,"",IF(OR(Q91=999,Q91=""),"",IF(OR(Q91&lt;35,Q91&gt;48),1,0)))</f>
        <v/>
      </c>
      <c r="AD91">
        <f>IF(COUNT(AA91:AC91)&lt;3,"",SUM(AA91:AC91))</f>
        <v/>
      </c>
      <c r="AE91">
        <f>IF(L91&gt;=4,2,IF(L91&gt;=2,1,0))</f>
        <v/>
      </c>
      <c r="AF91">
        <f>IF(L91&gt;=5,1,0)</f>
        <v/>
      </c>
      <c r="AG91">
        <f>AE91+AF91</f>
        <v/>
      </c>
      <c r="AH91" s="15">
        <f>IF(M91&lt;&gt;1,"",IF(OR(R91=-9,R91=""),"",R91))</f>
        <v/>
      </c>
      <c r="AI91">
        <f>IF(M91&lt;&gt;1,"",IF(OR(Q91=999,Q91=""),"",Q91))</f>
        <v/>
      </c>
    </row>
    <row r="92">
      <c r="A92" t="inlineStr">
        <is>
          <t>TQRMNOP100460</t>
        </is>
      </c>
      <c r="B92" t="n">
        <v>2025</v>
      </c>
      <c r="C92" t="n">
        <v>1</v>
      </c>
      <c r="D92" t="n">
        <v>43</v>
      </c>
      <c r="E92" t="inlineStr">
        <is>
          <t>S</t>
        </is>
      </c>
      <c r="F92" t="n">
        <v>19</v>
      </c>
      <c r="G92" t="n">
        <v>1267</v>
      </c>
      <c r="H92" t="n">
        <v>3</v>
      </c>
      <c r="I92" t="n">
        <v>2</v>
      </c>
      <c r="J92" t="n">
        <v>24</v>
      </c>
      <c r="K92" t="n">
        <v>2</v>
      </c>
      <c r="L92" t="n">
        <v>1</v>
      </c>
      <c r="M92" t="n">
        <v>3</v>
      </c>
      <c r="R92" s="15" t="n">
        <v>0</v>
      </c>
      <c r="S92" s="15" t="n">
        <v>0</v>
      </c>
      <c r="T92" s="15" t="n">
        <v>0</v>
      </c>
      <c r="U92" s="15" t="n">
        <v>73200</v>
      </c>
      <c r="V92">
        <f>IFERROR(VLOOKUP(D92,Tablas_Equivalencia!$A$3:$B$8,2,FALSE),"Sin dato")</f>
        <v/>
      </c>
      <c r="W92">
        <f>IFERROR(VLOOKUP(L92,Tablas_Equivalencia!$D$3:$E$9,2,FALSE),"Sin dato")</f>
        <v/>
      </c>
      <c r="X92">
        <f>IF(I92=1,"Varón","Mujer")</f>
        <v/>
      </c>
      <c r="Y92">
        <f>IFERROR(VLOOKUP(M92,Tablas_Equivalencia!$G$3:$H$6,2,FALSE),"Sin dato")</f>
        <v/>
      </c>
      <c r="Z92">
        <f>IF(J92&lt;=24,"18-24","25-29")</f>
        <v/>
      </c>
      <c r="AA92">
        <f>IF(M92&lt;&gt;1,"",IF(P92=2,1,0))</f>
        <v/>
      </c>
      <c r="AB92">
        <f>IF(M92&lt;&gt;1,"",IF(O92&gt;=2,1,0))</f>
        <v/>
      </c>
      <c r="AC92">
        <f>IF(M92&lt;&gt;1,"",IF(OR(Q92=999,Q92=""),"",IF(OR(Q92&lt;35,Q92&gt;48),1,0)))</f>
        <v/>
      </c>
      <c r="AD92">
        <f>IF(COUNT(AA92:AC92)&lt;3,"",SUM(AA92:AC92))</f>
        <v/>
      </c>
      <c r="AE92">
        <f>IF(L92&gt;=4,2,IF(L92&gt;=2,1,0))</f>
        <v/>
      </c>
      <c r="AF92">
        <f>IF(L92&gt;=5,1,0)</f>
        <v/>
      </c>
      <c r="AG92">
        <f>AE92+AF92</f>
        <v/>
      </c>
      <c r="AH92" s="15">
        <f>IF(M92&lt;&gt;1,"",IF(OR(R92=-9,R92=""),"",R92))</f>
        <v/>
      </c>
      <c r="AI92">
        <f>IF(M92&lt;&gt;1,"",IF(OR(Q92=999,Q92=""),"",Q92))</f>
        <v/>
      </c>
    </row>
    <row r="93">
      <c r="A93" t="inlineStr">
        <is>
          <t>TQRMNOP100463</t>
        </is>
      </c>
      <c r="B93" t="n">
        <v>2025</v>
      </c>
      <c r="C93" t="n">
        <v>1</v>
      </c>
      <c r="D93" t="n">
        <v>41</v>
      </c>
      <c r="E93" t="inlineStr">
        <is>
          <t>N</t>
        </is>
      </c>
      <c r="F93" t="n">
        <v>12</v>
      </c>
      <c r="G93" t="n">
        <v>1384</v>
      </c>
      <c r="H93" t="n">
        <v>2</v>
      </c>
      <c r="I93" t="n">
        <v>1</v>
      </c>
      <c r="J93" t="n">
        <v>18</v>
      </c>
      <c r="K93" t="n">
        <v>1</v>
      </c>
      <c r="L93" t="n">
        <v>3</v>
      </c>
      <c r="M93" t="n">
        <v>1</v>
      </c>
      <c r="N93" t="n">
        <v>3</v>
      </c>
      <c r="O93" t="n">
        <v>2</v>
      </c>
      <c r="P93" t="n">
        <v>2</v>
      </c>
      <c r="Q93" t="n">
        <v>52</v>
      </c>
      <c r="R93" s="15" t="n">
        <v>330000</v>
      </c>
      <c r="S93" s="15" t="n">
        <v>0</v>
      </c>
      <c r="T93" s="15" t="n">
        <v>330000</v>
      </c>
      <c r="U93" s="15" t="n">
        <v>29100</v>
      </c>
      <c r="V93">
        <f>IFERROR(VLOOKUP(D93,Tablas_Equivalencia!$A$3:$B$8,2,FALSE),"Sin dato")</f>
        <v/>
      </c>
      <c r="W93">
        <f>IFERROR(VLOOKUP(L93,Tablas_Equivalencia!$D$3:$E$9,2,FALSE),"Sin dato")</f>
        <v/>
      </c>
      <c r="X93">
        <f>IF(I93=1,"Varón","Mujer")</f>
        <v/>
      </c>
      <c r="Y93">
        <f>IFERROR(VLOOKUP(M93,Tablas_Equivalencia!$G$3:$H$6,2,FALSE),"Sin dato")</f>
        <v/>
      </c>
      <c r="Z93">
        <f>IF(J93&lt;=24,"18-24","25-29")</f>
        <v/>
      </c>
      <c r="AA93">
        <f>IF(M93&lt;&gt;1,"",IF(P93=2,1,0))</f>
        <v/>
      </c>
      <c r="AB93">
        <f>IF(M93&lt;&gt;1,"",IF(O93&gt;=2,1,0))</f>
        <v/>
      </c>
      <c r="AC93">
        <f>IF(M93&lt;&gt;1,"",IF(OR(Q93=999,Q93=""),"",IF(OR(Q93&lt;35,Q93&gt;48),1,0)))</f>
        <v/>
      </c>
      <c r="AD93">
        <f>IF(COUNT(AA93:AC93)&lt;3,"",SUM(AA93:AC93))</f>
        <v/>
      </c>
      <c r="AE93">
        <f>IF(L93&gt;=4,2,IF(L93&gt;=2,1,0))</f>
        <v/>
      </c>
      <c r="AF93">
        <f>IF(L93&gt;=5,1,0)</f>
        <v/>
      </c>
      <c r="AG93">
        <f>AE93+AF93</f>
        <v/>
      </c>
      <c r="AH93" s="15">
        <f>IF(M93&lt;&gt;1,"",IF(OR(R93=-9,R93=""),"",R93))</f>
        <v/>
      </c>
      <c r="AI93">
        <f>IF(M93&lt;&gt;1,"",IF(OR(Q93=999,Q93=""),"",Q93))</f>
        <v/>
      </c>
    </row>
    <row r="94">
      <c r="A94" t="inlineStr">
        <is>
          <t>TQRMNOP100466</t>
        </is>
      </c>
      <c r="B94" t="n">
        <v>2025</v>
      </c>
      <c r="C94" t="n">
        <v>1</v>
      </c>
      <c r="D94" t="n">
        <v>40</v>
      </c>
      <c r="E94" t="inlineStr">
        <is>
          <t>S</t>
        </is>
      </c>
      <c r="F94" t="n">
        <v>7</v>
      </c>
      <c r="G94" t="n">
        <v>588</v>
      </c>
      <c r="H94" t="n">
        <v>3</v>
      </c>
      <c r="I94" t="n">
        <v>2</v>
      </c>
      <c r="J94" t="n">
        <v>23</v>
      </c>
      <c r="K94" t="n">
        <v>2</v>
      </c>
      <c r="L94" t="n">
        <v>4</v>
      </c>
      <c r="M94" t="n">
        <v>3</v>
      </c>
      <c r="R94" s="15" t="n">
        <v>0</v>
      </c>
      <c r="S94" s="15" t="n">
        <v>0</v>
      </c>
      <c r="T94" s="15" t="n">
        <v>0</v>
      </c>
      <c r="U94" s="15" t="n">
        <v>79200</v>
      </c>
      <c r="V94">
        <f>IFERROR(VLOOKUP(D94,Tablas_Equivalencia!$A$3:$B$8,2,FALSE),"Sin dato")</f>
        <v/>
      </c>
      <c r="W94">
        <f>IFERROR(VLOOKUP(L94,Tablas_Equivalencia!$D$3:$E$9,2,FALSE),"Sin dato")</f>
        <v/>
      </c>
      <c r="X94">
        <f>IF(I94=1,"Varón","Mujer")</f>
        <v/>
      </c>
      <c r="Y94">
        <f>IFERROR(VLOOKUP(M94,Tablas_Equivalencia!$G$3:$H$6,2,FALSE),"Sin dato")</f>
        <v/>
      </c>
      <c r="Z94">
        <f>IF(J94&lt;=24,"18-24","25-29")</f>
        <v/>
      </c>
      <c r="AA94">
        <f>IF(M94&lt;&gt;1,"",IF(P94=2,1,0))</f>
        <v/>
      </c>
      <c r="AB94">
        <f>IF(M94&lt;&gt;1,"",IF(O94&gt;=2,1,0))</f>
        <v/>
      </c>
      <c r="AC94">
        <f>IF(M94&lt;&gt;1,"",IF(OR(Q94=999,Q94=""),"",IF(OR(Q94&lt;35,Q94&gt;48),1,0)))</f>
        <v/>
      </c>
      <c r="AD94">
        <f>IF(COUNT(AA94:AC94)&lt;3,"",SUM(AA94:AC94))</f>
        <v/>
      </c>
      <c r="AE94">
        <f>IF(L94&gt;=4,2,IF(L94&gt;=2,1,0))</f>
        <v/>
      </c>
      <c r="AF94">
        <f>IF(L94&gt;=5,1,0)</f>
        <v/>
      </c>
      <c r="AG94">
        <f>AE94+AF94</f>
        <v/>
      </c>
      <c r="AH94" s="15">
        <f>IF(M94&lt;&gt;1,"",IF(OR(R94=-9,R94=""),"",R94))</f>
        <v/>
      </c>
      <c r="AI94">
        <f>IF(M94&lt;&gt;1,"",IF(OR(Q94=999,Q94=""),"",Q94))</f>
        <v/>
      </c>
    </row>
    <row r="95">
      <c r="A95" t="inlineStr">
        <is>
          <t>TQRMNOP100478</t>
        </is>
      </c>
      <c r="B95" t="n">
        <v>2025</v>
      </c>
      <c r="C95" t="n">
        <v>1</v>
      </c>
      <c r="D95" t="n">
        <v>1</v>
      </c>
      <c r="E95" t="inlineStr">
        <is>
          <t>S</t>
        </is>
      </c>
      <c r="F95" t="n">
        <v>32</v>
      </c>
      <c r="G95" t="n">
        <v>843</v>
      </c>
      <c r="H95" t="n">
        <v>2</v>
      </c>
      <c r="I95" t="n">
        <v>1</v>
      </c>
      <c r="J95" t="n">
        <v>20</v>
      </c>
      <c r="K95" t="n">
        <v>2</v>
      </c>
      <c r="L95" t="n">
        <v>4</v>
      </c>
      <c r="M95" t="n">
        <v>3</v>
      </c>
      <c r="R95" s="15" t="n">
        <v>0</v>
      </c>
      <c r="S95" s="15" t="n">
        <v>97000</v>
      </c>
      <c r="T95" s="15" t="n">
        <v>97000</v>
      </c>
      <c r="U95" s="15" t="n">
        <v>62500</v>
      </c>
      <c r="V95">
        <f>IFERROR(VLOOKUP(D95,Tablas_Equivalencia!$A$3:$B$8,2,FALSE),"Sin dato")</f>
        <v/>
      </c>
      <c r="W95">
        <f>IFERROR(VLOOKUP(L95,Tablas_Equivalencia!$D$3:$E$9,2,FALSE),"Sin dato")</f>
        <v/>
      </c>
      <c r="X95">
        <f>IF(I95=1,"Varón","Mujer")</f>
        <v/>
      </c>
      <c r="Y95">
        <f>IFERROR(VLOOKUP(M95,Tablas_Equivalencia!$G$3:$H$6,2,FALSE),"Sin dato")</f>
        <v/>
      </c>
      <c r="Z95">
        <f>IF(J95&lt;=24,"18-24","25-29")</f>
        <v/>
      </c>
      <c r="AA95">
        <f>IF(M95&lt;&gt;1,"",IF(P95=2,1,0))</f>
        <v/>
      </c>
      <c r="AB95">
        <f>IF(M95&lt;&gt;1,"",IF(O95&gt;=2,1,0))</f>
        <v/>
      </c>
      <c r="AC95">
        <f>IF(M95&lt;&gt;1,"",IF(OR(Q95=999,Q95=""),"",IF(OR(Q95&lt;35,Q95&gt;48),1,0)))</f>
        <v/>
      </c>
      <c r="AD95">
        <f>IF(COUNT(AA95:AC95)&lt;3,"",SUM(AA95:AC95))</f>
        <v/>
      </c>
      <c r="AE95">
        <f>IF(L95&gt;=4,2,IF(L95&gt;=2,1,0))</f>
        <v/>
      </c>
      <c r="AF95">
        <f>IF(L95&gt;=5,1,0)</f>
        <v/>
      </c>
      <c r="AG95">
        <f>AE95+AF95</f>
        <v/>
      </c>
      <c r="AH95" s="15">
        <f>IF(M95&lt;&gt;1,"",IF(OR(R95=-9,R95=""),"",R95))</f>
        <v/>
      </c>
      <c r="AI95">
        <f>IF(M95&lt;&gt;1,"",IF(OR(Q95=999,Q95=""),"",Q95))</f>
        <v/>
      </c>
    </row>
    <row r="96">
      <c r="A96" t="inlineStr">
        <is>
          <t>TQRMNOP100483</t>
        </is>
      </c>
      <c r="B96" t="n">
        <v>2025</v>
      </c>
      <c r="C96" t="n">
        <v>1</v>
      </c>
      <c r="D96" t="n">
        <v>41</v>
      </c>
      <c r="E96" t="inlineStr">
        <is>
          <t>S</t>
        </is>
      </c>
      <c r="F96" t="n">
        <v>8</v>
      </c>
      <c r="G96" t="n">
        <v>493</v>
      </c>
      <c r="H96" t="n">
        <v>3</v>
      </c>
      <c r="I96" t="n">
        <v>2</v>
      </c>
      <c r="J96" t="n">
        <v>26</v>
      </c>
      <c r="K96" t="n">
        <v>1</v>
      </c>
      <c r="L96" t="n">
        <v>5</v>
      </c>
      <c r="M96" t="n">
        <v>1</v>
      </c>
      <c r="N96" t="n">
        <v>3</v>
      </c>
      <c r="O96" t="n">
        <v>2</v>
      </c>
      <c r="P96" t="n">
        <v>2</v>
      </c>
      <c r="Q96" t="n">
        <v>29</v>
      </c>
      <c r="R96" s="15" t="n">
        <v>316000</v>
      </c>
      <c r="S96" s="15" t="n">
        <v>0</v>
      </c>
      <c r="T96" s="15" t="n">
        <v>316000</v>
      </c>
      <c r="U96" s="15" t="n">
        <v>286600</v>
      </c>
      <c r="V96">
        <f>IFERROR(VLOOKUP(D96,Tablas_Equivalencia!$A$3:$B$8,2,FALSE),"Sin dato")</f>
        <v/>
      </c>
      <c r="W96">
        <f>IFERROR(VLOOKUP(L96,Tablas_Equivalencia!$D$3:$E$9,2,FALSE),"Sin dato")</f>
        <v/>
      </c>
      <c r="X96">
        <f>IF(I96=1,"Varón","Mujer")</f>
        <v/>
      </c>
      <c r="Y96">
        <f>IFERROR(VLOOKUP(M96,Tablas_Equivalencia!$G$3:$H$6,2,FALSE),"Sin dato")</f>
        <v/>
      </c>
      <c r="Z96">
        <f>IF(J96&lt;=24,"18-24","25-29")</f>
        <v/>
      </c>
      <c r="AA96">
        <f>IF(M96&lt;&gt;1,"",IF(P96=2,1,0))</f>
        <v/>
      </c>
      <c r="AB96">
        <f>IF(M96&lt;&gt;1,"",IF(O96&gt;=2,1,0))</f>
        <v/>
      </c>
      <c r="AC96">
        <f>IF(M96&lt;&gt;1,"",IF(OR(Q96=999,Q96=""),"",IF(OR(Q96&lt;35,Q96&gt;48),1,0)))</f>
        <v/>
      </c>
      <c r="AD96">
        <f>IF(COUNT(AA96:AC96)&lt;3,"",SUM(AA96:AC96))</f>
        <v/>
      </c>
      <c r="AE96">
        <f>IF(L96&gt;=4,2,IF(L96&gt;=2,1,0))</f>
        <v/>
      </c>
      <c r="AF96">
        <f>IF(L96&gt;=5,1,0)</f>
        <v/>
      </c>
      <c r="AG96">
        <f>AE96+AF96</f>
        <v/>
      </c>
      <c r="AH96" s="15">
        <f>IF(M96&lt;&gt;1,"",IF(OR(R96=-9,R96=""),"",R96))</f>
        <v/>
      </c>
      <c r="AI96">
        <f>IF(M96&lt;&gt;1,"",IF(OR(Q96=999,Q96=""),"",Q96))</f>
        <v/>
      </c>
    </row>
    <row r="97">
      <c r="A97" t="inlineStr">
        <is>
          <t>TQRMNOP100484</t>
        </is>
      </c>
      <c r="B97" t="n">
        <v>2025</v>
      </c>
      <c r="C97" t="n">
        <v>1</v>
      </c>
      <c r="D97" t="n">
        <v>1</v>
      </c>
      <c r="E97" t="inlineStr">
        <is>
          <t>S</t>
        </is>
      </c>
      <c r="F97" t="n">
        <v>33</v>
      </c>
      <c r="G97" t="n">
        <v>1411</v>
      </c>
      <c r="H97" t="n">
        <v>2</v>
      </c>
      <c r="I97" t="n">
        <v>1</v>
      </c>
      <c r="J97" t="n">
        <v>28</v>
      </c>
      <c r="K97" t="n">
        <v>2</v>
      </c>
      <c r="L97" t="n">
        <v>3</v>
      </c>
      <c r="M97" t="n">
        <v>1</v>
      </c>
      <c r="N97" t="n">
        <v>3</v>
      </c>
      <c r="O97" t="n">
        <v>2</v>
      </c>
      <c r="P97" t="n">
        <v>2</v>
      </c>
      <c r="Q97" t="n">
        <v>31</v>
      </c>
      <c r="R97" s="15" t="n">
        <v>-9</v>
      </c>
      <c r="S97" s="15" t="n">
        <v>0</v>
      </c>
      <c r="T97" s="15" t="n">
        <v>0</v>
      </c>
      <c r="U97" s="15" t="n">
        <v>165800</v>
      </c>
      <c r="V97">
        <f>IFERROR(VLOOKUP(D97,Tablas_Equivalencia!$A$3:$B$8,2,FALSE),"Sin dato")</f>
        <v/>
      </c>
      <c r="W97">
        <f>IFERROR(VLOOKUP(L97,Tablas_Equivalencia!$D$3:$E$9,2,FALSE),"Sin dato")</f>
        <v/>
      </c>
      <c r="X97">
        <f>IF(I97=1,"Varón","Mujer")</f>
        <v/>
      </c>
      <c r="Y97">
        <f>IFERROR(VLOOKUP(M97,Tablas_Equivalencia!$G$3:$H$6,2,FALSE),"Sin dato")</f>
        <v/>
      </c>
      <c r="Z97">
        <f>IF(J97&lt;=24,"18-24","25-29")</f>
        <v/>
      </c>
      <c r="AA97">
        <f>IF(M97&lt;&gt;1,"",IF(P97=2,1,0))</f>
        <v/>
      </c>
      <c r="AB97">
        <f>IF(M97&lt;&gt;1,"",IF(O97&gt;=2,1,0))</f>
        <v/>
      </c>
      <c r="AC97">
        <f>IF(M97&lt;&gt;1,"",IF(OR(Q97=999,Q97=""),"",IF(OR(Q97&lt;35,Q97&gt;48),1,0)))</f>
        <v/>
      </c>
      <c r="AD97">
        <f>IF(COUNT(AA97:AC97)&lt;3,"",SUM(AA97:AC97))</f>
        <v/>
      </c>
      <c r="AE97">
        <f>IF(L97&gt;=4,2,IF(L97&gt;=2,1,0))</f>
        <v/>
      </c>
      <c r="AF97">
        <f>IF(L97&gt;=5,1,0)</f>
        <v/>
      </c>
      <c r="AG97">
        <f>AE97+AF97</f>
        <v/>
      </c>
      <c r="AH97" s="15">
        <f>IF(M97&lt;&gt;1,"",IF(OR(R97=-9,R97=""),"",R97))</f>
        <v/>
      </c>
      <c r="AI97">
        <f>IF(M97&lt;&gt;1,"",IF(OR(Q97=999,Q97=""),"",Q97))</f>
        <v/>
      </c>
    </row>
    <row r="98">
      <c r="A98" t="inlineStr">
        <is>
          <t>TQRMNOP100485</t>
        </is>
      </c>
      <c r="B98" t="n">
        <v>2025</v>
      </c>
      <c r="C98" t="n">
        <v>1</v>
      </c>
      <c r="D98" t="n">
        <v>44</v>
      </c>
      <c r="E98" t="inlineStr">
        <is>
          <t>N</t>
        </is>
      </c>
      <c r="F98" t="n">
        <v>93</v>
      </c>
      <c r="G98" t="n">
        <v>1273</v>
      </c>
      <c r="H98" t="n">
        <v>2</v>
      </c>
      <c r="I98" t="n">
        <v>1</v>
      </c>
      <c r="J98" t="n">
        <v>26</v>
      </c>
      <c r="K98" t="n">
        <v>2</v>
      </c>
      <c r="L98" t="n">
        <v>4</v>
      </c>
      <c r="M98" t="n">
        <v>1</v>
      </c>
      <c r="N98" t="n">
        <v>3</v>
      </c>
      <c r="O98" t="n">
        <v>2</v>
      </c>
      <c r="P98" t="n">
        <v>1</v>
      </c>
      <c r="Q98" t="n">
        <v>26</v>
      </c>
      <c r="R98" s="15" t="n">
        <v>-9</v>
      </c>
      <c r="S98" s="15" t="n">
        <v>0</v>
      </c>
      <c r="T98" s="15" t="n">
        <v>0</v>
      </c>
      <c r="U98" s="15" t="n">
        <v>175200</v>
      </c>
      <c r="V98">
        <f>IFERROR(VLOOKUP(D98,Tablas_Equivalencia!$A$3:$B$8,2,FALSE),"Sin dato")</f>
        <v/>
      </c>
      <c r="W98">
        <f>IFERROR(VLOOKUP(L98,Tablas_Equivalencia!$D$3:$E$9,2,FALSE),"Sin dato")</f>
        <v/>
      </c>
      <c r="X98">
        <f>IF(I98=1,"Varón","Mujer")</f>
        <v/>
      </c>
      <c r="Y98">
        <f>IFERROR(VLOOKUP(M98,Tablas_Equivalencia!$G$3:$H$6,2,FALSE),"Sin dato")</f>
        <v/>
      </c>
      <c r="Z98">
        <f>IF(J98&lt;=24,"18-24","25-29")</f>
        <v/>
      </c>
      <c r="AA98">
        <f>IF(M98&lt;&gt;1,"",IF(P98=2,1,0))</f>
        <v/>
      </c>
      <c r="AB98">
        <f>IF(M98&lt;&gt;1,"",IF(O98&gt;=2,1,0))</f>
        <v/>
      </c>
      <c r="AC98">
        <f>IF(M98&lt;&gt;1,"",IF(OR(Q98=999,Q98=""),"",IF(OR(Q98&lt;35,Q98&gt;48),1,0)))</f>
        <v/>
      </c>
      <c r="AD98">
        <f>IF(COUNT(AA98:AC98)&lt;3,"",SUM(AA98:AC98))</f>
        <v/>
      </c>
      <c r="AE98">
        <f>IF(L98&gt;=4,2,IF(L98&gt;=2,1,0))</f>
        <v/>
      </c>
      <c r="AF98">
        <f>IF(L98&gt;=5,1,0)</f>
        <v/>
      </c>
      <c r="AG98">
        <f>AE98+AF98</f>
        <v/>
      </c>
      <c r="AH98" s="15">
        <f>IF(M98&lt;&gt;1,"",IF(OR(R98=-9,R98=""),"",R98))</f>
        <v/>
      </c>
      <c r="AI98">
        <f>IF(M98&lt;&gt;1,"",IF(OR(Q98=999,Q98=""),"",Q98))</f>
        <v/>
      </c>
    </row>
    <row r="99">
      <c r="A99" t="inlineStr">
        <is>
          <t>TQRMNOP100491</t>
        </is>
      </c>
      <c r="B99" t="n">
        <v>2025</v>
      </c>
      <c r="C99" t="n">
        <v>1</v>
      </c>
      <c r="D99" t="n">
        <v>41</v>
      </c>
      <c r="E99" t="inlineStr">
        <is>
          <t>S</t>
        </is>
      </c>
      <c r="F99" t="n">
        <v>8</v>
      </c>
      <c r="G99" t="n">
        <v>835</v>
      </c>
      <c r="H99" t="n">
        <v>10</v>
      </c>
      <c r="I99" t="n">
        <v>2</v>
      </c>
      <c r="J99" t="n">
        <v>27</v>
      </c>
      <c r="K99" t="n">
        <v>1</v>
      </c>
      <c r="L99" t="n">
        <v>4</v>
      </c>
      <c r="M99" t="n">
        <v>3</v>
      </c>
      <c r="R99" s="15" t="n">
        <v>0</v>
      </c>
      <c r="S99" s="15" t="n">
        <v>0</v>
      </c>
      <c r="T99" s="15" t="n">
        <v>0</v>
      </c>
      <c r="U99" s="15" t="n">
        <v>83200</v>
      </c>
      <c r="V99">
        <f>IFERROR(VLOOKUP(D99,Tablas_Equivalencia!$A$3:$B$8,2,FALSE),"Sin dato")</f>
        <v/>
      </c>
      <c r="W99">
        <f>IFERROR(VLOOKUP(L99,Tablas_Equivalencia!$D$3:$E$9,2,FALSE),"Sin dato")</f>
        <v/>
      </c>
      <c r="X99">
        <f>IF(I99=1,"Varón","Mujer")</f>
        <v/>
      </c>
      <c r="Y99">
        <f>IFERROR(VLOOKUP(M99,Tablas_Equivalencia!$G$3:$H$6,2,FALSE),"Sin dato")</f>
        <v/>
      </c>
      <c r="Z99">
        <f>IF(J99&lt;=24,"18-24","25-29")</f>
        <v/>
      </c>
      <c r="AA99">
        <f>IF(M99&lt;&gt;1,"",IF(P99=2,1,0))</f>
        <v/>
      </c>
      <c r="AB99">
        <f>IF(M99&lt;&gt;1,"",IF(O99&gt;=2,1,0))</f>
        <v/>
      </c>
      <c r="AC99">
        <f>IF(M99&lt;&gt;1,"",IF(OR(Q99=999,Q99=""),"",IF(OR(Q99&lt;35,Q99&gt;48),1,0)))</f>
        <v/>
      </c>
      <c r="AD99">
        <f>IF(COUNT(AA99:AC99)&lt;3,"",SUM(AA99:AC99))</f>
        <v/>
      </c>
      <c r="AE99">
        <f>IF(L99&gt;=4,2,IF(L99&gt;=2,1,0))</f>
        <v/>
      </c>
      <c r="AF99">
        <f>IF(L99&gt;=5,1,0)</f>
        <v/>
      </c>
      <c r="AG99">
        <f>AE99+AF99</f>
        <v/>
      </c>
      <c r="AH99" s="15">
        <f>IF(M99&lt;&gt;1,"",IF(OR(R99=-9,R99=""),"",R99))</f>
        <v/>
      </c>
      <c r="AI99">
        <f>IF(M99&lt;&gt;1,"",IF(OR(Q99=999,Q99=""),"",Q99))</f>
        <v/>
      </c>
    </row>
    <row r="100">
      <c r="A100" t="inlineStr">
        <is>
          <t>TQRMNOP100500</t>
        </is>
      </c>
      <c r="B100" t="n">
        <v>2025</v>
      </c>
      <c r="C100" t="n">
        <v>1</v>
      </c>
      <c r="D100" t="n">
        <v>43</v>
      </c>
      <c r="E100" t="inlineStr">
        <is>
          <t>N</t>
        </is>
      </c>
      <c r="F100" t="n">
        <v>29</v>
      </c>
      <c r="G100" t="n">
        <v>1725</v>
      </c>
      <c r="H100" t="n">
        <v>10</v>
      </c>
      <c r="I100" t="n">
        <v>1</v>
      </c>
      <c r="J100" t="n">
        <v>23</v>
      </c>
      <c r="K100" t="n">
        <v>2</v>
      </c>
      <c r="L100" t="n">
        <v>3</v>
      </c>
      <c r="M100" t="n">
        <v>2</v>
      </c>
      <c r="R100" s="15" t="n">
        <v>0</v>
      </c>
      <c r="S100" s="15" t="n">
        <v>0</v>
      </c>
      <c r="T100" s="15" t="n">
        <v>0</v>
      </c>
      <c r="U100" s="15" t="n">
        <v>171800</v>
      </c>
      <c r="V100">
        <f>IFERROR(VLOOKUP(D100,Tablas_Equivalencia!$A$3:$B$8,2,FALSE),"Sin dato")</f>
        <v/>
      </c>
      <c r="W100">
        <f>IFERROR(VLOOKUP(L100,Tablas_Equivalencia!$D$3:$E$9,2,FALSE),"Sin dato")</f>
        <v/>
      </c>
      <c r="X100">
        <f>IF(I100=1,"Varón","Mujer")</f>
        <v/>
      </c>
      <c r="Y100">
        <f>IFERROR(VLOOKUP(M100,Tablas_Equivalencia!$G$3:$H$6,2,FALSE),"Sin dato")</f>
        <v/>
      </c>
      <c r="Z100">
        <f>IF(J100&lt;=24,"18-24","25-29")</f>
        <v/>
      </c>
      <c r="AA100">
        <f>IF(M100&lt;&gt;1,"",IF(P100=2,1,0))</f>
        <v/>
      </c>
      <c r="AB100">
        <f>IF(M100&lt;&gt;1,"",IF(O100&gt;=2,1,0))</f>
        <v/>
      </c>
      <c r="AC100">
        <f>IF(M100&lt;&gt;1,"",IF(OR(Q100=999,Q100=""),"",IF(OR(Q100&lt;35,Q100&gt;48),1,0)))</f>
        <v/>
      </c>
      <c r="AD100">
        <f>IF(COUNT(AA100:AC100)&lt;3,"",SUM(AA100:AC100))</f>
        <v/>
      </c>
      <c r="AE100">
        <f>IF(L100&gt;=4,2,IF(L100&gt;=2,1,0))</f>
        <v/>
      </c>
      <c r="AF100">
        <f>IF(L100&gt;=5,1,0)</f>
        <v/>
      </c>
      <c r="AG100">
        <f>AE100+AF100</f>
        <v/>
      </c>
      <c r="AH100" s="15">
        <f>IF(M100&lt;&gt;1,"",IF(OR(R100=-9,R100=""),"",R100))</f>
        <v/>
      </c>
      <c r="AI100">
        <f>IF(M100&lt;&gt;1,"",IF(OR(Q100=999,Q100=""),"",Q100))</f>
        <v/>
      </c>
    </row>
    <row r="101">
      <c r="A101" t="inlineStr">
        <is>
          <t>TQRMNOP100502</t>
        </is>
      </c>
      <c r="B101" t="n">
        <v>2025</v>
      </c>
      <c r="C101" t="n">
        <v>1</v>
      </c>
      <c r="D101" t="n">
        <v>43</v>
      </c>
      <c r="E101" t="inlineStr">
        <is>
          <t>S</t>
        </is>
      </c>
      <c r="F101" t="n">
        <v>19</v>
      </c>
      <c r="G101" t="n">
        <v>1146</v>
      </c>
      <c r="H101" t="n">
        <v>3</v>
      </c>
      <c r="I101" t="n">
        <v>1</v>
      </c>
      <c r="J101" t="n">
        <v>29</v>
      </c>
      <c r="K101" t="n">
        <v>1</v>
      </c>
      <c r="L101" t="n">
        <v>5</v>
      </c>
      <c r="M101" t="n">
        <v>2</v>
      </c>
      <c r="R101" s="15" t="n">
        <v>0</v>
      </c>
      <c r="S101" s="15" t="n">
        <v>178000</v>
      </c>
      <c r="T101" s="15" t="n">
        <v>178000</v>
      </c>
      <c r="U101" s="15" t="n">
        <v>216700</v>
      </c>
      <c r="V101">
        <f>IFERROR(VLOOKUP(D101,Tablas_Equivalencia!$A$3:$B$8,2,FALSE),"Sin dato")</f>
        <v/>
      </c>
      <c r="W101">
        <f>IFERROR(VLOOKUP(L101,Tablas_Equivalencia!$D$3:$E$9,2,FALSE),"Sin dato")</f>
        <v/>
      </c>
      <c r="X101">
        <f>IF(I101=1,"Varón","Mujer")</f>
        <v/>
      </c>
      <c r="Y101">
        <f>IFERROR(VLOOKUP(M101,Tablas_Equivalencia!$G$3:$H$6,2,FALSE),"Sin dato")</f>
        <v/>
      </c>
      <c r="Z101">
        <f>IF(J101&lt;=24,"18-24","25-29")</f>
        <v/>
      </c>
      <c r="AA101">
        <f>IF(M101&lt;&gt;1,"",IF(P101=2,1,0))</f>
        <v/>
      </c>
      <c r="AB101">
        <f>IF(M101&lt;&gt;1,"",IF(O101&gt;=2,1,0))</f>
        <v/>
      </c>
      <c r="AC101">
        <f>IF(M101&lt;&gt;1,"",IF(OR(Q101=999,Q101=""),"",IF(OR(Q101&lt;35,Q101&gt;48),1,0)))</f>
        <v/>
      </c>
      <c r="AD101">
        <f>IF(COUNT(AA101:AC101)&lt;3,"",SUM(AA101:AC101))</f>
        <v/>
      </c>
      <c r="AE101">
        <f>IF(L101&gt;=4,2,IF(L101&gt;=2,1,0))</f>
        <v/>
      </c>
      <c r="AF101">
        <f>IF(L101&gt;=5,1,0)</f>
        <v/>
      </c>
      <c r="AG101">
        <f>AE101+AF101</f>
        <v/>
      </c>
      <c r="AH101" s="15">
        <f>IF(M101&lt;&gt;1,"",IF(OR(R101=-9,R101=""),"",R101))</f>
        <v/>
      </c>
      <c r="AI101">
        <f>IF(M101&lt;&gt;1,"",IF(OR(Q101=999,Q101=""),"",Q101))</f>
        <v/>
      </c>
    </row>
    <row r="102">
      <c r="A102" t="inlineStr">
        <is>
          <t>TQRMNOP100509</t>
        </is>
      </c>
      <c r="B102" t="n">
        <v>2025</v>
      </c>
      <c r="C102" t="n">
        <v>1</v>
      </c>
      <c r="D102" t="n">
        <v>43</v>
      </c>
      <c r="E102" t="inlineStr">
        <is>
          <t>N</t>
        </is>
      </c>
      <c r="F102" t="n">
        <v>29</v>
      </c>
      <c r="G102" t="n">
        <v>962</v>
      </c>
      <c r="H102" t="n">
        <v>1</v>
      </c>
      <c r="I102" t="n">
        <v>1</v>
      </c>
      <c r="J102" t="n">
        <v>22</v>
      </c>
      <c r="K102" t="n">
        <v>2</v>
      </c>
      <c r="L102" t="n">
        <v>3</v>
      </c>
      <c r="M102" t="n">
        <v>3</v>
      </c>
      <c r="R102" s="15" t="n">
        <v>0</v>
      </c>
      <c r="S102" s="15" t="n">
        <v>61000</v>
      </c>
      <c r="T102" s="15" t="n">
        <v>61000</v>
      </c>
      <c r="U102" s="15" t="n">
        <v>197900</v>
      </c>
      <c r="V102">
        <f>IFERROR(VLOOKUP(D102,Tablas_Equivalencia!$A$3:$B$8,2,FALSE),"Sin dato")</f>
        <v/>
      </c>
      <c r="W102">
        <f>IFERROR(VLOOKUP(L102,Tablas_Equivalencia!$D$3:$E$9,2,FALSE),"Sin dato")</f>
        <v/>
      </c>
      <c r="X102">
        <f>IF(I102=1,"Varón","Mujer")</f>
        <v/>
      </c>
      <c r="Y102">
        <f>IFERROR(VLOOKUP(M102,Tablas_Equivalencia!$G$3:$H$6,2,FALSE),"Sin dato")</f>
        <v/>
      </c>
      <c r="Z102">
        <f>IF(J102&lt;=24,"18-24","25-29")</f>
        <v/>
      </c>
      <c r="AA102">
        <f>IF(M102&lt;&gt;1,"",IF(P102=2,1,0))</f>
        <v/>
      </c>
      <c r="AB102">
        <f>IF(M102&lt;&gt;1,"",IF(O102&gt;=2,1,0))</f>
        <v/>
      </c>
      <c r="AC102">
        <f>IF(M102&lt;&gt;1,"",IF(OR(Q102=999,Q102=""),"",IF(OR(Q102&lt;35,Q102&gt;48),1,0)))</f>
        <v/>
      </c>
      <c r="AD102">
        <f>IF(COUNT(AA102:AC102)&lt;3,"",SUM(AA102:AC102))</f>
        <v/>
      </c>
      <c r="AE102">
        <f>IF(L102&gt;=4,2,IF(L102&gt;=2,1,0))</f>
        <v/>
      </c>
      <c r="AF102">
        <f>IF(L102&gt;=5,1,0)</f>
        <v/>
      </c>
      <c r="AG102">
        <f>AE102+AF102</f>
        <v/>
      </c>
      <c r="AH102" s="15">
        <f>IF(M102&lt;&gt;1,"",IF(OR(R102=-9,R102=""),"",R102))</f>
        <v/>
      </c>
      <c r="AI102">
        <f>IF(M102&lt;&gt;1,"",IF(OR(Q102=999,Q102=""),"",Q102))</f>
        <v/>
      </c>
    </row>
    <row r="103">
      <c r="A103" t="inlineStr">
        <is>
          <t>TQRMNOP100516</t>
        </is>
      </c>
      <c r="B103" t="n">
        <v>2025</v>
      </c>
      <c r="C103" t="n">
        <v>1</v>
      </c>
      <c r="D103" t="n">
        <v>41</v>
      </c>
      <c r="E103" t="inlineStr">
        <is>
          <t>S</t>
        </is>
      </c>
      <c r="F103" t="n">
        <v>8</v>
      </c>
      <c r="G103" t="n">
        <v>845</v>
      </c>
      <c r="H103" t="n">
        <v>10</v>
      </c>
      <c r="I103" t="n">
        <v>1</v>
      </c>
      <c r="J103" t="n">
        <v>27</v>
      </c>
      <c r="K103" t="n">
        <v>2</v>
      </c>
      <c r="L103" t="n">
        <v>4</v>
      </c>
      <c r="M103" t="n">
        <v>1</v>
      </c>
      <c r="N103" t="n">
        <v>2</v>
      </c>
      <c r="O103" t="n">
        <v>1</v>
      </c>
      <c r="P103" t="n">
        <v>1</v>
      </c>
      <c r="Q103" t="n">
        <v>999</v>
      </c>
      <c r="R103" s="15" t="n">
        <v>966000</v>
      </c>
      <c r="S103" s="15" t="n">
        <v>0</v>
      </c>
      <c r="T103" s="15" t="n">
        <v>966000</v>
      </c>
      <c r="U103" s="15" t="n">
        <v>41500</v>
      </c>
      <c r="V103">
        <f>IFERROR(VLOOKUP(D103,Tablas_Equivalencia!$A$3:$B$8,2,FALSE),"Sin dato")</f>
        <v/>
      </c>
      <c r="W103">
        <f>IFERROR(VLOOKUP(L103,Tablas_Equivalencia!$D$3:$E$9,2,FALSE),"Sin dato")</f>
        <v/>
      </c>
      <c r="X103">
        <f>IF(I103=1,"Varón","Mujer")</f>
        <v/>
      </c>
      <c r="Y103">
        <f>IFERROR(VLOOKUP(M103,Tablas_Equivalencia!$G$3:$H$6,2,FALSE),"Sin dato")</f>
        <v/>
      </c>
      <c r="Z103">
        <f>IF(J103&lt;=24,"18-24","25-29")</f>
        <v/>
      </c>
      <c r="AA103">
        <f>IF(M103&lt;&gt;1,"",IF(P103=2,1,0))</f>
        <v/>
      </c>
      <c r="AB103">
        <f>IF(M103&lt;&gt;1,"",IF(O103&gt;=2,1,0))</f>
        <v/>
      </c>
      <c r="AC103">
        <f>IF(M103&lt;&gt;1,"",IF(OR(Q103=999,Q103=""),"",IF(OR(Q103&lt;35,Q103&gt;48),1,0)))</f>
        <v/>
      </c>
      <c r="AD103">
        <f>IF(COUNT(AA103:AC103)&lt;3,"",SUM(AA103:AC103))</f>
        <v/>
      </c>
      <c r="AE103">
        <f>IF(L103&gt;=4,2,IF(L103&gt;=2,1,0))</f>
        <v/>
      </c>
      <c r="AF103">
        <f>IF(L103&gt;=5,1,0)</f>
        <v/>
      </c>
      <c r="AG103">
        <f>AE103+AF103</f>
        <v/>
      </c>
      <c r="AH103" s="15">
        <f>IF(M103&lt;&gt;1,"",IF(OR(R103=-9,R103=""),"",R103))</f>
        <v/>
      </c>
      <c r="AI103">
        <f>IF(M103&lt;&gt;1,"",IF(OR(Q103=999,Q103=""),"",Q103))</f>
        <v/>
      </c>
    </row>
    <row r="104">
      <c r="A104" t="inlineStr">
        <is>
          <t>TQRMNOP100517</t>
        </is>
      </c>
      <c r="B104" t="n">
        <v>2025</v>
      </c>
      <c r="C104" t="n">
        <v>1</v>
      </c>
      <c r="D104" t="n">
        <v>42</v>
      </c>
      <c r="E104" t="inlineStr">
        <is>
          <t>S</t>
        </is>
      </c>
      <c r="F104" t="n">
        <v>10</v>
      </c>
      <c r="G104" t="n">
        <v>474</v>
      </c>
      <c r="H104" t="n">
        <v>2</v>
      </c>
      <c r="I104" t="n">
        <v>1</v>
      </c>
      <c r="J104" t="n">
        <v>28</v>
      </c>
      <c r="K104" t="n">
        <v>1</v>
      </c>
      <c r="L104" t="n">
        <v>5</v>
      </c>
      <c r="M104" t="n">
        <v>1</v>
      </c>
      <c r="N104" t="n">
        <v>3</v>
      </c>
      <c r="O104" t="n">
        <v>3</v>
      </c>
      <c r="P104" t="n">
        <v>2</v>
      </c>
      <c r="Q104" t="n">
        <v>44</v>
      </c>
      <c r="R104" s="15" t="n">
        <v>465000</v>
      </c>
      <c r="S104" s="15" t="n">
        <v>0</v>
      </c>
      <c r="T104" s="15" t="n">
        <v>465000</v>
      </c>
      <c r="U104" s="15" t="n">
        <v>141800</v>
      </c>
      <c r="V104">
        <f>IFERROR(VLOOKUP(D104,Tablas_Equivalencia!$A$3:$B$8,2,FALSE),"Sin dato")</f>
        <v/>
      </c>
      <c r="W104">
        <f>IFERROR(VLOOKUP(L104,Tablas_Equivalencia!$D$3:$E$9,2,FALSE),"Sin dato")</f>
        <v/>
      </c>
      <c r="X104">
        <f>IF(I104=1,"Varón","Mujer")</f>
        <v/>
      </c>
      <c r="Y104">
        <f>IFERROR(VLOOKUP(M104,Tablas_Equivalencia!$G$3:$H$6,2,FALSE),"Sin dato")</f>
        <v/>
      </c>
      <c r="Z104">
        <f>IF(J104&lt;=24,"18-24","25-29")</f>
        <v/>
      </c>
      <c r="AA104">
        <f>IF(M104&lt;&gt;1,"",IF(P104=2,1,0))</f>
        <v/>
      </c>
      <c r="AB104">
        <f>IF(M104&lt;&gt;1,"",IF(O104&gt;=2,1,0))</f>
        <v/>
      </c>
      <c r="AC104">
        <f>IF(M104&lt;&gt;1,"",IF(OR(Q104=999,Q104=""),"",IF(OR(Q104&lt;35,Q104&gt;48),1,0)))</f>
        <v/>
      </c>
      <c r="AD104">
        <f>IF(COUNT(AA104:AC104)&lt;3,"",SUM(AA104:AC104))</f>
        <v/>
      </c>
      <c r="AE104">
        <f>IF(L104&gt;=4,2,IF(L104&gt;=2,1,0))</f>
        <v/>
      </c>
      <c r="AF104">
        <f>IF(L104&gt;=5,1,0)</f>
        <v/>
      </c>
      <c r="AG104">
        <f>AE104+AF104</f>
        <v/>
      </c>
      <c r="AH104" s="15">
        <f>IF(M104&lt;&gt;1,"",IF(OR(R104=-9,R104=""),"",R104))</f>
        <v/>
      </c>
      <c r="AI104">
        <f>IF(M104&lt;&gt;1,"",IF(OR(Q104=999,Q104=""),"",Q104))</f>
        <v/>
      </c>
    </row>
    <row r="105">
      <c r="A105" t="inlineStr">
        <is>
          <t>TQRMNOP100529</t>
        </is>
      </c>
      <c r="B105" t="n">
        <v>2025</v>
      </c>
      <c r="C105" t="n">
        <v>1</v>
      </c>
      <c r="D105" t="n">
        <v>44</v>
      </c>
      <c r="E105" t="inlineStr">
        <is>
          <t>S</t>
        </is>
      </c>
      <c r="F105" t="n">
        <v>13</v>
      </c>
      <c r="G105" t="n">
        <v>292</v>
      </c>
      <c r="H105" t="n">
        <v>1</v>
      </c>
      <c r="I105" t="n">
        <v>1</v>
      </c>
      <c r="J105" t="n">
        <v>18</v>
      </c>
      <c r="K105" t="n">
        <v>2</v>
      </c>
      <c r="L105" t="n">
        <v>4</v>
      </c>
      <c r="M105" t="n">
        <v>3</v>
      </c>
      <c r="R105" s="15" t="n">
        <v>0</v>
      </c>
      <c r="S105" s="15" t="n">
        <v>0</v>
      </c>
      <c r="T105" s="15" t="n">
        <v>0</v>
      </c>
      <c r="U105" s="15" t="n">
        <v>235100</v>
      </c>
      <c r="V105">
        <f>IFERROR(VLOOKUP(D105,Tablas_Equivalencia!$A$3:$B$8,2,FALSE),"Sin dato")</f>
        <v/>
      </c>
      <c r="W105">
        <f>IFERROR(VLOOKUP(L105,Tablas_Equivalencia!$D$3:$E$9,2,FALSE),"Sin dato")</f>
        <v/>
      </c>
      <c r="X105">
        <f>IF(I105=1,"Varón","Mujer")</f>
        <v/>
      </c>
      <c r="Y105">
        <f>IFERROR(VLOOKUP(M105,Tablas_Equivalencia!$G$3:$H$6,2,FALSE),"Sin dato")</f>
        <v/>
      </c>
      <c r="Z105">
        <f>IF(J105&lt;=24,"18-24","25-29")</f>
        <v/>
      </c>
      <c r="AA105">
        <f>IF(M105&lt;&gt;1,"",IF(P105=2,1,0))</f>
        <v/>
      </c>
      <c r="AB105">
        <f>IF(M105&lt;&gt;1,"",IF(O105&gt;=2,1,0))</f>
        <v/>
      </c>
      <c r="AC105">
        <f>IF(M105&lt;&gt;1,"",IF(OR(Q105=999,Q105=""),"",IF(OR(Q105&lt;35,Q105&gt;48),1,0)))</f>
        <v/>
      </c>
      <c r="AD105">
        <f>IF(COUNT(AA105:AC105)&lt;3,"",SUM(AA105:AC105))</f>
        <v/>
      </c>
      <c r="AE105">
        <f>IF(L105&gt;=4,2,IF(L105&gt;=2,1,0))</f>
        <v/>
      </c>
      <c r="AF105">
        <f>IF(L105&gt;=5,1,0)</f>
        <v/>
      </c>
      <c r="AG105">
        <f>AE105+AF105</f>
        <v/>
      </c>
      <c r="AH105" s="15">
        <f>IF(M105&lt;&gt;1,"",IF(OR(R105=-9,R105=""),"",R105))</f>
        <v/>
      </c>
      <c r="AI105">
        <f>IF(M105&lt;&gt;1,"",IF(OR(Q105=999,Q105=""),"",Q105))</f>
        <v/>
      </c>
    </row>
    <row r="106">
      <c r="A106" t="inlineStr">
        <is>
          <t>TQRMNOP100535</t>
        </is>
      </c>
      <c r="B106" t="n">
        <v>2025</v>
      </c>
      <c r="C106" t="n">
        <v>1</v>
      </c>
      <c r="D106" t="n">
        <v>1</v>
      </c>
      <c r="E106" t="inlineStr">
        <is>
          <t>S</t>
        </is>
      </c>
      <c r="F106" t="n">
        <v>32</v>
      </c>
      <c r="G106" t="n">
        <v>907</v>
      </c>
      <c r="H106" t="n">
        <v>2</v>
      </c>
      <c r="I106" t="n">
        <v>2</v>
      </c>
      <c r="J106" t="n">
        <v>23</v>
      </c>
      <c r="K106" t="n">
        <v>1</v>
      </c>
      <c r="L106" t="n">
        <v>4</v>
      </c>
      <c r="M106" t="n">
        <v>3</v>
      </c>
      <c r="R106" s="15" t="n">
        <v>0</v>
      </c>
      <c r="S106" s="15" t="n">
        <v>0</v>
      </c>
      <c r="T106" s="15" t="n">
        <v>0</v>
      </c>
      <c r="U106" s="15" t="n">
        <v>191100</v>
      </c>
      <c r="V106">
        <f>IFERROR(VLOOKUP(D106,Tablas_Equivalencia!$A$3:$B$8,2,FALSE),"Sin dato")</f>
        <v/>
      </c>
      <c r="W106">
        <f>IFERROR(VLOOKUP(L106,Tablas_Equivalencia!$D$3:$E$9,2,FALSE),"Sin dato")</f>
        <v/>
      </c>
      <c r="X106">
        <f>IF(I106=1,"Varón","Mujer")</f>
        <v/>
      </c>
      <c r="Y106">
        <f>IFERROR(VLOOKUP(M106,Tablas_Equivalencia!$G$3:$H$6,2,FALSE),"Sin dato")</f>
        <v/>
      </c>
      <c r="Z106">
        <f>IF(J106&lt;=24,"18-24","25-29")</f>
        <v/>
      </c>
      <c r="AA106">
        <f>IF(M106&lt;&gt;1,"",IF(P106=2,1,0))</f>
        <v/>
      </c>
      <c r="AB106">
        <f>IF(M106&lt;&gt;1,"",IF(O106&gt;=2,1,0))</f>
        <v/>
      </c>
      <c r="AC106">
        <f>IF(M106&lt;&gt;1,"",IF(OR(Q106=999,Q106=""),"",IF(OR(Q106&lt;35,Q106&gt;48),1,0)))</f>
        <v/>
      </c>
      <c r="AD106">
        <f>IF(COUNT(AA106:AC106)&lt;3,"",SUM(AA106:AC106))</f>
        <v/>
      </c>
      <c r="AE106">
        <f>IF(L106&gt;=4,2,IF(L106&gt;=2,1,0))</f>
        <v/>
      </c>
      <c r="AF106">
        <f>IF(L106&gt;=5,1,0)</f>
        <v/>
      </c>
      <c r="AG106">
        <f>AE106+AF106</f>
        <v/>
      </c>
      <c r="AH106" s="15">
        <f>IF(M106&lt;&gt;1,"",IF(OR(R106=-9,R106=""),"",R106))</f>
        <v/>
      </c>
      <c r="AI106">
        <f>IF(M106&lt;&gt;1,"",IF(OR(Q106=999,Q106=""),"",Q106))</f>
        <v/>
      </c>
    </row>
    <row r="107">
      <c r="A107" t="inlineStr">
        <is>
          <t>TQRMNOP100549</t>
        </is>
      </c>
      <c r="B107" t="n">
        <v>2025</v>
      </c>
      <c r="C107" t="n">
        <v>1</v>
      </c>
      <c r="D107" t="n">
        <v>43</v>
      </c>
      <c r="E107" t="inlineStr">
        <is>
          <t>N</t>
        </is>
      </c>
      <c r="F107" t="n">
        <v>26</v>
      </c>
      <c r="G107" t="n">
        <v>1190</v>
      </c>
      <c r="H107" t="n">
        <v>3</v>
      </c>
      <c r="I107" t="n">
        <v>2</v>
      </c>
      <c r="J107" t="n">
        <v>25</v>
      </c>
      <c r="K107" t="n">
        <v>2</v>
      </c>
      <c r="L107" t="n">
        <v>3</v>
      </c>
      <c r="M107" t="n">
        <v>1</v>
      </c>
      <c r="N107" t="n">
        <v>1</v>
      </c>
      <c r="O107" t="n">
        <v>2</v>
      </c>
      <c r="P107" t="n">
        <v>2</v>
      </c>
      <c r="Q107" t="n">
        <v>24</v>
      </c>
      <c r="R107" s="15" t="n">
        <v>293000</v>
      </c>
      <c r="S107" s="15" t="n">
        <v>27000</v>
      </c>
      <c r="T107" s="15" t="n">
        <v>320000</v>
      </c>
      <c r="U107" s="15" t="n">
        <v>255500</v>
      </c>
      <c r="V107">
        <f>IFERROR(VLOOKUP(D107,Tablas_Equivalencia!$A$3:$B$8,2,FALSE),"Sin dato")</f>
        <v/>
      </c>
      <c r="W107">
        <f>IFERROR(VLOOKUP(L107,Tablas_Equivalencia!$D$3:$E$9,2,FALSE),"Sin dato")</f>
        <v/>
      </c>
      <c r="X107">
        <f>IF(I107=1,"Varón","Mujer")</f>
        <v/>
      </c>
      <c r="Y107">
        <f>IFERROR(VLOOKUP(M107,Tablas_Equivalencia!$G$3:$H$6,2,FALSE),"Sin dato")</f>
        <v/>
      </c>
      <c r="Z107">
        <f>IF(J107&lt;=24,"18-24","25-29")</f>
        <v/>
      </c>
      <c r="AA107">
        <f>IF(M107&lt;&gt;1,"",IF(P107=2,1,0))</f>
        <v/>
      </c>
      <c r="AB107">
        <f>IF(M107&lt;&gt;1,"",IF(O107&gt;=2,1,0))</f>
        <v/>
      </c>
      <c r="AC107">
        <f>IF(M107&lt;&gt;1,"",IF(OR(Q107=999,Q107=""),"",IF(OR(Q107&lt;35,Q107&gt;48),1,0)))</f>
        <v/>
      </c>
      <c r="AD107">
        <f>IF(COUNT(AA107:AC107)&lt;3,"",SUM(AA107:AC107))</f>
        <v/>
      </c>
      <c r="AE107">
        <f>IF(L107&gt;=4,2,IF(L107&gt;=2,1,0))</f>
        <v/>
      </c>
      <c r="AF107">
        <f>IF(L107&gt;=5,1,0)</f>
        <v/>
      </c>
      <c r="AG107">
        <f>AE107+AF107</f>
        <v/>
      </c>
      <c r="AH107" s="15">
        <f>IF(M107&lt;&gt;1,"",IF(OR(R107=-9,R107=""),"",R107))</f>
        <v/>
      </c>
      <c r="AI107">
        <f>IF(M107&lt;&gt;1,"",IF(OR(Q107=999,Q107=""),"",Q107))</f>
        <v/>
      </c>
    </row>
    <row r="108">
      <c r="A108" t="inlineStr">
        <is>
          <t>TQRMNOP100553</t>
        </is>
      </c>
      <c r="B108" t="n">
        <v>2025</v>
      </c>
      <c r="C108" t="n">
        <v>1</v>
      </c>
      <c r="D108" t="n">
        <v>43</v>
      </c>
      <c r="E108" t="inlineStr">
        <is>
          <t>N</t>
        </is>
      </c>
      <c r="F108" t="n">
        <v>34</v>
      </c>
      <c r="G108" t="n">
        <v>1394</v>
      </c>
      <c r="H108" t="n">
        <v>2</v>
      </c>
      <c r="I108" t="n">
        <v>1</v>
      </c>
      <c r="J108" t="n">
        <v>18</v>
      </c>
      <c r="K108" t="n">
        <v>1</v>
      </c>
      <c r="L108" t="n">
        <v>5</v>
      </c>
      <c r="M108" t="n">
        <v>1</v>
      </c>
      <c r="N108" t="n">
        <v>3</v>
      </c>
      <c r="O108" t="n">
        <v>2</v>
      </c>
      <c r="P108" t="n">
        <v>1</v>
      </c>
      <c r="Q108" t="n">
        <v>18</v>
      </c>
      <c r="R108" s="15" t="n">
        <v>679000</v>
      </c>
      <c r="S108" s="15" t="n">
        <v>0</v>
      </c>
      <c r="T108" s="15" t="n">
        <v>679000</v>
      </c>
      <c r="U108" s="15" t="n">
        <v>176300</v>
      </c>
      <c r="V108">
        <f>IFERROR(VLOOKUP(D108,Tablas_Equivalencia!$A$3:$B$8,2,FALSE),"Sin dato")</f>
        <v/>
      </c>
      <c r="W108">
        <f>IFERROR(VLOOKUP(L108,Tablas_Equivalencia!$D$3:$E$9,2,FALSE),"Sin dato")</f>
        <v/>
      </c>
      <c r="X108">
        <f>IF(I108=1,"Varón","Mujer")</f>
        <v/>
      </c>
      <c r="Y108">
        <f>IFERROR(VLOOKUP(M108,Tablas_Equivalencia!$G$3:$H$6,2,FALSE),"Sin dato")</f>
        <v/>
      </c>
      <c r="Z108">
        <f>IF(J108&lt;=24,"18-24","25-29")</f>
        <v/>
      </c>
      <c r="AA108">
        <f>IF(M108&lt;&gt;1,"",IF(P108=2,1,0))</f>
        <v/>
      </c>
      <c r="AB108">
        <f>IF(M108&lt;&gt;1,"",IF(O108&gt;=2,1,0))</f>
        <v/>
      </c>
      <c r="AC108">
        <f>IF(M108&lt;&gt;1,"",IF(OR(Q108=999,Q108=""),"",IF(OR(Q108&lt;35,Q108&gt;48),1,0)))</f>
        <v/>
      </c>
      <c r="AD108">
        <f>IF(COUNT(AA108:AC108)&lt;3,"",SUM(AA108:AC108))</f>
        <v/>
      </c>
      <c r="AE108">
        <f>IF(L108&gt;=4,2,IF(L108&gt;=2,1,0))</f>
        <v/>
      </c>
      <c r="AF108">
        <f>IF(L108&gt;=5,1,0)</f>
        <v/>
      </c>
      <c r="AG108">
        <f>AE108+AF108</f>
        <v/>
      </c>
      <c r="AH108" s="15">
        <f>IF(M108&lt;&gt;1,"",IF(OR(R108=-9,R108=""),"",R108))</f>
        <v/>
      </c>
      <c r="AI108">
        <f>IF(M108&lt;&gt;1,"",IF(OR(Q108=999,Q108=""),"",Q108))</f>
        <v/>
      </c>
    </row>
    <row r="109">
      <c r="A109" t="inlineStr">
        <is>
          <t>TQRMNOP100558</t>
        </is>
      </c>
      <c r="B109" t="n">
        <v>2025</v>
      </c>
      <c r="C109" t="n">
        <v>1</v>
      </c>
      <c r="D109" t="n">
        <v>41</v>
      </c>
      <c r="E109" t="inlineStr">
        <is>
          <t>N</t>
        </is>
      </c>
      <c r="F109" t="n">
        <v>15</v>
      </c>
      <c r="G109" t="n">
        <v>1364</v>
      </c>
      <c r="H109" t="n">
        <v>3</v>
      </c>
      <c r="I109" t="n">
        <v>1</v>
      </c>
      <c r="J109" t="n">
        <v>26</v>
      </c>
      <c r="K109" t="n">
        <v>2</v>
      </c>
      <c r="L109" t="n">
        <v>5</v>
      </c>
      <c r="M109" t="n">
        <v>1</v>
      </c>
      <c r="N109" t="n">
        <v>3</v>
      </c>
      <c r="O109" t="n">
        <v>1</v>
      </c>
      <c r="P109" t="n">
        <v>1</v>
      </c>
      <c r="Q109" t="n">
        <v>44</v>
      </c>
      <c r="R109" s="15" t="n">
        <v>634000</v>
      </c>
      <c r="S109" s="15" t="n">
        <v>0</v>
      </c>
      <c r="T109" s="15" t="n">
        <v>634000</v>
      </c>
      <c r="U109" s="15" t="n">
        <v>142300</v>
      </c>
      <c r="V109">
        <f>IFERROR(VLOOKUP(D109,Tablas_Equivalencia!$A$3:$B$8,2,FALSE),"Sin dato")</f>
        <v/>
      </c>
      <c r="W109">
        <f>IFERROR(VLOOKUP(L109,Tablas_Equivalencia!$D$3:$E$9,2,FALSE),"Sin dato")</f>
        <v/>
      </c>
      <c r="X109">
        <f>IF(I109=1,"Varón","Mujer")</f>
        <v/>
      </c>
      <c r="Y109">
        <f>IFERROR(VLOOKUP(M109,Tablas_Equivalencia!$G$3:$H$6,2,FALSE),"Sin dato")</f>
        <v/>
      </c>
      <c r="Z109">
        <f>IF(J109&lt;=24,"18-24","25-29")</f>
        <v/>
      </c>
      <c r="AA109">
        <f>IF(M109&lt;&gt;1,"",IF(P109=2,1,0))</f>
        <v/>
      </c>
      <c r="AB109">
        <f>IF(M109&lt;&gt;1,"",IF(O109&gt;=2,1,0))</f>
        <v/>
      </c>
      <c r="AC109">
        <f>IF(M109&lt;&gt;1,"",IF(OR(Q109=999,Q109=""),"",IF(OR(Q109&lt;35,Q109&gt;48),1,0)))</f>
        <v/>
      </c>
      <c r="AD109">
        <f>IF(COUNT(AA109:AC109)&lt;3,"",SUM(AA109:AC109))</f>
        <v/>
      </c>
      <c r="AE109">
        <f>IF(L109&gt;=4,2,IF(L109&gt;=2,1,0))</f>
        <v/>
      </c>
      <c r="AF109">
        <f>IF(L109&gt;=5,1,0)</f>
        <v/>
      </c>
      <c r="AG109">
        <f>AE109+AF109</f>
        <v/>
      </c>
      <c r="AH109" s="15">
        <f>IF(M109&lt;&gt;1,"",IF(OR(R109=-9,R109=""),"",R109))</f>
        <v/>
      </c>
      <c r="AI109">
        <f>IF(M109&lt;&gt;1,"",IF(OR(Q109=999,Q109=""),"",Q109))</f>
        <v/>
      </c>
    </row>
    <row r="110">
      <c r="A110" t="inlineStr">
        <is>
          <t>TQRMNOP100565</t>
        </is>
      </c>
      <c r="B110" t="n">
        <v>2025</v>
      </c>
      <c r="C110" t="n">
        <v>1</v>
      </c>
      <c r="D110" t="n">
        <v>41</v>
      </c>
      <c r="E110" t="inlineStr">
        <is>
          <t>S</t>
        </is>
      </c>
      <c r="F110" t="n">
        <v>8</v>
      </c>
      <c r="G110" t="n">
        <v>773</v>
      </c>
      <c r="H110" t="n">
        <v>1</v>
      </c>
      <c r="I110" t="n">
        <v>1</v>
      </c>
      <c r="J110" t="n">
        <v>24</v>
      </c>
      <c r="K110" t="n">
        <v>1</v>
      </c>
      <c r="L110" t="n">
        <v>2</v>
      </c>
      <c r="M110" t="n">
        <v>3</v>
      </c>
      <c r="R110" s="15" t="n">
        <v>0</v>
      </c>
      <c r="S110" s="15" t="n">
        <v>0</v>
      </c>
      <c r="T110" s="15" t="n">
        <v>0</v>
      </c>
      <c r="U110" s="15" t="n">
        <v>126400</v>
      </c>
      <c r="V110">
        <f>IFERROR(VLOOKUP(D110,Tablas_Equivalencia!$A$3:$B$8,2,FALSE),"Sin dato")</f>
        <v/>
      </c>
      <c r="W110">
        <f>IFERROR(VLOOKUP(L110,Tablas_Equivalencia!$D$3:$E$9,2,FALSE),"Sin dato")</f>
        <v/>
      </c>
      <c r="X110">
        <f>IF(I110=1,"Varón","Mujer")</f>
        <v/>
      </c>
      <c r="Y110">
        <f>IFERROR(VLOOKUP(M110,Tablas_Equivalencia!$G$3:$H$6,2,FALSE),"Sin dato")</f>
        <v/>
      </c>
      <c r="Z110">
        <f>IF(J110&lt;=24,"18-24","25-29")</f>
        <v/>
      </c>
      <c r="AA110">
        <f>IF(M110&lt;&gt;1,"",IF(P110=2,1,0))</f>
        <v/>
      </c>
      <c r="AB110">
        <f>IF(M110&lt;&gt;1,"",IF(O110&gt;=2,1,0))</f>
        <v/>
      </c>
      <c r="AC110">
        <f>IF(M110&lt;&gt;1,"",IF(OR(Q110=999,Q110=""),"",IF(OR(Q110&lt;35,Q110&gt;48),1,0)))</f>
        <v/>
      </c>
      <c r="AD110">
        <f>IF(COUNT(AA110:AC110)&lt;3,"",SUM(AA110:AC110))</f>
        <v/>
      </c>
      <c r="AE110">
        <f>IF(L110&gt;=4,2,IF(L110&gt;=2,1,0))</f>
        <v/>
      </c>
      <c r="AF110">
        <f>IF(L110&gt;=5,1,0)</f>
        <v/>
      </c>
      <c r="AG110">
        <f>AE110+AF110</f>
        <v/>
      </c>
      <c r="AH110" s="15">
        <f>IF(M110&lt;&gt;1,"",IF(OR(R110=-9,R110=""),"",R110))</f>
        <v/>
      </c>
      <c r="AI110">
        <f>IF(M110&lt;&gt;1,"",IF(OR(Q110=999,Q110=""),"",Q110))</f>
        <v/>
      </c>
    </row>
    <row r="111">
      <c r="A111" t="inlineStr">
        <is>
          <t>TQRMNOP100569</t>
        </is>
      </c>
      <c r="B111" t="n">
        <v>2025</v>
      </c>
      <c r="C111" t="n">
        <v>1</v>
      </c>
      <c r="D111" t="n">
        <v>44</v>
      </c>
      <c r="E111" t="inlineStr">
        <is>
          <t>N</t>
        </is>
      </c>
      <c r="F111" t="n">
        <v>14</v>
      </c>
      <c r="G111" t="n">
        <v>510</v>
      </c>
      <c r="H111" t="n">
        <v>3</v>
      </c>
      <c r="I111" t="n">
        <v>2</v>
      </c>
      <c r="J111" t="n">
        <v>24</v>
      </c>
      <c r="K111" t="n">
        <v>2</v>
      </c>
      <c r="L111" t="n">
        <v>4</v>
      </c>
      <c r="M111" t="n">
        <v>1</v>
      </c>
      <c r="N111" t="n">
        <v>3</v>
      </c>
      <c r="O111" t="n">
        <v>2</v>
      </c>
      <c r="P111" t="n">
        <v>1</v>
      </c>
      <c r="Q111" t="n">
        <v>56</v>
      </c>
      <c r="R111" s="15" t="n">
        <v>600000</v>
      </c>
      <c r="S111" s="15" t="n">
        <v>239000</v>
      </c>
      <c r="T111" s="15" t="n">
        <v>839000</v>
      </c>
      <c r="U111" s="15" t="n">
        <v>94100</v>
      </c>
      <c r="V111">
        <f>IFERROR(VLOOKUP(D111,Tablas_Equivalencia!$A$3:$B$8,2,FALSE),"Sin dato")</f>
        <v/>
      </c>
      <c r="W111">
        <f>IFERROR(VLOOKUP(L111,Tablas_Equivalencia!$D$3:$E$9,2,FALSE),"Sin dato")</f>
        <v/>
      </c>
      <c r="X111">
        <f>IF(I111=1,"Varón","Mujer")</f>
        <v/>
      </c>
      <c r="Y111">
        <f>IFERROR(VLOOKUP(M111,Tablas_Equivalencia!$G$3:$H$6,2,FALSE),"Sin dato")</f>
        <v/>
      </c>
      <c r="Z111">
        <f>IF(J111&lt;=24,"18-24","25-29")</f>
        <v/>
      </c>
      <c r="AA111">
        <f>IF(M111&lt;&gt;1,"",IF(P111=2,1,0))</f>
        <v/>
      </c>
      <c r="AB111">
        <f>IF(M111&lt;&gt;1,"",IF(O111&gt;=2,1,0))</f>
        <v/>
      </c>
      <c r="AC111">
        <f>IF(M111&lt;&gt;1,"",IF(OR(Q111=999,Q111=""),"",IF(OR(Q111&lt;35,Q111&gt;48),1,0)))</f>
        <v/>
      </c>
      <c r="AD111">
        <f>IF(COUNT(AA111:AC111)&lt;3,"",SUM(AA111:AC111))</f>
        <v/>
      </c>
      <c r="AE111">
        <f>IF(L111&gt;=4,2,IF(L111&gt;=2,1,0))</f>
        <v/>
      </c>
      <c r="AF111">
        <f>IF(L111&gt;=5,1,0)</f>
        <v/>
      </c>
      <c r="AG111">
        <f>AE111+AF111</f>
        <v/>
      </c>
      <c r="AH111" s="15">
        <f>IF(M111&lt;&gt;1,"",IF(OR(R111=-9,R111=""),"",R111))</f>
        <v/>
      </c>
      <c r="AI111">
        <f>IF(M111&lt;&gt;1,"",IF(OR(Q111=999,Q111=""),"",Q111))</f>
        <v/>
      </c>
    </row>
    <row r="112">
      <c r="A112" t="inlineStr">
        <is>
          <t>TQRMNOP100574</t>
        </is>
      </c>
      <c r="B112" t="n">
        <v>2025</v>
      </c>
      <c r="C112" t="n">
        <v>1</v>
      </c>
      <c r="D112" t="n">
        <v>1</v>
      </c>
      <c r="E112" t="inlineStr">
        <is>
          <t>S</t>
        </is>
      </c>
      <c r="F112" t="n">
        <v>33</v>
      </c>
      <c r="G112" t="n">
        <v>322</v>
      </c>
      <c r="H112" t="n">
        <v>10</v>
      </c>
      <c r="I112" t="n">
        <v>1</v>
      </c>
      <c r="J112" t="n">
        <v>28</v>
      </c>
      <c r="K112" t="n">
        <v>1</v>
      </c>
      <c r="L112" t="n">
        <v>5</v>
      </c>
      <c r="M112" t="n">
        <v>1</v>
      </c>
      <c r="N112" t="n">
        <v>4</v>
      </c>
      <c r="O112" t="n">
        <v>3</v>
      </c>
      <c r="P112" t="n">
        <v>2</v>
      </c>
      <c r="Q112" t="n">
        <v>43</v>
      </c>
      <c r="R112" s="15" t="n">
        <v>-9</v>
      </c>
      <c r="S112" s="15" t="n">
        <v>133000</v>
      </c>
      <c r="T112" s="15" t="n">
        <v>132991</v>
      </c>
      <c r="U112" s="15" t="n">
        <v>153800</v>
      </c>
      <c r="V112">
        <f>IFERROR(VLOOKUP(D112,Tablas_Equivalencia!$A$3:$B$8,2,FALSE),"Sin dato")</f>
        <v/>
      </c>
      <c r="W112">
        <f>IFERROR(VLOOKUP(L112,Tablas_Equivalencia!$D$3:$E$9,2,FALSE),"Sin dato")</f>
        <v/>
      </c>
      <c r="X112">
        <f>IF(I112=1,"Varón","Mujer")</f>
        <v/>
      </c>
      <c r="Y112">
        <f>IFERROR(VLOOKUP(M112,Tablas_Equivalencia!$G$3:$H$6,2,FALSE),"Sin dato")</f>
        <v/>
      </c>
      <c r="Z112">
        <f>IF(J112&lt;=24,"18-24","25-29")</f>
        <v/>
      </c>
      <c r="AA112">
        <f>IF(M112&lt;&gt;1,"",IF(P112=2,1,0))</f>
        <v/>
      </c>
      <c r="AB112">
        <f>IF(M112&lt;&gt;1,"",IF(O112&gt;=2,1,0))</f>
        <v/>
      </c>
      <c r="AC112">
        <f>IF(M112&lt;&gt;1,"",IF(OR(Q112=999,Q112=""),"",IF(OR(Q112&lt;35,Q112&gt;48),1,0)))</f>
        <v/>
      </c>
      <c r="AD112">
        <f>IF(COUNT(AA112:AC112)&lt;3,"",SUM(AA112:AC112))</f>
        <v/>
      </c>
      <c r="AE112">
        <f>IF(L112&gt;=4,2,IF(L112&gt;=2,1,0))</f>
        <v/>
      </c>
      <c r="AF112">
        <f>IF(L112&gt;=5,1,0)</f>
        <v/>
      </c>
      <c r="AG112">
        <f>AE112+AF112</f>
        <v/>
      </c>
      <c r="AH112" s="15">
        <f>IF(M112&lt;&gt;1,"",IF(OR(R112=-9,R112=""),"",R112))</f>
        <v/>
      </c>
      <c r="AI112">
        <f>IF(M112&lt;&gt;1,"",IF(OR(Q112=999,Q112=""),"",Q112))</f>
        <v/>
      </c>
    </row>
    <row r="113">
      <c r="A113" t="inlineStr">
        <is>
          <t>TQRMNOP100575</t>
        </is>
      </c>
      <c r="B113" t="n">
        <v>2025</v>
      </c>
      <c r="C113" t="n">
        <v>1</v>
      </c>
      <c r="D113" t="n">
        <v>1</v>
      </c>
      <c r="E113" t="inlineStr">
        <is>
          <t>S</t>
        </is>
      </c>
      <c r="F113" t="n">
        <v>32</v>
      </c>
      <c r="G113" t="n">
        <v>960</v>
      </c>
      <c r="H113" t="n">
        <v>2</v>
      </c>
      <c r="I113" t="n">
        <v>2</v>
      </c>
      <c r="J113" t="n">
        <v>29</v>
      </c>
      <c r="K113" t="n">
        <v>2</v>
      </c>
      <c r="L113" t="n">
        <v>6</v>
      </c>
      <c r="M113" t="n">
        <v>3</v>
      </c>
      <c r="R113" s="15" t="n">
        <v>0</v>
      </c>
      <c r="S113" s="15" t="n">
        <v>0</v>
      </c>
      <c r="T113" s="15" t="n">
        <v>0</v>
      </c>
      <c r="U113" s="15" t="n">
        <v>364200</v>
      </c>
      <c r="V113">
        <f>IFERROR(VLOOKUP(D113,Tablas_Equivalencia!$A$3:$B$8,2,FALSE),"Sin dato")</f>
        <v/>
      </c>
      <c r="W113">
        <f>IFERROR(VLOOKUP(L113,Tablas_Equivalencia!$D$3:$E$9,2,FALSE),"Sin dato")</f>
        <v/>
      </c>
      <c r="X113">
        <f>IF(I113=1,"Varón","Mujer")</f>
        <v/>
      </c>
      <c r="Y113">
        <f>IFERROR(VLOOKUP(M113,Tablas_Equivalencia!$G$3:$H$6,2,FALSE),"Sin dato")</f>
        <v/>
      </c>
      <c r="Z113">
        <f>IF(J113&lt;=24,"18-24","25-29")</f>
        <v/>
      </c>
      <c r="AA113">
        <f>IF(M113&lt;&gt;1,"",IF(P113=2,1,0))</f>
        <v/>
      </c>
      <c r="AB113">
        <f>IF(M113&lt;&gt;1,"",IF(O113&gt;=2,1,0))</f>
        <v/>
      </c>
      <c r="AC113">
        <f>IF(M113&lt;&gt;1,"",IF(OR(Q113=999,Q113=""),"",IF(OR(Q113&lt;35,Q113&gt;48),1,0)))</f>
        <v/>
      </c>
      <c r="AD113">
        <f>IF(COUNT(AA113:AC113)&lt;3,"",SUM(AA113:AC113))</f>
        <v/>
      </c>
      <c r="AE113">
        <f>IF(L113&gt;=4,2,IF(L113&gt;=2,1,0))</f>
        <v/>
      </c>
      <c r="AF113">
        <f>IF(L113&gt;=5,1,0)</f>
        <v/>
      </c>
      <c r="AG113">
        <f>AE113+AF113</f>
        <v/>
      </c>
      <c r="AH113" s="15">
        <f>IF(M113&lt;&gt;1,"",IF(OR(R113=-9,R113=""),"",R113))</f>
        <v/>
      </c>
      <c r="AI113">
        <f>IF(M113&lt;&gt;1,"",IF(OR(Q113=999,Q113=""),"",Q113))</f>
        <v/>
      </c>
    </row>
    <row r="114">
      <c r="A114" t="inlineStr">
        <is>
          <t>TQRMNOP100590</t>
        </is>
      </c>
      <c r="B114" t="n">
        <v>2025</v>
      </c>
      <c r="C114" t="n">
        <v>1</v>
      </c>
      <c r="D114" t="n">
        <v>40</v>
      </c>
      <c r="E114" t="inlineStr">
        <is>
          <t>N</t>
        </is>
      </c>
      <c r="F114" t="n">
        <v>22</v>
      </c>
      <c r="G114" t="n">
        <v>2358</v>
      </c>
      <c r="H114" t="n">
        <v>1</v>
      </c>
      <c r="I114" t="n">
        <v>1</v>
      </c>
      <c r="J114" t="n">
        <v>18</v>
      </c>
      <c r="K114" t="n">
        <v>2</v>
      </c>
      <c r="L114" t="n">
        <v>4</v>
      </c>
      <c r="M114" t="n">
        <v>1</v>
      </c>
      <c r="N114" t="n">
        <v>1</v>
      </c>
      <c r="O114" t="n">
        <v>2</v>
      </c>
      <c r="P114" t="n">
        <v>2</v>
      </c>
      <c r="Q114" t="n">
        <v>35</v>
      </c>
      <c r="R114" s="15" t="n">
        <v>257000</v>
      </c>
      <c r="S114" s="15" t="n">
        <v>0</v>
      </c>
      <c r="T114" s="15" t="n">
        <v>257000</v>
      </c>
      <c r="U114" s="15" t="n">
        <v>99400</v>
      </c>
      <c r="V114">
        <f>IFERROR(VLOOKUP(D114,Tablas_Equivalencia!$A$3:$B$8,2,FALSE),"Sin dato")</f>
        <v/>
      </c>
      <c r="W114">
        <f>IFERROR(VLOOKUP(L114,Tablas_Equivalencia!$D$3:$E$9,2,FALSE),"Sin dato")</f>
        <v/>
      </c>
      <c r="X114">
        <f>IF(I114=1,"Varón","Mujer")</f>
        <v/>
      </c>
      <c r="Y114">
        <f>IFERROR(VLOOKUP(M114,Tablas_Equivalencia!$G$3:$H$6,2,FALSE),"Sin dato")</f>
        <v/>
      </c>
      <c r="Z114">
        <f>IF(J114&lt;=24,"18-24","25-29")</f>
        <v/>
      </c>
      <c r="AA114">
        <f>IF(M114&lt;&gt;1,"",IF(P114=2,1,0))</f>
        <v/>
      </c>
      <c r="AB114">
        <f>IF(M114&lt;&gt;1,"",IF(O114&gt;=2,1,0))</f>
        <v/>
      </c>
      <c r="AC114">
        <f>IF(M114&lt;&gt;1,"",IF(OR(Q114=999,Q114=""),"",IF(OR(Q114&lt;35,Q114&gt;48),1,0)))</f>
        <v/>
      </c>
      <c r="AD114">
        <f>IF(COUNT(AA114:AC114)&lt;3,"",SUM(AA114:AC114))</f>
        <v/>
      </c>
      <c r="AE114">
        <f>IF(L114&gt;=4,2,IF(L114&gt;=2,1,0))</f>
        <v/>
      </c>
      <c r="AF114">
        <f>IF(L114&gt;=5,1,0)</f>
        <v/>
      </c>
      <c r="AG114">
        <f>AE114+AF114</f>
        <v/>
      </c>
      <c r="AH114" s="15">
        <f>IF(M114&lt;&gt;1,"",IF(OR(R114=-9,R114=""),"",R114))</f>
        <v/>
      </c>
      <c r="AI114">
        <f>IF(M114&lt;&gt;1,"",IF(OR(Q114=999,Q114=""),"",Q114))</f>
        <v/>
      </c>
    </row>
    <row r="115">
      <c r="A115" t="inlineStr">
        <is>
          <t>TQRMNOP100594</t>
        </is>
      </c>
      <c r="B115" t="n">
        <v>2025</v>
      </c>
      <c r="C115" t="n">
        <v>1</v>
      </c>
      <c r="D115" t="n">
        <v>1</v>
      </c>
      <c r="E115" t="inlineStr">
        <is>
          <t>S</t>
        </is>
      </c>
      <c r="F115" t="n">
        <v>32</v>
      </c>
      <c r="G115" t="n">
        <v>1266</v>
      </c>
      <c r="H115" t="n">
        <v>3</v>
      </c>
      <c r="I115" t="n">
        <v>1</v>
      </c>
      <c r="J115" t="n">
        <v>20</v>
      </c>
      <c r="K115" t="n">
        <v>1</v>
      </c>
      <c r="L115" t="n">
        <v>5</v>
      </c>
      <c r="M115" t="n">
        <v>3</v>
      </c>
      <c r="R115" s="15" t="n">
        <v>0</v>
      </c>
      <c r="S115" s="15" t="n">
        <v>0</v>
      </c>
      <c r="T115" s="15" t="n">
        <v>0</v>
      </c>
      <c r="U115" s="15" t="n">
        <v>154500</v>
      </c>
      <c r="V115">
        <f>IFERROR(VLOOKUP(D115,Tablas_Equivalencia!$A$3:$B$8,2,FALSE),"Sin dato")</f>
        <v/>
      </c>
      <c r="W115">
        <f>IFERROR(VLOOKUP(L115,Tablas_Equivalencia!$D$3:$E$9,2,FALSE),"Sin dato")</f>
        <v/>
      </c>
      <c r="X115">
        <f>IF(I115=1,"Varón","Mujer")</f>
        <v/>
      </c>
      <c r="Y115">
        <f>IFERROR(VLOOKUP(M115,Tablas_Equivalencia!$G$3:$H$6,2,FALSE),"Sin dato")</f>
        <v/>
      </c>
      <c r="Z115">
        <f>IF(J115&lt;=24,"18-24","25-29")</f>
        <v/>
      </c>
      <c r="AA115">
        <f>IF(M115&lt;&gt;1,"",IF(P115=2,1,0))</f>
        <v/>
      </c>
      <c r="AB115">
        <f>IF(M115&lt;&gt;1,"",IF(O115&gt;=2,1,0))</f>
        <v/>
      </c>
      <c r="AC115">
        <f>IF(M115&lt;&gt;1,"",IF(OR(Q115=999,Q115=""),"",IF(OR(Q115&lt;35,Q115&gt;48),1,0)))</f>
        <v/>
      </c>
      <c r="AD115">
        <f>IF(COUNT(AA115:AC115)&lt;3,"",SUM(AA115:AC115))</f>
        <v/>
      </c>
      <c r="AE115">
        <f>IF(L115&gt;=4,2,IF(L115&gt;=2,1,0))</f>
        <v/>
      </c>
      <c r="AF115">
        <f>IF(L115&gt;=5,1,0)</f>
        <v/>
      </c>
      <c r="AG115">
        <f>AE115+AF115</f>
        <v/>
      </c>
      <c r="AH115" s="15">
        <f>IF(M115&lt;&gt;1,"",IF(OR(R115=-9,R115=""),"",R115))</f>
        <v/>
      </c>
      <c r="AI115">
        <f>IF(M115&lt;&gt;1,"",IF(OR(Q115=999,Q115=""),"",Q115))</f>
        <v/>
      </c>
    </row>
    <row r="116">
      <c r="A116" t="inlineStr">
        <is>
          <t>TQRMNOP100596</t>
        </is>
      </c>
      <c r="B116" t="n">
        <v>2025</v>
      </c>
      <c r="C116" t="n">
        <v>1</v>
      </c>
      <c r="D116" t="n">
        <v>43</v>
      </c>
      <c r="E116" t="inlineStr">
        <is>
          <t>S</t>
        </is>
      </c>
      <c r="F116" t="n">
        <v>30</v>
      </c>
      <c r="G116" t="n">
        <v>1762</v>
      </c>
      <c r="H116" t="n">
        <v>1</v>
      </c>
      <c r="I116" t="n">
        <v>2</v>
      </c>
      <c r="J116" t="n">
        <v>29</v>
      </c>
      <c r="K116" t="n">
        <v>1</v>
      </c>
      <c r="L116" t="n">
        <v>5</v>
      </c>
      <c r="M116" t="n">
        <v>1</v>
      </c>
      <c r="N116" t="n">
        <v>3</v>
      </c>
      <c r="O116" t="n">
        <v>1</v>
      </c>
      <c r="P116" t="n">
        <v>1</v>
      </c>
      <c r="Q116" t="n">
        <v>37</v>
      </c>
      <c r="R116" s="15" t="n">
        <v>1118000</v>
      </c>
      <c r="S116" s="15" t="n">
        <v>0</v>
      </c>
      <c r="T116" s="15" t="n">
        <v>1118000</v>
      </c>
      <c r="U116" s="15" t="n">
        <v>184500</v>
      </c>
      <c r="V116">
        <f>IFERROR(VLOOKUP(D116,Tablas_Equivalencia!$A$3:$B$8,2,FALSE),"Sin dato")</f>
        <v/>
      </c>
      <c r="W116">
        <f>IFERROR(VLOOKUP(L116,Tablas_Equivalencia!$D$3:$E$9,2,FALSE),"Sin dato")</f>
        <v/>
      </c>
      <c r="X116">
        <f>IF(I116=1,"Varón","Mujer")</f>
        <v/>
      </c>
      <c r="Y116">
        <f>IFERROR(VLOOKUP(M116,Tablas_Equivalencia!$G$3:$H$6,2,FALSE),"Sin dato")</f>
        <v/>
      </c>
      <c r="Z116">
        <f>IF(J116&lt;=24,"18-24","25-29")</f>
        <v/>
      </c>
      <c r="AA116">
        <f>IF(M116&lt;&gt;1,"",IF(P116=2,1,0))</f>
        <v/>
      </c>
      <c r="AB116">
        <f>IF(M116&lt;&gt;1,"",IF(O116&gt;=2,1,0))</f>
        <v/>
      </c>
      <c r="AC116">
        <f>IF(M116&lt;&gt;1,"",IF(OR(Q116=999,Q116=""),"",IF(OR(Q116&lt;35,Q116&gt;48),1,0)))</f>
        <v/>
      </c>
      <c r="AD116">
        <f>IF(COUNT(AA116:AC116)&lt;3,"",SUM(AA116:AC116))</f>
        <v/>
      </c>
      <c r="AE116">
        <f>IF(L116&gt;=4,2,IF(L116&gt;=2,1,0))</f>
        <v/>
      </c>
      <c r="AF116">
        <f>IF(L116&gt;=5,1,0)</f>
        <v/>
      </c>
      <c r="AG116">
        <f>AE116+AF116</f>
        <v/>
      </c>
      <c r="AH116" s="15">
        <f>IF(M116&lt;&gt;1,"",IF(OR(R116=-9,R116=""),"",R116))</f>
        <v/>
      </c>
      <c r="AI116">
        <f>IF(M116&lt;&gt;1,"",IF(OR(Q116=999,Q116=""),"",Q116))</f>
        <v/>
      </c>
    </row>
    <row r="117">
      <c r="A117" t="inlineStr">
        <is>
          <t>TQRMNOP100601</t>
        </is>
      </c>
      <c r="B117" t="n">
        <v>2025</v>
      </c>
      <c r="C117" t="n">
        <v>1</v>
      </c>
      <c r="D117" t="n">
        <v>43</v>
      </c>
      <c r="E117" t="inlineStr">
        <is>
          <t>N</t>
        </is>
      </c>
      <c r="F117" t="n">
        <v>38</v>
      </c>
      <c r="G117" t="n">
        <v>754</v>
      </c>
      <c r="H117" t="n">
        <v>1</v>
      </c>
      <c r="I117" t="n">
        <v>1</v>
      </c>
      <c r="J117" t="n">
        <v>25</v>
      </c>
      <c r="K117" t="n">
        <v>2</v>
      </c>
      <c r="L117" t="n">
        <v>4</v>
      </c>
      <c r="M117" t="n">
        <v>1</v>
      </c>
      <c r="N117" t="n">
        <v>3</v>
      </c>
      <c r="O117" t="n">
        <v>2</v>
      </c>
      <c r="P117" t="n">
        <v>1</v>
      </c>
      <c r="Q117" t="n">
        <v>47</v>
      </c>
      <c r="R117" s="15" t="n">
        <v>748000</v>
      </c>
      <c r="S117" s="15" t="n">
        <v>0</v>
      </c>
      <c r="T117" s="15" t="n">
        <v>748000</v>
      </c>
      <c r="U117" s="15" t="n">
        <v>208400</v>
      </c>
      <c r="V117">
        <f>IFERROR(VLOOKUP(D117,Tablas_Equivalencia!$A$3:$B$8,2,FALSE),"Sin dato")</f>
        <v/>
      </c>
      <c r="W117">
        <f>IFERROR(VLOOKUP(L117,Tablas_Equivalencia!$D$3:$E$9,2,FALSE),"Sin dato")</f>
        <v/>
      </c>
      <c r="X117">
        <f>IF(I117=1,"Varón","Mujer")</f>
        <v/>
      </c>
      <c r="Y117">
        <f>IFERROR(VLOOKUP(M117,Tablas_Equivalencia!$G$3:$H$6,2,FALSE),"Sin dato")</f>
        <v/>
      </c>
      <c r="Z117">
        <f>IF(J117&lt;=24,"18-24","25-29")</f>
        <v/>
      </c>
      <c r="AA117">
        <f>IF(M117&lt;&gt;1,"",IF(P117=2,1,0))</f>
        <v/>
      </c>
      <c r="AB117">
        <f>IF(M117&lt;&gt;1,"",IF(O117&gt;=2,1,0))</f>
        <v/>
      </c>
      <c r="AC117">
        <f>IF(M117&lt;&gt;1,"",IF(OR(Q117=999,Q117=""),"",IF(OR(Q117&lt;35,Q117&gt;48),1,0)))</f>
        <v/>
      </c>
      <c r="AD117">
        <f>IF(COUNT(AA117:AC117)&lt;3,"",SUM(AA117:AC117))</f>
        <v/>
      </c>
      <c r="AE117">
        <f>IF(L117&gt;=4,2,IF(L117&gt;=2,1,0))</f>
        <v/>
      </c>
      <c r="AF117">
        <f>IF(L117&gt;=5,1,0)</f>
        <v/>
      </c>
      <c r="AG117">
        <f>AE117+AF117</f>
        <v/>
      </c>
      <c r="AH117" s="15">
        <f>IF(M117&lt;&gt;1,"",IF(OR(R117=-9,R117=""),"",R117))</f>
        <v/>
      </c>
      <c r="AI117">
        <f>IF(M117&lt;&gt;1,"",IF(OR(Q117=999,Q117=""),"",Q117))</f>
        <v/>
      </c>
    </row>
    <row r="118">
      <c r="A118" t="inlineStr">
        <is>
          <t>TQRMNOP100608</t>
        </is>
      </c>
      <c r="B118" t="n">
        <v>2025</v>
      </c>
      <c r="C118" t="n">
        <v>1</v>
      </c>
      <c r="D118" t="n">
        <v>42</v>
      </c>
      <c r="E118" t="inlineStr">
        <is>
          <t>S</t>
        </is>
      </c>
      <c r="F118" t="n">
        <v>10</v>
      </c>
      <c r="G118" t="n">
        <v>1601</v>
      </c>
      <c r="H118" t="n">
        <v>3</v>
      </c>
      <c r="I118" t="n">
        <v>2</v>
      </c>
      <c r="J118" t="n">
        <v>27</v>
      </c>
      <c r="K118" t="n">
        <v>2</v>
      </c>
      <c r="L118" t="n">
        <v>6</v>
      </c>
      <c r="M118" t="n">
        <v>1</v>
      </c>
      <c r="N118" t="n">
        <v>2</v>
      </c>
      <c r="O118" t="n">
        <v>2</v>
      </c>
      <c r="P118" t="n">
        <v>2</v>
      </c>
      <c r="Q118" t="n">
        <v>21</v>
      </c>
      <c r="R118" s="15" t="n">
        <v>718000</v>
      </c>
      <c r="S118" s="15" t="n">
        <v>19000</v>
      </c>
      <c r="T118" s="15" t="n">
        <v>737000</v>
      </c>
      <c r="U118" s="15" t="n">
        <v>122900</v>
      </c>
      <c r="V118">
        <f>IFERROR(VLOOKUP(D118,Tablas_Equivalencia!$A$3:$B$8,2,FALSE),"Sin dato")</f>
        <v/>
      </c>
      <c r="W118">
        <f>IFERROR(VLOOKUP(L118,Tablas_Equivalencia!$D$3:$E$9,2,FALSE),"Sin dato")</f>
        <v/>
      </c>
      <c r="X118">
        <f>IF(I118=1,"Varón","Mujer")</f>
        <v/>
      </c>
      <c r="Y118">
        <f>IFERROR(VLOOKUP(M118,Tablas_Equivalencia!$G$3:$H$6,2,FALSE),"Sin dato")</f>
        <v/>
      </c>
      <c r="Z118">
        <f>IF(J118&lt;=24,"18-24","25-29")</f>
        <v/>
      </c>
      <c r="AA118">
        <f>IF(M118&lt;&gt;1,"",IF(P118=2,1,0))</f>
        <v/>
      </c>
      <c r="AB118">
        <f>IF(M118&lt;&gt;1,"",IF(O118&gt;=2,1,0))</f>
        <v/>
      </c>
      <c r="AC118">
        <f>IF(M118&lt;&gt;1,"",IF(OR(Q118=999,Q118=""),"",IF(OR(Q118&lt;35,Q118&gt;48),1,0)))</f>
        <v/>
      </c>
      <c r="AD118">
        <f>IF(COUNT(AA118:AC118)&lt;3,"",SUM(AA118:AC118))</f>
        <v/>
      </c>
      <c r="AE118">
        <f>IF(L118&gt;=4,2,IF(L118&gt;=2,1,0))</f>
        <v/>
      </c>
      <c r="AF118">
        <f>IF(L118&gt;=5,1,0)</f>
        <v/>
      </c>
      <c r="AG118">
        <f>AE118+AF118</f>
        <v/>
      </c>
      <c r="AH118" s="15">
        <f>IF(M118&lt;&gt;1,"",IF(OR(R118=-9,R118=""),"",R118))</f>
        <v/>
      </c>
      <c r="AI118">
        <f>IF(M118&lt;&gt;1,"",IF(OR(Q118=999,Q118=""),"",Q118))</f>
        <v/>
      </c>
    </row>
    <row r="119">
      <c r="A119" t="inlineStr">
        <is>
          <t>TQRMNOP100616</t>
        </is>
      </c>
      <c r="B119" t="n">
        <v>2025</v>
      </c>
      <c r="C119" t="n">
        <v>1</v>
      </c>
      <c r="D119" t="n">
        <v>40</v>
      </c>
      <c r="E119" t="inlineStr">
        <is>
          <t>N</t>
        </is>
      </c>
      <c r="F119" t="n">
        <v>9</v>
      </c>
      <c r="G119" t="n">
        <v>1254</v>
      </c>
      <c r="H119" t="n">
        <v>2</v>
      </c>
      <c r="I119" t="n">
        <v>1</v>
      </c>
      <c r="J119" t="n">
        <v>18</v>
      </c>
      <c r="K119" t="n">
        <v>2</v>
      </c>
      <c r="L119" t="n">
        <v>3</v>
      </c>
      <c r="M119" t="n">
        <v>1</v>
      </c>
      <c r="N119" t="n">
        <v>3</v>
      </c>
      <c r="O119" t="n">
        <v>1</v>
      </c>
      <c r="P119" t="n">
        <v>2</v>
      </c>
      <c r="Q119" t="n">
        <v>34</v>
      </c>
      <c r="R119" s="15" t="n">
        <v>816000</v>
      </c>
      <c r="S119" s="15" t="n">
        <v>0</v>
      </c>
      <c r="T119" s="15" t="n">
        <v>816000</v>
      </c>
      <c r="U119" s="15" t="n">
        <v>172600</v>
      </c>
      <c r="V119">
        <f>IFERROR(VLOOKUP(D119,Tablas_Equivalencia!$A$3:$B$8,2,FALSE),"Sin dato")</f>
        <v/>
      </c>
      <c r="W119">
        <f>IFERROR(VLOOKUP(L119,Tablas_Equivalencia!$D$3:$E$9,2,FALSE),"Sin dato")</f>
        <v/>
      </c>
      <c r="X119">
        <f>IF(I119=1,"Varón","Mujer")</f>
        <v/>
      </c>
      <c r="Y119">
        <f>IFERROR(VLOOKUP(M119,Tablas_Equivalencia!$G$3:$H$6,2,FALSE),"Sin dato")</f>
        <v/>
      </c>
      <c r="Z119">
        <f>IF(J119&lt;=24,"18-24","25-29")</f>
        <v/>
      </c>
      <c r="AA119">
        <f>IF(M119&lt;&gt;1,"",IF(P119=2,1,0))</f>
        <v/>
      </c>
      <c r="AB119">
        <f>IF(M119&lt;&gt;1,"",IF(O119&gt;=2,1,0))</f>
        <v/>
      </c>
      <c r="AC119">
        <f>IF(M119&lt;&gt;1,"",IF(OR(Q119=999,Q119=""),"",IF(OR(Q119&lt;35,Q119&gt;48),1,0)))</f>
        <v/>
      </c>
      <c r="AD119">
        <f>IF(COUNT(AA119:AC119)&lt;3,"",SUM(AA119:AC119))</f>
        <v/>
      </c>
      <c r="AE119">
        <f>IF(L119&gt;=4,2,IF(L119&gt;=2,1,0))</f>
        <v/>
      </c>
      <c r="AF119">
        <f>IF(L119&gt;=5,1,0)</f>
        <v/>
      </c>
      <c r="AG119">
        <f>AE119+AF119</f>
        <v/>
      </c>
      <c r="AH119" s="15">
        <f>IF(M119&lt;&gt;1,"",IF(OR(R119=-9,R119=""),"",R119))</f>
        <v/>
      </c>
      <c r="AI119">
        <f>IF(M119&lt;&gt;1,"",IF(OR(Q119=999,Q119=""),"",Q119))</f>
        <v/>
      </c>
    </row>
    <row r="120">
      <c r="A120" t="inlineStr">
        <is>
          <t>TQRMNOP100629</t>
        </is>
      </c>
      <c r="B120" t="n">
        <v>2025</v>
      </c>
      <c r="C120" t="n">
        <v>1</v>
      </c>
      <c r="D120" t="n">
        <v>40</v>
      </c>
      <c r="E120" t="inlineStr">
        <is>
          <t>N</t>
        </is>
      </c>
      <c r="F120" t="n">
        <v>22</v>
      </c>
      <c r="G120" t="n">
        <v>1569</v>
      </c>
      <c r="H120" t="n">
        <v>3</v>
      </c>
      <c r="I120" t="n">
        <v>2</v>
      </c>
      <c r="J120" t="n">
        <v>21</v>
      </c>
      <c r="K120" t="n">
        <v>2</v>
      </c>
      <c r="L120" t="n">
        <v>4</v>
      </c>
      <c r="M120" t="n">
        <v>1</v>
      </c>
      <c r="N120" t="n">
        <v>2</v>
      </c>
      <c r="O120" t="n">
        <v>2</v>
      </c>
      <c r="P120" t="n">
        <v>2</v>
      </c>
      <c r="Q120" t="n">
        <v>999</v>
      </c>
      <c r="R120" s="15" t="n">
        <v>406000</v>
      </c>
      <c r="S120" s="15" t="n">
        <v>0</v>
      </c>
      <c r="T120" s="15" t="n">
        <v>406000</v>
      </c>
      <c r="U120" s="15" t="n">
        <v>252800</v>
      </c>
      <c r="V120">
        <f>IFERROR(VLOOKUP(D120,Tablas_Equivalencia!$A$3:$B$8,2,FALSE),"Sin dato")</f>
        <v/>
      </c>
      <c r="W120">
        <f>IFERROR(VLOOKUP(L120,Tablas_Equivalencia!$D$3:$E$9,2,FALSE),"Sin dato")</f>
        <v/>
      </c>
      <c r="X120">
        <f>IF(I120=1,"Varón","Mujer")</f>
        <v/>
      </c>
      <c r="Y120">
        <f>IFERROR(VLOOKUP(M120,Tablas_Equivalencia!$G$3:$H$6,2,FALSE),"Sin dato")</f>
        <v/>
      </c>
      <c r="Z120">
        <f>IF(J120&lt;=24,"18-24","25-29")</f>
        <v/>
      </c>
      <c r="AA120">
        <f>IF(M120&lt;&gt;1,"",IF(P120=2,1,0))</f>
        <v/>
      </c>
      <c r="AB120">
        <f>IF(M120&lt;&gt;1,"",IF(O120&gt;=2,1,0))</f>
        <v/>
      </c>
      <c r="AC120">
        <f>IF(M120&lt;&gt;1,"",IF(OR(Q120=999,Q120=""),"",IF(OR(Q120&lt;35,Q120&gt;48),1,0)))</f>
        <v/>
      </c>
      <c r="AD120">
        <f>IF(COUNT(AA120:AC120)&lt;3,"",SUM(AA120:AC120))</f>
        <v/>
      </c>
      <c r="AE120">
        <f>IF(L120&gt;=4,2,IF(L120&gt;=2,1,0))</f>
        <v/>
      </c>
      <c r="AF120">
        <f>IF(L120&gt;=5,1,0)</f>
        <v/>
      </c>
      <c r="AG120">
        <f>AE120+AF120</f>
        <v/>
      </c>
      <c r="AH120" s="15">
        <f>IF(M120&lt;&gt;1,"",IF(OR(R120=-9,R120=""),"",R120))</f>
        <v/>
      </c>
      <c r="AI120">
        <f>IF(M120&lt;&gt;1,"",IF(OR(Q120=999,Q120=""),"",Q120))</f>
        <v/>
      </c>
    </row>
    <row r="121">
      <c r="A121" t="inlineStr">
        <is>
          <t>TQRMNOP100632</t>
        </is>
      </c>
      <c r="B121" t="n">
        <v>2025</v>
      </c>
      <c r="C121" t="n">
        <v>1</v>
      </c>
      <c r="D121" t="n">
        <v>43</v>
      </c>
      <c r="E121" t="inlineStr">
        <is>
          <t>S</t>
        </is>
      </c>
      <c r="F121" t="n">
        <v>19</v>
      </c>
      <c r="G121" t="n">
        <v>1440</v>
      </c>
      <c r="H121" t="n">
        <v>3</v>
      </c>
      <c r="I121" t="n">
        <v>2</v>
      </c>
      <c r="J121" t="n">
        <v>23</v>
      </c>
      <c r="K121" t="n">
        <v>2</v>
      </c>
      <c r="L121" t="n">
        <v>3</v>
      </c>
      <c r="M121" t="n">
        <v>2</v>
      </c>
      <c r="R121" s="15" t="n">
        <v>0</v>
      </c>
      <c r="S121" s="15" t="n">
        <v>0</v>
      </c>
      <c r="T121" s="15" t="n">
        <v>0</v>
      </c>
      <c r="U121" s="15" t="n">
        <v>404000</v>
      </c>
      <c r="V121">
        <f>IFERROR(VLOOKUP(D121,Tablas_Equivalencia!$A$3:$B$8,2,FALSE),"Sin dato")</f>
        <v/>
      </c>
      <c r="W121">
        <f>IFERROR(VLOOKUP(L121,Tablas_Equivalencia!$D$3:$E$9,2,FALSE),"Sin dato")</f>
        <v/>
      </c>
      <c r="X121">
        <f>IF(I121=1,"Varón","Mujer")</f>
        <v/>
      </c>
      <c r="Y121">
        <f>IFERROR(VLOOKUP(M121,Tablas_Equivalencia!$G$3:$H$6,2,FALSE),"Sin dato")</f>
        <v/>
      </c>
      <c r="Z121">
        <f>IF(J121&lt;=24,"18-24","25-29")</f>
        <v/>
      </c>
      <c r="AA121">
        <f>IF(M121&lt;&gt;1,"",IF(P121=2,1,0))</f>
        <v/>
      </c>
      <c r="AB121">
        <f>IF(M121&lt;&gt;1,"",IF(O121&gt;=2,1,0))</f>
        <v/>
      </c>
      <c r="AC121">
        <f>IF(M121&lt;&gt;1,"",IF(OR(Q121=999,Q121=""),"",IF(OR(Q121&lt;35,Q121&gt;48),1,0)))</f>
        <v/>
      </c>
      <c r="AD121">
        <f>IF(COUNT(AA121:AC121)&lt;3,"",SUM(AA121:AC121))</f>
        <v/>
      </c>
      <c r="AE121">
        <f>IF(L121&gt;=4,2,IF(L121&gt;=2,1,0))</f>
        <v/>
      </c>
      <c r="AF121">
        <f>IF(L121&gt;=5,1,0)</f>
        <v/>
      </c>
      <c r="AG121">
        <f>AE121+AF121</f>
        <v/>
      </c>
      <c r="AH121" s="15">
        <f>IF(M121&lt;&gt;1,"",IF(OR(R121=-9,R121=""),"",R121))</f>
        <v/>
      </c>
      <c r="AI121">
        <f>IF(M121&lt;&gt;1,"",IF(OR(Q121=999,Q121=""),"",Q121))</f>
        <v/>
      </c>
    </row>
    <row r="122">
      <c r="A122" t="inlineStr">
        <is>
          <t>TQRMNOP100634</t>
        </is>
      </c>
      <c r="B122" t="n">
        <v>2025</v>
      </c>
      <c r="C122" t="n">
        <v>1</v>
      </c>
      <c r="D122" t="n">
        <v>44</v>
      </c>
      <c r="E122" t="inlineStr">
        <is>
          <t>N</t>
        </is>
      </c>
      <c r="F122" t="n">
        <v>93</v>
      </c>
      <c r="G122" t="n">
        <v>1072</v>
      </c>
      <c r="H122" t="n">
        <v>3</v>
      </c>
      <c r="I122" t="n">
        <v>2</v>
      </c>
      <c r="J122" t="n">
        <v>23</v>
      </c>
      <c r="K122" t="n">
        <v>1</v>
      </c>
      <c r="L122" t="n">
        <v>5</v>
      </c>
      <c r="M122" t="n">
        <v>3</v>
      </c>
      <c r="R122" s="15" t="n">
        <v>0</v>
      </c>
      <c r="S122" s="15" t="n">
        <v>0</v>
      </c>
      <c r="T122" s="15" t="n">
        <v>0</v>
      </c>
      <c r="U122" s="15" t="n">
        <v>94500</v>
      </c>
      <c r="V122">
        <f>IFERROR(VLOOKUP(D122,Tablas_Equivalencia!$A$3:$B$8,2,FALSE),"Sin dato")</f>
        <v/>
      </c>
      <c r="W122">
        <f>IFERROR(VLOOKUP(L122,Tablas_Equivalencia!$D$3:$E$9,2,FALSE),"Sin dato")</f>
        <v/>
      </c>
      <c r="X122">
        <f>IF(I122=1,"Varón","Mujer")</f>
        <v/>
      </c>
      <c r="Y122">
        <f>IFERROR(VLOOKUP(M122,Tablas_Equivalencia!$G$3:$H$6,2,FALSE),"Sin dato")</f>
        <v/>
      </c>
      <c r="Z122">
        <f>IF(J122&lt;=24,"18-24","25-29")</f>
        <v/>
      </c>
      <c r="AA122">
        <f>IF(M122&lt;&gt;1,"",IF(P122=2,1,0))</f>
        <v/>
      </c>
      <c r="AB122">
        <f>IF(M122&lt;&gt;1,"",IF(O122&gt;=2,1,0))</f>
        <v/>
      </c>
      <c r="AC122">
        <f>IF(M122&lt;&gt;1,"",IF(OR(Q122=999,Q122=""),"",IF(OR(Q122&lt;35,Q122&gt;48),1,0)))</f>
        <v/>
      </c>
      <c r="AD122">
        <f>IF(COUNT(AA122:AC122)&lt;3,"",SUM(AA122:AC122))</f>
        <v/>
      </c>
      <c r="AE122">
        <f>IF(L122&gt;=4,2,IF(L122&gt;=2,1,0))</f>
        <v/>
      </c>
      <c r="AF122">
        <f>IF(L122&gt;=5,1,0)</f>
        <v/>
      </c>
      <c r="AG122">
        <f>AE122+AF122</f>
        <v/>
      </c>
      <c r="AH122" s="15">
        <f>IF(M122&lt;&gt;1,"",IF(OR(R122=-9,R122=""),"",R122))</f>
        <v/>
      </c>
      <c r="AI122">
        <f>IF(M122&lt;&gt;1,"",IF(OR(Q122=999,Q122=""),"",Q122))</f>
        <v/>
      </c>
    </row>
    <row r="123">
      <c r="A123" t="inlineStr">
        <is>
          <t>TQRMNOP100635</t>
        </is>
      </c>
      <c r="B123" t="n">
        <v>2025</v>
      </c>
      <c r="C123" t="n">
        <v>1</v>
      </c>
      <c r="D123" t="n">
        <v>43</v>
      </c>
      <c r="E123" t="inlineStr">
        <is>
          <t>S</t>
        </is>
      </c>
      <c r="F123" t="n">
        <v>19</v>
      </c>
      <c r="G123" t="n">
        <v>1308</v>
      </c>
      <c r="H123" t="n">
        <v>3</v>
      </c>
      <c r="I123" t="n">
        <v>1</v>
      </c>
      <c r="J123" t="n">
        <v>29</v>
      </c>
      <c r="K123" t="n">
        <v>1</v>
      </c>
      <c r="L123" t="n">
        <v>4</v>
      </c>
      <c r="M123" t="n">
        <v>1</v>
      </c>
      <c r="N123" t="n">
        <v>3</v>
      </c>
      <c r="O123" t="n">
        <v>1</v>
      </c>
      <c r="P123" t="n">
        <v>1</v>
      </c>
      <c r="Q123" t="n">
        <v>44</v>
      </c>
      <c r="R123" s="15" t="n">
        <v>1992000</v>
      </c>
      <c r="S123" s="15" t="n">
        <v>90000</v>
      </c>
      <c r="T123" s="15" t="n">
        <v>2082000</v>
      </c>
      <c r="U123" s="15" t="n">
        <v>84500</v>
      </c>
      <c r="V123">
        <f>IFERROR(VLOOKUP(D123,Tablas_Equivalencia!$A$3:$B$8,2,FALSE),"Sin dato")</f>
        <v/>
      </c>
      <c r="W123">
        <f>IFERROR(VLOOKUP(L123,Tablas_Equivalencia!$D$3:$E$9,2,FALSE),"Sin dato")</f>
        <v/>
      </c>
      <c r="X123">
        <f>IF(I123=1,"Varón","Mujer")</f>
        <v/>
      </c>
      <c r="Y123">
        <f>IFERROR(VLOOKUP(M123,Tablas_Equivalencia!$G$3:$H$6,2,FALSE),"Sin dato")</f>
        <v/>
      </c>
      <c r="Z123">
        <f>IF(J123&lt;=24,"18-24","25-29")</f>
        <v/>
      </c>
      <c r="AA123">
        <f>IF(M123&lt;&gt;1,"",IF(P123=2,1,0))</f>
        <v/>
      </c>
      <c r="AB123">
        <f>IF(M123&lt;&gt;1,"",IF(O123&gt;=2,1,0))</f>
        <v/>
      </c>
      <c r="AC123">
        <f>IF(M123&lt;&gt;1,"",IF(OR(Q123=999,Q123=""),"",IF(OR(Q123&lt;35,Q123&gt;48),1,0)))</f>
        <v/>
      </c>
      <c r="AD123">
        <f>IF(COUNT(AA123:AC123)&lt;3,"",SUM(AA123:AC123))</f>
        <v/>
      </c>
      <c r="AE123">
        <f>IF(L123&gt;=4,2,IF(L123&gt;=2,1,0))</f>
        <v/>
      </c>
      <c r="AF123">
        <f>IF(L123&gt;=5,1,0)</f>
        <v/>
      </c>
      <c r="AG123">
        <f>AE123+AF123</f>
        <v/>
      </c>
      <c r="AH123" s="15">
        <f>IF(M123&lt;&gt;1,"",IF(OR(R123=-9,R123=""),"",R123))</f>
        <v/>
      </c>
      <c r="AI123">
        <f>IF(M123&lt;&gt;1,"",IF(OR(Q123=999,Q123=""),"",Q123))</f>
        <v/>
      </c>
    </row>
    <row r="124">
      <c r="A124" t="inlineStr">
        <is>
          <t>TQRMNOP100638</t>
        </is>
      </c>
      <c r="B124" t="n">
        <v>2025</v>
      </c>
      <c r="C124" t="n">
        <v>1</v>
      </c>
      <c r="D124" t="n">
        <v>1</v>
      </c>
      <c r="E124" t="inlineStr">
        <is>
          <t>S</t>
        </is>
      </c>
      <c r="F124" t="n">
        <v>32</v>
      </c>
      <c r="G124" t="n">
        <v>1034</v>
      </c>
      <c r="H124" t="n">
        <v>1</v>
      </c>
      <c r="I124" t="n">
        <v>1</v>
      </c>
      <c r="J124" t="n">
        <v>18</v>
      </c>
      <c r="K124" t="n">
        <v>2</v>
      </c>
      <c r="L124" t="n">
        <v>3</v>
      </c>
      <c r="M124" t="n">
        <v>1</v>
      </c>
      <c r="N124" t="n">
        <v>2</v>
      </c>
      <c r="O124" t="n">
        <v>1</v>
      </c>
      <c r="P124" t="n">
        <v>2</v>
      </c>
      <c r="Q124" t="n">
        <v>20</v>
      </c>
      <c r="R124" s="15" t="n">
        <v>457000</v>
      </c>
      <c r="S124" s="15" t="n">
        <v>0</v>
      </c>
      <c r="T124" s="15" t="n">
        <v>457000</v>
      </c>
      <c r="U124" s="15" t="n">
        <v>173100</v>
      </c>
      <c r="V124">
        <f>IFERROR(VLOOKUP(D124,Tablas_Equivalencia!$A$3:$B$8,2,FALSE),"Sin dato")</f>
        <v/>
      </c>
      <c r="W124">
        <f>IFERROR(VLOOKUP(L124,Tablas_Equivalencia!$D$3:$E$9,2,FALSE),"Sin dato")</f>
        <v/>
      </c>
      <c r="X124">
        <f>IF(I124=1,"Varón","Mujer")</f>
        <v/>
      </c>
      <c r="Y124">
        <f>IFERROR(VLOOKUP(M124,Tablas_Equivalencia!$G$3:$H$6,2,FALSE),"Sin dato")</f>
        <v/>
      </c>
      <c r="Z124">
        <f>IF(J124&lt;=24,"18-24","25-29")</f>
        <v/>
      </c>
      <c r="AA124">
        <f>IF(M124&lt;&gt;1,"",IF(P124=2,1,0))</f>
        <v/>
      </c>
      <c r="AB124">
        <f>IF(M124&lt;&gt;1,"",IF(O124&gt;=2,1,0))</f>
        <v/>
      </c>
      <c r="AC124">
        <f>IF(M124&lt;&gt;1,"",IF(OR(Q124=999,Q124=""),"",IF(OR(Q124&lt;35,Q124&gt;48),1,0)))</f>
        <v/>
      </c>
      <c r="AD124">
        <f>IF(COUNT(AA124:AC124)&lt;3,"",SUM(AA124:AC124))</f>
        <v/>
      </c>
      <c r="AE124">
        <f>IF(L124&gt;=4,2,IF(L124&gt;=2,1,0))</f>
        <v/>
      </c>
      <c r="AF124">
        <f>IF(L124&gt;=5,1,0)</f>
        <v/>
      </c>
      <c r="AG124">
        <f>AE124+AF124</f>
        <v/>
      </c>
      <c r="AH124" s="15">
        <f>IF(M124&lt;&gt;1,"",IF(OR(R124=-9,R124=""),"",R124))</f>
        <v/>
      </c>
      <c r="AI124">
        <f>IF(M124&lt;&gt;1,"",IF(OR(Q124=999,Q124=""),"",Q124))</f>
        <v/>
      </c>
    </row>
    <row r="125">
      <c r="A125" t="inlineStr">
        <is>
          <t>TQRMNOP100641</t>
        </is>
      </c>
      <c r="B125" t="n">
        <v>2025</v>
      </c>
      <c r="C125" t="n">
        <v>1</v>
      </c>
      <c r="D125" t="n">
        <v>40</v>
      </c>
      <c r="E125" t="inlineStr">
        <is>
          <t>S</t>
        </is>
      </c>
      <c r="F125" t="n">
        <v>7</v>
      </c>
      <c r="G125" t="n">
        <v>872</v>
      </c>
      <c r="H125" t="n">
        <v>1</v>
      </c>
      <c r="I125" t="n">
        <v>2</v>
      </c>
      <c r="J125" t="n">
        <v>21</v>
      </c>
      <c r="K125" t="n">
        <v>2</v>
      </c>
      <c r="L125" t="n">
        <v>4</v>
      </c>
      <c r="M125" t="n">
        <v>2</v>
      </c>
      <c r="R125" s="15" t="n">
        <v>0</v>
      </c>
      <c r="S125" s="15" t="n">
        <v>0</v>
      </c>
      <c r="T125" s="15" t="n">
        <v>0</v>
      </c>
      <c r="U125" s="15" t="n">
        <v>62100</v>
      </c>
      <c r="V125">
        <f>IFERROR(VLOOKUP(D125,Tablas_Equivalencia!$A$3:$B$8,2,FALSE),"Sin dato")</f>
        <v/>
      </c>
      <c r="W125">
        <f>IFERROR(VLOOKUP(L125,Tablas_Equivalencia!$D$3:$E$9,2,FALSE),"Sin dato")</f>
        <v/>
      </c>
      <c r="X125">
        <f>IF(I125=1,"Varón","Mujer")</f>
        <v/>
      </c>
      <c r="Y125">
        <f>IFERROR(VLOOKUP(M125,Tablas_Equivalencia!$G$3:$H$6,2,FALSE),"Sin dato")</f>
        <v/>
      </c>
      <c r="Z125">
        <f>IF(J125&lt;=24,"18-24","25-29")</f>
        <v/>
      </c>
      <c r="AA125">
        <f>IF(M125&lt;&gt;1,"",IF(P125=2,1,0))</f>
        <v/>
      </c>
      <c r="AB125">
        <f>IF(M125&lt;&gt;1,"",IF(O125&gt;=2,1,0))</f>
        <v/>
      </c>
      <c r="AC125">
        <f>IF(M125&lt;&gt;1,"",IF(OR(Q125=999,Q125=""),"",IF(OR(Q125&lt;35,Q125&gt;48),1,0)))</f>
        <v/>
      </c>
      <c r="AD125">
        <f>IF(COUNT(AA125:AC125)&lt;3,"",SUM(AA125:AC125))</f>
        <v/>
      </c>
      <c r="AE125">
        <f>IF(L125&gt;=4,2,IF(L125&gt;=2,1,0))</f>
        <v/>
      </c>
      <c r="AF125">
        <f>IF(L125&gt;=5,1,0)</f>
        <v/>
      </c>
      <c r="AG125">
        <f>AE125+AF125</f>
        <v/>
      </c>
      <c r="AH125" s="15">
        <f>IF(M125&lt;&gt;1,"",IF(OR(R125=-9,R125=""),"",R125))</f>
        <v/>
      </c>
      <c r="AI125">
        <f>IF(M125&lt;&gt;1,"",IF(OR(Q125=999,Q125=""),"",Q125))</f>
        <v/>
      </c>
    </row>
    <row r="126">
      <c r="A126" t="inlineStr">
        <is>
          <t>TQRMNOP100650</t>
        </is>
      </c>
      <c r="B126" t="n">
        <v>2025</v>
      </c>
      <c r="C126" t="n">
        <v>1</v>
      </c>
      <c r="D126" t="n">
        <v>43</v>
      </c>
      <c r="E126" t="inlineStr">
        <is>
          <t>S</t>
        </is>
      </c>
      <c r="F126" t="n">
        <v>30</v>
      </c>
      <c r="G126" t="n">
        <v>1338</v>
      </c>
      <c r="H126" t="n">
        <v>1</v>
      </c>
      <c r="I126" t="n">
        <v>1</v>
      </c>
      <c r="J126" t="n">
        <v>20</v>
      </c>
      <c r="K126" t="n">
        <v>1</v>
      </c>
      <c r="L126" t="n">
        <v>5</v>
      </c>
      <c r="M126" t="n">
        <v>1</v>
      </c>
      <c r="N126" t="n">
        <v>1</v>
      </c>
      <c r="O126" t="n">
        <v>1</v>
      </c>
      <c r="P126" t="n">
        <v>2</v>
      </c>
      <c r="Q126" t="n">
        <v>34</v>
      </c>
      <c r="R126" s="15" t="n">
        <v>-9</v>
      </c>
      <c r="S126" s="15" t="n">
        <v>0</v>
      </c>
      <c r="T126" s="15" t="n">
        <v>0</v>
      </c>
      <c r="U126" s="15" t="n">
        <v>260900</v>
      </c>
      <c r="V126">
        <f>IFERROR(VLOOKUP(D126,Tablas_Equivalencia!$A$3:$B$8,2,FALSE),"Sin dato")</f>
        <v/>
      </c>
      <c r="W126">
        <f>IFERROR(VLOOKUP(L126,Tablas_Equivalencia!$D$3:$E$9,2,FALSE),"Sin dato")</f>
        <v/>
      </c>
      <c r="X126">
        <f>IF(I126=1,"Varón","Mujer")</f>
        <v/>
      </c>
      <c r="Y126">
        <f>IFERROR(VLOOKUP(M126,Tablas_Equivalencia!$G$3:$H$6,2,FALSE),"Sin dato")</f>
        <v/>
      </c>
      <c r="Z126">
        <f>IF(J126&lt;=24,"18-24","25-29")</f>
        <v/>
      </c>
      <c r="AA126">
        <f>IF(M126&lt;&gt;1,"",IF(P126=2,1,0))</f>
        <v/>
      </c>
      <c r="AB126">
        <f>IF(M126&lt;&gt;1,"",IF(O126&gt;=2,1,0))</f>
        <v/>
      </c>
      <c r="AC126">
        <f>IF(M126&lt;&gt;1,"",IF(OR(Q126=999,Q126=""),"",IF(OR(Q126&lt;35,Q126&gt;48),1,0)))</f>
        <v/>
      </c>
      <c r="AD126">
        <f>IF(COUNT(AA126:AC126)&lt;3,"",SUM(AA126:AC126))</f>
        <v/>
      </c>
      <c r="AE126">
        <f>IF(L126&gt;=4,2,IF(L126&gt;=2,1,0))</f>
        <v/>
      </c>
      <c r="AF126">
        <f>IF(L126&gt;=5,1,0)</f>
        <v/>
      </c>
      <c r="AG126">
        <f>AE126+AF126</f>
        <v/>
      </c>
      <c r="AH126" s="15">
        <f>IF(M126&lt;&gt;1,"",IF(OR(R126=-9,R126=""),"",R126))</f>
        <v/>
      </c>
      <c r="AI126">
        <f>IF(M126&lt;&gt;1,"",IF(OR(Q126=999,Q126=""),"",Q126))</f>
        <v/>
      </c>
    </row>
    <row r="127">
      <c r="A127" t="inlineStr">
        <is>
          <t>TQRMNOP100655</t>
        </is>
      </c>
      <c r="B127" t="n">
        <v>2025</v>
      </c>
      <c r="C127" t="n">
        <v>1</v>
      </c>
      <c r="D127" t="n">
        <v>1</v>
      </c>
      <c r="E127" t="inlineStr">
        <is>
          <t>S</t>
        </is>
      </c>
      <c r="F127" t="n">
        <v>33</v>
      </c>
      <c r="G127" t="n">
        <v>1352</v>
      </c>
      <c r="H127" t="n">
        <v>3</v>
      </c>
      <c r="I127" t="n">
        <v>1</v>
      </c>
      <c r="J127" t="n">
        <v>22</v>
      </c>
      <c r="K127" t="n">
        <v>1</v>
      </c>
      <c r="L127" t="n">
        <v>3</v>
      </c>
      <c r="M127" t="n">
        <v>2</v>
      </c>
      <c r="R127" s="15" t="n">
        <v>0</v>
      </c>
      <c r="S127" s="15" t="n">
        <v>0</v>
      </c>
      <c r="T127" s="15" t="n">
        <v>0</v>
      </c>
      <c r="U127" s="15" t="n">
        <v>216200</v>
      </c>
      <c r="V127">
        <f>IFERROR(VLOOKUP(D127,Tablas_Equivalencia!$A$3:$B$8,2,FALSE),"Sin dato")</f>
        <v/>
      </c>
      <c r="W127">
        <f>IFERROR(VLOOKUP(L127,Tablas_Equivalencia!$D$3:$E$9,2,FALSE),"Sin dato")</f>
        <v/>
      </c>
      <c r="X127">
        <f>IF(I127=1,"Varón","Mujer")</f>
        <v/>
      </c>
      <c r="Y127">
        <f>IFERROR(VLOOKUP(M127,Tablas_Equivalencia!$G$3:$H$6,2,FALSE),"Sin dato")</f>
        <v/>
      </c>
      <c r="Z127">
        <f>IF(J127&lt;=24,"18-24","25-29")</f>
        <v/>
      </c>
      <c r="AA127">
        <f>IF(M127&lt;&gt;1,"",IF(P127=2,1,0))</f>
        <v/>
      </c>
      <c r="AB127">
        <f>IF(M127&lt;&gt;1,"",IF(O127&gt;=2,1,0))</f>
        <v/>
      </c>
      <c r="AC127">
        <f>IF(M127&lt;&gt;1,"",IF(OR(Q127=999,Q127=""),"",IF(OR(Q127&lt;35,Q127&gt;48),1,0)))</f>
        <v/>
      </c>
      <c r="AD127">
        <f>IF(COUNT(AA127:AC127)&lt;3,"",SUM(AA127:AC127))</f>
        <v/>
      </c>
      <c r="AE127">
        <f>IF(L127&gt;=4,2,IF(L127&gt;=2,1,0))</f>
        <v/>
      </c>
      <c r="AF127">
        <f>IF(L127&gt;=5,1,0)</f>
        <v/>
      </c>
      <c r="AG127">
        <f>AE127+AF127</f>
        <v/>
      </c>
      <c r="AH127" s="15">
        <f>IF(M127&lt;&gt;1,"",IF(OR(R127=-9,R127=""),"",R127))</f>
        <v/>
      </c>
      <c r="AI127">
        <f>IF(M127&lt;&gt;1,"",IF(OR(Q127=999,Q127=""),"",Q127))</f>
        <v/>
      </c>
    </row>
    <row r="128">
      <c r="A128" t="inlineStr">
        <is>
          <t>TQRMNOP100662</t>
        </is>
      </c>
      <c r="B128" t="n">
        <v>2025</v>
      </c>
      <c r="C128" t="n">
        <v>1</v>
      </c>
      <c r="D128" t="n">
        <v>41</v>
      </c>
      <c r="E128" t="inlineStr">
        <is>
          <t>N</t>
        </is>
      </c>
      <c r="F128" t="n">
        <v>15</v>
      </c>
      <c r="G128" t="n">
        <v>1670</v>
      </c>
      <c r="H128" t="n">
        <v>1</v>
      </c>
      <c r="I128" t="n">
        <v>1</v>
      </c>
      <c r="J128" t="n">
        <v>27</v>
      </c>
      <c r="K128" t="n">
        <v>2</v>
      </c>
      <c r="L128" t="n">
        <v>3</v>
      </c>
      <c r="M128" t="n">
        <v>1</v>
      </c>
      <c r="N128" t="n">
        <v>3</v>
      </c>
      <c r="O128" t="n">
        <v>2</v>
      </c>
      <c r="P128" t="n">
        <v>2</v>
      </c>
      <c r="Q128" t="n">
        <v>37</v>
      </c>
      <c r="R128" s="15" t="n">
        <v>419000</v>
      </c>
      <c r="S128" s="15" t="n">
        <v>0</v>
      </c>
      <c r="T128" s="15" t="n">
        <v>419000</v>
      </c>
      <c r="U128" s="15" t="n">
        <v>77600</v>
      </c>
      <c r="V128">
        <f>IFERROR(VLOOKUP(D128,Tablas_Equivalencia!$A$3:$B$8,2,FALSE),"Sin dato")</f>
        <v/>
      </c>
      <c r="W128">
        <f>IFERROR(VLOOKUP(L128,Tablas_Equivalencia!$D$3:$E$9,2,FALSE),"Sin dato")</f>
        <v/>
      </c>
      <c r="X128">
        <f>IF(I128=1,"Varón","Mujer")</f>
        <v/>
      </c>
      <c r="Y128">
        <f>IFERROR(VLOOKUP(M128,Tablas_Equivalencia!$G$3:$H$6,2,FALSE),"Sin dato")</f>
        <v/>
      </c>
      <c r="Z128">
        <f>IF(J128&lt;=24,"18-24","25-29")</f>
        <v/>
      </c>
      <c r="AA128">
        <f>IF(M128&lt;&gt;1,"",IF(P128=2,1,0))</f>
        <v/>
      </c>
      <c r="AB128">
        <f>IF(M128&lt;&gt;1,"",IF(O128&gt;=2,1,0))</f>
        <v/>
      </c>
      <c r="AC128">
        <f>IF(M128&lt;&gt;1,"",IF(OR(Q128=999,Q128=""),"",IF(OR(Q128&lt;35,Q128&gt;48),1,0)))</f>
        <v/>
      </c>
      <c r="AD128">
        <f>IF(COUNT(AA128:AC128)&lt;3,"",SUM(AA128:AC128))</f>
        <v/>
      </c>
      <c r="AE128">
        <f>IF(L128&gt;=4,2,IF(L128&gt;=2,1,0))</f>
        <v/>
      </c>
      <c r="AF128">
        <f>IF(L128&gt;=5,1,0)</f>
        <v/>
      </c>
      <c r="AG128">
        <f>AE128+AF128</f>
        <v/>
      </c>
      <c r="AH128" s="15">
        <f>IF(M128&lt;&gt;1,"",IF(OR(R128=-9,R128=""),"",R128))</f>
        <v/>
      </c>
      <c r="AI128">
        <f>IF(M128&lt;&gt;1,"",IF(OR(Q128=999,Q128=""),"",Q128))</f>
        <v/>
      </c>
    </row>
    <row r="129">
      <c r="A129" t="inlineStr">
        <is>
          <t>TQRMNOP100664</t>
        </is>
      </c>
      <c r="B129" t="n">
        <v>2025</v>
      </c>
      <c r="C129" t="n">
        <v>1</v>
      </c>
      <c r="D129" t="n">
        <v>44</v>
      </c>
      <c r="E129" t="inlineStr">
        <is>
          <t>N</t>
        </is>
      </c>
      <c r="F129" t="n">
        <v>14</v>
      </c>
      <c r="G129" t="n">
        <v>204</v>
      </c>
      <c r="H129" t="n">
        <v>3</v>
      </c>
      <c r="I129" t="n">
        <v>2</v>
      </c>
      <c r="J129" t="n">
        <v>20</v>
      </c>
      <c r="K129" t="n">
        <v>1</v>
      </c>
      <c r="L129" t="n">
        <v>3</v>
      </c>
      <c r="M129" t="n">
        <v>1</v>
      </c>
      <c r="N129" t="n">
        <v>3</v>
      </c>
      <c r="O129" t="n">
        <v>3</v>
      </c>
      <c r="P129" t="n">
        <v>2</v>
      </c>
      <c r="Q129" t="n">
        <v>19</v>
      </c>
      <c r="R129" s="15" t="n">
        <v>231000</v>
      </c>
      <c r="S129" s="15" t="n">
        <v>0</v>
      </c>
      <c r="T129" s="15" t="n">
        <v>231000</v>
      </c>
      <c r="U129" s="15" t="n">
        <v>413100</v>
      </c>
      <c r="V129">
        <f>IFERROR(VLOOKUP(D129,Tablas_Equivalencia!$A$3:$B$8,2,FALSE),"Sin dato")</f>
        <v/>
      </c>
      <c r="W129">
        <f>IFERROR(VLOOKUP(L129,Tablas_Equivalencia!$D$3:$E$9,2,FALSE),"Sin dato")</f>
        <v/>
      </c>
      <c r="X129">
        <f>IF(I129=1,"Varón","Mujer")</f>
        <v/>
      </c>
      <c r="Y129">
        <f>IFERROR(VLOOKUP(M129,Tablas_Equivalencia!$G$3:$H$6,2,FALSE),"Sin dato")</f>
        <v/>
      </c>
      <c r="Z129">
        <f>IF(J129&lt;=24,"18-24","25-29")</f>
        <v/>
      </c>
      <c r="AA129">
        <f>IF(M129&lt;&gt;1,"",IF(P129=2,1,0))</f>
        <v/>
      </c>
      <c r="AB129">
        <f>IF(M129&lt;&gt;1,"",IF(O129&gt;=2,1,0))</f>
        <v/>
      </c>
      <c r="AC129">
        <f>IF(M129&lt;&gt;1,"",IF(OR(Q129=999,Q129=""),"",IF(OR(Q129&lt;35,Q129&gt;48),1,0)))</f>
        <v/>
      </c>
      <c r="AD129">
        <f>IF(COUNT(AA129:AC129)&lt;3,"",SUM(AA129:AC129))</f>
        <v/>
      </c>
      <c r="AE129">
        <f>IF(L129&gt;=4,2,IF(L129&gt;=2,1,0))</f>
        <v/>
      </c>
      <c r="AF129">
        <f>IF(L129&gt;=5,1,0)</f>
        <v/>
      </c>
      <c r="AG129">
        <f>AE129+AF129</f>
        <v/>
      </c>
      <c r="AH129" s="15">
        <f>IF(M129&lt;&gt;1,"",IF(OR(R129=-9,R129=""),"",R129))</f>
        <v/>
      </c>
      <c r="AI129">
        <f>IF(M129&lt;&gt;1,"",IF(OR(Q129=999,Q129=""),"",Q129))</f>
        <v/>
      </c>
    </row>
    <row r="130">
      <c r="A130" t="inlineStr">
        <is>
          <t>TQRMNOP100667</t>
        </is>
      </c>
      <c r="B130" t="n">
        <v>2025</v>
      </c>
      <c r="C130" t="n">
        <v>1</v>
      </c>
      <c r="D130" t="n">
        <v>43</v>
      </c>
      <c r="E130" t="inlineStr">
        <is>
          <t>S</t>
        </is>
      </c>
      <c r="F130" t="n">
        <v>19</v>
      </c>
      <c r="G130" t="n">
        <v>663</v>
      </c>
      <c r="H130" t="n">
        <v>2</v>
      </c>
      <c r="I130" t="n">
        <v>1</v>
      </c>
      <c r="J130" t="n">
        <v>20</v>
      </c>
      <c r="K130" t="n">
        <v>2</v>
      </c>
      <c r="L130" t="n">
        <v>4</v>
      </c>
      <c r="M130" t="n">
        <v>3</v>
      </c>
      <c r="R130" s="15" t="n">
        <v>0</v>
      </c>
      <c r="S130" s="15" t="n">
        <v>0</v>
      </c>
      <c r="T130" s="15" t="n">
        <v>0</v>
      </c>
      <c r="U130" s="15" t="n">
        <v>130300</v>
      </c>
      <c r="V130">
        <f>IFERROR(VLOOKUP(D130,Tablas_Equivalencia!$A$3:$B$8,2,FALSE),"Sin dato")</f>
        <v/>
      </c>
      <c r="W130">
        <f>IFERROR(VLOOKUP(L130,Tablas_Equivalencia!$D$3:$E$9,2,FALSE),"Sin dato")</f>
        <v/>
      </c>
      <c r="X130">
        <f>IF(I130=1,"Varón","Mujer")</f>
        <v/>
      </c>
      <c r="Y130">
        <f>IFERROR(VLOOKUP(M130,Tablas_Equivalencia!$G$3:$H$6,2,FALSE),"Sin dato")</f>
        <v/>
      </c>
      <c r="Z130">
        <f>IF(J130&lt;=24,"18-24","25-29")</f>
        <v/>
      </c>
      <c r="AA130">
        <f>IF(M130&lt;&gt;1,"",IF(P130=2,1,0))</f>
        <v/>
      </c>
      <c r="AB130">
        <f>IF(M130&lt;&gt;1,"",IF(O130&gt;=2,1,0))</f>
        <v/>
      </c>
      <c r="AC130">
        <f>IF(M130&lt;&gt;1,"",IF(OR(Q130=999,Q130=""),"",IF(OR(Q130&lt;35,Q130&gt;48),1,0)))</f>
        <v/>
      </c>
      <c r="AD130">
        <f>IF(COUNT(AA130:AC130)&lt;3,"",SUM(AA130:AC130))</f>
        <v/>
      </c>
      <c r="AE130">
        <f>IF(L130&gt;=4,2,IF(L130&gt;=2,1,0))</f>
        <v/>
      </c>
      <c r="AF130">
        <f>IF(L130&gt;=5,1,0)</f>
        <v/>
      </c>
      <c r="AG130">
        <f>AE130+AF130</f>
        <v/>
      </c>
      <c r="AH130" s="15">
        <f>IF(M130&lt;&gt;1,"",IF(OR(R130=-9,R130=""),"",R130))</f>
        <v/>
      </c>
      <c r="AI130">
        <f>IF(M130&lt;&gt;1,"",IF(OR(Q130=999,Q130=""),"",Q130))</f>
        <v/>
      </c>
    </row>
    <row r="131">
      <c r="A131" t="inlineStr">
        <is>
          <t>TQRMNOP100671</t>
        </is>
      </c>
      <c r="B131" t="n">
        <v>2025</v>
      </c>
      <c r="C131" t="n">
        <v>1</v>
      </c>
      <c r="D131" t="n">
        <v>43</v>
      </c>
      <c r="E131" t="inlineStr">
        <is>
          <t>N</t>
        </is>
      </c>
      <c r="F131" t="n">
        <v>26</v>
      </c>
      <c r="G131" t="n">
        <v>1242</v>
      </c>
      <c r="H131" t="n">
        <v>3</v>
      </c>
      <c r="I131" t="n">
        <v>2</v>
      </c>
      <c r="J131" t="n">
        <v>20</v>
      </c>
      <c r="K131" t="n">
        <v>2</v>
      </c>
      <c r="L131" t="n">
        <v>4</v>
      </c>
      <c r="M131" t="n">
        <v>3</v>
      </c>
      <c r="R131" s="15" t="n">
        <v>0</v>
      </c>
      <c r="S131" s="15" t="n">
        <v>0</v>
      </c>
      <c r="T131" s="15" t="n">
        <v>0</v>
      </c>
      <c r="U131" s="15" t="n">
        <v>67300</v>
      </c>
      <c r="V131">
        <f>IFERROR(VLOOKUP(D131,Tablas_Equivalencia!$A$3:$B$8,2,FALSE),"Sin dato")</f>
        <v/>
      </c>
      <c r="W131">
        <f>IFERROR(VLOOKUP(L131,Tablas_Equivalencia!$D$3:$E$9,2,FALSE),"Sin dato")</f>
        <v/>
      </c>
      <c r="X131">
        <f>IF(I131=1,"Varón","Mujer")</f>
        <v/>
      </c>
      <c r="Y131">
        <f>IFERROR(VLOOKUP(M131,Tablas_Equivalencia!$G$3:$H$6,2,FALSE),"Sin dato")</f>
        <v/>
      </c>
      <c r="Z131">
        <f>IF(J131&lt;=24,"18-24","25-29")</f>
        <v/>
      </c>
      <c r="AA131">
        <f>IF(M131&lt;&gt;1,"",IF(P131=2,1,0))</f>
        <v/>
      </c>
      <c r="AB131">
        <f>IF(M131&lt;&gt;1,"",IF(O131&gt;=2,1,0))</f>
        <v/>
      </c>
      <c r="AC131">
        <f>IF(M131&lt;&gt;1,"",IF(OR(Q131=999,Q131=""),"",IF(OR(Q131&lt;35,Q131&gt;48),1,0)))</f>
        <v/>
      </c>
      <c r="AD131">
        <f>IF(COUNT(AA131:AC131)&lt;3,"",SUM(AA131:AC131))</f>
        <v/>
      </c>
      <c r="AE131">
        <f>IF(L131&gt;=4,2,IF(L131&gt;=2,1,0))</f>
        <v/>
      </c>
      <c r="AF131">
        <f>IF(L131&gt;=5,1,0)</f>
        <v/>
      </c>
      <c r="AG131">
        <f>AE131+AF131</f>
        <v/>
      </c>
      <c r="AH131" s="15">
        <f>IF(M131&lt;&gt;1,"",IF(OR(R131=-9,R131=""),"",R131))</f>
        <v/>
      </c>
      <c r="AI131">
        <f>IF(M131&lt;&gt;1,"",IF(OR(Q131=999,Q131=""),"",Q131))</f>
        <v/>
      </c>
    </row>
    <row r="132">
      <c r="A132" t="inlineStr">
        <is>
          <t>TQRMNOP100677</t>
        </is>
      </c>
      <c r="B132" t="n">
        <v>2025</v>
      </c>
      <c r="C132" t="n">
        <v>1</v>
      </c>
      <c r="D132" t="n">
        <v>40</v>
      </c>
      <c r="E132" t="inlineStr">
        <is>
          <t>S</t>
        </is>
      </c>
      <c r="F132" t="n">
        <v>7</v>
      </c>
      <c r="G132" t="n">
        <v>1419</v>
      </c>
      <c r="H132" t="n">
        <v>10</v>
      </c>
      <c r="I132" t="n">
        <v>2</v>
      </c>
      <c r="J132" t="n">
        <v>18</v>
      </c>
      <c r="K132" t="n">
        <v>1</v>
      </c>
      <c r="L132" t="n">
        <v>5</v>
      </c>
      <c r="M132" t="n">
        <v>1</v>
      </c>
      <c r="N132" t="n">
        <v>2</v>
      </c>
      <c r="O132" t="n">
        <v>1</v>
      </c>
      <c r="P132" t="n">
        <v>2</v>
      </c>
      <c r="Q132" t="n">
        <v>15</v>
      </c>
      <c r="R132" s="15" t="n">
        <v>-9</v>
      </c>
      <c r="S132" s="15" t="n">
        <v>0</v>
      </c>
      <c r="T132" s="15" t="n">
        <v>0</v>
      </c>
      <c r="U132" s="15" t="n">
        <v>111600</v>
      </c>
      <c r="V132">
        <f>IFERROR(VLOOKUP(D132,Tablas_Equivalencia!$A$3:$B$8,2,FALSE),"Sin dato")</f>
        <v/>
      </c>
      <c r="W132">
        <f>IFERROR(VLOOKUP(L132,Tablas_Equivalencia!$D$3:$E$9,2,FALSE),"Sin dato")</f>
        <v/>
      </c>
      <c r="X132">
        <f>IF(I132=1,"Varón","Mujer")</f>
        <v/>
      </c>
      <c r="Y132">
        <f>IFERROR(VLOOKUP(M132,Tablas_Equivalencia!$G$3:$H$6,2,FALSE),"Sin dato")</f>
        <v/>
      </c>
      <c r="Z132">
        <f>IF(J132&lt;=24,"18-24","25-29")</f>
        <v/>
      </c>
      <c r="AA132">
        <f>IF(M132&lt;&gt;1,"",IF(P132=2,1,0))</f>
        <v/>
      </c>
      <c r="AB132">
        <f>IF(M132&lt;&gt;1,"",IF(O132&gt;=2,1,0))</f>
        <v/>
      </c>
      <c r="AC132">
        <f>IF(M132&lt;&gt;1,"",IF(OR(Q132=999,Q132=""),"",IF(OR(Q132&lt;35,Q132&gt;48),1,0)))</f>
        <v/>
      </c>
      <c r="AD132">
        <f>IF(COUNT(AA132:AC132)&lt;3,"",SUM(AA132:AC132))</f>
        <v/>
      </c>
      <c r="AE132">
        <f>IF(L132&gt;=4,2,IF(L132&gt;=2,1,0))</f>
        <v/>
      </c>
      <c r="AF132">
        <f>IF(L132&gt;=5,1,0)</f>
        <v/>
      </c>
      <c r="AG132">
        <f>AE132+AF132</f>
        <v/>
      </c>
      <c r="AH132" s="15">
        <f>IF(M132&lt;&gt;1,"",IF(OR(R132=-9,R132=""),"",R132))</f>
        <v/>
      </c>
      <c r="AI132">
        <f>IF(M132&lt;&gt;1,"",IF(OR(Q132=999,Q132=""),"",Q132))</f>
        <v/>
      </c>
    </row>
    <row r="133">
      <c r="A133" t="inlineStr">
        <is>
          <t>TQRMNOP100687</t>
        </is>
      </c>
      <c r="B133" t="n">
        <v>2025</v>
      </c>
      <c r="C133" t="n">
        <v>1</v>
      </c>
      <c r="D133" t="n">
        <v>40</v>
      </c>
      <c r="E133" t="inlineStr">
        <is>
          <t>N</t>
        </is>
      </c>
      <c r="F133" t="n">
        <v>9</v>
      </c>
      <c r="G133" t="n">
        <v>1230</v>
      </c>
      <c r="H133" t="n">
        <v>3</v>
      </c>
      <c r="I133" t="n">
        <v>1</v>
      </c>
      <c r="J133" t="n">
        <v>22</v>
      </c>
      <c r="K133" t="n">
        <v>2</v>
      </c>
      <c r="L133" t="n">
        <v>4</v>
      </c>
      <c r="M133" t="n">
        <v>1</v>
      </c>
      <c r="N133" t="n">
        <v>3</v>
      </c>
      <c r="O133" t="n">
        <v>2</v>
      </c>
      <c r="P133" t="n">
        <v>2</v>
      </c>
      <c r="Q133" t="n">
        <v>17</v>
      </c>
      <c r="R133" s="15" t="n">
        <v>539000</v>
      </c>
      <c r="S133" s="15" t="n">
        <v>0</v>
      </c>
      <c r="T133" s="15" t="n">
        <v>539000</v>
      </c>
      <c r="U133" s="15" t="n">
        <v>146500</v>
      </c>
      <c r="V133">
        <f>IFERROR(VLOOKUP(D133,Tablas_Equivalencia!$A$3:$B$8,2,FALSE),"Sin dato")</f>
        <v/>
      </c>
      <c r="W133">
        <f>IFERROR(VLOOKUP(L133,Tablas_Equivalencia!$D$3:$E$9,2,FALSE),"Sin dato")</f>
        <v/>
      </c>
      <c r="X133">
        <f>IF(I133=1,"Varón","Mujer")</f>
        <v/>
      </c>
      <c r="Y133">
        <f>IFERROR(VLOOKUP(M133,Tablas_Equivalencia!$G$3:$H$6,2,FALSE),"Sin dato")</f>
        <v/>
      </c>
      <c r="Z133">
        <f>IF(J133&lt;=24,"18-24","25-29")</f>
        <v/>
      </c>
      <c r="AA133">
        <f>IF(M133&lt;&gt;1,"",IF(P133=2,1,0))</f>
        <v/>
      </c>
      <c r="AB133">
        <f>IF(M133&lt;&gt;1,"",IF(O133&gt;=2,1,0))</f>
        <v/>
      </c>
      <c r="AC133">
        <f>IF(M133&lt;&gt;1,"",IF(OR(Q133=999,Q133=""),"",IF(OR(Q133&lt;35,Q133&gt;48),1,0)))</f>
        <v/>
      </c>
      <c r="AD133">
        <f>IF(COUNT(AA133:AC133)&lt;3,"",SUM(AA133:AC133))</f>
        <v/>
      </c>
      <c r="AE133">
        <f>IF(L133&gt;=4,2,IF(L133&gt;=2,1,0))</f>
        <v/>
      </c>
      <c r="AF133">
        <f>IF(L133&gt;=5,1,0)</f>
        <v/>
      </c>
      <c r="AG133">
        <f>AE133+AF133</f>
        <v/>
      </c>
      <c r="AH133" s="15">
        <f>IF(M133&lt;&gt;1,"",IF(OR(R133=-9,R133=""),"",R133))</f>
        <v/>
      </c>
      <c r="AI133">
        <f>IF(M133&lt;&gt;1,"",IF(OR(Q133=999,Q133=""),"",Q133))</f>
        <v/>
      </c>
    </row>
    <row r="134">
      <c r="A134" t="inlineStr">
        <is>
          <t>TQRMNOP100694</t>
        </is>
      </c>
      <c r="B134" t="n">
        <v>2025</v>
      </c>
      <c r="C134" t="n">
        <v>1</v>
      </c>
      <c r="D134" t="n">
        <v>43</v>
      </c>
      <c r="E134" t="inlineStr">
        <is>
          <t>S</t>
        </is>
      </c>
      <c r="F134" t="n">
        <v>17</v>
      </c>
      <c r="G134" t="n">
        <v>1026</v>
      </c>
      <c r="H134" t="n">
        <v>3</v>
      </c>
      <c r="I134" t="n">
        <v>2</v>
      </c>
      <c r="J134" t="n">
        <v>19</v>
      </c>
      <c r="K134" t="n">
        <v>1</v>
      </c>
      <c r="L134" t="n">
        <v>5</v>
      </c>
      <c r="M134" t="n">
        <v>1</v>
      </c>
      <c r="N134" t="n">
        <v>3</v>
      </c>
      <c r="O134" t="n">
        <v>1</v>
      </c>
      <c r="P134" t="n">
        <v>1</v>
      </c>
      <c r="Q134" t="n">
        <v>44</v>
      </c>
      <c r="R134" s="15" t="n">
        <v>859000</v>
      </c>
      <c r="S134" s="15" t="n">
        <v>0</v>
      </c>
      <c r="T134" s="15" t="n">
        <v>859000</v>
      </c>
      <c r="U134" s="15" t="n">
        <v>297300</v>
      </c>
      <c r="V134">
        <f>IFERROR(VLOOKUP(D134,Tablas_Equivalencia!$A$3:$B$8,2,FALSE),"Sin dato")</f>
        <v/>
      </c>
      <c r="W134">
        <f>IFERROR(VLOOKUP(L134,Tablas_Equivalencia!$D$3:$E$9,2,FALSE),"Sin dato")</f>
        <v/>
      </c>
      <c r="X134">
        <f>IF(I134=1,"Varón","Mujer")</f>
        <v/>
      </c>
      <c r="Y134">
        <f>IFERROR(VLOOKUP(M134,Tablas_Equivalencia!$G$3:$H$6,2,FALSE),"Sin dato")</f>
        <v/>
      </c>
      <c r="Z134">
        <f>IF(J134&lt;=24,"18-24","25-29")</f>
        <v/>
      </c>
      <c r="AA134">
        <f>IF(M134&lt;&gt;1,"",IF(P134=2,1,0))</f>
        <v/>
      </c>
      <c r="AB134">
        <f>IF(M134&lt;&gt;1,"",IF(O134&gt;=2,1,0))</f>
        <v/>
      </c>
      <c r="AC134">
        <f>IF(M134&lt;&gt;1,"",IF(OR(Q134=999,Q134=""),"",IF(OR(Q134&lt;35,Q134&gt;48),1,0)))</f>
        <v/>
      </c>
      <c r="AD134">
        <f>IF(COUNT(AA134:AC134)&lt;3,"",SUM(AA134:AC134))</f>
        <v/>
      </c>
      <c r="AE134">
        <f>IF(L134&gt;=4,2,IF(L134&gt;=2,1,0))</f>
        <v/>
      </c>
      <c r="AF134">
        <f>IF(L134&gt;=5,1,0)</f>
        <v/>
      </c>
      <c r="AG134">
        <f>AE134+AF134</f>
        <v/>
      </c>
      <c r="AH134" s="15">
        <f>IF(M134&lt;&gt;1,"",IF(OR(R134=-9,R134=""),"",R134))</f>
        <v/>
      </c>
      <c r="AI134">
        <f>IF(M134&lt;&gt;1,"",IF(OR(Q134=999,Q134=""),"",Q134))</f>
        <v/>
      </c>
    </row>
    <row r="135">
      <c r="A135" t="inlineStr">
        <is>
          <t>TQRMNOP100705</t>
        </is>
      </c>
      <c r="B135" t="n">
        <v>2025</v>
      </c>
      <c r="C135" t="n">
        <v>1</v>
      </c>
      <c r="D135" t="n">
        <v>1</v>
      </c>
      <c r="E135" t="inlineStr">
        <is>
          <t>S</t>
        </is>
      </c>
      <c r="F135" t="n">
        <v>32</v>
      </c>
      <c r="G135" t="n">
        <v>1201</v>
      </c>
      <c r="H135" t="n">
        <v>3</v>
      </c>
      <c r="I135" t="n">
        <v>2</v>
      </c>
      <c r="J135" t="n">
        <v>28</v>
      </c>
      <c r="K135" t="n">
        <v>1</v>
      </c>
      <c r="L135" t="n">
        <v>5</v>
      </c>
      <c r="M135" t="n">
        <v>1</v>
      </c>
      <c r="N135" t="n">
        <v>2</v>
      </c>
      <c r="O135" t="n">
        <v>3</v>
      </c>
      <c r="P135" t="n">
        <v>2</v>
      </c>
      <c r="Q135" t="n">
        <v>22</v>
      </c>
      <c r="R135" s="15" t="n">
        <v>408000</v>
      </c>
      <c r="S135" s="15" t="n">
        <v>92000</v>
      </c>
      <c r="T135" s="15" t="n">
        <v>500000</v>
      </c>
      <c r="U135" s="15" t="n">
        <v>324700</v>
      </c>
      <c r="V135">
        <f>IFERROR(VLOOKUP(D135,Tablas_Equivalencia!$A$3:$B$8,2,FALSE),"Sin dato")</f>
        <v/>
      </c>
      <c r="W135">
        <f>IFERROR(VLOOKUP(L135,Tablas_Equivalencia!$D$3:$E$9,2,FALSE),"Sin dato")</f>
        <v/>
      </c>
      <c r="X135">
        <f>IF(I135=1,"Varón","Mujer")</f>
        <v/>
      </c>
      <c r="Y135">
        <f>IFERROR(VLOOKUP(M135,Tablas_Equivalencia!$G$3:$H$6,2,FALSE),"Sin dato")</f>
        <v/>
      </c>
      <c r="Z135">
        <f>IF(J135&lt;=24,"18-24","25-29")</f>
        <v/>
      </c>
      <c r="AA135">
        <f>IF(M135&lt;&gt;1,"",IF(P135=2,1,0))</f>
        <v/>
      </c>
      <c r="AB135">
        <f>IF(M135&lt;&gt;1,"",IF(O135&gt;=2,1,0))</f>
        <v/>
      </c>
      <c r="AC135">
        <f>IF(M135&lt;&gt;1,"",IF(OR(Q135=999,Q135=""),"",IF(OR(Q135&lt;35,Q135&gt;48),1,0)))</f>
        <v/>
      </c>
      <c r="AD135">
        <f>IF(COUNT(AA135:AC135)&lt;3,"",SUM(AA135:AC135))</f>
        <v/>
      </c>
      <c r="AE135">
        <f>IF(L135&gt;=4,2,IF(L135&gt;=2,1,0))</f>
        <v/>
      </c>
      <c r="AF135">
        <f>IF(L135&gt;=5,1,0)</f>
        <v/>
      </c>
      <c r="AG135">
        <f>AE135+AF135</f>
        <v/>
      </c>
      <c r="AH135" s="15">
        <f>IF(M135&lt;&gt;1,"",IF(OR(R135=-9,R135=""),"",R135))</f>
        <v/>
      </c>
      <c r="AI135">
        <f>IF(M135&lt;&gt;1,"",IF(OR(Q135=999,Q135=""),"",Q135))</f>
        <v/>
      </c>
    </row>
    <row r="136">
      <c r="A136" t="inlineStr">
        <is>
          <t>TQRMNOP100706</t>
        </is>
      </c>
      <c r="B136" t="n">
        <v>2025</v>
      </c>
      <c r="C136" t="n">
        <v>1</v>
      </c>
      <c r="D136" t="n">
        <v>40</v>
      </c>
      <c r="E136" t="inlineStr">
        <is>
          <t>S</t>
        </is>
      </c>
      <c r="F136" t="n">
        <v>7</v>
      </c>
      <c r="G136" t="n">
        <v>638</v>
      </c>
      <c r="H136" t="n">
        <v>2</v>
      </c>
      <c r="I136" t="n">
        <v>2</v>
      </c>
      <c r="J136" t="n">
        <v>24</v>
      </c>
      <c r="K136" t="n">
        <v>1</v>
      </c>
      <c r="L136" t="n">
        <v>5</v>
      </c>
      <c r="M136" t="n">
        <v>3</v>
      </c>
      <c r="R136" s="15" t="n">
        <v>0</v>
      </c>
      <c r="S136" s="15" t="n">
        <v>0</v>
      </c>
      <c r="T136" s="15" t="n">
        <v>0</v>
      </c>
      <c r="U136" s="15" t="n">
        <v>84400</v>
      </c>
      <c r="V136">
        <f>IFERROR(VLOOKUP(D136,Tablas_Equivalencia!$A$3:$B$8,2,FALSE),"Sin dato")</f>
        <v/>
      </c>
      <c r="W136">
        <f>IFERROR(VLOOKUP(L136,Tablas_Equivalencia!$D$3:$E$9,2,FALSE),"Sin dato")</f>
        <v/>
      </c>
      <c r="X136">
        <f>IF(I136=1,"Varón","Mujer")</f>
        <v/>
      </c>
      <c r="Y136">
        <f>IFERROR(VLOOKUP(M136,Tablas_Equivalencia!$G$3:$H$6,2,FALSE),"Sin dato")</f>
        <v/>
      </c>
      <c r="Z136">
        <f>IF(J136&lt;=24,"18-24","25-29")</f>
        <v/>
      </c>
      <c r="AA136">
        <f>IF(M136&lt;&gt;1,"",IF(P136=2,1,0))</f>
        <v/>
      </c>
      <c r="AB136">
        <f>IF(M136&lt;&gt;1,"",IF(O136&gt;=2,1,0))</f>
        <v/>
      </c>
      <c r="AC136">
        <f>IF(M136&lt;&gt;1,"",IF(OR(Q136=999,Q136=""),"",IF(OR(Q136&lt;35,Q136&gt;48),1,0)))</f>
        <v/>
      </c>
      <c r="AD136">
        <f>IF(COUNT(AA136:AC136)&lt;3,"",SUM(AA136:AC136))</f>
        <v/>
      </c>
      <c r="AE136">
        <f>IF(L136&gt;=4,2,IF(L136&gt;=2,1,0))</f>
        <v/>
      </c>
      <c r="AF136">
        <f>IF(L136&gt;=5,1,0)</f>
        <v/>
      </c>
      <c r="AG136">
        <f>AE136+AF136</f>
        <v/>
      </c>
      <c r="AH136" s="15">
        <f>IF(M136&lt;&gt;1,"",IF(OR(R136=-9,R136=""),"",R136))</f>
        <v/>
      </c>
      <c r="AI136">
        <f>IF(M136&lt;&gt;1,"",IF(OR(Q136=999,Q136=""),"",Q136))</f>
        <v/>
      </c>
    </row>
    <row r="137">
      <c r="A137" t="inlineStr">
        <is>
          <t>TQRMNOP100707</t>
        </is>
      </c>
      <c r="B137" t="n">
        <v>2025</v>
      </c>
      <c r="C137" t="n">
        <v>1</v>
      </c>
      <c r="D137" t="n">
        <v>42</v>
      </c>
      <c r="E137" t="inlineStr">
        <is>
          <t>N</t>
        </is>
      </c>
      <c r="F137" t="n">
        <v>25</v>
      </c>
      <c r="G137" t="n">
        <v>734</v>
      </c>
      <c r="H137" t="n">
        <v>1</v>
      </c>
      <c r="I137" t="n">
        <v>1</v>
      </c>
      <c r="J137" t="n">
        <v>23</v>
      </c>
      <c r="K137" t="n">
        <v>2</v>
      </c>
      <c r="L137" t="n">
        <v>3</v>
      </c>
      <c r="M137" t="n">
        <v>1</v>
      </c>
      <c r="N137" t="n">
        <v>3</v>
      </c>
      <c r="O137" t="n">
        <v>3</v>
      </c>
      <c r="P137" t="n">
        <v>2</v>
      </c>
      <c r="Q137" t="n">
        <v>52</v>
      </c>
      <c r="R137" s="15" t="n">
        <v>260000</v>
      </c>
      <c r="S137" s="15" t="n">
        <v>0</v>
      </c>
      <c r="T137" s="15" t="n">
        <v>260000</v>
      </c>
      <c r="U137" s="15" t="n">
        <v>93500</v>
      </c>
      <c r="V137">
        <f>IFERROR(VLOOKUP(D137,Tablas_Equivalencia!$A$3:$B$8,2,FALSE),"Sin dato")</f>
        <v/>
      </c>
      <c r="W137">
        <f>IFERROR(VLOOKUP(L137,Tablas_Equivalencia!$D$3:$E$9,2,FALSE),"Sin dato")</f>
        <v/>
      </c>
      <c r="X137">
        <f>IF(I137=1,"Varón","Mujer")</f>
        <v/>
      </c>
      <c r="Y137">
        <f>IFERROR(VLOOKUP(M137,Tablas_Equivalencia!$G$3:$H$6,2,FALSE),"Sin dato")</f>
        <v/>
      </c>
      <c r="Z137">
        <f>IF(J137&lt;=24,"18-24","25-29")</f>
        <v/>
      </c>
      <c r="AA137">
        <f>IF(M137&lt;&gt;1,"",IF(P137=2,1,0))</f>
        <v/>
      </c>
      <c r="AB137">
        <f>IF(M137&lt;&gt;1,"",IF(O137&gt;=2,1,0))</f>
        <v/>
      </c>
      <c r="AC137">
        <f>IF(M137&lt;&gt;1,"",IF(OR(Q137=999,Q137=""),"",IF(OR(Q137&lt;35,Q137&gt;48),1,0)))</f>
        <v/>
      </c>
      <c r="AD137">
        <f>IF(COUNT(AA137:AC137)&lt;3,"",SUM(AA137:AC137))</f>
        <v/>
      </c>
      <c r="AE137">
        <f>IF(L137&gt;=4,2,IF(L137&gt;=2,1,0))</f>
        <v/>
      </c>
      <c r="AF137">
        <f>IF(L137&gt;=5,1,0)</f>
        <v/>
      </c>
      <c r="AG137">
        <f>AE137+AF137</f>
        <v/>
      </c>
      <c r="AH137" s="15">
        <f>IF(M137&lt;&gt;1,"",IF(OR(R137=-9,R137=""),"",R137))</f>
        <v/>
      </c>
      <c r="AI137">
        <f>IF(M137&lt;&gt;1,"",IF(OR(Q137=999,Q137=""),"",Q137))</f>
        <v/>
      </c>
    </row>
    <row r="138">
      <c r="A138" t="inlineStr">
        <is>
          <t>TQRMNOP100709</t>
        </is>
      </c>
      <c r="B138" t="n">
        <v>2025</v>
      </c>
      <c r="C138" t="n">
        <v>1</v>
      </c>
      <c r="D138" t="n">
        <v>40</v>
      </c>
      <c r="E138" t="inlineStr">
        <is>
          <t>S</t>
        </is>
      </c>
      <c r="F138" t="n">
        <v>7</v>
      </c>
      <c r="G138" t="n">
        <v>1475</v>
      </c>
      <c r="H138" t="n">
        <v>1</v>
      </c>
      <c r="I138" t="n">
        <v>1</v>
      </c>
      <c r="J138" t="n">
        <v>19</v>
      </c>
      <c r="K138" t="n">
        <v>2</v>
      </c>
      <c r="L138" t="n">
        <v>3</v>
      </c>
      <c r="M138" t="n">
        <v>1</v>
      </c>
      <c r="N138" t="n">
        <v>3</v>
      </c>
      <c r="O138" t="n">
        <v>2</v>
      </c>
      <c r="P138" t="n">
        <v>2</v>
      </c>
      <c r="Q138" t="n">
        <v>26</v>
      </c>
      <c r="R138" s="15" t="n">
        <v>278000</v>
      </c>
      <c r="S138" s="15" t="n">
        <v>0</v>
      </c>
      <c r="T138" s="15" t="n">
        <v>278000</v>
      </c>
      <c r="U138" s="15" t="n">
        <v>291000</v>
      </c>
      <c r="V138">
        <f>IFERROR(VLOOKUP(D138,Tablas_Equivalencia!$A$3:$B$8,2,FALSE),"Sin dato")</f>
        <v/>
      </c>
      <c r="W138">
        <f>IFERROR(VLOOKUP(L138,Tablas_Equivalencia!$D$3:$E$9,2,FALSE),"Sin dato")</f>
        <v/>
      </c>
      <c r="X138">
        <f>IF(I138=1,"Varón","Mujer")</f>
        <v/>
      </c>
      <c r="Y138">
        <f>IFERROR(VLOOKUP(M138,Tablas_Equivalencia!$G$3:$H$6,2,FALSE),"Sin dato")</f>
        <v/>
      </c>
      <c r="Z138">
        <f>IF(J138&lt;=24,"18-24","25-29")</f>
        <v/>
      </c>
      <c r="AA138">
        <f>IF(M138&lt;&gt;1,"",IF(P138=2,1,0))</f>
        <v/>
      </c>
      <c r="AB138">
        <f>IF(M138&lt;&gt;1,"",IF(O138&gt;=2,1,0))</f>
        <v/>
      </c>
      <c r="AC138">
        <f>IF(M138&lt;&gt;1,"",IF(OR(Q138=999,Q138=""),"",IF(OR(Q138&lt;35,Q138&gt;48),1,0)))</f>
        <v/>
      </c>
      <c r="AD138">
        <f>IF(COUNT(AA138:AC138)&lt;3,"",SUM(AA138:AC138))</f>
        <v/>
      </c>
      <c r="AE138">
        <f>IF(L138&gt;=4,2,IF(L138&gt;=2,1,0))</f>
        <v/>
      </c>
      <c r="AF138">
        <f>IF(L138&gt;=5,1,0)</f>
        <v/>
      </c>
      <c r="AG138">
        <f>AE138+AF138</f>
        <v/>
      </c>
      <c r="AH138" s="15">
        <f>IF(M138&lt;&gt;1,"",IF(OR(R138=-9,R138=""),"",R138))</f>
        <v/>
      </c>
      <c r="AI138">
        <f>IF(M138&lt;&gt;1,"",IF(OR(Q138=999,Q138=""),"",Q138))</f>
        <v/>
      </c>
    </row>
    <row r="139">
      <c r="A139" t="inlineStr">
        <is>
          <t>TQRMNOP100713</t>
        </is>
      </c>
      <c r="B139" t="n">
        <v>2025</v>
      </c>
      <c r="C139" t="n">
        <v>1</v>
      </c>
      <c r="D139" t="n">
        <v>43</v>
      </c>
      <c r="E139" t="inlineStr">
        <is>
          <t>S</t>
        </is>
      </c>
      <c r="F139" t="n">
        <v>20</v>
      </c>
      <c r="G139" t="n">
        <v>1029</v>
      </c>
      <c r="H139" t="n">
        <v>1</v>
      </c>
      <c r="I139" t="n">
        <v>2</v>
      </c>
      <c r="J139" t="n">
        <v>29</v>
      </c>
      <c r="K139" t="n">
        <v>2</v>
      </c>
      <c r="L139" t="n">
        <v>4</v>
      </c>
      <c r="M139" t="n">
        <v>3</v>
      </c>
      <c r="R139" s="15" t="n">
        <v>0</v>
      </c>
      <c r="S139" s="15" t="n">
        <v>0</v>
      </c>
      <c r="T139" s="15" t="n">
        <v>0</v>
      </c>
      <c r="U139" s="15" t="n">
        <v>144300</v>
      </c>
      <c r="V139">
        <f>IFERROR(VLOOKUP(D139,Tablas_Equivalencia!$A$3:$B$8,2,FALSE),"Sin dato")</f>
        <v/>
      </c>
      <c r="W139">
        <f>IFERROR(VLOOKUP(L139,Tablas_Equivalencia!$D$3:$E$9,2,FALSE),"Sin dato")</f>
        <v/>
      </c>
      <c r="X139">
        <f>IF(I139=1,"Varón","Mujer")</f>
        <v/>
      </c>
      <c r="Y139">
        <f>IFERROR(VLOOKUP(M139,Tablas_Equivalencia!$G$3:$H$6,2,FALSE),"Sin dato")</f>
        <v/>
      </c>
      <c r="Z139">
        <f>IF(J139&lt;=24,"18-24","25-29")</f>
        <v/>
      </c>
      <c r="AA139">
        <f>IF(M139&lt;&gt;1,"",IF(P139=2,1,0))</f>
        <v/>
      </c>
      <c r="AB139">
        <f>IF(M139&lt;&gt;1,"",IF(O139&gt;=2,1,0))</f>
        <v/>
      </c>
      <c r="AC139">
        <f>IF(M139&lt;&gt;1,"",IF(OR(Q139=999,Q139=""),"",IF(OR(Q139&lt;35,Q139&gt;48),1,0)))</f>
        <v/>
      </c>
      <c r="AD139">
        <f>IF(COUNT(AA139:AC139)&lt;3,"",SUM(AA139:AC139))</f>
        <v/>
      </c>
      <c r="AE139">
        <f>IF(L139&gt;=4,2,IF(L139&gt;=2,1,0))</f>
        <v/>
      </c>
      <c r="AF139">
        <f>IF(L139&gt;=5,1,0)</f>
        <v/>
      </c>
      <c r="AG139">
        <f>AE139+AF139</f>
        <v/>
      </c>
      <c r="AH139" s="15">
        <f>IF(M139&lt;&gt;1,"",IF(OR(R139=-9,R139=""),"",R139))</f>
        <v/>
      </c>
      <c r="AI139">
        <f>IF(M139&lt;&gt;1,"",IF(OR(Q139=999,Q139=""),"",Q139))</f>
        <v/>
      </c>
    </row>
    <row r="140">
      <c r="A140" t="inlineStr">
        <is>
          <t>TQRMNOP100733</t>
        </is>
      </c>
      <c r="B140" t="n">
        <v>2025</v>
      </c>
      <c r="C140" t="n">
        <v>1</v>
      </c>
      <c r="D140" t="n">
        <v>1</v>
      </c>
      <c r="E140" t="inlineStr">
        <is>
          <t>S</t>
        </is>
      </c>
      <c r="F140" t="n">
        <v>32</v>
      </c>
      <c r="G140" t="n">
        <v>1608</v>
      </c>
      <c r="H140" t="n">
        <v>1</v>
      </c>
      <c r="I140" t="n">
        <v>1</v>
      </c>
      <c r="J140" t="n">
        <v>28</v>
      </c>
      <c r="K140" t="n">
        <v>2</v>
      </c>
      <c r="L140" t="n">
        <v>4</v>
      </c>
      <c r="M140" t="n">
        <v>1</v>
      </c>
      <c r="N140" t="n">
        <v>3</v>
      </c>
      <c r="O140" t="n">
        <v>1</v>
      </c>
      <c r="P140" t="n">
        <v>1</v>
      </c>
      <c r="Q140" t="n">
        <v>50</v>
      </c>
      <c r="R140" s="15" t="n">
        <v>1468000</v>
      </c>
      <c r="S140" s="15" t="n">
        <v>78000</v>
      </c>
      <c r="T140" s="15" t="n">
        <v>1546000</v>
      </c>
      <c r="U140" s="15" t="n">
        <v>120200</v>
      </c>
      <c r="V140">
        <f>IFERROR(VLOOKUP(D140,Tablas_Equivalencia!$A$3:$B$8,2,FALSE),"Sin dato")</f>
        <v/>
      </c>
      <c r="W140">
        <f>IFERROR(VLOOKUP(L140,Tablas_Equivalencia!$D$3:$E$9,2,FALSE),"Sin dato")</f>
        <v/>
      </c>
      <c r="X140">
        <f>IF(I140=1,"Varón","Mujer")</f>
        <v/>
      </c>
      <c r="Y140">
        <f>IFERROR(VLOOKUP(M140,Tablas_Equivalencia!$G$3:$H$6,2,FALSE),"Sin dato")</f>
        <v/>
      </c>
      <c r="Z140">
        <f>IF(J140&lt;=24,"18-24","25-29")</f>
        <v/>
      </c>
      <c r="AA140">
        <f>IF(M140&lt;&gt;1,"",IF(P140=2,1,0))</f>
        <v/>
      </c>
      <c r="AB140">
        <f>IF(M140&lt;&gt;1,"",IF(O140&gt;=2,1,0))</f>
        <v/>
      </c>
      <c r="AC140">
        <f>IF(M140&lt;&gt;1,"",IF(OR(Q140=999,Q140=""),"",IF(OR(Q140&lt;35,Q140&gt;48),1,0)))</f>
        <v/>
      </c>
      <c r="AD140">
        <f>IF(COUNT(AA140:AC140)&lt;3,"",SUM(AA140:AC140))</f>
        <v/>
      </c>
      <c r="AE140">
        <f>IF(L140&gt;=4,2,IF(L140&gt;=2,1,0))</f>
        <v/>
      </c>
      <c r="AF140">
        <f>IF(L140&gt;=5,1,0)</f>
        <v/>
      </c>
      <c r="AG140">
        <f>AE140+AF140</f>
        <v/>
      </c>
      <c r="AH140" s="15">
        <f>IF(M140&lt;&gt;1,"",IF(OR(R140=-9,R140=""),"",R140))</f>
        <v/>
      </c>
      <c r="AI140">
        <f>IF(M140&lt;&gt;1,"",IF(OR(Q140=999,Q140=""),"",Q140))</f>
        <v/>
      </c>
    </row>
    <row r="141">
      <c r="A141" t="inlineStr">
        <is>
          <t>TQRMNOP100743</t>
        </is>
      </c>
      <c r="B141" t="n">
        <v>2025</v>
      </c>
      <c r="C141" t="n">
        <v>1</v>
      </c>
      <c r="D141" t="n">
        <v>1</v>
      </c>
      <c r="E141" t="inlineStr">
        <is>
          <t>S</t>
        </is>
      </c>
      <c r="F141" t="n">
        <v>33</v>
      </c>
      <c r="G141" t="n">
        <v>849</v>
      </c>
      <c r="H141" t="n">
        <v>2</v>
      </c>
      <c r="I141" t="n">
        <v>2</v>
      </c>
      <c r="J141" t="n">
        <v>23</v>
      </c>
      <c r="K141" t="n">
        <v>1</v>
      </c>
      <c r="L141" t="n">
        <v>5</v>
      </c>
      <c r="M141" t="n">
        <v>1</v>
      </c>
      <c r="N141" t="n">
        <v>3</v>
      </c>
      <c r="O141" t="n">
        <v>1</v>
      </c>
      <c r="P141" t="n">
        <v>1</v>
      </c>
      <c r="Q141" t="n">
        <v>45</v>
      </c>
      <c r="R141" s="15" t="n">
        <v>746000</v>
      </c>
      <c r="S141" s="15" t="n">
        <v>148000</v>
      </c>
      <c r="T141" s="15" t="n">
        <v>894000</v>
      </c>
      <c r="U141" s="15" t="n">
        <v>136200</v>
      </c>
      <c r="V141">
        <f>IFERROR(VLOOKUP(D141,Tablas_Equivalencia!$A$3:$B$8,2,FALSE),"Sin dato")</f>
        <v/>
      </c>
      <c r="W141">
        <f>IFERROR(VLOOKUP(L141,Tablas_Equivalencia!$D$3:$E$9,2,FALSE),"Sin dato")</f>
        <v/>
      </c>
      <c r="X141">
        <f>IF(I141=1,"Varón","Mujer")</f>
        <v/>
      </c>
      <c r="Y141">
        <f>IFERROR(VLOOKUP(M141,Tablas_Equivalencia!$G$3:$H$6,2,FALSE),"Sin dato")</f>
        <v/>
      </c>
      <c r="Z141">
        <f>IF(J141&lt;=24,"18-24","25-29")</f>
        <v/>
      </c>
      <c r="AA141">
        <f>IF(M141&lt;&gt;1,"",IF(P141=2,1,0))</f>
        <v/>
      </c>
      <c r="AB141">
        <f>IF(M141&lt;&gt;1,"",IF(O141&gt;=2,1,0))</f>
        <v/>
      </c>
      <c r="AC141">
        <f>IF(M141&lt;&gt;1,"",IF(OR(Q141=999,Q141=""),"",IF(OR(Q141&lt;35,Q141&gt;48),1,0)))</f>
        <v/>
      </c>
      <c r="AD141">
        <f>IF(COUNT(AA141:AC141)&lt;3,"",SUM(AA141:AC141))</f>
        <v/>
      </c>
      <c r="AE141">
        <f>IF(L141&gt;=4,2,IF(L141&gt;=2,1,0))</f>
        <v/>
      </c>
      <c r="AF141">
        <f>IF(L141&gt;=5,1,0)</f>
        <v/>
      </c>
      <c r="AG141">
        <f>AE141+AF141</f>
        <v/>
      </c>
      <c r="AH141" s="15">
        <f>IF(M141&lt;&gt;1,"",IF(OR(R141=-9,R141=""),"",R141))</f>
        <v/>
      </c>
      <c r="AI141">
        <f>IF(M141&lt;&gt;1,"",IF(OR(Q141=999,Q141=""),"",Q141))</f>
        <v/>
      </c>
    </row>
    <row r="142">
      <c r="A142" t="inlineStr">
        <is>
          <t>TQRMNOP100751</t>
        </is>
      </c>
      <c r="B142" t="n">
        <v>2025</v>
      </c>
      <c r="C142" t="n">
        <v>1</v>
      </c>
      <c r="D142" t="n">
        <v>1</v>
      </c>
      <c r="E142" t="inlineStr">
        <is>
          <t>S</t>
        </is>
      </c>
      <c r="F142" t="n">
        <v>33</v>
      </c>
      <c r="G142" t="n">
        <v>1161</v>
      </c>
      <c r="H142" t="n">
        <v>10</v>
      </c>
      <c r="I142" t="n">
        <v>2</v>
      </c>
      <c r="J142" t="n">
        <v>29</v>
      </c>
      <c r="K142" t="n">
        <v>2</v>
      </c>
      <c r="L142" t="n">
        <v>4</v>
      </c>
      <c r="M142" t="n">
        <v>3</v>
      </c>
      <c r="R142" s="15" t="n">
        <v>0</v>
      </c>
      <c r="S142" s="15" t="n">
        <v>36000</v>
      </c>
      <c r="T142" s="15" t="n">
        <v>36000</v>
      </c>
      <c r="U142" s="15" t="n">
        <v>393700</v>
      </c>
      <c r="V142">
        <f>IFERROR(VLOOKUP(D142,Tablas_Equivalencia!$A$3:$B$8,2,FALSE),"Sin dato")</f>
        <v/>
      </c>
      <c r="W142">
        <f>IFERROR(VLOOKUP(L142,Tablas_Equivalencia!$D$3:$E$9,2,FALSE),"Sin dato")</f>
        <v/>
      </c>
      <c r="X142">
        <f>IF(I142=1,"Varón","Mujer")</f>
        <v/>
      </c>
      <c r="Y142">
        <f>IFERROR(VLOOKUP(M142,Tablas_Equivalencia!$G$3:$H$6,2,FALSE),"Sin dato")</f>
        <v/>
      </c>
      <c r="Z142">
        <f>IF(J142&lt;=24,"18-24","25-29")</f>
        <v/>
      </c>
      <c r="AA142">
        <f>IF(M142&lt;&gt;1,"",IF(P142=2,1,0))</f>
        <v/>
      </c>
      <c r="AB142">
        <f>IF(M142&lt;&gt;1,"",IF(O142&gt;=2,1,0))</f>
        <v/>
      </c>
      <c r="AC142">
        <f>IF(M142&lt;&gt;1,"",IF(OR(Q142=999,Q142=""),"",IF(OR(Q142&lt;35,Q142&gt;48),1,0)))</f>
        <v/>
      </c>
      <c r="AD142">
        <f>IF(COUNT(AA142:AC142)&lt;3,"",SUM(AA142:AC142))</f>
        <v/>
      </c>
      <c r="AE142">
        <f>IF(L142&gt;=4,2,IF(L142&gt;=2,1,0))</f>
        <v/>
      </c>
      <c r="AF142">
        <f>IF(L142&gt;=5,1,0)</f>
        <v/>
      </c>
      <c r="AG142">
        <f>AE142+AF142</f>
        <v/>
      </c>
      <c r="AH142" s="15">
        <f>IF(M142&lt;&gt;1,"",IF(OR(R142=-9,R142=""),"",R142))</f>
        <v/>
      </c>
      <c r="AI142">
        <f>IF(M142&lt;&gt;1,"",IF(OR(Q142=999,Q142=""),"",Q142))</f>
        <v/>
      </c>
    </row>
    <row r="143">
      <c r="A143" t="inlineStr">
        <is>
          <t>TQRMNOP100755</t>
        </is>
      </c>
      <c r="B143" t="n">
        <v>2025</v>
      </c>
      <c r="C143" t="n">
        <v>1</v>
      </c>
      <c r="D143" t="n">
        <v>1</v>
      </c>
      <c r="E143" t="inlineStr">
        <is>
          <t>S</t>
        </is>
      </c>
      <c r="F143" t="n">
        <v>33</v>
      </c>
      <c r="G143" t="n">
        <v>1076</v>
      </c>
      <c r="H143" t="n">
        <v>1</v>
      </c>
      <c r="I143" t="n">
        <v>2</v>
      </c>
      <c r="J143" t="n">
        <v>23</v>
      </c>
      <c r="K143" t="n">
        <v>2</v>
      </c>
      <c r="L143" t="n">
        <v>2</v>
      </c>
      <c r="M143" t="n">
        <v>3</v>
      </c>
      <c r="R143" s="15" t="n">
        <v>0</v>
      </c>
      <c r="S143" s="15" t="n">
        <v>31000</v>
      </c>
      <c r="T143" s="15" t="n">
        <v>31000</v>
      </c>
      <c r="U143" s="15" t="n">
        <v>120200</v>
      </c>
      <c r="V143">
        <f>IFERROR(VLOOKUP(D143,Tablas_Equivalencia!$A$3:$B$8,2,FALSE),"Sin dato")</f>
        <v/>
      </c>
      <c r="W143">
        <f>IFERROR(VLOOKUP(L143,Tablas_Equivalencia!$D$3:$E$9,2,FALSE),"Sin dato")</f>
        <v/>
      </c>
      <c r="X143">
        <f>IF(I143=1,"Varón","Mujer")</f>
        <v/>
      </c>
      <c r="Y143">
        <f>IFERROR(VLOOKUP(M143,Tablas_Equivalencia!$G$3:$H$6,2,FALSE),"Sin dato")</f>
        <v/>
      </c>
      <c r="Z143">
        <f>IF(J143&lt;=24,"18-24","25-29")</f>
        <v/>
      </c>
      <c r="AA143">
        <f>IF(M143&lt;&gt;1,"",IF(P143=2,1,0))</f>
        <v/>
      </c>
      <c r="AB143">
        <f>IF(M143&lt;&gt;1,"",IF(O143&gt;=2,1,0))</f>
        <v/>
      </c>
      <c r="AC143">
        <f>IF(M143&lt;&gt;1,"",IF(OR(Q143=999,Q143=""),"",IF(OR(Q143&lt;35,Q143&gt;48),1,0)))</f>
        <v/>
      </c>
      <c r="AD143">
        <f>IF(COUNT(AA143:AC143)&lt;3,"",SUM(AA143:AC143))</f>
        <v/>
      </c>
      <c r="AE143">
        <f>IF(L143&gt;=4,2,IF(L143&gt;=2,1,0))</f>
        <v/>
      </c>
      <c r="AF143">
        <f>IF(L143&gt;=5,1,0)</f>
        <v/>
      </c>
      <c r="AG143">
        <f>AE143+AF143</f>
        <v/>
      </c>
      <c r="AH143" s="15">
        <f>IF(M143&lt;&gt;1,"",IF(OR(R143=-9,R143=""),"",R143))</f>
        <v/>
      </c>
      <c r="AI143">
        <f>IF(M143&lt;&gt;1,"",IF(OR(Q143=999,Q143=""),"",Q143))</f>
        <v/>
      </c>
    </row>
    <row r="144">
      <c r="A144" t="inlineStr">
        <is>
          <t>TQRMNOP100764</t>
        </is>
      </c>
      <c r="B144" t="n">
        <v>2025</v>
      </c>
      <c r="C144" t="n">
        <v>1</v>
      </c>
      <c r="D144" t="n">
        <v>44</v>
      </c>
      <c r="E144" t="inlineStr">
        <is>
          <t>N</t>
        </is>
      </c>
      <c r="F144" t="n">
        <v>14</v>
      </c>
      <c r="G144" t="n">
        <v>1578</v>
      </c>
      <c r="H144" t="n">
        <v>1</v>
      </c>
      <c r="I144" t="n">
        <v>1</v>
      </c>
      <c r="J144" t="n">
        <v>19</v>
      </c>
      <c r="K144" t="n">
        <v>1</v>
      </c>
      <c r="L144" t="n">
        <v>4</v>
      </c>
      <c r="M144" t="n">
        <v>1</v>
      </c>
      <c r="N144" t="n">
        <v>2</v>
      </c>
      <c r="O144" t="n">
        <v>1</v>
      </c>
      <c r="P144" t="n">
        <v>1</v>
      </c>
      <c r="Q144" t="n">
        <v>30</v>
      </c>
      <c r="R144" s="15" t="n">
        <v>670000</v>
      </c>
      <c r="S144" s="15" t="n">
        <v>0</v>
      </c>
      <c r="T144" s="15" t="n">
        <v>670000</v>
      </c>
      <c r="U144" s="15" t="n">
        <v>62600</v>
      </c>
      <c r="V144">
        <f>IFERROR(VLOOKUP(D144,Tablas_Equivalencia!$A$3:$B$8,2,FALSE),"Sin dato")</f>
        <v/>
      </c>
      <c r="W144">
        <f>IFERROR(VLOOKUP(L144,Tablas_Equivalencia!$D$3:$E$9,2,FALSE),"Sin dato")</f>
        <v/>
      </c>
      <c r="X144">
        <f>IF(I144=1,"Varón","Mujer")</f>
        <v/>
      </c>
      <c r="Y144">
        <f>IFERROR(VLOOKUP(M144,Tablas_Equivalencia!$G$3:$H$6,2,FALSE),"Sin dato")</f>
        <v/>
      </c>
      <c r="Z144">
        <f>IF(J144&lt;=24,"18-24","25-29")</f>
        <v/>
      </c>
      <c r="AA144">
        <f>IF(M144&lt;&gt;1,"",IF(P144=2,1,0))</f>
        <v/>
      </c>
      <c r="AB144">
        <f>IF(M144&lt;&gt;1,"",IF(O144&gt;=2,1,0))</f>
        <v/>
      </c>
      <c r="AC144">
        <f>IF(M144&lt;&gt;1,"",IF(OR(Q144=999,Q144=""),"",IF(OR(Q144&lt;35,Q144&gt;48),1,0)))</f>
        <v/>
      </c>
      <c r="AD144">
        <f>IF(COUNT(AA144:AC144)&lt;3,"",SUM(AA144:AC144))</f>
        <v/>
      </c>
      <c r="AE144">
        <f>IF(L144&gt;=4,2,IF(L144&gt;=2,1,0))</f>
        <v/>
      </c>
      <c r="AF144">
        <f>IF(L144&gt;=5,1,0)</f>
        <v/>
      </c>
      <c r="AG144">
        <f>AE144+AF144</f>
        <v/>
      </c>
      <c r="AH144" s="15">
        <f>IF(M144&lt;&gt;1,"",IF(OR(R144=-9,R144=""),"",R144))</f>
        <v/>
      </c>
      <c r="AI144">
        <f>IF(M144&lt;&gt;1,"",IF(OR(Q144=999,Q144=""),"",Q144))</f>
        <v/>
      </c>
    </row>
    <row r="145">
      <c r="A145" t="inlineStr">
        <is>
          <t>TQRMNOP100771</t>
        </is>
      </c>
      <c r="B145" t="n">
        <v>2025</v>
      </c>
      <c r="C145" t="n">
        <v>1</v>
      </c>
      <c r="D145" t="n">
        <v>43</v>
      </c>
      <c r="E145" t="inlineStr">
        <is>
          <t>N</t>
        </is>
      </c>
      <c r="F145" t="n">
        <v>29</v>
      </c>
      <c r="G145" t="n">
        <v>1061</v>
      </c>
      <c r="H145" t="n">
        <v>3</v>
      </c>
      <c r="I145" t="n">
        <v>2</v>
      </c>
      <c r="J145" t="n">
        <v>28</v>
      </c>
      <c r="K145" t="n">
        <v>2</v>
      </c>
      <c r="L145" t="n">
        <v>6</v>
      </c>
      <c r="M145" t="n">
        <v>2</v>
      </c>
      <c r="R145" s="15" t="n">
        <v>0</v>
      </c>
      <c r="S145" s="15" t="n">
        <v>0</v>
      </c>
      <c r="T145" s="15" t="n">
        <v>0</v>
      </c>
      <c r="U145" s="15" t="n">
        <v>168900</v>
      </c>
      <c r="V145">
        <f>IFERROR(VLOOKUP(D145,Tablas_Equivalencia!$A$3:$B$8,2,FALSE),"Sin dato")</f>
        <v/>
      </c>
      <c r="W145">
        <f>IFERROR(VLOOKUP(L145,Tablas_Equivalencia!$D$3:$E$9,2,FALSE),"Sin dato")</f>
        <v/>
      </c>
      <c r="X145">
        <f>IF(I145=1,"Varón","Mujer")</f>
        <v/>
      </c>
      <c r="Y145">
        <f>IFERROR(VLOOKUP(M145,Tablas_Equivalencia!$G$3:$H$6,2,FALSE),"Sin dato")</f>
        <v/>
      </c>
      <c r="Z145">
        <f>IF(J145&lt;=24,"18-24","25-29")</f>
        <v/>
      </c>
      <c r="AA145">
        <f>IF(M145&lt;&gt;1,"",IF(P145=2,1,0))</f>
        <v/>
      </c>
      <c r="AB145">
        <f>IF(M145&lt;&gt;1,"",IF(O145&gt;=2,1,0))</f>
        <v/>
      </c>
      <c r="AC145">
        <f>IF(M145&lt;&gt;1,"",IF(OR(Q145=999,Q145=""),"",IF(OR(Q145&lt;35,Q145&gt;48),1,0)))</f>
        <v/>
      </c>
      <c r="AD145">
        <f>IF(COUNT(AA145:AC145)&lt;3,"",SUM(AA145:AC145))</f>
        <v/>
      </c>
      <c r="AE145">
        <f>IF(L145&gt;=4,2,IF(L145&gt;=2,1,0))</f>
        <v/>
      </c>
      <c r="AF145">
        <f>IF(L145&gt;=5,1,0)</f>
        <v/>
      </c>
      <c r="AG145">
        <f>AE145+AF145</f>
        <v/>
      </c>
      <c r="AH145" s="15">
        <f>IF(M145&lt;&gt;1,"",IF(OR(R145=-9,R145=""),"",R145))</f>
        <v/>
      </c>
      <c r="AI145">
        <f>IF(M145&lt;&gt;1,"",IF(OR(Q145=999,Q145=""),"",Q145))</f>
        <v/>
      </c>
    </row>
    <row r="146">
      <c r="A146" t="inlineStr">
        <is>
          <t>TQRMNOP100775</t>
        </is>
      </c>
      <c r="B146" t="n">
        <v>2025</v>
      </c>
      <c r="C146" t="n">
        <v>1</v>
      </c>
      <c r="D146" t="n">
        <v>41</v>
      </c>
      <c r="E146" t="inlineStr">
        <is>
          <t>S</t>
        </is>
      </c>
      <c r="F146" t="n">
        <v>8</v>
      </c>
      <c r="G146" t="n">
        <v>1176</v>
      </c>
      <c r="H146" t="n">
        <v>1</v>
      </c>
      <c r="I146" t="n">
        <v>1</v>
      </c>
      <c r="J146" t="n">
        <v>20</v>
      </c>
      <c r="K146" t="n">
        <v>2</v>
      </c>
      <c r="L146" t="n">
        <v>5</v>
      </c>
      <c r="M146" t="n">
        <v>1</v>
      </c>
      <c r="N146" t="n">
        <v>3</v>
      </c>
      <c r="O146" t="n">
        <v>2</v>
      </c>
      <c r="P146" t="n">
        <v>2</v>
      </c>
      <c r="Q146" t="n">
        <v>24</v>
      </c>
      <c r="R146" s="15" t="n">
        <v>178000</v>
      </c>
      <c r="S146" s="15" t="n">
        <v>0</v>
      </c>
      <c r="T146" s="15" t="n">
        <v>178000</v>
      </c>
      <c r="U146" s="15" t="n">
        <v>282400</v>
      </c>
      <c r="V146">
        <f>IFERROR(VLOOKUP(D146,Tablas_Equivalencia!$A$3:$B$8,2,FALSE),"Sin dato")</f>
        <v/>
      </c>
      <c r="W146">
        <f>IFERROR(VLOOKUP(L146,Tablas_Equivalencia!$D$3:$E$9,2,FALSE),"Sin dato")</f>
        <v/>
      </c>
      <c r="X146">
        <f>IF(I146=1,"Varón","Mujer")</f>
        <v/>
      </c>
      <c r="Y146">
        <f>IFERROR(VLOOKUP(M146,Tablas_Equivalencia!$G$3:$H$6,2,FALSE),"Sin dato")</f>
        <v/>
      </c>
      <c r="Z146">
        <f>IF(J146&lt;=24,"18-24","25-29")</f>
        <v/>
      </c>
      <c r="AA146">
        <f>IF(M146&lt;&gt;1,"",IF(P146=2,1,0))</f>
        <v/>
      </c>
      <c r="AB146">
        <f>IF(M146&lt;&gt;1,"",IF(O146&gt;=2,1,0))</f>
        <v/>
      </c>
      <c r="AC146">
        <f>IF(M146&lt;&gt;1,"",IF(OR(Q146=999,Q146=""),"",IF(OR(Q146&lt;35,Q146&gt;48),1,0)))</f>
        <v/>
      </c>
      <c r="AD146">
        <f>IF(COUNT(AA146:AC146)&lt;3,"",SUM(AA146:AC146))</f>
        <v/>
      </c>
      <c r="AE146">
        <f>IF(L146&gt;=4,2,IF(L146&gt;=2,1,0))</f>
        <v/>
      </c>
      <c r="AF146">
        <f>IF(L146&gt;=5,1,0)</f>
        <v/>
      </c>
      <c r="AG146">
        <f>AE146+AF146</f>
        <v/>
      </c>
      <c r="AH146" s="15">
        <f>IF(M146&lt;&gt;1,"",IF(OR(R146=-9,R146=""),"",R146))</f>
        <v/>
      </c>
      <c r="AI146">
        <f>IF(M146&lt;&gt;1,"",IF(OR(Q146=999,Q146=""),"",Q146))</f>
        <v/>
      </c>
    </row>
    <row r="147">
      <c r="A147" t="inlineStr">
        <is>
          <t>TQRMNOP100779</t>
        </is>
      </c>
      <c r="B147" t="n">
        <v>2025</v>
      </c>
      <c r="C147" t="n">
        <v>1</v>
      </c>
      <c r="D147" t="n">
        <v>44</v>
      </c>
      <c r="E147" t="inlineStr">
        <is>
          <t>N</t>
        </is>
      </c>
      <c r="F147" t="n">
        <v>14</v>
      </c>
      <c r="G147" t="n">
        <v>574</v>
      </c>
      <c r="H147" t="n">
        <v>3</v>
      </c>
      <c r="I147" t="n">
        <v>1</v>
      </c>
      <c r="J147" t="n">
        <v>21</v>
      </c>
      <c r="K147" t="n">
        <v>2</v>
      </c>
      <c r="L147" t="n">
        <v>4</v>
      </c>
      <c r="M147" t="n">
        <v>1</v>
      </c>
      <c r="N147" t="n">
        <v>2</v>
      </c>
      <c r="O147" t="n">
        <v>2</v>
      </c>
      <c r="P147" t="n">
        <v>2</v>
      </c>
      <c r="Q147" t="n">
        <v>60</v>
      </c>
      <c r="R147" s="15" t="n">
        <v>437000</v>
      </c>
      <c r="S147" s="15" t="n">
        <v>0</v>
      </c>
      <c r="T147" s="15" t="n">
        <v>437000</v>
      </c>
      <c r="U147" s="15" t="n">
        <v>385100</v>
      </c>
      <c r="V147">
        <f>IFERROR(VLOOKUP(D147,Tablas_Equivalencia!$A$3:$B$8,2,FALSE),"Sin dato")</f>
        <v/>
      </c>
      <c r="W147">
        <f>IFERROR(VLOOKUP(L147,Tablas_Equivalencia!$D$3:$E$9,2,FALSE),"Sin dato")</f>
        <v/>
      </c>
      <c r="X147">
        <f>IF(I147=1,"Varón","Mujer")</f>
        <v/>
      </c>
      <c r="Y147">
        <f>IFERROR(VLOOKUP(M147,Tablas_Equivalencia!$G$3:$H$6,2,FALSE),"Sin dato")</f>
        <v/>
      </c>
      <c r="Z147">
        <f>IF(J147&lt;=24,"18-24","25-29")</f>
        <v/>
      </c>
      <c r="AA147">
        <f>IF(M147&lt;&gt;1,"",IF(P147=2,1,0))</f>
        <v/>
      </c>
      <c r="AB147">
        <f>IF(M147&lt;&gt;1,"",IF(O147&gt;=2,1,0))</f>
        <v/>
      </c>
      <c r="AC147">
        <f>IF(M147&lt;&gt;1,"",IF(OR(Q147=999,Q147=""),"",IF(OR(Q147&lt;35,Q147&gt;48),1,0)))</f>
        <v/>
      </c>
      <c r="AD147">
        <f>IF(COUNT(AA147:AC147)&lt;3,"",SUM(AA147:AC147))</f>
        <v/>
      </c>
      <c r="AE147">
        <f>IF(L147&gt;=4,2,IF(L147&gt;=2,1,0))</f>
        <v/>
      </c>
      <c r="AF147">
        <f>IF(L147&gt;=5,1,0)</f>
        <v/>
      </c>
      <c r="AG147">
        <f>AE147+AF147</f>
        <v/>
      </c>
      <c r="AH147" s="15">
        <f>IF(M147&lt;&gt;1,"",IF(OR(R147=-9,R147=""),"",R147))</f>
        <v/>
      </c>
      <c r="AI147">
        <f>IF(M147&lt;&gt;1,"",IF(OR(Q147=999,Q147=""),"",Q147))</f>
        <v/>
      </c>
    </row>
    <row r="148">
      <c r="A148" t="inlineStr">
        <is>
          <t>TQRMNOP100784</t>
        </is>
      </c>
      <c r="B148" t="n">
        <v>2025</v>
      </c>
      <c r="C148" t="n">
        <v>1</v>
      </c>
      <c r="D148" t="n">
        <v>1</v>
      </c>
      <c r="E148" t="inlineStr">
        <is>
          <t>S</t>
        </is>
      </c>
      <c r="F148" t="n">
        <v>33</v>
      </c>
      <c r="G148" t="n">
        <v>1464</v>
      </c>
      <c r="H148" t="n">
        <v>2</v>
      </c>
      <c r="I148" t="n">
        <v>2</v>
      </c>
      <c r="J148" t="n">
        <v>29</v>
      </c>
      <c r="K148" t="n">
        <v>2</v>
      </c>
      <c r="L148" t="n">
        <v>4</v>
      </c>
      <c r="M148" t="n">
        <v>1</v>
      </c>
      <c r="N148" t="n">
        <v>2</v>
      </c>
      <c r="O148" t="n">
        <v>1</v>
      </c>
      <c r="P148" t="n">
        <v>2</v>
      </c>
      <c r="Q148" t="n">
        <v>14</v>
      </c>
      <c r="R148" s="15" t="n">
        <v>236000</v>
      </c>
      <c r="S148" s="15" t="n">
        <v>0</v>
      </c>
      <c r="T148" s="15" t="n">
        <v>236000</v>
      </c>
      <c r="U148" s="15" t="n">
        <v>225900</v>
      </c>
      <c r="V148">
        <f>IFERROR(VLOOKUP(D148,Tablas_Equivalencia!$A$3:$B$8,2,FALSE),"Sin dato")</f>
        <v/>
      </c>
      <c r="W148">
        <f>IFERROR(VLOOKUP(L148,Tablas_Equivalencia!$D$3:$E$9,2,FALSE),"Sin dato")</f>
        <v/>
      </c>
      <c r="X148">
        <f>IF(I148=1,"Varón","Mujer")</f>
        <v/>
      </c>
      <c r="Y148">
        <f>IFERROR(VLOOKUP(M148,Tablas_Equivalencia!$G$3:$H$6,2,FALSE),"Sin dato")</f>
        <v/>
      </c>
      <c r="Z148">
        <f>IF(J148&lt;=24,"18-24","25-29")</f>
        <v/>
      </c>
      <c r="AA148">
        <f>IF(M148&lt;&gt;1,"",IF(P148=2,1,0))</f>
        <v/>
      </c>
      <c r="AB148">
        <f>IF(M148&lt;&gt;1,"",IF(O148&gt;=2,1,0))</f>
        <v/>
      </c>
      <c r="AC148">
        <f>IF(M148&lt;&gt;1,"",IF(OR(Q148=999,Q148=""),"",IF(OR(Q148&lt;35,Q148&gt;48),1,0)))</f>
        <v/>
      </c>
      <c r="AD148">
        <f>IF(COUNT(AA148:AC148)&lt;3,"",SUM(AA148:AC148))</f>
        <v/>
      </c>
      <c r="AE148">
        <f>IF(L148&gt;=4,2,IF(L148&gt;=2,1,0))</f>
        <v/>
      </c>
      <c r="AF148">
        <f>IF(L148&gt;=5,1,0)</f>
        <v/>
      </c>
      <c r="AG148">
        <f>AE148+AF148</f>
        <v/>
      </c>
      <c r="AH148" s="15">
        <f>IF(M148&lt;&gt;1,"",IF(OR(R148=-9,R148=""),"",R148))</f>
        <v/>
      </c>
      <c r="AI148">
        <f>IF(M148&lt;&gt;1,"",IF(OR(Q148=999,Q148=""),"",Q148))</f>
        <v/>
      </c>
    </row>
    <row r="149">
      <c r="A149" t="inlineStr">
        <is>
          <t>TQRMNOP100785</t>
        </is>
      </c>
      <c r="B149" t="n">
        <v>2025</v>
      </c>
      <c r="C149" t="n">
        <v>1</v>
      </c>
      <c r="D149" t="n">
        <v>43</v>
      </c>
      <c r="E149" t="inlineStr">
        <is>
          <t>N</t>
        </is>
      </c>
      <c r="F149" t="n">
        <v>38</v>
      </c>
      <c r="G149" t="n">
        <v>1003</v>
      </c>
      <c r="H149" t="n">
        <v>3</v>
      </c>
      <c r="I149" t="n">
        <v>1</v>
      </c>
      <c r="J149" t="n">
        <v>27</v>
      </c>
      <c r="K149" t="n">
        <v>1</v>
      </c>
      <c r="L149" t="n">
        <v>5</v>
      </c>
      <c r="M149" t="n">
        <v>1</v>
      </c>
      <c r="N149" t="n">
        <v>1</v>
      </c>
      <c r="O149" t="n">
        <v>1</v>
      </c>
      <c r="P149" t="n">
        <v>1</v>
      </c>
      <c r="Q149" t="n">
        <v>31</v>
      </c>
      <c r="R149" s="15" t="n">
        <v>760000</v>
      </c>
      <c r="S149" s="15" t="n">
        <v>0</v>
      </c>
      <c r="T149" s="15" t="n">
        <v>760000</v>
      </c>
      <c r="U149" s="15" t="n">
        <v>197200</v>
      </c>
      <c r="V149">
        <f>IFERROR(VLOOKUP(D149,Tablas_Equivalencia!$A$3:$B$8,2,FALSE),"Sin dato")</f>
        <v/>
      </c>
      <c r="W149">
        <f>IFERROR(VLOOKUP(L149,Tablas_Equivalencia!$D$3:$E$9,2,FALSE),"Sin dato")</f>
        <v/>
      </c>
      <c r="X149">
        <f>IF(I149=1,"Varón","Mujer")</f>
        <v/>
      </c>
      <c r="Y149">
        <f>IFERROR(VLOOKUP(M149,Tablas_Equivalencia!$G$3:$H$6,2,FALSE),"Sin dato")</f>
        <v/>
      </c>
      <c r="Z149">
        <f>IF(J149&lt;=24,"18-24","25-29")</f>
        <v/>
      </c>
      <c r="AA149">
        <f>IF(M149&lt;&gt;1,"",IF(P149=2,1,0))</f>
        <v/>
      </c>
      <c r="AB149">
        <f>IF(M149&lt;&gt;1,"",IF(O149&gt;=2,1,0))</f>
        <v/>
      </c>
      <c r="AC149">
        <f>IF(M149&lt;&gt;1,"",IF(OR(Q149=999,Q149=""),"",IF(OR(Q149&lt;35,Q149&gt;48),1,0)))</f>
        <v/>
      </c>
      <c r="AD149">
        <f>IF(COUNT(AA149:AC149)&lt;3,"",SUM(AA149:AC149))</f>
        <v/>
      </c>
      <c r="AE149">
        <f>IF(L149&gt;=4,2,IF(L149&gt;=2,1,0))</f>
        <v/>
      </c>
      <c r="AF149">
        <f>IF(L149&gt;=5,1,0)</f>
        <v/>
      </c>
      <c r="AG149">
        <f>AE149+AF149</f>
        <v/>
      </c>
      <c r="AH149" s="15">
        <f>IF(M149&lt;&gt;1,"",IF(OR(R149=-9,R149=""),"",R149))</f>
        <v/>
      </c>
      <c r="AI149">
        <f>IF(M149&lt;&gt;1,"",IF(OR(Q149=999,Q149=""),"",Q149))</f>
        <v/>
      </c>
    </row>
    <row r="150">
      <c r="A150" t="inlineStr">
        <is>
          <t>TQRMNOP100794</t>
        </is>
      </c>
      <c r="B150" t="n">
        <v>2025</v>
      </c>
      <c r="C150" t="n">
        <v>1</v>
      </c>
      <c r="D150" t="n">
        <v>44</v>
      </c>
      <c r="E150" t="inlineStr">
        <is>
          <t>N</t>
        </is>
      </c>
      <c r="F150" t="n">
        <v>4</v>
      </c>
      <c r="G150" t="n">
        <v>1092</v>
      </c>
      <c r="H150" t="n">
        <v>1</v>
      </c>
      <c r="I150" t="n">
        <v>2</v>
      </c>
      <c r="J150" t="n">
        <v>25</v>
      </c>
      <c r="K150" t="n">
        <v>2</v>
      </c>
      <c r="L150" t="n">
        <v>5</v>
      </c>
      <c r="M150" t="n">
        <v>1</v>
      </c>
      <c r="N150" t="n">
        <v>3</v>
      </c>
      <c r="O150" t="n">
        <v>1</v>
      </c>
      <c r="P150" t="n">
        <v>1</v>
      </c>
      <c r="Q150" t="n">
        <v>28</v>
      </c>
      <c r="R150" s="15" t="n">
        <v>545000</v>
      </c>
      <c r="S150" s="15" t="n">
        <v>58000</v>
      </c>
      <c r="T150" s="15" t="n">
        <v>603000</v>
      </c>
      <c r="U150" s="15" t="n">
        <v>65200</v>
      </c>
      <c r="V150">
        <f>IFERROR(VLOOKUP(D150,Tablas_Equivalencia!$A$3:$B$8,2,FALSE),"Sin dato")</f>
        <v/>
      </c>
      <c r="W150">
        <f>IFERROR(VLOOKUP(L150,Tablas_Equivalencia!$D$3:$E$9,2,FALSE),"Sin dato")</f>
        <v/>
      </c>
      <c r="X150">
        <f>IF(I150=1,"Varón","Mujer")</f>
        <v/>
      </c>
      <c r="Y150">
        <f>IFERROR(VLOOKUP(M150,Tablas_Equivalencia!$G$3:$H$6,2,FALSE),"Sin dato")</f>
        <v/>
      </c>
      <c r="Z150">
        <f>IF(J150&lt;=24,"18-24","25-29")</f>
        <v/>
      </c>
      <c r="AA150">
        <f>IF(M150&lt;&gt;1,"",IF(P150=2,1,0))</f>
        <v/>
      </c>
      <c r="AB150">
        <f>IF(M150&lt;&gt;1,"",IF(O150&gt;=2,1,0))</f>
        <v/>
      </c>
      <c r="AC150">
        <f>IF(M150&lt;&gt;1,"",IF(OR(Q150=999,Q150=""),"",IF(OR(Q150&lt;35,Q150&gt;48),1,0)))</f>
        <v/>
      </c>
      <c r="AD150">
        <f>IF(COUNT(AA150:AC150)&lt;3,"",SUM(AA150:AC150))</f>
        <v/>
      </c>
      <c r="AE150">
        <f>IF(L150&gt;=4,2,IF(L150&gt;=2,1,0))</f>
        <v/>
      </c>
      <c r="AF150">
        <f>IF(L150&gt;=5,1,0)</f>
        <v/>
      </c>
      <c r="AG150">
        <f>AE150+AF150</f>
        <v/>
      </c>
      <c r="AH150" s="15">
        <f>IF(M150&lt;&gt;1,"",IF(OR(R150=-9,R150=""),"",R150))</f>
        <v/>
      </c>
      <c r="AI150">
        <f>IF(M150&lt;&gt;1,"",IF(OR(Q150=999,Q150=""),"",Q150))</f>
        <v/>
      </c>
    </row>
    <row r="151">
      <c r="A151" t="inlineStr">
        <is>
          <t>TQRMNOP100795</t>
        </is>
      </c>
      <c r="B151" t="n">
        <v>2025</v>
      </c>
      <c r="C151" t="n">
        <v>1</v>
      </c>
      <c r="D151" t="n">
        <v>43</v>
      </c>
      <c r="E151" t="inlineStr">
        <is>
          <t>S</t>
        </is>
      </c>
      <c r="F151" t="n">
        <v>19</v>
      </c>
      <c r="G151" t="n">
        <v>861</v>
      </c>
      <c r="H151" t="n">
        <v>2</v>
      </c>
      <c r="I151" t="n">
        <v>2</v>
      </c>
      <c r="J151" t="n">
        <v>21</v>
      </c>
      <c r="K151" t="n">
        <v>2</v>
      </c>
      <c r="L151" t="n">
        <v>4</v>
      </c>
      <c r="M151" t="n">
        <v>1</v>
      </c>
      <c r="N151" t="n">
        <v>3</v>
      </c>
      <c r="O151" t="n">
        <v>1</v>
      </c>
      <c r="P151" t="n">
        <v>1</v>
      </c>
      <c r="Q151" t="n">
        <v>44</v>
      </c>
      <c r="R151" s="15" t="n">
        <v>510000</v>
      </c>
      <c r="S151" s="15" t="n">
        <v>0</v>
      </c>
      <c r="T151" s="15" t="n">
        <v>510000</v>
      </c>
      <c r="U151" s="15" t="n">
        <v>250900</v>
      </c>
      <c r="V151">
        <f>IFERROR(VLOOKUP(D151,Tablas_Equivalencia!$A$3:$B$8,2,FALSE),"Sin dato")</f>
        <v/>
      </c>
      <c r="W151">
        <f>IFERROR(VLOOKUP(L151,Tablas_Equivalencia!$D$3:$E$9,2,FALSE),"Sin dato")</f>
        <v/>
      </c>
      <c r="X151">
        <f>IF(I151=1,"Varón","Mujer")</f>
        <v/>
      </c>
      <c r="Y151">
        <f>IFERROR(VLOOKUP(M151,Tablas_Equivalencia!$G$3:$H$6,2,FALSE),"Sin dato")</f>
        <v/>
      </c>
      <c r="Z151">
        <f>IF(J151&lt;=24,"18-24","25-29")</f>
        <v/>
      </c>
      <c r="AA151">
        <f>IF(M151&lt;&gt;1,"",IF(P151=2,1,0))</f>
        <v/>
      </c>
      <c r="AB151">
        <f>IF(M151&lt;&gt;1,"",IF(O151&gt;=2,1,0))</f>
        <v/>
      </c>
      <c r="AC151">
        <f>IF(M151&lt;&gt;1,"",IF(OR(Q151=999,Q151=""),"",IF(OR(Q151&lt;35,Q151&gt;48),1,0)))</f>
        <v/>
      </c>
      <c r="AD151">
        <f>IF(COUNT(AA151:AC151)&lt;3,"",SUM(AA151:AC151))</f>
        <v/>
      </c>
      <c r="AE151">
        <f>IF(L151&gt;=4,2,IF(L151&gt;=2,1,0))</f>
        <v/>
      </c>
      <c r="AF151">
        <f>IF(L151&gt;=5,1,0)</f>
        <v/>
      </c>
      <c r="AG151">
        <f>AE151+AF151</f>
        <v/>
      </c>
      <c r="AH151" s="15">
        <f>IF(M151&lt;&gt;1,"",IF(OR(R151=-9,R151=""),"",R151))</f>
        <v/>
      </c>
      <c r="AI151">
        <f>IF(M151&lt;&gt;1,"",IF(OR(Q151=999,Q151=""),"",Q151))</f>
        <v/>
      </c>
    </row>
    <row r="152">
      <c r="A152" t="inlineStr">
        <is>
          <t>TQRMNOP100800</t>
        </is>
      </c>
      <c r="B152" t="n">
        <v>2025</v>
      </c>
      <c r="C152" t="n">
        <v>1</v>
      </c>
      <c r="D152" t="n">
        <v>43</v>
      </c>
      <c r="E152" t="inlineStr">
        <is>
          <t>N</t>
        </is>
      </c>
      <c r="F152" t="n">
        <v>38</v>
      </c>
      <c r="G152" t="n">
        <v>916</v>
      </c>
      <c r="H152" t="n">
        <v>10</v>
      </c>
      <c r="I152" t="n">
        <v>1</v>
      </c>
      <c r="J152" t="n">
        <v>19</v>
      </c>
      <c r="K152" t="n">
        <v>2</v>
      </c>
      <c r="L152" t="n">
        <v>4</v>
      </c>
      <c r="M152" t="n">
        <v>3</v>
      </c>
      <c r="R152" s="15" t="n">
        <v>0</v>
      </c>
      <c r="S152" s="15" t="n">
        <v>0</v>
      </c>
      <c r="T152" s="15" t="n">
        <v>0</v>
      </c>
      <c r="U152" s="15" t="n">
        <v>195000</v>
      </c>
      <c r="V152">
        <f>IFERROR(VLOOKUP(D152,Tablas_Equivalencia!$A$3:$B$8,2,FALSE),"Sin dato")</f>
        <v/>
      </c>
      <c r="W152">
        <f>IFERROR(VLOOKUP(L152,Tablas_Equivalencia!$D$3:$E$9,2,FALSE),"Sin dato")</f>
        <v/>
      </c>
      <c r="X152">
        <f>IF(I152=1,"Varón","Mujer")</f>
        <v/>
      </c>
      <c r="Y152">
        <f>IFERROR(VLOOKUP(M152,Tablas_Equivalencia!$G$3:$H$6,2,FALSE),"Sin dato")</f>
        <v/>
      </c>
      <c r="Z152">
        <f>IF(J152&lt;=24,"18-24","25-29")</f>
        <v/>
      </c>
      <c r="AA152">
        <f>IF(M152&lt;&gt;1,"",IF(P152=2,1,0))</f>
        <v/>
      </c>
      <c r="AB152">
        <f>IF(M152&lt;&gt;1,"",IF(O152&gt;=2,1,0))</f>
        <v/>
      </c>
      <c r="AC152">
        <f>IF(M152&lt;&gt;1,"",IF(OR(Q152=999,Q152=""),"",IF(OR(Q152&lt;35,Q152&gt;48),1,0)))</f>
        <v/>
      </c>
      <c r="AD152">
        <f>IF(COUNT(AA152:AC152)&lt;3,"",SUM(AA152:AC152))</f>
        <v/>
      </c>
      <c r="AE152">
        <f>IF(L152&gt;=4,2,IF(L152&gt;=2,1,0))</f>
        <v/>
      </c>
      <c r="AF152">
        <f>IF(L152&gt;=5,1,0)</f>
        <v/>
      </c>
      <c r="AG152">
        <f>AE152+AF152</f>
        <v/>
      </c>
      <c r="AH152" s="15">
        <f>IF(M152&lt;&gt;1,"",IF(OR(R152=-9,R152=""),"",R152))</f>
        <v/>
      </c>
      <c r="AI152">
        <f>IF(M152&lt;&gt;1,"",IF(OR(Q152=999,Q152=""),"",Q152))</f>
        <v/>
      </c>
    </row>
    <row r="153">
      <c r="A153" t="inlineStr">
        <is>
          <t>TQRMNOP100802</t>
        </is>
      </c>
      <c r="B153" t="n">
        <v>2025</v>
      </c>
      <c r="C153" t="n">
        <v>1</v>
      </c>
      <c r="D153" t="n">
        <v>43</v>
      </c>
      <c r="E153" t="inlineStr">
        <is>
          <t>N</t>
        </is>
      </c>
      <c r="F153" t="n">
        <v>34</v>
      </c>
      <c r="G153" t="n">
        <v>2144</v>
      </c>
      <c r="H153" t="n">
        <v>3</v>
      </c>
      <c r="I153" t="n">
        <v>2</v>
      </c>
      <c r="J153" t="n">
        <v>23</v>
      </c>
      <c r="K153" t="n">
        <v>1</v>
      </c>
      <c r="L153" t="n">
        <v>4</v>
      </c>
      <c r="M153" t="n">
        <v>1</v>
      </c>
      <c r="N153" t="n">
        <v>3</v>
      </c>
      <c r="O153" t="n">
        <v>2</v>
      </c>
      <c r="P153" t="n">
        <v>2</v>
      </c>
      <c r="Q153" t="n">
        <v>24</v>
      </c>
      <c r="R153" s="15" t="n">
        <v>540000</v>
      </c>
      <c r="S153" s="15" t="n">
        <v>0</v>
      </c>
      <c r="T153" s="15" t="n">
        <v>540000</v>
      </c>
      <c r="U153" s="15" t="n">
        <v>126300</v>
      </c>
      <c r="V153">
        <f>IFERROR(VLOOKUP(D153,Tablas_Equivalencia!$A$3:$B$8,2,FALSE),"Sin dato")</f>
        <v/>
      </c>
      <c r="W153">
        <f>IFERROR(VLOOKUP(L153,Tablas_Equivalencia!$D$3:$E$9,2,FALSE),"Sin dato")</f>
        <v/>
      </c>
      <c r="X153">
        <f>IF(I153=1,"Varón","Mujer")</f>
        <v/>
      </c>
      <c r="Y153">
        <f>IFERROR(VLOOKUP(M153,Tablas_Equivalencia!$G$3:$H$6,2,FALSE),"Sin dato")</f>
        <v/>
      </c>
      <c r="Z153">
        <f>IF(J153&lt;=24,"18-24","25-29")</f>
        <v/>
      </c>
      <c r="AA153">
        <f>IF(M153&lt;&gt;1,"",IF(P153=2,1,0))</f>
        <v/>
      </c>
      <c r="AB153">
        <f>IF(M153&lt;&gt;1,"",IF(O153&gt;=2,1,0))</f>
        <v/>
      </c>
      <c r="AC153">
        <f>IF(M153&lt;&gt;1,"",IF(OR(Q153=999,Q153=""),"",IF(OR(Q153&lt;35,Q153&gt;48),1,0)))</f>
        <v/>
      </c>
      <c r="AD153">
        <f>IF(COUNT(AA153:AC153)&lt;3,"",SUM(AA153:AC153))</f>
        <v/>
      </c>
      <c r="AE153">
        <f>IF(L153&gt;=4,2,IF(L153&gt;=2,1,0))</f>
        <v/>
      </c>
      <c r="AF153">
        <f>IF(L153&gt;=5,1,0)</f>
        <v/>
      </c>
      <c r="AG153">
        <f>AE153+AF153</f>
        <v/>
      </c>
      <c r="AH153" s="15">
        <f>IF(M153&lt;&gt;1,"",IF(OR(R153=-9,R153=""),"",R153))</f>
        <v/>
      </c>
      <c r="AI153">
        <f>IF(M153&lt;&gt;1,"",IF(OR(Q153=999,Q153=""),"",Q153))</f>
        <v/>
      </c>
    </row>
    <row r="154">
      <c r="A154" t="inlineStr">
        <is>
          <t>TQRMNOP100809</t>
        </is>
      </c>
      <c r="B154" t="n">
        <v>2025</v>
      </c>
      <c r="C154" t="n">
        <v>1</v>
      </c>
      <c r="D154" t="n">
        <v>44</v>
      </c>
      <c r="E154" t="inlineStr">
        <is>
          <t>N</t>
        </is>
      </c>
      <c r="F154" t="n">
        <v>4</v>
      </c>
      <c r="G154" t="n">
        <v>1127</v>
      </c>
      <c r="H154" t="n">
        <v>2</v>
      </c>
      <c r="I154" t="n">
        <v>1</v>
      </c>
      <c r="J154" t="n">
        <v>25</v>
      </c>
      <c r="K154" t="n">
        <v>2</v>
      </c>
      <c r="L154" t="n">
        <v>4</v>
      </c>
      <c r="M154" t="n">
        <v>1</v>
      </c>
      <c r="N154" t="n">
        <v>3</v>
      </c>
      <c r="O154" t="n">
        <v>1</v>
      </c>
      <c r="P154" t="n">
        <v>1</v>
      </c>
      <c r="Q154" t="n">
        <v>37</v>
      </c>
      <c r="R154" s="15" t="n">
        <v>1787000</v>
      </c>
      <c r="S154" s="15" t="n">
        <v>0</v>
      </c>
      <c r="T154" s="15" t="n">
        <v>1787000</v>
      </c>
      <c r="U154" s="15" t="n">
        <v>280700</v>
      </c>
      <c r="V154">
        <f>IFERROR(VLOOKUP(D154,Tablas_Equivalencia!$A$3:$B$8,2,FALSE),"Sin dato")</f>
        <v/>
      </c>
      <c r="W154">
        <f>IFERROR(VLOOKUP(L154,Tablas_Equivalencia!$D$3:$E$9,2,FALSE),"Sin dato")</f>
        <v/>
      </c>
      <c r="X154">
        <f>IF(I154=1,"Varón","Mujer")</f>
        <v/>
      </c>
      <c r="Y154">
        <f>IFERROR(VLOOKUP(M154,Tablas_Equivalencia!$G$3:$H$6,2,FALSE),"Sin dato")</f>
        <v/>
      </c>
      <c r="Z154">
        <f>IF(J154&lt;=24,"18-24","25-29")</f>
        <v/>
      </c>
      <c r="AA154">
        <f>IF(M154&lt;&gt;1,"",IF(P154=2,1,0))</f>
        <v/>
      </c>
      <c r="AB154">
        <f>IF(M154&lt;&gt;1,"",IF(O154&gt;=2,1,0))</f>
        <v/>
      </c>
      <c r="AC154">
        <f>IF(M154&lt;&gt;1,"",IF(OR(Q154=999,Q154=""),"",IF(OR(Q154&lt;35,Q154&gt;48),1,0)))</f>
        <v/>
      </c>
      <c r="AD154">
        <f>IF(COUNT(AA154:AC154)&lt;3,"",SUM(AA154:AC154))</f>
        <v/>
      </c>
      <c r="AE154">
        <f>IF(L154&gt;=4,2,IF(L154&gt;=2,1,0))</f>
        <v/>
      </c>
      <c r="AF154">
        <f>IF(L154&gt;=5,1,0)</f>
        <v/>
      </c>
      <c r="AG154">
        <f>AE154+AF154</f>
        <v/>
      </c>
      <c r="AH154" s="15">
        <f>IF(M154&lt;&gt;1,"",IF(OR(R154=-9,R154=""),"",R154))</f>
        <v/>
      </c>
      <c r="AI154">
        <f>IF(M154&lt;&gt;1,"",IF(OR(Q154=999,Q154=""),"",Q154))</f>
        <v/>
      </c>
    </row>
    <row r="155">
      <c r="A155" t="inlineStr">
        <is>
          <t>TQRMNOP100811</t>
        </is>
      </c>
      <c r="B155" t="n">
        <v>2025</v>
      </c>
      <c r="C155" t="n">
        <v>1</v>
      </c>
      <c r="D155" t="n">
        <v>43</v>
      </c>
      <c r="E155" t="inlineStr">
        <is>
          <t>N</t>
        </is>
      </c>
      <c r="F155" t="n">
        <v>34</v>
      </c>
      <c r="G155" t="n">
        <v>731</v>
      </c>
      <c r="H155" t="n">
        <v>3</v>
      </c>
      <c r="I155" t="n">
        <v>1</v>
      </c>
      <c r="J155" t="n">
        <v>28</v>
      </c>
      <c r="K155" t="n">
        <v>1</v>
      </c>
      <c r="L155" t="n">
        <v>5</v>
      </c>
      <c r="M155" t="n">
        <v>1</v>
      </c>
      <c r="N155" t="n">
        <v>4</v>
      </c>
      <c r="O155" t="n">
        <v>1</v>
      </c>
      <c r="P155" t="n">
        <v>1</v>
      </c>
      <c r="Q155" t="n">
        <v>35</v>
      </c>
      <c r="R155" s="15" t="n">
        <v>1263000</v>
      </c>
      <c r="S155" s="15" t="n">
        <v>0</v>
      </c>
      <c r="T155" s="15" t="n">
        <v>1263000</v>
      </c>
      <c r="U155" s="15" t="n">
        <v>134100</v>
      </c>
      <c r="V155">
        <f>IFERROR(VLOOKUP(D155,Tablas_Equivalencia!$A$3:$B$8,2,FALSE),"Sin dato")</f>
        <v/>
      </c>
      <c r="W155">
        <f>IFERROR(VLOOKUP(L155,Tablas_Equivalencia!$D$3:$E$9,2,FALSE),"Sin dato")</f>
        <v/>
      </c>
      <c r="X155">
        <f>IF(I155=1,"Varón","Mujer")</f>
        <v/>
      </c>
      <c r="Y155">
        <f>IFERROR(VLOOKUP(M155,Tablas_Equivalencia!$G$3:$H$6,2,FALSE),"Sin dato")</f>
        <v/>
      </c>
      <c r="Z155">
        <f>IF(J155&lt;=24,"18-24","25-29")</f>
        <v/>
      </c>
      <c r="AA155">
        <f>IF(M155&lt;&gt;1,"",IF(P155=2,1,0))</f>
        <v/>
      </c>
      <c r="AB155">
        <f>IF(M155&lt;&gt;1,"",IF(O155&gt;=2,1,0))</f>
        <v/>
      </c>
      <c r="AC155">
        <f>IF(M155&lt;&gt;1,"",IF(OR(Q155=999,Q155=""),"",IF(OR(Q155&lt;35,Q155&gt;48),1,0)))</f>
        <v/>
      </c>
      <c r="AD155">
        <f>IF(COUNT(AA155:AC155)&lt;3,"",SUM(AA155:AC155))</f>
        <v/>
      </c>
      <c r="AE155">
        <f>IF(L155&gt;=4,2,IF(L155&gt;=2,1,0))</f>
        <v/>
      </c>
      <c r="AF155">
        <f>IF(L155&gt;=5,1,0)</f>
        <v/>
      </c>
      <c r="AG155">
        <f>AE155+AF155</f>
        <v/>
      </c>
      <c r="AH155" s="15">
        <f>IF(M155&lt;&gt;1,"",IF(OR(R155=-9,R155=""),"",R155))</f>
        <v/>
      </c>
      <c r="AI155">
        <f>IF(M155&lt;&gt;1,"",IF(OR(Q155=999,Q155=""),"",Q155))</f>
        <v/>
      </c>
    </row>
    <row r="156">
      <c r="A156" t="inlineStr">
        <is>
          <t>TQRMNOP100812</t>
        </is>
      </c>
      <c r="B156" t="n">
        <v>2025</v>
      </c>
      <c r="C156" t="n">
        <v>1</v>
      </c>
      <c r="D156" t="n">
        <v>44</v>
      </c>
      <c r="E156" t="inlineStr">
        <is>
          <t>S</t>
        </is>
      </c>
      <c r="F156" t="n">
        <v>13</v>
      </c>
      <c r="G156" t="n">
        <v>1573</v>
      </c>
      <c r="H156" t="n">
        <v>3</v>
      </c>
      <c r="I156" t="n">
        <v>2</v>
      </c>
      <c r="J156" t="n">
        <v>26</v>
      </c>
      <c r="K156" t="n">
        <v>2</v>
      </c>
      <c r="L156" t="n">
        <v>3</v>
      </c>
      <c r="M156" t="n">
        <v>1</v>
      </c>
      <c r="N156" t="n">
        <v>2</v>
      </c>
      <c r="O156" t="n">
        <v>2</v>
      </c>
      <c r="P156" t="n">
        <v>2</v>
      </c>
      <c r="Q156" t="n">
        <v>32</v>
      </c>
      <c r="R156" s="15" t="n">
        <v>400000</v>
      </c>
      <c r="S156" s="15" t="n">
        <v>0</v>
      </c>
      <c r="T156" s="15" t="n">
        <v>400000</v>
      </c>
      <c r="U156" s="15" t="n">
        <v>265900</v>
      </c>
      <c r="V156">
        <f>IFERROR(VLOOKUP(D156,Tablas_Equivalencia!$A$3:$B$8,2,FALSE),"Sin dato")</f>
        <v/>
      </c>
      <c r="W156">
        <f>IFERROR(VLOOKUP(L156,Tablas_Equivalencia!$D$3:$E$9,2,FALSE),"Sin dato")</f>
        <v/>
      </c>
      <c r="X156">
        <f>IF(I156=1,"Varón","Mujer")</f>
        <v/>
      </c>
      <c r="Y156">
        <f>IFERROR(VLOOKUP(M156,Tablas_Equivalencia!$G$3:$H$6,2,FALSE),"Sin dato")</f>
        <v/>
      </c>
      <c r="Z156">
        <f>IF(J156&lt;=24,"18-24","25-29")</f>
        <v/>
      </c>
      <c r="AA156">
        <f>IF(M156&lt;&gt;1,"",IF(P156=2,1,0))</f>
        <v/>
      </c>
      <c r="AB156">
        <f>IF(M156&lt;&gt;1,"",IF(O156&gt;=2,1,0))</f>
        <v/>
      </c>
      <c r="AC156">
        <f>IF(M156&lt;&gt;1,"",IF(OR(Q156=999,Q156=""),"",IF(OR(Q156&lt;35,Q156&gt;48),1,0)))</f>
        <v/>
      </c>
      <c r="AD156">
        <f>IF(COUNT(AA156:AC156)&lt;3,"",SUM(AA156:AC156))</f>
        <v/>
      </c>
      <c r="AE156">
        <f>IF(L156&gt;=4,2,IF(L156&gt;=2,1,0))</f>
        <v/>
      </c>
      <c r="AF156">
        <f>IF(L156&gt;=5,1,0)</f>
        <v/>
      </c>
      <c r="AG156">
        <f>AE156+AF156</f>
        <v/>
      </c>
      <c r="AH156" s="15">
        <f>IF(M156&lt;&gt;1,"",IF(OR(R156=-9,R156=""),"",R156))</f>
        <v/>
      </c>
      <c r="AI156">
        <f>IF(M156&lt;&gt;1,"",IF(OR(Q156=999,Q156=""),"",Q156))</f>
        <v/>
      </c>
    </row>
    <row r="157">
      <c r="A157" t="inlineStr">
        <is>
          <t>TQRMNOP100821</t>
        </is>
      </c>
      <c r="B157" t="n">
        <v>2025</v>
      </c>
      <c r="C157" t="n">
        <v>1</v>
      </c>
      <c r="D157" t="n">
        <v>43</v>
      </c>
      <c r="E157" t="inlineStr">
        <is>
          <t>N</t>
        </is>
      </c>
      <c r="F157" t="n">
        <v>26</v>
      </c>
      <c r="G157" t="n">
        <v>842</v>
      </c>
      <c r="H157" t="n">
        <v>2</v>
      </c>
      <c r="I157" t="n">
        <v>1</v>
      </c>
      <c r="J157" t="n">
        <v>27</v>
      </c>
      <c r="K157" t="n">
        <v>2</v>
      </c>
      <c r="L157" t="n">
        <v>6</v>
      </c>
      <c r="M157" t="n">
        <v>1</v>
      </c>
      <c r="N157" t="n">
        <v>3</v>
      </c>
      <c r="O157" t="n">
        <v>3</v>
      </c>
      <c r="P157" t="n">
        <v>1</v>
      </c>
      <c r="Q157" t="n">
        <v>45</v>
      </c>
      <c r="R157" s="15" t="n">
        <v>2385000</v>
      </c>
      <c r="S157" s="15" t="n">
        <v>0</v>
      </c>
      <c r="T157" s="15" t="n">
        <v>2385000</v>
      </c>
      <c r="U157" s="15" t="n">
        <v>138700</v>
      </c>
      <c r="V157">
        <f>IFERROR(VLOOKUP(D157,Tablas_Equivalencia!$A$3:$B$8,2,FALSE),"Sin dato")</f>
        <v/>
      </c>
      <c r="W157">
        <f>IFERROR(VLOOKUP(L157,Tablas_Equivalencia!$D$3:$E$9,2,FALSE),"Sin dato")</f>
        <v/>
      </c>
      <c r="X157">
        <f>IF(I157=1,"Varón","Mujer")</f>
        <v/>
      </c>
      <c r="Y157">
        <f>IFERROR(VLOOKUP(M157,Tablas_Equivalencia!$G$3:$H$6,2,FALSE),"Sin dato")</f>
        <v/>
      </c>
      <c r="Z157">
        <f>IF(J157&lt;=24,"18-24","25-29")</f>
        <v/>
      </c>
      <c r="AA157">
        <f>IF(M157&lt;&gt;1,"",IF(P157=2,1,0))</f>
        <v/>
      </c>
      <c r="AB157">
        <f>IF(M157&lt;&gt;1,"",IF(O157&gt;=2,1,0))</f>
        <v/>
      </c>
      <c r="AC157">
        <f>IF(M157&lt;&gt;1,"",IF(OR(Q157=999,Q157=""),"",IF(OR(Q157&lt;35,Q157&gt;48),1,0)))</f>
        <v/>
      </c>
      <c r="AD157">
        <f>IF(COUNT(AA157:AC157)&lt;3,"",SUM(AA157:AC157))</f>
        <v/>
      </c>
      <c r="AE157">
        <f>IF(L157&gt;=4,2,IF(L157&gt;=2,1,0))</f>
        <v/>
      </c>
      <c r="AF157">
        <f>IF(L157&gt;=5,1,0)</f>
        <v/>
      </c>
      <c r="AG157">
        <f>AE157+AF157</f>
        <v/>
      </c>
      <c r="AH157" s="15">
        <f>IF(M157&lt;&gt;1,"",IF(OR(R157=-9,R157=""),"",R157))</f>
        <v/>
      </c>
      <c r="AI157">
        <f>IF(M157&lt;&gt;1,"",IF(OR(Q157=999,Q157=""),"",Q157))</f>
        <v/>
      </c>
    </row>
    <row r="158">
      <c r="A158" t="inlineStr">
        <is>
          <t>TQRMNOP100825</t>
        </is>
      </c>
      <c r="B158" t="n">
        <v>2025</v>
      </c>
      <c r="C158" t="n">
        <v>1</v>
      </c>
      <c r="D158" t="n">
        <v>42</v>
      </c>
      <c r="E158" t="inlineStr">
        <is>
          <t>N</t>
        </is>
      </c>
      <c r="F158" t="n">
        <v>27</v>
      </c>
      <c r="G158" t="n">
        <v>1347</v>
      </c>
      <c r="H158" t="n">
        <v>1</v>
      </c>
      <c r="I158" t="n">
        <v>1</v>
      </c>
      <c r="J158" t="n">
        <v>22</v>
      </c>
      <c r="K158" t="n">
        <v>1</v>
      </c>
      <c r="L158" t="n">
        <v>2</v>
      </c>
      <c r="M158" t="n">
        <v>1</v>
      </c>
      <c r="N158" t="n">
        <v>2</v>
      </c>
      <c r="O158" t="n">
        <v>2</v>
      </c>
      <c r="P158" t="n">
        <v>2</v>
      </c>
      <c r="Q158" t="n">
        <v>27</v>
      </c>
      <c r="R158" s="15" t="n">
        <v>158000</v>
      </c>
      <c r="S158" s="15" t="n">
        <v>0</v>
      </c>
      <c r="T158" s="15" t="n">
        <v>158000</v>
      </c>
      <c r="U158" s="15" t="n">
        <v>161100</v>
      </c>
      <c r="V158">
        <f>IFERROR(VLOOKUP(D158,Tablas_Equivalencia!$A$3:$B$8,2,FALSE),"Sin dato")</f>
        <v/>
      </c>
      <c r="W158">
        <f>IFERROR(VLOOKUP(L158,Tablas_Equivalencia!$D$3:$E$9,2,FALSE),"Sin dato")</f>
        <v/>
      </c>
      <c r="X158">
        <f>IF(I158=1,"Varón","Mujer")</f>
        <v/>
      </c>
      <c r="Y158">
        <f>IFERROR(VLOOKUP(M158,Tablas_Equivalencia!$G$3:$H$6,2,FALSE),"Sin dato")</f>
        <v/>
      </c>
      <c r="Z158">
        <f>IF(J158&lt;=24,"18-24","25-29")</f>
        <v/>
      </c>
      <c r="AA158">
        <f>IF(M158&lt;&gt;1,"",IF(P158=2,1,0))</f>
        <v/>
      </c>
      <c r="AB158">
        <f>IF(M158&lt;&gt;1,"",IF(O158&gt;=2,1,0))</f>
        <v/>
      </c>
      <c r="AC158">
        <f>IF(M158&lt;&gt;1,"",IF(OR(Q158=999,Q158=""),"",IF(OR(Q158&lt;35,Q158&gt;48),1,0)))</f>
        <v/>
      </c>
      <c r="AD158">
        <f>IF(COUNT(AA158:AC158)&lt;3,"",SUM(AA158:AC158))</f>
        <v/>
      </c>
      <c r="AE158">
        <f>IF(L158&gt;=4,2,IF(L158&gt;=2,1,0))</f>
        <v/>
      </c>
      <c r="AF158">
        <f>IF(L158&gt;=5,1,0)</f>
        <v/>
      </c>
      <c r="AG158">
        <f>AE158+AF158</f>
        <v/>
      </c>
      <c r="AH158" s="15">
        <f>IF(M158&lt;&gt;1,"",IF(OR(R158=-9,R158=""),"",R158))</f>
        <v/>
      </c>
      <c r="AI158">
        <f>IF(M158&lt;&gt;1,"",IF(OR(Q158=999,Q158=""),"",Q158))</f>
        <v/>
      </c>
    </row>
    <row r="159">
      <c r="A159" t="inlineStr">
        <is>
          <t>TQRMNOP100826</t>
        </is>
      </c>
      <c r="B159" t="n">
        <v>2025</v>
      </c>
      <c r="C159" t="n">
        <v>1</v>
      </c>
      <c r="D159" t="n">
        <v>40</v>
      </c>
      <c r="E159" t="inlineStr">
        <is>
          <t>N</t>
        </is>
      </c>
      <c r="F159" t="n">
        <v>22</v>
      </c>
      <c r="G159" t="n">
        <v>1347</v>
      </c>
      <c r="H159" t="n">
        <v>3</v>
      </c>
      <c r="I159" t="n">
        <v>1</v>
      </c>
      <c r="J159" t="n">
        <v>24</v>
      </c>
      <c r="K159" t="n">
        <v>2</v>
      </c>
      <c r="L159" t="n">
        <v>2</v>
      </c>
      <c r="M159" t="n">
        <v>3</v>
      </c>
      <c r="R159" s="15" t="n">
        <v>0</v>
      </c>
      <c r="S159" s="15" t="n">
        <v>0</v>
      </c>
      <c r="T159" s="15" t="n">
        <v>0</v>
      </c>
      <c r="U159" s="15" t="n">
        <v>96400</v>
      </c>
      <c r="V159">
        <f>IFERROR(VLOOKUP(D159,Tablas_Equivalencia!$A$3:$B$8,2,FALSE),"Sin dato")</f>
        <v/>
      </c>
      <c r="W159">
        <f>IFERROR(VLOOKUP(L159,Tablas_Equivalencia!$D$3:$E$9,2,FALSE),"Sin dato")</f>
        <v/>
      </c>
      <c r="X159">
        <f>IF(I159=1,"Varón","Mujer")</f>
        <v/>
      </c>
      <c r="Y159">
        <f>IFERROR(VLOOKUP(M159,Tablas_Equivalencia!$G$3:$H$6,2,FALSE),"Sin dato")</f>
        <v/>
      </c>
      <c r="Z159">
        <f>IF(J159&lt;=24,"18-24","25-29")</f>
        <v/>
      </c>
      <c r="AA159">
        <f>IF(M159&lt;&gt;1,"",IF(P159=2,1,0))</f>
        <v/>
      </c>
      <c r="AB159">
        <f>IF(M159&lt;&gt;1,"",IF(O159&gt;=2,1,0))</f>
        <v/>
      </c>
      <c r="AC159">
        <f>IF(M159&lt;&gt;1,"",IF(OR(Q159=999,Q159=""),"",IF(OR(Q159&lt;35,Q159&gt;48),1,0)))</f>
        <v/>
      </c>
      <c r="AD159">
        <f>IF(COUNT(AA159:AC159)&lt;3,"",SUM(AA159:AC159))</f>
        <v/>
      </c>
      <c r="AE159">
        <f>IF(L159&gt;=4,2,IF(L159&gt;=2,1,0))</f>
        <v/>
      </c>
      <c r="AF159">
        <f>IF(L159&gt;=5,1,0)</f>
        <v/>
      </c>
      <c r="AG159">
        <f>AE159+AF159</f>
        <v/>
      </c>
      <c r="AH159" s="15">
        <f>IF(M159&lt;&gt;1,"",IF(OR(R159=-9,R159=""),"",R159))</f>
        <v/>
      </c>
      <c r="AI159">
        <f>IF(M159&lt;&gt;1,"",IF(OR(Q159=999,Q159=""),"",Q159))</f>
        <v/>
      </c>
    </row>
    <row r="160">
      <c r="A160" t="inlineStr">
        <is>
          <t>TQRMNOP100834</t>
        </is>
      </c>
      <c r="B160" t="n">
        <v>2025</v>
      </c>
      <c r="C160" t="n">
        <v>1</v>
      </c>
      <c r="D160" t="n">
        <v>1</v>
      </c>
      <c r="E160" t="inlineStr">
        <is>
          <t>S</t>
        </is>
      </c>
      <c r="F160" t="n">
        <v>33</v>
      </c>
      <c r="G160" t="n">
        <v>683</v>
      </c>
      <c r="H160" t="n">
        <v>2</v>
      </c>
      <c r="I160" t="n">
        <v>1</v>
      </c>
      <c r="J160" t="n">
        <v>20</v>
      </c>
      <c r="K160" t="n">
        <v>2</v>
      </c>
      <c r="L160" t="n">
        <v>4</v>
      </c>
      <c r="M160" t="n">
        <v>1</v>
      </c>
      <c r="N160" t="n">
        <v>3</v>
      </c>
      <c r="O160" t="n">
        <v>1</v>
      </c>
      <c r="P160" t="n">
        <v>1</v>
      </c>
      <c r="Q160" t="n">
        <v>55</v>
      </c>
      <c r="R160" s="15" t="n">
        <v>984000</v>
      </c>
      <c r="S160" s="15" t="n">
        <v>0</v>
      </c>
      <c r="T160" s="15" t="n">
        <v>984000</v>
      </c>
      <c r="U160" s="15" t="n">
        <v>261000</v>
      </c>
      <c r="V160">
        <f>IFERROR(VLOOKUP(D160,Tablas_Equivalencia!$A$3:$B$8,2,FALSE),"Sin dato")</f>
        <v/>
      </c>
      <c r="W160">
        <f>IFERROR(VLOOKUP(L160,Tablas_Equivalencia!$D$3:$E$9,2,FALSE),"Sin dato")</f>
        <v/>
      </c>
      <c r="X160">
        <f>IF(I160=1,"Varón","Mujer")</f>
        <v/>
      </c>
      <c r="Y160">
        <f>IFERROR(VLOOKUP(M160,Tablas_Equivalencia!$G$3:$H$6,2,FALSE),"Sin dato")</f>
        <v/>
      </c>
      <c r="Z160">
        <f>IF(J160&lt;=24,"18-24","25-29")</f>
        <v/>
      </c>
      <c r="AA160">
        <f>IF(M160&lt;&gt;1,"",IF(P160=2,1,0))</f>
        <v/>
      </c>
      <c r="AB160">
        <f>IF(M160&lt;&gt;1,"",IF(O160&gt;=2,1,0))</f>
        <v/>
      </c>
      <c r="AC160">
        <f>IF(M160&lt;&gt;1,"",IF(OR(Q160=999,Q160=""),"",IF(OR(Q160&lt;35,Q160&gt;48),1,0)))</f>
        <v/>
      </c>
      <c r="AD160">
        <f>IF(COUNT(AA160:AC160)&lt;3,"",SUM(AA160:AC160))</f>
        <v/>
      </c>
      <c r="AE160">
        <f>IF(L160&gt;=4,2,IF(L160&gt;=2,1,0))</f>
        <v/>
      </c>
      <c r="AF160">
        <f>IF(L160&gt;=5,1,0)</f>
        <v/>
      </c>
      <c r="AG160">
        <f>AE160+AF160</f>
        <v/>
      </c>
      <c r="AH160" s="15">
        <f>IF(M160&lt;&gt;1,"",IF(OR(R160=-9,R160=""),"",R160))</f>
        <v/>
      </c>
      <c r="AI160">
        <f>IF(M160&lt;&gt;1,"",IF(OR(Q160=999,Q160=""),"",Q160))</f>
        <v/>
      </c>
    </row>
    <row r="161">
      <c r="A161" t="inlineStr">
        <is>
          <t>TQRMNOP100838</t>
        </is>
      </c>
      <c r="B161" t="n">
        <v>2025</v>
      </c>
      <c r="C161" t="n">
        <v>1</v>
      </c>
      <c r="D161" t="n">
        <v>42</v>
      </c>
      <c r="E161" t="inlineStr">
        <is>
          <t>S</t>
        </is>
      </c>
      <c r="F161" t="n">
        <v>10</v>
      </c>
      <c r="G161" t="n">
        <v>582</v>
      </c>
      <c r="H161" t="n">
        <v>3</v>
      </c>
      <c r="I161" t="n">
        <v>2</v>
      </c>
      <c r="J161" t="n">
        <v>26</v>
      </c>
      <c r="K161" t="n">
        <v>2</v>
      </c>
      <c r="L161" t="n">
        <v>6</v>
      </c>
      <c r="M161" t="n">
        <v>2</v>
      </c>
      <c r="R161" s="15" t="n">
        <v>0</v>
      </c>
      <c r="S161" s="15" t="n">
        <v>24000</v>
      </c>
      <c r="T161" s="15" t="n">
        <v>24000</v>
      </c>
      <c r="U161" s="15" t="n">
        <v>33900</v>
      </c>
      <c r="V161">
        <f>IFERROR(VLOOKUP(D161,Tablas_Equivalencia!$A$3:$B$8,2,FALSE),"Sin dato")</f>
        <v/>
      </c>
      <c r="W161">
        <f>IFERROR(VLOOKUP(L161,Tablas_Equivalencia!$D$3:$E$9,2,FALSE),"Sin dato")</f>
        <v/>
      </c>
      <c r="X161">
        <f>IF(I161=1,"Varón","Mujer")</f>
        <v/>
      </c>
      <c r="Y161">
        <f>IFERROR(VLOOKUP(M161,Tablas_Equivalencia!$G$3:$H$6,2,FALSE),"Sin dato")</f>
        <v/>
      </c>
      <c r="Z161">
        <f>IF(J161&lt;=24,"18-24","25-29")</f>
        <v/>
      </c>
      <c r="AA161">
        <f>IF(M161&lt;&gt;1,"",IF(P161=2,1,0))</f>
        <v/>
      </c>
      <c r="AB161">
        <f>IF(M161&lt;&gt;1,"",IF(O161&gt;=2,1,0))</f>
        <v/>
      </c>
      <c r="AC161">
        <f>IF(M161&lt;&gt;1,"",IF(OR(Q161=999,Q161=""),"",IF(OR(Q161&lt;35,Q161&gt;48),1,0)))</f>
        <v/>
      </c>
      <c r="AD161">
        <f>IF(COUNT(AA161:AC161)&lt;3,"",SUM(AA161:AC161))</f>
        <v/>
      </c>
      <c r="AE161">
        <f>IF(L161&gt;=4,2,IF(L161&gt;=2,1,0))</f>
        <v/>
      </c>
      <c r="AF161">
        <f>IF(L161&gt;=5,1,0)</f>
        <v/>
      </c>
      <c r="AG161">
        <f>AE161+AF161</f>
        <v/>
      </c>
      <c r="AH161" s="15">
        <f>IF(M161&lt;&gt;1,"",IF(OR(R161=-9,R161=""),"",R161))</f>
        <v/>
      </c>
      <c r="AI161">
        <f>IF(M161&lt;&gt;1,"",IF(OR(Q161=999,Q161=""),"",Q161))</f>
        <v/>
      </c>
    </row>
    <row r="162">
      <c r="A162" t="inlineStr">
        <is>
          <t>TQRMNOP100847</t>
        </is>
      </c>
      <c r="B162" t="n">
        <v>2025</v>
      </c>
      <c r="C162" t="n">
        <v>1</v>
      </c>
      <c r="D162" t="n">
        <v>40</v>
      </c>
      <c r="E162" t="inlineStr">
        <is>
          <t>N</t>
        </is>
      </c>
      <c r="F162" t="n">
        <v>22</v>
      </c>
      <c r="G162" t="n">
        <v>1752</v>
      </c>
      <c r="H162" t="n">
        <v>2</v>
      </c>
      <c r="I162" t="n">
        <v>2</v>
      </c>
      <c r="J162" t="n">
        <v>18</v>
      </c>
      <c r="K162" t="n">
        <v>2</v>
      </c>
      <c r="L162" t="n">
        <v>4</v>
      </c>
      <c r="M162" t="n">
        <v>1</v>
      </c>
      <c r="N162" t="n">
        <v>2</v>
      </c>
      <c r="O162" t="n">
        <v>1</v>
      </c>
      <c r="P162" t="n">
        <v>2</v>
      </c>
      <c r="Q162" t="n">
        <v>21</v>
      </c>
      <c r="R162" s="15" t="n">
        <v>268000</v>
      </c>
      <c r="S162" s="15" t="n">
        <v>0</v>
      </c>
      <c r="T162" s="15" t="n">
        <v>268000</v>
      </c>
      <c r="U162" s="15" t="n">
        <v>136000</v>
      </c>
      <c r="V162">
        <f>IFERROR(VLOOKUP(D162,Tablas_Equivalencia!$A$3:$B$8,2,FALSE),"Sin dato")</f>
        <v/>
      </c>
      <c r="W162">
        <f>IFERROR(VLOOKUP(L162,Tablas_Equivalencia!$D$3:$E$9,2,FALSE),"Sin dato")</f>
        <v/>
      </c>
      <c r="X162">
        <f>IF(I162=1,"Varón","Mujer")</f>
        <v/>
      </c>
      <c r="Y162">
        <f>IFERROR(VLOOKUP(M162,Tablas_Equivalencia!$G$3:$H$6,2,FALSE),"Sin dato")</f>
        <v/>
      </c>
      <c r="Z162">
        <f>IF(J162&lt;=24,"18-24","25-29")</f>
        <v/>
      </c>
      <c r="AA162">
        <f>IF(M162&lt;&gt;1,"",IF(P162=2,1,0))</f>
        <v/>
      </c>
      <c r="AB162">
        <f>IF(M162&lt;&gt;1,"",IF(O162&gt;=2,1,0))</f>
        <v/>
      </c>
      <c r="AC162">
        <f>IF(M162&lt;&gt;1,"",IF(OR(Q162=999,Q162=""),"",IF(OR(Q162&lt;35,Q162&gt;48),1,0)))</f>
        <v/>
      </c>
      <c r="AD162">
        <f>IF(COUNT(AA162:AC162)&lt;3,"",SUM(AA162:AC162))</f>
        <v/>
      </c>
      <c r="AE162">
        <f>IF(L162&gt;=4,2,IF(L162&gt;=2,1,0))</f>
        <v/>
      </c>
      <c r="AF162">
        <f>IF(L162&gt;=5,1,0)</f>
        <v/>
      </c>
      <c r="AG162">
        <f>AE162+AF162</f>
        <v/>
      </c>
      <c r="AH162" s="15">
        <f>IF(M162&lt;&gt;1,"",IF(OR(R162=-9,R162=""),"",R162))</f>
        <v/>
      </c>
      <c r="AI162">
        <f>IF(M162&lt;&gt;1,"",IF(OR(Q162=999,Q162=""),"",Q162))</f>
        <v/>
      </c>
    </row>
    <row r="163">
      <c r="A163" t="inlineStr">
        <is>
          <t>TQRMNOP100848</t>
        </is>
      </c>
      <c r="B163" t="n">
        <v>2025</v>
      </c>
      <c r="C163" t="n">
        <v>1</v>
      </c>
      <c r="D163" t="n">
        <v>43</v>
      </c>
      <c r="E163" t="inlineStr">
        <is>
          <t>S</t>
        </is>
      </c>
      <c r="F163" t="n">
        <v>30</v>
      </c>
      <c r="G163" t="n">
        <v>430</v>
      </c>
      <c r="H163" t="n">
        <v>3</v>
      </c>
      <c r="I163" t="n">
        <v>2</v>
      </c>
      <c r="J163" t="n">
        <v>19</v>
      </c>
      <c r="K163" t="n">
        <v>2</v>
      </c>
      <c r="L163" t="n">
        <v>4</v>
      </c>
      <c r="M163" t="n">
        <v>1</v>
      </c>
      <c r="N163" t="n">
        <v>3</v>
      </c>
      <c r="O163" t="n">
        <v>2</v>
      </c>
      <c r="P163" t="n">
        <v>2</v>
      </c>
      <c r="Q163" t="n">
        <v>21</v>
      </c>
      <c r="R163" s="15" t="n">
        <v>473000</v>
      </c>
      <c r="S163" s="15" t="n">
        <v>0</v>
      </c>
      <c r="T163" s="15" t="n">
        <v>473000</v>
      </c>
      <c r="U163" s="15" t="n">
        <v>118800</v>
      </c>
      <c r="V163">
        <f>IFERROR(VLOOKUP(D163,Tablas_Equivalencia!$A$3:$B$8,2,FALSE),"Sin dato")</f>
        <v/>
      </c>
      <c r="W163">
        <f>IFERROR(VLOOKUP(L163,Tablas_Equivalencia!$D$3:$E$9,2,FALSE),"Sin dato")</f>
        <v/>
      </c>
      <c r="X163">
        <f>IF(I163=1,"Varón","Mujer")</f>
        <v/>
      </c>
      <c r="Y163">
        <f>IFERROR(VLOOKUP(M163,Tablas_Equivalencia!$G$3:$H$6,2,FALSE),"Sin dato")</f>
        <v/>
      </c>
      <c r="Z163">
        <f>IF(J163&lt;=24,"18-24","25-29")</f>
        <v/>
      </c>
      <c r="AA163">
        <f>IF(M163&lt;&gt;1,"",IF(P163=2,1,0))</f>
        <v/>
      </c>
      <c r="AB163">
        <f>IF(M163&lt;&gt;1,"",IF(O163&gt;=2,1,0))</f>
        <v/>
      </c>
      <c r="AC163">
        <f>IF(M163&lt;&gt;1,"",IF(OR(Q163=999,Q163=""),"",IF(OR(Q163&lt;35,Q163&gt;48),1,0)))</f>
        <v/>
      </c>
      <c r="AD163">
        <f>IF(COUNT(AA163:AC163)&lt;3,"",SUM(AA163:AC163))</f>
        <v/>
      </c>
      <c r="AE163">
        <f>IF(L163&gt;=4,2,IF(L163&gt;=2,1,0))</f>
        <v/>
      </c>
      <c r="AF163">
        <f>IF(L163&gt;=5,1,0)</f>
        <v/>
      </c>
      <c r="AG163">
        <f>AE163+AF163</f>
        <v/>
      </c>
      <c r="AH163" s="15">
        <f>IF(M163&lt;&gt;1,"",IF(OR(R163=-9,R163=""),"",R163))</f>
        <v/>
      </c>
      <c r="AI163">
        <f>IF(M163&lt;&gt;1,"",IF(OR(Q163=999,Q163=""),"",Q163))</f>
        <v/>
      </c>
    </row>
    <row r="164">
      <c r="A164" t="inlineStr">
        <is>
          <t>TQRMNOP100850</t>
        </is>
      </c>
      <c r="B164" t="n">
        <v>2025</v>
      </c>
      <c r="C164" t="n">
        <v>1</v>
      </c>
      <c r="D164" t="n">
        <v>42</v>
      </c>
      <c r="E164" t="inlineStr">
        <is>
          <t>N</t>
        </is>
      </c>
      <c r="F164" t="n">
        <v>25</v>
      </c>
      <c r="G164" t="n">
        <v>1728</v>
      </c>
      <c r="H164" t="n">
        <v>1</v>
      </c>
      <c r="I164" t="n">
        <v>1</v>
      </c>
      <c r="J164" t="n">
        <v>23</v>
      </c>
      <c r="K164" t="n">
        <v>2</v>
      </c>
      <c r="L164" t="n">
        <v>4</v>
      </c>
      <c r="M164" t="n">
        <v>1</v>
      </c>
      <c r="N164" t="n">
        <v>3</v>
      </c>
      <c r="O164" t="n">
        <v>2</v>
      </c>
      <c r="P164" t="n">
        <v>1</v>
      </c>
      <c r="Q164" t="n">
        <v>72</v>
      </c>
      <c r="R164" s="15" t="n">
        <v>719000</v>
      </c>
      <c r="S164" s="15" t="n">
        <v>0</v>
      </c>
      <c r="T164" s="15" t="n">
        <v>719000</v>
      </c>
      <c r="U164" s="15" t="n">
        <v>98200</v>
      </c>
      <c r="V164">
        <f>IFERROR(VLOOKUP(D164,Tablas_Equivalencia!$A$3:$B$8,2,FALSE),"Sin dato")</f>
        <v/>
      </c>
      <c r="W164">
        <f>IFERROR(VLOOKUP(L164,Tablas_Equivalencia!$D$3:$E$9,2,FALSE),"Sin dato")</f>
        <v/>
      </c>
      <c r="X164">
        <f>IF(I164=1,"Varón","Mujer")</f>
        <v/>
      </c>
      <c r="Y164">
        <f>IFERROR(VLOOKUP(M164,Tablas_Equivalencia!$G$3:$H$6,2,FALSE),"Sin dato")</f>
        <v/>
      </c>
      <c r="Z164">
        <f>IF(J164&lt;=24,"18-24","25-29")</f>
        <v/>
      </c>
      <c r="AA164">
        <f>IF(M164&lt;&gt;1,"",IF(P164=2,1,0))</f>
        <v/>
      </c>
      <c r="AB164">
        <f>IF(M164&lt;&gt;1,"",IF(O164&gt;=2,1,0))</f>
        <v/>
      </c>
      <c r="AC164">
        <f>IF(M164&lt;&gt;1,"",IF(OR(Q164=999,Q164=""),"",IF(OR(Q164&lt;35,Q164&gt;48),1,0)))</f>
        <v/>
      </c>
      <c r="AD164">
        <f>IF(COUNT(AA164:AC164)&lt;3,"",SUM(AA164:AC164))</f>
        <v/>
      </c>
      <c r="AE164">
        <f>IF(L164&gt;=4,2,IF(L164&gt;=2,1,0))</f>
        <v/>
      </c>
      <c r="AF164">
        <f>IF(L164&gt;=5,1,0)</f>
        <v/>
      </c>
      <c r="AG164">
        <f>AE164+AF164</f>
        <v/>
      </c>
      <c r="AH164" s="15">
        <f>IF(M164&lt;&gt;1,"",IF(OR(R164=-9,R164=""),"",R164))</f>
        <v/>
      </c>
      <c r="AI164">
        <f>IF(M164&lt;&gt;1,"",IF(OR(Q164=999,Q164=""),"",Q164))</f>
        <v/>
      </c>
    </row>
    <row r="165">
      <c r="A165" t="inlineStr">
        <is>
          <t>TQRMNOP100853</t>
        </is>
      </c>
      <c r="B165" t="n">
        <v>2025</v>
      </c>
      <c r="C165" t="n">
        <v>1</v>
      </c>
      <c r="D165" t="n">
        <v>1</v>
      </c>
      <c r="E165" t="inlineStr">
        <is>
          <t>S</t>
        </is>
      </c>
      <c r="F165" t="n">
        <v>33</v>
      </c>
      <c r="G165" t="n">
        <v>893</v>
      </c>
      <c r="H165" t="n">
        <v>1</v>
      </c>
      <c r="I165" t="n">
        <v>2</v>
      </c>
      <c r="J165" t="n">
        <v>20</v>
      </c>
      <c r="K165" t="n">
        <v>2</v>
      </c>
      <c r="L165" t="n">
        <v>4</v>
      </c>
      <c r="M165" t="n">
        <v>1</v>
      </c>
      <c r="N165" t="n">
        <v>3</v>
      </c>
      <c r="O165" t="n">
        <v>3</v>
      </c>
      <c r="P165" t="n">
        <v>1</v>
      </c>
      <c r="Q165" t="n">
        <v>43</v>
      </c>
      <c r="R165" s="15" t="n">
        <v>621000</v>
      </c>
      <c r="S165" s="15" t="n">
        <v>17000</v>
      </c>
      <c r="T165" s="15" t="n">
        <v>638000</v>
      </c>
      <c r="U165" s="15" t="n">
        <v>134600</v>
      </c>
      <c r="V165">
        <f>IFERROR(VLOOKUP(D165,Tablas_Equivalencia!$A$3:$B$8,2,FALSE),"Sin dato")</f>
        <v/>
      </c>
      <c r="W165">
        <f>IFERROR(VLOOKUP(L165,Tablas_Equivalencia!$D$3:$E$9,2,FALSE),"Sin dato")</f>
        <v/>
      </c>
      <c r="X165">
        <f>IF(I165=1,"Varón","Mujer")</f>
        <v/>
      </c>
      <c r="Y165">
        <f>IFERROR(VLOOKUP(M165,Tablas_Equivalencia!$G$3:$H$6,2,FALSE),"Sin dato")</f>
        <v/>
      </c>
      <c r="Z165">
        <f>IF(J165&lt;=24,"18-24","25-29")</f>
        <v/>
      </c>
      <c r="AA165">
        <f>IF(M165&lt;&gt;1,"",IF(P165=2,1,0))</f>
        <v/>
      </c>
      <c r="AB165">
        <f>IF(M165&lt;&gt;1,"",IF(O165&gt;=2,1,0))</f>
        <v/>
      </c>
      <c r="AC165">
        <f>IF(M165&lt;&gt;1,"",IF(OR(Q165=999,Q165=""),"",IF(OR(Q165&lt;35,Q165&gt;48),1,0)))</f>
        <v/>
      </c>
      <c r="AD165">
        <f>IF(COUNT(AA165:AC165)&lt;3,"",SUM(AA165:AC165))</f>
        <v/>
      </c>
      <c r="AE165">
        <f>IF(L165&gt;=4,2,IF(L165&gt;=2,1,0))</f>
        <v/>
      </c>
      <c r="AF165">
        <f>IF(L165&gt;=5,1,0)</f>
        <v/>
      </c>
      <c r="AG165">
        <f>AE165+AF165</f>
        <v/>
      </c>
      <c r="AH165" s="15">
        <f>IF(M165&lt;&gt;1,"",IF(OR(R165=-9,R165=""),"",R165))</f>
        <v/>
      </c>
      <c r="AI165">
        <f>IF(M165&lt;&gt;1,"",IF(OR(Q165=999,Q165=""),"",Q165))</f>
        <v/>
      </c>
    </row>
    <row r="166">
      <c r="A166" t="inlineStr">
        <is>
          <t>TQRMNOP100854</t>
        </is>
      </c>
      <c r="B166" t="n">
        <v>2025</v>
      </c>
      <c r="C166" t="n">
        <v>1</v>
      </c>
      <c r="D166" t="n">
        <v>40</v>
      </c>
      <c r="E166" t="inlineStr">
        <is>
          <t>S</t>
        </is>
      </c>
      <c r="F166" t="n">
        <v>7</v>
      </c>
      <c r="G166" t="n">
        <v>1227</v>
      </c>
      <c r="H166" t="n">
        <v>3</v>
      </c>
      <c r="I166" t="n">
        <v>1</v>
      </c>
      <c r="J166" t="n">
        <v>27</v>
      </c>
      <c r="K166" t="n">
        <v>2</v>
      </c>
      <c r="L166" t="n">
        <v>4</v>
      </c>
      <c r="M166" t="n">
        <v>1</v>
      </c>
      <c r="N166" t="n">
        <v>2</v>
      </c>
      <c r="O166" t="n">
        <v>3</v>
      </c>
      <c r="P166" t="n">
        <v>2</v>
      </c>
      <c r="Q166" t="n">
        <v>19</v>
      </c>
      <c r="R166" s="15" t="n">
        <v>404000</v>
      </c>
      <c r="S166" s="15" t="n">
        <v>0</v>
      </c>
      <c r="T166" s="15" t="n">
        <v>404000</v>
      </c>
      <c r="U166" s="15" t="n">
        <v>295200</v>
      </c>
      <c r="V166">
        <f>IFERROR(VLOOKUP(D166,Tablas_Equivalencia!$A$3:$B$8,2,FALSE),"Sin dato")</f>
        <v/>
      </c>
      <c r="W166">
        <f>IFERROR(VLOOKUP(L166,Tablas_Equivalencia!$D$3:$E$9,2,FALSE),"Sin dato")</f>
        <v/>
      </c>
      <c r="X166">
        <f>IF(I166=1,"Varón","Mujer")</f>
        <v/>
      </c>
      <c r="Y166">
        <f>IFERROR(VLOOKUP(M166,Tablas_Equivalencia!$G$3:$H$6,2,FALSE),"Sin dato")</f>
        <v/>
      </c>
      <c r="Z166">
        <f>IF(J166&lt;=24,"18-24","25-29")</f>
        <v/>
      </c>
      <c r="AA166">
        <f>IF(M166&lt;&gt;1,"",IF(P166=2,1,0))</f>
        <v/>
      </c>
      <c r="AB166">
        <f>IF(M166&lt;&gt;1,"",IF(O166&gt;=2,1,0))</f>
        <v/>
      </c>
      <c r="AC166">
        <f>IF(M166&lt;&gt;1,"",IF(OR(Q166=999,Q166=""),"",IF(OR(Q166&lt;35,Q166&gt;48),1,0)))</f>
        <v/>
      </c>
      <c r="AD166">
        <f>IF(COUNT(AA166:AC166)&lt;3,"",SUM(AA166:AC166))</f>
        <v/>
      </c>
      <c r="AE166">
        <f>IF(L166&gt;=4,2,IF(L166&gt;=2,1,0))</f>
        <v/>
      </c>
      <c r="AF166">
        <f>IF(L166&gt;=5,1,0)</f>
        <v/>
      </c>
      <c r="AG166">
        <f>AE166+AF166</f>
        <v/>
      </c>
      <c r="AH166" s="15">
        <f>IF(M166&lt;&gt;1,"",IF(OR(R166=-9,R166=""),"",R166))</f>
        <v/>
      </c>
      <c r="AI166">
        <f>IF(M166&lt;&gt;1,"",IF(OR(Q166=999,Q166=""),"",Q166))</f>
        <v/>
      </c>
    </row>
    <row r="167">
      <c r="A167" t="inlineStr">
        <is>
          <t>TQRMNOP100856</t>
        </is>
      </c>
      <c r="B167" t="n">
        <v>2025</v>
      </c>
      <c r="C167" t="n">
        <v>1</v>
      </c>
      <c r="D167" t="n">
        <v>43</v>
      </c>
      <c r="E167" t="inlineStr">
        <is>
          <t>N</t>
        </is>
      </c>
      <c r="F167" t="n">
        <v>34</v>
      </c>
      <c r="G167" t="n">
        <v>934</v>
      </c>
      <c r="H167" t="n">
        <v>2</v>
      </c>
      <c r="I167" t="n">
        <v>1</v>
      </c>
      <c r="J167" t="n">
        <v>22</v>
      </c>
      <c r="K167" t="n">
        <v>1</v>
      </c>
      <c r="L167" t="n">
        <v>5</v>
      </c>
      <c r="M167" t="n">
        <v>1</v>
      </c>
      <c r="N167" t="n">
        <v>3</v>
      </c>
      <c r="O167" t="n">
        <v>2</v>
      </c>
      <c r="P167" t="n">
        <v>2</v>
      </c>
      <c r="Q167" t="n">
        <v>15</v>
      </c>
      <c r="R167" s="15" t="n">
        <v>378000</v>
      </c>
      <c r="S167" s="15" t="n">
        <v>0</v>
      </c>
      <c r="T167" s="15" t="n">
        <v>378000</v>
      </c>
      <c r="U167" s="15" t="n">
        <v>140900</v>
      </c>
      <c r="V167">
        <f>IFERROR(VLOOKUP(D167,Tablas_Equivalencia!$A$3:$B$8,2,FALSE),"Sin dato")</f>
        <v/>
      </c>
      <c r="W167">
        <f>IFERROR(VLOOKUP(L167,Tablas_Equivalencia!$D$3:$E$9,2,FALSE),"Sin dato")</f>
        <v/>
      </c>
      <c r="X167">
        <f>IF(I167=1,"Varón","Mujer")</f>
        <v/>
      </c>
      <c r="Y167">
        <f>IFERROR(VLOOKUP(M167,Tablas_Equivalencia!$G$3:$H$6,2,FALSE),"Sin dato")</f>
        <v/>
      </c>
      <c r="Z167">
        <f>IF(J167&lt;=24,"18-24","25-29")</f>
        <v/>
      </c>
      <c r="AA167">
        <f>IF(M167&lt;&gt;1,"",IF(P167=2,1,0))</f>
        <v/>
      </c>
      <c r="AB167">
        <f>IF(M167&lt;&gt;1,"",IF(O167&gt;=2,1,0))</f>
        <v/>
      </c>
      <c r="AC167">
        <f>IF(M167&lt;&gt;1,"",IF(OR(Q167=999,Q167=""),"",IF(OR(Q167&lt;35,Q167&gt;48),1,0)))</f>
        <v/>
      </c>
      <c r="AD167">
        <f>IF(COUNT(AA167:AC167)&lt;3,"",SUM(AA167:AC167))</f>
        <v/>
      </c>
      <c r="AE167">
        <f>IF(L167&gt;=4,2,IF(L167&gt;=2,1,0))</f>
        <v/>
      </c>
      <c r="AF167">
        <f>IF(L167&gt;=5,1,0)</f>
        <v/>
      </c>
      <c r="AG167">
        <f>AE167+AF167</f>
        <v/>
      </c>
      <c r="AH167" s="15">
        <f>IF(M167&lt;&gt;1,"",IF(OR(R167=-9,R167=""),"",R167))</f>
        <v/>
      </c>
      <c r="AI167">
        <f>IF(M167&lt;&gt;1,"",IF(OR(Q167=999,Q167=""),"",Q167))</f>
        <v/>
      </c>
    </row>
    <row r="168">
      <c r="A168" t="inlineStr">
        <is>
          <t>TQRMNOP100857</t>
        </is>
      </c>
      <c r="B168" t="n">
        <v>2025</v>
      </c>
      <c r="C168" t="n">
        <v>1</v>
      </c>
      <c r="D168" t="n">
        <v>43</v>
      </c>
      <c r="E168" t="inlineStr">
        <is>
          <t>N</t>
        </is>
      </c>
      <c r="F168" t="n">
        <v>34</v>
      </c>
      <c r="G168" t="n">
        <v>547</v>
      </c>
      <c r="H168" t="n">
        <v>3</v>
      </c>
      <c r="I168" t="n">
        <v>1</v>
      </c>
      <c r="J168" t="n">
        <v>26</v>
      </c>
      <c r="K168" t="n">
        <v>1</v>
      </c>
      <c r="L168" t="n">
        <v>5</v>
      </c>
      <c r="M168" t="n">
        <v>3</v>
      </c>
      <c r="R168" s="15" t="n">
        <v>0</v>
      </c>
      <c r="S168" s="15" t="n">
        <v>0</v>
      </c>
      <c r="T168" s="15" t="n">
        <v>0</v>
      </c>
      <c r="U168" s="15" t="n">
        <v>96500</v>
      </c>
      <c r="V168">
        <f>IFERROR(VLOOKUP(D168,Tablas_Equivalencia!$A$3:$B$8,2,FALSE),"Sin dato")</f>
        <v/>
      </c>
      <c r="W168">
        <f>IFERROR(VLOOKUP(L168,Tablas_Equivalencia!$D$3:$E$9,2,FALSE),"Sin dato")</f>
        <v/>
      </c>
      <c r="X168">
        <f>IF(I168=1,"Varón","Mujer")</f>
        <v/>
      </c>
      <c r="Y168">
        <f>IFERROR(VLOOKUP(M168,Tablas_Equivalencia!$G$3:$H$6,2,FALSE),"Sin dato")</f>
        <v/>
      </c>
      <c r="Z168">
        <f>IF(J168&lt;=24,"18-24","25-29")</f>
        <v/>
      </c>
      <c r="AA168">
        <f>IF(M168&lt;&gt;1,"",IF(P168=2,1,0))</f>
        <v/>
      </c>
      <c r="AB168">
        <f>IF(M168&lt;&gt;1,"",IF(O168&gt;=2,1,0))</f>
        <v/>
      </c>
      <c r="AC168">
        <f>IF(M168&lt;&gt;1,"",IF(OR(Q168=999,Q168=""),"",IF(OR(Q168&lt;35,Q168&gt;48),1,0)))</f>
        <v/>
      </c>
      <c r="AD168">
        <f>IF(COUNT(AA168:AC168)&lt;3,"",SUM(AA168:AC168))</f>
        <v/>
      </c>
      <c r="AE168">
        <f>IF(L168&gt;=4,2,IF(L168&gt;=2,1,0))</f>
        <v/>
      </c>
      <c r="AF168">
        <f>IF(L168&gt;=5,1,0)</f>
        <v/>
      </c>
      <c r="AG168">
        <f>AE168+AF168</f>
        <v/>
      </c>
      <c r="AH168" s="15">
        <f>IF(M168&lt;&gt;1,"",IF(OR(R168=-9,R168=""),"",R168))</f>
        <v/>
      </c>
      <c r="AI168">
        <f>IF(M168&lt;&gt;1,"",IF(OR(Q168=999,Q168=""),"",Q168))</f>
        <v/>
      </c>
    </row>
    <row r="169">
      <c r="A169" t="inlineStr">
        <is>
          <t>TQRMNOP100875</t>
        </is>
      </c>
      <c r="B169" t="n">
        <v>2025</v>
      </c>
      <c r="C169" t="n">
        <v>1</v>
      </c>
      <c r="D169" t="n">
        <v>41</v>
      </c>
      <c r="E169" t="inlineStr">
        <is>
          <t>S</t>
        </is>
      </c>
      <c r="F169" t="n">
        <v>8</v>
      </c>
      <c r="G169" t="n">
        <v>1502</v>
      </c>
      <c r="H169" t="n">
        <v>3</v>
      </c>
      <c r="I169" t="n">
        <v>1</v>
      </c>
      <c r="J169" t="n">
        <v>28</v>
      </c>
      <c r="K169" t="n">
        <v>1</v>
      </c>
      <c r="L169" t="n">
        <v>3</v>
      </c>
      <c r="M169" t="n">
        <v>1</v>
      </c>
      <c r="N169" t="n">
        <v>3</v>
      </c>
      <c r="O169" t="n">
        <v>2</v>
      </c>
      <c r="P169" t="n">
        <v>2</v>
      </c>
      <c r="Q169" t="n">
        <v>22</v>
      </c>
      <c r="R169" s="15" t="n">
        <v>345000</v>
      </c>
      <c r="S169" s="15" t="n">
        <v>0</v>
      </c>
      <c r="T169" s="15" t="n">
        <v>345000</v>
      </c>
      <c r="U169" s="15" t="n">
        <v>136100</v>
      </c>
      <c r="V169">
        <f>IFERROR(VLOOKUP(D169,Tablas_Equivalencia!$A$3:$B$8,2,FALSE),"Sin dato")</f>
        <v/>
      </c>
      <c r="W169">
        <f>IFERROR(VLOOKUP(L169,Tablas_Equivalencia!$D$3:$E$9,2,FALSE),"Sin dato")</f>
        <v/>
      </c>
      <c r="X169">
        <f>IF(I169=1,"Varón","Mujer")</f>
        <v/>
      </c>
      <c r="Y169">
        <f>IFERROR(VLOOKUP(M169,Tablas_Equivalencia!$G$3:$H$6,2,FALSE),"Sin dato")</f>
        <v/>
      </c>
      <c r="Z169">
        <f>IF(J169&lt;=24,"18-24","25-29")</f>
        <v/>
      </c>
      <c r="AA169">
        <f>IF(M169&lt;&gt;1,"",IF(P169=2,1,0))</f>
        <v/>
      </c>
      <c r="AB169">
        <f>IF(M169&lt;&gt;1,"",IF(O169&gt;=2,1,0))</f>
        <v/>
      </c>
      <c r="AC169">
        <f>IF(M169&lt;&gt;1,"",IF(OR(Q169=999,Q169=""),"",IF(OR(Q169&lt;35,Q169&gt;48),1,0)))</f>
        <v/>
      </c>
      <c r="AD169">
        <f>IF(COUNT(AA169:AC169)&lt;3,"",SUM(AA169:AC169))</f>
        <v/>
      </c>
      <c r="AE169">
        <f>IF(L169&gt;=4,2,IF(L169&gt;=2,1,0))</f>
        <v/>
      </c>
      <c r="AF169">
        <f>IF(L169&gt;=5,1,0)</f>
        <v/>
      </c>
      <c r="AG169">
        <f>AE169+AF169</f>
        <v/>
      </c>
      <c r="AH169" s="15">
        <f>IF(M169&lt;&gt;1,"",IF(OR(R169=-9,R169=""),"",R169))</f>
        <v/>
      </c>
      <c r="AI169">
        <f>IF(M169&lt;&gt;1,"",IF(OR(Q169=999,Q169=""),"",Q169))</f>
        <v/>
      </c>
    </row>
    <row r="170">
      <c r="A170" t="inlineStr">
        <is>
          <t>TQRMNOP100876</t>
        </is>
      </c>
      <c r="B170" t="n">
        <v>2025</v>
      </c>
      <c r="C170" t="n">
        <v>1</v>
      </c>
      <c r="D170" t="n">
        <v>1</v>
      </c>
      <c r="E170" t="inlineStr">
        <is>
          <t>S</t>
        </is>
      </c>
      <c r="F170" t="n">
        <v>32</v>
      </c>
      <c r="G170" t="n">
        <v>1292</v>
      </c>
      <c r="H170" t="n">
        <v>3</v>
      </c>
      <c r="I170" t="n">
        <v>2</v>
      </c>
      <c r="J170" t="n">
        <v>20</v>
      </c>
      <c r="K170" t="n">
        <v>1</v>
      </c>
      <c r="L170" t="n">
        <v>5</v>
      </c>
      <c r="M170" t="n">
        <v>1</v>
      </c>
      <c r="N170" t="n">
        <v>2</v>
      </c>
      <c r="O170" t="n">
        <v>3</v>
      </c>
      <c r="P170" t="n">
        <v>2</v>
      </c>
      <c r="Q170" t="n">
        <v>34</v>
      </c>
      <c r="R170" s="15" t="n">
        <v>500000</v>
      </c>
      <c r="S170" s="15" t="n">
        <v>0</v>
      </c>
      <c r="T170" s="15" t="n">
        <v>500000</v>
      </c>
      <c r="U170" s="15" t="n">
        <v>134100</v>
      </c>
      <c r="V170">
        <f>IFERROR(VLOOKUP(D170,Tablas_Equivalencia!$A$3:$B$8,2,FALSE),"Sin dato")</f>
        <v/>
      </c>
      <c r="W170">
        <f>IFERROR(VLOOKUP(L170,Tablas_Equivalencia!$D$3:$E$9,2,FALSE),"Sin dato")</f>
        <v/>
      </c>
      <c r="X170">
        <f>IF(I170=1,"Varón","Mujer")</f>
        <v/>
      </c>
      <c r="Y170">
        <f>IFERROR(VLOOKUP(M170,Tablas_Equivalencia!$G$3:$H$6,2,FALSE),"Sin dato")</f>
        <v/>
      </c>
      <c r="Z170">
        <f>IF(J170&lt;=24,"18-24","25-29")</f>
        <v/>
      </c>
      <c r="AA170">
        <f>IF(M170&lt;&gt;1,"",IF(P170=2,1,0))</f>
        <v/>
      </c>
      <c r="AB170">
        <f>IF(M170&lt;&gt;1,"",IF(O170&gt;=2,1,0))</f>
        <v/>
      </c>
      <c r="AC170">
        <f>IF(M170&lt;&gt;1,"",IF(OR(Q170=999,Q170=""),"",IF(OR(Q170&lt;35,Q170&gt;48),1,0)))</f>
        <v/>
      </c>
      <c r="AD170">
        <f>IF(COUNT(AA170:AC170)&lt;3,"",SUM(AA170:AC170))</f>
        <v/>
      </c>
      <c r="AE170">
        <f>IF(L170&gt;=4,2,IF(L170&gt;=2,1,0))</f>
        <v/>
      </c>
      <c r="AF170">
        <f>IF(L170&gt;=5,1,0)</f>
        <v/>
      </c>
      <c r="AG170">
        <f>AE170+AF170</f>
        <v/>
      </c>
      <c r="AH170" s="15">
        <f>IF(M170&lt;&gt;1,"",IF(OR(R170=-9,R170=""),"",R170))</f>
        <v/>
      </c>
      <c r="AI170">
        <f>IF(M170&lt;&gt;1,"",IF(OR(Q170=999,Q170=""),"",Q170))</f>
        <v/>
      </c>
    </row>
    <row r="171">
      <c r="A171" t="inlineStr">
        <is>
          <t>TQRMNOP100888</t>
        </is>
      </c>
      <c r="B171" t="n">
        <v>2025</v>
      </c>
      <c r="C171" t="n">
        <v>1</v>
      </c>
      <c r="D171" t="n">
        <v>43</v>
      </c>
      <c r="E171" t="inlineStr">
        <is>
          <t>S</t>
        </is>
      </c>
      <c r="F171" t="n">
        <v>17</v>
      </c>
      <c r="G171" t="n">
        <v>698</v>
      </c>
      <c r="H171" t="n">
        <v>3</v>
      </c>
      <c r="I171" t="n">
        <v>2</v>
      </c>
      <c r="J171" t="n">
        <v>26</v>
      </c>
      <c r="K171" t="n">
        <v>2</v>
      </c>
      <c r="L171" t="n">
        <v>3</v>
      </c>
      <c r="M171" t="n">
        <v>2</v>
      </c>
      <c r="R171" s="15" t="n">
        <v>0</v>
      </c>
      <c r="S171" s="15" t="n">
        <v>0</v>
      </c>
      <c r="T171" s="15" t="n">
        <v>0</v>
      </c>
      <c r="U171" s="15" t="n">
        <v>99700</v>
      </c>
      <c r="V171">
        <f>IFERROR(VLOOKUP(D171,Tablas_Equivalencia!$A$3:$B$8,2,FALSE),"Sin dato")</f>
        <v/>
      </c>
      <c r="W171">
        <f>IFERROR(VLOOKUP(L171,Tablas_Equivalencia!$D$3:$E$9,2,FALSE),"Sin dato")</f>
        <v/>
      </c>
      <c r="X171">
        <f>IF(I171=1,"Varón","Mujer")</f>
        <v/>
      </c>
      <c r="Y171">
        <f>IFERROR(VLOOKUP(M171,Tablas_Equivalencia!$G$3:$H$6,2,FALSE),"Sin dato")</f>
        <v/>
      </c>
      <c r="Z171">
        <f>IF(J171&lt;=24,"18-24","25-29")</f>
        <v/>
      </c>
      <c r="AA171">
        <f>IF(M171&lt;&gt;1,"",IF(P171=2,1,0))</f>
        <v/>
      </c>
      <c r="AB171">
        <f>IF(M171&lt;&gt;1,"",IF(O171&gt;=2,1,0))</f>
        <v/>
      </c>
      <c r="AC171">
        <f>IF(M171&lt;&gt;1,"",IF(OR(Q171=999,Q171=""),"",IF(OR(Q171&lt;35,Q171&gt;48),1,0)))</f>
        <v/>
      </c>
      <c r="AD171">
        <f>IF(COUNT(AA171:AC171)&lt;3,"",SUM(AA171:AC171))</f>
        <v/>
      </c>
      <c r="AE171">
        <f>IF(L171&gt;=4,2,IF(L171&gt;=2,1,0))</f>
        <v/>
      </c>
      <c r="AF171">
        <f>IF(L171&gt;=5,1,0)</f>
        <v/>
      </c>
      <c r="AG171">
        <f>AE171+AF171</f>
        <v/>
      </c>
      <c r="AH171" s="15">
        <f>IF(M171&lt;&gt;1,"",IF(OR(R171=-9,R171=""),"",R171))</f>
        <v/>
      </c>
      <c r="AI171">
        <f>IF(M171&lt;&gt;1,"",IF(OR(Q171=999,Q171=""),"",Q171))</f>
        <v/>
      </c>
    </row>
    <row r="172">
      <c r="A172" t="inlineStr">
        <is>
          <t>TQRMNOP100890</t>
        </is>
      </c>
      <c r="B172" t="n">
        <v>2025</v>
      </c>
      <c r="C172" t="n">
        <v>1</v>
      </c>
      <c r="D172" t="n">
        <v>40</v>
      </c>
      <c r="E172" t="inlineStr">
        <is>
          <t>N</t>
        </is>
      </c>
      <c r="F172" t="n">
        <v>22</v>
      </c>
      <c r="G172" t="n">
        <v>1660</v>
      </c>
      <c r="H172" t="n">
        <v>3</v>
      </c>
      <c r="I172" t="n">
        <v>2</v>
      </c>
      <c r="J172" t="n">
        <v>21</v>
      </c>
      <c r="K172" t="n">
        <v>2</v>
      </c>
      <c r="L172" t="n">
        <v>5</v>
      </c>
      <c r="M172" t="n">
        <v>1</v>
      </c>
      <c r="N172" t="n">
        <v>1</v>
      </c>
      <c r="O172" t="n">
        <v>2</v>
      </c>
      <c r="P172" t="n">
        <v>2</v>
      </c>
      <c r="Q172" t="n">
        <v>32</v>
      </c>
      <c r="R172" s="15" t="n">
        <v>346000</v>
      </c>
      <c r="S172" s="15" t="n">
        <v>0</v>
      </c>
      <c r="T172" s="15" t="n">
        <v>346000</v>
      </c>
      <c r="U172" s="15" t="n">
        <v>188200</v>
      </c>
      <c r="V172">
        <f>IFERROR(VLOOKUP(D172,Tablas_Equivalencia!$A$3:$B$8,2,FALSE),"Sin dato")</f>
        <v/>
      </c>
      <c r="W172">
        <f>IFERROR(VLOOKUP(L172,Tablas_Equivalencia!$D$3:$E$9,2,FALSE),"Sin dato")</f>
        <v/>
      </c>
      <c r="X172">
        <f>IF(I172=1,"Varón","Mujer")</f>
        <v/>
      </c>
      <c r="Y172">
        <f>IFERROR(VLOOKUP(M172,Tablas_Equivalencia!$G$3:$H$6,2,FALSE),"Sin dato")</f>
        <v/>
      </c>
      <c r="Z172">
        <f>IF(J172&lt;=24,"18-24","25-29")</f>
        <v/>
      </c>
      <c r="AA172">
        <f>IF(M172&lt;&gt;1,"",IF(P172=2,1,0))</f>
        <v/>
      </c>
      <c r="AB172">
        <f>IF(M172&lt;&gt;1,"",IF(O172&gt;=2,1,0))</f>
        <v/>
      </c>
      <c r="AC172">
        <f>IF(M172&lt;&gt;1,"",IF(OR(Q172=999,Q172=""),"",IF(OR(Q172&lt;35,Q172&gt;48),1,0)))</f>
        <v/>
      </c>
      <c r="AD172">
        <f>IF(COUNT(AA172:AC172)&lt;3,"",SUM(AA172:AC172))</f>
        <v/>
      </c>
      <c r="AE172">
        <f>IF(L172&gt;=4,2,IF(L172&gt;=2,1,0))</f>
        <v/>
      </c>
      <c r="AF172">
        <f>IF(L172&gt;=5,1,0)</f>
        <v/>
      </c>
      <c r="AG172">
        <f>AE172+AF172</f>
        <v/>
      </c>
      <c r="AH172" s="15">
        <f>IF(M172&lt;&gt;1,"",IF(OR(R172=-9,R172=""),"",R172))</f>
        <v/>
      </c>
      <c r="AI172">
        <f>IF(M172&lt;&gt;1,"",IF(OR(Q172=999,Q172=""),"",Q172))</f>
        <v/>
      </c>
    </row>
    <row r="173">
      <c r="A173" t="inlineStr">
        <is>
          <t>TQRMNOP100896</t>
        </is>
      </c>
      <c r="B173" t="n">
        <v>2025</v>
      </c>
      <c r="C173" t="n">
        <v>1</v>
      </c>
      <c r="D173" t="n">
        <v>44</v>
      </c>
      <c r="E173" t="inlineStr">
        <is>
          <t>N</t>
        </is>
      </c>
      <c r="F173" t="n">
        <v>93</v>
      </c>
      <c r="G173" t="n">
        <v>1872</v>
      </c>
      <c r="H173" t="n">
        <v>1</v>
      </c>
      <c r="I173" t="n">
        <v>1</v>
      </c>
      <c r="J173" t="n">
        <v>18</v>
      </c>
      <c r="K173" t="n">
        <v>2</v>
      </c>
      <c r="L173" t="n">
        <v>1</v>
      </c>
      <c r="M173" t="n">
        <v>3</v>
      </c>
      <c r="R173" s="15" t="n">
        <v>0</v>
      </c>
      <c r="S173" s="15" t="n">
        <v>138000</v>
      </c>
      <c r="T173" s="15" t="n">
        <v>138000</v>
      </c>
      <c r="U173" s="15" t="n">
        <v>236800</v>
      </c>
      <c r="V173">
        <f>IFERROR(VLOOKUP(D173,Tablas_Equivalencia!$A$3:$B$8,2,FALSE),"Sin dato")</f>
        <v/>
      </c>
      <c r="W173">
        <f>IFERROR(VLOOKUP(L173,Tablas_Equivalencia!$D$3:$E$9,2,FALSE),"Sin dato")</f>
        <v/>
      </c>
      <c r="X173">
        <f>IF(I173=1,"Varón","Mujer")</f>
        <v/>
      </c>
      <c r="Y173">
        <f>IFERROR(VLOOKUP(M173,Tablas_Equivalencia!$G$3:$H$6,2,FALSE),"Sin dato")</f>
        <v/>
      </c>
      <c r="Z173">
        <f>IF(J173&lt;=24,"18-24","25-29")</f>
        <v/>
      </c>
      <c r="AA173">
        <f>IF(M173&lt;&gt;1,"",IF(P173=2,1,0))</f>
        <v/>
      </c>
      <c r="AB173">
        <f>IF(M173&lt;&gt;1,"",IF(O173&gt;=2,1,0))</f>
        <v/>
      </c>
      <c r="AC173">
        <f>IF(M173&lt;&gt;1,"",IF(OR(Q173=999,Q173=""),"",IF(OR(Q173&lt;35,Q173&gt;48),1,0)))</f>
        <v/>
      </c>
      <c r="AD173">
        <f>IF(COUNT(AA173:AC173)&lt;3,"",SUM(AA173:AC173))</f>
        <v/>
      </c>
      <c r="AE173">
        <f>IF(L173&gt;=4,2,IF(L173&gt;=2,1,0))</f>
        <v/>
      </c>
      <c r="AF173">
        <f>IF(L173&gt;=5,1,0)</f>
        <v/>
      </c>
      <c r="AG173">
        <f>AE173+AF173</f>
        <v/>
      </c>
      <c r="AH173" s="15">
        <f>IF(M173&lt;&gt;1,"",IF(OR(R173=-9,R173=""),"",R173))</f>
        <v/>
      </c>
      <c r="AI173">
        <f>IF(M173&lt;&gt;1,"",IF(OR(Q173=999,Q173=""),"",Q173))</f>
        <v/>
      </c>
    </row>
    <row r="174">
      <c r="A174" t="inlineStr">
        <is>
          <t>TQRMNOP100897</t>
        </is>
      </c>
      <c r="B174" t="n">
        <v>2025</v>
      </c>
      <c r="C174" t="n">
        <v>1</v>
      </c>
      <c r="D174" t="n">
        <v>42</v>
      </c>
      <c r="E174" t="inlineStr">
        <is>
          <t>S</t>
        </is>
      </c>
      <c r="F174" t="n">
        <v>10</v>
      </c>
      <c r="G174" t="n">
        <v>597</v>
      </c>
      <c r="H174" t="n">
        <v>1</v>
      </c>
      <c r="I174" t="n">
        <v>2</v>
      </c>
      <c r="J174" t="n">
        <v>22</v>
      </c>
      <c r="K174" t="n">
        <v>2</v>
      </c>
      <c r="L174" t="n">
        <v>6</v>
      </c>
      <c r="M174" t="n">
        <v>1</v>
      </c>
      <c r="N174" t="n">
        <v>3</v>
      </c>
      <c r="O174" t="n">
        <v>1</v>
      </c>
      <c r="P174" t="n">
        <v>1</v>
      </c>
      <c r="Q174" t="n">
        <v>51</v>
      </c>
      <c r="R174" s="15" t="n">
        <v>818000</v>
      </c>
      <c r="S174" s="15" t="n">
        <v>0</v>
      </c>
      <c r="T174" s="15" t="n">
        <v>818000</v>
      </c>
      <c r="U174" s="15" t="n">
        <v>341100</v>
      </c>
      <c r="V174">
        <f>IFERROR(VLOOKUP(D174,Tablas_Equivalencia!$A$3:$B$8,2,FALSE),"Sin dato")</f>
        <v/>
      </c>
      <c r="W174">
        <f>IFERROR(VLOOKUP(L174,Tablas_Equivalencia!$D$3:$E$9,2,FALSE),"Sin dato")</f>
        <v/>
      </c>
      <c r="X174">
        <f>IF(I174=1,"Varón","Mujer")</f>
        <v/>
      </c>
      <c r="Y174">
        <f>IFERROR(VLOOKUP(M174,Tablas_Equivalencia!$G$3:$H$6,2,FALSE),"Sin dato")</f>
        <v/>
      </c>
      <c r="Z174">
        <f>IF(J174&lt;=24,"18-24","25-29")</f>
        <v/>
      </c>
      <c r="AA174">
        <f>IF(M174&lt;&gt;1,"",IF(P174=2,1,0))</f>
        <v/>
      </c>
      <c r="AB174">
        <f>IF(M174&lt;&gt;1,"",IF(O174&gt;=2,1,0))</f>
        <v/>
      </c>
      <c r="AC174">
        <f>IF(M174&lt;&gt;1,"",IF(OR(Q174=999,Q174=""),"",IF(OR(Q174&lt;35,Q174&gt;48),1,0)))</f>
        <v/>
      </c>
      <c r="AD174">
        <f>IF(COUNT(AA174:AC174)&lt;3,"",SUM(AA174:AC174))</f>
        <v/>
      </c>
      <c r="AE174">
        <f>IF(L174&gt;=4,2,IF(L174&gt;=2,1,0))</f>
        <v/>
      </c>
      <c r="AF174">
        <f>IF(L174&gt;=5,1,0)</f>
        <v/>
      </c>
      <c r="AG174">
        <f>AE174+AF174</f>
        <v/>
      </c>
      <c r="AH174" s="15">
        <f>IF(M174&lt;&gt;1,"",IF(OR(R174=-9,R174=""),"",R174))</f>
        <v/>
      </c>
      <c r="AI174">
        <f>IF(M174&lt;&gt;1,"",IF(OR(Q174=999,Q174=""),"",Q174))</f>
        <v/>
      </c>
    </row>
    <row r="175">
      <c r="A175" t="inlineStr">
        <is>
          <t>TQRMNOP100900</t>
        </is>
      </c>
      <c r="B175" t="n">
        <v>2025</v>
      </c>
      <c r="C175" t="n">
        <v>1</v>
      </c>
      <c r="D175" t="n">
        <v>42</v>
      </c>
      <c r="E175" t="inlineStr">
        <is>
          <t>S</t>
        </is>
      </c>
      <c r="F175" t="n">
        <v>10</v>
      </c>
      <c r="G175" t="n">
        <v>799</v>
      </c>
      <c r="H175" t="n">
        <v>3</v>
      </c>
      <c r="I175" t="n">
        <v>1</v>
      </c>
      <c r="J175" t="n">
        <v>19</v>
      </c>
      <c r="K175" t="n">
        <v>2</v>
      </c>
      <c r="L175" t="n">
        <v>3</v>
      </c>
      <c r="M175" t="n">
        <v>3</v>
      </c>
      <c r="R175" s="15" t="n">
        <v>0</v>
      </c>
      <c r="S175" s="15" t="n">
        <v>0</v>
      </c>
      <c r="T175" s="15" t="n">
        <v>0</v>
      </c>
      <c r="U175" s="15" t="n">
        <v>191200</v>
      </c>
      <c r="V175">
        <f>IFERROR(VLOOKUP(D175,Tablas_Equivalencia!$A$3:$B$8,2,FALSE),"Sin dato")</f>
        <v/>
      </c>
      <c r="W175">
        <f>IFERROR(VLOOKUP(L175,Tablas_Equivalencia!$D$3:$E$9,2,FALSE),"Sin dato")</f>
        <v/>
      </c>
      <c r="X175">
        <f>IF(I175=1,"Varón","Mujer")</f>
        <v/>
      </c>
      <c r="Y175">
        <f>IFERROR(VLOOKUP(M175,Tablas_Equivalencia!$G$3:$H$6,2,FALSE),"Sin dato")</f>
        <v/>
      </c>
      <c r="Z175">
        <f>IF(J175&lt;=24,"18-24","25-29")</f>
        <v/>
      </c>
      <c r="AA175">
        <f>IF(M175&lt;&gt;1,"",IF(P175=2,1,0))</f>
        <v/>
      </c>
      <c r="AB175">
        <f>IF(M175&lt;&gt;1,"",IF(O175&gt;=2,1,0))</f>
        <v/>
      </c>
      <c r="AC175">
        <f>IF(M175&lt;&gt;1,"",IF(OR(Q175=999,Q175=""),"",IF(OR(Q175&lt;35,Q175&gt;48),1,0)))</f>
        <v/>
      </c>
      <c r="AD175">
        <f>IF(COUNT(AA175:AC175)&lt;3,"",SUM(AA175:AC175))</f>
        <v/>
      </c>
      <c r="AE175">
        <f>IF(L175&gt;=4,2,IF(L175&gt;=2,1,0))</f>
        <v/>
      </c>
      <c r="AF175">
        <f>IF(L175&gt;=5,1,0)</f>
        <v/>
      </c>
      <c r="AG175">
        <f>AE175+AF175</f>
        <v/>
      </c>
      <c r="AH175" s="15">
        <f>IF(M175&lt;&gt;1,"",IF(OR(R175=-9,R175=""),"",R175))</f>
        <v/>
      </c>
      <c r="AI175">
        <f>IF(M175&lt;&gt;1,"",IF(OR(Q175=999,Q175=""),"",Q175))</f>
        <v/>
      </c>
    </row>
    <row r="176">
      <c r="A176" t="inlineStr">
        <is>
          <t>TQRMNOP100901</t>
        </is>
      </c>
      <c r="B176" t="n">
        <v>2025</v>
      </c>
      <c r="C176" t="n">
        <v>1</v>
      </c>
      <c r="D176" t="n">
        <v>44</v>
      </c>
      <c r="E176" t="inlineStr">
        <is>
          <t>N</t>
        </is>
      </c>
      <c r="F176" t="n">
        <v>6</v>
      </c>
      <c r="G176" t="n">
        <v>1772</v>
      </c>
      <c r="H176" t="n">
        <v>3</v>
      </c>
      <c r="I176" t="n">
        <v>1</v>
      </c>
      <c r="J176" t="n">
        <v>20</v>
      </c>
      <c r="K176" t="n">
        <v>2</v>
      </c>
      <c r="L176" t="n">
        <v>5</v>
      </c>
      <c r="M176" t="n">
        <v>1</v>
      </c>
      <c r="N176" t="n">
        <v>3</v>
      </c>
      <c r="O176" t="n">
        <v>2</v>
      </c>
      <c r="P176" t="n">
        <v>1</v>
      </c>
      <c r="Q176" t="n">
        <v>39</v>
      </c>
      <c r="R176" s="15" t="n">
        <v>838000</v>
      </c>
      <c r="S176" s="15" t="n">
        <v>0</v>
      </c>
      <c r="T176" s="15" t="n">
        <v>838000</v>
      </c>
      <c r="U176" s="15" t="n">
        <v>146600</v>
      </c>
      <c r="V176">
        <f>IFERROR(VLOOKUP(D176,Tablas_Equivalencia!$A$3:$B$8,2,FALSE),"Sin dato")</f>
        <v/>
      </c>
      <c r="W176">
        <f>IFERROR(VLOOKUP(L176,Tablas_Equivalencia!$D$3:$E$9,2,FALSE),"Sin dato")</f>
        <v/>
      </c>
      <c r="X176">
        <f>IF(I176=1,"Varón","Mujer")</f>
        <v/>
      </c>
      <c r="Y176">
        <f>IFERROR(VLOOKUP(M176,Tablas_Equivalencia!$G$3:$H$6,2,FALSE),"Sin dato")</f>
        <v/>
      </c>
      <c r="Z176">
        <f>IF(J176&lt;=24,"18-24","25-29")</f>
        <v/>
      </c>
      <c r="AA176">
        <f>IF(M176&lt;&gt;1,"",IF(P176=2,1,0))</f>
        <v/>
      </c>
      <c r="AB176">
        <f>IF(M176&lt;&gt;1,"",IF(O176&gt;=2,1,0))</f>
        <v/>
      </c>
      <c r="AC176">
        <f>IF(M176&lt;&gt;1,"",IF(OR(Q176=999,Q176=""),"",IF(OR(Q176&lt;35,Q176&gt;48),1,0)))</f>
        <v/>
      </c>
      <c r="AD176">
        <f>IF(COUNT(AA176:AC176)&lt;3,"",SUM(AA176:AC176))</f>
        <v/>
      </c>
      <c r="AE176">
        <f>IF(L176&gt;=4,2,IF(L176&gt;=2,1,0))</f>
        <v/>
      </c>
      <c r="AF176">
        <f>IF(L176&gt;=5,1,0)</f>
        <v/>
      </c>
      <c r="AG176">
        <f>AE176+AF176</f>
        <v/>
      </c>
      <c r="AH176" s="15">
        <f>IF(M176&lt;&gt;1,"",IF(OR(R176=-9,R176=""),"",R176))</f>
        <v/>
      </c>
      <c r="AI176">
        <f>IF(M176&lt;&gt;1,"",IF(OR(Q176=999,Q176=""),"",Q176))</f>
        <v/>
      </c>
    </row>
    <row r="177">
      <c r="A177" t="inlineStr">
        <is>
          <t>TQRMNOP100904</t>
        </is>
      </c>
      <c r="B177" t="n">
        <v>2025</v>
      </c>
      <c r="C177" t="n">
        <v>1</v>
      </c>
      <c r="D177" t="n">
        <v>1</v>
      </c>
      <c r="E177" t="inlineStr">
        <is>
          <t>S</t>
        </is>
      </c>
      <c r="F177" t="n">
        <v>33</v>
      </c>
      <c r="G177" t="n">
        <v>1490</v>
      </c>
      <c r="H177" t="n">
        <v>1</v>
      </c>
      <c r="I177" t="n">
        <v>1</v>
      </c>
      <c r="J177" t="n">
        <v>19</v>
      </c>
      <c r="K177" t="n">
        <v>2</v>
      </c>
      <c r="L177" t="n">
        <v>1</v>
      </c>
      <c r="M177" t="n">
        <v>2</v>
      </c>
      <c r="R177" s="15" t="n">
        <v>0</v>
      </c>
      <c r="S177" s="15" t="n">
        <v>73000</v>
      </c>
      <c r="T177" s="15" t="n">
        <v>73000</v>
      </c>
      <c r="U177" s="15" t="n">
        <v>64800</v>
      </c>
      <c r="V177">
        <f>IFERROR(VLOOKUP(D177,Tablas_Equivalencia!$A$3:$B$8,2,FALSE),"Sin dato")</f>
        <v/>
      </c>
      <c r="W177">
        <f>IFERROR(VLOOKUP(L177,Tablas_Equivalencia!$D$3:$E$9,2,FALSE),"Sin dato")</f>
        <v/>
      </c>
      <c r="X177">
        <f>IF(I177=1,"Varón","Mujer")</f>
        <v/>
      </c>
      <c r="Y177">
        <f>IFERROR(VLOOKUP(M177,Tablas_Equivalencia!$G$3:$H$6,2,FALSE),"Sin dato")</f>
        <v/>
      </c>
      <c r="Z177">
        <f>IF(J177&lt;=24,"18-24","25-29")</f>
        <v/>
      </c>
      <c r="AA177">
        <f>IF(M177&lt;&gt;1,"",IF(P177=2,1,0))</f>
        <v/>
      </c>
      <c r="AB177">
        <f>IF(M177&lt;&gt;1,"",IF(O177&gt;=2,1,0))</f>
        <v/>
      </c>
      <c r="AC177">
        <f>IF(M177&lt;&gt;1,"",IF(OR(Q177=999,Q177=""),"",IF(OR(Q177&lt;35,Q177&gt;48),1,0)))</f>
        <v/>
      </c>
      <c r="AD177">
        <f>IF(COUNT(AA177:AC177)&lt;3,"",SUM(AA177:AC177))</f>
        <v/>
      </c>
      <c r="AE177">
        <f>IF(L177&gt;=4,2,IF(L177&gt;=2,1,0))</f>
        <v/>
      </c>
      <c r="AF177">
        <f>IF(L177&gt;=5,1,0)</f>
        <v/>
      </c>
      <c r="AG177">
        <f>AE177+AF177</f>
        <v/>
      </c>
      <c r="AH177" s="15">
        <f>IF(M177&lt;&gt;1,"",IF(OR(R177=-9,R177=""),"",R177))</f>
        <v/>
      </c>
      <c r="AI177">
        <f>IF(M177&lt;&gt;1,"",IF(OR(Q177=999,Q177=""),"",Q177))</f>
        <v/>
      </c>
    </row>
    <row r="178">
      <c r="A178" t="inlineStr">
        <is>
          <t>TQRMNOP100907</t>
        </is>
      </c>
      <c r="B178" t="n">
        <v>2025</v>
      </c>
      <c r="C178" t="n">
        <v>1</v>
      </c>
      <c r="D178" t="n">
        <v>43</v>
      </c>
      <c r="E178" t="inlineStr">
        <is>
          <t>S</t>
        </is>
      </c>
      <c r="F178" t="n">
        <v>30</v>
      </c>
      <c r="G178" t="n">
        <v>1312</v>
      </c>
      <c r="H178" t="n">
        <v>1</v>
      </c>
      <c r="I178" t="n">
        <v>2</v>
      </c>
      <c r="J178" t="n">
        <v>29</v>
      </c>
      <c r="K178" t="n">
        <v>2</v>
      </c>
      <c r="L178" t="n">
        <v>3</v>
      </c>
      <c r="M178" t="n">
        <v>1</v>
      </c>
      <c r="N178" t="n">
        <v>3</v>
      </c>
      <c r="O178" t="n">
        <v>1</v>
      </c>
      <c r="P178" t="n">
        <v>1</v>
      </c>
      <c r="Q178" t="n">
        <v>999</v>
      </c>
      <c r="R178" s="15" t="n">
        <v>265000</v>
      </c>
      <c r="S178" s="15" t="n">
        <v>0</v>
      </c>
      <c r="T178" s="15" t="n">
        <v>265000</v>
      </c>
      <c r="U178" s="15" t="n">
        <v>123000</v>
      </c>
      <c r="V178">
        <f>IFERROR(VLOOKUP(D178,Tablas_Equivalencia!$A$3:$B$8,2,FALSE),"Sin dato")</f>
        <v/>
      </c>
      <c r="W178">
        <f>IFERROR(VLOOKUP(L178,Tablas_Equivalencia!$D$3:$E$9,2,FALSE),"Sin dato")</f>
        <v/>
      </c>
      <c r="X178">
        <f>IF(I178=1,"Varón","Mujer")</f>
        <v/>
      </c>
      <c r="Y178">
        <f>IFERROR(VLOOKUP(M178,Tablas_Equivalencia!$G$3:$H$6,2,FALSE),"Sin dato")</f>
        <v/>
      </c>
      <c r="Z178">
        <f>IF(J178&lt;=24,"18-24","25-29")</f>
        <v/>
      </c>
      <c r="AA178">
        <f>IF(M178&lt;&gt;1,"",IF(P178=2,1,0))</f>
        <v/>
      </c>
      <c r="AB178">
        <f>IF(M178&lt;&gt;1,"",IF(O178&gt;=2,1,0))</f>
        <v/>
      </c>
      <c r="AC178">
        <f>IF(M178&lt;&gt;1,"",IF(OR(Q178=999,Q178=""),"",IF(OR(Q178&lt;35,Q178&gt;48),1,0)))</f>
        <v/>
      </c>
      <c r="AD178">
        <f>IF(COUNT(AA178:AC178)&lt;3,"",SUM(AA178:AC178))</f>
        <v/>
      </c>
      <c r="AE178">
        <f>IF(L178&gt;=4,2,IF(L178&gt;=2,1,0))</f>
        <v/>
      </c>
      <c r="AF178">
        <f>IF(L178&gt;=5,1,0)</f>
        <v/>
      </c>
      <c r="AG178">
        <f>AE178+AF178</f>
        <v/>
      </c>
      <c r="AH178" s="15">
        <f>IF(M178&lt;&gt;1,"",IF(OR(R178=-9,R178=""),"",R178))</f>
        <v/>
      </c>
      <c r="AI178">
        <f>IF(M178&lt;&gt;1,"",IF(OR(Q178=999,Q178=""),"",Q178))</f>
        <v/>
      </c>
    </row>
    <row r="179">
      <c r="A179" t="inlineStr">
        <is>
          <t>TQRMNOP100908</t>
        </is>
      </c>
      <c r="B179" t="n">
        <v>2025</v>
      </c>
      <c r="C179" t="n">
        <v>1</v>
      </c>
      <c r="D179" t="n">
        <v>40</v>
      </c>
      <c r="E179" t="inlineStr">
        <is>
          <t>N</t>
        </is>
      </c>
      <c r="F179" t="n">
        <v>9</v>
      </c>
      <c r="G179" t="n">
        <v>1605</v>
      </c>
      <c r="H179" t="n">
        <v>1</v>
      </c>
      <c r="I179" t="n">
        <v>2</v>
      </c>
      <c r="J179" t="n">
        <v>25</v>
      </c>
      <c r="K179" t="n">
        <v>2</v>
      </c>
      <c r="L179" t="n">
        <v>5</v>
      </c>
      <c r="M179" t="n">
        <v>1</v>
      </c>
      <c r="N179" t="n">
        <v>3</v>
      </c>
      <c r="O179" t="n">
        <v>2</v>
      </c>
      <c r="P179" t="n">
        <v>2</v>
      </c>
      <c r="Q179" t="n">
        <v>27</v>
      </c>
      <c r="R179" s="15" t="n">
        <v>329000</v>
      </c>
      <c r="S179" s="15" t="n">
        <v>0</v>
      </c>
      <c r="T179" s="15" t="n">
        <v>329000</v>
      </c>
      <c r="U179" s="15" t="n">
        <v>108200</v>
      </c>
      <c r="V179">
        <f>IFERROR(VLOOKUP(D179,Tablas_Equivalencia!$A$3:$B$8,2,FALSE),"Sin dato")</f>
        <v/>
      </c>
      <c r="W179">
        <f>IFERROR(VLOOKUP(L179,Tablas_Equivalencia!$D$3:$E$9,2,FALSE),"Sin dato")</f>
        <v/>
      </c>
      <c r="X179">
        <f>IF(I179=1,"Varón","Mujer")</f>
        <v/>
      </c>
      <c r="Y179">
        <f>IFERROR(VLOOKUP(M179,Tablas_Equivalencia!$G$3:$H$6,2,FALSE),"Sin dato")</f>
        <v/>
      </c>
      <c r="Z179">
        <f>IF(J179&lt;=24,"18-24","25-29")</f>
        <v/>
      </c>
      <c r="AA179">
        <f>IF(M179&lt;&gt;1,"",IF(P179=2,1,0))</f>
        <v/>
      </c>
      <c r="AB179">
        <f>IF(M179&lt;&gt;1,"",IF(O179&gt;=2,1,0))</f>
        <v/>
      </c>
      <c r="AC179">
        <f>IF(M179&lt;&gt;1,"",IF(OR(Q179=999,Q179=""),"",IF(OR(Q179&lt;35,Q179&gt;48),1,0)))</f>
        <v/>
      </c>
      <c r="AD179">
        <f>IF(COUNT(AA179:AC179)&lt;3,"",SUM(AA179:AC179))</f>
        <v/>
      </c>
      <c r="AE179">
        <f>IF(L179&gt;=4,2,IF(L179&gt;=2,1,0))</f>
        <v/>
      </c>
      <c r="AF179">
        <f>IF(L179&gt;=5,1,0)</f>
        <v/>
      </c>
      <c r="AG179">
        <f>AE179+AF179</f>
        <v/>
      </c>
      <c r="AH179" s="15">
        <f>IF(M179&lt;&gt;1,"",IF(OR(R179=-9,R179=""),"",R179))</f>
        <v/>
      </c>
      <c r="AI179">
        <f>IF(M179&lt;&gt;1,"",IF(OR(Q179=999,Q179=""),"",Q179))</f>
        <v/>
      </c>
    </row>
    <row r="180">
      <c r="A180" t="inlineStr">
        <is>
          <t>TQRMNOP100909</t>
        </is>
      </c>
      <c r="B180" t="n">
        <v>2025</v>
      </c>
      <c r="C180" t="n">
        <v>1</v>
      </c>
      <c r="D180" t="n">
        <v>44</v>
      </c>
      <c r="E180" t="inlineStr">
        <is>
          <t>N</t>
        </is>
      </c>
      <c r="F180" t="n">
        <v>2</v>
      </c>
      <c r="G180" t="n">
        <v>720</v>
      </c>
      <c r="H180" t="n">
        <v>3</v>
      </c>
      <c r="I180" t="n">
        <v>2</v>
      </c>
      <c r="J180" t="n">
        <v>24</v>
      </c>
      <c r="K180" t="n">
        <v>1</v>
      </c>
      <c r="L180" t="n">
        <v>4</v>
      </c>
      <c r="M180" t="n">
        <v>2</v>
      </c>
      <c r="R180" s="15" t="n">
        <v>0</v>
      </c>
      <c r="S180" s="15" t="n">
        <v>0</v>
      </c>
      <c r="T180" s="15" t="n">
        <v>0</v>
      </c>
      <c r="U180" s="15" t="n">
        <v>186600</v>
      </c>
      <c r="V180">
        <f>IFERROR(VLOOKUP(D180,Tablas_Equivalencia!$A$3:$B$8,2,FALSE),"Sin dato")</f>
        <v/>
      </c>
      <c r="W180">
        <f>IFERROR(VLOOKUP(L180,Tablas_Equivalencia!$D$3:$E$9,2,FALSE),"Sin dato")</f>
        <v/>
      </c>
      <c r="X180">
        <f>IF(I180=1,"Varón","Mujer")</f>
        <v/>
      </c>
      <c r="Y180">
        <f>IFERROR(VLOOKUP(M180,Tablas_Equivalencia!$G$3:$H$6,2,FALSE),"Sin dato")</f>
        <v/>
      </c>
      <c r="Z180">
        <f>IF(J180&lt;=24,"18-24","25-29")</f>
        <v/>
      </c>
      <c r="AA180">
        <f>IF(M180&lt;&gt;1,"",IF(P180=2,1,0))</f>
        <v/>
      </c>
      <c r="AB180">
        <f>IF(M180&lt;&gt;1,"",IF(O180&gt;=2,1,0))</f>
        <v/>
      </c>
      <c r="AC180">
        <f>IF(M180&lt;&gt;1,"",IF(OR(Q180=999,Q180=""),"",IF(OR(Q180&lt;35,Q180&gt;48),1,0)))</f>
        <v/>
      </c>
      <c r="AD180">
        <f>IF(COUNT(AA180:AC180)&lt;3,"",SUM(AA180:AC180))</f>
        <v/>
      </c>
      <c r="AE180">
        <f>IF(L180&gt;=4,2,IF(L180&gt;=2,1,0))</f>
        <v/>
      </c>
      <c r="AF180">
        <f>IF(L180&gt;=5,1,0)</f>
        <v/>
      </c>
      <c r="AG180">
        <f>AE180+AF180</f>
        <v/>
      </c>
      <c r="AH180" s="15">
        <f>IF(M180&lt;&gt;1,"",IF(OR(R180=-9,R180=""),"",R180))</f>
        <v/>
      </c>
      <c r="AI180">
        <f>IF(M180&lt;&gt;1,"",IF(OR(Q180=999,Q180=""),"",Q180))</f>
        <v/>
      </c>
    </row>
    <row r="181">
      <c r="A181" t="inlineStr">
        <is>
          <t>TQRMNOP100917</t>
        </is>
      </c>
      <c r="B181" t="n">
        <v>2025</v>
      </c>
      <c r="C181" t="n">
        <v>1</v>
      </c>
      <c r="D181" t="n">
        <v>43</v>
      </c>
      <c r="E181" t="inlineStr">
        <is>
          <t>N</t>
        </is>
      </c>
      <c r="F181" t="n">
        <v>34</v>
      </c>
      <c r="G181" t="n">
        <v>1500</v>
      </c>
      <c r="H181" t="n">
        <v>3</v>
      </c>
      <c r="I181" t="n">
        <v>2</v>
      </c>
      <c r="J181" t="n">
        <v>20</v>
      </c>
      <c r="K181" t="n">
        <v>2</v>
      </c>
      <c r="L181" t="n">
        <v>4</v>
      </c>
      <c r="M181" t="n">
        <v>3</v>
      </c>
      <c r="R181" s="15" t="n">
        <v>0</v>
      </c>
      <c r="S181" s="15" t="n">
        <v>0</v>
      </c>
      <c r="T181" s="15" t="n">
        <v>0</v>
      </c>
      <c r="U181" s="15" t="n">
        <v>195300</v>
      </c>
      <c r="V181">
        <f>IFERROR(VLOOKUP(D181,Tablas_Equivalencia!$A$3:$B$8,2,FALSE),"Sin dato")</f>
        <v/>
      </c>
      <c r="W181">
        <f>IFERROR(VLOOKUP(L181,Tablas_Equivalencia!$D$3:$E$9,2,FALSE),"Sin dato")</f>
        <v/>
      </c>
      <c r="X181">
        <f>IF(I181=1,"Varón","Mujer")</f>
        <v/>
      </c>
      <c r="Y181">
        <f>IFERROR(VLOOKUP(M181,Tablas_Equivalencia!$G$3:$H$6,2,FALSE),"Sin dato")</f>
        <v/>
      </c>
      <c r="Z181">
        <f>IF(J181&lt;=24,"18-24","25-29")</f>
        <v/>
      </c>
      <c r="AA181">
        <f>IF(M181&lt;&gt;1,"",IF(P181=2,1,0))</f>
        <v/>
      </c>
      <c r="AB181">
        <f>IF(M181&lt;&gt;1,"",IF(O181&gt;=2,1,0))</f>
        <v/>
      </c>
      <c r="AC181">
        <f>IF(M181&lt;&gt;1,"",IF(OR(Q181=999,Q181=""),"",IF(OR(Q181&lt;35,Q181&gt;48),1,0)))</f>
        <v/>
      </c>
      <c r="AD181">
        <f>IF(COUNT(AA181:AC181)&lt;3,"",SUM(AA181:AC181))</f>
        <v/>
      </c>
      <c r="AE181">
        <f>IF(L181&gt;=4,2,IF(L181&gt;=2,1,0))</f>
        <v/>
      </c>
      <c r="AF181">
        <f>IF(L181&gt;=5,1,0)</f>
        <v/>
      </c>
      <c r="AG181">
        <f>AE181+AF181</f>
        <v/>
      </c>
      <c r="AH181" s="15">
        <f>IF(M181&lt;&gt;1,"",IF(OR(R181=-9,R181=""),"",R181))</f>
        <v/>
      </c>
      <c r="AI181">
        <f>IF(M181&lt;&gt;1,"",IF(OR(Q181=999,Q181=""),"",Q181))</f>
        <v/>
      </c>
    </row>
    <row r="182">
      <c r="A182" t="inlineStr">
        <is>
          <t>TQRMNOP100918</t>
        </is>
      </c>
      <c r="B182" t="n">
        <v>2025</v>
      </c>
      <c r="C182" t="n">
        <v>1</v>
      </c>
      <c r="D182" t="n">
        <v>42</v>
      </c>
      <c r="E182" t="inlineStr">
        <is>
          <t>N</t>
        </is>
      </c>
      <c r="F182" t="n">
        <v>25</v>
      </c>
      <c r="G182" t="n">
        <v>999</v>
      </c>
      <c r="H182" t="n">
        <v>3</v>
      </c>
      <c r="I182" t="n">
        <v>1</v>
      </c>
      <c r="J182" t="n">
        <v>29</v>
      </c>
      <c r="K182" t="n">
        <v>2</v>
      </c>
      <c r="L182" t="n">
        <v>6</v>
      </c>
      <c r="M182" t="n">
        <v>2</v>
      </c>
      <c r="R182" s="15" t="n">
        <v>0</v>
      </c>
      <c r="S182" s="15" t="n">
        <v>0</v>
      </c>
      <c r="T182" s="15" t="n">
        <v>0</v>
      </c>
      <c r="U182" s="15" t="n">
        <v>329000</v>
      </c>
      <c r="V182">
        <f>IFERROR(VLOOKUP(D182,Tablas_Equivalencia!$A$3:$B$8,2,FALSE),"Sin dato")</f>
        <v/>
      </c>
      <c r="W182">
        <f>IFERROR(VLOOKUP(L182,Tablas_Equivalencia!$D$3:$E$9,2,FALSE),"Sin dato")</f>
        <v/>
      </c>
      <c r="X182">
        <f>IF(I182=1,"Varón","Mujer")</f>
        <v/>
      </c>
      <c r="Y182">
        <f>IFERROR(VLOOKUP(M182,Tablas_Equivalencia!$G$3:$H$6,2,FALSE),"Sin dato")</f>
        <v/>
      </c>
      <c r="Z182">
        <f>IF(J182&lt;=24,"18-24","25-29")</f>
        <v/>
      </c>
      <c r="AA182">
        <f>IF(M182&lt;&gt;1,"",IF(P182=2,1,0))</f>
        <v/>
      </c>
      <c r="AB182">
        <f>IF(M182&lt;&gt;1,"",IF(O182&gt;=2,1,0))</f>
        <v/>
      </c>
      <c r="AC182">
        <f>IF(M182&lt;&gt;1,"",IF(OR(Q182=999,Q182=""),"",IF(OR(Q182&lt;35,Q182&gt;48),1,0)))</f>
        <v/>
      </c>
      <c r="AD182">
        <f>IF(COUNT(AA182:AC182)&lt;3,"",SUM(AA182:AC182))</f>
        <v/>
      </c>
      <c r="AE182">
        <f>IF(L182&gt;=4,2,IF(L182&gt;=2,1,0))</f>
        <v/>
      </c>
      <c r="AF182">
        <f>IF(L182&gt;=5,1,0)</f>
        <v/>
      </c>
      <c r="AG182">
        <f>AE182+AF182</f>
        <v/>
      </c>
      <c r="AH182" s="15">
        <f>IF(M182&lt;&gt;1,"",IF(OR(R182=-9,R182=""),"",R182))</f>
        <v/>
      </c>
      <c r="AI182">
        <f>IF(M182&lt;&gt;1,"",IF(OR(Q182=999,Q182=""),"",Q182))</f>
        <v/>
      </c>
    </row>
    <row r="183">
      <c r="A183" t="inlineStr">
        <is>
          <t>TQRMNOP100926</t>
        </is>
      </c>
      <c r="B183" t="n">
        <v>2025</v>
      </c>
      <c r="C183" t="n">
        <v>1</v>
      </c>
      <c r="D183" t="n">
        <v>1</v>
      </c>
      <c r="E183" t="inlineStr">
        <is>
          <t>S</t>
        </is>
      </c>
      <c r="F183" t="n">
        <v>33</v>
      </c>
      <c r="G183" t="n">
        <v>1370</v>
      </c>
      <c r="H183" t="n">
        <v>1</v>
      </c>
      <c r="I183" t="n">
        <v>2</v>
      </c>
      <c r="J183" t="n">
        <v>27</v>
      </c>
      <c r="K183" t="n">
        <v>1</v>
      </c>
      <c r="L183" t="n">
        <v>5</v>
      </c>
      <c r="M183" t="n">
        <v>1</v>
      </c>
      <c r="N183" t="n">
        <v>3</v>
      </c>
      <c r="O183" t="n">
        <v>1</v>
      </c>
      <c r="P183" t="n">
        <v>1</v>
      </c>
      <c r="Q183" t="n">
        <v>40</v>
      </c>
      <c r="R183" s="15" t="n">
        <v>-9</v>
      </c>
      <c r="S183" s="15" t="n">
        <v>0</v>
      </c>
      <c r="T183" s="15" t="n">
        <v>0</v>
      </c>
      <c r="U183" s="15" t="n">
        <v>269600</v>
      </c>
      <c r="V183">
        <f>IFERROR(VLOOKUP(D183,Tablas_Equivalencia!$A$3:$B$8,2,FALSE),"Sin dato")</f>
        <v/>
      </c>
      <c r="W183">
        <f>IFERROR(VLOOKUP(L183,Tablas_Equivalencia!$D$3:$E$9,2,FALSE),"Sin dato")</f>
        <v/>
      </c>
      <c r="X183">
        <f>IF(I183=1,"Varón","Mujer")</f>
        <v/>
      </c>
      <c r="Y183">
        <f>IFERROR(VLOOKUP(M183,Tablas_Equivalencia!$G$3:$H$6,2,FALSE),"Sin dato")</f>
        <v/>
      </c>
      <c r="Z183">
        <f>IF(J183&lt;=24,"18-24","25-29")</f>
        <v/>
      </c>
      <c r="AA183">
        <f>IF(M183&lt;&gt;1,"",IF(P183=2,1,0))</f>
        <v/>
      </c>
      <c r="AB183">
        <f>IF(M183&lt;&gt;1,"",IF(O183&gt;=2,1,0))</f>
        <v/>
      </c>
      <c r="AC183">
        <f>IF(M183&lt;&gt;1,"",IF(OR(Q183=999,Q183=""),"",IF(OR(Q183&lt;35,Q183&gt;48),1,0)))</f>
        <v/>
      </c>
      <c r="AD183">
        <f>IF(COUNT(AA183:AC183)&lt;3,"",SUM(AA183:AC183))</f>
        <v/>
      </c>
      <c r="AE183">
        <f>IF(L183&gt;=4,2,IF(L183&gt;=2,1,0))</f>
        <v/>
      </c>
      <c r="AF183">
        <f>IF(L183&gt;=5,1,0)</f>
        <v/>
      </c>
      <c r="AG183">
        <f>AE183+AF183</f>
        <v/>
      </c>
      <c r="AH183" s="15">
        <f>IF(M183&lt;&gt;1,"",IF(OR(R183=-9,R183=""),"",R183))</f>
        <v/>
      </c>
      <c r="AI183">
        <f>IF(M183&lt;&gt;1,"",IF(OR(Q183=999,Q183=""),"",Q183))</f>
        <v/>
      </c>
    </row>
    <row r="184">
      <c r="A184" t="inlineStr">
        <is>
          <t>TQRMNOP100927</t>
        </is>
      </c>
      <c r="B184" t="n">
        <v>2025</v>
      </c>
      <c r="C184" t="n">
        <v>1</v>
      </c>
      <c r="D184" t="n">
        <v>40</v>
      </c>
      <c r="E184" t="inlineStr">
        <is>
          <t>S</t>
        </is>
      </c>
      <c r="F184" t="n">
        <v>7</v>
      </c>
      <c r="G184" t="n">
        <v>868</v>
      </c>
      <c r="H184" t="n">
        <v>3</v>
      </c>
      <c r="I184" t="n">
        <v>2</v>
      </c>
      <c r="J184" t="n">
        <v>24</v>
      </c>
      <c r="K184" t="n">
        <v>2</v>
      </c>
      <c r="L184" t="n">
        <v>6</v>
      </c>
      <c r="M184" t="n">
        <v>3</v>
      </c>
      <c r="R184" s="15" t="n">
        <v>0</v>
      </c>
      <c r="S184" s="15" t="n">
        <v>0</v>
      </c>
      <c r="T184" s="15" t="n">
        <v>0</v>
      </c>
      <c r="U184" s="15" t="n">
        <v>277600</v>
      </c>
      <c r="V184">
        <f>IFERROR(VLOOKUP(D184,Tablas_Equivalencia!$A$3:$B$8,2,FALSE),"Sin dato")</f>
        <v/>
      </c>
      <c r="W184">
        <f>IFERROR(VLOOKUP(L184,Tablas_Equivalencia!$D$3:$E$9,2,FALSE),"Sin dato")</f>
        <v/>
      </c>
      <c r="X184">
        <f>IF(I184=1,"Varón","Mujer")</f>
        <v/>
      </c>
      <c r="Y184">
        <f>IFERROR(VLOOKUP(M184,Tablas_Equivalencia!$G$3:$H$6,2,FALSE),"Sin dato")</f>
        <v/>
      </c>
      <c r="Z184">
        <f>IF(J184&lt;=24,"18-24","25-29")</f>
        <v/>
      </c>
      <c r="AA184">
        <f>IF(M184&lt;&gt;1,"",IF(P184=2,1,0))</f>
        <v/>
      </c>
      <c r="AB184">
        <f>IF(M184&lt;&gt;1,"",IF(O184&gt;=2,1,0))</f>
        <v/>
      </c>
      <c r="AC184">
        <f>IF(M184&lt;&gt;1,"",IF(OR(Q184=999,Q184=""),"",IF(OR(Q184&lt;35,Q184&gt;48),1,0)))</f>
        <v/>
      </c>
      <c r="AD184">
        <f>IF(COUNT(AA184:AC184)&lt;3,"",SUM(AA184:AC184))</f>
        <v/>
      </c>
      <c r="AE184">
        <f>IF(L184&gt;=4,2,IF(L184&gt;=2,1,0))</f>
        <v/>
      </c>
      <c r="AF184">
        <f>IF(L184&gt;=5,1,0)</f>
        <v/>
      </c>
      <c r="AG184">
        <f>AE184+AF184</f>
        <v/>
      </c>
      <c r="AH184" s="15">
        <f>IF(M184&lt;&gt;1,"",IF(OR(R184=-9,R184=""),"",R184))</f>
        <v/>
      </c>
      <c r="AI184">
        <f>IF(M184&lt;&gt;1,"",IF(OR(Q184=999,Q184=""),"",Q184))</f>
        <v/>
      </c>
    </row>
    <row r="185">
      <c r="A185" t="inlineStr">
        <is>
          <t>TQRMNOP100930</t>
        </is>
      </c>
      <c r="B185" t="n">
        <v>2025</v>
      </c>
      <c r="C185" t="n">
        <v>1</v>
      </c>
      <c r="D185" t="n">
        <v>1</v>
      </c>
      <c r="E185" t="inlineStr">
        <is>
          <t>S</t>
        </is>
      </c>
      <c r="F185" t="n">
        <v>33</v>
      </c>
      <c r="G185" t="n">
        <v>1019</v>
      </c>
      <c r="H185" t="n">
        <v>3</v>
      </c>
      <c r="I185" t="n">
        <v>1</v>
      </c>
      <c r="J185" t="n">
        <v>29</v>
      </c>
      <c r="K185" t="n">
        <v>1</v>
      </c>
      <c r="L185" t="n">
        <v>3</v>
      </c>
      <c r="M185" t="n">
        <v>1</v>
      </c>
      <c r="N185" t="n">
        <v>3</v>
      </c>
      <c r="O185" t="n">
        <v>1</v>
      </c>
      <c r="P185" t="n">
        <v>2</v>
      </c>
      <c r="Q185" t="n">
        <v>19</v>
      </c>
      <c r="R185" s="15" t="n">
        <v>435000</v>
      </c>
      <c r="S185" s="15" t="n">
        <v>275000</v>
      </c>
      <c r="T185" s="15" t="n">
        <v>710000</v>
      </c>
      <c r="U185" s="15" t="n">
        <v>62600</v>
      </c>
      <c r="V185">
        <f>IFERROR(VLOOKUP(D185,Tablas_Equivalencia!$A$3:$B$8,2,FALSE),"Sin dato")</f>
        <v/>
      </c>
      <c r="W185">
        <f>IFERROR(VLOOKUP(L185,Tablas_Equivalencia!$D$3:$E$9,2,FALSE),"Sin dato")</f>
        <v/>
      </c>
      <c r="X185">
        <f>IF(I185=1,"Varón","Mujer")</f>
        <v/>
      </c>
      <c r="Y185">
        <f>IFERROR(VLOOKUP(M185,Tablas_Equivalencia!$G$3:$H$6,2,FALSE),"Sin dato")</f>
        <v/>
      </c>
      <c r="Z185">
        <f>IF(J185&lt;=24,"18-24","25-29")</f>
        <v/>
      </c>
      <c r="AA185">
        <f>IF(M185&lt;&gt;1,"",IF(P185=2,1,0))</f>
        <v/>
      </c>
      <c r="AB185">
        <f>IF(M185&lt;&gt;1,"",IF(O185&gt;=2,1,0))</f>
        <v/>
      </c>
      <c r="AC185">
        <f>IF(M185&lt;&gt;1,"",IF(OR(Q185=999,Q185=""),"",IF(OR(Q185&lt;35,Q185&gt;48),1,0)))</f>
        <v/>
      </c>
      <c r="AD185">
        <f>IF(COUNT(AA185:AC185)&lt;3,"",SUM(AA185:AC185))</f>
        <v/>
      </c>
      <c r="AE185">
        <f>IF(L185&gt;=4,2,IF(L185&gt;=2,1,0))</f>
        <v/>
      </c>
      <c r="AF185">
        <f>IF(L185&gt;=5,1,0)</f>
        <v/>
      </c>
      <c r="AG185">
        <f>AE185+AF185</f>
        <v/>
      </c>
      <c r="AH185" s="15">
        <f>IF(M185&lt;&gt;1,"",IF(OR(R185=-9,R185=""),"",R185))</f>
        <v/>
      </c>
      <c r="AI185">
        <f>IF(M185&lt;&gt;1,"",IF(OR(Q185=999,Q185=""),"",Q185))</f>
        <v/>
      </c>
    </row>
    <row r="186">
      <c r="A186" t="inlineStr">
        <is>
          <t>TQRMNOP100936</t>
        </is>
      </c>
      <c r="B186" t="n">
        <v>2025</v>
      </c>
      <c r="C186" t="n">
        <v>1</v>
      </c>
      <c r="D186" t="n">
        <v>41</v>
      </c>
      <c r="E186" t="inlineStr">
        <is>
          <t>S</t>
        </is>
      </c>
      <c r="F186" t="n">
        <v>8</v>
      </c>
      <c r="G186" t="n">
        <v>1495</v>
      </c>
      <c r="H186" t="n">
        <v>3</v>
      </c>
      <c r="I186" t="n">
        <v>1</v>
      </c>
      <c r="J186" t="n">
        <v>25</v>
      </c>
      <c r="K186" t="n">
        <v>2</v>
      </c>
      <c r="L186" t="n">
        <v>4</v>
      </c>
      <c r="M186" t="n">
        <v>1</v>
      </c>
      <c r="N186" t="n">
        <v>2</v>
      </c>
      <c r="O186" t="n">
        <v>2</v>
      </c>
      <c r="P186" t="n">
        <v>2</v>
      </c>
      <c r="Q186" t="n">
        <v>42</v>
      </c>
      <c r="R186" s="15" t="n">
        <v>560000</v>
      </c>
      <c r="S186" s="15" t="n">
        <v>0</v>
      </c>
      <c r="T186" s="15" t="n">
        <v>560000</v>
      </c>
      <c r="U186" s="15" t="n">
        <v>59900</v>
      </c>
      <c r="V186">
        <f>IFERROR(VLOOKUP(D186,Tablas_Equivalencia!$A$3:$B$8,2,FALSE),"Sin dato")</f>
        <v/>
      </c>
      <c r="W186">
        <f>IFERROR(VLOOKUP(L186,Tablas_Equivalencia!$D$3:$E$9,2,FALSE),"Sin dato")</f>
        <v/>
      </c>
      <c r="X186">
        <f>IF(I186=1,"Varón","Mujer")</f>
        <v/>
      </c>
      <c r="Y186">
        <f>IFERROR(VLOOKUP(M186,Tablas_Equivalencia!$G$3:$H$6,2,FALSE),"Sin dato")</f>
        <v/>
      </c>
      <c r="Z186">
        <f>IF(J186&lt;=24,"18-24","25-29")</f>
        <v/>
      </c>
      <c r="AA186">
        <f>IF(M186&lt;&gt;1,"",IF(P186=2,1,0))</f>
        <v/>
      </c>
      <c r="AB186">
        <f>IF(M186&lt;&gt;1,"",IF(O186&gt;=2,1,0))</f>
        <v/>
      </c>
      <c r="AC186">
        <f>IF(M186&lt;&gt;1,"",IF(OR(Q186=999,Q186=""),"",IF(OR(Q186&lt;35,Q186&gt;48),1,0)))</f>
        <v/>
      </c>
      <c r="AD186">
        <f>IF(COUNT(AA186:AC186)&lt;3,"",SUM(AA186:AC186))</f>
        <v/>
      </c>
      <c r="AE186">
        <f>IF(L186&gt;=4,2,IF(L186&gt;=2,1,0))</f>
        <v/>
      </c>
      <c r="AF186">
        <f>IF(L186&gt;=5,1,0)</f>
        <v/>
      </c>
      <c r="AG186">
        <f>AE186+AF186</f>
        <v/>
      </c>
      <c r="AH186" s="15">
        <f>IF(M186&lt;&gt;1,"",IF(OR(R186=-9,R186=""),"",R186))</f>
        <v/>
      </c>
      <c r="AI186">
        <f>IF(M186&lt;&gt;1,"",IF(OR(Q186=999,Q186=""),"",Q186))</f>
        <v/>
      </c>
    </row>
    <row r="187">
      <c r="A187" t="inlineStr">
        <is>
          <t>TQRMNOP100942</t>
        </is>
      </c>
      <c r="B187" t="n">
        <v>2025</v>
      </c>
      <c r="C187" t="n">
        <v>1</v>
      </c>
      <c r="D187" t="n">
        <v>42</v>
      </c>
      <c r="E187" t="inlineStr">
        <is>
          <t>N</t>
        </is>
      </c>
      <c r="F187" t="n">
        <v>25</v>
      </c>
      <c r="G187" t="n">
        <v>90</v>
      </c>
      <c r="H187" t="n">
        <v>2</v>
      </c>
      <c r="I187" t="n">
        <v>1</v>
      </c>
      <c r="J187" t="n">
        <v>18</v>
      </c>
      <c r="K187" t="n">
        <v>2</v>
      </c>
      <c r="L187" t="n">
        <v>3</v>
      </c>
      <c r="M187" t="n">
        <v>3</v>
      </c>
      <c r="R187" s="15" t="n">
        <v>0</v>
      </c>
      <c r="S187" s="15" t="n">
        <v>0</v>
      </c>
      <c r="T187" s="15" t="n">
        <v>0</v>
      </c>
      <c r="U187" s="15" t="n">
        <v>209500</v>
      </c>
      <c r="V187">
        <f>IFERROR(VLOOKUP(D187,Tablas_Equivalencia!$A$3:$B$8,2,FALSE),"Sin dato")</f>
        <v/>
      </c>
      <c r="W187">
        <f>IFERROR(VLOOKUP(L187,Tablas_Equivalencia!$D$3:$E$9,2,FALSE),"Sin dato")</f>
        <v/>
      </c>
      <c r="X187">
        <f>IF(I187=1,"Varón","Mujer")</f>
        <v/>
      </c>
      <c r="Y187">
        <f>IFERROR(VLOOKUP(M187,Tablas_Equivalencia!$G$3:$H$6,2,FALSE),"Sin dato")</f>
        <v/>
      </c>
      <c r="Z187">
        <f>IF(J187&lt;=24,"18-24","25-29")</f>
        <v/>
      </c>
      <c r="AA187">
        <f>IF(M187&lt;&gt;1,"",IF(P187=2,1,0))</f>
        <v/>
      </c>
      <c r="AB187">
        <f>IF(M187&lt;&gt;1,"",IF(O187&gt;=2,1,0))</f>
        <v/>
      </c>
      <c r="AC187">
        <f>IF(M187&lt;&gt;1,"",IF(OR(Q187=999,Q187=""),"",IF(OR(Q187&lt;35,Q187&gt;48),1,0)))</f>
        <v/>
      </c>
      <c r="AD187">
        <f>IF(COUNT(AA187:AC187)&lt;3,"",SUM(AA187:AC187))</f>
        <v/>
      </c>
      <c r="AE187">
        <f>IF(L187&gt;=4,2,IF(L187&gt;=2,1,0))</f>
        <v/>
      </c>
      <c r="AF187">
        <f>IF(L187&gt;=5,1,0)</f>
        <v/>
      </c>
      <c r="AG187">
        <f>AE187+AF187</f>
        <v/>
      </c>
      <c r="AH187" s="15">
        <f>IF(M187&lt;&gt;1,"",IF(OR(R187=-9,R187=""),"",R187))</f>
        <v/>
      </c>
      <c r="AI187">
        <f>IF(M187&lt;&gt;1,"",IF(OR(Q187=999,Q187=""),"",Q187))</f>
        <v/>
      </c>
    </row>
    <row r="188">
      <c r="A188" t="inlineStr">
        <is>
          <t>TQRMNOP100943</t>
        </is>
      </c>
      <c r="B188" t="n">
        <v>2025</v>
      </c>
      <c r="C188" t="n">
        <v>1</v>
      </c>
      <c r="D188" t="n">
        <v>1</v>
      </c>
      <c r="E188" t="inlineStr">
        <is>
          <t>S</t>
        </is>
      </c>
      <c r="F188" t="n">
        <v>33</v>
      </c>
      <c r="G188" t="n">
        <v>824</v>
      </c>
      <c r="H188" t="n">
        <v>3</v>
      </c>
      <c r="I188" t="n">
        <v>1</v>
      </c>
      <c r="J188" t="n">
        <v>23</v>
      </c>
      <c r="K188" t="n">
        <v>2</v>
      </c>
      <c r="L188" t="n">
        <v>4</v>
      </c>
      <c r="M188" t="n">
        <v>1</v>
      </c>
      <c r="N188" t="n">
        <v>2</v>
      </c>
      <c r="O188" t="n">
        <v>2</v>
      </c>
      <c r="P188" t="n">
        <v>2</v>
      </c>
      <c r="Q188" t="n">
        <v>51</v>
      </c>
      <c r="R188" s="15" t="n">
        <v>704000</v>
      </c>
      <c r="S188" s="15" t="n">
        <v>0</v>
      </c>
      <c r="T188" s="15" t="n">
        <v>704000</v>
      </c>
      <c r="U188" s="15" t="n">
        <v>442700</v>
      </c>
      <c r="V188">
        <f>IFERROR(VLOOKUP(D188,Tablas_Equivalencia!$A$3:$B$8,2,FALSE),"Sin dato")</f>
        <v/>
      </c>
      <c r="W188">
        <f>IFERROR(VLOOKUP(L188,Tablas_Equivalencia!$D$3:$E$9,2,FALSE),"Sin dato")</f>
        <v/>
      </c>
      <c r="X188">
        <f>IF(I188=1,"Varón","Mujer")</f>
        <v/>
      </c>
      <c r="Y188">
        <f>IFERROR(VLOOKUP(M188,Tablas_Equivalencia!$G$3:$H$6,2,FALSE),"Sin dato")</f>
        <v/>
      </c>
      <c r="Z188">
        <f>IF(J188&lt;=24,"18-24","25-29")</f>
        <v/>
      </c>
      <c r="AA188">
        <f>IF(M188&lt;&gt;1,"",IF(P188=2,1,0))</f>
        <v/>
      </c>
      <c r="AB188">
        <f>IF(M188&lt;&gt;1,"",IF(O188&gt;=2,1,0))</f>
        <v/>
      </c>
      <c r="AC188">
        <f>IF(M188&lt;&gt;1,"",IF(OR(Q188=999,Q188=""),"",IF(OR(Q188&lt;35,Q188&gt;48),1,0)))</f>
        <v/>
      </c>
      <c r="AD188">
        <f>IF(COUNT(AA188:AC188)&lt;3,"",SUM(AA188:AC188))</f>
        <v/>
      </c>
      <c r="AE188">
        <f>IF(L188&gt;=4,2,IF(L188&gt;=2,1,0))</f>
        <v/>
      </c>
      <c r="AF188">
        <f>IF(L188&gt;=5,1,0)</f>
        <v/>
      </c>
      <c r="AG188">
        <f>AE188+AF188</f>
        <v/>
      </c>
      <c r="AH188" s="15">
        <f>IF(M188&lt;&gt;1,"",IF(OR(R188=-9,R188=""),"",R188))</f>
        <v/>
      </c>
      <c r="AI188">
        <f>IF(M188&lt;&gt;1,"",IF(OR(Q188=999,Q188=""),"",Q188))</f>
        <v/>
      </c>
    </row>
    <row r="189">
      <c r="A189" t="inlineStr">
        <is>
          <t>TQRMNOP100956</t>
        </is>
      </c>
      <c r="B189" t="n">
        <v>2025</v>
      </c>
      <c r="C189" t="n">
        <v>1</v>
      </c>
      <c r="D189" t="n">
        <v>43</v>
      </c>
      <c r="E189" t="inlineStr">
        <is>
          <t>N</t>
        </is>
      </c>
      <c r="F189" t="n">
        <v>26</v>
      </c>
      <c r="G189" t="n">
        <v>2107</v>
      </c>
      <c r="H189" t="n">
        <v>3</v>
      </c>
      <c r="I189" t="n">
        <v>1</v>
      </c>
      <c r="J189" t="n">
        <v>19</v>
      </c>
      <c r="K189" t="n">
        <v>1</v>
      </c>
      <c r="L189" t="n">
        <v>3</v>
      </c>
      <c r="M189" t="n">
        <v>1</v>
      </c>
      <c r="N189" t="n">
        <v>3</v>
      </c>
      <c r="O189" t="n">
        <v>1</v>
      </c>
      <c r="P189" t="n">
        <v>2</v>
      </c>
      <c r="Q189" t="n">
        <v>21</v>
      </c>
      <c r="R189" s="15" t="n">
        <v>250000</v>
      </c>
      <c r="S189" s="15" t="n">
        <v>0</v>
      </c>
      <c r="T189" s="15" t="n">
        <v>250000</v>
      </c>
      <c r="U189" s="15" t="n">
        <v>176000</v>
      </c>
      <c r="V189">
        <f>IFERROR(VLOOKUP(D189,Tablas_Equivalencia!$A$3:$B$8,2,FALSE),"Sin dato")</f>
        <v/>
      </c>
      <c r="W189">
        <f>IFERROR(VLOOKUP(L189,Tablas_Equivalencia!$D$3:$E$9,2,FALSE),"Sin dato")</f>
        <v/>
      </c>
      <c r="X189">
        <f>IF(I189=1,"Varón","Mujer")</f>
        <v/>
      </c>
      <c r="Y189">
        <f>IFERROR(VLOOKUP(M189,Tablas_Equivalencia!$G$3:$H$6,2,FALSE),"Sin dato")</f>
        <v/>
      </c>
      <c r="Z189">
        <f>IF(J189&lt;=24,"18-24","25-29")</f>
        <v/>
      </c>
      <c r="AA189">
        <f>IF(M189&lt;&gt;1,"",IF(P189=2,1,0))</f>
        <v/>
      </c>
      <c r="AB189">
        <f>IF(M189&lt;&gt;1,"",IF(O189&gt;=2,1,0))</f>
        <v/>
      </c>
      <c r="AC189">
        <f>IF(M189&lt;&gt;1,"",IF(OR(Q189=999,Q189=""),"",IF(OR(Q189&lt;35,Q189&gt;48),1,0)))</f>
        <v/>
      </c>
      <c r="AD189">
        <f>IF(COUNT(AA189:AC189)&lt;3,"",SUM(AA189:AC189))</f>
        <v/>
      </c>
      <c r="AE189">
        <f>IF(L189&gt;=4,2,IF(L189&gt;=2,1,0))</f>
        <v/>
      </c>
      <c r="AF189">
        <f>IF(L189&gt;=5,1,0)</f>
        <v/>
      </c>
      <c r="AG189">
        <f>AE189+AF189</f>
        <v/>
      </c>
      <c r="AH189" s="15">
        <f>IF(M189&lt;&gt;1,"",IF(OR(R189=-9,R189=""),"",R189))</f>
        <v/>
      </c>
      <c r="AI189">
        <f>IF(M189&lt;&gt;1,"",IF(OR(Q189=999,Q189=""),"",Q189))</f>
        <v/>
      </c>
    </row>
    <row r="190">
      <c r="A190" t="inlineStr">
        <is>
          <t>TQRMNOP100958</t>
        </is>
      </c>
      <c r="B190" t="n">
        <v>2025</v>
      </c>
      <c r="C190" t="n">
        <v>1</v>
      </c>
      <c r="D190" t="n">
        <v>1</v>
      </c>
      <c r="E190" t="inlineStr">
        <is>
          <t>S</t>
        </is>
      </c>
      <c r="F190" t="n">
        <v>32</v>
      </c>
      <c r="G190" t="n">
        <v>762</v>
      </c>
      <c r="H190" t="n">
        <v>3</v>
      </c>
      <c r="I190" t="n">
        <v>2</v>
      </c>
      <c r="J190" t="n">
        <v>24</v>
      </c>
      <c r="K190" t="n">
        <v>2</v>
      </c>
      <c r="L190" t="n">
        <v>4</v>
      </c>
      <c r="M190" t="n">
        <v>3</v>
      </c>
      <c r="R190" s="15" t="n">
        <v>0</v>
      </c>
      <c r="S190" s="15" t="n">
        <v>0</v>
      </c>
      <c r="T190" s="15" t="n">
        <v>0</v>
      </c>
      <c r="U190" s="15" t="n">
        <v>272200</v>
      </c>
      <c r="V190">
        <f>IFERROR(VLOOKUP(D190,Tablas_Equivalencia!$A$3:$B$8,2,FALSE),"Sin dato")</f>
        <v/>
      </c>
      <c r="W190">
        <f>IFERROR(VLOOKUP(L190,Tablas_Equivalencia!$D$3:$E$9,2,FALSE),"Sin dato")</f>
        <v/>
      </c>
      <c r="X190">
        <f>IF(I190=1,"Varón","Mujer")</f>
        <v/>
      </c>
      <c r="Y190">
        <f>IFERROR(VLOOKUP(M190,Tablas_Equivalencia!$G$3:$H$6,2,FALSE),"Sin dato")</f>
        <v/>
      </c>
      <c r="Z190">
        <f>IF(J190&lt;=24,"18-24","25-29")</f>
        <v/>
      </c>
      <c r="AA190">
        <f>IF(M190&lt;&gt;1,"",IF(P190=2,1,0))</f>
        <v/>
      </c>
      <c r="AB190">
        <f>IF(M190&lt;&gt;1,"",IF(O190&gt;=2,1,0))</f>
        <v/>
      </c>
      <c r="AC190">
        <f>IF(M190&lt;&gt;1,"",IF(OR(Q190=999,Q190=""),"",IF(OR(Q190&lt;35,Q190&gt;48),1,0)))</f>
        <v/>
      </c>
      <c r="AD190">
        <f>IF(COUNT(AA190:AC190)&lt;3,"",SUM(AA190:AC190))</f>
        <v/>
      </c>
      <c r="AE190">
        <f>IF(L190&gt;=4,2,IF(L190&gt;=2,1,0))</f>
        <v/>
      </c>
      <c r="AF190">
        <f>IF(L190&gt;=5,1,0)</f>
        <v/>
      </c>
      <c r="AG190">
        <f>AE190+AF190</f>
        <v/>
      </c>
      <c r="AH190" s="15">
        <f>IF(M190&lt;&gt;1,"",IF(OR(R190=-9,R190=""),"",R190))</f>
        <v/>
      </c>
      <c r="AI190">
        <f>IF(M190&lt;&gt;1,"",IF(OR(Q190=999,Q190=""),"",Q190))</f>
        <v/>
      </c>
    </row>
    <row r="191">
      <c r="A191" t="inlineStr">
        <is>
          <t>TQRMNOP100959</t>
        </is>
      </c>
      <c r="B191" t="n">
        <v>2025</v>
      </c>
      <c r="C191" t="n">
        <v>1</v>
      </c>
      <c r="D191" t="n">
        <v>1</v>
      </c>
      <c r="E191" t="inlineStr">
        <is>
          <t>S</t>
        </is>
      </c>
      <c r="F191" t="n">
        <v>32</v>
      </c>
      <c r="G191" t="n">
        <v>1215</v>
      </c>
      <c r="H191" t="n">
        <v>3</v>
      </c>
      <c r="I191" t="n">
        <v>2</v>
      </c>
      <c r="J191" t="n">
        <v>23</v>
      </c>
      <c r="K191" t="n">
        <v>2</v>
      </c>
      <c r="L191" t="n">
        <v>4</v>
      </c>
      <c r="M191" t="n">
        <v>1</v>
      </c>
      <c r="N191" t="n">
        <v>2</v>
      </c>
      <c r="O191" t="n">
        <v>1</v>
      </c>
      <c r="P191" t="n">
        <v>1</v>
      </c>
      <c r="Q191" t="n">
        <v>23</v>
      </c>
      <c r="R191" s="15" t="n">
        <v>507000</v>
      </c>
      <c r="S191" s="15" t="n">
        <v>0</v>
      </c>
      <c r="T191" s="15" t="n">
        <v>507000</v>
      </c>
      <c r="U191" s="15" t="n">
        <v>71600</v>
      </c>
      <c r="V191">
        <f>IFERROR(VLOOKUP(D191,Tablas_Equivalencia!$A$3:$B$8,2,FALSE),"Sin dato")</f>
        <v/>
      </c>
      <c r="W191">
        <f>IFERROR(VLOOKUP(L191,Tablas_Equivalencia!$D$3:$E$9,2,FALSE),"Sin dato")</f>
        <v/>
      </c>
      <c r="X191">
        <f>IF(I191=1,"Varón","Mujer")</f>
        <v/>
      </c>
      <c r="Y191">
        <f>IFERROR(VLOOKUP(M191,Tablas_Equivalencia!$G$3:$H$6,2,FALSE),"Sin dato")</f>
        <v/>
      </c>
      <c r="Z191">
        <f>IF(J191&lt;=24,"18-24","25-29")</f>
        <v/>
      </c>
      <c r="AA191">
        <f>IF(M191&lt;&gt;1,"",IF(P191=2,1,0))</f>
        <v/>
      </c>
      <c r="AB191">
        <f>IF(M191&lt;&gt;1,"",IF(O191&gt;=2,1,0))</f>
        <v/>
      </c>
      <c r="AC191">
        <f>IF(M191&lt;&gt;1,"",IF(OR(Q191=999,Q191=""),"",IF(OR(Q191&lt;35,Q191&gt;48),1,0)))</f>
        <v/>
      </c>
      <c r="AD191">
        <f>IF(COUNT(AA191:AC191)&lt;3,"",SUM(AA191:AC191))</f>
        <v/>
      </c>
      <c r="AE191">
        <f>IF(L191&gt;=4,2,IF(L191&gt;=2,1,0))</f>
        <v/>
      </c>
      <c r="AF191">
        <f>IF(L191&gt;=5,1,0)</f>
        <v/>
      </c>
      <c r="AG191">
        <f>AE191+AF191</f>
        <v/>
      </c>
      <c r="AH191" s="15">
        <f>IF(M191&lt;&gt;1,"",IF(OR(R191=-9,R191=""),"",R191))</f>
        <v/>
      </c>
      <c r="AI191">
        <f>IF(M191&lt;&gt;1,"",IF(OR(Q191=999,Q191=""),"",Q191))</f>
        <v/>
      </c>
    </row>
    <row r="192">
      <c r="A192" t="inlineStr">
        <is>
          <t>TQRMNOP100962</t>
        </is>
      </c>
      <c r="B192" t="n">
        <v>2025</v>
      </c>
      <c r="C192" t="n">
        <v>1</v>
      </c>
      <c r="D192" t="n">
        <v>1</v>
      </c>
      <c r="E192" t="inlineStr">
        <is>
          <t>S</t>
        </is>
      </c>
      <c r="F192" t="n">
        <v>33</v>
      </c>
      <c r="G192" t="n">
        <v>1421</v>
      </c>
      <c r="H192" t="n">
        <v>1</v>
      </c>
      <c r="I192" t="n">
        <v>1</v>
      </c>
      <c r="J192" t="n">
        <v>23</v>
      </c>
      <c r="K192" t="n">
        <v>2</v>
      </c>
      <c r="L192" t="n">
        <v>4</v>
      </c>
      <c r="M192" t="n">
        <v>1</v>
      </c>
      <c r="N192" t="n">
        <v>3</v>
      </c>
      <c r="O192" t="n">
        <v>1</v>
      </c>
      <c r="P192" t="n">
        <v>1</v>
      </c>
      <c r="Q192" t="n">
        <v>14</v>
      </c>
      <c r="R192" s="15" t="n">
        <v>430000</v>
      </c>
      <c r="S192" s="15" t="n">
        <v>40000</v>
      </c>
      <c r="T192" s="15" t="n">
        <v>470000</v>
      </c>
      <c r="U192" s="15" t="n">
        <v>58700</v>
      </c>
      <c r="V192">
        <f>IFERROR(VLOOKUP(D192,Tablas_Equivalencia!$A$3:$B$8,2,FALSE),"Sin dato")</f>
        <v/>
      </c>
      <c r="W192">
        <f>IFERROR(VLOOKUP(L192,Tablas_Equivalencia!$D$3:$E$9,2,FALSE),"Sin dato")</f>
        <v/>
      </c>
      <c r="X192">
        <f>IF(I192=1,"Varón","Mujer")</f>
        <v/>
      </c>
      <c r="Y192">
        <f>IFERROR(VLOOKUP(M192,Tablas_Equivalencia!$G$3:$H$6,2,FALSE),"Sin dato")</f>
        <v/>
      </c>
      <c r="Z192">
        <f>IF(J192&lt;=24,"18-24","25-29")</f>
        <v/>
      </c>
      <c r="AA192">
        <f>IF(M192&lt;&gt;1,"",IF(P192=2,1,0))</f>
        <v/>
      </c>
      <c r="AB192">
        <f>IF(M192&lt;&gt;1,"",IF(O192&gt;=2,1,0))</f>
        <v/>
      </c>
      <c r="AC192">
        <f>IF(M192&lt;&gt;1,"",IF(OR(Q192=999,Q192=""),"",IF(OR(Q192&lt;35,Q192&gt;48),1,0)))</f>
        <v/>
      </c>
      <c r="AD192">
        <f>IF(COUNT(AA192:AC192)&lt;3,"",SUM(AA192:AC192))</f>
        <v/>
      </c>
      <c r="AE192">
        <f>IF(L192&gt;=4,2,IF(L192&gt;=2,1,0))</f>
        <v/>
      </c>
      <c r="AF192">
        <f>IF(L192&gt;=5,1,0)</f>
        <v/>
      </c>
      <c r="AG192">
        <f>AE192+AF192</f>
        <v/>
      </c>
      <c r="AH192" s="15">
        <f>IF(M192&lt;&gt;1,"",IF(OR(R192=-9,R192=""),"",R192))</f>
        <v/>
      </c>
      <c r="AI192">
        <f>IF(M192&lt;&gt;1,"",IF(OR(Q192=999,Q192=""),"",Q192))</f>
        <v/>
      </c>
    </row>
    <row r="193">
      <c r="A193" t="inlineStr">
        <is>
          <t>TQRMNOP100966</t>
        </is>
      </c>
      <c r="B193" t="n">
        <v>2025</v>
      </c>
      <c r="C193" t="n">
        <v>1</v>
      </c>
      <c r="D193" t="n">
        <v>41</v>
      </c>
      <c r="E193" t="inlineStr">
        <is>
          <t>N</t>
        </is>
      </c>
      <c r="F193" t="n">
        <v>12</v>
      </c>
      <c r="G193" t="n">
        <v>716</v>
      </c>
      <c r="H193" t="n">
        <v>2</v>
      </c>
      <c r="I193" t="n">
        <v>2</v>
      </c>
      <c r="J193" t="n">
        <v>21</v>
      </c>
      <c r="K193" t="n">
        <v>2</v>
      </c>
      <c r="L193" t="n">
        <v>4</v>
      </c>
      <c r="M193" t="n">
        <v>3</v>
      </c>
      <c r="R193" s="15" t="n">
        <v>0</v>
      </c>
      <c r="S193" s="15" t="n">
        <v>0</v>
      </c>
      <c r="T193" s="15" t="n">
        <v>0</v>
      </c>
      <c r="U193" s="15" t="n">
        <v>57800</v>
      </c>
      <c r="V193">
        <f>IFERROR(VLOOKUP(D193,Tablas_Equivalencia!$A$3:$B$8,2,FALSE),"Sin dato")</f>
        <v/>
      </c>
      <c r="W193">
        <f>IFERROR(VLOOKUP(L193,Tablas_Equivalencia!$D$3:$E$9,2,FALSE),"Sin dato")</f>
        <v/>
      </c>
      <c r="X193">
        <f>IF(I193=1,"Varón","Mujer")</f>
        <v/>
      </c>
      <c r="Y193">
        <f>IFERROR(VLOOKUP(M193,Tablas_Equivalencia!$G$3:$H$6,2,FALSE),"Sin dato")</f>
        <v/>
      </c>
      <c r="Z193">
        <f>IF(J193&lt;=24,"18-24","25-29")</f>
        <v/>
      </c>
      <c r="AA193">
        <f>IF(M193&lt;&gt;1,"",IF(P193=2,1,0))</f>
        <v/>
      </c>
      <c r="AB193">
        <f>IF(M193&lt;&gt;1,"",IF(O193&gt;=2,1,0))</f>
        <v/>
      </c>
      <c r="AC193">
        <f>IF(M193&lt;&gt;1,"",IF(OR(Q193=999,Q193=""),"",IF(OR(Q193&lt;35,Q193&gt;48),1,0)))</f>
        <v/>
      </c>
      <c r="AD193">
        <f>IF(COUNT(AA193:AC193)&lt;3,"",SUM(AA193:AC193))</f>
        <v/>
      </c>
      <c r="AE193">
        <f>IF(L193&gt;=4,2,IF(L193&gt;=2,1,0))</f>
        <v/>
      </c>
      <c r="AF193">
        <f>IF(L193&gt;=5,1,0)</f>
        <v/>
      </c>
      <c r="AG193">
        <f>AE193+AF193</f>
        <v/>
      </c>
      <c r="AH193" s="15">
        <f>IF(M193&lt;&gt;1,"",IF(OR(R193=-9,R193=""),"",R193))</f>
        <v/>
      </c>
      <c r="AI193">
        <f>IF(M193&lt;&gt;1,"",IF(OR(Q193=999,Q193=""),"",Q193))</f>
        <v/>
      </c>
    </row>
    <row r="194">
      <c r="A194" t="inlineStr">
        <is>
          <t>TQRMNOP100967</t>
        </is>
      </c>
      <c r="B194" t="n">
        <v>2025</v>
      </c>
      <c r="C194" t="n">
        <v>1</v>
      </c>
      <c r="D194" t="n">
        <v>1</v>
      </c>
      <c r="E194" t="inlineStr">
        <is>
          <t>S</t>
        </is>
      </c>
      <c r="F194" t="n">
        <v>33</v>
      </c>
      <c r="G194" t="n">
        <v>1049</v>
      </c>
      <c r="H194" t="n">
        <v>2</v>
      </c>
      <c r="I194" t="n">
        <v>1</v>
      </c>
      <c r="J194" t="n">
        <v>23</v>
      </c>
      <c r="K194" t="n">
        <v>1</v>
      </c>
      <c r="L194" t="n">
        <v>4</v>
      </c>
      <c r="M194" t="n">
        <v>3</v>
      </c>
      <c r="R194" s="15" t="n">
        <v>0</v>
      </c>
      <c r="S194" s="15" t="n">
        <v>0</v>
      </c>
      <c r="T194" s="15" t="n">
        <v>0</v>
      </c>
      <c r="U194" s="15" t="n">
        <v>69000</v>
      </c>
      <c r="V194">
        <f>IFERROR(VLOOKUP(D194,Tablas_Equivalencia!$A$3:$B$8,2,FALSE),"Sin dato")</f>
        <v/>
      </c>
      <c r="W194">
        <f>IFERROR(VLOOKUP(L194,Tablas_Equivalencia!$D$3:$E$9,2,FALSE),"Sin dato")</f>
        <v/>
      </c>
      <c r="X194">
        <f>IF(I194=1,"Varón","Mujer")</f>
        <v/>
      </c>
      <c r="Y194">
        <f>IFERROR(VLOOKUP(M194,Tablas_Equivalencia!$G$3:$H$6,2,FALSE),"Sin dato")</f>
        <v/>
      </c>
      <c r="Z194">
        <f>IF(J194&lt;=24,"18-24","25-29")</f>
        <v/>
      </c>
      <c r="AA194">
        <f>IF(M194&lt;&gt;1,"",IF(P194=2,1,0))</f>
        <v/>
      </c>
      <c r="AB194">
        <f>IF(M194&lt;&gt;1,"",IF(O194&gt;=2,1,0))</f>
        <v/>
      </c>
      <c r="AC194">
        <f>IF(M194&lt;&gt;1,"",IF(OR(Q194=999,Q194=""),"",IF(OR(Q194&lt;35,Q194&gt;48),1,0)))</f>
        <v/>
      </c>
      <c r="AD194">
        <f>IF(COUNT(AA194:AC194)&lt;3,"",SUM(AA194:AC194))</f>
        <v/>
      </c>
      <c r="AE194">
        <f>IF(L194&gt;=4,2,IF(L194&gt;=2,1,0))</f>
        <v/>
      </c>
      <c r="AF194">
        <f>IF(L194&gt;=5,1,0)</f>
        <v/>
      </c>
      <c r="AG194">
        <f>AE194+AF194</f>
        <v/>
      </c>
      <c r="AH194" s="15">
        <f>IF(M194&lt;&gt;1,"",IF(OR(R194=-9,R194=""),"",R194))</f>
        <v/>
      </c>
      <c r="AI194">
        <f>IF(M194&lt;&gt;1,"",IF(OR(Q194=999,Q194=""),"",Q194))</f>
        <v/>
      </c>
    </row>
    <row r="195">
      <c r="A195" t="inlineStr">
        <is>
          <t>TQRMNOP100969</t>
        </is>
      </c>
      <c r="B195" t="n">
        <v>2025</v>
      </c>
      <c r="C195" t="n">
        <v>1</v>
      </c>
      <c r="D195" t="n">
        <v>40</v>
      </c>
      <c r="E195" t="inlineStr">
        <is>
          <t>N</t>
        </is>
      </c>
      <c r="F195" t="n">
        <v>23</v>
      </c>
      <c r="G195" t="n">
        <v>1238</v>
      </c>
      <c r="H195" t="n">
        <v>2</v>
      </c>
      <c r="I195" t="n">
        <v>2</v>
      </c>
      <c r="J195" t="n">
        <v>24</v>
      </c>
      <c r="K195" t="n">
        <v>2</v>
      </c>
      <c r="L195" t="n">
        <v>4</v>
      </c>
      <c r="M195" t="n">
        <v>3</v>
      </c>
      <c r="R195" s="15" t="n">
        <v>0</v>
      </c>
      <c r="S195" s="15" t="n">
        <v>0</v>
      </c>
      <c r="T195" s="15" t="n">
        <v>0</v>
      </c>
      <c r="U195" s="15" t="n">
        <v>122200</v>
      </c>
      <c r="V195">
        <f>IFERROR(VLOOKUP(D195,Tablas_Equivalencia!$A$3:$B$8,2,FALSE),"Sin dato")</f>
        <v/>
      </c>
      <c r="W195">
        <f>IFERROR(VLOOKUP(L195,Tablas_Equivalencia!$D$3:$E$9,2,FALSE),"Sin dato")</f>
        <v/>
      </c>
      <c r="X195">
        <f>IF(I195=1,"Varón","Mujer")</f>
        <v/>
      </c>
      <c r="Y195">
        <f>IFERROR(VLOOKUP(M195,Tablas_Equivalencia!$G$3:$H$6,2,FALSE),"Sin dato")</f>
        <v/>
      </c>
      <c r="Z195">
        <f>IF(J195&lt;=24,"18-24","25-29")</f>
        <v/>
      </c>
      <c r="AA195">
        <f>IF(M195&lt;&gt;1,"",IF(P195=2,1,0))</f>
        <v/>
      </c>
      <c r="AB195">
        <f>IF(M195&lt;&gt;1,"",IF(O195&gt;=2,1,0))</f>
        <v/>
      </c>
      <c r="AC195">
        <f>IF(M195&lt;&gt;1,"",IF(OR(Q195=999,Q195=""),"",IF(OR(Q195&lt;35,Q195&gt;48),1,0)))</f>
        <v/>
      </c>
      <c r="AD195">
        <f>IF(COUNT(AA195:AC195)&lt;3,"",SUM(AA195:AC195))</f>
        <v/>
      </c>
      <c r="AE195">
        <f>IF(L195&gt;=4,2,IF(L195&gt;=2,1,0))</f>
        <v/>
      </c>
      <c r="AF195">
        <f>IF(L195&gt;=5,1,0)</f>
        <v/>
      </c>
      <c r="AG195">
        <f>AE195+AF195</f>
        <v/>
      </c>
      <c r="AH195" s="15">
        <f>IF(M195&lt;&gt;1,"",IF(OR(R195=-9,R195=""),"",R195))</f>
        <v/>
      </c>
      <c r="AI195">
        <f>IF(M195&lt;&gt;1,"",IF(OR(Q195=999,Q195=""),"",Q195))</f>
        <v/>
      </c>
    </row>
    <row r="196">
      <c r="A196" t="inlineStr">
        <is>
          <t>TQRMNOP100970</t>
        </is>
      </c>
      <c r="B196" t="n">
        <v>2025</v>
      </c>
      <c r="C196" t="n">
        <v>1</v>
      </c>
      <c r="D196" t="n">
        <v>40</v>
      </c>
      <c r="E196" t="inlineStr">
        <is>
          <t>N</t>
        </is>
      </c>
      <c r="F196" t="n">
        <v>22</v>
      </c>
      <c r="G196" t="n">
        <v>1745</v>
      </c>
      <c r="H196" t="n">
        <v>1</v>
      </c>
      <c r="I196" t="n">
        <v>2</v>
      </c>
      <c r="J196" t="n">
        <v>23</v>
      </c>
      <c r="K196" t="n">
        <v>2</v>
      </c>
      <c r="L196" t="n">
        <v>4</v>
      </c>
      <c r="M196" t="n">
        <v>1</v>
      </c>
      <c r="N196" t="n">
        <v>1</v>
      </c>
      <c r="O196" t="n">
        <v>1</v>
      </c>
      <c r="P196" t="n">
        <v>1</v>
      </c>
      <c r="Q196" t="n">
        <v>40</v>
      </c>
      <c r="R196" s="15" t="n">
        <v>669000</v>
      </c>
      <c r="S196" s="15" t="n">
        <v>0</v>
      </c>
      <c r="T196" s="15" t="n">
        <v>669000</v>
      </c>
      <c r="U196" s="15" t="n">
        <v>125300</v>
      </c>
      <c r="V196">
        <f>IFERROR(VLOOKUP(D196,Tablas_Equivalencia!$A$3:$B$8,2,FALSE),"Sin dato")</f>
        <v/>
      </c>
      <c r="W196">
        <f>IFERROR(VLOOKUP(L196,Tablas_Equivalencia!$D$3:$E$9,2,FALSE),"Sin dato")</f>
        <v/>
      </c>
      <c r="X196">
        <f>IF(I196=1,"Varón","Mujer")</f>
        <v/>
      </c>
      <c r="Y196">
        <f>IFERROR(VLOOKUP(M196,Tablas_Equivalencia!$G$3:$H$6,2,FALSE),"Sin dato")</f>
        <v/>
      </c>
      <c r="Z196">
        <f>IF(J196&lt;=24,"18-24","25-29")</f>
        <v/>
      </c>
      <c r="AA196">
        <f>IF(M196&lt;&gt;1,"",IF(P196=2,1,0))</f>
        <v/>
      </c>
      <c r="AB196">
        <f>IF(M196&lt;&gt;1,"",IF(O196&gt;=2,1,0))</f>
        <v/>
      </c>
      <c r="AC196">
        <f>IF(M196&lt;&gt;1,"",IF(OR(Q196=999,Q196=""),"",IF(OR(Q196&lt;35,Q196&gt;48),1,0)))</f>
        <v/>
      </c>
      <c r="AD196">
        <f>IF(COUNT(AA196:AC196)&lt;3,"",SUM(AA196:AC196))</f>
        <v/>
      </c>
      <c r="AE196">
        <f>IF(L196&gt;=4,2,IF(L196&gt;=2,1,0))</f>
        <v/>
      </c>
      <c r="AF196">
        <f>IF(L196&gt;=5,1,0)</f>
        <v/>
      </c>
      <c r="AG196">
        <f>AE196+AF196</f>
        <v/>
      </c>
      <c r="AH196" s="15">
        <f>IF(M196&lt;&gt;1,"",IF(OR(R196=-9,R196=""),"",R196))</f>
        <v/>
      </c>
      <c r="AI196">
        <f>IF(M196&lt;&gt;1,"",IF(OR(Q196=999,Q196=""),"",Q196))</f>
        <v/>
      </c>
    </row>
    <row r="197">
      <c r="A197" t="inlineStr">
        <is>
          <t>TQRMNOP100981</t>
        </is>
      </c>
      <c r="B197" t="n">
        <v>2025</v>
      </c>
      <c r="C197" t="n">
        <v>1</v>
      </c>
      <c r="D197" t="n">
        <v>42</v>
      </c>
      <c r="E197" t="inlineStr">
        <is>
          <t>N</t>
        </is>
      </c>
      <c r="F197" t="n">
        <v>27</v>
      </c>
      <c r="G197" t="n">
        <v>1221</v>
      </c>
      <c r="H197" t="n">
        <v>3</v>
      </c>
      <c r="I197" t="n">
        <v>1</v>
      </c>
      <c r="J197" t="n">
        <v>19</v>
      </c>
      <c r="K197" t="n">
        <v>2</v>
      </c>
      <c r="L197" t="n">
        <v>2</v>
      </c>
      <c r="M197" t="n">
        <v>3</v>
      </c>
      <c r="R197" s="15" t="n">
        <v>0</v>
      </c>
      <c r="S197" s="15" t="n">
        <v>0</v>
      </c>
      <c r="T197" s="15" t="n">
        <v>0</v>
      </c>
      <c r="U197" s="15" t="n">
        <v>63300</v>
      </c>
      <c r="V197">
        <f>IFERROR(VLOOKUP(D197,Tablas_Equivalencia!$A$3:$B$8,2,FALSE),"Sin dato")</f>
        <v/>
      </c>
      <c r="W197">
        <f>IFERROR(VLOOKUP(L197,Tablas_Equivalencia!$D$3:$E$9,2,FALSE),"Sin dato")</f>
        <v/>
      </c>
      <c r="X197">
        <f>IF(I197=1,"Varón","Mujer")</f>
        <v/>
      </c>
      <c r="Y197">
        <f>IFERROR(VLOOKUP(M197,Tablas_Equivalencia!$G$3:$H$6,2,FALSE),"Sin dato")</f>
        <v/>
      </c>
      <c r="Z197">
        <f>IF(J197&lt;=24,"18-24","25-29")</f>
        <v/>
      </c>
      <c r="AA197">
        <f>IF(M197&lt;&gt;1,"",IF(P197=2,1,0))</f>
        <v/>
      </c>
      <c r="AB197">
        <f>IF(M197&lt;&gt;1,"",IF(O197&gt;=2,1,0))</f>
        <v/>
      </c>
      <c r="AC197">
        <f>IF(M197&lt;&gt;1,"",IF(OR(Q197=999,Q197=""),"",IF(OR(Q197&lt;35,Q197&gt;48),1,0)))</f>
        <v/>
      </c>
      <c r="AD197">
        <f>IF(COUNT(AA197:AC197)&lt;3,"",SUM(AA197:AC197))</f>
        <v/>
      </c>
      <c r="AE197">
        <f>IF(L197&gt;=4,2,IF(L197&gt;=2,1,0))</f>
        <v/>
      </c>
      <c r="AF197">
        <f>IF(L197&gt;=5,1,0)</f>
        <v/>
      </c>
      <c r="AG197">
        <f>AE197+AF197</f>
        <v/>
      </c>
      <c r="AH197" s="15">
        <f>IF(M197&lt;&gt;1,"",IF(OR(R197=-9,R197=""),"",R197))</f>
        <v/>
      </c>
      <c r="AI197">
        <f>IF(M197&lt;&gt;1,"",IF(OR(Q197=999,Q197=""),"",Q197))</f>
        <v/>
      </c>
    </row>
    <row r="198">
      <c r="A198" t="inlineStr">
        <is>
          <t>TQRMNOP100986</t>
        </is>
      </c>
      <c r="B198" t="n">
        <v>2025</v>
      </c>
      <c r="C198" t="n">
        <v>1</v>
      </c>
      <c r="D198" t="n">
        <v>1</v>
      </c>
      <c r="E198" t="inlineStr">
        <is>
          <t>S</t>
        </is>
      </c>
      <c r="F198" t="n">
        <v>32</v>
      </c>
      <c r="G198" t="n">
        <v>1292</v>
      </c>
      <c r="H198" t="n">
        <v>1</v>
      </c>
      <c r="I198" t="n">
        <v>2</v>
      </c>
      <c r="J198" t="n">
        <v>21</v>
      </c>
      <c r="K198" t="n">
        <v>1</v>
      </c>
      <c r="L198" t="n">
        <v>5</v>
      </c>
      <c r="M198" t="n">
        <v>3</v>
      </c>
      <c r="R198" s="15" t="n">
        <v>0</v>
      </c>
      <c r="S198" s="15" t="n">
        <v>0</v>
      </c>
      <c r="T198" s="15" t="n">
        <v>0</v>
      </c>
      <c r="U198" s="15" t="n">
        <v>81900</v>
      </c>
      <c r="V198">
        <f>IFERROR(VLOOKUP(D198,Tablas_Equivalencia!$A$3:$B$8,2,FALSE),"Sin dato")</f>
        <v/>
      </c>
      <c r="W198">
        <f>IFERROR(VLOOKUP(L198,Tablas_Equivalencia!$D$3:$E$9,2,FALSE),"Sin dato")</f>
        <v/>
      </c>
      <c r="X198">
        <f>IF(I198=1,"Varón","Mujer")</f>
        <v/>
      </c>
      <c r="Y198">
        <f>IFERROR(VLOOKUP(M198,Tablas_Equivalencia!$G$3:$H$6,2,FALSE),"Sin dato")</f>
        <v/>
      </c>
      <c r="Z198">
        <f>IF(J198&lt;=24,"18-24","25-29")</f>
        <v/>
      </c>
      <c r="AA198">
        <f>IF(M198&lt;&gt;1,"",IF(P198=2,1,0))</f>
        <v/>
      </c>
      <c r="AB198">
        <f>IF(M198&lt;&gt;1,"",IF(O198&gt;=2,1,0))</f>
        <v/>
      </c>
      <c r="AC198">
        <f>IF(M198&lt;&gt;1,"",IF(OR(Q198=999,Q198=""),"",IF(OR(Q198&lt;35,Q198&gt;48),1,0)))</f>
        <v/>
      </c>
      <c r="AD198">
        <f>IF(COUNT(AA198:AC198)&lt;3,"",SUM(AA198:AC198))</f>
        <v/>
      </c>
      <c r="AE198">
        <f>IF(L198&gt;=4,2,IF(L198&gt;=2,1,0))</f>
        <v/>
      </c>
      <c r="AF198">
        <f>IF(L198&gt;=5,1,0)</f>
        <v/>
      </c>
      <c r="AG198">
        <f>AE198+AF198</f>
        <v/>
      </c>
      <c r="AH198" s="15">
        <f>IF(M198&lt;&gt;1,"",IF(OR(R198=-9,R198=""),"",R198))</f>
        <v/>
      </c>
      <c r="AI198">
        <f>IF(M198&lt;&gt;1,"",IF(OR(Q198=999,Q198=""),"",Q198))</f>
        <v/>
      </c>
    </row>
    <row r="199">
      <c r="A199" t="inlineStr">
        <is>
          <t>TQRMNOP100988</t>
        </is>
      </c>
      <c r="B199" t="n">
        <v>2025</v>
      </c>
      <c r="C199" t="n">
        <v>1</v>
      </c>
      <c r="D199" t="n">
        <v>44</v>
      </c>
      <c r="E199" t="inlineStr">
        <is>
          <t>N</t>
        </is>
      </c>
      <c r="F199" t="n">
        <v>93</v>
      </c>
      <c r="G199" t="n">
        <v>920</v>
      </c>
      <c r="H199" t="n">
        <v>3</v>
      </c>
      <c r="I199" t="n">
        <v>2</v>
      </c>
      <c r="J199" t="n">
        <v>18</v>
      </c>
      <c r="K199" t="n">
        <v>2</v>
      </c>
      <c r="L199" t="n">
        <v>4</v>
      </c>
      <c r="M199" t="n">
        <v>3</v>
      </c>
      <c r="R199" s="15" t="n">
        <v>0</v>
      </c>
      <c r="S199" s="15" t="n">
        <v>0</v>
      </c>
      <c r="T199" s="15" t="n">
        <v>0</v>
      </c>
      <c r="U199" s="15" t="n">
        <v>174100</v>
      </c>
      <c r="V199">
        <f>IFERROR(VLOOKUP(D199,Tablas_Equivalencia!$A$3:$B$8,2,FALSE),"Sin dato")</f>
        <v/>
      </c>
      <c r="W199">
        <f>IFERROR(VLOOKUP(L199,Tablas_Equivalencia!$D$3:$E$9,2,FALSE),"Sin dato")</f>
        <v/>
      </c>
      <c r="X199">
        <f>IF(I199=1,"Varón","Mujer")</f>
        <v/>
      </c>
      <c r="Y199">
        <f>IFERROR(VLOOKUP(M199,Tablas_Equivalencia!$G$3:$H$6,2,FALSE),"Sin dato")</f>
        <v/>
      </c>
      <c r="Z199">
        <f>IF(J199&lt;=24,"18-24","25-29")</f>
        <v/>
      </c>
      <c r="AA199">
        <f>IF(M199&lt;&gt;1,"",IF(P199=2,1,0))</f>
        <v/>
      </c>
      <c r="AB199">
        <f>IF(M199&lt;&gt;1,"",IF(O199&gt;=2,1,0))</f>
        <v/>
      </c>
      <c r="AC199">
        <f>IF(M199&lt;&gt;1,"",IF(OR(Q199=999,Q199=""),"",IF(OR(Q199&lt;35,Q199&gt;48),1,0)))</f>
        <v/>
      </c>
      <c r="AD199">
        <f>IF(COUNT(AA199:AC199)&lt;3,"",SUM(AA199:AC199))</f>
        <v/>
      </c>
      <c r="AE199">
        <f>IF(L199&gt;=4,2,IF(L199&gt;=2,1,0))</f>
        <v/>
      </c>
      <c r="AF199">
        <f>IF(L199&gt;=5,1,0)</f>
        <v/>
      </c>
      <c r="AG199">
        <f>AE199+AF199</f>
        <v/>
      </c>
      <c r="AH199" s="15">
        <f>IF(M199&lt;&gt;1,"",IF(OR(R199=-9,R199=""),"",R199))</f>
        <v/>
      </c>
      <c r="AI199">
        <f>IF(M199&lt;&gt;1,"",IF(OR(Q199=999,Q199=""),"",Q199))</f>
        <v/>
      </c>
    </row>
    <row r="200">
      <c r="A200" t="inlineStr">
        <is>
          <t>TQRMNOP100992</t>
        </is>
      </c>
      <c r="B200" t="n">
        <v>2025</v>
      </c>
      <c r="C200" t="n">
        <v>1</v>
      </c>
      <c r="D200" t="n">
        <v>43</v>
      </c>
      <c r="E200" t="inlineStr">
        <is>
          <t>N</t>
        </is>
      </c>
      <c r="F200" t="n">
        <v>29</v>
      </c>
      <c r="G200" t="n">
        <v>1102</v>
      </c>
      <c r="H200" t="n">
        <v>2</v>
      </c>
      <c r="I200" t="n">
        <v>2</v>
      </c>
      <c r="J200" t="n">
        <v>19</v>
      </c>
      <c r="K200" t="n">
        <v>2</v>
      </c>
      <c r="L200" t="n">
        <v>4</v>
      </c>
      <c r="M200" t="n">
        <v>1</v>
      </c>
      <c r="N200" t="n">
        <v>3</v>
      </c>
      <c r="O200" t="n">
        <v>1</v>
      </c>
      <c r="P200" t="n">
        <v>1</v>
      </c>
      <c r="Q200" t="n">
        <v>27</v>
      </c>
      <c r="R200" s="15" t="n">
        <v>786000</v>
      </c>
      <c r="S200" s="15" t="n">
        <v>0</v>
      </c>
      <c r="T200" s="15" t="n">
        <v>786000</v>
      </c>
      <c r="U200" s="15" t="n">
        <v>162400</v>
      </c>
      <c r="V200">
        <f>IFERROR(VLOOKUP(D200,Tablas_Equivalencia!$A$3:$B$8,2,FALSE),"Sin dato")</f>
        <v/>
      </c>
      <c r="W200">
        <f>IFERROR(VLOOKUP(L200,Tablas_Equivalencia!$D$3:$E$9,2,FALSE),"Sin dato")</f>
        <v/>
      </c>
      <c r="X200">
        <f>IF(I200=1,"Varón","Mujer")</f>
        <v/>
      </c>
      <c r="Y200">
        <f>IFERROR(VLOOKUP(M200,Tablas_Equivalencia!$G$3:$H$6,2,FALSE),"Sin dato")</f>
        <v/>
      </c>
      <c r="Z200">
        <f>IF(J200&lt;=24,"18-24","25-29")</f>
        <v/>
      </c>
      <c r="AA200">
        <f>IF(M200&lt;&gt;1,"",IF(P200=2,1,0))</f>
        <v/>
      </c>
      <c r="AB200">
        <f>IF(M200&lt;&gt;1,"",IF(O200&gt;=2,1,0))</f>
        <v/>
      </c>
      <c r="AC200">
        <f>IF(M200&lt;&gt;1,"",IF(OR(Q200=999,Q200=""),"",IF(OR(Q200&lt;35,Q200&gt;48),1,0)))</f>
        <v/>
      </c>
      <c r="AD200">
        <f>IF(COUNT(AA200:AC200)&lt;3,"",SUM(AA200:AC200))</f>
        <v/>
      </c>
      <c r="AE200">
        <f>IF(L200&gt;=4,2,IF(L200&gt;=2,1,0))</f>
        <v/>
      </c>
      <c r="AF200">
        <f>IF(L200&gt;=5,1,0)</f>
        <v/>
      </c>
      <c r="AG200">
        <f>AE200+AF200</f>
        <v/>
      </c>
      <c r="AH200" s="15">
        <f>IF(M200&lt;&gt;1,"",IF(OR(R200=-9,R200=""),"",R200))</f>
        <v/>
      </c>
      <c r="AI200">
        <f>IF(M200&lt;&gt;1,"",IF(OR(Q200=999,Q200=""),"",Q200))</f>
        <v/>
      </c>
    </row>
    <row r="201">
      <c r="A201" t="inlineStr">
        <is>
          <t>TQRMNOP100996</t>
        </is>
      </c>
      <c r="B201" t="n">
        <v>2025</v>
      </c>
      <c r="C201" t="n">
        <v>1</v>
      </c>
      <c r="D201" t="n">
        <v>43</v>
      </c>
      <c r="E201" t="inlineStr">
        <is>
          <t>S</t>
        </is>
      </c>
      <c r="F201" t="n">
        <v>19</v>
      </c>
      <c r="G201" t="n">
        <v>1466</v>
      </c>
      <c r="H201" t="n">
        <v>10</v>
      </c>
      <c r="I201" t="n">
        <v>2</v>
      </c>
      <c r="J201" t="n">
        <v>25</v>
      </c>
      <c r="K201" t="n">
        <v>2</v>
      </c>
      <c r="L201" t="n">
        <v>6</v>
      </c>
      <c r="M201" t="n">
        <v>3</v>
      </c>
      <c r="R201" s="15" t="n">
        <v>0</v>
      </c>
      <c r="S201" s="15" t="n">
        <v>0</v>
      </c>
      <c r="T201" s="15" t="n">
        <v>0</v>
      </c>
      <c r="U201" s="15" t="n">
        <v>224900</v>
      </c>
      <c r="V201">
        <f>IFERROR(VLOOKUP(D201,Tablas_Equivalencia!$A$3:$B$8,2,FALSE),"Sin dato")</f>
        <v/>
      </c>
      <c r="W201">
        <f>IFERROR(VLOOKUP(L201,Tablas_Equivalencia!$D$3:$E$9,2,FALSE),"Sin dato")</f>
        <v/>
      </c>
      <c r="X201">
        <f>IF(I201=1,"Varón","Mujer")</f>
        <v/>
      </c>
      <c r="Y201">
        <f>IFERROR(VLOOKUP(M201,Tablas_Equivalencia!$G$3:$H$6,2,FALSE),"Sin dato")</f>
        <v/>
      </c>
      <c r="Z201">
        <f>IF(J201&lt;=24,"18-24","25-29")</f>
        <v/>
      </c>
      <c r="AA201">
        <f>IF(M201&lt;&gt;1,"",IF(P201=2,1,0))</f>
        <v/>
      </c>
      <c r="AB201">
        <f>IF(M201&lt;&gt;1,"",IF(O201&gt;=2,1,0))</f>
        <v/>
      </c>
      <c r="AC201">
        <f>IF(M201&lt;&gt;1,"",IF(OR(Q201=999,Q201=""),"",IF(OR(Q201&lt;35,Q201&gt;48),1,0)))</f>
        <v/>
      </c>
      <c r="AD201">
        <f>IF(COUNT(AA201:AC201)&lt;3,"",SUM(AA201:AC201))</f>
        <v/>
      </c>
      <c r="AE201">
        <f>IF(L201&gt;=4,2,IF(L201&gt;=2,1,0))</f>
        <v/>
      </c>
      <c r="AF201">
        <f>IF(L201&gt;=5,1,0)</f>
        <v/>
      </c>
      <c r="AG201">
        <f>AE201+AF201</f>
        <v/>
      </c>
      <c r="AH201" s="15">
        <f>IF(M201&lt;&gt;1,"",IF(OR(R201=-9,R201=""),"",R201))</f>
        <v/>
      </c>
      <c r="AI201">
        <f>IF(M201&lt;&gt;1,"",IF(OR(Q201=999,Q201=""),"",Q201))</f>
        <v/>
      </c>
    </row>
    <row r="202">
      <c r="A202" t="inlineStr">
        <is>
          <t>TQRMNOP101000</t>
        </is>
      </c>
      <c r="B202" t="n">
        <v>2025</v>
      </c>
      <c r="C202" t="n">
        <v>1</v>
      </c>
      <c r="D202" t="n">
        <v>43</v>
      </c>
      <c r="E202" t="inlineStr">
        <is>
          <t>S</t>
        </is>
      </c>
      <c r="F202" t="n">
        <v>19</v>
      </c>
      <c r="G202" t="n">
        <v>1811</v>
      </c>
      <c r="H202" t="n">
        <v>3</v>
      </c>
      <c r="I202" t="n">
        <v>1</v>
      </c>
      <c r="J202" t="n">
        <v>18</v>
      </c>
      <c r="K202" t="n">
        <v>2</v>
      </c>
      <c r="L202" t="n">
        <v>3</v>
      </c>
      <c r="M202" t="n">
        <v>1</v>
      </c>
      <c r="N202" t="n">
        <v>3</v>
      </c>
      <c r="O202" t="n">
        <v>2</v>
      </c>
      <c r="P202" t="n">
        <v>2</v>
      </c>
      <c r="Q202" t="n">
        <v>40</v>
      </c>
      <c r="R202" s="15" t="n">
        <v>466000</v>
      </c>
      <c r="S202" s="15" t="n">
        <v>0</v>
      </c>
      <c r="T202" s="15" t="n">
        <v>466000</v>
      </c>
      <c r="U202" s="15" t="n">
        <v>179100</v>
      </c>
      <c r="V202">
        <f>IFERROR(VLOOKUP(D202,Tablas_Equivalencia!$A$3:$B$8,2,FALSE),"Sin dato")</f>
        <v/>
      </c>
      <c r="W202">
        <f>IFERROR(VLOOKUP(L202,Tablas_Equivalencia!$D$3:$E$9,2,FALSE),"Sin dato")</f>
        <v/>
      </c>
      <c r="X202">
        <f>IF(I202=1,"Varón","Mujer")</f>
        <v/>
      </c>
      <c r="Y202">
        <f>IFERROR(VLOOKUP(M202,Tablas_Equivalencia!$G$3:$H$6,2,FALSE),"Sin dato")</f>
        <v/>
      </c>
      <c r="Z202">
        <f>IF(J202&lt;=24,"18-24","25-29")</f>
        <v/>
      </c>
      <c r="AA202">
        <f>IF(M202&lt;&gt;1,"",IF(P202=2,1,0))</f>
        <v/>
      </c>
      <c r="AB202">
        <f>IF(M202&lt;&gt;1,"",IF(O202&gt;=2,1,0))</f>
        <v/>
      </c>
      <c r="AC202">
        <f>IF(M202&lt;&gt;1,"",IF(OR(Q202=999,Q202=""),"",IF(OR(Q202&lt;35,Q202&gt;48),1,0)))</f>
        <v/>
      </c>
      <c r="AD202">
        <f>IF(COUNT(AA202:AC202)&lt;3,"",SUM(AA202:AC202))</f>
        <v/>
      </c>
      <c r="AE202">
        <f>IF(L202&gt;=4,2,IF(L202&gt;=2,1,0))</f>
        <v/>
      </c>
      <c r="AF202">
        <f>IF(L202&gt;=5,1,0)</f>
        <v/>
      </c>
      <c r="AG202">
        <f>AE202+AF202</f>
        <v/>
      </c>
      <c r="AH202" s="15">
        <f>IF(M202&lt;&gt;1,"",IF(OR(R202=-9,R202=""),"",R202))</f>
        <v/>
      </c>
      <c r="AI202">
        <f>IF(M202&lt;&gt;1,"",IF(OR(Q202=999,Q202=""),"",Q202))</f>
        <v/>
      </c>
    </row>
    <row r="203">
      <c r="A203" t="inlineStr">
        <is>
          <t>TQRMNOP101019</t>
        </is>
      </c>
      <c r="B203" t="n">
        <v>2025</v>
      </c>
      <c r="C203" t="n">
        <v>1</v>
      </c>
      <c r="D203" t="n">
        <v>44</v>
      </c>
      <c r="E203" t="inlineStr">
        <is>
          <t>N</t>
        </is>
      </c>
      <c r="F203" t="n">
        <v>6</v>
      </c>
      <c r="G203" t="n">
        <v>765</v>
      </c>
      <c r="H203" t="n">
        <v>10</v>
      </c>
      <c r="I203" t="n">
        <v>1</v>
      </c>
      <c r="J203" t="n">
        <v>21</v>
      </c>
      <c r="K203" t="n">
        <v>2</v>
      </c>
      <c r="L203" t="n">
        <v>4</v>
      </c>
      <c r="M203" t="n">
        <v>1</v>
      </c>
      <c r="N203" t="n">
        <v>3</v>
      </c>
      <c r="O203" t="n">
        <v>1</v>
      </c>
      <c r="P203" t="n">
        <v>1</v>
      </c>
      <c r="Q203" t="n">
        <v>21</v>
      </c>
      <c r="R203" s="15" t="n">
        <v>263000</v>
      </c>
      <c r="S203" s="15" t="n">
        <v>0</v>
      </c>
      <c r="T203" s="15" t="n">
        <v>263000</v>
      </c>
      <c r="U203" s="15" t="n">
        <v>127000</v>
      </c>
      <c r="V203">
        <f>IFERROR(VLOOKUP(D203,Tablas_Equivalencia!$A$3:$B$8,2,FALSE),"Sin dato")</f>
        <v/>
      </c>
      <c r="W203">
        <f>IFERROR(VLOOKUP(L203,Tablas_Equivalencia!$D$3:$E$9,2,FALSE),"Sin dato")</f>
        <v/>
      </c>
      <c r="X203">
        <f>IF(I203=1,"Varón","Mujer")</f>
        <v/>
      </c>
      <c r="Y203">
        <f>IFERROR(VLOOKUP(M203,Tablas_Equivalencia!$G$3:$H$6,2,FALSE),"Sin dato")</f>
        <v/>
      </c>
      <c r="Z203">
        <f>IF(J203&lt;=24,"18-24","25-29")</f>
        <v/>
      </c>
      <c r="AA203">
        <f>IF(M203&lt;&gt;1,"",IF(P203=2,1,0))</f>
        <v/>
      </c>
      <c r="AB203">
        <f>IF(M203&lt;&gt;1,"",IF(O203&gt;=2,1,0))</f>
        <v/>
      </c>
      <c r="AC203">
        <f>IF(M203&lt;&gt;1,"",IF(OR(Q203=999,Q203=""),"",IF(OR(Q203&lt;35,Q203&gt;48),1,0)))</f>
        <v/>
      </c>
      <c r="AD203">
        <f>IF(COUNT(AA203:AC203)&lt;3,"",SUM(AA203:AC203))</f>
        <v/>
      </c>
      <c r="AE203">
        <f>IF(L203&gt;=4,2,IF(L203&gt;=2,1,0))</f>
        <v/>
      </c>
      <c r="AF203">
        <f>IF(L203&gt;=5,1,0)</f>
        <v/>
      </c>
      <c r="AG203">
        <f>AE203+AF203</f>
        <v/>
      </c>
      <c r="AH203" s="15">
        <f>IF(M203&lt;&gt;1,"",IF(OR(R203=-9,R203=""),"",R203))</f>
        <v/>
      </c>
      <c r="AI203">
        <f>IF(M203&lt;&gt;1,"",IF(OR(Q203=999,Q203=""),"",Q203))</f>
        <v/>
      </c>
    </row>
    <row r="204">
      <c r="A204" t="inlineStr">
        <is>
          <t>TQRMNOP101020</t>
        </is>
      </c>
      <c r="B204" t="n">
        <v>2025</v>
      </c>
      <c r="C204" t="n">
        <v>1</v>
      </c>
      <c r="D204" t="n">
        <v>40</v>
      </c>
      <c r="E204" t="inlineStr">
        <is>
          <t>N</t>
        </is>
      </c>
      <c r="F204" t="n">
        <v>23</v>
      </c>
      <c r="G204" t="n">
        <v>428</v>
      </c>
      <c r="H204" t="n">
        <v>2</v>
      </c>
      <c r="I204" t="n">
        <v>1</v>
      </c>
      <c r="J204" t="n">
        <v>19</v>
      </c>
      <c r="K204" t="n">
        <v>1</v>
      </c>
      <c r="L204" t="n">
        <v>5</v>
      </c>
      <c r="M204" t="n">
        <v>1</v>
      </c>
      <c r="N204" t="n">
        <v>3</v>
      </c>
      <c r="O204" t="n">
        <v>1</v>
      </c>
      <c r="P204" t="n">
        <v>1</v>
      </c>
      <c r="Q204" t="n">
        <v>60</v>
      </c>
      <c r="R204" s="15" t="n">
        <v>1460000</v>
      </c>
      <c r="S204" s="15" t="n">
        <v>0</v>
      </c>
      <c r="T204" s="15" t="n">
        <v>1460000</v>
      </c>
      <c r="U204" s="15" t="n">
        <v>219300</v>
      </c>
      <c r="V204">
        <f>IFERROR(VLOOKUP(D204,Tablas_Equivalencia!$A$3:$B$8,2,FALSE),"Sin dato")</f>
        <v/>
      </c>
      <c r="W204">
        <f>IFERROR(VLOOKUP(L204,Tablas_Equivalencia!$D$3:$E$9,2,FALSE),"Sin dato")</f>
        <v/>
      </c>
      <c r="X204">
        <f>IF(I204=1,"Varón","Mujer")</f>
        <v/>
      </c>
      <c r="Y204">
        <f>IFERROR(VLOOKUP(M204,Tablas_Equivalencia!$G$3:$H$6,2,FALSE),"Sin dato")</f>
        <v/>
      </c>
      <c r="Z204">
        <f>IF(J204&lt;=24,"18-24","25-29")</f>
        <v/>
      </c>
      <c r="AA204">
        <f>IF(M204&lt;&gt;1,"",IF(P204=2,1,0))</f>
        <v/>
      </c>
      <c r="AB204">
        <f>IF(M204&lt;&gt;1,"",IF(O204&gt;=2,1,0))</f>
        <v/>
      </c>
      <c r="AC204">
        <f>IF(M204&lt;&gt;1,"",IF(OR(Q204=999,Q204=""),"",IF(OR(Q204&lt;35,Q204&gt;48),1,0)))</f>
        <v/>
      </c>
      <c r="AD204">
        <f>IF(COUNT(AA204:AC204)&lt;3,"",SUM(AA204:AC204))</f>
        <v/>
      </c>
      <c r="AE204">
        <f>IF(L204&gt;=4,2,IF(L204&gt;=2,1,0))</f>
        <v/>
      </c>
      <c r="AF204">
        <f>IF(L204&gt;=5,1,0)</f>
        <v/>
      </c>
      <c r="AG204">
        <f>AE204+AF204</f>
        <v/>
      </c>
      <c r="AH204" s="15">
        <f>IF(M204&lt;&gt;1,"",IF(OR(R204=-9,R204=""),"",R204))</f>
        <v/>
      </c>
      <c r="AI204">
        <f>IF(M204&lt;&gt;1,"",IF(OR(Q204=999,Q204=""),"",Q204))</f>
        <v/>
      </c>
    </row>
    <row r="205">
      <c r="A205" t="inlineStr">
        <is>
          <t>TQRMNOP101021</t>
        </is>
      </c>
      <c r="B205" t="n">
        <v>2025</v>
      </c>
      <c r="C205" t="n">
        <v>1</v>
      </c>
      <c r="D205" t="n">
        <v>43</v>
      </c>
      <c r="E205" t="inlineStr">
        <is>
          <t>N</t>
        </is>
      </c>
      <c r="F205" t="n">
        <v>38</v>
      </c>
      <c r="G205" t="n">
        <v>1523</v>
      </c>
      <c r="H205" t="n">
        <v>2</v>
      </c>
      <c r="I205" t="n">
        <v>1</v>
      </c>
      <c r="J205" t="n">
        <v>24</v>
      </c>
      <c r="K205" t="n">
        <v>1</v>
      </c>
      <c r="L205" t="n">
        <v>4</v>
      </c>
      <c r="M205" t="n">
        <v>1</v>
      </c>
      <c r="N205" t="n">
        <v>2</v>
      </c>
      <c r="O205" t="n">
        <v>1</v>
      </c>
      <c r="P205" t="n">
        <v>1</v>
      </c>
      <c r="Q205" t="n">
        <v>55</v>
      </c>
      <c r="R205" s="15" t="n">
        <v>545000</v>
      </c>
      <c r="S205" s="15" t="n">
        <v>0</v>
      </c>
      <c r="T205" s="15" t="n">
        <v>545000</v>
      </c>
      <c r="U205" s="15" t="n">
        <v>119900</v>
      </c>
      <c r="V205">
        <f>IFERROR(VLOOKUP(D205,Tablas_Equivalencia!$A$3:$B$8,2,FALSE),"Sin dato")</f>
        <v/>
      </c>
      <c r="W205">
        <f>IFERROR(VLOOKUP(L205,Tablas_Equivalencia!$D$3:$E$9,2,FALSE),"Sin dato")</f>
        <v/>
      </c>
      <c r="X205">
        <f>IF(I205=1,"Varón","Mujer")</f>
        <v/>
      </c>
      <c r="Y205">
        <f>IFERROR(VLOOKUP(M205,Tablas_Equivalencia!$G$3:$H$6,2,FALSE),"Sin dato")</f>
        <v/>
      </c>
      <c r="Z205">
        <f>IF(J205&lt;=24,"18-24","25-29")</f>
        <v/>
      </c>
      <c r="AA205">
        <f>IF(M205&lt;&gt;1,"",IF(P205=2,1,0))</f>
        <v/>
      </c>
      <c r="AB205">
        <f>IF(M205&lt;&gt;1,"",IF(O205&gt;=2,1,0))</f>
        <v/>
      </c>
      <c r="AC205">
        <f>IF(M205&lt;&gt;1,"",IF(OR(Q205=999,Q205=""),"",IF(OR(Q205&lt;35,Q205&gt;48),1,0)))</f>
        <v/>
      </c>
      <c r="AD205">
        <f>IF(COUNT(AA205:AC205)&lt;3,"",SUM(AA205:AC205))</f>
        <v/>
      </c>
      <c r="AE205">
        <f>IF(L205&gt;=4,2,IF(L205&gt;=2,1,0))</f>
        <v/>
      </c>
      <c r="AF205">
        <f>IF(L205&gt;=5,1,0)</f>
        <v/>
      </c>
      <c r="AG205">
        <f>AE205+AF205</f>
        <v/>
      </c>
      <c r="AH205" s="15">
        <f>IF(M205&lt;&gt;1,"",IF(OR(R205=-9,R205=""),"",R205))</f>
        <v/>
      </c>
      <c r="AI205">
        <f>IF(M205&lt;&gt;1,"",IF(OR(Q205=999,Q205=""),"",Q205))</f>
        <v/>
      </c>
    </row>
    <row r="206">
      <c r="A206" t="inlineStr">
        <is>
          <t>TQRMNOP101046</t>
        </is>
      </c>
      <c r="B206" t="n">
        <v>2025</v>
      </c>
      <c r="C206" t="n">
        <v>1</v>
      </c>
      <c r="D206" t="n">
        <v>41</v>
      </c>
      <c r="E206" t="inlineStr">
        <is>
          <t>N</t>
        </is>
      </c>
      <c r="F206" t="n">
        <v>15</v>
      </c>
      <c r="G206" t="n">
        <v>1124</v>
      </c>
      <c r="H206" t="n">
        <v>1</v>
      </c>
      <c r="I206" t="n">
        <v>2</v>
      </c>
      <c r="J206" t="n">
        <v>21</v>
      </c>
      <c r="K206" t="n">
        <v>2</v>
      </c>
      <c r="L206" t="n">
        <v>3</v>
      </c>
      <c r="M206" t="n">
        <v>3</v>
      </c>
      <c r="R206" s="15" t="n">
        <v>0</v>
      </c>
      <c r="S206" s="15" t="n">
        <v>0</v>
      </c>
      <c r="T206" s="15" t="n">
        <v>0</v>
      </c>
      <c r="U206" s="15" t="n">
        <v>240300</v>
      </c>
      <c r="V206">
        <f>IFERROR(VLOOKUP(D206,Tablas_Equivalencia!$A$3:$B$8,2,FALSE),"Sin dato")</f>
        <v/>
      </c>
      <c r="W206">
        <f>IFERROR(VLOOKUP(L206,Tablas_Equivalencia!$D$3:$E$9,2,FALSE),"Sin dato")</f>
        <v/>
      </c>
      <c r="X206">
        <f>IF(I206=1,"Varón","Mujer")</f>
        <v/>
      </c>
      <c r="Y206">
        <f>IFERROR(VLOOKUP(M206,Tablas_Equivalencia!$G$3:$H$6,2,FALSE),"Sin dato")</f>
        <v/>
      </c>
      <c r="Z206">
        <f>IF(J206&lt;=24,"18-24","25-29")</f>
        <v/>
      </c>
      <c r="AA206">
        <f>IF(M206&lt;&gt;1,"",IF(P206=2,1,0))</f>
        <v/>
      </c>
      <c r="AB206">
        <f>IF(M206&lt;&gt;1,"",IF(O206&gt;=2,1,0))</f>
        <v/>
      </c>
      <c r="AC206">
        <f>IF(M206&lt;&gt;1,"",IF(OR(Q206=999,Q206=""),"",IF(OR(Q206&lt;35,Q206&gt;48),1,0)))</f>
        <v/>
      </c>
      <c r="AD206">
        <f>IF(COUNT(AA206:AC206)&lt;3,"",SUM(AA206:AC206))</f>
        <v/>
      </c>
      <c r="AE206">
        <f>IF(L206&gt;=4,2,IF(L206&gt;=2,1,0))</f>
        <v/>
      </c>
      <c r="AF206">
        <f>IF(L206&gt;=5,1,0)</f>
        <v/>
      </c>
      <c r="AG206">
        <f>AE206+AF206</f>
        <v/>
      </c>
      <c r="AH206" s="15">
        <f>IF(M206&lt;&gt;1,"",IF(OR(R206=-9,R206=""),"",R206))</f>
        <v/>
      </c>
      <c r="AI206">
        <f>IF(M206&lt;&gt;1,"",IF(OR(Q206=999,Q206=""),"",Q206))</f>
        <v/>
      </c>
    </row>
    <row r="207">
      <c r="A207" t="inlineStr">
        <is>
          <t>TQRMNOP101048</t>
        </is>
      </c>
      <c r="B207" t="n">
        <v>2025</v>
      </c>
      <c r="C207" t="n">
        <v>1</v>
      </c>
      <c r="D207" t="n">
        <v>43</v>
      </c>
      <c r="E207" t="inlineStr">
        <is>
          <t>S</t>
        </is>
      </c>
      <c r="F207" t="n">
        <v>30</v>
      </c>
      <c r="G207" t="n">
        <v>733</v>
      </c>
      <c r="H207" t="n">
        <v>3</v>
      </c>
      <c r="I207" t="n">
        <v>1</v>
      </c>
      <c r="J207" t="n">
        <v>21</v>
      </c>
      <c r="K207" t="n">
        <v>1</v>
      </c>
      <c r="L207" t="n">
        <v>5</v>
      </c>
      <c r="M207" t="n">
        <v>3</v>
      </c>
      <c r="R207" s="15" t="n">
        <v>0</v>
      </c>
      <c r="S207" s="15" t="n">
        <v>243000</v>
      </c>
      <c r="T207" s="15" t="n">
        <v>243000</v>
      </c>
      <c r="U207" s="15" t="n">
        <v>160000</v>
      </c>
      <c r="V207">
        <f>IFERROR(VLOOKUP(D207,Tablas_Equivalencia!$A$3:$B$8,2,FALSE),"Sin dato")</f>
        <v/>
      </c>
      <c r="W207">
        <f>IFERROR(VLOOKUP(L207,Tablas_Equivalencia!$D$3:$E$9,2,FALSE),"Sin dato")</f>
        <v/>
      </c>
      <c r="X207">
        <f>IF(I207=1,"Varón","Mujer")</f>
        <v/>
      </c>
      <c r="Y207">
        <f>IFERROR(VLOOKUP(M207,Tablas_Equivalencia!$G$3:$H$6,2,FALSE),"Sin dato")</f>
        <v/>
      </c>
      <c r="Z207">
        <f>IF(J207&lt;=24,"18-24","25-29")</f>
        <v/>
      </c>
      <c r="AA207">
        <f>IF(M207&lt;&gt;1,"",IF(P207=2,1,0))</f>
        <v/>
      </c>
      <c r="AB207">
        <f>IF(M207&lt;&gt;1,"",IF(O207&gt;=2,1,0))</f>
        <v/>
      </c>
      <c r="AC207">
        <f>IF(M207&lt;&gt;1,"",IF(OR(Q207=999,Q207=""),"",IF(OR(Q207&lt;35,Q207&gt;48),1,0)))</f>
        <v/>
      </c>
      <c r="AD207">
        <f>IF(COUNT(AA207:AC207)&lt;3,"",SUM(AA207:AC207))</f>
        <v/>
      </c>
      <c r="AE207">
        <f>IF(L207&gt;=4,2,IF(L207&gt;=2,1,0))</f>
        <v/>
      </c>
      <c r="AF207">
        <f>IF(L207&gt;=5,1,0)</f>
        <v/>
      </c>
      <c r="AG207">
        <f>AE207+AF207</f>
        <v/>
      </c>
      <c r="AH207" s="15">
        <f>IF(M207&lt;&gt;1,"",IF(OR(R207=-9,R207=""),"",R207))</f>
        <v/>
      </c>
      <c r="AI207">
        <f>IF(M207&lt;&gt;1,"",IF(OR(Q207=999,Q207=""),"",Q207))</f>
        <v/>
      </c>
    </row>
    <row r="208">
      <c r="A208" t="inlineStr">
        <is>
          <t>TQRMNOP101066</t>
        </is>
      </c>
      <c r="B208" t="n">
        <v>2025</v>
      </c>
      <c r="C208" t="n">
        <v>1</v>
      </c>
      <c r="D208" t="n">
        <v>40</v>
      </c>
      <c r="E208" t="inlineStr">
        <is>
          <t>S</t>
        </is>
      </c>
      <c r="F208" t="n">
        <v>7</v>
      </c>
      <c r="G208" t="n">
        <v>1480</v>
      </c>
      <c r="H208" t="n">
        <v>3</v>
      </c>
      <c r="I208" t="n">
        <v>1</v>
      </c>
      <c r="J208" t="n">
        <v>25</v>
      </c>
      <c r="K208" t="n">
        <v>2</v>
      </c>
      <c r="L208" t="n">
        <v>4</v>
      </c>
      <c r="M208" t="n">
        <v>1</v>
      </c>
      <c r="N208" t="n">
        <v>3</v>
      </c>
      <c r="O208" t="n">
        <v>2</v>
      </c>
      <c r="P208" t="n">
        <v>2</v>
      </c>
      <c r="Q208" t="n">
        <v>23</v>
      </c>
      <c r="R208" s="15" t="n">
        <v>511000</v>
      </c>
      <c r="S208" s="15" t="n">
        <v>0</v>
      </c>
      <c r="T208" s="15" t="n">
        <v>511000</v>
      </c>
      <c r="U208" s="15" t="n">
        <v>213400</v>
      </c>
      <c r="V208">
        <f>IFERROR(VLOOKUP(D208,Tablas_Equivalencia!$A$3:$B$8,2,FALSE),"Sin dato")</f>
        <v/>
      </c>
      <c r="W208">
        <f>IFERROR(VLOOKUP(L208,Tablas_Equivalencia!$D$3:$E$9,2,FALSE),"Sin dato")</f>
        <v/>
      </c>
      <c r="X208">
        <f>IF(I208=1,"Varón","Mujer")</f>
        <v/>
      </c>
      <c r="Y208">
        <f>IFERROR(VLOOKUP(M208,Tablas_Equivalencia!$G$3:$H$6,2,FALSE),"Sin dato")</f>
        <v/>
      </c>
      <c r="Z208">
        <f>IF(J208&lt;=24,"18-24","25-29")</f>
        <v/>
      </c>
      <c r="AA208">
        <f>IF(M208&lt;&gt;1,"",IF(P208=2,1,0))</f>
        <v/>
      </c>
      <c r="AB208">
        <f>IF(M208&lt;&gt;1,"",IF(O208&gt;=2,1,0))</f>
        <v/>
      </c>
      <c r="AC208">
        <f>IF(M208&lt;&gt;1,"",IF(OR(Q208=999,Q208=""),"",IF(OR(Q208&lt;35,Q208&gt;48),1,0)))</f>
        <v/>
      </c>
      <c r="AD208">
        <f>IF(COUNT(AA208:AC208)&lt;3,"",SUM(AA208:AC208))</f>
        <v/>
      </c>
      <c r="AE208">
        <f>IF(L208&gt;=4,2,IF(L208&gt;=2,1,0))</f>
        <v/>
      </c>
      <c r="AF208">
        <f>IF(L208&gt;=5,1,0)</f>
        <v/>
      </c>
      <c r="AG208">
        <f>AE208+AF208</f>
        <v/>
      </c>
      <c r="AH208" s="15">
        <f>IF(M208&lt;&gt;1,"",IF(OR(R208=-9,R208=""),"",R208))</f>
        <v/>
      </c>
      <c r="AI208">
        <f>IF(M208&lt;&gt;1,"",IF(OR(Q208=999,Q208=""),"",Q208))</f>
        <v/>
      </c>
    </row>
    <row r="209">
      <c r="A209" t="inlineStr">
        <is>
          <t>TQRMNOP101079</t>
        </is>
      </c>
      <c r="B209" t="n">
        <v>2025</v>
      </c>
      <c r="C209" t="n">
        <v>1</v>
      </c>
      <c r="D209" t="n">
        <v>1</v>
      </c>
      <c r="E209" t="inlineStr">
        <is>
          <t>S</t>
        </is>
      </c>
      <c r="F209" t="n">
        <v>32</v>
      </c>
      <c r="G209" t="n">
        <v>1058</v>
      </c>
      <c r="H209" t="n">
        <v>1</v>
      </c>
      <c r="I209" t="n">
        <v>2</v>
      </c>
      <c r="J209" t="n">
        <v>19</v>
      </c>
      <c r="K209" t="n">
        <v>2</v>
      </c>
      <c r="L209" t="n">
        <v>4</v>
      </c>
      <c r="M209" t="n">
        <v>1</v>
      </c>
      <c r="N209" t="n">
        <v>3</v>
      </c>
      <c r="O209" t="n">
        <v>1</v>
      </c>
      <c r="P209" t="n">
        <v>1</v>
      </c>
      <c r="Q209" t="n">
        <v>40</v>
      </c>
      <c r="R209" s="15" t="n">
        <v>1047000</v>
      </c>
      <c r="S209" s="15" t="n">
        <v>0</v>
      </c>
      <c r="T209" s="15" t="n">
        <v>1047000</v>
      </c>
      <c r="U209" s="15" t="n">
        <v>191400</v>
      </c>
      <c r="V209">
        <f>IFERROR(VLOOKUP(D209,Tablas_Equivalencia!$A$3:$B$8,2,FALSE),"Sin dato")</f>
        <v/>
      </c>
      <c r="W209">
        <f>IFERROR(VLOOKUP(L209,Tablas_Equivalencia!$D$3:$E$9,2,FALSE),"Sin dato")</f>
        <v/>
      </c>
      <c r="X209">
        <f>IF(I209=1,"Varón","Mujer")</f>
        <v/>
      </c>
      <c r="Y209">
        <f>IFERROR(VLOOKUP(M209,Tablas_Equivalencia!$G$3:$H$6,2,FALSE),"Sin dato")</f>
        <v/>
      </c>
      <c r="Z209">
        <f>IF(J209&lt;=24,"18-24","25-29")</f>
        <v/>
      </c>
      <c r="AA209">
        <f>IF(M209&lt;&gt;1,"",IF(P209=2,1,0))</f>
        <v/>
      </c>
      <c r="AB209">
        <f>IF(M209&lt;&gt;1,"",IF(O209&gt;=2,1,0))</f>
        <v/>
      </c>
      <c r="AC209">
        <f>IF(M209&lt;&gt;1,"",IF(OR(Q209=999,Q209=""),"",IF(OR(Q209&lt;35,Q209&gt;48),1,0)))</f>
        <v/>
      </c>
      <c r="AD209">
        <f>IF(COUNT(AA209:AC209)&lt;3,"",SUM(AA209:AC209))</f>
        <v/>
      </c>
      <c r="AE209">
        <f>IF(L209&gt;=4,2,IF(L209&gt;=2,1,0))</f>
        <v/>
      </c>
      <c r="AF209">
        <f>IF(L209&gt;=5,1,0)</f>
        <v/>
      </c>
      <c r="AG209">
        <f>AE209+AF209</f>
        <v/>
      </c>
      <c r="AH209" s="15">
        <f>IF(M209&lt;&gt;1,"",IF(OR(R209=-9,R209=""),"",R209))</f>
        <v/>
      </c>
      <c r="AI209">
        <f>IF(M209&lt;&gt;1,"",IF(OR(Q209=999,Q209=""),"",Q209))</f>
        <v/>
      </c>
    </row>
    <row r="210">
      <c r="A210" t="inlineStr">
        <is>
          <t>TQRMNOP101084</t>
        </is>
      </c>
      <c r="B210" t="n">
        <v>2025</v>
      </c>
      <c r="C210" t="n">
        <v>1</v>
      </c>
      <c r="D210" t="n">
        <v>1</v>
      </c>
      <c r="E210" t="inlineStr">
        <is>
          <t>S</t>
        </is>
      </c>
      <c r="F210" t="n">
        <v>33</v>
      </c>
      <c r="G210" t="n">
        <v>1087</v>
      </c>
      <c r="H210" t="n">
        <v>3</v>
      </c>
      <c r="I210" t="n">
        <v>2</v>
      </c>
      <c r="J210" t="n">
        <v>24</v>
      </c>
      <c r="K210" t="n">
        <v>2</v>
      </c>
      <c r="L210" t="n">
        <v>6</v>
      </c>
      <c r="M210" t="n">
        <v>1</v>
      </c>
      <c r="N210" t="n">
        <v>3</v>
      </c>
      <c r="O210" t="n">
        <v>1</v>
      </c>
      <c r="P210" t="n">
        <v>1</v>
      </c>
      <c r="Q210" t="n">
        <v>41</v>
      </c>
      <c r="R210" s="15" t="n">
        <v>1154000</v>
      </c>
      <c r="S210" s="15" t="n">
        <v>106000</v>
      </c>
      <c r="T210" s="15" t="n">
        <v>1260000</v>
      </c>
      <c r="U210" s="15" t="n">
        <v>106900</v>
      </c>
      <c r="V210">
        <f>IFERROR(VLOOKUP(D210,Tablas_Equivalencia!$A$3:$B$8,2,FALSE),"Sin dato")</f>
        <v/>
      </c>
      <c r="W210">
        <f>IFERROR(VLOOKUP(L210,Tablas_Equivalencia!$D$3:$E$9,2,FALSE),"Sin dato")</f>
        <v/>
      </c>
      <c r="X210">
        <f>IF(I210=1,"Varón","Mujer")</f>
        <v/>
      </c>
      <c r="Y210">
        <f>IFERROR(VLOOKUP(M210,Tablas_Equivalencia!$G$3:$H$6,2,FALSE),"Sin dato")</f>
        <v/>
      </c>
      <c r="Z210">
        <f>IF(J210&lt;=24,"18-24","25-29")</f>
        <v/>
      </c>
      <c r="AA210">
        <f>IF(M210&lt;&gt;1,"",IF(P210=2,1,0))</f>
        <v/>
      </c>
      <c r="AB210">
        <f>IF(M210&lt;&gt;1,"",IF(O210&gt;=2,1,0))</f>
        <v/>
      </c>
      <c r="AC210">
        <f>IF(M210&lt;&gt;1,"",IF(OR(Q210=999,Q210=""),"",IF(OR(Q210&lt;35,Q210&gt;48),1,0)))</f>
        <v/>
      </c>
      <c r="AD210">
        <f>IF(COUNT(AA210:AC210)&lt;3,"",SUM(AA210:AC210))</f>
        <v/>
      </c>
      <c r="AE210">
        <f>IF(L210&gt;=4,2,IF(L210&gt;=2,1,0))</f>
        <v/>
      </c>
      <c r="AF210">
        <f>IF(L210&gt;=5,1,0)</f>
        <v/>
      </c>
      <c r="AG210">
        <f>AE210+AF210</f>
        <v/>
      </c>
      <c r="AH210" s="15">
        <f>IF(M210&lt;&gt;1,"",IF(OR(R210=-9,R210=""),"",R210))</f>
        <v/>
      </c>
      <c r="AI210">
        <f>IF(M210&lt;&gt;1,"",IF(OR(Q210=999,Q210=""),"",Q210))</f>
        <v/>
      </c>
    </row>
    <row r="211">
      <c r="A211" t="inlineStr">
        <is>
          <t>TQRMNOP101087</t>
        </is>
      </c>
      <c r="B211" t="n">
        <v>2025</v>
      </c>
      <c r="C211" t="n">
        <v>1</v>
      </c>
      <c r="D211" t="n">
        <v>1</v>
      </c>
      <c r="E211" t="inlineStr">
        <is>
          <t>S</t>
        </is>
      </c>
      <c r="F211" t="n">
        <v>32</v>
      </c>
      <c r="G211" t="n">
        <v>1476</v>
      </c>
      <c r="H211" t="n">
        <v>10</v>
      </c>
      <c r="I211" t="n">
        <v>1</v>
      </c>
      <c r="J211" t="n">
        <v>25</v>
      </c>
      <c r="K211" t="n">
        <v>1</v>
      </c>
      <c r="L211" t="n">
        <v>5</v>
      </c>
      <c r="M211" t="n">
        <v>1</v>
      </c>
      <c r="N211" t="n">
        <v>3</v>
      </c>
      <c r="O211" t="n">
        <v>2</v>
      </c>
      <c r="P211" t="n">
        <v>1</v>
      </c>
      <c r="Q211" t="n">
        <v>36</v>
      </c>
      <c r="R211" s="15" t="n">
        <v>1078000</v>
      </c>
      <c r="S211" s="15" t="n">
        <v>0</v>
      </c>
      <c r="T211" s="15" t="n">
        <v>1078000</v>
      </c>
      <c r="U211" s="15" t="n">
        <v>207700</v>
      </c>
      <c r="V211">
        <f>IFERROR(VLOOKUP(D211,Tablas_Equivalencia!$A$3:$B$8,2,FALSE),"Sin dato")</f>
        <v/>
      </c>
      <c r="W211">
        <f>IFERROR(VLOOKUP(L211,Tablas_Equivalencia!$D$3:$E$9,2,FALSE),"Sin dato")</f>
        <v/>
      </c>
      <c r="X211">
        <f>IF(I211=1,"Varón","Mujer")</f>
        <v/>
      </c>
      <c r="Y211">
        <f>IFERROR(VLOOKUP(M211,Tablas_Equivalencia!$G$3:$H$6,2,FALSE),"Sin dato")</f>
        <v/>
      </c>
      <c r="Z211">
        <f>IF(J211&lt;=24,"18-24","25-29")</f>
        <v/>
      </c>
      <c r="AA211">
        <f>IF(M211&lt;&gt;1,"",IF(P211=2,1,0))</f>
        <v/>
      </c>
      <c r="AB211">
        <f>IF(M211&lt;&gt;1,"",IF(O211&gt;=2,1,0))</f>
        <v/>
      </c>
      <c r="AC211">
        <f>IF(M211&lt;&gt;1,"",IF(OR(Q211=999,Q211=""),"",IF(OR(Q211&lt;35,Q211&gt;48),1,0)))</f>
        <v/>
      </c>
      <c r="AD211">
        <f>IF(COUNT(AA211:AC211)&lt;3,"",SUM(AA211:AC211))</f>
        <v/>
      </c>
      <c r="AE211">
        <f>IF(L211&gt;=4,2,IF(L211&gt;=2,1,0))</f>
        <v/>
      </c>
      <c r="AF211">
        <f>IF(L211&gt;=5,1,0)</f>
        <v/>
      </c>
      <c r="AG211">
        <f>AE211+AF211</f>
        <v/>
      </c>
      <c r="AH211" s="15">
        <f>IF(M211&lt;&gt;1,"",IF(OR(R211=-9,R211=""),"",R211))</f>
        <v/>
      </c>
      <c r="AI211">
        <f>IF(M211&lt;&gt;1,"",IF(OR(Q211=999,Q211=""),"",Q211))</f>
        <v/>
      </c>
    </row>
    <row r="212">
      <c r="A212" t="inlineStr">
        <is>
          <t>TQRMNOP101097</t>
        </is>
      </c>
      <c r="B212" t="n">
        <v>2025</v>
      </c>
      <c r="C212" t="n">
        <v>1</v>
      </c>
      <c r="D212" t="n">
        <v>1</v>
      </c>
      <c r="E212" t="inlineStr">
        <is>
          <t>S</t>
        </is>
      </c>
      <c r="F212" t="n">
        <v>33</v>
      </c>
      <c r="G212" t="n">
        <v>1517</v>
      </c>
      <c r="H212" t="n">
        <v>1</v>
      </c>
      <c r="I212" t="n">
        <v>2</v>
      </c>
      <c r="J212" t="n">
        <v>20</v>
      </c>
      <c r="K212" t="n">
        <v>1</v>
      </c>
      <c r="L212" t="n">
        <v>5</v>
      </c>
      <c r="M212" t="n">
        <v>1</v>
      </c>
      <c r="N212" t="n">
        <v>3</v>
      </c>
      <c r="O212" t="n">
        <v>1</v>
      </c>
      <c r="P212" t="n">
        <v>2</v>
      </c>
      <c r="Q212" t="n">
        <v>12</v>
      </c>
      <c r="R212" s="15" t="n">
        <v>235000</v>
      </c>
      <c r="S212" s="15" t="n">
        <v>0</v>
      </c>
      <c r="T212" s="15" t="n">
        <v>235000</v>
      </c>
      <c r="U212" s="15" t="n">
        <v>83800</v>
      </c>
      <c r="V212">
        <f>IFERROR(VLOOKUP(D212,Tablas_Equivalencia!$A$3:$B$8,2,FALSE),"Sin dato")</f>
        <v/>
      </c>
      <c r="W212">
        <f>IFERROR(VLOOKUP(L212,Tablas_Equivalencia!$D$3:$E$9,2,FALSE),"Sin dato")</f>
        <v/>
      </c>
      <c r="X212">
        <f>IF(I212=1,"Varón","Mujer")</f>
        <v/>
      </c>
      <c r="Y212">
        <f>IFERROR(VLOOKUP(M212,Tablas_Equivalencia!$G$3:$H$6,2,FALSE),"Sin dato")</f>
        <v/>
      </c>
      <c r="Z212">
        <f>IF(J212&lt;=24,"18-24","25-29")</f>
        <v/>
      </c>
      <c r="AA212">
        <f>IF(M212&lt;&gt;1,"",IF(P212=2,1,0))</f>
        <v/>
      </c>
      <c r="AB212">
        <f>IF(M212&lt;&gt;1,"",IF(O212&gt;=2,1,0))</f>
        <v/>
      </c>
      <c r="AC212">
        <f>IF(M212&lt;&gt;1,"",IF(OR(Q212=999,Q212=""),"",IF(OR(Q212&lt;35,Q212&gt;48),1,0)))</f>
        <v/>
      </c>
      <c r="AD212">
        <f>IF(COUNT(AA212:AC212)&lt;3,"",SUM(AA212:AC212))</f>
        <v/>
      </c>
      <c r="AE212">
        <f>IF(L212&gt;=4,2,IF(L212&gt;=2,1,0))</f>
        <v/>
      </c>
      <c r="AF212">
        <f>IF(L212&gt;=5,1,0)</f>
        <v/>
      </c>
      <c r="AG212">
        <f>AE212+AF212</f>
        <v/>
      </c>
      <c r="AH212" s="15">
        <f>IF(M212&lt;&gt;1,"",IF(OR(R212=-9,R212=""),"",R212))</f>
        <v/>
      </c>
      <c r="AI212">
        <f>IF(M212&lt;&gt;1,"",IF(OR(Q212=999,Q212=""),"",Q212))</f>
        <v/>
      </c>
    </row>
    <row r="213">
      <c r="A213" t="inlineStr">
        <is>
          <t>TQRMNOP101104</t>
        </is>
      </c>
      <c r="B213" t="n">
        <v>2025</v>
      </c>
      <c r="C213" t="n">
        <v>1</v>
      </c>
      <c r="D213" t="n">
        <v>43</v>
      </c>
      <c r="E213" t="inlineStr">
        <is>
          <t>N</t>
        </is>
      </c>
      <c r="F213" t="n">
        <v>34</v>
      </c>
      <c r="G213" t="n">
        <v>895</v>
      </c>
      <c r="H213" t="n">
        <v>3</v>
      </c>
      <c r="I213" t="n">
        <v>2</v>
      </c>
      <c r="J213" t="n">
        <v>24</v>
      </c>
      <c r="K213" t="n">
        <v>1</v>
      </c>
      <c r="L213" t="n">
        <v>5</v>
      </c>
      <c r="M213" t="n">
        <v>1</v>
      </c>
      <c r="N213" t="n">
        <v>3</v>
      </c>
      <c r="O213" t="n">
        <v>2</v>
      </c>
      <c r="P213" t="n">
        <v>2</v>
      </c>
      <c r="Q213" t="n">
        <v>999</v>
      </c>
      <c r="R213" s="15" t="n">
        <v>-9</v>
      </c>
      <c r="S213" s="15" t="n">
        <v>0</v>
      </c>
      <c r="T213" s="15" t="n">
        <v>0</v>
      </c>
      <c r="U213" s="15" t="n">
        <v>92100</v>
      </c>
      <c r="V213">
        <f>IFERROR(VLOOKUP(D213,Tablas_Equivalencia!$A$3:$B$8,2,FALSE),"Sin dato")</f>
        <v/>
      </c>
      <c r="W213">
        <f>IFERROR(VLOOKUP(L213,Tablas_Equivalencia!$D$3:$E$9,2,FALSE),"Sin dato")</f>
        <v/>
      </c>
      <c r="X213">
        <f>IF(I213=1,"Varón","Mujer")</f>
        <v/>
      </c>
      <c r="Y213">
        <f>IFERROR(VLOOKUP(M213,Tablas_Equivalencia!$G$3:$H$6,2,FALSE),"Sin dato")</f>
        <v/>
      </c>
      <c r="Z213">
        <f>IF(J213&lt;=24,"18-24","25-29")</f>
        <v/>
      </c>
      <c r="AA213">
        <f>IF(M213&lt;&gt;1,"",IF(P213=2,1,0))</f>
        <v/>
      </c>
      <c r="AB213">
        <f>IF(M213&lt;&gt;1,"",IF(O213&gt;=2,1,0))</f>
        <v/>
      </c>
      <c r="AC213">
        <f>IF(M213&lt;&gt;1,"",IF(OR(Q213=999,Q213=""),"",IF(OR(Q213&lt;35,Q213&gt;48),1,0)))</f>
        <v/>
      </c>
      <c r="AD213">
        <f>IF(COUNT(AA213:AC213)&lt;3,"",SUM(AA213:AC213))</f>
        <v/>
      </c>
      <c r="AE213">
        <f>IF(L213&gt;=4,2,IF(L213&gt;=2,1,0))</f>
        <v/>
      </c>
      <c r="AF213">
        <f>IF(L213&gt;=5,1,0)</f>
        <v/>
      </c>
      <c r="AG213">
        <f>AE213+AF213</f>
        <v/>
      </c>
      <c r="AH213" s="15">
        <f>IF(M213&lt;&gt;1,"",IF(OR(R213=-9,R213=""),"",R213))</f>
        <v/>
      </c>
      <c r="AI213">
        <f>IF(M213&lt;&gt;1,"",IF(OR(Q213=999,Q213=""),"",Q213))</f>
        <v/>
      </c>
    </row>
    <row r="214">
      <c r="A214" t="inlineStr">
        <is>
          <t>TQRMNOP101110</t>
        </is>
      </c>
      <c r="B214" t="n">
        <v>2025</v>
      </c>
      <c r="C214" t="n">
        <v>1</v>
      </c>
      <c r="D214" t="n">
        <v>43</v>
      </c>
      <c r="E214" t="inlineStr">
        <is>
          <t>N</t>
        </is>
      </c>
      <c r="F214" t="n">
        <v>26</v>
      </c>
      <c r="G214" t="n">
        <v>1273</v>
      </c>
      <c r="H214" t="n">
        <v>1</v>
      </c>
      <c r="I214" t="n">
        <v>2</v>
      </c>
      <c r="J214" t="n">
        <v>25</v>
      </c>
      <c r="K214" t="n">
        <v>1</v>
      </c>
      <c r="L214" t="n">
        <v>5</v>
      </c>
      <c r="M214" t="n">
        <v>3</v>
      </c>
      <c r="R214" s="15" t="n">
        <v>0</v>
      </c>
      <c r="S214" s="15" t="n">
        <v>0</v>
      </c>
      <c r="T214" s="15" t="n">
        <v>0</v>
      </c>
      <c r="U214" s="15" t="n">
        <v>127600</v>
      </c>
      <c r="V214">
        <f>IFERROR(VLOOKUP(D214,Tablas_Equivalencia!$A$3:$B$8,2,FALSE),"Sin dato")</f>
        <v/>
      </c>
      <c r="W214">
        <f>IFERROR(VLOOKUP(L214,Tablas_Equivalencia!$D$3:$E$9,2,FALSE),"Sin dato")</f>
        <v/>
      </c>
      <c r="X214">
        <f>IF(I214=1,"Varón","Mujer")</f>
        <v/>
      </c>
      <c r="Y214">
        <f>IFERROR(VLOOKUP(M214,Tablas_Equivalencia!$G$3:$H$6,2,FALSE),"Sin dato")</f>
        <v/>
      </c>
      <c r="Z214">
        <f>IF(J214&lt;=24,"18-24","25-29")</f>
        <v/>
      </c>
      <c r="AA214">
        <f>IF(M214&lt;&gt;1,"",IF(P214=2,1,0))</f>
        <v/>
      </c>
      <c r="AB214">
        <f>IF(M214&lt;&gt;1,"",IF(O214&gt;=2,1,0))</f>
        <v/>
      </c>
      <c r="AC214">
        <f>IF(M214&lt;&gt;1,"",IF(OR(Q214=999,Q214=""),"",IF(OR(Q214&lt;35,Q214&gt;48),1,0)))</f>
        <v/>
      </c>
      <c r="AD214">
        <f>IF(COUNT(AA214:AC214)&lt;3,"",SUM(AA214:AC214))</f>
        <v/>
      </c>
      <c r="AE214">
        <f>IF(L214&gt;=4,2,IF(L214&gt;=2,1,0))</f>
        <v/>
      </c>
      <c r="AF214">
        <f>IF(L214&gt;=5,1,0)</f>
        <v/>
      </c>
      <c r="AG214">
        <f>AE214+AF214</f>
        <v/>
      </c>
      <c r="AH214" s="15">
        <f>IF(M214&lt;&gt;1,"",IF(OR(R214=-9,R214=""),"",R214))</f>
        <v/>
      </c>
      <c r="AI214">
        <f>IF(M214&lt;&gt;1,"",IF(OR(Q214=999,Q214=""),"",Q214))</f>
        <v/>
      </c>
    </row>
    <row r="215">
      <c r="A215" t="inlineStr">
        <is>
          <t>TQRMNOP101112</t>
        </is>
      </c>
      <c r="B215" t="n">
        <v>2025</v>
      </c>
      <c r="C215" t="n">
        <v>1</v>
      </c>
      <c r="D215" t="n">
        <v>41</v>
      </c>
      <c r="E215" t="inlineStr">
        <is>
          <t>N</t>
        </is>
      </c>
      <c r="F215" t="n">
        <v>12</v>
      </c>
      <c r="G215" t="n">
        <v>757</v>
      </c>
      <c r="H215" t="n">
        <v>3</v>
      </c>
      <c r="I215" t="n">
        <v>1</v>
      </c>
      <c r="J215" t="n">
        <v>21</v>
      </c>
      <c r="K215" t="n">
        <v>2</v>
      </c>
      <c r="L215" t="n">
        <v>3</v>
      </c>
      <c r="M215" t="n">
        <v>1</v>
      </c>
      <c r="N215" t="n">
        <v>3</v>
      </c>
      <c r="O215" t="n">
        <v>2</v>
      </c>
      <c r="P215" t="n">
        <v>2</v>
      </c>
      <c r="Q215" t="n">
        <v>54</v>
      </c>
      <c r="R215" s="15" t="n">
        <v>582000</v>
      </c>
      <c r="S215" s="15" t="n">
        <v>0</v>
      </c>
      <c r="T215" s="15" t="n">
        <v>582000</v>
      </c>
      <c r="U215" s="15" t="n">
        <v>194800</v>
      </c>
      <c r="V215">
        <f>IFERROR(VLOOKUP(D215,Tablas_Equivalencia!$A$3:$B$8,2,FALSE),"Sin dato")</f>
        <v/>
      </c>
      <c r="W215">
        <f>IFERROR(VLOOKUP(L215,Tablas_Equivalencia!$D$3:$E$9,2,FALSE),"Sin dato")</f>
        <v/>
      </c>
      <c r="X215">
        <f>IF(I215=1,"Varón","Mujer")</f>
        <v/>
      </c>
      <c r="Y215">
        <f>IFERROR(VLOOKUP(M215,Tablas_Equivalencia!$G$3:$H$6,2,FALSE),"Sin dato")</f>
        <v/>
      </c>
      <c r="Z215">
        <f>IF(J215&lt;=24,"18-24","25-29")</f>
        <v/>
      </c>
      <c r="AA215">
        <f>IF(M215&lt;&gt;1,"",IF(P215=2,1,0))</f>
        <v/>
      </c>
      <c r="AB215">
        <f>IF(M215&lt;&gt;1,"",IF(O215&gt;=2,1,0))</f>
        <v/>
      </c>
      <c r="AC215">
        <f>IF(M215&lt;&gt;1,"",IF(OR(Q215=999,Q215=""),"",IF(OR(Q215&lt;35,Q215&gt;48),1,0)))</f>
        <v/>
      </c>
      <c r="AD215">
        <f>IF(COUNT(AA215:AC215)&lt;3,"",SUM(AA215:AC215))</f>
        <v/>
      </c>
      <c r="AE215">
        <f>IF(L215&gt;=4,2,IF(L215&gt;=2,1,0))</f>
        <v/>
      </c>
      <c r="AF215">
        <f>IF(L215&gt;=5,1,0)</f>
        <v/>
      </c>
      <c r="AG215">
        <f>AE215+AF215</f>
        <v/>
      </c>
      <c r="AH215" s="15">
        <f>IF(M215&lt;&gt;1,"",IF(OR(R215=-9,R215=""),"",R215))</f>
        <v/>
      </c>
      <c r="AI215">
        <f>IF(M215&lt;&gt;1,"",IF(OR(Q215=999,Q215=""),"",Q215))</f>
        <v/>
      </c>
    </row>
    <row r="216">
      <c r="A216" t="inlineStr">
        <is>
          <t>TQRMNOP101113</t>
        </is>
      </c>
      <c r="B216" t="n">
        <v>2025</v>
      </c>
      <c r="C216" t="n">
        <v>1</v>
      </c>
      <c r="D216" t="n">
        <v>42</v>
      </c>
      <c r="E216" t="inlineStr">
        <is>
          <t>N</t>
        </is>
      </c>
      <c r="F216" t="n">
        <v>27</v>
      </c>
      <c r="G216" t="n">
        <v>437</v>
      </c>
      <c r="H216" t="n">
        <v>3</v>
      </c>
      <c r="I216" t="n">
        <v>1</v>
      </c>
      <c r="J216" t="n">
        <v>23</v>
      </c>
      <c r="K216" t="n">
        <v>2</v>
      </c>
      <c r="L216" t="n">
        <v>6</v>
      </c>
      <c r="M216" t="n">
        <v>1</v>
      </c>
      <c r="N216" t="n">
        <v>3</v>
      </c>
      <c r="O216" t="n">
        <v>1</v>
      </c>
      <c r="P216" t="n">
        <v>1</v>
      </c>
      <c r="Q216" t="n">
        <v>54</v>
      </c>
      <c r="R216" s="15" t="n">
        <v>1131000</v>
      </c>
      <c r="S216" s="15" t="n">
        <v>0</v>
      </c>
      <c r="T216" s="15" t="n">
        <v>1131000</v>
      </c>
      <c r="U216" s="15" t="n">
        <v>142800</v>
      </c>
      <c r="V216">
        <f>IFERROR(VLOOKUP(D216,Tablas_Equivalencia!$A$3:$B$8,2,FALSE),"Sin dato")</f>
        <v/>
      </c>
      <c r="W216">
        <f>IFERROR(VLOOKUP(L216,Tablas_Equivalencia!$D$3:$E$9,2,FALSE),"Sin dato")</f>
        <v/>
      </c>
      <c r="X216">
        <f>IF(I216=1,"Varón","Mujer")</f>
        <v/>
      </c>
      <c r="Y216">
        <f>IFERROR(VLOOKUP(M216,Tablas_Equivalencia!$G$3:$H$6,2,FALSE),"Sin dato")</f>
        <v/>
      </c>
      <c r="Z216">
        <f>IF(J216&lt;=24,"18-24","25-29")</f>
        <v/>
      </c>
      <c r="AA216">
        <f>IF(M216&lt;&gt;1,"",IF(P216=2,1,0))</f>
        <v/>
      </c>
      <c r="AB216">
        <f>IF(M216&lt;&gt;1,"",IF(O216&gt;=2,1,0))</f>
        <v/>
      </c>
      <c r="AC216">
        <f>IF(M216&lt;&gt;1,"",IF(OR(Q216=999,Q216=""),"",IF(OR(Q216&lt;35,Q216&gt;48),1,0)))</f>
        <v/>
      </c>
      <c r="AD216">
        <f>IF(COUNT(AA216:AC216)&lt;3,"",SUM(AA216:AC216))</f>
        <v/>
      </c>
      <c r="AE216">
        <f>IF(L216&gt;=4,2,IF(L216&gt;=2,1,0))</f>
        <v/>
      </c>
      <c r="AF216">
        <f>IF(L216&gt;=5,1,0)</f>
        <v/>
      </c>
      <c r="AG216">
        <f>AE216+AF216</f>
        <v/>
      </c>
      <c r="AH216" s="15">
        <f>IF(M216&lt;&gt;1,"",IF(OR(R216=-9,R216=""),"",R216))</f>
        <v/>
      </c>
      <c r="AI216">
        <f>IF(M216&lt;&gt;1,"",IF(OR(Q216=999,Q216=""),"",Q216))</f>
        <v/>
      </c>
    </row>
    <row r="217">
      <c r="A217" t="inlineStr">
        <is>
          <t>TQRMNOP101118</t>
        </is>
      </c>
      <c r="B217" t="n">
        <v>2025</v>
      </c>
      <c r="C217" t="n">
        <v>1</v>
      </c>
      <c r="D217" t="n">
        <v>41</v>
      </c>
      <c r="E217" t="inlineStr">
        <is>
          <t>S</t>
        </is>
      </c>
      <c r="F217" t="n">
        <v>8</v>
      </c>
      <c r="G217" t="n">
        <v>1147</v>
      </c>
      <c r="H217" t="n">
        <v>10</v>
      </c>
      <c r="I217" t="n">
        <v>2</v>
      </c>
      <c r="J217" t="n">
        <v>23</v>
      </c>
      <c r="K217" t="n">
        <v>2</v>
      </c>
      <c r="L217" t="n">
        <v>3</v>
      </c>
      <c r="M217" t="n">
        <v>2</v>
      </c>
      <c r="R217" s="15" t="n">
        <v>0</v>
      </c>
      <c r="S217" s="15" t="n">
        <v>0</v>
      </c>
      <c r="T217" s="15" t="n">
        <v>0</v>
      </c>
      <c r="U217" s="15" t="n">
        <v>249600</v>
      </c>
      <c r="V217">
        <f>IFERROR(VLOOKUP(D217,Tablas_Equivalencia!$A$3:$B$8,2,FALSE),"Sin dato")</f>
        <v/>
      </c>
      <c r="W217">
        <f>IFERROR(VLOOKUP(L217,Tablas_Equivalencia!$D$3:$E$9,2,FALSE),"Sin dato")</f>
        <v/>
      </c>
      <c r="X217">
        <f>IF(I217=1,"Varón","Mujer")</f>
        <v/>
      </c>
      <c r="Y217">
        <f>IFERROR(VLOOKUP(M217,Tablas_Equivalencia!$G$3:$H$6,2,FALSE),"Sin dato")</f>
        <v/>
      </c>
      <c r="Z217">
        <f>IF(J217&lt;=24,"18-24","25-29")</f>
        <v/>
      </c>
      <c r="AA217">
        <f>IF(M217&lt;&gt;1,"",IF(P217=2,1,0))</f>
        <v/>
      </c>
      <c r="AB217">
        <f>IF(M217&lt;&gt;1,"",IF(O217&gt;=2,1,0))</f>
        <v/>
      </c>
      <c r="AC217">
        <f>IF(M217&lt;&gt;1,"",IF(OR(Q217=999,Q217=""),"",IF(OR(Q217&lt;35,Q217&gt;48),1,0)))</f>
        <v/>
      </c>
      <c r="AD217">
        <f>IF(COUNT(AA217:AC217)&lt;3,"",SUM(AA217:AC217))</f>
        <v/>
      </c>
      <c r="AE217">
        <f>IF(L217&gt;=4,2,IF(L217&gt;=2,1,0))</f>
        <v/>
      </c>
      <c r="AF217">
        <f>IF(L217&gt;=5,1,0)</f>
        <v/>
      </c>
      <c r="AG217">
        <f>AE217+AF217</f>
        <v/>
      </c>
      <c r="AH217" s="15">
        <f>IF(M217&lt;&gt;1,"",IF(OR(R217=-9,R217=""),"",R217))</f>
        <v/>
      </c>
      <c r="AI217">
        <f>IF(M217&lt;&gt;1,"",IF(OR(Q217=999,Q217=""),"",Q217))</f>
        <v/>
      </c>
    </row>
    <row r="218">
      <c r="A218" t="inlineStr">
        <is>
          <t>TQRMNOP101121</t>
        </is>
      </c>
      <c r="B218" t="n">
        <v>2025</v>
      </c>
      <c r="C218" t="n">
        <v>1</v>
      </c>
      <c r="D218" t="n">
        <v>1</v>
      </c>
      <c r="E218" t="inlineStr">
        <is>
          <t>S</t>
        </is>
      </c>
      <c r="F218" t="n">
        <v>33</v>
      </c>
      <c r="G218" t="n">
        <v>207</v>
      </c>
      <c r="H218" t="n">
        <v>3</v>
      </c>
      <c r="I218" t="n">
        <v>2</v>
      </c>
      <c r="J218" t="n">
        <v>27</v>
      </c>
      <c r="K218" t="n">
        <v>2</v>
      </c>
      <c r="L218" t="n">
        <v>6</v>
      </c>
      <c r="M218" t="n">
        <v>1</v>
      </c>
      <c r="N218" t="n">
        <v>3</v>
      </c>
      <c r="O218" t="n">
        <v>3</v>
      </c>
      <c r="P218" t="n">
        <v>2</v>
      </c>
      <c r="Q218" t="n">
        <v>28</v>
      </c>
      <c r="R218" s="15" t="n">
        <v>1077000</v>
      </c>
      <c r="S218" s="15" t="n">
        <v>0</v>
      </c>
      <c r="T218" s="15" t="n">
        <v>1077000</v>
      </c>
      <c r="U218" s="15" t="n">
        <v>79800</v>
      </c>
      <c r="V218">
        <f>IFERROR(VLOOKUP(D218,Tablas_Equivalencia!$A$3:$B$8,2,FALSE),"Sin dato")</f>
        <v/>
      </c>
      <c r="W218">
        <f>IFERROR(VLOOKUP(L218,Tablas_Equivalencia!$D$3:$E$9,2,FALSE),"Sin dato")</f>
        <v/>
      </c>
      <c r="X218">
        <f>IF(I218=1,"Varón","Mujer")</f>
        <v/>
      </c>
      <c r="Y218">
        <f>IFERROR(VLOOKUP(M218,Tablas_Equivalencia!$G$3:$H$6,2,FALSE),"Sin dato")</f>
        <v/>
      </c>
      <c r="Z218">
        <f>IF(J218&lt;=24,"18-24","25-29")</f>
        <v/>
      </c>
      <c r="AA218">
        <f>IF(M218&lt;&gt;1,"",IF(P218=2,1,0))</f>
        <v/>
      </c>
      <c r="AB218">
        <f>IF(M218&lt;&gt;1,"",IF(O218&gt;=2,1,0))</f>
        <v/>
      </c>
      <c r="AC218">
        <f>IF(M218&lt;&gt;1,"",IF(OR(Q218=999,Q218=""),"",IF(OR(Q218&lt;35,Q218&gt;48),1,0)))</f>
        <v/>
      </c>
      <c r="AD218">
        <f>IF(COUNT(AA218:AC218)&lt;3,"",SUM(AA218:AC218))</f>
        <v/>
      </c>
      <c r="AE218">
        <f>IF(L218&gt;=4,2,IF(L218&gt;=2,1,0))</f>
        <v/>
      </c>
      <c r="AF218">
        <f>IF(L218&gt;=5,1,0)</f>
        <v/>
      </c>
      <c r="AG218">
        <f>AE218+AF218</f>
        <v/>
      </c>
      <c r="AH218" s="15">
        <f>IF(M218&lt;&gt;1,"",IF(OR(R218=-9,R218=""),"",R218))</f>
        <v/>
      </c>
      <c r="AI218">
        <f>IF(M218&lt;&gt;1,"",IF(OR(Q218=999,Q218=""),"",Q218))</f>
        <v/>
      </c>
    </row>
    <row r="219">
      <c r="A219" t="inlineStr">
        <is>
          <t>TQRMNOP101122</t>
        </is>
      </c>
      <c r="B219" t="n">
        <v>2025</v>
      </c>
      <c r="C219" t="n">
        <v>1</v>
      </c>
      <c r="D219" t="n">
        <v>43</v>
      </c>
      <c r="E219" t="inlineStr">
        <is>
          <t>S</t>
        </is>
      </c>
      <c r="F219" t="n">
        <v>30</v>
      </c>
      <c r="G219" t="n">
        <v>856</v>
      </c>
      <c r="H219" t="n">
        <v>3</v>
      </c>
      <c r="I219" t="n">
        <v>1</v>
      </c>
      <c r="J219" t="n">
        <v>19</v>
      </c>
      <c r="K219" t="n">
        <v>1</v>
      </c>
      <c r="L219" t="n">
        <v>5</v>
      </c>
      <c r="M219" t="n">
        <v>3</v>
      </c>
      <c r="R219" s="15" t="n">
        <v>0</v>
      </c>
      <c r="S219" s="15" t="n">
        <v>0</v>
      </c>
      <c r="T219" s="15" t="n">
        <v>0</v>
      </c>
      <c r="U219" s="15" t="n">
        <v>337200</v>
      </c>
      <c r="V219">
        <f>IFERROR(VLOOKUP(D219,Tablas_Equivalencia!$A$3:$B$8,2,FALSE),"Sin dato")</f>
        <v/>
      </c>
      <c r="W219">
        <f>IFERROR(VLOOKUP(L219,Tablas_Equivalencia!$D$3:$E$9,2,FALSE),"Sin dato")</f>
        <v/>
      </c>
      <c r="X219">
        <f>IF(I219=1,"Varón","Mujer")</f>
        <v/>
      </c>
      <c r="Y219">
        <f>IFERROR(VLOOKUP(M219,Tablas_Equivalencia!$G$3:$H$6,2,FALSE),"Sin dato")</f>
        <v/>
      </c>
      <c r="Z219">
        <f>IF(J219&lt;=24,"18-24","25-29")</f>
        <v/>
      </c>
      <c r="AA219">
        <f>IF(M219&lt;&gt;1,"",IF(P219=2,1,0))</f>
        <v/>
      </c>
      <c r="AB219">
        <f>IF(M219&lt;&gt;1,"",IF(O219&gt;=2,1,0))</f>
        <v/>
      </c>
      <c r="AC219">
        <f>IF(M219&lt;&gt;1,"",IF(OR(Q219=999,Q219=""),"",IF(OR(Q219&lt;35,Q219&gt;48),1,0)))</f>
        <v/>
      </c>
      <c r="AD219">
        <f>IF(COUNT(AA219:AC219)&lt;3,"",SUM(AA219:AC219))</f>
        <v/>
      </c>
      <c r="AE219">
        <f>IF(L219&gt;=4,2,IF(L219&gt;=2,1,0))</f>
        <v/>
      </c>
      <c r="AF219">
        <f>IF(L219&gt;=5,1,0)</f>
        <v/>
      </c>
      <c r="AG219">
        <f>AE219+AF219</f>
        <v/>
      </c>
      <c r="AH219" s="15">
        <f>IF(M219&lt;&gt;1,"",IF(OR(R219=-9,R219=""),"",R219))</f>
        <v/>
      </c>
      <c r="AI219">
        <f>IF(M219&lt;&gt;1,"",IF(OR(Q219=999,Q219=""),"",Q219))</f>
        <v/>
      </c>
    </row>
    <row r="220">
      <c r="A220" t="inlineStr">
        <is>
          <t>TQRMNOP101123</t>
        </is>
      </c>
      <c r="B220" t="n">
        <v>2025</v>
      </c>
      <c r="C220" t="n">
        <v>1</v>
      </c>
      <c r="D220" t="n">
        <v>1</v>
      </c>
      <c r="E220" t="inlineStr">
        <is>
          <t>S</t>
        </is>
      </c>
      <c r="F220" t="n">
        <v>32</v>
      </c>
      <c r="G220" t="n">
        <v>1517</v>
      </c>
      <c r="H220" t="n">
        <v>3</v>
      </c>
      <c r="I220" t="n">
        <v>1</v>
      </c>
      <c r="J220" t="n">
        <v>21</v>
      </c>
      <c r="K220" t="n">
        <v>1</v>
      </c>
      <c r="L220" t="n">
        <v>4</v>
      </c>
      <c r="M220" t="n">
        <v>3</v>
      </c>
      <c r="R220" s="15" t="n">
        <v>0</v>
      </c>
      <c r="S220" s="15" t="n">
        <v>0</v>
      </c>
      <c r="T220" s="15" t="n">
        <v>0</v>
      </c>
      <c r="U220" s="15" t="n">
        <v>79700</v>
      </c>
      <c r="V220">
        <f>IFERROR(VLOOKUP(D220,Tablas_Equivalencia!$A$3:$B$8,2,FALSE),"Sin dato")</f>
        <v/>
      </c>
      <c r="W220">
        <f>IFERROR(VLOOKUP(L220,Tablas_Equivalencia!$D$3:$E$9,2,FALSE),"Sin dato")</f>
        <v/>
      </c>
      <c r="X220">
        <f>IF(I220=1,"Varón","Mujer")</f>
        <v/>
      </c>
      <c r="Y220">
        <f>IFERROR(VLOOKUP(M220,Tablas_Equivalencia!$G$3:$H$6,2,FALSE),"Sin dato")</f>
        <v/>
      </c>
      <c r="Z220">
        <f>IF(J220&lt;=24,"18-24","25-29")</f>
        <v/>
      </c>
      <c r="AA220">
        <f>IF(M220&lt;&gt;1,"",IF(P220=2,1,0))</f>
        <v/>
      </c>
      <c r="AB220">
        <f>IF(M220&lt;&gt;1,"",IF(O220&gt;=2,1,0))</f>
        <v/>
      </c>
      <c r="AC220">
        <f>IF(M220&lt;&gt;1,"",IF(OR(Q220=999,Q220=""),"",IF(OR(Q220&lt;35,Q220&gt;48),1,0)))</f>
        <v/>
      </c>
      <c r="AD220">
        <f>IF(COUNT(AA220:AC220)&lt;3,"",SUM(AA220:AC220))</f>
        <v/>
      </c>
      <c r="AE220">
        <f>IF(L220&gt;=4,2,IF(L220&gt;=2,1,0))</f>
        <v/>
      </c>
      <c r="AF220">
        <f>IF(L220&gt;=5,1,0)</f>
        <v/>
      </c>
      <c r="AG220">
        <f>AE220+AF220</f>
        <v/>
      </c>
      <c r="AH220" s="15">
        <f>IF(M220&lt;&gt;1,"",IF(OR(R220=-9,R220=""),"",R220))</f>
        <v/>
      </c>
      <c r="AI220">
        <f>IF(M220&lt;&gt;1,"",IF(OR(Q220=999,Q220=""),"",Q220))</f>
        <v/>
      </c>
    </row>
    <row r="221">
      <c r="A221" t="inlineStr">
        <is>
          <t>TQRMNOP101128</t>
        </is>
      </c>
      <c r="B221" t="n">
        <v>2025</v>
      </c>
      <c r="C221" t="n">
        <v>1</v>
      </c>
      <c r="D221" t="n">
        <v>42</v>
      </c>
      <c r="E221" t="inlineStr">
        <is>
          <t>N</t>
        </is>
      </c>
      <c r="F221" t="n">
        <v>27</v>
      </c>
      <c r="G221" t="n">
        <v>1932</v>
      </c>
      <c r="H221" t="n">
        <v>2</v>
      </c>
      <c r="I221" t="n">
        <v>2</v>
      </c>
      <c r="J221" t="n">
        <v>28</v>
      </c>
      <c r="K221" t="n">
        <v>2</v>
      </c>
      <c r="L221" t="n">
        <v>3</v>
      </c>
      <c r="M221" t="n">
        <v>2</v>
      </c>
      <c r="R221" s="15" t="n">
        <v>0</v>
      </c>
      <c r="S221" s="15" t="n">
        <v>0</v>
      </c>
      <c r="T221" s="15" t="n">
        <v>0</v>
      </c>
      <c r="U221" s="15" t="n">
        <v>113800</v>
      </c>
      <c r="V221">
        <f>IFERROR(VLOOKUP(D221,Tablas_Equivalencia!$A$3:$B$8,2,FALSE),"Sin dato")</f>
        <v/>
      </c>
      <c r="W221">
        <f>IFERROR(VLOOKUP(L221,Tablas_Equivalencia!$D$3:$E$9,2,FALSE),"Sin dato")</f>
        <v/>
      </c>
      <c r="X221">
        <f>IF(I221=1,"Varón","Mujer")</f>
        <v/>
      </c>
      <c r="Y221">
        <f>IFERROR(VLOOKUP(M221,Tablas_Equivalencia!$G$3:$H$6,2,FALSE),"Sin dato")</f>
        <v/>
      </c>
      <c r="Z221">
        <f>IF(J221&lt;=24,"18-24","25-29")</f>
        <v/>
      </c>
      <c r="AA221">
        <f>IF(M221&lt;&gt;1,"",IF(P221=2,1,0))</f>
        <v/>
      </c>
      <c r="AB221">
        <f>IF(M221&lt;&gt;1,"",IF(O221&gt;=2,1,0))</f>
        <v/>
      </c>
      <c r="AC221">
        <f>IF(M221&lt;&gt;1,"",IF(OR(Q221=999,Q221=""),"",IF(OR(Q221&lt;35,Q221&gt;48),1,0)))</f>
        <v/>
      </c>
      <c r="AD221">
        <f>IF(COUNT(AA221:AC221)&lt;3,"",SUM(AA221:AC221))</f>
        <v/>
      </c>
      <c r="AE221">
        <f>IF(L221&gt;=4,2,IF(L221&gt;=2,1,0))</f>
        <v/>
      </c>
      <c r="AF221">
        <f>IF(L221&gt;=5,1,0)</f>
        <v/>
      </c>
      <c r="AG221">
        <f>AE221+AF221</f>
        <v/>
      </c>
      <c r="AH221" s="15">
        <f>IF(M221&lt;&gt;1,"",IF(OR(R221=-9,R221=""),"",R221))</f>
        <v/>
      </c>
      <c r="AI221">
        <f>IF(M221&lt;&gt;1,"",IF(OR(Q221=999,Q221=""),"",Q221))</f>
        <v/>
      </c>
    </row>
    <row r="222">
      <c r="A222" t="inlineStr">
        <is>
          <t>TQRMNOP101129</t>
        </is>
      </c>
      <c r="B222" t="n">
        <v>2025</v>
      </c>
      <c r="C222" t="n">
        <v>1</v>
      </c>
      <c r="D222" t="n">
        <v>41</v>
      </c>
      <c r="E222" t="inlineStr">
        <is>
          <t>N</t>
        </is>
      </c>
      <c r="F222" t="n">
        <v>12</v>
      </c>
      <c r="G222" t="n">
        <v>361</v>
      </c>
      <c r="H222" t="n">
        <v>1</v>
      </c>
      <c r="I222" t="n">
        <v>2</v>
      </c>
      <c r="J222" t="n">
        <v>27</v>
      </c>
      <c r="K222" t="n">
        <v>1</v>
      </c>
      <c r="L222" t="n">
        <v>1</v>
      </c>
      <c r="M222" t="n">
        <v>1</v>
      </c>
      <c r="N222" t="n">
        <v>3</v>
      </c>
      <c r="O222" t="n">
        <v>2</v>
      </c>
      <c r="P222" t="n">
        <v>2</v>
      </c>
      <c r="Q222" t="n">
        <v>34</v>
      </c>
      <c r="R222" s="15" t="n">
        <v>155000</v>
      </c>
      <c r="S222" s="15" t="n">
        <v>168000</v>
      </c>
      <c r="T222" s="15" t="n">
        <v>323000</v>
      </c>
      <c r="U222" s="15" t="n">
        <v>106200</v>
      </c>
      <c r="V222">
        <f>IFERROR(VLOOKUP(D222,Tablas_Equivalencia!$A$3:$B$8,2,FALSE),"Sin dato")</f>
        <v/>
      </c>
      <c r="W222">
        <f>IFERROR(VLOOKUP(L222,Tablas_Equivalencia!$D$3:$E$9,2,FALSE),"Sin dato")</f>
        <v/>
      </c>
      <c r="X222">
        <f>IF(I222=1,"Varón","Mujer")</f>
        <v/>
      </c>
      <c r="Y222">
        <f>IFERROR(VLOOKUP(M222,Tablas_Equivalencia!$G$3:$H$6,2,FALSE),"Sin dato")</f>
        <v/>
      </c>
      <c r="Z222">
        <f>IF(J222&lt;=24,"18-24","25-29")</f>
        <v/>
      </c>
      <c r="AA222">
        <f>IF(M222&lt;&gt;1,"",IF(P222=2,1,0))</f>
        <v/>
      </c>
      <c r="AB222">
        <f>IF(M222&lt;&gt;1,"",IF(O222&gt;=2,1,0))</f>
        <v/>
      </c>
      <c r="AC222">
        <f>IF(M222&lt;&gt;1,"",IF(OR(Q222=999,Q222=""),"",IF(OR(Q222&lt;35,Q222&gt;48),1,0)))</f>
        <v/>
      </c>
      <c r="AD222">
        <f>IF(COUNT(AA222:AC222)&lt;3,"",SUM(AA222:AC222))</f>
        <v/>
      </c>
      <c r="AE222">
        <f>IF(L222&gt;=4,2,IF(L222&gt;=2,1,0))</f>
        <v/>
      </c>
      <c r="AF222">
        <f>IF(L222&gt;=5,1,0)</f>
        <v/>
      </c>
      <c r="AG222">
        <f>AE222+AF222</f>
        <v/>
      </c>
      <c r="AH222" s="15">
        <f>IF(M222&lt;&gt;1,"",IF(OR(R222=-9,R222=""),"",R222))</f>
        <v/>
      </c>
      <c r="AI222">
        <f>IF(M222&lt;&gt;1,"",IF(OR(Q222=999,Q222=""),"",Q222))</f>
        <v/>
      </c>
    </row>
    <row r="223">
      <c r="A223" t="inlineStr">
        <is>
          <t>TQRMNOP101130</t>
        </is>
      </c>
      <c r="B223" t="n">
        <v>2025</v>
      </c>
      <c r="C223" t="n">
        <v>1</v>
      </c>
      <c r="D223" t="n">
        <v>43</v>
      </c>
      <c r="E223" t="inlineStr">
        <is>
          <t>S</t>
        </is>
      </c>
      <c r="F223" t="n">
        <v>20</v>
      </c>
      <c r="G223" t="n">
        <v>947</v>
      </c>
      <c r="H223" t="n">
        <v>3</v>
      </c>
      <c r="I223" t="n">
        <v>2</v>
      </c>
      <c r="J223" t="n">
        <v>28</v>
      </c>
      <c r="K223" t="n">
        <v>2</v>
      </c>
      <c r="L223" t="n">
        <v>4</v>
      </c>
      <c r="M223" t="n">
        <v>1</v>
      </c>
      <c r="N223" t="n">
        <v>3</v>
      </c>
      <c r="O223" t="n">
        <v>1</v>
      </c>
      <c r="P223" t="n">
        <v>1</v>
      </c>
      <c r="Q223" t="n">
        <v>55</v>
      </c>
      <c r="R223" s="15" t="n">
        <v>267000</v>
      </c>
      <c r="S223" s="15" t="n">
        <v>0</v>
      </c>
      <c r="T223" s="15" t="n">
        <v>267000</v>
      </c>
      <c r="U223" s="15" t="n">
        <v>54200</v>
      </c>
      <c r="V223">
        <f>IFERROR(VLOOKUP(D223,Tablas_Equivalencia!$A$3:$B$8,2,FALSE),"Sin dato")</f>
        <v/>
      </c>
      <c r="W223">
        <f>IFERROR(VLOOKUP(L223,Tablas_Equivalencia!$D$3:$E$9,2,FALSE),"Sin dato")</f>
        <v/>
      </c>
      <c r="X223">
        <f>IF(I223=1,"Varón","Mujer")</f>
        <v/>
      </c>
      <c r="Y223">
        <f>IFERROR(VLOOKUP(M223,Tablas_Equivalencia!$G$3:$H$6,2,FALSE),"Sin dato")</f>
        <v/>
      </c>
      <c r="Z223">
        <f>IF(J223&lt;=24,"18-24","25-29")</f>
        <v/>
      </c>
      <c r="AA223">
        <f>IF(M223&lt;&gt;1,"",IF(P223=2,1,0))</f>
        <v/>
      </c>
      <c r="AB223">
        <f>IF(M223&lt;&gt;1,"",IF(O223&gt;=2,1,0))</f>
        <v/>
      </c>
      <c r="AC223">
        <f>IF(M223&lt;&gt;1,"",IF(OR(Q223=999,Q223=""),"",IF(OR(Q223&lt;35,Q223&gt;48),1,0)))</f>
        <v/>
      </c>
      <c r="AD223">
        <f>IF(COUNT(AA223:AC223)&lt;3,"",SUM(AA223:AC223))</f>
        <v/>
      </c>
      <c r="AE223">
        <f>IF(L223&gt;=4,2,IF(L223&gt;=2,1,0))</f>
        <v/>
      </c>
      <c r="AF223">
        <f>IF(L223&gt;=5,1,0)</f>
        <v/>
      </c>
      <c r="AG223">
        <f>AE223+AF223</f>
        <v/>
      </c>
      <c r="AH223" s="15">
        <f>IF(M223&lt;&gt;1,"",IF(OR(R223=-9,R223=""),"",R223))</f>
        <v/>
      </c>
      <c r="AI223">
        <f>IF(M223&lt;&gt;1,"",IF(OR(Q223=999,Q223=""),"",Q223))</f>
        <v/>
      </c>
    </row>
    <row r="224">
      <c r="A224" t="inlineStr">
        <is>
          <t>TQRMNOP101134</t>
        </is>
      </c>
      <c r="B224" t="n">
        <v>2025</v>
      </c>
      <c r="C224" t="n">
        <v>1</v>
      </c>
      <c r="D224" t="n">
        <v>44</v>
      </c>
      <c r="E224" t="inlineStr">
        <is>
          <t>N</t>
        </is>
      </c>
      <c r="F224" t="n">
        <v>4</v>
      </c>
      <c r="G224" t="n">
        <v>494</v>
      </c>
      <c r="H224" t="n">
        <v>3</v>
      </c>
      <c r="I224" t="n">
        <v>1</v>
      </c>
      <c r="J224" t="n">
        <v>28</v>
      </c>
      <c r="K224" t="n">
        <v>2</v>
      </c>
      <c r="L224" t="n">
        <v>6</v>
      </c>
      <c r="M224" t="n">
        <v>1</v>
      </c>
      <c r="N224" t="n">
        <v>2</v>
      </c>
      <c r="O224" t="n">
        <v>2</v>
      </c>
      <c r="P224" t="n">
        <v>2</v>
      </c>
      <c r="Q224" t="n">
        <v>45</v>
      </c>
      <c r="R224" s="15" t="n">
        <v>347000</v>
      </c>
      <c r="S224" s="15" t="n">
        <v>0</v>
      </c>
      <c r="T224" s="15" t="n">
        <v>347000</v>
      </c>
      <c r="U224" s="15" t="n">
        <v>136800</v>
      </c>
      <c r="V224">
        <f>IFERROR(VLOOKUP(D224,Tablas_Equivalencia!$A$3:$B$8,2,FALSE),"Sin dato")</f>
        <v/>
      </c>
      <c r="W224">
        <f>IFERROR(VLOOKUP(L224,Tablas_Equivalencia!$D$3:$E$9,2,FALSE),"Sin dato")</f>
        <v/>
      </c>
      <c r="X224">
        <f>IF(I224=1,"Varón","Mujer")</f>
        <v/>
      </c>
      <c r="Y224">
        <f>IFERROR(VLOOKUP(M224,Tablas_Equivalencia!$G$3:$H$6,2,FALSE),"Sin dato")</f>
        <v/>
      </c>
      <c r="Z224">
        <f>IF(J224&lt;=24,"18-24","25-29")</f>
        <v/>
      </c>
      <c r="AA224">
        <f>IF(M224&lt;&gt;1,"",IF(P224=2,1,0))</f>
        <v/>
      </c>
      <c r="AB224">
        <f>IF(M224&lt;&gt;1,"",IF(O224&gt;=2,1,0))</f>
        <v/>
      </c>
      <c r="AC224">
        <f>IF(M224&lt;&gt;1,"",IF(OR(Q224=999,Q224=""),"",IF(OR(Q224&lt;35,Q224&gt;48),1,0)))</f>
        <v/>
      </c>
      <c r="AD224">
        <f>IF(COUNT(AA224:AC224)&lt;3,"",SUM(AA224:AC224))</f>
        <v/>
      </c>
      <c r="AE224">
        <f>IF(L224&gt;=4,2,IF(L224&gt;=2,1,0))</f>
        <v/>
      </c>
      <c r="AF224">
        <f>IF(L224&gt;=5,1,0)</f>
        <v/>
      </c>
      <c r="AG224">
        <f>AE224+AF224</f>
        <v/>
      </c>
      <c r="AH224" s="15">
        <f>IF(M224&lt;&gt;1,"",IF(OR(R224=-9,R224=""),"",R224))</f>
        <v/>
      </c>
      <c r="AI224">
        <f>IF(M224&lt;&gt;1,"",IF(OR(Q224=999,Q224=""),"",Q224))</f>
        <v/>
      </c>
    </row>
    <row r="225">
      <c r="A225" t="inlineStr">
        <is>
          <t>TQRMNOP101137</t>
        </is>
      </c>
      <c r="B225" t="n">
        <v>2025</v>
      </c>
      <c r="C225" t="n">
        <v>1</v>
      </c>
      <c r="D225" t="n">
        <v>42</v>
      </c>
      <c r="E225" t="inlineStr">
        <is>
          <t>N</t>
        </is>
      </c>
      <c r="F225" t="n">
        <v>27</v>
      </c>
      <c r="G225" t="n">
        <v>572</v>
      </c>
      <c r="H225" t="n">
        <v>3</v>
      </c>
      <c r="I225" t="n">
        <v>1</v>
      </c>
      <c r="J225" t="n">
        <v>19</v>
      </c>
      <c r="K225" t="n">
        <v>2</v>
      </c>
      <c r="L225" t="n">
        <v>5</v>
      </c>
      <c r="M225" t="n">
        <v>2</v>
      </c>
      <c r="R225" s="15" t="n">
        <v>0</v>
      </c>
      <c r="S225" s="15" t="n">
        <v>0</v>
      </c>
      <c r="T225" s="15" t="n">
        <v>0</v>
      </c>
      <c r="U225" s="15" t="n">
        <v>120600</v>
      </c>
      <c r="V225">
        <f>IFERROR(VLOOKUP(D225,Tablas_Equivalencia!$A$3:$B$8,2,FALSE),"Sin dato")</f>
        <v/>
      </c>
      <c r="W225">
        <f>IFERROR(VLOOKUP(L225,Tablas_Equivalencia!$D$3:$E$9,2,FALSE),"Sin dato")</f>
        <v/>
      </c>
      <c r="X225">
        <f>IF(I225=1,"Varón","Mujer")</f>
        <v/>
      </c>
      <c r="Y225">
        <f>IFERROR(VLOOKUP(M225,Tablas_Equivalencia!$G$3:$H$6,2,FALSE),"Sin dato")</f>
        <v/>
      </c>
      <c r="Z225">
        <f>IF(J225&lt;=24,"18-24","25-29")</f>
        <v/>
      </c>
      <c r="AA225">
        <f>IF(M225&lt;&gt;1,"",IF(P225=2,1,0))</f>
        <v/>
      </c>
      <c r="AB225">
        <f>IF(M225&lt;&gt;1,"",IF(O225&gt;=2,1,0))</f>
        <v/>
      </c>
      <c r="AC225">
        <f>IF(M225&lt;&gt;1,"",IF(OR(Q225=999,Q225=""),"",IF(OR(Q225&lt;35,Q225&gt;48),1,0)))</f>
        <v/>
      </c>
      <c r="AD225">
        <f>IF(COUNT(AA225:AC225)&lt;3,"",SUM(AA225:AC225))</f>
        <v/>
      </c>
      <c r="AE225">
        <f>IF(L225&gt;=4,2,IF(L225&gt;=2,1,0))</f>
        <v/>
      </c>
      <c r="AF225">
        <f>IF(L225&gt;=5,1,0)</f>
        <v/>
      </c>
      <c r="AG225">
        <f>AE225+AF225</f>
        <v/>
      </c>
      <c r="AH225" s="15">
        <f>IF(M225&lt;&gt;1,"",IF(OR(R225=-9,R225=""),"",R225))</f>
        <v/>
      </c>
      <c r="AI225">
        <f>IF(M225&lt;&gt;1,"",IF(OR(Q225=999,Q225=""),"",Q225))</f>
        <v/>
      </c>
    </row>
    <row r="226">
      <c r="A226" t="inlineStr">
        <is>
          <t>TQRMNOP101142</t>
        </is>
      </c>
      <c r="B226" t="n">
        <v>2025</v>
      </c>
      <c r="C226" t="n">
        <v>1</v>
      </c>
      <c r="D226" t="n">
        <v>43</v>
      </c>
      <c r="E226" t="inlineStr">
        <is>
          <t>S</t>
        </is>
      </c>
      <c r="F226" t="n">
        <v>17</v>
      </c>
      <c r="G226" t="n">
        <v>697</v>
      </c>
      <c r="H226" t="n">
        <v>2</v>
      </c>
      <c r="I226" t="n">
        <v>1</v>
      </c>
      <c r="J226" t="n">
        <v>26</v>
      </c>
      <c r="K226" t="n">
        <v>2</v>
      </c>
      <c r="L226" t="n">
        <v>3</v>
      </c>
      <c r="M226" t="n">
        <v>1</v>
      </c>
      <c r="N226" t="n">
        <v>3</v>
      </c>
      <c r="O226" t="n">
        <v>2</v>
      </c>
      <c r="P226" t="n">
        <v>2</v>
      </c>
      <c r="Q226" t="n">
        <v>77</v>
      </c>
      <c r="R226" s="15" t="n">
        <v>418000</v>
      </c>
      <c r="S226" s="15" t="n">
        <v>0</v>
      </c>
      <c r="T226" s="15" t="n">
        <v>418000</v>
      </c>
      <c r="U226" s="15" t="n">
        <v>126800</v>
      </c>
      <c r="V226">
        <f>IFERROR(VLOOKUP(D226,Tablas_Equivalencia!$A$3:$B$8,2,FALSE),"Sin dato")</f>
        <v/>
      </c>
      <c r="W226">
        <f>IFERROR(VLOOKUP(L226,Tablas_Equivalencia!$D$3:$E$9,2,FALSE),"Sin dato")</f>
        <v/>
      </c>
      <c r="X226">
        <f>IF(I226=1,"Varón","Mujer")</f>
        <v/>
      </c>
      <c r="Y226">
        <f>IFERROR(VLOOKUP(M226,Tablas_Equivalencia!$G$3:$H$6,2,FALSE),"Sin dato")</f>
        <v/>
      </c>
      <c r="Z226">
        <f>IF(J226&lt;=24,"18-24","25-29")</f>
        <v/>
      </c>
      <c r="AA226">
        <f>IF(M226&lt;&gt;1,"",IF(P226=2,1,0))</f>
        <v/>
      </c>
      <c r="AB226">
        <f>IF(M226&lt;&gt;1,"",IF(O226&gt;=2,1,0))</f>
        <v/>
      </c>
      <c r="AC226">
        <f>IF(M226&lt;&gt;1,"",IF(OR(Q226=999,Q226=""),"",IF(OR(Q226&lt;35,Q226&gt;48),1,0)))</f>
        <v/>
      </c>
      <c r="AD226">
        <f>IF(COUNT(AA226:AC226)&lt;3,"",SUM(AA226:AC226))</f>
        <v/>
      </c>
      <c r="AE226">
        <f>IF(L226&gt;=4,2,IF(L226&gt;=2,1,0))</f>
        <v/>
      </c>
      <c r="AF226">
        <f>IF(L226&gt;=5,1,0)</f>
        <v/>
      </c>
      <c r="AG226">
        <f>AE226+AF226</f>
        <v/>
      </c>
      <c r="AH226" s="15">
        <f>IF(M226&lt;&gt;1,"",IF(OR(R226=-9,R226=""),"",R226))</f>
        <v/>
      </c>
      <c r="AI226">
        <f>IF(M226&lt;&gt;1,"",IF(OR(Q226=999,Q226=""),"",Q226))</f>
        <v/>
      </c>
    </row>
    <row r="227">
      <c r="A227" t="inlineStr">
        <is>
          <t>TQRMNOP101150</t>
        </is>
      </c>
      <c r="B227" t="n">
        <v>2025</v>
      </c>
      <c r="C227" t="n">
        <v>1</v>
      </c>
      <c r="D227" t="n">
        <v>40</v>
      </c>
      <c r="E227" t="inlineStr">
        <is>
          <t>N</t>
        </is>
      </c>
      <c r="F227" t="n">
        <v>23</v>
      </c>
      <c r="G227" t="n">
        <v>1183</v>
      </c>
      <c r="H227" t="n">
        <v>10</v>
      </c>
      <c r="I227" t="n">
        <v>1</v>
      </c>
      <c r="J227" t="n">
        <v>29</v>
      </c>
      <c r="K227" t="n">
        <v>1</v>
      </c>
      <c r="L227" t="n">
        <v>5</v>
      </c>
      <c r="M227" t="n">
        <v>2</v>
      </c>
      <c r="R227" s="15" t="n">
        <v>0</v>
      </c>
      <c r="S227" s="15" t="n">
        <v>35000</v>
      </c>
      <c r="T227" s="15" t="n">
        <v>35000</v>
      </c>
      <c r="U227" s="15" t="n">
        <v>122500</v>
      </c>
      <c r="V227">
        <f>IFERROR(VLOOKUP(D227,Tablas_Equivalencia!$A$3:$B$8,2,FALSE),"Sin dato")</f>
        <v/>
      </c>
      <c r="W227">
        <f>IFERROR(VLOOKUP(L227,Tablas_Equivalencia!$D$3:$E$9,2,FALSE),"Sin dato")</f>
        <v/>
      </c>
      <c r="X227">
        <f>IF(I227=1,"Varón","Mujer")</f>
        <v/>
      </c>
      <c r="Y227">
        <f>IFERROR(VLOOKUP(M227,Tablas_Equivalencia!$G$3:$H$6,2,FALSE),"Sin dato")</f>
        <v/>
      </c>
      <c r="Z227">
        <f>IF(J227&lt;=24,"18-24","25-29")</f>
        <v/>
      </c>
      <c r="AA227">
        <f>IF(M227&lt;&gt;1,"",IF(P227=2,1,0))</f>
        <v/>
      </c>
      <c r="AB227">
        <f>IF(M227&lt;&gt;1,"",IF(O227&gt;=2,1,0))</f>
        <v/>
      </c>
      <c r="AC227">
        <f>IF(M227&lt;&gt;1,"",IF(OR(Q227=999,Q227=""),"",IF(OR(Q227&lt;35,Q227&gt;48),1,0)))</f>
        <v/>
      </c>
      <c r="AD227">
        <f>IF(COUNT(AA227:AC227)&lt;3,"",SUM(AA227:AC227))</f>
        <v/>
      </c>
      <c r="AE227">
        <f>IF(L227&gt;=4,2,IF(L227&gt;=2,1,0))</f>
        <v/>
      </c>
      <c r="AF227">
        <f>IF(L227&gt;=5,1,0)</f>
        <v/>
      </c>
      <c r="AG227">
        <f>AE227+AF227</f>
        <v/>
      </c>
      <c r="AH227" s="15">
        <f>IF(M227&lt;&gt;1,"",IF(OR(R227=-9,R227=""),"",R227))</f>
        <v/>
      </c>
      <c r="AI227">
        <f>IF(M227&lt;&gt;1,"",IF(OR(Q227=999,Q227=""),"",Q227))</f>
        <v/>
      </c>
    </row>
    <row r="228">
      <c r="A228" t="inlineStr">
        <is>
          <t>TQRMNOP101155</t>
        </is>
      </c>
      <c r="B228" t="n">
        <v>2025</v>
      </c>
      <c r="C228" t="n">
        <v>1</v>
      </c>
      <c r="D228" t="n">
        <v>1</v>
      </c>
      <c r="E228" t="inlineStr">
        <is>
          <t>S</t>
        </is>
      </c>
      <c r="F228" t="n">
        <v>32</v>
      </c>
      <c r="G228" t="n">
        <v>1491</v>
      </c>
      <c r="H228" t="n">
        <v>2</v>
      </c>
      <c r="I228" t="n">
        <v>1</v>
      </c>
      <c r="J228" t="n">
        <v>25</v>
      </c>
      <c r="K228" t="n">
        <v>2</v>
      </c>
      <c r="L228" t="n">
        <v>6</v>
      </c>
      <c r="M228" t="n">
        <v>1</v>
      </c>
      <c r="N228" t="n">
        <v>3</v>
      </c>
      <c r="O228" t="n">
        <v>3</v>
      </c>
      <c r="P228" t="n">
        <v>2</v>
      </c>
      <c r="Q228" t="n">
        <v>35</v>
      </c>
      <c r="R228" s="15" t="n">
        <v>1331000</v>
      </c>
      <c r="S228" s="15" t="n">
        <v>40000</v>
      </c>
      <c r="T228" s="15" t="n">
        <v>1371000</v>
      </c>
      <c r="U228" s="15" t="n">
        <v>83900</v>
      </c>
      <c r="V228">
        <f>IFERROR(VLOOKUP(D228,Tablas_Equivalencia!$A$3:$B$8,2,FALSE),"Sin dato")</f>
        <v/>
      </c>
      <c r="W228">
        <f>IFERROR(VLOOKUP(L228,Tablas_Equivalencia!$D$3:$E$9,2,FALSE),"Sin dato")</f>
        <v/>
      </c>
      <c r="X228">
        <f>IF(I228=1,"Varón","Mujer")</f>
        <v/>
      </c>
      <c r="Y228">
        <f>IFERROR(VLOOKUP(M228,Tablas_Equivalencia!$G$3:$H$6,2,FALSE),"Sin dato")</f>
        <v/>
      </c>
      <c r="Z228">
        <f>IF(J228&lt;=24,"18-24","25-29")</f>
        <v/>
      </c>
      <c r="AA228">
        <f>IF(M228&lt;&gt;1,"",IF(P228=2,1,0))</f>
        <v/>
      </c>
      <c r="AB228">
        <f>IF(M228&lt;&gt;1,"",IF(O228&gt;=2,1,0))</f>
        <v/>
      </c>
      <c r="AC228">
        <f>IF(M228&lt;&gt;1,"",IF(OR(Q228=999,Q228=""),"",IF(OR(Q228&lt;35,Q228&gt;48),1,0)))</f>
        <v/>
      </c>
      <c r="AD228">
        <f>IF(COUNT(AA228:AC228)&lt;3,"",SUM(AA228:AC228))</f>
        <v/>
      </c>
      <c r="AE228">
        <f>IF(L228&gt;=4,2,IF(L228&gt;=2,1,0))</f>
        <v/>
      </c>
      <c r="AF228">
        <f>IF(L228&gt;=5,1,0)</f>
        <v/>
      </c>
      <c r="AG228">
        <f>AE228+AF228</f>
        <v/>
      </c>
      <c r="AH228" s="15">
        <f>IF(M228&lt;&gt;1,"",IF(OR(R228=-9,R228=""),"",R228))</f>
        <v/>
      </c>
      <c r="AI228">
        <f>IF(M228&lt;&gt;1,"",IF(OR(Q228=999,Q228=""),"",Q228))</f>
        <v/>
      </c>
    </row>
    <row r="229">
      <c r="A229" t="inlineStr">
        <is>
          <t>TQRMNOP101158</t>
        </is>
      </c>
      <c r="B229" t="n">
        <v>2025</v>
      </c>
      <c r="C229" t="n">
        <v>1</v>
      </c>
      <c r="D229" t="n">
        <v>1</v>
      </c>
      <c r="E229" t="inlineStr">
        <is>
          <t>S</t>
        </is>
      </c>
      <c r="F229" t="n">
        <v>32</v>
      </c>
      <c r="G229" t="n">
        <v>767</v>
      </c>
      <c r="H229" t="n">
        <v>1</v>
      </c>
      <c r="I229" t="n">
        <v>2</v>
      </c>
      <c r="J229" t="n">
        <v>29</v>
      </c>
      <c r="K229" t="n">
        <v>2</v>
      </c>
      <c r="L229" t="n">
        <v>4</v>
      </c>
      <c r="M229" t="n">
        <v>3</v>
      </c>
      <c r="R229" s="15" t="n">
        <v>0</v>
      </c>
      <c r="S229" s="15" t="n">
        <v>0</v>
      </c>
      <c r="T229" s="15" t="n">
        <v>0</v>
      </c>
      <c r="U229" s="15" t="n">
        <v>174600</v>
      </c>
      <c r="V229">
        <f>IFERROR(VLOOKUP(D229,Tablas_Equivalencia!$A$3:$B$8,2,FALSE),"Sin dato")</f>
        <v/>
      </c>
      <c r="W229">
        <f>IFERROR(VLOOKUP(L229,Tablas_Equivalencia!$D$3:$E$9,2,FALSE),"Sin dato")</f>
        <v/>
      </c>
      <c r="X229">
        <f>IF(I229=1,"Varón","Mujer")</f>
        <v/>
      </c>
      <c r="Y229">
        <f>IFERROR(VLOOKUP(M229,Tablas_Equivalencia!$G$3:$H$6,2,FALSE),"Sin dato")</f>
        <v/>
      </c>
      <c r="Z229">
        <f>IF(J229&lt;=24,"18-24","25-29")</f>
        <v/>
      </c>
      <c r="AA229">
        <f>IF(M229&lt;&gt;1,"",IF(P229=2,1,0))</f>
        <v/>
      </c>
      <c r="AB229">
        <f>IF(M229&lt;&gt;1,"",IF(O229&gt;=2,1,0))</f>
        <v/>
      </c>
      <c r="AC229">
        <f>IF(M229&lt;&gt;1,"",IF(OR(Q229=999,Q229=""),"",IF(OR(Q229&lt;35,Q229&gt;48),1,0)))</f>
        <v/>
      </c>
      <c r="AD229">
        <f>IF(COUNT(AA229:AC229)&lt;3,"",SUM(AA229:AC229))</f>
        <v/>
      </c>
      <c r="AE229">
        <f>IF(L229&gt;=4,2,IF(L229&gt;=2,1,0))</f>
        <v/>
      </c>
      <c r="AF229">
        <f>IF(L229&gt;=5,1,0)</f>
        <v/>
      </c>
      <c r="AG229">
        <f>AE229+AF229</f>
        <v/>
      </c>
      <c r="AH229" s="15">
        <f>IF(M229&lt;&gt;1,"",IF(OR(R229=-9,R229=""),"",R229))</f>
        <v/>
      </c>
      <c r="AI229">
        <f>IF(M229&lt;&gt;1,"",IF(OR(Q229=999,Q229=""),"",Q229))</f>
        <v/>
      </c>
    </row>
    <row r="230">
      <c r="A230" t="inlineStr">
        <is>
          <t>TQRMNOP101159</t>
        </is>
      </c>
      <c r="B230" t="n">
        <v>2025</v>
      </c>
      <c r="C230" t="n">
        <v>1</v>
      </c>
      <c r="D230" t="n">
        <v>40</v>
      </c>
      <c r="E230" t="inlineStr">
        <is>
          <t>N</t>
        </is>
      </c>
      <c r="F230" t="n">
        <v>9</v>
      </c>
      <c r="G230" t="n">
        <v>601</v>
      </c>
      <c r="H230" t="n">
        <v>1</v>
      </c>
      <c r="I230" t="n">
        <v>1</v>
      </c>
      <c r="J230" t="n">
        <v>29</v>
      </c>
      <c r="K230" t="n">
        <v>2</v>
      </c>
      <c r="L230" t="n">
        <v>6</v>
      </c>
      <c r="M230" t="n">
        <v>1</v>
      </c>
      <c r="N230" t="n">
        <v>3</v>
      </c>
      <c r="O230" t="n">
        <v>3</v>
      </c>
      <c r="P230" t="n">
        <v>2</v>
      </c>
      <c r="Q230" t="n">
        <v>20</v>
      </c>
      <c r="R230" s="15" t="n">
        <v>484000</v>
      </c>
      <c r="S230" s="15" t="n">
        <v>0</v>
      </c>
      <c r="T230" s="15" t="n">
        <v>484000</v>
      </c>
      <c r="U230" s="15" t="n">
        <v>64500</v>
      </c>
      <c r="V230">
        <f>IFERROR(VLOOKUP(D230,Tablas_Equivalencia!$A$3:$B$8,2,FALSE),"Sin dato")</f>
        <v/>
      </c>
      <c r="W230">
        <f>IFERROR(VLOOKUP(L230,Tablas_Equivalencia!$D$3:$E$9,2,FALSE),"Sin dato")</f>
        <v/>
      </c>
      <c r="X230">
        <f>IF(I230=1,"Varón","Mujer")</f>
        <v/>
      </c>
      <c r="Y230">
        <f>IFERROR(VLOOKUP(M230,Tablas_Equivalencia!$G$3:$H$6,2,FALSE),"Sin dato")</f>
        <v/>
      </c>
      <c r="Z230">
        <f>IF(J230&lt;=24,"18-24","25-29")</f>
        <v/>
      </c>
      <c r="AA230">
        <f>IF(M230&lt;&gt;1,"",IF(P230=2,1,0))</f>
        <v/>
      </c>
      <c r="AB230">
        <f>IF(M230&lt;&gt;1,"",IF(O230&gt;=2,1,0))</f>
        <v/>
      </c>
      <c r="AC230">
        <f>IF(M230&lt;&gt;1,"",IF(OR(Q230=999,Q230=""),"",IF(OR(Q230&lt;35,Q230&gt;48),1,0)))</f>
        <v/>
      </c>
      <c r="AD230">
        <f>IF(COUNT(AA230:AC230)&lt;3,"",SUM(AA230:AC230))</f>
        <v/>
      </c>
      <c r="AE230">
        <f>IF(L230&gt;=4,2,IF(L230&gt;=2,1,0))</f>
        <v/>
      </c>
      <c r="AF230">
        <f>IF(L230&gt;=5,1,0)</f>
        <v/>
      </c>
      <c r="AG230">
        <f>AE230+AF230</f>
        <v/>
      </c>
      <c r="AH230" s="15">
        <f>IF(M230&lt;&gt;1,"",IF(OR(R230=-9,R230=""),"",R230))</f>
        <v/>
      </c>
      <c r="AI230">
        <f>IF(M230&lt;&gt;1,"",IF(OR(Q230=999,Q230=""),"",Q230))</f>
        <v/>
      </c>
    </row>
    <row r="231">
      <c r="A231" t="inlineStr">
        <is>
          <t>TQRMNOP101161</t>
        </is>
      </c>
      <c r="B231" t="n">
        <v>2025</v>
      </c>
      <c r="C231" t="n">
        <v>1</v>
      </c>
      <c r="D231" t="n">
        <v>1</v>
      </c>
      <c r="E231" t="inlineStr">
        <is>
          <t>S</t>
        </is>
      </c>
      <c r="F231" t="n">
        <v>33</v>
      </c>
      <c r="G231" t="n">
        <v>767</v>
      </c>
      <c r="H231" t="n">
        <v>2</v>
      </c>
      <c r="I231" t="n">
        <v>2</v>
      </c>
      <c r="J231" t="n">
        <v>26</v>
      </c>
      <c r="K231" t="n">
        <v>2</v>
      </c>
      <c r="L231" t="n">
        <v>4</v>
      </c>
      <c r="M231" t="n">
        <v>1</v>
      </c>
      <c r="N231" t="n">
        <v>3</v>
      </c>
      <c r="O231" t="n">
        <v>1</v>
      </c>
      <c r="P231" t="n">
        <v>2</v>
      </c>
      <c r="Q231" t="n">
        <v>23</v>
      </c>
      <c r="R231" s="15" t="n">
        <v>781000</v>
      </c>
      <c r="S231" s="15" t="n">
        <v>0</v>
      </c>
      <c r="T231" s="15" t="n">
        <v>781000</v>
      </c>
      <c r="U231" s="15" t="n">
        <v>157200</v>
      </c>
      <c r="V231">
        <f>IFERROR(VLOOKUP(D231,Tablas_Equivalencia!$A$3:$B$8,2,FALSE),"Sin dato")</f>
        <v/>
      </c>
      <c r="W231">
        <f>IFERROR(VLOOKUP(L231,Tablas_Equivalencia!$D$3:$E$9,2,FALSE),"Sin dato")</f>
        <v/>
      </c>
      <c r="X231">
        <f>IF(I231=1,"Varón","Mujer")</f>
        <v/>
      </c>
      <c r="Y231">
        <f>IFERROR(VLOOKUP(M231,Tablas_Equivalencia!$G$3:$H$6,2,FALSE),"Sin dato")</f>
        <v/>
      </c>
      <c r="Z231">
        <f>IF(J231&lt;=24,"18-24","25-29")</f>
        <v/>
      </c>
      <c r="AA231">
        <f>IF(M231&lt;&gt;1,"",IF(P231=2,1,0))</f>
        <v/>
      </c>
      <c r="AB231">
        <f>IF(M231&lt;&gt;1,"",IF(O231&gt;=2,1,0))</f>
        <v/>
      </c>
      <c r="AC231">
        <f>IF(M231&lt;&gt;1,"",IF(OR(Q231=999,Q231=""),"",IF(OR(Q231&lt;35,Q231&gt;48),1,0)))</f>
        <v/>
      </c>
      <c r="AD231">
        <f>IF(COUNT(AA231:AC231)&lt;3,"",SUM(AA231:AC231))</f>
        <v/>
      </c>
      <c r="AE231">
        <f>IF(L231&gt;=4,2,IF(L231&gt;=2,1,0))</f>
        <v/>
      </c>
      <c r="AF231">
        <f>IF(L231&gt;=5,1,0)</f>
        <v/>
      </c>
      <c r="AG231">
        <f>AE231+AF231</f>
        <v/>
      </c>
      <c r="AH231" s="15">
        <f>IF(M231&lt;&gt;1,"",IF(OR(R231=-9,R231=""),"",R231))</f>
        <v/>
      </c>
      <c r="AI231">
        <f>IF(M231&lt;&gt;1,"",IF(OR(Q231=999,Q231=""),"",Q231))</f>
        <v/>
      </c>
    </row>
    <row r="232">
      <c r="A232" t="inlineStr">
        <is>
          <t>TQRMNOP101168</t>
        </is>
      </c>
      <c r="B232" t="n">
        <v>2025</v>
      </c>
      <c r="C232" t="n">
        <v>1</v>
      </c>
      <c r="D232" t="n">
        <v>1</v>
      </c>
      <c r="E232" t="inlineStr">
        <is>
          <t>S</t>
        </is>
      </c>
      <c r="F232" t="n">
        <v>33</v>
      </c>
      <c r="G232" t="n">
        <v>1219</v>
      </c>
      <c r="H232" t="n">
        <v>1</v>
      </c>
      <c r="I232" t="n">
        <v>1</v>
      </c>
      <c r="J232" t="n">
        <v>20</v>
      </c>
      <c r="K232" t="n">
        <v>1</v>
      </c>
      <c r="L232" t="n">
        <v>4</v>
      </c>
      <c r="M232" t="n">
        <v>1</v>
      </c>
      <c r="N232" t="n">
        <v>3</v>
      </c>
      <c r="O232" t="n">
        <v>2</v>
      </c>
      <c r="P232" t="n">
        <v>1</v>
      </c>
      <c r="Q232" t="n">
        <v>49</v>
      </c>
      <c r="R232" s="15" t="n">
        <v>1401000</v>
      </c>
      <c r="S232" s="15" t="n">
        <v>0</v>
      </c>
      <c r="T232" s="15" t="n">
        <v>1401000</v>
      </c>
      <c r="U232" s="15" t="n">
        <v>114700</v>
      </c>
      <c r="V232">
        <f>IFERROR(VLOOKUP(D232,Tablas_Equivalencia!$A$3:$B$8,2,FALSE),"Sin dato")</f>
        <v/>
      </c>
      <c r="W232">
        <f>IFERROR(VLOOKUP(L232,Tablas_Equivalencia!$D$3:$E$9,2,FALSE),"Sin dato")</f>
        <v/>
      </c>
      <c r="X232">
        <f>IF(I232=1,"Varón","Mujer")</f>
        <v/>
      </c>
      <c r="Y232">
        <f>IFERROR(VLOOKUP(M232,Tablas_Equivalencia!$G$3:$H$6,2,FALSE),"Sin dato")</f>
        <v/>
      </c>
      <c r="Z232">
        <f>IF(J232&lt;=24,"18-24","25-29")</f>
        <v/>
      </c>
      <c r="AA232">
        <f>IF(M232&lt;&gt;1,"",IF(P232=2,1,0))</f>
        <v/>
      </c>
      <c r="AB232">
        <f>IF(M232&lt;&gt;1,"",IF(O232&gt;=2,1,0))</f>
        <v/>
      </c>
      <c r="AC232">
        <f>IF(M232&lt;&gt;1,"",IF(OR(Q232=999,Q232=""),"",IF(OR(Q232&lt;35,Q232&gt;48),1,0)))</f>
        <v/>
      </c>
      <c r="AD232">
        <f>IF(COUNT(AA232:AC232)&lt;3,"",SUM(AA232:AC232))</f>
        <v/>
      </c>
      <c r="AE232">
        <f>IF(L232&gt;=4,2,IF(L232&gt;=2,1,0))</f>
        <v/>
      </c>
      <c r="AF232">
        <f>IF(L232&gt;=5,1,0)</f>
        <v/>
      </c>
      <c r="AG232">
        <f>AE232+AF232</f>
        <v/>
      </c>
      <c r="AH232" s="15">
        <f>IF(M232&lt;&gt;1,"",IF(OR(R232=-9,R232=""),"",R232))</f>
        <v/>
      </c>
      <c r="AI232">
        <f>IF(M232&lt;&gt;1,"",IF(OR(Q232=999,Q232=""),"",Q232))</f>
        <v/>
      </c>
    </row>
    <row r="233">
      <c r="A233" t="inlineStr">
        <is>
          <t>TQRMNOP101175</t>
        </is>
      </c>
      <c r="B233" t="n">
        <v>2025</v>
      </c>
      <c r="C233" t="n">
        <v>1</v>
      </c>
      <c r="D233" t="n">
        <v>1</v>
      </c>
      <c r="E233" t="inlineStr">
        <is>
          <t>S</t>
        </is>
      </c>
      <c r="F233" t="n">
        <v>32</v>
      </c>
      <c r="G233" t="n">
        <v>800</v>
      </c>
      <c r="H233" t="n">
        <v>3</v>
      </c>
      <c r="I233" t="n">
        <v>2</v>
      </c>
      <c r="J233" t="n">
        <v>18</v>
      </c>
      <c r="K233" t="n">
        <v>1</v>
      </c>
      <c r="L233" t="n">
        <v>5</v>
      </c>
      <c r="M233" t="n">
        <v>1</v>
      </c>
      <c r="N233" t="n">
        <v>3</v>
      </c>
      <c r="O233" t="n">
        <v>1</v>
      </c>
      <c r="P233" t="n">
        <v>1</v>
      </c>
      <c r="Q233" t="n">
        <v>24</v>
      </c>
      <c r="R233" s="15" t="n">
        <v>1378000</v>
      </c>
      <c r="S233" s="15" t="n">
        <v>0</v>
      </c>
      <c r="T233" s="15" t="n">
        <v>1378000</v>
      </c>
      <c r="U233" s="15" t="n">
        <v>385100</v>
      </c>
      <c r="V233">
        <f>IFERROR(VLOOKUP(D233,Tablas_Equivalencia!$A$3:$B$8,2,FALSE),"Sin dato")</f>
        <v/>
      </c>
      <c r="W233">
        <f>IFERROR(VLOOKUP(L233,Tablas_Equivalencia!$D$3:$E$9,2,FALSE),"Sin dato")</f>
        <v/>
      </c>
      <c r="X233">
        <f>IF(I233=1,"Varón","Mujer")</f>
        <v/>
      </c>
      <c r="Y233">
        <f>IFERROR(VLOOKUP(M233,Tablas_Equivalencia!$G$3:$H$6,2,FALSE),"Sin dato")</f>
        <v/>
      </c>
      <c r="Z233">
        <f>IF(J233&lt;=24,"18-24","25-29")</f>
        <v/>
      </c>
      <c r="AA233">
        <f>IF(M233&lt;&gt;1,"",IF(P233=2,1,0))</f>
        <v/>
      </c>
      <c r="AB233">
        <f>IF(M233&lt;&gt;1,"",IF(O233&gt;=2,1,0))</f>
        <v/>
      </c>
      <c r="AC233">
        <f>IF(M233&lt;&gt;1,"",IF(OR(Q233=999,Q233=""),"",IF(OR(Q233&lt;35,Q233&gt;48),1,0)))</f>
        <v/>
      </c>
      <c r="AD233">
        <f>IF(COUNT(AA233:AC233)&lt;3,"",SUM(AA233:AC233))</f>
        <v/>
      </c>
      <c r="AE233">
        <f>IF(L233&gt;=4,2,IF(L233&gt;=2,1,0))</f>
        <v/>
      </c>
      <c r="AF233">
        <f>IF(L233&gt;=5,1,0)</f>
        <v/>
      </c>
      <c r="AG233">
        <f>AE233+AF233</f>
        <v/>
      </c>
      <c r="AH233" s="15">
        <f>IF(M233&lt;&gt;1,"",IF(OR(R233=-9,R233=""),"",R233))</f>
        <v/>
      </c>
      <c r="AI233">
        <f>IF(M233&lt;&gt;1,"",IF(OR(Q233=999,Q233=""),"",Q233))</f>
        <v/>
      </c>
    </row>
    <row r="234">
      <c r="A234" t="inlineStr">
        <is>
          <t>TQRMNOP101179</t>
        </is>
      </c>
      <c r="B234" t="n">
        <v>2025</v>
      </c>
      <c r="C234" t="n">
        <v>1</v>
      </c>
      <c r="D234" t="n">
        <v>1</v>
      </c>
      <c r="E234" t="inlineStr">
        <is>
          <t>S</t>
        </is>
      </c>
      <c r="F234" t="n">
        <v>33</v>
      </c>
      <c r="G234" t="n">
        <v>1892</v>
      </c>
      <c r="H234" t="n">
        <v>2</v>
      </c>
      <c r="I234" t="n">
        <v>2</v>
      </c>
      <c r="J234" t="n">
        <v>28</v>
      </c>
      <c r="K234" t="n">
        <v>2</v>
      </c>
      <c r="L234" t="n">
        <v>6</v>
      </c>
      <c r="M234" t="n">
        <v>1</v>
      </c>
      <c r="N234" t="n">
        <v>3</v>
      </c>
      <c r="O234" t="n">
        <v>1</v>
      </c>
      <c r="P234" t="n">
        <v>1</v>
      </c>
      <c r="Q234" t="n">
        <v>30</v>
      </c>
      <c r="R234" s="15" t="n">
        <v>1159000</v>
      </c>
      <c r="S234" s="15" t="n">
        <v>0</v>
      </c>
      <c r="T234" s="15" t="n">
        <v>1159000</v>
      </c>
      <c r="U234" s="15" t="n">
        <v>129500</v>
      </c>
      <c r="V234">
        <f>IFERROR(VLOOKUP(D234,Tablas_Equivalencia!$A$3:$B$8,2,FALSE),"Sin dato")</f>
        <v/>
      </c>
      <c r="W234">
        <f>IFERROR(VLOOKUP(L234,Tablas_Equivalencia!$D$3:$E$9,2,FALSE),"Sin dato")</f>
        <v/>
      </c>
      <c r="X234">
        <f>IF(I234=1,"Varón","Mujer")</f>
        <v/>
      </c>
      <c r="Y234">
        <f>IFERROR(VLOOKUP(M234,Tablas_Equivalencia!$G$3:$H$6,2,FALSE),"Sin dato")</f>
        <v/>
      </c>
      <c r="Z234">
        <f>IF(J234&lt;=24,"18-24","25-29")</f>
        <v/>
      </c>
      <c r="AA234">
        <f>IF(M234&lt;&gt;1,"",IF(P234=2,1,0))</f>
        <v/>
      </c>
      <c r="AB234">
        <f>IF(M234&lt;&gt;1,"",IF(O234&gt;=2,1,0))</f>
        <v/>
      </c>
      <c r="AC234">
        <f>IF(M234&lt;&gt;1,"",IF(OR(Q234=999,Q234=""),"",IF(OR(Q234&lt;35,Q234&gt;48),1,0)))</f>
        <v/>
      </c>
      <c r="AD234">
        <f>IF(COUNT(AA234:AC234)&lt;3,"",SUM(AA234:AC234))</f>
        <v/>
      </c>
      <c r="AE234">
        <f>IF(L234&gt;=4,2,IF(L234&gt;=2,1,0))</f>
        <v/>
      </c>
      <c r="AF234">
        <f>IF(L234&gt;=5,1,0)</f>
        <v/>
      </c>
      <c r="AG234">
        <f>AE234+AF234</f>
        <v/>
      </c>
      <c r="AH234" s="15">
        <f>IF(M234&lt;&gt;1,"",IF(OR(R234=-9,R234=""),"",R234))</f>
        <v/>
      </c>
      <c r="AI234">
        <f>IF(M234&lt;&gt;1,"",IF(OR(Q234=999,Q234=""),"",Q234))</f>
        <v/>
      </c>
    </row>
    <row r="235">
      <c r="A235" t="inlineStr">
        <is>
          <t>TQRMNOP101181</t>
        </is>
      </c>
      <c r="B235" t="n">
        <v>2025</v>
      </c>
      <c r="C235" t="n">
        <v>1</v>
      </c>
      <c r="D235" t="n">
        <v>43</v>
      </c>
      <c r="E235" t="inlineStr">
        <is>
          <t>S</t>
        </is>
      </c>
      <c r="F235" t="n">
        <v>19</v>
      </c>
      <c r="G235" t="n">
        <v>1098</v>
      </c>
      <c r="H235" t="n">
        <v>3</v>
      </c>
      <c r="I235" t="n">
        <v>1</v>
      </c>
      <c r="J235" t="n">
        <v>23</v>
      </c>
      <c r="K235" t="n">
        <v>1</v>
      </c>
      <c r="L235" t="n">
        <v>5</v>
      </c>
      <c r="M235" t="n">
        <v>3</v>
      </c>
      <c r="R235" s="15" t="n">
        <v>0</v>
      </c>
      <c r="S235" s="15" t="n">
        <v>0</v>
      </c>
      <c r="T235" s="15" t="n">
        <v>0</v>
      </c>
      <c r="U235" s="15" t="n">
        <v>203500</v>
      </c>
      <c r="V235">
        <f>IFERROR(VLOOKUP(D235,Tablas_Equivalencia!$A$3:$B$8,2,FALSE),"Sin dato")</f>
        <v/>
      </c>
      <c r="W235">
        <f>IFERROR(VLOOKUP(L235,Tablas_Equivalencia!$D$3:$E$9,2,FALSE),"Sin dato")</f>
        <v/>
      </c>
      <c r="X235">
        <f>IF(I235=1,"Varón","Mujer")</f>
        <v/>
      </c>
      <c r="Y235">
        <f>IFERROR(VLOOKUP(M235,Tablas_Equivalencia!$G$3:$H$6,2,FALSE),"Sin dato")</f>
        <v/>
      </c>
      <c r="Z235">
        <f>IF(J235&lt;=24,"18-24","25-29")</f>
        <v/>
      </c>
      <c r="AA235">
        <f>IF(M235&lt;&gt;1,"",IF(P235=2,1,0))</f>
        <v/>
      </c>
      <c r="AB235">
        <f>IF(M235&lt;&gt;1,"",IF(O235&gt;=2,1,0))</f>
        <v/>
      </c>
      <c r="AC235">
        <f>IF(M235&lt;&gt;1,"",IF(OR(Q235=999,Q235=""),"",IF(OR(Q235&lt;35,Q235&gt;48),1,0)))</f>
        <v/>
      </c>
      <c r="AD235">
        <f>IF(COUNT(AA235:AC235)&lt;3,"",SUM(AA235:AC235))</f>
        <v/>
      </c>
      <c r="AE235">
        <f>IF(L235&gt;=4,2,IF(L235&gt;=2,1,0))</f>
        <v/>
      </c>
      <c r="AF235">
        <f>IF(L235&gt;=5,1,0)</f>
        <v/>
      </c>
      <c r="AG235">
        <f>AE235+AF235</f>
        <v/>
      </c>
      <c r="AH235" s="15">
        <f>IF(M235&lt;&gt;1,"",IF(OR(R235=-9,R235=""),"",R235))</f>
        <v/>
      </c>
      <c r="AI235">
        <f>IF(M235&lt;&gt;1,"",IF(OR(Q235=999,Q235=""),"",Q235))</f>
        <v/>
      </c>
    </row>
    <row r="236">
      <c r="A236" t="inlineStr">
        <is>
          <t>TQRMNOP101194</t>
        </is>
      </c>
      <c r="B236" t="n">
        <v>2025</v>
      </c>
      <c r="C236" t="n">
        <v>1</v>
      </c>
      <c r="D236" t="n">
        <v>1</v>
      </c>
      <c r="E236" t="inlineStr">
        <is>
          <t>S</t>
        </is>
      </c>
      <c r="F236" t="n">
        <v>32</v>
      </c>
      <c r="G236" t="n">
        <v>630</v>
      </c>
      <c r="H236" t="n">
        <v>2</v>
      </c>
      <c r="I236" t="n">
        <v>1</v>
      </c>
      <c r="J236" t="n">
        <v>22</v>
      </c>
      <c r="K236" t="n">
        <v>2</v>
      </c>
      <c r="L236" t="n">
        <v>3</v>
      </c>
      <c r="M236" t="n">
        <v>3</v>
      </c>
      <c r="R236" s="15" t="n">
        <v>0</v>
      </c>
      <c r="S236" s="15" t="n">
        <v>0</v>
      </c>
      <c r="T236" s="15" t="n">
        <v>0</v>
      </c>
      <c r="U236" s="15" t="n">
        <v>255500</v>
      </c>
      <c r="V236">
        <f>IFERROR(VLOOKUP(D236,Tablas_Equivalencia!$A$3:$B$8,2,FALSE),"Sin dato")</f>
        <v/>
      </c>
      <c r="W236">
        <f>IFERROR(VLOOKUP(L236,Tablas_Equivalencia!$D$3:$E$9,2,FALSE),"Sin dato")</f>
        <v/>
      </c>
      <c r="X236">
        <f>IF(I236=1,"Varón","Mujer")</f>
        <v/>
      </c>
      <c r="Y236">
        <f>IFERROR(VLOOKUP(M236,Tablas_Equivalencia!$G$3:$H$6,2,FALSE),"Sin dato")</f>
        <v/>
      </c>
      <c r="Z236">
        <f>IF(J236&lt;=24,"18-24","25-29")</f>
        <v/>
      </c>
      <c r="AA236">
        <f>IF(M236&lt;&gt;1,"",IF(P236=2,1,0))</f>
        <v/>
      </c>
      <c r="AB236">
        <f>IF(M236&lt;&gt;1,"",IF(O236&gt;=2,1,0))</f>
        <v/>
      </c>
      <c r="AC236">
        <f>IF(M236&lt;&gt;1,"",IF(OR(Q236=999,Q236=""),"",IF(OR(Q236&lt;35,Q236&gt;48),1,0)))</f>
        <v/>
      </c>
      <c r="AD236">
        <f>IF(COUNT(AA236:AC236)&lt;3,"",SUM(AA236:AC236))</f>
        <v/>
      </c>
      <c r="AE236">
        <f>IF(L236&gt;=4,2,IF(L236&gt;=2,1,0))</f>
        <v/>
      </c>
      <c r="AF236">
        <f>IF(L236&gt;=5,1,0)</f>
        <v/>
      </c>
      <c r="AG236">
        <f>AE236+AF236</f>
        <v/>
      </c>
      <c r="AH236" s="15">
        <f>IF(M236&lt;&gt;1,"",IF(OR(R236=-9,R236=""),"",R236))</f>
        <v/>
      </c>
      <c r="AI236">
        <f>IF(M236&lt;&gt;1,"",IF(OR(Q236=999,Q236=""),"",Q236))</f>
        <v/>
      </c>
    </row>
    <row r="237">
      <c r="A237" t="inlineStr">
        <is>
          <t>TQRMNOP101202</t>
        </is>
      </c>
      <c r="B237" t="n">
        <v>2025</v>
      </c>
      <c r="C237" t="n">
        <v>1</v>
      </c>
      <c r="D237" t="n">
        <v>44</v>
      </c>
      <c r="E237" t="inlineStr">
        <is>
          <t>N</t>
        </is>
      </c>
      <c r="F237" t="n">
        <v>4</v>
      </c>
      <c r="G237" t="n">
        <v>1006</v>
      </c>
      <c r="H237" t="n">
        <v>1</v>
      </c>
      <c r="I237" t="n">
        <v>1</v>
      </c>
      <c r="J237" t="n">
        <v>19</v>
      </c>
      <c r="K237" t="n">
        <v>2</v>
      </c>
      <c r="L237" t="n">
        <v>4</v>
      </c>
      <c r="M237" t="n">
        <v>3</v>
      </c>
      <c r="R237" s="15" t="n">
        <v>0</v>
      </c>
      <c r="S237" s="15" t="n">
        <v>0</v>
      </c>
      <c r="T237" s="15" t="n">
        <v>0</v>
      </c>
      <c r="U237" s="15" t="n">
        <v>242200</v>
      </c>
      <c r="V237">
        <f>IFERROR(VLOOKUP(D237,Tablas_Equivalencia!$A$3:$B$8,2,FALSE),"Sin dato")</f>
        <v/>
      </c>
      <c r="W237">
        <f>IFERROR(VLOOKUP(L237,Tablas_Equivalencia!$D$3:$E$9,2,FALSE),"Sin dato")</f>
        <v/>
      </c>
      <c r="X237">
        <f>IF(I237=1,"Varón","Mujer")</f>
        <v/>
      </c>
      <c r="Y237">
        <f>IFERROR(VLOOKUP(M237,Tablas_Equivalencia!$G$3:$H$6,2,FALSE),"Sin dato")</f>
        <v/>
      </c>
      <c r="Z237">
        <f>IF(J237&lt;=24,"18-24","25-29")</f>
        <v/>
      </c>
      <c r="AA237">
        <f>IF(M237&lt;&gt;1,"",IF(P237=2,1,0))</f>
        <v/>
      </c>
      <c r="AB237">
        <f>IF(M237&lt;&gt;1,"",IF(O237&gt;=2,1,0))</f>
        <v/>
      </c>
      <c r="AC237">
        <f>IF(M237&lt;&gt;1,"",IF(OR(Q237=999,Q237=""),"",IF(OR(Q237&lt;35,Q237&gt;48),1,0)))</f>
        <v/>
      </c>
      <c r="AD237">
        <f>IF(COUNT(AA237:AC237)&lt;3,"",SUM(AA237:AC237))</f>
        <v/>
      </c>
      <c r="AE237">
        <f>IF(L237&gt;=4,2,IF(L237&gt;=2,1,0))</f>
        <v/>
      </c>
      <c r="AF237">
        <f>IF(L237&gt;=5,1,0)</f>
        <v/>
      </c>
      <c r="AG237">
        <f>AE237+AF237</f>
        <v/>
      </c>
      <c r="AH237" s="15">
        <f>IF(M237&lt;&gt;1,"",IF(OR(R237=-9,R237=""),"",R237))</f>
        <v/>
      </c>
      <c r="AI237">
        <f>IF(M237&lt;&gt;1,"",IF(OR(Q237=999,Q237=""),"",Q237))</f>
        <v/>
      </c>
    </row>
    <row r="238">
      <c r="A238" t="inlineStr">
        <is>
          <t>TQRMNOP101203</t>
        </is>
      </c>
      <c r="B238" t="n">
        <v>2025</v>
      </c>
      <c r="C238" t="n">
        <v>1</v>
      </c>
      <c r="D238" t="n">
        <v>42</v>
      </c>
      <c r="E238" t="inlineStr">
        <is>
          <t>N</t>
        </is>
      </c>
      <c r="F238" t="n">
        <v>25</v>
      </c>
      <c r="G238" t="n">
        <v>1518</v>
      </c>
      <c r="H238" t="n">
        <v>3</v>
      </c>
      <c r="I238" t="n">
        <v>2</v>
      </c>
      <c r="J238" t="n">
        <v>27</v>
      </c>
      <c r="K238" t="n">
        <v>2</v>
      </c>
      <c r="L238" t="n">
        <v>4</v>
      </c>
      <c r="M238" t="n">
        <v>3</v>
      </c>
      <c r="R238" s="15" t="n">
        <v>0</v>
      </c>
      <c r="S238" s="15" t="n">
        <v>216000</v>
      </c>
      <c r="T238" s="15" t="n">
        <v>216000</v>
      </c>
      <c r="U238" s="15" t="n">
        <v>85900</v>
      </c>
      <c r="V238">
        <f>IFERROR(VLOOKUP(D238,Tablas_Equivalencia!$A$3:$B$8,2,FALSE),"Sin dato")</f>
        <v/>
      </c>
      <c r="W238">
        <f>IFERROR(VLOOKUP(L238,Tablas_Equivalencia!$D$3:$E$9,2,FALSE),"Sin dato")</f>
        <v/>
      </c>
      <c r="X238">
        <f>IF(I238=1,"Varón","Mujer")</f>
        <v/>
      </c>
      <c r="Y238">
        <f>IFERROR(VLOOKUP(M238,Tablas_Equivalencia!$G$3:$H$6,2,FALSE),"Sin dato")</f>
        <v/>
      </c>
      <c r="Z238">
        <f>IF(J238&lt;=24,"18-24","25-29")</f>
        <v/>
      </c>
      <c r="AA238">
        <f>IF(M238&lt;&gt;1,"",IF(P238=2,1,0))</f>
        <v/>
      </c>
      <c r="AB238">
        <f>IF(M238&lt;&gt;1,"",IF(O238&gt;=2,1,0))</f>
        <v/>
      </c>
      <c r="AC238">
        <f>IF(M238&lt;&gt;1,"",IF(OR(Q238=999,Q238=""),"",IF(OR(Q238&lt;35,Q238&gt;48),1,0)))</f>
        <v/>
      </c>
      <c r="AD238">
        <f>IF(COUNT(AA238:AC238)&lt;3,"",SUM(AA238:AC238))</f>
        <v/>
      </c>
      <c r="AE238">
        <f>IF(L238&gt;=4,2,IF(L238&gt;=2,1,0))</f>
        <v/>
      </c>
      <c r="AF238">
        <f>IF(L238&gt;=5,1,0)</f>
        <v/>
      </c>
      <c r="AG238">
        <f>AE238+AF238</f>
        <v/>
      </c>
      <c r="AH238" s="15">
        <f>IF(M238&lt;&gt;1,"",IF(OR(R238=-9,R238=""),"",R238))</f>
        <v/>
      </c>
      <c r="AI238">
        <f>IF(M238&lt;&gt;1,"",IF(OR(Q238=999,Q238=""),"",Q238))</f>
        <v/>
      </c>
    </row>
    <row r="239">
      <c r="A239" t="inlineStr">
        <is>
          <t>TQRMNOP101207</t>
        </is>
      </c>
      <c r="B239" t="n">
        <v>2025</v>
      </c>
      <c r="C239" t="n">
        <v>1</v>
      </c>
      <c r="D239" t="n">
        <v>43</v>
      </c>
      <c r="E239" t="inlineStr">
        <is>
          <t>N</t>
        </is>
      </c>
      <c r="F239" t="n">
        <v>34</v>
      </c>
      <c r="G239" t="n">
        <v>1615</v>
      </c>
      <c r="H239" t="n">
        <v>2</v>
      </c>
      <c r="I239" t="n">
        <v>1</v>
      </c>
      <c r="J239" t="n">
        <v>27</v>
      </c>
      <c r="K239" t="n">
        <v>2</v>
      </c>
      <c r="L239" t="n">
        <v>4</v>
      </c>
      <c r="M239" t="n">
        <v>1</v>
      </c>
      <c r="N239" t="n">
        <v>3</v>
      </c>
      <c r="O239" t="n">
        <v>3</v>
      </c>
      <c r="P239" t="n">
        <v>2</v>
      </c>
      <c r="Q239" t="n">
        <v>51</v>
      </c>
      <c r="R239" s="15" t="n">
        <v>1174000</v>
      </c>
      <c r="S239" s="15" t="n">
        <v>0</v>
      </c>
      <c r="T239" s="15" t="n">
        <v>1174000</v>
      </c>
      <c r="U239" s="15" t="n">
        <v>262000</v>
      </c>
      <c r="V239">
        <f>IFERROR(VLOOKUP(D239,Tablas_Equivalencia!$A$3:$B$8,2,FALSE),"Sin dato")</f>
        <v/>
      </c>
      <c r="W239">
        <f>IFERROR(VLOOKUP(L239,Tablas_Equivalencia!$D$3:$E$9,2,FALSE),"Sin dato")</f>
        <v/>
      </c>
      <c r="X239">
        <f>IF(I239=1,"Varón","Mujer")</f>
        <v/>
      </c>
      <c r="Y239">
        <f>IFERROR(VLOOKUP(M239,Tablas_Equivalencia!$G$3:$H$6,2,FALSE),"Sin dato")</f>
        <v/>
      </c>
      <c r="Z239">
        <f>IF(J239&lt;=24,"18-24","25-29")</f>
        <v/>
      </c>
      <c r="AA239">
        <f>IF(M239&lt;&gt;1,"",IF(P239=2,1,0))</f>
        <v/>
      </c>
      <c r="AB239">
        <f>IF(M239&lt;&gt;1,"",IF(O239&gt;=2,1,0))</f>
        <v/>
      </c>
      <c r="AC239">
        <f>IF(M239&lt;&gt;1,"",IF(OR(Q239=999,Q239=""),"",IF(OR(Q239&lt;35,Q239&gt;48),1,0)))</f>
        <v/>
      </c>
      <c r="AD239">
        <f>IF(COUNT(AA239:AC239)&lt;3,"",SUM(AA239:AC239))</f>
        <v/>
      </c>
      <c r="AE239">
        <f>IF(L239&gt;=4,2,IF(L239&gt;=2,1,0))</f>
        <v/>
      </c>
      <c r="AF239">
        <f>IF(L239&gt;=5,1,0)</f>
        <v/>
      </c>
      <c r="AG239">
        <f>AE239+AF239</f>
        <v/>
      </c>
      <c r="AH239" s="15">
        <f>IF(M239&lt;&gt;1,"",IF(OR(R239=-9,R239=""),"",R239))</f>
        <v/>
      </c>
      <c r="AI239">
        <f>IF(M239&lt;&gt;1,"",IF(OR(Q239=999,Q239=""),"",Q239))</f>
        <v/>
      </c>
    </row>
    <row r="240">
      <c r="A240" t="inlineStr">
        <is>
          <t>TQRMNOP101215</t>
        </is>
      </c>
      <c r="B240" t="n">
        <v>2025</v>
      </c>
      <c r="C240" t="n">
        <v>1</v>
      </c>
      <c r="D240" t="n">
        <v>1</v>
      </c>
      <c r="E240" t="inlineStr">
        <is>
          <t>S</t>
        </is>
      </c>
      <c r="F240" t="n">
        <v>32</v>
      </c>
      <c r="G240" t="n">
        <v>807</v>
      </c>
      <c r="H240" t="n">
        <v>2</v>
      </c>
      <c r="I240" t="n">
        <v>1</v>
      </c>
      <c r="J240" t="n">
        <v>25</v>
      </c>
      <c r="K240" t="n">
        <v>1</v>
      </c>
      <c r="L240" t="n">
        <v>4</v>
      </c>
      <c r="M240" t="n">
        <v>1</v>
      </c>
      <c r="N240" t="n">
        <v>3</v>
      </c>
      <c r="O240" t="n">
        <v>1</v>
      </c>
      <c r="P240" t="n">
        <v>1</v>
      </c>
      <c r="Q240" t="n">
        <v>16</v>
      </c>
      <c r="R240" s="15" t="n">
        <v>-9</v>
      </c>
      <c r="S240" s="15" t="n">
        <v>0</v>
      </c>
      <c r="T240" s="15" t="n">
        <v>0</v>
      </c>
      <c r="U240" s="15" t="n">
        <v>88800</v>
      </c>
      <c r="V240">
        <f>IFERROR(VLOOKUP(D240,Tablas_Equivalencia!$A$3:$B$8,2,FALSE),"Sin dato")</f>
        <v/>
      </c>
      <c r="W240">
        <f>IFERROR(VLOOKUP(L240,Tablas_Equivalencia!$D$3:$E$9,2,FALSE),"Sin dato")</f>
        <v/>
      </c>
      <c r="X240">
        <f>IF(I240=1,"Varón","Mujer")</f>
        <v/>
      </c>
      <c r="Y240">
        <f>IFERROR(VLOOKUP(M240,Tablas_Equivalencia!$G$3:$H$6,2,FALSE),"Sin dato")</f>
        <v/>
      </c>
      <c r="Z240">
        <f>IF(J240&lt;=24,"18-24","25-29")</f>
        <v/>
      </c>
      <c r="AA240">
        <f>IF(M240&lt;&gt;1,"",IF(P240=2,1,0))</f>
        <v/>
      </c>
      <c r="AB240">
        <f>IF(M240&lt;&gt;1,"",IF(O240&gt;=2,1,0))</f>
        <v/>
      </c>
      <c r="AC240">
        <f>IF(M240&lt;&gt;1,"",IF(OR(Q240=999,Q240=""),"",IF(OR(Q240&lt;35,Q240&gt;48),1,0)))</f>
        <v/>
      </c>
      <c r="AD240">
        <f>IF(COUNT(AA240:AC240)&lt;3,"",SUM(AA240:AC240))</f>
        <v/>
      </c>
      <c r="AE240">
        <f>IF(L240&gt;=4,2,IF(L240&gt;=2,1,0))</f>
        <v/>
      </c>
      <c r="AF240">
        <f>IF(L240&gt;=5,1,0)</f>
        <v/>
      </c>
      <c r="AG240">
        <f>AE240+AF240</f>
        <v/>
      </c>
      <c r="AH240" s="15">
        <f>IF(M240&lt;&gt;1,"",IF(OR(R240=-9,R240=""),"",R240))</f>
        <v/>
      </c>
      <c r="AI240">
        <f>IF(M240&lt;&gt;1,"",IF(OR(Q240=999,Q240=""),"",Q240))</f>
        <v/>
      </c>
    </row>
    <row r="241">
      <c r="A241" t="inlineStr">
        <is>
          <t>TQRMNOP101218</t>
        </is>
      </c>
      <c r="B241" t="n">
        <v>2025</v>
      </c>
      <c r="C241" t="n">
        <v>1</v>
      </c>
      <c r="D241" t="n">
        <v>43</v>
      </c>
      <c r="E241" t="inlineStr">
        <is>
          <t>S</t>
        </is>
      </c>
      <c r="F241" t="n">
        <v>19</v>
      </c>
      <c r="G241" t="n">
        <v>1736</v>
      </c>
      <c r="H241" t="n">
        <v>2</v>
      </c>
      <c r="I241" t="n">
        <v>1</v>
      </c>
      <c r="J241" t="n">
        <v>18</v>
      </c>
      <c r="K241" t="n">
        <v>2</v>
      </c>
      <c r="L241" t="n">
        <v>3</v>
      </c>
      <c r="M241" t="n">
        <v>1</v>
      </c>
      <c r="N241" t="n">
        <v>3</v>
      </c>
      <c r="O241" t="n">
        <v>2</v>
      </c>
      <c r="P241" t="n">
        <v>2</v>
      </c>
      <c r="Q241" t="n">
        <v>39</v>
      </c>
      <c r="R241" s="15" t="n">
        <v>406000</v>
      </c>
      <c r="S241" s="15" t="n">
        <v>0</v>
      </c>
      <c r="T241" s="15" t="n">
        <v>406000</v>
      </c>
      <c r="U241" s="15" t="n">
        <v>146500</v>
      </c>
      <c r="V241">
        <f>IFERROR(VLOOKUP(D241,Tablas_Equivalencia!$A$3:$B$8,2,FALSE),"Sin dato")</f>
        <v/>
      </c>
      <c r="W241">
        <f>IFERROR(VLOOKUP(L241,Tablas_Equivalencia!$D$3:$E$9,2,FALSE),"Sin dato")</f>
        <v/>
      </c>
      <c r="X241">
        <f>IF(I241=1,"Varón","Mujer")</f>
        <v/>
      </c>
      <c r="Y241">
        <f>IFERROR(VLOOKUP(M241,Tablas_Equivalencia!$G$3:$H$6,2,FALSE),"Sin dato")</f>
        <v/>
      </c>
      <c r="Z241">
        <f>IF(J241&lt;=24,"18-24","25-29")</f>
        <v/>
      </c>
      <c r="AA241">
        <f>IF(M241&lt;&gt;1,"",IF(P241=2,1,0))</f>
        <v/>
      </c>
      <c r="AB241">
        <f>IF(M241&lt;&gt;1,"",IF(O241&gt;=2,1,0))</f>
        <v/>
      </c>
      <c r="AC241">
        <f>IF(M241&lt;&gt;1,"",IF(OR(Q241=999,Q241=""),"",IF(OR(Q241&lt;35,Q241&gt;48),1,0)))</f>
        <v/>
      </c>
      <c r="AD241">
        <f>IF(COUNT(AA241:AC241)&lt;3,"",SUM(AA241:AC241))</f>
        <v/>
      </c>
      <c r="AE241">
        <f>IF(L241&gt;=4,2,IF(L241&gt;=2,1,0))</f>
        <v/>
      </c>
      <c r="AF241">
        <f>IF(L241&gt;=5,1,0)</f>
        <v/>
      </c>
      <c r="AG241">
        <f>AE241+AF241</f>
        <v/>
      </c>
      <c r="AH241" s="15">
        <f>IF(M241&lt;&gt;1,"",IF(OR(R241=-9,R241=""),"",R241))</f>
        <v/>
      </c>
      <c r="AI241">
        <f>IF(M241&lt;&gt;1,"",IF(OR(Q241=999,Q241=""),"",Q241))</f>
        <v/>
      </c>
    </row>
    <row r="242">
      <c r="A242" t="inlineStr">
        <is>
          <t>TQRMNOP101221</t>
        </is>
      </c>
      <c r="B242" t="n">
        <v>2025</v>
      </c>
      <c r="C242" t="n">
        <v>1</v>
      </c>
      <c r="D242" t="n">
        <v>43</v>
      </c>
      <c r="E242" t="inlineStr">
        <is>
          <t>S</t>
        </is>
      </c>
      <c r="F242" t="n">
        <v>36</v>
      </c>
      <c r="G242" t="n">
        <v>1331</v>
      </c>
      <c r="H242" t="n">
        <v>3</v>
      </c>
      <c r="I242" t="n">
        <v>2</v>
      </c>
      <c r="J242" t="n">
        <v>21</v>
      </c>
      <c r="K242" t="n">
        <v>1</v>
      </c>
      <c r="L242" t="n">
        <v>5</v>
      </c>
      <c r="M242" t="n">
        <v>3</v>
      </c>
      <c r="R242" s="15" t="n">
        <v>0</v>
      </c>
      <c r="S242" s="15" t="n">
        <v>0</v>
      </c>
      <c r="T242" s="15" t="n">
        <v>0</v>
      </c>
      <c r="U242" s="15" t="n">
        <v>248700</v>
      </c>
      <c r="V242">
        <f>IFERROR(VLOOKUP(D242,Tablas_Equivalencia!$A$3:$B$8,2,FALSE),"Sin dato")</f>
        <v/>
      </c>
      <c r="W242">
        <f>IFERROR(VLOOKUP(L242,Tablas_Equivalencia!$D$3:$E$9,2,FALSE),"Sin dato")</f>
        <v/>
      </c>
      <c r="X242">
        <f>IF(I242=1,"Varón","Mujer")</f>
        <v/>
      </c>
      <c r="Y242">
        <f>IFERROR(VLOOKUP(M242,Tablas_Equivalencia!$G$3:$H$6,2,FALSE),"Sin dato")</f>
        <v/>
      </c>
      <c r="Z242">
        <f>IF(J242&lt;=24,"18-24","25-29")</f>
        <v/>
      </c>
      <c r="AA242">
        <f>IF(M242&lt;&gt;1,"",IF(P242=2,1,0))</f>
        <v/>
      </c>
      <c r="AB242">
        <f>IF(M242&lt;&gt;1,"",IF(O242&gt;=2,1,0))</f>
        <v/>
      </c>
      <c r="AC242">
        <f>IF(M242&lt;&gt;1,"",IF(OR(Q242=999,Q242=""),"",IF(OR(Q242&lt;35,Q242&gt;48),1,0)))</f>
        <v/>
      </c>
      <c r="AD242">
        <f>IF(COUNT(AA242:AC242)&lt;3,"",SUM(AA242:AC242))</f>
        <v/>
      </c>
      <c r="AE242">
        <f>IF(L242&gt;=4,2,IF(L242&gt;=2,1,0))</f>
        <v/>
      </c>
      <c r="AF242">
        <f>IF(L242&gt;=5,1,0)</f>
        <v/>
      </c>
      <c r="AG242">
        <f>AE242+AF242</f>
        <v/>
      </c>
      <c r="AH242" s="15">
        <f>IF(M242&lt;&gt;1,"",IF(OR(R242=-9,R242=""),"",R242))</f>
        <v/>
      </c>
      <c r="AI242">
        <f>IF(M242&lt;&gt;1,"",IF(OR(Q242=999,Q242=""),"",Q242))</f>
        <v/>
      </c>
    </row>
    <row r="243">
      <c r="A243" t="inlineStr">
        <is>
          <t>TQRMNOP101224</t>
        </is>
      </c>
      <c r="B243" t="n">
        <v>2025</v>
      </c>
      <c r="C243" t="n">
        <v>1</v>
      </c>
      <c r="D243" t="n">
        <v>41</v>
      </c>
      <c r="E243" t="inlineStr">
        <is>
          <t>N</t>
        </is>
      </c>
      <c r="F243" t="n">
        <v>12</v>
      </c>
      <c r="G243" t="n">
        <v>966</v>
      </c>
      <c r="H243" t="n">
        <v>1</v>
      </c>
      <c r="I243" t="n">
        <v>1</v>
      </c>
      <c r="J243" t="n">
        <v>19</v>
      </c>
      <c r="K243" t="n">
        <v>2</v>
      </c>
      <c r="L243" t="n">
        <v>5</v>
      </c>
      <c r="M243" t="n">
        <v>1</v>
      </c>
      <c r="N243" t="n">
        <v>3</v>
      </c>
      <c r="O243" t="n">
        <v>2</v>
      </c>
      <c r="P243" t="n">
        <v>2</v>
      </c>
      <c r="Q243" t="n">
        <v>10</v>
      </c>
      <c r="R243" s="15" t="n">
        <v>333000</v>
      </c>
      <c r="S243" s="15" t="n">
        <v>0</v>
      </c>
      <c r="T243" s="15" t="n">
        <v>333000</v>
      </c>
      <c r="U243" s="15" t="n">
        <v>158900</v>
      </c>
      <c r="V243">
        <f>IFERROR(VLOOKUP(D243,Tablas_Equivalencia!$A$3:$B$8,2,FALSE),"Sin dato")</f>
        <v/>
      </c>
      <c r="W243">
        <f>IFERROR(VLOOKUP(L243,Tablas_Equivalencia!$D$3:$E$9,2,FALSE),"Sin dato")</f>
        <v/>
      </c>
      <c r="X243">
        <f>IF(I243=1,"Varón","Mujer")</f>
        <v/>
      </c>
      <c r="Y243">
        <f>IFERROR(VLOOKUP(M243,Tablas_Equivalencia!$G$3:$H$6,2,FALSE),"Sin dato")</f>
        <v/>
      </c>
      <c r="Z243">
        <f>IF(J243&lt;=24,"18-24","25-29")</f>
        <v/>
      </c>
      <c r="AA243">
        <f>IF(M243&lt;&gt;1,"",IF(P243=2,1,0))</f>
        <v/>
      </c>
      <c r="AB243">
        <f>IF(M243&lt;&gt;1,"",IF(O243&gt;=2,1,0))</f>
        <v/>
      </c>
      <c r="AC243">
        <f>IF(M243&lt;&gt;1,"",IF(OR(Q243=999,Q243=""),"",IF(OR(Q243&lt;35,Q243&gt;48),1,0)))</f>
        <v/>
      </c>
      <c r="AD243">
        <f>IF(COUNT(AA243:AC243)&lt;3,"",SUM(AA243:AC243))</f>
        <v/>
      </c>
      <c r="AE243">
        <f>IF(L243&gt;=4,2,IF(L243&gt;=2,1,0))</f>
        <v/>
      </c>
      <c r="AF243">
        <f>IF(L243&gt;=5,1,0)</f>
        <v/>
      </c>
      <c r="AG243">
        <f>AE243+AF243</f>
        <v/>
      </c>
      <c r="AH243" s="15">
        <f>IF(M243&lt;&gt;1,"",IF(OR(R243=-9,R243=""),"",R243))</f>
        <v/>
      </c>
      <c r="AI243">
        <f>IF(M243&lt;&gt;1,"",IF(OR(Q243=999,Q243=""),"",Q243))</f>
        <v/>
      </c>
    </row>
    <row r="244">
      <c r="A244" t="inlineStr">
        <is>
          <t>TQRMNOP101227</t>
        </is>
      </c>
      <c r="B244" t="n">
        <v>2025</v>
      </c>
      <c r="C244" t="n">
        <v>1</v>
      </c>
      <c r="D244" t="n">
        <v>1</v>
      </c>
      <c r="E244" t="inlineStr">
        <is>
          <t>S</t>
        </is>
      </c>
      <c r="F244" t="n">
        <v>32</v>
      </c>
      <c r="G244" t="n">
        <v>1762</v>
      </c>
      <c r="H244" t="n">
        <v>3</v>
      </c>
      <c r="I244" t="n">
        <v>1</v>
      </c>
      <c r="J244" t="n">
        <v>25</v>
      </c>
      <c r="K244" t="n">
        <v>1</v>
      </c>
      <c r="L244" t="n">
        <v>5</v>
      </c>
      <c r="M244" t="n">
        <v>1</v>
      </c>
      <c r="N244" t="n">
        <v>3</v>
      </c>
      <c r="O244" t="n">
        <v>1</v>
      </c>
      <c r="P244" t="n">
        <v>1</v>
      </c>
      <c r="Q244" t="n">
        <v>51</v>
      </c>
      <c r="R244" s="15" t="n">
        <v>1208000</v>
      </c>
      <c r="S244" s="15" t="n">
        <v>0</v>
      </c>
      <c r="T244" s="15" t="n">
        <v>1208000</v>
      </c>
      <c r="U244" s="15" t="n">
        <v>182900</v>
      </c>
      <c r="V244">
        <f>IFERROR(VLOOKUP(D244,Tablas_Equivalencia!$A$3:$B$8,2,FALSE),"Sin dato")</f>
        <v/>
      </c>
      <c r="W244">
        <f>IFERROR(VLOOKUP(L244,Tablas_Equivalencia!$D$3:$E$9,2,FALSE),"Sin dato")</f>
        <v/>
      </c>
      <c r="X244">
        <f>IF(I244=1,"Varón","Mujer")</f>
        <v/>
      </c>
      <c r="Y244">
        <f>IFERROR(VLOOKUP(M244,Tablas_Equivalencia!$G$3:$H$6,2,FALSE),"Sin dato")</f>
        <v/>
      </c>
      <c r="Z244">
        <f>IF(J244&lt;=24,"18-24","25-29")</f>
        <v/>
      </c>
      <c r="AA244">
        <f>IF(M244&lt;&gt;1,"",IF(P244=2,1,0))</f>
        <v/>
      </c>
      <c r="AB244">
        <f>IF(M244&lt;&gt;1,"",IF(O244&gt;=2,1,0))</f>
        <v/>
      </c>
      <c r="AC244">
        <f>IF(M244&lt;&gt;1,"",IF(OR(Q244=999,Q244=""),"",IF(OR(Q244&lt;35,Q244&gt;48),1,0)))</f>
        <v/>
      </c>
      <c r="AD244">
        <f>IF(COUNT(AA244:AC244)&lt;3,"",SUM(AA244:AC244))</f>
        <v/>
      </c>
      <c r="AE244">
        <f>IF(L244&gt;=4,2,IF(L244&gt;=2,1,0))</f>
        <v/>
      </c>
      <c r="AF244">
        <f>IF(L244&gt;=5,1,0)</f>
        <v/>
      </c>
      <c r="AG244">
        <f>AE244+AF244</f>
        <v/>
      </c>
      <c r="AH244" s="15">
        <f>IF(M244&lt;&gt;1,"",IF(OR(R244=-9,R244=""),"",R244))</f>
        <v/>
      </c>
      <c r="AI244">
        <f>IF(M244&lt;&gt;1,"",IF(OR(Q244=999,Q244=""),"",Q244))</f>
        <v/>
      </c>
    </row>
    <row r="245">
      <c r="A245" t="inlineStr">
        <is>
          <t>TQRMNOP101230</t>
        </is>
      </c>
      <c r="B245" t="n">
        <v>2025</v>
      </c>
      <c r="C245" t="n">
        <v>1</v>
      </c>
      <c r="D245" t="n">
        <v>42</v>
      </c>
      <c r="E245" t="inlineStr">
        <is>
          <t>S</t>
        </is>
      </c>
      <c r="F245" t="n">
        <v>10</v>
      </c>
      <c r="G245" t="n">
        <v>1313</v>
      </c>
      <c r="H245" t="n">
        <v>3</v>
      </c>
      <c r="I245" t="n">
        <v>2</v>
      </c>
      <c r="J245" t="n">
        <v>18</v>
      </c>
      <c r="K245" t="n">
        <v>1</v>
      </c>
      <c r="L245" t="n">
        <v>4</v>
      </c>
      <c r="M245" t="n">
        <v>3</v>
      </c>
      <c r="R245" s="15" t="n">
        <v>0</v>
      </c>
      <c r="S245" s="15" t="n">
        <v>0</v>
      </c>
      <c r="T245" s="15" t="n">
        <v>0</v>
      </c>
      <c r="U245" s="15" t="n">
        <v>346900</v>
      </c>
      <c r="V245">
        <f>IFERROR(VLOOKUP(D245,Tablas_Equivalencia!$A$3:$B$8,2,FALSE),"Sin dato")</f>
        <v/>
      </c>
      <c r="W245">
        <f>IFERROR(VLOOKUP(L245,Tablas_Equivalencia!$D$3:$E$9,2,FALSE),"Sin dato")</f>
        <v/>
      </c>
      <c r="X245">
        <f>IF(I245=1,"Varón","Mujer")</f>
        <v/>
      </c>
      <c r="Y245">
        <f>IFERROR(VLOOKUP(M245,Tablas_Equivalencia!$G$3:$H$6,2,FALSE),"Sin dato")</f>
        <v/>
      </c>
      <c r="Z245">
        <f>IF(J245&lt;=24,"18-24","25-29")</f>
        <v/>
      </c>
      <c r="AA245">
        <f>IF(M245&lt;&gt;1,"",IF(P245=2,1,0))</f>
        <v/>
      </c>
      <c r="AB245">
        <f>IF(M245&lt;&gt;1,"",IF(O245&gt;=2,1,0))</f>
        <v/>
      </c>
      <c r="AC245">
        <f>IF(M245&lt;&gt;1,"",IF(OR(Q245=999,Q245=""),"",IF(OR(Q245&lt;35,Q245&gt;48),1,0)))</f>
        <v/>
      </c>
      <c r="AD245">
        <f>IF(COUNT(AA245:AC245)&lt;3,"",SUM(AA245:AC245))</f>
        <v/>
      </c>
      <c r="AE245">
        <f>IF(L245&gt;=4,2,IF(L245&gt;=2,1,0))</f>
        <v/>
      </c>
      <c r="AF245">
        <f>IF(L245&gt;=5,1,0)</f>
        <v/>
      </c>
      <c r="AG245">
        <f>AE245+AF245</f>
        <v/>
      </c>
      <c r="AH245" s="15">
        <f>IF(M245&lt;&gt;1,"",IF(OR(R245=-9,R245=""),"",R245))</f>
        <v/>
      </c>
      <c r="AI245">
        <f>IF(M245&lt;&gt;1,"",IF(OR(Q245=999,Q245=""),"",Q245))</f>
        <v/>
      </c>
    </row>
    <row r="246">
      <c r="A246" t="inlineStr">
        <is>
          <t>TQRMNOP101231</t>
        </is>
      </c>
      <c r="B246" t="n">
        <v>2025</v>
      </c>
      <c r="C246" t="n">
        <v>1</v>
      </c>
      <c r="D246" t="n">
        <v>44</v>
      </c>
      <c r="E246" t="inlineStr">
        <is>
          <t>N</t>
        </is>
      </c>
      <c r="F246" t="n">
        <v>5</v>
      </c>
      <c r="G246" t="n">
        <v>719</v>
      </c>
      <c r="H246" t="n">
        <v>10</v>
      </c>
      <c r="I246" t="n">
        <v>1</v>
      </c>
      <c r="J246" t="n">
        <v>28</v>
      </c>
      <c r="K246" t="n">
        <v>2</v>
      </c>
      <c r="L246" t="n">
        <v>6</v>
      </c>
      <c r="M246" t="n">
        <v>1</v>
      </c>
      <c r="N246" t="n">
        <v>3</v>
      </c>
      <c r="O246" t="n">
        <v>1</v>
      </c>
      <c r="P246" t="n">
        <v>1</v>
      </c>
      <c r="Q246" t="n">
        <v>55</v>
      </c>
      <c r="R246" s="15" t="n">
        <v>550000</v>
      </c>
      <c r="S246" s="15" t="n">
        <v>0</v>
      </c>
      <c r="T246" s="15" t="n">
        <v>550000</v>
      </c>
      <c r="U246" s="15" t="n">
        <v>93400</v>
      </c>
      <c r="V246">
        <f>IFERROR(VLOOKUP(D246,Tablas_Equivalencia!$A$3:$B$8,2,FALSE),"Sin dato")</f>
        <v/>
      </c>
      <c r="W246">
        <f>IFERROR(VLOOKUP(L246,Tablas_Equivalencia!$D$3:$E$9,2,FALSE),"Sin dato")</f>
        <v/>
      </c>
      <c r="X246">
        <f>IF(I246=1,"Varón","Mujer")</f>
        <v/>
      </c>
      <c r="Y246">
        <f>IFERROR(VLOOKUP(M246,Tablas_Equivalencia!$G$3:$H$6,2,FALSE),"Sin dato")</f>
        <v/>
      </c>
      <c r="Z246">
        <f>IF(J246&lt;=24,"18-24","25-29")</f>
        <v/>
      </c>
      <c r="AA246">
        <f>IF(M246&lt;&gt;1,"",IF(P246=2,1,0))</f>
        <v/>
      </c>
      <c r="AB246">
        <f>IF(M246&lt;&gt;1,"",IF(O246&gt;=2,1,0))</f>
        <v/>
      </c>
      <c r="AC246">
        <f>IF(M246&lt;&gt;1,"",IF(OR(Q246=999,Q246=""),"",IF(OR(Q246&lt;35,Q246&gt;48),1,0)))</f>
        <v/>
      </c>
      <c r="AD246">
        <f>IF(COUNT(AA246:AC246)&lt;3,"",SUM(AA246:AC246))</f>
        <v/>
      </c>
      <c r="AE246">
        <f>IF(L246&gt;=4,2,IF(L246&gt;=2,1,0))</f>
        <v/>
      </c>
      <c r="AF246">
        <f>IF(L246&gt;=5,1,0)</f>
        <v/>
      </c>
      <c r="AG246">
        <f>AE246+AF246</f>
        <v/>
      </c>
      <c r="AH246" s="15">
        <f>IF(M246&lt;&gt;1,"",IF(OR(R246=-9,R246=""),"",R246))</f>
        <v/>
      </c>
      <c r="AI246">
        <f>IF(M246&lt;&gt;1,"",IF(OR(Q246=999,Q246=""),"",Q246))</f>
        <v/>
      </c>
    </row>
    <row r="247">
      <c r="A247" t="inlineStr">
        <is>
          <t>TQRMNOP101236</t>
        </is>
      </c>
      <c r="B247" t="n">
        <v>2025</v>
      </c>
      <c r="C247" t="n">
        <v>1</v>
      </c>
      <c r="D247" t="n">
        <v>41</v>
      </c>
      <c r="E247" t="inlineStr">
        <is>
          <t>N</t>
        </is>
      </c>
      <c r="F247" t="n">
        <v>12</v>
      </c>
      <c r="G247" t="n">
        <v>1030</v>
      </c>
      <c r="H247" t="n">
        <v>2</v>
      </c>
      <c r="I247" t="n">
        <v>1</v>
      </c>
      <c r="J247" t="n">
        <v>21</v>
      </c>
      <c r="K247" t="n">
        <v>1</v>
      </c>
      <c r="L247" t="n">
        <v>4</v>
      </c>
      <c r="M247" t="n">
        <v>3</v>
      </c>
      <c r="R247" s="15" t="n">
        <v>0</v>
      </c>
      <c r="S247" s="15" t="n">
        <v>143000</v>
      </c>
      <c r="T247" s="15" t="n">
        <v>143000</v>
      </c>
      <c r="U247" s="15" t="n">
        <v>114100</v>
      </c>
      <c r="V247">
        <f>IFERROR(VLOOKUP(D247,Tablas_Equivalencia!$A$3:$B$8,2,FALSE),"Sin dato")</f>
        <v/>
      </c>
      <c r="W247">
        <f>IFERROR(VLOOKUP(L247,Tablas_Equivalencia!$D$3:$E$9,2,FALSE),"Sin dato")</f>
        <v/>
      </c>
      <c r="X247">
        <f>IF(I247=1,"Varón","Mujer")</f>
        <v/>
      </c>
      <c r="Y247">
        <f>IFERROR(VLOOKUP(M247,Tablas_Equivalencia!$G$3:$H$6,2,FALSE),"Sin dato")</f>
        <v/>
      </c>
      <c r="Z247">
        <f>IF(J247&lt;=24,"18-24","25-29")</f>
        <v/>
      </c>
      <c r="AA247">
        <f>IF(M247&lt;&gt;1,"",IF(P247=2,1,0))</f>
        <v/>
      </c>
      <c r="AB247">
        <f>IF(M247&lt;&gt;1,"",IF(O247&gt;=2,1,0))</f>
        <v/>
      </c>
      <c r="AC247">
        <f>IF(M247&lt;&gt;1,"",IF(OR(Q247=999,Q247=""),"",IF(OR(Q247&lt;35,Q247&gt;48),1,0)))</f>
        <v/>
      </c>
      <c r="AD247">
        <f>IF(COUNT(AA247:AC247)&lt;3,"",SUM(AA247:AC247))</f>
        <v/>
      </c>
      <c r="AE247">
        <f>IF(L247&gt;=4,2,IF(L247&gt;=2,1,0))</f>
        <v/>
      </c>
      <c r="AF247">
        <f>IF(L247&gt;=5,1,0)</f>
        <v/>
      </c>
      <c r="AG247">
        <f>AE247+AF247</f>
        <v/>
      </c>
      <c r="AH247" s="15">
        <f>IF(M247&lt;&gt;1,"",IF(OR(R247=-9,R247=""),"",R247))</f>
        <v/>
      </c>
      <c r="AI247">
        <f>IF(M247&lt;&gt;1,"",IF(OR(Q247=999,Q247=""),"",Q247))</f>
        <v/>
      </c>
    </row>
    <row r="248">
      <c r="A248" t="inlineStr">
        <is>
          <t>TQRMNOP101260</t>
        </is>
      </c>
      <c r="B248" t="n">
        <v>2025</v>
      </c>
      <c r="C248" t="n">
        <v>1</v>
      </c>
      <c r="D248" t="n">
        <v>44</v>
      </c>
      <c r="E248" t="inlineStr">
        <is>
          <t>N</t>
        </is>
      </c>
      <c r="F248" t="n">
        <v>4</v>
      </c>
      <c r="G248" t="n">
        <v>713</v>
      </c>
      <c r="H248" t="n">
        <v>3</v>
      </c>
      <c r="I248" t="n">
        <v>1</v>
      </c>
      <c r="J248" t="n">
        <v>28</v>
      </c>
      <c r="K248" t="n">
        <v>2</v>
      </c>
      <c r="L248" t="n">
        <v>6</v>
      </c>
      <c r="M248" t="n">
        <v>1</v>
      </c>
      <c r="N248" t="n">
        <v>3</v>
      </c>
      <c r="O248" t="n">
        <v>1</v>
      </c>
      <c r="P248" t="n">
        <v>1</v>
      </c>
      <c r="Q248" t="n">
        <v>53</v>
      </c>
      <c r="R248" s="15" t="n">
        <v>988000</v>
      </c>
      <c r="S248" s="15" t="n">
        <v>0</v>
      </c>
      <c r="T248" s="15" t="n">
        <v>988000</v>
      </c>
      <c r="U248" s="15" t="n">
        <v>241300</v>
      </c>
      <c r="V248">
        <f>IFERROR(VLOOKUP(D248,Tablas_Equivalencia!$A$3:$B$8,2,FALSE),"Sin dato")</f>
        <v/>
      </c>
      <c r="W248">
        <f>IFERROR(VLOOKUP(L248,Tablas_Equivalencia!$D$3:$E$9,2,FALSE),"Sin dato")</f>
        <v/>
      </c>
      <c r="X248">
        <f>IF(I248=1,"Varón","Mujer")</f>
        <v/>
      </c>
      <c r="Y248">
        <f>IFERROR(VLOOKUP(M248,Tablas_Equivalencia!$G$3:$H$6,2,FALSE),"Sin dato")</f>
        <v/>
      </c>
      <c r="Z248">
        <f>IF(J248&lt;=24,"18-24","25-29")</f>
        <v/>
      </c>
      <c r="AA248">
        <f>IF(M248&lt;&gt;1,"",IF(P248=2,1,0))</f>
        <v/>
      </c>
      <c r="AB248">
        <f>IF(M248&lt;&gt;1,"",IF(O248&gt;=2,1,0))</f>
        <v/>
      </c>
      <c r="AC248">
        <f>IF(M248&lt;&gt;1,"",IF(OR(Q248=999,Q248=""),"",IF(OR(Q248&lt;35,Q248&gt;48),1,0)))</f>
        <v/>
      </c>
      <c r="AD248">
        <f>IF(COUNT(AA248:AC248)&lt;3,"",SUM(AA248:AC248))</f>
        <v/>
      </c>
      <c r="AE248">
        <f>IF(L248&gt;=4,2,IF(L248&gt;=2,1,0))</f>
        <v/>
      </c>
      <c r="AF248">
        <f>IF(L248&gt;=5,1,0)</f>
        <v/>
      </c>
      <c r="AG248">
        <f>AE248+AF248</f>
        <v/>
      </c>
      <c r="AH248" s="15">
        <f>IF(M248&lt;&gt;1,"",IF(OR(R248=-9,R248=""),"",R248))</f>
        <v/>
      </c>
      <c r="AI248">
        <f>IF(M248&lt;&gt;1,"",IF(OR(Q248=999,Q248=""),"",Q248))</f>
        <v/>
      </c>
    </row>
    <row r="249">
      <c r="A249" t="inlineStr">
        <is>
          <t>TQRMNOP101264</t>
        </is>
      </c>
      <c r="B249" t="n">
        <v>2025</v>
      </c>
      <c r="C249" t="n">
        <v>1</v>
      </c>
      <c r="D249" t="n">
        <v>1</v>
      </c>
      <c r="E249" t="inlineStr">
        <is>
          <t>S</t>
        </is>
      </c>
      <c r="F249" t="n">
        <v>33</v>
      </c>
      <c r="G249" t="n">
        <v>740</v>
      </c>
      <c r="H249" t="n">
        <v>3</v>
      </c>
      <c r="I249" t="n">
        <v>2</v>
      </c>
      <c r="J249" t="n">
        <v>27</v>
      </c>
      <c r="K249" t="n">
        <v>2</v>
      </c>
      <c r="L249" t="n">
        <v>6</v>
      </c>
      <c r="M249" t="n">
        <v>3</v>
      </c>
      <c r="R249" s="15" t="n">
        <v>0</v>
      </c>
      <c r="S249" s="15" t="n">
        <v>0</v>
      </c>
      <c r="T249" s="15" t="n">
        <v>0</v>
      </c>
      <c r="U249" s="15" t="n">
        <v>390600</v>
      </c>
      <c r="V249">
        <f>IFERROR(VLOOKUP(D249,Tablas_Equivalencia!$A$3:$B$8,2,FALSE),"Sin dato")</f>
        <v/>
      </c>
      <c r="W249">
        <f>IFERROR(VLOOKUP(L249,Tablas_Equivalencia!$D$3:$E$9,2,FALSE),"Sin dato")</f>
        <v/>
      </c>
      <c r="X249">
        <f>IF(I249=1,"Varón","Mujer")</f>
        <v/>
      </c>
      <c r="Y249">
        <f>IFERROR(VLOOKUP(M249,Tablas_Equivalencia!$G$3:$H$6,2,FALSE),"Sin dato")</f>
        <v/>
      </c>
      <c r="Z249">
        <f>IF(J249&lt;=24,"18-24","25-29")</f>
        <v/>
      </c>
      <c r="AA249">
        <f>IF(M249&lt;&gt;1,"",IF(P249=2,1,0))</f>
        <v/>
      </c>
      <c r="AB249">
        <f>IF(M249&lt;&gt;1,"",IF(O249&gt;=2,1,0))</f>
        <v/>
      </c>
      <c r="AC249">
        <f>IF(M249&lt;&gt;1,"",IF(OR(Q249=999,Q249=""),"",IF(OR(Q249&lt;35,Q249&gt;48),1,0)))</f>
        <v/>
      </c>
      <c r="AD249">
        <f>IF(COUNT(AA249:AC249)&lt;3,"",SUM(AA249:AC249))</f>
        <v/>
      </c>
      <c r="AE249">
        <f>IF(L249&gt;=4,2,IF(L249&gt;=2,1,0))</f>
        <v/>
      </c>
      <c r="AF249">
        <f>IF(L249&gt;=5,1,0)</f>
        <v/>
      </c>
      <c r="AG249">
        <f>AE249+AF249</f>
        <v/>
      </c>
      <c r="AH249" s="15">
        <f>IF(M249&lt;&gt;1,"",IF(OR(R249=-9,R249=""),"",R249))</f>
        <v/>
      </c>
      <c r="AI249">
        <f>IF(M249&lt;&gt;1,"",IF(OR(Q249=999,Q249=""),"",Q249))</f>
        <v/>
      </c>
    </row>
    <row r="250">
      <c r="A250" t="inlineStr">
        <is>
          <t>TQRMNOP101270</t>
        </is>
      </c>
      <c r="B250" t="n">
        <v>2025</v>
      </c>
      <c r="C250" t="n">
        <v>1</v>
      </c>
      <c r="D250" t="n">
        <v>42</v>
      </c>
      <c r="E250" t="inlineStr">
        <is>
          <t>S</t>
        </is>
      </c>
      <c r="F250" t="n">
        <v>10</v>
      </c>
      <c r="G250" t="n">
        <v>1104</v>
      </c>
      <c r="H250" t="n">
        <v>1</v>
      </c>
      <c r="I250" t="n">
        <v>1</v>
      </c>
      <c r="J250" t="n">
        <v>24</v>
      </c>
      <c r="K250" t="n">
        <v>1</v>
      </c>
      <c r="L250" t="n">
        <v>4</v>
      </c>
      <c r="M250" t="n">
        <v>1</v>
      </c>
      <c r="N250" t="n">
        <v>3</v>
      </c>
      <c r="O250" t="n">
        <v>3</v>
      </c>
      <c r="P250" t="n">
        <v>2</v>
      </c>
      <c r="Q250" t="n">
        <v>33</v>
      </c>
      <c r="R250" s="15" t="n">
        <v>381000</v>
      </c>
      <c r="S250" s="15" t="n">
        <v>0</v>
      </c>
      <c r="T250" s="15" t="n">
        <v>381000</v>
      </c>
      <c r="U250" s="15" t="n">
        <v>119700</v>
      </c>
      <c r="V250">
        <f>IFERROR(VLOOKUP(D250,Tablas_Equivalencia!$A$3:$B$8,2,FALSE),"Sin dato")</f>
        <v/>
      </c>
      <c r="W250">
        <f>IFERROR(VLOOKUP(L250,Tablas_Equivalencia!$D$3:$E$9,2,FALSE),"Sin dato")</f>
        <v/>
      </c>
      <c r="X250">
        <f>IF(I250=1,"Varón","Mujer")</f>
        <v/>
      </c>
      <c r="Y250">
        <f>IFERROR(VLOOKUP(M250,Tablas_Equivalencia!$G$3:$H$6,2,FALSE),"Sin dato")</f>
        <v/>
      </c>
      <c r="Z250">
        <f>IF(J250&lt;=24,"18-24","25-29")</f>
        <v/>
      </c>
      <c r="AA250">
        <f>IF(M250&lt;&gt;1,"",IF(P250=2,1,0))</f>
        <v/>
      </c>
      <c r="AB250">
        <f>IF(M250&lt;&gt;1,"",IF(O250&gt;=2,1,0))</f>
        <v/>
      </c>
      <c r="AC250">
        <f>IF(M250&lt;&gt;1,"",IF(OR(Q250=999,Q250=""),"",IF(OR(Q250&lt;35,Q250&gt;48),1,0)))</f>
        <v/>
      </c>
      <c r="AD250">
        <f>IF(COUNT(AA250:AC250)&lt;3,"",SUM(AA250:AC250))</f>
        <v/>
      </c>
      <c r="AE250">
        <f>IF(L250&gt;=4,2,IF(L250&gt;=2,1,0))</f>
        <v/>
      </c>
      <c r="AF250">
        <f>IF(L250&gt;=5,1,0)</f>
        <v/>
      </c>
      <c r="AG250">
        <f>AE250+AF250</f>
        <v/>
      </c>
      <c r="AH250" s="15">
        <f>IF(M250&lt;&gt;1,"",IF(OR(R250=-9,R250=""),"",R250))</f>
        <v/>
      </c>
      <c r="AI250">
        <f>IF(M250&lt;&gt;1,"",IF(OR(Q250=999,Q250=""),"",Q250))</f>
        <v/>
      </c>
    </row>
    <row r="251">
      <c r="A251" t="inlineStr">
        <is>
          <t>TQRMNOP101272</t>
        </is>
      </c>
      <c r="B251" t="n">
        <v>2025</v>
      </c>
      <c r="C251" t="n">
        <v>1</v>
      </c>
      <c r="D251" t="n">
        <v>1</v>
      </c>
      <c r="E251" t="inlineStr">
        <is>
          <t>S</t>
        </is>
      </c>
      <c r="F251" t="n">
        <v>32</v>
      </c>
      <c r="G251" t="n">
        <v>2135</v>
      </c>
      <c r="H251" t="n">
        <v>1</v>
      </c>
      <c r="I251" t="n">
        <v>1</v>
      </c>
      <c r="J251" t="n">
        <v>26</v>
      </c>
      <c r="K251" t="n">
        <v>1</v>
      </c>
      <c r="L251" t="n">
        <v>4</v>
      </c>
      <c r="M251" t="n">
        <v>1</v>
      </c>
      <c r="N251" t="n">
        <v>2</v>
      </c>
      <c r="O251" t="n">
        <v>2</v>
      </c>
      <c r="P251" t="n">
        <v>2</v>
      </c>
      <c r="Q251" t="n">
        <v>57</v>
      </c>
      <c r="R251" s="15" t="n">
        <v>587000</v>
      </c>
      <c r="S251" s="15" t="n">
        <v>0</v>
      </c>
      <c r="T251" s="15" t="n">
        <v>587000</v>
      </c>
      <c r="U251" s="15" t="n">
        <v>65300</v>
      </c>
      <c r="V251">
        <f>IFERROR(VLOOKUP(D251,Tablas_Equivalencia!$A$3:$B$8,2,FALSE),"Sin dato")</f>
        <v/>
      </c>
      <c r="W251">
        <f>IFERROR(VLOOKUP(L251,Tablas_Equivalencia!$D$3:$E$9,2,FALSE),"Sin dato")</f>
        <v/>
      </c>
      <c r="X251">
        <f>IF(I251=1,"Varón","Mujer")</f>
        <v/>
      </c>
      <c r="Y251">
        <f>IFERROR(VLOOKUP(M251,Tablas_Equivalencia!$G$3:$H$6,2,FALSE),"Sin dato")</f>
        <v/>
      </c>
      <c r="Z251">
        <f>IF(J251&lt;=24,"18-24","25-29")</f>
        <v/>
      </c>
      <c r="AA251">
        <f>IF(M251&lt;&gt;1,"",IF(P251=2,1,0))</f>
        <v/>
      </c>
      <c r="AB251">
        <f>IF(M251&lt;&gt;1,"",IF(O251&gt;=2,1,0))</f>
        <v/>
      </c>
      <c r="AC251">
        <f>IF(M251&lt;&gt;1,"",IF(OR(Q251=999,Q251=""),"",IF(OR(Q251&lt;35,Q251&gt;48),1,0)))</f>
        <v/>
      </c>
      <c r="AD251">
        <f>IF(COUNT(AA251:AC251)&lt;3,"",SUM(AA251:AC251))</f>
        <v/>
      </c>
      <c r="AE251">
        <f>IF(L251&gt;=4,2,IF(L251&gt;=2,1,0))</f>
        <v/>
      </c>
      <c r="AF251">
        <f>IF(L251&gt;=5,1,0)</f>
        <v/>
      </c>
      <c r="AG251">
        <f>AE251+AF251</f>
        <v/>
      </c>
      <c r="AH251" s="15">
        <f>IF(M251&lt;&gt;1,"",IF(OR(R251=-9,R251=""),"",R251))</f>
        <v/>
      </c>
      <c r="AI251">
        <f>IF(M251&lt;&gt;1,"",IF(OR(Q251=999,Q251=""),"",Q251))</f>
        <v/>
      </c>
    </row>
    <row r="252">
      <c r="A252" t="inlineStr">
        <is>
          <t>TQRMNOP101278</t>
        </is>
      </c>
      <c r="B252" t="n">
        <v>2025</v>
      </c>
      <c r="C252" t="n">
        <v>1</v>
      </c>
      <c r="D252" t="n">
        <v>1</v>
      </c>
      <c r="E252" t="inlineStr">
        <is>
          <t>S</t>
        </is>
      </c>
      <c r="F252" t="n">
        <v>32</v>
      </c>
      <c r="G252" t="n">
        <v>833</v>
      </c>
      <c r="H252" t="n">
        <v>2</v>
      </c>
      <c r="I252" t="n">
        <v>1</v>
      </c>
      <c r="J252" t="n">
        <v>29</v>
      </c>
      <c r="K252" t="n">
        <v>2</v>
      </c>
      <c r="L252" t="n">
        <v>3</v>
      </c>
      <c r="M252" t="n">
        <v>1</v>
      </c>
      <c r="N252" t="n">
        <v>3</v>
      </c>
      <c r="O252" t="n">
        <v>1</v>
      </c>
      <c r="P252" t="n">
        <v>1</v>
      </c>
      <c r="Q252" t="n">
        <v>42</v>
      </c>
      <c r="R252" s="15" t="n">
        <v>804000</v>
      </c>
      <c r="S252" s="15" t="n">
        <v>0</v>
      </c>
      <c r="T252" s="15" t="n">
        <v>804000</v>
      </c>
      <c r="U252" s="15" t="n">
        <v>175800</v>
      </c>
      <c r="V252">
        <f>IFERROR(VLOOKUP(D252,Tablas_Equivalencia!$A$3:$B$8,2,FALSE),"Sin dato")</f>
        <v/>
      </c>
      <c r="W252">
        <f>IFERROR(VLOOKUP(L252,Tablas_Equivalencia!$D$3:$E$9,2,FALSE),"Sin dato")</f>
        <v/>
      </c>
      <c r="X252">
        <f>IF(I252=1,"Varón","Mujer")</f>
        <v/>
      </c>
      <c r="Y252">
        <f>IFERROR(VLOOKUP(M252,Tablas_Equivalencia!$G$3:$H$6,2,FALSE),"Sin dato")</f>
        <v/>
      </c>
      <c r="Z252">
        <f>IF(J252&lt;=24,"18-24","25-29")</f>
        <v/>
      </c>
      <c r="AA252">
        <f>IF(M252&lt;&gt;1,"",IF(P252=2,1,0))</f>
        <v/>
      </c>
      <c r="AB252">
        <f>IF(M252&lt;&gt;1,"",IF(O252&gt;=2,1,0))</f>
        <v/>
      </c>
      <c r="AC252">
        <f>IF(M252&lt;&gt;1,"",IF(OR(Q252=999,Q252=""),"",IF(OR(Q252&lt;35,Q252&gt;48),1,0)))</f>
        <v/>
      </c>
      <c r="AD252">
        <f>IF(COUNT(AA252:AC252)&lt;3,"",SUM(AA252:AC252))</f>
        <v/>
      </c>
      <c r="AE252">
        <f>IF(L252&gt;=4,2,IF(L252&gt;=2,1,0))</f>
        <v/>
      </c>
      <c r="AF252">
        <f>IF(L252&gt;=5,1,0)</f>
        <v/>
      </c>
      <c r="AG252">
        <f>AE252+AF252</f>
        <v/>
      </c>
      <c r="AH252" s="15">
        <f>IF(M252&lt;&gt;1,"",IF(OR(R252=-9,R252=""),"",R252))</f>
        <v/>
      </c>
      <c r="AI252">
        <f>IF(M252&lt;&gt;1,"",IF(OR(Q252=999,Q252=""),"",Q252))</f>
        <v/>
      </c>
    </row>
    <row r="253">
      <c r="A253" t="inlineStr">
        <is>
          <t>TQRMNOP101294</t>
        </is>
      </c>
      <c r="B253" t="n">
        <v>2025</v>
      </c>
      <c r="C253" t="n">
        <v>1</v>
      </c>
      <c r="D253" t="n">
        <v>42</v>
      </c>
      <c r="E253" t="inlineStr">
        <is>
          <t>N</t>
        </is>
      </c>
      <c r="F253" t="n">
        <v>25</v>
      </c>
      <c r="G253" t="n">
        <v>1405</v>
      </c>
      <c r="H253" t="n">
        <v>3</v>
      </c>
      <c r="I253" t="n">
        <v>1</v>
      </c>
      <c r="J253" t="n">
        <v>21</v>
      </c>
      <c r="K253" t="n">
        <v>1</v>
      </c>
      <c r="L253" t="n">
        <v>3</v>
      </c>
      <c r="M253" t="n">
        <v>1</v>
      </c>
      <c r="N253" t="n">
        <v>3</v>
      </c>
      <c r="O253" t="n">
        <v>2</v>
      </c>
      <c r="P253" t="n">
        <v>2</v>
      </c>
      <c r="Q253" t="n">
        <v>32</v>
      </c>
      <c r="R253" s="15" t="n">
        <v>396000</v>
      </c>
      <c r="S253" s="15" t="n">
        <v>0</v>
      </c>
      <c r="T253" s="15" t="n">
        <v>396000</v>
      </c>
      <c r="U253" s="15" t="n">
        <v>230200</v>
      </c>
      <c r="V253">
        <f>IFERROR(VLOOKUP(D253,Tablas_Equivalencia!$A$3:$B$8,2,FALSE),"Sin dato")</f>
        <v/>
      </c>
      <c r="W253">
        <f>IFERROR(VLOOKUP(L253,Tablas_Equivalencia!$D$3:$E$9,2,FALSE),"Sin dato")</f>
        <v/>
      </c>
      <c r="X253">
        <f>IF(I253=1,"Varón","Mujer")</f>
        <v/>
      </c>
      <c r="Y253">
        <f>IFERROR(VLOOKUP(M253,Tablas_Equivalencia!$G$3:$H$6,2,FALSE),"Sin dato")</f>
        <v/>
      </c>
      <c r="Z253">
        <f>IF(J253&lt;=24,"18-24","25-29")</f>
        <v/>
      </c>
      <c r="AA253">
        <f>IF(M253&lt;&gt;1,"",IF(P253=2,1,0))</f>
        <v/>
      </c>
      <c r="AB253">
        <f>IF(M253&lt;&gt;1,"",IF(O253&gt;=2,1,0))</f>
        <v/>
      </c>
      <c r="AC253">
        <f>IF(M253&lt;&gt;1,"",IF(OR(Q253=999,Q253=""),"",IF(OR(Q253&lt;35,Q253&gt;48),1,0)))</f>
        <v/>
      </c>
      <c r="AD253">
        <f>IF(COUNT(AA253:AC253)&lt;3,"",SUM(AA253:AC253))</f>
        <v/>
      </c>
      <c r="AE253">
        <f>IF(L253&gt;=4,2,IF(L253&gt;=2,1,0))</f>
        <v/>
      </c>
      <c r="AF253">
        <f>IF(L253&gt;=5,1,0)</f>
        <v/>
      </c>
      <c r="AG253">
        <f>AE253+AF253</f>
        <v/>
      </c>
      <c r="AH253" s="15">
        <f>IF(M253&lt;&gt;1,"",IF(OR(R253=-9,R253=""),"",R253))</f>
        <v/>
      </c>
      <c r="AI253">
        <f>IF(M253&lt;&gt;1,"",IF(OR(Q253=999,Q253=""),"",Q253))</f>
        <v/>
      </c>
    </row>
    <row r="254">
      <c r="A254" t="inlineStr">
        <is>
          <t>TQRMNOP101295</t>
        </is>
      </c>
      <c r="B254" t="n">
        <v>2025</v>
      </c>
      <c r="C254" t="n">
        <v>1</v>
      </c>
      <c r="D254" t="n">
        <v>42</v>
      </c>
      <c r="E254" t="inlineStr">
        <is>
          <t>S</t>
        </is>
      </c>
      <c r="F254" t="n">
        <v>10</v>
      </c>
      <c r="G254" t="n">
        <v>1257</v>
      </c>
      <c r="H254" t="n">
        <v>1</v>
      </c>
      <c r="I254" t="n">
        <v>1</v>
      </c>
      <c r="J254" t="n">
        <v>20</v>
      </c>
      <c r="K254" t="n">
        <v>1</v>
      </c>
      <c r="L254" t="n">
        <v>3</v>
      </c>
      <c r="M254" t="n">
        <v>1</v>
      </c>
      <c r="N254" t="n">
        <v>2</v>
      </c>
      <c r="O254" t="n">
        <v>2</v>
      </c>
      <c r="P254" t="n">
        <v>2</v>
      </c>
      <c r="Q254" t="n">
        <v>16</v>
      </c>
      <c r="R254" s="15" t="n">
        <v>224000</v>
      </c>
      <c r="S254" s="15" t="n">
        <v>0</v>
      </c>
      <c r="T254" s="15" t="n">
        <v>224000</v>
      </c>
      <c r="U254" s="15" t="n">
        <v>254900</v>
      </c>
      <c r="V254">
        <f>IFERROR(VLOOKUP(D254,Tablas_Equivalencia!$A$3:$B$8,2,FALSE),"Sin dato")</f>
        <v/>
      </c>
      <c r="W254">
        <f>IFERROR(VLOOKUP(L254,Tablas_Equivalencia!$D$3:$E$9,2,FALSE),"Sin dato")</f>
        <v/>
      </c>
      <c r="X254">
        <f>IF(I254=1,"Varón","Mujer")</f>
        <v/>
      </c>
      <c r="Y254">
        <f>IFERROR(VLOOKUP(M254,Tablas_Equivalencia!$G$3:$H$6,2,FALSE),"Sin dato")</f>
        <v/>
      </c>
      <c r="Z254">
        <f>IF(J254&lt;=24,"18-24","25-29")</f>
        <v/>
      </c>
      <c r="AA254">
        <f>IF(M254&lt;&gt;1,"",IF(P254=2,1,0))</f>
        <v/>
      </c>
      <c r="AB254">
        <f>IF(M254&lt;&gt;1,"",IF(O254&gt;=2,1,0))</f>
        <v/>
      </c>
      <c r="AC254">
        <f>IF(M254&lt;&gt;1,"",IF(OR(Q254=999,Q254=""),"",IF(OR(Q254&lt;35,Q254&gt;48),1,0)))</f>
        <v/>
      </c>
      <c r="AD254">
        <f>IF(COUNT(AA254:AC254)&lt;3,"",SUM(AA254:AC254))</f>
        <v/>
      </c>
      <c r="AE254">
        <f>IF(L254&gt;=4,2,IF(L254&gt;=2,1,0))</f>
        <v/>
      </c>
      <c r="AF254">
        <f>IF(L254&gt;=5,1,0)</f>
        <v/>
      </c>
      <c r="AG254">
        <f>AE254+AF254</f>
        <v/>
      </c>
      <c r="AH254" s="15">
        <f>IF(M254&lt;&gt;1,"",IF(OR(R254=-9,R254=""),"",R254))</f>
        <v/>
      </c>
      <c r="AI254">
        <f>IF(M254&lt;&gt;1,"",IF(OR(Q254=999,Q254=""),"",Q254))</f>
        <v/>
      </c>
    </row>
    <row r="255">
      <c r="A255" t="inlineStr">
        <is>
          <t>TQRMNOP101301</t>
        </is>
      </c>
      <c r="B255" t="n">
        <v>2025</v>
      </c>
      <c r="C255" t="n">
        <v>1</v>
      </c>
      <c r="D255" t="n">
        <v>44</v>
      </c>
      <c r="E255" t="inlineStr">
        <is>
          <t>N</t>
        </is>
      </c>
      <c r="F255" t="n">
        <v>5</v>
      </c>
      <c r="G255" t="n">
        <v>761</v>
      </c>
      <c r="H255" t="n">
        <v>3</v>
      </c>
      <c r="I255" t="n">
        <v>1</v>
      </c>
      <c r="J255" t="n">
        <v>29</v>
      </c>
      <c r="K255" t="n">
        <v>1</v>
      </c>
      <c r="L255" t="n">
        <v>3</v>
      </c>
      <c r="M255" t="n">
        <v>1</v>
      </c>
      <c r="N255" t="n">
        <v>3</v>
      </c>
      <c r="O255" t="n">
        <v>2</v>
      </c>
      <c r="P255" t="n">
        <v>2</v>
      </c>
      <c r="Q255" t="n">
        <v>65</v>
      </c>
      <c r="R255" s="15" t="n">
        <v>655000</v>
      </c>
      <c r="S255" s="15" t="n">
        <v>0</v>
      </c>
      <c r="T255" s="15" t="n">
        <v>655000</v>
      </c>
      <c r="U255" s="15" t="n">
        <v>157300</v>
      </c>
      <c r="V255">
        <f>IFERROR(VLOOKUP(D255,Tablas_Equivalencia!$A$3:$B$8,2,FALSE),"Sin dato")</f>
        <v/>
      </c>
      <c r="W255">
        <f>IFERROR(VLOOKUP(L255,Tablas_Equivalencia!$D$3:$E$9,2,FALSE),"Sin dato")</f>
        <v/>
      </c>
      <c r="X255">
        <f>IF(I255=1,"Varón","Mujer")</f>
        <v/>
      </c>
      <c r="Y255">
        <f>IFERROR(VLOOKUP(M255,Tablas_Equivalencia!$G$3:$H$6,2,FALSE),"Sin dato")</f>
        <v/>
      </c>
      <c r="Z255">
        <f>IF(J255&lt;=24,"18-24","25-29")</f>
        <v/>
      </c>
      <c r="AA255">
        <f>IF(M255&lt;&gt;1,"",IF(P255=2,1,0))</f>
        <v/>
      </c>
      <c r="AB255">
        <f>IF(M255&lt;&gt;1,"",IF(O255&gt;=2,1,0))</f>
        <v/>
      </c>
      <c r="AC255">
        <f>IF(M255&lt;&gt;1,"",IF(OR(Q255=999,Q255=""),"",IF(OR(Q255&lt;35,Q255&gt;48),1,0)))</f>
        <v/>
      </c>
      <c r="AD255">
        <f>IF(COUNT(AA255:AC255)&lt;3,"",SUM(AA255:AC255))</f>
        <v/>
      </c>
      <c r="AE255">
        <f>IF(L255&gt;=4,2,IF(L255&gt;=2,1,0))</f>
        <v/>
      </c>
      <c r="AF255">
        <f>IF(L255&gt;=5,1,0)</f>
        <v/>
      </c>
      <c r="AG255">
        <f>AE255+AF255</f>
        <v/>
      </c>
      <c r="AH255" s="15">
        <f>IF(M255&lt;&gt;1,"",IF(OR(R255=-9,R255=""),"",R255))</f>
        <v/>
      </c>
      <c r="AI255">
        <f>IF(M255&lt;&gt;1,"",IF(OR(Q255=999,Q255=""),"",Q255))</f>
        <v/>
      </c>
    </row>
    <row r="256">
      <c r="A256" t="inlineStr">
        <is>
          <t>TQRMNOP101304</t>
        </is>
      </c>
      <c r="B256" t="n">
        <v>2025</v>
      </c>
      <c r="C256" t="n">
        <v>1</v>
      </c>
      <c r="D256" t="n">
        <v>44</v>
      </c>
      <c r="E256" t="inlineStr">
        <is>
          <t>N</t>
        </is>
      </c>
      <c r="F256" t="n">
        <v>2</v>
      </c>
      <c r="G256" t="n">
        <v>1015</v>
      </c>
      <c r="H256" t="n">
        <v>3</v>
      </c>
      <c r="I256" t="n">
        <v>2</v>
      </c>
      <c r="J256" t="n">
        <v>25</v>
      </c>
      <c r="K256" t="n">
        <v>2</v>
      </c>
      <c r="L256" t="n">
        <v>3</v>
      </c>
      <c r="M256" t="n">
        <v>1</v>
      </c>
      <c r="N256" t="n">
        <v>3</v>
      </c>
      <c r="O256" t="n">
        <v>3</v>
      </c>
      <c r="P256" t="n">
        <v>2</v>
      </c>
      <c r="Q256" t="n">
        <v>50</v>
      </c>
      <c r="R256" s="15" t="n">
        <v>810000</v>
      </c>
      <c r="S256" s="15" t="n">
        <v>73000</v>
      </c>
      <c r="T256" s="15" t="n">
        <v>883000</v>
      </c>
      <c r="U256" s="15" t="n">
        <v>227100</v>
      </c>
      <c r="V256">
        <f>IFERROR(VLOOKUP(D256,Tablas_Equivalencia!$A$3:$B$8,2,FALSE),"Sin dato")</f>
        <v/>
      </c>
      <c r="W256">
        <f>IFERROR(VLOOKUP(L256,Tablas_Equivalencia!$D$3:$E$9,2,FALSE),"Sin dato")</f>
        <v/>
      </c>
      <c r="X256">
        <f>IF(I256=1,"Varón","Mujer")</f>
        <v/>
      </c>
      <c r="Y256">
        <f>IFERROR(VLOOKUP(M256,Tablas_Equivalencia!$G$3:$H$6,2,FALSE),"Sin dato")</f>
        <v/>
      </c>
      <c r="Z256">
        <f>IF(J256&lt;=24,"18-24","25-29")</f>
        <v/>
      </c>
      <c r="AA256">
        <f>IF(M256&lt;&gt;1,"",IF(P256=2,1,0))</f>
        <v/>
      </c>
      <c r="AB256">
        <f>IF(M256&lt;&gt;1,"",IF(O256&gt;=2,1,0))</f>
        <v/>
      </c>
      <c r="AC256">
        <f>IF(M256&lt;&gt;1,"",IF(OR(Q256=999,Q256=""),"",IF(OR(Q256&lt;35,Q256&gt;48),1,0)))</f>
        <v/>
      </c>
      <c r="AD256">
        <f>IF(COUNT(AA256:AC256)&lt;3,"",SUM(AA256:AC256))</f>
        <v/>
      </c>
      <c r="AE256">
        <f>IF(L256&gt;=4,2,IF(L256&gt;=2,1,0))</f>
        <v/>
      </c>
      <c r="AF256">
        <f>IF(L256&gt;=5,1,0)</f>
        <v/>
      </c>
      <c r="AG256">
        <f>AE256+AF256</f>
        <v/>
      </c>
      <c r="AH256" s="15">
        <f>IF(M256&lt;&gt;1,"",IF(OR(R256=-9,R256=""),"",R256))</f>
        <v/>
      </c>
      <c r="AI256">
        <f>IF(M256&lt;&gt;1,"",IF(OR(Q256=999,Q256=""),"",Q256))</f>
        <v/>
      </c>
    </row>
    <row r="257">
      <c r="A257" t="inlineStr">
        <is>
          <t>TQRMNOP101308</t>
        </is>
      </c>
      <c r="B257" t="n">
        <v>2025</v>
      </c>
      <c r="C257" t="n">
        <v>1</v>
      </c>
      <c r="D257" t="n">
        <v>44</v>
      </c>
      <c r="E257" t="inlineStr">
        <is>
          <t>S</t>
        </is>
      </c>
      <c r="F257" t="n">
        <v>13</v>
      </c>
      <c r="G257" t="n">
        <v>944</v>
      </c>
      <c r="H257" t="n">
        <v>3</v>
      </c>
      <c r="I257" t="n">
        <v>1</v>
      </c>
      <c r="J257" t="n">
        <v>20</v>
      </c>
      <c r="K257" t="n">
        <v>2</v>
      </c>
      <c r="L257" t="n">
        <v>4</v>
      </c>
      <c r="M257" t="n">
        <v>1</v>
      </c>
      <c r="N257" t="n">
        <v>3</v>
      </c>
      <c r="O257" t="n">
        <v>2</v>
      </c>
      <c r="P257" t="n">
        <v>1</v>
      </c>
      <c r="Q257" t="n">
        <v>54</v>
      </c>
      <c r="R257" s="15" t="n">
        <v>1679000</v>
      </c>
      <c r="S257" s="15" t="n">
        <v>0</v>
      </c>
      <c r="T257" s="15" t="n">
        <v>1679000</v>
      </c>
      <c r="U257" s="15" t="n">
        <v>92700</v>
      </c>
      <c r="V257">
        <f>IFERROR(VLOOKUP(D257,Tablas_Equivalencia!$A$3:$B$8,2,FALSE),"Sin dato")</f>
        <v/>
      </c>
      <c r="W257">
        <f>IFERROR(VLOOKUP(L257,Tablas_Equivalencia!$D$3:$E$9,2,FALSE),"Sin dato")</f>
        <v/>
      </c>
      <c r="X257">
        <f>IF(I257=1,"Varón","Mujer")</f>
        <v/>
      </c>
      <c r="Y257">
        <f>IFERROR(VLOOKUP(M257,Tablas_Equivalencia!$G$3:$H$6,2,FALSE),"Sin dato")</f>
        <v/>
      </c>
      <c r="Z257">
        <f>IF(J257&lt;=24,"18-24","25-29")</f>
        <v/>
      </c>
      <c r="AA257">
        <f>IF(M257&lt;&gt;1,"",IF(P257=2,1,0))</f>
        <v/>
      </c>
      <c r="AB257">
        <f>IF(M257&lt;&gt;1,"",IF(O257&gt;=2,1,0))</f>
        <v/>
      </c>
      <c r="AC257">
        <f>IF(M257&lt;&gt;1,"",IF(OR(Q257=999,Q257=""),"",IF(OR(Q257&lt;35,Q257&gt;48),1,0)))</f>
        <v/>
      </c>
      <c r="AD257">
        <f>IF(COUNT(AA257:AC257)&lt;3,"",SUM(AA257:AC257))</f>
        <v/>
      </c>
      <c r="AE257">
        <f>IF(L257&gt;=4,2,IF(L257&gt;=2,1,0))</f>
        <v/>
      </c>
      <c r="AF257">
        <f>IF(L257&gt;=5,1,0)</f>
        <v/>
      </c>
      <c r="AG257">
        <f>AE257+AF257</f>
        <v/>
      </c>
      <c r="AH257" s="15">
        <f>IF(M257&lt;&gt;1,"",IF(OR(R257=-9,R257=""),"",R257))</f>
        <v/>
      </c>
      <c r="AI257">
        <f>IF(M257&lt;&gt;1,"",IF(OR(Q257=999,Q257=""),"",Q257))</f>
        <v/>
      </c>
    </row>
    <row r="258">
      <c r="A258" t="inlineStr">
        <is>
          <t>TQRMNOP101311</t>
        </is>
      </c>
      <c r="B258" t="n">
        <v>2025</v>
      </c>
      <c r="C258" t="n">
        <v>1</v>
      </c>
      <c r="D258" t="n">
        <v>44</v>
      </c>
      <c r="E258" t="inlineStr">
        <is>
          <t>N</t>
        </is>
      </c>
      <c r="F258" t="n">
        <v>5</v>
      </c>
      <c r="G258" t="n">
        <v>1513</v>
      </c>
      <c r="H258" t="n">
        <v>3</v>
      </c>
      <c r="I258" t="n">
        <v>2</v>
      </c>
      <c r="J258" t="n">
        <v>25</v>
      </c>
      <c r="K258" t="n">
        <v>2</v>
      </c>
      <c r="L258" t="n">
        <v>3</v>
      </c>
      <c r="M258" t="n">
        <v>1</v>
      </c>
      <c r="N258" t="n">
        <v>3</v>
      </c>
      <c r="O258" t="n">
        <v>1</v>
      </c>
      <c r="P258" t="n">
        <v>1</v>
      </c>
      <c r="Q258" t="n">
        <v>51</v>
      </c>
      <c r="R258" s="15" t="n">
        <v>-9</v>
      </c>
      <c r="S258" s="15" t="n">
        <v>0</v>
      </c>
      <c r="T258" s="15" t="n">
        <v>0</v>
      </c>
      <c r="U258" s="15" t="n">
        <v>131100</v>
      </c>
      <c r="V258">
        <f>IFERROR(VLOOKUP(D258,Tablas_Equivalencia!$A$3:$B$8,2,FALSE),"Sin dato")</f>
        <v/>
      </c>
      <c r="W258">
        <f>IFERROR(VLOOKUP(L258,Tablas_Equivalencia!$D$3:$E$9,2,FALSE),"Sin dato")</f>
        <v/>
      </c>
      <c r="X258">
        <f>IF(I258=1,"Varón","Mujer")</f>
        <v/>
      </c>
      <c r="Y258">
        <f>IFERROR(VLOOKUP(M258,Tablas_Equivalencia!$G$3:$H$6,2,FALSE),"Sin dato")</f>
        <v/>
      </c>
      <c r="Z258">
        <f>IF(J258&lt;=24,"18-24","25-29")</f>
        <v/>
      </c>
      <c r="AA258">
        <f>IF(M258&lt;&gt;1,"",IF(P258=2,1,0))</f>
        <v/>
      </c>
      <c r="AB258">
        <f>IF(M258&lt;&gt;1,"",IF(O258&gt;=2,1,0))</f>
        <v/>
      </c>
      <c r="AC258">
        <f>IF(M258&lt;&gt;1,"",IF(OR(Q258=999,Q258=""),"",IF(OR(Q258&lt;35,Q258&gt;48),1,0)))</f>
        <v/>
      </c>
      <c r="AD258">
        <f>IF(COUNT(AA258:AC258)&lt;3,"",SUM(AA258:AC258))</f>
        <v/>
      </c>
      <c r="AE258">
        <f>IF(L258&gt;=4,2,IF(L258&gt;=2,1,0))</f>
        <v/>
      </c>
      <c r="AF258">
        <f>IF(L258&gt;=5,1,0)</f>
        <v/>
      </c>
      <c r="AG258">
        <f>AE258+AF258</f>
        <v/>
      </c>
      <c r="AH258" s="15">
        <f>IF(M258&lt;&gt;1,"",IF(OR(R258=-9,R258=""),"",R258))</f>
        <v/>
      </c>
      <c r="AI258">
        <f>IF(M258&lt;&gt;1,"",IF(OR(Q258=999,Q258=""),"",Q258))</f>
        <v/>
      </c>
    </row>
    <row r="259">
      <c r="A259" t="inlineStr">
        <is>
          <t>TQRMNOP101312</t>
        </is>
      </c>
      <c r="B259" t="n">
        <v>2025</v>
      </c>
      <c r="C259" t="n">
        <v>1</v>
      </c>
      <c r="D259" t="n">
        <v>42</v>
      </c>
      <c r="E259" t="inlineStr">
        <is>
          <t>S</t>
        </is>
      </c>
      <c r="F259" t="n">
        <v>10</v>
      </c>
      <c r="G259" t="n">
        <v>1887</v>
      </c>
      <c r="H259" t="n">
        <v>1</v>
      </c>
      <c r="I259" t="n">
        <v>2</v>
      </c>
      <c r="J259" t="n">
        <v>28</v>
      </c>
      <c r="K259" t="n">
        <v>2</v>
      </c>
      <c r="L259" t="n">
        <v>6</v>
      </c>
      <c r="M259" t="n">
        <v>1</v>
      </c>
      <c r="N259" t="n">
        <v>4</v>
      </c>
      <c r="O259" t="n">
        <v>1</v>
      </c>
      <c r="P259" t="n">
        <v>1</v>
      </c>
      <c r="Q259" t="n">
        <v>19</v>
      </c>
      <c r="R259" s="15" t="n">
        <v>455000</v>
      </c>
      <c r="S259" s="15" t="n">
        <v>219000</v>
      </c>
      <c r="T259" s="15" t="n">
        <v>674000</v>
      </c>
      <c r="U259" s="15" t="n">
        <v>87400</v>
      </c>
      <c r="V259">
        <f>IFERROR(VLOOKUP(D259,Tablas_Equivalencia!$A$3:$B$8,2,FALSE),"Sin dato")</f>
        <v/>
      </c>
      <c r="W259">
        <f>IFERROR(VLOOKUP(L259,Tablas_Equivalencia!$D$3:$E$9,2,FALSE),"Sin dato")</f>
        <v/>
      </c>
      <c r="X259">
        <f>IF(I259=1,"Varón","Mujer")</f>
        <v/>
      </c>
      <c r="Y259">
        <f>IFERROR(VLOOKUP(M259,Tablas_Equivalencia!$G$3:$H$6,2,FALSE),"Sin dato")</f>
        <v/>
      </c>
      <c r="Z259">
        <f>IF(J259&lt;=24,"18-24","25-29")</f>
        <v/>
      </c>
      <c r="AA259">
        <f>IF(M259&lt;&gt;1,"",IF(P259=2,1,0))</f>
        <v/>
      </c>
      <c r="AB259">
        <f>IF(M259&lt;&gt;1,"",IF(O259&gt;=2,1,0))</f>
        <v/>
      </c>
      <c r="AC259">
        <f>IF(M259&lt;&gt;1,"",IF(OR(Q259=999,Q259=""),"",IF(OR(Q259&lt;35,Q259&gt;48),1,0)))</f>
        <v/>
      </c>
      <c r="AD259">
        <f>IF(COUNT(AA259:AC259)&lt;3,"",SUM(AA259:AC259))</f>
        <v/>
      </c>
      <c r="AE259">
        <f>IF(L259&gt;=4,2,IF(L259&gt;=2,1,0))</f>
        <v/>
      </c>
      <c r="AF259">
        <f>IF(L259&gt;=5,1,0)</f>
        <v/>
      </c>
      <c r="AG259">
        <f>AE259+AF259</f>
        <v/>
      </c>
      <c r="AH259" s="15">
        <f>IF(M259&lt;&gt;1,"",IF(OR(R259=-9,R259=""),"",R259))</f>
        <v/>
      </c>
      <c r="AI259">
        <f>IF(M259&lt;&gt;1,"",IF(OR(Q259=999,Q259=""),"",Q259))</f>
        <v/>
      </c>
    </row>
    <row r="260">
      <c r="A260" t="inlineStr">
        <is>
          <t>TQRMNOP101323</t>
        </is>
      </c>
      <c r="B260" t="n">
        <v>2025</v>
      </c>
      <c r="C260" t="n">
        <v>1</v>
      </c>
      <c r="D260" t="n">
        <v>43</v>
      </c>
      <c r="E260" t="inlineStr">
        <is>
          <t>S</t>
        </is>
      </c>
      <c r="F260" t="n">
        <v>17</v>
      </c>
      <c r="G260" t="n">
        <v>811</v>
      </c>
      <c r="H260" t="n">
        <v>3</v>
      </c>
      <c r="I260" t="n">
        <v>1</v>
      </c>
      <c r="J260" t="n">
        <v>22</v>
      </c>
      <c r="K260" t="n">
        <v>2</v>
      </c>
      <c r="L260" t="n">
        <v>3</v>
      </c>
      <c r="M260" t="n">
        <v>3</v>
      </c>
      <c r="R260" s="15" t="n">
        <v>0</v>
      </c>
      <c r="S260" s="15" t="n">
        <v>0</v>
      </c>
      <c r="T260" s="15" t="n">
        <v>0</v>
      </c>
      <c r="U260" s="15" t="n">
        <v>226500</v>
      </c>
      <c r="V260">
        <f>IFERROR(VLOOKUP(D260,Tablas_Equivalencia!$A$3:$B$8,2,FALSE),"Sin dato")</f>
        <v/>
      </c>
      <c r="W260">
        <f>IFERROR(VLOOKUP(L260,Tablas_Equivalencia!$D$3:$E$9,2,FALSE),"Sin dato")</f>
        <v/>
      </c>
      <c r="X260">
        <f>IF(I260=1,"Varón","Mujer")</f>
        <v/>
      </c>
      <c r="Y260">
        <f>IFERROR(VLOOKUP(M260,Tablas_Equivalencia!$G$3:$H$6,2,FALSE),"Sin dato")</f>
        <v/>
      </c>
      <c r="Z260">
        <f>IF(J260&lt;=24,"18-24","25-29")</f>
        <v/>
      </c>
      <c r="AA260">
        <f>IF(M260&lt;&gt;1,"",IF(P260=2,1,0))</f>
        <v/>
      </c>
      <c r="AB260">
        <f>IF(M260&lt;&gt;1,"",IF(O260&gt;=2,1,0))</f>
        <v/>
      </c>
      <c r="AC260">
        <f>IF(M260&lt;&gt;1,"",IF(OR(Q260=999,Q260=""),"",IF(OR(Q260&lt;35,Q260&gt;48),1,0)))</f>
        <v/>
      </c>
      <c r="AD260">
        <f>IF(COUNT(AA260:AC260)&lt;3,"",SUM(AA260:AC260))</f>
        <v/>
      </c>
      <c r="AE260">
        <f>IF(L260&gt;=4,2,IF(L260&gt;=2,1,0))</f>
        <v/>
      </c>
      <c r="AF260">
        <f>IF(L260&gt;=5,1,0)</f>
        <v/>
      </c>
      <c r="AG260">
        <f>AE260+AF260</f>
        <v/>
      </c>
      <c r="AH260" s="15">
        <f>IF(M260&lt;&gt;1,"",IF(OR(R260=-9,R260=""),"",R260))</f>
        <v/>
      </c>
      <c r="AI260">
        <f>IF(M260&lt;&gt;1,"",IF(OR(Q260=999,Q260=""),"",Q260))</f>
        <v/>
      </c>
    </row>
    <row r="261">
      <c r="A261" t="inlineStr">
        <is>
          <t>TQRMNOP101325</t>
        </is>
      </c>
      <c r="B261" t="n">
        <v>2025</v>
      </c>
      <c r="C261" t="n">
        <v>1</v>
      </c>
      <c r="D261" t="n">
        <v>41</v>
      </c>
      <c r="E261" t="inlineStr">
        <is>
          <t>S</t>
        </is>
      </c>
      <c r="F261" t="n">
        <v>8</v>
      </c>
      <c r="G261" t="n">
        <v>1464</v>
      </c>
      <c r="H261" t="n">
        <v>1</v>
      </c>
      <c r="I261" t="n">
        <v>1</v>
      </c>
      <c r="J261" t="n">
        <v>18</v>
      </c>
      <c r="K261" t="n">
        <v>2</v>
      </c>
      <c r="L261" t="n">
        <v>3</v>
      </c>
      <c r="M261" t="n">
        <v>3</v>
      </c>
      <c r="R261" s="15" t="n">
        <v>0</v>
      </c>
      <c r="S261" s="15" t="n">
        <v>0</v>
      </c>
      <c r="T261" s="15" t="n">
        <v>0</v>
      </c>
      <c r="U261" s="15" t="n">
        <v>135300</v>
      </c>
      <c r="V261">
        <f>IFERROR(VLOOKUP(D261,Tablas_Equivalencia!$A$3:$B$8,2,FALSE),"Sin dato")</f>
        <v/>
      </c>
      <c r="W261">
        <f>IFERROR(VLOOKUP(L261,Tablas_Equivalencia!$D$3:$E$9,2,FALSE),"Sin dato")</f>
        <v/>
      </c>
      <c r="X261">
        <f>IF(I261=1,"Varón","Mujer")</f>
        <v/>
      </c>
      <c r="Y261">
        <f>IFERROR(VLOOKUP(M261,Tablas_Equivalencia!$G$3:$H$6,2,FALSE),"Sin dato")</f>
        <v/>
      </c>
      <c r="Z261">
        <f>IF(J261&lt;=24,"18-24","25-29")</f>
        <v/>
      </c>
      <c r="AA261">
        <f>IF(M261&lt;&gt;1,"",IF(P261=2,1,0))</f>
        <v/>
      </c>
      <c r="AB261">
        <f>IF(M261&lt;&gt;1,"",IF(O261&gt;=2,1,0))</f>
        <v/>
      </c>
      <c r="AC261">
        <f>IF(M261&lt;&gt;1,"",IF(OR(Q261=999,Q261=""),"",IF(OR(Q261&lt;35,Q261&gt;48),1,0)))</f>
        <v/>
      </c>
      <c r="AD261">
        <f>IF(COUNT(AA261:AC261)&lt;3,"",SUM(AA261:AC261))</f>
        <v/>
      </c>
      <c r="AE261">
        <f>IF(L261&gt;=4,2,IF(L261&gt;=2,1,0))</f>
        <v/>
      </c>
      <c r="AF261">
        <f>IF(L261&gt;=5,1,0)</f>
        <v/>
      </c>
      <c r="AG261">
        <f>AE261+AF261</f>
        <v/>
      </c>
      <c r="AH261" s="15">
        <f>IF(M261&lt;&gt;1,"",IF(OR(R261=-9,R261=""),"",R261))</f>
        <v/>
      </c>
      <c r="AI261">
        <f>IF(M261&lt;&gt;1,"",IF(OR(Q261=999,Q261=""),"",Q261))</f>
        <v/>
      </c>
    </row>
    <row r="262">
      <c r="A262" t="inlineStr">
        <is>
          <t>TQRMNOP101327</t>
        </is>
      </c>
      <c r="B262" t="n">
        <v>2025</v>
      </c>
      <c r="C262" t="n">
        <v>1</v>
      </c>
      <c r="D262" t="n">
        <v>44</v>
      </c>
      <c r="E262" t="inlineStr">
        <is>
          <t>N</t>
        </is>
      </c>
      <c r="F262" t="n">
        <v>2</v>
      </c>
      <c r="G262" t="n">
        <v>931</v>
      </c>
      <c r="H262" t="n">
        <v>3</v>
      </c>
      <c r="I262" t="n">
        <v>1</v>
      </c>
      <c r="J262" t="n">
        <v>20</v>
      </c>
      <c r="K262" t="n">
        <v>1</v>
      </c>
      <c r="L262" t="n">
        <v>5</v>
      </c>
      <c r="M262" t="n">
        <v>1</v>
      </c>
      <c r="N262" t="n">
        <v>3</v>
      </c>
      <c r="O262" t="n">
        <v>1</v>
      </c>
      <c r="P262" t="n">
        <v>1</v>
      </c>
      <c r="Q262" t="n">
        <v>41</v>
      </c>
      <c r="R262" s="15" t="n">
        <v>393000</v>
      </c>
      <c r="S262" s="15" t="n">
        <v>0</v>
      </c>
      <c r="T262" s="15" t="n">
        <v>393000</v>
      </c>
      <c r="U262" s="15" t="n">
        <v>137200</v>
      </c>
      <c r="V262">
        <f>IFERROR(VLOOKUP(D262,Tablas_Equivalencia!$A$3:$B$8,2,FALSE),"Sin dato")</f>
        <v/>
      </c>
      <c r="W262">
        <f>IFERROR(VLOOKUP(L262,Tablas_Equivalencia!$D$3:$E$9,2,FALSE),"Sin dato")</f>
        <v/>
      </c>
      <c r="X262">
        <f>IF(I262=1,"Varón","Mujer")</f>
        <v/>
      </c>
      <c r="Y262">
        <f>IFERROR(VLOOKUP(M262,Tablas_Equivalencia!$G$3:$H$6,2,FALSE),"Sin dato")</f>
        <v/>
      </c>
      <c r="Z262">
        <f>IF(J262&lt;=24,"18-24","25-29")</f>
        <v/>
      </c>
      <c r="AA262">
        <f>IF(M262&lt;&gt;1,"",IF(P262=2,1,0))</f>
        <v/>
      </c>
      <c r="AB262">
        <f>IF(M262&lt;&gt;1,"",IF(O262&gt;=2,1,0))</f>
        <v/>
      </c>
      <c r="AC262">
        <f>IF(M262&lt;&gt;1,"",IF(OR(Q262=999,Q262=""),"",IF(OR(Q262&lt;35,Q262&gt;48),1,0)))</f>
        <v/>
      </c>
      <c r="AD262">
        <f>IF(COUNT(AA262:AC262)&lt;3,"",SUM(AA262:AC262))</f>
        <v/>
      </c>
      <c r="AE262">
        <f>IF(L262&gt;=4,2,IF(L262&gt;=2,1,0))</f>
        <v/>
      </c>
      <c r="AF262">
        <f>IF(L262&gt;=5,1,0)</f>
        <v/>
      </c>
      <c r="AG262">
        <f>AE262+AF262</f>
        <v/>
      </c>
      <c r="AH262" s="15">
        <f>IF(M262&lt;&gt;1,"",IF(OR(R262=-9,R262=""),"",R262))</f>
        <v/>
      </c>
      <c r="AI262">
        <f>IF(M262&lt;&gt;1,"",IF(OR(Q262=999,Q262=""),"",Q262))</f>
        <v/>
      </c>
    </row>
    <row r="263">
      <c r="A263" t="inlineStr">
        <is>
          <t>TQRMNOP101328</t>
        </is>
      </c>
      <c r="B263" t="n">
        <v>2025</v>
      </c>
      <c r="C263" t="n">
        <v>1</v>
      </c>
      <c r="D263" t="n">
        <v>42</v>
      </c>
      <c r="E263" t="inlineStr">
        <is>
          <t>N</t>
        </is>
      </c>
      <c r="F263" t="n">
        <v>25</v>
      </c>
      <c r="G263" t="n">
        <v>787</v>
      </c>
      <c r="H263" t="n">
        <v>1</v>
      </c>
      <c r="I263" t="n">
        <v>1</v>
      </c>
      <c r="J263" t="n">
        <v>24</v>
      </c>
      <c r="K263" t="n">
        <v>2</v>
      </c>
      <c r="L263" t="n">
        <v>4</v>
      </c>
      <c r="M263" t="n">
        <v>3</v>
      </c>
      <c r="R263" s="15" t="n">
        <v>0</v>
      </c>
      <c r="S263" s="15" t="n">
        <v>0</v>
      </c>
      <c r="T263" s="15" t="n">
        <v>0</v>
      </c>
      <c r="U263" s="15" t="n">
        <v>67000</v>
      </c>
      <c r="V263">
        <f>IFERROR(VLOOKUP(D263,Tablas_Equivalencia!$A$3:$B$8,2,FALSE),"Sin dato")</f>
        <v/>
      </c>
      <c r="W263">
        <f>IFERROR(VLOOKUP(L263,Tablas_Equivalencia!$D$3:$E$9,2,FALSE),"Sin dato")</f>
        <v/>
      </c>
      <c r="X263">
        <f>IF(I263=1,"Varón","Mujer")</f>
        <v/>
      </c>
      <c r="Y263">
        <f>IFERROR(VLOOKUP(M263,Tablas_Equivalencia!$G$3:$H$6,2,FALSE),"Sin dato")</f>
        <v/>
      </c>
      <c r="Z263">
        <f>IF(J263&lt;=24,"18-24","25-29")</f>
        <v/>
      </c>
      <c r="AA263">
        <f>IF(M263&lt;&gt;1,"",IF(P263=2,1,0))</f>
        <v/>
      </c>
      <c r="AB263">
        <f>IF(M263&lt;&gt;1,"",IF(O263&gt;=2,1,0))</f>
        <v/>
      </c>
      <c r="AC263">
        <f>IF(M263&lt;&gt;1,"",IF(OR(Q263=999,Q263=""),"",IF(OR(Q263&lt;35,Q263&gt;48),1,0)))</f>
        <v/>
      </c>
      <c r="AD263">
        <f>IF(COUNT(AA263:AC263)&lt;3,"",SUM(AA263:AC263))</f>
        <v/>
      </c>
      <c r="AE263">
        <f>IF(L263&gt;=4,2,IF(L263&gt;=2,1,0))</f>
        <v/>
      </c>
      <c r="AF263">
        <f>IF(L263&gt;=5,1,0)</f>
        <v/>
      </c>
      <c r="AG263">
        <f>AE263+AF263</f>
        <v/>
      </c>
      <c r="AH263" s="15">
        <f>IF(M263&lt;&gt;1,"",IF(OR(R263=-9,R263=""),"",R263))</f>
        <v/>
      </c>
      <c r="AI263">
        <f>IF(M263&lt;&gt;1,"",IF(OR(Q263=999,Q263=""),"",Q263))</f>
        <v/>
      </c>
    </row>
    <row r="264">
      <c r="A264" t="inlineStr">
        <is>
          <t>TQRMNOP101330</t>
        </is>
      </c>
      <c r="B264" t="n">
        <v>2025</v>
      </c>
      <c r="C264" t="n">
        <v>1</v>
      </c>
      <c r="D264" t="n">
        <v>43</v>
      </c>
      <c r="E264" t="inlineStr">
        <is>
          <t>S</t>
        </is>
      </c>
      <c r="F264" t="n">
        <v>30</v>
      </c>
      <c r="G264" t="n">
        <v>808</v>
      </c>
      <c r="H264" t="n">
        <v>3</v>
      </c>
      <c r="I264" t="n">
        <v>2</v>
      </c>
      <c r="J264" t="n">
        <v>22</v>
      </c>
      <c r="K264" t="n">
        <v>1</v>
      </c>
      <c r="L264" t="n">
        <v>6</v>
      </c>
      <c r="M264" t="n">
        <v>1</v>
      </c>
      <c r="N264" t="n">
        <v>3</v>
      </c>
      <c r="O264" t="n">
        <v>1</v>
      </c>
      <c r="P264" t="n">
        <v>1</v>
      </c>
      <c r="Q264" t="n">
        <v>34</v>
      </c>
      <c r="R264" s="15" t="n">
        <v>523000</v>
      </c>
      <c r="S264" s="15" t="n">
        <v>0</v>
      </c>
      <c r="T264" s="15" t="n">
        <v>523000</v>
      </c>
      <c r="U264" s="15" t="n">
        <v>86200</v>
      </c>
      <c r="V264">
        <f>IFERROR(VLOOKUP(D264,Tablas_Equivalencia!$A$3:$B$8,2,FALSE),"Sin dato")</f>
        <v/>
      </c>
      <c r="W264">
        <f>IFERROR(VLOOKUP(L264,Tablas_Equivalencia!$D$3:$E$9,2,FALSE),"Sin dato")</f>
        <v/>
      </c>
      <c r="X264">
        <f>IF(I264=1,"Varón","Mujer")</f>
        <v/>
      </c>
      <c r="Y264">
        <f>IFERROR(VLOOKUP(M264,Tablas_Equivalencia!$G$3:$H$6,2,FALSE),"Sin dato")</f>
        <v/>
      </c>
      <c r="Z264">
        <f>IF(J264&lt;=24,"18-24","25-29")</f>
        <v/>
      </c>
      <c r="AA264">
        <f>IF(M264&lt;&gt;1,"",IF(P264=2,1,0))</f>
        <v/>
      </c>
      <c r="AB264">
        <f>IF(M264&lt;&gt;1,"",IF(O264&gt;=2,1,0))</f>
        <v/>
      </c>
      <c r="AC264">
        <f>IF(M264&lt;&gt;1,"",IF(OR(Q264=999,Q264=""),"",IF(OR(Q264&lt;35,Q264&gt;48),1,0)))</f>
        <v/>
      </c>
      <c r="AD264">
        <f>IF(COUNT(AA264:AC264)&lt;3,"",SUM(AA264:AC264))</f>
        <v/>
      </c>
      <c r="AE264">
        <f>IF(L264&gt;=4,2,IF(L264&gt;=2,1,0))</f>
        <v/>
      </c>
      <c r="AF264">
        <f>IF(L264&gt;=5,1,0)</f>
        <v/>
      </c>
      <c r="AG264">
        <f>AE264+AF264</f>
        <v/>
      </c>
      <c r="AH264" s="15">
        <f>IF(M264&lt;&gt;1,"",IF(OR(R264=-9,R264=""),"",R264))</f>
        <v/>
      </c>
      <c r="AI264">
        <f>IF(M264&lt;&gt;1,"",IF(OR(Q264=999,Q264=""),"",Q264))</f>
        <v/>
      </c>
    </row>
    <row r="265">
      <c r="A265" t="inlineStr">
        <is>
          <t>TQRMNOP101333</t>
        </is>
      </c>
      <c r="B265" t="n">
        <v>2025</v>
      </c>
      <c r="C265" t="n">
        <v>1</v>
      </c>
      <c r="D265" t="n">
        <v>42</v>
      </c>
      <c r="E265" t="inlineStr">
        <is>
          <t>S</t>
        </is>
      </c>
      <c r="F265" t="n">
        <v>10</v>
      </c>
      <c r="G265" t="n">
        <v>1095</v>
      </c>
      <c r="H265" t="n">
        <v>2</v>
      </c>
      <c r="I265" t="n">
        <v>2</v>
      </c>
      <c r="J265" t="n">
        <v>25</v>
      </c>
      <c r="K265" t="n">
        <v>1</v>
      </c>
      <c r="L265" t="n">
        <v>6</v>
      </c>
      <c r="M265" t="n">
        <v>1</v>
      </c>
      <c r="N265" t="n">
        <v>3</v>
      </c>
      <c r="O265" t="n">
        <v>1</v>
      </c>
      <c r="P265" t="n">
        <v>1</v>
      </c>
      <c r="Q265" t="n">
        <v>26</v>
      </c>
      <c r="R265" s="15" t="n">
        <v>575000</v>
      </c>
      <c r="S265" s="15" t="n">
        <v>68000</v>
      </c>
      <c r="T265" s="15" t="n">
        <v>643000</v>
      </c>
      <c r="U265" s="15" t="n">
        <v>208000</v>
      </c>
      <c r="V265">
        <f>IFERROR(VLOOKUP(D265,Tablas_Equivalencia!$A$3:$B$8,2,FALSE),"Sin dato")</f>
        <v/>
      </c>
      <c r="W265">
        <f>IFERROR(VLOOKUP(L265,Tablas_Equivalencia!$D$3:$E$9,2,FALSE),"Sin dato")</f>
        <v/>
      </c>
      <c r="X265">
        <f>IF(I265=1,"Varón","Mujer")</f>
        <v/>
      </c>
      <c r="Y265">
        <f>IFERROR(VLOOKUP(M265,Tablas_Equivalencia!$G$3:$H$6,2,FALSE),"Sin dato")</f>
        <v/>
      </c>
      <c r="Z265">
        <f>IF(J265&lt;=24,"18-24","25-29")</f>
        <v/>
      </c>
      <c r="AA265">
        <f>IF(M265&lt;&gt;1,"",IF(P265=2,1,0))</f>
        <v/>
      </c>
      <c r="AB265">
        <f>IF(M265&lt;&gt;1,"",IF(O265&gt;=2,1,0))</f>
        <v/>
      </c>
      <c r="AC265">
        <f>IF(M265&lt;&gt;1,"",IF(OR(Q265=999,Q265=""),"",IF(OR(Q265&lt;35,Q265&gt;48),1,0)))</f>
        <v/>
      </c>
      <c r="AD265">
        <f>IF(COUNT(AA265:AC265)&lt;3,"",SUM(AA265:AC265))</f>
        <v/>
      </c>
      <c r="AE265">
        <f>IF(L265&gt;=4,2,IF(L265&gt;=2,1,0))</f>
        <v/>
      </c>
      <c r="AF265">
        <f>IF(L265&gt;=5,1,0)</f>
        <v/>
      </c>
      <c r="AG265">
        <f>AE265+AF265</f>
        <v/>
      </c>
      <c r="AH265" s="15">
        <f>IF(M265&lt;&gt;1,"",IF(OR(R265=-9,R265=""),"",R265))</f>
        <v/>
      </c>
      <c r="AI265">
        <f>IF(M265&lt;&gt;1,"",IF(OR(Q265=999,Q265=""),"",Q265))</f>
        <v/>
      </c>
    </row>
    <row r="266">
      <c r="A266" t="inlineStr">
        <is>
          <t>TQRMNOP101336</t>
        </is>
      </c>
      <c r="B266" t="n">
        <v>2025</v>
      </c>
      <c r="C266" t="n">
        <v>1</v>
      </c>
      <c r="D266" t="n">
        <v>41</v>
      </c>
      <c r="E266" t="inlineStr">
        <is>
          <t>S</t>
        </is>
      </c>
      <c r="F266" t="n">
        <v>8</v>
      </c>
      <c r="G266" t="n">
        <v>1543</v>
      </c>
      <c r="H266" t="n">
        <v>1</v>
      </c>
      <c r="I266" t="n">
        <v>1</v>
      </c>
      <c r="J266" t="n">
        <v>28</v>
      </c>
      <c r="K266" t="n">
        <v>2</v>
      </c>
      <c r="L266" t="n">
        <v>4</v>
      </c>
      <c r="M266" t="n">
        <v>1</v>
      </c>
      <c r="N266" t="n">
        <v>3</v>
      </c>
      <c r="O266" t="n">
        <v>1</v>
      </c>
      <c r="P266" t="n">
        <v>2</v>
      </c>
      <c r="Q266" t="n">
        <v>34</v>
      </c>
      <c r="R266" s="15" t="n">
        <v>398000</v>
      </c>
      <c r="S266" s="15" t="n">
        <v>64000</v>
      </c>
      <c r="T266" s="15" t="n">
        <v>462000</v>
      </c>
      <c r="U266" s="15" t="n">
        <v>57600</v>
      </c>
      <c r="V266">
        <f>IFERROR(VLOOKUP(D266,Tablas_Equivalencia!$A$3:$B$8,2,FALSE),"Sin dato")</f>
        <v/>
      </c>
      <c r="W266">
        <f>IFERROR(VLOOKUP(L266,Tablas_Equivalencia!$D$3:$E$9,2,FALSE),"Sin dato")</f>
        <v/>
      </c>
      <c r="X266">
        <f>IF(I266=1,"Varón","Mujer")</f>
        <v/>
      </c>
      <c r="Y266">
        <f>IFERROR(VLOOKUP(M266,Tablas_Equivalencia!$G$3:$H$6,2,FALSE),"Sin dato")</f>
        <v/>
      </c>
      <c r="Z266">
        <f>IF(J266&lt;=24,"18-24","25-29")</f>
        <v/>
      </c>
      <c r="AA266">
        <f>IF(M266&lt;&gt;1,"",IF(P266=2,1,0))</f>
        <v/>
      </c>
      <c r="AB266">
        <f>IF(M266&lt;&gt;1,"",IF(O266&gt;=2,1,0))</f>
        <v/>
      </c>
      <c r="AC266">
        <f>IF(M266&lt;&gt;1,"",IF(OR(Q266=999,Q266=""),"",IF(OR(Q266&lt;35,Q266&gt;48),1,0)))</f>
        <v/>
      </c>
      <c r="AD266">
        <f>IF(COUNT(AA266:AC266)&lt;3,"",SUM(AA266:AC266))</f>
        <v/>
      </c>
      <c r="AE266">
        <f>IF(L266&gt;=4,2,IF(L266&gt;=2,1,0))</f>
        <v/>
      </c>
      <c r="AF266">
        <f>IF(L266&gt;=5,1,0)</f>
        <v/>
      </c>
      <c r="AG266">
        <f>AE266+AF266</f>
        <v/>
      </c>
      <c r="AH266" s="15">
        <f>IF(M266&lt;&gt;1,"",IF(OR(R266=-9,R266=""),"",R266))</f>
        <v/>
      </c>
      <c r="AI266">
        <f>IF(M266&lt;&gt;1,"",IF(OR(Q266=999,Q266=""),"",Q266))</f>
        <v/>
      </c>
    </row>
    <row r="267">
      <c r="A267" t="inlineStr">
        <is>
          <t>TQRMNOP101344</t>
        </is>
      </c>
      <c r="B267" t="n">
        <v>2025</v>
      </c>
      <c r="C267" t="n">
        <v>1</v>
      </c>
      <c r="D267" t="n">
        <v>42</v>
      </c>
      <c r="E267" t="inlineStr">
        <is>
          <t>N</t>
        </is>
      </c>
      <c r="F267" t="n">
        <v>25</v>
      </c>
      <c r="G267" t="n">
        <v>742</v>
      </c>
      <c r="H267" t="n">
        <v>1</v>
      </c>
      <c r="I267" t="n">
        <v>1</v>
      </c>
      <c r="J267" t="n">
        <v>25</v>
      </c>
      <c r="K267" t="n">
        <v>2</v>
      </c>
      <c r="L267" t="n">
        <v>3</v>
      </c>
      <c r="M267" t="n">
        <v>1</v>
      </c>
      <c r="N267" t="n">
        <v>3</v>
      </c>
      <c r="O267" t="n">
        <v>2</v>
      </c>
      <c r="P267" t="n">
        <v>2</v>
      </c>
      <c r="Q267" t="n">
        <v>30</v>
      </c>
      <c r="R267" s="15" t="n">
        <v>282000</v>
      </c>
      <c r="S267" s="15" t="n">
        <v>0</v>
      </c>
      <c r="T267" s="15" t="n">
        <v>282000</v>
      </c>
      <c r="U267" s="15" t="n">
        <v>151700</v>
      </c>
      <c r="V267">
        <f>IFERROR(VLOOKUP(D267,Tablas_Equivalencia!$A$3:$B$8,2,FALSE),"Sin dato")</f>
        <v/>
      </c>
      <c r="W267">
        <f>IFERROR(VLOOKUP(L267,Tablas_Equivalencia!$D$3:$E$9,2,FALSE),"Sin dato")</f>
        <v/>
      </c>
      <c r="X267">
        <f>IF(I267=1,"Varón","Mujer")</f>
        <v/>
      </c>
      <c r="Y267">
        <f>IFERROR(VLOOKUP(M267,Tablas_Equivalencia!$G$3:$H$6,2,FALSE),"Sin dato")</f>
        <v/>
      </c>
      <c r="Z267">
        <f>IF(J267&lt;=24,"18-24","25-29")</f>
        <v/>
      </c>
      <c r="AA267">
        <f>IF(M267&lt;&gt;1,"",IF(P267=2,1,0))</f>
        <v/>
      </c>
      <c r="AB267">
        <f>IF(M267&lt;&gt;1,"",IF(O267&gt;=2,1,0))</f>
        <v/>
      </c>
      <c r="AC267">
        <f>IF(M267&lt;&gt;1,"",IF(OR(Q267=999,Q267=""),"",IF(OR(Q267&lt;35,Q267&gt;48),1,0)))</f>
        <v/>
      </c>
      <c r="AD267">
        <f>IF(COUNT(AA267:AC267)&lt;3,"",SUM(AA267:AC267))</f>
        <v/>
      </c>
      <c r="AE267">
        <f>IF(L267&gt;=4,2,IF(L267&gt;=2,1,0))</f>
        <v/>
      </c>
      <c r="AF267">
        <f>IF(L267&gt;=5,1,0)</f>
        <v/>
      </c>
      <c r="AG267">
        <f>AE267+AF267</f>
        <v/>
      </c>
      <c r="AH267" s="15">
        <f>IF(M267&lt;&gt;1,"",IF(OR(R267=-9,R267=""),"",R267))</f>
        <v/>
      </c>
      <c r="AI267">
        <f>IF(M267&lt;&gt;1,"",IF(OR(Q267=999,Q267=""),"",Q267))</f>
        <v/>
      </c>
    </row>
    <row r="268">
      <c r="A268" t="inlineStr">
        <is>
          <t>TQRMNOP101356</t>
        </is>
      </c>
      <c r="B268" t="n">
        <v>2025</v>
      </c>
      <c r="C268" t="n">
        <v>1</v>
      </c>
      <c r="D268" t="n">
        <v>40</v>
      </c>
      <c r="E268" t="inlineStr">
        <is>
          <t>S</t>
        </is>
      </c>
      <c r="F268" t="n">
        <v>7</v>
      </c>
      <c r="G268" t="n">
        <v>1530</v>
      </c>
      <c r="H268" t="n">
        <v>3</v>
      </c>
      <c r="I268" t="n">
        <v>1</v>
      </c>
      <c r="J268" t="n">
        <v>28</v>
      </c>
      <c r="K268" t="n">
        <v>2</v>
      </c>
      <c r="L268" t="n">
        <v>3</v>
      </c>
      <c r="M268" t="n">
        <v>1</v>
      </c>
      <c r="N268" t="n">
        <v>3</v>
      </c>
      <c r="O268" t="n">
        <v>2</v>
      </c>
      <c r="P268" t="n">
        <v>2</v>
      </c>
      <c r="Q268" t="n">
        <v>57</v>
      </c>
      <c r="R268" s="15" t="n">
        <v>490000</v>
      </c>
      <c r="S268" s="15" t="n">
        <v>0</v>
      </c>
      <c r="T268" s="15" t="n">
        <v>490000</v>
      </c>
      <c r="U268" s="15" t="n">
        <v>147400</v>
      </c>
      <c r="V268">
        <f>IFERROR(VLOOKUP(D268,Tablas_Equivalencia!$A$3:$B$8,2,FALSE),"Sin dato")</f>
        <v/>
      </c>
      <c r="W268">
        <f>IFERROR(VLOOKUP(L268,Tablas_Equivalencia!$D$3:$E$9,2,FALSE),"Sin dato")</f>
        <v/>
      </c>
      <c r="X268">
        <f>IF(I268=1,"Varón","Mujer")</f>
        <v/>
      </c>
      <c r="Y268">
        <f>IFERROR(VLOOKUP(M268,Tablas_Equivalencia!$G$3:$H$6,2,FALSE),"Sin dato")</f>
        <v/>
      </c>
      <c r="Z268">
        <f>IF(J268&lt;=24,"18-24","25-29")</f>
        <v/>
      </c>
      <c r="AA268">
        <f>IF(M268&lt;&gt;1,"",IF(P268=2,1,0))</f>
        <v/>
      </c>
      <c r="AB268">
        <f>IF(M268&lt;&gt;1,"",IF(O268&gt;=2,1,0))</f>
        <v/>
      </c>
      <c r="AC268">
        <f>IF(M268&lt;&gt;1,"",IF(OR(Q268=999,Q268=""),"",IF(OR(Q268&lt;35,Q268&gt;48),1,0)))</f>
        <v/>
      </c>
      <c r="AD268">
        <f>IF(COUNT(AA268:AC268)&lt;3,"",SUM(AA268:AC268))</f>
        <v/>
      </c>
      <c r="AE268">
        <f>IF(L268&gt;=4,2,IF(L268&gt;=2,1,0))</f>
        <v/>
      </c>
      <c r="AF268">
        <f>IF(L268&gt;=5,1,0)</f>
        <v/>
      </c>
      <c r="AG268">
        <f>AE268+AF268</f>
        <v/>
      </c>
      <c r="AH268" s="15">
        <f>IF(M268&lt;&gt;1,"",IF(OR(R268=-9,R268=""),"",R268))</f>
        <v/>
      </c>
      <c r="AI268">
        <f>IF(M268&lt;&gt;1,"",IF(OR(Q268=999,Q268=""),"",Q268))</f>
        <v/>
      </c>
    </row>
    <row r="269">
      <c r="A269" t="inlineStr">
        <is>
          <t>TQRMNOP101364</t>
        </is>
      </c>
      <c r="B269" t="n">
        <v>2025</v>
      </c>
      <c r="C269" t="n">
        <v>1</v>
      </c>
      <c r="D269" t="n">
        <v>42</v>
      </c>
      <c r="E269" t="inlineStr">
        <is>
          <t>S</t>
        </is>
      </c>
      <c r="F269" t="n">
        <v>10</v>
      </c>
      <c r="G269" t="n">
        <v>1064</v>
      </c>
      <c r="H269" t="n">
        <v>2</v>
      </c>
      <c r="I269" t="n">
        <v>2</v>
      </c>
      <c r="J269" t="n">
        <v>20</v>
      </c>
      <c r="K269" t="n">
        <v>2</v>
      </c>
      <c r="L269" t="n">
        <v>4</v>
      </c>
      <c r="M269" t="n">
        <v>2</v>
      </c>
      <c r="R269" s="15" t="n">
        <v>0</v>
      </c>
      <c r="S269" s="15" t="n">
        <v>0</v>
      </c>
      <c r="T269" s="15" t="n">
        <v>0</v>
      </c>
      <c r="U269" s="15" t="n">
        <v>196800</v>
      </c>
      <c r="V269">
        <f>IFERROR(VLOOKUP(D269,Tablas_Equivalencia!$A$3:$B$8,2,FALSE),"Sin dato")</f>
        <v/>
      </c>
      <c r="W269">
        <f>IFERROR(VLOOKUP(L269,Tablas_Equivalencia!$D$3:$E$9,2,FALSE),"Sin dato")</f>
        <v/>
      </c>
      <c r="X269">
        <f>IF(I269=1,"Varón","Mujer")</f>
        <v/>
      </c>
      <c r="Y269">
        <f>IFERROR(VLOOKUP(M269,Tablas_Equivalencia!$G$3:$H$6,2,FALSE),"Sin dato")</f>
        <v/>
      </c>
      <c r="Z269">
        <f>IF(J269&lt;=24,"18-24","25-29")</f>
        <v/>
      </c>
      <c r="AA269">
        <f>IF(M269&lt;&gt;1,"",IF(P269=2,1,0))</f>
        <v/>
      </c>
      <c r="AB269">
        <f>IF(M269&lt;&gt;1,"",IF(O269&gt;=2,1,0))</f>
        <v/>
      </c>
      <c r="AC269">
        <f>IF(M269&lt;&gt;1,"",IF(OR(Q269=999,Q269=""),"",IF(OR(Q269&lt;35,Q269&gt;48),1,0)))</f>
        <v/>
      </c>
      <c r="AD269">
        <f>IF(COUNT(AA269:AC269)&lt;3,"",SUM(AA269:AC269))</f>
        <v/>
      </c>
      <c r="AE269">
        <f>IF(L269&gt;=4,2,IF(L269&gt;=2,1,0))</f>
        <v/>
      </c>
      <c r="AF269">
        <f>IF(L269&gt;=5,1,0)</f>
        <v/>
      </c>
      <c r="AG269">
        <f>AE269+AF269</f>
        <v/>
      </c>
      <c r="AH269" s="15">
        <f>IF(M269&lt;&gt;1,"",IF(OR(R269=-9,R269=""),"",R269))</f>
        <v/>
      </c>
      <c r="AI269">
        <f>IF(M269&lt;&gt;1,"",IF(OR(Q269=999,Q269=""),"",Q269))</f>
        <v/>
      </c>
    </row>
    <row r="270">
      <c r="A270" t="inlineStr">
        <is>
          <t>TQRMNOP101370</t>
        </is>
      </c>
      <c r="B270" t="n">
        <v>2025</v>
      </c>
      <c r="C270" t="n">
        <v>1</v>
      </c>
      <c r="D270" t="n">
        <v>44</v>
      </c>
      <c r="E270" t="inlineStr">
        <is>
          <t>N</t>
        </is>
      </c>
      <c r="F270" t="n">
        <v>5</v>
      </c>
      <c r="G270" t="n">
        <v>983</v>
      </c>
      <c r="H270" t="n">
        <v>1</v>
      </c>
      <c r="I270" t="n">
        <v>1</v>
      </c>
      <c r="J270" t="n">
        <v>21</v>
      </c>
      <c r="K270" t="n">
        <v>1</v>
      </c>
      <c r="L270" t="n">
        <v>5</v>
      </c>
      <c r="M270" t="n">
        <v>3</v>
      </c>
      <c r="R270" s="15" t="n">
        <v>0</v>
      </c>
      <c r="S270" s="15" t="n">
        <v>0</v>
      </c>
      <c r="T270" s="15" t="n">
        <v>0</v>
      </c>
      <c r="U270" s="15" t="n">
        <v>329200</v>
      </c>
      <c r="V270">
        <f>IFERROR(VLOOKUP(D270,Tablas_Equivalencia!$A$3:$B$8,2,FALSE),"Sin dato")</f>
        <v/>
      </c>
      <c r="W270">
        <f>IFERROR(VLOOKUP(L270,Tablas_Equivalencia!$D$3:$E$9,2,FALSE),"Sin dato")</f>
        <v/>
      </c>
      <c r="X270">
        <f>IF(I270=1,"Varón","Mujer")</f>
        <v/>
      </c>
      <c r="Y270">
        <f>IFERROR(VLOOKUP(M270,Tablas_Equivalencia!$G$3:$H$6,2,FALSE),"Sin dato")</f>
        <v/>
      </c>
      <c r="Z270">
        <f>IF(J270&lt;=24,"18-24","25-29")</f>
        <v/>
      </c>
      <c r="AA270">
        <f>IF(M270&lt;&gt;1,"",IF(P270=2,1,0))</f>
        <v/>
      </c>
      <c r="AB270">
        <f>IF(M270&lt;&gt;1,"",IF(O270&gt;=2,1,0))</f>
        <v/>
      </c>
      <c r="AC270">
        <f>IF(M270&lt;&gt;1,"",IF(OR(Q270=999,Q270=""),"",IF(OR(Q270&lt;35,Q270&gt;48),1,0)))</f>
        <v/>
      </c>
      <c r="AD270">
        <f>IF(COUNT(AA270:AC270)&lt;3,"",SUM(AA270:AC270))</f>
        <v/>
      </c>
      <c r="AE270">
        <f>IF(L270&gt;=4,2,IF(L270&gt;=2,1,0))</f>
        <v/>
      </c>
      <c r="AF270">
        <f>IF(L270&gt;=5,1,0)</f>
        <v/>
      </c>
      <c r="AG270">
        <f>AE270+AF270</f>
        <v/>
      </c>
      <c r="AH270" s="15">
        <f>IF(M270&lt;&gt;1,"",IF(OR(R270=-9,R270=""),"",R270))</f>
        <v/>
      </c>
      <c r="AI270">
        <f>IF(M270&lt;&gt;1,"",IF(OR(Q270=999,Q270=""),"",Q270))</f>
        <v/>
      </c>
    </row>
    <row r="271">
      <c r="A271" t="inlineStr">
        <is>
          <t>TQRMNOP101376</t>
        </is>
      </c>
      <c r="B271" t="n">
        <v>2025</v>
      </c>
      <c r="C271" t="n">
        <v>1</v>
      </c>
      <c r="D271" t="n">
        <v>42</v>
      </c>
      <c r="E271" t="inlineStr">
        <is>
          <t>N</t>
        </is>
      </c>
      <c r="F271" t="n">
        <v>25</v>
      </c>
      <c r="G271" t="n">
        <v>1531</v>
      </c>
      <c r="H271" t="n">
        <v>1</v>
      </c>
      <c r="I271" t="n">
        <v>2</v>
      </c>
      <c r="J271" t="n">
        <v>22</v>
      </c>
      <c r="K271" t="n">
        <v>2</v>
      </c>
      <c r="L271" t="n">
        <v>4</v>
      </c>
      <c r="M271" t="n">
        <v>3</v>
      </c>
      <c r="R271" s="15" t="n">
        <v>0</v>
      </c>
      <c r="S271" s="15" t="n">
        <v>0</v>
      </c>
      <c r="T271" s="15" t="n">
        <v>0</v>
      </c>
      <c r="U271" s="15" t="n">
        <v>200400</v>
      </c>
      <c r="V271">
        <f>IFERROR(VLOOKUP(D271,Tablas_Equivalencia!$A$3:$B$8,2,FALSE),"Sin dato")</f>
        <v/>
      </c>
      <c r="W271">
        <f>IFERROR(VLOOKUP(L271,Tablas_Equivalencia!$D$3:$E$9,2,FALSE),"Sin dato")</f>
        <v/>
      </c>
      <c r="X271">
        <f>IF(I271=1,"Varón","Mujer")</f>
        <v/>
      </c>
      <c r="Y271">
        <f>IFERROR(VLOOKUP(M271,Tablas_Equivalencia!$G$3:$H$6,2,FALSE),"Sin dato")</f>
        <v/>
      </c>
      <c r="Z271">
        <f>IF(J271&lt;=24,"18-24","25-29")</f>
        <v/>
      </c>
      <c r="AA271">
        <f>IF(M271&lt;&gt;1,"",IF(P271=2,1,0))</f>
        <v/>
      </c>
      <c r="AB271">
        <f>IF(M271&lt;&gt;1,"",IF(O271&gt;=2,1,0))</f>
        <v/>
      </c>
      <c r="AC271">
        <f>IF(M271&lt;&gt;1,"",IF(OR(Q271=999,Q271=""),"",IF(OR(Q271&lt;35,Q271&gt;48),1,0)))</f>
        <v/>
      </c>
      <c r="AD271">
        <f>IF(COUNT(AA271:AC271)&lt;3,"",SUM(AA271:AC271))</f>
        <v/>
      </c>
      <c r="AE271">
        <f>IF(L271&gt;=4,2,IF(L271&gt;=2,1,0))</f>
        <v/>
      </c>
      <c r="AF271">
        <f>IF(L271&gt;=5,1,0)</f>
        <v/>
      </c>
      <c r="AG271">
        <f>AE271+AF271</f>
        <v/>
      </c>
      <c r="AH271" s="15">
        <f>IF(M271&lt;&gt;1,"",IF(OR(R271=-9,R271=""),"",R271))</f>
        <v/>
      </c>
      <c r="AI271">
        <f>IF(M271&lt;&gt;1,"",IF(OR(Q271=999,Q271=""),"",Q271))</f>
        <v/>
      </c>
    </row>
    <row r="272">
      <c r="A272" t="inlineStr">
        <is>
          <t>TQRMNOP101382</t>
        </is>
      </c>
      <c r="B272" t="n">
        <v>2025</v>
      </c>
      <c r="C272" t="n">
        <v>1</v>
      </c>
      <c r="D272" t="n">
        <v>43</v>
      </c>
      <c r="E272" t="inlineStr">
        <is>
          <t>N</t>
        </is>
      </c>
      <c r="F272" t="n">
        <v>26</v>
      </c>
      <c r="G272" t="n">
        <v>866</v>
      </c>
      <c r="H272" t="n">
        <v>1</v>
      </c>
      <c r="I272" t="n">
        <v>1</v>
      </c>
      <c r="J272" t="n">
        <v>28</v>
      </c>
      <c r="K272" t="n">
        <v>2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20</v>
      </c>
      <c r="R272" s="15" t="n">
        <v>779000</v>
      </c>
      <c r="S272" s="15" t="n">
        <v>37000</v>
      </c>
      <c r="T272" s="15" t="n">
        <v>816000</v>
      </c>
      <c r="U272" s="15" t="n">
        <v>123300</v>
      </c>
      <c r="V272">
        <f>IFERROR(VLOOKUP(D272,Tablas_Equivalencia!$A$3:$B$8,2,FALSE),"Sin dato")</f>
        <v/>
      </c>
      <c r="W272">
        <f>IFERROR(VLOOKUP(L272,Tablas_Equivalencia!$D$3:$E$9,2,FALSE),"Sin dato")</f>
        <v/>
      </c>
      <c r="X272">
        <f>IF(I272=1,"Varón","Mujer")</f>
        <v/>
      </c>
      <c r="Y272">
        <f>IFERROR(VLOOKUP(M272,Tablas_Equivalencia!$G$3:$H$6,2,FALSE),"Sin dato")</f>
        <v/>
      </c>
      <c r="Z272">
        <f>IF(J272&lt;=24,"18-24","25-29")</f>
        <v/>
      </c>
      <c r="AA272">
        <f>IF(M272&lt;&gt;1,"",IF(P272=2,1,0))</f>
        <v/>
      </c>
      <c r="AB272">
        <f>IF(M272&lt;&gt;1,"",IF(O272&gt;=2,1,0))</f>
        <v/>
      </c>
      <c r="AC272">
        <f>IF(M272&lt;&gt;1,"",IF(OR(Q272=999,Q272=""),"",IF(OR(Q272&lt;35,Q272&gt;48),1,0)))</f>
        <v/>
      </c>
      <c r="AD272">
        <f>IF(COUNT(AA272:AC272)&lt;3,"",SUM(AA272:AC272))</f>
        <v/>
      </c>
      <c r="AE272">
        <f>IF(L272&gt;=4,2,IF(L272&gt;=2,1,0))</f>
        <v/>
      </c>
      <c r="AF272">
        <f>IF(L272&gt;=5,1,0)</f>
        <v/>
      </c>
      <c r="AG272">
        <f>AE272+AF272</f>
        <v/>
      </c>
      <c r="AH272" s="15">
        <f>IF(M272&lt;&gt;1,"",IF(OR(R272=-9,R272=""),"",R272))</f>
        <v/>
      </c>
      <c r="AI272">
        <f>IF(M272&lt;&gt;1,"",IF(OR(Q272=999,Q272=""),"",Q272))</f>
        <v/>
      </c>
    </row>
    <row r="273">
      <c r="A273" t="inlineStr">
        <is>
          <t>TQRMNOP101386</t>
        </is>
      </c>
      <c r="B273" t="n">
        <v>2025</v>
      </c>
      <c r="C273" t="n">
        <v>1</v>
      </c>
      <c r="D273" t="n">
        <v>1</v>
      </c>
      <c r="E273" t="inlineStr">
        <is>
          <t>S</t>
        </is>
      </c>
      <c r="F273" t="n">
        <v>33</v>
      </c>
      <c r="G273" t="n">
        <v>527</v>
      </c>
      <c r="H273" t="n">
        <v>3</v>
      </c>
      <c r="I273" t="n">
        <v>2</v>
      </c>
      <c r="J273" t="n">
        <v>28</v>
      </c>
      <c r="K273" t="n">
        <v>2</v>
      </c>
      <c r="L273" t="n">
        <v>2</v>
      </c>
      <c r="M273" t="n">
        <v>3</v>
      </c>
      <c r="R273" s="15" t="n">
        <v>0</v>
      </c>
      <c r="S273" s="15" t="n">
        <v>27000</v>
      </c>
      <c r="T273" s="15" t="n">
        <v>27000</v>
      </c>
      <c r="U273" s="15" t="n">
        <v>242400</v>
      </c>
      <c r="V273">
        <f>IFERROR(VLOOKUP(D273,Tablas_Equivalencia!$A$3:$B$8,2,FALSE),"Sin dato")</f>
        <v/>
      </c>
      <c r="W273">
        <f>IFERROR(VLOOKUP(L273,Tablas_Equivalencia!$D$3:$E$9,2,FALSE),"Sin dato")</f>
        <v/>
      </c>
      <c r="X273">
        <f>IF(I273=1,"Varón","Mujer")</f>
        <v/>
      </c>
      <c r="Y273">
        <f>IFERROR(VLOOKUP(M273,Tablas_Equivalencia!$G$3:$H$6,2,FALSE),"Sin dato")</f>
        <v/>
      </c>
      <c r="Z273">
        <f>IF(J273&lt;=24,"18-24","25-29")</f>
        <v/>
      </c>
      <c r="AA273">
        <f>IF(M273&lt;&gt;1,"",IF(P273=2,1,0))</f>
        <v/>
      </c>
      <c r="AB273">
        <f>IF(M273&lt;&gt;1,"",IF(O273&gt;=2,1,0))</f>
        <v/>
      </c>
      <c r="AC273">
        <f>IF(M273&lt;&gt;1,"",IF(OR(Q273=999,Q273=""),"",IF(OR(Q273&lt;35,Q273&gt;48),1,0)))</f>
        <v/>
      </c>
      <c r="AD273">
        <f>IF(COUNT(AA273:AC273)&lt;3,"",SUM(AA273:AC273))</f>
        <v/>
      </c>
      <c r="AE273">
        <f>IF(L273&gt;=4,2,IF(L273&gt;=2,1,0))</f>
        <v/>
      </c>
      <c r="AF273">
        <f>IF(L273&gt;=5,1,0)</f>
        <v/>
      </c>
      <c r="AG273">
        <f>AE273+AF273</f>
        <v/>
      </c>
      <c r="AH273" s="15">
        <f>IF(M273&lt;&gt;1,"",IF(OR(R273=-9,R273=""),"",R273))</f>
        <v/>
      </c>
      <c r="AI273">
        <f>IF(M273&lt;&gt;1,"",IF(OR(Q273=999,Q273=""),"",Q273))</f>
        <v/>
      </c>
    </row>
    <row r="274">
      <c r="A274" t="inlineStr">
        <is>
          <t>TQRMNOP101387</t>
        </is>
      </c>
      <c r="B274" t="n">
        <v>2025</v>
      </c>
      <c r="C274" t="n">
        <v>1</v>
      </c>
      <c r="D274" t="n">
        <v>42</v>
      </c>
      <c r="E274" t="inlineStr">
        <is>
          <t>N</t>
        </is>
      </c>
      <c r="F274" t="n">
        <v>27</v>
      </c>
      <c r="G274" t="n">
        <v>467</v>
      </c>
      <c r="H274" t="n">
        <v>3</v>
      </c>
      <c r="I274" t="n">
        <v>2</v>
      </c>
      <c r="J274" t="n">
        <v>20</v>
      </c>
      <c r="K274" t="n">
        <v>2</v>
      </c>
      <c r="L274" t="n">
        <v>3</v>
      </c>
      <c r="M274" t="n">
        <v>2</v>
      </c>
      <c r="R274" s="15" t="n">
        <v>0</v>
      </c>
      <c r="S274" s="15" t="n">
        <v>0</v>
      </c>
      <c r="T274" s="15" t="n">
        <v>0</v>
      </c>
      <c r="U274" s="15" t="n">
        <v>141300</v>
      </c>
      <c r="V274">
        <f>IFERROR(VLOOKUP(D274,Tablas_Equivalencia!$A$3:$B$8,2,FALSE),"Sin dato")</f>
        <v/>
      </c>
      <c r="W274">
        <f>IFERROR(VLOOKUP(L274,Tablas_Equivalencia!$D$3:$E$9,2,FALSE),"Sin dato")</f>
        <v/>
      </c>
      <c r="X274">
        <f>IF(I274=1,"Varón","Mujer")</f>
        <v/>
      </c>
      <c r="Y274">
        <f>IFERROR(VLOOKUP(M274,Tablas_Equivalencia!$G$3:$H$6,2,FALSE),"Sin dato")</f>
        <v/>
      </c>
      <c r="Z274">
        <f>IF(J274&lt;=24,"18-24","25-29")</f>
        <v/>
      </c>
      <c r="AA274">
        <f>IF(M274&lt;&gt;1,"",IF(P274=2,1,0))</f>
        <v/>
      </c>
      <c r="AB274">
        <f>IF(M274&lt;&gt;1,"",IF(O274&gt;=2,1,0))</f>
        <v/>
      </c>
      <c r="AC274">
        <f>IF(M274&lt;&gt;1,"",IF(OR(Q274=999,Q274=""),"",IF(OR(Q274&lt;35,Q274&gt;48),1,0)))</f>
        <v/>
      </c>
      <c r="AD274">
        <f>IF(COUNT(AA274:AC274)&lt;3,"",SUM(AA274:AC274))</f>
        <v/>
      </c>
      <c r="AE274">
        <f>IF(L274&gt;=4,2,IF(L274&gt;=2,1,0))</f>
        <v/>
      </c>
      <c r="AF274">
        <f>IF(L274&gt;=5,1,0)</f>
        <v/>
      </c>
      <c r="AG274">
        <f>AE274+AF274</f>
        <v/>
      </c>
      <c r="AH274" s="15">
        <f>IF(M274&lt;&gt;1,"",IF(OR(R274=-9,R274=""),"",R274))</f>
        <v/>
      </c>
      <c r="AI274">
        <f>IF(M274&lt;&gt;1,"",IF(OR(Q274=999,Q274=""),"",Q274))</f>
        <v/>
      </c>
    </row>
    <row r="275">
      <c r="A275" t="inlineStr">
        <is>
          <t>TQRMNOP101391</t>
        </is>
      </c>
      <c r="B275" t="n">
        <v>2025</v>
      </c>
      <c r="C275" t="n">
        <v>1</v>
      </c>
      <c r="D275" t="n">
        <v>42</v>
      </c>
      <c r="E275" t="inlineStr">
        <is>
          <t>S</t>
        </is>
      </c>
      <c r="F275" t="n">
        <v>10</v>
      </c>
      <c r="G275" t="n">
        <v>1377</v>
      </c>
      <c r="H275" t="n">
        <v>3</v>
      </c>
      <c r="I275" t="n">
        <v>2</v>
      </c>
      <c r="J275" t="n">
        <v>19</v>
      </c>
      <c r="K275" t="n">
        <v>2</v>
      </c>
      <c r="L275" t="n">
        <v>4</v>
      </c>
      <c r="M275" t="n">
        <v>1</v>
      </c>
      <c r="N275" t="n">
        <v>1</v>
      </c>
      <c r="O275" t="n">
        <v>1</v>
      </c>
      <c r="P275" t="n">
        <v>2</v>
      </c>
      <c r="Q275" t="n">
        <v>20</v>
      </c>
      <c r="R275" s="15" t="n">
        <v>181000</v>
      </c>
      <c r="S275" s="15" t="n">
        <v>0</v>
      </c>
      <c r="T275" s="15" t="n">
        <v>181000</v>
      </c>
      <c r="U275" s="15" t="n">
        <v>95400</v>
      </c>
      <c r="V275">
        <f>IFERROR(VLOOKUP(D275,Tablas_Equivalencia!$A$3:$B$8,2,FALSE),"Sin dato")</f>
        <v/>
      </c>
      <c r="W275">
        <f>IFERROR(VLOOKUP(L275,Tablas_Equivalencia!$D$3:$E$9,2,FALSE),"Sin dato")</f>
        <v/>
      </c>
      <c r="X275">
        <f>IF(I275=1,"Varón","Mujer")</f>
        <v/>
      </c>
      <c r="Y275">
        <f>IFERROR(VLOOKUP(M275,Tablas_Equivalencia!$G$3:$H$6,2,FALSE),"Sin dato")</f>
        <v/>
      </c>
      <c r="Z275">
        <f>IF(J275&lt;=24,"18-24","25-29")</f>
        <v/>
      </c>
      <c r="AA275">
        <f>IF(M275&lt;&gt;1,"",IF(P275=2,1,0))</f>
        <v/>
      </c>
      <c r="AB275">
        <f>IF(M275&lt;&gt;1,"",IF(O275&gt;=2,1,0))</f>
        <v/>
      </c>
      <c r="AC275">
        <f>IF(M275&lt;&gt;1,"",IF(OR(Q275=999,Q275=""),"",IF(OR(Q275&lt;35,Q275&gt;48),1,0)))</f>
        <v/>
      </c>
      <c r="AD275">
        <f>IF(COUNT(AA275:AC275)&lt;3,"",SUM(AA275:AC275))</f>
        <v/>
      </c>
      <c r="AE275">
        <f>IF(L275&gt;=4,2,IF(L275&gt;=2,1,0))</f>
        <v/>
      </c>
      <c r="AF275">
        <f>IF(L275&gt;=5,1,0)</f>
        <v/>
      </c>
      <c r="AG275">
        <f>AE275+AF275</f>
        <v/>
      </c>
      <c r="AH275" s="15">
        <f>IF(M275&lt;&gt;1,"",IF(OR(R275=-9,R275=""),"",R275))</f>
        <v/>
      </c>
      <c r="AI275">
        <f>IF(M275&lt;&gt;1,"",IF(OR(Q275=999,Q275=""),"",Q275))</f>
        <v/>
      </c>
    </row>
    <row r="276">
      <c r="A276" t="inlineStr">
        <is>
          <t>TQRMNOP101393</t>
        </is>
      </c>
      <c r="B276" t="n">
        <v>2025</v>
      </c>
      <c r="C276" t="n">
        <v>1</v>
      </c>
      <c r="D276" t="n">
        <v>1</v>
      </c>
      <c r="E276" t="inlineStr">
        <is>
          <t>S</t>
        </is>
      </c>
      <c r="F276" t="n">
        <v>32</v>
      </c>
      <c r="G276" t="n">
        <v>1158</v>
      </c>
      <c r="H276" t="n">
        <v>3</v>
      </c>
      <c r="I276" t="n">
        <v>1</v>
      </c>
      <c r="J276" t="n">
        <v>24</v>
      </c>
      <c r="K276" t="n">
        <v>1</v>
      </c>
      <c r="L276" t="n">
        <v>6</v>
      </c>
      <c r="M276" t="n">
        <v>1</v>
      </c>
      <c r="N276" t="n">
        <v>3</v>
      </c>
      <c r="O276" t="n">
        <v>1</v>
      </c>
      <c r="P276" t="n">
        <v>1</v>
      </c>
      <c r="Q276" t="n">
        <v>40</v>
      </c>
      <c r="R276" s="15" t="n">
        <v>776000</v>
      </c>
      <c r="S276" s="15" t="n">
        <v>0</v>
      </c>
      <c r="T276" s="15" t="n">
        <v>776000</v>
      </c>
      <c r="U276" s="15" t="n">
        <v>239300</v>
      </c>
      <c r="V276">
        <f>IFERROR(VLOOKUP(D276,Tablas_Equivalencia!$A$3:$B$8,2,FALSE),"Sin dato")</f>
        <v/>
      </c>
      <c r="W276">
        <f>IFERROR(VLOOKUP(L276,Tablas_Equivalencia!$D$3:$E$9,2,FALSE),"Sin dato")</f>
        <v/>
      </c>
      <c r="X276">
        <f>IF(I276=1,"Varón","Mujer")</f>
        <v/>
      </c>
      <c r="Y276">
        <f>IFERROR(VLOOKUP(M276,Tablas_Equivalencia!$G$3:$H$6,2,FALSE),"Sin dato")</f>
        <v/>
      </c>
      <c r="Z276">
        <f>IF(J276&lt;=24,"18-24","25-29")</f>
        <v/>
      </c>
      <c r="AA276">
        <f>IF(M276&lt;&gt;1,"",IF(P276=2,1,0))</f>
        <v/>
      </c>
      <c r="AB276">
        <f>IF(M276&lt;&gt;1,"",IF(O276&gt;=2,1,0))</f>
        <v/>
      </c>
      <c r="AC276">
        <f>IF(M276&lt;&gt;1,"",IF(OR(Q276=999,Q276=""),"",IF(OR(Q276&lt;35,Q276&gt;48),1,0)))</f>
        <v/>
      </c>
      <c r="AD276">
        <f>IF(COUNT(AA276:AC276)&lt;3,"",SUM(AA276:AC276))</f>
        <v/>
      </c>
      <c r="AE276">
        <f>IF(L276&gt;=4,2,IF(L276&gt;=2,1,0))</f>
        <v/>
      </c>
      <c r="AF276">
        <f>IF(L276&gt;=5,1,0)</f>
        <v/>
      </c>
      <c r="AG276">
        <f>AE276+AF276</f>
        <v/>
      </c>
      <c r="AH276" s="15">
        <f>IF(M276&lt;&gt;1,"",IF(OR(R276=-9,R276=""),"",R276))</f>
        <v/>
      </c>
      <c r="AI276">
        <f>IF(M276&lt;&gt;1,"",IF(OR(Q276=999,Q276=""),"",Q276))</f>
        <v/>
      </c>
    </row>
    <row r="277">
      <c r="A277" t="inlineStr">
        <is>
          <t>TQRMNOP101399</t>
        </is>
      </c>
      <c r="B277" t="n">
        <v>2025</v>
      </c>
      <c r="C277" t="n">
        <v>1</v>
      </c>
      <c r="D277" t="n">
        <v>43</v>
      </c>
      <c r="E277" t="inlineStr">
        <is>
          <t>S</t>
        </is>
      </c>
      <c r="F277" t="n">
        <v>20</v>
      </c>
      <c r="G277" t="n">
        <v>561</v>
      </c>
      <c r="H277" t="n">
        <v>3</v>
      </c>
      <c r="I277" t="n">
        <v>2</v>
      </c>
      <c r="J277" t="n">
        <v>29</v>
      </c>
      <c r="K277" t="n">
        <v>2</v>
      </c>
      <c r="L277" t="n">
        <v>4</v>
      </c>
      <c r="M277" t="n">
        <v>1</v>
      </c>
      <c r="N277" t="n">
        <v>3</v>
      </c>
      <c r="O277" t="n">
        <v>1</v>
      </c>
      <c r="P277" t="n">
        <v>2</v>
      </c>
      <c r="Q277" t="n">
        <v>21</v>
      </c>
      <c r="R277" s="15" t="n">
        <v>823000</v>
      </c>
      <c r="S277" s="15" t="n">
        <v>47000</v>
      </c>
      <c r="T277" s="15" t="n">
        <v>870000</v>
      </c>
      <c r="U277" s="15" t="n">
        <v>101000</v>
      </c>
      <c r="V277">
        <f>IFERROR(VLOOKUP(D277,Tablas_Equivalencia!$A$3:$B$8,2,FALSE),"Sin dato")</f>
        <v/>
      </c>
      <c r="W277">
        <f>IFERROR(VLOOKUP(L277,Tablas_Equivalencia!$D$3:$E$9,2,FALSE),"Sin dato")</f>
        <v/>
      </c>
      <c r="X277">
        <f>IF(I277=1,"Varón","Mujer")</f>
        <v/>
      </c>
      <c r="Y277">
        <f>IFERROR(VLOOKUP(M277,Tablas_Equivalencia!$G$3:$H$6,2,FALSE),"Sin dato")</f>
        <v/>
      </c>
      <c r="Z277">
        <f>IF(J277&lt;=24,"18-24","25-29")</f>
        <v/>
      </c>
      <c r="AA277">
        <f>IF(M277&lt;&gt;1,"",IF(P277=2,1,0))</f>
        <v/>
      </c>
      <c r="AB277">
        <f>IF(M277&lt;&gt;1,"",IF(O277&gt;=2,1,0))</f>
        <v/>
      </c>
      <c r="AC277">
        <f>IF(M277&lt;&gt;1,"",IF(OR(Q277=999,Q277=""),"",IF(OR(Q277&lt;35,Q277&gt;48),1,0)))</f>
        <v/>
      </c>
      <c r="AD277">
        <f>IF(COUNT(AA277:AC277)&lt;3,"",SUM(AA277:AC277))</f>
        <v/>
      </c>
      <c r="AE277">
        <f>IF(L277&gt;=4,2,IF(L277&gt;=2,1,0))</f>
        <v/>
      </c>
      <c r="AF277">
        <f>IF(L277&gt;=5,1,0)</f>
        <v/>
      </c>
      <c r="AG277">
        <f>AE277+AF277</f>
        <v/>
      </c>
      <c r="AH277" s="15">
        <f>IF(M277&lt;&gt;1,"",IF(OR(R277=-9,R277=""),"",R277))</f>
        <v/>
      </c>
      <c r="AI277">
        <f>IF(M277&lt;&gt;1,"",IF(OR(Q277=999,Q277=""),"",Q277))</f>
        <v/>
      </c>
    </row>
    <row r="278">
      <c r="A278" t="inlineStr">
        <is>
          <t>TQRMNOP101405</t>
        </is>
      </c>
      <c r="B278" t="n">
        <v>2025</v>
      </c>
      <c r="C278" t="n">
        <v>1</v>
      </c>
      <c r="D278" t="n">
        <v>1</v>
      </c>
      <c r="E278" t="inlineStr">
        <is>
          <t>S</t>
        </is>
      </c>
      <c r="F278" t="n">
        <v>32</v>
      </c>
      <c r="G278" t="n">
        <v>988</v>
      </c>
      <c r="H278" t="n">
        <v>3</v>
      </c>
      <c r="I278" t="n">
        <v>2</v>
      </c>
      <c r="J278" t="n">
        <v>27</v>
      </c>
      <c r="K278" t="n">
        <v>2</v>
      </c>
      <c r="L278" t="n">
        <v>5</v>
      </c>
      <c r="M278" t="n">
        <v>1</v>
      </c>
      <c r="N278" t="n">
        <v>2</v>
      </c>
      <c r="O278" t="n">
        <v>1</v>
      </c>
      <c r="P278" t="n">
        <v>1</v>
      </c>
      <c r="Q278" t="n">
        <v>44</v>
      </c>
      <c r="R278" s="15" t="n">
        <v>-9</v>
      </c>
      <c r="S278" s="15" t="n">
        <v>0</v>
      </c>
      <c r="T278" s="15" t="n">
        <v>0</v>
      </c>
      <c r="U278" s="15" t="n">
        <v>339400</v>
      </c>
      <c r="V278">
        <f>IFERROR(VLOOKUP(D278,Tablas_Equivalencia!$A$3:$B$8,2,FALSE),"Sin dato")</f>
        <v/>
      </c>
      <c r="W278">
        <f>IFERROR(VLOOKUP(L278,Tablas_Equivalencia!$D$3:$E$9,2,FALSE),"Sin dato")</f>
        <v/>
      </c>
      <c r="X278">
        <f>IF(I278=1,"Varón","Mujer")</f>
        <v/>
      </c>
      <c r="Y278">
        <f>IFERROR(VLOOKUP(M278,Tablas_Equivalencia!$G$3:$H$6,2,FALSE),"Sin dato")</f>
        <v/>
      </c>
      <c r="Z278">
        <f>IF(J278&lt;=24,"18-24","25-29")</f>
        <v/>
      </c>
      <c r="AA278">
        <f>IF(M278&lt;&gt;1,"",IF(P278=2,1,0))</f>
        <v/>
      </c>
      <c r="AB278">
        <f>IF(M278&lt;&gt;1,"",IF(O278&gt;=2,1,0))</f>
        <v/>
      </c>
      <c r="AC278">
        <f>IF(M278&lt;&gt;1,"",IF(OR(Q278=999,Q278=""),"",IF(OR(Q278&lt;35,Q278&gt;48),1,0)))</f>
        <v/>
      </c>
      <c r="AD278">
        <f>IF(COUNT(AA278:AC278)&lt;3,"",SUM(AA278:AC278))</f>
        <v/>
      </c>
      <c r="AE278">
        <f>IF(L278&gt;=4,2,IF(L278&gt;=2,1,0))</f>
        <v/>
      </c>
      <c r="AF278">
        <f>IF(L278&gt;=5,1,0)</f>
        <v/>
      </c>
      <c r="AG278">
        <f>AE278+AF278</f>
        <v/>
      </c>
      <c r="AH278" s="15">
        <f>IF(M278&lt;&gt;1,"",IF(OR(R278=-9,R278=""),"",R278))</f>
        <v/>
      </c>
      <c r="AI278">
        <f>IF(M278&lt;&gt;1,"",IF(OR(Q278=999,Q278=""),"",Q278))</f>
        <v/>
      </c>
    </row>
    <row r="279">
      <c r="A279" t="inlineStr">
        <is>
          <t>TQRMNOP101409</t>
        </is>
      </c>
      <c r="B279" t="n">
        <v>2025</v>
      </c>
      <c r="C279" t="n">
        <v>1</v>
      </c>
      <c r="D279" t="n">
        <v>40</v>
      </c>
      <c r="E279" t="inlineStr">
        <is>
          <t>N</t>
        </is>
      </c>
      <c r="F279" t="n">
        <v>22</v>
      </c>
      <c r="G279" t="n">
        <v>1718</v>
      </c>
      <c r="H279" t="n">
        <v>2</v>
      </c>
      <c r="I279" t="n">
        <v>1</v>
      </c>
      <c r="J279" t="n">
        <v>21</v>
      </c>
      <c r="K279" t="n">
        <v>1</v>
      </c>
      <c r="L279" t="n">
        <v>5</v>
      </c>
      <c r="M279" t="n">
        <v>1</v>
      </c>
      <c r="N279" t="n">
        <v>2</v>
      </c>
      <c r="O279" t="n">
        <v>1</v>
      </c>
      <c r="P279" t="n">
        <v>1</v>
      </c>
      <c r="Q279" t="n">
        <v>42</v>
      </c>
      <c r="R279" s="15" t="n">
        <v>394000</v>
      </c>
      <c r="S279" s="15" t="n">
        <v>0</v>
      </c>
      <c r="T279" s="15" t="n">
        <v>394000</v>
      </c>
      <c r="U279" s="15" t="n">
        <v>343800</v>
      </c>
      <c r="V279">
        <f>IFERROR(VLOOKUP(D279,Tablas_Equivalencia!$A$3:$B$8,2,FALSE),"Sin dato")</f>
        <v/>
      </c>
      <c r="W279">
        <f>IFERROR(VLOOKUP(L279,Tablas_Equivalencia!$D$3:$E$9,2,FALSE),"Sin dato")</f>
        <v/>
      </c>
      <c r="X279">
        <f>IF(I279=1,"Varón","Mujer")</f>
        <v/>
      </c>
      <c r="Y279">
        <f>IFERROR(VLOOKUP(M279,Tablas_Equivalencia!$G$3:$H$6,2,FALSE),"Sin dato")</f>
        <v/>
      </c>
      <c r="Z279">
        <f>IF(J279&lt;=24,"18-24","25-29")</f>
        <v/>
      </c>
      <c r="AA279">
        <f>IF(M279&lt;&gt;1,"",IF(P279=2,1,0))</f>
        <v/>
      </c>
      <c r="AB279">
        <f>IF(M279&lt;&gt;1,"",IF(O279&gt;=2,1,0))</f>
        <v/>
      </c>
      <c r="AC279">
        <f>IF(M279&lt;&gt;1,"",IF(OR(Q279=999,Q279=""),"",IF(OR(Q279&lt;35,Q279&gt;48),1,0)))</f>
        <v/>
      </c>
      <c r="AD279">
        <f>IF(COUNT(AA279:AC279)&lt;3,"",SUM(AA279:AC279))</f>
        <v/>
      </c>
      <c r="AE279">
        <f>IF(L279&gt;=4,2,IF(L279&gt;=2,1,0))</f>
        <v/>
      </c>
      <c r="AF279">
        <f>IF(L279&gt;=5,1,0)</f>
        <v/>
      </c>
      <c r="AG279">
        <f>AE279+AF279</f>
        <v/>
      </c>
      <c r="AH279" s="15">
        <f>IF(M279&lt;&gt;1,"",IF(OR(R279=-9,R279=""),"",R279))</f>
        <v/>
      </c>
      <c r="AI279">
        <f>IF(M279&lt;&gt;1,"",IF(OR(Q279=999,Q279=""),"",Q279))</f>
        <v/>
      </c>
    </row>
    <row r="280">
      <c r="A280" t="inlineStr">
        <is>
          <t>TQRMNOP101414</t>
        </is>
      </c>
      <c r="B280" t="n">
        <v>2025</v>
      </c>
      <c r="C280" t="n">
        <v>1</v>
      </c>
      <c r="D280" t="n">
        <v>42</v>
      </c>
      <c r="E280" t="inlineStr">
        <is>
          <t>S</t>
        </is>
      </c>
      <c r="F280" t="n">
        <v>10</v>
      </c>
      <c r="G280" t="n">
        <v>1369</v>
      </c>
      <c r="H280" t="n">
        <v>2</v>
      </c>
      <c r="I280" t="n">
        <v>1</v>
      </c>
      <c r="J280" t="n">
        <v>18</v>
      </c>
      <c r="K280" t="n">
        <v>1</v>
      </c>
      <c r="L280" t="n">
        <v>5</v>
      </c>
      <c r="M280" t="n">
        <v>3</v>
      </c>
      <c r="R280" s="15" t="n">
        <v>0</v>
      </c>
      <c r="S280" s="15" t="n">
        <v>110000</v>
      </c>
      <c r="T280" s="15" t="n">
        <v>110000</v>
      </c>
      <c r="U280" s="15" t="n">
        <v>139700</v>
      </c>
      <c r="V280">
        <f>IFERROR(VLOOKUP(D280,Tablas_Equivalencia!$A$3:$B$8,2,FALSE),"Sin dato")</f>
        <v/>
      </c>
      <c r="W280">
        <f>IFERROR(VLOOKUP(L280,Tablas_Equivalencia!$D$3:$E$9,2,FALSE),"Sin dato")</f>
        <v/>
      </c>
      <c r="X280">
        <f>IF(I280=1,"Varón","Mujer")</f>
        <v/>
      </c>
      <c r="Y280">
        <f>IFERROR(VLOOKUP(M280,Tablas_Equivalencia!$G$3:$H$6,2,FALSE),"Sin dato")</f>
        <v/>
      </c>
      <c r="Z280">
        <f>IF(J280&lt;=24,"18-24","25-29")</f>
        <v/>
      </c>
      <c r="AA280">
        <f>IF(M280&lt;&gt;1,"",IF(P280=2,1,0))</f>
        <v/>
      </c>
      <c r="AB280">
        <f>IF(M280&lt;&gt;1,"",IF(O280&gt;=2,1,0))</f>
        <v/>
      </c>
      <c r="AC280">
        <f>IF(M280&lt;&gt;1,"",IF(OR(Q280=999,Q280=""),"",IF(OR(Q280&lt;35,Q280&gt;48),1,0)))</f>
        <v/>
      </c>
      <c r="AD280">
        <f>IF(COUNT(AA280:AC280)&lt;3,"",SUM(AA280:AC280))</f>
        <v/>
      </c>
      <c r="AE280">
        <f>IF(L280&gt;=4,2,IF(L280&gt;=2,1,0))</f>
        <v/>
      </c>
      <c r="AF280">
        <f>IF(L280&gt;=5,1,0)</f>
        <v/>
      </c>
      <c r="AG280">
        <f>AE280+AF280</f>
        <v/>
      </c>
      <c r="AH280" s="15">
        <f>IF(M280&lt;&gt;1,"",IF(OR(R280=-9,R280=""),"",R280))</f>
        <v/>
      </c>
      <c r="AI280">
        <f>IF(M280&lt;&gt;1,"",IF(OR(Q280=999,Q280=""),"",Q280))</f>
        <v/>
      </c>
    </row>
    <row r="281">
      <c r="A281" t="inlineStr">
        <is>
          <t>TQRMNOP101416</t>
        </is>
      </c>
      <c r="B281" t="n">
        <v>2025</v>
      </c>
      <c r="C281" t="n">
        <v>1</v>
      </c>
      <c r="D281" t="n">
        <v>40</v>
      </c>
      <c r="E281" t="inlineStr">
        <is>
          <t>N</t>
        </is>
      </c>
      <c r="F281" t="n">
        <v>23</v>
      </c>
      <c r="G281" t="n">
        <v>1409</v>
      </c>
      <c r="H281" t="n">
        <v>1</v>
      </c>
      <c r="I281" t="n">
        <v>1</v>
      </c>
      <c r="J281" t="n">
        <v>29</v>
      </c>
      <c r="K281" t="n">
        <v>2</v>
      </c>
      <c r="L281" t="n">
        <v>6</v>
      </c>
      <c r="M281" t="n">
        <v>1</v>
      </c>
      <c r="N281" t="n">
        <v>2</v>
      </c>
      <c r="O281" t="n">
        <v>1</v>
      </c>
      <c r="P281" t="n">
        <v>1</v>
      </c>
      <c r="Q281" t="n">
        <v>48</v>
      </c>
      <c r="R281" s="15" t="n">
        <v>775000</v>
      </c>
      <c r="S281" s="15" t="n">
        <v>0</v>
      </c>
      <c r="T281" s="15" t="n">
        <v>775000</v>
      </c>
      <c r="U281" s="15" t="n">
        <v>114600</v>
      </c>
      <c r="V281">
        <f>IFERROR(VLOOKUP(D281,Tablas_Equivalencia!$A$3:$B$8,2,FALSE),"Sin dato")</f>
        <v/>
      </c>
      <c r="W281">
        <f>IFERROR(VLOOKUP(L281,Tablas_Equivalencia!$D$3:$E$9,2,FALSE),"Sin dato")</f>
        <v/>
      </c>
      <c r="X281">
        <f>IF(I281=1,"Varón","Mujer")</f>
        <v/>
      </c>
      <c r="Y281">
        <f>IFERROR(VLOOKUP(M281,Tablas_Equivalencia!$G$3:$H$6,2,FALSE),"Sin dato")</f>
        <v/>
      </c>
      <c r="Z281">
        <f>IF(J281&lt;=24,"18-24","25-29")</f>
        <v/>
      </c>
      <c r="AA281">
        <f>IF(M281&lt;&gt;1,"",IF(P281=2,1,0))</f>
        <v/>
      </c>
      <c r="AB281">
        <f>IF(M281&lt;&gt;1,"",IF(O281&gt;=2,1,0))</f>
        <v/>
      </c>
      <c r="AC281">
        <f>IF(M281&lt;&gt;1,"",IF(OR(Q281=999,Q281=""),"",IF(OR(Q281&lt;35,Q281&gt;48),1,0)))</f>
        <v/>
      </c>
      <c r="AD281">
        <f>IF(COUNT(AA281:AC281)&lt;3,"",SUM(AA281:AC281))</f>
        <v/>
      </c>
      <c r="AE281">
        <f>IF(L281&gt;=4,2,IF(L281&gt;=2,1,0))</f>
        <v/>
      </c>
      <c r="AF281">
        <f>IF(L281&gt;=5,1,0)</f>
        <v/>
      </c>
      <c r="AG281">
        <f>AE281+AF281</f>
        <v/>
      </c>
      <c r="AH281" s="15">
        <f>IF(M281&lt;&gt;1,"",IF(OR(R281=-9,R281=""),"",R281))</f>
        <v/>
      </c>
      <c r="AI281">
        <f>IF(M281&lt;&gt;1,"",IF(OR(Q281=999,Q281=""),"",Q281))</f>
        <v/>
      </c>
    </row>
    <row r="282">
      <c r="A282" t="inlineStr">
        <is>
          <t>TQRMNOP101418</t>
        </is>
      </c>
      <c r="B282" t="n">
        <v>2025</v>
      </c>
      <c r="C282" t="n">
        <v>1</v>
      </c>
      <c r="D282" t="n">
        <v>43</v>
      </c>
      <c r="E282" t="inlineStr">
        <is>
          <t>S</t>
        </is>
      </c>
      <c r="F282" t="n">
        <v>19</v>
      </c>
      <c r="G282" t="n">
        <v>642</v>
      </c>
      <c r="H282" t="n">
        <v>1</v>
      </c>
      <c r="I282" t="n">
        <v>1</v>
      </c>
      <c r="J282" t="n">
        <v>24</v>
      </c>
      <c r="K282" t="n">
        <v>1</v>
      </c>
      <c r="L282" t="n">
        <v>5</v>
      </c>
      <c r="M282" t="n">
        <v>3</v>
      </c>
      <c r="R282" s="15" t="n">
        <v>0</v>
      </c>
      <c r="S282" s="15" t="n">
        <v>0</v>
      </c>
      <c r="T282" s="15" t="n">
        <v>0</v>
      </c>
      <c r="U282" s="15" t="n">
        <v>202300</v>
      </c>
      <c r="V282">
        <f>IFERROR(VLOOKUP(D282,Tablas_Equivalencia!$A$3:$B$8,2,FALSE),"Sin dato")</f>
        <v/>
      </c>
      <c r="W282">
        <f>IFERROR(VLOOKUP(L282,Tablas_Equivalencia!$D$3:$E$9,2,FALSE),"Sin dato")</f>
        <v/>
      </c>
      <c r="X282">
        <f>IF(I282=1,"Varón","Mujer")</f>
        <v/>
      </c>
      <c r="Y282">
        <f>IFERROR(VLOOKUP(M282,Tablas_Equivalencia!$G$3:$H$6,2,FALSE),"Sin dato")</f>
        <v/>
      </c>
      <c r="Z282">
        <f>IF(J282&lt;=24,"18-24","25-29")</f>
        <v/>
      </c>
      <c r="AA282">
        <f>IF(M282&lt;&gt;1,"",IF(P282=2,1,0))</f>
        <v/>
      </c>
      <c r="AB282">
        <f>IF(M282&lt;&gt;1,"",IF(O282&gt;=2,1,0))</f>
        <v/>
      </c>
      <c r="AC282">
        <f>IF(M282&lt;&gt;1,"",IF(OR(Q282=999,Q282=""),"",IF(OR(Q282&lt;35,Q282&gt;48),1,0)))</f>
        <v/>
      </c>
      <c r="AD282">
        <f>IF(COUNT(AA282:AC282)&lt;3,"",SUM(AA282:AC282))</f>
        <v/>
      </c>
      <c r="AE282">
        <f>IF(L282&gt;=4,2,IF(L282&gt;=2,1,0))</f>
        <v/>
      </c>
      <c r="AF282">
        <f>IF(L282&gt;=5,1,0)</f>
        <v/>
      </c>
      <c r="AG282">
        <f>AE282+AF282</f>
        <v/>
      </c>
      <c r="AH282" s="15">
        <f>IF(M282&lt;&gt;1,"",IF(OR(R282=-9,R282=""),"",R282))</f>
        <v/>
      </c>
      <c r="AI282">
        <f>IF(M282&lt;&gt;1,"",IF(OR(Q282=999,Q282=""),"",Q282))</f>
        <v/>
      </c>
    </row>
    <row r="283">
      <c r="A283" t="inlineStr">
        <is>
          <t>TQRMNOP101426</t>
        </is>
      </c>
      <c r="B283" t="n">
        <v>2025</v>
      </c>
      <c r="C283" t="n">
        <v>1</v>
      </c>
      <c r="D283" t="n">
        <v>42</v>
      </c>
      <c r="E283" t="inlineStr">
        <is>
          <t>N</t>
        </is>
      </c>
      <c r="F283" t="n">
        <v>27</v>
      </c>
      <c r="G283" t="n">
        <v>1418</v>
      </c>
      <c r="H283" t="n">
        <v>1</v>
      </c>
      <c r="I283" t="n">
        <v>1</v>
      </c>
      <c r="J283" t="n">
        <v>20</v>
      </c>
      <c r="K283" t="n">
        <v>2</v>
      </c>
      <c r="L283" t="n">
        <v>3</v>
      </c>
      <c r="M283" t="n">
        <v>1</v>
      </c>
      <c r="N283" t="n">
        <v>3</v>
      </c>
      <c r="O283" t="n">
        <v>2</v>
      </c>
      <c r="P283" t="n">
        <v>2</v>
      </c>
      <c r="Q283" t="n">
        <v>15</v>
      </c>
      <c r="R283" s="15" t="n">
        <v>205000</v>
      </c>
      <c r="S283" s="15" t="n">
        <v>0</v>
      </c>
      <c r="T283" s="15" t="n">
        <v>205000</v>
      </c>
      <c r="U283" s="15" t="n">
        <v>152000</v>
      </c>
      <c r="V283">
        <f>IFERROR(VLOOKUP(D283,Tablas_Equivalencia!$A$3:$B$8,2,FALSE),"Sin dato")</f>
        <v/>
      </c>
      <c r="W283">
        <f>IFERROR(VLOOKUP(L283,Tablas_Equivalencia!$D$3:$E$9,2,FALSE),"Sin dato")</f>
        <v/>
      </c>
      <c r="X283">
        <f>IF(I283=1,"Varón","Mujer")</f>
        <v/>
      </c>
      <c r="Y283">
        <f>IFERROR(VLOOKUP(M283,Tablas_Equivalencia!$G$3:$H$6,2,FALSE),"Sin dato")</f>
        <v/>
      </c>
      <c r="Z283">
        <f>IF(J283&lt;=24,"18-24","25-29")</f>
        <v/>
      </c>
      <c r="AA283">
        <f>IF(M283&lt;&gt;1,"",IF(P283=2,1,0))</f>
        <v/>
      </c>
      <c r="AB283">
        <f>IF(M283&lt;&gt;1,"",IF(O283&gt;=2,1,0))</f>
        <v/>
      </c>
      <c r="AC283">
        <f>IF(M283&lt;&gt;1,"",IF(OR(Q283=999,Q283=""),"",IF(OR(Q283&lt;35,Q283&gt;48),1,0)))</f>
        <v/>
      </c>
      <c r="AD283">
        <f>IF(COUNT(AA283:AC283)&lt;3,"",SUM(AA283:AC283))</f>
        <v/>
      </c>
      <c r="AE283">
        <f>IF(L283&gt;=4,2,IF(L283&gt;=2,1,0))</f>
        <v/>
      </c>
      <c r="AF283">
        <f>IF(L283&gt;=5,1,0)</f>
        <v/>
      </c>
      <c r="AG283">
        <f>AE283+AF283</f>
        <v/>
      </c>
      <c r="AH283" s="15">
        <f>IF(M283&lt;&gt;1,"",IF(OR(R283=-9,R283=""),"",R283))</f>
        <v/>
      </c>
      <c r="AI283">
        <f>IF(M283&lt;&gt;1,"",IF(OR(Q283=999,Q283=""),"",Q283))</f>
        <v/>
      </c>
    </row>
    <row r="284">
      <c r="A284" t="inlineStr">
        <is>
          <t>TQRMNOP101431</t>
        </is>
      </c>
      <c r="B284" t="n">
        <v>2025</v>
      </c>
      <c r="C284" t="n">
        <v>1</v>
      </c>
      <c r="D284" t="n">
        <v>43</v>
      </c>
      <c r="E284" t="inlineStr">
        <is>
          <t>N</t>
        </is>
      </c>
      <c r="F284" t="n">
        <v>38</v>
      </c>
      <c r="G284" t="n">
        <v>1231</v>
      </c>
      <c r="H284" t="n">
        <v>3</v>
      </c>
      <c r="I284" t="n">
        <v>2</v>
      </c>
      <c r="J284" t="n">
        <v>28</v>
      </c>
      <c r="K284" t="n">
        <v>1</v>
      </c>
      <c r="L284" t="n">
        <v>4</v>
      </c>
      <c r="M284" t="n">
        <v>1</v>
      </c>
      <c r="N284" t="n">
        <v>3</v>
      </c>
      <c r="O284" t="n">
        <v>1</v>
      </c>
      <c r="P284" t="n">
        <v>1</v>
      </c>
      <c r="Q284" t="n">
        <v>29</v>
      </c>
      <c r="R284" s="15" t="n">
        <v>714000</v>
      </c>
      <c r="S284" s="15" t="n">
        <v>0</v>
      </c>
      <c r="T284" s="15" t="n">
        <v>714000</v>
      </c>
      <c r="U284" s="15" t="n">
        <v>75000</v>
      </c>
      <c r="V284">
        <f>IFERROR(VLOOKUP(D284,Tablas_Equivalencia!$A$3:$B$8,2,FALSE),"Sin dato")</f>
        <v/>
      </c>
      <c r="W284">
        <f>IFERROR(VLOOKUP(L284,Tablas_Equivalencia!$D$3:$E$9,2,FALSE),"Sin dato")</f>
        <v/>
      </c>
      <c r="X284">
        <f>IF(I284=1,"Varón","Mujer")</f>
        <v/>
      </c>
      <c r="Y284">
        <f>IFERROR(VLOOKUP(M284,Tablas_Equivalencia!$G$3:$H$6,2,FALSE),"Sin dato")</f>
        <v/>
      </c>
      <c r="Z284">
        <f>IF(J284&lt;=24,"18-24","25-29")</f>
        <v/>
      </c>
      <c r="AA284">
        <f>IF(M284&lt;&gt;1,"",IF(P284=2,1,0))</f>
        <v/>
      </c>
      <c r="AB284">
        <f>IF(M284&lt;&gt;1,"",IF(O284&gt;=2,1,0))</f>
        <v/>
      </c>
      <c r="AC284">
        <f>IF(M284&lt;&gt;1,"",IF(OR(Q284=999,Q284=""),"",IF(OR(Q284&lt;35,Q284&gt;48),1,0)))</f>
        <v/>
      </c>
      <c r="AD284">
        <f>IF(COUNT(AA284:AC284)&lt;3,"",SUM(AA284:AC284))</f>
        <v/>
      </c>
      <c r="AE284">
        <f>IF(L284&gt;=4,2,IF(L284&gt;=2,1,0))</f>
        <v/>
      </c>
      <c r="AF284">
        <f>IF(L284&gt;=5,1,0)</f>
        <v/>
      </c>
      <c r="AG284">
        <f>AE284+AF284</f>
        <v/>
      </c>
      <c r="AH284" s="15">
        <f>IF(M284&lt;&gt;1,"",IF(OR(R284=-9,R284=""),"",R284))</f>
        <v/>
      </c>
      <c r="AI284">
        <f>IF(M284&lt;&gt;1,"",IF(OR(Q284=999,Q284=""),"",Q284))</f>
        <v/>
      </c>
    </row>
    <row r="285">
      <c r="A285" t="inlineStr">
        <is>
          <t>TQRMNOP101432</t>
        </is>
      </c>
      <c r="B285" t="n">
        <v>2025</v>
      </c>
      <c r="C285" t="n">
        <v>1</v>
      </c>
      <c r="D285" t="n">
        <v>42</v>
      </c>
      <c r="E285" t="inlineStr">
        <is>
          <t>N</t>
        </is>
      </c>
      <c r="F285" t="n">
        <v>25</v>
      </c>
      <c r="G285" t="n">
        <v>1775</v>
      </c>
      <c r="H285" t="n">
        <v>1</v>
      </c>
      <c r="I285" t="n">
        <v>2</v>
      </c>
      <c r="J285" t="n">
        <v>23</v>
      </c>
      <c r="K285" t="n">
        <v>2</v>
      </c>
      <c r="L285" t="n">
        <v>6</v>
      </c>
      <c r="M285" t="n">
        <v>1</v>
      </c>
      <c r="N285" t="n">
        <v>1</v>
      </c>
      <c r="O285" t="n">
        <v>2</v>
      </c>
      <c r="P285" t="n">
        <v>2</v>
      </c>
      <c r="Q285" t="n">
        <v>43</v>
      </c>
      <c r="R285" s="15" t="n">
        <v>259000</v>
      </c>
      <c r="S285" s="15" t="n">
        <v>0</v>
      </c>
      <c r="T285" s="15" t="n">
        <v>259000</v>
      </c>
      <c r="U285" s="15" t="n">
        <v>121900</v>
      </c>
      <c r="V285">
        <f>IFERROR(VLOOKUP(D285,Tablas_Equivalencia!$A$3:$B$8,2,FALSE),"Sin dato")</f>
        <v/>
      </c>
      <c r="W285">
        <f>IFERROR(VLOOKUP(L285,Tablas_Equivalencia!$D$3:$E$9,2,FALSE),"Sin dato")</f>
        <v/>
      </c>
      <c r="X285">
        <f>IF(I285=1,"Varón","Mujer")</f>
        <v/>
      </c>
      <c r="Y285">
        <f>IFERROR(VLOOKUP(M285,Tablas_Equivalencia!$G$3:$H$6,2,FALSE),"Sin dato")</f>
        <v/>
      </c>
      <c r="Z285">
        <f>IF(J285&lt;=24,"18-24","25-29")</f>
        <v/>
      </c>
      <c r="AA285">
        <f>IF(M285&lt;&gt;1,"",IF(P285=2,1,0))</f>
        <v/>
      </c>
      <c r="AB285">
        <f>IF(M285&lt;&gt;1,"",IF(O285&gt;=2,1,0))</f>
        <v/>
      </c>
      <c r="AC285">
        <f>IF(M285&lt;&gt;1,"",IF(OR(Q285=999,Q285=""),"",IF(OR(Q285&lt;35,Q285&gt;48),1,0)))</f>
        <v/>
      </c>
      <c r="AD285">
        <f>IF(COUNT(AA285:AC285)&lt;3,"",SUM(AA285:AC285))</f>
        <v/>
      </c>
      <c r="AE285">
        <f>IF(L285&gt;=4,2,IF(L285&gt;=2,1,0))</f>
        <v/>
      </c>
      <c r="AF285">
        <f>IF(L285&gt;=5,1,0)</f>
        <v/>
      </c>
      <c r="AG285">
        <f>AE285+AF285</f>
        <v/>
      </c>
      <c r="AH285" s="15">
        <f>IF(M285&lt;&gt;1,"",IF(OR(R285=-9,R285=""),"",R285))</f>
        <v/>
      </c>
      <c r="AI285">
        <f>IF(M285&lt;&gt;1,"",IF(OR(Q285=999,Q285=""),"",Q285))</f>
        <v/>
      </c>
    </row>
    <row r="286">
      <c r="A286" t="inlineStr">
        <is>
          <t>TQRMNOP101441</t>
        </is>
      </c>
      <c r="B286" t="n">
        <v>2025</v>
      </c>
      <c r="C286" t="n">
        <v>1</v>
      </c>
      <c r="D286" t="n">
        <v>1</v>
      </c>
      <c r="E286" t="inlineStr">
        <is>
          <t>S</t>
        </is>
      </c>
      <c r="F286" t="n">
        <v>33</v>
      </c>
      <c r="G286" t="n">
        <v>356</v>
      </c>
      <c r="H286" t="n">
        <v>3</v>
      </c>
      <c r="I286" t="n">
        <v>1</v>
      </c>
      <c r="J286" t="n">
        <v>26</v>
      </c>
      <c r="K286" t="n">
        <v>2</v>
      </c>
      <c r="L286" t="n">
        <v>5</v>
      </c>
      <c r="M286" t="n">
        <v>1</v>
      </c>
      <c r="N286" t="n">
        <v>3</v>
      </c>
      <c r="O286" t="n">
        <v>1</v>
      </c>
      <c r="P286" t="n">
        <v>1</v>
      </c>
      <c r="Q286" t="n">
        <v>35</v>
      </c>
      <c r="R286" s="15" t="n">
        <v>932000</v>
      </c>
      <c r="S286" s="15" t="n">
        <v>0</v>
      </c>
      <c r="T286" s="15" t="n">
        <v>932000</v>
      </c>
      <c r="U286" s="15" t="n">
        <v>68900</v>
      </c>
      <c r="V286">
        <f>IFERROR(VLOOKUP(D286,Tablas_Equivalencia!$A$3:$B$8,2,FALSE),"Sin dato")</f>
        <v/>
      </c>
      <c r="W286">
        <f>IFERROR(VLOOKUP(L286,Tablas_Equivalencia!$D$3:$E$9,2,FALSE),"Sin dato")</f>
        <v/>
      </c>
      <c r="X286">
        <f>IF(I286=1,"Varón","Mujer")</f>
        <v/>
      </c>
      <c r="Y286">
        <f>IFERROR(VLOOKUP(M286,Tablas_Equivalencia!$G$3:$H$6,2,FALSE),"Sin dato")</f>
        <v/>
      </c>
      <c r="Z286">
        <f>IF(J286&lt;=24,"18-24","25-29")</f>
        <v/>
      </c>
      <c r="AA286">
        <f>IF(M286&lt;&gt;1,"",IF(P286=2,1,0))</f>
        <v/>
      </c>
      <c r="AB286">
        <f>IF(M286&lt;&gt;1,"",IF(O286&gt;=2,1,0))</f>
        <v/>
      </c>
      <c r="AC286">
        <f>IF(M286&lt;&gt;1,"",IF(OR(Q286=999,Q286=""),"",IF(OR(Q286&lt;35,Q286&gt;48),1,0)))</f>
        <v/>
      </c>
      <c r="AD286">
        <f>IF(COUNT(AA286:AC286)&lt;3,"",SUM(AA286:AC286))</f>
        <v/>
      </c>
      <c r="AE286">
        <f>IF(L286&gt;=4,2,IF(L286&gt;=2,1,0))</f>
        <v/>
      </c>
      <c r="AF286">
        <f>IF(L286&gt;=5,1,0)</f>
        <v/>
      </c>
      <c r="AG286">
        <f>AE286+AF286</f>
        <v/>
      </c>
      <c r="AH286" s="15">
        <f>IF(M286&lt;&gt;1,"",IF(OR(R286=-9,R286=""),"",R286))</f>
        <v/>
      </c>
      <c r="AI286">
        <f>IF(M286&lt;&gt;1,"",IF(OR(Q286=999,Q286=""),"",Q286))</f>
        <v/>
      </c>
    </row>
    <row r="287">
      <c r="A287" t="inlineStr">
        <is>
          <t>TQRMNOP101443</t>
        </is>
      </c>
      <c r="B287" t="n">
        <v>2025</v>
      </c>
      <c r="C287" t="n">
        <v>1</v>
      </c>
      <c r="D287" t="n">
        <v>43</v>
      </c>
      <c r="E287" t="inlineStr">
        <is>
          <t>N</t>
        </is>
      </c>
      <c r="F287" t="n">
        <v>26</v>
      </c>
      <c r="G287" t="n">
        <v>1772</v>
      </c>
      <c r="H287" t="n">
        <v>3</v>
      </c>
      <c r="I287" t="n">
        <v>2</v>
      </c>
      <c r="J287" t="n">
        <v>22</v>
      </c>
      <c r="K287" t="n">
        <v>1</v>
      </c>
      <c r="L287" t="n">
        <v>5</v>
      </c>
      <c r="M287" t="n">
        <v>1</v>
      </c>
      <c r="N287" t="n">
        <v>3</v>
      </c>
      <c r="O287" t="n">
        <v>2</v>
      </c>
      <c r="P287" t="n">
        <v>2</v>
      </c>
      <c r="Q287" t="n">
        <v>42</v>
      </c>
      <c r="R287" s="15" t="n">
        <v>516000</v>
      </c>
      <c r="S287" s="15" t="n">
        <v>0</v>
      </c>
      <c r="T287" s="15" t="n">
        <v>516000</v>
      </c>
      <c r="U287" s="15" t="n">
        <v>179400</v>
      </c>
      <c r="V287">
        <f>IFERROR(VLOOKUP(D287,Tablas_Equivalencia!$A$3:$B$8,2,FALSE),"Sin dato")</f>
        <v/>
      </c>
      <c r="W287">
        <f>IFERROR(VLOOKUP(L287,Tablas_Equivalencia!$D$3:$E$9,2,FALSE),"Sin dato")</f>
        <v/>
      </c>
      <c r="X287">
        <f>IF(I287=1,"Varón","Mujer")</f>
        <v/>
      </c>
      <c r="Y287">
        <f>IFERROR(VLOOKUP(M287,Tablas_Equivalencia!$G$3:$H$6,2,FALSE),"Sin dato")</f>
        <v/>
      </c>
      <c r="Z287">
        <f>IF(J287&lt;=24,"18-24","25-29")</f>
        <v/>
      </c>
      <c r="AA287">
        <f>IF(M287&lt;&gt;1,"",IF(P287=2,1,0))</f>
        <v/>
      </c>
      <c r="AB287">
        <f>IF(M287&lt;&gt;1,"",IF(O287&gt;=2,1,0))</f>
        <v/>
      </c>
      <c r="AC287">
        <f>IF(M287&lt;&gt;1,"",IF(OR(Q287=999,Q287=""),"",IF(OR(Q287&lt;35,Q287&gt;48),1,0)))</f>
        <v/>
      </c>
      <c r="AD287">
        <f>IF(COUNT(AA287:AC287)&lt;3,"",SUM(AA287:AC287))</f>
        <v/>
      </c>
      <c r="AE287">
        <f>IF(L287&gt;=4,2,IF(L287&gt;=2,1,0))</f>
        <v/>
      </c>
      <c r="AF287">
        <f>IF(L287&gt;=5,1,0)</f>
        <v/>
      </c>
      <c r="AG287">
        <f>AE287+AF287</f>
        <v/>
      </c>
      <c r="AH287" s="15">
        <f>IF(M287&lt;&gt;1,"",IF(OR(R287=-9,R287=""),"",R287))</f>
        <v/>
      </c>
      <c r="AI287">
        <f>IF(M287&lt;&gt;1,"",IF(OR(Q287=999,Q287=""),"",Q287))</f>
        <v/>
      </c>
    </row>
    <row r="288">
      <c r="A288" t="inlineStr">
        <is>
          <t>TQRMNOP101444</t>
        </is>
      </c>
      <c r="B288" t="n">
        <v>2025</v>
      </c>
      <c r="C288" t="n">
        <v>1</v>
      </c>
      <c r="D288" t="n">
        <v>42</v>
      </c>
      <c r="E288" t="inlineStr">
        <is>
          <t>N</t>
        </is>
      </c>
      <c r="F288" t="n">
        <v>25</v>
      </c>
      <c r="G288" t="n">
        <v>1846</v>
      </c>
      <c r="H288" t="n">
        <v>2</v>
      </c>
      <c r="I288" t="n">
        <v>2</v>
      </c>
      <c r="J288" t="n">
        <v>19</v>
      </c>
      <c r="K288" t="n">
        <v>2</v>
      </c>
      <c r="L288" t="n">
        <v>4</v>
      </c>
      <c r="M288" t="n">
        <v>3</v>
      </c>
      <c r="R288" s="15" t="n">
        <v>0</v>
      </c>
      <c r="S288" s="15" t="n">
        <v>0</v>
      </c>
      <c r="T288" s="15" t="n">
        <v>0</v>
      </c>
      <c r="U288" s="15" t="n">
        <v>139300</v>
      </c>
      <c r="V288">
        <f>IFERROR(VLOOKUP(D288,Tablas_Equivalencia!$A$3:$B$8,2,FALSE),"Sin dato")</f>
        <v/>
      </c>
      <c r="W288">
        <f>IFERROR(VLOOKUP(L288,Tablas_Equivalencia!$D$3:$E$9,2,FALSE),"Sin dato")</f>
        <v/>
      </c>
      <c r="X288">
        <f>IF(I288=1,"Varón","Mujer")</f>
        <v/>
      </c>
      <c r="Y288">
        <f>IFERROR(VLOOKUP(M288,Tablas_Equivalencia!$G$3:$H$6,2,FALSE),"Sin dato")</f>
        <v/>
      </c>
      <c r="Z288">
        <f>IF(J288&lt;=24,"18-24","25-29")</f>
        <v/>
      </c>
      <c r="AA288">
        <f>IF(M288&lt;&gt;1,"",IF(P288=2,1,0))</f>
        <v/>
      </c>
      <c r="AB288">
        <f>IF(M288&lt;&gt;1,"",IF(O288&gt;=2,1,0))</f>
        <v/>
      </c>
      <c r="AC288">
        <f>IF(M288&lt;&gt;1,"",IF(OR(Q288=999,Q288=""),"",IF(OR(Q288&lt;35,Q288&gt;48),1,0)))</f>
        <v/>
      </c>
      <c r="AD288">
        <f>IF(COUNT(AA288:AC288)&lt;3,"",SUM(AA288:AC288))</f>
        <v/>
      </c>
      <c r="AE288">
        <f>IF(L288&gt;=4,2,IF(L288&gt;=2,1,0))</f>
        <v/>
      </c>
      <c r="AF288">
        <f>IF(L288&gt;=5,1,0)</f>
        <v/>
      </c>
      <c r="AG288">
        <f>AE288+AF288</f>
        <v/>
      </c>
      <c r="AH288" s="15">
        <f>IF(M288&lt;&gt;1,"",IF(OR(R288=-9,R288=""),"",R288))</f>
        <v/>
      </c>
      <c r="AI288">
        <f>IF(M288&lt;&gt;1,"",IF(OR(Q288=999,Q288=""),"",Q288))</f>
        <v/>
      </c>
    </row>
    <row r="289">
      <c r="A289" t="inlineStr">
        <is>
          <t>TQRMNOP101464</t>
        </is>
      </c>
      <c r="B289" t="n">
        <v>2025</v>
      </c>
      <c r="C289" t="n">
        <v>1</v>
      </c>
      <c r="D289" t="n">
        <v>43</v>
      </c>
      <c r="E289" t="inlineStr">
        <is>
          <t>N</t>
        </is>
      </c>
      <c r="F289" t="n">
        <v>38</v>
      </c>
      <c r="G289" t="n">
        <v>843</v>
      </c>
      <c r="H289" t="n">
        <v>3</v>
      </c>
      <c r="I289" t="n">
        <v>1</v>
      </c>
      <c r="J289" t="n">
        <v>27</v>
      </c>
      <c r="K289" t="n">
        <v>1</v>
      </c>
      <c r="L289" t="n">
        <v>5</v>
      </c>
      <c r="M289" t="n">
        <v>1</v>
      </c>
      <c r="N289" t="n">
        <v>2</v>
      </c>
      <c r="O289" t="n">
        <v>1</v>
      </c>
      <c r="P289" t="n">
        <v>1</v>
      </c>
      <c r="Q289" t="n">
        <v>19</v>
      </c>
      <c r="R289" s="15" t="n">
        <v>789000</v>
      </c>
      <c r="S289" s="15" t="n">
        <v>101000</v>
      </c>
      <c r="T289" s="15" t="n">
        <v>890000</v>
      </c>
      <c r="U289" s="15" t="n">
        <v>89600</v>
      </c>
      <c r="V289">
        <f>IFERROR(VLOOKUP(D289,Tablas_Equivalencia!$A$3:$B$8,2,FALSE),"Sin dato")</f>
        <v/>
      </c>
      <c r="W289">
        <f>IFERROR(VLOOKUP(L289,Tablas_Equivalencia!$D$3:$E$9,2,FALSE),"Sin dato")</f>
        <v/>
      </c>
      <c r="X289">
        <f>IF(I289=1,"Varón","Mujer")</f>
        <v/>
      </c>
      <c r="Y289">
        <f>IFERROR(VLOOKUP(M289,Tablas_Equivalencia!$G$3:$H$6,2,FALSE),"Sin dato")</f>
        <v/>
      </c>
      <c r="Z289">
        <f>IF(J289&lt;=24,"18-24","25-29")</f>
        <v/>
      </c>
      <c r="AA289">
        <f>IF(M289&lt;&gt;1,"",IF(P289=2,1,0))</f>
        <v/>
      </c>
      <c r="AB289">
        <f>IF(M289&lt;&gt;1,"",IF(O289&gt;=2,1,0))</f>
        <v/>
      </c>
      <c r="AC289">
        <f>IF(M289&lt;&gt;1,"",IF(OR(Q289=999,Q289=""),"",IF(OR(Q289&lt;35,Q289&gt;48),1,0)))</f>
        <v/>
      </c>
      <c r="AD289">
        <f>IF(COUNT(AA289:AC289)&lt;3,"",SUM(AA289:AC289))</f>
        <v/>
      </c>
      <c r="AE289">
        <f>IF(L289&gt;=4,2,IF(L289&gt;=2,1,0))</f>
        <v/>
      </c>
      <c r="AF289">
        <f>IF(L289&gt;=5,1,0)</f>
        <v/>
      </c>
      <c r="AG289">
        <f>AE289+AF289</f>
        <v/>
      </c>
      <c r="AH289" s="15">
        <f>IF(M289&lt;&gt;1,"",IF(OR(R289=-9,R289=""),"",R289))</f>
        <v/>
      </c>
      <c r="AI289">
        <f>IF(M289&lt;&gt;1,"",IF(OR(Q289=999,Q289=""),"",Q289))</f>
        <v/>
      </c>
    </row>
    <row r="290">
      <c r="A290" t="inlineStr">
        <is>
          <t>TQRMNOP101475</t>
        </is>
      </c>
      <c r="B290" t="n">
        <v>2025</v>
      </c>
      <c r="C290" t="n">
        <v>1</v>
      </c>
      <c r="D290" t="n">
        <v>41</v>
      </c>
      <c r="E290" t="inlineStr">
        <is>
          <t>N</t>
        </is>
      </c>
      <c r="F290" t="n">
        <v>12</v>
      </c>
      <c r="G290" t="n">
        <v>785</v>
      </c>
      <c r="H290" t="n">
        <v>1</v>
      </c>
      <c r="I290" t="n">
        <v>1</v>
      </c>
      <c r="J290" t="n">
        <v>27</v>
      </c>
      <c r="K290" t="n">
        <v>1</v>
      </c>
      <c r="L290" t="n">
        <v>6</v>
      </c>
      <c r="M290" t="n">
        <v>1</v>
      </c>
      <c r="N290" t="n">
        <v>3</v>
      </c>
      <c r="O290" t="n">
        <v>1</v>
      </c>
      <c r="P290" t="n">
        <v>1</v>
      </c>
      <c r="Q290" t="n">
        <v>40</v>
      </c>
      <c r="R290" s="15" t="n">
        <v>462000</v>
      </c>
      <c r="S290" s="15" t="n">
        <v>0</v>
      </c>
      <c r="T290" s="15" t="n">
        <v>462000</v>
      </c>
      <c r="U290" s="15" t="n">
        <v>132000</v>
      </c>
      <c r="V290">
        <f>IFERROR(VLOOKUP(D290,Tablas_Equivalencia!$A$3:$B$8,2,FALSE),"Sin dato")</f>
        <v/>
      </c>
      <c r="W290">
        <f>IFERROR(VLOOKUP(L290,Tablas_Equivalencia!$D$3:$E$9,2,FALSE),"Sin dato")</f>
        <v/>
      </c>
      <c r="X290">
        <f>IF(I290=1,"Varón","Mujer")</f>
        <v/>
      </c>
      <c r="Y290">
        <f>IFERROR(VLOOKUP(M290,Tablas_Equivalencia!$G$3:$H$6,2,FALSE),"Sin dato")</f>
        <v/>
      </c>
      <c r="Z290">
        <f>IF(J290&lt;=24,"18-24","25-29")</f>
        <v/>
      </c>
      <c r="AA290">
        <f>IF(M290&lt;&gt;1,"",IF(P290=2,1,0))</f>
        <v/>
      </c>
      <c r="AB290">
        <f>IF(M290&lt;&gt;1,"",IF(O290&gt;=2,1,0))</f>
        <v/>
      </c>
      <c r="AC290">
        <f>IF(M290&lt;&gt;1,"",IF(OR(Q290=999,Q290=""),"",IF(OR(Q290&lt;35,Q290&gt;48),1,0)))</f>
        <v/>
      </c>
      <c r="AD290">
        <f>IF(COUNT(AA290:AC290)&lt;3,"",SUM(AA290:AC290))</f>
        <v/>
      </c>
      <c r="AE290">
        <f>IF(L290&gt;=4,2,IF(L290&gt;=2,1,0))</f>
        <v/>
      </c>
      <c r="AF290">
        <f>IF(L290&gt;=5,1,0)</f>
        <v/>
      </c>
      <c r="AG290">
        <f>AE290+AF290</f>
        <v/>
      </c>
      <c r="AH290" s="15">
        <f>IF(M290&lt;&gt;1,"",IF(OR(R290=-9,R290=""),"",R290))</f>
        <v/>
      </c>
      <c r="AI290">
        <f>IF(M290&lt;&gt;1,"",IF(OR(Q290=999,Q290=""),"",Q290))</f>
        <v/>
      </c>
    </row>
    <row r="291">
      <c r="A291" t="inlineStr">
        <is>
          <t>TQRMNOP101480</t>
        </is>
      </c>
      <c r="B291" t="n">
        <v>2025</v>
      </c>
      <c r="C291" t="n">
        <v>1</v>
      </c>
      <c r="D291" t="n">
        <v>40</v>
      </c>
      <c r="E291" t="inlineStr">
        <is>
          <t>N</t>
        </is>
      </c>
      <c r="F291" t="n">
        <v>23</v>
      </c>
      <c r="G291" t="n">
        <v>803</v>
      </c>
      <c r="H291" t="n">
        <v>3</v>
      </c>
      <c r="I291" t="n">
        <v>2</v>
      </c>
      <c r="J291" t="n">
        <v>26</v>
      </c>
      <c r="K291" t="n">
        <v>2</v>
      </c>
      <c r="L291" t="n">
        <v>4</v>
      </c>
      <c r="M291" t="n">
        <v>1</v>
      </c>
      <c r="N291" t="n">
        <v>3</v>
      </c>
      <c r="O291" t="n">
        <v>3</v>
      </c>
      <c r="P291" t="n">
        <v>2</v>
      </c>
      <c r="Q291" t="n">
        <v>26</v>
      </c>
      <c r="R291" s="15" t="n">
        <v>358000</v>
      </c>
      <c r="S291" s="15" t="n">
        <v>0</v>
      </c>
      <c r="T291" s="15" t="n">
        <v>358000</v>
      </c>
      <c r="U291" s="15" t="n">
        <v>107600</v>
      </c>
      <c r="V291">
        <f>IFERROR(VLOOKUP(D291,Tablas_Equivalencia!$A$3:$B$8,2,FALSE),"Sin dato")</f>
        <v/>
      </c>
      <c r="W291">
        <f>IFERROR(VLOOKUP(L291,Tablas_Equivalencia!$D$3:$E$9,2,FALSE),"Sin dato")</f>
        <v/>
      </c>
      <c r="X291">
        <f>IF(I291=1,"Varón","Mujer")</f>
        <v/>
      </c>
      <c r="Y291">
        <f>IFERROR(VLOOKUP(M291,Tablas_Equivalencia!$G$3:$H$6,2,FALSE),"Sin dato")</f>
        <v/>
      </c>
      <c r="Z291">
        <f>IF(J291&lt;=24,"18-24","25-29")</f>
        <v/>
      </c>
      <c r="AA291">
        <f>IF(M291&lt;&gt;1,"",IF(P291=2,1,0))</f>
        <v/>
      </c>
      <c r="AB291">
        <f>IF(M291&lt;&gt;1,"",IF(O291&gt;=2,1,0))</f>
        <v/>
      </c>
      <c r="AC291">
        <f>IF(M291&lt;&gt;1,"",IF(OR(Q291=999,Q291=""),"",IF(OR(Q291&lt;35,Q291&gt;48),1,0)))</f>
        <v/>
      </c>
      <c r="AD291">
        <f>IF(COUNT(AA291:AC291)&lt;3,"",SUM(AA291:AC291))</f>
        <v/>
      </c>
      <c r="AE291">
        <f>IF(L291&gt;=4,2,IF(L291&gt;=2,1,0))</f>
        <v/>
      </c>
      <c r="AF291">
        <f>IF(L291&gt;=5,1,0)</f>
        <v/>
      </c>
      <c r="AG291">
        <f>AE291+AF291</f>
        <v/>
      </c>
      <c r="AH291" s="15">
        <f>IF(M291&lt;&gt;1,"",IF(OR(R291=-9,R291=""),"",R291))</f>
        <v/>
      </c>
      <c r="AI291">
        <f>IF(M291&lt;&gt;1,"",IF(OR(Q291=999,Q291=""),"",Q291))</f>
        <v/>
      </c>
    </row>
    <row r="292">
      <c r="A292" t="inlineStr">
        <is>
          <t>TQRMNOP101492</t>
        </is>
      </c>
      <c r="B292" t="n">
        <v>2025</v>
      </c>
      <c r="C292" t="n">
        <v>1</v>
      </c>
      <c r="D292" t="n">
        <v>43</v>
      </c>
      <c r="E292" t="inlineStr">
        <is>
          <t>N</t>
        </is>
      </c>
      <c r="F292" t="n">
        <v>34</v>
      </c>
      <c r="G292" t="n">
        <v>754</v>
      </c>
      <c r="H292" t="n">
        <v>3</v>
      </c>
      <c r="I292" t="n">
        <v>1</v>
      </c>
      <c r="J292" t="n">
        <v>22</v>
      </c>
      <c r="K292" t="n">
        <v>1</v>
      </c>
      <c r="L292" t="n">
        <v>6</v>
      </c>
      <c r="M292" t="n">
        <v>1</v>
      </c>
      <c r="N292" t="n">
        <v>3</v>
      </c>
      <c r="O292" t="n">
        <v>1</v>
      </c>
      <c r="P292" t="n">
        <v>1</v>
      </c>
      <c r="Q292" t="n">
        <v>35</v>
      </c>
      <c r="R292" s="15" t="n">
        <v>587000</v>
      </c>
      <c r="S292" s="15" t="n">
        <v>0</v>
      </c>
      <c r="T292" s="15" t="n">
        <v>587000</v>
      </c>
      <c r="U292" s="15" t="n">
        <v>87800</v>
      </c>
      <c r="V292">
        <f>IFERROR(VLOOKUP(D292,Tablas_Equivalencia!$A$3:$B$8,2,FALSE),"Sin dato")</f>
        <v/>
      </c>
      <c r="W292">
        <f>IFERROR(VLOOKUP(L292,Tablas_Equivalencia!$D$3:$E$9,2,FALSE),"Sin dato")</f>
        <v/>
      </c>
      <c r="X292">
        <f>IF(I292=1,"Varón","Mujer")</f>
        <v/>
      </c>
      <c r="Y292">
        <f>IFERROR(VLOOKUP(M292,Tablas_Equivalencia!$G$3:$H$6,2,FALSE),"Sin dato")</f>
        <v/>
      </c>
      <c r="Z292">
        <f>IF(J292&lt;=24,"18-24","25-29")</f>
        <v/>
      </c>
      <c r="AA292">
        <f>IF(M292&lt;&gt;1,"",IF(P292=2,1,0))</f>
        <v/>
      </c>
      <c r="AB292">
        <f>IF(M292&lt;&gt;1,"",IF(O292&gt;=2,1,0))</f>
        <v/>
      </c>
      <c r="AC292">
        <f>IF(M292&lt;&gt;1,"",IF(OR(Q292=999,Q292=""),"",IF(OR(Q292&lt;35,Q292&gt;48),1,0)))</f>
        <v/>
      </c>
      <c r="AD292">
        <f>IF(COUNT(AA292:AC292)&lt;3,"",SUM(AA292:AC292))</f>
        <v/>
      </c>
      <c r="AE292">
        <f>IF(L292&gt;=4,2,IF(L292&gt;=2,1,0))</f>
        <v/>
      </c>
      <c r="AF292">
        <f>IF(L292&gt;=5,1,0)</f>
        <v/>
      </c>
      <c r="AG292">
        <f>AE292+AF292</f>
        <v/>
      </c>
      <c r="AH292" s="15">
        <f>IF(M292&lt;&gt;1,"",IF(OR(R292=-9,R292=""),"",R292))</f>
        <v/>
      </c>
      <c r="AI292">
        <f>IF(M292&lt;&gt;1,"",IF(OR(Q292=999,Q292=""),"",Q292))</f>
        <v/>
      </c>
    </row>
    <row r="293">
      <c r="A293" t="inlineStr">
        <is>
          <t>TQRMNOP101500</t>
        </is>
      </c>
      <c r="B293" t="n">
        <v>2025</v>
      </c>
      <c r="C293" t="n">
        <v>1</v>
      </c>
      <c r="D293" t="n">
        <v>1</v>
      </c>
      <c r="E293" t="inlineStr">
        <is>
          <t>S</t>
        </is>
      </c>
      <c r="F293" t="n">
        <v>32</v>
      </c>
      <c r="G293" t="n">
        <v>1056</v>
      </c>
      <c r="H293" t="n">
        <v>1</v>
      </c>
      <c r="I293" t="n">
        <v>1</v>
      </c>
      <c r="J293" t="n">
        <v>27</v>
      </c>
      <c r="K293" t="n">
        <v>1</v>
      </c>
      <c r="L293" t="n">
        <v>5</v>
      </c>
      <c r="M293" t="n">
        <v>1</v>
      </c>
      <c r="N293" t="n">
        <v>3</v>
      </c>
      <c r="O293" t="n">
        <v>2</v>
      </c>
      <c r="P293" t="n">
        <v>2</v>
      </c>
      <c r="Q293" t="n">
        <v>23</v>
      </c>
      <c r="R293" s="15" t="n">
        <v>625000</v>
      </c>
      <c r="S293" s="15" t="n">
        <v>0</v>
      </c>
      <c r="T293" s="15" t="n">
        <v>625000</v>
      </c>
      <c r="U293" s="15" t="n">
        <v>158600</v>
      </c>
      <c r="V293">
        <f>IFERROR(VLOOKUP(D293,Tablas_Equivalencia!$A$3:$B$8,2,FALSE),"Sin dato")</f>
        <v/>
      </c>
      <c r="W293">
        <f>IFERROR(VLOOKUP(L293,Tablas_Equivalencia!$D$3:$E$9,2,FALSE),"Sin dato")</f>
        <v/>
      </c>
      <c r="X293">
        <f>IF(I293=1,"Varón","Mujer")</f>
        <v/>
      </c>
      <c r="Y293">
        <f>IFERROR(VLOOKUP(M293,Tablas_Equivalencia!$G$3:$H$6,2,FALSE),"Sin dato")</f>
        <v/>
      </c>
      <c r="Z293">
        <f>IF(J293&lt;=24,"18-24","25-29")</f>
        <v/>
      </c>
      <c r="AA293">
        <f>IF(M293&lt;&gt;1,"",IF(P293=2,1,0))</f>
        <v/>
      </c>
      <c r="AB293">
        <f>IF(M293&lt;&gt;1,"",IF(O293&gt;=2,1,0))</f>
        <v/>
      </c>
      <c r="AC293">
        <f>IF(M293&lt;&gt;1,"",IF(OR(Q293=999,Q293=""),"",IF(OR(Q293&lt;35,Q293&gt;48),1,0)))</f>
        <v/>
      </c>
      <c r="AD293">
        <f>IF(COUNT(AA293:AC293)&lt;3,"",SUM(AA293:AC293))</f>
        <v/>
      </c>
      <c r="AE293">
        <f>IF(L293&gt;=4,2,IF(L293&gt;=2,1,0))</f>
        <v/>
      </c>
      <c r="AF293">
        <f>IF(L293&gt;=5,1,0)</f>
        <v/>
      </c>
      <c r="AG293">
        <f>AE293+AF293</f>
        <v/>
      </c>
      <c r="AH293" s="15">
        <f>IF(M293&lt;&gt;1,"",IF(OR(R293=-9,R293=""),"",R293))</f>
        <v/>
      </c>
      <c r="AI293">
        <f>IF(M293&lt;&gt;1,"",IF(OR(Q293=999,Q293=""),"",Q293))</f>
        <v/>
      </c>
    </row>
    <row r="294">
      <c r="A294" t="inlineStr">
        <is>
          <t>TQRMNOP101502</t>
        </is>
      </c>
      <c r="B294" t="n">
        <v>2025</v>
      </c>
      <c r="C294" t="n">
        <v>1</v>
      </c>
      <c r="D294" t="n">
        <v>41</v>
      </c>
      <c r="E294" t="inlineStr">
        <is>
          <t>N</t>
        </is>
      </c>
      <c r="F294" t="n">
        <v>12</v>
      </c>
      <c r="G294" t="n">
        <v>1152</v>
      </c>
      <c r="H294" t="n">
        <v>3</v>
      </c>
      <c r="I294" t="n">
        <v>1</v>
      </c>
      <c r="J294" t="n">
        <v>19</v>
      </c>
      <c r="K294" t="n">
        <v>1</v>
      </c>
      <c r="L294" t="n">
        <v>3</v>
      </c>
      <c r="M294" t="n">
        <v>1</v>
      </c>
      <c r="N294" t="n">
        <v>4</v>
      </c>
      <c r="O294" t="n">
        <v>2</v>
      </c>
      <c r="P294" t="n">
        <v>2</v>
      </c>
      <c r="Q294" t="n">
        <v>50</v>
      </c>
      <c r="R294" s="15" t="n">
        <v>678000</v>
      </c>
      <c r="S294" s="15" t="n">
        <v>0</v>
      </c>
      <c r="T294" s="15" t="n">
        <v>678000</v>
      </c>
      <c r="U294" s="15" t="n">
        <v>171900</v>
      </c>
      <c r="V294">
        <f>IFERROR(VLOOKUP(D294,Tablas_Equivalencia!$A$3:$B$8,2,FALSE),"Sin dato")</f>
        <v/>
      </c>
      <c r="W294">
        <f>IFERROR(VLOOKUP(L294,Tablas_Equivalencia!$D$3:$E$9,2,FALSE),"Sin dato")</f>
        <v/>
      </c>
      <c r="X294">
        <f>IF(I294=1,"Varón","Mujer")</f>
        <v/>
      </c>
      <c r="Y294">
        <f>IFERROR(VLOOKUP(M294,Tablas_Equivalencia!$G$3:$H$6,2,FALSE),"Sin dato")</f>
        <v/>
      </c>
      <c r="Z294">
        <f>IF(J294&lt;=24,"18-24","25-29")</f>
        <v/>
      </c>
      <c r="AA294">
        <f>IF(M294&lt;&gt;1,"",IF(P294=2,1,0))</f>
        <v/>
      </c>
      <c r="AB294">
        <f>IF(M294&lt;&gt;1,"",IF(O294&gt;=2,1,0))</f>
        <v/>
      </c>
      <c r="AC294">
        <f>IF(M294&lt;&gt;1,"",IF(OR(Q294=999,Q294=""),"",IF(OR(Q294&lt;35,Q294&gt;48),1,0)))</f>
        <v/>
      </c>
      <c r="AD294">
        <f>IF(COUNT(AA294:AC294)&lt;3,"",SUM(AA294:AC294))</f>
        <v/>
      </c>
      <c r="AE294">
        <f>IF(L294&gt;=4,2,IF(L294&gt;=2,1,0))</f>
        <v/>
      </c>
      <c r="AF294">
        <f>IF(L294&gt;=5,1,0)</f>
        <v/>
      </c>
      <c r="AG294">
        <f>AE294+AF294</f>
        <v/>
      </c>
      <c r="AH294" s="15">
        <f>IF(M294&lt;&gt;1,"",IF(OR(R294=-9,R294=""),"",R294))</f>
        <v/>
      </c>
      <c r="AI294">
        <f>IF(M294&lt;&gt;1,"",IF(OR(Q294=999,Q294=""),"",Q294))</f>
        <v/>
      </c>
    </row>
    <row r="295">
      <c r="A295" t="inlineStr">
        <is>
          <t>TQRMNOP101505</t>
        </is>
      </c>
      <c r="B295" t="n">
        <v>2025</v>
      </c>
      <c r="C295" t="n">
        <v>1</v>
      </c>
      <c r="D295" t="n">
        <v>1</v>
      </c>
      <c r="E295" t="inlineStr">
        <is>
          <t>S</t>
        </is>
      </c>
      <c r="F295" t="n">
        <v>33</v>
      </c>
      <c r="G295" t="n">
        <v>1438</v>
      </c>
      <c r="H295" t="n">
        <v>3</v>
      </c>
      <c r="I295" t="n">
        <v>1</v>
      </c>
      <c r="J295" t="n">
        <v>24</v>
      </c>
      <c r="K295" t="n">
        <v>2</v>
      </c>
      <c r="L295" t="n">
        <v>3</v>
      </c>
      <c r="M295" t="n">
        <v>3</v>
      </c>
      <c r="R295" s="15" t="n">
        <v>0</v>
      </c>
      <c r="S295" s="15" t="n">
        <v>0</v>
      </c>
      <c r="T295" s="15" t="n">
        <v>0</v>
      </c>
      <c r="U295" s="15" t="n">
        <v>157800</v>
      </c>
      <c r="V295">
        <f>IFERROR(VLOOKUP(D295,Tablas_Equivalencia!$A$3:$B$8,2,FALSE),"Sin dato")</f>
        <v/>
      </c>
      <c r="W295">
        <f>IFERROR(VLOOKUP(L295,Tablas_Equivalencia!$D$3:$E$9,2,FALSE),"Sin dato")</f>
        <v/>
      </c>
      <c r="X295">
        <f>IF(I295=1,"Varón","Mujer")</f>
        <v/>
      </c>
      <c r="Y295">
        <f>IFERROR(VLOOKUP(M295,Tablas_Equivalencia!$G$3:$H$6,2,FALSE),"Sin dato")</f>
        <v/>
      </c>
      <c r="Z295">
        <f>IF(J295&lt;=24,"18-24","25-29")</f>
        <v/>
      </c>
      <c r="AA295">
        <f>IF(M295&lt;&gt;1,"",IF(P295=2,1,0))</f>
        <v/>
      </c>
      <c r="AB295">
        <f>IF(M295&lt;&gt;1,"",IF(O295&gt;=2,1,0))</f>
        <v/>
      </c>
      <c r="AC295">
        <f>IF(M295&lt;&gt;1,"",IF(OR(Q295=999,Q295=""),"",IF(OR(Q295&lt;35,Q295&gt;48),1,0)))</f>
        <v/>
      </c>
      <c r="AD295">
        <f>IF(COUNT(AA295:AC295)&lt;3,"",SUM(AA295:AC295))</f>
        <v/>
      </c>
      <c r="AE295">
        <f>IF(L295&gt;=4,2,IF(L295&gt;=2,1,0))</f>
        <v/>
      </c>
      <c r="AF295">
        <f>IF(L295&gt;=5,1,0)</f>
        <v/>
      </c>
      <c r="AG295">
        <f>AE295+AF295</f>
        <v/>
      </c>
      <c r="AH295" s="15">
        <f>IF(M295&lt;&gt;1,"",IF(OR(R295=-9,R295=""),"",R295))</f>
        <v/>
      </c>
      <c r="AI295">
        <f>IF(M295&lt;&gt;1,"",IF(OR(Q295=999,Q295=""),"",Q295))</f>
        <v/>
      </c>
    </row>
    <row r="296">
      <c r="A296" t="inlineStr">
        <is>
          <t>TQRMNOP101510</t>
        </is>
      </c>
      <c r="B296" t="n">
        <v>2025</v>
      </c>
      <c r="C296" t="n">
        <v>1</v>
      </c>
      <c r="D296" t="n">
        <v>1</v>
      </c>
      <c r="E296" t="inlineStr">
        <is>
          <t>S</t>
        </is>
      </c>
      <c r="F296" t="n">
        <v>32</v>
      </c>
      <c r="G296" t="n">
        <v>975</v>
      </c>
      <c r="H296" t="n">
        <v>3</v>
      </c>
      <c r="I296" t="n">
        <v>1</v>
      </c>
      <c r="J296" t="n">
        <v>26</v>
      </c>
      <c r="K296" t="n">
        <v>2</v>
      </c>
      <c r="L296" t="n">
        <v>3</v>
      </c>
      <c r="M296" t="n">
        <v>1</v>
      </c>
      <c r="N296" t="n">
        <v>2</v>
      </c>
      <c r="O296" t="n">
        <v>1</v>
      </c>
      <c r="P296" t="n">
        <v>1</v>
      </c>
      <c r="Q296" t="n">
        <v>55</v>
      </c>
      <c r="R296" s="15" t="n">
        <v>686000</v>
      </c>
      <c r="S296" s="15" t="n">
        <v>0</v>
      </c>
      <c r="T296" s="15" t="n">
        <v>686000</v>
      </c>
      <c r="U296" s="15" t="n">
        <v>143900</v>
      </c>
      <c r="V296">
        <f>IFERROR(VLOOKUP(D296,Tablas_Equivalencia!$A$3:$B$8,2,FALSE),"Sin dato")</f>
        <v/>
      </c>
      <c r="W296">
        <f>IFERROR(VLOOKUP(L296,Tablas_Equivalencia!$D$3:$E$9,2,FALSE),"Sin dato")</f>
        <v/>
      </c>
      <c r="X296">
        <f>IF(I296=1,"Varón","Mujer")</f>
        <v/>
      </c>
      <c r="Y296">
        <f>IFERROR(VLOOKUP(M296,Tablas_Equivalencia!$G$3:$H$6,2,FALSE),"Sin dato")</f>
        <v/>
      </c>
      <c r="Z296">
        <f>IF(J296&lt;=24,"18-24","25-29")</f>
        <v/>
      </c>
      <c r="AA296">
        <f>IF(M296&lt;&gt;1,"",IF(P296=2,1,0))</f>
        <v/>
      </c>
      <c r="AB296">
        <f>IF(M296&lt;&gt;1,"",IF(O296&gt;=2,1,0))</f>
        <v/>
      </c>
      <c r="AC296">
        <f>IF(M296&lt;&gt;1,"",IF(OR(Q296=999,Q296=""),"",IF(OR(Q296&lt;35,Q296&gt;48),1,0)))</f>
        <v/>
      </c>
      <c r="AD296">
        <f>IF(COUNT(AA296:AC296)&lt;3,"",SUM(AA296:AC296))</f>
        <v/>
      </c>
      <c r="AE296">
        <f>IF(L296&gt;=4,2,IF(L296&gt;=2,1,0))</f>
        <v/>
      </c>
      <c r="AF296">
        <f>IF(L296&gt;=5,1,0)</f>
        <v/>
      </c>
      <c r="AG296">
        <f>AE296+AF296</f>
        <v/>
      </c>
      <c r="AH296" s="15">
        <f>IF(M296&lt;&gt;1,"",IF(OR(R296=-9,R296=""),"",R296))</f>
        <v/>
      </c>
      <c r="AI296">
        <f>IF(M296&lt;&gt;1,"",IF(OR(Q296=999,Q296=""),"",Q296))</f>
        <v/>
      </c>
    </row>
    <row r="297">
      <c r="A297" t="inlineStr">
        <is>
          <t>TQRMNOP101511</t>
        </is>
      </c>
      <c r="B297" t="n">
        <v>2025</v>
      </c>
      <c r="C297" t="n">
        <v>1</v>
      </c>
      <c r="D297" t="n">
        <v>44</v>
      </c>
      <c r="E297" t="inlineStr">
        <is>
          <t>N</t>
        </is>
      </c>
      <c r="F297" t="n">
        <v>2</v>
      </c>
      <c r="G297" t="n">
        <v>1547</v>
      </c>
      <c r="H297" t="n">
        <v>1</v>
      </c>
      <c r="I297" t="n">
        <v>2</v>
      </c>
      <c r="J297" t="n">
        <v>23</v>
      </c>
      <c r="K297" t="n">
        <v>2</v>
      </c>
      <c r="L297" t="n">
        <v>3</v>
      </c>
      <c r="M297" t="n">
        <v>1</v>
      </c>
      <c r="N297" t="n">
        <v>2</v>
      </c>
      <c r="O297" t="n">
        <v>2</v>
      </c>
      <c r="P297" t="n">
        <v>2</v>
      </c>
      <c r="Q297" t="n">
        <v>31</v>
      </c>
      <c r="R297" s="15" t="n">
        <v>194000</v>
      </c>
      <c r="S297" s="15" t="n">
        <v>0</v>
      </c>
      <c r="T297" s="15" t="n">
        <v>194000</v>
      </c>
      <c r="U297" s="15" t="n">
        <v>502900</v>
      </c>
      <c r="V297">
        <f>IFERROR(VLOOKUP(D297,Tablas_Equivalencia!$A$3:$B$8,2,FALSE),"Sin dato")</f>
        <v/>
      </c>
      <c r="W297">
        <f>IFERROR(VLOOKUP(L297,Tablas_Equivalencia!$D$3:$E$9,2,FALSE),"Sin dato")</f>
        <v/>
      </c>
      <c r="X297">
        <f>IF(I297=1,"Varón","Mujer")</f>
        <v/>
      </c>
      <c r="Y297">
        <f>IFERROR(VLOOKUP(M297,Tablas_Equivalencia!$G$3:$H$6,2,FALSE),"Sin dato")</f>
        <v/>
      </c>
      <c r="Z297">
        <f>IF(J297&lt;=24,"18-24","25-29")</f>
        <v/>
      </c>
      <c r="AA297">
        <f>IF(M297&lt;&gt;1,"",IF(P297=2,1,0))</f>
        <v/>
      </c>
      <c r="AB297">
        <f>IF(M297&lt;&gt;1,"",IF(O297&gt;=2,1,0))</f>
        <v/>
      </c>
      <c r="AC297">
        <f>IF(M297&lt;&gt;1,"",IF(OR(Q297=999,Q297=""),"",IF(OR(Q297&lt;35,Q297&gt;48),1,0)))</f>
        <v/>
      </c>
      <c r="AD297">
        <f>IF(COUNT(AA297:AC297)&lt;3,"",SUM(AA297:AC297))</f>
        <v/>
      </c>
      <c r="AE297">
        <f>IF(L297&gt;=4,2,IF(L297&gt;=2,1,0))</f>
        <v/>
      </c>
      <c r="AF297">
        <f>IF(L297&gt;=5,1,0)</f>
        <v/>
      </c>
      <c r="AG297">
        <f>AE297+AF297</f>
        <v/>
      </c>
      <c r="AH297" s="15">
        <f>IF(M297&lt;&gt;1,"",IF(OR(R297=-9,R297=""),"",R297))</f>
        <v/>
      </c>
      <c r="AI297">
        <f>IF(M297&lt;&gt;1,"",IF(OR(Q297=999,Q297=""),"",Q297))</f>
        <v/>
      </c>
    </row>
    <row r="298">
      <c r="A298" t="inlineStr">
        <is>
          <t>TQRMNOP101513</t>
        </is>
      </c>
      <c r="B298" t="n">
        <v>2025</v>
      </c>
      <c r="C298" t="n">
        <v>1</v>
      </c>
      <c r="D298" t="n">
        <v>40</v>
      </c>
      <c r="E298" t="inlineStr">
        <is>
          <t>N</t>
        </is>
      </c>
      <c r="F298" t="n">
        <v>9</v>
      </c>
      <c r="G298" t="n">
        <v>2370</v>
      </c>
      <c r="H298" t="n">
        <v>10</v>
      </c>
      <c r="I298" t="n">
        <v>2</v>
      </c>
      <c r="J298" t="n">
        <v>26</v>
      </c>
      <c r="K298" t="n">
        <v>2</v>
      </c>
      <c r="L298" t="n">
        <v>3</v>
      </c>
      <c r="M298" t="n">
        <v>3</v>
      </c>
      <c r="R298" s="15" t="n">
        <v>0</v>
      </c>
      <c r="S298" s="15" t="n">
        <v>60000</v>
      </c>
      <c r="T298" s="15" t="n">
        <v>60000</v>
      </c>
      <c r="U298" s="15" t="n">
        <v>267500</v>
      </c>
      <c r="V298">
        <f>IFERROR(VLOOKUP(D298,Tablas_Equivalencia!$A$3:$B$8,2,FALSE),"Sin dato")</f>
        <v/>
      </c>
      <c r="W298">
        <f>IFERROR(VLOOKUP(L298,Tablas_Equivalencia!$D$3:$E$9,2,FALSE),"Sin dato")</f>
        <v/>
      </c>
      <c r="X298">
        <f>IF(I298=1,"Varón","Mujer")</f>
        <v/>
      </c>
      <c r="Y298">
        <f>IFERROR(VLOOKUP(M298,Tablas_Equivalencia!$G$3:$H$6,2,FALSE),"Sin dato")</f>
        <v/>
      </c>
      <c r="Z298">
        <f>IF(J298&lt;=24,"18-24","25-29")</f>
        <v/>
      </c>
      <c r="AA298">
        <f>IF(M298&lt;&gt;1,"",IF(P298=2,1,0))</f>
        <v/>
      </c>
      <c r="AB298">
        <f>IF(M298&lt;&gt;1,"",IF(O298&gt;=2,1,0))</f>
        <v/>
      </c>
      <c r="AC298">
        <f>IF(M298&lt;&gt;1,"",IF(OR(Q298=999,Q298=""),"",IF(OR(Q298&lt;35,Q298&gt;48),1,0)))</f>
        <v/>
      </c>
      <c r="AD298">
        <f>IF(COUNT(AA298:AC298)&lt;3,"",SUM(AA298:AC298))</f>
        <v/>
      </c>
      <c r="AE298">
        <f>IF(L298&gt;=4,2,IF(L298&gt;=2,1,0))</f>
        <v/>
      </c>
      <c r="AF298">
        <f>IF(L298&gt;=5,1,0)</f>
        <v/>
      </c>
      <c r="AG298">
        <f>AE298+AF298</f>
        <v/>
      </c>
      <c r="AH298" s="15">
        <f>IF(M298&lt;&gt;1,"",IF(OR(R298=-9,R298=""),"",R298))</f>
        <v/>
      </c>
      <c r="AI298">
        <f>IF(M298&lt;&gt;1,"",IF(OR(Q298=999,Q298=""),"",Q298))</f>
        <v/>
      </c>
    </row>
    <row r="299">
      <c r="A299" t="inlineStr">
        <is>
          <t>TQRMNOP101519</t>
        </is>
      </c>
      <c r="B299" t="n">
        <v>2025</v>
      </c>
      <c r="C299" t="n">
        <v>1</v>
      </c>
      <c r="D299" t="n">
        <v>40</v>
      </c>
      <c r="E299" t="inlineStr">
        <is>
          <t>S</t>
        </is>
      </c>
      <c r="F299" t="n">
        <v>7</v>
      </c>
      <c r="G299" t="n">
        <v>571</v>
      </c>
      <c r="H299" t="n">
        <v>3</v>
      </c>
      <c r="I299" t="n">
        <v>1</v>
      </c>
      <c r="J299" t="n">
        <v>20</v>
      </c>
      <c r="K299" t="n">
        <v>1</v>
      </c>
      <c r="L299" t="n">
        <v>5</v>
      </c>
      <c r="M299" t="n">
        <v>1</v>
      </c>
      <c r="N299" t="n">
        <v>2</v>
      </c>
      <c r="O299" t="n">
        <v>1</v>
      </c>
      <c r="P299" t="n">
        <v>2</v>
      </c>
      <c r="Q299" t="n">
        <v>19</v>
      </c>
      <c r="R299" s="15" t="n">
        <v>366000</v>
      </c>
      <c r="S299" s="15" t="n">
        <v>0</v>
      </c>
      <c r="T299" s="15" t="n">
        <v>366000</v>
      </c>
      <c r="U299" s="15" t="n">
        <v>166200</v>
      </c>
      <c r="V299">
        <f>IFERROR(VLOOKUP(D299,Tablas_Equivalencia!$A$3:$B$8,2,FALSE),"Sin dato")</f>
        <v/>
      </c>
      <c r="W299">
        <f>IFERROR(VLOOKUP(L299,Tablas_Equivalencia!$D$3:$E$9,2,FALSE),"Sin dato")</f>
        <v/>
      </c>
      <c r="X299">
        <f>IF(I299=1,"Varón","Mujer")</f>
        <v/>
      </c>
      <c r="Y299">
        <f>IFERROR(VLOOKUP(M299,Tablas_Equivalencia!$G$3:$H$6,2,FALSE),"Sin dato")</f>
        <v/>
      </c>
      <c r="Z299">
        <f>IF(J299&lt;=24,"18-24","25-29")</f>
        <v/>
      </c>
      <c r="AA299">
        <f>IF(M299&lt;&gt;1,"",IF(P299=2,1,0))</f>
        <v/>
      </c>
      <c r="AB299">
        <f>IF(M299&lt;&gt;1,"",IF(O299&gt;=2,1,0))</f>
        <v/>
      </c>
      <c r="AC299">
        <f>IF(M299&lt;&gt;1,"",IF(OR(Q299=999,Q299=""),"",IF(OR(Q299&lt;35,Q299&gt;48),1,0)))</f>
        <v/>
      </c>
      <c r="AD299">
        <f>IF(COUNT(AA299:AC299)&lt;3,"",SUM(AA299:AC299))</f>
        <v/>
      </c>
      <c r="AE299">
        <f>IF(L299&gt;=4,2,IF(L299&gt;=2,1,0))</f>
        <v/>
      </c>
      <c r="AF299">
        <f>IF(L299&gt;=5,1,0)</f>
        <v/>
      </c>
      <c r="AG299">
        <f>AE299+AF299</f>
        <v/>
      </c>
      <c r="AH299" s="15">
        <f>IF(M299&lt;&gt;1,"",IF(OR(R299=-9,R299=""),"",R299))</f>
        <v/>
      </c>
      <c r="AI299">
        <f>IF(M299&lt;&gt;1,"",IF(OR(Q299=999,Q299=""),"",Q299))</f>
        <v/>
      </c>
    </row>
    <row r="300">
      <c r="A300" t="inlineStr">
        <is>
          <t>TQRMNOP101521</t>
        </is>
      </c>
      <c r="B300" t="n">
        <v>2025</v>
      </c>
      <c r="C300" t="n">
        <v>1</v>
      </c>
      <c r="D300" t="n">
        <v>1</v>
      </c>
      <c r="E300" t="inlineStr">
        <is>
          <t>S</t>
        </is>
      </c>
      <c r="F300" t="n">
        <v>32</v>
      </c>
      <c r="G300" t="n">
        <v>1254</v>
      </c>
      <c r="H300" t="n">
        <v>2</v>
      </c>
      <c r="I300" t="n">
        <v>1</v>
      </c>
      <c r="J300" t="n">
        <v>21</v>
      </c>
      <c r="K300" t="n">
        <v>2</v>
      </c>
      <c r="L300" t="n">
        <v>3</v>
      </c>
      <c r="M300" t="n">
        <v>1</v>
      </c>
      <c r="N300" t="n">
        <v>3</v>
      </c>
      <c r="O300" t="n">
        <v>1</v>
      </c>
      <c r="P300" t="n">
        <v>1</v>
      </c>
      <c r="Q300" t="n">
        <v>38</v>
      </c>
      <c r="R300" s="15" t="n">
        <v>513000</v>
      </c>
      <c r="S300" s="15" t="n">
        <v>0</v>
      </c>
      <c r="T300" s="15" t="n">
        <v>513000</v>
      </c>
      <c r="U300" s="15" t="n">
        <v>139700</v>
      </c>
      <c r="V300">
        <f>IFERROR(VLOOKUP(D300,Tablas_Equivalencia!$A$3:$B$8,2,FALSE),"Sin dato")</f>
        <v/>
      </c>
      <c r="W300">
        <f>IFERROR(VLOOKUP(L300,Tablas_Equivalencia!$D$3:$E$9,2,FALSE),"Sin dato")</f>
        <v/>
      </c>
      <c r="X300">
        <f>IF(I300=1,"Varón","Mujer")</f>
        <v/>
      </c>
      <c r="Y300">
        <f>IFERROR(VLOOKUP(M300,Tablas_Equivalencia!$G$3:$H$6,2,FALSE),"Sin dato")</f>
        <v/>
      </c>
      <c r="Z300">
        <f>IF(J300&lt;=24,"18-24","25-29")</f>
        <v/>
      </c>
      <c r="AA300">
        <f>IF(M300&lt;&gt;1,"",IF(P300=2,1,0))</f>
        <v/>
      </c>
      <c r="AB300">
        <f>IF(M300&lt;&gt;1,"",IF(O300&gt;=2,1,0))</f>
        <v/>
      </c>
      <c r="AC300">
        <f>IF(M300&lt;&gt;1,"",IF(OR(Q300=999,Q300=""),"",IF(OR(Q300&lt;35,Q300&gt;48),1,0)))</f>
        <v/>
      </c>
      <c r="AD300">
        <f>IF(COUNT(AA300:AC300)&lt;3,"",SUM(AA300:AC300))</f>
        <v/>
      </c>
      <c r="AE300">
        <f>IF(L300&gt;=4,2,IF(L300&gt;=2,1,0))</f>
        <v/>
      </c>
      <c r="AF300">
        <f>IF(L300&gt;=5,1,0)</f>
        <v/>
      </c>
      <c r="AG300">
        <f>AE300+AF300</f>
        <v/>
      </c>
      <c r="AH300" s="15">
        <f>IF(M300&lt;&gt;1,"",IF(OR(R300=-9,R300=""),"",R300))</f>
        <v/>
      </c>
      <c r="AI300">
        <f>IF(M300&lt;&gt;1,"",IF(OR(Q300=999,Q300=""),"",Q300))</f>
        <v/>
      </c>
    </row>
    <row r="301">
      <c r="A301" t="inlineStr">
        <is>
          <t>TQRMNOP101525</t>
        </is>
      </c>
      <c r="B301" t="n">
        <v>2025</v>
      </c>
      <c r="C301" t="n">
        <v>1</v>
      </c>
      <c r="D301" t="n">
        <v>42</v>
      </c>
      <c r="E301" t="inlineStr">
        <is>
          <t>S</t>
        </is>
      </c>
      <c r="F301" t="n">
        <v>10</v>
      </c>
      <c r="G301" t="n">
        <v>1128</v>
      </c>
      <c r="H301" t="n">
        <v>3</v>
      </c>
      <c r="I301" t="n">
        <v>2</v>
      </c>
      <c r="J301" t="n">
        <v>20</v>
      </c>
      <c r="K301" t="n">
        <v>2</v>
      </c>
      <c r="L301" t="n">
        <v>5</v>
      </c>
      <c r="M301" t="n">
        <v>3</v>
      </c>
      <c r="R301" s="15" t="n">
        <v>0</v>
      </c>
      <c r="S301" s="15" t="n">
        <v>105000</v>
      </c>
      <c r="T301" s="15" t="n">
        <v>105000</v>
      </c>
      <c r="U301" s="15" t="n">
        <v>43200</v>
      </c>
      <c r="V301">
        <f>IFERROR(VLOOKUP(D301,Tablas_Equivalencia!$A$3:$B$8,2,FALSE),"Sin dato")</f>
        <v/>
      </c>
      <c r="W301">
        <f>IFERROR(VLOOKUP(L301,Tablas_Equivalencia!$D$3:$E$9,2,FALSE),"Sin dato")</f>
        <v/>
      </c>
      <c r="X301">
        <f>IF(I301=1,"Varón","Mujer")</f>
        <v/>
      </c>
      <c r="Y301">
        <f>IFERROR(VLOOKUP(M301,Tablas_Equivalencia!$G$3:$H$6,2,FALSE),"Sin dato")</f>
        <v/>
      </c>
      <c r="Z301">
        <f>IF(J301&lt;=24,"18-24","25-29")</f>
        <v/>
      </c>
      <c r="AA301">
        <f>IF(M301&lt;&gt;1,"",IF(P301=2,1,0))</f>
        <v/>
      </c>
      <c r="AB301">
        <f>IF(M301&lt;&gt;1,"",IF(O301&gt;=2,1,0))</f>
        <v/>
      </c>
      <c r="AC301">
        <f>IF(M301&lt;&gt;1,"",IF(OR(Q301=999,Q301=""),"",IF(OR(Q301&lt;35,Q301&gt;48),1,0)))</f>
        <v/>
      </c>
      <c r="AD301">
        <f>IF(COUNT(AA301:AC301)&lt;3,"",SUM(AA301:AC301))</f>
        <v/>
      </c>
      <c r="AE301">
        <f>IF(L301&gt;=4,2,IF(L301&gt;=2,1,0))</f>
        <v/>
      </c>
      <c r="AF301">
        <f>IF(L301&gt;=5,1,0)</f>
        <v/>
      </c>
      <c r="AG301">
        <f>AE301+AF301</f>
        <v/>
      </c>
      <c r="AH301" s="15">
        <f>IF(M301&lt;&gt;1,"",IF(OR(R301=-9,R301=""),"",R301))</f>
        <v/>
      </c>
      <c r="AI301">
        <f>IF(M301&lt;&gt;1,"",IF(OR(Q301=999,Q301=""),"",Q301))</f>
        <v/>
      </c>
    </row>
    <row r="302">
      <c r="A302" t="inlineStr">
        <is>
          <t>TQRMNOP101540</t>
        </is>
      </c>
      <c r="B302" t="n">
        <v>2025</v>
      </c>
      <c r="C302" t="n">
        <v>1</v>
      </c>
      <c r="D302" t="n">
        <v>40</v>
      </c>
      <c r="E302" t="inlineStr">
        <is>
          <t>S</t>
        </is>
      </c>
      <c r="F302" t="n">
        <v>7</v>
      </c>
      <c r="G302" t="n">
        <v>1024</v>
      </c>
      <c r="H302" t="n">
        <v>3</v>
      </c>
      <c r="I302" t="n">
        <v>2</v>
      </c>
      <c r="J302" t="n">
        <v>23</v>
      </c>
      <c r="K302" t="n">
        <v>1</v>
      </c>
      <c r="L302" t="n">
        <v>5</v>
      </c>
      <c r="M302" t="n">
        <v>2</v>
      </c>
      <c r="R302" s="15" t="n">
        <v>0</v>
      </c>
      <c r="S302" s="15" t="n">
        <v>0</v>
      </c>
      <c r="T302" s="15" t="n">
        <v>0</v>
      </c>
      <c r="U302" s="15" t="n">
        <v>175600</v>
      </c>
      <c r="V302">
        <f>IFERROR(VLOOKUP(D302,Tablas_Equivalencia!$A$3:$B$8,2,FALSE),"Sin dato")</f>
        <v/>
      </c>
      <c r="W302">
        <f>IFERROR(VLOOKUP(L302,Tablas_Equivalencia!$D$3:$E$9,2,FALSE),"Sin dato")</f>
        <v/>
      </c>
      <c r="X302">
        <f>IF(I302=1,"Varón","Mujer")</f>
        <v/>
      </c>
      <c r="Y302">
        <f>IFERROR(VLOOKUP(M302,Tablas_Equivalencia!$G$3:$H$6,2,FALSE),"Sin dato")</f>
        <v/>
      </c>
      <c r="Z302">
        <f>IF(J302&lt;=24,"18-24","25-29")</f>
        <v/>
      </c>
      <c r="AA302">
        <f>IF(M302&lt;&gt;1,"",IF(P302=2,1,0))</f>
        <v/>
      </c>
      <c r="AB302">
        <f>IF(M302&lt;&gt;1,"",IF(O302&gt;=2,1,0))</f>
        <v/>
      </c>
      <c r="AC302">
        <f>IF(M302&lt;&gt;1,"",IF(OR(Q302=999,Q302=""),"",IF(OR(Q302&lt;35,Q302&gt;48),1,0)))</f>
        <v/>
      </c>
      <c r="AD302">
        <f>IF(COUNT(AA302:AC302)&lt;3,"",SUM(AA302:AC302))</f>
        <v/>
      </c>
      <c r="AE302">
        <f>IF(L302&gt;=4,2,IF(L302&gt;=2,1,0))</f>
        <v/>
      </c>
      <c r="AF302">
        <f>IF(L302&gt;=5,1,0)</f>
        <v/>
      </c>
      <c r="AG302">
        <f>AE302+AF302</f>
        <v/>
      </c>
      <c r="AH302" s="15">
        <f>IF(M302&lt;&gt;1,"",IF(OR(R302=-9,R302=""),"",R302))</f>
        <v/>
      </c>
      <c r="AI302">
        <f>IF(M302&lt;&gt;1,"",IF(OR(Q302=999,Q302=""),"",Q302))</f>
        <v/>
      </c>
    </row>
    <row r="303">
      <c r="A303" t="inlineStr">
        <is>
          <t>TQRMNOP101544</t>
        </is>
      </c>
      <c r="B303" t="n">
        <v>2025</v>
      </c>
      <c r="C303" t="n">
        <v>1</v>
      </c>
      <c r="D303" t="n">
        <v>1</v>
      </c>
      <c r="E303" t="inlineStr">
        <is>
          <t>S</t>
        </is>
      </c>
      <c r="F303" t="n">
        <v>32</v>
      </c>
      <c r="G303" t="n">
        <v>703</v>
      </c>
      <c r="H303" t="n">
        <v>3</v>
      </c>
      <c r="I303" t="n">
        <v>2</v>
      </c>
      <c r="J303" t="n">
        <v>25</v>
      </c>
      <c r="K303" t="n">
        <v>1</v>
      </c>
      <c r="L303" t="n">
        <v>6</v>
      </c>
      <c r="M303" t="n">
        <v>1</v>
      </c>
      <c r="N303" t="n">
        <v>4</v>
      </c>
      <c r="O303" t="n">
        <v>2</v>
      </c>
      <c r="P303" t="n">
        <v>2</v>
      </c>
      <c r="Q303" t="n">
        <v>28</v>
      </c>
      <c r="R303" s="15" t="n">
        <v>548000</v>
      </c>
      <c r="S303" s="15" t="n">
        <v>0</v>
      </c>
      <c r="T303" s="15" t="n">
        <v>548000</v>
      </c>
      <c r="U303" s="15" t="n">
        <v>202100</v>
      </c>
      <c r="V303">
        <f>IFERROR(VLOOKUP(D303,Tablas_Equivalencia!$A$3:$B$8,2,FALSE),"Sin dato")</f>
        <v/>
      </c>
      <c r="W303">
        <f>IFERROR(VLOOKUP(L303,Tablas_Equivalencia!$D$3:$E$9,2,FALSE),"Sin dato")</f>
        <v/>
      </c>
      <c r="X303">
        <f>IF(I303=1,"Varón","Mujer")</f>
        <v/>
      </c>
      <c r="Y303">
        <f>IFERROR(VLOOKUP(M303,Tablas_Equivalencia!$G$3:$H$6,2,FALSE),"Sin dato")</f>
        <v/>
      </c>
      <c r="Z303">
        <f>IF(J303&lt;=24,"18-24","25-29")</f>
        <v/>
      </c>
      <c r="AA303">
        <f>IF(M303&lt;&gt;1,"",IF(P303=2,1,0))</f>
        <v/>
      </c>
      <c r="AB303">
        <f>IF(M303&lt;&gt;1,"",IF(O303&gt;=2,1,0))</f>
        <v/>
      </c>
      <c r="AC303">
        <f>IF(M303&lt;&gt;1,"",IF(OR(Q303=999,Q303=""),"",IF(OR(Q303&lt;35,Q303&gt;48),1,0)))</f>
        <v/>
      </c>
      <c r="AD303">
        <f>IF(COUNT(AA303:AC303)&lt;3,"",SUM(AA303:AC303))</f>
        <v/>
      </c>
      <c r="AE303">
        <f>IF(L303&gt;=4,2,IF(L303&gt;=2,1,0))</f>
        <v/>
      </c>
      <c r="AF303">
        <f>IF(L303&gt;=5,1,0)</f>
        <v/>
      </c>
      <c r="AG303">
        <f>AE303+AF303</f>
        <v/>
      </c>
      <c r="AH303" s="15">
        <f>IF(M303&lt;&gt;1,"",IF(OR(R303=-9,R303=""),"",R303))</f>
        <v/>
      </c>
      <c r="AI303">
        <f>IF(M303&lt;&gt;1,"",IF(OR(Q303=999,Q303=""),"",Q303))</f>
        <v/>
      </c>
    </row>
    <row r="304">
      <c r="A304" t="inlineStr">
        <is>
          <t>TQRMNOP101548</t>
        </is>
      </c>
      <c r="B304" t="n">
        <v>2025</v>
      </c>
      <c r="C304" t="n">
        <v>1</v>
      </c>
      <c r="D304" t="n">
        <v>1</v>
      </c>
      <c r="E304" t="inlineStr">
        <is>
          <t>S</t>
        </is>
      </c>
      <c r="F304" t="n">
        <v>33</v>
      </c>
      <c r="G304" t="n">
        <v>1007</v>
      </c>
      <c r="H304" t="n">
        <v>3</v>
      </c>
      <c r="I304" t="n">
        <v>2</v>
      </c>
      <c r="J304" t="n">
        <v>29</v>
      </c>
      <c r="K304" t="n">
        <v>1</v>
      </c>
      <c r="L304" t="n">
        <v>5</v>
      </c>
      <c r="M304" t="n">
        <v>1</v>
      </c>
      <c r="N304" t="n">
        <v>3</v>
      </c>
      <c r="O304" t="n">
        <v>1</v>
      </c>
      <c r="P304" t="n">
        <v>2</v>
      </c>
      <c r="Q304" t="n">
        <v>41</v>
      </c>
      <c r="R304" s="15" t="n">
        <v>233000</v>
      </c>
      <c r="S304" s="15" t="n">
        <v>0</v>
      </c>
      <c r="T304" s="15" t="n">
        <v>233000</v>
      </c>
      <c r="U304" s="15" t="n">
        <v>165700</v>
      </c>
      <c r="V304">
        <f>IFERROR(VLOOKUP(D304,Tablas_Equivalencia!$A$3:$B$8,2,FALSE),"Sin dato")</f>
        <v/>
      </c>
      <c r="W304">
        <f>IFERROR(VLOOKUP(L304,Tablas_Equivalencia!$D$3:$E$9,2,FALSE),"Sin dato")</f>
        <v/>
      </c>
      <c r="X304">
        <f>IF(I304=1,"Varón","Mujer")</f>
        <v/>
      </c>
      <c r="Y304">
        <f>IFERROR(VLOOKUP(M304,Tablas_Equivalencia!$G$3:$H$6,2,FALSE),"Sin dato")</f>
        <v/>
      </c>
      <c r="Z304">
        <f>IF(J304&lt;=24,"18-24","25-29")</f>
        <v/>
      </c>
      <c r="AA304">
        <f>IF(M304&lt;&gt;1,"",IF(P304=2,1,0))</f>
        <v/>
      </c>
      <c r="AB304">
        <f>IF(M304&lt;&gt;1,"",IF(O304&gt;=2,1,0))</f>
        <v/>
      </c>
      <c r="AC304">
        <f>IF(M304&lt;&gt;1,"",IF(OR(Q304=999,Q304=""),"",IF(OR(Q304&lt;35,Q304&gt;48),1,0)))</f>
        <v/>
      </c>
      <c r="AD304">
        <f>IF(COUNT(AA304:AC304)&lt;3,"",SUM(AA304:AC304))</f>
        <v/>
      </c>
      <c r="AE304">
        <f>IF(L304&gt;=4,2,IF(L304&gt;=2,1,0))</f>
        <v/>
      </c>
      <c r="AF304">
        <f>IF(L304&gt;=5,1,0)</f>
        <v/>
      </c>
      <c r="AG304">
        <f>AE304+AF304</f>
        <v/>
      </c>
      <c r="AH304" s="15">
        <f>IF(M304&lt;&gt;1,"",IF(OR(R304=-9,R304=""),"",R304))</f>
        <v/>
      </c>
      <c r="AI304">
        <f>IF(M304&lt;&gt;1,"",IF(OR(Q304=999,Q304=""),"",Q304))</f>
        <v/>
      </c>
    </row>
    <row r="305">
      <c r="A305" t="inlineStr">
        <is>
          <t>TQRMNOP101553</t>
        </is>
      </c>
      <c r="B305" t="n">
        <v>2025</v>
      </c>
      <c r="C305" t="n">
        <v>1</v>
      </c>
      <c r="D305" t="n">
        <v>43</v>
      </c>
      <c r="E305" t="inlineStr">
        <is>
          <t>N</t>
        </is>
      </c>
      <c r="F305" t="n">
        <v>34</v>
      </c>
      <c r="G305" t="n">
        <v>660</v>
      </c>
      <c r="H305" t="n">
        <v>3</v>
      </c>
      <c r="I305" t="n">
        <v>1</v>
      </c>
      <c r="J305" t="n">
        <v>25</v>
      </c>
      <c r="K305" t="n">
        <v>1</v>
      </c>
      <c r="L305" t="n">
        <v>6</v>
      </c>
      <c r="M305" t="n">
        <v>1</v>
      </c>
      <c r="N305" t="n">
        <v>2</v>
      </c>
      <c r="O305" t="n">
        <v>2</v>
      </c>
      <c r="P305" t="n">
        <v>2</v>
      </c>
      <c r="Q305" t="n">
        <v>22</v>
      </c>
      <c r="R305" s="15" t="n">
        <v>556000</v>
      </c>
      <c r="S305" s="15" t="n">
        <v>0</v>
      </c>
      <c r="T305" s="15" t="n">
        <v>556000</v>
      </c>
      <c r="U305" s="15" t="n">
        <v>218500</v>
      </c>
      <c r="V305">
        <f>IFERROR(VLOOKUP(D305,Tablas_Equivalencia!$A$3:$B$8,2,FALSE),"Sin dato")</f>
        <v/>
      </c>
      <c r="W305">
        <f>IFERROR(VLOOKUP(L305,Tablas_Equivalencia!$D$3:$E$9,2,FALSE),"Sin dato")</f>
        <v/>
      </c>
      <c r="X305">
        <f>IF(I305=1,"Varón","Mujer")</f>
        <v/>
      </c>
      <c r="Y305">
        <f>IFERROR(VLOOKUP(M305,Tablas_Equivalencia!$G$3:$H$6,2,FALSE),"Sin dato")</f>
        <v/>
      </c>
      <c r="Z305">
        <f>IF(J305&lt;=24,"18-24","25-29")</f>
        <v/>
      </c>
      <c r="AA305">
        <f>IF(M305&lt;&gt;1,"",IF(P305=2,1,0))</f>
        <v/>
      </c>
      <c r="AB305">
        <f>IF(M305&lt;&gt;1,"",IF(O305&gt;=2,1,0))</f>
        <v/>
      </c>
      <c r="AC305">
        <f>IF(M305&lt;&gt;1,"",IF(OR(Q305=999,Q305=""),"",IF(OR(Q305&lt;35,Q305&gt;48),1,0)))</f>
        <v/>
      </c>
      <c r="AD305">
        <f>IF(COUNT(AA305:AC305)&lt;3,"",SUM(AA305:AC305))</f>
        <v/>
      </c>
      <c r="AE305">
        <f>IF(L305&gt;=4,2,IF(L305&gt;=2,1,0))</f>
        <v/>
      </c>
      <c r="AF305">
        <f>IF(L305&gt;=5,1,0)</f>
        <v/>
      </c>
      <c r="AG305">
        <f>AE305+AF305</f>
        <v/>
      </c>
      <c r="AH305" s="15">
        <f>IF(M305&lt;&gt;1,"",IF(OR(R305=-9,R305=""),"",R305))</f>
        <v/>
      </c>
      <c r="AI305">
        <f>IF(M305&lt;&gt;1,"",IF(OR(Q305=999,Q305=""),"",Q305))</f>
        <v/>
      </c>
    </row>
    <row r="306">
      <c r="A306" t="inlineStr">
        <is>
          <t>TQRMNOP101556</t>
        </is>
      </c>
      <c r="B306" t="n">
        <v>2025</v>
      </c>
      <c r="C306" t="n">
        <v>1</v>
      </c>
      <c r="D306" t="n">
        <v>1</v>
      </c>
      <c r="E306" t="inlineStr">
        <is>
          <t>S</t>
        </is>
      </c>
      <c r="F306" t="n">
        <v>32</v>
      </c>
      <c r="G306" t="n">
        <v>574</v>
      </c>
      <c r="H306" t="n">
        <v>3</v>
      </c>
      <c r="I306" t="n">
        <v>1</v>
      </c>
      <c r="J306" t="n">
        <v>26</v>
      </c>
      <c r="K306" t="n">
        <v>1</v>
      </c>
      <c r="L306" t="n">
        <v>3</v>
      </c>
      <c r="M306" t="n">
        <v>1</v>
      </c>
      <c r="N306" t="n">
        <v>3</v>
      </c>
      <c r="O306" t="n">
        <v>1</v>
      </c>
      <c r="P306" t="n">
        <v>1</v>
      </c>
      <c r="Q306" t="n">
        <v>29</v>
      </c>
      <c r="R306" s="15" t="n">
        <v>-9</v>
      </c>
      <c r="S306" s="15" t="n">
        <v>0</v>
      </c>
      <c r="T306" s="15" t="n">
        <v>0</v>
      </c>
      <c r="U306" s="15" t="n">
        <v>195700</v>
      </c>
      <c r="V306">
        <f>IFERROR(VLOOKUP(D306,Tablas_Equivalencia!$A$3:$B$8,2,FALSE),"Sin dato")</f>
        <v/>
      </c>
      <c r="W306">
        <f>IFERROR(VLOOKUP(L306,Tablas_Equivalencia!$D$3:$E$9,2,FALSE),"Sin dato")</f>
        <v/>
      </c>
      <c r="X306">
        <f>IF(I306=1,"Varón","Mujer")</f>
        <v/>
      </c>
      <c r="Y306">
        <f>IFERROR(VLOOKUP(M306,Tablas_Equivalencia!$G$3:$H$6,2,FALSE),"Sin dato")</f>
        <v/>
      </c>
      <c r="Z306">
        <f>IF(J306&lt;=24,"18-24","25-29")</f>
        <v/>
      </c>
      <c r="AA306">
        <f>IF(M306&lt;&gt;1,"",IF(P306=2,1,0))</f>
        <v/>
      </c>
      <c r="AB306">
        <f>IF(M306&lt;&gt;1,"",IF(O306&gt;=2,1,0))</f>
        <v/>
      </c>
      <c r="AC306">
        <f>IF(M306&lt;&gt;1,"",IF(OR(Q306=999,Q306=""),"",IF(OR(Q306&lt;35,Q306&gt;48),1,0)))</f>
        <v/>
      </c>
      <c r="AD306">
        <f>IF(COUNT(AA306:AC306)&lt;3,"",SUM(AA306:AC306))</f>
        <v/>
      </c>
      <c r="AE306">
        <f>IF(L306&gt;=4,2,IF(L306&gt;=2,1,0))</f>
        <v/>
      </c>
      <c r="AF306">
        <f>IF(L306&gt;=5,1,0)</f>
        <v/>
      </c>
      <c r="AG306">
        <f>AE306+AF306</f>
        <v/>
      </c>
      <c r="AH306" s="15">
        <f>IF(M306&lt;&gt;1,"",IF(OR(R306=-9,R306=""),"",R306))</f>
        <v/>
      </c>
      <c r="AI306">
        <f>IF(M306&lt;&gt;1,"",IF(OR(Q306=999,Q306=""),"",Q306))</f>
        <v/>
      </c>
    </row>
    <row r="307">
      <c r="A307" t="inlineStr">
        <is>
          <t>TQRMNOP101570</t>
        </is>
      </c>
      <c r="B307" t="n">
        <v>2025</v>
      </c>
      <c r="C307" t="n">
        <v>1</v>
      </c>
      <c r="D307" t="n">
        <v>43</v>
      </c>
      <c r="E307" t="inlineStr">
        <is>
          <t>S</t>
        </is>
      </c>
      <c r="F307" t="n">
        <v>17</v>
      </c>
      <c r="G307" t="n">
        <v>1732</v>
      </c>
      <c r="H307" t="n">
        <v>3</v>
      </c>
      <c r="I307" t="n">
        <v>2</v>
      </c>
      <c r="J307" t="n">
        <v>19</v>
      </c>
      <c r="K307" t="n">
        <v>1</v>
      </c>
      <c r="L307" t="n">
        <v>3</v>
      </c>
      <c r="M307" t="n">
        <v>1</v>
      </c>
      <c r="N307" t="n">
        <v>3</v>
      </c>
      <c r="O307" t="n">
        <v>2</v>
      </c>
      <c r="P307" t="n">
        <v>2</v>
      </c>
      <c r="Q307" t="n">
        <v>32</v>
      </c>
      <c r="R307" s="15" t="n">
        <v>522000</v>
      </c>
      <c r="S307" s="15" t="n">
        <v>0</v>
      </c>
      <c r="T307" s="15" t="n">
        <v>522000</v>
      </c>
      <c r="U307" s="15" t="n">
        <v>227500</v>
      </c>
      <c r="V307">
        <f>IFERROR(VLOOKUP(D307,Tablas_Equivalencia!$A$3:$B$8,2,FALSE),"Sin dato")</f>
        <v/>
      </c>
      <c r="W307">
        <f>IFERROR(VLOOKUP(L307,Tablas_Equivalencia!$D$3:$E$9,2,FALSE),"Sin dato")</f>
        <v/>
      </c>
      <c r="X307">
        <f>IF(I307=1,"Varón","Mujer")</f>
        <v/>
      </c>
      <c r="Y307">
        <f>IFERROR(VLOOKUP(M307,Tablas_Equivalencia!$G$3:$H$6,2,FALSE),"Sin dato")</f>
        <v/>
      </c>
      <c r="Z307">
        <f>IF(J307&lt;=24,"18-24","25-29")</f>
        <v/>
      </c>
      <c r="AA307">
        <f>IF(M307&lt;&gt;1,"",IF(P307=2,1,0))</f>
        <v/>
      </c>
      <c r="AB307">
        <f>IF(M307&lt;&gt;1,"",IF(O307&gt;=2,1,0))</f>
        <v/>
      </c>
      <c r="AC307">
        <f>IF(M307&lt;&gt;1,"",IF(OR(Q307=999,Q307=""),"",IF(OR(Q307&lt;35,Q307&gt;48),1,0)))</f>
        <v/>
      </c>
      <c r="AD307">
        <f>IF(COUNT(AA307:AC307)&lt;3,"",SUM(AA307:AC307))</f>
        <v/>
      </c>
      <c r="AE307">
        <f>IF(L307&gt;=4,2,IF(L307&gt;=2,1,0))</f>
        <v/>
      </c>
      <c r="AF307">
        <f>IF(L307&gt;=5,1,0)</f>
        <v/>
      </c>
      <c r="AG307">
        <f>AE307+AF307</f>
        <v/>
      </c>
      <c r="AH307" s="15">
        <f>IF(M307&lt;&gt;1,"",IF(OR(R307=-9,R307=""),"",R307))</f>
        <v/>
      </c>
      <c r="AI307">
        <f>IF(M307&lt;&gt;1,"",IF(OR(Q307=999,Q307=""),"",Q307))</f>
        <v/>
      </c>
    </row>
    <row r="308">
      <c r="A308" t="inlineStr">
        <is>
          <t>TQRMNOP101583</t>
        </is>
      </c>
      <c r="B308" t="n">
        <v>2025</v>
      </c>
      <c r="C308" t="n">
        <v>1</v>
      </c>
      <c r="D308" t="n">
        <v>43</v>
      </c>
      <c r="E308" t="inlineStr">
        <is>
          <t>N</t>
        </is>
      </c>
      <c r="F308" t="n">
        <v>34</v>
      </c>
      <c r="G308" t="n">
        <v>906</v>
      </c>
      <c r="H308" t="n">
        <v>3</v>
      </c>
      <c r="I308" t="n">
        <v>2</v>
      </c>
      <c r="J308" t="n">
        <v>21</v>
      </c>
      <c r="K308" t="n">
        <v>1</v>
      </c>
      <c r="L308" t="n">
        <v>5</v>
      </c>
      <c r="M308" t="n">
        <v>3</v>
      </c>
      <c r="R308" s="15" t="n">
        <v>0</v>
      </c>
      <c r="S308" s="15" t="n">
        <v>0</v>
      </c>
      <c r="T308" s="15" t="n">
        <v>0</v>
      </c>
      <c r="U308" s="15" t="n">
        <v>117800</v>
      </c>
      <c r="V308">
        <f>IFERROR(VLOOKUP(D308,Tablas_Equivalencia!$A$3:$B$8,2,FALSE),"Sin dato")</f>
        <v/>
      </c>
      <c r="W308">
        <f>IFERROR(VLOOKUP(L308,Tablas_Equivalencia!$D$3:$E$9,2,FALSE),"Sin dato")</f>
        <v/>
      </c>
      <c r="X308">
        <f>IF(I308=1,"Varón","Mujer")</f>
        <v/>
      </c>
      <c r="Y308">
        <f>IFERROR(VLOOKUP(M308,Tablas_Equivalencia!$G$3:$H$6,2,FALSE),"Sin dato")</f>
        <v/>
      </c>
      <c r="Z308">
        <f>IF(J308&lt;=24,"18-24","25-29")</f>
        <v/>
      </c>
      <c r="AA308">
        <f>IF(M308&lt;&gt;1,"",IF(P308=2,1,0))</f>
        <v/>
      </c>
      <c r="AB308">
        <f>IF(M308&lt;&gt;1,"",IF(O308&gt;=2,1,0))</f>
        <v/>
      </c>
      <c r="AC308">
        <f>IF(M308&lt;&gt;1,"",IF(OR(Q308=999,Q308=""),"",IF(OR(Q308&lt;35,Q308&gt;48),1,0)))</f>
        <v/>
      </c>
      <c r="AD308">
        <f>IF(COUNT(AA308:AC308)&lt;3,"",SUM(AA308:AC308))</f>
        <v/>
      </c>
      <c r="AE308">
        <f>IF(L308&gt;=4,2,IF(L308&gt;=2,1,0))</f>
        <v/>
      </c>
      <c r="AF308">
        <f>IF(L308&gt;=5,1,0)</f>
        <v/>
      </c>
      <c r="AG308">
        <f>AE308+AF308</f>
        <v/>
      </c>
      <c r="AH308" s="15">
        <f>IF(M308&lt;&gt;1,"",IF(OR(R308=-9,R308=""),"",R308))</f>
        <v/>
      </c>
      <c r="AI308">
        <f>IF(M308&lt;&gt;1,"",IF(OR(Q308=999,Q308=""),"",Q308))</f>
        <v/>
      </c>
    </row>
    <row r="309">
      <c r="A309" t="inlineStr">
        <is>
          <t>TQRMNOP101595</t>
        </is>
      </c>
      <c r="B309" t="n">
        <v>2025</v>
      </c>
      <c r="C309" t="n">
        <v>1</v>
      </c>
      <c r="D309" t="n">
        <v>42</v>
      </c>
      <c r="E309" t="inlineStr">
        <is>
          <t>N</t>
        </is>
      </c>
      <c r="F309" t="n">
        <v>27</v>
      </c>
      <c r="G309" t="n">
        <v>1420</v>
      </c>
      <c r="H309" t="n">
        <v>1</v>
      </c>
      <c r="I309" t="n">
        <v>1</v>
      </c>
      <c r="J309" t="n">
        <v>19</v>
      </c>
      <c r="K309" t="n">
        <v>2</v>
      </c>
      <c r="L309" t="n">
        <v>3</v>
      </c>
      <c r="M309" t="n">
        <v>3</v>
      </c>
      <c r="R309" s="15" t="n">
        <v>0</v>
      </c>
      <c r="S309" s="15" t="n">
        <v>0</v>
      </c>
      <c r="T309" s="15" t="n">
        <v>0</v>
      </c>
      <c r="U309" s="15" t="n">
        <v>204400</v>
      </c>
      <c r="V309">
        <f>IFERROR(VLOOKUP(D309,Tablas_Equivalencia!$A$3:$B$8,2,FALSE),"Sin dato")</f>
        <v/>
      </c>
      <c r="W309">
        <f>IFERROR(VLOOKUP(L309,Tablas_Equivalencia!$D$3:$E$9,2,FALSE),"Sin dato")</f>
        <v/>
      </c>
      <c r="X309">
        <f>IF(I309=1,"Varón","Mujer")</f>
        <v/>
      </c>
      <c r="Y309">
        <f>IFERROR(VLOOKUP(M309,Tablas_Equivalencia!$G$3:$H$6,2,FALSE),"Sin dato")</f>
        <v/>
      </c>
      <c r="Z309">
        <f>IF(J309&lt;=24,"18-24","25-29")</f>
        <v/>
      </c>
      <c r="AA309">
        <f>IF(M309&lt;&gt;1,"",IF(P309=2,1,0))</f>
        <v/>
      </c>
      <c r="AB309">
        <f>IF(M309&lt;&gt;1,"",IF(O309&gt;=2,1,0))</f>
        <v/>
      </c>
      <c r="AC309">
        <f>IF(M309&lt;&gt;1,"",IF(OR(Q309=999,Q309=""),"",IF(OR(Q309&lt;35,Q309&gt;48),1,0)))</f>
        <v/>
      </c>
      <c r="AD309">
        <f>IF(COUNT(AA309:AC309)&lt;3,"",SUM(AA309:AC309))</f>
        <v/>
      </c>
      <c r="AE309">
        <f>IF(L309&gt;=4,2,IF(L309&gt;=2,1,0))</f>
        <v/>
      </c>
      <c r="AF309">
        <f>IF(L309&gt;=5,1,0)</f>
        <v/>
      </c>
      <c r="AG309">
        <f>AE309+AF309</f>
        <v/>
      </c>
      <c r="AH309" s="15">
        <f>IF(M309&lt;&gt;1,"",IF(OR(R309=-9,R309=""),"",R309))</f>
        <v/>
      </c>
      <c r="AI309">
        <f>IF(M309&lt;&gt;1,"",IF(OR(Q309=999,Q309=""),"",Q309))</f>
        <v/>
      </c>
    </row>
    <row r="310">
      <c r="A310" t="inlineStr">
        <is>
          <t>TQRMNOP101598</t>
        </is>
      </c>
      <c r="B310" t="n">
        <v>2025</v>
      </c>
      <c r="C310" t="n">
        <v>1</v>
      </c>
      <c r="D310" t="n">
        <v>40</v>
      </c>
      <c r="E310" t="inlineStr">
        <is>
          <t>N</t>
        </is>
      </c>
      <c r="F310" t="n">
        <v>9</v>
      </c>
      <c r="G310" t="n">
        <v>1264</v>
      </c>
      <c r="H310" t="n">
        <v>1</v>
      </c>
      <c r="I310" t="n">
        <v>2</v>
      </c>
      <c r="J310" t="n">
        <v>18</v>
      </c>
      <c r="K310" t="n">
        <v>2</v>
      </c>
      <c r="L310" t="n">
        <v>4</v>
      </c>
      <c r="M310" t="n">
        <v>1</v>
      </c>
      <c r="N310" t="n">
        <v>3</v>
      </c>
      <c r="O310" t="n">
        <v>1</v>
      </c>
      <c r="P310" t="n">
        <v>2</v>
      </c>
      <c r="Q310" t="n">
        <v>34</v>
      </c>
      <c r="R310" s="15" t="n">
        <v>668000</v>
      </c>
      <c r="S310" s="15" t="n">
        <v>0</v>
      </c>
      <c r="T310" s="15" t="n">
        <v>668000</v>
      </c>
      <c r="U310" s="15" t="n">
        <v>197700</v>
      </c>
      <c r="V310">
        <f>IFERROR(VLOOKUP(D310,Tablas_Equivalencia!$A$3:$B$8,2,FALSE),"Sin dato")</f>
        <v/>
      </c>
      <c r="W310">
        <f>IFERROR(VLOOKUP(L310,Tablas_Equivalencia!$D$3:$E$9,2,FALSE),"Sin dato")</f>
        <v/>
      </c>
      <c r="X310">
        <f>IF(I310=1,"Varón","Mujer")</f>
        <v/>
      </c>
      <c r="Y310">
        <f>IFERROR(VLOOKUP(M310,Tablas_Equivalencia!$G$3:$H$6,2,FALSE),"Sin dato")</f>
        <v/>
      </c>
      <c r="Z310">
        <f>IF(J310&lt;=24,"18-24","25-29")</f>
        <v/>
      </c>
      <c r="AA310">
        <f>IF(M310&lt;&gt;1,"",IF(P310=2,1,0))</f>
        <v/>
      </c>
      <c r="AB310">
        <f>IF(M310&lt;&gt;1,"",IF(O310&gt;=2,1,0))</f>
        <v/>
      </c>
      <c r="AC310">
        <f>IF(M310&lt;&gt;1,"",IF(OR(Q310=999,Q310=""),"",IF(OR(Q310&lt;35,Q310&gt;48),1,0)))</f>
        <v/>
      </c>
      <c r="AD310">
        <f>IF(COUNT(AA310:AC310)&lt;3,"",SUM(AA310:AC310))</f>
        <v/>
      </c>
      <c r="AE310">
        <f>IF(L310&gt;=4,2,IF(L310&gt;=2,1,0))</f>
        <v/>
      </c>
      <c r="AF310">
        <f>IF(L310&gt;=5,1,0)</f>
        <v/>
      </c>
      <c r="AG310">
        <f>AE310+AF310</f>
        <v/>
      </c>
      <c r="AH310" s="15">
        <f>IF(M310&lt;&gt;1,"",IF(OR(R310=-9,R310=""),"",R310))</f>
        <v/>
      </c>
      <c r="AI310">
        <f>IF(M310&lt;&gt;1,"",IF(OR(Q310=999,Q310=""),"",Q310))</f>
        <v/>
      </c>
    </row>
    <row r="311">
      <c r="A311" t="inlineStr">
        <is>
          <t>TQRMNOP101599</t>
        </is>
      </c>
      <c r="B311" t="n">
        <v>2025</v>
      </c>
      <c r="C311" t="n">
        <v>1</v>
      </c>
      <c r="D311" t="n">
        <v>41</v>
      </c>
      <c r="E311" t="inlineStr">
        <is>
          <t>N</t>
        </is>
      </c>
      <c r="F311" t="n">
        <v>15</v>
      </c>
      <c r="G311" t="n">
        <v>1117</v>
      </c>
      <c r="H311" t="n">
        <v>2</v>
      </c>
      <c r="I311" t="n">
        <v>2</v>
      </c>
      <c r="J311" t="n">
        <v>18</v>
      </c>
      <c r="K311" t="n">
        <v>2</v>
      </c>
      <c r="L311" t="n">
        <v>4</v>
      </c>
      <c r="M311" t="n">
        <v>3</v>
      </c>
      <c r="R311" s="15" t="n">
        <v>0</v>
      </c>
      <c r="S311" s="15" t="n">
        <v>0</v>
      </c>
      <c r="T311" s="15" t="n">
        <v>0</v>
      </c>
      <c r="U311" s="15" t="n">
        <v>181100</v>
      </c>
      <c r="V311">
        <f>IFERROR(VLOOKUP(D311,Tablas_Equivalencia!$A$3:$B$8,2,FALSE),"Sin dato")</f>
        <v/>
      </c>
      <c r="W311">
        <f>IFERROR(VLOOKUP(L311,Tablas_Equivalencia!$D$3:$E$9,2,FALSE),"Sin dato")</f>
        <v/>
      </c>
      <c r="X311">
        <f>IF(I311=1,"Varón","Mujer")</f>
        <v/>
      </c>
      <c r="Y311">
        <f>IFERROR(VLOOKUP(M311,Tablas_Equivalencia!$G$3:$H$6,2,FALSE),"Sin dato")</f>
        <v/>
      </c>
      <c r="Z311">
        <f>IF(J311&lt;=24,"18-24","25-29")</f>
        <v/>
      </c>
      <c r="AA311">
        <f>IF(M311&lt;&gt;1,"",IF(P311=2,1,0))</f>
        <v/>
      </c>
      <c r="AB311">
        <f>IF(M311&lt;&gt;1,"",IF(O311&gt;=2,1,0))</f>
        <v/>
      </c>
      <c r="AC311">
        <f>IF(M311&lt;&gt;1,"",IF(OR(Q311=999,Q311=""),"",IF(OR(Q311&lt;35,Q311&gt;48),1,0)))</f>
        <v/>
      </c>
      <c r="AD311">
        <f>IF(COUNT(AA311:AC311)&lt;3,"",SUM(AA311:AC311))</f>
        <v/>
      </c>
      <c r="AE311">
        <f>IF(L311&gt;=4,2,IF(L311&gt;=2,1,0))</f>
        <v/>
      </c>
      <c r="AF311">
        <f>IF(L311&gt;=5,1,0)</f>
        <v/>
      </c>
      <c r="AG311">
        <f>AE311+AF311</f>
        <v/>
      </c>
      <c r="AH311" s="15">
        <f>IF(M311&lt;&gt;1,"",IF(OR(R311=-9,R311=""),"",R311))</f>
        <v/>
      </c>
      <c r="AI311">
        <f>IF(M311&lt;&gt;1,"",IF(OR(Q311=999,Q311=""),"",Q311))</f>
        <v/>
      </c>
    </row>
    <row r="312">
      <c r="A312" t="inlineStr">
        <is>
          <t>TQRMNOP101611</t>
        </is>
      </c>
      <c r="B312" t="n">
        <v>2025</v>
      </c>
      <c r="C312" t="n">
        <v>1</v>
      </c>
      <c r="D312" t="n">
        <v>43</v>
      </c>
      <c r="E312" t="inlineStr">
        <is>
          <t>S</t>
        </is>
      </c>
      <c r="F312" t="n">
        <v>30</v>
      </c>
      <c r="G312" t="n">
        <v>1320</v>
      </c>
      <c r="H312" t="n">
        <v>10</v>
      </c>
      <c r="I312" t="n">
        <v>1</v>
      </c>
      <c r="J312" t="n">
        <v>29</v>
      </c>
      <c r="K312" t="n">
        <v>1</v>
      </c>
      <c r="L312" t="n">
        <v>5</v>
      </c>
      <c r="M312" t="n">
        <v>1</v>
      </c>
      <c r="N312" t="n">
        <v>3</v>
      </c>
      <c r="O312" t="n">
        <v>2</v>
      </c>
      <c r="P312" t="n">
        <v>2</v>
      </c>
      <c r="Q312" t="n">
        <v>30</v>
      </c>
      <c r="R312" s="15" t="n">
        <v>508000</v>
      </c>
      <c r="S312" s="15" t="n">
        <v>0</v>
      </c>
      <c r="T312" s="15" t="n">
        <v>508000</v>
      </c>
      <c r="U312" s="15" t="n">
        <v>104200</v>
      </c>
      <c r="V312">
        <f>IFERROR(VLOOKUP(D312,Tablas_Equivalencia!$A$3:$B$8,2,FALSE),"Sin dato")</f>
        <v/>
      </c>
      <c r="W312">
        <f>IFERROR(VLOOKUP(L312,Tablas_Equivalencia!$D$3:$E$9,2,FALSE),"Sin dato")</f>
        <v/>
      </c>
      <c r="X312">
        <f>IF(I312=1,"Varón","Mujer")</f>
        <v/>
      </c>
      <c r="Y312">
        <f>IFERROR(VLOOKUP(M312,Tablas_Equivalencia!$G$3:$H$6,2,FALSE),"Sin dato")</f>
        <v/>
      </c>
      <c r="Z312">
        <f>IF(J312&lt;=24,"18-24","25-29")</f>
        <v/>
      </c>
      <c r="AA312">
        <f>IF(M312&lt;&gt;1,"",IF(P312=2,1,0))</f>
        <v/>
      </c>
      <c r="AB312">
        <f>IF(M312&lt;&gt;1,"",IF(O312&gt;=2,1,0))</f>
        <v/>
      </c>
      <c r="AC312">
        <f>IF(M312&lt;&gt;1,"",IF(OR(Q312=999,Q312=""),"",IF(OR(Q312&lt;35,Q312&gt;48),1,0)))</f>
        <v/>
      </c>
      <c r="AD312">
        <f>IF(COUNT(AA312:AC312)&lt;3,"",SUM(AA312:AC312))</f>
        <v/>
      </c>
      <c r="AE312">
        <f>IF(L312&gt;=4,2,IF(L312&gt;=2,1,0))</f>
        <v/>
      </c>
      <c r="AF312">
        <f>IF(L312&gt;=5,1,0)</f>
        <v/>
      </c>
      <c r="AG312">
        <f>AE312+AF312</f>
        <v/>
      </c>
      <c r="AH312" s="15">
        <f>IF(M312&lt;&gt;1,"",IF(OR(R312=-9,R312=""),"",R312))</f>
        <v/>
      </c>
      <c r="AI312">
        <f>IF(M312&lt;&gt;1,"",IF(OR(Q312=999,Q312=""),"",Q312))</f>
        <v/>
      </c>
    </row>
    <row r="313">
      <c r="A313" t="inlineStr">
        <is>
          <t>TQRMNOP101615</t>
        </is>
      </c>
      <c r="B313" t="n">
        <v>2025</v>
      </c>
      <c r="C313" t="n">
        <v>1</v>
      </c>
      <c r="D313" t="n">
        <v>42</v>
      </c>
      <c r="E313" t="inlineStr">
        <is>
          <t>S</t>
        </is>
      </c>
      <c r="F313" t="n">
        <v>10</v>
      </c>
      <c r="G313" t="n">
        <v>1143</v>
      </c>
      <c r="H313" t="n">
        <v>1</v>
      </c>
      <c r="I313" t="n">
        <v>1</v>
      </c>
      <c r="J313" t="n">
        <v>21</v>
      </c>
      <c r="K313" t="n">
        <v>1</v>
      </c>
      <c r="L313" t="n">
        <v>2</v>
      </c>
      <c r="M313" t="n">
        <v>1</v>
      </c>
      <c r="N313" t="n">
        <v>2</v>
      </c>
      <c r="O313" t="n">
        <v>2</v>
      </c>
      <c r="P313" t="n">
        <v>2</v>
      </c>
      <c r="Q313" t="n">
        <v>31</v>
      </c>
      <c r="R313" s="15" t="n">
        <v>400000</v>
      </c>
      <c r="S313" s="15" t="n">
        <v>0</v>
      </c>
      <c r="T313" s="15" t="n">
        <v>400000</v>
      </c>
      <c r="U313" s="15" t="n">
        <v>157300</v>
      </c>
      <c r="V313">
        <f>IFERROR(VLOOKUP(D313,Tablas_Equivalencia!$A$3:$B$8,2,FALSE),"Sin dato")</f>
        <v/>
      </c>
      <c r="W313">
        <f>IFERROR(VLOOKUP(L313,Tablas_Equivalencia!$D$3:$E$9,2,FALSE),"Sin dato")</f>
        <v/>
      </c>
      <c r="X313">
        <f>IF(I313=1,"Varón","Mujer")</f>
        <v/>
      </c>
      <c r="Y313">
        <f>IFERROR(VLOOKUP(M313,Tablas_Equivalencia!$G$3:$H$6,2,FALSE),"Sin dato")</f>
        <v/>
      </c>
      <c r="Z313">
        <f>IF(J313&lt;=24,"18-24","25-29")</f>
        <v/>
      </c>
      <c r="AA313">
        <f>IF(M313&lt;&gt;1,"",IF(P313=2,1,0))</f>
        <v/>
      </c>
      <c r="AB313">
        <f>IF(M313&lt;&gt;1,"",IF(O313&gt;=2,1,0))</f>
        <v/>
      </c>
      <c r="AC313">
        <f>IF(M313&lt;&gt;1,"",IF(OR(Q313=999,Q313=""),"",IF(OR(Q313&lt;35,Q313&gt;48),1,0)))</f>
        <v/>
      </c>
      <c r="AD313">
        <f>IF(COUNT(AA313:AC313)&lt;3,"",SUM(AA313:AC313))</f>
        <v/>
      </c>
      <c r="AE313">
        <f>IF(L313&gt;=4,2,IF(L313&gt;=2,1,0))</f>
        <v/>
      </c>
      <c r="AF313">
        <f>IF(L313&gt;=5,1,0)</f>
        <v/>
      </c>
      <c r="AG313">
        <f>AE313+AF313</f>
        <v/>
      </c>
      <c r="AH313" s="15">
        <f>IF(M313&lt;&gt;1,"",IF(OR(R313=-9,R313=""),"",R313))</f>
        <v/>
      </c>
      <c r="AI313">
        <f>IF(M313&lt;&gt;1,"",IF(OR(Q313=999,Q313=""),"",Q313))</f>
        <v/>
      </c>
    </row>
    <row r="314">
      <c r="A314" t="inlineStr">
        <is>
          <t>TQRMNOP101626</t>
        </is>
      </c>
      <c r="B314" t="n">
        <v>2025</v>
      </c>
      <c r="C314" t="n">
        <v>1</v>
      </c>
      <c r="D314" t="n">
        <v>1</v>
      </c>
      <c r="E314" t="inlineStr">
        <is>
          <t>S</t>
        </is>
      </c>
      <c r="F314" t="n">
        <v>33</v>
      </c>
      <c r="G314" t="n">
        <v>358</v>
      </c>
      <c r="H314" t="n">
        <v>1</v>
      </c>
      <c r="I314" t="n">
        <v>1</v>
      </c>
      <c r="J314" t="n">
        <v>28</v>
      </c>
      <c r="K314" t="n">
        <v>1</v>
      </c>
      <c r="L314" t="n">
        <v>5</v>
      </c>
      <c r="M314" t="n">
        <v>1</v>
      </c>
      <c r="N314" t="n">
        <v>3</v>
      </c>
      <c r="O314" t="n">
        <v>1</v>
      </c>
      <c r="P314" t="n">
        <v>1</v>
      </c>
      <c r="Q314" t="n">
        <v>46</v>
      </c>
      <c r="R314" s="15" t="n">
        <v>1315000</v>
      </c>
      <c r="S314" s="15" t="n">
        <v>0</v>
      </c>
      <c r="T314" s="15" t="n">
        <v>1315000</v>
      </c>
      <c r="U314" s="15" t="n">
        <v>85400</v>
      </c>
      <c r="V314">
        <f>IFERROR(VLOOKUP(D314,Tablas_Equivalencia!$A$3:$B$8,2,FALSE),"Sin dato")</f>
        <v/>
      </c>
      <c r="W314">
        <f>IFERROR(VLOOKUP(L314,Tablas_Equivalencia!$D$3:$E$9,2,FALSE),"Sin dato")</f>
        <v/>
      </c>
      <c r="X314">
        <f>IF(I314=1,"Varón","Mujer")</f>
        <v/>
      </c>
      <c r="Y314">
        <f>IFERROR(VLOOKUP(M314,Tablas_Equivalencia!$G$3:$H$6,2,FALSE),"Sin dato")</f>
        <v/>
      </c>
      <c r="Z314">
        <f>IF(J314&lt;=24,"18-24","25-29")</f>
        <v/>
      </c>
      <c r="AA314">
        <f>IF(M314&lt;&gt;1,"",IF(P314=2,1,0))</f>
        <v/>
      </c>
      <c r="AB314">
        <f>IF(M314&lt;&gt;1,"",IF(O314&gt;=2,1,0))</f>
        <v/>
      </c>
      <c r="AC314">
        <f>IF(M314&lt;&gt;1,"",IF(OR(Q314=999,Q314=""),"",IF(OR(Q314&lt;35,Q314&gt;48),1,0)))</f>
        <v/>
      </c>
      <c r="AD314">
        <f>IF(COUNT(AA314:AC314)&lt;3,"",SUM(AA314:AC314))</f>
        <v/>
      </c>
      <c r="AE314">
        <f>IF(L314&gt;=4,2,IF(L314&gt;=2,1,0))</f>
        <v/>
      </c>
      <c r="AF314">
        <f>IF(L314&gt;=5,1,0)</f>
        <v/>
      </c>
      <c r="AG314">
        <f>AE314+AF314</f>
        <v/>
      </c>
      <c r="AH314" s="15">
        <f>IF(M314&lt;&gt;1,"",IF(OR(R314=-9,R314=""),"",R314))</f>
        <v/>
      </c>
      <c r="AI314">
        <f>IF(M314&lt;&gt;1,"",IF(OR(Q314=999,Q314=""),"",Q314))</f>
        <v/>
      </c>
    </row>
    <row r="315">
      <c r="A315" t="inlineStr">
        <is>
          <t>TQRMNOP101632</t>
        </is>
      </c>
      <c r="B315" t="n">
        <v>2025</v>
      </c>
      <c r="C315" t="n">
        <v>1</v>
      </c>
      <c r="D315" t="n">
        <v>1</v>
      </c>
      <c r="E315" t="inlineStr">
        <is>
          <t>S</t>
        </is>
      </c>
      <c r="F315" t="n">
        <v>33</v>
      </c>
      <c r="G315" t="n">
        <v>962</v>
      </c>
      <c r="H315" t="n">
        <v>3</v>
      </c>
      <c r="I315" t="n">
        <v>1</v>
      </c>
      <c r="J315" t="n">
        <v>21</v>
      </c>
      <c r="K315" t="n">
        <v>2</v>
      </c>
      <c r="L315" t="n">
        <v>5</v>
      </c>
      <c r="M315" t="n">
        <v>1</v>
      </c>
      <c r="N315" t="n">
        <v>1</v>
      </c>
      <c r="O315" t="n">
        <v>1</v>
      </c>
      <c r="P315" t="n">
        <v>1</v>
      </c>
      <c r="Q315" t="n">
        <v>43</v>
      </c>
      <c r="R315" s="15" t="n">
        <v>804000</v>
      </c>
      <c r="S315" s="15" t="n">
        <v>0</v>
      </c>
      <c r="T315" s="15" t="n">
        <v>804000</v>
      </c>
      <c r="U315" s="15" t="n">
        <v>268300</v>
      </c>
      <c r="V315">
        <f>IFERROR(VLOOKUP(D315,Tablas_Equivalencia!$A$3:$B$8,2,FALSE),"Sin dato")</f>
        <v/>
      </c>
      <c r="W315">
        <f>IFERROR(VLOOKUP(L315,Tablas_Equivalencia!$D$3:$E$9,2,FALSE),"Sin dato")</f>
        <v/>
      </c>
      <c r="X315">
        <f>IF(I315=1,"Varón","Mujer")</f>
        <v/>
      </c>
      <c r="Y315">
        <f>IFERROR(VLOOKUP(M315,Tablas_Equivalencia!$G$3:$H$6,2,FALSE),"Sin dato")</f>
        <v/>
      </c>
      <c r="Z315">
        <f>IF(J315&lt;=24,"18-24","25-29")</f>
        <v/>
      </c>
      <c r="AA315">
        <f>IF(M315&lt;&gt;1,"",IF(P315=2,1,0))</f>
        <v/>
      </c>
      <c r="AB315">
        <f>IF(M315&lt;&gt;1,"",IF(O315&gt;=2,1,0))</f>
        <v/>
      </c>
      <c r="AC315">
        <f>IF(M315&lt;&gt;1,"",IF(OR(Q315=999,Q315=""),"",IF(OR(Q315&lt;35,Q315&gt;48),1,0)))</f>
        <v/>
      </c>
      <c r="AD315">
        <f>IF(COUNT(AA315:AC315)&lt;3,"",SUM(AA315:AC315))</f>
        <v/>
      </c>
      <c r="AE315">
        <f>IF(L315&gt;=4,2,IF(L315&gt;=2,1,0))</f>
        <v/>
      </c>
      <c r="AF315">
        <f>IF(L315&gt;=5,1,0)</f>
        <v/>
      </c>
      <c r="AG315">
        <f>AE315+AF315</f>
        <v/>
      </c>
      <c r="AH315" s="15">
        <f>IF(M315&lt;&gt;1,"",IF(OR(R315=-9,R315=""),"",R315))</f>
        <v/>
      </c>
      <c r="AI315">
        <f>IF(M315&lt;&gt;1,"",IF(OR(Q315=999,Q315=""),"",Q315))</f>
        <v/>
      </c>
    </row>
    <row r="316">
      <c r="A316" t="inlineStr">
        <is>
          <t>TQRMNOP101633</t>
        </is>
      </c>
      <c r="B316" t="n">
        <v>2025</v>
      </c>
      <c r="C316" t="n">
        <v>1</v>
      </c>
      <c r="D316" t="n">
        <v>1</v>
      </c>
      <c r="E316" t="inlineStr">
        <is>
          <t>S</t>
        </is>
      </c>
      <c r="F316" t="n">
        <v>32</v>
      </c>
      <c r="G316" t="n">
        <v>1618</v>
      </c>
      <c r="H316" t="n">
        <v>3</v>
      </c>
      <c r="I316" t="n">
        <v>1</v>
      </c>
      <c r="J316" t="n">
        <v>25</v>
      </c>
      <c r="K316" t="n">
        <v>1</v>
      </c>
      <c r="L316" t="n">
        <v>6</v>
      </c>
      <c r="M316" t="n">
        <v>1</v>
      </c>
      <c r="N316" t="n">
        <v>1</v>
      </c>
      <c r="O316" t="n">
        <v>1</v>
      </c>
      <c r="P316" t="n">
        <v>1</v>
      </c>
      <c r="Q316" t="n">
        <v>45</v>
      </c>
      <c r="R316" s="15" t="n">
        <v>692000</v>
      </c>
      <c r="S316" s="15" t="n">
        <v>0</v>
      </c>
      <c r="T316" s="15" t="n">
        <v>692000</v>
      </c>
      <c r="U316" s="15" t="n">
        <v>38100</v>
      </c>
      <c r="V316">
        <f>IFERROR(VLOOKUP(D316,Tablas_Equivalencia!$A$3:$B$8,2,FALSE),"Sin dato")</f>
        <v/>
      </c>
      <c r="W316">
        <f>IFERROR(VLOOKUP(L316,Tablas_Equivalencia!$D$3:$E$9,2,FALSE),"Sin dato")</f>
        <v/>
      </c>
      <c r="X316">
        <f>IF(I316=1,"Varón","Mujer")</f>
        <v/>
      </c>
      <c r="Y316">
        <f>IFERROR(VLOOKUP(M316,Tablas_Equivalencia!$G$3:$H$6,2,FALSE),"Sin dato")</f>
        <v/>
      </c>
      <c r="Z316">
        <f>IF(J316&lt;=24,"18-24","25-29")</f>
        <v/>
      </c>
      <c r="AA316">
        <f>IF(M316&lt;&gt;1,"",IF(P316=2,1,0))</f>
        <v/>
      </c>
      <c r="AB316">
        <f>IF(M316&lt;&gt;1,"",IF(O316&gt;=2,1,0))</f>
        <v/>
      </c>
      <c r="AC316">
        <f>IF(M316&lt;&gt;1,"",IF(OR(Q316=999,Q316=""),"",IF(OR(Q316&lt;35,Q316&gt;48),1,0)))</f>
        <v/>
      </c>
      <c r="AD316">
        <f>IF(COUNT(AA316:AC316)&lt;3,"",SUM(AA316:AC316))</f>
        <v/>
      </c>
      <c r="AE316">
        <f>IF(L316&gt;=4,2,IF(L316&gt;=2,1,0))</f>
        <v/>
      </c>
      <c r="AF316">
        <f>IF(L316&gt;=5,1,0)</f>
        <v/>
      </c>
      <c r="AG316">
        <f>AE316+AF316</f>
        <v/>
      </c>
      <c r="AH316" s="15">
        <f>IF(M316&lt;&gt;1,"",IF(OR(R316=-9,R316=""),"",R316))</f>
        <v/>
      </c>
      <c r="AI316">
        <f>IF(M316&lt;&gt;1,"",IF(OR(Q316=999,Q316=""),"",Q316))</f>
        <v/>
      </c>
    </row>
    <row r="317">
      <c r="A317" t="inlineStr">
        <is>
          <t>TQRMNOP101646</t>
        </is>
      </c>
      <c r="B317" t="n">
        <v>2025</v>
      </c>
      <c r="C317" t="n">
        <v>1</v>
      </c>
      <c r="D317" t="n">
        <v>1</v>
      </c>
      <c r="E317" t="inlineStr">
        <is>
          <t>S</t>
        </is>
      </c>
      <c r="F317" t="n">
        <v>32</v>
      </c>
      <c r="G317" t="n">
        <v>1435</v>
      </c>
      <c r="H317" t="n">
        <v>3</v>
      </c>
      <c r="I317" t="n">
        <v>1</v>
      </c>
      <c r="J317" t="n">
        <v>24</v>
      </c>
      <c r="K317" t="n">
        <v>2</v>
      </c>
      <c r="L317" t="n">
        <v>4</v>
      </c>
      <c r="M317" t="n">
        <v>1</v>
      </c>
      <c r="N317" t="n">
        <v>2</v>
      </c>
      <c r="O317" t="n">
        <v>2</v>
      </c>
      <c r="P317" t="n">
        <v>2</v>
      </c>
      <c r="Q317" t="n">
        <v>15</v>
      </c>
      <c r="R317" s="15" t="n">
        <v>590000</v>
      </c>
      <c r="S317" s="15" t="n">
        <v>0</v>
      </c>
      <c r="T317" s="15" t="n">
        <v>590000</v>
      </c>
      <c r="U317" s="15" t="n">
        <v>143000</v>
      </c>
      <c r="V317">
        <f>IFERROR(VLOOKUP(D317,Tablas_Equivalencia!$A$3:$B$8,2,FALSE),"Sin dato")</f>
        <v/>
      </c>
      <c r="W317">
        <f>IFERROR(VLOOKUP(L317,Tablas_Equivalencia!$D$3:$E$9,2,FALSE),"Sin dato")</f>
        <v/>
      </c>
      <c r="X317">
        <f>IF(I317=1,"Varón","Mujer")</f>
        <v/>
      </c>
      <c r="Y317">
        <f>IFERROR(VLOOKUP(M317,Tablas_Equivalencia!$G$3:$H$6,2,FALSE),"Sin dato")</f>
        <v/>
      </c>
      <c r="Z317">
        <f>IF(J317&lt;=24,"18-24","25-29")</f>
        <v/>
      </c>
      <c r="AA317">
        <f>IF(M317&lt;&gt;1,"",IF(P317=2,1,0))</f>
        <v/>
      </c>
      <c r="AB317">
        <f>IF(M317&lt;&gt;1,"",IF(O317&gt;=2,1,0))</f>
        <v/>
      </c>
      <c r="AC317">
        <f>IF(M317&lt;&gt;1,"",IF(OR(Q317=999,Q317=""),"",IF(OR(Q317&lt;35,Q317&gt;48),1,0)))</f>
        <v/>
      </c>
      <c r="AD317">
        <f>IF(COUNT(AA317:AC317)&lt;3,"",SUM(AA317:AC317))</f>
        <v/>
      </c>
      <c r="AE317">
        <f>IF(L317&gt;=4,2,IF(L317&gt;=2,1,0))</f>
        <v/>
      </c>
      <c r="AF317">
        <f>IF(L317&gt;=5,1,0)</f>
        <v/>
      </c>
      <c r="AG317">
        <f>AE317+AF317</f>
        <v/>
      </c>
      <c r="AH317" s="15">
        <f>IF(M317&lt;&gt;1,"",IF(OR(R317=-9,R317=""),"",R317))</f>
        <v/>
      </c>
      <c r="AI317">
        <f>IF(M317&lt;&gt;1,"",IF(OR(Q317=999,Q317=""),"",Q317))</f>
        <v/>
      </c>
    </row>
    <row r="318">
      <c r="A318" t="inlineStr">
        <is>
          <t>TQRMNOP101656</t>
        </is>
      </c>
      <c r="B318" t="n">
        <v>2025</v>
      </c>
      <c r="C318" t="n">
        <v>1</v>
      </c>
      <c r="D318" t="n">
        <v>1</v>
      </c>
      <c r="E318" t="inlineStr">
        <is>
          <t>S</t>
        </is>
      </c>
      <c r="F318" t="n">
        <v>32</v>
      </c>
      <c r="G318" t="n">
        <v>1410</v>
      </c>
      <c r="H318" t="n">
        <v>3</v>
      </c>
      <c r="I318" t="n">
        <v>2</v>
      </c>
      <c r="J318" t="n">
        <v>27</v>
      </c>
      <c r="K318" t="n">
        <v>2</v>
      </c>
      <c r="L318" t="n">
        <v>3</v>
      </c>
      <c r="M318" t="n">
        <v>1</v>
      </c>
      <c r="N318" t="n">
        <v>2</v>
      </c>
      <c r="O318" t="n">
        <v>1</v>
      </c>
      <c r="P318" t="n">
        <v>1</v>
      </c>
      <c r="Q318" t="n">
        <v>22</v>
      </c>
      <c r="R318" s="15" t="n">
        <v>470000</v>
      </c>
      <c r="S318" s="15" t="n">
        <v>0</v>
      </c>
      <c r="T318" s="15" t="n">
        <v>470000</v>
      </c>
      <c r="U318" s="15" t="n">
        <v>72800</v>
      </c>
      <c r="V318">
        <f>IFERROR(VLOOKUP(D318,Tablas_Equivalencia!$A$3:$B$8,2,FALSE),"Sin dato")</f>
        <v/>
      </c>
      <c r="W318">
        <f>IFERROR(VLOOKUP(L318,Tablas_Equivalencia!$D$3:$E$9,2,FALSE),"Sin dato")</f>
        <v/>
      </c>
      <c r="X318">
        <f>IF(I318=1,"Varón","Mujer")</f>
        <v/>
      </c>
      <c r="Y318">
        <f>IFERROR(VLOOKUP(M318,Tablas_Equivalencia!$G$3:$H$6,2,FALSE),"Sin dato")</f>
        <v/>
      </c>
      <c r="Z318">
        <f>IF(J318&lt;=24,"18-24","25-29")</f>
        <v/>
      </c>
      <c r="AA318">
        <f>IF(M318&lt;&gt;1,"",IF(P318=2,1,0))</f>
        <v/>
      </c>
      <c r="AB318">
        <f>IF(M318&lt;&gt;1,"",IF(O318&gt;=2,1,0))</f>
        <v/>
      </c>
      <c r="AC318">
        <f>IF(M318&lt;&gt;1,"",IF(OR(Q318=999,Q318=""),"",IF(OR(Q318&lt;35,Q318&gt;48),1,0)))</f>
        <v/>
      </c>
      <c r="AD318">
        <f>IF(COUNT(AA318:AC318)&lt;3,"",SUM(AA318:AC318))</f>
        <v/>
      </c>
      <c r="AE318">
        <f>IF(L318&gt;=4,2,IF(L318&gt;=2,1,0))</f>
        <v/>
      </c>
      <c r="AF318">
        <f>IF(L318&gt;=5,1,0)</f>
        <v/>
      </c>
      <c r="AG318">
        <f>AE318+AF318</f>
        <v/>
      </c>
      <c r="AH318" s="15">
        <f>IF(M318&lt;&gt;1,"",IF(OR(R318=-9,R318=""),"",R318))</f>
        <v/>
      </c>
      <c r="AI318">
        <f>IF(M318&lt;&gt;1,"",IF(OR(Q318=999,Q318=""),"",Q318))</f>
        <v/>
      </c>
    </row>
    <row r="319">
      <c r="A319" t="inlineStr">
        <is>
          <t>TQRMNOP101657</t>
        </is>
      </c>
      <c r="B319" t="n">
        <v>2025</v>
      </c>
      <c r="C319" t="n">
        <v>1</v>
      </c>
      <c r="D319" t="n">
        <v>44</v>
      </c>
      <c r="E319" t="inlineStr">
        <is>
          <t>S</t>
        </is>
      </c>
      <c r="F319" t="n">
        <v>13</v>
      </c>
      <c r="G319" t="n">
        <v>864</v>
      </c>
      <c r="H319" t="n">
        <v>1</v>
      </c>
      <c r="I319" t="n">
        <v>1</v>
      </c>
      <c r="J319" t="n">
        <v>24</v>
      </c>
      <c r="K319" t="n">
        <v>2</v>
      </c>
      <c r="L319" t="n">
        <v>6</v>
      </c>
      <c r="M319" t="n">
        <v>1</v>
      </c>
      <c r="N319" t="n">
        <v>2</v>
      </c>
      <c r="O319" t="n">
        <v>1</v>
      </c>
      <c r="P319" t="n">
        <v>1</v>
      </c>
      <c r="Q319" t="n">
        <v>47</v>
      </c>
      <c r="R319" s="15" t="n">
        <v>1283000</v>
      </c>
      <c r="S319" s="15" t="n">
        <v>42000</v>
      </c>
      <c r="T319" s="15" t="n">
        <v>1325000</v>
      </c>
      <c r="U319" s="15" t="n">
        <v>128200</v>
      </c>
      <c r="V319">
        <f>IFERROR(VLOOKUP(D319,Tablas_Equivalencia!$A$3:$B$8,2,FALSE),"Sin dato")</f>
        <v/>
      </c>
      <c r="W319">
        <f>IFERROR(VLOOKUP(L319,Tablas_Equivalencia!$D$3:$E$9,2,FALSE),"Sin dato")</f>
        <v/>
      </c>
      <c r="X319">
        <f>IF(I319=1,"Varón","Mujer")</f>
        <v/>
      </c>
      <c r="Y319">
        <f>IFERROR(VLOOKUP(M319,Tablas_Equivalencia!$G$3:$H$6,2,FALSE),"Sin dato")</f>
        <v/>
      </c>
      <c r="Z319">
        <f>IF(J319&lt;=24,"18-24","25-29")</f>
        <v/>
      </c>
      <c r="AA319">
        <f>IF(M319&lt;&gt;1,"",IF(P319=2,1,0))</f>
        <v/>
      </c>
      <c r="AB319">
        <f>IF(M319&lt;&gt;1,"",IF(O319&gt;=2,1,0))</f>
        <v/>
      </c>
      <c r="AC319">
        <f>IF(M319&lt;&gt;1,"",IF(OR(Q319=999,Q319=""),"",IF(OR(Q319&lt;35,Q319&gt;48),1,0)))</f>
        <v/>
      </c>
      <c r="AD319">
        <f>IF(COUNT(AA319:AC319)&lt;3,"",SUM(AA319:AC319))</f>
        <v/>
      </c>
      <c r="AE319">
        <f>IF(L319&gt;=4,2,IF(L319&gt;=2,1,0))</f>
        <v/>
      </c>
      <c r="AF319">
        <f>IF(L319&gt;=5,1,0)</f>
        <v/>
      </c>
      <c r="AG319">
        <f>AE319+AF319</f>
        <v/>
      </c>
      <c r="AH319" s="15">
        <f>IF(M319&lt;&gt;1,"",IF(OR(R319=-9,R319=""),"",R319))</f>
        <v/>
      </c>
      <c r="AI319">
        <f>IF(M319&lt;&gt;1,"",IF(OR(Q319=999,Q319=""),"",Q319))</f>
        <v/>
      </c>
    </row>
    <row r="320">
      <c r="A320" t="inlineStr">
        <is>
          <t>TQRMNOP101661</t>
        </is>
      </c>
      <c r="B320" t="n">
        <v>2025</v>
      </c>
      <c r="C320" t="n">
        <v>1</v>
      </c>
      <c r="D320" t="n">
        <v>43</v>
      </c>
      <c r="E320" t="inlineStr">
        <is>
          <t>S</t>
        </is>
      </c>
      <c r="F320" t="n">
        <v>30</v>
      </c>
      <c r="G320" t="n">
        <v>691</v>
      </c>
      <c r="H320" t="n">
        <v>3</v>
      </c>
      <c r="I320" t="n">
        <v>2</v>
      </c>
      <c r="J320" t="n">
        <v>23</v>
      </c>
      <c r="K320" t="n">
        <v>2</v>
      </c>
      <c r="L320" t="n">
        <v>3</v>
      </c>
      <c r="M320" t="n">
        <v>2</v>
      </c>
      <c r="R320" s="15" t="n">
        <v>0</v>
      </c>
      <c r="S320" s="15" t="n">
        <v>0</v>
      </c>
      <c r="T320" s="15" t="n">
        <v>0</v>
      </c>
      <c r="U320" s="15" t="n">
        <v>152600</v>
      </c>
      <c r="V320">
        <f>IFERROR(VLOOKUP(D320,Tablas_Equivalencia!$A$3:$B$8,2,FALSE),"Sin dato")</f>
        <v/>
      </c>
      <c r="W320">
        <f>IFERROR(VLOOKUP(L320,Tablas_Equivalencia!$D$3:$E$9,2,FALSE),"Sin dato")</f>
        <v/>
      </c>
      <c r="X320">
        <f>IF(I320=1,"Varón","Mujer")</f>
        <v/>
      </c>
      <c r="Y320">
        <f>IFERROR(VLOOKUP(M320,Tablas_Equivalencia!$G$3:$H$6,2,FALSE),"Sin dato")</f>
        <v/>
      </c>
      <c r="Z320">
        <f>IF(J320&lt;=24,"18-24","25-29")</f>
        <v/>
      </c>
      <c r="AA320">
        <f>IF(M320&lt;&gt;1,"",IF(P320=2,1,0))</f>
        <v/>
      </c>
      <c r="AB320">
        <f>IF(M320&lt;&gt;1,"",IF(O320&gt;=2,1,0))</f>
        <v/>
      </c>
      <c r="AC320">
        <f>IF(M320&lt;&gt;1,"",IF(OR(Q320=999,Q320=""),"",IF(OR(Q320&lt;35,Q320&gt;48),1,0)))</f>
        <v/>
      </c>
      <c r="AD320">
        <f>IF(COUNT(AA320:AC320)&lt;3,"",SUM(AA320:AC320))</f>
        <v/>
      </c>
      <c r="AE320">
        <f>IF(L320&gt;=4,2,IF(L320&gt;=2,1,0))</f>
        <v/>
      </c>
      <c r="AF320">
        <f>IF(L320&gt;=5,1,0)</f>
        <v/>
      </c>
      <c r="AG320">
        <f>AE320+AF320</f>
        <v/>
      </c>
      <c r="AH320" s="15">
        <f>IF(M320&lt;&gt;1,"",IF(OR(R320=-9,R320=""),"",R320))</f>
        <v/>
      </c>
      <c r="AI320">
        <f>IF(M320&lt;&gt;1,"",IF(OR(Q320=999,Q320=""),"",Q320))</f>
        <v/>
      </c>
    </row>
    <row r="321">
      <c r="A321" t="inlineStr">
        <is>
          <t>TQRMNOP101662</t>
        </is>
      </c>
      <c r="B321" t="n">
        <v>2025</v>
      </c>
      <c r="C321" t="n">
        <v>1</v>
      </c>
      <c r="D321" t="n">
        <v>41</v>
      </c>
      <c r="E321" t="inlineStr">
        <is>
          <t>S</t>
        </is>
      </c>
      <c r="F321" t="n">
        <v>8</v>
      </c>
      <c r="G321" t="n">
        <v>1133</v>
      </c>
      <c r="H321" t="n">
        <v>1</v>
      </c>
      <c r="I321" t="n">
        <v>1</v>
      </c>
      <c r="J321" t="n">
        <v>18</v>
      </c>
      <c r="K321" t="n">
        <v>2</v>
      </c>
      <c r="L321" t="n">
        <v>4</v>
      </c>
      <c r="M321" t="n">
        <v>1</v>
      </c>
      <c r="N321" t="n">
        <v>3</v>
      </c>
      <c r="O321" t="n">
        <v>1</v>
      </c>
      <c r="P321" t="n">
        <v>2</v>
      </c>
      <c r="Q321" t="n">
        <v>38</v>
      </c>
      <c r="R321" s="15" t="n">
        <v>339000</v>
      </c>
      <c r="S321" s="15" t="n">
        <v>0</v>
      </c>
      <c r="T321" s="15" t="n">
        <v>339000</v>
      </c>
      <c r="U321" s="15" t="n">
        <v>118300</v>
      </c>
      <c r="V321">
        <f>IFERROR(VLOOKUP(D321,Tablas_Equivalencia!$A$3:$B$8,2,FALSE),"Sin dato")</f>
        <v/>
      </c>
      <c r="W321">
        <f>IFERROR(VLOOKUP(L321,Tablas_Equivalencia!$D$3:$E$9,2,FALSE),"Sin dato")</f>
        <v/>
      </c>
      <c r="X321">
        <f>IF(I321=1,"Varón","Mujer")</f>
        <v/>
      </c>
      <c r="Y321">
        <f>IFERROR(VLOOKUP(M321,Tablas_Equivalencia!$G$3:$H$6,2,FALSE),"Sin dato")</f>
        <v/>
      </c>
      <c r="Z321">
        <f>IF(J321&lt;=24,"18-24","25-29")</f>
        <v/>
      </c>
      <c r="AA321">
        <f>IF(M321&lt;&gt;1,"",IF(P321=2,1,0))</f>
        <v/>
      </c>
      <c r="AB321">
        <f>IF(M321&lt;&gt;1,"",IF(O321&gt;=2,1,0))</f>
        <v/>
      </c>
      <c r="AC321">
        <f>IF(M321&lt;&gt;1,"",IF(OR(Q321=999,Q321=""),"",IF(OR(Q321&lt;35,Q321&gt;48),1,0)))</f>
        <v/>
      </c>
      <c r="AD321">
        <f>IF(COUNT(AA321:AC321)&lt;3,"",SUM(AA321:AC321))</f>
        <v/>
      </c>
      <c r="AE321">
        <f>IF(L321&gt;=4,2,IF(L321&gt;=2,1,0))</f>
        <v/>
      </c>
      <c r="AF321">
        <f>IF(L321&gt;=5,1,0)</f>
        <v/>
      </c>
      <c r="AG321">
        <f>AE321+AF321</f>
        <v/>
      </c>
      <c r="AH321" s="15">
        <f>IF(M321&lt;&gt;1,"",IF(OR(R321=-9,R321=""),"",R321))</f>
        <v/>
      </c>
      <c r="AI321">
        <f>IF(M321&lt;&gt;1,"",IF(OR(Q321=999,Q321=""),"",Q321))</f>
        <v/>
      </c>
    </row>
    <row r="322">
      <c r="A322" t="inlineStr">
        <is>
          <t>TQRMNOP101664</t>
        </is>
      </c>
      <c r="B322" t="n">
        <v>2025</v>
      </c>
      <c r="C322" t="n">
        <v>1</v>
      </c>
      <c r="D322" t="n">
        <v>40</v>
      </c>
      <c r="E322" t="inlineStr">
        <is>
          <t>S</t>
        </is>
      </c>
      <c r="F322" t="n">
        <v>7</v>
      </c>
      <c r="G322" t="n">
        <v>1096</v>
      </c>
      <c r="H322" t="n">
        <v>1</v>
      </c>
      <c r="I322" t="n">
        <v>2</v>
      </c>
      <c r="J322" t="n">
        <v>26</v>
      </c>
      <c r="K322" t="n">
        <v>1</v>
      </c>
      <c r="L322" t="n">
        <v>4</v>
      </c>
      <c r="M322" t="n">
        <v>1</v>
      </c>
      <c r="N322" t="n">
        <v>3</v>
      </c>
      <c r="O322" t="n">
        <v>2</v>
      </c>
      <c r="P322" t="n">
        <v>2</v>
      </c>
      <c r="Q322" t="n">
        <v>32</v>
      </c>
      <c r="R322" s="15" t="n">
        <v>237000</v>
      </c>
      <c r="S322" s="15" t="n">
        <v>0</v>
      </c>
      <c r="T322" s="15" t="n">
        <v>237000</v>
      </c>
      <c r="U322" s="15" t="n">
        <v>102500</v>
      </c>
      <c r="V322">
        <f>IFERROR(VLOOKUP(D322,Tablas_Equivalencia!$A$3:$B$8,2,FALSE),"Sin dato")</f>
        <v/>
      </c>
      <c r="W322">
        <f>IFERROR(VLOOKUP(L322,Tablas_Equivalencia!$D$3:$E$9,2,FALSE),"Sin dato")</f>
        <v/>
      </c>
      <c r="X322">
        <f>IF(I322=1,"Varón","Mujer")</f>
        <v/>
      </c>
      <c r="Y322">
        <f>IFERROR(VLOOKUP(M322,Tablas_Equivalencia!$G$3:$H$6,2,FALSE),"Sin dato")</f>
        <v/>
      </c>
      <c r="Z322">
        <f>IF(J322&lt;=24,"18-24","25-29")</f>
        <v/>
      </c>
      <c r="AA322">
        <f>IF(M322&lt;&gt;1,"",IF(P322=2,1,0))</f>
        <v/>
      </c>
      <c r="AB322">
        <f>IF(M322&lt;&gt;1,"",IF(O322&gt;=2,1,0))</f>
        <v/>
      </c>
      <c r="AC322">
        <f>IF(M322&lt;&gt;1,"",IF(OR(Q322=999,Q322=""),"",IF(OR(Q322&lt;35,Q322&gt;48),1,0)))</f>
        <v/>
      </c>
      <c r="AD322">
        <f>IF(COUNT(AA322:AC322)&lt;3,"",SUM(AA322:AC322))</f>
        <v/>
      </c>
      <c r="AE322">
        <f>IF(L322&gt;=4,2,IF(L322&gt;=2,1,0))</f>
        <v/>
      </c>
      <c r="AF322">
        <f>IF(L322&gt;=5,1,0)</f>
        <v/>
      </c>
      <c r="AG322">
        <f>AE322+AF322</f>
        <v/>
      </c>
      <c r="AH322" s="15">
        <f>IF(M322&lt;&gt;1,"",IF(OR(R322=-9,R322=""),"",R322))</f>
        <v/>
      </c>
      <c r="AI322">
        <f>IF(M322&lt;&gt;1,"",IF(OR(Q322=999,Q322=""),"",Q322))</f>
        <v/>
      </c>
    </row>
    <row r="323">
      <c r="A323" t="inlineStr">
        <is>
          <t>TQRMNOP101668</t>
        </is>
      </c>
      <c r="B323" t="n">
        <v>2025</v>
      </c>
      <c r="C323" t="n">
        <v>1</v>
      </c>
      <c r="D323" t="n">
        <v>40</v>
      </c>
      <c r="E323" t="inlineStr">
        <is>
          <t>N</t>
        </is>
      </c>
      <c r="F323" t="n">
        <v>22</v>
      </c>
      <c r="G323" t="n">
        <v>1373</v>
      </c>
      <c r="H323" t="n">
        <v>1</v>
      </c>
      <c r="I323" t="n">
        <v>2</v>
      </c>
      <c r="J323" t="n">
        <v>25</v>
      </c>
      <c r="K323" t="n">
        <v>2</v>
      </c>
      <c r="L323" t="n">
        <v>4</v>
      </c>
      <c r="M323" t="n">
        <v>3</v>
      </c>
      <c r="R323" s="15" t="n">
        <v>0</v>
      </c>
      <c r="S323" s="15" t="n">
        <v>0</v>
      </c>
      <c r="T323" s="15" t="n">
        <v>0</v>
      </c>
      <c r="U323" s="15" t="n">
        <v>304900</v>
      </c>
      <c r="V323">
        <f>IFERROR(VLOOKUP(D323,Tablas_Equivalencia!$A$3:$B$8,2,FALSE),"Sin dato")</f>
        <v/>
      </c>
      <c r="W323">
        <f>IFERROR(VLOOKUP(L323,Tablas_Equivalencia!$D$3:$E$9,2,FALSE),"Sin dato")</f>
        <v/>
      </c>
      <c r="X323">
        <f>IF(I323=1,"Varón","Mujer")</f>
        <v/>
      </c>
      <c r="Y323">
        <f>IFERROR(VLOOKUP(M323,Tablas_Equivalencia!$G$3:$H$6,2,FALSE),"Sin dato")</f>
        <v/>
      </c>
      <c r="Z323">
        <f>IF(J323&lt;=24,"18-24","25-29")</f>
        <v/>
      </c>
      <c r="AA323">
        <f>IF(M323&lt;&gt;1,"",IF(P323=2,1,0))</f>
        <v/>
      </c>
      <c r="AB323">
        <f>IF(M323&lt;&gt;1,"",IF(O323&gt;=2,1,0))</f>
        <v/>
      </c>
      <c r="AC323">
        <f>IF(M323&lt;&gt;1,"",IF(OR(Q323=999,Q323=""),"",IF(OR(Q323&lt;35,Q323&gt;48),1,0)))</f>
        <v/>
      </c>
      <c r="AD323">
        <f>IF(COUNT(AA323:AC323)&lt;3,"",SUM(AA323:AC323))</f>
        <v/>
      </c>
      <c r="AE323">
        <f>IF(L323&gt;=4,2,IF(L323&gt;=2,1,0))</f>
        <v/>
      </c>
      <c r="AF323">
        <f>IF(L323&gt;=5,1,0)</f>
        <v/>
      </c>
      <c r="AG323">
        <f>AE323+AF323</f>
        <v/>
      </c>
      <c r="AH323" s="15">
        <f>IF(M323&lt;&gt;1,"",IF(OR(R323=-9,R323=""),"",R323))</f>
        <v/>
      </c>
      <c r="AI323">
        <f>IF(M323&lt;&gt;1,"",IF(OR(Q323=999,Q323=""),"",Q323))</f>
        <v/>
      </c>
    </row>
    <row r="324">
      <c r="A324" t="inlineStr">
        <is>
          <t>TQRMNOP101674</t>
        </is>
      </c>
      <c r="B324" t="n">
        <v>2025</v>
      </c>
      <c r="C324" t="n">
        <v>1</v>
      </c>
      <c r="D324" t="n">
        <v>43</v>
      </c>
      <c r="E324" t="inlineStr">
        <is>
          <t>N</t>
        </is>
      </c>
      <c r="F324" t="n">
        <v>38</v>
      </c>
      <c r="G324" t="n">
        <v>1479</v>
      </c>
      <c r="H324" t="n">
        <v>2</v>
      </c>
      <c r="I324" t="n">
        <v>1</v>
      </c>
      <c r="J324" t="n">
        <v>25</v>
      </c>
      <c r="K324" t="n">
        <v>2</v>
      </c>
      <c r="L324" t="n">
        <v>4</v>
      </c>
      <c r="M324" t="n">
        <v>1</v>
      </c>
      <c r="N324" t="n">
        <v>2</v>
      </c>
      <c r="O324" t="n">
        <v>1</v>
      </c>
      <c r="P324" t="n">
        <v>1</v>
      </c>
      <c r="Q324" t="n">
        <v>38</v>
      </c>
      <c r="R324" s="15" t="n">
        <v>1886000</v>
      </c>
      <c r="S324" s="15" t="n">
        <v>71000</v>
      </c>
      <c r="T324" s="15" t="n">
        <v>1957000</v>
      </c>
      <c r="U324" s="15" t="n">
        <v>144300</v>
      </c>
      <c r="V324">
        <f>IFERROR(VLOOKUP(D324,Tablas_Equivalencia!$A$3:$B$8,2,FALSE),"Sin dato")</f>
        <v/>
      </c>
      <c r="W324">
        <f>IFERROR(VLOOKUP(L324,Tablas_Equivalencia!$D$3:$E$9,2,FALSE),"Sin dato")</f>
        <v/>
      </c>
      <c r="X324">
        <f>IF(I324=1,"Varón","Mujer")</f>
        <v/>
      </c>
      <c r="Y324">
        <f>IFERROR(VLOOKUP(M324,Tablas_Equivalencia!$G$3:$H$6,2,FALSE),"Sin dato")</f>
        <v/>
      </c>
      <c r="Z324">
        <f>IF(J324&lt;=24,"18-24","25-29")</f>
        <v/>
      </c>
      <c r="AA324">
        <f>IF(M324&lt;&gt;1,"",IF(P324=2,1,0))</f>
        <v/>
      </c>
      <c r="AB324">
        <f>IF(M324&lt;&gt;1,"",IF(O324&gt;=2,1,0))</f>
        <v/>
      </c>
      <c r="AC324">
        <f>IF(M324&lt;&gt;1,"",IF(OR(Q324=999,Q324=""),"",IF(OR(Q324&lt;35,Q324&gt;48),1,0)))</f>
        <v/>
      </c>
      <c r="AD324">
        <f>IF(COUNT(AA324:AC324)&lt;3,"",SUM(AA324:AC324))</f>
        <v/>
      </c>
      <c r="AE324">
        <f>IF(L324&gt;=4,2,IF(L324&gt;=2,1,0))</f>
        <v/>
      </c>
      <c r="AF324">
        <f>IF(L324&gt;=5,1,0)</f>
        <v/>
      </c>
      <c r="AG324">
        <f>AE324+AF324</f>
        <v/>
      </c>
      <c r="AH324" s="15">
        <f>IF(M324&lt;&gt;1,"",IF(OR(R324=-9,R324=""),"",R324))</f>
        <v/>
      </c>
      <c r="AI324">
        <f>IF(M324&lt;&gt;1,"",IF(OR(Q324=999,Q324=""),"",Q324))</f>
        <v/>
      </c>
    </row>
    <row r="325">
      <c r="A325" t="inlineStr">
        <is>
          <t>TQRMNOP101679</t>
        </is>
      </c>
      <c r="B325" t="n">
        <v>2025</v>
      </c>
      <c r="C325" t="n">
        <v>1</v>
      </c>
      <c r="D325" t="n">
        <v>1</v>
      </c>
      <c r="E325" t="inlineStr">
        <is>
          <t>S</t>
        </is>
      </c>
      <c r="F325" t="n">
        <v>32</v>
      </c>
      <c r="G325" t="n">
        <v>948</v>
      </c>
      <c r="H325" t="n">
        <v>3</v>
      </c>
      <c r="I325" t="n">
        <v>1</v>
      </c>
      <c r="J325" t="n">
        <v>20</v>
      </c>
      <c r="K325" t="n">
        <v>2</v>
      </c>
      <c r="L325" t="n">
        <v>4</v>
      </c>
      <c r="M325" t="n">
        <v>3</v>
      </c>
      <c r="R325" s="15" t="n">
        <v>0</v>
      </c>
      <c r="S325" s="15" t="n">
        <v>0</v>
      </c>
      <c r="T325" s="15" t="n">
        <v>0</v>
      </c>
      <c r="U325" s="15" t="n">
        <v>517000</v>
      </c>
      <c r="V325">
        <f>IFERROR(VLOOKUP(D325,Tablas_Equivalencia!$A$3:$B$8,2,FALSE),"Sin dato")</f>
        <v/>
      </c>
      <c r="W325">
        <f>IFERROR(VLOOKUP(L325,Tablas_Equivalencia!$D$3:$E$9,2,FALSE),"Sin dato")</f>
        <v/>
      </c>
      <c r="X325">
        <f>IF(I325=1,"Varón","Mujer")</f>
        <v/>
      </c>
      <c r="Y325">
        <f>IFERROR(VLOOKUP(M325,Tablas_Equivalencia!$G$3:$H$6,2,FALSE),"Sin dato")</f>
        <v/>
      </c>
      <c r="Z325">
        <f>IF(J325&lt;=24,"18-24","25-29")</f>
        <v/>
      </c>
      <c r="AA325">
        <f>IF(M325&lt;&gt;1,"",IF(P325=2,1,0))</f>
        <v/>
      </c>
      <c r="AB325">
        <f>IF(M325&lt;&gt;1,"",IF(O325&gt;=2,1,0))</f>
        <v/>
      </c>
      <c r="AC325">
        <f>IF(M325&lt;&gt;1,"",IF(OR(Q325=999,Q325=""),"",IF(OR(Q325&lt;35,Q325&gt;48),1,0)))</f>
        <v/>
      </c>
      <c r="AD325">
        <f>IF(COUNT(AA325:AC325)&lt;3,"",SUM(AA325:AC325))</f>
        <v/>
      </c>
      <c r="AE325">
        <f>IF(L325&gt;=4,2,IF(L325&gt;=2,1,0))</f>
        <v/>
      </c>
      <c r="AF325">
        <f>IF(L325&gt;=5,1,0)</f>
        <v/>
      </c>
      <c r="AG325">
        <f>AE325+AF325</f>
        <v/>
      </c>
      <c r="AH325" s="15">
        <f>IF(M325&lt;&gt;1,"",IF(OR(R325=-9,R325=""),"",R325))</f>
        <v/>
      </c>
      <c r="AI325">
        <f>IF(M325&lt;&gt;1,"",IF(OR(Q325=999,Q325=""),"",Q325))</f>
        <v/>
      </c>
    </row>
    <row r="326">
      <c r="A326" t="inlineStr">
        <is>
          <t>TQRMNOP101689</t>
        </is>
      </c>
      <c r="B326" t="n">
        <v>2025</v>
      </c>
      <c r="C326" t="n">
        <v>1</v>
      </c>
      <c r="D326" t="n">
        <v>1</v>
      </c>
      <c r="E326" t="inlineStr">
        <is>
          <t>S</t>
        </is>
      </c>
      <c r="F326" t="n">
        <v>33</v>
      </c>
      <c r="G326" t="n">
        <v>2124</v>
      </c>
      <c r="H326" t="n">
        <v>3</v>
      </c>
      <c r="I326" t="n">
        <v>2</v>
      </c>
      <c r="J326" t="n">
        <v>19</v>
      </c>
      <c r="K326" t="n">
        <v>2</v>
      </c>
      <c r="L326" t="n">
        <v>4</v>
      </c>
      <c r="M326" t="n">
        <v>1</v>
      </c>
      <c r="N326" t="n">
        <v>3</v>
      </c>
      <c r="O326" t="n">
        <v>1</v>
      </c>
      <c r="P326" t="n">
        <v>1</v>
      </c>
      <c r="Q326" t="n">
        <v>63</v>
      </c>
      <c r="R326" s="15" t="n">
        <v>563000</v>
      </c>
      <c r="S326" s="15" t="n">
        <v>0</v>
      </c>
      <c r="T326" s="15" t="n">
        <v>563000</v>
      </c>
      <c r="U326" s="15" t="n">
        <v>142000</v>
      </c>
      <c r="V326">
        <f>IFERROR(VLOOKUP(D326,Tablas_Equivalencia!$A$3:$B$8,2,FALSE),"Sin dato")</f>
        <v/>
      </c>
      <c r="W326">
        <f>IFERROR(VLOOKUP(L326,Tablas_Equivalencia!$D$3:$E$9,2,FALSE),"Sin dato")</f>
        <v/>
      </c>
      <c r="X326">
        <f>IF(I326=1,"Varón","Mujer")</f>
        <v/>
      </c>
      <c r="Y326">
        <f>IFERROR(VLOOKUP(M326,Tablas_Equivalencia!$G$3:$H$6,2,FALSE),"Sin dato")</f>
        <v/>
      </c>
      <c r="Z326">
        <f>IF(J326&lt;=24,"18-24","25-29")</f>
        <v/>
      </c>
      <c r="AA326">
        <f>IF(M326&lt;&gt;1,"",IF(P326=2,1,0))</f>
        <v/>
      </c>
      <c r="AB326">
        <f>IF(M326&lt;&gt;1,"",IF(O326&gt;=2,1,0))</f>
        <v/>
      </c>
      <c r="AC326">
        <f>IF(M326&lt;&gt;1,"",IF(OR(Q326=999,Q326=""),"",IF(OR(Q326&lt;35,Q326&gt;48),1,0)))</f>
        <v/>
      </c>
      <c r="AD326">
        <f>IF(COUNT(AA326:AC326)&lt;3,"",SUM(AA326:AC326))</f>
        <v/>
      </c>
      <c r="AE326">
        <f>IF(L326&gt;=4,2,IF(L326&gt;=2,1,0))</f>
        <v/>
      </c>
      <c r="AF326">
        <f>IF(L326&gt;=5,1,0)</f>
        <v/>
      </c>
      <c r="AG326">
        <f>AE326+AF326</f>
        <v/>
      </c>
      <c r="AH326" s="15">
        <f>IF(M326&lt;&gt;1,"",IF(OR(R326=-9,R326=""),"",R326))</f>
        <v/>
      </c>
      <c r="AI326">
        <f>IF(M326&lt;&gt;1,"",IF(OR(Q326=999,Q326=""),"",Q326))</f>
        <v/>
      </c>
    </row>
    <row r="327">
      <c r="A327" t="inlineStr">
        <is>
          <t>TQRMNOP101701</t>
        </is>
      </c>
      <c r="B327" t="n">
        <v>2025</v>
      </c>
      <c r="C327" t="n">
        <v>1</v>
      </c>
      <c r="D327" t="n">
        <v>40</v>
      </c>
      <c r="E327" t="inlineStr">
        <is>
          <t>N</t>
        </is>
      </c>
      <c r="F327" t="n">
        <v>23</v>
      </c>
      <c r="G327" t="n">
        <v>549</v>
      </c>
      <c r="H327" t="n">
        <v>3</v>
      </c>
      <c r="I327" t="n">
        <v>1</v>
      </c>
      <c r="J327" t="n">
        <v>29</v>
      </c>
      <c r="K327" t="n">
        <v>2</v>
      </c>
      <c r="L327" t="n">
        <v>4</v>
      </c>
      <c r="M327" t="n">
        <v>1</v>
      </c>
      <c r="N327" t="n">
        <v>2</v>
      </c>
      <c r="O327" t="n">
        <v>1</v>
      </c>
      <c r="P327" t="n">
        <v>2</v>
      </c>
      <c r="Q327" t="n">
        <v>25</v>
      </c>
      <c r="R327" s="15" t="n">
        <v>232000</v>
      </c>
      <c r="S327" s="15" t="n">
        <v>0</v>
      </c>
      <c r="T327" s="15" t="n">
        <v>232000</v>
      </c>
      <c r="U327" s="15" t="n">
        <v>264400</v>
      </c>
      <c r="V327">
        <f>IFERROR(VLOOKUP(D327,Tablas_Equivalencia!$A$3:$B$8,2,FALSE),"Sin dato")</f>
        <v/>
      </c>
      <c r="W327">
        <f>IFERROR(VLOOKUP(L327,Tablas_Equivalencia!$D$3:$E$9,2,FALSE),"Sin dato")</f>
        <v/>
      </c>
      <c r="X327">
        <f>IF(I327=1,"Varón","Mujer")</f>
        <v/>
      </c>
      <c r="Y327">
        <f>IFERROR(VLOOKUP(M327,Tablas_Equivalencia!$G$3:$H$6,2,FALSE),"Sin dato")</f>
        <v/>
      </c>
      <c r="Z327">
        <f>IF(J327&lt;=24,"18-24","25-29")</f>
        <v/>
      </c>
      <c r="AA327">
        <f>IF(M327&lt;&gt;1,"",IF(P327=2,1,0))</f>
        <v/>
      </c>
      <c r="AB327">
        <f>IF(M327&lt;&gt;1,"",IF(O327&gt;=2,1,0))</f>
        <v/>
      </c>
      <c r="AC327">
        <f>IF(M327&lt;&gt;1,"",IF(OR(Q327=999,Q327=""),"",IF(OR(Q327&lt;35,Q327&gt;48),1,0)))</f>
        <v/>
      </c>
      <c r="AD327">
        <f>IF(COUNT(AA327:AC327)&lt;3,"",SUM(AA327:AC327))</f>
        <v/>
      </c>
      <c r="AE327">
        <f>IF(L327&gt;=4,2,IF(L327&gt;=2,1,0))</f>
        <v/>
      </c>
      <c r="AF327">
        <f>IF(L327&gt;=5,1,0)</f>
        <v/>
      </c>
      <c r="AG327">
        <f>AE327+AF327</f>
        <v/>
      </c>
      <c r="AH327" s="15">
        <f>IF(M327&lt;&gt;1,"",IF(OR(R327=-9,R327=""),"",R327))</f>
        <v/>
      </c>
      <c r="AI327">
        <f>IF(M327&lt;&gt;1,"",IF(OR(Q327=999,Q327=""),"",Q327))</f>
        <v/>
      </c>
    </row>
    <row r="328">
      <c r="A328" t="inlineStr">
        <is>
          <t>TQRMNOP101705</t>
        </is>
      </c>
      <c r="B328" t="n">
        <v>2025</v>
      </c>
      <c r="C328" t="n">
        <v>1</v>
      </c>
      <c r="D328" t="n">
        <v>1</v>
      </c>
      <c r="E328" t="inlineStr">
        <is>
          <t>S</t>
        </is>
      </c>
      <c r="F328" t="n">
        <v>33</v>
      </c>
      <c r="G328" t="n">
        <v>996</v>
      </c>
      <c r="H328" t="n">
        <v>1</v>
      </c>
      <c r="I328" t="n">
        <v>2</v>
      </c>
      <c r="J328" t="n">
        <v>24</v>
      </c>
      <c r="K328" t="n">
        <v>1</v>
      </c>
      <c r="L328" t="n">
        <v>5</v>
      </c>
      <c r="M328" t="n">
        <v>3</v>
      </c>
      <c r="R328" s="15" t="n">
        <v>0</v>
      </c>
      <c r="S328" s="15" t="n">
        <v>0</v>
      </c>
      <c r="T328" s="15" t="n">
        <v>0</v>
      </c>
      <c r="U328" s="15" t="n">
        <v>132600</v>
      </c>
      <c r="V328">
        <f>IFERROR(VLOOKUP(D328,Tablas_Equivalencia!$A$3:$B$8,2,FALSE),"Sin dato")</f>
        <v/>
      </c>
      <c r="W328">
        <f>IFERROR(VLOOKUP(L328,Tablas_Equivalencia!$D$3:$E$9,2,FALSE),"Sin dato")</f>
        <v/>
      </c>
      <c r="X328">
        <f>IF(I328=1,"Varón","Mujer")</f>
        <v/>
      </c>
      <c r="Y328">
        <f>IFERROR(VLOOKUP(M328,Tablas_Equivalencia!$G$3:$H$6,2,FALSE),"Sin dato")</f>
        <v/>
      </c>
      <c r="Z328">
        <f>IF(J328&lt;=24,"18-24","25-29")</f>
        <v/>
      </c>
      <c r="AA328">
        <f>IF(M328&lt;&gt;1,"",IF(P328=2,1,0))</f>
        <v/>
      </c>
      <c r="AB328">
        <f>IF(M328&lt;&gt;1,"",IF(O328&gt;=2,1,0))</f>
        <v/>
      </c>
      <c r="AC328">
        <f>IF(M328&lt;&gt;1,"",IF(OR(Q328=999,Q328=""),"",IF(OR(Q328&lt;35,Q328&gt;48),1,0)))</f>
        <v/>
      </c>
      <c r="AD328">
        <f>IF(COUNT(AA328:AC328)&lt;3,"",SUM(AA328:AC328))</f>
        <v/>
      </c>
      <c r="AE328">
        <f>IF(L328&gt;=4,2,IF(L328&gt;=2,1,0))</f>
        <v/>
      </c>
      <c r="AF328">
        <f>IF(L328&gt;=5,1,0)</f>
        <v/>
      </c>
      <c r="AG328">
        <f>AE328+AF328</f>
        <v/>
      </c>
      <c r="AH328" s="15">
        <f>IF(M328&lt;&gt;1,"",IF(OR(R328=-9,R328=""),"",R328))</f>
        <v/>
      </c>
      <c r="AI328">
        <f>IF(M328&lt;&gt;1,"",IF(OR(Q328=999,Q328=""),"",Q328))</f>
        <v/>
      </c>
    </row>
    <row r="329">
      <c r="A329" t="inlineStr">
        <is>
          <t>TQRMNOP101706</t>
        </is>
      </c>
      <c r="B329" t="n">
        <v>2025</v>
      </c>
      <c r="C329" t="n">
        <v>1</v>
      </c>
      <c r="D329" t="n">
        <v>42</v>
      </c>
      <c r="E329" t="inlineStr">
        <is>
          <t>N</t>
        </is>
      </c>
      <c r="F329" t="n">
        <v>25</v>
      </c>
      <c r="G329" t="n">
        <v>915</v>
      </c>
      <c r="H329" t="n">
        <v>2</v>
      </c>
      <c r="I329" t="n">
        <v>1</v>
      </c>
      <c r="J329" t="n">
        <v>27</v>
      </c>
      <c r="K329" t="n">
        <v>2</v>
      </c>
      <c r="L329" t="n">
        <v>4</v>
      </c>
      <c r="M329" t="n">
        <v>2</v>
      </c>
      <c r="R329" s="15" t="n">
        <v>0</v>
      </c>
      <c r="S329" s="15" t="n">
        <v>0</v>
      </c>
      <c r="T329" s="15" t="n">
        <v>0</v>
      </c>
      <c r="U329" s="15" t="n">
        <v>310900</v>
      </c>
      <c r="V329">
        <f>IFERROR(VLOOKUP(D329,Tablas_Equivalencia!$A$3:$B$8,2,FALSE),"Sin dato")</f>
        <v/>
      </c>
      <c r="W329">
        <f>IFERROR(VLOOKUP(L329,Tablas_Equivalencia!$D$3:$E$9,2,FALSE),"Sin dato")</f>
        <v/>
      </c>
      <c r="X329">
        <f>IF(I329=1,"Varón","Mujer")</f>
        <v/>
      </c>
      <c r="Y329">
        <f>IFERROR(VLOOKUP(M329,Tablas_Equivalencia!$G$3:$H$6,2,FALSE),"Sin dato")</f>
        <v/>
      </c>
      <c r="Z329">
        <f>IF(J329&lt;=24,"18-24","25-29")</f>
        <v/>
      </c>
      <c r="AA329">
        <f>IF(M329&lt;&gt;1,"",IF(P329=2,1,0))</f>
        <v/>
      </c>
      <c r="AB329">
        <f>IF(M329&lt;&gt;1,"",IF(O329&gt;=2,1,0))</f>
        <v/>
      </c>
      <c r="AC329">
        <f>IF(M329&lt;&gt;1,"",IF(OR(Q329=999,Q329=""),"",IF(OR(Q329&lt;35,Q329&gt;48),1,0)))</f>
        <v/>
      </c>
      <c r="AD329">
        <f>IF(COUNT(AA329:AC329)&lt;3,"",SUM(AA329:AC329))</f>
        <v/>
      </c>
      <c r="AE329">
        <f>IF(L329&gt;=4,2,IF(L329&gt;=2,1,0))</f>
        <v/>
      </c>
      <c r="AF329">
        <f>IF(L329&gt;=5,1,0)</f>
        <v/>
      </c>
      <c r="AG329">
        <f>AE329+AF329</f>
        <v/>
      </c>
      <c r="AH329" s="15">
        <f>IF(M329&lt;&gt;1,"",IF(OR(R329=-9,R329=""),"",R329))</f>
        <v/>
      </c>
      <c r="AI329">
        <f>IF(M329&lt;&gt;1,"",IF(OR(Q329=999,Q329=""),"",Q329))</f>
        <v/>
      </c>
    </row>
    <row r="330">
      <c r="A330" t="inlineStr">
        <is>
          <t>TQRMNOP101714</t>
        </is>
      </c>
      <c r="B330" t="n">
        <v>2025</v>
      </c>
      <c r="C330" t="n">
        <v>1</v>
      </c>
      <c r="D330" t="n">
        <v>42</v>
      </c>
      <c r="E330" t="inlineStr">
        <is>
          <t>S</t>
        </is>
      </c>
      <c r="F330" t="n">
        <v>10</v>
      </c>
      <c r="G330" t="n">
        <v>791</v>
      </c>
      <c r="H330" t="n">
        <v>3</v>
      </c>
      <c r="I330" t="n">
        <v>1</v>
      </c>
      <c r="J330" t="n">
        <v>19</v>
      </c>
      <c r="K330" t="n">
        <v>1</v>
      </c>
      <c r="L330" t="n">
        <v>3</v>
      </c>
      <c r="M330" t="n">
        <v>1</v>
      </c>
      <c r="N330" t="n">
        <v>2</v>
      </c>
      <c r="O330" t="n">
        <v>2</v>
      </c>
      <c r="P330" t="n">
        <v>2</v>
      </c>
      <c r="Q330" t="n">
        <v>28</v>
      </c>
      <c r="R330" s="15" t="n">
        <v>564000</v>
      </c>
      <c r="S330" s="15" t="n">
        <v>0</v>
      </c>
      <c r="T330" s="15" t="n">
        <v>564000</v>
      </c>
      <c r="U330" s="15" t="n">
        <v>67100</v>
      </c>
      <c r="V330">
        <f>IFERROR(VLOOKUP(D330,Tablas_Equivalencia!$A$3:$B$8,2,FALSE),"Sin dato")</f>
        <v/>
      </c>
      <c r="W330">
        <f>IFERROR(VLOOKUP(L330,Tablas_Equivalencia!$D$3:$E$9,2,FALSE),"Sin dato")</f>
        <v/>
      </c>
      <c r="X330">
        <f>IF(I330=1,"Varón","Mujer")</f>
        <v/>
      </c>
      <c r="Y330">
        <f>IFERROR(VLOOKUP(M330,Tablas_Equivalencia!$G$3:$H$6,2,FALSE),"Sin dato")</f>
        <v/>
      </c>
      <c r="Z330">
        <f>IF(J330&lt;=24,"18-24","25-29")</f>
        <v/>
      </c>
      <c r="AA330">
        <f>IF(M330&lt;&gt;1,"",IF(P330=2,1,0))</f>
        <v/>
      </c>
      <c r="AB330">
        <f>IF(M330&lt;&gt;1,"",IF(O330&gt;=2,1,0))</f>
        <v/>
      </c>
      <c r="AC330">
        <f>IF(M330&lt;&gt;1,"",IF(OR(Q330=999,Q330=""),"",IF(OR(Q330&lt;35,Q330&gt;48),1,0)))</f>
        <v/>
      </c>
      <c r="AD330">
        <f>IF(COUNT(AA330:AC330)&lt;3,"",SUM(AA330:AC330))</f>
        <v/>
      </c>
      <c r="AE330">
        <f>IF(L330&gt;=4,2,IF(L330&gt;=2,1,0))</f>
        <v/>
      </c>
      <c r="AF330">
        <f>IF(L330&gt;=5,1,0)</f>
        <v/>
      </c>
      <c r="AG330">
        <f>AE330+AF330</f>
        <v/>
      </c>
      <c r="AH330" s="15">
        <f>IF(M330&lt;&gt;1,"",IF(OR(R330=-9,R330=""),"",R330))</f>
        <v/>
      </c>
      <c r="AI330">
        <f>IF(M330&lt;&gt;1,"",IF(OR(Q330=999,Q330=""),"",Q330))</f>
        <v/>
      </c>
    </row>
    <row r="331">
      <c r="A331" t="inlineStr">
        <is>
          <t>TQRMNOP101716</t>
        </is>
      </c>
      <c r="B331" t="n">
        <v>2025</v>
      </c>
      <c r="C331" t="n">
        <v>1</v>
      </c>
      <c r="D331" t="n">
        <v>43</v>
      </c>
      <c r="E331" t="inlineStr">
        <is>
          <t>N</t>
        </is>
      </c>
      <c r="F331" t="n">
        <v>38</v>
      </c>
      <c r="G331" t="n">
        <v>1180</v>
      </c>
      <c r="H331" t="n">
        <v>3</v>
      </c>
      <c r="I331" t="n">
        <v>2</v>
      </c>
      <c r="J331" t="n">
        <v>22</v>
      </c>
      <c r="K331" t="n">
        <v>2</v>
      </c>
      <c r="L331" t="n">
        <v>4</v>
      </c>
      <c r="M331" t="n">
        <v>1</v>
      </c>
      <c r="N331" t="n">
        <v>3</v>
      </c>
      <c r="O331" t="n">
        <v>1</v>
      </c>
      <c r="P331" t="n">
        <v>1</v>
      </c>
      <c r="Q331" t="n">
        <v>25</v>
      </c>
      <c r="R331" s="15" t="n">
        <v>692000</v>
      </c>
      <c r="S331" s="15" t="n">
        <v>0</v>
      </c>
      <c r="T331" s="15" t="n">
        <v>692000</v>
      </c>
      <c r="U331" s="15" t="n">
        <v>107900</v>
      </c>
      <c r="V331">
        <f>IFERROR(VLOOKUP(D331,Tablas_Equivalencia!$A$3:$B$8,2,FALSE),"Sin dato")</f>
        <v/>
      </c>
      <c r="W331">
        <f>IFERROR(VLOOKUP(L331,Tablas_Equivalencia!$D$3:$E$9,2,FALSE),"Sin dato")</f>
        <v/>
      </c>
      <c r="X331">
        <f>IF(I331=1,"Varón","Mujer")</f>
        <v/>
      </c>
      <c r="Y331">
        <f>IFERROR(VLOOKUP(M331,Tablas_Equivalencia!$G$3:$H$6,2,FALSE),"Sin dato")</f>
        <v/>
      </c>
      <c r="Z331">
        <f>IF(J331&lt;=24,"18-24","25-29")</f>
        <v/>
      </c>
      <c r="AA331">
        <f>IF(M331&lt;&gt;1,"",IF(P331=2,1,0))</f>
        <v/>
      </c>
      <c r="AB331">
        <f>IF(M331&lt;&gt;1,"",IF(O331&gt;=2,1,0))</f>
        <v/>
      </c>
      <c r="AC331">
        <f>IF(M331&lt;&gt;1,"",IF(OR(Q331=999,Q331=""),"",IF(OR(Q331&lt;35,Q331&gt;48),1,0)))</f>
        <v/>
      </c>
      <c r="AD331">
        <f>IF(COUNT(AA331:AC331)&lt;3,"",SUM(AA331:AC331))</f>
        <v/>
      </c>
      <c r="AE331">
        <f>IF(L331&gt;=4,2,IF(L331&gt;=2,1,0))</f>
        <v/>
      </c>
      <c r="AF331">
        <f>IF(L331&gt;=5,1,0)</f>
        <v/>
      </c>
      <c r="AG331">
        <f>AE331+AF331</f>
        <v/>
      </c>
      <c r="AH331" s="15">
        <f>IF(M331&lt;&gt;1,"",IF(OR(R331=-9,R331=""),"",R331))</f>
        <v/>
      </c>
      <c r="AI331">
        <f>IF(M331&lt;&gt;1,"",IF(OR(Q331=999,Q331=""),"",Q331))</f>
        <v/>
      </c>
    </row>
    <row r="332">
      <c r="A332" t="inlineStr">
        <is>
          <t>TQRMNOP101718</t>
        </is>
      </c>
      <c r="B332" t="n">
        <v>2025</v>
      </c>
      <c r="C332" t="n">
        <v>1</v>
      </c>
      <c r="D332" t="n">
        <v>1</v>
      </c>
      <c r="E332" t="inlineStr">
        <is>
          <t>S</t>
        </is>
      </c>
      <c r="F332" t="n">
        <v>32</v>
      </c>
      <c r="G332" t="n">
        <v>1367</v>
      </c>
      <c r="H332" t="n">
        <v>10</v>
      </c>
      <c r="I332" t="n">
        <v>1</v>
      </c>
      <c r="J332" t="n">
        <v>18</v>
      </c>
      <c r="K332" t="n">
        <v>2</v>
      </c>
      <c r="L332" t="n">
        <v>3</v>
      </c>
      <c r="M332" t="n">
        <v>2</v>
      </c>
      <c r="R332" s="15" t="n">
        <v>0</v>
      </c>
      <c r="S332" s="15" t="n">
        <v>0</v>
      </c>
      <c r="T332" s="15" t="n">
        <v>0</v>
      </c>
      <c r="U332" s="15" t="n">
        <v>102900</v>
      </c>
      <c r="V332">
        <f>IFERROR(VLOOKUP(D332,Tablas_Equivalencia!$A$3:$B$8,2,FALSE),"Sin dato")</f>
        <v/>
      </c>
      <c r="W332">
        <f>IFERROR(VLOOKUP(L332,Tablas_Equivalencia!$D$3:$E$9,2,FALSE),"Sin dato")</f>
        <v/>
      </c>
      <c r="X332">
        <f>IF(I332=1,"Varón","Mujer")</f>
        <v/>
      </c>
      <c r="Y332">
        <f>IFERROR(VLOOKUP(M332,Tablas_Equivalencia!$G$3:$H$6,2,FALSE),"Sin dato")</f>
        <v/>
      </c>
      <c r="Z332">
        <f>IF(J332&lt;=24,"18-24","25-29")</f>
        <v/>
      </c>
      <c r="AA332">
        <f>IF(M332&lt;&gt;1,"",IF(P332=2,1,0))</f>
        <v/>
      </c>
      <c r="AB332">
        <f>IF(M332&lt;&gt;1,"",IF(O332&gt;=2,1,0))</f>
        <v/>
      </c>
      <c r="AC332">
        <f>IF(M332&lt;&gt;1,"",IF(OR(Q332=999,Q332=""),"",IF(OR(Q332&lt;35,Q332&gt;48),1,0)))</f>
        <v/>
      </c>
      <c r="AD332">
        <f>IF(COUNT(AA332:AC332)&lt;3,"",SUM(AA332:AC332))</f>
        <v/>
      </c>
      <c r="AE332">
        <f>IF(L332&gt;=4,2,IF(L332&gt;=2,1,0))</f>
        <v/>
      </c>
      <c r="AF332">
        <f>IF(L332&gt;=5,1,0)</f>
        <v/>
      </c>
      <c r="AG332">
        <f>AE332+AF332</f>
        <v/>
      </c>
      <c r="AH332" s="15">
        <f>IF(M332&lt;&gt;1,"",IF(OR(R332=-9,R332=""),"",R332))</f>
        <v/>
      </c>
      <c r="AI332">
        <f>IF(M332&lt;&gt;1,"",IF(OR(Q332=999,Q332=""),"",Q332))</f>
        <v/>
      </c>
    </row>
    <row r="333">
      <c r="A333" t="inlineStr">
        <is>
          <t>TQRMNOP101723</t>
        </is>
      </c>
      <c r="B333" t="n">
        <v>2025</v>
      </c>
      <c r="C333" t="n">
        <v>1</v>
      </c>
      <c r="D333" t="n">
        <v>41</v>
      </c>
      <c r="E333" t="inlineStr">
        <is>
          <t>N</t>
        </is>
      </c>
      <c r="F333" t="n">
        <v>15</v>
      </c>
      <c r="G333" t="n">
        <v>1158</v>
      </c>
      <c r="H333" t="n">
        <v>2</v>
      </c>
      <c r="I333" t="n">
        <v>2</v>
      </c>
      <c r="J333" t="n">
        <v>25</v>
      </c>
      <c r="K333" t="n">
        <v>2</v>
      </c>
      <c r="L333" t="n">
        <v>2</v>
      </c>
      <c r="M333" t="n">
        <v>1</v>
      </c>
      <c r="N333" t="n">
        <v>3</v>
      </c>
      <c r="O333" t="n">
        <v>1</v>
      </c>
      <c r="P333" t="n">
        <v>2</v>
      </c>
      <c r="Q333" t="n">
        <v>14</v>
      </c>
      <c r="R333" s="15" t="n">
        <v>147000</v>
      </c>
      <c r="S333" s="15" t="n">
        <v>0</v>
      </c>
      <c r="T333" s="15" t="n">
        <v>147000</v>
      </c>
      <c r="U333" s="15" t="n">
        <v>190300</v>
      </c>
      <c r="V333">
        <f>IFERROR(VLOOKUP(D333,Tablas_Equivalencia!$A$3:$B$8,2,FALSE),"Sin dato")</f>
        <v/>
      </c>
      <c r="W333">
        <f>IFERROR(VLOOKUP(L333,Tablas_Equivalencia!$D$3:$E$9,2,FALSE),"Sin dato")</f>
        <v/>
      </c>
      <c r="X333">
        <f>IF(I333=1,"Varón","Mujer")</f>
        <v/>
      </c>
      <c r="Y333">
        <f>IFERROR(VLOOKUP(M333,Tablas_Equivalencia!$G$3:$H$6,2,FALSE),"Sin dato")</f>
        <v/>
      </c>
      <c r="Z333">
        <f>IF(J333&lt;=24,"18-24","25-29")</f>
        <v/>
      </c>
      <c r="AA333">
        <f>IF(M333&lt;&gt;1,"",IF(P333=2,1,0))</f>
        <v/>
      </c>
      <c r="AB333">
        <f>IF(M333&lt;&gt;1,"",IF(O333&gt;=2,1,0))</f>
        <v/>
      </c>
      <c r="AC333">
        <f>IF(M333&lt;&gt;1,"",IF(OR(Q333=999,Q333=""),"",IF(OR(Q333&lt;35,Q333&gt;48),1,0)))</f>
        <v/>
      </c>
      <c r="AD333">
        <f>IF(COUNT(AA333:AC333)&lt;3,"",SUM(AA333:AC333))</f>
        <v/>
      </c>
      <c r="AE333">
        <f>IF(L333&gt;=4,2,IF(L333&gt;=2,1,0))</f>
        <v/>
      </c>
      <c r="AF333">
        <f>IF(L333&gt;=5,1,0)</f>
        <v/>
      </c>
      <c r="AG333">
        <f>AE333+AF333</f>
        <v/>
      </c>
      <c r="AH333" s="15">
        <f>IF(M333&lt;&gt;1,"",IF(OR(R333=-9,R333=""),"",R333))</f>
        <v/>
      </c>
      <c r="AI333">
        <f>IF(M333&lt;&gt;1,"",IF(OR(Q333=999,Q333=""),"",Q333))</f>
        <v/>
      </c>
    </row>
    <row r="334">
      <c r="A334" t="inlineStr">
        <is>
          <t>TQRMNOP101730</t>
        </is>
      </c>
      <c r="B334" t="n">
        <v>2025</v>
      </c>
      <c r="C334" t="n">
        <v>1</v>
      </c>
      <c r="D334" t="n">
        <v>1</v>
      </c>
      <c r="E334" t="inlineStr">
        <is>
          <t>S</t>
        </is>
      </c>
      <c r="F334" t="n">
        <v>32</v>
      </c>
      <c r="G334" t="n">
        <v>772</v>
      </c>
      <c r="H334" t="n">
        <v>1</v>
      </c>
      <c r="I334" t="n">
        <v>2</v>
      </c>
      <c r="J334" t="n">
        <v>29</v>
      </c>
      <c r="K334" t="n">
        <v>2</v>
      </c>
      <c r="L334" t="n">
        <v>4</v>
      </c>
      <c r="M334" t="n">
        <v>1</v>
      </c>
      <c r="N334" t="n">
        <v>2</v>
      </c>
      <c r="O334" t="n">
        <v>2</v>
      </c>
      <c r="P334" t="n">
        <v>2</v>
      </c>
      <c r="Q334" t="n">
        <v>27</v>
      </c>
      <c r="R334" s="15" t="n">
        <v>483000</v>
      </c>
      <c r="S334" s="15" t="n">
        <v>125000</v>
      </c>
      <c r="T334" s="15" t="n">
        <v>608000</v>
      </c>
      <c r="U334" s="15" t="n">
        <v>149500</v>
      </c>
      <c r="V334">
        <f>IFERROR(VLOOKUP(D334,Tablas_Equivalencia!$A$3:$B$8,2,FALSE),"Sin dato")</f>
        <v/>
      </c>
      <c r="W334">
        <f>IFERROR(VLOOKUP(L334,Tablas_Equivalencia!$D$3:$E$9,2,FALSE),"Sin dato")</f>
        <v/>
      </c>
      <c r="X334">
        <f>IF(I334=1,"Varón","Mujer")</f>
        <v/>
      </c>
      <c r="Y334">
        <f>IFERROR(VLOOKUP(M334,Tablas_Equivalencia!$G$3:$H$6,2,FALSE),"Sin dato")</f>
        <v/>
      </c>
      <c r="Z334">
        <f>IF(J334&lt;=24,"18-24","25-29")</f>
        <v/>
      </c>
      <c r="AA334">
        <f>IF(M334&lt;&gt;1,"",IF(P334=2,1,0))</f>
        <v/>
      </c>
      <c r="AB334">
        <f>IF(M334&lt;&gt;1,"",IF(O334&gt;=2,1,0))</f>
        <v/>
      </c>
      <c r="AC334">
        <f>IF(M334&lt;&gt;1,"",IF(OR(Q334=999,Q334=""),"",IF(OR(Q334&lt;35,Q334&gt;48),1,0)))</f>
        <v/>
      </c>
      <c r="AD334">
        <f>IF(COUNT(AA334:AC334)&lt;3,"",SUM(AA334:AC334))</f>
        <v/>
      </c>
      <c r="AE334">
        <f>IF(L334&gt;=4,2,IF(L334&gt;=2,1,0))</f>
        <v/>
      </c>
      <c r="AF334">
        <f>IF(L334&gt;=5,1,0)</f>
        <v/>
      </c>
      <c r="AG334">
        <f>AE334+AF334</f>
        <v/>
      </c>
      <c r="AH334" s="15">
        <f>IF(M334&lt;&gt;1,"",IF(OR(R334=-9,R334=""),"",R334))</f>
        <v/>
      </c>
      <c r="AI334">
        <f>IF(M334&lt;&gt;1,"",IF(OR(Q334=999,Q334=""),"",Q334))</f>
        <v/>
      </c>
    </row>
    <row r="335">
      <c r="A335" t="inlineStr">
        <is>
          <t>TQRMNOP101741</t>
        </is>
      </c>
      <c r="B335" t="n">
        <v>2025</v>
      </c>
      <c r="C335" t="n">
        <v>1</v>
      </c>
      <c r="D335" t="n">
        <v>43</v>
      </c>
      <c r="E335" t="inlineStr">
        <is>
          <t>S</t>
        </is>
      </c>
      <c r="F335" t="n">
        <v>17</v>
      </c>
      <c r="G335" t="n">
        <v>806</v>
      </c>
      <c r="H335" t="n">
        <v>3</v>
      </c>
      <c r="I335" t="n">
        <v>1</v>
      </c>
      <c r="J335" t="n">
        <v>24</v>
      </c>
      <c r="K335" t="n">
        <v>2</v>
      </c>
      <c r="L335" t="n">
        <v>5</v>
      </c>
      <c r="M335" t="n">
        <v>1</v>
      </c>
      <c r="N335" t="n">
        <v>3</v>
      </c>
      <c r="O335" t="n">
        <v>1</v>
      </c>
      <c r="P335" t="n">
        <v>1</v>
      </c>
      <c r="Q335" t="n">
        <v>39</v>
      </c>
      <c r="R335" s="15" t="n">
        <v>952000</v>
      </c>
      <c r="S335" s="15" t="n">
        <v>0</v>
      </c>
      <c r="T335" s="15" t="n">
        <v>952000</v>
      </c>
      <c r="U335" s="15" t="n">
        <v>122300</v>
      </c>
      <c r="V335">
        <f>IFERROR(VLOOKUP(D335,Tablas_Equivalencia!$A$3:$B$8,2,FALSE),"Sin dato")</f>
        <v/>
      </c>
      <c r="W335">
        <f>IFERROR(VLOOKUP(L335,Tablas_Equivalencia!$D$3:$E$9,2,FALSE),"Sin dato")</f>
        <v/>
      </c>
      <c r="X335">
        <f>IF(I335=1,"Varón","Mujer")</f>
        <v/>
      </c>
      <c r="Y335">
        <f>IFERROR(VLOOKUP(M335,Tablas_Equivalencia!$G$3:$H$6,2,FALSE),"Sin dato")</f>
        <v/>
      </c>
      <c r="Z335">
        <f>IF(J335&lt;=24,"18-24","25-29")</f>
        <v/>
      </c>
      <c r="AA335">
        <f>IF(M335&lt;&gt;1,"",IF(P335=2,1,0))</f>
        <v/>
      </c>
      <c r="AB335">
        <f>IF(M335&lt;&gt;1,"",IF(O335&gt;=2,1,0))</f>
        <v/>
      </c>
      <c r="AC335">
        <f>IF(M335&lt;&gt;1,"",IF(OR(Q335=999,Q335=""),"",IF(OR(Q335&lt;35,Q335&gt;48),1,0)))</f>
        <v/>
      </c>
      <c r="AD335">
        <f>IF(COUNT(AA335:AC335)&lt;3,"",SUM(AA335:AC335))</f>
        <v/>
      </c>
      <c r="AE335">
        <f>IF(L335&gt;=4,2,IF(L335&gt;=2,1,0))</f>
        <v/>
      </c>
      <c r="AF335">
        <f>IF(L335&gt;=5,1,0)</f>
        <v/>
      </c>
      <c r="AG335">
        <f>AE335+AF335</f>
        <v/>
      </c>
      <c r="AH335" s="15">
        <f>IF(M335&lt;&gt;1,"",IF(OR(R335=-9,R335=""),"",R335))</f>
        <v/>
      </c>
      <c r="AI335">
        <f>IF(M335&lt;&gt;1,"",IF(OR(Q335=999,Q335=""),"",Q335))</f>
        <v/>
      </c>
    </row>
    <row r="336">
      <c r="A336" t="inlineStr">
        <is>
          <t>TQRMNOP101743</t>
        </is>
      </c>
      <c r="B336" t="n">
        <v>2025</v>
      </c>
      <c r="C336" t="n">
        <v>1</v>
      </c>
      <c r="D336" t="n">
        <v>43</v>
      </c>
      <c r="E336" t="inlineStr">
        <is>
          <t>S</t>
        </is>
      </c>
      <c r="F336" t="n">
        <v>20</v>
      </c>
      <c r="G336" t="n">
        <v>555</v>
      </c>
      <c r="H336" t="n">
        <v>2</v>
      </c>
      <c r="I336" t="n">
        <v>2</v>
      </c>
      <c r="J336" t="n">
        <v>20</v>
      </c>
      <c r="K336" t="n">
        <v>2</v>
      </c>
      <c r="L336" t="n">
        <v>5</v>
      </c>
      <c r="M336" t="n">
        <v>3</v>
      </c>
      <c r="R336" s="15" t="n">
        <v>0</v>
      </c>
      <c r="S336" s="15" t="n">
        <v>24000</v>
      </c>
      <c r="T336" s="15" t="n">
        <v>24000</v>
      </c>
      <c r="U336" s="15" t="n">
        <v>71100</v>
      </c>
      <c r="V336">
        <f>IFERROR(VLOOKUP(D336,Tablas_Equivalencia!$A$3:$B$8,2,FALSE),"Sin dato")</f>
        <v/>
      </c>
      <c r="W336">
        <f>IFERROR(VLOOKUP(L336,Tablas_Equivalencia!$D$3:$E$9,2,FALSE),"Sin dato")</f>
        <v/>
      </c>
      <c r="X336">
        <f>IF(I336=1,"Varón","Mujer")</f>
        <v/>
      </c>
      <c r="Y336">
        <f>IFERROR(VLOOKUP(M336,Tablas_Equivalencia!$G$3:$H$6,2,FALSE),"Sin dato")</f>
        <v/>
      </c>
      <c r="Z336">
        <f>IF(J336&lt;=24,"18-24","25-29")</f>
        <v/>
      </c>
      <c r="AA336">
        <f>IF(M336&lt;&gt;1,"",IF(P336=2,1,0))</f>
        <v/>
      </c>
      <c r="AB336">
        <f>IF(M336&lt;&gt;1,"",IF(O336&gt;=2,1,0))</f>
        <v/>
      </c>
      <c r="AC336">
        <f>IF(M336&lt;&gt;1,"",IF(OR(Q336=999,Q336=""),"",IF(OR(Q336&lt;35,Q336&gt;48),1,0)))</f>
        <v/>
      </c>
      <c r="AD336">
        <f>IF(COUNT(AA336:AC336)&lt;3,"",SUM(AA336:AC336))</f>
        <v/>
      </c>
      <c r="AE336">
        <f>IF(L336&gt;=4,2,IF(L336&gt;=2,1,0))</f>
        <v/>
      </c>
      <c r="AF336">
        <f>IF(L336&gt;=5,1,0)</f>
        <v/>
      </c>
      <c r="AG336">
        <f>AE336+AF336</f>
        <v/>
      </c>
      <c r="AH336" s="15">
        <f>IF(M336&lt;&gt;1,"",IF(OR(R336=-9,R336=""),"",R336))</f>
        <v/>
      </c>
      <c r="AI336">
        <f>IF(M336&lt;&gt;1,"",IF(OR(Q336=999,Q336=""),"",Q336))</f>
        <v/>
      </c>
    </row>
    <row r="337">
      <c r="A337" t="inlineStr">
        <is>
          <t>TQRMNOP101744</t>
        </is>
      </c>
      <c r="B337" t="n">
        <v>2025</v>
      </c>
      <c r="C337" t="n">
        <v>1</v>
      </c>
      <c r="D337" t="n">
        <v>1</v>
      </c>
      <c r="E337" t="inlineStr">
        <is>
          <t>S</t>
        </is>
      </c>
      <c r="F337" t="n">
        <v>32</v>
      </c>
      <c r="G337" t="n">
        <v>1372</v>
      </c>
      <c r="H337" t="n">
        <v>3</v>
      </c>
      <c r="I337" t="n">
        <v>2</v>
      </c>
      <c r="J337" t="n">
        <v>27</v>
      </c>
      <c r="K337" t="n">
        <v>2</v>
      </c>
      <c r="L337" t="n">
        <v>6</v>
      </c>
      <c r="M337" t="n">
        <v>1</v>
      </c>
      <c r="N337" t="n">
        <v>3</v>
      </c>
      <c r="O337" t="n">
        <v>1</v>
      </c>
      <c r="P337" t="n">
        <v>1</v>
      </c>
      <c r="Q337" t="n">
        <v>36</v>
      </c>
      <c r="R337" s="15" t="n">
        <v>1004000</v>
      </c>
      <c r="S337" s="15" t="n">
        <v>0</v>
      </c>
      <c r="T337" s="15" t="n">
        <v>1004000</v>
      </c>
      <c r="U337" s="15" t="n">
        <v>241800</v>
      </c>
      <c r="V337">
        <f>IFERROR(VLOOKUP(D337,Tablas_Equivalencia!$A$3:$B$8,2,FALSE),"Sin dato")</f>
        <v/>
      </c>
      <c r="W337">
        <f>IFERROR(VLOOKUP(L337,Tablas_Equivalencia!$D$3:$E$9,2,FALSE),"Sin dato")</f>
        <v/>
      </c>
      <c r="X337">
        <f>IF(I337=1,"Varón","Mujer")</f>
        <v/>
      </c>
      <c r="Y337">
        <f>IFERROR(VLOOKUP(M337,Tablas_Equivalencia!$G$3:$H$6,2,FALSE),"Sin dato")</f>
        <v/>
      </c>
      <c r="Z337">
        <f>IF(J337&lt;=24,"18-24","25-29")</f>
        <v/>
      </c>
      <c r="AA337">
        <f>IF(M337&lt;&gt;1,"",IF(P337=2,1,0))</f>
        <v/>
      </c>
      <c r="AB337">
        <f>IF(M337&lt;&gt;1,"",IF(O337&gt;=2,1,0))</f>
        <v/>
      </c>
      <c r="AC337">
        <f>IF(M337&lt;&gt;1,"",IF(OR(Q337=999,Q337=""),"",IF(OR(Q337&lt;35,Q337&gt;48),1,0)))</f>
        <v/>
      </c>
      <c r="AD337">
        <f>IF(COUNT(AA337:AC337)&lt;3,"",SUM(AA337:AC337))</f>
        <v/>
      </c>
      <c r="AE337">
        <f>IF(L337&gt;=4,2,IF(L337&gt;=2,1,0))</f>
        <v/>
      </c>
      <c r="AF337">
        <f>IF(L337&gt;=5,1,0)</f>
        <v/>
      </c>
      <c r="AG337">
        <f>AE337+AF337</f>
        <v/>
      </c>
      <c r="AH337" s="15">
        <f>IF(M337&lt;&gt;1,"",IF(OR(R337=-9,R337=""),"",R337))</f>
        <v/>
      </c>
      <c r="AI337">
        <f>IF(M337&lt;&gt;1,"",IF(OR(Q337=999,Q337=""),"",Q337))</f>
        <v/>
      </c>
    </row>
    <row r="338">
      <c r="A338" t="inlineStr">
        <is>
          <t>TQRMNOP101745</t>
        </is>
      </c>
      <c r="B338" t="n">
        <v>2025</v>
      </c>
      <c r="C338" t="n">
        <v>1</v>
      </c>
      <c r="D338" t="n">
        <v>43</v>
      </c>
      <c r="E338" t="inlineStr">
        <is>
          <t>N</t>
        </is>
      </c>
      <c r="F338" t="n">
        <v>38</v>
      </c>
      <c r="G338" t="n">
        <v>1241</v>
      </c>
      <c r="H338" t="n">
        <v>3</v>
      </c>
      <c r="I338" t="n">
        <v>1</v>
      </c>
      <c r="J338" t="n">
        <v>29</v>
      </c>
      <c r="K338" t="n">
        <v>1</v>
      </c>
      <c r="L338" t="n">
        <v>5</v>
      </c>
      <c r="M338" t="n">
        <v>3</v>
      </c>
      <c r="R338" s="15" t="n">
        <v>0</v>
      </c>
      <c r="S338" s="15" t="n">
        <v>0</v>
      </c>
      <c r="T338" s="15" t="n">
        <v>0</v>
      </c>
      <c r="U338" s="15" t="n">
        <v>225500</v>
      </c>
      <c r="V338">
        <f>IFERROR(VLOOKUP(D338,Tablas_Equivalencia!$A$3:$B$8,2,FALSE),"Sin dato")</f>
        <v/>
      </c>
      <c r="W338">
        <f>IFERROR(VLOOKUP(L338,Tablas_Equivalencia!$D$3:$E$9,2,FALSE),"Sin dato")</f>
        <v/>
      </c>
      <c r="X338">
        <f>IF(I338=1,"Varón","Mujer")</f>
        <v/>
      </c>
      <c r="Y338">
        <f>IFERROR(VLOOKUP(M338,Tablas_Equivalencia!$G$3:$H$6,2,FALSE),"Sin dato")</f>
        <v/>
      </c>
      <c r="Z338">
        <f>IF(J338&lt;=24,"18-24","25-29")</f>
        <v/>
      </c>
      <c r="AA338">
        <f>IF(M338&lt;&gt;1,"",IF(P338=2,1,0))</f>
        <v/>
      </c>
      <c r="AB338">
        <f>IF(M338&lt;&gt;1,"",IF(O338&gt;=2,1,0))</f>
        <v/>
      </c>
      <c r="AC338">
        <f>IF(M338&lt;&gt;1,"",IF(OR(Q338=999,Q338=""),"",IF(OR(Q338&lt;35,Q338&gt;48),1,0)))</f>
        <v/>
      </c>
      <c r="AD338">
        <f>IF(COUNT(AA338:AC338)&lt;3,"",SUM(AA338:AC338))</f>
        <v/>
      </c>
      <c r="AE338">
        <f>IF(L338&gt;=4,2,IF(L338&gt;=2,1,0))</f>
        <v/>
      </c>
      <c r="AF338">
        <f>IF(L338&gt;=5,1,0)</f>
        <v/>
      </c>
      <c r="AG338">
        <f>AE338+AF338</f>
        <v/>
      </c>
      <c r="AH338" s="15">
        <f>IF(M338&lt;&gt;1,"",IF(OR(R338=-9,R338=""),"",R338))</f>
        <v/>
      </c>
      <c r="AI338">
        <f>IF(M338&lt;&gt;1,"",IF(OR(Q338=999,Q338=""),"",Q338))</f>
        <v/>
      </c>
    </row>
    <row r="339">
      <c r="A339" t="inlineStr">
        <is>
          <t>TQRMNOP101748</t>
        </is>
      </c>
      <c r="B339" t="n">
        <v>2025</v>
      </c>
      <c r="C339" t="n">
        <v>1</v>
      </c>
      <c r="D339" t="n">
        <v>43</v>
      </c>
      <c r="E339" t="inlineStr">
        <is>
          <t>N</t>
        </is>
      </c>
      <c r="F339" t="n">
        <v>29</v>
      </c>
      <c r="G339" t="n">
        <v>1252</v>
      </c>
      <c r="H339" t="n">
        <v>1</v>
      </c>
      <c r="I339" t="n">
        <v>2</v>
      </c>
      <c r="J339" t="n">
        <v>21</v>
      </c>
      <c r="K339" t="n">
        <v>2</v>
      </c>
      <c r="L339" t="n">
        <v>3</v>
      </c>
      <c r="M339" t="n">
        <v>1</v>
      </c>
      <c r="N339" t="n">
        <v>3</v>
      </c>
      <c r="O339" t="n">
        <v>3</v>
      </c>
      <c r="P339" t="n">
        <v>2</v>
      </c>
      <c r="Q339" t="n">
        <v>27</v>
      </c>
      <c r="R339" s="15" t="n">
        <v>-9</v>
      </c>
      <c r="S339" s="15" t="n">
        <v>0</v>
      </c>
      <c r="T339" s="15" t="n">
        <v>0</v>
      </c>
      <c r="U339" s="15" t="n">
        <v>79600</v>
      </c>
      <c r="V339">
        <f>IFERROR(VLOOKUP(D339,Tablas_Equivalencia!$A$3:$B$8,2,FALSE),"Sin dato")</f>
        <v/>
      </c>
      <c r="W339">
        <f>IFERROR(VLOOKUP(L339,Tablas_Equivalencia!$D$3:$E$9,2,FALSE),"Sin dato")</f>
        <v/>
      </c>
      <c r="X339">
        <f>IF(I339=1,"Varón","Mujer")</f>
        <v/>
      </c>
      <c r="Y339">
        <f>IFERROR(VLOOKUP(M339,Tablas_Equivalencia!$G$3:$H$6,2,FALSE),"Sin dato")</f>
        <v/>
      </c>
      <c r="Z339">
        <f>IF(J339&lt;=24,"18-24","25-29")</f>
        <v/>
      </c>
      <c r="AA339">
        <f>IF(M339&lt;&gt;1,"",IF(P339=2,1,0))</f>
        <v/>
      </c>
      <c r="AB339">
        <f>IF(M339&lt;&gt;1,"",IF(O339&gt;=2,1,0))</f>
        <v/>
      </c>
      <c r="AC339">
        <f>IF(M339&lt;&gt;1,"",IF(OR(Q339=999,Q339=""),"",IF(OR(Q339&lt;35,Q339&gt;48),1,0)))</f>
        <v/>
      </c>
      <c r="AD339">
        <f>IF(COUNT(AA339:AC339)&lt;3,"",SUM(AA339:AC339))</f>
        <v/>
      </c>
      <c r="AE339">
        <f>IF(L339&gt;=4,2,IF(L339&gt;=2,1,0))</f>
        <v/>
      </c>
      <c r="AF339">
        <f>IF(L339&gt;=5,1,0)</f>
        <v/>
      </c>
      <c r="AG339">
        <f>AE339+AF339</f>
        <v/>
      </c>
      <c r="AH339" s="15">
        <f>IF(M339&lt;&gt;1,"",IF(OR(R339=-9,R339=""),"",R339))</f>
        <v/>
      </c>
      <c r="AI339">
        <f>IF(M339&lt;&gt;1,"",IF(OR(Q339=999,Q339=""),"",Q339))</f>
        <v/>
      </c>
    </row>
    <row r="340">
      <c r="A340" t="inlineStr">
        <is>
          <t>TQRMNOP101752</t>
        </is>
      </c>
      <c r="B340" t="n">
        <v>2025</v>
      </c>
      <c r="C340" t="n">
        <v>1</v>
      </c>
      <c r="D340" t="n">
        <v>40</v>
      </c>
      <c r="E340" t="inlineStr">
        <is>
          <t>N</t>
        </is>
      </c>
      <c r="F340" t="n">
        <v>22</v>
      </c>
      <c r="G340" t="n">
        <v>1193</v>
      </c>
      <c r="H340" t="n">
        <v>1</v>
      </c>
      <c r="I340" t="n">
        <v>1</v>
      </c>
      <c r="J340" t="n">
        <v>23</v>
      </c>
      <c r="K340" t="n">
        <v>1</v>
      </c>
      <c r="L340" t="n">
        <v>5</v>
      </c>
      <c r="M340" t="n">
        <v>1</v>
      </c>
      <c r="N340" t="n">
        <v>3</v>
      </c>
      <c r="O340" t="n">
        <v>1</v>
      </c>
      <c r="P340" t="n">
        <v>1</v>
      </c>
      <c r="Q340" t="n">
        <v>15</v>
      </c>
      <c r="R340" s="15" t="n">
        <v>219000</v>
      </c>
      <c r="S340" s="15" t="n">
        <v>0</v>
      </c>
      <c r="T340" s="15" t="n">
        <v>219000</v>
      </c>
      <c r="U340" s="15" t="n">
        <v>166700</v>
      </c>
      <c r="V340">
        <f>IFERROR(VLOOKUP(D340,Tablas_Equivalencia!$A$3:$B$8,2,FALSE),"Sin dato")</f>
        <v/>
      </c>
      <c r="W340">
        <f>IFERROR(VLOOKUP(L340,Tablas_Equivalencia!$D$3:$E$9,2,FALSE),"Sin dato")</f>
        <v/>
      </c>
      <c r="X340">
        <f>IF(I340=1,"Varón","Mujer")</f>
        <v/>
      </c>
      <c r="Y340">
        <f>IFERROR(VLOOKUP(M340,Tablas_Equivalencia!$G$3:$H$6,2,FALSE),"Sin dato")</f>
        <v/>
      </c>
      <c r="Z340">
        <f>IF(J340&lt;=24,"18-24","25-29")</f>
        <v/>
      </c>
      <c r="AA340">
        <f>IF(M340&lt;&gt;1,"",IF(P340=2,1,0))</f>
        <v/>
      </c>
      <c r="AB340">
        <f>IF(M340&lt;&gt;1,"",IF(O340&gt;=2,1,0))</f>
        <v/>
      </c>
      <c r="AC340">
        <f>IF(M340&lt;&gt;1,"",IF(OR(Q340=999,Q340=""),"",IF(OR(Q340&lt;35,Q340&gt;48),1,0)))</f>
        <v/>
      </c>
      <c r="AD340">
        <f>IF(COUNT(AA340:AC340)&lt;3,"",SUM(AA340:AC340))</f>
        <v/>
      </c>
      <c r="AE340">
        <f>IF(L340&gt;=4,2,IF(L340&gt;=2,1,0))</f>
        <v/>
      </c>
      <c r="AF340">
        <f>IF(L340&gt;=5,1,0)</f>
        <v/>
      </c>
      <c r="AG340">
        <f>AE340+AF340</f>
        <v/>
      </c>
      <c r="AH340" s="15">
        <f>IF(M340&lt;&gt;1,"",IF(OR(R340=-9,R340=""),"",R340))</f>
        <v/>
      </c>
      <c r="AI340">
        <f>IF(M340&lt;&gt;1,"",IF(OR(Q340=999,Q340=""),"",Q340))</f>
        <v/>
      </c>
    </row>
    <row r="341">
      <c r="A341" t="inlineStr">
        <is>
          <t>TQRMNOP101755</t>
        </is>
      </c>
      <c r="B341" t="n">
        <v>2025</v>
      </c>
      <c r="C341" t="n">
        <v>1</v>
      </c>
      <c r="D341" t="n">
        <v>40</v>
      </c>
      <c r="E341" t="inlineStr">
        <is>
          <t>N</t>
        </is>
      </c>
      <c r="F341" t="n">
        <v>9</v>
      </c>
      <c r="G341" t="n">
        <v>1347</v>
      </c>
      <c r="H341" t="n">
        <v>3</v>
      </c>
      <c r="I341" t="n">
        <v>2</v>
      </c>
      <c r="J341" t="n">
        <v>28</v>
      </c>
      <c r="K341" t="n">
        <v>2</v>
      </c>
      <c r="L341" t="n">
        <v>2</v>
      </c>
      <c r="M341" t="n">
        <v>1</v>
      </c>
      <c r="N341" t="n">
        <v>3</v>
      </c>
      <c r="O341" t="n">
        <v>3</v>
      </c>
      <c r="P341" t="n">
        <v>2</v>
      </c>
      <c r="Q341" t="n">
        <v>25</v>
      </c>
      <c r="R341" s="15" t="n">
        <v>227000</v>
      </c>
      <c r="S341" s="15" t="n">
        <v>0</v>
      </c>
      <c r="T341" s="15" t="n">
        <v>227000</v>
      </c>
      <c r="U341" s="15" t="n">
        <v>63500</v>
      </c>
      <c r="V341">
        <f>IFERROR(VLOOKUP(D341,Tablas_Equivalencia!$A$3:$B$8,2,FALSE),"Sin dato")</f>
        <v/>
      </c>
      <c r="W341">
        <f>IFERROR(VLOOKUP(L341,Tablas_Equivalencia!$D$3:$E$9,2,FALSE),"Sin dato")</f>
        <v/>
      </c>
      <c r="X341">
        <f>IF(I341=1,"Varón","Mujer")</f>
        <v/>
      </c>
      <c r="Y341">
        <f>IFERROR(VLOOKUP(M341,Tablas_Equivalencia!$G$3:$H$6,2,FALSE),"Sin dato")</f>
        <v/>
      </c>
      <c r="Z341">
        <f>IF(J341&lt;=24,"18-24","25-29")</f>
        <v/>
      </c>
      <c r="AA341">
        <f>IF(M341&lt;&gt;1,"",IF(P341=2,1,0))</f>
        <v/>
      </c>
      <c r="AB341">
        <f>IF(M341&lt;&gt;1,"",IF(O341&gt;=2,1,0))</f>
        <v/>
      </c>
      <c r="AC341">
        <f>IF(M341&lt;&gt;1,"",IF(OR(Q341=999,Q341=""),"",IF(OR(Q341&lt;35,Q341&gt;48),1,0)))</f>
        <v/>
      </c>
      <c r="AD341">
        <f>IF(COUNT(AA341:AC341)&lt;3,"",SUM(AA341:AC341))</f>
        <v/>
      </c>
      <c r="AE341">
        <f>IF(L341&gt;=4,2,IF(L341&gt;=2,1,0))</f>
        <v/>
      </c>
      <c r="AF341">
        <f>IF(L341&gt;=5,1,0)</f>
        <v/>
      </c>
      <c r="AG341">
        <f>AE341+AF341</f>
        <v/>
      </c>
      <c r="AH341" s="15">
        <f>IF(M341&lt;&gt;1,"",IF(OR(R341=-9,R341=""),"",R341))</f>
        <v/>
      </c>
      <c r="AI341">
        <f>IF(M341&lt;&gt;1,"",IF(OR(Q341=999,Q341=""),"",Q341))</f>
        <v/>
      </c>
    </row>
    <row r="342">
      <c r="A342" t="inlineStr">
        <is>
          <t>TQRMNOP101762</t>
        </is>
      </c>
      <c r="B342" t="n">
        <v>2025</v>
      </c>
      <c r="C342" t="n">
        <v>1</v>
      </c>
      <c r="D342" t="n">
        <v>43</v>
      </c>
      <c r="E342" t="inlineStr">
        <is>
          <t>N</t>
        </is>
      </c>
      <c r="F342" t="n">
        <v>38</v>
      </c>
      <c r="G342" t="n">
        <v>674</v>
      </c>
      <c r="H342" t="n">
        <v>2</v>
      </c>
      <c r="I342" t="n">
        <v>2</v>
      </c>
      <c r="J342" t="n">
        <v>19</v>
      </c>
      <c r="K342" t="n">
        <v>1</v>
      </c>
      <c r="L342" t="n">
        <v>5</v>
      </c>
      <c r="M342" t="n">
        <v>1</v>
      </c>
      <c r="N342" t="n">
        <v>3</v>
      </c>
      <c r="O342" t="n">
        <v>1</v>
      </c>
      <c r="P342" t="n">
        <v>1</v>
      </c>
      <c r="Q342" t="n">
        <v>59</v>
      </c>
      <c r="R342" s="15" t="n">
        <v>-9</v>
      </c>
      <c r="S342" s="15" t="n">
        <v>0</v>
      </c>
      <c r="T342" s="15" t="n">
        <v>0</v>
      </c>
      <c r="U342" s="15" t="n">
        <v>175100</v>
      </c>
      <c r="V342">
        <f>IFERROR(VLOOKUP(D342,Tablas_Equivalencia!$A$3:$B$8,2,FALSE),"Sin dato")</f>
        <v/>
      </c>
      <c r="W342">
        <f>IFERROR(VLOOKUP(L342,Tablas_Equivalencia!$D$3:$E$9,2,FALSE),"Sin dato")</f>
        <v/>
      </c>
      <c r="X342">
        <f>IF(I342=1,"Varón","Mujer")</f>
        <v/>
      </c>
      <c r="Y342">
        <f>IFERROR(VLOOKUP(M342,Tablas_Equivalencia!$G$3:$H$6,2,FALSE),"Sin dato")</f>
        <v/>
      </c>
      <c r="Z342">
        <f>IF(J342&lt;=24,"18-24","25-29")</f>
        <v/>
      </c>
      <c r="AA342">
        <f>IF(M342&lt;&gt;1,"",IF(P342=2,1,0))</f>
        <v/>
      </c>
      <c r="AB342">
        <f>IF(M342&lt;&gt;1,"",IF(O342&gt;=2,1,0))</f>
        <v/>
      </c>
      <c r="AC342">
        <f>IF(M342&lt;&gt;1,"",IF(OR(Q342=999,Q342=""),"",IF(OR(Q342&lt;35,Q342&gt;48),1,0)))</f>
        <v/>
      </c>
      <c r="AD342">
        <f>IF(COUNT(AA342:AC342)&lt;3,"",SUM(AA342:AC342))</f>
        <v/>
      </c>
      <c r="AE342">
        <f>IF(L342&gt;=4,2,IF(L342&gt;=2,1,0))</f>
        <v/>
      </c>
      <c r="AF342">
        <f>IF(L342&gt;=5,1,0)</f>
        <v/>
      </c>
      <c r="AG342">
        <f>AE342+AF342</f>
        <v/>
      </c>
      <c r="AH342" s="15">
        <f>IF(M342&lt;&gt;1,"",IF(OR(R342=-9,R342=""),"",R342))</f>
        <v/>
      </c>
      <c r="AI342">
        <f>IF(M342&lt;&gt;1,"",IF(OR(Q342=999,Q342=""),"",Q342))</f>
        <v/>
      </c>
    </row>
    <row r="343">
      <c r="A343" t="inlineStr">
        <is>
          <t>TQRMNOP101766</t>
        </is>
      </c>
      <c r="B343" t="n">
        <v>2025</v>
      </c>
      <c r="C343" t="n">
        <v>1</v>
      </c>
      <c r="D343" t="n">
        <v>1</v>
      </c>
      <c r="E343" t="inlineStr">
        <is>
          <t>S</t>
        </is>
      </c>
      <c r="F343" t="n">
        <v>32</v>
      </c>
      <c r="G343" t="n">
        <v>1224</v>
      </c>
      <c r="H343" t="n">
        <v>3</v>
      </c>
      <c r="I343" t="n">
        <v>2</v>
      </c>
      <c r="J343" t="n">
        <v>26</v>
      </c>
      <c r="K343" t="n">
        <v>2</v>
      </c>
      <c r="L343" t="n">
        <v>6</v>
      </c>
      <c r="M343" t="n">
        <v>1</v>
      </c>
      <c r="N343" t="n">
        <v>4</v>
      </c>
      <c r="O343" t="n">
        <v>1</v>
      </c>
      <c r="P343" t="n">
        <v>1</v>
      </c>
      <c r="Q343" t="n">
        <v>37</v>
      </c>
      <c r="R343" s="15" t="n">
        <v>816000</v>
      </c>
      <c r="S343" s="15" t="n">
        <v>0</v>
      </c>
      <c r="T343" s="15" t="n">
        <v>816000</v>
      </c>
      <c r="U343" s="15" t="n">
        <v>155000</v>
      </c>
      <c r="V343">
        <f>IFERROR(VLOOKUP(D343,Tablas_Equivalencia!$A$3:$B$8,2,FALSE),"Sin dato")</f>
        <v/>
      </c>
      <c r="W343">
        <f>IFERROR(VLOOKUP(L343,Tablas_Equivalencia!$D$3:$E$9,2,FALSE),"Sin dato")</f>
        <v/>
      </c>
      <c r="X343">
        <f>IF(I343=1,"Varón","Mujer")</f>
        <v/>
      </c>
      <c r="Y343">
        <f>IFERROR(VLOOKUP(M343,Tablas_Equivalencia!$G$3:$H$6,2,FALSE),"Sin dato")</f>
        <v/>
      </c>
      <c r="Z343">
        <f>IF(J343&lt;=24,"18-24","25-29")</f>
        <v/>
      </c>
      <c r="AA343">
        <f>IF(M343&lt;&gt;1,"",IF(P343=2,1,0))</f>
        <v/>
      </c>
      <c r="AB343">
        <f>IF(M343&lt;&gt;1,"",IF(O343&gt;=2,1,0))</f>
        <v/>
      </c>
      <c r="AC343">
        <f>IF(M343&lt;&gt;1,"",IF(OR(Q343=999,Q343=""),"",IF(OR(Q343&lt;35,Q343&gt;48),1,0)))</f>
        <v/>
      </c>
      <c r="AD343">
        <f>IF(COUNT(AA343:AC343)&lt;3,"",SUM(AA343:AC343))</f>
        <v/>
      </c>
      <c r="AE343">
        <f>IF(L343&gt;=4,2,IF(L343&gt;=2,1,0))</f>
        <v/>
      </c>
      <c r="AF343">
        <f>IF(L343&gt;=5,1,0)</f>
        <v/>
      </c>
      <c r="AG343">
        <f>AE343+AF343</f>
        <v/>
      </c>
      <c r="AH343" s="15">
        <f>IF(M343&lt;&gt;1,"",IF(OR(R343=-9,R343=""),"",R343))</f>
        <v/>
      </c>
      <c r="AI343">
        <f>IF(M343&lt;&gt;1,"",IF(OR(Q343=999,Q343=""),"",Q343))</f>
        <v/>
      </c>
    </row>
    <row r="344">
      <c r="A344" t="inlineStr">
        <is>
          <t>TQRMNOP101767</t>
        </is>
      </c>
      <c r="B344" t="n">
        <v>2025</v>
      </c>
      <c r="C344" t="n">
        <v>1</v>
      </c>
      <c r="D344" t="n">
        <v>1</v>
      </c>
      <c r="E344" t="inlineStr">
        <is>
          <t>S</t>
        </is>
      </c>
      <c r="F344" t="n">
        <v>33</v>
      </c>
      <c r="G344" t="n">
        <v>1304</v>
      </c>
      <c r="H344" t="n">
        <v>3</v>
      </c>
      <c r="I344" t="n">
        <v>1</v>
      </c>
      <c r="J344" t="n">
        <v>20</v>
      </c>
      <c r="K344" t="n">
        <v>2</v>
      </c>
      <c r="L344" t="n">
        <v>2</v>
      </c>
      <c r="M344" t="n">
        <v>1</v>
      </c>
      <c r="N344" t="n">
        <v>3</v>
      </c>
      <c r="O344" t="n">
        <v>2</v>
      </c>
      <c r="P344" t="n">
        <v>2</v>
      </c>
      <c r="Q344" t="n">
        <v>29</v>
      </c>
      <c r="R344" s="15" t="n">
        <v>459000</v>
      </c>
      <c r="S344" s="15" t="n">
        <v>0</v>
      </c>
      <c r="T344" s="15" t="n">
        <v>459000</v>
      </c>
      <c r="U344" s="15" t="n">
        <v>79200</v>
      </c>
      <c r="V344">
        <f>IFERROR(VLOOKUP(D344,Tablas_Equivalencia!$A$3:$B$8,2,FALSE),"Sin dato")</f>
        <v/>
      </c>
      <c r="W344">
        <f>IFERROR(VLOOKUP(L344,Tablas_Equivalencia!$D$3:$E$9,2,FALSE),"Sin dato")</f>
        <v/>
      </c>
      <c r="X344">
        <f>IF(I344=1,"Varón","Mujer")</f>
        <v/>
      </c>
      <c r="Y344">
        <f>IFERROR(VLOOKUP(M344,Tablas_Equivalencia!$G$3:$H$6,2,FALSE),"Sin dato")</f>
        <v/>
      </c>
      <c r="Z344">
        <f>IF(J344&lt;=24,"18-24","25-29")</f>
        <v/>
      </c>
      <c r="AA344">
        <f>IF(M344&lt;&gt;1,"",IF(P344=2,1,0))</f>
        <v/>
      </c>
      <c r="AB344">
        <f>IF(M344&lt;&gt;1,"",IF(O344&gt;=2,1,0))</f>
        <v/>
      </c>
      <c r="AC344">
        <f>IF(M344&lt;&gt;1,"",IF(OR(Q344=999,Q344=""),"",IF(OR(Q344&lt;35,Q344&gt;48),1,0)))</f>
        <v/>
      </c>
      <c r="AD344">
        <f>IF(COUNT(AA344:AC344)&lt;3,"",SUM(AA344:AC344))</f>
        <v/>
      </c>
      <c r="AE344">
        <f>IF(L344&gt;=4,2,IF(L344&gt;=2,1,0))</f>
        <v/>
      </c>
      <c r="AF344">
        <f>IF(L344&gt;=5,1,0)</f>
        <v/>
      </c>
      <c r="AG344">
        <f>AE344+AF344</f>
        <v/>
      </c>
      <c r="AH344" s="15">
        <f>IF(M344&lt;&gt;1,"",IF(OR(R344=-9,R344=""),"",R344))</f>
        <v/>
      </c>
      <c r="AI344">
        <f>IF(M344&lt;&gt;1,"",IF(OR(Q344=999,Q344=""),"",Q344))</f>
        <v/>
      </c>
    </row>
    <row r="345">
      <c r="A345" t="inlineStr">
        <is>
          <t>TQRMNOP101777</t>
        </is>
      </c>
      <c r="B345" t="n">
        <v>2025</v>
      </c>
      <c r="C345" t="n">
        <v>1</v>
      </c>
      <c r="D345" t="n">
        <v>44</v>
      </c>
      <c r="E345" t="inlineStr">
        <is>
          <t>N</t>
        </is>
      </c>
      <c r="F345" t="n">
        <v>14</v>
      </c>
      <c r="G345" t="n">
        <v>1401</v>
      </c>
      <c r="H345" t="n">
        <v>3</v>
      </c>
      <c r="I345" t="n">
        <v>2</v>
      </c>
      <c r="J345" t="n">
        <v>27</v>
      </c>
      <c r="K345" t="n">
        <v>2</v>
      </c>
      <c r="L345" t="n">
        <v>6</v>
      </c>
      <c r="M345" t="n">
        <v>3</v>
      </c>
      <c r="R345" s="15" t="n">
        <v>0</v>
      </c>
      <c r="S345" s="15" t="n">
        <v>0</v>
      </c>
      <c r="T345" s="15" t="n">
        <v>0</v>
      </c>
      <c r="U345" s="15" t="n">
        <v>76400</v>
      </c>
      <c r="V345">
        <f>IFERROR(VLOOKUP(D345,Tablas_Equivalencia!$A$3:$B$8,2,FALSE),"Sin dato")</f>
        <v/>
      </c>
      <c r="W345">
        <f>IFERROR(VLOOKUP(L345,Tablas_Equivalencia!$D$3:$E$9,2,FALSE),"Sin dato")</f>
        <v/>
      </c>
      <c r="X345">
        <f>IF(I345=1,"Varón","Mujer")</f>
        <v/>
      </c>
      <c r="Y345">
        <f>IFERROR(VLOOKUP(M345,Tablas_Equivalencia!$G$3:$H$6,2,FALSE),"Sin dato")</f>
        <v/>
      </c>
      <c r="Z345">
        <f>IF(J345&lt;=24,"18-24","25-29")</f>
        <v/>
      </c>
      <c r="AA345">
        <f>IF(M345&lt;&gt;1,"",IF(P345=2,1,0))</f>
        <v/>
      </c>
      <c r="AB345">
        <f>IF(M345&lt;&gt;1,"",IF(O345&gt;=2,1,0))</f>
        <v/>
      </c>
      <c r="AC345">
        <f>IF(M345&lt;&gt;1,"",IF(OR(Q345=999,Q345=""),"",IF(OR(Q345&lt;35,Q345&gt;48),1,0)))</f>
        <v/>
      </c>
      <c r="AD345">
        <f>IF(COUNT(AA345:AC345)&lt;3,"",SUM(AA345:AC345))</f>
        <v/>
      </c>
      <c r="AE345">
        <f>IF(L345&gt;=4,2,IF(L345&gt;=2,1,0))</f>
        <v/>
      </c>
      <c r="AF345">
        <f>IF(L345&gt;=5,1,0)</f>
        <v/>
      </c>
      <c r="AG345">
        <f>AE345+AF345</f>
        <v/>
      </c>
      <c r="AH345" s="15">
        <f>IF(M345&lt;&gt;1,"",IF(OR(R345=-9,R345=""),"",R345))</f>
        <v/>
      </c>
      <c r="AI345">
        <f>IF(M345&lt;&gt;1,"",IF(OR(Q345=999,Q345=""),"",Q345))</f>
        <v/>
      </c>
    </row>
    <row r="346">
      <c r="A346" t="inlineStr">
        <is>
          <t>TQRMNOP101779</t>
        </is>
      </c>
      <c r="B346" t="n">
        <v>2025</v>
      </c>
      <c r="C346" t="n">
        <v>1</v>
      </c>
      <c r="D346" t="n">
        <v>1</v>
      </c>
      <c r="E346" t="inlineStr">
        <is>
          <t>S</t>
        </is>
      </c>
      <c r="F346" t="n">
        <v>32</v>
      </c>
      <c r="G346" t="n">
        <v>1325</v>
      </c>
      <c r="H346" t="n">
        <v>10</v>
      </c>
      <c r="I346" t="n">
        <v>2</v>
      </c>
      <c r="J346" t="n">
        <v>20</v>
      </c>
      <c r="K346" t="n">
        <v>2</v>
      </c>
      <c r="L346" t="n">
        <v>4</v>
      </c>
      <c r="M346" t="n">
        <v>3</v>
      </c>
      <c r="R346" s="15" t="n">
        <v>0</v>
      </c>
      <c r="S346" s="15" t="n">
        <v>0</v>
      </c>
      <c r="T346" s="15" t="n">
        <v>0</v>
      </c>
      <c r="U346" s="15" t="n">
        <v>110300</v>
      </c>
      <c r="V346">
        <f>IFERROR(VLOOKUP(D346,Tablas_Equivalencia!$A$3:$B$8,2,FALSE),"Sin dato")</f>
        <v/>
      </c>
      <c r="W346">
        <f>IFERROR(VLOOKUP(L346,Tablas_Equivalencia!$D$3:$E$9,2,FALSE),"Sin dato")</f>
        <v/>
      </c>
      <c r="X346">
        <f>IF(I346=1,"Varón","Mujer")</f>
        <v/>
      </c>
      <c r="Y346">
        <f>IFERROR(VLOOKUP(M346,Tablas_Equivalencia!$G$3:$H$6,2,FALSE),"Sin dato")</f>
        <v/>
      </c>
      <c r="Z346">
        <f>IF(J346&lt;=24,"18-24","25-29")</f>
        <v/>
      </c>
      <c r="AA346">
        <f>IF(M346&lt;&gt;1,"",IF(P346=2,1,0))</f>
        <v/>
      </c>
      <c r="AB346">
        <f>IF(M346&lt;&gt;1,"",IF(O346&gt;=2,1,0))</f>
        <v/>
      </c>
      <c r="AC346">
        <f>IF(M346&lt;&gt;1,"",IF(OR(Q346=999,Q346=""),"",IF(OR(Q346&lt;35,Q346&gt;48),1,0)))</f>
        <v/>
      </c>
      <c r="AD346">
        <f>IF(COUNT(AA346:AC346)&lt;3,"",SUM(AA346:AC346))</f>
        <v/>
      </c>
      <c r="AE346">
        <f>IF(L346&gt;=4,2,IF(L346&gt;=2,1,0))</f>
        <v/>
      </c>
      <c r="AF346">
        <f>IF(L346&gt;=5,1,0)</f>
        <v/>
      </c>
      <c r="AG346">
        <f>AE346+AF346</f>
        <v/>
      </c>
      <c r="AH346" s="15">
        <f>IF(M346&lt;&gt;1,"",IF(OR(R346=-9,R346=""),"",R346))</f>
        <v/>
      </c>
      <c r="AI346">
        <f>IF(M346&lt;&gt;1,"",IF(OR(Q346=999,Q346=""),"",Q346))</f>
        <v/>
      </c>
    </row>
    <row r="347">
      <c r="A347" t="inlineStr">
        <is>
          <t>TQRMNOP101780</t>
        </is>
      </c>
      <c r="B347" t="n">
        <v>2025</v>
      </c>
      <c r="C347" t="n">
        <v>1</v>
      </c>
      <c r="D347" t="n">
        <v>1</v>
      </c>
      <c r="E347" t="inlineStr">
        <is>
          <t>S</t>
        </is>
      </c>
      <c r="F347" t="n">
        <v>32</v>
      </c>
      <c r="G347" t="n">
        <v>1548</v>
      </c>
      <c r="H347" t="n">
        <v>10</v>
      </c>
      <c r="I347" t="n">
        <v>2</v>
      </c>
      <c r="J347" t="n">
        <v>28</v>
      </c>
      <c r="K347" t="n">
        <v>2</v>
      </c>
      <c r="L347" t="n">
        <v>4</v>
      </c>
      <c r="M347" t="n">
        <v>1</v>
      </c>
      <c r="N347" t="n">
        <v>3</v>
      </c>
      <c r="O347" t="n">
        <v>1</v>
      </c>
      <c r="P347" t="n">
        <v>1</v>
      </c>
      <c r="Q347" t="n">
        <v>19</v>
      </c>
      <c r="R347" s="15" t="n">
        <v>470000</v>
      </c>
      <c r="S347" s="15" t="n">
        <v>0</v>
      </c>
      <c r="T347" s="15" t="n">
        <v>470000</v>
      </c>
      <c r="U347" s="15" t="n">
        <v>158500</v>
      </c>
      <c r="V347">
        <f>IFERROR(VLOOKUP(D347,Tablas_Equivalencia!$A$3:$B$8,2,FALSE),"Sin dato")</f>
        <v/>
      </c>
      <c r="W347">
        <f>IFERROR(VLOOKUP(L347,Tablas_Equivalencia!$D$3:$E$9,2,FALSE),"Sin dato")</f>
        <v/>
      </c>
      <c r="X347">
        <f>IF(I347=1,"Varón","Mujer")</f>
        <v/>
      </c>
      <c r="Y347">
        <f>IFERROR(VLOOKUP(M347,Tablas_Equivalencia!$G$3:$H$6,2,FALSE),"Sin dato")</f>
        <v/>
      </c>
      <c r="Z347">
        <f>IF(J347&lt;=24,"18-24","25-29")</f>
        <v/>
      </c>
      <c r="AA347">
        <f>IF(M347&lt;&gt;1,"",IF(P347=2,1,0))</f>
        <v/>
      </c>
      <c r="AB347">
        <f>IF(M347&lt;&gt;1,"",IF(O347&gt;=2,1,0))</f>
        <v/>
      </c>
      <c r="AC347">
        <f>IF(M347&lt;&gt;1,"",IF(OR(Q347=999,Q347=""),"",IF(OR(Q347&lt;35,Q347&gt;48),1,0)))</f>
        <v/>
      </c>
      <c r="AD347">
        <f>IF(COUNT(AA347:AC347)&lt;3,"",SUM(AA347:AC347))</f>
        <v/>
      </c>
      <c r="AE347">
        <f>IF(L347&gt;=4,2,IF(L347&gt;=2,1,0))</f>
        <v/>
      </c>
      <c r="AF347">
        <f>IF(L347&gt;=5,1,0)</f>
        <v/>
      </c>
      <c r="AG347">
        <f>AE347+AF347</f>
        <v/>
      </c>
      <c r="AH347" s="15">
        <f>IF(M347&lt;&gt;1,"",IF(OR(R347=-9,R347=""),"",R347))</f>
        <v/>
      </c>
      <c r="AI347">
        <f>IF(M347&lt;&gt;1,"",IF(OR(Q347=999,Q347=""),"",Q347))</f>
        <v/>
      </c>
    </row>
    <row r="348">
      <c r="A348" t="inlineStr">
        <is>
          <t>TQRMNOP101782</t>
        </is>
      </c>
      <c r="B348" t="n">
        <v>2025</v>
      </c>
      <c r="C348" t="n">
        <v>1</v>
      </c>
      <c r="D348" t="n">
        <v>41</v>
      </c>
      <c r="E348" t="inlineStr">
        <is>
          <t>N</t>
        </is>
      </c>
      <c r="F348" t="n">
        <v>15</v>
      </c>
      <c r="G348" t="n">
        <v>1783</v>
      </c>
      <c r="H348" t="n">
        <v>1</v>
      </c>
      <c r="I348" t="n">
        <v>1</v>
      </c>
      <c r="J348" t="n">
        <v>29</v>
      </c>
      <c r="K348" t="n">
        <v>2</v>
      </c>
      <c r="L348" t="n">
        <v>3</v>
      </c>
      <c r="M348" t="n">
        <v>1</v>
      </c>
      <c r="N348" t="n">
        <v>3</v>
      </c>
      <c r="O348" t="n">
        <v>2</v>
      </c>
      <c r="P348" t="n">
        <v>2</v>
      </c>
      <c r="Q348" t="n">
        <v>999</v>
      </c>
      <c r="R348" s="15" t="n">
        <v>140000</v>
      </c>
      <c r="S348" s="15" t="n">
        <v>0</v>
      </c>
      <c r="T348" s="15" t="n">
        <v>140000</v>
      </c>
      <c r="U348" s="15" t="n">
        <v>269700</v>
      </c>
      <c r="V348">
        <f>IFERROR(VLOOKUP(D348,Tablas_Equivalencia!$A$3:$B$8,2,FALSE),"Sin dato")</f>
        <v/>
      </c>
      <c r="W348">
        <f>IFERROR(VLOOKUP(L348,Tablas_Equivalencia!$D$3:$E$9,2,FALSE),"Sin dato")</f>
        <v/>
      </c>
      <c r="X348">
        <f>IF(I348=1,"Varón","Mujer")</f>
        <v/>
      </c>
      <c r="Y348">
        <f>IFERROR(VLOOKUP(M348,Tablas_Equivalencia!$G$3:$H$6,2,FALSE),"Sin dato")</f>
        <v/>
      </c>
      <c r="Z348">
        <f>IF(J348&lt;=24,"18-24","25-29")</f>
        <v/>
      </c>
      <c r="AA348">
        <f>IF(M348&lt;&gt;1,"",IF(P348=2,1,0))</f>
        <v/>
      </c>
      <c r="AB348">
        <f>IF(M348&lt;&gt;1,"",IF(O348&gt;=2,1,0))</f>
        <v/>
      </c>
      <c r="AC348">
        <f>IF(M348&lt;&gt;1,"",IF(OR(Q348=999,Q348=""),"",IF(OR(Q348&lt;35,Q348&gt;48),1,0)))</f>
        <v/>
      </c>
      <c r="AD348">
        <f>IF(COUNT(AA348:AC348)&lt;3,"",SUM(AA348:AC348))</f>
        <v/>
      </c>
      <c r="AE348">
        <f>IF(L348&gt;=4,2,IF(L348&gt;=2,1,0))</f>
        <v/>
      </c>
      <c r="AF348">
        <f>IF(L348&gt;=5,1,0)</f>
        <v/>
      </c>
      <c r="AG348">
        <f>AE348+AF348</f>
        <v/>
      </c>
      <c r="AH348" s="15">
        <f>IF(M348&lt;&gt;1,"",IF(OR(R348=-9,R348=""),"",R348))</f>
        <v/>
      </c>
      <c r="AI348">
        <f>IF(M348&lt;&gt;1,"",IF(OR(Q348=999,Q348=""),"",Q348))</f>
        <v/>
      </c>
    </row>
    <row r="349">
      <c r="A349" t="inlineStr">
        <is>
          <t>TQRMNOP101783</t>
        </is>
      </c>
      <c r="B349" t="n">
        <v>2025</v>
      </c>
      <c r="C349" t="n">
        <v>1</v>
      </c>
      <c r="D349" t="n">
        <v>1</v>
      </c>
      <c r="E349" t="inlineStr">
        <is>
          <t>S</t>
        </is>
      </c>
      <c r="F349" t="n">
        <v>33</v>
      </c>
      <c r="G349" t="n">
        <v>1401</v>
      </c>
      <c r="H349" t="n">
        <v>1</v>
      </c>
      <c r="I349" t="n">
        <v>1</v>
      </c>
      <c r="J349" t="n">
        <v>20</v>
      </c>
      <c r="K349" t="n">
        <v>1</v>
      </c>
      <c r="L349" t="n">
        <v>5</v>
      </c>
      <c r="M349" t="n">
        <v>1</v>
      </c>
      <c r="N349" t="n">
        <v>3</v>
      </c>
      <c r="O349" t="n">
        <v>1</v>
      </c>
      <c r="P349" t="n">
        <v>1</v>
      </c>
      <c r="Q349" t="n">
        <v>65</v>
      </c>
      <c r="R349" s="15" t="n">
        <v>1104000</v>
      </c>
      <c r="S349" s="15" t="n">
        <v>0</v>
      </c>
      <c r="T349" s="15" t="n">
        <v>1104000</v>
      </c>
      <c r="U349" s="15" t="n">
        <v>143600</v>
      </c>
      <c r="V349">
        <f>IFERROR(VLOOKUP(D349,Tablas_Equivalencia!$A$3:$B$8,2,FALSE),"Sin dato")</f>
        <v/>
      </c>
      <c r="W349">
        <f>IFERROR(VLOOKUP(L349,Tablas_Equivalencia!$D$3:$E$9,2,FALSE),"Sin dato")</f>
        <v/>
      </c>
      <c r="X349">
        <f>IF(I349=1,"Varón","Mujer")</f>
        <v/>
      </c>
      <c r="Y349">
        <f>IFERROR(VLOOKUP(M349,Tablas_Equivalencia!$G$3:$H$6,2,FALSE),"Sin dato")</f>
        <v/>
      </c>
      <c r="Z349">
        <f>IF(J349&lt;=24,"18-24","25-29")</f>
        <v/>
      </c>
      <c r="AA349">
        <f>IF(M349&lt;&gt;1,"",IF(P349=2,1,0))</f>
        <v/>
      </c>
      <c r="AB349">
        <f>IF(M349&lt;&gt;1,"",IF(O349&gt;=2,1,0))</f>
        <v/>
      </c>
      <c r="AC349">
        <f>IF(M349&lt;&gt;1,"",IF(OR(Q349=999,Q349=""),"",IF(OR(Q349&lt;35,Q349&gt;48),1,0)))</f>
        <v/>
      </c>
      <c r="AD349">
        <f>IF(COUNT(AA349:AC349)&lt;3,"",SUM(AA349:AC349))</f>
        <v/>
      </c>
      <c r="AE349">
        <f>IF(L349&gt;=4,2,IF(L349&gt;=2,1,0))</f>
        <v/>
      </c>
      <c r="AF349">
        <f>IF(L349&gt;=5,1,0)</f>
        <v/>
      </c>
      <c r="AG349">
        <f>AE349+AF349</f>
        <v/>
      </c>
      <c r="AH349" s="15">
        <f>IF(M349&lt;&gt;1,"",IF(OR(R349=-9,R349=""),"",R349))</f>
        <v/>
      </c>
      <c r="AI349">
        <f>IF(M349&lt;&gt;1,"",IF(OR(Q349=999,Q349=""),"",Q349))</f>
        <v/>
      </c>
    </row>
    <row r="350">
      <c r="A350" t="inlineStr">
        <is>
          <t>TQRMNOP101788</t>
        </is>
      </c>
      <c r="B350" t="n">
        <v>2025</v>
      </c>
      <c r="C350" t="n">
        <v>1</v>
      </c>
      <c r="D350" t="n">
        <v>40</v>
      </c>
      <c r="E350" t="inlineStr">
        <is>
          <t>S</t>
        </is>
      </c>
      <c r="F350" t="n">
        <v>7</v>
      </c>
      <c r="G350" t="n">
        <v>1650</v>
      </c>
      <c r="H350" t="n">
        <v>3</v>
      </c>
      <c r="I350" t="n">
        <v>1</v>
      </c>
      <c r="J350" t="n">
        <v>25</v>
      </c>
      <c r="K350" t="n">
        <v>2</v>
      </c>
      <c r="L350" t="n">
        <v>6</v>
      </c>
      <c r="M350" t="n">
        <v>1</v>
      </c>
      <c r="N350" t="n">
        <v>3</v>
      </c>
      <c r="O350" t="n">
        <v>3</v>
      </c>
      <c r="P350" t="n">
        <v>2</v>
      </c>
      <c r="Q350" t="n">
        <v>15</v>
      </c>
      <c r="R350" s="15" t="n">
        <v>314000</v>
      </c>
      <c r="S350" s="15" t="n">
        <v>0</v>
      </c>
      <c r="T350" s="15" t="n">
        <v>314000</v>
      </c>
      <c r="U350" s="15" t="n">
        <v>292800</v>
      </c>
      <c r="V350">
        <f>IFERROR(VLOOKUP(D350,Tablas_Equivalencia!$A$3:$B$8,2,FALSE),"Sin dato")</f>
        <v/>
      </c>
      <c r="W350">
        <f>IFERROR(VLOOKUP(L350,Tablas_Equivalencia!$D$3:$E$9,2,FALSE),"Sin dato")</f>
        <v/>
      </c>
      <c r="X350">
        <f>IF(I350=1,"Varón","Mujer")</f>
        <v/>
      </c>
      <c r="Y350">
        <f>IFERROR(VLOOKUP(M350,Tablas_Equivalencia!$G$3:$H$6,2,FALSE),"Sin dato")</f>
        <v/>
      </c>
      <c r="Z350">
        <f>IF(J350&lt;=24,"18-24","25-29")</f>
        <v/>
      </c>
      <c r="AA350">
        <f>IF(M350&lt;&gt;1,"",IF(P350=2,1,0))</f>
        <v/>
      </c>
      <c r="AB350">
        <f>IF(M350&lt;&gt;1,"",IF(O350&gt;=2,1,0))</f>
        <v/>
      </c>
      <c r="AC350">
        <f>IF(M350&lt;&gt;1,"",IF(OR(Q350=999,Q350=""),"",IF(OR(Q350&lt;35,Q350&gt;48),1,0)))</f>
        <v/>
      </c>
      <c r="AD350">
        <f>IF(COUNT(AA350:AC350)&lt;3,"",SUM(AA350:AC350))</f>
        <v/>
      </c>
      <c r="AE350">
        <f>IF(L350&gt;=4,2,IF(L350&gt;=2,1,0))</f>
        <v/>
      </c>
      <c r="AF350">
        <f>IF(L350&gt;=5,1,0)</f>
        <v/>
      </c>
      <c r="AG350">
        <f>AE350+AF350</f>
        <v/>
      </c>
      <c r="AH350" s="15">
        <f>IF(M350&lt;&gt;1,"",IF(OR(R350=-9,R350=""),"",R350))</f>
        <v/>
      </c>
      <c r="AI350">
        <f>IF(M350&lt;&gt;1,"",IF(OR(Q350=999,Q350=""),"",Q350))</f>
        <v/>
      </c>
    </row>
    <row r="351">
      <c r="A351" t="inlineStr">
        <is>
          <t>TQRMNOP101791</t>
        </is>
      </c>
      <c r="B351" t="n">
        <v>2025</v>
      </c>
      <c r="C351" t="n">
        <v>1</v>
      </c>
      <c r="D351" t="n">
        <v>40</v>
      </c>
      <c r="E351" t="inlineStr">
        <is>
          <t>N</t>
        </is>
      </c>
      <c r="F351" t="n">
        <v>23</v>
      </c>
      <c r="G351" t="n">
        <v>1148</v>
      </c>
      <c r="H351" t="n">
        <v>3</v>
      </c>
      <c r="I351" t="n">
        <v>1</v>
      </c>
      <c r="J351" t="n">
        <v>21</v>
      </c>
      <c r="K351" t="n">
        <v>2</v>
      </c>
      <c r="L351" t="n">
        <v>4</v>
      </c>
      <c r="M351" t="n">
        <v>1</v>
      </c>
      <c r="N351" t="n">
        <v>3</v>
      </c>
      <c r="O351" t="n">
        <v>1</v>
      </c>
      <c r="P351" t="n">
        <v>1</v>
      </c>
      <c r="Q351" t="n">
        <v>999</v>
      </c>
      <c r="R351" s="15" t="n">
        <v>340000</v>
      </c>
      <c r="S351" s="15" t="n">
        <v>104000</v>
      </c>
      <c r="T351" s="15" t="n">
        <v>444000</v>
      </c>
      <c r="U351" s="15" t="n">
        <v>255000</v>
      </c>
      <c r="V351">
        <f>IFERROR(VLOOKUP(D351,Tablas_Equivalencia!$A$3:$B$8,2,FALSE),"Sin dato")</f>
        <v/>
      </c>
      <c r="W351">
        <f>IFERROR(VLOOKUP(L351,Tablas_Equivalencia!$D$3:$E$9,2,FALSE),"Sin dato")</f>
        <v/>
      </c>
      <c r="X351">
        <f>IF(I351=1,"Varón","Mujer")</f>
        <v/>
      </c>
      <c r="Y351">
        <f>IFERROR(VLOOKUP(M351,Tablas_Equivalencia!$G$3:$H$6,2,FALSE),"Sin dato")</f>
        <v/>
      </c>
      <c r="Z351">
        <f>IF(J351&lt;=24,"18-24","25-29")</f>
        <v/>
      </c>
      <c r="AA351">
        <f>IF(M351&lt;&gt;1,"",IF(P351=2,1,0))</f>
        <v/>
      </c>
      <c r="AB351">
        <f>IF(M351&lt;&gt;1,"",IF(O351&gt;=2,1,0))</f>
        <v/>
      </c>
      <c r="AC351">
        <f>IF(M351&lt;&gt;1,"",IF(OR(Q351=999,Q351=""),"",IF(OR(Q351&lt;35,Q351&gt;48),1,0)))</f>
        <v/>
      </c>
      <c r="AD351">
        <f>IF(COUNT(AA351:AC351)&lt;3,"",SUM(AA351:AC351))</f>
        <v/>
      </c>
      <c r="AE351">
        <f>IF(L351&gt;=4,2,IF(L351&gt;=2,1,0))</f>
        <v/>
      </c>
      <c r="AF351">
        <f>IF(L351&gt;=5,1,0)</f>
        <v/>
      </c>
      <c r="AG351">
        <f>AE351+AF351</f>
        <v/>
      </c>
      <c r="AH351" s="15">
        <f>IF(M351&lt;&gt;1,"",IF(OR(R351=-9,R351=""),"",R351))</f>
        <v/>
      </c>
      <c r="AI351">
        <f>IF(M351&lt;&gt;1,"",IF(OR(Q351=999,Q351=""),"",Q351))</f>
        <v/>
      </c>
    </row>
    <row r="352">
      <c r="A352" t="inlineStr">
        <is>
          <t>TQRMNOP101794</t>
        </is>
      </c>
      <c r="B352" t="n">
        <v>2025</v>
      </c>
      <c r="C352" t="n">
        <v>1</v>
      </c>
      <c r="D352" t="n">
        <v>44</v>
      </c>
      <c r="E352" t="inlineStr">
        <is>
          <t>N</t>
        </is>
      </c>
      <c r="F352" t="n">
        <v>6</v>
      </c>
      <c r="G352" t="n">
        <v>854</v>
      </c>
      <c r="H352" t="n">
        <v>1</v>
      </c>
      <c r="I352" t="n">
        <v>1</v>
      </c>
      <c r="J352" t="n">
        <v>24</v>
      </c>
      <c r="K352" t="n">
        <v>2</v>
      </c>
      <c r="L352" t="n">
        <v>4</v>
      </c>
      <c r="M352" t="n">
        <v>1</v>
      </c>
      <c r="N352" t="n">
        <v>3</v>
      </c>
      <c r="O352" t="n">
        <v>1</v>
      </c>
      <c r="P352" t="n">
        <v>1</v>
      </c>
      <c r="Q352" t="n">
        <v>44</v>
      </c>
      <c r="R352" s="15" t="n">
        <v>383000</v>
      </c>
      <c r="S352" s="15" t="n">
        <v>0</v>
      </c>
      <c r="T352" s="15" t="n">
        <v>383000</v>
      </c>
      <c r="U352" s="15" t="n">
        <v>181000</v>
      </c>
      <c r="V352">
        <f>IFERROR(VLOOKUP(D352,Tablas_Equivalencia!$A$3:$B$8,2,FALSE),"Sin dato")</f>
        <v/>
      </c>
      <c r="W352">
        <f>IFERROR(VLOOKUP(L352,Tablas_Equivalencia!$D$3:$E$9,2,FALSE),"Sin dato")</f>
        <v/>
      </c>
      <c r="X352">
        <f>IF(I352=1,"Varón","Mujer")</f>
        <v/>
      </c>
      <c r="Y352">
        <f>IFERROR(VLOOKUP(M352,Tablas_Equivalencia!$G$3:$H$6,2,FALSE),"Sin dato")</f>
        <v/>
      </c>
      <c r="Z352">
        <f>IF(J352&lt;=24,"18-24","25-29")</f>
        <v/>
      </c>
      <c r="AA352">
        <f>IF(M352&lt;&gt;1,"",IF(P352=2,1,0))</f>
        <v/>
      </c>
      <c r="AB352">
        <f>IF(M352&lt;&gt;1,"",IF(O352&gt;=2,1,0))</f>
        <v/>
      </c>
      <c r="AC352">
        <f>IF(M352&lt;&gt;1,"",IF(OR(Q352=999,Q352=""),"",IF(OR(Q352&lt;35,Q352&gt;48),1,0)))</f>
        <v/>
      </c>
      <c r="AD352">
        <f>IF(COUNT(AA352:AC352)&lt;3,"",SUM(AA352:AC352))</f>
        <v/>
      </c>
      <c r="AE352">
        <f>IF(L352&gt;=4,2,IF(L352&gt;=2,1,0))</f>
        <v/>
      </c>
      <c r="AF352">
        <f>IF(L352&gt;=5,1,0)</f>
        <v/>
      </c>
      <c r="AG352">
        <f>AE352+AF352</f>
        <v/>
      </c>
      <c r="AH352" s="15">
        <f>IF(M352&lt;&gt;1,"",IF(OR(R352=-9,R352=""),"",R352))</f>
        <v/>
      </c>
      <c r="AI352">
        <f>IF(M352&lt;&gt;1,"",IF(OR(Q352=999,Q352=""),"",Q352))</f>
        <v/>
      </c>
    </row>
    <row r="353">
      <c r="A353" t="inlineStr">
        <is>
          <t>TQRMNOP101796</t>
        </is>
      </c>
      <c r="B353" t="n">
        <v>2025</v>
      </c>
      <c r="C353" t="n">
        <v>1</v>
      </c>
      <c r="D353" t="n">
        <v>43</v>
      </c>
      <c r="E353" t="inlineStr">
        <is>
          <t>N</t>
        </is>
      </c>
      <c r="F353" t="n">
        <v>38</v>
      </c>
      <c r="G353" t="n">
        <v>192</v>
      </c>
      <c r="H353" t="n">
        <v>3</v>
      </c>
      <c r="I353" t="n">
        <v>2</v>
      </c>
      <c r="J353" t="n">
        <v>19</v>
      </c>
      <c r="K353" t="n">
        <v>2</v>
      </c>
      <c r="L353" t="n">
        <v>3</v>
      </c>
      <c r="M353" t="n">
        <v>3</v>
      </c>
      <c r="R353" s="15" t="n">
        <v>0</v>
      </c>
      <c r="S353" s="15" t="n">
        <v>0</v>
      </c>
      <c r="T353" s="15" t="n">
        <v>0</v>
      </c>
      <c r="U353" s="15" t="n">
        <v>314100</v>
      </c>
      <c r="V353">
        <f>IFERROR(VLOOKUP(D353,Tablas_Equivalencia!$A$3:$B$8,2,FALSE),"Sin dato")</f>
        <v/>
      </c>
      <c r="W353">
        <f>IFERROR(VLOOKUP(L353,Tablas_Equivalencia!$D$3:$E$9,2,FALSE),"Sin dato")</f>
        <v/>
      </c>
      <c r="X353">
        <f>IF(I353=1,"Varón","Mujer")</f>
        <v/>
      </c>
      <c r="Y353">
        <f>IFERROR(VLOOKUP(M353,Tablas_Equivalencia!$G$3:$H$6,2,FALSE),"Sin dato")</f>
        <v/>
      </c>
      <c r="Z353">
        <f>IF(J353&lt;=24,"18-24","25-29")</f>
        <v/>
      </c>
      <c r="AA353">
        <f>IF(M353&lt;&gt;1,"",IF(P353=2,1,0))</f>
        <v/>
      </c>
      <c r="AB353">
        <f>IF(M353&lt;&gt;1,"",IF(O353&gt;=2,1,0))</f>
        <v/>
      </c>
      <c r="AC353">
        <f>IF(M353&lt;&gt;1,"",IF(OR(Q353=999,Q353=""),"",IF(OR(Q353&lt;35,Q353&gt;48),1,0)))</f>
        <v/>
      </c>
      <c r="AD353">
        <f>IF(COUNT(AA353:AC353)&lt;3,"",SUM(AA353:AC353))</f>
        <v/>
      </c>
      <c r="AE353">
        <f>IF(L353&gt;=4,2,IF(L353&gt;=2,1,0))</f>
        <v/>
      </c>
      <c r="AF353">
        <f>IF(L353&gt;=5,1,0)</f>
        <v/>
      </c>
      <c r="AG353">
        <f>AE353+AF353</f>
        <v/>
      </c>
      <c r="AH353" s="15">
        <f>IF(M353&lt;&gt;1,"",IF(OR(R353=-9,R353=""),"",R353))</f>
        <v/>
      </c>
      <c r="AI353">
        <f>IF(M353&lt;&gt;1,"",IF(OR(Q353=999,Q353=""),"",Q353))</f>
        <v/>
      </c>
    </row>
    <row r="354">
      <c r="A354" t="inlineStr">
        <is>
          <t>TQRMNOP101804</t>
        </is>
      </c>
      <c r="B354" t="n">
        <v>2025</v>
      </c>
      <c r="C354" t="n">
        <v>1</v>
      </c>
      <c r="D354" t="n">
        <v>40</v>
      </c>
      <c r="E354" t="inlineStr">
        <is>
          <t>N</t>
        </is>
      </c>
      <c r="F354" t="n">
        <v>23</v>
      </c>
      <c r="G354" t="n">
        <v>1667</v>
      </c>
      <c r="H354" t="n">
        <v>1</v>
      </c>
      <c r="I354" t="n">
        <v>1</v>
      </c>
      <c r="J354" t="n">
        <v>29</v>
      </c>
      <c r="K354" t="n">
        <v>2</v>
      </c>
      <c r="L354" t="n">
        <v>3</v>
      </c>
      <c r="M354" t="n">
        <v>1</v>
      </c>
      <c r="N354" t="n">
        <v>3</v>
      </c>
      <c r="O354" t="n">
        <v>2</v>
      </c>
      <c r="P354" t="n">
        <v>2</v>
      </c>
      <c r="Q354" t="n">
        <v>30</v>
      </c>
      <c r="R354" s="15" t="n">
        <v>491000</v>
      </c>
      <c r="S354" s="15" t="n">
        <v>0</v>
      </c>
      <c r="T354" s="15" t="n">
        <v>491000</v>
      </c>
      <c r="U354" s="15" t="n">
        <v>85700</v>
      </c>
      <c r="V354">
        <f>IFERROR(VLOOKUP(D354,Tablas_Equivalencia!$A$3:$B$8,2,FALSE),"Sin dato")</f>
        <v/>
      </c>
      <c r="W354">
        <f>IFERROR(VLOOKUP(L354,Tablas_Equivalencia!$D$3:$E$9,2,FALSE),"Sin dato")</f>
        <v/>
      </c>
      <c r="X354">
        <f>IF(I354=1,"Varón","Mujer")</f>
        <v/>
      </c>
      <c r="Y354">
        <f>IFERROR(VLOOKUP(M354,Tablas_Equivalencia!$G$3:$H$6,2,FALSE),"Sin dato")</f>
        <v/>
      </c>
      <c r="Z354">
        <f>IF(J354&lt;=24,"18-24","25-29")</f>
        <v/>
      </c>
      <c r="AA354">
        <f>IF(M354&lt;&gt;1,"",IF(P354=2,1,0))</f>
        <v/>
      </c>
      <c r="AB354">
        <f>IF(M354&lt;&gt;1,"",IF(O354&gt;=2,1,0))</f>
        <v/>
      </c>
      <c r="AC354">
        <f>IF(M354&lt;&gt;1,"",IF(OR(Q354=999,Q354=""),"",IF(OR(Q354&lt;35,Q354&gt;48),1,0)))</f>
        <v/>
      </c>
      <c r="AD354">
        <f>IF(COUNT(AA354:AC354)&lt;3,"",SUM(AA354:AC354))</f>
        <v/>
      </c>
      <c r="AE354">
        <f>IF(L354&gt;=4,2,IF(L354&gt;=2,1,0))</f>
        <v/>
      </c>
      <c r="AF354">
        <f>IF(L354&gt;=5,1,0)</f>
        <v/>
      </c>
      <c r="AG354">
        <f>AE354+AF354</f>
        <v/>
      </c>
      <c r="AH354" s="15">
        <f>IF(M354&lt;&gt;1,"",IF(OR(R354=-9,R354=""),"",R354))</f>
        <v/>
      </c>
      <c r="AI354">
        <f>IF(M354&lt;&gt;1,"",IF(OR(Q354=999,Q354=""),"",Q354))</f>
        <v/>
      </c>
    </row>
    <row r="355">
      <c r="A355" t="inlineStr">
        <is>
          <t>TQRMNOP101806</t>
        </is>
      </c>
      <c r="B355" t="n">
        <v>2025</v>
      </c>
      <c r="C355" t="n">
        <v>1</v>
      </c>
      <c r="D355" t="n">
        <v>40</v>
      </c>
      <c r="E355" t="inlineStr">
        <is>
          <t>N</t>
        </is>
      </c>
      <c r="F355" t="n">
        <v>22</v>
      </c>
      <c r="G355" t="n">
        <v>1119</v>
      </c>
      <c r="H355" t="n">
        <v>1</v>
      </c>
      <c r="I355" t="n">
        <v>1</v>
      </c>
      <c r="J355" t="n">
        <v>26</v>
      </c>
      <c r="K355" t="n">
        <v>2</v>
      </c>
      <c r="L355" t="n">
        <v>4</v>
      </c>
      <c r="M355" t="n">
        <v>2</v>
      </c>
      <c r="R355" s="15" t="n">
        <v>0</v>
      </c>
      <c r="S355" s="15" t="n">
        <v>0</v>
      </c>
      <c r="T355" s="15" t="n">
        <v>0</v>
      </c>
      <c r="U355" s="15" t="n">
        <v>177600</v>
      </c>
      <c r="V355">
        <f>IFERROR(VLOOKUP(D355,Tablas_Equivalencia!$A$3:$B$8,2,FALSE),"Sin dato")</f>
        <v/>
      </c>
      <c r="W355">
        <f>IFERROR(VLOOKUP(L355,Tablas_Equivalencia!$D$3:$E$9,2,FALSE),"Sin dato")</f>
        <v/>
      </c>
      <c r="X355">
        <f>IF(I355=1,"Varón","Mujer")</f>
        <v/>
      </c>
      <c r="Y355">
        <f>IFERROR(VLOOKUP(M355,Tablas_Equivalencia!$G$3:$H$6,2,FALSE),"Sin dato")</f>
        <v/>
      </c>
      <c r="Z355">
        <f>IF(J355&lt;=24,"18-24","25-29")</f>
        <v/>
      </c>
      <c r="AA355">
        <f>IF(M355&lt;&gt;1,"",IF(P355=2,1,0))</f>
        <v/>
      </c>
      <c r="AB355">
        <f>IF(M355&lt;&gt;1,"",IF(O355&gt;=2,1,0))</f>
        <v/>
      </c>
      <c r="AC355">
        <f>IF(M355&lt;&gt;1,"",IF(OR(Q355=999,Q355=""),"",IF(OR(Q355&lt;35,Q355&gt;48),1,0)))</f>
        <v/>
      </c>
      <c r="AD355">
        <f>IF(COUNT(AA355:AC355)&lt;3,"",SUM(AA355:AC355))</f>
        <v/>
      </c>
      <c r="AE355">
        <f>IF(L355&gt;=4,2,IF(L355&gt;=2,1,0))</f>
        <v/>
      </c>
      <c r="AF355">
        <f>IF(L355&gt;=5,1,0)</f>
        <v/>
      </c>
      <c r="AG355">
        <f>AE355+AF355</f>
        <v/>
      </c>
      <c r="AH355" s="15">
        <f>IF(M355&lt;&gt;1,"",IF(OR(R355=-9,R355=""),"",R355))</f>
        <v/>
      </c>
      <c r="AI355">
        <f>IF(M355&lt;&gt;1,"",IF(OR(Q355=999,Q355=""),"",Q355))</f>
        <v/>
      </c>
    </row>
    <row r="356">
      <c r="A356" t="inlineStr">
        <is>
          <t>TQRMNOP101809</t>
        </is>
      </c>
      <c r="B356" t="n">
        <v>2025</v>
      </c>
      <c r="C356" t="n">
        <v>1</v>
      </c>
      <c r="D356" t="n">
        <v>1</v>
      </c>
      <c r="E356" t="inlineStr">
        <is>
          <t>S</t>
        </is>
      </c>
      <c r="F356" t="n">
        <v>33</v>
      </c>
      <c r="G356" t="n">
        <v>1260</v>
      </c>
      <c r="H356" t="n">
        <v>3</v>
      </c>
      <c r="I356" t="n">
        <v>2</v>
      </c>
      <c r="J356" t="n">
        <v>23</v>
      </c>
      <c r="K356" t="n">
        <v>2</v>
      </c>
      <c r="L356" t="n">
        <v>6</v>
      </c>
      <c r="M356" t="n">
        <v>1</v>
      </c>
      <c r="N356" t="n">
        <v>2</v>
      </c>
      <c r="O356" t="n">
        <v>1</v>
      </c>
      <c r="P356" t="n">
        <v>1</v>
      </c>
      <c r="Q356" t="n">
        <v>39</v>
      </c>
      <c r="R356" s="15" t="n">
        <v>841000</v>
      </c>
      <c r="S356" s="15" t="n">
        <v>0</v>
      </c>
      <c r="T356" s="15" t="n">
        <v>841000</v>
      </c>
      <c r="U356" s="15" t="n">
        <v>502200</v>
      </c>
      <c r="V356">
        <f>IFERROR(VLOOKUP(D356,Tablas_Equivalencia!$A$3:$B$8,2,FALSE),"Sin dato")</f>
        <v/>
      </c>
      <c r="W356">
        <f>IFERROR(VLOOKUP(L356,Tablas_Equivalencia!$D$3:$E$9,2,FALSE),"Sin dato")</f>
        <v/>
      </c>
      <c r="X356">
        <f>IF(I356=1,"Varón","Mujer")</f>
        <v/>
      </c>
      <c r="Y356">
        <f>IFERROR(VLOOKUP(M356,Tablas_Equivalencia!$G$3:$H$6,2,FALSE),"Sin dato")</f>
        <v/>
      </c>
      <c r="Z356">
        <f>IF(J356&lt;=24,"18-24","25-29")</f>
        <v/>
      </c>
      <c r="AA356">
        <f>IF(M356&lt;&gt;1,"",IF(P356=2,1,0))</f>
        <v/>
      </c>
      <c r="AB356">
        <f>IF(M356&lt;&gt;1,"",IF(O356&gt;=2,1,0))</f>
        <v/>
      </c>
      <c r="AC356">
        <f>IF(M356&lt;&gt;1,"",IF(OR(Q356=999,Q356=""),"",IF(OR(Q356&lt;35,Q356&gt;48),1,0)))</f>
        <v/>
      </c>
      <c r="AD356">
        <f>IF(COUNT(AA356:AC356)&lt;3,"",SUM(AA356:AC356))</f>
        <v/>
      </c>
      <c r="AE356">
        <f>IF(L356&gt;=4,2,IF(L356&gt;=2,1,0))</f>
        <v/>
      </c>
      <c r="AF356">
        <f>IF(L356&gt;=5,1,0)</f>
        <v/>
      </c>
      <c r="AG356">
        <f>AE356+AF356</f>
        <v/>
      </c>
      <c r="AH356" s="15">
        <f>IF(M356&lt;&gt;1,"",IF(OR(R356=-9,R356=""),"",R356))</f>
        <v/>
      </c>
      <c r="AI356">
        <f>IF(M356&lt;&gt;1,"",IF(OR(Q356=999,Q356=""),"",Q356))</f>
        <v/>
      </c>
    </row>
    <row r="357">
      <c r="A357" t="inlineStr">
        <is>
          <t>TQRMNOP101815</t>
        </is>
      </c>
      <c r="B357" t="n">
        <v>2025</v>
      </c>
      <c r="C357" t="n">
        <v>1</v>
      </c>
      <c r="D357" t="n">
        <v>43</v>
      </c>
      <c r="E357" t="inlineStr">
        <is>
          <t>S</t>
        </is>
      </c>
      <c r="F357" t="n">
        <v>19</v>
      </c>
      <c r="G357" t="n">
        <v>994</v>
      </c>
      <c r="H357" t="n">
        <v>1</v>
      </c>
      <c r="I357" t="n">
        <v>1</v>
      </c>
      <c r="J357" t="n">
        <v>26</v>
      </c>
      <c r="K357" t="n">
        <v>1</v>
      </c>
      <c r="L357" t="n">
        <v>4</v>
      </c>
      <c r="M357" t="n">
        <v>1</v>
      </c>
      <c r="N357" t="n">
        <v>1</v>
      </c>
      <c r="O357" t="n">
        <v>1</v>
      </c>
      <c r="P357" t="n">
        <v>1</v>
      </c>
      <c r="Q357" t="n">
        <v>57</v>
      </c>
      <c r="R357" s="15" t="n">
        <v>1310000</v>
      </c>
      <c r="S357" s="15" t="n">
        <v>0</v>
      </c>
      <c r="T357" s="15" t="n">
        <v>1310000</v>
      </c>
      <c r="U357" s="15" t="n">
        <v>372200</v>
      </c>
      <c r="V357">
        <f>IFERROR(VLOOKUP(D357,Tablas_Equivalencia!$A$3:$B$8,2,FALSE),"Sin dato")</f>
        <v/>
      </c>
      <c r="W357">
        <f>IFERROR(VLOOKUP(L357,Tablas_Equivalencia!$D$3:$E$9,2,FALSE),"Sin dato")</f>
        <v/>
      </c>
      <c r="X357">
        <f>IF(I357=1,"Varón","Mujer")</f>
        <v/>
      </c>
      <c r="Y357">
        <f>IFERROR(VLOOKUP(M357,Tablas_Equivalencia!$G$3:$H$6,2,FALSE),"Sin dato")</f>
        <v/>
      </c>
      <c r="Z357">
        <f>IF(J357&lt;=24,"18-24","25-29")</f>
        <v/>
      </c>
      <c r="AA357">
        <f>IF(M357&lt;&gt;1,"",IF(P357=2,1,0))</f>
        <v/>
      </c>
      <c r="AB357">
        <f>IF(M357&lt;&gt;1,"",IF(O357&gt;=2,1,0))</f>
        <v/>
      </c>
      <c r="AC357">
        <f>IF(M357&lt;&gt;1,"",IF(OR(Q357=999,Q357=""),"",IF(OR(Q357&lt;35,Q357&gt;48),1,0)))</f>
        <v/>
      </c>
      <c r="AD357">
        <f>IF(COUNT(AA357:AC357)&lt;3,"",SUM(AA357:AC357))</f>
        <v/>
      </c>
      <c r="AE357">
        <f>IF(L357&gt;=4,2,IF(L357&gt;=2,1,0))</f>
        <v/>
      </c>
      <c r="AF357">
        <f>IF(L357&gt;=5,1,0)</f>
        <v/>
      </c>
      <c r="AG357">
        <f>AE357+AF357</f>
        <v/>
      </c>
      <c r="AH357" s="15">
        <f>IF(M357&lt;&gt;1,"",IF(OR(R357=-9,R357=""),"",R357))</f>
        <v/>
      </c>
      <c r="AI357">
        <f>IF(M357&lt;&gt;1,"",IF(OR(Q357=999,Q357=""),"",Q357))</f>
        <v/>
      </c>
    </row>
    <row r="358">
      <c r="A358" t="inlineStr">
        <is>
          <t>TQRMNOP101820</t>
        </is>
      </c>
      <c r="B358" t="n">
        <v>2025</v>
      </c>
      <c r="C358" t="n">
        <v>1</v>
      </c>
      <c r="D358" t="n">
        <v>43</v>
      </c>
      <c r="E358" t="inlineStr">
        <is>
          <t>S</t>
        </is>
      </c>
      <c r="F358" t="n">
        <v>17</v>
      </c>
      <c r="G358" t="n">
        <v>915</v>
      </c>
      <c r="H358" t="n">
        <v>1</v>
      </c>
      <c r="I358" t="n">
        <v>1</v>
      </c>
      <c r="J358" t="n">
        <v>22</v>
      </c>
      <c r="K358" t="n">
        <v>1</v>
      </c>
      <c r="L358" t="n">
        <v>5</v>
      </c>
      <c r="M358" t="n">
        <v>3</v>
      </c>
      <c r="R358" s="15" t="n">
        <v>0</v>
      </c>
      <c r="S358" s="15" t="n">
        <v>0</v>
      </c>
      <c r="T358" s="15" t="n">
        <v>0</v>
      </c>
      <c r="U358" s="15" t="n">
        <v>148600</v>
      </c>
      <c r="V358">
        <f>IFERROR(VLOOKUP(D358,Tablas_Equivalencia!$A$3:$B$8,2,FALSE),"Sin dato")</f>
        <v/>
      </c>
      <c r="W358">
        <f>IFERROR(VLOOKUP(L358,Tablas_Equivalencia!$D$3:$E$9,2,FALSE),"Sin dato")</f>
        <v/>
      </c>
      <c r="X358">
        <f>IF(I358=1,"Varón","Mujer")</f>
        <v/>
      </c>
      <c r="Y358">
        <f>IFERROR(VLOOKUP(M358,Tablas_Equivalencia!$G$3:$H$6,2,FALSE),"Sin dato")</f>
        <v/>
      </c>
      <c r="Z358">
        <f>IF(J358&lt;=24,"18-24","25-29")</f>
        <v/>
      </c>
      <c r="AA358">
        <f>IF(M358&lt;&gt;1,"",IF(P358=2,1,0))</f>
        <v/>
      </c>
      <c r="AB358">
        <f>IF(M358&lt;&gt;1,"",IF(O358&gt;=2,1,0))</f>
        <v/>
      </c>
      <c r="AC358">
        <f>IF(M358&lt;&gt;1,"",IF(OR(Q358=999,Q358=""),"",IF(OR(Q358&lt;35,Q358&gt;48),1,0)))</f>
        <v/>
      </c>
      <c r="AD358">
        <f>IF(COUNT(AA358:AC358)&lt;3,"",SUM(AA358:AC358))</f>
        <v/>
      </c>
      <c r="AE358">
        <f>IF(L358&gt;=4,2,IF(L358&gt;=2,1,0))</f>
        <v/>
      </c>
      <c r="AF358">
        <f>IF(L358&gt;=5,1,0)</f>
        <v/>
      </c>
      <c r="AG358">
        <f>AE358+AF358</f>
        <v/>
      </c>
      <c r="AH358" s="15">
        <f>IF(M358&lt;&gt;1,"",IF(OR(R358=-9,R358=""),"",R358))</f>
        <v/>
      </c>
      <c r="AI358">
        <f>IF(M358&lt;&gt;1,"",IF(OR(Q358=999,Q358=""),"",Q358))</f>
        <v/>
      </c>
    </row>
    <row r="359">
      <c r="A359" t="inlineStr">
        <is>
          <t>TQRMNOP101828</t>
        </is>
      </c>
      <c r="B359" t="n">
        <v>2025</v>
      </c>
      <c r="C359" t="n">
        <v>1</v>
      </c>
      <c r="D359" t="n">
        <v>40</v>
      </c>
      <c r="E359" t="inlineStr">
        <is>
          <t>N</t>
        </is>
      </c>
      <c r="F359" t="n">
        <v>23</v>
      </c>
      <c r="G359" t="n">
        <v>1140</v>
      </c>
      <c r="H359" t="n">
        <v>1</v>
      </c>
      <c r="I359" t="n">
        <v>1</v>
      </c>
      <c r="J359" t="n">
        <v>28</v>
      </c>
      <c r="K359" t="n">
        <v>2</v>
      </c>
      <c r="L359" t="n">
        <v>6</v>
      </c>
      <c r="M359" t="n">
        <v>1</v>
      </c>
      <c r="N359" t="n">
        <v>2</v>
      </c>
      <c r="O359" t="n">
        <v>1</v>
      </c>
      <c r="P359" t="n">
        <v>1</v>
      </c>
      <c r="Q359" t="n">
        <v>38</v>
      </c>
      <c r="R359" s="15" t="n">
        <v>1157000</v>
      </c>
      <c r="S359" s="15" t="n">
        <v>0</v>
      </c>
      <c r="T359" s="15" t="n">
        <v>1157000</v>
      </c>
      <c r="U359" s="15" t="n">
        <v>360900</v>
      </c>
      <c r="V359">
        <f>IFERROR(VLOOKUP(D359,Tablas_Equivalencia!$A$3:$B$8,2,FALSE),"Sin dato")</f>
        <v/>
      </c>
      <c r="W359">
        <f>IFERROR(VLOOKUP(L359,Tablas_Equivalencia!$D$3:$E$9,2,FALSE),"Sin dato")</f>
        <v/>
      </c>
      <c r="X359">
        <f>IF(I359=1,"Varón","Mujer")</f>
        <v/>
      </c>
      <c r="Y359">
        <f>IFERROR(VLOOKUP(M359,Tablas_Equivalencia!$G$3:$H$6,2,FALSE),"Sin dato")</f>
        <v/>
      </c>
      <c r="Z359">
        <f>IF(J359&lt;=24,"18-24","25-29")</f>
        <v/>
      </c>
      <c r="AA359">
        <f>IF(M359&lt;&gt;1,"",IF(P359=2,1,0))</f>
        <v/>
      </c>
      <c r="AB359">
        <f>IF(M359&lt;&gt;1,"",IF(O359&gt;=2,1,0))</f>
        <v/>
      </c>
      <c r="AC359">
        <f>IF(M359&lt;&gt;1,"",IF(OR(Q359=999,Q359=""),"",IF(OR(Q359&lt;35,Q359&gt;48),1,0)))</f>
        <v/>
      </c>
      <c r="AD359">
        <f>IF(COUNT(AA359:AC359)&lt;3,"",SUM(AA359:AC359))</f>
        <v/>
      </c>
      <c r="AE359">
        <f>IF(L359&gt;=4,2,IF(L359&gt;=2,1,0))</f>
        <v/>
      </c>
      <c r="AF359">
        <f>IF(L359&gt;=5,1,0)</f>
        <v/>
      </c>
      <c r="AG359">
        <f>AE359+AF359</f>
        <v/>
      </c>
      <c r="AH359" s="15">
        <f>IF(M359&lt;&gt;1,"",IF(OR(R359=-9,R359=""),"",R359))</f>
        <v/>
      </c>
      <c r="AI359">
        <f>IF(M359&lt;&gt;1,"",IF(OR(Q359=999,Q359=""),"",Q359))</f>
        <v/>
      </c>
    </row>
    <row r="360">
      <c r="A360" t="inlineStr">
        <is>
          <t>TQRMNOP101839</t>
        </is>
      </c>
      <c r="B360" t="n">
        <v>2025</v>
      </c>
      <c r="C360" t="n">
        <v>1</v>
      </c>
      <c r="D360" t="n">
        <v>40</v>
      </c>
      <c r="E360" t="inlineStr">
        <is>
          <t>N</t>
        </is>
      </c>
      <c r="F360" t="n">
        <v>23</v>
      </c>
      <c r="G360" t="n">
        <v>980</v>
      </c>
      <c r="H360" t="n">
        <v>3</v>
      </c>
      <c r="I360" t="n">
        <v>2</v>
      </c>
      <c r="J360" t="n">
        <v>23</v>
      </c>
      <c r="K360" t="n">
        <v>1</v>
      </c>
      <c r="L360" t="n">
        <v>5</v>
      </c>
      <c r="M360" t="n">
        <v>2</v>
      </c>
      <c r="R360" s="15" t="n">
        <v>0</v>
      </c>
      <c r="S360" s="15" t="n">
        <v>64000</v>
      </c>
      <c r="T360" s="15" t="n">
        <v>64000</v>
      </c>
      <c r="U360" s="15" t="n">
        <v>106100</v>
      </c>
      <c r="V360">
        <f>IFERROR(VLOOKUP(D360,Tablas_Equivalencia!$A$3:$B$8,2,FALSE),"Sin dato")</f>
        <v/>
      </c>
      <c r="W360">
        <f>IFERROR(VLOOKUP(L360,Tablas_Equivalencia!$D$3:$E$9,2,FALSE),"Sin dato")</f>
        <v/>
      </c>
      <c r="X360">
        <f>IF(I360=1,"Varón","Mujer")</f>
        <v/>
      </c>
      <c r="Y360">
        <f>IFERROR(VLOOKUP(M360,Tablas_Equivalencia!$G$3:$H$6,2,FALSE),"Sin dato")</f>
        <v/>
      </c>
      <c r="Z360">
        <f>IF(J360&lt;=24,"18-24","25-29")</f>
        <v/>
      </c>
      <c r="AA360">
        <f>IF(M360&lt;&gt;1,"",IF(P360=2,1,0))</f>
        <v/>
      </c>
      <c r="AB360">
        <f>IF(M360&lt;&gt;1,"",IF(O360&gt;=2,1,0))</f>
        <v/>
      </c>
      <c r="AC360">
        <f>IF(M360&lt;&gt;1,"",IF(OR(Q360=999,Q360=""),"",IF(OR(Q360&lt;35,Q360&gt;48),1,0)))</f>
        <v/>
      </c>
      <c r="AD360">
        <f>IF(COUNT(AA360:AC360)&lt;3,"",SUM(AA360:AC360))</f>
        <v/>
      </c>
      <c r="AE360">
        <f>IF(L360&gt;=4,2,IF(L360&gt;=2,1,0))</f>
        <v/>
      </c>
      <c r="AF360">
        <f>IF(L360&gt;=5,1,0)</f>
        <v/>
      </c>
      <c r="AG360">
        <f>AE360+AF360</f>
        <v/>
      </c>
      <c r="AH360" s="15">
        <f>IF(M360&lt;&gt;1,"",IF(OR(R360=-9,R360=""),"",R360))</f>
        <v/>
      </c>
      <c r="AI360">
        <f>IF(M360&lt;&gt;1,"",IF(OR(Q360=999,Q360=""),"",Q360))</f>
        <v/>
      </c>
    </row>
    <row r="361">
      <c r="A361" t="inlineStr">
        <is>
          <t>TQRMNOP101841</t>
        </is>
      </c>
      <c r="B361" t="n">
        <v>2025</v>
      </c>
      <c r="C361" t="n">
        <v>1</v>
      </c>
      <c r="D361" t="n">
        <v>40</v>
      </c>
      <c r="E361" t="inlineStr">
        <is>
          <t>S</t>
        </is>
      </c>
      <c r="F361" t="n">
        <v>7</v>
      </c>
      <c r="G361" t="n">
        <v>1027</v>
      </c>
      <c r="H361" t="n">
        <v>1</v>
      </c>
      <c r="I361" t="n">
        <v>2</v>
      </c>
      <c r="J361" t="n">
        <v>23</v>
      </c>
      <c r="K361" t="n">
        <v>2</v>
      </c>
      <c r="L361" t="n">
        <v>4</v>
      </c>
      <c r="M361" t="n">
        <v>1</v>
      </c>
      <c r="N361" t="n">
        <v>2</v>
      </c>
      <c r="O361" t="n">
        <v>1</v>
      </c>
      <c r="P361" t="n">
        <v>1</v>
      </c>
      <c r="Q361" t="n">
        <v>35</v>
      </c>
      <c r="R361" s="15" t="n">
        <v>274000</v>
      </c>
      <c r="S361" s="15" t="n">
        <v>0</v>
      </c>
      <c r="T361" s="15" t="n">
        <v>274000</v>
      </c>
      <c r="U361" s="15" t="n">
        <v>415700</v>
      </c>
      <c r="V361">
        <f>IFERROR(VLOOKUP(D361,Tablas_Equivalencia!$A$3:$B$8,2,FALSE),"Sin dato")</f>
        <v/>
      </c>
      <c r="W361">
        <f>IFERROR(VLOOKUP(L361,Tablas_Equivalencia!$D$3:$E$9,2,FALSE),"Sin dato")</f>
        <v/>
      </c>
      <c r="X361">
        <f>IF(I361=1,"Varón","Mujer")</f>
        <v/>
      </c>
      <c r="Y361">
        <f>IFERROR(VLOOKUP(M361,Tablas_Equivalencia!$G$3:$H$6,2,FALSE),"Sin dato")</f>
        <v/>
      </c>
      <c r="Z361">
        <f>IF(J361&lt;=24,"18-24","25-29")</f>
        <v/>
      </c>
      <c r="AA361">
        <f>IF(M361&lt;&gt;1,"",IF(P361=2,1,0))</f>
        <v/>
      </c>
      <c r="AB361">
        <f>IF(M361&lt;&gt;1,"",IF(O361&gt;=2,1,0))</f>
        <v/>
      </c>
      <c r="AC361">
        <f>IF(M361&lt;&gt;1,"",IF(OR(Q361=999,Q361=""),"",IF(OR(Q361&lt;35,Q361&gt;48),1,0)))</f>
        <v/>
      </c>
      <c r="AD361">
        <f>IF(COUNT(AA361:AC361)&lt;3,"",SUM(AA361:AC361))</f>
        <v/>
      </c>
      <c r="AE361">
        <f>IF(L361&gt;=4,2,IF(L361&gt;=2,1,0))</f>
        <v/>
      </c>
      <c r="AF361">
        <f>IF(L361&gt;=5,1,0)</f>
        <v/>
      </c>
      <c r="AG361">
        <f>AE361+AF361</f>
        <v/>
      </c>
      <c r="AH361" s="15">
        <f>IF(M361&lt;&gt;1,"",IF(OR(R361=-9,R361=""),"",R361))</f>
        <v/>
      </c>
      <c r="AI361">
        <f>IF(M361&lt;&gt;1,"",IF(OR(Q361=999,Q361=""),"",Q361))</f>
        <v/>
      </c>
    </row>
    <row r="362">
      <c r="A362" t="inlineStr">
        <is>
          <t>TQRMNOP101842</t>
        </is>
      </c>
      <c r="B362" t="n">
        <v>2025</v>
      </c>
      <c r="C362" t="n">
        <v>1</v>
      </c>
      <c r="D362" t="n">
        <v>42</v>
      </c>
      <c r="E362" t="inlineStr">
        <is>
          <t>N</t>
        </is>
      </c>
      <c r="F362" t="n">
        <v>25</v>
      </c>
      <c r="G362" t="n">
        <v>1111</v>
      </c>
      <c r="H362" t="n">
        <v>3</v>
      </c>
      <c r="I362" t="n">
        <v>1</v>
      </c>
      <c r="J362" t="n">
        <v>26</v>
      </c>
      <c r="K362" t="n">
        <v>2</v>
      </c>
      <c r="L362" t="n">
        <v>6</v>
      </c>
      <c r="M362" t="n">
        <v>1</v>
      </c>
      <c r="N362" t="n">
        <v>3</v>
      </c>
      <c r="O362" t="n">
        <v>1</v>
      </c>
      <c r="P362" t="n">
        <v>1</v>
      </c>
      <c r="Q362" t="n">
        <v>69</v>
      </c>
      <c r="R362" s="15" t="n">
        <v>993000</v>
      </c>
      <c r="S362" s="15" t="n">
        <v>0</v>
      </c>
      <c r="T362" s="15" t="n">
        <v>993000</v>
      </c>
      <c r="U362" s="15" t="n">
        <v>140900</v>
      </c>
      <c r="V362">
        <f>IFERROR(VLOOKUP(D362,Tablas_Equivalencia!$A$3:$B$8,2,FALSE),"Sin dato")</f>
        <v/>
      </c>
      <c r="W362">
        <f>IFERROR(VLOOKUP(L362,Tablas_Equivalencia!$D$3:$E$9,2,FALSE),"Sin dato")</f>
        <v/>
      </c>
      <c r="X362">
        <f>IF(I362=1,"Varón","Mujer")</f>
        <v/>
      </c>
      <c r="Y362">
        <f>IFERROR(VLOOKUP(M362,Tablas_Equivalencia!$G$3:$H$6,2,FALSE),"Sin dato")</f>
        <v/>
      </c>
      <c r="Z362">
        <f>IF(J362&lt;=24,"18-24","25-29")</f>
        <v/>
      </c>
      <c r="AA362">
        <f>IF(M362&lt;&gt;1,"",IF(P362=2,1,0))</f>
        <v/>
      </c>
      <c r="AB362">
        <f>IF(M362&lt;&gt;1,"",IF(O362&gt;=2,1,0))</f>
        <v/>
      </c>
      <c r="AC362">
        <f>IF(M362&lt;&gt;1,"",IF(OR(Q362=999,Q362=""),"",IF(OR(Q362&lt;35,Q362&gt;48),1,0)))</f>
        <v/>
      </c>
      <c r="AD362">
        <f>IF(COUNT(AA362:AC362)&lt;3,"",SUM(AA362:AC362))</f>
        <v/>
      </c>
      <c r="AE362">
        <f>IF(L362&gt;=4,2,IF(L362&gt;=2,1,0))</f>
        <v/>
      </c>
      <c r="AF362">
        <f>IF(L362&gt;=5,1,0)</f>
        <v/>
      </c>
      <c r="AG362">
        <f>AE362+AF362</f>
        <v/>
      </c>
      <c r="AH362" s="15">
        <f>IF(M362&lt;&gt;1,"",IF(OR(R362=-9,R362=""),"",R362))</f>
        <v/>
      </c>
      <c r="AI362">
        <f>IF(M362&lt;&gt;1,"",IF(OR(Q362=999,Q362=""),"",Q362))</f>
        <v/>
      </c>
    </row>
    <row r="363">
      <c r="A363" t="inlineStr">
        <is>
          <t>TQRMNOP101858</t>
        </is>
      </c>
      <c r="B363" t="n">
        <v>2025</v>
      </c>
      <c r="C363" t="n">
        <v>1</v>
      </c>
      <c r="D363" t="n">
        <v>40</v>
      </c>
      <c r="E363" t="inlineStr">
        <is>
          <t>N</t>
        </is>
      </c>
      <c r="F363" t="n">
        <v>23</v>
      </c>
      <c r="G363" t="n">
        <v>926</v>
      </c>
      <c r="H363" t="n">
        <v>1</v>
      </c>
      <c r="I363" t="n">
        <v>1</v>
      </c>
      <c r="J363" t="n">
        <v>25</v>
      </c>
      <c r="K363" t="n">
        <v>2</v>
      </c>
      <c r="L363" t="n">
        <v>6</v>
      </c>
      <c r="M363" t="n">
        <v>1</v>
      </c>
      <c r="N363" t="n">
        <v>3</v>
      </c>
      <c r="O363" t="n">
        <v>1</v>
      </c>
      <c r="P363" t="n">
        <v>1</v>
      </c>
      <c r="Q363" t="n">
        <v>46</v>
      </c>
      <c r="R363" s="15" t="n">
        <v>-9</v>
      </c>
      <c r="S363" s="15" t="n">
        <v>0</v>
      </c>
      <c r="T363" s="15" t="n">
        <v>0</v>
      </c>
      <c r="U363" s="15" t="n">
        <v>447800</v>
      </c>
      <c r="V363">
        <f>IFERROR(VLOOKUP(D363,Tablas_Equivalencia!$A$3:$B$8,2,FALSE),"Sin dato")</f>
        <v/>
      </c>
      <c r="W363">
        <f>IFERROR(VLOOKUP(L363,Tablas_Equivalencia!$D$3:$E$9,2,FALSE),"Sin dato")</f>
        <v/>
      </c>
      <c r="X363">
        <f>IF(I363=1,"Varón","Mujer")</f>
        <v/>
      </c>
      <c r="Y363">
        <f>IFERROR(VLOOKUP(M363,Tablas_Equivalencia!$G$3:$H$6,2,FALSE),"Sin dato")</f>
        <v/>
      </c>
      <c r="Z363">
        <f>IF(J363&lt;=24,"18-24","25-29")</f>
        <v/>
      </c>
      <c r="AA363">
        <f>IF(M363&lt;&gt;1,"",IF(P363=2,1,0))</f>
        <v/>
      </c>
      <c r="AB363">
        <f>IF(M363&lt;&gt;1,"",IF(O363&gt;=2,1,0))</f>
        <v/>
      </c>
      <c r="AC363">
        <f>IF(M363&lt;&gt;1,"",IF(OR(Q363=999,Q363=""),"",IF(OR(Q363&lt;35,Q363&gt;48),1,0)))</f>
        <v/>
      </c>
      <c r="AD363">
        <f>IF(COUNT(AA363:AC363)&lt;3,"",SUM(AA363:AC363))</f>
        <v/>
      </c>
      <c r="AE363">
        <f>IF(L363&gt;=4,2,IF(L363&gt;=2,1,0))</f>
        <v/>
      </c>
      <c r="AF363">
        <f>IF(L363&gt;=5,1,0)</f>
        <v/>
      </c>
      <c r="AG363">
        <f>AE363+AF363</f>
        <v/>
      </c>
      <c r="AH363" s="15">
        <f>IF(M363&lt;&gt;1,"",IF(OR(R363=-9,R363=""),"",R363))</f>
        <v/>
      </c>
      <c r="AI363">
        <f>IF(M363&lt;&gt;1,"",IF(OR(Q363=999,Q363=""),"",Q363))</f>
        <v/>
      </c>
    </row>
    <row r="364">
      <c r="A364" t="inlineStr">
        <is>
          <t>TQRMNOP101867</t>
        </is>
      </c>
      <c r="B364" t="n">
        <v>2025</v>
      </c>
      <c r="C364" t="n">
        <v>1</v>
      </c>
      <c r="D364" t="n">
        <v>41</v>
      </c>
      <c r="E364" t="inlineStr">
        <is>
          <t>N</t>
        </is>
      </c>
      <c r="F364" t="n">
        <v>15</v>
      </c>
      <c r="G364" t="n">
        <v>1126</v>
      </c>
      <c r="H364" t="n">
        <v>1</v>
      </c>
      <c r="I364" t="n">
        <v>1</v>
      </c>
      <c r="J364" t="n">
        <v>28</v>
      </c>
      <c r="K364" t="n">
        <v>2</v>
      </c>
      <c r="L364" t="n">
        <v>3</v>
      </c>
      <c r="M364" t="n">
        <v>1</v>
      </c>
      <c r="N364" t="n">
        <v>3</v>
      </c>
      <c r="O364" t="n">
        <v>3</v>
      </c>
      <c r="P364" t="n">
        <v>2</v>
      </c>
      <c r="Q364" t="n">
        <v>33</v>
      </c>
      <c r="R364" s="15" t="n">
        <v>-9</v>
      </c>
      <c r="S364" s="15" t="n">
        <v>0</v>
      </c>
      <c r="T364" s="15" t="n">
        <v>0</v>
      </c>
      <c r="U364" s="15" t="n">
        <v>177500</v>
      </c>
      <c r="V364">
        <f>IFERROR(VLOOKUP(D364,Tablas_Equivalencia!$A$3:$B$8,2,FALSE),"Sin dato")</f>
        <v/>
      </c>
      <c r="W364">
        <f>IFERROR(VLOOKUP(L364,Tablas_Equivalencia!$D$3:$E$9,2,FALSE),"Sin dato")</f>
        <v/>
      </c>
      <c r="X364">
        <f>IF(I364=1,"Varón","Mujer")</f>
        <v/>
      </c>
      <c r="Y364">
        <f>IFERROR(VLOOKUP(M364,Tablas_Equivalencia!$G$3:$H$6,2,FALSE),"Sin dato")</f>
        <v/>
      </c>
      <c r="Z364">
        <f>IF(J364&lt;=24,"18-24","25-29")</f>
        <v/>
      </c>
      <c r="AA364">
        <f>IF(M364&lt;&gt;1,"",IF(P364=2,1,0))</f>
        <v/>
      </c>
      <c r="AB364">
        <f>IF(M364&lt;&gt;1,"",IF(O364&gt;=2,1,0))</f>
        <v/>
      </c>
      <c r="AC364">
        <f>IF(M364&lt;&gt;1,"",IF(OR(Q364=999,Q364=""),"",IF(OR(Q364&lt;35,Q364&gt;48),1,0)))</f>
        <v/>
      </c>
      <c r="AD364">
        <f>IF(COUNT(AA364:AC364)&lt;3,"",SUM(AA364:AC364))</f>
        <v/>
      </c>
      <c r="AE364">
        <f>IF(L364&gt;=4,2,IF(L364&gt;=2,1,0))</f>
        <v/>
      </c>
      <c r="AF364">
        <f>IF(L364&gt;=5,1,0)</f>
        <v/>
      </c>
      <c r="AG364">
        <f>AE364+AF364</f>
        <v/>
      </c>
      <c r="AH364" s="15">
        <f>IF(M364&lt;&gt;1,"",IF(OR(R364=-9,R364=""),"",R364))</f>
        <v/>
      </c>
      <c r="AI364">
        <f>IF(M364&lt;&gt;1,"",IF(OR(Q364=999,Q364=""),"",Q364))</f>
        <v/>
      </c>
    </row>
    <row r="365">
      <c r="A365" t="inlineStr">
        <is>
          <t>TQRMNOP101868</t>
        </is>
      </c>
      <c r="B365" t="n">
        <v>2025</v>
      </c>
      <c r="C365" t="n">
        <v>1</v>
      </c>
      <c r="D365" t="n">
        <v>40</v>
      </c>
      <c r="E365" t="inlineStr">
        <is>
          <t>N</t>
        </is>
      </c>
      <c r="F365" t="n">
        <v>22</v>
      </c>
      <c r="G365" t="n">
        <v>1116</v>
      </c>
      <c r="H365" t="n">
        <v>2</v>
      </c>
      <c r="I365" t="n">
        <v>1</v>
      </c>
      <c r="J365" t="n">
        <v>24</v>
      </c>
      <c r="K365" t="n">
        <v>1</v>
      </c>
      <c r="L365" t="n">
        <v>5</v>
      </c>
      <c r="M365" t="n">
        <v>1</v>
      </c>
      <c r="N365" t="n">
        <v>3</v>
      </c>
      <c r="O365" t="n">
        <v>1</v>
      </c>
      <c r="P365" t="n">
        <v>2</v>
      </c>
      <c r="Q365" t="n">
        <v>18</v>
      </c>
      <c r="R365" s="15" t="n">
        <v>576000</v>
      </c>
      <c r="S365" s="15" t="n">
        <v>0</v>
      </c>
      <c r="T365" s="15" t="n">
        <v>576000</v>
      </c>
      <c r="U365" s="15" t="n">
        <v>184300</v>
      </c>
      <c r="V365">
        <f>IFERROR(VLOOKUP(D365,Tablas_Equivalencia!$A$3:$B$8,2,FALSE),"Sin dato")</f>
        <v/>
      </c>
      <c r="W365">
        <f>IFERROR(VLOOKUP(L365,Tablas_Equivalencia!$D$3:$E$9,2,FALSE),"Sin dato")</f>
        <v/>
      </c>
      <c r="X365">
        <f>IF(I365=1,"Varón","Mujer")</f>
        <v/>
      </c>
      <c r="Y365">
        <f>IFERROR(VLOOKUP(M365,Tablas_Equivalencia!$G$3:$H$6,2,FALSE),"Sin dato")</f>
        <v/>
      </c>
      <c r="Z365">
        <f>IF(J365&lt;=24,"18-24","25-29")</f>
        <v/>
      </c>
      <c r="AA365">
        <f>IF(M365&lt;&gt;1,"",IF(P365=2,1,0))</f>
        <v/>
      </c>
      <c r="AB365">
        <f>IF(M365&lt;&gt;1,"",IF(O365&gt;=2,1,0))</f>
        <v/>
      </c>
      <c r="AC365">
        <f>IF(M365&lt;&gt;1,"",IF(OR(Q365=999,Q365=""),"",IF(OR(Q365&lt;35,Q365&gt;48),1,0)))</f>
        <v/>
      </c>
      <c r="AD365">
        <f>IF(COUNT(AA365:AC365)&lt;3,"",SUM(AA365:AC365))</f>
        <v/>
      </c>
      <c r="AE365">
        <f>IF(L365&gt;=4,2,IF(L365&gt;=2,1,0))</f>
        <v/>
      </c>
      <c r="AF365">
        <f>IF(L365&gt;=5,1,0)</f>
        <v/>
      </c>
      <c r="AG365">
        <f>AE365+AF365</f>
        <v/>
      </c>
      <c r="AH365" s="15">
        <f>IF(M365&lt;&gt;1,"",IF(OR(R365=-9,R365=""),"",R365))</f>
        <v/>
      </c>
      <c r="AI365">
        <f>IF(M365&lt;&gt;1,"",IF(OR(Q365=999,Q365=""),"",Q365))</f>
        <v/>
      </c>
    </row>
    <row r="366">
      <c r="A366" t="inlineStr">
        <is>
          <t>TQRMNOP101871</t>
        </is>
      </c>
      <c r="B366" t="n">
        <v>2025</v>
      </c>
      <c r="C366" t="n">
        <v>1</v>
      </c>
      <c r="D366" t="n">
        <v>43</v>
      </c>
      <c r="E366" t="inlineStr">
        <is>
          <t>S</t>
        </is>
      </c>
      <c r="F366" t="n">
        <v>17</v>
      </c>
      <c r="G366" t="n">
        <v>967</v>
      </c>
      <c r="H366" t="n">
        <v>2</v>
      </c>
      <c r="I366" t="n">
        <v>2</v>
      </c>
      <c r="J366" t="n">
        <v>29</v>
      </c>
      <c r="K366" t="n">
        <v>1</v>
      </c>
      <c r="L366" t="n">
        <v>5</v>
      </c>
      <c r="M366" t="n">
        <v>3</v>
      </c>
      <c r="R366" s="15" t="n">
        <v>0</v>
      </c>
      <c r="S366" s="15" t="n">
        <v>52000</v>
      </c>
      <c r="T366" s="15" t="n">
        <v>52000</v>
      </c>
      <c r="U366" s="15" t="n">
        <v>81700</v>
      </c>
      <c r="V366">
        <f>IFERROR(VLOOKUP(D366,Tablas_Equivalencia!$A$3:$B$8,2,FALSE),"Sin dato")</f>
        <v/>
      </c>
      <c r="W366">
        <f>IFERROR(VLOOKUP(L366,Tablas_Equivalencia!$D$3:$E$9,2,FALSE),"Sin dato")</f>
        <v/>
      </c>
      <c r="X366">
        <f>IF(I366=1,"Varón","Mujer")</f>
        <v/>
      </c>
      <c r="Y366">
        <f>IFERROR(VLOOKUP(M366,Tablas_Equivalencia!$G$3:$H$6,2,FALSE),"Sin dato")</f>
        <v/>
      </c>
      <c r="Z366">
        <f>IF(J366&lt;=24,"18-24","25-29")</f>
        <v/>
      </c>
      <c r="AA366">
        <f>IF(M366&lt;&gt;1,"",IF(P366=2,1,0))</f>
        <v/>
      </c>
      <c r="AB366">
        <f>IF(M366&lt;&gt;1,"",IF(O366&gt;=2,1,0))</f>
        <v/>
      </c>
      <c r="AC366">
        <f>IF(M366&lt;&gt;1,"",IF(OR(Q366=999,Q366=""),"",IF(OR(Q366&lt;35,Q366&gt;48),1,0)))</f>
        <v/>
      </c>
      <c r="AD366">
        <f>IF(COUNT(AA366:AC366)&lt;3,"",SUM(AA366:AC366))</f>
        <v/>
      </c>
      <c r="AE366">
        <f>IF(L366&gt;=4,2,IF(L366&gt;=2,1,0))</f>
        <v/>
      </c>
      <c r="AF366">
        <f>IF(L366&gt;=5,1,0)</f>
        <v/>
      </c>
      <c r="AG366">
        <f>AE366+AF366</f>
        <v/>
      </c>
      <c r="AH366" s="15">
        <f>IF(M366&lt;&gt;1,"",IF(OR(R366=-9,R366=""),"",R366))</f>
        <v/>
      </c>
      <c r="AI366">
        <f>IF(M366&lt;&gt;1,"",IF(OR(Q366=999,Q366=""),"",Q366))</f>
        <v/>
      </c>
    </row>
    <row r="367">
      <c r="A367" t="inlineStr">
        <is>
          <t>TQRMNOP101873</t>
        </is>
      </c>
      <c r="B367" t="n">
        <v>2025</v>
      </c>
      <c r="C367" t="n">
        <v>1</v>
      </c>
      <c r="D367" t="n">
        <v>43</v>
      </c>
      <c r="E367" t="inlineStr">
        <is>
          <t>S</t>
        </is>
      </c>
      <c r="F367" t="n">
        <v>30</v>
      </c>
      <c r="G367" t="n">
        <v>1375</v>
      </c>
      <c r="H367" t="n">
        <v>3</v>
      </c>
      <c r="I367" t="n">
        <v>2</v>
      </c>
      <c r="J367" t="n">
        <v>24</v>
      </c>
      <c r="K367" t="n">
        <v>1</v>
      </c>
      <c r="L367" t="n">
        <v>5</v>
      </c>
      <c r="M367" t="n">
        <v>3</v>
      </c>
      <c r="R367" s="15" t="n">
        <v>0</v>
      </c>
      <c r="S367" s="15" t="n">
        <v>0</v>
      </c>
      <c r="T367" s="15" t="n">
        <v>0</v>
      </c>
      <c r="U367" s="15" t="n">
        <v>288500</v>
      </c>
      <c r="V367">
        <f>IFERROR(VLOOKUP(D367,Tablas_Equivalencia!$A$3:$B$8,2,FALSE),"Sin dato")</f>
        <v/>
      </c>
      <c r="W367">
        <f>IFERROR(VLOOKUP(L367,Tablas_Equivalencia!$D$3:$E$9,2,FALSE),"Sin dato")</f>
        <v/>
      </c>
      <c r="X367">
        <f>IF(I367=1,"Varón","Mujer")</f>
        <v/>
      </c>
      <c r="Y367">
        <f>IFERROR(VLOOKUP(M367,Tablas_Equivalencia!$G$3:$H$6,2,FALSE),"Sin dato")</f>
        <v/>
      </c>
      <c r="Z367">
        <f>IF(J367&lt;=24,"18-24","25-29")</f>
        <v/>
      </c>
      <c r="AA367">
        <f>IF(M367&lt;&gt;1,"",IF(P367=2,1,0))</f>
        <v/>
      </c>
      <c r="AB367">
        <f>IF(M367&lt;&gt;1,"",IF(O367&gt;=2,1,0))</f>
        <v/>
      </c>
      <c r="AC367">
        <f>IF(M367&lt;&gt;1,"",IF(OR(Q367=999,Q367=""),"",IF(OR(Q367&lt;35,Q367&gt;48),1,0)))</f>
        <v/>
      </c>
      <c r="AD367">
        <f>IF(COUNT(AA367:AC367)&lt;3,"",SUM(AA367:AC367))</f>
        <v/>
      </c>
      <c r="AE367">
        <f>IF(L367&gt;=4,2,IF(L367&gt;=2,1,0))</f>
        <v/>
      </c>
      <c r="AF367">
        <f>IF(L367&gt;=5,1,0)</f>
        <v/>
      </c>
      <c r="AG367">
        <f>AE367+AF367</f>
        <v/>
      </c>
      <c r="AH367" s="15">
        <f>IF(M367&lt;&gt;1,"",IF(OR(R367=-9,R367=""),"",R367))</f>
        <v/>
      </c>
      <c r="AI367">
        <f>IF(M367&lt;&gt;1,"",IF(OR(Q367=999,Q367=""),"",Q367))</f>
        <v/>
      </c>
    </row>
    <row r="368">
      <c r="A368" t="inlineStr">
        <is>
          <t>TQRMNOP101881</t>
        </is>
      </c>
      <c r="B368" t="n">
        <v>2025</v>
      </c>
      <c r="C368" t="n">
        <v>1</v>
      </c>
      <c r="D368" t="n">
        <v>1</v>
      </c>
      <c r="E368" t="inlineStr">
        <is>
          <t>S</t>
        </is>
      </c>
      <c r="F368" t="n">
        <v>33</v>
      </c>
      <c r="G368" t="n">
        <v>880</v>
      </c>
      <c r="H368" t="n">
        <v>1</v>
      </c>
      <c r="I368" t="n">
        <v>2</v>
      </c>
      <c r="J368" t="n">
        <v>18</v>
      </c>
      <c r="K368" t="n">
        <v>2</v>
      </c>
      <c r="L368" t="n">
        <v>4</v>
      </c>
      <c r="M368" t="n">
        <v>3</v>
      </c>
      <c r="R368" s="15" t="n">
        <v>0</v>
      </c>
      <c r="S368" s="15" t="n">
        <v>0</v>
      </c>
      <c r="T368" s="15" t="n">
        <v>0</v>
      </c>
      <c r="U368" s="15" t="n">
        <v>33300</v>
      </c>
      <c r="V368">
        <f>IFERROR(VLOOKUP(D368,Tablas_Equivalencia!$A$3:$B$8,2,FALSE),"Sin dato")</f>
        <v/>
      </c>
      <c r="W368">
        <f>IFERROR(VLOOKUP(L368,Tablas_Equivalencia!$D$3:$E$9,2,FALSE),"Sin dato")</f>
        <v/>
      </c>
      <c r="X368">
        <f>IF(I368=1,"Varón","Mujer")</f>
        <v/>
      </c>
      <c r="Y368">
        <f>IFERROR(VLOOKUP(M368,Tablas_Equivalencia!$G$3:$H$6,2,FALSE),"Sin dato")</f>
        <v/>
      </c>
      <c r="Z368">
        <f>IF(J368&lt;=24,"18-24","25-29")</f>
        <v/>
      </c>
      <c r="AA368">
        <f>IF(M368&lt;&gt;1,"",IF(P368=2,1,0))</f>
        <v/>
      </c>
      <c r="AB368">
        <f>IF(M368&lt;&gt;1,"",IF(O368&gt;=2,1,0))</f>
        <v/>
      </c>
      <c r="AC368">
        <f>IF(M368&lt;&gt;1,"",IF(OR(Q368=999,Q368=""),"",IF(OR(Q368&lt;35,Q368&gt;48),1,0)))</f>
        <v/>
      </c>
      <c r="AD368">
        <f>IF(COUNT(AA368:AC368)&lt;3,"",SUM(AA368:AC368))</f>
        <v/>
      </c>
      <c r="AE368">
        <f>IF(L368&gt;=4,2,IF(L368&gt;=2,1,0))</f>
        <v/>
      </c>
      <c r="AF368">
        <f>IF(L368&gt;=5,1,0)</f>
        <v/>
      </c>
      <c r="AG368">
        <f>AE368+AF368</f>
        <v/>
      </c>
      <c r="AH368" s="15">
        <f>IF(M368&lt;&gt;1,"",IF(OR(R368=-9,R368=""),"",R368))</f>
        <v/>
      </c>
      <c r="AI368">
        <f>IF(M368&lt;&gt;1,"",IF(OR(Q368=999,Q368=""),"",Q368))</f>
        <v/>
      </c>
    </row>
    <row r="369">
      <c r="A369" t="inlineStr">
        <is>
          <t>TQRMNOP101885</t>
        </is>
      </c>
      <c r="B369" t="n">
        <v>2025</v>
      </c>
      <c r="C369" t="n">
        <v>1</v>
      </c>
      <c r="D369" t="n">
        <v>42</v>
      </c>
      <c r="E369" t="inlineStr">
        <is>
          <t>N</t>
        </is>
      </c>
      <c r="F369" t="n">
        <v>25</v>
      </c>
      <c r="G369" t="n">
        <v>1222</v>
      </c>
      <c r="H369" t="n">
        <v>3</v>
      </c>
      <c r="I369" t="n">
        <v>1</v>
      </c>
      <c r="J369" t="n">
        <v>23</v>
      </c>
      <c r="K369" t="n">
        <v>2</v>
      </c>
      <c r="L369" t="n">
        <v>6</v>
      </c>
      <c r="M369" t="n">
        <v>3</v>
      </c>
      <c r="R369" s="15" t="n">
        <v>0</v>
      </c>
      <c r="S369" s="15" t="n">
        <v>0</v>
      </c>
      <c r="T369" s="15" t="n">
        <v>0</v>
      </c>
      <c r="U369" s="15" t="n">
        <v>114600</v>
      </c>
      <c r="V369">
        <f>IFERROR(VLOOKUP(D369,Tablas_Equivalencia!$A$3:$B$8,2,FALSE),"Sin dato")</f>
        <v/>
      </c>
      <c r="W369">
        <f>IFERROR(VLOOKUP(L369,Tablas_Equivalencia!$D$3:$E$9,2,FALSE),"Sin dato")</f>
        <v/>
      </c>
      <c r="X369">
        <f>IF(I369=1,"Varón","Mujer")</f>
        <v/>
      </c>
      <c r="Y369">
        <f>IFERROR(VLOOKUP(M369,Tablas_Equivalencia!$G$3:$H$6,2,FALSE),"Sin dato")</f>
        <v/>
      </c>
      <c r="Z369">
        <f>IF(J369&lt;=24,"18-24","25-29")</f>
        <v/>
      </c>
      <c r="AA369">
        <f>IF(M369&lt;&gt;1,"",IF(P369=2,1,0))</f>
        <v/>
      </c>
      <c r="AB369">
        <f>IF(M369&lt;&gt;1,"",IF(O369&gt;=2,1,0))</f>
        <v/>
      </c>
      <c r="AC369">
        <f>IF(M369&lt;&gt;1,"",IF(OR(Q369=999,Q369=""),"",IF(OR(Q369&lt;35,Q369&gt;48),1,0)))</f>
        <v/>
      </c>
      <c r="AD369">
        <f>IF(COUNT(AA369:AC369)&lt;3,"",SUM(AA369:AC369))</f>
        <v/>
      </c>
      <c r="AE369">
        <f>IF(L369&gt;=4,2,IF(L369&gt;=2,1,0))</f>
        <v/>
      </c>
      <c r="AF369">
        <f>IF(L369&gt;=5,1,0)</f>
        <v/>
      </c>
      <c r="AG369">
        <f>AE369+AF369</f>
        <v/>
      </c>
      <c r="AH369" s="15">
        <f>IF(M369&lt;&gt;1,"",IF(OR(R369=-9,R369=""),"",R369))</f>
        <v/>
      </c>
      <c r="AI369">
        <f>IF(M369&lt;&gt;1,"",IF(OR(Q369=999,Q369=""),"",Q369))</f>
        <v/>
      </c>
    </row>
    <row r="370">
      <c r="A370" t="inlineStr">
        <is>
          <t>TQRMNOP101890</t>
        </is>
      </c>
      <c r="B370" t="n">
        <v>2025</v>
      </c>
      <c r="C370" t="n">
        <v>1</v>
      </c>
      <c r="D370" t="n">
        <v>43</v>
      </c>
      <c r="E370" t="inlineStr">
        <is>
          <t>S</t>
        </is>
      </c>
      <c r="F370" t="n">
        <v>30</v>
      </c>
      <c r="G370" t="n">
        <v>1079</v>
      </c>
      <c r="H370" t="n">
        <v>3</v>
      </c>
      <c r="I370" t="n">
        <v>1</v>
      </c>
      <c r="J370" t="n">
        <v>25</v>
      </c>
      <c r="K370" t="n">
        <v>1</v>
      </c>
      <c r="L370" t="n">
        <v>4</v>
      </c>
      <c r="M370" t="n">
        <v>1</v>
      </c>
      <c r="N370" t="n">
        <v>3</v>
      </c>
      <c r="O370" t="n">
        <v>2</v>
      </c>
      <c r="P370" t="n">
        <v>2</v>
      </c>
      <c r="Q370" t="n">
        <v>37</v>
      </c>
      <c r="R370" s="15" t="n">
        <v>803000</v>
      </c>
      <c r="S370" s="15" t="n">
        <v>0</v>
      </c>
      <c r="T370" s="15" t="n">
        <v>803000</v>
      </c>
      <c r="U370" s="15" t="n">
        <v>93300</v>
      </c>
      <c r="V370">
        <f>IFERROR(VLOOKUP(D370,Tablas_Equivalencia!$A$3:$B$8,2,FALSE),"Sin dato")</f>
        <v/>
      </c>
      <c r="W370">
        <f>IFERROR(VLOOKUP(L370,Tablas_Equivalencia!$D$3:$E$9,2,FALSE),"Sin dato")</f>
        <v/>
      </c>
      <c r="X370">
        <f>IF(I370=1,"Varón","Mujer")</f>
        <v/>
      </c>
      <c r="Y370">
        <f>IFERROR(VLOOKUP(M370,Tablas_Equivalencia!$G$3:$H$6,2,FALSE),"Sin dato")</f>
        <v/>
      </c>
      <c r="Z370">
        <f>IF(J370&lt;=24,"18-24","25-29")</f>
        <v/>
      </c>
      <c r="AA370">
        <f>IF(M370&lt;&gt;1,"",IF(P370=2,1,0))</f>
        <v/>
      </c>
      <c r="AB370">
        <f>IF(M370&lt;&gt;1,"",IF(O370&gt;=2,1,0))</f>
        <v/>
      </c>
      <c r="AC370">
        <f>IF(M370&lt;&gt;1,"",IF(OR(Q370=999,Q370=""),"",IF(OR(Q370&lt;35,Q370&gt;48),1,0)))</f>
        <v/>
      </c>
      <c r="AD370">
        <f>IF(COUNT(AA370:AC370)&lt;3,"",SUM(AA370:AC370))</f>
        <v/>
      </c>
      <c r="AE370">
        <f>IF(L370&gt;=4,2,IF(L370&gt;=2,1,0))</f>
        <v/>
      </c>
      <c r="AF370">
        <f>IF(L370&gt;=5,1,0)</f>
        <v/>
      </c>
      <c r="AG370">
        <f>AE370+AF370</f>
        <v/>
      </c>
      <c r="AH370" s="15">
        <f>IF(M370&lt;&gt;1,"",IF(OR(R370=-9,R370=""),"",R370))</f>
        <v/>
      </c>
      <c r="AI370">
        <f>IF(M370&lt;&gt;1,"",IF(OR(Q370=999,Q370=""),"",Q370))</f>
        <v/>
      </c>
    </row>
    <row r="371">
      <c r="A371" t="inlineStr">
        <is>
          <t>TQRMNOP101893</t>
        </is>
      </c>
      <c r="B371" t="n">
        <v>2025</v>
      </c>
      <c r="C371" t="n">
        <v>1</v>
      </c>
      <c r="D371" t="n">
        <v>40</v>
      </c>
      <c r="E371" t="inlineStr">
        <is>
          <t>N</t>
        </is>
      </c>
      <c r="F371" t="n">
        <v>9</v>
      </c>
      <c r="G371" t="n">
        <v>458</v>
      </c>
      <c r="H371" t="n">
        <v>3</v>
      </c>
      <c r="I371" t="n">
        <v>1</v>
      </c>
      <c r="J371" t="n">
        <v>18</v>
      </c>
      <c r="K371" t="n">
        <v>2</v>
      </c>
      <c r="L371" t="n">
        <v>4</v>
      </c>
      <c r="M371" t="n">
        <v>1</v>
      </c>
      <c r="N371" t="n">
        <v>3</v>
      </c>
      <c r="O371" t="n">
        <v>1</v>
      </c>
      <c r="P371" t="n">
        <v>1</v>
      </c>
      <c r="Q371" t="n">
        <v>30</v>
      </c>
      <c r="R371" s="15" t="n">
        <v>254000</v>
      </c>
      <c r="S371" s="15" t="n">
        <v>0</v>
      </c>
      <c r="T371" s="15" t="n">
        <v>254000</v>
      </c>
      <c r="U371" s="15" t="n">
        <v>45200</v>
      </c>
      <c r="V371">
        <f>IFERROR(VLOOKUP(D371,Tablas_Equivalencia!$A$3:$B$8,2,FALSE),"Sin dato")</f>
        <v/>
      </c>
      <c r="W371">
        <f>IFERROR(VLOOKUP(L371,Tablas_Equivalencia!$D$3:$E$9,2,FALSE),"Sin dato")</f>
        <v/>
      </c>
      <c r="X371">
        <f>IF(I371=1,"Varón","Mujer")</f>
        <v/>
      </c>
      <c r="Y371">
        <f>IFERROR(VLOOKUP(M371,Tablas_Equivalencia!$G$3:$H$6,2,FALSE),"Sin dato")</f>
        <v/>
      </c>
      <c r="Z371">
        <f>IF(J371&lt;=24,"18-24","25-29")</f>
        <v/>
      </c>
      <c r="AA371">
        <f>IF(M371&lt;&gt;1,"",IF(P371=2,1,0))</f>
        <v/>
      </c>
      <c r="AB371">
        <f>IF(M371&lt;&gt;1,"",IF(O371&gt;=2,1,0))</f>
        <v/>
      </c>
      <c r="AC371">
        <f>IF(M371&lt;&gt;1,"",IF(OR(Q371=999,Q371=""),"",IF(OR(Q371&lt;35,Q371&gt;48),1,0)))</f>
        <v/>
      </c>
      <c r="AD371">
        <f>IF(COUNT(AA371:AC371)&lt;3,"",SUM(AA371:AC371))</f>
        <v/>
      </c>
      <c r="AE371">
        <f>IF(L371&gt;=4,2,IF(L371&gt;=2,1,0))</f>
        <v/>
      </c>
      <c r="AF371">
        <f>IF(L371&gt;=5,1,0)</f>
        <v/>
      </c>
      <c r="AG371">
        <f>AE371+AF371</f>
        <v/>
      </c>
      <c r="AH371" s="15">
        <f>IF(M371&lt;&gt;1,"",IF(OR(R371=-9,R371=""),"",R371))</f>
        <v/>
      </c>
      <c r="AI371">
        <f>IF(M371&lt;&gt;1,"",IF(OR(Q371=999,Q371=""),"",Q371))</f>
        <v/>
      </c>
    </row>
    <row r="372">
      <c r="A372" t="inlineStr">
        <is>
          <t>TQRMNOP101896</t>
        </is>
      </c>
      <c r="B372" t="n">
        <v>2025</v>
      </c>
      <c r="C372" t="n">
        <v>1</v>
      </c>
      <c r="D372" t="n">
        <v>1</v>
      </c>
      <c r="E372" t="inlineStr">
        <is>
          <t>S</t>
        </is>
      </c>
      <c r="F372" t="n">
        <v>32</v>
      </c>
      <c r="G372" t="n">
        <v>1608</v>
      </c>
      <c r="H372" t="n">
        <v>3</v>
      </c>
      <c r="I372" t="n">
        <v>1</v>
      </c>
      <c r="J372" t="n">
        <v>23</v>
      </c>
      <c r="K372" t="n">
        <v>1</v>
      </c>
      <c r="L372" t="n">
        <v>5</v>
      </c>
      <c r="M372" t="n">
        <v>1</v>
      </c>
      <c r="N372" t="n">
        <v>3</v>
      </c>
      <c r="O372" t="n">
        <v>3</v>
      </c>
      <c r="P372" t="n">
        <v>2</v>
      </c>
      <c r="Q372" t="n">
        <v>34</v>
      </c>
      <c r="R372" s="15" t="n">
        <v>478000</v>
      </c>
      <c r="S372" s="15" t="n">
        <v>0</v>
      </c>
      <c r="T372" s="15" t="n">
        <v>478000</v>
      </c>
      <c r="U372" s="15" t="n">
        <v>122000</v>
      </c>
      <c r="V372">
        <f>IFERROR(VLOOKUP(D372,Tablas_Equivalencia!$A$3:$B$8,2,FALSE),"Sin dato")</f>
        <v/>
      </c>
      <c r="W372">
        <f>IFERROR(VLOOKUP(L372,Tablas_Equivalencia!$D$3:$E$9,2,FALSE),"Sin dato")</f>
        <v/>
      </c>
      <c r="X372">
        <f>IF(I372=1,"Varón","Mujer")</f>
        <v/>
      </c>
      <c r="Y372">
        <f>IFERROR(VLOOKUP(M372,Tablas_Equivalencia!$G$3:$H$6,2,FALSE),"Sin dato")</f>
        <v/>
      </c>
      <c r="Z372">
        <f>IF(J372&lt;=24,"18-24","25-29")</f>
        <v/>
      </c>
      <c r="AA372">
        <f>IF(M372&lt;&gt;1,"",IF(P372=2,1,0))</f>
        <v/>
      </c>
      <c r="AB372">
        <f>IF(M372&lt;&gt;1,"",IF(O372&gt;=2,1,0))</f>
        <v/>
      </c>
      <c r="AC372">
        <f>IF(M372&lt;&gt;1,"",IF(OR(Q372=999,Q372=""),"",IF(OR(Q372&lt;35,Q372&gt;48),1,0)))</f>
        <v/>
      </c>
      <c r="AD372">
        <f>IF(COUNT(AA372:AC372)&lt;3,"",SUM(AA372:AC372))</f>
        <v/>
      </c>
      <c r="AE372">
        <f>IF(L372&gt;=4,2,IF(L372&gt;=2,1,0))</f>
        <v/>
      </c>
      <c r="AF372">
        <f>IF(L372&gt;=5,1,0)</f>
        <v/>
      </c>
      <c r="AG372">
        <f>AE372+AF372</f>
        <v/>
      </c>
      <c r="AH372" s="15">
        <f>IF(M372&lt;&gt;1,"",IF(OR(R372=-9,R372=""),"",R372))</f>
        <v/>
      </c>
      <c r="AI372">
        <f>IF(M372&lt;&gt;1,"",IF(OR(Q372=999,Q372=""),"",Q372))</f>
        <v/>
      </c>
    </row>
    <row r="373">
      <c r="A373" t="inlineStr">
        <is>
          <t>TQRMNOP101898</t>
        </is>
      </c>
      <c r="B373" t="n">
        <v>2025</v>
      </c>
      <c r="C373" t="n">
        <v>1</v>
      </c>
      <c r="D373" t="n">
        <v>43</v>
      </c>
      <c r="E373" t="inlineStr">
        <is>
          <t>N</t>
        </is>
      </c>
      <c r="F373" t="n">
        <v>26</v>
      </c>
      <c r="G373" t="n">
        <v>1254</v>
      </c>
      <c r="H373" t="n">
        <v>1</v>
      </c>
      <c r="I373" t="n">
        <v>2</v>
      </c>
      <c r="J373" t="n">
        <v>24</v>
      </c>
      <c r="K373" t="n">
        <v>1</v>
      </c>
      <c r="L373" t="n">
        <v>6</v>
      </c>
      <c r="M373" t="n">
        <v>3</v>
      </c>
      <c r="R373" s="15" t="n">
        <v>0</v>
      </c>
      <c r="S373" s="15" t="n">
        <v>0</v>
      </c>
      <c r="T373" s="15" t="n">
        <v>0</v>
      </c>
      <c r="U373" s="15" t="n">
        <v>92600</v>
      </c>
      <c r="V373">
        <f>IFERROR(VLOOKUP(D373,Tablas_Equivalencia!$A$3:$B$8,2,FALSE),"Sin dato")</f>
        <v/>
      </c>
      <c r="W373">
        <f>IFERROR(VLOOKUP(L373,Tablas_Equivalencia!$D$3:$E$9,2,FALSE),"Sin dato")</f>
        <v/>
      </c>
      <c r="X373">
        <f>IF(I373=1,"Varón","Mujer")</f>
        <v/>
      </c>
      <c r="Y373">
        <f>IFERROR(VLOOKUP(M373,Tablas_Equivalencia!$G$3:$H$6,2,FALSE),"Sin dato")</f>
        <v/>
      </c>
      <c r="Z373">
        <f>IF(J373&lt;=24,"18-24","25-29")</f>
        <v/>
      </c>
      <c r="AA373">
        <f>IF(M373&lt;&gt;1,"",IF(P373=2,1,0))</f>
        <v/>
      </c>
      <c r="AB373">
        <f>IF(M373&lt;&gt;1,"",IF(O373&gt;=2,1,0))</f>
        <v/>
      </c>
      <c r="AC373">
        <f>IF(M373&lt;&gt;1,"",IF(OR(Q373=999,Q373=""),"",IF(OR(Q373&lt;35,Q373&gt;48),1,0)))</f>
        <v/>
      </c>
      <c r="AD373">
        <f>IF(COUNT(AA373:AC373)&lt;3,"",SUM(AA373:AC373))</f>
        <v/>
      </c>
      <c r="AE373">
        <f>IF(L373&gt;=4,2,IF(L373&gt;=2,1,0))</f>
        <v/>
      </c>
      <c r="AF373">
        <f>IF(L373&gt;=5,1,0)</f>
        <v/>
      </c>
      <c r="AG373">
        <f>AE373+AF373</f>
        <v/>
      </c>
      <c r="AH373" s="15">
        <f>IF(M373&lt;&gt;1,"",IF(OR(R373=-9,R373=""),"",R373))</f>
        <v/>
      </c>
      <c r="AI373">
        <f>IF(M373&lt;&gt;1,"",IF(OR(Q373=999,Q373=""),"",Q373))</f>
        <v/>
      </c>
    </row>
    <row r="374">
      <c r="A374" t="inlineStr">
        <is>
          <t>TQRMNOP101899</t>
        </is>
      </c>
      <c r="B374" t="n">
        <v>2025</v>
      </c>
      <c r="C374" t="n">
        <v>1</v>
      </c>
      <c r="D374" t="n">
        <v>44</v>
      </c>
      <c r="E374" t="inlineStr">
        <is>
          <t>N</t>
        </is>
      </c>
      <c r="F374" t="n">
        <v>93</v>
      </c>
      <c r="G374" t="n">
        <v>1069</v>
      </c>
      <c r="H374" t="n">
        <v>2</v>
      </c>
      <c r="I374" t="n">
        <v>1</v>
      </c>
      <c r="J374" t="n">
        <v>28</v>
      </c>
      <c r="K374" t="n">
        <v>1</v>
      </c>
      <c r="L374" t="n">
        <v>5</v>
      </c>
      <c r="M374" t="n">
        <v>1</v>
      </c>
      <c r="N374" t="n">
        <v>3</v>
      </c>
      <c r="O374" t="n">
        <v>1</v>
      </c>
      <c r="P374" t="n">
        <v>2</v>
      </c>
      <c r="Q374" t="n">
        <v>40</v>
      </c>
      <c r="R374" s="15" t="n">
        <v>351000</v>
      </c>
      <c r="S374" s="15" t="n">
        <v>0</v>
      </c>
      <c r="T374" s="15" t="n">
        <v>351000</v>
      </c>
      <c r="U374" s="15" t="n">
        <v>245600</v>
      </c>
      <c r="V374">
        <f>IFERROR(VLOOKUP(D374,Tablas_Equivalencia!$A$3:$B$8,2,FALSE),"Sin dato")</f>
        <v/>
      </c>
      <c r="W374">
        <f>IFERROR(VLOOKUP(L374,Tablas_Equivalencia!$D$3:$E$9,2,FALSE),"Sin dato")</f>
        <v/>
      </c>
      <c r="X374">
        <f>IF(I374=1,"Varón","Mujer")</f>
        <v/>
      </c>
      <c r="Y374">
        <f>IFERROR(VLOOKUP(M374,Tablas_Equivalencia!$G$3:$H$6,2,FALSE),"Sin dato")</f>
        <v/>
      </c>
      <c r="Z374">
        <f>IF(J374&lt;=24,"18-24","25-29")</f>
        <v/>
      </c>
      <c r="AA374">
        <f>IF(M374&lt;&gt;1,"",IF(P374=2,1,0))</f>
        <v/>
      </c>
      <c r="AB374">
        <f>IF(M374&lt;&gt;1,"",IF(O374&gt;=2,1,0))</f>
        <v/>
      </c>
      <c r="AC374">
        <f>IF(M374&lt;&gt;1,"",IF(OR(Q374=999,Q374=""),"",IF(OR(Q374&lt;35,Q374&gt;48),1,0)))</f>
        <v/>
      </c>
      <c r="AD374">
        <f>IF(COUNT(AA374:AC374)&lt;3,"",SUM(AA374:AC374))</f>
        <v/>
      </c>
      <c r="AE374">
        <f>IF(L374&gt;=4,2,IF(L374&gt;=2,1,0))</f>
        <v/>
      </c>
      <c r="AF374">
        <f>IF(L374&gt;=5,1,0)</f>
        <v/>
      </c>
      <c r="AG374">
        <f>AE374+AF374</f>
        <v/>
      </c>
      <c r="AH374" s="15">
        <f>IF(M374&lt;&gt;1,"",IF(OR(R374=-9,R374=""),"",R374))</f>
        <v/>
      </c>
      <c r="AI374">
        <f>IF(M374&lt;&gt;1,"",IF(OR(Q374=999,Q374=""),"",Q374))</f>
        <v/>
      </c>
    </row>
    <row r="375">
      <c r="A375" t="inlineStr">
        <is>
          <t>TQRMNOP101902</t>
        </is>
      </c>
      <c r="B375" t="n">
        <v>2025</v>
      </c>
      <c r="C375" t="n">
        <v>1</v>
      </c>
      <c r="D375" t="n">
        <v>44</v>
      </c>
      <c r="E375" t="inlineStr">
        <is>
          <t>N</t>
        </is>
      </c>
      <c r="F375" t="n">
        <v>93</v>
      </c>
      <c r="G375" t="n">
        <v>857</v>
      </c>
      <c r="H375" t="n">
        <v>1</v>
      </c>
      <c r="I375" t="n">
        <v>1</v>
      </c>
      <c r="J375" t="n">
        <v>22</v>
      </c>
      <c r="K375" t="n">
        <v>1</v>
      </c>
      <c r="L375" t="n">
        <v>4</v>
      </c>
      <c r="M375" t="n">
        <v>3</v>
      </c>
      <c r="R375" s="15" t="n">
        <v>0</v>
      </c>
      <c r="S375" s="15" t="n">
        <v>0</v>
      </c>
      <c r="T375" s="15" t="n">
        <v>0</v>
      </c>
      <c r="U375" s="15" t="n">
        <v>114500</v>
      </c>
      <c r="V375">
        <f>IFERROR(VLOOKUP(D375,Tablas_Equivalencia!$A$3:$B$8,2,FALSE),"Sin dato")</f>
        <v/>
      </c>
      <c r="W375">
        <f>IFERROR(VLOOKUP(L375,Tablas_Equivalencia!$D$3:$E$9,2,FALSE),"Sin dato")</f>
        <v/>
      </c>
      <c r="X375">
        <f>IF(I375=1,"Varón","Mujer")</f>
        <v/>
      </c>
      <c r="Y375">
        <f>IFERROR(VLOOKUP(M375,Tablas_Equivalencia!$G$3:$H$6,2,FALSE),"Sin dato")</f>
        <v/>
      </c>
      <c r="Z375">
        <f>IF(J375&lt;=24,"18-24","25-29")</f>
        <v/>
      </c>
      <c r="AA375">
        <f>IF(M375&lt;&gt;1,"",IF(P375=2,1,0))</f>
        <v/>
      </c>
      <c r="AB375">
        <f>IF(M375&lt;&gt;1,"",IF(O375&gt;=2,1,0))</f>
        <v/>
      </c>
      <c r="AC375">
        <f>IF(M375&lt;&gt;1,"",IF(OR(Q375=999,Q375=""),"",IF(OR(Q375&lt;35,Q375&gt;48),1,0)))</f>
        <v/>
      </c>
      <c r="AD375">
        <f>IF(COUNT(AA375:AC375)&lt;3,"",SUM(AA375:AC375))</f>
        <v/>
      </c>
      <c r="AE375">
        <f>IF(L375&gt;=4,2,IF(L375&gt;=2,1,0))</f>
        <v/>
      </c>
      <c r="AF375">
        <f>IF(L375&gt;=5,1,0)</f>
        <v/>
      </c>
      <c r="AG375">
        <f>AE375+AF375</f>
        <v/>
      </c>
      <c r="AH375" s="15">
        <f>IF(M375&lt;&gt;1,"",IF(OR(R375=-9,R375=""),"",R375))</f>
        <v/>
      </c>
      <c r="AI375">
        <f>IF(M375&lt;&gt;1,"",IF(OR(Q375=999,Q375=""),"",Q375))</f>
        <v/>
      </c>
    </row>
    <row r="376">
      <c r="A376" t="inlineStr">
        <is>
          <t>TQRMNOP101914</t>
        </is>
      </c>
      <c r="B376" t="n">
        <v>2025</v>
      </c>
      <c r="C376" t="n">
        <v>1</v>
      </c>
      <c r="D376" t="n">
        <v>1</v>
      </c>
      <c r="E376" t="inlineStr">
        <is>
          <t>S</t>
        </is>
      </c>
      <c r="F376" t="n">
        <v>32</v>
      </c>
      <c r="G376" t="n">
        <v>175</v>
      </c>
      <c r="H376" t="n">
        <v>3</v>
      </c>
      <c r="I376" t="n">
        <v>1</v>
      </c>
      <c r="J376" t="n">
        <v>27</v>
      </c>
      <c r="K376" t="n">
        <v>2</v>
      </c>
      <c r="L376" t="n">
        <v>3</v>
      </c>
      <c r="M376" t="n">
        <v>1</v>
      </c>
      <c r="N376" t="n">
        <v>3</v>
      </c>
      <c r="O376" t="n">
        <v>2</v>
      </c>
      <c r="P376" t="n">
        <v>2</v>
      </c>
      <c r="Q376" t="n">
        <v>42</v>
      </c>
      <c r="R376" s="15" t="n">
        <v>-9</v>
      </c>
      <c r="S376" s="15" t="n">
        <v>0</v>
      </c>
      <c r="T376" s="15" t="n">
        <v>0</v>
      </c>
      <c r="U376" s="15" t="n">
        <v>214000</v>
      </c>
      <c r="V376">
        <f>IFERROR(VLOOKUP(D376,Tablas_Equivalencia!$A$3:$B$8,2,FALSE),"Sin dato")</f>
        <v/>
      </c>
      <c r="W376">
        <f>IFERROR(VLOOKUP(L376,Tablas_Equivalencia!$D$3:$E$9,2,FALSE),"Sin dato")</f>
        <v/>
      </c>
      <c r="X376">
        <f>IF(I376=1,"Varón","Mujer")</f>
        <v/>
      </c>
      <c r="Y376">
        <f>IFERROR(VLOOKUP(M376,Tablas_Equivalencia!$G$3:$H$6,2,FALSE),"Sin dato")</f>
        <v/>
      </c>
      <c r="Z376">
        <f>IF(J376&lt;=24,"18-24","25-29")</f>
        <v/>
      </c>
      <c r="AA376">
        <f>IF(M376&lt;&gt;1,"",IF(P376=2,1,0))</f>
        <v/>
      </c>
      <c r="AB376">
        <f>IF(M376&lt;&gt;1,"",IF(O376&gt;=2,1,0))</f>
        <v/>
      </c>
      <c r="AC376">
        <f>IF(M376&lt;&gt;1,"",IF(OR(Q376=999,Q376=""),"",IF(OR(Q376&lt;35,Q376&gt;48),1,0)))</f>
        <v/>
      </c>
      <c r="AD376">
        <f>IF(COUNT(AA376:AC376)&lt;3,"",SUM(AA376:AC376))</f>
        <v/>
      </c>
      <c r="AE376">
        <f>IF(L376&gt;=4,2,IF(L376&gt;=2,1,0))</f>
        <v/>
      </c>
      <c r="AF376">
        <f>IF(L376&gt;=5,1,0)</f>
        <v/>
      </c>
      <c r="AG376">
        <f>AE376+AF376</f>
        <v/>
      </c>
      <c r="AH376" s="15">
        <f>IF(M376&lt;&gt;1,"",IF(OR(R376=-9,R376=""),"",R376))</f>
        <v/>
      </c>
      <c r="AI376">
        <f>IF(M376&lt;&gt;1,"",IF(OR(Q376=999,Q376=""),"",Q376))</f>
        <v/>
      </c>
    </row>
    <row r="377">
      <c r="A377" t="inlineStr">
        <is>
          <t>TQRMNOP101916</t>
        </is>
      </c>
      <c r="B377" t="n">
        <v>2025</v>
      </c>
      <c r="C377" t="n">
        <v>1</v>
      </c>
      <c r="D377" t="n">
        <v>1</v>
      </c>
      <c r="E377" t="inlineStr">
        <is>
          <t>S</t>
        </is>
      </c>
      <c r="F377" t="n">
        <v>33</v>
      </c>
      <c r="G377" t="n">
        <v>1555</v>
      </c>
      <c r="H377" t="n">
        <v>2</v>
      </c>
      <c r="I377" t="n">
        <v>1</v>
      </c>
      <c r="J377" t="n">
        <v>24</v>
      </c>
      <c r="K377" t="n">
        <v>1</v>
      </c>
      <c r="L377" t="n">
        <v>5</v>
      </c>
      <c r="M377" t="n">
        <v>1</v>
      </c>
      <c r="N377" t="n">
        <v>3</v>
      </c>
      <c r="O377" t="n">
        <v>1</v>
      </c>
      <c r="P377" t="n">
        <v>1</v>
      </c>
      <c r="Q377" t="n">
        <v>48</v>
      </c>
      <c r="R377" s="15" t="n">
        <v>1652000</v>
      </c>
      <c r="S377" s="15" t="n">
        <v>0</v>
      </c>
      <c r="T377" s="15" t="n">
        <v>1652000</v>
      </c>
      <c r="U377" s="15" t="n">
        <v>104700</v>
      </c>
      <c r="V377">
        <f>IFERROR(VLOOKUP(D377,Tablas_Equivalencia!$A$3:$B$8,2,FALSE),"Sin dato")</f>
        <v/>
      </c>
      <c r="W377">
        <f>IFERROR(VLOOKUP(L377,Tablas_Equivalencia!$D$3:$E$9,2,FALSE),"Sin dato")</f>
        <v/>
      </c>
      <c r="X377">
        <f>IF(I377=1,"Varón","Mujer")</f>
        <v/>
      </c>
      <c r="Y377">
        <f>IFERROR(VLOOKUP(M377,Tablas_Equivalencia!$G$3:$H$6,2,FALSE),"Sin dato")</f>
        <v/>
      </c>
      <c r="Z377">
        <f>IF(J377&lt;=24,"18-24","25-29")</f>
        <v/>
      </c>
      <c r="AA377">
        <f>IF(M377&lt;&gt;1,"",IF(P377=2,1,0))</f>
        <v/>
      </c>
      <c r="AB377">
        <f>IF(M377&lt;&gt;1,"",IF(O377&gt;=2,1,0))</f>
        <v/>
      </c>
      <c r="AC377">
        <f>IF(M377&lt;&gt;1,"",IF(OR(Q377=999,Q377=""),"",IF(OR(Q377&lt;35,Q377&gt;48),1,0)))</f>
        <v/>
      </c>
      <c r="AD377">
        <f>IF(COUNT(AA377:AC377)&lt;3,"",SUM(AA377:AC377))</f>
        <v/>
      </c>
      <c r="AE377">
        <f>IF(L377&gt;=4,2,IF(L377&gt;=2,1,0))</f>
        <v/>
      </c>
      <c r="AF377">
        <f>IF(L377&gt;=5,1,0)</f>
        <v/>
      </c>
      <c r="AG377">
        <f>AE377+AF377</f>
        <v/>
      </c>
      <c r="AH377" s="15">
        <f>IF(M377&lt;&gt;1,"",IF(OR(R377=-9,R377=""),"",R377))</f>
        <v/>
      </c>
      <c r="AI377">
        <f>IF(M377&lt;&gt;1,"",IF(OR(Q377=999,Q377=""),"",Q377))</f>
        <v/>
      </c>
    </row>
    <row r="378">
      <c r="A378" t="inlineStr">
        <is>
          <t>TQRMNOP101919</t>
        </is>
      </c>
      <c r="B378" t="n">
        <v>2025</v>
      </c>
      <c r="C378" t="n">
        <v>1</v>
      </c>
      <c r="D378" t="n">
        <v>40</v>
      </c>
      <c r="E378" t="inlineStr">
        <is>
          <t>S</t>
        </is>
      </c>
      <c r="F378" t="n">
        <v>7</v>
      </c>
      <c r="G378" t="n">
        <v>1108</v>
      </c>
      <c r="H378" t="n">
        <v>3</v>
      </c>
      <c r="I378" t="n">
        <v>1</v>
      </c>
      <c r="J378" t="n">
        <v>26</v>
      </c>
      <c r="K378" t="n">
        <v>2</v>
      </c>
      <c r="L378" t="n">
        <v>4</v>
      </c>
      <c r="M378" t="n">
        <v>1</v>
      </c>
      <c r="N378" t="n">
        <v>3</v>
      </c>
      <c r="O378" t="n">
        <v>1</v>
      </c>
      <c r="P378" t="n">
        <v>1</v>
      </c>
      <c r="Q378" t="n">
        <v>41</v>
      </c>
      <c r="R378" s="15" t="n">
        <v>656000</v>
      </c>
      <c r="S378" s="15" t="n">
        <v>0</v>
      </c>
      <c r="T378" s="15" t="n">
        <v>656000</v>
      </c>
      <c r="U378" s="15" t="n">
        <v>137300</v>
      </c>
      <c r="V378">
        <f>IFERROR(VLOOKUP(D378,Tablas_Equivalencia!$A$3:$B$8,2,FALSE),"Sin dato")</f>
        <v/>
      </c>
      <c r="W378">
        <f>IFERROR(VLOOKUP(L378,Tablas_Equivalencia!$D$3:$E$9,2,FALSE),"Sin dato")</f>
        <v/>
      </c>
      <c r="X378">
        <f>IF(I378=1,"Varón","Mujer")</f>
        <v/>
      </c>
      <c r="Y378">
        <f>IFERROR(VLOOKUP(M378,Tablas_Equivalencia!$G$3:$H$6,2,FALSE),"Sin dato")</f>
        <v/>
      </c>
      <c r="Z378">
        <f>IF(J378&lt;=24,"18-24","25-29")</f>
        <v/>
      </c>
      <c r="AA378">
        <f>IF(M378&lt;&gt;1,"",IF(P378=2,1,0))</f>
        <v/>
      </c>
      <c r="AB378">
        <f>IF(M378&lt;&gt;1,"",IF(O378&gt;=2,1,0))</f>
        <v/>
      </c>
      <c r="AC378">
        <f>IF(M378&lt;&gt;1,"",IF(OR(Q378=999,Q378=""),"",IF(OR(Q378&lt;35,Q378&gt;48),1,0)))</f>
        <v/>
      </c>
      <c r="AD378">
        <f>IF(COUNT(AA378:AC378)&lt;3,"",SUM(AA378:AC378))</f>
        <v/>
      </c>
      <c r="AE378">
        <f>IF(L378&gt;=4,2,IF(L378&gt;=2,1,0))</f>
        <v/>
      </c>
      <c r="AF378">
        <f>IF(L378&gt;=5,1,0)</f>
        <v/>
      </c>
      <c r="AG378">
        <f>AE378+AF378</f>
        <v/>
      </c>
      <c r="AH378" s="15">
        <f>IF(M378&lt;&gt;1,"",IF(OR(R378=-9,R378=""),"",R378))</f>
        <v/>
      </c>
      <c r="AI378">
        <f>IF(M378&lt;&gt;1,"",IF(OR(Q378=999,Q378=""),"",Q378))</f>
        <v/>
      </c>
    </row>
    <row r="379">
      <c r="A379" t="inlineStr">
        <is>
          <t>TQRMNOP101922</t>
        </is>
      </c>
      <c r="B379" t="n">
        <v>2025</v>
      </c>
      <c r="C379" t="n">
        <v>1</v>
      </c>
      <c r="D379" t="n">
        <v>1</v>
      </c>
      <c r="E379" t="inlineStr">
        <is>
          <t>S</t>
        </is>
      </c>
      <c r="F379" t="n">
        <v>32</v>
      </c>
      <c r="G379" t="n">
        <v>806</v>
      </c>
      <c r="H379" t="n">
        <v>3</v>
      </c>
      <c r="I379" t="n">
        <v>1</v>
      </c>
      <c r="J379" t="n">
        <v>24</v>
      </c>
      <c r="K379" t="n">
        <v>2</v>
      </c>
      <c r="L379" t="n">
        <v>3</v>
      </c>
      <c r="M379" t="n">
        <v>1</v>
      </c>
      <c r="N379" t="n">
        <v>2</v>
      </c>
      <c r="O379" t="n">
        <v>2</v>
      </c>
      <c r="P379" t="n">
        <v>2</v>
      </c>
      <c r="Q379" t="n">
        <v>41</v>
      </c>
      <c r="R379" s="15" t="n">
        <v>153000</v>
      </c>
      <c r="S379" s="15" t="n">
        <v>44000</v>
      </c>
      <c r="T379" s="15" t="n">
        <v>197000</v>
      </c>
      <c r="U379" s="15" t="n">
        <v>93300</v>
      </c>
      <c r="V379">
        <f>IFERROR(VLOOKUP(D379,Tablas_Equivalencia!$A$3:$B$8,2,FALSE),"Sin dato")</f>
        <v/>
      </c>
      <c r="W379">
        <f>IFERROR(VLOOKUP(L379,Tablas_Equivalencia!$D$3:$E$9,2,FALSE),"Sin dato")</f>
        <v/>
      </c>
      <c r="X379">
        <f>IF(I379=1,"Varón","Mujer")</f>
        <v/>
      </c>
      <c r="Y379">
        <f>IFERROR(VLOOKUP(M379,Tablas_Equivalencia!$G$3:$H$6,2,FALSE),"Sin dato")</f>
        <v/>
      </c>
      <c r="Z379">
        <f>IF(J379&lt;=24,"18-24","25-29")</f>
        <v/>
      </c>
      <c r="AA379">
        <f>IF(M379&lt;&gt;1,"",IF(P379=2,1,0))</f>
        <v/>
      </c>
      <c r="AB379">
        <f>IF(M379&lt;&gt;1,"",IF(O379&gt;=2,1,0))</f>
        <v/>
      </c>
      <c r="AC379">
        <f>IF(M379&lt;&gt;1,"",IF(OR(Q379=999,Q379=""),"",IF(OR(Q379&lt;35,Q379&gt;48),1,0)))</f>
        <v/>
      </c>
      <c r="AD379">
        <f>IF(COUNT(AA379:AC379)&lt;3,"",SUM(AA379:AC379))</f>
        <v/>
      </c>
      <c r="AE379">
        <f>IF(L379&gt;=4,2,IF(L379&gt;=2,1,0))</f>
        <v/>
      </c>
      <c r="AF379">
        <f>IF(L379&gt;=5,1,0)</f>
        <v/>
      </c>
      <c r="AG379">
        <f>AE379+AF379</f>
        <v/>
      </c>
      <c r="AH379" s="15">
        <f>IF(M379&lt;&gt;1,"",IF(OR(R379=-9,R379=""),"",R379))</f>
        <v/>
      </c>
      <c r="AI379">
        <f>IF(M379&lt;&gt;1,"",IF(OR(Q379=999,Q379=""),"",Q379))</f>
        <v/>
      </c>
    </row>
    <row r="380">
      <c r="A380" t="inlineStr">
        <is>
          <t>TQRMNOP101925</t>
        </is>
      </c>
      <c r="B380" t="n">
        <v>2025</v>
      </c>
      <c r="C380" t="n">
        <v>1</v>
      </c>
      <c r="D380" t="n">
        <v>41</v>
      </c>
      <c r="E380" t="inlineStr">
        <is>
          <t>S</t>
        </is>
      </c>
      <c r="F380" t="n">
        <v>8</v>
      </c>
      <c r="G380" t="n">
        <v>670</v>
      </c>
      <c r="H380" t="n">
        <v>1</v>
      </c>
      <c r="I380" t="n">
        <v>1</v>
      </c>
      <c r="J380" t="n">
        <v>27</v>
      </c>
      <c r="K380" t="n">
        <v>2</v>
      </c>
      <c r="L380" t="n">
        <v>5</v>
      </c>
      <c r="M380" t="n">
        <v>3</v>
      </c>
      <c r="R380" s="15" t="n">
        <v>0</v>
      </c>
      <c r="S380" s="15" t="n">
        <v>0</v>
      </c>
      <c r="T380" s="15" t="n">
        <v>0</v>
      </c>
      <c r="U380" s="15" t="n">
        <v>167100</v>
      </c>
      <c r="V380">
        <f>IFERROR(VLOOKUP(D380,Tablas_Equivalencia!$A$3:$B$8,2,FALSE),"Sin dato")</f>
        <v/>
      </c>
      <c r="W380">
        <f>IFERROR(VLOOKUP(L380,Tablas_Equivalencia!$D$3:$E$9,2,FALSE),"Sin dato")</f>
        <v/>
      </c>
      <c r="X380">
        <f>IF(I380=1,"Varón","Mujer")</f>
        <v/>
      </c>
      <c r="Y380">
        <f>IFERROR(VLOOKUP(M380,Tablas_Equivalencia!$G$3:$H$6,2,FALSE),"Sin dato")</f>
        <v/>
      </c>
      <c r="Z380">
        <f>IF(J380&lt;=24,"18-24","25-29")</f>
        <v/>
      </c>
      <c r="AA380">
        <f>IF(M380&lt;&gt;1,"",IF(P380=2,1,0))</f>
        <v/>
      </c>
      <c r="AB380">
        <f>IF(M380&lt;&gt;1,"",IF(O380&gt;=2,1,0))</f>
        <v/>
      </c>
      <c r="AC380">
        <f>IF(M380&lt;&gt;1,"",IF(OR(Q380=999,Q380=""),"",IF(OR(Q380&lt;35,Q380&gt;48),1,0)))</f>
        <v/>
      </c>
      <c r="AD380">
        <f>IF(COUNT(AA380:AC380)&lt;3,"",SUM(AA380:AC380))</f>
        <v/>
      </c>
      <c r="AE380">
        <f>IF(L380&gt;=4,2,IF(L380&gt;=2,1,0))</f>
        <v/>
      </c>
      <c r="AF380">
        <f>IF(L380&gt;=5,1,0)</f>
        <v/>
      </c>
      <c r="AG380">
        <f>AE380+AF380</f>
        <v/>
      </c>
      <c r="AH380" s="15">
        <f>IF(M380&lt;&gt;1,"",IF(OR(R380=-9,R380=""),"",R380))</f>
        <v/>
      </c>
      <c r="AI380">
        <f>IF(M380&lt;&gt;1,"",IF(OR(Q380=999,Q380=""),"",Q380))</f>
        <v/>
      </c>
    </row>
    <row r="381">
      <c r="A381" t="inlineStr">
        <is>
          <t>TQRMNOP101926</t>
        </is>
      </c>
      <c r="B381" t="n">
        <v>2025</v>
      </c>
      <c r="C381" t="n">
        <v>1</v>
      </c>
      <c r="D381" t="n">
        <v>42</v>
      </c>
      <c r="E381" t="inlineStr">
        <is>
          <t>N</t>
        </is>
      </c>
      <c r="F381" t="n">
        <v>27</v>
      </c>
      <c r="G381" t="n">
        <v>1928</v>
      </c>
      <c r="H381" t="n">
        <v>3</v>
      </c>
      <c r="I381" t="n">
        <v>2</v>
      </c>
      <c r="J381" t="n">
        <v>23</v>
      </c>
      <c r="K381" t="n">
        <v>1</v>
      </c>
      <c r="L381" t="n">
        <v>5</v>
      </c>
      <c r="M381" t="n">
        <v>3</v>
      </c>
      <c r="R381" s="15" t="n">
        <v>0</v>
      </c>
      <c r="S381" s="15" t="n">
        <v>0</v>
      </c>
      <c r="T381" s="15" t="n">
        <v>0</v>
      </c>
      <c r="U381" s="15" t="n">
        <v>83600</v>
      </c>
      <c r="V381">
        <f>IFERROR(VLOOKUP(D381,Tablas_Equivalencia!$A$3:$B$8,2,FALSE),"Sin dato")</f>
        <v/>
      </c>
      <c r="W381">
        <f>IFERROR(VLOOKUP(L381,Tablas_Equivalencia!$D$3:$E$9,2,FALSE),"Sin dato")</f>
        <v/>
      </c>
      <c r="X381">
        <f>IF(I381=1,"Varón","Mujer")</f>
        <v/>
      </c>
      <c r="Y381">
        <f>IFERROR(VLOOKUP(M381,Tablas_Equivalencia!$G$3:$H$6,2,FALSE),"Sin dato")</f>
        <v/>
      </c>
      <c r="Z381">
        <f>IF(J381&lt;=24,"18-24","25-29")</f>
        <v/>
      </c>
      <c r="AA381">
        <f>IF(M381&lt;&gt;1,"",IF(P381=2,1,0))</f>
        <v/>
      </c>
      <c r="AB381">
        <f>IF(M381&lt;&gt;1,"",IF(O381&gt;=2,1,0))</f>
        <v/>
      </c>
      <c r="AC381">
        <f>IF(M381&lt;&gt;1,"",IF(OR(Q381=999,Q381=""),"",IF(OR(Q381&lt;35,Q381&gt;48),1,0)))</f>
        <v/>
      </c>
      <c r="AD381">
        <f>IF(COUNT(AA381:AC381)&lt;3,"",SUM(AA381:AC381))</f>
        <v/>
      </c>
      <c r="AE381">
        <f>IF(L381&gt;=4,2,IF(L381&gt;=2,1,0))</f>
        <v/>
      </c>
      <c r="AF381">
        <f>IF(L381&gt;=5,1,0)</f>
        <v/>
      </c>
      <c r="AG381">
        <f>AE381+AF381</f>
        <v/>
      </c>
      <c r="AH381" s="15">
        <f>IF(M381&lt;&gt;1,"",IF(OR(R381=-9,R381=""),"",R381))</f>
        <v/>
      </c>
      <c r="AI381">
        <f>IF(M381&lt;&gt;1,"",IF(OR(Q381=999,Q381=""),"",Q381))</f>
        <v/>
      </c>
    </row>
    <row r="382">
      <c r="A382" t="inlineStr">
        <is>
          <t>TQRMNOP101927</t>
        </is>
      </c>
      <c r="B382" t="n">
        <v>2025</v>
      </c>
      <c r="C382" t="n">
        <v>1</v>
      </c>
      <c r="D382" t="n">
        <v>1</v>
      </c>
      <c r="E382" t="inlineStr">
        <is>
          <t>S</t>
        </is>
      </c>
      <c r="F382" t="n">
        <v>33</v>
      </c>
      <c r="G382" t="n">
        <v>1390</v>
      </c>
      <c r="H382" t="n">
        <v>1</v>
      </c>
      <c r="I382" t="n">
        <v>1</v>
      </c>
      <c r="J382" t="n">
        <v>20</v>
      </c>
      <c r="K382" t="n">
        <v>2</v>
      </c>
      <c r="L382" t="n">
        <v>5</v>
      </c>
      <c r="M382" t="n">
        <v>3</v>
      </c>
      <c r="R382" s="15" t="n">
        <v>0</v>
      </c>
      <c r="S382" s="15" t="n">
        <v>0</v>
      </c>
      <c r="T382" s="15" t="n">
        <v>0</v>
      </c>
      <c r="U382" s="15" t="n">
        <v>196500</v>
      </c>
      <c r="V382">
        <f>IFERROR(VLOOKUP(D382,Tablas_Equivalencia!$A$3:$B$8,2,FALSE),"Sin dato")</f>
        <v/>
      </c>
      <c r="W382">
        <f>IFERROR(VLOOKUP(L382,Tablas_Equivalencia!$D$3:$E$9,2,FALSE),"Sin dato")</f>
        <v/>
      </c>
      <c r="X382">
        <f>IF(I382=1,"Varón","Mujer")</f>
        <v/>
      </c>
      <c r="Y382">
        <f>IFERROR(VLOOKUP(M382,Tablas_Equivalencia!$G$3:$H$6,2,FALSE),"Sin dato")</f>
        <v/>
      </c>
      <c r="Z382">
        <f>IF(J382&lt;=24,"18-24","25-29")</f>
        <v/>
      </c>
      <c r="AA382">
        <f>IF(M382&lt;&gt;1,"",IF(P382=2,1,0))</f>
        <v/>
      </c>
      <c r="AB382">
        <f>IF(M382&lt;&gt;1,"",IF(O382&gt;=2,1,0))</f>
        <v/>
      </c>
      <c r="AC382">
        <f>IF(M382&lt;&gt;1,"",IF(OR(Q382=999,Q382=""),"",IF(OR(Q382&lt;35,Q382&gt;48),1,0)))</f>
        <v/>
      </c>
      <c r="AD382">
        <f>IF(COUNT(AA382:AC382)&lt;3,"",SUM(AA382:AC382))</f>
        <v/>
      </c>
      <c r="AE382">
        <f>IF(L382&gt;=4,2,IF(L382&gt;=2,1,0))</f>
        <v/>
      </c>
      <c r="AF382">
        <f>IF(L382&gt;=5,1,0)</f>
        <v/>
      </c>
      <c r="AG382">
        <f>AE382+AF382</f>
        <v/>
      </c>
      <c r="AH382" s="15">
        <f>IF(M382&lt;&gt;1,"",IF(OR(R382=-9,R382=""),"",R382))</f>
        <v/>
      </c>
      <c r="AI382">
        <f>IF(M382&lt;&gt;1,"",IF(OR(Q382=999,Q382=""),"",Q382))</f>
        <v/>
      </c>
    </row>
    <row r="383">
      <c r="A383" t="inlineStr">
        <is>
          <t>TQRMNOP101929</t>
        </is>
      </c>
      <c r="B383" t="n">
        <v>2025</v>
      </c>
      <c r="C383" t="n">
        <v>1</v>
      </c>
      <c r="D383" t="n">
        <v>40</v>
      </c>
      <c r="E383" t="inlineStr">
        <is>
          <t>S</t>
        </is>
      </c>
      <c r="F383" t="n">
        <v>7</v>
      </c>
      <c r="G383" t="n">
        <v>795</v>
      </c>
      <c r="H383" t="n">
        <v>3</v>
      </c>
      <c r="I383" t="n">
        <v>2</v>
      </c>
      <c r="J383" t="n">
        <v>23</v>
      </c>
      <c r="K383" t="n">
        <v>2</v>
      </c>
      <c r="L383" t="n">
        <v>2</v>
      </c>
      <c r="M383" t="n">
        <v>3</v>
      </c>
      <c r="R383" s="15" t="n">
        <v>0</v>
      </c>
      <c r="S383" s="15" t="n">
        <v>0</v>
      </c>
      <c r="T383" s="15" t="n">
        <v>0</v>
      </c>
      <c r="U383" s="15" t="n">
        <v>128600</v>
      </c>
      <c r="V383">
        <f>IFERROR(VLOOKUP(D383,Tablas_Equivalencia!$A$3:$B$8,2,FALSE),"Sin dato")</f>
        <v/>
      </c>
      <c r="W383">
        <f>IFERROR(VLOOKUP(L383,Tablas_Equivalencia!$D$3:$E$9,2,FALSE),"Sin dato")</f>
        <v/>
      </c>
      <c r="X383">
        <f>IF(I383=1,"Varón","Mujer")</f>
        <v/>
      </c>
      <c r="Y383">
        <f>IFERROR(VLOOKUP(M383,Tablas_Equivalencia!$G$3:$H$6,2,FALSE),"Sin dato")</f>
        <v/>
      </c>
      <c r="Z383">
        <f>IF(J383&lt;=24,"18-24","25-29")</f>
        <v/>
      </c>
      <c r="AA383">
        <f>IF(M383&lt;&gt;1,"",IF(P383=2,1,0))</f>
        <v/>
      </c>
      <c r="AB383">
        <f>IF(M383&lt;&gt;1,"",IF(O383&gt;=2,1,0))</f>
        <v/>
      </c>
      <c r="AC383">
        <f>IF(M383&lt;&gt;1,"",IF(OR(Q383=999,Q383=""),"",IF(OR(Q383&lt;35,Q383&gt;48),1,0)))</f>
        <v/>
      </c>
      <c r="AD383">
        <f>IF(COUNT(AA383:AC383)&lt;3,"",SUM(AA383:AC383))</f>
        <v/>
      </c>
      <c r="AE383">
        <f>IF(L383&gt;=4,2,IF(L383&gt;=2,1,0))</f>
        <v/>
      </c>
      <c r="AF383">
        <f>IF(L383&gt;=5,1,0)</f>
        <v/>
      </c>
      <c r="AG383">
        <f>AE383+AF383</f>
        <v/>
      </c>
      <c r="AH383" s="15">
        <f>IF(M383&lt;&gt;1,"",IF(OR(R383=-9,R383=""),"",R383))</f>
        <v/>
      </c>
      <c r="AI383">
        <f>IF(M383&lt;&gt;1,"",IF(OR(Q383=999,Q383=""),"",Q383))</f>
        <v/>
      </c>
    </row>
    <row r="384">
      <c r="A384" t="inlineStr">
        <is>
          <t>TQRMNOP101930</t>
        </is>
      </c>
      <c r="B384" t="n">
        <v>2025</v>
      </c>
      <c r="C384" t="n">
        <v>1</v>
      </c>
      <c r="D384" t="n">
        <v>1</v>
      </c>
      <c r="E384" t="inlineStr">
        <is>
          <t>S</t>
        </is>
      </c>
      <c r="F384" t="n">
        <v>33</v>
      </c>
      <c r="G384" t="n">
        <v>1289</v>
      </c>
      <c r="H384" t="n">
        <v>3</v>
      </c>
      <c r="I384" t="n">
        <v>1</v>
      </c>
      <c r="J384" t="n">
        <v>18</v>
      </c>
      <c r="K384" t="n">
        <v>1</v>
      </c>
      <c r="L384" t="n">
        <v>6</v>
      </c>
      <c r="M384" t="n">
        <v>2</v>
      </c>
      <c r="R384" s="15" t="n">
        <v>0</v>
      </c>
      <c r="S384" s="15" t="n">
        <v>0</v>
      </c>
      <c r="T384" s="15" t="n">
        <v>0</v>
      </c>
      <c r="U384" s="15" t="n">
        <v>325000</v>
      </c>
      <c r="V384">
        <f>IFERROR(VLOOKUP(D384,Tablas_Equivalencia!$A$3:$B$8,2,FALSE),"Sin dato")</f>
        <v/>
      </c>
      <c r="W384">
        <f>IFERROR(VLOOKUP(L384,Tablas_Equivalencia!$D$3:$E$9,2,FALSE),"Sin dato")</f>
        <v/>
      </c>
      <c r="X384">
        <f>IF(I384=1,"Varón","Mujer")</f>
        <v/>
      </c>
      <c r="Y384">
        <f>IFERROR(VLOOKUP(M384,Tablas_Equivalencia!$G$3:$H$6,2,FALSE),"Sin dato")</f>
        <v/>
      </c>
      <c r="Z384">
        <f>IF(J384&lt;=24,"18-24","25-29")</f>
        <v/>
      </c>
      <c r="AA384">
        <f>IF(M384&lt;&gt;1,"",IF(P384=2,1,0))</f>
        <v/>
      </c>
      <c r="AB384">
        <f>IF(M384&lt;&gt;1,"",IF(O384&gt;=2,1,0))</f>
        <v/>
      </c>
      <c r="AC384">
        <f>IF(M384&lt;&gt;1,"",IF(OR(Q384=999,Q384=""),"",IF(OR(Q384&lt;35,Q384&gt;48),1,0)))</f>
        <v/>
      </c>
      <c r="AD384">
        <f>IF(COUNT(AA384:AC384)&lt;3,"",SUM(AA384:AC384))</f>
        <v/>
      </c>
      <c r="AE384">
        <f>IF(L384&gt;=4,2,IF(L384&gt;=2,1,0))</f>
        <v/>
      </c>
      <c r="AF384">
        <f>IF(L384&gt;=5,1,0)</f>
        <v/>
      </c>
      <c r="AG384">
        <f>AE384+AF384</f>
        <v/>
      </c>
      <c r="AH384" s="15">
        <f>IF(M384&lt;&gt;1,"",IF(OR(R384=-9,R384=""),"",R384))</f>
        <v/>
      </c>
      <c r="AI384">
        <f>IF(M384&lt;&gt;1,"",IF(OR(Q384=999,Q384=""),"",Q384))</f>
        <v/>
      </c>
    </row>
    <row r="385">
      <c r="A385" t="inlineStr">
        <is>
          <t>TQRMNOP101931</t>
        </is>
      </c>
      <c r="B385" t="n">
        <v>2025</v>
      </c>
      <c r="C385" t="n">
        <v>1</v>
      </c>
      <c r="D385" t="n">
        <v>40</v>
      </c>
      <c r="E385" t="inlineStr">
        <is>
          <t>N</t>
        </is>
      </c>
      <c r="F385" t="n">
        <v>9</v>
      </c>
      <c r="G385" t="n">
        <v>1409</v>
      </c>
      <c r="H385" t="n">
        <v>1</v>
      </c>
      <c r="I385" t="n">
        <v>1</v>
      </c>
      <c r="J385" t="n">
        <v>23</v>
      </c>
      <c r="K385" t="n">
        <v>2</v>
      </c>
      <c r="L385" t="n">
        <v>3</v>
      </c>
      <c r="M385" t="n">
        <v>1</v>
      </c>
      <c r="N385" t="n">
        <v>3</v>
      </c>
      <c r="O385" t="n">
        <v>3</v>
      </c>
      <c r="P385" t="n">
        <v>2</v>
      </c>
      <c r="Q385" t="n">
        <v>39</v>
      </c>
      <c r="R385" s="15" t="n">
        <v>448000</v>
      </c>
      <c r="S385" s="15" t="n">
        <v>0</v>
      </c>
      <c r="T385" s="15" t="n">
        <v>448000</v>
      </c>
      <c r="U385" s="15" t="n">
        <v>272300</v>
      </c>
      <c r="V385">
        <f>IFERROR(VLOOKUP(D385,Tablas_Equivalencia!$A$3:$B$8,2,FALSE),"Sin dato")</f>
        <v/>
      </c>
      <c r="W385">
        <f>IFERROR(VLOOKUP(L385,Tablas_Equivalencia!$D$3:$E$9,2,FALSE),"Sin dato")</f>
        <v/>
      </c>
      <c r="X385">
        <f>IF(I385=1,"Varón","Mujer")</f>
        <v/>
      </c>
      <c r="Y385">
        <f>IFERROR(VLOOKUP(M385,Tablas_Equivalencia!$G$3:$H$6,2,FALSE),"Sin dato")</f>
        <v/>
      </c>
      <c r="Z385">
        <f>IF(J385&lt;=24,"18-24","25-29")</f>
        <v/>
      </c>
      <c r="AA385">
        <f>IF(M385&lt;&gt;1,"",IF(P385=2,1,0))</f>
        <v/>
      </c>
      <c r="AB385">
        <f>IF(M385&lt;&gt;1,"",IF(O385&gt;=2,1,0))</f>
        <v/>
      </c>
      <c r="AC385">
        <f>IF(M385&lt;&gt;1,"",IF(OR(Q385=999,Q385=""),"",IF(OR(Q385&lt;35,Q385&gt;48),1,0)))</f>
        <v/>
      </c>
      <c r="AD385">
        <f>IF(COUNT(AA385:AC385)&lt;3,"",SUM(AA385:AC385))</f>
        <v/>
      </c>
      <c r="AE385">
        <f>IF(L385&gt;=4,2,IF(L385&gt;=2,1,0))</f>
        <v/>
      </c>
      <c r="AF385">
        <f>IF(L385&gt;=5,1,0)</f>
        <v/>
      </c>
      <c r="AG385">
        <f>AE385+AF385</f>
        <v/>
      </c>
      <c r="AH385" s="15">
        <f>IF(M385&lt;&gt;1,"",IF(OR(R385=-9,R385=""),"",R385))</f>
        <v/>
      </c>
      <c r="AI385">
        <f>IF(M385&lt;&gt;1,"",IF(OR(Q385=999,Q385=""),"",Q385))</f>
        <v/>
      </c>
    </row>
    <row r="386">
      <c r="A386" t="inlineStr">
        <is>
          <t>TQRMNOP101932</t>
        </is>
      </c>
      <c r="B386" t="n">
        <v>2025</v>
      </c>
      <c r="C386" t="n">
        <v>1</v>
      </c>
      <c r="D386" t="n">
        <v>42</v>
      </c>
      <c r="E386" t="inlineStr">
        <is>
          <t>N</t>
        </is>
      </c>
      <c r="F386" t="n">
        <v>27</v>
      </c>
      <c r="G386" t="n">
        <v>1330</v>
      </c>
      <c r="H386" t="n">
        <v>1</v>
      </c>
      <c r="I386" t="n">
        <v>1</v>
      </c>
      <c r="J386" t="n">
        <v>26</v>
      </c>
      <c r="K386" t="n">
        <v>2</v>
      </c>
      <c r="L386" t="n">
        <v>2</v>
      </c>
      <c r="M386" t="n">
        <v>1</v>
      </c>
      <c r="N386" t="n">
        <v>2</v>
      </c>
      <c r="O386" t="n">
        <v>3</v>
      </c>
      <c r="P386" t="n">
        <v>2</v>
      </c>
      <c r="Q386" t="n">
        <v>21</v>
      </c>
      <c r="R386" s="15" t="n">
        <v>396000</v>
      </c>
      <c r="S386" s="15" t="n">
        <v>0</v>
      </c>
      <c r="T386" s="15" t="n">
        <v>396000</v>
      </c>
      <c r="U386" s="15" t="n">
        <v>124300</v>
      </c>
      <c r="V386">
        <f>IFERROR(VLOOKUP(D386,Tablas_Equivalencia!$A$3:$B$8,2,FALSE),"Sin dato")</f>
        <v/>
      </c>
      <c r="W386">
        <f>IFERROR(VLOOKUP(L386,Tablas_Equivalencia!$D$3:$E$9,2,FALSE),"Sin dato")</f>
        <v/>
      </c>
      <c r="X386">
        <f>IF(I386=1,"Varón","Mujer")</f>
        <v/>
      </c>
      <c r="Y386">
        <f>IFERROR(VLOOKUP(M386,Tablas_Equivalencia!$G$3:$H$6,2,FALSE),"Sin dato")</f>
        <v/>
      </c>
      <c r="Z386">
        <f>IF(J386&lt;=24,"18-24","25-29")</f>
        <v/>
      </c>
      <c r="AA386">
        <f>IF(M386&lt;&gt;1,"",IF(P386=2,1,0))</f>
        <v/>
      </c>
      <c r="AB386">
        <f>IF(M386&lt;&gt;1,"",IF(O386&gt;=2,1,0))</f>
        <v/>
      </c>
      <c r="AC386">
        <f>IF(M386&lt;&gt;1,"",IF(OR(Q386=999,Q386=""),"",IF(OR(Q386&lt;35,Q386&gt;48),1,0)))</f>
        <v/>
      </c>
      <c r="AD386">
        <f>IF(COUNT(AA386:AC386)&lt;3,"",SUM(AA386:AC386))</f>
        <v/>
      </c>
      <c r="AE386">
        <f>IF(L386&gt;=4,2,IF(L386&gt;=2,1,0))</f>
        <v/>
      </c>
      <c r="AF386">
        <f>IF(L386&gt;=5,1,0)</f>
        <v/>
      </c>
      <c r="AG386">
        <f>AE386+AF386</f>
        <v/>
      </c>
      <c r="AH386" s="15">
        <f>IF(M386&lt;&gt;1,"",IF(OR(R386=-9,R386=""),"",R386))</f>
        <v/>
      </c>
      <c r="AI386">
        <f>IF(M386&lt;&gt;1,"",IF(OR(Q386=999,Q386=""),"",Q386))</f>
        <v/>
      </c>
    </row>
    <row r="387">
      <c r="A387" t="inlineStr">
        <is>
          <t>TQRMNOP101933</t>
        </is>
      </c>
      <c r="B387" t="n">
        <v>2025</v>
      </c>
      <c r="C387" t="n">
        <v>1</v>
      </c>
      <c r="D387" t="n">
        <v>42</v>
      </c>
      <c r="E387" t="inlineStr">
        <is>
          <t>S</t>
        </is>
      </c>
      <c r="F387" t="n">
        <v>10</v>
      </c>
      <c r="G387" t="n">
        <v>1788</v>
      </c>
      <c r="H387" t="n">
        <v>10</v>
      </c>
      <c r="I387" t="n">
        <v>1</v>
      </c>
      <c r="J387" t="n">
        <v>21</v>
      </c>
      <c r="K387" t="n">
        <v>1</v>
      </c>
      <c r="L387" t="n">
        <v>5</v>
      </c>
      <c r="M387" t="n">
        <v>1</v>
      </c>
      <c r="N387" t="n">
        <v>3</v>
      </c>
      <c r="O387" t="n">
        <v>2</v>
      </c>
      <c r="P387" t="n">
        <v>2</v>
      </c>
      <c r="Q387" t="n">
        <v>21</v>
      </c>
      <c r="R387" s="15" t="n">
        <v>788000</v>
      </c>
      <c r="S387" s="15" t="n">
        <v>0</v>
      </c>
      <c r="T387" s="15" t="n">
        <v>788000</v>
      </c>
      <c r="U387" s="15" t="n">
        <v>90600</v>
      </c>
      <c r="V387">
        <f>IFERROR(VLOOKUP(D387,Tablas_Equivalencia!$A$3:$B$8,2,FALSE),"Sin dato")</f>
        <v/>
      </c>
      <c r="W387">
        <f>IFERROR(VLOOKUP(L387,Tablas_Equivalencia!$D$3:$E$9,2,FALSE),"Sin dato")</f>
        <v/>
      </c>
      <c r="X387">
        <f>IF(I387=1,"Varón","Mujer")</f>
        <v/>
      </c>
      <c r="Y387">
        <f>IFERROR(VLOOKUP(M387,Tablas_Equivalencia!$G$3:$H$6,2,FALSE),"Sin dato")</f>
        <v/>
      </c>
      <c r="Z387">
        <f>IF(J387&lt;=24,"18-24","25-29")</f>
        <v/>
      </c>
      <c r="AA387">
        <f>IF(M387&lt;&gt;1,"",IF(P387=2,1,0))</f>
        <v/>
      </c>
      <c r="AB387">
        <f>IF(M387&lt;&gt;1,"",IF(O387&gt;=2,1,0))</f>
        <v/>
      </c>
      <c r="AC387">
        <f>IF(M387&lt;&gt;1,"",IF(OR(Q387=999,Q387=""),"",IF(OR(Q387&lt;35,Q387&gt;48),1,0)))</f>
        <v/>
      </c>
      <c r="AD387">
        <f>IF(COUNT(AA387:AC387)&lt;3,"",SUM(AA387:AC387))</f>
        <v/>
      </c>
      <c r="AE387">
        <f>IF(L387&gt;=4,2,IF(L387&gt;=2,1,0))</f>
        <v/>
      </c>
      <c r="AF387">
        <f>IF(L387&gt;=5,1,0)</f>
        <v/>
      </c>
      <c r="AG387">
        <f>AE387+AF387</f>
        <v/>
      </c>
      <c r="AH387" s="15">
        <f>IF(M387&lt;&gt;1,"",IF(OR(R387=-9,R387=""),"",R387))</f>
        <v/>
      </c>
      <c r="AI387">
        <f>IF(M387&lt;&gt;1,"",IF(OR(Q387=999,Q387=""),"",Q387))</f>
        <v/>
      </c>
    </row>
    <row r="388">
      <c r="A388" t="inlineStr">
        <is>
          <t>TQRMNOP101934</t>
        </is>
      </c>
      <c r="B388" t="n">
        <v>2025</v>
      </c>
      <c r="C388" t="n">
        <v>1</v>
      </c>
      <c r="D388" t="n">
        <v>1</v>
      </c>
      <c r="E388" t="inlineStr">
        <is>
          <t>S</t>
        </is>
      </c>
      <c r="F388" t="n">
        <v>33</v>
      </c>
      <c r="G388" t="n">
        <v>1257</v>
      </c>
      <c r="H388" t="n">
        <v>1</v>
      </c>
      <c r="I388" t="n">
        <v>2</v>
      </c>
      <c r="J388" t="n">
        <v>22</v>
      </c>
      <c r="K388" t="n">
        <v>1</v>
      </c>
      <c r="L388" t="n">
        <v>5</v>
      </c>
      <c r="M388" t="n">
        <v>3</v>
      </c>
      <c r="R388" s="15" t="n">
        <v>0</v>
      </c>
      <c r="S388" s="15" t="n">
        <v>0</v>
      </c>
      <c r="T388" s="15" t="n">
        <v>0</v>
      </c>
      <c r="U388" s="15" t="n">
        <v>230600</v>
      </c>
      <c r="V388">
        <f>IFERROR(VLOOKUP(D388,Tablas_Equivalencia!$A$3:$B$8,2,FALSE),"Sin dato")</f>
        <v/>
      </c>
      <c r="W388">
        <f>IFERROR(VLOOKUP(L388,Tablas_Equivalencia!$D$3:$E$9,2,FALSE),"Sin dato")</f>
        <v/>
      </c>
      <c r="X388">
        <f>IF(I388=1,"Varón","Mujer")</f>
        <v/>
      </c>
      <c r="Y388">
        <f>IFERROR(VLOOKUP(M388,Tablas_Equivalencia!$G$3:$H$6,2,FALSE),"Sin dato")</f>
        <v/>
      </c>
      <c r="Z388">
        <f>IF(J388&lt;=24,"18-24","25-29")</f>
        <v/>
      </c>
      <c r="AA388">
        <f>IF(M388&lt;&gt;1,"",IF(P388=2,1,0))</f>
        <v/>
      </c>
      <c r="AB388">
        <f>IF(M388&lt;&gt;1,"",IF(O388&gt;=2,1,0))</f>
        <v/>
      </c>
      <c r="AC388">
        <f>IF(M388&lt;&gt;1,"",IF(OR(Q388=999,Q388=""),"",IF(OR(Q388&lt;35,Q388&gt;48),1,0)))</f>
        <v/>
      </c>
      <c r="AD388">
        <f>IF(COUNT(AA388:AC388)&lt;3,"",SUM(AA388:AC388))</f>
        <v/>
      </c>
      <c r="AE388">
        <f>IF(L388&gt;=4,2,IF(L388&gt;=2,1,0))</f>
        <v/>
      </c>
      <c r="AF388">
        <f>IF(L388&gt;=5,1,0)</f>
        <v/>
      </c>
      <c r="AG388">
        <f>AE388+AF388</f>
        <v/>
      </c>
      <c r="AH388" s="15">
        <f>IF(M388&lt;&gt;1,"",IF(OR(R388=-9,R388=""),"",R388))</f>
        <v/>
      </c>
      <c r="AI388">
        <f>IF(M388&lt;&gt;1,"",IF(OR(Q388=999,Q388=""),"",Q388))</f>
        <v/>
      </c>
    </row>
    <row r="389">
      <c r="A389" t="inlineStr">
        <is>
          <t>TQRMNOP101938</t>
        </is>
      </c>
      <c r="B389" t="n">
        <v>2025</v>
      </c>
      <c r="C389" t="n">
        <v>1</v>
      </c>
      <c r="D389" t="n">
        <v>43</v>
      </c>
      <c r="E389" t="inlineStr">
        <is>
          <t>N</t>
        </is>
      </c>
      <c r="F389" t="n">
        <v>38</v>
      </c>
      <c r="G389" t="n">
        <v>1103</v>
      </c>
      <c r="H389" t="n">
        <v>3</v>
      </c>
      <c r="I389" t="n">
        <v>1</v>
      </c>
      <c r="J389" t="n">
        <v>27</v>
      </c>
      <c r="K389" t="n">
        <v>1</v>
      </c>
      <c r="L389" t="n">
        <v>5</v>
      </c>
      <c r="M389" t="n">
        <v>3</v>
      </c>
      <c r="R389" s="15" t="n">
        <v>0</v>
      </c>
      <c r="S389" s="15" t="n">
        <v>0</v>
      </c>
      <c r="T389" s="15" t="n">
        <v>0</v>
      </c>
      <c r="U389" s="15" t="n">
        <v>128800</v>
      </c>
      <c r="V389">
        <f>IFERROR(VLOOKUP(D389,Tablas_Equivalencia!$A$3:$B$8,2,FALSE),"Sin dato")</f>
        <v/>
      </c>
      <c r="W389">
        <f>IFERROR(VLOOKUP(L389,Tablas_Equivalencia!$D$3:$E$9,2,FALSE),"Sin dato")</f>
        <v/>
      </c>
      <c r="X389">
        <f>IF(I389=1,"Varón","Mujer")</f>
        <v/>
      </c>
      <c r="Y389">
        <f>IFERROR(VLOOKUP(M389,Tablas_Equivalencia!$G$3:$H$6,2,FALSE),"Sin dato")</f>
        <v/>
      </c>
      <c r="Z389">
        <f>IF(J389&lt;=24,"18-24","25-29")</f>
        <v/>
      </c>
      <c r="AA389">
        <f>IF(M389&lt;&gt;1,"",IF(P389=2,1,0))</f>
        <v/>
      </c>
      <c r="AB389">
        <f>IF(M389&lt;&gt;1,"",IF(O389&gt;=2,1,0))</f>
        <v/>
      </c>
      <c r="AC389">
        <f>IF(M389&lt;&gt;1,"",IF(OR(Q389=999,Q389=""),"",IF(OR(Q389&lt;35,Q389&gt;48),1,0)))</f>
        <v/>
      </c>
      <c r="AD389">
        <f>IF(COUNT(AA389:AC389)&lt;3,"",SUM(AA389:AC389))</f>
        <v/>
      </c>
      <c r="AE389">
        <f>IF(L389&gt;=4,2,IF(L389&gt;=2,1,0))</f>
        <v/>
      </c>
      <c r="AF389">
        <f>IF(L389&gt;=5,1,0)</f>
        <v/>
      </c>
      <c r="AG389">
        <f>AE389+AF389</f>
        <v/>
      </c>
      <c r="AH389" s="15">
        <f>IF(M389&lt;&gt;1,"",IF(OR(R389=-9,R389=""),"",R389))</f>
        <v/>
      </c>
      <c r="AI389">
        <f>IF(M389&lt;&gt;1,"",IF(OR(Q389=999,Q389=""),"",Q389))</f>
        <v/>
      </c>
    </row>
    <row r="390">
      <c r="A390" t="inlineStr">
        <is>
          <t>TQRMNOP101946</t>
        </is>
      </c>
      <c r="B390" t="n">
        <v>2025</v>
      </c>
      <c r="C390" t="n">
        <v>1</v>
      </c>
      <c r="D390" t="n">
        <v>1</v>
      </c>
      <c r="E390" t="inlineStr">
        <is>
          <t>S</t>
        </is>
      </c>
      <c r="F390" t="n">
        <v>33</v>
      </c>
      <c r="G390" t="n">
        <v>1571</v>
      </c>
      <c r="H390" t="n">
        <v>3</v>
      </c>
      <c r="I390" t="n">
        <v>2</v>
      </c>
      <c r="J390" t="n">
        <v>22</v>
      </c>
      <c r="K390" t="n">
        <v>2</v>
      </c>
      <c r="L390" t="n">
        <v>4</v>
      </c>
      <c r="M390" t="n">
        <v>1</v>
      </c>
      <c r="N390" t="n">
        <v>2</v>
      </c>
      <c r="O390" t="n">
        <v>2</v>
      </c>
      <c r="P390" t="n">
        <v>2</v>
      </c>
      <c r="Q390" t="n">
        <v>30</v>
      </c>
      <c r="R390" s="15" t="n">
        <v>338000</v>
      </c>
      <c r="S390" s="15" t="n">
        <v>0</v>
      </c>
      <c r="T390" s="15" t="n">
        <v>338000</v>
      </c>
      <c r="U390" s="15" t="n">
        <v>111700</v>
      </c>
      <c r="V390">
        <f>IFERROR(VLOOKUP(D390,Tablas_Equivalencia!$A$3:$B$8,2,FALSE),"Sin dato")</f>
        <v/>
      </c>
      <c r="W390">
        <f>IFERROR(VLOOKUP(L390,Tablas_Equivalencia!$D$3:$E$9,2,FALSE),"Sin dato")</f>
        <v/>
      </c>
      <c r="X390">
        <f>IF(I390=1,"Varón","Mujer")</f>
        <v/>
      </c>
      <c r="Y390">
        <f>IFERROR(VLOOKUP(M390,Tablas_Equivalencia!$G$3:$H$6,2,FALSE),"Sin dato")</f>
        <v/>
      </c>
      <c r="Z390">
        <f>IF(J390&lt;=24,"18-24","25-29")</f>
        <v/>
      </c>
      <c r="AA390">
        <f>IF(M390&lt;&gt;1,"",IF(P390=2,1,0))</f>
        <v/>
      </c>
      <c r="AB390">
        <f>IF(M390&lt;&gt;1,"",IF(O390&gt;=2,1,0))</f>
        <v/>
      </c>
      <c r="AC390">
        <f>IF(M390&lt;&gt;1,"",IF(OR(Q390=999,Q390=""),"",IF(OR(Q390&lt;35,Q390&gt;48),1,0)))</f>
        <v/>
      </c>
      <c r="AD390">
        <f>IF(COUNT(AA390:AC390)&lt;3,"",SUM(AA390:AC390))</f>
        <v/>
      </c>
      <c r="AE390">
        <f>IF(L390&gt;=4,2,IF(L390&gt;=2,1,0))</f>
        <v/>
      </c>
      <c r="AF390">
        <f>IF(L390&gt;=5,1,0)</f>
        <v/>
      </c>
      <c r="AG390">
        <f>AE390+AF390</f>
        <v/>
      </c>
      <c r="AH390" s="15">
        <f>IF(M390&lt;&gt;1,"",IF(OR(R390=-9,R390=""),"",R390))</f>
        <v/>
      </c>
      <c r="AI390">
        <f>IF(M390&lt;&gt;1,"",IF(OR(Q390=999,Q390=""),"",Q390))</f>
        <v/>
      </c>
    </row>
    <row r="391">
      <c r="A391" t="inlineStr">
        <is>
          <t>TQRMNOP101950</t>
        </is>
      </c>
      <c r="B391" t="n">
        <v>2025</v>
      </c>
      <c r="C391" t="n">
        <v>1</v>
      </c>
      <c r="D391" t="n">
        <v>1</v>
      </c>
      <c r="E391" t="inlineStr">
        <is>
          <t>S</t>
        </is>
      </c>
      <c r="F391" t="n">
        <v>32</v>
      </c>
      <c r="G391" t="n">
        <v>1120</v>
      </c>
      <c r="H391" t="n">
        <v>3</v>
      </c>
      <c r="I391" t="n">
        <v>1</v>
      </c>
      <c r="J391" t="n">
        <v>26</v>
      </c>
      <c r="K391" t="n">
        <v>2</v>
      </c>
      <c r="L391" t="n">
        <v>5</v>
      </c>
      <c r="M391" t="n">
        <v>1</v>
      </c>
      <c r="N391" t="n">
        <v>3</v>
      </c>
      <c r="O391" t="n">
        <v>1</v>
      </c>
      <c r="P391" t="n">
        <v>1</v>
      </c>
      <c r="Q391" t="n">
        <v>44</v>
      </c>
      <c r="R391" s="15" t="n">
        <v>1010000</v>
      </c>
      <c r="S391" s="15" t="n">
        <v>0</v>
      </c>
      <c r="T391" s="15" t="n">
        <v>1010000</v>
      </c>
      <c r="U391" s="15" t="n">
        <v>332900</v>
      </c>
      <c r="V391">
        <f>IFERROR(VLOOKUP(D391,Tablas_Equivalencia!$A$3:$B$8,2,FALSE),"Sin dato")</f>
        <v/>
      </c>
      <c r="W391">
        <f>IFERROR(VLOOKUP(L391,Tablas_Equivalencia!$D$3:$E$9,2,FALSE),"Sin dato")</f>
        <v/>
      </c>
      <c r="X391">
        <f>IF(I391=1,"Varón","Mujer")</f>
        <v/>
      </c>
      <c r="Y391">
        <f>IFERROR(VLOOKUP(M391,Tablas_Equivalencia!$G$3:$H$6,2,FALSE),"Sin dato")</f>
        <v/>
      </c>
      <c r="Z391">
        <f>IF(J391&lt;=24,"18-24","25-29")</f>
        <v/>
      </c>
      <c r="AA391">
        <f>IF(M391&lt;&gt;1,"",IF(P391=2,1,0))</f>
        <v/>
      </c>
      <c r="AB391">
        <f>IF(M391&lt;&gt;1,"",IF(O391&gt;=2,1,0))</f>
        <v/>
      </c>
      <c r="AC391">
        <f>IF(M391&lt;&gt;1,"",IF(OR(Q391=999,Q391=""),"",IF(OR(Q391&lt;35,Q391&gt;48),1,0)))</f>
        <v/>
      </c>
      <c r="AD391">
        <f>IF(COUNT(AA391:AC391)&lt;3,"",SUM(AA391:AC391))</f>
        <v/>
      </c>
      <c r="AE391">
        <f>IF(L391&gt;=4,2,IF(L391&gt;=2,1,0))</f>
        <v/>
      </c>
      <c r="AF391">
        <f>IF(L391&gt;=5,1,0)</f>
        <v/>
      </c>
      <c r="AG391">
        <f>AE391+AF391</f>
        <v/>
      </c>
      <c r="AH391" s="15">
        <f>IF(M391&lt;&gt;1,"",IF(OR(R391=-9,R391=""),"",R391))</f>
        <v/>
      </c>
      <c r="AI391">
        <f>IF(M391&lt;&gt;1,"",IF(OR(Q391=999,Q391=""),"",Q391))</f>
        <v/>
      </c>
    </row>
    <row r="392">
      <c r="A392" t="inlineStr">
        <is>
          <t>TQRMNOP101964</t>
        </is>
      </c>
      <c r="B392" t="n">
        <v>2025</v>
      </c>
      <c r="C392" t="n">
        <v>1</v>
      </c>
      <c r="D392" t="n">
        <v>1</v>
      </c>
      <c r="E392" t="inlineStr">
        <is>
          <t>S</t>
        </is>
      </c>
      <c r="F392" t="n">
        <v>32</v>
      </c>
      <c r="G392" t="n">
        <v>934</v>
      </c>
      <c r="H392" t="n">
        <v>3</v>
      </c>
      <c r="I392" t="n">
        <v>2</v>
      </c>
      <c r="J392" t="n">
        <v>21</v>
      </c>
      <c r="K392" t="n">
        <v>2</v>
      </c>
      <c r="L392" t="n">
        <v>5</v>
      </c>
      <c r="M392" t="n">
        <v>1</v>
      </c>
      <c r="N392" t="n">
        <v>2</v>
      </c>
      <c r="O392" t="n">
        <v>3</v>
      </c>
      <c r="P392" t="n">
        <v>2</v>
      </c>
      <c r="Q392" t="n">
        <v>32</v>
      </c>
      <c r="R392" s="15" t="n">
        <v>441000</v>
      </c>
      <c r="S392" s="15" t="n">
        <v>0</v>
      </c>
      <c r="T392" s="15" t="n">
        <v>441000</v>
      </c>
      <c r="U392" s="15" t="n">
        <v>177800</v>
      </c>
      <c r="V392">
        <f>IFERROR(VLOOKUP(D392,Tablas_Equivalencia!$A$3:$B$8,2,FALSE),"Sin dato")</f>
        <v/>
      </c>
      <c r="W392">
        <f>IFERROR(VLOOKUP(L392,Tablas_Equivalencia!$D$3:$E$9,2,FALSE),"Sin dato")</f>
        <v/>
      </c>
      <c r="X392">
        <f>IF(I392=1,"Varón","Mujer")</f>
        <v/>
      </c>
      <c r="Y392">
        <f>IFERROR(VLOOKUP(M392,Tablas_Equivalencia!$G$3:$H$6,2,FALSE),"Sin dato")</f>
        <v/>
      </c>
      <c r="Z392">
        <f>IF(J392&lt;=24,"18-24","25-29")</f>
        <v/>
      </c>
      <c r="AA392">
        <f>IF(M392&lt;&gt;1,"",IF(P392=2,1,0))</f>
        <v/>
      </c>
      <c r="AB392">
        <f>IF(M392&lt;&gt;1,"",IF(O392&gt;=2,1,0))</f>
        <v/>
      </c>
      <c r="AC392">
        <f>IF(M392&lt;&gt;1,"",IF(OR(Q392=999,Q392=""),"",IF(OR(Q392&lt;35,Q392&gt;48),1,0)))</f>
        <v/>
      </c>
      <c r="AD392">
        <f>IF(COUNT(AA392:AC392)&lt;3,"",SUM(AA392:AC392))</f>
        <v/>
      </c>
      <c r="AE392">
        <f>IF(L392&gt;=4,2,IF(L392&gt;=2,1,0))</f>
        <v/>
      </c>
      <c r="AF392">
        <f>IF(L392&gt;=5,1,0)</f>
        <v/>
      </c>
      <c r="AG392">
        <f>AE392+AF392</f>
        <v/>
      </c>
      <c r="AH392" s="15">
        <f>IF(M392&lt;&gt;1,"",IF(OR(R392=-9,R392=""),"",R392))</f>
        <v/>
      </c>
      <c r="AI392">
        <f>IF(M392&lt;&gt;1,"",IF(OR(Q392=999,Q392=""),"",Q392))</f>
        <v/>
      </c>
    </row>
    <row r="393">
      <c r="A393" t="inlineStr">
        <is>
          <t>TQRMNOP101974</t>
        </is>
      </c>
      <c r="B393" t="n">
        <v>2025</v>
      </c>
      <c r="C393" t="n">
        <v>1</v>
      </c>
      <c r="D393" t="n">
        <v>43</v>
      </c>
      <c r="E393" t="inlineStr">
        <is>
          <t>S</t>
        </is>
      </c>
      <c r="F393" t="n">
        <v>19</v>
      </c>
      <c r="G393" t="n">
        <v>1673</v>
      </c>
      <c r="H393" t="n">
        <v>2</v>
      </c>
      <c r="I393" t="n">
        <v>1</v>
      </c>
      <c r="J393" t="n">
        <v>29</v>
      </c>
      <c r="K393" t="n">
        <v>2</v>
      </c>
      <c r="L393" t="n">
        <v>6</v>
      </c>
      <c r="M393" t="n">
        <v>1</v>
      </c>
      <c r="N393" t="n">
        <v>1</v>
      </c>
      <c r="O393" t="n">
        <v>2</v>
      </c>
      <c r="P393" t="n">
        <v>2</v>
      </c>
      <c r="Q393" t="n">
        <v>27</v>
      </c>
      <c r="R393" s="15" t="n">
        <v>618000</v>
      </c>
      <c r="S393" s="15" t="n">
        <v>0</v>
      </c>
      <c r="T393" s="15" t="n">
        <v>618000</v>
      </c>
      <c r="U393" s="15" t="n">
        <v>118500</v>
      </c>
      <c r="V393">
        <f>IFERROR(VLOOKUP(D393,Tablas_Equivalencia!$A$3:$B$8,2,FALSE),"Sin dato")</f>
        <v/>
      </c>
      <c r="W393">
        <f>IFERROR(VLOOKUP(L393,Tablas_Equivalencia!$D$3:$E$9,2,FALSE),"Sin dato")</f>
        <v/>
      </c>
      <c r="X393">
        <f>IF(I393=1,"Varón","Mujer")</f>
        <v/>
      </c>
      <c r="Y393">
        <f>IFERROR(VLOOKUP(M393,Tablas_Equivalencia!$G$3:$H$6,2,FALSE),"Sin dato")</f>
        <v/>
      </c>
      <c r="Z393">
        <f>IF(J393&lt;=24,"18-24","25-29")</f>
        <v/>
      </c>
      <c r="AA393">
        <f>IF(M393&lt;&gt;1,"",IF(P393=2,1,0))</f>
        <v/>
      </c>
      <c r="AB393">
        <f>IF(M393&lt;&gt;1,"",IF(O393&gt;=2,1,0))</f>
        <v/>
      </c>
      <c r="AC393">
        <f>IF(M393&lt;&gt;1,"",IF(OR(Q393=999,Q393=""),"",IF(OR(Q393&lt;35,Q393&gt;48),1,0)))</f>
        <v/>
      </c>
      <c r="AD393">
        <f>IF(COUNT(AA393:AC393)&lt;3,"",SUM(AA393:AC393))</f>
        <v/>
      </c>
      <c r="AE393">
        <f>IF(L393&gt;=4,2,IF(L393&gt;=2,1,0))</f>
        <v/>
      </c>
      <c r="AF393">
        <f>IF(L393&gt;=5,1,0)</f>
        <v/>
      </c>
      <c r="AG393">
        <f>AE393+AF393</f>
        <v/>
      </c>
      <c r="AH393" s="15">
        <f>IF(M393&lt;&gt;1,"",IF(OR(R393=-9,R393=""),"",R393))</f>
        <v/>
      </c>
      <c r="AI393">
        <f>IF(M393&lt;&gt;1,"",IF(OR(Q393=999,Q393=""),"",Q393))</f>
        <v/>
      </c>
    </row>
    <row r="394">
      <c r="A394" t="inlineStr">
        <is>
          <t>TQRMNOP101975</t>
        </is>
      </c>
      <c r="B394" t="n">
        <v>2025</v>
      </c>
      <c r="C394" t="n">
        <v>1</v>
      </c>
      <c r="D394" t="n">
        <v>43</v>
      </c>
      <c r="E394" t="inlineStr">
        <is>
          <t>S</t>
        </is>
      </c>
      <c r="F394" t="n">
        <v>19</v>
      </c>
      <c r="G394" t="n">
        <v>889</v>
      </c>
      <c r="H394" t="n">
        <v>3</v>
      </c>
      <c r="I394" t="n">
        <v>1</v>
      </c>
      <c r="J394" t="n">
        <v>22</v>
      </c>
      <c r="K394" t="n">
        <v>2</v>
      </c>
      <c r="L394" t="n">
        <v>4</v>
      </c>
      <c r="M394" t="n">
        <v>3</v>
      </c>
      <c r="R394" s="15" t="n">
        <v>0</v>
      </c>
      <c r="S394" s="15" t="n">
        <v>0</v>
      </c>
      <c r="T394" s="15" t="n">
        <v>0</v>
      </c>
      <c r="U394" s="15" t="n">
        <v>162700</v>
      </c>
      <c r="V394">
        <f>IFERROR(VLOOKUP(D394,Tablas_Equivalencia!$A$3:$B$8,2,FALSE),"Sin dato")</f>
        <v/>
      </c>
      <c r="W394">
        <f>IFERROR(VLOOKUP(L394,Tablas_Equivalencia!$D$3:$E$9,2,FALSE),"Sin dato")</f>
        <v/>
      </c>
      <c r="X394">
        <f>IF(I394=1,"Varón","Mujer")</f>
        <v/>
      </c>
      <c r="Y394">
        <f>IFERROR(VLOOKUP(M394,Tablas_Equivalencia!$G$3:$H$6,2,FALSE),"Sin dato")</f>
        <v/>
      </c>
      <c r="Z394">
        <f>IF(J394&lt;=24,"18-24","25-29")</f>
        <v/>
      </c>
      <c r="AA394">
        <f>IF(M394&lt;&gt;1,"",IF(P394=2,1,0))</f>
        <v/>
      </c>
      <c r="AB394">
        <f>IF(M394&lt;&gt;1,"",IF(O394&gt;=2,1,0))</f>
        <v/>
      </c>
      <c r="AC394">
        <f>IF(M394&lt;&gt;1,"",IF(OR(Q394=999,Q394=""),"",IF(OR(Q394&lt;35,Q394&gt;48),1,0)))</f>
        <v/>
      </c>
      <c r="AD394">
        <f>IF(COUNT(AA394:AC394)&lt;3,"",SUM(AA394:AC394))</f>
        <v/>
      </c>
      <c r="AE394">
        <f>IF(L394&gt;=4,2,IF(L394&gt;=2,1,0))</f>
        <v/>
      </c>
      <c r="AF394">
        <f>IF(L394&gt;=5,1,0)</f>
        <v/>
      </c>
      <c r="AG394">
        <f>AE394+AF394</f>
        <v/>
      </c>
      <c r="AH394" s="15">
        <f>IF(M394&lt;&gt;1,"",IF(OR(R394=-9,R394=""),"",R394))</f>
        <v/>
      </c>
      <c r="AI394">
        <f>IF(M394&lt;&gt;1,"",IF(OR(Q394=999,Q394=""),"",Q394))</f>
        <v/>
      </c>
    </row>
    <row r="395">
      <c r="A395" t="inlineStr">
        <is>
          <t>TQRMNOP101984</t>
        </is>
      </c>
      <c r="B395" t="n">
        <v>2025</v>
      </c>
      <c r="C395" t="n">
        <v>1</v>
      </c>
      <c r="D395" t="n">
        <v>44</v>
      </c>
      <c r="E395" t="inlineStr">
        <is>
          <t>N</t>
        </is>
      </c>
      <c r="F395" t="n">
        <v>93</v>
      </c>
      <c r="G395" t="n">
        <v>1386</v>
      </c>
      <c r="H395" t="n">
        <v>1</v>
      </c>
      <c r="I395" t="n">
        <v>2</v>
      </c>
      <c r="J395" t="n">
        <v>18</v>
      </c>
      <c r="K395" t="n">
        <v>2</v>
      </c>
      <c r="L395" t="n">
        <v>4</v>
      </c>
      <c r="M395" t="n">
        <v>1</v>
      </c>
      <c r="N395" t="n">
        <v>3</v>
      </c>
      <c r="O395" t="n">
        <v>1</v>
      </c>
      <c r="P395" t="n">
        <v>1</v>
      </c>
      <c r="Q395" t="n">
        <v>41</v>
      </c>
      <c r="R395" s="15" t="n">
        <v>-9</v>
      </c>
      <c r="S395" s="15" t="n">
        <v>0</v>
      </c>
      <c r="T395" s="15" t="n">
        <v>0</v>
      </c>
      <c r="U395" s="15" t="n">
        <v>49700</v>
      </c>
      <c r="V395">
        <f>IFERROR(VLOOKUP(D395,Tablas_Equivalencia!$A$3:$B$8,2,FALSE),"Sin dato")</f>
        <v/>
      </c>
      <c r="W395">
        <f>IFERROR(VLOOKUP(L395,Tablas_Equivalencia!$D$3:$E$9,2,FALSE),"Sin dato")</f>
        <v/>
      </c>
      <c r="X395">
        <f>IF(I395=1,"Varón","Mujer")</f>
        <v/>
      </c>
      <c r="Y395">
        <f>IFERROR(VLOOKUP(M395,Tablas_Equivalencia!$G$3:$H$6,2,FALSE),"Sin dato")</f>
        <v/>
      </c>
      <c r="Z395">
        <f>IF(J395&lt;=24,"18-24","25-29")</f>
        <v/>
      </c>
      <c r="AA395">
        <f>IF(M395&lt;&gt;1,"",IF(P395=2,1,0))</f>
        <v/>
      </c>
      <c r="AB395">
        <f>IF(M395&lt;&gt;1,"",IF(O395&gt;=2,1,0))</f>
        <v/>
      </c>
      <c r="AC395">
        <f>IF(M395&lt;&gt;1,"",IF(OR(Q395=999,Q395=""),"",IF(OR(Q395&lt;35,Q395&gt;48),1,0)))</f>
        <v/>
      </c>
      <c r="AD395">
        <f>IF(COUNT(AA395:AC395)&lt;3,"",SUM(AA395:AC395))</f>
        <v/>
      </c>
      <c r="AE395">
        <f>IF(L395&gt;=4,2,IF(L395&gt;=2,1,0))</f>
        <v/>
      </c>
      <c r="AF395">
        <f>IF(L395&gt;=5,1,0)</f>
        <v/>
      </c>
      <c r="AG395">
        <f>AE395+AF395</f>
        <v/>
      </c>
      <c r="AH395" s="15">
        <f>IF(M395&lt;&gt;1,"",IF(OR(R395=-9,R395=""),"",R395))</f>
        <v/>
      </c>
      <c r="AI395">
        <f>IF(M395&lt;&gt;1,"",IF(OR(Q395=999,Q395=""),"",Q395))</f>
        <v/>
      </c>
    </row>
    <row r="396">
      <c r="A396" t="inlineStr">
        <is>
          <t>TQRMNOP101998</t>
        </is>
      </c>
      <c r="B396" t="n">
        <v>2025</v>
      </c>
      <c r="C396" t="n">
        <v>1</v>
      </c>
      <c r="D396" t="n">
        <v>1</v>
      </c>
      <c r="E396" t="inlineStr">
        <is>
          <t>S</t>
        </is>
      </c>
      <c r="F396" t="n">
        <v>33</v>
      </c>
      <c r="G396" t="n">
        <v>1792</v>
      </c>
      <c r="H396" t="n">
        <v>3</v>
      </c>
      <c r="I396" t="n">
        <v>2</v>
      </c>
      <c r="J396" t="n">
        <v>24</v>
      </c>
      <c r="K396" t="n">
        <v>1</v>
      </c>
      <c r="L396" t="n">
        <v>6</v>
      </c>
      <c r="M396" t="n">
        <v>3</v>
      </c>
      <c r="R396" s="15" t="n">
        <v>0</v>
      </c>
      <c r="S396" s="15" t="n">
        <v>121000</v>
      </c>
      <c r="T396" s="15" t="n">
        <v>121000</v>
      </c>
      <c r="U396" s="15" t="n">
        <v>145600</v>
      </c>
      <c r="V396">
        <f>IFERROR(VLOOKUP(D396,Tablas_Equivalencia!$A$3:$B$8,2,FALSE),"Sin dato")</f>
        <v/>
      </c>
      <c r="W396">
        <f>IFERROR(VLOOKUP(L396,Tablas_Equivalencia!$D$3:$E$9,2,FALSE),"Sin dato")</f>
        <v/>
      </c>
      <c r="X396">
        <f>IF(I396=1,"Varón","Mujer")</f>
        <v/>
      </c>
      <c r="Y396">
        <f>IFERROR(VLOOKUP(M396,Tablas_Equivalencia!$G$3:$H$6,2,FALSE),"Sin dato")</f>
        <v/>
      </c>
      <c r="Z396">
        <f>IF(J396&lt;=24,"18-24","25-29")</f>
        <v/>
      </c>
      <c r="AA396">
        <f>IF(M396&lt;&gt;1,"",IF(P396=2,1,0))</f>
        <v/>
      </c>
      <c r="AB396">
        <f>IF(M396&lt;&gt;1,"",IF(O396&gt;=2,1,0))</f>
        <v/>
      </c>
      <c r="AC396">
        <f>IF(M396&lt;&gt;1,"",IF(OR(Q396=999,Q396=""),"",IF(OR(Q396&lt;35,Q396&gt;48),1,0)))</f>
        <v/>
      </c>
      <c r="AD396">
        <f>IF(COUNT(AA396:AC396)&lt;3,"",SUM(AA396:AC396))</f>
        <v/>
      </c>
      <c r="AE396">
        <f>IF(L396&gt;=4,2,IF(L396&gt;=2,1,0))</f>
        <v/>
      </c>
      <c r="AF396">
        <f>IF(L396&gt;=5,1,0)</f>
        <v/>
      </c>
      <c r="AG396">
        <f>AE396+AF396</f>
        <v/>
      </c>
      <c r="AH396" s="15">
        <f>IF(M396&lt;&gt;1,"",IF(OR(R396=-9,R396=""),"",R396))</f>
        <v/>
      </c>
      <c r="AI396">
        <f>IF(M396&lt;&gt;1,"",IF(OR(Q396=999,Q396=""),"",Q396))</f>
        <v/>
      </c>
    </row>
    <row r="397">
      <c r="A397" t="inlineStr">
        <is>
          <t>TQRMNOP101999</t>
        </is>
      </c>
      <c r="B397" t="n">
        <v>2025</v>
      </c>
      <c r="C397" t="n">
        <v>1</v>
      </c>
      <c r="D397" t="n">
        <v>43</v>
      </c>
      <c r="E397" t="inlineStr">
        <is>
          <t>S</t>
        </is>
      </c>
      <c r="F397" t="n">
        <v>20</v>
      </c>
      <c r="G397" t="n">
        <v>659</v>
      </c>
      <c r="H397" t="n">
        <v>1</v>
      </c>
      <c r="I397" t="n">
        <v>1</v>
      </c>
      <c r="J397" t="n">
        <v>29</v>
      </c>
      <c r="K397" t="n">
        <v>2</v>
      </c>
      <c r="L397" t="n">
        <v>6</v>
      </c>
      <c r="M397" t="n">
        <v>1</v>
      </c>
      <c r="N397" t="n">
        <v>1</v>
      </c>
      <c r="O397" t="n">
        <v>1</v>
      </c>
      <c r="P397" t="n">
        <v>1</v>
      </c>
      <c r="Q397" t="n">
        <v>32</v>
      </c>
      <c r="R397" s="15" t="n">
        <v>531000</v>
      </c>
      <c r="S397" s="15" t="n">
        <v>0</v>
      </c>
      <c r="T397" s="15" t="n">
        <v>531000</v>
      </c>
      <c r="U397" s="15" t="n">
        <v>451600</v>
      </c>
      <c r="V397">
        <f>IFERROR(VLOOKUP(D397,Tablas_Equivalencia!$A$3:$B$8,2,FALSE),"Sin dato")</f>
        <v/>
      </c>
      <c r="W397">
        <f>IFERROR(VLOOKUP(L397,Tablas_Equivalencia!$D$3:$E$9,2,FALSE),"Sin dato")</f>
        <v/>
      </c>
      <c r="X397">
        <f>IF(I397=1,"Varón","Mujer")</f>
        <v/>
      </c>
      <c r="Y397">
        <f>IFERROR(VLOOKUP(M397,Tablas_Equivalencia!$G$3:$H$6,2,FALSE),"Sin dato")</f>
        <v/>
      </c>
      <c r="Z397">
        <f>IF(J397&lt;=24,"18-24","25-29")</f>
        <v/>
      </c>
      <c r="AA397">
        <f>IF(M397&lt;&gt;1,"",IF(P397=2,1,0))</f>
        <v/>
      </c>
      <c r="AB397">
        <f>IF(M397&lt;&gt;1,"",IF(O397&gt;=2,1,0))</f>
        <v/>
      </c>
      <c r="AC397">
        <f>IF(M397&lt;&gt;1,"",IF(OR(Q397=999,Q397=""),"",IF(OR(Q397&lt;35,Q397&gt;48),1,0)))</f>
        <v/>
      </c>
      <c r="AD397">
        <f>IF(COUNT(AA397:AC397)&lt;3,"",SUM(AA397:AC397))</f>
        <v/>
      </c>
      <c r="AE397">
        <f>IF(L397&gt;=4,2,IF(L397&gt;=2,1,0))</f>
        <v/>
      </c>
      <c r="AF397">
        <f>IF(L397&gt;=5,1,0)</f>
        <v/>
      </c>
      <c r="AG397">
        <f>AE397+AF397</f>
        <v/>
      </c>
      <c r="AH397" s="15">
        <f>IF(M397&lt;&gt;1,"",IF(OR(R397=-9,R397=""),"",R397))</f>
        <v/>
      </c>
      <c r="AI397">
        <f>IF(M397&lt;&gt;1,"",IF(OR(Q397=999,Q397=""),"",Q397))</f>
        <v/>
      </c>
    </row>
    <row r="398">
      <c r="A398" t="inlineStr">
        <is>
          <t>TQRMNOP102003</t>
        </is>
      </c>
      <c r="B398" t="n">
        <v>2025</v>
      </c>
      <c r="C398" t="n">
        <v>1</v>
      </c>
      <c r="D398" t="n">
        <v>44</v>
      </c>
      <c r="E398" t="inlineStr">
        <is>
          <t>N</t>
        </is>
      </c>
      <c r="F398" t="n">
        <v>2</v>
      </c>
      <c r="G398" t="n">
        <v>1811</v>
      </c>
      <c r="H398" t="n">
        <v>1</v>
      </c>
      <c r="I398" t="n">
        <v>1</v>
      </c>
      <c r="J398" t="n">
        <v>24</v>
      </c>
      <c r="K398" t="n">
        <v>1</v>
      </c>
      <c r="L398" t="n">
        <v>5</v>
      </c>
      <c r="M398" t="n">
        <v>3</v>
      </c>
      <c r="R398" s="15" t="n">
        <v>0</v>
      </c>
      <c r="S398" s="15" t="n">
        <v>0</v>
      </c>
      <c r="T398" s="15" t="n">
        <v>0</v>
      </c>
      <c r="U398" s="15" t="n">
        <v>125300</v>
      </c>
      <c r="V398">
        <f>IFERROR(VLOOKUP(D398,Tablas_Equivalencia!$A$3:$B$8,2,FALSE),"Sin dato")</f>
        <v/>
      </c>
      <c r="W398">
        <f>IFERROR(VLOOKUP(L398,Tablas_Equivalencia!$D$3:$E$9,2,FALSE),"Sin dato")</f>
        <v/>
      </c>
      <c r="X398">
        <f>IF(I398=1,"Varón","Mujer")</f>
        <v/>
      </c>
      <c r="Y398">
        <f>IFERROR(VLOOKUP(M398,Tablas_Equivalencia!$G$3:$H$6,2,FALSE),"Sin dato")</f>
        <v/>
      </c>
      <c r="Z398">
        <f>IF(J398&lt;=24,"18-24","25-29")</f>
        <v/>
      </c>
      <c r="AA398">
        <f>IF(M398&lt;&gt;1,"",IF(P398=2,1,0))</f>
        <v/>
      </c>
      <c r="AB398">
        <f>IF(M398&lt;&gt;1,"",IF(O398&gt;=2,1,0))</f>
        <v/>
      </c>
      <c r="AC398">
        <f>IF(M398&lt;&gt;1,"",IF(OR(Q398=999,Q398=""),"",IF(OR(Q398&lt;35,Q398&gt;48),1,0)))</f>
        <v/>
      </c>
      <c r="AD398">
        <f>IF(COUNT(AA398:AC398)&lt;3,"",SUM(AA398:AC398))</f>
        <v/>
      </c>
      <c r="AE398">
        <f>IF(L398&gt;=4,2,IF(L398&gt;=2,1,0))</f>
        <v/>
      </c>
      <c r="AF398">
        <f>IF(L398&gt;=5,1,0)</f>
        <v/>
      </c>
      <c r="AG398">
        <f>AE398+AF398</f>
        <v/>
      </c>
      <c r="AH398" s="15">
        <f>IF(M398&lt;&gt;1,"",IF(OR(R398=-9,R398=""),"",R398))</f>
        <v/>
      </c>
      <c r="AI398">
        <f>IF(M398&lt;&gt;1,"",IF(OR(Q398=999,Q398=""),"",Q398))</f>
        <v/>
      </c>
    </row>
    <row r="399">
      <c r="A399" t="inlineStr">
        <is>
          <t>TQRMNOP102020</t>
        </is>
      </c>
      <c r="B399" t="n">
        <v>2025</v>
      </c>
      <c r="C399" t="n">
        <v>1</v>
      </c>
      <c r="D399" t="n">
        <v>43</v>
      </c>
      <c r="E399" t="inlineStr">
        <is>
          <t>N</t>
        </is>
      </c>
      <c r="F399" t="n">
        <v>38</v>
      </c>
      <c r="G399" t="n">
        <v>1479</v>
      </c>
      <c r="H399" t="n">
        <v>10</v>
      </c>
      <c r="I399" t="n">
        <v>2</v>
      </c>
      <c r="J399" t="n">
        <v>28</v>
      </c>
      <c r="K399" t="n">
        <v>2</v>
      </c>
      <c r="L399" t="n">
        <v>6</v>
      </c>
      <c r="M399" t="n">
        <v>3</v>
      </c>
      <c r="R399" s="15" t="n">
        <v>0</v>
      </c>
      <c r="S399" s="15" t="n">
        <v>0</v>
      </c>
      <c r="T399" s="15" t="n">
        <v>0</v>
      </c>
      <c r="U399" s="15" t="n">
        <v>244900</v>
      </c>
      <c r="V399">
        <f>IFERROR(VLOOKUP(D399,Tablas_Equivalencia!$A$3:$B$8,2,FALSE),"Sin dato")</f>
        <v/>
      </c>
      <c r="W399">
        <f>IFERROR(VLOOKUP(L399,Tablas_Equivalencia!$D$3:$E$9,2,FALSE),"Sin dato")</f>
        <v/>
      </c>
      <c r="X399">
        <f>IF(I399=1,"Varón","Mujer")</f>
        <v/>
      </c>
      <c r="Y399">
        <f>IFERROR(VLOOKUP(M399,Tablas_Equivalencia!$G$3:$H$6,2,FALSE),"Sin dato")</f>
        <v/>
      </c>
      <c r="Z399">
        <f>IF(J399&lt;=24,"18-24","25-29")</f>
        <v/>
      </c>
      <c r="AA399">
        <f>IF(M399&lt;&gt;1,"",IF(P399=2,1,0))</f>
        <v/>
      </c>
      <c r="AB399">
        <f>IF(M399&lt;&gt;1,"",IF(O399&gt;=2,1,0))</f>
        <v/>
      </c>
      <c r="AC399">
        <f>IF(M399&lt;&gt;1,"",IF(OR(Q399=999,Q399=""),"",IF(OR(Q399&lt;35,Q399&gt;48),1,0)))</f>
        <v/>
      </c>
      <c r="AD399">
        <f>IF(COUNT(AA399:AC399)&lt;3,"",SUM(AA399:AC399))</f>
        <v/>
      </c>
      <c r="AE399">
        <f>IF(L399&gt;=4,2,IF(L399&gt;=2,1,0))</f>
        <v/>
      </c>
      <c r="AF399">
        <f>IF(L399&gt;=5,1,0)</f>
        <v/>
      </c>
      <c r="AG399">
        <f>AE399+AF399</f>
        <v/>
      </c>
      <c r="AH399" s="15">
        <f>IF(M399&lt;&gt;1,"",IF(OR(R399=-9,R399=""),"",R399))</f>
        <v/>
      </c>
      <c r="AI399">
        <f>IF(M399&lt;&gt;1,"",IF(OR(Q399=999,Q399=""),"",Q399))</f>
        <v/>
      </c>
    </row>
    <row r="400">
      <c r="A400" t="inlineStr">
        <is>
          <t>TQRMNOP102024</t>
        </is>
      </c>
      <c r="B400" t="n">
        <v>2025</v>
      </c>
      <c r="C400" t="n">
        <v>1</v>
      </c>
      <c r="D400" t="n">
        <v>42</v>
      </c>
      <c r="E400" t="inlineStr">
        <is>
          <t>N</t>
        </is>
      </c>
      <c r="F400" t="n">
        <v>25</v>
      </c>
      <c r="G400" t="n">
        <v>654</v>
      </c>
      <c r="H400" t="n">
        <v>3</v>
      </c>
      <c r="I400" t="n">
        <v>2</v>
      </c>
      <c r="J400" t="n">
        <v>19</v>
      </c>
      <c r="K400" t="n">
        <v>2</v>
      </c>
      <c r="L400" t="n">
        <v>4</v>
      </c>
      <c r="M400" t="n">
        <v>3</v>
      </c>
      <c r="R400" s="15" t="n">
        <v>0</v>
      </c>
      <c r="S400" s="15" t="n">
        <v>0</v>
      </c>
      <c r="T400" s="15" t="n">
        <v>0</v>
      </c>
      <c r="U400" s="15" t="n">
        <v>114800</v>
      </c>
      <c r="V400">
        <f>IFERROR(VLOOKUP(D400,Tablas_Equivalencia!$A$3:$B$8,2,FALSE),"Sin dato")</f>
        <v/>
      </c>
      <c r="W400">
        <f>IFERROR(VLOOKUP(L400,Tablas_Equivalencia!$D$3:$E$9,2,FALSE),"Sin dato")</f>
        <v/>
      </c>
      <c r="X400">
        <f>IF(I400=1,"Varón","Mujer")</f>
        <v/>
      </c>
      <c r="Y400">
        <f>IFERROR(VLOOKUP(M400,Tablas_Equivalencia!$G$3:$H$6,2,FALSE),"Sin dato")</f>
        <v/>
      </c>
      <c r="Z400">
        <f>IF(J400&lt;=24,"18-24","25-29")</f>
        <v/>
      </c>
      <c r="AA400">
        <f>IF(M400&lt;&gt;1,"",IF(P400=2,1,0))</f>
        <v/>
      </c>
      <c r="AB400">
        <f>IF(M400&lt;&gt;1,"",IF(O400&gt;=2,1,0))</f>
        <v/>
      </c>
      <c r="AC400">
        <f>IF(M400&lt;&gt;1,"",IF(OR(Q400=999,Q400=""),"",IF(OR(Q400&lt;35,Q400&gt;48),1,0)))</f>
        <v/>
      </c>
      <c r="AD400">
        <f>IF(COUNT(AA400:AC400)&lt;3,"",SUM(AA400:AC400))</f>
        <v/>
      </c>
      <c r="AE400">
        <f>IF(L400&gt;=4,2,IF(L400&gt;=2,1,0))</f>
        <v/>
      </c>
      <c r="AF400">
        <f>IF(L400&gt;=5,1,0)</f>
        <v/>
      </c>
      <c r="AG400">
        <f>AE400+AF400</f>
        <v/>
      </c>
      <c r="AH400" s="15">
        <f>IF(M400&lt;&gt;1,"",IF(OR(R400=-9,R400=""),"",R400))</f>
        <v/>
      </c>
      <c r="AI400">
        <f>IF(M400&lt;&gt;1,"",IF(OR(Q400=999,Q400=""),"",Q400))</f>
        <v/>
      </c>
    </row>
    <row r="401">
      <c r="A401" t="inlineStr">
        <is>
          <t>TQRMNOP102025</t>
        </is>
      </c>
      <c r="B401" t="n">
        <v>2025</v>
      </c>
      <c r="C401" t="n">
        <v>1</v>
      </c>
      <c r="D401" t="n">
        <v>1</v>
      </c>
      <c r="E401" t="inlineStr">
        <is>
          <t>S</t>
        </is>
      </c>
      <c r="F401" t="n">
        <v>32</v>
      </c>
      <c r="G401" t="n">
        <v>1409</v>
      </c>
      <c r="H401" t="n">
        <v>10</v>
      </c>
      <c r="I401" t="n">
        <v>2</v>
      </c>
      <c r="J401" t="n">
        <v>18</v>
      </c>
      <c r="K401" t="n">
        <v>1</v>
      </c>
      <c r="L401" t="n">
        <v>4</v>
      </c>
      <c r="M401" t="n">
        <v>2</v>
      </c>
      <c r="R401" s="15" t="n">
        <v>0</v>
      </c>
      <c r="S401" s="15" t="n">
        <v>0</v>
      </c>
      <c r="T401" s="15" t="n">
        <v>0</v>
      </c>
      <c r="U401" s="15" t="n">
        <v>310500</v>
      </c>
      <c r="V401">
        <f>IFERROR(VLOOKUP(D401,Tablas_Equivalencia!$A$3:$B$8,2,FALSE),"Sin dato")</f>
        <v/>
      </c>
      <c r="W401">
        <f>IFERROR(VLOOKUP(L401,Tablas_Equivalencia!$D$3:$E$9,2,FALSE),"Sin dato")</f>
        <v/>
      </c>
      <c r="X401">
        <f>IF(I401=1,"Varón","Mujer")</f>
        <v/>
      </c>
      <c r="Y401">
        <f>IFERROR(VLOOKUP(M401,Tablas_Equivalencia!$G$3:$H$6,2,FALSE),"Sin dato")</f>
        <v/>
      </c>
      <c r="Z401">
        <f>IF(J401&lt;=24,"18-24","25-29")</f>
        <v/>
      </c>
      <c r="AA401">
        <f>IF(M401&lt;&gt;1,"",IF(P401=2,1,0))</f>
        <v/>
      </c>
      <c r="AB401">
        <f>IF(M401&lt;&gt;1,"",IF(O401&gt;=2,1,0))</f>
        <v/>
      </c>
      <c r="AC401">
        <f>IF(M401&lt;&gt;1,"",IF(OR(Q401=999,Q401=""),"",IF(OR(Q401&lt;35,Q401&gt;48),1,0)))</f>
        <v/>
      </c>
      <c r="AD401">
        <f>IF(COUNT(AA401:AC401)&lt;3,"",SUM(AA401:AC401))</f>
        <v/>
      </c>
      <c r="AE401">
        <f>IF(L401&gt;=4,2,IF(L401&gt;=2,1,0))</f>
        <v/>
      </c>
      <c r="AF401">
        <f>IF(L401&gt;=5,1,0)</f>
        <v/>
      </c>
      <c r="AG401">
        <f>AE401+AF401</f>
        <v/>
      </c>
      <c r="AH401" s="15">
        <f>IF(M401&lt;&gt;1,"",IF(OR(R401=-9,R401=""),"",R401))</f>
        <v/>
      </c>
      <c r="AI401">
        <f>IF(M401&lt;&gt;1,"",IF(OR(Q401=999,Q401=""),"",Q401))</f>
        <v/>
      </c>
    </row>
    <row r="402">
      <c r="A402" t="inlineStr">
        <is>
          <t>TQRMNOP102026</t>
        </is>
      </c>
      <c r="B402" t="n">
        <v>2025</v>
      </c>
      <c r="C402" t="n">
        <v>1</v>
      </c>
      <c r="D402" t="n">
        <v>1</v>
      </c>
      <c r="E402" t="inlineStr">
        <is>
          <t>S</t>
        </is>
      </c>
      <c r="F402" t="n">
        <v>32</v>
      </c>
      <c r="G402" t="n">
        <v>845</v>
      </c>
      <c r="H402" t="n">
        <v>3</v>
      </c>
      <c r="I402" t="n">
        <v>2</v>
      </c>
      <c r="J402" t="n">
        <v>21</v>
      </c>
      <c r="K402" t="n">
        <v>1</v>
      </c>
      <c r="L402" t="n">
        <v>5</v>
      </c>
      <c r="M402" t="n">
        <v>1</v>
      </c>
      <c r="N402" t="n">
        <v>3</v>
      </c>
      <c r="O402" t="n">
        <v>3</v>
      </c>
      <c r="P402" t="n">
        <v>2</v>
      </c>
      <c r="Q402" t="n">
        <v>32</v>
      </c>
      <c r="R402" s="15" t="n">
        <v>813000</v>
      </c>
      <c r="S402" s="15" t="n">
        <v>0</v>
      </c>
      <c r="T402" s="15" t="n">
        <v>813000</v>
      </c>
      <c r="U402" s="15" t="n">
        <v>256900</v>
      </c>
      <c r="V402">
        <f>IFERROR(VLOOKUP(D402,Tablas_Equivalencia!$A$3:$B$8,2,FALSE),"Sin dato")</f>
        <v/>
      </c>
      <c r="W402">
        <f>IFERROR(VLOOKUP(L402,Tablas_Equivalencia!$D$3:$E$9,2,FALSE),"Sin dato")</f>
        <v/>
      </c>
      <c r="X402">
        <f>IF(I402=1,"Varón","Mujer")</f>
        <v/>
      </c>
      <c r="Y402">
        <f>IFERROR(VLOOKUP(M402,Tablas_Equivalencia!$G$3:$H$6,2,FALSE),"Sin dato")</f>
        <v/>
      </c>
      <c r="Z402">
        <f>IF(J402&lt;=24,"18-24","25-29")</f>
        <v/>
      </c>
      <c r="AA402">
        <f>IF(M402&lt;&gt;1,"",IF(P402=2,1,0))</f>
        <v/>
      </c>
      <c r="AB402">
        <f>IF(M402&lt;&gt;1,"",IF(O402&gt;=2,1,0))</f>
        <v/>
      </c>
      <c r="AC402">
        <f>IF(M402&lt;&gt;1,"",IF(OR(Q402=999,Q402=""),"",IF(OR(Q402&lt;35,Q402&gt;48),1,0)))</f>
        <v/>
      </c>
      <c r="AD402">
        <f>IF(COUNT(AA402:AC402)&lt;3,"",SUM(AA402:AC402))</f>
        <v/>
      </c>
      <c r="AE402">
        <f>IF(L402&gt;=4,2,IF(L402&gt;=2,1,0))</f>
        <v/>
      </c>
      <c r="AF402">
        <f>IF(L402&gt;=5,1,0)</f>
        <v/>
      </c>
      <c r="AG402">
        <f>AE402+AF402</f>
        <v/>
      </c>
      <c r="AH402" s="15">
        <f>IF(M402&lt;&gt;1,"",IF(OR(R402=-9,R402=""),"",R402))</f>
        <v/>
      </c>
      <c r="AI402">
        <f>IF(M402&lt;&gt;1,"",IF(OR(Q402=999,Q402=""),"",Q402))</f>
        <v/>
      </c>
    </row>
    <row r="403">
      <c r="A403" t="inlineStr">
        <is>
          <t>TQRMNOP102031</t>
        </is>
      </c>
      <c r="B403" t="n">
        <v>2025</v>
      </c>
      <c r="C403" t="n">
        <v>1</v>
      </c>
      <c r="D403" t="n">
        <v>40</v>
      </c>
      <c r="E403" t="inlineStr">
        <is>
          <t>N</t>
        </is>
      </c>
      <c r="F403" t="n">
        <v>23</v>
      </c>
      <c r="G403" t="n">
        <v>390</v>
      </c>
      <c r="H403" t="n">
        <v>1</v>
      </c>
      <c r="I403" t="n">
        <v>1</v>
      </c>
      <c r="J403" t="n">
        <v>27</v>
      </c>
      <c r="K403" t="n">
        <v>2</v>
      </c>
      <c r="L403" t="n">
        <v>4</v>
      </c>
      <c r="M403" t="n">
        <v>1</v>
      </c>
      <c r="N403" t="n">
        <v>3</v>
      </c>
      <c r="O403" t="n">
        <v>1</v>
      </c>
      <c r="P403" t="n">
        <v>1</v>
      </c>
      <c r="Q403" t="n">
        <v>27</v>
      </c>
      <c r="R403" s="15" t="n">
        <v>645000</v>
      </c>
      <c r="S403" s="15" t="n">
        <v>0</v>
      </c>
      <c r="T403" s="15" t="n">
        <v>645000</v>
      </c>
      <c r="U403" s="15" t="n">
        <v>438900</v>
      </c>
      <c r="V403">
        <f>IFERROR(VLOOKUP(D403,Tablas_Equivalencia!$A$3:$B$8,2,FALSE),"Sin dato")</f>
        <v/>
      </c>
      <c r="W403">
        <f>IFERROR(VLOOKUP(L403,Tablas_Equivalencia!$D$3:$E$9,2,FALSE),"Sin dato")</f>
        <v/>
      </c>
      <c r="X403">
        <f>IF(I403=1,"Varón","Mujer")</f>
        <v/>
      </c>
      <c r="Y403">
        <f>IFERROR(VLOOKUP(M403,Tablas_Equivalencia!$G$3:$H$6,2,FALSE),"Sin dato")</f>
        <v/>
      </c>
      <c r="Z403">
        <f>IF(J403&lt;=24,"18-24","25-29")</f>
        <v/>
      </c>
      <c r="AA403">
        <f>IF(M403&lt;&gt;1,"",IF(P403=2,1,0))</f>
        <v/>
      </c>
      <c r="AB403">
        <f>IF(M403&lt;&gt;1,"",IF(O403&gt;=2,1,0))</f>
        <v/>
      </c>
      <c r="AC403">
        <f>IF(M403&lt;&gt;1,"",IF(OR(Q403=999,Q403=""),"",IF(OR(Q403&lt;35,Q403&gt;48),1,0)))</f>
        <v/>
      </c>
      <c r="AD403">
        <f>IF(COUNT(AA403:AC403)&lt;3,"",SUM(AA403:AC403))</f>
        <v/>
      </c>
      <c r="AE403">
        <f>IF(L403&gt;=4,2,IF(L403&gt;=2,1,0))</f>
        <v/>
      </c>
      <c r="AF403">
        <f>IF(L403&gt;=5,1,0)</f>
        <v/>
      </c>
      <c r="AG403">
        <f>AE403+AF403</f>
        <v/>
      </c>
      <c r="AH403" s="15">
        <f>IF(M403&lt;&gt;1,"",IF(OR(R403=-9,R403=""),"",R403))</f>
        <v/>
      </c>
      <c r="AI403">
        <f>IF(M403&lt;&gt;1,"",IF(OR(Q403=999,Q403=""),"",Q403))</f>
        <v/>
      </c>
    </row>
    <row r="404">
      <c r="A404" t="inlineStr">
        <is>
          <t>TQRMNOP102032</t>
        </is>
      </c>
      <c r="B404" t="n">
        <v>2025</v>
      </c>
      <c r="C404" t="n">
        <v>1</v>
      </c>
      <c r="D404" t="n">
        <v>41</v>
      </c>
      <c r="E404" t="inlineStr">
        <is>
          <t>S</t>
        </is>
      </c>
      <c r="F404" t="n">
        <v>8</v>
      </c>
      <c r="G404" t="n">
        <v>675</v>
      </c>
      <c r="H404" t="n">
        <v>1</v>
      </c>
      <c r="I404" t="n">
        <v>2</v>
      </c>
      <c r="J404" t="n">
        <v>23</v>
      </c>
      <c r="K404" t="n">
        <v>2</v>
      </c>
      <c r="L404" t="n">
        <v>6</v>
      </c>
      <c r="M404" t="n">
        <v>1</v>
      </c>
      <c r="N404" t="n">
        <v>3</v>
      </c>
      <c r="O404" t="n">
        <v>1</v>
      </c>
      <c r="P404" t="n">
        <v>1</v>
      </c>
      <c r="Q404" t="n">
        <v>21</v>
      </c>
      <c r="R404" s="15" t="n">
        <v>459000</v>
      </c>
      <c r="S404" s="15" t="n">
        <v>0</v>
      </c>
      <c r="T404" s="15" t="n">
        <v>459000</v>
      </c>
      <c r="U404" s="15" t="n">
        <v>80400</v>
      </c>
      <c r="V404">
        <f>IFERROR(VLOOKUP(D404,Tablas_Equivalencia!$A$3:$B$8,2,FALSE),"Sin dato")</f>
        <v/>
      </c>
      <c r="W404">
        <f>IFERROR(VLOOKUP(L404,Tablas_Equivalencia!$D$3:$E$9,2,FALSE),"Sin dato")</f>
        <v/>
      </c>
      <c r="X404">
        <f>IF(I404=1,"Varón","Mujer")</f>
        <v/>
      </c>
      <c r="Y404">
        <f>IFERROR(VLOOKUP(M404,Tablas_Equivalencia!$G$3:$H$6,2,FALSE),"Sin dato")</f>
        <v/>
      </c>
      <c r="Z404">
        <f>IF(J404&lt;=24,"18-24","25-29")</f>
        <v/>
      </c>
      <c r="AA404">
        <f>IF(M404&lt;&gt;1,"",IF(P404=2,1,0))</f>
        <v/>
      </c>
      <c r="AB404">
        <f>IF(M404&lt;&gt;1,"",IF(O404&gt;=2,1,0))</f>
        <v/>
      </c>
      <c r="AC404">
        <f>IF(M404&lt;&gt;1,"",IF(OR(Q404=999,Q404=""),"",IF(OR(Q404&lt;35,Q404&gt;48),1,0)))</f>
        <v/>
      </c>
      <c r="AD404">
        <f>IF(COUNT(AA404:AC404)&lt;3,"",SUM(AA404:AC404))</f>
        <v/>
      </c>
      <c r="AE404">
        <f>IF(L404&gt;=4,2,IF(L404&gt;=2,1,0))</f>
        <v/>
      </c>
      <c r="AF404">
        <f>IF(L404&gt;=5,1,0)</f>
        <v/>
      </c>
      <c r="AG404">
        <f>AE404+AF404</f>
        <v/>
      </c>
      <c r="AH404" s="15">
        <f>IF(M404&lt;&gt;1,"",IF(OR(R404=-9,R404=""),"",R404))</f>
        <v/>
      </c>
      <c r="AI404">
        <f>IF(M404&lt;&gt;1,"",IF(OR(Q404=999,Q404=""),"",Q404))</f>
        <v/>
      </c>
    </row>
    <row r="405">
      <c r="A405" t="inlineStr">
        <is>
          <t>TQRMNOP102054</t>
        </is>
      </c>
      <c r="B405" t="n">
        <v>2025</v>
      </c>
      <c r="C405" t="n">
        <v>1</v>
      </c>
      <c r="D405" t="n">
        <v>1</v>
      </c>
      <c r="E405" t="inlineStr">
        <is>
          <t>S</t>
        </is>
      </c>
      <c r="F405" t="n">
        <v>33</v>
      </c>
      <c r="G405" t="n">
        <v>1735</v>
      </c>
      <c r="H405" t="n">
        <v>1</v>
      </c>
      <c r="I405" t="n">
        <v>1</v>
      </c>
      <c r="J405" t="n">
        <v>20</v>
      </c>
      <c r="K405" t="n">
        <v>1</v>
      </c>
      <c r="L405" t="n">
        <v>5</v>
      </c>
      <c r="M405" t="n">
        <v>1</v>
      </c>
      <c r="N405" t="n">
        <v>3</v>
      </c>
      <c r="O405" t="n">
        <v>1</v>
      </c>
      <c r="P405" t="n">
        <v>1</v>
      </c>
      <c r="Q405" t="n">
        <v>47</v>
      </c>
      <c r="R405" s="15" t="n">
        <v>527000</v>
      </c>
      <c r="S405" s="15" t="n">
        <v>0</v>
      </c>
      <c r="T405" s="15" t="n">
        <v>527000</v>
      </c>
      <c r="U405" s="15" t="n">
        <v>114100</v>
      </c>
      <c r="V405">
        <f>IFERROR(VLOOKUP(D405,Tablas_Equivalencia!$A$3:$B$8,2,FALSE),"Sin dato")</f>
        <v/>
      </c>
      <c r="W405">
        <f>IFERROR(VLOOKUP(L405,Tablas_Equivalencia!$D$3:$E$9,2,FALSE),"Sin dato")</f>
        <v/>
      </c>
      <c r="X405">
        <f>IF(I405=1,"Varón","Mujer")</f>
        <v/>
      </c>
      <c r="Y405">
        <f>IFERROR(VLOOKUP(M405,Tablas_Equivalencia!$G$3:$H$6,2,FALSE),"Sin dato")</f>
        <v/>
      </c>
      <c r="Z405">
        <f>IF(J405&lt;=24,"18-24","25-29")</f>
        <v/>
      </c>
      <c r="AA405">
        <f>IF(M405&lt;&gt;1,"",IF(P405=2,1,0))</f>
        <v/>
      </c>
      <c r="AB405">
        <f>IF(M405&lt;&gt;1,"",IF(O405&gt;=2,1,0))</f>
        <v/>
      </c>
      <c r="AC405">
        <f>IF(M405&lt;&gt;1,"",IF(OR(Q405=999,Q405=""),"",IF(OR(Q405&lt;35,Q405&gt;48),1,0)))</f>
        <v/>
      </c>
      <c r="AD405">
        <f>IF(COUNT(AA405:AC405)&lt;3,"",SUM(AA405:AC405))</f>
        <v/>
      </c>
      <c r="AE405">
        <f>IF(L405&gt;=4,2,IF(L405&gt;=2,1,0))</f>
        <v/>
      </c>
      <c r="AF405">
        <f>IF(L405&gt;=5,1,0)</f>
        <v/>
      </c>
      <c r="AG405">
        <f>AE405+AF405</f>
        <v/>
      </c>
      <c r="AH405" s="15">
        <f>IF(M405&lt;&gt;1,"",IF(OR(R405=-9,R405=""),"",R405))</f>
        <v/>
      </c>
      <c r="AI405">
        <f>IF(M405&lt;&gt;1,"",IF(OR(Q405=999,Q405=""),"",Q405))</f>
        <v/>
      </c>
    </row>
    <row r="406">
      <c r="A406" t="inlineStr">
        <is>
          <t>TQRMNOP102060</t>
        </is>
      </c>
      <c r="B406" t="n">
        <v>2025</v>
      </c>
      <c r="C406" t="n">
        <v>1</v>
      </c>
      <c r="D406" t="n">
        <v>43</v>
      </c>
      <c r="E406" t="inlineStr">
        <is>
          <t>S</t>
        </is>
      </c>
      <c r="F406" t="n">
        <v>19</v>
      </c>
      <c r="G406" t="n">
        <v>1151</v>
      </c>
      <c r="H406" t="n">
        <v>3</v>
      </c>
      <c r="I406" t="n">
        <v>2</v>
      </c>
      <c r="J406" t="n">
        <v>20</v>
      </c>
      <c r="K406" t="n">
        <v>2</v>
      </c>
      <c r="L406" t="n">
        <v>4</v>
      </c>
      <c r="M406" t="n">
        <v>3</v>
      </c>
      <c r="R406" s="15" t="n">
        <v>0</v>
      </c>
      <c r="S406" s="15" t="n">
        <v>0</v>
      </c>
      <c r="T406" s="15" t="n">
        <v>0</v>
      </c>
      <c r="U406" s="15" t="n">
        <v>188900</v>
      </c>
      <c r="V406">
        <f>IFERROR(VLOOKUP(D406,Tablas_Equivalencia!$A$3:$B$8,2,FALSE),"Sin dato")</f>
        <v/>
      </c>
      <c r="W406">
        <f>IFERROR(VLOOKUP(L406,Tablas_Equivalencia!$D$3:$E$9,2,FALSE),"Sin dato")</f>
        <v/>
      </c>
      <c r="X406">
        <f>IF(I406=1,"Varón","Mujer")</f>
        <v/>
      </c>
      <c r="Y406">
        <f>IFERROR(VLOOKUP(M406,Tablas_Equivalencia!$G$3:$H$6,2,FALSE),"Sin dato")</f>
        <v/>
      </c>
      <c r="Z406">
        <f>IF(J406&lt;=24,"18-24","25-29")</f>
        <v/>
      </c>
      <c r="AA406">
        <f>IF(M406&lt;&gt;1,"",IF(P406=2,1,0))</f>
        <v/>
      </c>
      <c r="AB406">
        <f>IF(M406&lt;&gt;1,"",IF(O406&gt;=2,1,0))</f>
        <v/>
      </c>
      <c r="AC406">
        <f>IF(M406&lt;&gt;1,"",IF(OR(Q406=999,Q406=""),"",IF(OR(Q406&lt;35,Q406&gt;48),1,0)))</f>
        <v/>
      </c>
      <c r="AD406">
        <f>IF(COUNT(AA406:AC406)&lt;3,"",SUM(AA406:AC406))</f>
        <v/>
      </c>
      <c r="AE406">
        <f>IF(L406&gt;=4,2,IF(L406&gt;=2,1,0))</f>
        <v/>
      </c>
      <c r="AF406">
        <f>IF(L406&gt;=5,1,0)</f>
        <v/>
      </c>
      <c r="AG406">
        <f>AE406+AF406</f>
        <v/>
      </c>
      <c r="AH406" s="15">
        <f>IF(M406&lt;&gt;1,"",IF(OR(R406=-9,R406=""),"",R406))</f>
        <v/>
      </c>
      <c r="AI406">
        <f>IF(M406&lt;&gt;1,"",IF(OR(Q406=999,Q406=""),"",Q406))</f>
        <v/>
      </c>
    </row>
    <row r="407">
      <c r="A407" t="inlineStr">
        <is>
          <t>TQRMNOP102068</t>
        </is>
      </c>
      <c r="B407" t="n">
        <v>2025</v>
      </c>
      <c r="C407" t="n">
        <v>1</v>
      </c>
      <c r="D407" t="n">
        <v>1</v>
      </c>
      <c r="E407" t="inlineStr">
        <is>
          <t>S</t>
        </is>
      </c>
      <c r="F407" t="n">
        <v>32</v>
      </c>
      <c r="G407" t="n">
        <v>90</v>
      </c>
      <c r="H407" t="n">
        <v>3</v>
      </c>
      <c r="I407" t="n">
        <v>2</v>
      </c>
      <c r="J407" t="n">
        <v>24</v>
      </c>
      <c r="K407" t="n">
        <v>2</v>
      </c>
      <c r="L407" t="n">
        <v>4</v>
      </c>
      <c r="M407" t="n">
        <v>3</v>
      </c>
      <c r="R407" s="15" t="n">
        <v>0</v>
      </c>
      <c r="S407" s="15" t="n">
        <v>0</v>
      </c>
      <c r="T407" s="15" t="n">
        <v>0</v>
      </c>
      <c r="U407" s="15" t="n">
        <v>61200</v>
      </c>
      <c r="V407">
        <f>IFERROR(VLOOKUP(D407,Tablas_Equivalencia!$A$3:$B$8,2,FALSE),"Sin dato")</f>
        <v/>
      </c>
      <c r="W407">
        <f>IFERROR(VLOOKUP(L407,Tablas_Equivalencia!$D$3:$E$9,2,FALSE),"Sin dato")</f>
        <v/>
      </c>
      <c r="X407">
        <f>IF(I407=1,"Varón","Mujer")</f>
        <v/>
      </c>
      <c r="Y407">
        <f>IFERROR(VLOOKUP(M407,Tablas_Equivalencia!$G$3:$H$6,2,FALSE),"Sin dato")</f>
        <v/>
      </c>
      <c r="Z407">
        <f>IF(J407&lt;=24,"18-24","25-29")</f>
        <v/>
      </c>
      <c r="AA407">
        <f>IF(M407&lt;&gt;1,"",IF(P407=2,1,0))</f>
        <v/>
      </c>
      <c r="AB407">
        <f>IF(M407&lt;&gt;1,"",IF(O407&gt;=2,1,0))</f>
        <v/>
      </c>
      <c r="AC407">
        <f>IF(M407&lt;&gt;1,"",IF(OR(Q407=999,Q407=""),"",IF(OR(Q407&lt;35,Q407&gt;48),1,0)))</f>
        <v/>
      </c>
      <c r="AD407">
        <f>IF(COUNT(AA407:AC407)&lt;3,"",SUM(AA407:AC407))</f>
        <v/>
      </c>
      <c r="AE407">
        <f>IF(L407&gt;=4,2,IF(L407&gt;=2,1,0))</f>
        <v/>
      </c>
      <c r="AF407">
        <f>IF(L407&gt;=5,1,0)</f>
        <v/>
      </c>
      <c r="AG407">
        <f>AE407+AF407</f>
        <v/>
      </c>
      <c r="AH407" s="15">
        <f>IF(M407&lt;&gt;1,"",IF(OR(R407=-9,R407=""),"",R407))</f>
        <v/>
      </c>
      <c r="AI407">
        <f>IF(M407&lt;&gt;1,"",IF(OR(Q407=999,Q407=""),"",Q407))</f>
        <v/>
      </c>
    </row>
    <row r="408">
      <c r="A408" t="inlineStr">
        <is>
          <t>TQRMNOP102075</t>
        </is>
      </c>
      <c r="B408" t="n">
        <v>2025</v>
      </c>
      <c r="C408" t="n">
        <v>1</v>
      </c>
      <c r="D408" t="n">
        <v>42</v>
      </c>
      <c r="E408" t="inlineStr">
        <is>
          <t>N</t>
        </is>
      </c>
      <c r="F408" t="n">
        <v>25</v>
      </c>
      <c r="G408" t="n">
        <v>1276</v>
      </c>
      <c r="H408" t="n">
        <v>2</v>
      </c>
      <c r="I408" t="n">
        <v>2</v>
      </c>
      <c r="J408" t="n">
        <v>19</v>
      </c>
      <c r="K408" t="n">
        <v>1</v>
      </c>
      <c r="L408" t="n">
        <v>3</v>
      </c>
      <c r="M408" t="n">
        <v>1</v>
      </c>
      <c r="N408" t="n">
        <v>1</v>
      </c>
      <c r="O408" t="n">
        <v>2</v>
      </c>
      <c r="P408" t="n">
        <v>2</v>
      </c>
      <c r="Q408" t="n">
        <v>34</v>
      </c>
      <c r="R408" s="15" t="n">
        <v>416000</v>
      </c>
      <c r="S408" s="15" t="n">
        <v>0</v>
      </c>
      <c r="T408" s="15" t="n">
        <v>416000</v>
      </c>
      <c r="U408" s="15" t="n">
        <v>232200</v>
      </c>
      <c r="V408">
        <f>IFERROR(VLOOKUP(D408,Tablas_Equivalencia!$A$3:$B$8,2,FALSE),"Sin dato")</f>
        <v/>
      </c>
      <c r="W408">
        <f>IFERROR(VLOOKUP(L408,Tablas_Equivalencia!$D$3:$E$9,2,FALSE),"Sin dato")</f>
        <v/>
      </c>
      <c r="X408">
        <f>IF(I408=1,"Varón","Mujer")</f>
        <v/>
      </c>
      <c r="Y408">
        <f>IFERROR(VLOOKUP(M408,Tablas_Equivalencia!$G$3:$H$6,2,FALSE),"Sin dato")</f>
        <v/>
      </c>
      <c r="Z408">
        <f>IF(J408&lt;=24,"18-24","25-29")</f>
        <v/>
      </c>
      <c r="AA408">
        <f>IF(M408&lt;&gt;1,"",IF(P408=2,1,0))</f>
        <v/>
      </c>
      <c r="AB408">
        <f>IF(M408&lt;&gt;1,"",IF(O408&gt;=2,1,0))</f>
        <v/>
      </c>
      <c r="AC408">
        <f>IF(M408&lt;&gt;1,"",IF(OR(Q408=999,Q408=""),"",IF(OR(Q408&lt;35,Q408&gt;48),1,0)))</f>
        <v/>
      </c>
      <c r="AD408">
        <f>IF(COUNT(AA408:AC408)&lt;3,"",SUM(AA408:AC408))</f>
        <v/>
      </c>
      <c r="AE408">
        <f>IF(L408&gt;=4,2,IF(L408&gt;=2,1,0))</f>
        <v/>
      </c>
      <c r="AF408">
        <f>IF(L408&gt;=5,1,0)</f>
        <v/>
      </c>
      <c r="AG408">
        <f>AE408+AF408</f>
        <v/>
      </c>
      <c r="AH408" s="15">
        <f>IF(M408&lt;&gt;1,"",IF(OR(R408=-9,R408=""),"",R408))</f>
        <v/>
      </c>
      <c r="AI408">
        <f>IF(M408&lt;&gt;1,"",IF(OR(Q408=999,Q408=""),"",Q408))</f>
        <v/>
      </c>
    </row>
    <row r="409">
      <c r="A409" t="inlineStr">
        <is>
          <t>TQRMNOP102085</t>
        </is>
      </c>
      <c r="B409" t="n">
        <v>2025</v>
      </c>
      <c r="C409" t="n">
        <v>1</v>
      </c>
      <c r="D409" t="n">
        <v>41</v>
      </c>
      <c r="E409" t="inlineStr">
        <is>
          <t>S</t>
        </is>
      </c>
      <c r="F409" t="n">
        <v>8</v>
      </c>
      <c r="G409" t="n">
        <v>1305</v>
      </c>
      <c r="H409" t="n">
        <v>3</v>
      </c>
      <c r="I409" t="n">
        <v>1</v>
      </c>
      <c r="J409" t="n">
        <v>27</v>
      </c>
      <c r="K409" t="n">
        <v>2</v>
      </c>
      <c r="L409" t="n">
        <v>4</v>
      </c>
      <c r="M409" t="n">
        <v>1</v>
      </c>
      <c r="N409" t="n">
        <v>1</v>
      </c>
      <c r="O409" t="n">
        <v>2</v>
      </c>
      <c r="P409" t="n">
        <v>2</v>
      </c>
      <c r="Q409" t="n">
        <v>13</v>
      </c>
      <c r="R409" s="15" t="n">
        <v>455000</v>
      </c>
      <c r="S409" s="15" t="n">
        <v>0</v>
      </c>
      <c r="T409" s="15" t="n">
        <v>455000</v>
      </c>
      <c r="U409" s="15" t="n">
        <v>298600</v>
      </c>
      <c r="V409">
        <f>IFERROR(VLOOKUP(D409,Tablas_Equivalencia!$A$3:$B$8,2,FALSE),"Sin dato")</f>
        <v/>
      </c>
      <c r="W409">
        <f>IFERROR(VLOOKUP(L409,Tablas_Equivalencia!$D$3:$E$9,2,FALSE),"Sin dato")</f>
        <v/>
      </c>
      <c r="X409">
        <f>IF(I409=1,"Varón","Mujer")</f>
        <v/>
      </c>
      <c r="Y409">
        <f>IFERROR(VLOOKUP(M409,Tablas_Equivalencia!$G$3:$H$6,2,FALSE),"Sin dato")</f>
        <v/>
      </c>
      <c r="Z409">
        <f>IF(J409&lt;=24,"18-24","25-29")</f>
        <v/>
      </c>
      <c r="AA409">
        <f>IF(M409&lt;&gt;1,"",IF(P409=2,1,0))</f>
        <v/>
      </c>
      <c r="AB409">
        <f>IF(M409&lt;&gt;1,"",IF(O409&gt;=2,1,0))</f>
        <v/>
      </c>
      <c r="AC409">
        <f>IF(M409&lt;&gt;1,"",IF(OR(Q409=999,Q409=""),"",IF(OR(Q409&lt;35,Q409&gt;48),1,0)))</f>
        <v/>
      </c>
      <c r="AD409">
        <f>IF(COUNT(AA409:AC409)&lt;3,"",SUM(AA409:AC409))</f>
        <v/>
      </c>
      <c r="AE409">
        <f>IF(L409&gt;=4,2,IF(L409&gt;=2,1,0))</f>
        <v/>
      </c>
      <c r="AF409">
        <f>IF(L409&gt;=5,1,0)</f>
        <v/>
      </c>
      <c r="AG409">
        <f>AE409+AF409</f>
        <v/>
      </c>
      <c r="AH409" s="15">
        <f>IF(M409&lt;&gt;1,"",IF(OR(R409=-9,R409=""),"",R409))</f>
        <v/>
      </c>
      <c r="AI409">
        <f>IF(M409&lt;&gt;1,"",IF(OR(Q409=999,Q409=""),"",Q409))</f>
        <v/>
      </c>
    </row>
    <row r="410">
      <c r="A410" t="inlineStr">
        <is>
          <t>TQRMNOP102091</t>
        </is>
      </c>
      <c r="B410" t="n">
        <v>2025</v>
      </c>
      <c r="C410" t="n">
        <v>1</v>
      </c>
      <c r="D410" t="n">
        <v>42</v>
      </c>
      <c r="E410" t="inlineStr">
        <is>
          <t>N</t>
        </is>
      </c>
      <c r="F410" t="n">
        <v>25</v>
      </c>
      <c r="G410" t="n">
        <v>1426</v>
      </c>
      <c r="H410" t="n">
        <v>2</v>
      </c>
      <c r="I410" t="n">
        <v>2</v>
      </c>
      <c r="J410" t="n">
        <v>28</v>
      </c>
      <c r="K410" t="n">
        <v>2</v>
      </c>
      <c r="L410" t="n">
        <v>3</v>
      </c>
      <c r="M410" t="n">
        <v>1</v>
      </c>
      <c r="N410" t="n">
        <v>3</v>
      </c>
      <c r="O410" t="n">
        <v>3</v>
      </c>
      <c r="P410" t="n">
        <v>2</v>
      </c>
      <c r="Q410" t="n">
        <v>32</v>
      </c>
      <c r="R410" s="15" t="n">
        <v>-9</v>
      </c>
      <c r="S410" s="15" t="n">
        <v>0</v>
      </c>
      <c r="T410" s="15" t="n">
        <v>0</v>
      </c>
      <c r="U410" s="15" t="n">
        <v>165900</v>
      </c>
      <c r="V410">
        <f>IFERROR(VLOOKUP(D410,Tablas_Equivalencia!$A$3:$B$8,2,FALSE),"Sin dato")</f>
        <v/>
      </c>
      <c r="W410">
        <f>IFERROR(VLOOKUP(L410,Tablas_Equivalencia!$D$3:$E$9,2,FALSE),"Sin dato")</f>
        <v/>
      </c>
      <c r="X410">
        <f>IF(I410=1,"Varón","Mujer")</f>
        <v/>
      </c>
      <c r="Y410">
        <f>IFERROR(VLOOKUP(M410,Tablas_Equivalencia!$G$3:$H$6,2,FALSE),"Sin dato")</f>
        <v/>
      </c>
      <c r="Z410">
        <f>IF(J410&lt;=24,"18-24","25-29")</f>
        <v/>
      </c>
      <c r="AA410">
        <f>IF(M410&lt;&gt;1,"",IF(P410=2,1,0))</f>
        <v/>
      </c>
      <c r="AB410">
        <f>IF(M410&lt;&gt;1,"",IF(O410&gt;=2,1,0))</f>
        <v/>
      </c>
      <c r="AC410">
        <f>IF(M410&lt;&gt;1,"",IF(OR(Q410=999,Q410=""),"",IF(OR(Q410&lt;35,Q410&gt;48),1,0)))</f>
        <v/>
      </c>
      <c r="AD410">
        <f>IF(COUNT(AA410:AC410)&lt;3,"",SUM(AA410:AC410))</f>
        <v/>
      </c>
      <c r="AE410">
        <f>IF(L410&gt;=4,2,IF(L410&gt;=2,1,0))</f>
        <v/>
      </c>
      <c r="AF410">
        <f>IF(L410&gt;=5,1,0)</f>
        <v/>
      </c>
      <c r="AG410">
        <f>AE410+AF410</f>
        <v/>
      </c>
      <c r="AH410" s="15">
        <f>IF(M410&lt;&gt;1,"",IF(OR(R410=-9,R410=""),"",R410))</f>
        <v/>
      </c>
      <c r="AI410">
        <f>IF(M410&lt;&gt;1,"",IF(OR(Q410=999,Q410=""),"",Q410))</f>
        <v/>
      </c>
    </row>
    <row r="411">
      <c r="A411" t="inlineStr">
        <is>
          <t>TQRMNOP102095</t>
        </is>
      </c>
      <c r="B411" t="n">
        <v>2025</v>
      </c>
      <c r="C411" t="n">
        <v>1</v>
      </c>
      <c r="D411" t="n">
        <v>44</v>
      </c>
      <c r="E411" t="inlineStr">
        <is>
          <t>N</t>
        </is>
      </c>
      <c r="F411" t="n">
        <v>2</v>
      </c>
      <c r="G411" t="n">
        <v>1018</v>
      </c>
      <c r="H411" t="n">
        <v>3</v>
      </c>
      <c r="I411" t="n">
        <v>1</v>
      </c>
      <c r="J411" t="n">
        <v>18</v>
      </c>
      <c r="K411" t="n">
        <v>2</v>
      </c>
      <c r="L411" t="n">
        <v>5</v>
      </c>
      <c r="M411" t="n">
        <v>2</v>
      </c>
      <c r="R411" s="15" t="n">
        <v>0</v>
      </c>
      <c r="S411" s="15" t="n">
        <v>0</v>
      </c>
      <c r="T411" s="15" t="n">
        <v>0</v>
      </c>
      <c r="U411" s="15" t="n">
        <v>204000</v>
      </c>
      <c r="V411">
        <f>IFERROR(VLOOKUP(D411,Tablas_Equivalencia!$A$3:$B$8,2,FALSE),"Sin dato")</f>
        <v/>
      </c>
      <c r="W411">
        <f>IFERROR(VLOOKUP(L411,Tablas_Equivalencia!$D$3:$E$9,2,FALSE),"Sin dato")</f>
        <v/>
      </c>
      <c r="X411">
        <f>IF(I411=1,"Varón","Mujer")</f>
        <v/>
      </c>
      <c r="Y411">
        <f>IFERROR(VLOOKUP(M411,Tablas_Equivalencia!$G$3:$H$6,2,FALSE),"Sin dato")</f>
        <v/>
      </c>
      <c r="Z411">
        <f>IF(J411&lt;=24,"18-24","25-29")</f>
        <v/>
      </c>
      <c r="AA411">
        <f>IF(M411&lt;&gt;1,"",IF(P411=2,1,0))</f>
        <v/>
      </c>
      <c r="AB411">
        <f>IF(M411&lt;&gt;1,"",IF(O411&gt;=2,1,0))</f>
        <v/>
      </c>
      <c r="AC411">
        <f>IF(M411&lt;&gt;1,"",IF(OR(Q411=999,Q411=""),"",IF(OR(Q411&lt;35,Q411&gt;48),1,0)))</f>
        <v/>
      </c>
      <c r="AD411">
        <f>IF(COUNT(AA411:AC411)&lt;3,"",SUM(AA411:AC411))</f>
        <v/>
      </c>
      <c r="AE411">
        <f>IF(L411&gt;=4,2,IF(L411&gt;=2,1,0))</f>
        <v/>
      </c>
      <c r="AF411">
        <f>IF(L411&gt;=5,1,0)</f>
        <v/>
      </c>
      <c r="AG411">
        <f>AE411+AF411</f>
        <v/>
      </c>
      <c r="AH411" s="15">
        <f>IF(M411&lt;&gt;1,"",IF(OR(R411=-9,R411=""),"",R411))</f>
        <v/>
      </c>
      <c r="AI411">
        <f>IF(M411&lt;&gt;1,"",IF(OR(Q411=999,Q411=""),"",Q411))</f>
        <v/>
      </c>
    </row>
    <row r="412">
      <c r="A412" t="inlineStr">
        <is>
          <t>TQRMNOP102098</t>
        </is>
      </c>
      <c r="B412" t="n">
        <v>2025</v>
      </c>
      <c r="C412" t="n">
        <v>1</v>
      </c>
      <c r="D412" t="n">
        <v>42</v>
      </c>
      <c r="E412" t="inlineStr">
        <is>
          <t>N</t>
        </is>
      </c>
      <c r="F412" t="n">
        <v>25</v>
      </c>
      <c r="G412" t="n">
        <v>916</v>
      </c>
      <c r="H412" t="n">
        <v>1</v>
      </c>
      <c r="I412" t="n">
        <v>2</v>
      </c>
      <c r="J412" t="n">
        <v>18</v>
      </c>
      <c r="K412" t="n">
        <v>2</v>
      </c>
      <c r="L412" t="n">
        <v>3</v>
      </c>
      <c r="M412" t="n">
        <v>1</v>
      </c>
      <c r="N412" t="n">
        <v>3</v>
      </c>
      <c r="O412" t="n">
        <v>2</v>
      </c>
      <c r="P412" t="n">
        <v>2</v>
      </c>
      <c r="Q412" t="n">
        <v>30</v>
      </c>
      <c r="R412" s="15" t="n">
        <v>201000</v>
      </c>
      <c r="S412" s="15" t="n">
        <v>0</v>
      </c>
      <c r="T412" s="15" t="n">
        <v>201000</v>
      </c>
      <c r="U412" s="15" t="n">
        <v>544100</v>
      </c>
      <c r="V412">
        <f>IFERROR(VLOOKUP(D412,Tablas_Equivalencia!$A$3:$B$8,2,FALSE),"Sin dato")</f>
        <v/>
      </c>
      <c r="W412">
        <f>IFERROR(VLOOKUP(L412,Tablas_Equivalencia!$D$3:$E$9,2,FALSE),"Sin dato")</f>
        <v/>
      </c>
      <c r="X412">
        <f>IF(I412=1,"Varón","Mujer")</f>
        <v/>
      </c>
      <c r="Y412">
        <f>IFERROR(VLOOKUP(M412,Tablas_Equivalencia!$G$3:$H$6,2,FALSE),"Sin dato")</f>
        <v/>
      </c>
      <c r="Z412">
        <f>IF(J412&lt;=24,"18-24","25-29")</f>
        <v/>
      </c>
      <c r="AA412">
        <f>IF(M412&lt;&gt;1,"",IF(P412=2,1,0))</f>
        <v/>
      </c>
      <c r="AB412">
        <f>IF(M412&lt;&gt;1,"",IF(O412&gt;=2,1,0))</f>
        <v/>
      </c>
      <c r="AC412">
        <f>IF(M412&lt;&gt;1,"",IF(OR(Q412=999,Q412=""),"",IF(OR(Q412&lt;35,Q412&gt;48),1,0)))</f>
        <v/>
      </c>
      <c r="AD412">
        <f>IF(COUNT(AA412:AC412)&lt;3,"",SUM(AA412:AC412))</f>
        <v/>
      </c>
      <c r="AE412">
        <f>IF(L412&gt;=4,2,IF(L412&gt;=2,1,0))</f>
        <v/>
      </c>
      <c r="AF412">
        <f>IF(L412&gt;=5,1,0)</f>
        <v/>
      </c>
      <c r="AG412">
        <f>AE412+AF412</f>
        <v/>
      </c>
      <c r="AH412" s="15">
        <f>IF(M412&lt;&gt;1,"",IF(OR(R412=-9,R412=""),"",R412))</f>
        <v/>
      </c>
      <c r="AI412">
        <f>IF(M412&lt;&gt;1,"",IF(OR(Q412=999,Q412=""),"",Q412))</f>
        <v/>
      </c>
    </row>
    <row r="413">
      <c r="A413" t="inlineStr">
        <is>
          <t>TQRMNOP102100</t>
        </is>
      </c>
      <c r="B413" t="n">
        <v>2025</v>
      </c>
      <c r="C413" t="n">
        <v>1</v>
      </c>
      <c r="D413" t="n">
        <v>40</v>
      </c>
      <c r="E413" t="inlineStr">
        <is>
          <t>N</t>
        </is>
      </c>
      <c r="F413" t="n">
        <v>22</v>
      </c>
      <c r="G413" t="n">
        <v>722</v>
      </c>
      <c r="H413" t="n">
        <v>2</v>
      </c>
      <c r="I413" t="n">
        <v>1</v>
      </c>
      <c r="J413" t="n">
        <v>21</v>
      </c>
      <c r="K413" t="n">
        <v>2</v>
      </c>
      <c r="L413" t="n">
        <v>5</v>
      </c>
      <c r="M413" t="n">
        <v>2</v>
      </c>
      <c r="R413" s="15" t="n">
        <v>0</v>
      </c>
      <c r="S413" s="15" t="n">
        <v>43000</v>
      </c>
      <c r="T413" s="15" t="n">
        <v>43000</v>
      </c>
      <c r="U413" s="15" t="n">
        <v>61300</v>
      </c>
      <c r="V413">
        <f>IFERROR(VLOOKUP(D413,Tablas_Equivalencia!$A$3:$B$8,2,FALSE),"Sin dato")</f>
        <v/>
      </c>
      <c r="W413">
        <f>IFERROR(VLOOKUP(L413,Tablas_Equivalencia!$D$3:$E$9,2,FALSE),"Sin dato")</f>
        <v/>
      </c>
      <c r="X413">
        <f>IF(I413=1,"Varón","Mujer")</f>
        <v/>
      </c>
      <c r="Y413">
        <f>IFERROR(VLOOKUP(M413,Tablas_Equivalencia!$G$3:$H$6,2,FALSE),"Sin dato")</f>
        <v/>
      </c>
      <c r="Z413">
        <f>IF(J413&lt;=24,"18-24","25-29")</f>
        <v/>
      </c>
      <c r="AA413">
        <f>IF(M413&lt;&gt;1,"",IF(P413=2,1,0))</f>
        <v/>
      </c>
      <c r="AB413">
        <f>IF(M413&lt;&gt;1,"",IF(O413&gt;=2,1,0))</f>
        <v/>
      </c>
      <c r="AC413">
        <f>IF(M413&lt;&gt;1,"",IF(OR(Q413=999,Q413=""),"",IF(OR(Q413&lt;35,Q413&gt;48),1,0)))</f>
        <v/>
      </c>
      <c r="AD413">
        <f>IF(COUNT(AA413:AC413)&lt;3,"",SUM(AA413:AC413))</f>
        <v/>
      </c>
      <c r="AE413">
        <f>IF(L413&gt;=4,2,IF(L413&gt;=2,1,0))</f>
        <v/>
      </c>
      <c r="AF413">
        <f>IF(L413&gt;=5,1,0)</f>
        <v/>
      </c>
      <c r="AG413">
        <f>AE413+AF413</f>
        <v/>
      </c>
      <c r="AH413" s="15">
        <f>IF(M413&lt;&gt;1,"",IF(OR(R413=-9,R413=""),"",R413))</f>
        <v/>
      </c>
      <c r="AI413">
        <f>IF(M413&lt;&gt;1,"",IF(OR(Q413=999,Q413=""),"",Q413))</f>
        <v/>
      </c>
    </row>
    <row r="414">
      <c r="A414" t="inlineStr">
        <is>
          <t>TQRMNOP102101</t>
        </is>
      </c>
      <c r="B414" t="n">
        <v>2025</v>
      </c>
      <c r="C414" t="n">
        <v>1</v>
      </c>
      <c r="D414" t="n">
        <v>41</v>
      </c>
      <c r="E414" t="inlineStr">
        <is>
          <t>N</t>
        </is>
      </c>
      <c r="F414" t="n">
        <v>12</v>
      </c>
      <c r="G414" t="n">
        <v>1270</v>
      </c>
      <c r="H414" t="n">
        <v>3</v>
      </c>
      <c r="I414" t="n">
        <v>1</v>
      </c>
      <c r="J414" t="n">
        <v>27</v>
      </c>
      <c r="K414" t="n">
        <v>2</v>
      </c>
      <c r="L414" t="n">
        <v>5</v>
      </c>
      <c r="M414" t="n">
        <v>2</v>
      </c>
      <c r="R414" s="15" t="n">
        <v>0</v>
      </c>
      <c r="S414" s="15" t="n">
        <v>0</v>
      </c>
      <c r="T414" s="15" t="n">
        <v>0</v>
      </c>
      <c r="U414" s="15" t="n">
        <v>342500</v>
      </c>
      <c r="V414">
        <f>IFERROR(VLOOKUP(D414,Tablas_Equivalencia!$A$3:$B$8,2,FALSE),"Sin dato")</f>
        <v/>
      </c>
      <c r="W414">
        <f>IFERROR(VLOOKUP(L414,Tablas_Equivalencia!$D$3:$E$9,2,FALSE),"Sin dato")</f>
        <v/>
      </c>
      <c r="X414">
        <f>IF(I414=1,"Varón","Mujer")</f>
        <v/>
      </c>
      <c r="Y414">
        <f>IFERROR(VLOOKUP(M414,Tablas_Equivalencia!$G$3:$H$6,2,FALSE),"Sin dato")</f>
        <v/>
      </c>
      <c r="Z414">
        <f>IF(J414&lt;=24,"18-24","25-29")</f>
        <v/>
      </c>
      <c r="AA414">
        <f>IF(M414&lt;&gt;1,"",IF(P414=2,1,0))</f>
        <v/>
      </c>
      <c r="AB414">
        <f>IF(M414&lt;&gt;1,"",IF(O414&gt;=2,1,0))</f>
        <v/>
      </c>
      <c r="AC414">
        <f>IF(M414&lt;&gt;1,"",IF(OR(Q414=999,Q414=""),"",IF(OR(Q414&lt;35,Q414&gt;48),1,0)))</f>
        <v/>
      </c>
      <c r="AD414">
        <f>IF(COUNT(AA414:AC414)&lt;3,"",SUM(AA414:AC414))</f>
        <v/>
      </c>
      <c r="AE414">
        <f>IF(L414&gt;=4,2,IF(L414&gt;=2,1,0))</f>
        <v/>
      </c>
      <c r="AF414">
        <f>IF(L414&gt;=5,1,0)</f>
        <v/>
      </c>
      <c r="AG414">
        <f>AE414+AF414</f>
        <v/>
      </c>
      <c r="AH414" s="15">
        <f>IF(M414&lt;&gt;1,"",IF(OR(R414=-9,R414=""),"",R414))</f>
        <v/>
      </c>
      <c r="AI414">
        <f>IF(M414&lt;&gt;1,"",IF(OR(Q414=999,Q414=""),"",Q414))</f>
        <v/>
      </c>
    </row>
    <row r="415">
      <c r="A415" t="inlineStr">
        <is>
          <t>TQRMNOP102105</t>
        </is>
      </c>
      <c r="B415" t="n">
        <v>2025</v>
      </c>
      <c r="C415" t="n">
        <v>1</v>
      </c>
      <c r="D415" t="n">
        <v>42</v>
      </c>
      <c r="E415" t="inlineStr">
        <is>
          <t>S</t>
        </is>
      </c>
      <c r="F415" t="n">
        <v>10</v>
      </c>
      <c r="G415" t="n">
        <v>722</v>
      </c>
      <c r="H415" t="n">
        <v>10</v>
      </c>
      <c r="I415" t="n">
        <v>2</v>
      </c>
      <c r="J415" t="n">
        <v>29</v>
      </c>
      <c r="K415" t="n">
        <v>1</v>
      </c>
      <c r="L415" t="n">
        <v>3</v>
      </c>
      <c r="M415" t="n">
        <v>1</v>
      </c>
      <c r="N415" t="n">
        <v>3</v>
      </c>
      <c r="O415" t="n">
        <v>3</v>
      </c>
      <c r="P415" t="n">
        <v>2</v>
      </c>
      <c r="Q415" t="n">
        <v>15</v>
      </c>
      <c r="R415" s="15" t="n">
        <v>299000</v>
      </c>
      <c r="S415" s="15" t="n">
        <v>0</v>
      </c>
      <c r="T415" s="15" t="n">
        <v>299000</v>
      </c>
      <c r="U415" s="15" t="n">
        <v>99000</v>
      </c>
      <c r="V415">
        <f>IFERROR(VLOOKUP(D415,Tablas_Equivalencia!$A$3:$B$8,2,FALSE),"Sin dato")</f>
        <v/>
      </c>
      <c r="W415">
        <f>IFERROR(VLOOKUP(L415,Tablas_Equivalencia!$D$3:$E$9,2,FALSE),"Sin dato")</f>
        <v/>
      </c>
      <c r="X415">
        <f>IF(I415=1,"Varón","Mujer")</f>
        <v/>
      </c>
      <c r="Y415">
        <f>IFERROR(VLOOKUP(M415,Tablas_Equivalencia!$G$3:$H$6,2,FALSE),"Sin dato")</f>
        <v/>
      </c>
      <c r="Z415">
        <f>IF(J415&lt;=24,"18-24","25-29")</f>
        <v/>
      </c>
      <c r="AA415">
        <f>IF(M415&lt;&gt;1,"",IF(P415=2,1,0))</f>
        <v/>
      </c>
      <c r="AB415">
        <f>IF(M415&lt;&gt;1,"",IF(O415&gt;=2,1,0))</f>
        <v/>
      </c>
      <c r="AC415">
        <f>IF(M415&lt;&gt;1,"",IF(OR(Q415=999,Q415=""),"",IF(OR(Q415&lt;35,Q415&gt;48),1,0)))</f>
        <v/>
      </c>
      <c r="AD415">
        <f>IF(COUNT(AA415:AC415)&lt;3,"",SUM(AA415:AC415))</f>
        <v/>
      </c>
      <c r="AE415">
        <f>IF(L415&gt;=4,2,IF(L415&gt;=2,1,0))</f>
        <v/>
      </c>
      <c r="AF415">
        <f>IF(L415&gt;=5,1,0)</f>
        <v/>
      </c>
      <c r="AG415">
        <f>AE415+AF415</f>
        <v/>
      </c>
      <c r="AH415" s="15">
        <f>IF(M415&lt;&gt;1,"",IF(OR(R415=-9,R415=""),"",R415))</f>
        <v/>
      </c>
      <c r="AI415">
        <f>IF(M415&lt;&gt;1,"",IF(OR(Q415=999,Q415=""),"",Q415))</f>
        <v/>
      </c>
    </row>
    <row r="416">
      <c r="A416" t="inlineStr">
        <is>
          <t>TQRMNOP102113</t>
        </is>
      </c>
      <c r="B416" t="n">
        <v>2025</v>
      </c>
      <c r="C416" t="n">
        <v>1</v>
      </c>
      <c r="D416" t="n">
        <v>1</v>
      </c>
      <c r="E416" t="inlineStr">
        <is>
          <t>S</t>
        </is>
      </c>
      <c r="F416" t="n">
        <v>33</v>
      </c>
      <c r="G416" t="n">
        <v>1698</v>
      </c>
      <c r="H416" t="n">
        <v>1</v>
      </c>
      <c r="I416" t="n">
        <v>1</v>
      </c>
      <c r="J416" t="n">
        <v>25</v>
      </c>
      <c r="K416" t="n">
        <v>1</v>
      </c>
      <c r="L416" t="n">
        <v>5</v>
      </c>
      <c r="M416" t="n">
        <v>1</v>
      </c>
      <c r="N416" t="n">
        <v>3</v>
      </c>
      <c r="O416" t="n">
        <v>1</v>
      </c>
      <c r="P416" t="n">
        <v>1</v>
      </c>
      <c r="Q416" t="n">
        <v>43</v>
      </c>
      <c r="R416" s="15" t="n">
        <v>843000</v>
      </c>
      <c r="S416" s="15" t="n">
        <v>0</v>
      </c>
      <c r="T416" s="15" t="n">
        <v>843000</v>
      </c>
      <c r="U416" s="15" t="n">
        <v>84400</v>
      </c>
      <c r="V416">
        <f>IFERROR(VLOOKUP(D416,Tablas_Equivalencia!$A$3:$B$8,2,FALSE),"Sin dato")</f>
        <v/>
      </c>
      <c r="W416">
        <f>IFERROR(VLOOKUP(L416,Tablas_Equivalencia!$D$3:$E$9,2,FALSE),"Sin dato")</f>
        <v/>
      </c>
      <c r="X416">
        <f>IF(I416=1,"Varón","Mujer")</f>
        <v/>
      </c>
      <c r="Y416">
        <f>IFERROR(VLOOKUP(M416,Tablas_Equivalencia!$G$3:$H$6,2,FALSE),"Sin dato")</f>
        <v/>
      </c>
      <c r="Z416">
        <f>IF(J416&lt;=24,"18-24","25-29")</f>
        <v/>
      </c>
      <c r="AA416">
        <f>IF(M416&lt;&gt;1,"",IF(P416=2,1,0))</f>
        <v/>
      </c>
      <c r="AB416">
        <f>IF(M416&lt;&gt;1,"",IF(O416&gt;=2,1,0))</f>
        <v/>
      </c>
      <c r="AC416">
        <f>IF(M416&lt;&gt;1,"",IF(OR(Q416=999,Q416=""),"",IF(OR(Q416&lt;35,Q416&gt;48),1,0)))</f>
        <v/>
      </c>
      <c r="AD416">
        <f>IF(COUNT(AA416:AC416)&lt;3,"",SUM(AA416:AC416))</f>
        <v/>
      </c>
      <c r="AE416">
        <f>IF(L416&gt;=4,2,IF(L416&gt;=2,1,0))</f>
        <v/>
      </c>
      <c r="AF416">
        <f>IF(L416&gt;=5,1,0)</f>
        <v/>
      </c>
      <c r="AG416">
        <f>AE416+AF416</f>
        <v/>
      </c>
      <c r="AH416" s="15">
        <f>IF(M416&lt;&gt;1,"",IF(OR(R416=-9,R416=""),"",R416))</f>
        <v/>
      </c>
      <c r="AI416">
        <f>IF(M416&lt;&gt;1,"",IF(OR(Q416=999,Q416=""),"",Q416))</f>
        <v/>
      </c>
    </row>
    <row r="417">
      <c r="A417" t="inlineStr">
        <is>
          <t>TQRMNOP102114</t>
        </is>
      </c>
      <c r="B417" t="n">
        <v>2025</v>
      </c>
      <c r="C417" t="n">
        <v>1</v>
      </c>
      <c r="D417" t="n">
        <v>43</v>
      </c>
      <c r="E417" t="inlineStr">
        <is>
          <t>S</t>
        </is>
      </c>
      <c r="F417" t="n">
        <v>19</v>
      </c>
      <c r="G417" t="n">
        <v>1237</v>
      </c>
      <c r="H417" t="n">
        <v>1</v>
      </c>
      <c r="I417" t="n">
        <v>2</v>
      </c>
      <c r="J417" t="n">
        <v>20</v>
      </c>
      <c r="K417" t="n">
        <v>2</v>
      </c>
      <c r="L417" t="n">
        <v>4</v>
      </c>
      <c r="M417" t="n">
        <v>2</v>
      </c>
      <c r="R417" s="15" t="n">
        <v>0</v>
      </c>
      <c r="S417" s="15" t="n">
        <v>0</v>
      </c>
      <c r="T417" s="15" t="n">
        <v>0</v>
      </c>
      <c r="U417" s="15" t="n">
        <v>170700</v>
      </c>
      <c r="V417">
        <f>IFERROR(VLOOKUP(D417,Tablas_Equivalencia!$A$3:$B$8,2,FALSE),"Sin dato")</f>
        <v/>
      </c>
      <c r="W417">
        <f>IFERROR(VLOOKUP(L417,Tablas_Equivalencia!$D$3:$E$9,2,FALSE),"Sin dato")</f>
        <v/>
      </c>
      <c r="X417">
        <f>IF(I417=1,"Varón","Mujer")</f>
        <v/>
      </c>
      <c r="Y417">
        <f>IFERROR(VLOOKUP(M417,Tablas_Equivalencia!$G$3:$H$6,2,FALSE),"Sin dato")</f>
        <v/>
      </c>
      <c r="Z417">
        <f>IF(J417&lt;=24,"18-24","25-29")</f>
        <v/>
      </c>
      <c r="AA417">
        <f>IF(M417&lt;&gt;1,"",IF(P417=2,1,0))</f>
        <v/>
      </c>
      <c r="AB417">
        <f>IF(M417&lt;&gt;1,"",IF(O417&gt;=2,1,0))</f>
        <v/>
      </c>
      <c r="AC417">
        <f>IF(M417&lt;&gt;1,"",IF(OR(Q417=999,Q417=""),"",IF(OR(Q417&lt;35,Q417&gt;48),1,0)))</f>
        <v/>
      </c>
      <c r="AD417">
        <f>IF(COUNT(AA417:AC417)&lt;3,"",SUM(AA417:AC417))</f>
        <v/>
      </c>
      <c r="AE417">
        <f>IF(L417&gt;=4,2,IF(L417&gt;=2,1,0))</f>
        <v/>
      </c>
      <c r="AF417">
        <f>IF(L417&gt;=5,1,0)</f>
        <v/>
      </c>
      <c r="AG417">
        <f>AE417+AF417</f>
        <v/>
      </c>
      <c r="AH417" s="15">
        <f>IF(M417&lt;&gt;1,"",IF(OR(R417=-9,R417=""),"",R417))</f>
        <v/>
      </c>
      <c r="AI417">
        <f>IF(M417&lt;&gt;1,"",IF(OR(Q417=999,Q417=""),"",Q417))</f>
        <v/>
      </c>
    </row>
    <row r="418">
      <c r="A418" t="inlineStr">
        <is>
          <t>TQRMNOP102116</t>
        </is>
      </c>
      <c r="B418" t="n">
        <v>2025</v>
      </c>
      <c r="C418" t="n">
        <v>1</v>
      </c>
      <c r="D418" t="n">
        <v>1</v>
      </c>
      <c r="E418" t="inlineStr">
        <is>
          <t>S</t>
        </is>
      </c>
      <c r="F418" t="n">
        <v>32</v>
      </c>
      <c r="G418" t="n">
        <v>1179</v>
      </c>
      <c r="H418" t="n">
        <v>3</v>
      </c>
      <c r="I418" t="n">
        <v>1</v>
      </c>
      <c r="J418" t="n">
        <v>29</v>
      </c>
      <c r="K418" t="n">
        <v>2</v>
      </c>
      <c r="L418" t="n">
        <v>4</v>
      </c>
      <c r="M418" t="n">
        <v>1</v>
      </c>
      <c r="N418" t="n">
        <v>3</v>
      </c>
      <c r="O418" t="n">
        <v>1</v>
      </c>
      <c r="P418" t="n">
        <v>2</v>
      </c>
      <c r="Q418" t="n">
        <v>41</v>
      </c>
      <c r="R418" s="15" t="n">
        <v>1522000</v>
      </c>
      <c r="S418" s="15" t="n">
        <v>0</v>
      </c>
      <c r="T418" s="15" t="n">
        <v>1522000</v>
      </c>
      <c r="U418" s="15" t="n">
        <v>115000</v>
      </c>
      <c r="V418">
        <f>IFERROR(VLOOKUP(D418,Tablas_Equivalencia!$A$3:$B$8,2,FALSE),"Sin dato")</f>
        <v/>
      </c>
      <c r="W418">
        <f>IFERROR(VLOOKUP(L418,Tablas_Equivalencia!$D$3:$E$9,2,FALSE),"Sin dato")</f>
        <v/>
      </c>
      <c r="X418">
        <f>IF(I418=1,"Varón","Mujer")</f>
        <v/>
      </c>
      <c r="Y418">
        <f>IFERROR(VLOOKUP(M418,Tablas_Equivalencia!$G$3:$H$6,2,FALSE),"Sin dato")</f>
        <v/>
      </c>
      <c r="Z418">
        <f>IF(J418&lt;=24,"18-24","25-29")</f>
        <v/>
      </c>
      <c r="AA418">
        <f>IF(M418&lt;&gt;1,"",IF(P418=2,1,0))</f>
        <v/>
      </c>
      <c r="AB418">
        <f>IF(M418&lt;&gt;1,"",IF(O418&gt;=2,1,0))</f>
        <v/>
      </c>
      <c r="AC418">
        <f>IF(M418&lt;&gt;1,"",IF(OR(Q418=999,Q418=""),"",IF(OR(Q418&lt;35,Q418&gt;48),1,0)))</f>
        <v/>
      </c>
      <c r="AD418">
        <f>IF(COUNT(AA418:AC418)&lt;3,"",SUM(AA418:AC418))</f>
        <v/>
      </c>
      <c r="AE418">
        <f>IF(L418&gt;=4,2,IF(L418&gt;=2,1,0))</f>
        <v/>
      </c>
      <c r="AF418">
        <f>IF(L418&gt;=5,1,0)</f>
        <v/>
      </c>
      <c r="AG418">
        <f>AE418+AF418</f>
        <v/>
      </c>
      <c r="AH418" s="15">
        <f>IF(M418&lt;&gt;1,"",IF(OR(R418=-9,R418=""),"",R418))</f>
        <v/>
      </c>
      <c r="AI418">
        <f>IF(M418&lt;&gt;1,"",IF(OR(Q418=999,Q418=""),"",Q418))</f>
        <v/>
      </c>
    </row>
    <row r="419">
      <c r="A419" t="inlineStr">
        <is>
          <t>TQRMNOP102120</t>
        </is>
      </c>
      <c r="B419" t="n">
        <v>2025</v>
      </c>
      <c r="C419" t="n">
        <v>1</v>
      </c>
      <c r="D419" t="n">
        <v>1</v>
      </c>
      <c r="E419" t="inlineStr">
        <is>
          <t>S</t>
        </is>
      </c>
      <c r="F419" t="n">
        <v>32</v>
      </c>
      <c r="G419" t="n">
        <v>1558</v>
      </c>
      <c r="H419" t="n">
        <v>3</v>
      </c>
      <c r="I419" t="n">
        <v>1</v>
      </c>
      <c r="J419" t="n">
        <v>19</v>
      </c>
      <c r="K419" t="n">
        <v>2</v>
      </c>
      <c r="L419" t="n">
        <v>4</v>
      </c>
      <c r="M419" t="n">
        <v>1</v>
      </c>
      <c r="N419" t="n">
        <v>3</v>
      </c>
      <c r="O419" t="n">
        <v>1</v>
      </c>
      <c r="P419" t="n">
        <v>1</v>
      </c>
      <c r="Q419" t="n">
        <v>27</v>
      </c>
      <c r="R419" s="15" t="n">
        <v>1108000</v>
      </c>
      <c r="S419" s="15" t="n">
        <v>0</v>
      </c>
      <c r="T419" s="15" t="n">
        <v>1108000</v>
      </c>
      <c r="U419" s="15" t="n">
        <v>158900</v>
      </c>
      <c r="V419">
        <f>IFERROR(VLOOKUP(D419,Tablas_Equivalencia!$A$3:$B$8,2,FALSE),"Sin dato")</f>
        <v/>
      </c>
      <c r="W419">
        <f>IFERROR(VLOOKUP(L419,Tablas_Equivalencia!$D$3:$E$9,2,FALSE),"Sin dato")</f>
        <v/>
      </c>
      <c r="X419">
        <f>IF(I419=1,"Varón","Mujer")</f>
        <v/>
      </c>
      <c r="Y419">
        <f>IFERROR(VLOOKUP(M419,Tablas_Equivalencia!$G$3:$H$6,2,FALSE),"Sin dato")</f>
        <v/>
      </c>
      <c r="Z419">
        <f>IF(J419&lt;=24,"18-24","25-29")</f>
        <v/>
      </c>
      <c r="AA419">
        <f>IF(M419&lt;&gt;1,"",IF(P419=2,1,0))</f>
        <v/>
      </c>
      <c r="AB419">
        <f>IF(M419&lt;&gt;1,"",IF(O419&gt;=2,1,0))</f>
        <v/>
      </c>
      <c r="AC419">
        <f>IF(M419&lt;&gt;1,"",IF(OR(Q419=999,Q419=""),"",IF(OR(Q419&lt;35,Q419&gt;48),1,0)))</f>
        <v/>
      </c>
      <c r="AD419">
        <f>IF(COUNT(AA419:AC419)&lt;3,"",SUM(AA419:AC419))</f>
        <v/>
      </c>
      <c r="AE419">
        <f>IF(L419&gt;=4,2,IF(L419&gt;=2,1,0))</f>
        <v/>
      </c>
      <c r="AF419">
        <f>IF(L419&gt;=5,1,0)</f>
        <v/>
      </c>
      <c r="AG419">
        <f>AE419+AF419</f>
        <v/>
      </c>
      <c r="AH419" s="15">
        <f>IF(M419&lt;&gt;1,"",IF(OR(R419=-9,R419=""),"",R419))</f>
        <v/>
      </c>
      <c r="AI419">
        <f>IF(M419&lt;&gt;1,"",IF(OR(Q419=999,Q419=""),"",Q419))</f>
        <v/>
      </c>
    </row>
    <row r="420">
      <c r="A420" t="inlineStr">
        <is>
          <t>TQRMNOP102126</t>
        </is>
      </c>
      <c r="B420" t="n">
        <v>2025</v>
      </c>
      <c r="C420" t="n">
        <v>1</v>
      </c>
      <c r="D420" t="n">
        <v>1</v>
      </c>
      <c r="E420" t="inlineStr">
        <is>
          <t>S</t>
        </is>
      </c>
      <c r="F420" t="n">
        <v>32</v>
      </c>
      <c r="G420" t="n">
        <v>1858</v>
      </c>
      <c r="H420" t="n">
        <v>2</v>
      </c>
      <c r="I420" t="n">
        <v>2</v>
      </c>
      <c r="J420" t="n">
        <v>27</v>
      </c>
      <c r="K420" t="n">
        <v>2</v>
      </c>
      <c r="L420" t="n">
        <v>3</v>
      </c>
      <c r="M420" t="n">
        <v>1</v>
      </c>
      <c r="N420" t="n">
        <v>3</v>
      </c>
      <c r="O420" t="n">
        <v>2</v>
      </c>
      <c r="P420" t="n">
        <v>2</v>
      </c>
      <c r="Q420" t="n">
        <v>47</v>
      </c>
      <c r="R420" s="15" t="n">
        <v>679000</v>
      </c>
      <c r="S420" s="15" t="n">
        <v>0</v>
      </c>
      <c r="T420" s="15" t="n">
        <v>679000</v>
      </c>
      <c r="U420" s="15" t="n">
        <v>203400</v>
      </c>
      <c r="V420">
        <f>IFERROR(VLOOKUP(D420,Tablas_Equivalencia!$A$3:$B$8,2,FALSE),"Sin dato")</f>
        <v/>
      </c>
      <c r="W420">
        <f>IFERROR(VLOOKUP(L420,Tablas_Equivalencia!$D$3:$E$9,2,FALSE),"Sin dato")</f>
        <v/>
      </c>
      <c r="X420">
        <f>IF(I420=1,"Varón","Mujer")</f>
        <v/>
      </c>
      <c r="Y420">
        <f>IFERROR(VLOOKUP(M420,Tablas_Equivalencia!$G$3:$H$6,2,FALSE),"Sin dato")</f>
        <v/>
      </c>
      <c r="Z420">
        <f>IF(J420&lt;=24,"18-24","25-29")</f>
        <v/>
      </c>
      <c r="AA420">
        <f>IF(M420&lt;&gt;1,"",IF(P420=2,1,0))</f>
        <v/>
      </c>
      <c r="AB420">
        <f>IF(M420&lt;&gt;1,"",IF(O420&gt;=2,1,0))</f>
        <v/>
      </c>
      <c r="AC420">
        <f>IF(M420&lt;&gt;1,"",IF(OR(Q420=999,Q420=""),"",IF(OR(Q420&lt;35,Q420&gt;48),1,0)))</f>
        <v/>
      </c>
      <c r="AD420">
        <f>IF(COUNT(AA420:AC420)&lt;3,"",SUM(AA420:AC420))</f>
        <v/>
      </c>
      <c r="AE420">
        <f>IF(L420&gt;=4,2,IF(L420&gt;=2,1,0))</f>
        <v/>
      </c>
      <c r="AF420">
        <f>IF(L420&gt;=5,1,0)</f>
        <v/>
      </c>
      <c r="AG420">
        <f>AE420+AF420</f>
        <v/>
      </c>
      <c r="AH420" s="15">
        <f>IF(M420&lt;&gt;1,"",IF(OR(R420=-9,R420=""),"",R420))</f>
        <v/>
      </c>
      <c r="AI420">
        <f>IF(M420&lt;&gt;1,"",IF(OR(Q420=999,Q420=""),"",Q420))</f>
        <v/>
      </c>
    </row>
    <row r="421">
      <c r="A421" t="inlineStr">
        <is>
          <t>TQRMNOP102136</t>
        </is>
      </c>
      <c r="B421" t="n">
        <v>2025</v>
      </c>
      <c r="C421" t="n">
        <v>1</v>
      </c>
      <c r="D421" t="n">
        <v>41</v>
      </c>
      <c r="E421" t="inlineStr">
        <is>
          <t>S</t>
        </is>
      </c>
      <c r="F421" t="n">
        <v>8</v>
      </c>
      <c r="G421" t="n">
        <v>937</v>
      </c>
      <c r="H421" t="n">
        <v>1</v>
      </c>
      <c r="I421" t="n">
        <v>2</v>
      </c>
      <c r="J421" t="n">
        <v>25</v>
      </c>
      <c r="K421" t="n">
        <v>1</v>
      </c>
      <c r="L421" t="n">
        <v>5</v>
      </c>
      <c r="M421" t="n">
        <v>1</v>
      </c>
      <c r="N421" t="n">
        <v>3</v>
      </c>
      <c r="O421" t="n">
        <v>1</v>
      </c>
      <c r="P421" t="n">
        <v>1</v>
      </c>
      <c r="Q421" t="n">
        <v>32</v>
      </c>
      <c r="R421" s="15" t="n">
        <v>577000</v>
      </c>
      <c r="S421" s="15" t="n">
        <v>0</v>
      </c>
      <c r="T421" s="15" t="n">
        <v>577000</v>
      </c>
      <c r="U421" s="15" t="n">
        <v>66200</v>
      </c>
      <c r="V421">
        <f>IFERROR(VLOOKUP(D421,Tablas_Equivalencia!$A$3:$B$8,2,FALSE),"Sin dato")</f>
        <v/>
      </c>
      <c r="W421">
        <f>IFERROR(VLOOKUP(L421,Tablas_Equivalencia!$D$3:$E$9,2,FALSE),"Sin dato")</f>
        <v/>
      </c>
      <c r="X421">
        <f>IF(I421=1,"Varón","Mujer")</f>
        <v/>
      </c>
      <c r="Y421">
        <f>IFERROR(VLOOKUP(M421,Tablas_Equivalencia!$G$3:$H$6,2,FALSE),"Sin dato")</f>
        <v/>
      </c>
      <c r="Z421">
        <f>IF(J421&lt;=24,"18-24","25-29")</f>
        <v/>
      </c>
      <c r="AA421">
        <f>IF(M421&lt;&gt;1,"",IF(P421=2,1,0))</f>
        <v/>
      </c>
      <c r="AB421">
        <f>IF(M421&lt;&gt;1,"",IF(O421&gt;=2,1,0))</f>
        <v/>
      </c>
      <c r="AC421">
        <f>IF(M421&lt;&gt;1,"",IF(OR(Q421=999,Q421=""),"",IF(OR(Q421&lt;35,Q421&gt;48),1,0)))</f>
        <v/>
      </c>
      <c r="AD421">
        <f>IF(COUNT(AA421:AC421)&lt;3,"",SUM(AA421:AC421))</f>
        <v/>
      </c>
      <c r="AE421">
        <f>IF(L421&gt;=4,2,IF(L421&gt;=2,1,0))</f>
        <v/>
      </c>
      <c r="AF421">
        <f>IF(L421&gt;=5,1,0)</f>
        <v/>
      </c>
      <c r="AG421">
        <f>AE421+AF421</f>
        <v/>
      </c>
      <c r="AH421" s="15">
        <f>IF(M421&lt;&gt;1,"",IF(OR(R421=-9,R421=""),"",R421))</f>
        <v/>
      </c>
      <c r="AI421">
        <f>IF(M421&lt;&gt;1,"",IF(OR(Q421=999,Q421=""),"",Q421))</f>
        <v/>
      </c>
    </row>
    <row r="422">
      <c r="A422" t="inlineStr">
        <is>
          <t>TQRMNOP102138</t>
        </is>
      </c>
      <c r="B422" t="n">
        <v>2025</v>
      </c>
      <c r="C422" t="n">
        <v>1</v>
      </c>
      <c r="D422" t="n">
        <v>41</v>
      </c>
      <c r="E422" t="inlineStr">
        <is>
          <t>N</t>
        </is>
      </c>
      <c r="F422" t="n">
        <v>15</v>
      </c>
      <c r="G422" t="n">
        <v>1081</v>
      </c>
      <c r="H422" t="n">
        <v>3</v>
      </c>
      <c r="I422" t="n">
        <v>1</v>
      </c>
      <c r="J422" t="n">
        <v>18</v>
      </c>
      <c r="K422" t="n">
        <v>2</v>
      </c>
      <c r="L422" t="n">
        <v>3</v>
      </c>
      <c r="M422" t="n">
        <v>1</v>
      </c>
      <c r="N422" t="n">
        <v>3</v>
      </c>
      <c r="O422" t="n">
        <v>2</v>
      </c>
      <c r="P422" t="n">
        <v>2</v>
      </c>
      <c r="Q422" t="n">
        <v>55</v>
      </c>
      <c r="R422" s="15" t="n">
        <v>387000</v>
      </c>
      <c r="S422" s="15" t="n">
        <v>0</v>
      </c>
      <c r="T422" s="15" t="n">
        <v>387000</v>
      </c>
      <c r="U422" s="15" t="n">
        <v>65500</v>
      </c>
      <c r="V422">
        <f>IFERROR(VLOOKUP(D422,Tablas_Equivalencia!$A$3:$B$8,2,FALSE),"Sin dato")</f>
        <v/>
      </c>
      <c r="W422">
        <f>IFERROR(VLOOKUP(L422,Tablas_Equivalencia!$D$3:$E$9,2,FALSE),"Sin dato")</f>
        <v/>
      </c>
      <c r="X422">
        <f>IF(I422=1,"Varón","Mujer")</f>
        <v/>
      </c>
      <c r="Y422">
        <f>IFERROR(VLOOKUP(M422,Tablas_Equivalencia!$G$3:$H$6,2,FALSE),"Sin dato")</f>
        <v/>
      </c>
      <c r="Z422">
        <f>IF(J422&lt;=24,"18-24","25-29")</f>
        <v/>
      </c>
      <c r="AA422">
        <f>IF(M422&lt;&gt;1,"",IF(P422=2,1,0))</f>
        <v/>
      </c>
      <c r="AB422">
        <f>IF(M422&lt;&gt;1,"",IF(O422&gt;=2,1,0))</f>
        <v/>
      </c>
      <c r="AC422">
        <f>IF(M422&lt;&gt;1,"",IF(OR(Q422=999,Q422=""),"",IF(OR(Q422&lt;35,Q422&gt;48),1,0)))</f>
        <v/>
      </c>
      <c r="AD422">
        <f>IF(COUNT(AA422:AC422)&lt;3,"",SUM(AA422:AC422))</f>
        <v/>
      </c>
      <c r="AE422">
        <f>IF(L422&gt;=4,2,IF(L422&gt;=2,1,0))</f>
        <v/>
      </c>
      <c r="AF422">
        <f>IF(L422&gt;=5,1,0)</f>
        <v/>
      </c>
      <c r="AG422">
        <f>AE422+AF422</f>
        <v/>
      </c>
      <c r="AH422" s="15">
        <f>IF(M422&lt;&gt;1,"",IF(OR(R422=-9,R422=""),"",R422))</f>
        <v/>
      </c>
      <c r="AI422">
        <f>IF(M422&lt;&gt;1,"",IF(OR(Q422=999,Q422=""),"",Q422))</f>
        <v/>
      </c>
    </row>
    <row r="423">
      <c r="A423" t="inlineStr">
        <is>
          <t>TQRMNOP102140</t>
        </is>
      </c>
      <c r="B423" t="n">
        <v>2025</v>
      </c>
      <c r="C423" t="n">
        <v>1</v>
      </c>
      <c r="D423" t="n">
        <v>40</v>
      </c>
      <c r="E423" t="inlineStr">
        <is>
          <t>N</t>
        </is>
      </c>
      <c r="F423" t="n">
        <v>9</v>
      </c>
      <c r="G423" t="n">
        <v>1726</v>
      </c>
      <c r="H423" t="n">
        <v>1</v>
      </c>
      <c r="I423" t="n">
        <v>2</v>
      </c>
      <c r="J423" t="n">
        <v>27</v>
      </c>
      <c r="K423" t="n">
        <v>2</v>
      </c>
      <c r="L423" t="n">
        <v>3</v>
      </c>
      <c r="M423" t="n">
        <v>1</v>
      </c>
      <c r="N423" t="n">
        <v>3</v>
      </c>
      <c r="O423" t="n">
        <v>2</v>
      </c>
      <c r="P423" t="n">
        <v>2</v>
      </c>
      <c r="Q423" t="n">
        <v>35</v>
      </c>
      <c r="R423" s="15" t="n">
        <v>185000</v>
      </c>
      <c r="S423" s="15" t="n">
        <v>0</v>
      </c>
      <c r="T423" s="15" t="n">
        <v>185000</v>
      </c>
      <c r="U423" s="15" t="n">
        <v>181000</v>
      </c>
      <c r="V423">
        <f>IFERROR(VLOOKUP(D423,Tablas_Equivalencia!$A$3:$B$8,2,FALSE),"Sin dato")</f>
        <v/>
      </c>
      <c r="W423">
        <f>IFERROR(VLOOKUP(L423,Tablas_Equivalencia!$D$3:$E$9,2,FALSE),"Sin dato")</f>
        <v/>
      </c>
      <c r="X423">
        <f>IF(I423=1,"Varón","Mujer")</f>
        <v/>
      </c>
      <c r="Y423">
        <f>IFERROR(VLOOKUP(M423,Tablas_Equivalencia!$G$3:$H$6,2,FALSE),"Sin dato")</f>
        <v/>
      </c>
      <c r="Z423">
        <f>IF(J423&lt;=24,"18-24","25-29")</f>
        <v/>
      </c>
      <c r="AA423">
        <f>IF(M423&lt;&gt;1,"",IF(P423=2,1,0))</f>
        <v/>
      </c>
      <c r="AB423">
        <f>IF(M423&lt;&gt;1,"",IF(O423&gt;=2,1,0))</f>
        <v/>
      </c>
      <c r="AC423">
        <f>IF(M423&lt;&gt;1,"",IF(OR(Q423=999,Q423=""),"",IF(OR(Q423&lt;35,Q423&gt;48),1,0)))</f>
        <v/>
      </c>
      <c r="AD423">
        <f>IF(COUNT(AA423:AC423)&lt;3,"",SUM(AA423:AC423))</f>
        <v/>
      </c>
      <c r="AE423">
        <f>IF(L423&gt;=4,2,IF(L423&gt;=2,1,0))</f>
        <v/>
      </c>
      <c r="AF423">
        <f>IF(L423&gt;=5,1,0)</f>
        <v/>
      </c>
      <c r="AG423">
        <f>AE423+AF423</f>
        <v/>
      </c>
      <c r="AH423" s="15">
        <f>IF(M423&lt;&gt;1,"",IF(OR(R423=-9,R423=""),"",R423))</f>
        <v/>
      </c>
      <c r="AI423">
        <f>IF(M423&lt;&gt;1,"",IF(OR(Q423=999,Q423=""),"",Q423))</f>
        <v/>
      </c>
    </row>
    <row r="424">
      <c r="A424" t="inlineStr">
        <is>
          <t>TQRMNOP102141</t>
        </is>
      </c>
      <c r="B424" t="n">
        <v>2025</v>
      </c>
      <c r="C424" t="n">
        <v>1</v>
      </c>
      <c r="D424" t="n">
        <v>1</v>
      </c>
      <c r="E424" t="inlineStr">
        <is>
          <t>S</t>
        </is>
      </c>
      <c r="F424" t="n">
        <v>32</v>
      </c>
      <c r="G424" t="n">
        <v>795</v>
      </c>
      <c r="H424" t="n">
        <v>10</v>
      </c>
      <c r="I424" t="n">
        <v>1</v>
      </c>
      <c r="J424" t="n">
        <v>21</v>
      </c>
      <c r="K424" t="n">
        <v>2</v>
      </c>
      <c r="L424" t="n">
        <v>4</v>
      </c>
      <c r="M424" t="n">
        <v>1</v>
      </c>
      <c r="N424" t="n">
        <v>3</v>
      </c>
      <c r="O424" t="n">
        <v>1</v>
      </c>
      <c r="P424" t="n">
        <v>1</v>
      </c>
      <c r="Q424" t="n">
        <v>42</v>
      </c>
      <c r="R424" s="15" t="n">
        <v>596000</v>
      </c>
      <c r="S424" s="15" t="n">
        <v>0</v>
      </c>
      <c r="T424" s="15" t="n">
        <v>596000</v>
      </c>
      <c r="U424" s="15" t="n">
        <v>222200</v>
      </c>
      <c r="V424">
        <f>IFERROR(VLOOKUP(D424,Tablas_Equivalencia!$A$3:$B$8,2,FALSE),"Sin dato")</f>
        <v/>
      </c>
      <c r="W424">
        <f>IFERROR(VLOOKUP(L424,Tablas_Equivalencia!$D$3:$E$9,2,FALSE),"Sin dato")</f>
        <v/>
      </c>
      <c r="X424">
        <f>IF(I424=1,"Varón","Mujer")</f>
        <v/>
      </c>
      <c r="Y424">
        <f>IFERROR(VLOOKUP(M424,Tablas_Equivalencia!$G$3:$H$6,2,FALSE),"Sin dato")</f>
        <v/>
      </c>
      <c r="Z424">
        <f>IF(J424&lt;=24,"18-24","25-29")</f>
        <v/>
      </c>
      <c r="AA424">
        <f>IF(M424&lt;&gt;1,"",IF(P424=2,1,0))</f>
        <v/>
      </c>
      <c r="AB424">
        <f>IF(M424&lt;&gt;1,"",IF(O424&gt;=2,1,0))</f>
        <v/>
      </c>
      <c r="AC424">
        <f>IF(M424&lt;&gt;1,"",IF(OR(Q424=999,Q424=""),"",IF(OR(Q424&lt;35,Q424&gt;48),1,0)))</f>
        <v/>
      </c>
      <c r="AD424">
        <f>IF(COUNT(AA424:AC424)&lt;3,"",SUM(AA424:AC424))</f>
        <v/>
      </c>
      <c r="AE424">
        <f>IF(L424&gt;=4,2,IF(L424&gt;=2,1,0))</f>
        <v/>
      </c>
      <c r="AF424">
        <f>IF(L424&gt;=5,1,0)</f>
        <v/>
      </c>
      <c r="AG424">
        <f>AE424+AF424</f>
        <v/>
      </c>
      <c r="AH424" s="15">
        <f>IF(M424&lt;&gt;1,"",IF(OR(R424=-9,R424=""),"",R424))</f>
        <v/>
      </c>
      <c r="AI424">
        <f>IF(M424&lt;&gt;1,"",IF(OR(Q424=999,Q424=""),"",Q424))</f>
        <v/>
      </c>
    </row>
    <row r="425">
      <c r="A425" t="inlineStr">
        <is>
          <t>TQRMNOP102142</t>
        </is>
      </c>
      <c r="B425" t="n">
        <v>2025</v>
      </c>
      <c r="C425" t="n">
        <v>1</v>
      </c>
      <c r="D425" t="n">
        <v>43</v>
      </c>
      <c r="E425" t="inlineStr">
        <is>
          <t>N</t>
        </is>
      </c>
      <c r="F425" t="n">
        <v>34</v>
      </c>
      <c r="G425" t="n">
        <v>1142</v>
      </c>
      <c r="H425" t="n">
        <v>1</v>
      </c>
      <c r="I425" t="n">
        <v>2</v>
      </c>
      <c r="J425" t="n">
        <v>27</v>
      </c>
      <c r="K425" t="n">
        <v>1</v>
      </c>
      <c r="L425" t="n">
        <v>5</v>
      </c>
      <c r="M425" t="n">
        <v>1</v>
      </c>
      <c r="N425" t="n">
        <v>1</v>
      </c>
      <c r="O425" t="n">
        <v>1</v>
      </c>
      <c r="P425" t="n">
        <v>1</v>
      </c>
      <c r="Q425" t="n">
        <v>36</v>
      </c>
      <c r="R425" s="15" t="n">
        <v>-9</v>
      </c>
      <c r="S425" s="15" t="n">
        <v>0</v>
      </c>
      <c r="T425" s="15" t="n">
        <v>0</v>
      </c>
      <c r="U425" s="15" t="n">
        <v>194100</v>
      </c>
      <c r="V425">
        <f>IFERROR(VLOOKUP(D425,Tablas_Equivalencia!$A$3:$B$8,2,FALSE),"Sin dato")</f>
        <v/>
      </c>
      <c r="W425">
        <f>IFERROR(VLOOKUP(L425,Tablas_Equivalencia!$D$3:$E$9,2,FALSE),"Sin dato")</f>
        <v/>
      </c>
      <c r="X425">
        <f>IF(I425=1,"Varón","Mujer")</f>
        <v/>
      </c>
      <c r="Y425">
        <f>IFERROR(VLOOKUP(M425,Tablas_Equivalencia!$G$3:$H$6,2,FALSE),"Sin dato")</f>
        <v/>
      </c>
      <c r="Z425">
        <f>IF(J425&lt;=24,"18-24","25-29")</f>
        <v/>
      </c>
      <c r="AA425">
        <f>IF(M425&lt;&gt;1,"",IF(P425=2,1,0))</f>
        <v/>
      </c>
      <c r="AB425">
        <f>IF(M425&lt;&gt;1,"",IF(O425&gt;=2,1,0))</f>
        <v/>
      </c>
      <c r="AC425">
        <f>IF(M425&lt;&gt;1,"",IF(OR(Q425=999,Q425=""),"",IF(OR(Q425&lt;35,Q425&gt;48),1,0)))</f>
        <v/>
      </c>
      <c r="AD425">
        <f>IF(COUNT(AA425:AC425)&lt;3,"",SUM(AA425:AC425))</f>
        <v/>
      </c>
      <c r="AE425">
        <f>IF(L425&gt;=4,2,IF(L425&gt;=2,1,0))</f>
        <v/>
      </c>
      <c r="AF425">
        <f>IF(L425&gt;=5,1,0)</f>
        <v/>
      </c>
      <c r="AG425">
        <f>AE425+AF425</f>
        <v/>
      </c>
      <c r="AH425" s="15">
        <f>IF(M425&lt;&gt;1,"",IF(OR(R425=-9,R425=""),"",R425))</f>
        <v/>
      </c>
      <c r="AI425">
        <f>IF(M425&lt;&gt;1,"",IF(OR(Q425=999,Q425=""),"",Q425))</f>
        <v/>
      </c>
    </row>
    <row r="426">
      <c r="A426" t="inlineStr">
        <is>
          <t>TQRMNOP102144</t>
        </is>
      </c>
      <c r="B426" t="n">
        <v>2025</v>
      </c>
      <c r="C426" t="n">
        <v>1</v>
      </c>
      <c r="D426" t="n">
        <v>43</v>
      </c>
      <c r="E426" t="inlineStr">
        <is>
          <t>N</t>
        </is>
      </c>
      <c r="F426" t="n">
        <v>34</v>
      </c>
      <c r="G426" t="n">
        <v>916</v>
      </c>
      <c r="H426" t="n">
        <v>1</v>
      </c>
      <c r="I426" t="n">
        <v>1</v>
      </c>
      <c r="J426" t="n">
        <v>18</v>
      </c>
      <c r="K426" t="n">
        <v>2</v>
      </c>
      <c r="L426" t="n">
        <v>5</v>
      </c>
      <c r="M426" t="n">
        <v>1</v>
      </c>
      <c r="N426" t="n">
        <v>3</v>
      </c>
      <c r="O426" t="n">
        <v>1</v>
      </c>
      <c r="P426" t="n">
        <v>1</v>
      </c>
      <c r="Q426" t="n">
        <v>34</v>
      </c>
      <c r="R426" s="15" t="n">
        <v>1035000</v>
      </c>
      <c r="S426" s="15" t="n">
        <v>0</v>
      </c>
      <c r="T426" s="15" t="n">
        <v>1035000</v>
      </c>
      <c r="U426" s="15" t="n">
        <v>142400</v>
      </c>
      <c r="V426">
        <f>IFERROR(VLOOKUP(D426,Tablas_Equivalencia!$A$3:$B$8,2,FALSE),"Sin dato")</f>
        <v/>
      </c>
      <c r="W426">
        <f>IFERROR(VLOOKUP(L426,Tablas_Equivalencia!$D$3:$E$9,2,FALSE),"Sin dato")</f>
        <v/>
      </c>
      <c r="X426">
        <f>IF(I426=1,"Varón","Mujer")</f>
        <v/>
      </c>
      <c r="Y426">
        <f>IFERROR(VLOOKUP(M426,Tablas_Equivalencia!$G$3:$H$6,2,FALSE),"Sin dato")</f>
        <v/>
      </c>
      <c r="Z426">
        <f>IF(J426&lt;=24,"18-24","25-29")</f>
        <v/>
      </c>
      <c r="AA426">
        <f>IF(M426&lt;&gt;1,"",IF(P426=2,1,0))</f>
        <v/>
      </c>
      <c r="AB426">
        <f>IF(M426&lt;&gt;1,"",IF(O426&gt;=2,1,0))</f>
        <v/>
      </c>
      <c r="AC426">
        <f>IF(M426&lt;&gt;1,"",IF(OR(Q426=999,Q426=""),"",IF(OR(Q426&lt;35,Q426&gt;48),1,0)))</f>
        <v/>
      </c>
      <c r="AD426">
        <f>IF(COUNT(AA426:AC426)&lt;3,"",SUM(AA426:AC426))</f>
        <v/>
      </c>
      <c r="AE426">
        <f>IF(L426&gt;=4,2,IF(L426&gt;=2,1,0))</f>
        <v/>
      </c>
      <c r="AF426">
        <f>IF(L426&gt;=5,1,0)</f>
        <v/>
      </c>
      <c r="AG426">
        <f>AE426+AF426</f>
        <v/>
      </c>
      <c r="AH426" s="15">
        <f>IF(M426&lt;&gt;1,"",IF(OR(R426=-9,R426=""),"",R426))</f>
        <v/>
      </c>
      <c r="AI426">
        <f>IF(M426&lt;&gt;1,"",IF(OR(Q426=999,Q426=""),"",Q426))</f>
        <v/>
      </c>
    </row>
    <row r="427">
      <c r="A427" t="inlineStr">
        <is>
          <t>TQRMNOP102146</t>
        </is>
      </c>
      <c r="B427" t="n">
        <v>2025</v>
      </c>
      <c r="C427" t="n">
        <v>1</v>
      </c>
      <c r="D427" t="n">
        <v>1</v>
      </c>
      <c r="E427" t="inlineStr">
        <is>
          <t>S</t>
        </is>
      </c>
      <c r="F427" t="n">
        <v>33</v>
      </c>
      <c r="G427" t="n">
        <v>1287</v>
      </c>
      <c r="H427" t="n">
        <v>3</v>
      </c>
      <c r="I427" t="n">
        <v>1</v>
      </c>
      <c r="J427" t="n">
        <v>29</v>
      </c>
      <c r="K427" t="n">
        <v>2</v>
      </c>
      <c r="L427" t="n">
        <v>3</v>
      </c>
      <c r="M427" t="n">
        <v>1</v>
      </c>
      <c r="N427" t="n">
        <v>3</v>
      </c>
      <c r="O427" t="n">
        <v>1</v>
      </c>
      <c r="P427" t="n">
        <v>2</v>
      </c>
      <c r="Q427" t="n">
        <v>34</v>
      </c>
      <c r="R427" s="15" t="n">
        <v>737000</v>
      </c>
      <c r="S427" s="15" t="n">
        <v>0</v>
      </c>
      <c r="T427" s="15" t="n">
        <v>737000</v>
      </c>
      <c r="U427" s="15" t="n">
        <v>184900</v>
      </c>
      <c r="V427">
        <f>IFERROR(VLOOKUP(D427,Tablas_Equivalencia!$A$3:$B$8,2,FALSE),"Sin dato")</f>
        <v/>
      </c>
      <c r="W427">
        <f>IFERROR(VLOOKUP(L427,Tablas_Equivalencia!$D$3:$E$9,2,FALSE),"Sin dato")</f>
        <v/>
      </c>
      <c r="X427">
        <f>IF(I427=1,"Varón","Mujer")</f>
        <v/>
      </c>
      <c r="Y427">
        <f>IFERROR(VLOOKUP(M427,Tablas_Equivalencia!$G$3:$H$6,2,FALSE),"Sin dato")</f>
        <v/>
      </c>
      <c r="Z427">
        <f>IF(J427&lt;=24,"18-24","25-29")</f>
        <v/>
      </c>
      <c r="AA427">
        <f>IF(M427&lt;&gt;1,"",IF(P427=2,1,0))</f>
        <v/>
      </c>
      <c r="AB427">
        <f>IF(M427&lt;&gt;1,"",IF(O427&gt;=2,1,0))</f>
        <v/>
      </c>
      <c r="AC427">
        <f>IF(M427&lt;&gt;1,"",IF(OR(Q427=999,Q427=""),"",IF(OR(Q427&lt;35,Q427&gt;48),1,0)))</f>
        <v/>
      </c>
      <c r="AD427">
        <f>IF(COUNT(AA427:AC427)&lt;3,"",SUM(AA427:AC427))</f>
        <v/>
      </c>
      <c r="AE427">
        <f>IF(L427&gt;=4,2,IF(L427&gt;=2,1,0))</f>
        <v/>
      </c>
      <c r="AF427">
        <f>IF(L427&gt;=5,1,0)</f>
        <v/>
      </c>
      <c r="AG427">
        <f>AE427+AF427</f>
        <v/>
      </c>
      <c r="AH427" s="15">
        <f>IF(M427&lt;&gt;1,"",IF(OR(R427=-9,R427=""),"",R427))</f>
        <v/>
      </c>
      <c r="AI427">
        <f>IF(M427&lt;&gt;1,"",IF(OR(Q427=999,Q427=""),"",Q427))</f>
        <v/>
      </c>
    </row>
    <row r="428">
      <c r="A428" t="inlineStr">
        <is>
          <t>TQRMNOP102154</t>
        </is>
      </c>
      <c r="B428" t="n">
        <v>2025</v>
      </c>
      <c r="C428" t="n">
        <v>1</v>
      </c>
      <c r="D428" t="n">
        <v>41</v>
      </c>
      <c r="E428" t="inlineStr">
        <is>
          <t>N</t>
        </is>
      </c>
      <c r="F428" t="n">
        <v>12</v>
      </c>
      <c r="G428" t="n">
        <v>916</v>
      </c>
      <c r="H428" t="n">
        <v>1</v>
      </c>
      <c r="I428" t="n">
        <v>2</v>
      </c>
      <c r="J428" t="n">
        <v>29</v>
      </c>
      <c r="K428" t="n">
        <v>1</v>
      </c>
      <c r="L428" t="n">
        <v>5</v>
      </c>
      <c r="M428" t="n">
        <v>3</v>
      </c>
      <c r="R428" s="15" t="n">
        <v>0</v>
      </c>
      <c r="S428" s="15" t="n">
        <v>0</v>
      </c>
      <c r="T428" s="15" t="n">
        <v>0</v>
      </c>
      <c r="U428" s="15" t="n">
        <v>167400</v>
      </c>
      <c r="V428">
        <f>IFERROR(VLOOKUP(D428,Tablas_Equivalencia!$A$3:$B$8,2,FALSE),"Sin dato")</f>
        <v/>
      </c>
      <c r="W428">
        <f>IFERROR(VLOOKUP(L428,Tablas_Equivalencia!$D$3:$E$9,2,FALSE),"Sin dato")</f>
        <v/>
      </c>
      <c r="X428">
        <f>IF(I428=1,"Varón","Mujer")</f>
        <v/>
      </c>
      <c r="Y428">
        <f>IFERROR(VLOOKUP(M428,Tablas_Equivalencia!$G$3:$H$6,2,FALSE),"Sin dato")</f>
        <v/>
      </c>
      <c r="Z428">
        <f>IF(J428&lt;=24,"18-24","25-29")</f>
        <v/>
      </c>
      <c r="AA428">
        <f>IF(M428&lt;&gt;1,"",IF(P428=2,1,0))</f>
        <v/>
      </c>
      <c r="AB428">
        <f>IF(M428&lt;&gt;1,"",IF(O428&gt;=2,1,0))</f>
        <v/>
      </c>
      <c r="AC428">
        <f>IF(M428&lt;&gt;1,"",IF(OR(Q428=999,Q428=""),"",IF(OR(Q428&lt;35,Q428&gt;48),1,0)))</f>
        <v/>
      </c>
      <c r="AD428">
        <f>IF(COUNT(AA428:AC428)&lt;3,"",SUM(AA428:AC428))</f>
        <v/>
      </c>
      <c r="AE428">
        <f>IF(L428&gt;=4,2,IF(L428&gt;=2,1,0))</f>
        <v/>
      </c>
      <c r="AF428">
        <f>IF(L428&gt;=5,1,0)</f>
        <v/>
      </c>
      <c r="AG428">
        <f>AE428+AF428</f>
        <v/>
      </c>
      <c r="AH428" s="15">
        <f>IF(M428&lt;&gt;1,"",IF(OR(R428=-9,R428=""),"",R428))</f>
        <v/>
      </c>
      <c r="AI428">
        <f>IF(M428&lt;&gt;1,"",IF(OR(Q428=999,Q428=""),"",Q428))</f>
        <v/>
      </c>
    </row>
    <row r="429">
      <c r="A429" t="inlineStr">
        <is>
          <t>TQRMNOP102158</t>
        </is>
      </c>
      <c r="B429" t="n">
        <v>2025</v>
      </c>
      <c r="C429" t="n">
        <v>1</v>
      </c>
      <c r="D429" t="n">
        <v>40</v>
      </c>
      <c r="E429" t="inlineStr">
        <is>
          <t>S</t>
        </is>
      </c>
      <c r="F429" t="n">
        <v>7</v>
      </c>
      <c r="G429" t="n">
        <v>1169</v>
      </c>
      <c r="H429" t="n">
        <v>2</v>
      </c>
      <c r="I429" t="n">
        <v>2</v>
      </c>
      <c r="J429" t="n">
        <v>29</v>
      </c>
      <c r="K429" t="n">
        <v>1</v>
      </c>
      <c r="L429" t="n">
        <v>4</v>
      </c>
      <c r="M429" t="n">
        <v>1</v>
      </c>
      <c r="N429" t="n">
        <v>2</v>
      </c>
      <c r="O429" t="n">
        <v>3</v>
      </c>
      <c r="P429" t="n">
        <v>2</v>
      </c>
      <c r="Q429" t="n">
        <v>26</v>
      </c>
      <c r="R429" s="15" t="n">
        <v>318000</v>
      </c>
      <c r="S429" s="15" t="n">
        <v>0</v>
      </c>
      <c r="T429" s="15" t="n">
        <v>318000</v>
      </c>
      <c r="U429" s="15" t="n">
        <v>78700</v>
      </c>
      <c r="V429">
        <f>IFERROR(VLOOKUP(D429,Tablas_Equivalencia!$A$3:$B$8,2,FALSE),"Sin dato")</f>
        <v/>
      </c>
      <c r="W429">
        <f>IFERROR(VLOOKUP(L429,Tablas_Equivalencia!$D$3:$E$9,2,FALSE),"Sin dato")</f>
        <v/>
      </c>
      <c r="X429">
        <f>IF(I429=1,"Varón","Mujer")</f>
        <v/>
      </c>
      <c r="Y429">
        <f>IFERROR(VLOOKUP(M429,Tablas_Equivalencia!$G$3:$H$6,2,FALSE),"Sin dato")</f>
        <v/>
      </c>
      <c r="Z429">
        <f>IF(J429&lt;=24,"18-24","25-29")</f>
        <v/>
      </c>
      <c r="AA429">
        <f>IF(M429&lt;&gt;1,"",IF(P429=2,1,0))</f>
        <v/>
      </c>
      <c r="AB429">
        <f>IF(M429&lt;&gt;1,"",IF(O429&gt;=2,1,0))</f>
        <v/>
      </c>
      <c r="AC429">
        <f>IF(M429&lt;&gt;1,"",IF(OR(Q429=999,Q429=""),"",IF(OR(Q429&lt;35,Q429&gt;48),1,0)))</f>
        <v/>
      </c>
      <c r="AD429">
        <f>IF(COUNT(AA429:AC429)&lt;3,"",SUM(AA429:AC429))</f>
        <v/>
      </c>
      <c r="AE429">
        <f>IF(L429&gt;=4,2,IF(L429&gt;=2,1,0))</f>
        <v/>
      </c>
      <c r="AF429">
        <f>IF(L429&gt;=5,1,0)</f>
        <v/>
      </c>
      <c r="AG429">
        <f>AE429+AF429</f>
        <v/>
      </c>
      <c r="AH429" s="15">
        <f>IF(M429&lt;&gt;1,"",IF(OR(R429=-9,R429=""),"",R429))</f>
        <v/>
      </c>
      <c r="AI429">
        <f>IF(M429&lt;&gt;1,"",IF(OR(Q429=999,Q429=""),"",Q429))</f>
        <v/>
      </c>
    </row>
    <row r="430">
      <c r="A430" t="inlineStr">
        <is>
          <t>TQRMNOP102160</t>
        </is>
      </c>
      <c r="B430" t="n">
        <v>2025</v>
      </c>
      <c r="C430" t="n">
        <v>1</v>
      </c>
      <c r="D430" t="n">
        <v>41</v>
      </c>
      <c r="E430" t="inlineStr">
        <is>
          <t>N</t>
        </is>
      </c>
      <c r="F430" t="n">
        <v>15</v>
      </c>
      <c r="G430" t="n">
        <v>2066</v>
      </c>
      <c r="H430" t="n">
        <v>3</v>
      </c>
      <c r="I430" t="n">
        <v>2</v>
      </c>
      <c r="J430" t="n">
        <v>27</v>
      </c>
      <c r="K430" t="n">
        <v>1</v>
      </c>
      <c r="L430" t="n">
        <v>6</v>
      </c>
      <c r="M430" t="n">
        <v>1</v>
      </c>
      <c r="N430" t="n">
        <v>3</v>
      </c>
      <c r="O430" t="n">
        <v>1</v>
      </c>
      <c r="P430" t="n">
        <v>2</v>
      </c>
      <c r="Q430" t="n">
        <v>29</v>
      </c>
      <c r="R430" s="15" t="n">
        <v>284000</v>
      </c>
      <c r="S430" s="15" t="n">
        <v>216000</v>
      </c>
      <c r="T430" s="15" t="n">
        <v>500000</v>
      </c>
      <c r="U430" s="15" t="n">
        <v>204000</v>
      </c>
      <c r="V430">
        <f>IFERROR(VLOOKUP(D430,Tablas_Equivalencia!$A$3:$B$8,2,FALSE),"Sin dato")</f>
        <v/>
      </c>
      <c r="W430">
        <f>IFERROR(VLOOKUP(L430,Tablas_Equivalencia!$D$3:$E$9,2,FALSE),"Sin dato")</f>
        <v/>
      </c>
      <c r="X430">
        <f>IF(I430=1,"Varón","Mujer")</f>
        <v/>
      </c>
      <c r="Y430">
        <f>IFERROR(VLOOKUP(M430,Tablas_Equivalencia!$G$3:$H$6,2,FALSE),"Sin dato")</f>
        <v/>
      </c>
      <c r="Z430">
        <f>IF(J430&lt;=24,"18-24","25-29")</f>
        <v/>
      </c>
      <c r="AA430">
        <f>IF(M430&lt;&gt;1,"",IF(P430=2,1,0))</f>
        <v/>
      </c>
      <c r="AB430">
        <f>IF(M430&lt;&gt;1,"",IF(O430&gt;=2,1,0))</f>
        <v/>
      </c>
      <c r="AC430">
        <f>IF(M430&lt;&gt;1,"",IF(OR(Q430=999,Q430=""),"",IF(OR(Q430&lt;35,Q430&gt;48),1,0)))</f>
        <v/>
      </c>
      <c r="AD430">
        <f>IF(COUNT(AA430:AC430)&lt;3,"",SUM(AA430:AC430))</f>
        <v/>
      </c>
      <c r="AE430">
        <f>IF(L430&gt;=4,2,IF(L430&gt;=2,1,0))</f>
        <v/>
      </c>
      <c r="AF430">
        <f>IF(L430&gt;=5,1,0)</f>
        <v/>
      </c>
      <c r="AG430">
        <f>AE430+AF430</f>
        <v/>
      </c>
      <c r="AH430" s="15">
        <f>IF(M430&lt;&gt;1,"",IF(OR(R430=-9,R430=""),"",R430))</f>
        <v/>
      </c>
      <c r="AI430">
        <f>IF(M430&lt;&gt;1,"",IF(OR(Q430=999,Q430=""),"",Q430))</f>
        <v/>
      </c>
    </row>
    <row r="431">
      <c r="A431" t="inlineStr">
        <is>
          <t>TQRMNOP102163</t>
        </is>
      </c>
      <c r="B431" t="n">
        <v>2025</v>
      </c>
      <c r="C431" t="n">
        <v>1</v>
      </c>
      <c r="D431" t="n">
        <v>1</v>
      </c>
      <c r="E431" t="inlineStr">
        <is>
          <t>S</t>
        </is>
      </c>
      <c r="F431" t="n">
        <v>32</v>
      </c>
      <c r="G431" t="n">
        <v>1297</v>
      </c>
      <c r="H431" t="n">
        <v>3</v>
      </c>
      <c r="I431" t="n">
        <v>1</v>
      </c>
      <c r="J431" t="n">
        <v>29</v>
      </c>
      <c r="K431" t="n">
        <v>1</v>
      </c>
      <c r="L431" t="n">
        <v>5</v>
      </c>
      <c r="M431" t="n">
        <v>1</v>
      </c>
      <c r="N431" t="n">
        <v>3</v>
      </c>
      <c r="O431" t="n">
        <v>2</v>
      </c>
      <c r="P431" t="n">
        <v>2</v>
      </c>
      <c r="Q431" t="n">
        <v>30</v>
      </c>
      <c r="R431" s="15" t="n">
        <v>1054000</v>
      </c>
      <c r="S431" s="15" t="n">
        <v>0</v>
      </c>
      <c r="T431" s="15" t="n">
        <v>1054000</v>
      </c>
      <c r="U431" s="15" t="n">
        <v>463300</v>
      </c>
      <c r="V431">
        <f>IFERROR(VLOOKUP(D431,Tablas_Equivalencia!$A$3:$B$8,2,FALSE),"Sin dato")</f>
        <v/>
      </c>
      <c r="W431">
        <f>IFERROR(VLOOKUP(L431,Tablas_Equivalencia!$D$3:$E$9,2,FALSE),"Sin dato")</f>
        <v/>
      </c>
      <c r="X431">
        <f>IF(I431=1,"Varón","Mujer")</f>
        <v/>
      </c>
      <c r="Y431">
        <f>IFERROR(VLOOKUP(M431,Tablas_Equivalencia!$G$3:$H$6,2,FALSE),"Sin dato")</f>
        <v/>
      </c>
      <c r="Z431">
        <f>IF(J431&lt;=24,"18-24","25-29")</f>
        <v/>
      </c>
      <c r="AA431">
        <f>IF(M431&lt;&gt;1,"",IF(P431=2,1,0))</f>
        <v/>
      </c>
      <c r="AB431">
        <f>IF(M431&lt;&gt;1,"",IF(O431&gt;=2,1,0))</f>
        <v/>
      </c>
      <c r="AC431">
        <f>IF(M431&lt;&gt;1,"",IF(OR(Q431=999,Q431=""),"",IF(OR(Q431&lt;35,Q431&gt;48),1,0)))</f>
        <v/>
      </c>
      <c r="AD431">
        <f>IF(COUNT(AA431:AC431)&lt;3,"",SUM(AA431:AC431))</f>
        <v/>
      </c>
      <c r="AE431">
        <f>IF(L431&gt;=4,2,IF(L431&gt;=2,1,0))</f>
        <v/>
      </c>
      <c r="AF431">
        <f>IF(L431&gt;=5,1,0)</f>
        <v/>
      </c>
      <c r="AG431">
        <f>AE431+AF431</f>
        <v/>
      </c>
      <c r="AH431" s="15">
        <f>IF(M431&lt;&gt;1,"",IF(OR(R431=-9,R431=""),"",R431))</f>
        <v/>
      </c>
      <c r="AI431">
        <f>IF(M431&lt;&gt;1,"",IF(OR(Q431=999,Q431=""),"",Q431))</f>
        <v/>
      </c>
    </row>
    <row r="432">
      <c r="A432" t="inlineStr">
        <is>
          <t>TQRMNOP102167</t>
        </is>
      </c>
      <c r="B432" t="n">
        <v>2025</v>
      </c>
      <c r="C432" t="n">
        <v>1</v>
      </c>
      <c r="D432" t="n">
        <v>1</v>
      </c>
      <c r="E432" t="inlineStr">
        <is>
          <t>S</t>
        </is>
      </c>
      <c r="F432" t="n">
        <v>32</v>
      </c>
      <c r="G432" t="n">
        <v>1076</v>
      </c>
      <c r="H432" t="n">
        <v>3</v>
      </c>
      <c r="I432" t="n">
        <v>2</v>
      </c>
      <c r="J432" t="n">
        <v>29</v>
      </c>
      <c r="K432" t="n">
        <v>2</v>
      </c>
      <c r="L432" t="n">
        <v>2</v>
      </c>
      <c r="M432" t="n">
        <v>1</v>
      </c>
      <c r="N432" t="n">
        <v>3</v>
      </c>
      <c r="O432" t="n">
        <v>1</v>
      </c>
      <c r="P432" t="n">
        <v>2</v>
      </c>
      <c r="Q432" t="n">
        <v>34</v>
      </c>
      <c r="R432" s="15" t="n">
        <v>248000</v>
      </c>
      <c r="S432" s="15" t="n">
        <v>0</v>
      </c>
      <c r="T432" s="15" t="n">
        <v>248000</v>
      </c>
      <c r="U432" s="15" t="n">
        <v>69400</v>
      </c>
      <c r="V432">
        <f>IFERROR(VLOOKUP(D432,Tablas_Equivalencia!$A$3:$B$8,2,FALSE),"Sin dato")</f>
        <v/>
      </c>
      <c r="W432">
        <f>IFERROR(VLOOKUP(L432,Tablas_Equivalencia!$D$3:$E$9,2,FALSE),"Sin dato")</f>
        <v/>
      </c>
      <c r="X432">
        <f>IF(I432=1,"Varón","Mujer")</f>
        <v/>
      </c>
      <c r="Y432">
        <f>IFERROR(VLOOKUP(M432,Tablas_Equivalencia!$G$3:$H$6,2,FALSE),"Sin dato")</f>
        <v/>
      </c>
      <c r="Z432">
        <f>IF(J432&lt;=24,"18-24","25-29")</f>
        <v/>
      </c>
      <c r="AA432">
        <f>IF(M432&lt;&gt;1,"",IF(P432=2,1,0))</f>
        <v/>
      </c>
      <c r="AB432">
        <f>IF(M432&lt;&gt;1,"",IF(O432&gt;=2,1,0))</f>
        <v/>
      </c>
      <c r="AC432">
        <f>IF(M432&lt;&gt;1,"",IF(OR(Q432=999,Q432=""),"",IF(OR(Q432&lt;35,Q432&gt;48),1,0)))</f>
        <v/>
      </c>
      <c r="AD432">
        <f>IF(COUNT(AA432:AC432)&lt;3,"",SUM(AA432:AC432))</f>
        <v/>
      </c>
      <c r="AE432">
        <f>IF(L432&gt;=4,2,IF(L432&gt;=2,1,0))</f>
        <v/>
      </c>
      <c r="AF432">
        <f>IF(L432&gt;=5,1,0)</f>
        <v/>
      </c>
      <c r="AG432">
        <f>AE432+AF432</f>
        <v/>
      </c>
      <c r="AH432" s="15">
        <f>IF(M432&lt;&gt;1,"",IF(OR(R432=-9,R432=""),"",R432))</f>
        <v/>
      </c>
      <c r="AI432">
        <f>IF(M432&lt;&gt;1,"",IF(OR(Q432=999,Q432=""),"",Q432))</f>
        <v/>
      </c>
    </row>
    <row r="433">
      <c r="A433" t="inlineStr">
        <is>
          <t>TQRMNOP102173</t>
        </is>
      </c>
      <c r="B433" t="n">
        <v>2025</v>
      </c>
      <c r="C433" t="n">
        <v>1</v>
      </c>
      <c r="D433" t="n">
        <v>43</v>
      </c>
      <c r="E433" t="inlineStr">
        <is>
          <t>N</t>
        </is>
      </c>
      <c r="F433" t="n">
        <v>38</v>
      </c>
      <c r="G433" t="n">
        <v>1356</v>
      </c>
      <c r="H433" t="n">
        <v>3</v>
      </c>
      <c r="I433" t="n">
        <v>2</v>
      </c>
      <c r="J433" t="n">
        <v>25</v>
      </c>
      <c r="K433" t="n">
        <v>1</v>
      </c>
      <c r="L433" t="n">
        <v>5</v>
      </c>
      <c r="M433" t="n">
        <v>1</v>
      </c>
      <c r="N433" t="n">
        <v>2</v>
      </c>
      <c r="O433" t="n">
        <v>3</v>
      </c>
      <c r="P433" t="n">
        <v>2</v>
      </c>
      <c r="Q433" t="n">
        <v>24</v>
      </c>
      <c r="R433" s="15" t="n">
        <v>204000</v>
      </c>
      <c r="S433" s="15" t="n">
        <v>0</v>
      </c>
      <c r="T433" s="15" t="n">
        <v>204000</v>
      </c>
      <c r="U433" s="15" t="n">
        <v>52900</v>
      </c>
      <c r="V433">
        <f>IFERROR(VLOOKUP(D433,Tablas_Equivalencia!$A$3:$B$8,2,FALSE),"Sin dato")</f>
        <v/>
      </c>
      <c r="W433">
        <f>IFERROR(VLOOKUP(L433,Tablas_Equivalencia!$D$3:$E$9,2,FALSE),"Sin dato")</f>
        <v/>
      </c>
      <c r="X433">
        <f>IF(I433=1,"Varón","Mujer")</f>
        <v/>
      </c>
      <c r="Y433">
        <f>IFERROR(VLOOKUP(M433,Tablas_Equivalencia!$G$3:$H$6,2,FALSE),"Sin dato")</f>
        <v/>
      </c>
      <c r="Z433">
        <f>IF(J433&lt;=24,"18-24","25-29")</f>
        <v/>
      </c>
      <c r="AA433">
        <f>IF(M433&lt;&gt;1,"",IF(P433=2,1,0))</f>
        <v/>
      </c>
      <c r="AB433">
        <f>IF(M433&lt;&gt;1,"",IF(O433&gt;=2,1,0))</f>
        <v/>
      </c>
      <c r="AC433">
        <f>IF(M433&lt;&gt;1,"",IF(OR(Q433=999,Q433=""),"",IF(OR(Q433&lt;35,Q433&gt;48),1,0)))</f>
        <v/>
      </c>
      <c r="AD433">
        <f>IF(COUNT(AA433:AC433)&lt;3,"",SUM(AA433:AC433))</f>
        <v/>
      </c>
      <c r="AE433">
        <f>IF(L433&gt;=4,2,IF(L433&gt;=2,1,0))</f>
        <v/>
      </c>
      <c r="AF433">
        <f>IF(L433&gt;=5,1,0)</f>
        <v/>
      </c>
      <c r="AG433">
        <f>AE433+AF433</f>
        <v/>
      </c>
      <c r="AH433" s="15">
        <f>IF(M433&lt;&gt;1,"",IF(OR(R433=-9,R433=""),"",R433))</f>
        <v/>
      </c>
      <c r="AI433">
        <f>IF(M433&lt;&gt;1,"",IF(OR(Q433=999,Q433=""),"",Q433))</f>
        <v/>
      </c>
    </row>
    <row r="434">
      <c r="A434" t="inlineStr">
        <is>
          <t>TQRMNOP102174</t>
        </is>
      </c>
      <c r="B434" t="n">
        <v>2025</v>
      </c>
      <c r="C434" t="n">
        <v>1</v>
      </c>
      <c r="D434" t="n">
        <v>1</v>
      </c>
      <c r="E434" t="inlineStr">
        <is>
          <t>S</t>
        </is>
      </c>
      <c r="F434" t="n">
        <v>33</v>
      </c>
      <c r="G434" t="n">
        <v>1439</v>
      </c>
      <c r="H434" t="n">
        <v>3</v>
      </c>
      <c r="I434" t="n">
        <v>1</v>
      </c>
      <c r="J434" t="n">
        <v>21</v>
      </c>
      <c r="K434" t="n">
        <v>1</v>
      </c>
      <c r="L434" t="n">
        <v>4</v>
      </c>
      <c r="M434" t="n">
        <v>1</v>
      </c>
      <c r="N434" t="n">
        <v>2</v>
      </c>
      <c r="O434" t="n">
        <v>2</v>
      </c>
      <c r="P434" t="n">
        <v>2</v>
      </c>
      <c r="Q434" t="n">
        <v>28</v>
      </c>
      <c r="R434" s="15" t="n">
        <v>351000</v>
      </c>
      <c r="S434" s="15" t="n">
        <v>0</v>
      </c>
      <c r="T434" s="15" t="n">
        <v>351000</v>
      </c>
      <c r="U434" s="15" t="n">
        <v>109000</v>
      </c>
      <c r="V434">
        <f>IFERROR(VLOOKUP(D434,Tablas_Equivalencia!$A$3:$B$8,2,FALSE),"Sin dato")</f>
        <v/>
      </c>
      <c r="W434">
        <f>IFERROR(VLOOKUP(L434,Tablas_Equivalencia!$D$3:$E$9,2,FALSE),"Sin dato")</f>
        <v/>
      </c>
      <c r="X434">
        <f>IF(I434=1,"Varón","Mujer")</f>
        <v/>
      </c>
      <c r="Y434">
        <f>IFERROR(VLOOKUP(M434,Tablas_Equivalencia!$G$3:$H$6,2,FALSE),"Sin dato")</f>
        <v/>
      </c>
      <c r="Z434">
        <f>IF(J434&lt;=24,"18-24","25-29")</f>
        <v/>
      </c>
      <c r="AA434">
        <f>IF(M434&lt;&gt;1,"",IF(P434=2,1,0))</f>
        <v/>
      </c>
      <c r="AB434">
        <f>IF(M434&lt;&gt;1,"",IF(O434&gt;=2,1,0))</f>
        <v/>
      </c>
      <c r="AC434">
        <f>IF(M434&lt;&gt;1,"",IF(OR(Q434=999,Q434=""),"",IF(OR(Q434&lt;35,Q434&gt;48),1,0)))</f>
        <v/>
      </c>
      <c r="AD434">
        <f>IF(COUNT(AA434:AC434)&lt;3,"",SUM(AA434:AC434))</f>
        <v/>
      </c>
      <c r="AE434">
        <f>IF(L434&gt;=4,2,IF(L434&gt;=2,1,0))</f>
        <v/>
      </c>
      <c r="AF434">
        <f>IF(L434&gt;=5,1,0)</f>
        <v/>
      </c>
      <c r="AG434">
        <f>AE434+AF434</f>
        <v/>
      </c>
      <c r="AH434" s="15">
        <f>IF(M434&lt;&gt;1,"",IF(OR(R434=-9,R434=""),"",R434))</f>
        <v/>
      </c>
      <c r="AI434">
        <f>IF(M434&lt;&gt;1,"",IF(OR(Q434=999,Q434=""),"",Q434))</f>
        <v/>
      </c>
    </row>
    <row r="435">
      <c r="A435" t="inlineStr">
        <is>
          <t>TQRMNOP102176</t>
        </is>
      </c>
      <c r="B435" t="n">
        <v>2025</v>
      </c>
      <c r="C435" t="n">
        <v>1</v>
      </c>
      <c r="D435" t="n">
        <v>43</v>
      </c>
      <c r="E435" t="inlineStr">
        <is>
          <t>N</t>
        </is>
      </c>
      <c r="F435" t="n">
        <v>38</v>
      </c>
      <c r="G435" t="n">
        <v>1037</v>
      </c>
      <c r="H435" t="n">
        <v>1</v>
      </c>
      <c r="I435" t="n">
        <v>1</v>
      </c>
      <c r="J435" t="n">
        <v>28</v>
      </c>
      <c r="K435" t="n">
        <v>2</v>
      </c>
      <c r="L435" t="n">
        <v>5</v>
      </c>
      <c r="M435" t="n">
        <v>1</v>
      </c>
      <c r="N435" t="n">
        <v>3</v>
      </c>
      <c r="O435" t="n">
        <v>1</v>
      </c>
      <c r="P435" t="n">
        <v>1</v>
      </c>
      <c r="Q435" t="n">
        <v>60</v>
      </c>
      <c r="R435" s="15" t="n">
        <v>967000</v>
      </c>
      <c r="S435" s="15" t="n">
        <v>0</v>
      </c>
      <c r="T435" s="15" t="n">
        <v>967000</v>
      </c>
      <c r="U435" s="15" t="n">
        <v>177200</v>
      </c>
      <c r="V435">
        <f>IFERROR(VLOOKUP(D435,Tablas_Equivalencia!$A$3:$B$8,2,FALSE),"Sin dato")</f>
        <v/>
      </c>
      <c r="W435">
        <f>IFERROR(VLOOKUP(L435,Tablas_Equivalencia!$D$3:$E$9,2,FALSE),"Sin dato")</f>
        <v/>
      </c>
      <c r="X435">
        <f>IF(I435=1,"Varón","Mujer")</f>
        <v/>
      </c>
      <c r="Y435">
        <f>IFERROR(VLOOKUP(M435,Tablas_Equivalencia!$G$3:$H$6,2,FALSE),"Sin dato")</f>
        <v/>
      </c>
      <c r="Z435">
        <f>IF(J435&lt;=24,"18-24","25-29")</f>
        <v/>
      </c>
      <c r="AA435">
        <f>IF(M435&lt;&gt;1,"",IF(P435=2,1,0))</f>
        <v/>
      </c>
      <c r="AB435">
        <f>IF(M435&lt;&gt;1,"",IF(O435&gt;=2,1,0))</f>
        <v/>
      </c>
      <c r="AC435">
        <f>IF(M435&lt;&gt;1,"",IF(OR(Q435=999,Q435=""),"",IF(OR(Q435&lt;35,Q435&gt;48),1,0)))</f>
        <v/>
      </c>
      <c r="AD435">
        <f>IF(COUNT(AA435:AC435)&lt;3,"",SUM(AA435:AC435))</f>
        <v/>
      </c>
      <c r="AE435">
        <f>IF(L435&gt;=4,2,IF(L435&gt;=2,1,0))</f>
        <v/>
      </c>
      <c r="AF435">
        <f>IF(L435&gt;=5,1,0)</f>
        <v/>
      </c>
      <c r="AG435">
        <f>AE435+AF435</f>
        <v/>
      </c>
      <c r="AH435" s="15">
        <f>IF(M435&lt;&gt;1,"",IF(OR(R435=-9,R435=""),"",R435))</f>
        <v/>
      </c>
      <c r="AI435">
        <f>IF(M435&lt;&gt;1,"",IF(OR(Q435=999,Q435=""),"",Q435))</f>
        <v/>
      </c>
    </row>
    <row r="436">
      <c r="A436" t="inlineStr">
        <is>
          <t>TQRMNOP102177</t>
        </is>
      </c>
      <c r="B436" t="n">
        <v>2025</v>
      </c>
      <c r="C436" t="n">
        <v>1</v>
      </c>
      <c r="D436" t="n">
        <v>43</v>
      </c>
      <c r="E436" t="inlineStr">
        <is>
          <t>N</t>
        </is>
      </c>
      <c r="F436" t="n">
        <v>29</v>
      </c>
      <c r="G436" t="n">
        <v>1187</v>
      </c>
      <c r="H436" t="n">
        <v>1</v>
      </c>
      <c r="I436" t="n">
        <v>2</v>
      </c>
      <c r="J436" t="n">
        <v>24</v>
      </c>
      <c r="K436" t="n">
        <v>2</v>
      </c>
      <c r="L436" t="n">
        <v>6</v>
      </c>
      <c r="M436" t="n">
        <v>3</v>
      </c>
      <c r="R436" s="15" t="n">
        <v>0</v>
      </c>
      <c r="S436" s="15" t="n">
        <v>0</v>
      </c>
      <c r="T436" s="15" t="n">
        <v>0</v>
      </c>
      <c r="U436" s="15" t="n">
        <v>174500</v>
      </c>
      <c r="V436">
        <f>IFERROR(VLOOKUP(D436,Tablas_Equivalencia!$A$3:$B$8,2,FALSE),"Sin dato")</f>
        <v/>
      </c>
      <c r="W436">
        <f>IFERROR(VLOOKUP(L436,Tablas_Equivalencia!$D$3:$E$9,2,FALSE),"Sin dato")</f>
        <v/>
      </c>
      <c r="X436">
        <f>IF(I436=1,"Varón","Mujer")</f>
        <v/>
      </c>
      <c r="Y436">
        <f>IFERROR(VLOOKUP(M436,Tablas_Equivalencia!$G$3:$H$6,2,FALSE),"Sin dato")</f>
        <v/>
      </c>
      <c r="Z436">
        <f>IF(J436&lt;=24,"18-24","25-29")</f>
        <v/>
      </c>
      <c r="AA436">
        <f>IF(M436&lt;&gt;1,"",IF(P436=2,1,0))</f>
        <v/>
      </c>
      <c r="AB436">
        <f>IF(M436&lt;&gt;1,"",IF(O436&gt;=2,1,0))</f>
        <v/>
      </c>
      <c r="AC436">
        <f>IF(M436&lt;&gt;1,"",IF(OR(Q436=999,Q436=""),"",IF(OR(Q436&lt;35,Q436&gt;48),1,0)))</f>
        <v/>
      </c>
      <c r="AD436">
        <f>IF(COUNT(AA436:AC436)&lt;3,"",SUM(AA436:AC436))</f>
        <v/>
      </c>
      <c r="AE436">
        <f>IF(L436&gt;=4,2,IF(L436&gt;=2,1,0))</f>
        <v/>
      </c>
      <c r="AF436">
        <f>IF(L436&gt;=5,1,0)</f>
        <v/>
      </c>
      <c r="AG436">
        <f>AE436+AF436</f>
        <v/>
      </c>
      <c r="AH436" s="15">
        <f>IF(M436&lt;&gt;1,"",IF(OR(R436=-9,R436=""),"",R436))</f>
        <v/>
      </c>
      <c r="AI436">
        <f>IF(M436&lt;&gt;1,"",IF(OR(Q436=999,Q436=""),"",Q436))</f>
        <v/>
      </c>
    </row>
    <row r="437">
      <c r="A437" t="inlineStr">
        <is>
          <t>TQRMNOP102185</t>
        </is>
      </c>
      <c r="B437" t="n">
        <v>2025</v>
      </c>
      <c r="C437" t="n">
        <v>1</v>
      </c>
      <c r="D437" t="n">
        <v>41</v>
      </c>
      <c r="E437" t="inlineStr">
        <is>
          <t>S</t>
        </is>
      </c>
      <c r="F437" t="n">
        <v>8</v>
      </c>
      <c r="G437" t="n">
        <v>1551</v>
      </c>
      <c r="H437" t="n">
        <v>1</v>
      </c>
      <c r="I437" t="n">
        <v>1</v>
      </c>
      <c r="J437" t="n">
        <v>20</v>
      </c>
      <c r="K437" t="n">
        <v>1</v>
      </c>
      <c r="L437" t="n">
        <v>5</v>
      </c>
      <c r="M437" t="n">
        <v>1</v>
      </c>
      <c r="N437" t="n">
        <v>3</v>
      </c>
      <c r="O437" t="n">
        <v>2</v>
      </c>
      <c r="P437" t="n">
        <v>2</v>
      </c>
      <c r="Q437" t="n">
        <v>26</v>
      </c>
      <c r="R437" s="15" t="n">
        <v>-9</v>
      </c>
      <c r="S437" s="15" t="n">
        <v>0</v>
      </c>
      <c r="T437" s="15" t="n">
        <v>0</v>
      </c>
      <c r="U437" s="15" t="n">
        <v>96300</v>
      </c>
      <c r="V437">
        <f>IFERROR(VLOOKUP(D437,Tablas_Equivalencia!$A$3:$B$8,2,FALSE),"Sin dato")</f>
        <v/>
      </c>
      <c r="W437">
        <f>IFERROR(VLOOKUP(L437,Tablas_Equivalencia!$D$3:$E$9,2,FALSE),"Sin dato")</f>
        <v/>
      </c>
      <c r="X437">
        <f>IF(I437=1,"Varón","Mujer")</f>
        <v/>
      </c>
      <c r="Y437">
        <f>IFERROR(VLOOKUP(M437,Tablas_Equivalencia!$G$3:$H$6,2,FALSE),"Sin dato")</f>
        <v/>
      </c>
      <c r="Z437">
        <f>IF(J437&lt;=24,"18-24","25-29")</f>
        <v/>
      </c>
      <c r="AA437">
        <f>IF(M437&lt;&gt;1,"",IF(P437=2,1,0))</f>
        <v/>
      </c>
      <c r="AB437">
        <f>IF(M437&lt;&gt;1,"",IF(O437&gt;=2,1,0))</f>
        <v/>
      </c>
      <c r="AC437">
        <f>IF(M437&lt;&gt;1,"",IF(OR(Q437=999,Q437=""),"",IF(OR(Q437&lt;35,Q437&gt;48),1,0)))</f>
        <v/>
      </c>
      <c r="AD437">
        <f>IF(COUNT(AA437:AC437)&lt;3,"",SUM(AA437:AC437))</f>
        <v/>
      </c>
      <c r="AE437">
        <f>IF(L437&gt;=4,2,IF(L437&gt;=2,1,0))</f>
        <v/>
      </c>
      <c r="AF437">
        <f>IF(L437&gt;=5,1,0)</f>
        <v/>
      </c>
      <c r="AG437">
        <f>AE437+AF437</f>
        <v/>
      </c>
      <c r="AH437" s="15">
        <f>IF(M437&lt;&gt;1,"",IF(OR(R437=-9,R437=""),"",R437))</f>
        <v/>
      </c>
      <c r="AI437">
        <f>IF(M437&lt;&gt;1,"",IF(OR(Q437=999,Q437=""),"",Q437))</f>
        <v/>
      </c>
    </row>
    <row r="438">
      <c r="A438" t="inlineStr">
        <is>
          <t>TQRMNOP102187</t>
        </is>
      </c>
      <c r="B438" t="n">
        <v>2025</v>
      </c>
      <c r="C438" t="n">
        <v>1</v>
      </c>
      <c r="D438" t="n">
        <v>44</v>
      </c>
      <c r="E438" t="inlineStr">
        <is>
          <t>S</t>
        </is>
      </c>
      <c r="F438" t="n">
        <v>13</v>
      </c>
      <c r="G438" t="n">
        <v>776</v>
      </c>
      <c r="H438" t="n">
        <v>3</v>
      </c>
      <c r="I438" t="n">
        <v>1</v>
      </c>
      <c r="J438" t="n">
        <v>23</v>
      </c>
      <c r="K438" t="n">
        <v>1</v>
      </c>
      <c r="L438" t="n">
        <v>5</v>
      </c>
      <c r="M438" t="n">
        <v>3</v>
      </c>
      <c r="R438" s="15" t="n">
        <v>0</v>
      </c>
      <c r="S438" s="15" t="n">
        <v>125000</v>
      </c>
      <c r="T438" s="15" t="n">
        <v>125000</v>
      </c>
      <c r="U438" s="15" t="n">
        <v>287300</v>
      </c>
      <c r="V438">
        <f>IFERROR(VLOOKUP(D438,Tablas_Equivalencia!$A$3:$B$8,2,FALSE),"Sin dato")</f>
        <v/>
      </c>
      <c r="W438">
        <f>IFERROR(VLOOKUP(L438,Tablas_Equivalencia!$D$3:$E$9,2,FALSE),"Sin dato")</f>
        <v/>
      </c>
      <c r="X438">
        <f>IF(I438=1,"Varón","Mujer")</f>
        <v/>
      </c>
      <c r="Y438">
        <f>IFERROR(VLOOKUP(M438,Tablas_Equivalencia!$G$3:$H$6,2,FALSE),"Sin dato")</f>
        <v/>
      </c>
      <c r="Z438">
        <f>IF(J438&lt;=24,"18-24","25-29")</f>
        <v/>
      </c>
      <c r="AA438">
        <f>IF(M438&lt;&gt;1,"",IF(P438=2,1,0))</f>
        <v/>
      </c>
      <c r="AB438">
        <f>IF(M438&lt;&gt;1,"",IF(O438&gt;=2,1,0))</f>
        <v/>
      </c>
      <c r="AC438">
        <f>IF(M438&lt;&gt;1,"",IF(OR(Q438=999,Q438=""),"",IF(OR(Q438&lt;35,Q438&gt;48),1,0)))</f>
        <v/>
      </c>
      <c r="AD438">
        <f>IF(COUNT(AA438:AC438)&lt;3,"",SUM(AA438:AC438))</f>
        <v/>
      </c>
      <c r="AE438">
        <f>IF(L438&gt;=4,2,IF(L438&gt;=2,1,0))</f>
        <v/>
      </c>
      <c r="AF438">
        <f>IF(L438&gt;=5,1,0)</f>
        <v/>
      </c>
      <c r="AG438">
        <f>AE438+AF438</f>
        <v/>
      </c>
      <c r="AH438" s="15">
        <f>IF(M438&lt;&gt;1,"",IF(OR(R438=-9,R438=""),"",R438))</f>
        <v/>
      </c>
      <c r="AI438">
        <f>IF(M438&lt;&gt;1,"",IF(OR(Q438=999,Q438=""),"",Q438))</f>
        <v/>
      </c>
    </row>
    <row r="439">
      <c r="A439" t="inlineStr">
        <is>
          <t>TQRMNOP102189</t>
        </is>
      </c>
      <c r="B439" t="n">
        <v>2025</v>
      </c>
      <c r="C439" t="n">
        <v>1</v>
      </c>
      <c r="D439" t="n">
        <v>43</v>
      </c>
      <c r="E439" t="inlineStr">
        <is>
          <t>N</t>
        </is>
      </c>
      <c r="F439" t="n">
        <v>38</v>
      </c>
      <c r="G439" t="n">
        <v>599</v>
      </c>
      <c r="H439" t="n">
        <v>1</v>
      </c>
      <c r="I439" t="n">
        <v>1</v>
      </c>
      <c r="J439" t="n">
        <v>21</v>
      </c>
      <c r="K439" t="n">
        <v>1</v>
      </c>
      <c r="L439" t="n">
        <v>4</v>
      </c>
      <c r="M439" t="n">
        <v>3</v>
      </c>
      <c r="R439" s="15" t="n">
        <v>0</v>
      </c>
      <c r="S439" s="15" t="n">
        <v>0</v>
      </c>
      <c r="T439" s="15" t="n">
        <v>0</v>
      </c>
      <c r="U439" s="15" t="n">
        <v>20000</v>
      </c>
      <c r="V439">
        <f>IFERROR(VLOOKUP(D439,Tablas_Equivalencia!$A$3:$B$8,2,FALSE),"Sin dato")</f>
        <v/>
      </c>
      <c r="W439">
        <f>IFERROR(VLOOKUP(L439,Tablas_Equivalencia!$D$3:$E$9,2,FALSE),"Sin dato")</f>
        <v/>
      </c>
      <c r="X439">
        <f>IF(I439=1,"Varón","Mujer")</f>
        <v/>
      </c>
      <c r="Y439">
        <f>IFERROR(VLOOKUP(M439,Tablas_Equivalencia!$G$3:$H$6,2,FALSE),"Sin dato")</f>
        <v/>
      </c>
      <c r="Z439">
        <f>IF(J439&lt;=24,"18-24","25-29")</f>
        <v/>
      </c>
      <c r="AA439">
        <f>IF(M439&lt;&gt;1,"",IF(P439=2,1,0))</f>
        <v/>
      </c>
      <c r="AB439">
        <f>IF(M439&lt;&gt;1,"",IF(O439&gt;=2,1,0))</f>
        <v/>
      </c>
      <c r="AC439">
        <f>IF(M439&lt;&gt;1,"",IF(OR(Q439=999,Q439=""),"",IF(OR(Q439&lt;35,Q439&gt;48),1,0)))</f>
        <v/>
      </c>
      <c r="AD439">
        <f>IF(COUNT(AA439:AC439)&lt;3,"",SUM(AA439:AC439))</f>
        <v/>
      </c>
      <c r="AE439">
        <f>IF(L439&gt;=4,2,IF(L439&gt;=2,1,0))</f>
        <v/>
      </c>
      <c r="AF439">
        <f>IF(L439&gt;=5,1,0)</f>
        <v/>
      </c>
      <c r="AG439">
        <f>AE439+AF439</f>
        <v/>
      </c>
      <c r="AH439" s="15">
        <f>IF(M439&lt;&gt;1,"",IF(OR(R439=-9,R439=""),"",R439))</f>
        <v/>
      </c>
      <c r="AI439">
        <f>IF(M439&lt;&gt;1,"",IF(OR(Q439=999,Q439=""),"",Q439))</f>
        <v/>
      </c>
    </row>
    <row r="440">
      <c r="A440" t="inlineStr">
        <is>
          <t>TQRMNOP102195</t>
        </is>
      </c>
      <c r="B440" t="n">
        <v>2025</v>
      </c>
      <c r="C440" t="n">
        <v>1</v>
      </c>
      <c r="D440" t="n">
        <v>43</v>
      </c>
      <c r="E440" t="inlineStr">
        <is>
          <t>S</t>
        </is>
      </c>
      <c r="F440" t="n">
        <v>17</v>
      </c>
      <c r="G440" t="n">
        <v>939</v>
      </c>
      <c r="H440" t="n">
        <v>3</v>
      </c>
      <c r="I440" t="n">
        <v>1</v>
      </c>
      <c r="J440" t="n">
        <v>28</v>
      </c>
      <c r="K440" t="n">
        <v>2</v>
      </c>
      <c r="L440" t="n">
        <v>4</v>
      </c>
      <c r="M440" t="n">
        <v>1</v>
      </c>
      <c r="N440" t="n">
        <v>2</v>
      </c>
      <c r="O440" t="n">
        <v>2</v>
      </c>
      <c r="P440" t="n">
        <v>2</v>
      </c>
      <c r="Q440" t="n">
        <v>48</v>
      </c>
      <c r="R440" s="15" t="n">
        <v>575000</v>
      </c>
      <c r="S440" s="15" t="n">
        <v>0</v>
      </c>
      <c r="T440" s="15" t="n">
        <v>575000</v>
      </c>
      <c r="U440" s="15" t="n">
        <v>244500</v>
      </c>
      <c r="V440">
        <f>IFERROR(VLOOKUP(D440,Tablas_Equivalencia!$A$3:$B$8,2,FALSE),"Sin dato")</f>
        <v/>
      </c>
      <c r="W440">
        <f>IFERROR(VLOOKUP(L440,Tablas_Equivalencia!$D$3:$E$9,2,FALSE),"Sin dato")</f>
        <v/>
      </c>
      <c r="X440">
        <f>IF(I440=1,"Varón","Mujer")</f>
        <v/>
      </c>
      <c r="Y440">
        <f>IFERROR(VLOOKUP(M440,Tablas_Equivalencia!$G$3:$H$6,2,FALSE),"Sin dato")</f>
        <v/>
      </c>
      <c r="Z440">
        <f>IF(J440&lt;=24,"18-24","25-29")</f>
        <v/>
      </c>
      <c r="AA440">
        <f>IF(M440&lt;&gt;1,"",IF(P440=2,1,0))</f>
        <v/>
      </c>
      <c r="AB440">
        <f>IF(M440&lt;&gt;1,"",IF(O440&gt;=2,1,0))</f>
        <v/>
      </c>
      <c r="AC440">
        <f>IF(M440&lt;&gt;1,"",IF(OR(Q440=999,Q440=""),"",IF(OR(Q440&lt;35,Q440&gt;48),1,0)))</f>
        <v/>
      </c>
      <c r="AD440">
        <f>IF(COUNT(AA440:AC440)&lt;3,"",SUM(AA440:AC440))</f>
        <v/>
      </c>
      <c r="AE440">
        <f>IF(L440&gt;=4,2,IF(L440&gt;=2,1,0))</f>
        <v/>
      </c>
      <c r="AF440">
        <f>IF(L440&gt;=5,1,0)</f>
        <v/>
      </c>
      <c r="AG440">
        <f>AE440+AF440</f>
        <v/>
      </c>
      <c r="AH440" s="15">
        <f>IF(M440&lt;&gt;1,"",IF(OR(R440=-9,R440=""),"",R440))</f>
        <v/>
      </c>
      <c r="AI440">
        <f>IF(M440&lt;&gt;1,"",IF(OR(Q440=999,Q440=""),"",Q440))</f>
        <v/>
      </c>
    </row>
    <row r="441">
      <c r="A441" t="inlineStr">
        <is>
          <t>TQRMNOP102198</t>
        </is>
      </c>
      <c r="B441" t="n">
        <v>2025</v>
      </c>
      <c r="C441" t="n">
        <v>1</v>
      </c>
      <c r="D441" t="n">
        <v>43</v>
      </c>
      <c r="E441" t="inlineStr">
        <is>
          <t>S</t>
        </is>
      </c>
      <c r="F441" t="n">
        <v>20</v>
      </c>
      <c r="G441" t="n">
        <v>111</v>
      </c>
      <c r="H441" t="n">
        <v>3</v>
      </c>
      <c r="I441" t="n">
        <v>1</v>
      </c>
      <c r="J441" t="n">
        <v>19</v>
      </c>
      <c r="K441" t="n">
        <v>1</v>
      </c>
      <c r="L441" t="n">
        <v>5</v>
      </c>
      <c r="M441" t="n">
        <v>2</v>
      </c>
      <c r="R441" s="15" t="n">
        <v>0</v>
      </c>
      <c r="S441" s="15" t="n">
        <v>0</v>
      </c>
      <c r="T441" s="15" t="n">
        <v>0</v>
      </c>
      <c r="U441" s="15" t="n">
        <v>96300</v>
      </c>
      <c r="V441">
        <f>IFERROR(VLOOKUP(D441,Tablas_Equivalencia!$A$3:$B$8,2,FALSE),"Sin dato")</f>
        <v/>
      </c>
      <c r="W441">
        <f>IFERROR(VLOOKUP(L441,Tablas_Equivalencia!$D$3:$E$9,2,FALSE),"Sin dato")</f>
        <v/>
      </c>
      <c r="X441">
        <f>IF(I441=1,"Varón","Mujer")</f>
        <v/>
      </c>
      <c r="Y441">
        <f>IFERROR(VLOOKUP(M441,Tablas_Equivalencia!$G$3:$H$6,2,FALSE),"Sin dato")</f>
        <v/>
      </c>
      <c r="Z441">
        <f>IF(J441&lt;=24,"18-24","25-29")</f>
        <v/>
      </c>
      <c r="AA441">
        <f>IF(M441&lt;&gt;1,"",IF(P441=2,1,0))</f>
        <v/>
      </c>
      <c r="AB441">
        <f>IF(M441&lt;&gt;1,"",IF(O441&gt;=2,1,0))</f>
        <v/>
      </c>
      <c r="AC441">
        <f>IF(M441&lt;&gt;1,"",IF(OR(Q441=999,Q441=""),"",IF(OR(Q441&lt;35,Q441&gt;48),1,0)))</f>
        <v/>
      </c>
      <c r="AD441">
        <f>IF(COUNT(AA441:AC441)&lt;3,"",SUM(AA441:AC441))</f>
        <v/>
      </c>
      <c r="AE441">
        <f>IF(L441&gt;=4,2,IF(L441&gt;=2,1,0))</f>
        <v/>
      </c>
      <c r="AF441">
        <f>IF(L441&gt;=5,1,0)</f>
        <v/>
      </c>
      <c r="AG441">
        <f>AE441+AF441</f>
        <v/>
      </c>
      <c r="AH441" s="15">
        <f>IF(M441&lt;&gt;1,"",IF(OR(R441=-9,R441=""),"",R441))</f>
        <v/>
      </c>
      <c r="AI441">
        <f>IF(M441&lt;&gt;1,"",IF(OR(Q441=999,Q441=""),"",Q441))</f>
        <v/>
      </c>
    </row>
    <row r="442">
      <c r="A442" t="inlineStr">
        <is>
          <t>TQRMNOP102202</t>
        </is>
      </c>
      <c r="B442" t="n">
        <v>2025</v>
      </c>
      <c r="C442" t="n">
        <v>1</v>
      </c>
      <c r="D442" t="n">
        <v>40</v>
      </c>
      <c r="E442" t="inlineStr">
        <is>
          <t>N</t>
        </is>
      </c>
      <c r="F442" t="n">
        <v>23</v>
      </c>
      <c r="G442" t="n">
        <v>748</v>
      </c>
      <c r="H442" t="n">
        <v>3</v>
      </c>
      <c r="I442" t="n">
        <v>1</v>
      </c>
      <c r="J442" t="n">
        <v>24</v>
      </c>
      <c r="K442" t="n">
        <v>2</v>
      </c>
      <c r="L442" t="n">
        <v>3</v>
      </c>
      <c r="M442" t="n">
        <v>1</v>
      </c>
      <c r="N442" t="n">
        <v>3</v>
      </c>
      <c r="O442" t="n">
        <v>1</v>
      </c>
      <c r="P442" t="n">
        <v>2</v>
      </c>
      <c r="Q442" t="n">
        <v>23</v>
      </c>
      <c r="R442" s="15" t="n">
        <v>461000</v>
      </c>
      <c r="S442" s="15" t="n">
        <v>0</v>
      </c>
      <c r="T442" s="15" t="n">
        <v>461000</v>
      </c>
      <c r="U442" s="15" t="n">
        <v>178300</v>
      </c>
      <c r="V442">
        <f>IFERROR(VLOOKUP(D442,Tablas_Equivalencia!$A$3:$B$8,2,FALSE),"Sin dato")</f>
        <v/>
      </c>
      <c r="W442">
        <f>IFERROR(VLOOKUP(L442,Tablas_Equivalencia!$D$3:$E$9,2,FALSE),"Sin dato")</f>
        <v/>
      </c>
      <c r="X442">
        <f>IF(I442=1,"Varón","Mujer")</f>
        <v/>
      </c>
      <c r="Y442">
        <f>IFERROR(VLOOKUP(M442,Tablas_Equivalencia!$G$3:$H$6,2,FALSE),"Sin dato")</f>
        <v/>
      </c>
      <c r="Z442">
        <f>IF(J442&lt;=24,"18-24","25-29")</f>
        <v/>
      </c>
      <c r="AA442">
        <f>IF(M442&lt;&gt;1,"",IF(P442=2,1,0))</f>
        <v/>
      </c>
      <c r="AB442">
        <f>IF(M442&lt;&gt;1,"",IF(O442&gt;=2,1,0))</f>
        <v/>
      </c>
      <c r="AC442">
        <f>IF(M442&lt;&gt;1,"",IF(OR(Q442=999,Q442=""),"",IF(OR(Q442&lt;35,Q442&gt;48),1,0)))</f>
        <v/>
      </c>
      <c r="AD442">
        <f>IF(COUNT(AA442:AC442)&lt;3,"",SUM(AA442:AC442))</f>
        <v/>
      </c>
      <c r="AE442">
        <f>IF(L442&gt;=4,2,IF(L442&gt;=2,1,0))</f>
        <v/>
      </c>
      <c r="AF442">
        <f>IF(L442&gt;=5,1,0)</f>
        <v/>
      </c>
      <c r="AG442">
        <f>AE442+AF442</f>
        <v/>
      </c>
      <c r="AH442" s="15">
        <f>IF(M442&lt;&gt;1,"",IF(OR(R442=-9,R442=""),"",R442))</f>
        <v/>
      </c>
      <c r="AI442">
        <f>IF(M442&lt;&gt;1,"",IF(OR(Q442=999,Q442=""),"",Q442))</f>
        <v/>
      </c>
    </row>
    <row r="443">
      <c r="A443" t="inlineStr">
        <is>
          <t>TQRMNOP102203</t>
        </is>
      </c>
      <c r="B443" t="n">
        <v>2025</v>
      </c>
      <c r="C443" t="n">
        <v>1</v>
      </c>
      <c r="D443" t="n">
        <v>1</v>
      </c>
      <c r="E443" t="inlineStr">
        <is>
          <t>S</t>
        </is>
      </c>
      <c r="F443" t="n">
        <v>32</v>
      </c>
      <c r="G443" t="n">
        <v>717</v>
      </c>
      <c r="H443" t="n">
        <v>2</v>
      </c>
      <c r="I443" t="n">
        <v>2</v>
      </c>
      <c r="J443" t="n">
        <v>29</v>
      </c>
      <c r="K443" t="n">
        <v>2</v>
      </c>
      <c r="L443" t="n">
        <v>3</v>
      </c>
      <c r="M443" t="n">
        <v>1</v>
      </c>
      <c r="N443" t="n">
        <v>3</v>
      </c>
      <c r="O443" t="n">
        <v>1</v>
      </c>
      <c r="P443" t="n">
        <v>1</v>
      </c>
      <c r="Q443" t="n">
        <v>35</v>
      </c>
      <c r="R443" s="15" t="n">
        <v>451000</v>
      </c>
      <c r="S443" s="15" t="n">
        <v>0</v>
      </c>
      <c r="T443" s="15" t="n">
        <v>451000</v>
      </c>
      <c r="U443" s="15" t="n">
        <v>139100</v>
      </c>
      <c r="V443">
        <f>IFERROR(VLOOKUP(D443,Tablas_Equivalencia!$A$3:$B$8,2,FALSE),"Sin dato")</f>
        <v/>
      </c>
      <c r="W443">
        <f>IFERROR(VLOOKUP(L443,Tablas_Equivalencia!$D$3:$E$9,2,FALSE),"Sin dato")</f>
        <v/>
      </c>
      <c r="X443">
        <f>IF(I443=1,"Varón","Mujer")</f>
        <v/>
      </c>
      <c r="Y443">
        <f>IFERROR(VLOOKUP(M443,Tablas_Equivalencia!$G$3:$H$6,2,FALSE),"Sin dato")</f>
        <v/>
      </c>
      <c r="Z443">
        <f>IF(J443&lt;=24,"18-24","25-29")</f>
        <v/>
      </c>
      <c r="AA443">
        <f>IF(M443&lt;&gt;1,"",IF(P443=2,1,0))</f>
        <v/>
      </c>
      <c r="AB443">
        <f>IF(M443&lt;&gt;1,"",IF(O443&gt;=2,1,0))</f>
        <v/>
      </c>
      <c r="AC443">
        <f>IF(M443&lt;&gt;1,"",IF(OR(Q443=999,Q443=""),"",IF(OR(Q443&lt;35,Q443&gt;48),1,0)))</f>
        <v/>
      </c>
      <c r="AD443">
        <f>IF(COUNT(AA443:AC443)&lt;3,"",SUM(AA443:AC443))</f>
        <v/>
      </c>
      <c r="AE443">
        <f>IF(L443&gt;=4,2,IF(L443&gt;=2,1,0))</f>
        <v/>
      </c>
      <c r="AF443">
        <f>IF(L443&gt;=5,1,0)</f>
        <v/>
      </c>
      <c r="AG443">
        <f>AE443+AF443</f>
        <v/>
      </c>
      <c r="AH443" s="15">
        <f>IF(M443&lt;&gt;1,"",IF(OR(R443=-9,R443=""),"",R443))</f>
        <v/>
      </c>
      <c r="AI443">
        <f>IF(M443&lt;&gt;1,"",IF(OR(Q443=999,Q443=""),"",Q443))</f>
        <v/>
      </c>
    </row>
    <row r="444">
      <c r="A444" t="inlineStr">
        <is>
          <t>TQRMNOP102209</t>
        </is>
      </c>
      <c r="B444" t="n">
        <v>2025</v>
      </c>
      <c r="C444" t="n">
        <v>1</v>
      </c>
      <c r="D444" t="n">
        <v>43</v>
      </c>
      <c r="E444" t="inlineStr">
        <is>
          <t>S</t>
        </is>
      </c>
      <c r="F444" t="n">
        <v>19</v>
      </c>
      <c r="G444" t="n">
        <v>840</v>
      </c>
      <c r="H444" t="n">
        <v>3</v>
      </c>
      <c r="I444" t="n">
        <v>2</v>
      </c>
      <c r="J444" t="n">
        <v>27</v>
      </c>
      <c r="K444" t="n">
        <v>2</v>
      </c>
      <c r="L444" t="n">
        <v>7</v>
      </c>
      <c r="M444" t="n">
        <v>3</v>
      </c>
      <c r="R444" s="15" t="n">
        <v>0</v>
      </c>
      <c r="S444" s="15" t="n">
        <v>0</v>
      </c>
      <c r="T444" s="15" t="n">
        <v>0</v>
      </c>
      <c r="U444" s="15" t="n">
        <v>134000</v>
      </c>
      <c r="V444">
        <f>IFERROR(VLOOKUP(D444,Tablas_Equivalencia!$A$3:$B$8,2,FALSE),"Sin dato")</f>
        <v/>
      </c>
      <c r="W444">
        <f>IFERROR(VLOOKUP(L444,Tablas_Equivalencia!$D$3:$E$9,2,FALSE),"Sin dato")</f>
        <v/>
      </c>
      <c r="X444">
        <f>IF(I444=1,"Varón","Mujer")</f>
        <v/>
      </c>
      <c r="Y444">
        <f>IFERROR(VLOOKUP(M444,Tablas_Equivalencia!$G$3:$H$6,2,FALSE),"Sin dato")</f>
        <v/>
      </c>
      <c r="Z444">
        <f>IF(J444&lt;=24,"18-24","25-29")</f>
        <v/>
      </c>
      <c r="AA444">
        <f>IF(M444&lt;&gt;1,"",IF(P444=2,1,0))</f>
        <v/>
      </c>
      <c r="AB444">
        <f>IF(M444&lt;&gt;1,"",IF(O444&gt;=2,1,0))</f>
        <v/>
      </c>
      <c r="AC444">
        <f>IF(M444&lt;&gt;1,"",IF(OR(Q444=999,Q444=""),"",IF(OR(Q444&lt;35,Q444&gt;48),1,0)))</f>
        <v/>
      </c>
      <c r="AD444">
        <f>IF(COUNT(AA444:AC444)&lt;3,"",SUM(AA444:AC444))</f>
        <v/>
      </c>
      <c r="AE444">
        <f>IF(L444&gt;=4,2,IF(L444&gt;=2,1,0))</f>
        <v/>
      </c>
      <c r="AF444">
        <f>IF(L444&gt;=5,1,0)</f>
        <v/>
      </c>
      <c r="AG444">
        <f>AE444+AF444</f>
        <v/>
      </c>
      <c r="AH444" s="15">
        <f>IF(M444&lt;&gt;1,"",IF(OR(R444=-9,R444=""),"",R444))</f>
        <v/>
      </c>
      <c r="AI444">
        <f>IF(M444&lt;&gt;1,"",IF(OR(Q444=999,Q444=""),"",Q444))</f>
        <v/>
      </c>
    </row>
    <row r="445">
      <c r="A445" t="inlineStr">
        <is>
          <t>TQRMNOP102212</t>
        </is>
      </c>
      <c r="B445" t="n">
        <v>2025</v>
      </c>
      <c r="C445" t="n">
        <v>1</v>
      </c>
      <c r="D445" t="n">
        <v>41</v>
      </c>
      <c r="E445" t="inlineStr">
        <is>
          <t>N</t>
        </is>
      </c>
      <c r="F445" t="n">
        <v>12</v>
      </c>
      <c r="G445" t="n">
        <v>1450</v>
      </c>
      <c r="H445" t="n">
        <v>3</v>
      </c>
      <c r="I445" t="n">
        <v>1</v>
      </c>
      <c r="J445" t="n">
        <v>24</v>
      </c>
      <c r="K445" t="n">
        <v>2</v>
      </c>
      <c r="L445" t="n">
        <v>6</v>
      </c>
      <c r="M445" t="n">
        <v>1</v>
      </c>
      <c r="N445" t="n">
        <v>2</v>
      </c>
      <c r="O445" t="n">
        <v>3</v>
      </c>
      <c r="P445" t="n">
        <v>2</v>
      </c>
      <c r="Q445" t="n">
        <v>25</v>
      </c>
      <c r="R445" s="15" t="n">
        <v>174000</v>
      </c>
      <c r="S445" s="15" t="n">
        <v>0</v>
      </c>
      <c r="T445" s="15" t="n">
        <v>174000</v>
      </c>
      <c r="U445" s="15" t="n">
        <v>73800</v>
      </c>
      <c r="V445">
        <f>IFERROR(VLOOKUP(D445,Tablas_Equivalencia!$A$3:$B$8,2,FALSE),"Sin dato")</f>
        <v/>
      </c>
      <c r="W445">
        <f>IFERROR(VLOOKUP(L445,Tablas_Equivalencia!$D$3:$E$9,2,FALSE),"Sin dato")</f>
        <v/>
      </c>
      <c r="X445">
        <f>IF(I445=1,"Varón","Mujer")</f>
        <v/>
      </c>
      <c r="Y445">
        <f>IFERROR(VLOOKUP(M445,Tablas_Equivalencia!$G$3:$H$6,2,FALSE),"Sin dato")</f>
        <v/>
      </c>
      <c r="Z445">
        <f>IF(J445&lt;=24,"18-24","25-29")</f>
        <v/>
      </c>
      <c r="AA445">
        <f>IF(M445&lt;&gt;1,"",IF(P445=2,1,0))</f>
        <v/>
      </c>
      <c r="AB445">
        <f>IF(M445&lt;&gt;1,"",IF(O445&gt;=2,1,0))</f>
        <v/>
      </c>
      <c r="AC445">
        <f>IF(M445&lt;&gt;1,"",IF(OR(Q445=999,Q445=""),"",IF(OR(Q445&lt;35,Q445&gt;48),1,0)))</f>
        <v/>
      </c>
      <c r="AD445">
        <f>IF(COUNT(AA445:AC445)&lt;3,"",SUM(AA445:AC445))</f>
        <v/>
      </c>
      <c r="AE445">
        <f>IF(L445&gt;=4,2,IF(L445&gt;=2,1,0))</f>
        <v/>
      </c>
      <c r="AF445">
        <f>IF(L445&gt;=5,1,0)</f>
        <v/>
      </c>
      <c r="AG445">
        <f>AE445+AF445</f>
        <v/>
      </c>
      <c r="AH445" s="15">
        <f>IF(M445&lt;&gt;1,"",IF(OR(R445=-9,R445=""),"",R445))</f>
        <v/>
      </c>
      <c r="AI445">
        <f>IF(M445&lt;&gt;1,"",IF(OR(Q445=999,Q445=""),"",Q445))</f>
        <v/>
      </c>
    </row>
    <row r="446">
      <c r="A446" t="inlineStr">
        <is>
          <t>TQRMNOP102222</t>
        </is>
      </c>
      <c r="B446" t="n">
        <v>2025</v>
      </c>
      <c r="C446" t="n">
        <v>1</v>
      </c>
      <c r="D446" t="n">
        <v>43</v>
      </c>
      <c r="E446" t="inlineStr">
        <is>
          <t>N</t>
        </is>
      </c>
      <c r="F446" t="n">
        <v>34</v>
      </c>
      <c r="G446" t="n">
        <v>1372</v>
      </c>
      <c r="H446" t="n">
        <v>1</v>
      </c>
      <c r="I446" t="n">
        <v>1</v>
      </c>
      <c r="J446" t="n">
        <v>26</v>
      </c>
      <c r="K446" t="n">
        <v>2</v>
      </c>
      <c r="L446" t="n">
        <v>6</v>
      </c>
      <c r="M446" t="n">
        <v>1</v>
      </c>
      <c r="N446" t="n">
        <v>2</v>
      </c>
      <c r="O446" t="n">
        <v>1</v>
      </c>
      <c r="P446" t="n">
        <v>1</v>
      </c>
      <c r="Q446" t="n">
        <v>42</v>
      </c>
      <c r="R446" s="15" t="n">
        <v>1277000</v>
      </c>
      <c r="S446" s="15" t="n">
        <v>0</v>
      </c>
      <c r="T446" s="15" t="n">
        <v>1277000</v>
      </c>
      <c r="U446" s="15" t="n">
        <v>307100</v>
      </c>
      <c r="V446">
        <f>IFERROR(VLOOKUP(D446,Tablas_Equivalencia!$A$3:$B$8,2,FALSE),"Sin dato")</f>
        <v/>
      </c>
      <c r="W446">
        <f>IFERROR(VLOOKUP(L446,Tablas_Equivalencia!$D$3:$E$9,2,FALSE),"Sin dato")</f>
        <v/>
      </c>
      <c r="X446">
        <f>IF(I446=1,"Varón","Mujer")</f>
        <v/>
      </c>
      <c r="Y446">
        <f>IFERROR(VLOOKUP(M446,Tablas_Equivalencia!$G$3:$H$6,2,FALSE),"Sin dato")</f>
        <v/>
      </c>
      <c r="Z446">
        <f>IF(J446&lt;=24,"18-24","25-29")</f>
        <v/>
      </c>
      <c r="AA446">
        <f>IF(M446&lt;&gt;1,"",IF(P446=2,1,0))</f>
        <v/>
      </c>
      <c r="AB446">
        <f>IF(M446&lt;&gt;1,"",IF(O446&gt;=2,1,0))</f>
        <v/>
      </c>
      <c r="AC446">
        <f>IF(M446&lt;&gt;1,"",IF(OR(Q446=999,Q446=""),"",IF(OR(Q446&lt;35,Q446&gt;48),1,0)))</f>
        <v/>
      </c>
      <c r="AD446">
        <f>IF(COUNT(AA446:AC446)&lt;3,"",SUM(AA446:AC446))</f>
        <v/>
      </c>
      <c r="AE446">
        <f>IF(L446&gt;=4,2,IF(L446&gt;=2,1,0))</f>
        <v/>
      </c>
      <c r="AF446">
        <f>IF(L446&gt;=5,1,0)</f>
        <v/>
      </c>
      <c r="AG446">
        <f>AE446+AF446</f>
        <v/>
      </c>
      <c r="AH446" s="15">
        <f>IF(M446&lt;&gt;1,"",IF(OR(R446=-9,R446=""),"",R446))</f>
        <v/>
      </c>
      <c r="AI446">
        <f>IF(M446&lt;&gt;1,"",IF(OR(Q446=999,Q446=""),"",Q446))</f>
        <v/>
      </c>
    </row>
    <row r="447">
      <c r="A447" t="inlineStr">
        <is>
          <t>TQRMNOP102224</t>
        </is>
      </c>
      <c r="B447" t="n">
        <v>2025</v>
      </c>
      <c r="C447" t="n">
        <v>1</v>
      </c>
      <c r="D447" t="n">
        <v>1</v>
      </c>
      <c r="E447" t="inlineStr">
        <is>
          <t>S</t>
        </is>
      </c>
      <c r="F447" t="n">
        <v>33</v>
      </c>
      <c r="G447" t="n">
        <v>960</v>
      </c>
      <c r="H447" t="n">
        <v>3</v>
      </c>
      <c r="I447" t="n">
        <v>2</v>
      </c>
      <c r="J447" t="n">
        <v>24</v>
      </c>
      <c r="K447" t="n">
        <v>2</v>
      </c>
      <c r="L447" t="n">
        <v>4</v>
      </c>
      <c r="M447" t="n">
        <v>1</v>
      </c>
      <c r="N447" t="n">
        <v>4</v>
      </c>
      <c r="O447" t="n">
        <v>2</v>
      </c>
      <c r="P447" t="n">
        <v>2</v>
      </c>
      <c r="Q447" t="n">
        <v>32</v>
      </c>
      <c r="R447" s="15" t="n">
        <v>109000</v>
      </c>
      <c r="S447" s="15" t="n">
        <v>0</v>
      </c>
      <c r="T447" s="15" t="n">
        <v>109000</v>
      </c>
      <c r="U447" s="15" t="n">
        <v>396700</v>
      </c>
      <c r="V447">
        <f>IFERROR(VLOOKUP(D447,Tablas_Equivalencia!$A$3:$B$8,2,FALSE),"Sin dato")</f>
        <v/>
      </c>
      <c r="W447">
        <f>IFERROR(VLOOKUP(L447,Tablas_Equivalencia!$D$3:$E$9,2,FALSE),"Sin dato")</f>
        <v/>
      </c>
      <c r="X447">
        <f>IF(I447=1,"Varón","Mujer")</f>
        <v/>
      </c>
      <c r="Y447">
        <f>IFERROR(VLOOKUP(M447,Tablas_Equivalencia!$G$3:$H$6,2,FALSE),"Sin dato")</f>
        <v/>
      </c>
      <c r="Z447">
        <f>IF(J447&lt;=24,"18-24","25-29")</f>
        <v/>
      </c>
      <c r="AA447">
        <f>IF(M447&lt;&gt;1,"",IF(P447=2,1,0))</f>
        <v/>
      </c>
      <c r="AB447">
        <f>IF(M447&lt;&gt;1,"",IF(O447&gt;=2,1,0))</f>
        <v/>
      </c>
      <c r="AC447">
        <f>IF(M447&lt;&gt;1,"",IF(OR(Q447=999,Q447=""),"",IF(OR(Q447&lt;35,Q447&gt;48),1,0)))</f>
        <v/>
      </c>
      <c r="AD447">
        <f>IF(COUNT(AA447:AC447)&lt;3,"",SUM(AA447:AC447))</f>
        <v/>
      </c>
      <c r="AE447">
        <f>IF(L447&gt;=4,2,IF(L447&gt;=2,1,0))</f>
        <v/>
      </c>
      <c r="AF447">
        <f>IF(L447&gt;=5,1,0)</f>
        <v/>
      </c>
      <c r="AG447">
        <f>AE447+AF447</f>
        <v/>
      </c>
      <c r="AH447" s="15">
        <f>IF(M447&lt;&gt;1,"",IF(OR(R447=-9,R447=""),"",R447))</f>
        <v/>
      </c>
      <c r="AI447">
        <f>IF(M447&lt;&gt;1,"",IF(OR(Q447=999,Q447=""),"",Q447))</f>
        <v/>
      </c>
    </row>
    <row r="448">
      <c r="A448" t="inlineStr">
        <is>
          <t>TQRMNOP102226</t>
        </is>
      </c>
      <c r="B448" t="n">
        <v>2025</v>
      </c>
      <c r="C448" t="n">
        <v>1</v>
      </c>
      <c r="D448" t="n">
        <v>43</v>
      </c>
      <c r="E448" t="inlineStr">
        <is>
          <t>S</t>
        </is>
      </c>
      <c r="F448" t="n">
        <v>17</v>
      </c>
      <c r="G448" t="n">
        <v>1208</v>
      </c>
      <c r="H448" t="n">
        <v>10</v>
      </c>
      <c r="I448" t="n">
        <v>1</v>
      </c>
      <c r="J448" t="n">
        <v>18</v>
      </c>
      <c r="K448" t="n">
        <v>1</v>
      </c>
      <c r="L448" t="n">
        <v>5</v>
      </c>
      <c r="M448" t="n">
        <v>1</v>
      </c>
      <c r="N448" t="n">
        <v>3</v>
      </c>
      <c r="O448" t="n">
        <v>2</v>
      </c>
      <c r="P448" t="n">
        <v>2</v>
      </c>
      <c r="Q448" t="n">
        <v>58</v>
      </c>
      <c r="R448" s="15" t="n">
        <v>578000</v>
      </c>
      <c r="S448" s="15" t="n">
        <v>136000</v>
      </c>
      <c r="T448" s="15" t="n">
        <v>714000</v>
      </c>
      <c r="U448" s="15" t="n">
        <v>154600</v>
      </c>
      <c r="V448">
        <f>IFERROR(VLOOKUP(D448,Tablas_Equivalencia!$A$3:$B$8,2,FALSE),"Sin dato")</f>
        <v/>
      </c>
      <c r="W448">
        <f>IFERROR(VLOOKUP(L448,Tablas_Equivalencia!$D$3:$E$9,2,FALSE),"Sin dato")</f>
        <v/>
      </c>
      <c r="X448">
        <f>IF(I448=1,"Varón","Mujer")</f>
        <v/>
      </c>
      <c r="Y448">
        <f>IFERROR(VLOOKUP(M448,Tablas_Equivalencia!$G$3:$H$6,2,FALSE),"Sin dato")</f>
        <v/>
      </c>
      <c r="Z448">
        <f>IF(J448&lt;=24,"18-24","25-29")</f>
        <v/>
      </c>
      <c r="AA448">
        <f>IF(M448&lt;&gt;1,"",IF(P448=2,1,0))</f>
        <v/>
      </c>
      <c r="AB448">
        <f>IF(M448&lt;&gt;1,"",IF(O448&gt;=2,1,0))</f>
        <v/>
      </c>
      <c r="AC448">
        <f>IF(M448&lt;&gt;1,"",IF(OR(Q448=999,Q448=""),"",IF(OR(Q448&lt;35,Q448&gt;48),1,0)))</f>
        <v/>
      </c>
      <c r="AD448">
        <f>IF(COUNT(AA448:AC448)&lt;3,"",SUM(AA448:AC448))</f>
        <v/>
      </c>
      <c r="AE448">
        <f>IF(L448&gt;=4,2,IF(L448&gt;=2,1,0))</f>
        <v/>
      </c>
      <c r="AF448">
        <f>IF(L448&gt;=5,1,0)</f>
        <v/>
      </c>
      <c r="AG448">
        <f>AE448+AF448</f>
        <v/>
      </c>
      <c r="AH448" s="15">
        <f>IF(M448&lt;&gt;1,"",IF(OR(R448=-9,R448=""),"",R448))</f>
        <v/>
      </c>
      <c r="AI448">
        <f>IF(M448&lt;&gt;1,"",IF(OR(Q448=999,Q448=""),"",Q448))</f>
        <v/>
      </c>
    </row>
    <row r="449">
      <c r="A449" t="inlineStr">
        <is>
          <t>TQRMNOP102230</t>
        </is>
      </c>
      <c r="B449" t="n">
        <v>2025</v>
      </c>
      <c r="C449" t="n">
        <v>1</v>
      </c>
      <c r="D449" t="n">
        <v>42</v>
      </c>
      <c r="E449" t="inlineStr">
        <is>
          <t>N</t>
        </is>
      </c>
      <c r="F449" t="n">
        <v>27</v>
      </c>
      <c r="G449" t="n">
        <v>1293</v>
      </c>
      <c r="H449" t="n">
        <v>3</v>
      </c>
      <c r="I449" t="n">
        <v>1</v>
      </c>
      <c r="J449" t="n">
        <v>27</v>
      </c>
      <c r="K449" t="n">
        <v>2</v>
      </c>
      <c r="L449" t="n">
        <v>5</v>
      </c>
      <c r="M449" t="n">
        <v>1</v>
      </c>
      <c r="N449" t="n">
        <v>3</v>
      </c>
      <c r="O449" t="n">
        <v>2</v>
      </c>
      <c r="P449" t="n">
        <v>2</v>
      </c>
      <c r="Q449" t="n">
        <v>24</v>
      </c>
      <c r="R449" s="15" t="n">
        <v>714000</v>
      </c>
      <c r="S449" s="15" t="n">
        <v>0</v>
      </c>
      <c r="T449" s="15" t="n">
        <v>714000</v>
      </c>
      <c r="U449" s="15" t="n">
        <v>235200</v>
      </c>
      <c r="V449">
        <f>IFERROR(VLOOKUP(D449,Tablas_Equivalencia!$A$3:$B$8,2,FALSE),"Sin dato")</f>
        <v/>
      </c>
      <c r="W449">
        <f>IFERROR(VLOOKUP(L449,Tablas_Equivalencia!$D$3:$E$9,2,FALSE),"Sin dato")</f>
        <v/>
      </c>
      <c r="X449">
        <f>IF(I449=1,"Varón","Mujer")</f>
        <v/>
      </c>
      <c r="Y449">
        <f>IFERROR(VLOOKUP(M449,Tablas_Equivalencia!$G$3:$H$6,2,FALSE),"Sin dato")</f>
        <v/>
      </c>
      <c r="Z449">
        <f>IF(J449&lt;=24,"18-24","25-29")</f>
        <v/>
      </c>
      <c r="AA449">
        <f>IF(M449&lt;&gt;1,"",IF(P449=2,1,0))</f>
        <v/>
      </c>
      <c r="AB449">
        <f>IF(M449&lt;&gt;1,"",IF(O449&gt;=2,1,0))</f>
        <v/>
      </c>
      <c r="AC449">
        <f>IF(M449&lt;&gt;1,"",IF(OR(Q449=999,Q449=""),"",IF(OR(Q449&lt;35,Q449&gt;48),1,0)))</f>
        <v/>
      </c>
      <c r="AD449">
        <f>IF(COUNT(AA449:AC449)&lt;3,"",SUM(AA449:AC449))</f>
        <v/>
      </c>
      <c r="AE449">
        <f>IF(L449&gt;=4,2,IF(L449&gt;=2,1,0))</f>
        <v/>
      </c>
      <c r="AF449">
        <f>IF(L449&gt;=5,1,0)</f>
        <v/>
      </c>
      <c r="AG449">
        <f>AE449+AF449</f>
        <v/>
      </c>
      <c r="AH449" s="15">
        <f>IF(M449&lt;&gt;1,"",IF(OR(R449=-9,R449=""),"",R449))</f>
        <v/>
      </c>
      <c r="AI449">
        <f>IF(M449&lt;&gt;1,"",IF(OR(Q449=999,Q449=""),"",Q449))</f>
        <v/>
      </c>
    </row>
    <row r="450">
      <c r="A450" t="inlineStr">
        <is>
          <t>TQRMNOP102231</t>
        </is>
      </c>
      <c r="B450" t="n">
        <v>2025</v>
      </c>
      <c r="C450" t="n">
        <v>1</v>
      </c>
      <c r="D450" t="n">
        <v>1</v>
      </c>
      <c r="E450" t="inlineStr">
        <is>
          <t>S</t>
        </is>
      </c>
      <c r="F450" t="n">
        <v>32</v>
      </c>
      <c r="G450" t="n">
        <v>1899</v>
      </c>
      <c r="H450" t="n">
        <v>3</v>
      </c>
      <c r="I450" t="n">
        <v>1</v>
      </c>
      <c r="J450" t="n">
        <v>26</v>
      </c>
      <c r="K450" t="n">
        <v>1</v>
      </c>
      <c r="L450" t="n">
        <v>2</v>
      </c>
      <c r="M450" t="n">
        <v>3</v>
      </c>
      <c r="R450" s="15" t="n">
        <v>0</v>
      </c>
      <c r="S450" s="15" t="n">
        <v>159000</v>
      </c>
      <c r="T450" s="15" t="n">
        <v>159000</v>
      </c>
      <c r="U450" s="15" t="n">
        <v>200800</v>
      </c>
      <c r="V450">
        <f>IFERROR(VLOOKUP(D450,Tablas_Equivalencia!$A$3:$B$8,2,FALSE),"Sin dato")</f>
        <v/>
      </c>
      <c r="W450">
        <f>IFERROR(VLOOKUP(L450,Tablas_Equivalencia!$D$3:$E$9,2,FALSE),"Sin dato")</f>
        <v/>
      </c>
      <c r="X450">
        <f>IF(I450=1,"Varón","Mujer")</f>
        <v/>
      </c>
      <c r="Y450">
        <f>IFERROR(VLOOKUP(M450,Tablas_Equivalencia!$G$3:$H$6,2,FALSE),"Sin dato")</f>
        <v/>
      </c>
      <c r="Z450">
        <f>IF(J450&lt;=24,"18-24","25-29")</f>
        <v/>
      </c>
      <c r="AA450">
        <f>IF(M450&lt;&gt;1,"",IF(P450=2,1,0))</f>
        <v/>
      </c>
      <c r="AB450">
        <f>IF(M450&lt;&gt;1,"",IF(O450&gt;=2,1,0))</f>
        <v/>
      </c>
      <c r="AC450">
        <f>IF(M450&lt;&gt;1,"",IF(OR(Q450=999,Q450=""),"",IF(OR(Q450&lt;35,Q450&gt;48),1,0)))</f>
        <v/>
      </c>
      <c r="AD450">
        <f>IF(COUNT(AA450:AC450)&lt;3,"",SUM(AA450:AC450))</f>
        <v/>
      </c>
      <c r="AE450">
        <f>IF(L450&gt;=4,2,IF(L450&gt;=2,1,0))</f>
        <v/>
      </c>
      <c r="AF450">
        <f>IF(L450&gt;=5,1,0)</f>
        <v/>
      </c>
      <c r="AG450">
        <f>AE450+AF450</f>
        <v/>
      </c>
      <c r="AH450" s="15">
        <f>IF(M450&lt;&gt;1,"",IF(OR(R450=-9,R450=""),"",R450))</f>
        <v/>
      </c>
      <c r="AI450">
        <f>IF(M450&lt;&gt;1,"",IF(OR(Q450=999,Q450=""),"",Q450))</f>
        <v/>
      </c>
    </row>
    <row r="451">
      <c r="A451" t="inlineStr">
        <is>
          <t>TQRMNOP102238</t>
        </is>
      </c>
      <c r="B451" t="n">
        <v>2025</v>
      </c>
      <c r="C451" t="n">
        <v>1</v>
      </c>
      <c r="D451" t="n">
        <v>1</v>
      </c>
      <c r="E451" t="inlineStr">
        <is>
          <t>S</t>
        </is>
      </c>
      <c r="F451" t="n">
        <v>32</v>
      </c>
      <c r="G451" t="n">
        <v>172</v>
      </c>
      <c r="H451" t="n">
        <v>3</v>
      </c>
      <c r="I451" t="n">
        <v>2</v>
      </c>
      <c r="J451" t="n">
        <v>18</v>
      </c>
      <c r="K451" t="n">
        <v>2</v>
      </c>
      <c r="L451" t="n">
        <v>4</v>
      </c>
      <c r="M451" t="n">
        <v>3</v>
      </c>
      <c r="R451" s="15" t="n">
        <v>0</v>
      </c>
      <c r="S451" s="15" t="n">
        <v>176000</v>
      </c>
      <c r="T451" s="15" t="n">
        <v>176000</v>
      </c>
      <c r="U451" s="15" t="n">
        <v>92600</v>
      </c>
      <c r="V451">
        <f>IFERROR(VLOOKUP(D451,Tablas_Equivalencia!$A$3:$B$8,2,FALSE),"Sin dato")</f>
        <v/>
      </c>
      <c r="W451">
        <f>IFERROR(VLOOKUP(L451,Tablas_Equivalencia!$D$3:$E$9,2,FALSE),"Sin dato")</f>
        <v/>
      </c>
      <c r="X451">
        <f>IF(I451=1,"Varón","Mujer")</f>
        <v/>
      </c>
      <c r="Y451">
        <f>IFERROR(VLOOKUP(M451,Tablas_Equivalencia!$G$3:$H$6,2,FALSE),"Sin dato")</f>
        <v/>
      </c>
      <c r="Z451">
        <f>IF(J451&lt;=24,"18-24","25-29")</f>
        <v/>
      </c>
      <c r="AA451">
        <f>IF(M451&lt;&gt;1,"",IF(P451=2,1,0))</f>
        <v/>
      </c>
      <c r="AB451">
        <f>IF(M451&lt;&gt;1,"",IF(O451&gt;=2,1,0))</f>
        <v/>
      </c>
      <c r="AC451">
        <f>IF(M451&lt;&gt;1,"",IF(OR(Q451=999,Q451=""),"",IF(OR(Q451&lt;35,Q451&gt;48),1,0)))</f>
        <v/>
      </c>
      <c r="AD451">
        <f>IF(COUNT(AA451:AC451)&lt;3,"",SUM(AA451:AC451))</f>
        <v/>
      </c>
      <c r="AE451">
        <f>IF(L451&gt;=4,2,IF(L451&gt;=2,1,0))</f>
        <v/>
      </c>
      <c r="AF451">
        <f>IF(L451&gt;=5,1,0)</f>
        <v/>
      </c>
      <c r="AG451">
        <f>AE451+AF451</f>
        <v/>
      </c>
      <c r="AH451" s="15">
        <f>IF(M451&lt;&gt;1,"",IF(OR(R451=-9,R451=""),"",R451))</f>
        <v/>
      </c>
      <c r="AI451">
        <f>IF(M451&lt;&gt;1,"",IF(OR(Q451=999,Q451=""),"",Q451))</f>
        <v/>
      </c>
    </row>
    <row r="452">
      <c r="A452" t="inlineStr">
        <is>
          <t>TQRMNOP102243</t>
        </is>
      </c>
      <c r="B452" t="n">
        <v>2025</v>
      </c>
      <c r="C452" t="n">
        <v>1</v>
      </c>
      <c r="D452" t="n">
        <v>44</v>
      </c>
      <c r="E452" t="inlineStr">
        <is>
          <t>N</t>
        </is>
      </c>
      <c r="F452" t="n">
        <v>2</v>
      </c>
      <c r="G452" t="n">
        <v>1309</v>
      </c>
      <c r="H452" t="n">
        <v>3</v>
      </c>
      <c r="I452" t="n">
        <v>2</v>
      </c>
      <c r="J452" t="n">
        <v>29</v>
      </c>
      <c r="K452" t="n">
        <v>2</v>
      </c>
      <c r="L452" t="n">
        <v>5</v>
      </c>
      <c r="M452" t="n">
        <v>1</v>
      </c>
      <c r="N452" t="n">
        <v>3</v>
      </c>
      <c r="O452" t="n">
        <v>1</v>
      </c>
      <c r="P452" t="n">
        <v>1</v>
      </c>
      <c r="Q452" t="n">
        <v>46</v>
      </c>
      <c r="R452" s="15" t="n">
        <v>990000</v>
      </c>
      <c r="S452" s="15" t="n">
        <v>0</v>
      </c>
      <c r="T452" s="15" t="n">
        <v>990000</v>
      </c>
      <c r="U452" s="15" t="n">
        <v>255700</v>
      </c>
      <c r="V452">
        <f>IFERROR(VLOOKUP(D452,Tablas_Equivalencia!$A$3:$B$8,2,FALSE),"Sin dato")</f>
        <v/>
      </c>
      <c r="W452">
        <f>IFERROR(VLOOKUP(L452,Tablas_Equivalencia!$D$3:$E$9,2,FALSE),"Sin dato")</f>
        <v/>
      </c>
      <c r="X452">
        <f>IF(I452=1,"Varón","Mujer")</f>
        <v/>
      </c>
      <c r="Y452">
        <f>IFERROR(VLOOKUP(M452,Tablas_Equivalencia!$G$3:$H$6,2,FALSE),"Sin dato")</f>
        <v/>
      </c>
      <c r="Z452">
        <f>IF(J452&lt;=24,"18-24","25-29")</f>
        <v/>
      </c>
      <c r="AA452">
        <f>IF(M452&lt;&gt;1,"",IF(P452=2,1,0))</f>
        <v/>
      </c>
      <c r="AB452">
        <f>IF(M452&lt;&gt;1,"",IF(O452&gt;=2,1,0))</f>
        <v/>
      </c>
      <c r="AC452">
        <f>IF(M452&lt;&gt;1,"",IF(OR(Q452=999,Q452=""),"",IF(OR(Q452&lt;35,Q452&gt;48),1,0)))</f>
        <v/>
      </c>
      <c r="AD452">
        <f>IF(COUNT(AA452:AC452)&lt;3,"",SUM(AA452:AC452))</f>
        <v/>
      </c>
      <c r="AE452">
        <f>IF(L452&gt;=4,2,IF(L452&gt;=2,1,0))</f>
        <v/>
      </c>
      <c r="AF452">
        <f>IF(L452&gt;=5,1,0)</f>
        <v/>
      </c>
      <c r="AG452">
        <f>AE452+AF452</f>
        <v/>
      </c>
      <c r="AH452" s="15">
        <f>IF(M452&lt;&gt;1,"",IF(OR(R452=-9,R452=""),"",R452))</f>
        <v/>
      </c>
      <c r="AI452">
        <f>IF(M452&lt;&gt;1,"",IF(OR(Q452=999,Q452=""),"",Q452))</f>
        <v/>
      </c>
    </row>
    <row r="453">
      <c r="A453" t="inlineStr">
        <is>
          <t>TQRMNOP102249</t>
        </is>
      </c>
      <c r="B453" t="n">
        <v>2025</v>
      </c>
      <c r="C453" t="n">
        <v>1</v>
      </c>
      <c r="D453" t="n">
        <v>43</v>
      </c>
      <c r="E453" t="inlineStr">
        <is>
          <t>N</t>
        </is>
      </c>
      <c r="F453" t="n">
        <v>34</v>
      </c>
      <c r="G453" t="n">
        <v>1667</v>
      </c>
      <c r="H453" t="n">
        <v>1</v>
      </c>
      <c r="I453" t="n">
        <v>1</v>
      </c>
      <c r="J453" t="n">
        <v>28</v>
      </c>
      <c r="K453" t="n">
        <v>2</v>
      </c>
      <c r="L453" t="n">
        <v>3</v>
      </c>
      <c r="M453" t="n">
        <v>1</v>
      </c>
      <c r="N453" t="n">
        <v>3</v>
      </c>
      <c r="O453" t="n">
        <v>3</v>
      </c>
      <c r="P453" t="n">
        <v>2</v>
      </c>
      <c r="Q453" t="n">
        <v>35</v>
      </c>
      <c r="R453" s="15" t="n">
        <v>588000</v>
      </c>
      <c r="S453" s="15" t="n">
        <v>0</v>
      </c>
      <c r="T453" s="15" t="n">
        <v>588000</v>
      </c>
      <c r="U453" s="15" t="n">
        <v>69400</v>
      </c>
      <c r="V453">
        <f>IFERROR(VLOOKUP(D453,Tablas_Equivalencia!$A$3:$B$8,2,FALSE),"Sin dato")</f>
        <v/>
      </c>
      <c r="W453">
        <f>IFERROR(VLOOKUP(L453,Tablas_Equivalencia!$D$3:$E$9,2,FALSE),"Sin dato")</f>
        <v/>
      </c>
      <c r="X453">
        <f>IF(I453=1,"Varón","Mujer")</f>
        <v/>
      </c>
      <c r="Y453">
        <f>IFERROR(VLOOKUP(M453,Tablas_Equivalencia!$G$3:$H$6,2,FALSE),"Sin dato")</f>
        <v/>
      </c>
      <c r="Z453">
        <f>IF(J453&lt;=24,"18-24","25-29")</f>
        <v/>
      </c>
      <c r="AA453">
        <f>IF(M453&lt;&gt;1,"",IF(P453=2,1,0))</f>
        <v/>
      </c>
      <c r="AB453">
        <f>IF(M453&lt;&gt;1,"",IF(O453&gt;=2,1,0))</f>
        <v/>
      </c>
      <c r="AC453">
        <f>IF(M453&lt;&gt;1,"",IF(OR(Q453=999,Q453=""),"",IF(OR(Q453&lt;35,Q453&gt;48),1,0)))</f>
        <v/>
      </c>
      <c r="AD453">
        <f>IF(COUNT(AA453:AC453)&lt;3,"",SUM(AA453:AC453))</f>
        <v/>
      </c>
      <c r="AE453">
        <f>IF(L453&gt;=4,2,IF(L453&gt;=2,1,0))</f>
        <v/>
      </c>
      <c r="AF453">
        <f>IF(L453&gt;=5,1,0)</f>
        <v/>
      </c>
      <c r="AG453">
        <f>AE453+AF453</f>
        <v/>
      </c>
      <c r="AH453" s="15">
        <f>IF(M453&lt;&gt;1,"",IF(OR(R453=-9,R453=""),"",R453))</f>
        <v/>
      </c>
      <c r="AI453">
        <f>IF(M453&lt;&gt;1,"",IF(OR(Q453=999,Q453=""),"",Q453))</f>
        <v/>
      </c>
    </row>
    <row r="454">
      <c r="A454" t="inlineStr">
        <is>
          <t>TQRMNOP102256</t>
        </is>
      </c>
      <c r="B454" t="n">
        <v>2025</v>
      </c>
      <c r="C454" t="n">
        <v>1</v>
      </c>
      <c r="D454" t="n">
        <v>1</v>
      </c>
      <c r="E454" t="inlineStr">
        <is>
          <t>S</t>
        </is>
      </c>
      <c r="F454" t="n">
        <v>32</v>
      </c>
      <c r="G454" t="n">
        <v>1344</v>
      </c>
      <c r="H454" t="n">
        <v>3</v>
      </c>
      <c r="I454" t="n">
        <v>1</v>
      </c>
      <c r="J454" t="n">
        <v>21</v>
      </c>
      <c r="K454" t="n">
        <v>1</v>
      </c>
      <c r="L454" t="n">
        <v>5</v>
      </c>
      <c r="M454" t="n">
        <v>1</v>
      </c>
      <c r="N454" t="n">
        <v>2</v>
      </c>
      <c r="O454" t="n">
        <v>2</v>
      </c>
      <c r="P454" t="n">
        <v>2</v>
      </c>
      <c r="Q454" t="n">
        <v>18</v>
      </c>
      <c r="R454" s="15" t="n">
        <v>393000</v>
      </c>
      <c r="S454" s="15" t="n">
        <v>0</v>
      </c>
      <c r="T454" s="15" t="n">
        <v>393000</v>
      </c>
      <c r="U454" s="15" t="n">
        <v>356900</v>
      </c>
      <c r="V454">
        <f>IFERROR(VLOOKUP(D454,Tablas_Equivalencia!$A$3:$B$8,2,FALSE),"Sin dato")</f>
        <v/>
      </c>
      <c r="W454">
        <f>IFERROR(VLOOKUP(L454,Tablas_Equivalencia!$D$3:$E$9,2,FALSE),"Sin dato")</f>
        <v/>
      </c>
      <c r="X454">
        <f>IF(I454=1,"Varón","Mujer")</f>
        <v/>
      </c>
      <c r="Y454">
        <f>IFERROR(VLOOKUP(M454,Tablas_Equivalencia!$G$3:$H$6,2,FALSE),"Sin dato")</f>
        <v/>
      </c>
      <c r="Z454">
        <f>IF(J454&lt;=24,"18-24","25-29")</f>
        <v/>
      </c>
      <c r="AA454">
        <f>IF(M454&lt;&gt;1,"",IF(P454=2,1,0))</f>
        <v/>
      </c>
      <c r="AB454">
        <f>IF(M454&lt;&gt;1,"",IF(O454&gt;=2,1,0))</f>
        <v/>
      </c>
      <c r="AC454">
        <f>IF(M454&lt;&gt;1,"",IF(OR(Q454=999,Q454=""),"",IF(OR(Q454&lt;35,Q454&gt;48),1,0)))</f>
        <v/>
      </c>
      <c r="AD454">
        <f>IF(COUNT(AA454:AC454)&lt;3,"",SUM(AA454:AC454))</f>
        <v/>
      </c>
      <c r="AE454">
        <f>IF(L454&gt;=4,2,IF(L454&gt;=2,1,0))</f>
        <v/>
      </c>
      <c r="AF454">
        <f>IF(L454&gt;=5,1,0)</f>
        <v/>
      </c>
      <c r="AG454">
        <f>AE454+AF454</f>
        <v/>
      </c>
      <c r="AH454" s="15">
        <f>IF(M454&lt;&gt;1,"",IF(OR(R454=-9,R454=""),"",R454))</f>
        <v/>
      </c>
      <c r="AI454">
        <f>IF(M454&lt;&gt;1,"",IF(OR(Q454=999,Q454=""),"",Q454))</f>
        <v/>
      </c>
    </row>
    <row r="455">
      <c r="A455" t="inlineStr">
        <is>
          <t>TQRMNOP102260</t>
        </is>
      </c>
      <c r="B455" t="n">
        <v>2025</v>
      </c>
      <c r="C455" t="n">
        <v>1</v>
      </c>
      <c r="D455" t="n">
        <v>1</v>
      </c>
      <c r="E455" t="inlineStr">
        <is>
          <t>S</t>
        </is>
      </c>
      <c r="F455" t="n">
        <v>33</v>
      </c>
      <c r="G455" t="n">
        <v>1945</v>
      </c>
      <c r="H455" t="n">
        <v>10</v>
      </c>
      <c r="I455" t="n">
        <v>2</v>
      </c>
      <c r="J455" t="n">
        <v>25</v>
      </c>
      <c r="K455" t="n">
        <v>1</v>
      </c>
      <c r="L455" t="n">
        <v>5</v>
      </c>
      <c r="M455" t="n">
        <v>1</v>
      </c>
      <c r="N455" t="n">
        <v>1</v>
      </c>
      <c r="O455" t="n">
        <v>2</v>
      </c>
      <c r="P455" t="n">
        <v>2</v>
      </c>
      <c r="Q455" t="n">
        <v>21</v>
      </c>
      <c r="R455" s="15" t="n">
        <v>377000</v>
      </c>
      <c r="S455" s="15" t="n">
        <v>0</v>
      </c>
      <c r="T455" s="15" t="n">
        <v>377000</v>
      </c>
      <c r="U455" s="15" t="n">
        <v>122000</v>
      </c>
      <c r="V455">
        <f>IFERROR(VLOOKUP(D455,Tablas_Equivalencia!$A$3:$B$8,2,FALSE),"Sin dato")</f>
        <v/>
      </c>
      <c r="W455">
        <f>IFERROR(VLOOKUP(L455,Tablas_Equivalencia!$D$3:$E$9,2,FALSE),"Sin dato")</f>
        <v/>
      </c>
      <c r="X455">
        <f>IF(I455=1,"Varón","Mujer")</f>
        <v/>
      </c>
      <c r="Y455">
        <f>IFERROR(VLOOKUP(M455,Tablas_Equivalencia!$G$3:$H$6,2,FALSE),"Sin dato")</f>
        <v/>
      </c>
      <c r="Z455">
        <f>IF(J455&lt;=24,"18-24","25-29")</f>
        <v/>
      </c>
      <c r="AA455">
        <f>IF(M455&lt;&gt;1,"",IF(P455=2,1,0))</f>
        <v/>
      </c>
      <c r="AB455">
        <f>IF(M455&lt;&gt;1,"",IF(O455&gt;=2,1,0))</f>
        <v/>
      </c>
      <c r="AC455">
        <f>IF(M455&lt;&gt;1,"",IF(OR(Q455=999,Q455=""),"",IF(OR(Q455&lt;35,Q455&gt;48),1,0)))</f>
        <v/>
      </c>
      <c r="AD455">
        <f>IF(COUNT(AA455:AC455)&lt;3,"",SUM(AA455:AC455))</f>
        <v/>
      </c>
      <c r="AE455">
        <f>IF(L455&gt;=4,2,IF(L455&gt;=2,1,0))</f>
        <v/>
      </c>
      <c r="AF455">
        <f>IF(L455&gt;=5,1,0)</f>
        <v/>
      </c>
      <c r="AG455">
        <f>AE455+AF455</f>
        <v/>
      </c>
      <c r="AH455" s="15">
        <f>IF(M455&lt;&gt;1,"",IF(OR(R455=-9,R455=""),"",R455))</f>
        <v/>
      </c>
      <c r="AI455">
        <f>IF(M455&lt;&gt;1,"",IF(OR(Q455=999,Q455=""),"",Q455))</f>
        <v/>
      </c>
    </row>
    <row r="456">
      <c r="A456" t="inlineStr">
        <is>
          <t>TQRMNOP102266</t>
        </is>
      </c>
      <c r="B456" t="n">
        <v>2025</v>
      </c>
      <c r="C456" t="n">
        <v>1</v>
      </c>
      <c r="D456" t="n">
        <v>43</v>
      </c>
      <c r="E456" t="inlineStr">
        <is>
          <t>N</t>
        </is>
      </c>
      <c r="F456" t="n">
        <v>34</v>
      </c>
      <c r="G456" t="n">
        <v>427</v>
      </c>
      <c r="H456" t="n">
        <v>1</v>
      </c>
      <c r="I456" t="n">
        <v>1</v>
      </c>
      <c r="J456" t="n">
        <v>23</v>
      </c>
      <c r="K456" t="n">
        <v>2</v>
      </c>
      <c r="L456" t="n">
        <v>4</v>
      </c>
      <c r="M456" t="n">
        <v>1</v>
      </c>
      <c r="N456" t="n">
        <v>3</v>
      </c>
      <c r="O456" t="n">
        <v>1</v>
      </c>
      <c r="P456" t="n">
        <v>1</v>
      </c>
      <c r="Q456" t="n">
        <v>55</v>
      </c>
      <c r="R456" s="15" t="n">
        <v>922000</v>
      </c>
      <c r="S456" s="15" t="n">
        <v>0</v>
      </c>
      <c r="T456" s="15" t="n">
        <v>922000</v>
      </c>
      <c r="U456" s="15" t="n">
        <v>246700</v>
      </c>
      <c r="V456">
        <f>IFERROR(VLOOKUP(D456,Tablas_Equivalencia!$A$3:$B$8,2,FALSE),"Sin dato")</f>
        <v/>
      </c>
      <c r="W456">
        <f>IFERROR(VLOOKUP(L456,Tablas_Equivalencia!$D$3:$E$9,2,FALSE),"Sin dato")</f>
        <v/>
      </c>
      <c r="X456">
        <f>IF(I456=1,"Varón","Mujer")</f>
        <v/>
      </c>
      <c r="Y456">
        <f>IFERROR(VLOOKUP(M456,Tablas_Equivalencia!$G$3:$H$6,2,FALSE),"Sin dato")</f>
        <v/>
      </c>
      <c r="Z456">
        <f>IF(J456&lt;=24,"18-24","25-29")</f>
        <v/>
      </c>
      <c r="AA456">
        <f>IF(M456&lt;&gt;1,"",IF(P456=2,1,0))</f>
        <v/>
      </c>
      <c r="AB456">
        <f>IF(M456&lt;&gt;1,"",IF(O456&gt;=2,1,0))</f>
        <v/>
      </c>
      <c r="AC456">
        <f>IF(M456&lt;&gt;1,"",IF(OR(Q456=999,Q456=""),"",IF(OR(Q456&lt;35,Q456&gt;48),1,0)))</f>
        <v/>
      </c>
      <c r="AD456">
        <f>IF(COUNT(AA456:AC456)&lt;3,"",SUM(AA456:AC456))</f>
        <v/>
      </c>
      <c r="AE456">
        <f>IF(L456&gt;=4,2,IF(L456&gt;=2,1,0))</f>
        <v/>
      </c>
      <c r="AF456">
        <f>IF(L456&gt;=5,1,0)</f>
        <v/>
      </c>
      <c r="AG456">
        <f>AE456+AF456</f>
        <v/>
      </c>
      <c r="AH456" s="15">
        <f>IF(M456&lt;&gt;1,"",IF(OR(R456=-9,R456=""),"",R456))</f>
        <v/>
      </c>
      <c r="AI456">
        <f>IF(M456&lt;&gt;1,"",IF(OR(Q456=999,Q456=""),"",Q456))</f>
        <v/>
      </c>
    </row>
    <row r="457">
      <c r="A457" t="inlineStr">
        <is>
          <t>TQRMNOP102268</t>
        </is>
      </c>
      <c r="B457" t="n">
        <v>2025</v>
      </c>
      <c r="C457" t="n">
        <v>1</v>
      </c>
      <c r="D457" t="n">
        <v>42</v>
      </c>
      <c r="E457" t="inlineStr">
        <is>
          <t>S</t>
        </is>
      </c>
      <c r="F457" t="n">
        <v>10</v>
      </c>
      <c r="G457" t="n">
        <v>879</v>
      </c>
      <c r="H457" t="n">
        <v>3</v>
      </c>
      <c r="I457" t="n">
        <v>1</v>
      </c>
      <c r="J457" t="n">
        <v>20</v>
      </c>
      <c r="K457" t="n">
        <v>1</v>
      </c>
      <c r="L457" t="n">
        <v>4</v>
      </c>
      <c r="M457" t="n">
        <v>1</v>
      </c>
      <c r="N457" t="n">
        <v>2</v>
      </c>
      <c r="O457" t="n">
        <v>1</v>
      </c>
      <c r="P457" t="n">
        <v>1</v>
      </c>
      <c r="Q457" t="n">
        <v>29</v>
      </c>
      <c r="R457" s="15" t="n">
        <v>1272000</v>
      </c>
      <c r="S457" s="15" t="n">
        <v>0</v>
      </c>
      <c r="T457" s="15" t="n">
        <v>1272000</v>
      </c>
      <c r="U457" s="15" t="n">
        <v>76700</v>
      </c>
      <c r="V457">
        <f>IFERROR(VLOOKUP(D457,Tablas_Equivalencia!$A$3:$B$8,2,FALSE),"Sin dato")</f>
        <v/>
      </c>
      <c r="W457">
        <f>IFERROR(VLOOKUP(L457,Tablas_Equivalencia!$D$3:$E$9,2,FALSE),"Sin dato")</f>
        <v/>
      </c>
      <c r="X457">
        <f>IF(I457=1,"Varón","Mujer")</f>
        <v/>
      </c>
      <c r="Y457">
        <f>IFERROR(VLOOKUP(M457,Tablas_Equivalencia!$G$3:$H$6,2,FALSE),"Sin dato")</f>
        <v/>
      </c>
      <c r="Z457">
        <f>IF(J457&lt;=24,"18-24","25-29")</f>
        <v/>
      </c>
      <c r="AA457">
        <f>IF(M457&lt;&gt;1,"",IF(P457=2,1,0))</f>
        <v/>
      </c>
      <c r="AB457">
        <f>IF(M457&lt;&gt;1,"",IF(O457&gt;=2,1,0))</f>
        <v/>
      </c>
      <c r="AC457">
        <f>IF(M457&lt;&gt;1,"",IF(OR(Q457=999,Q457=""),"",IF(OR(Q457&lt;35,Q457&gt;48),1,0)))</f>
        <v/>
      </c>
      <c r="AD457">
        <f>IF(COUNT(AA457:AC457)&lt;3,"",SUM(AA457:AC457))</f>
        <v/>
      </c>
      <c r="AE457">
        <f>IF(L457&gt;=4,2,IF(L457&gt;=2,1,0))</f>
        <v/>
      </c>
      <c r="AF457">
        <f>IF(L457&gt;=5,1,0)</f>
        <v/>
      </c>
      <c r="AG457">
        <f>AE457+AF457</f>
        <v/>
      </c>
      <c r="AH457" s="15">
        <f>IF(M457&lt;&gt;1,"",IF(OR(R457=-9,R457=""),"",R457))</f>
        <v/>
      </c>
      <c r="AI457">
        <f>IF(M457&lt;&gt;1,"",IF(OR(Q457=999,Q457=""),"",Q457))</f>
        <v/>
      </c>
    </row>
    <row r="458">
      <c r="A458" t="inlineStr">
        <is>
          <t>TQRMNOP102271</t>
        </is>
      </c>
      <c r="B458" t="n">
        <v>2025</v>
      </c>
      <c r="C458" t="n">
        <v>1</v>
      </c>
      <c r="D458" t="n">
        <v>44</v>
      </c>
      <c r="E458" t="inlineStr">
        <is>
          <t>S</t>
        </is>
      </c>
      <c r="F458" t="n">
        <v>13</v>
      </c>
      <c r="G458" t="n">
        <v>1468</v>
      </c>
      <c r="H458" t="n">
        <v>2</v>
      </c>
      <c r="I458" t="n">
        <v>2</v>
      </c>
      <c r="J458" t="n">
        <v>23</v>
      </c>
      <c r="K458" t="n">
        <v>2</v>
      </c>
      <c r="L458" t="n">
        <v>3</v>
      </c>
      <c r="M458" t="n">
        <v>1</v>
      </c>
      <c r="N458" t="n">
        <v>3</v>
      </c>
      <c r="O458" t="n">
        <v>3</v>
      </c>
      <c r="P458" t="n">
        <v>2</v>
      </c>
      <c r="Q458" t="n">
        <v>22</v>
      </c>
      <c r="R458" s="15" t="n">
        <v>569000</v>
      </c>
      <c r="S458" s="15" t="n">
        <v>221000</v>
      </c>
      <c r="T458" s="15" t="n">
        <v>790000</v>
      </c>
      <c r="U458" s="15" t="n">
        <v>84500</v>
      </c>
      <c r="V458">
        <f>IFERROR(VLOOKUP(D458,Tablas_Equivalencia!$A$3:$B$8,2,FALSE),"Sin dato")</f>
        <v/>
      </c>
      <c r="W458">
        <f>IFERROR(VLOOKUP(L458,Tablas_Equivalencia!$D$3:$E$9,2,FALSE),"Sin dato")</f>
        <v/>
      </c>
      <c r="X458">
        <f>IF(I458=1,"Varón","Mujer")</f>
        <v/>
      </c>
      <c r="Y458">
        <f>IFERROR(VLOOKUP(M458,Tablas_Equivalencia!$G$3:$H$6,2,FALSE),"Sin dato")</f>
        <v/>
      </c>
      <c r="Z458">
        <f>IF(J458&lt;=24,"18-24","25-29")</f>
        <v/>
      </c>
      <c r="AA458">
        <f>IF(M458&lt;&gt;1,"",IF(P458=2,1,0))</f>
        <v/>
      </c>
      <c r="AB458">
        <f>IF(M458&lt;&gt;1,"",IF(O458&gt;=2,1,0))</f>
        <v/>
      </c>
      <c r="AC458">
        <f>IF(M458&lt;&gt;1,"",IF(OR(Q458=999,Q458=""),"",IF(OR(Q458&lt;35,Q458&gt;48),1,0)))</f>
        <v/>
      </c>
      <c r="AD458">
        <f>IF(COUNT(AA458:AC458)&lt;3,"",SUM(AA458:AC458))</f>
        <v/>
      </c>
      <c r="AE458">
        <f>IF(L458&gt;=4,2,IF(L458&gt;=2,1,0))</f>
        <v/>
      </c>
      <c r="AF458">
        <f>IF(L458&gt;=5,1,0)</f>
        <v/>
      </c>
      <c r="AG458">
        <f>AE458+AF458</f>
        <v/>
      </c>
      <c r="AH458" s="15">
        <f>IF(M458&lt;&gt;1,"",IF(OR(R458=-9,R458=""),"",R458))</f>
        <v/>
      </c>
      <c r="AI458">
        <f>IF(M458&lt;&gt;1,"",IF(OR(Q458=999,Q458=""),"",Q458))</f>
        <v/>
      </c>
    </row>
    <row r="459">
      <c r="A459" t="inlineStr">
        <is>
          <t>TQRMNOP102272</t>
        </is>
      </c>
      <c r="B459" t="n">
        <v>2025</v>
      </c>
      <c r="C459" t="n">
        <v>1</v>
      </c>
      <c r="D459" t="n">
        <v>1</v>
      </c>
      <c r="E459" t="inlineStr">
        <is>
          <t>S</t>
        </is>
      </c>
      <c r="F459" t="n">
        <v>33</v>
      </c>
      <c r="G459" t="n">
        <v>456</v>
      </c>
      <c r="H459" t="n">
        <v>3</v>
      </c>
      <c r="I459" t="n">
        <v>1</v>
      </c>
      <c r="J459" t="n">
        <v>27</v>
      </c>
      <c r="K459" t="n">
        <v>2</v>
      </c>
      <c r="L459" t="n">
        <v>5</v>
      </c>
      <c r="M459" t="n">
        <v>1</v>
      </c>
      <c r="N459" t="n">
        <v>2</v>
      </c>
      <c r="O459" t="n">
        <v>2</v>
      </c>
      <c r="P459" t="n">
        <v>2</v>
      </c>
      <c r="Q459" t="n">
        <v>19</v>
      </c>
      <c r="R459" s="15" t="n">
        <v>454000</v>
      </c>
      <c r="S459" s="15" t="n">
        <v>0</v>
      </c>
      <c r="T459" s="15" t="n">
        <v>454000</v>
      </c>
      <c r="U459" s="15" t="n">
        <v>145400</v>
      </c>
      <c r="V459">
        <f>IFERROR(VLOOKUP(D459,Tablas_Equivalencia!$A$3:$B$8,2,FALSE),"Sin dato")</f>
        <v/>
      </c>
      <c r="W459">
        <f>IFERROR(VLOOKUP(L459,Tablas_Equivalencia!$D$3:$E$9,2,FALSE),"Sin dato")</f>
        <v/>
      </c>
      <c r="X459">
        <f>IF(I459=1,"Varón","Mujer")</f>
        <v/>
      </c>
      <c r="Y459">
        <f>IFERROR(VLOOKUP(M459,Tablas_Equivalencia!$G$3:$H$6,2,FALSE),"Sin dato")</f>
        <v/>
      </c>
      <c r="Z459">
        <f>IF(J459&lt;=24,"18-24","25-29")</f>
        <v/>
      </c>
      <c r="AA459">
        <f>IF(M459&lt;&gt;1,"",IF(P459=2,1,0))</f>
        <v/>
      </c>
      <c r="AB459">
        <f>IF(M459&lt;&gt;1,"",IF(O459&gt;=2,1,0))</f>
        <v/>
      </c>
      <c r="AC459">
        <f>IF(M459&lt;&gt;1,"",IF(OR(Q459=999,Q459=""),"",IF(OR(Q459&lt;35,Q459&gt;48),1,0)))</f>
        <v/>
      </c>
      <c r="AD459">
        <f>IF(COUNT(AA459:AC459)&lt;3,"",SUM(AA459:AC459))</f>
        <v/>
      </c>
      <c r="AE459">
        <f>IF(L459&gt;=4,2,IF(L459&gt;=2,1,0))</f>
        <v/>
      </c>
      <c r="AF459">
        <f>IF(L459&gt;=5,1,0)</f>
        <v/>
      </c>
      <c r="AG459">
        <f>AE459+AF459</f>
        <v/>
      </c>
      <c r="AH459" s="15">
        <f>IF(M459&lt;&gt;1,"",IF(OR(R459=-9,R459=""),"",R459))</f>
        <v/>
      </c>
      <c r="AI459">
        <f>IF(M459&lt;&gt;1,"",IF(OR(Q459=999,Q459=""),"",Q459))</f>
        <v/>
      </c>
    </row>
    <row r="460">
      <c r="A460" t="inlineStr">
        <is>
          <t>TQRMNOP102276</t>
        </is>
      </c>
      <c r="B460" t="n">
        <v>2025</v>
      </c>
      <c r="C460" t="n">
        <v>1</v>
      </c>
      <c r="D460" t="n">
        <v>40</v>
      </c>
      <c r="E460" t="inlineStr">
        <is>
          <t>S</t>
        </is>
      </c>
      <c r="F460" t="n">
        <v>7</v>
      </c>
      <c r="G460" t="n">
        <v>883</v>
      </c>
      <c r="H460" t="n">
        <v>3</v>
      </c>
      <c r="I460" t="n">
        <v>2</v>
      </c>
      <c r="J460" t="n">
        <v>29</v>
      </c>
      <c r="K460" t="n">
        <v>2</v>
      </c>
      <c r="L460" t="n">
        <v>3</v>
      </c>
      <c r="M460" t="n">
        <v>3</v>
      </c>
      <c r="R460" s="15" t="n">
        <v>0</v>
      </c>
      <c r="S460" s="15" t="n">
        <v>0</v>
      </c>
      <c r="T460" s="15" t="n">
        <v>0</v>
      </c>
      <c r="U460" s="15" t="n">
        <v>249600</v>
      </c>
      <c r="V460">
        <f>IFERROR(VLOOKUP(D460,Tablas_Equivalencia!$A$3:$B$8,2,FALSE),"Sin dato")</f>
        <v/>
      </c>
      <c r="W460">
        <f>IFERROR(VLOOKUP(L460,Tablas_Equivalencia!$D$3:$E$9,2,FALSE),"Sin dato")</f>
        <v/>
      </c>
      <c r="X460">
        <f>IF(I460=1,"Varón","Mujer")</f>
        <v/>
      </c>
      <c r="Y460">
        <f>IFERROR(VLOOKUP(M460,Tablas_Equivalencia!$G$3:$H$6,2,FALSE),"Sin dato")</f>
        <v/>
      </c>
      <c r="Z460">
        <f>IF(J460&lt;=24,"18-24","25-29")</f>
        <v/>
      </c>
      <c r="AA460">
        <f>IF(M460&lt;&gt;1,"",IF(P460=2,1,0))</f>
        <v/>
      </c>
      <c r="AB460">
        <f>IF(M460&lt;&gt;1,"",IF(O460&gt;=2,1,0))</f>
        <v/>
      </c>
      <c r="AC460">
        <f>IF(M460&lt;&gt;1,"",IF(OR(Q460=999,Q460=""),"",IF(OR(Q460&lt;35,Q460&gt;48),1,0)))</f>
        <v/>
      </c>
      <c r="AD460">
        <f>IF(COUNT(AA460:AC460)&lt;3,"",SUM(AA460:AC460))</f>
        <v/>
      </c>
      <c r="AE460">
        <f>IF(L460&gt;=4,2,IF(L460&gt;=2,1,0))</f>
        <v/>
      </c>
      <c r="AF460">
        <f>IF(L460&gt;=5,1,0)</f>
        <v/>
      </c>
      <c r="AG460">
        <f>AE460+AF460</f>
        <v/>
      </c>
      <c r="AH460" s="15">
        <f>IF(M460&lt;&gt;1,"",IF(OR(R460=-9,R460=""),"",R460))</f>
        <v/>
      </c>
      <c r="AI460">
        <f>IF(M460&lt;&gt;1,"",IF(OR(Q460=999,Q460=""),"",Q460))</f>
        <v/>
      </c>
    </row>
    <row r="461">
      <c r="A461" t="inlineStr">
        <is>
          <t>TQRMNOP102278</t>
        </is>
      </c>
      <c r="B461" t="n">
        <v>2025</v>
      </c>
      <c r="C461" t="n">
        <v>1</v>
      </c>
      <c r="D461" t="n">
        <v>43</v>
      </c>
      <c r="E461" t="inlineStr">
        <is>
          <t>N</t>
        </is>
      </c>
      <c r="F461" t="n">
        <v>29</v>
      </c>
      <c r="G461" t="n">
        <v>2191</v>
      </c>
      <c r="H461" t="n">
        <v>3</v>
      </c>
      <c r="I461" t="n">
        <v>1</v>
      </c>
      <c r="J461" t="n">
        <v>22</v>
      </c>
      <c r="K461" t="n">
        <v>2</v>
      </c>
      <c r="L461" t="n">
        <v>4</v>
      </c>
      <c r="M461" t="n">
        <v>3</v>
      </c>
      <c r="R461" s="15" t="n">
        <v>0</v>
      </c>
      <c r="S461" s="15" t="n">
        <v>0</v>
      </c>
      <c r="T461" s="15" t="n">
        <v>0</v>
      </c>
      <c r="U461" s="15" t="n">
        <v>96200</v>
      </c>
      <c r="V461">
        <f>IFERROR(VLOOKUP(D461,Tablas_Equivalencia!$A$3:$B$8,2,FALSE),"Sin dato")</f>
        <v/>
      </c>
      <c r="W461">
        <f>IFERROR(VLOOKUP(L461,Tablas_Equivalencia!$D$3:$E$9,2,FALSE),"Sin dato")</f>
        <v/>
      </c>
      <c r="X461">
        <f>IF(I461=1,"Varón","Mujer")</f>
        <v/>
      </c>
      <c r="Y461">
        <f>IFERROR(VLOOKUP(M461,Tablas_Equivalencia!$G$3:$H$6,2,FALSE),"Sin dato")</f>
        <v/>
      </c>
      <c r="Z461">
        <f>IF(J461&lt;=24,"18-24","25-29")</f>
        <v/>
      </c>
      <c r="AA461">
        <f>IF(M461&lt;&gt;1,"",IF(P461=2,1,0))</f>
        <v/>
      </c>
      <c r="AB461">
        <f>IF(M461&lt;&gt;1,"",IF(O461&gt;=2,1,0))</f>
        <v/>
      </c>
      <c r="AC461">
        <f>IF(M461&lt;&gt;1,"",IF(OR(Q461=999,Q461=""),"",IF(OR(Q461&lt;35,Q461&gt;48),1,0)))</f>
        <v/>
      </c>
      <c r="AD461">
        <f>IF(COUNT(AA461:AC461)&lt;3,"",SUM(AA461:AC461))</f>
        <v/>
      </c>
      <c r="AE461">
        <f>IF(L461&gt;=4,2,IF(L461&gt;=2,1,0))</f>
        <v/>
      </c>
      <c r="AF461">
        <f>IF(L461&gt;=5,1,0)</f>
        <v/>
      </c>
      <c r="AG461">
        <f>AE461+AF461</f>
        <v/>
      </c>
      <c r="AH461" s="15">
        <f>IF(M461&lt;&gt;1,"",IF(OR(R461=-9,R461=""),"",R461))</f>
        <v/>
      </c>
      <c r="AI461">
        <f>IF(M461&lt;&gt;1,"",IF(OR(Q461=999,Q461=""),"",Q461))</f>
        <v/>
      </c>
    </row>
    <row r="462">
      <c r="A462" t="inlineStr">
        <is>
          <t>TQRMNOP102279</t>
        </is>
      </c>
      <c r="B462" t="n">
        <v>2025</v>
      </c>
      <c r="C462" t="n">
        <v>1</v>
      </c>
      <c r="D462" t="n">
        <v>43</v>
      </c>
      <c r="E462" t="inlineStr">
        <is>
          <t>S</t>
        </is>
      </c>
      <c r="F462" t="n">
        <v>20</v>
      </c>
      <c r="G462" t="n">
        <v>922</v>
      </c>
      <c r="H462" t="n">
        <v>1</v>
      </c>
      <c r="I462" t="n">
        <v>1</v>
      </c>
      <c r="J462" t="n">
        <v>19</v>
      </c>
      <c r="K462" t="n">
        <v>2</v>
      </c>
      <c r="L462" t="n">
        <v>2</v>
      </c>
      <c r="M462" t="n">
        <v>1</v>
      </c>
      <c r="N462" t="n">
        <v>2</v>
      </c>
      <c r="O462" t="n">
        <v>1</v>
      </c>
      <c r="P462" t="n">
        <v>2</v>
      </c>
      <c r="Q462" t="n">
        <v>9</v>
      </c>
      <c r="R462" s="15" t="n">
        <v>190000</v>
      </c>
      <c r="S462" s="15" t="n">
        <v>75000</v>
      </c>
      <c r="T462" s="15" t="n">
        <v>265000</v>
      </c>
      <c r="U462" s="15" t="n">
        <v>26200</v>
      </c>
      <c r="V462">
        <f>IFERROR(VLOOKUP(D462,Tablas_Equivalencia!$A$3:$B$8,2,FALSE),"Sin dato")</f>
        <v/>
      </c>
      <c r="W462">
        <f>IFERROR(VLOOKUP(L462,Tablas_Equivalencia!$D$3:$E$9,2,FALSE),"Sin dato")</f>
        <v/>
      </c>
      <c r="X462">
        <f>IF(I462=1,"Varón","Mujer")</f>
        <v/>
      </c>
      <c r="Y462">
        <f>IFERROR(VLOOKUP(M462,Tablas_Equivalencia!$G$3:$H$6,2,FALSE),"Sin dato")</f>
        <v/>
      </c>
      <c r="Z462">
        <f>IF(J462&lt;=24,"18-24","25-29")</f>
        <v/>
      </c>
      <c r="AA462">
        <f>IF(M462&lt;&gt;1,"",IF(P462=2,1,0))</f>
        <v/>
      </c>
      <c r="AB462">
        <f>IF(M462&lt;&gt;1,"",IF(O462&gt;=2,1,0))</f>
        <v/>
      </c>
      <c r="AC462">
        <f>IF(M462&lt;&gt;1,"",IF(OR(Q462=999,Q462=""),"",IF(OR(Q462&lt;35,Q462&gt;48),1,0)))</f>
        <v/>
      </c>
      <c r="AD462">
        <f>IF(COUNT(AA462:AC462)&lt;3,"",SUM(AA462:AC462))</f>
        <v/>
      </c>
      <c r="AE462">
        <f>IF(L462&gt;=4,2,IF(L462&gt;=2,1,0))</f>
        <v/>
      </c>
      <c r="AF462">
        <f>IF(L462&gt;=5,1,0)</f>
        <v/>
      </c>
      <c r="AG462">
        <f>AE462+AF462</f>
        <v/>
      </c>
      <c r="AH462" s="15">
        <f>IF(M462&lt;&gt;1,"",IF(OR(R462=-9,R462=""),"",R462))</f>
        <v/>
      </c>
      <c r="AI462">
        <f>IF(M462&lt;&gt;1,"",IF(OR(Q462=999,Q462=""),"",Q462))</f>
        <v/>
      </c>
    </row>
    <row r="463">
      <c r="A463" t="inlineStr">
        <is>
          <t>TQRMNOP102281</t>
        </is>
      </c>
      <c r="B463" t="n">
        <v>2025</v>
      </c>
      <c r="C463" t="n">
        <v>1</v>
      </c>
      <c r="D463" t="n">
        <v>40</v>
      </c>
      <c r="E463" t="inlineStr">
        <is>
          <t>N</t>
        </is>
      </c>
      <c r="F463" t="n">
        <v>22</v>
      </c>
      <c r="G463" t="n">
        <v>969</v>
      </c>
      <c r="H463" t="n">
        <v>3</v>
      </c>
      <c r="I463" t="n">
        <v>2</v>
      </c>
      <c r="J463" t="n">
        <v>20</v>
      </c>
      <c r="K463" t="n">
        <v>1</v>
      </c>
      <c r="L463" t="n">
        <v>4</v>
      </c>
      <c r="M463" t="n">
        <v>1</v>
      </c>
      <c r="N463" t="n">
        <v>1</v>
      </c>
      <c r="O463" t="n">
        <v>2</v>
      </c>
      <c r="P463" t="n">
        <v>2</v>
      </c>
      <c r="Q463" t="n">
        <v>37</v>
      </c>
      <c r="R463" s="15" t="n">
        <v>281000</v>
      </c>
      <c r="S463" s="15" t="n">
        <v>0</v>
      </c>
      <c r="T463" s="15" t="n">
        <v>281000</v>
      </c>
      <c r="U463" s="15" t="n">
        <v>126700</v>
      </c>
      <c r="V463">
        <f>IFERROR(VLOOKUP(D463,Tablas_Equivalencia!$A$3:$B$8,2,FALSE),"Sin dato")</f>
        <v/>
      </c>
      <c r="W463">
        <f>IFERROR(VLOOKUP(L463,Tablas_Equivalencia!$D$3:$E$9,2,FALSE),"Sin dato")</f>
        <v/>
      </c>
      <c r="X463">
        <f>IF(I463=1,"Varón","Mujer")</f>
        <v/>
      </c>
      <c r="Y463">
        <f>IFERROR(VLOOKUP(M463,Tablas_Equivalencia!$G$3:$H$6,2,FALSE),"Sin dato")</f>
        <v/>
      </c>
      <c r="Z463">
        <f>IF(J463&lt;=24,"18-24","25-29")</f>
        <v/>
      </c>
      <c r="AA463">
        <f>IF(M463&lt;&gt;1,"",IF(P463=2,1,0))</f>
        <v/>
      </c>
      <c r="AB463">
        <f>IF(M463&lt;&gt;1,"",IF(O463&gt;=2,1,0))</f>
        <v/>
      </c>
      <c r="AC463">
        <f>IF(M463&lt;&gt;1,"",IF(OR(Q463=999,Q463=""),"",IF(OR(Q463&lt;35,Q463&gt;48),1,0)))</f>
        <v/>
      </c>
      <c r="AD463">
        <f>IF(COUNT(AA463:AC463)&lt;3,"",SUM(AA463:AC463))</f>
        <v/>
      </c>
      <c r="AE463">
        <f>IF(L463&gt;=4,2,IF(L463&gt;=2,1,0))</f>
        <v/>
      </c>
      <c r="AF463">
        <f>IF(L463&gt;=5,1,0)</f>
        <v/>
      </c>
      <c r="AG463">
        <f>AE463+AF463</f>
        <v/>
      </c>
      <c r="AH463" s="15">
        <f>IF(M463&lt;&gt;1,"",IF(OR(R463=-9,R463=""),"",R463))</f>
        <v/>
      </c>
      <c r="AI463">
        <f>IF(M463&lt;&gt;1,"",IF(OR(Q463=999,Q463=""),"",Q463))</f>
        <v/>
      </c>
    </row>
    <row r="464">
      <c r="A464" t="inlineStr">
        <is>
          <t>TQRMNOP102304</t>
        </is>
      </c>
      <c r="B464" t="n">
        <v>2025</v>
      </c>
      <c r="C464" t="n">
        <v>1</v>
      </c>
      <c r="D464" t="n">
        <v>40</v>
      </c>
      <c r="E464" t="inlineStr">
        <is>
          <t>N</t>
        </is>
      </c>
      <c r="F464" t="n">
        <v>22</v>
      </c>
      <c r="G464" t="n">
        <v>1034</v>
      </c>
      <c r="H464" t="n">
        <v>2</v>
      </c>
      <c r="I464" t="n">
        <v>2</v>
      </c>
      <c r="J464" t="n">
        <v>25</v>
      </c>
      <c r="K464" t="n">
        <v>1</v>
      </c>
      <c r="L464" t="n">
        <v>5</v>
      </c>
      <c r="M464" t="n">
        <v>3</v>
      </c>
      <c r="R464" s="15" t="n">
        <v>0</v>
      </c>
      <c r="S464" s="15" t="n">
        <v>0</v>
      </c>
      <c r="T464" s="15" t="n">
        <v>0</v>
      </c>
      <c r="U464" s="15" t="n">
        <v>116200</v>
      </c>
      <c r="V464">
        <f>IFERROR(VLOOKUP(D464,Tablas_Equivalencia!$A$3:$B$8,2,FALSE),"Sin dato")</f>
        <v/>
      </c>
      <c r="W464">
        <f>IFERROR(VLOOKUP(L464,Tablas_Equivalencia!$D$3:$E$9,2,FALSE),"Sin dato")</f>
        <v/>
      </c>
      <c r="X464">
        <f>IF(I464=1,"Varón","Mujer")</f>
        <v/>
      </c>
      <c r="Y464">
        <f>IFERROR(VLOOKUP(M464,Tablas_Equivalencia!$G$3:$H$6,2,FALSE),"Sin dato")</f>
        <v/>
      </c>
      <c r="Z464">
        <f>IF(J464&lt;=24,"18-24","25-29")</f>
        <v/>
      </c>
      <c r="AA464">
        <f>IF(M464&lt;&gt;1,"",IF(P464=2,1,0))</f>
        <v/>
      </c>
      <c r="AB464">
        <f>IF(M464&lt;&gt;1,"",IF(O464&gt;=2,1,0))</f>
        <v/>
      </c>
      <c r="AC464">
        <f>IF(M464&lt;&gt;1,"",IF(OR(Q464=999,Q464=""),"",IF(OR(Q464&lt;35,Q464&gt;48),1,0)))</f>
        <v/>
      </c>
      <c r="AD464">
        <f>IF(COUNT(AA464:AC464)&lt;3,"",SUM(AA464:AC464))</f>
        <v/>
      </c>
      <c r="AE464">
        <f>IF(L464&gt;=4,2,IF(L464&gt;=2,1,0))</f>
        <v/>
      </c>
      <c r="AF464">
        <f>IF(L464&gt;=5,1,0)</f>
        <v/>
      </c>
      <c r="AG464">
        <f>AE464+AF464</f>
        <v/>
      </c>
      <c r="AH464" s="15">
        <f>IF(M464&lt;&gt;1,"",IF(OR(R464=-9,R464=""),"",R464))</f>
        <v/>
      </c>
      <c r="AI464">
        <f>IF(M464&lt;&gt;1,"",IF(OR(Q464=999,Q464=""),"",Q464))</f>
        <v/>
      </c>
    </row>
    <row r="465">
      <c r="A465" t="inlineStr">
        <is>
          <t>TQRMNOP102309</t>
        </is>
      </c>
      <c r="B465" t="n">
        <v>2025</v>
      </c>
      <c r="C465" t="n">
        <v>1</v>
      </c>
      <c r="D465" t="n">
        <v>40</v>
      </c>
      <c r="E465" t="inlineStr">
        <is>
          <t>S</t>
        </is>
      </c>
      <c r="F465" t="n">
        <v>7</v>
      </c>
      <c r="G465" t="n">
        <v>342</v>
      </c>
      <c r="H465" t="n">
        <v>3</v>
      </c>
      <c r="I465" t="n">
        <v>2</v>
      </c>
      <c r="J465" t="n">
        <v>18</v>
      </c>
      <c r="K465" t="n">
        <v>1</v>
      </c>
      <c r="L465" t="n">
        <v>4</v>
      </c>
      <c r="M465" t="n">
        <v>1</v>
      </c>
      <c r="N465" t="n">
        <v>3</v>
      </c>
      <c r="O465" t="n">
        <v>1</v>
      </c>
      <c r="P465" t="n">
        <v>2</v>
      </c>
      <c r="Q465" t="n">
        <v>12</v>
      </c>
      <c r="R465" s="15" t="n">
        <v>184000</v>
      </c>
      <c r="S465" s="15" t="n">
        <v>0</v>
      </c>
      <c r="T465" s="15" t="n">
        <v>184000</v>
      </c>
      <c r="U465" s="15" t="n">
        <v>131700</v>
      </c>
      <c r="V465">
        <f>IFERROR(VLOOKUP(D465,Tablas_Equivalencia!$A$3:$B$8,2,FALSE),"Sin dato")</f>
        <v/>
      </c>
      <c r="W465">
        <f>IFERROR(VLOOKUP(L465,Tablas_Equivalencia!$D$3:$E$9,2,FALSE),"Sin dato")</f>
        <v/>
      </c>
      <c r="X465">
        <f>IF(I465=1,"Varón","Mujer")</f>
        <v/>
      </c>
      <c r="Y465">
        <f>IFERROR(VLOOKUP(M465,Tablas_Equivalencia!$G$3:$H$6,2,FALSE),"Sin dato")</f>
        <v/>
      </c>
      <c r="Z465">
        <f>IF(J465&lt;=24,"18-24","25-29")</f>
        <v/>
      </c>
      <c r="AA465">
        <f>IF(M465&lt;&gt;1,"",IF(P465=2,1,0))</f>
        <v/>
      </c>
      <c r="AB465">
        <f>IF(M465&lt;&gt;1,"",IF(O465&gt;=2,1,0))</f>
        <v/>
      </c>
      <c r="AC465">
        <f>IF(M465&lt;&gt;1,"",IF(OR(Q465=999,Q465=""),"",IF(OR(Q465&lt;35,Q465&gt;48),1,0)))</f>
        <v/>
      </c>
      <c r="AD465">
        <f>IF(COUNT(AA465:AC465)&lt;3,"",SUM(AA465:AC465))</f>
        <v/>
      </c>
      <c r="AE465">
        <f>IF(L465&gt;=4,2,IF(L465&gt;=2,1,0))</f>
        <v/>
      </c>
      <c r="AF465">
        <f>IF(L465&gt;=5,1,0)</f>
        <v/>
      </c>
      <c r="AG465">
        <f>AE465+AF465</f>
        <v/>
      </c>
      <c r="AH465" s="15">
        <f>IF(M465&lt;&gt;1,"",IF(OR(R465=-9,R465=""),"",R465))</f>
        <v/>
      </c>
      <c r="AI465">
        <f>IF(M465&lt;&gt;1,"",IF(OR(Q465=999,Q465=""),"",Q465))</f>
        <v/>
      </c>
    </row>
    <row r="466">
      <c r="A466" t="inlineStr">
        <is>
          <t>TQRMNOP102313</t>
        </is>
      </c>
      <c r="B466" t="n">
        <v>2025</v>
      </c>
      <c r="C466" t="n">
        <v>1</v>
      </c>
      <c r="D466" t="n">
        <v>41</v>
      </c>
      <c r="E466" t="inlineStr">
        <is>
          <t>N</t>
        </is>
      </c>
      <c r="F466" t="n">
        <v>15</v>
      </c>
      <c r="G466" t="n">
        <v>1340</v>
      </c>
      <c r="H466" t="n">
        <v>3</v>
      </c>
      <c r="I466" t="n">
        <v>1</v>
      </c>
      <c r="J466" t="n">
        <v>25</v>
      </c>
      <c r="K466" t="n">
        <v>2</v>
      </c>
      <c r="L466" t="n">
        <v>6</v>
      </c>
      <c r="M466" t="n">
        <v>1</v>
      </c>
      <c r="N466" t="n">
        <v>3</v>
      </c>
      <c r="O466" t="n">
        <v>1</v>
      </c>
      <c r="P466" t="n">
        <v>1</v>
      </c>
      <c r="Q466" t="n">
        <v>57</v>
      </c>
      <c r="R466" s="15" t="n">
        <v>835000</v>
      </c>
      <c r="S466" s="15" t="n">
        <v>0</v>
      </c>
      <c r="T466" s="15" t="n">
        <v>835000</v>
      </c>
      <c r="U466" s="15" t="n">
        <v>363800</v>
      </c>
      <c r="V466">
        <f>IFERROR(VLOOKUP(D466,Tablas_Equivalencia!$A$3:$B$8,2,FALSE),"Sin dato")</f>
        <v/>
      </c>
      <c r="W466">
        <f>IFERROR(VLOOKUP(L466,Tablas_Equivalencia!$D$3:$E$9,2,FALSE),"Sin dato")</f>
        <v/>
      </c>
      <c r="X466">
        <f>IF(I466=1,"Varón","Mujer")</f>
        <v/>
      </c>
      <c r="Y466">
        <f>IFERROR(VLOOKUP(M466,Tablas_Equivalencia!$G$3:$H$6,2,FALSE),"Sin dato")</f>
        <v/>
      </c>
      <c r="Z466">
        <f>IF(J466&lt;=24,"18-24","25-29")</f>
        <v/>
      </c>
      <c r="AA466">
        <f>IF(M466&lt;&gt;1,"",IF(P466=2,1,0))</f>
        <v/>
      </c>
      <c r="AB466">
        <f>IF(M466&lt;&gt;1,"",IF(O466&gt;=2,1,0))</f>
        <v/>
      </c>
      <c r="AC466">
        <f>IF(M466&lt;&gt;1,"",IF(OR(Q466=999,Q466=""),"",IF(OR(Q466&lt;35,Q466&gt;48),1,0)))</f>
        <v/>
      </c>
      <c r="AD466">
        <f>IF(COUNT(AA466:AC466)&lt;3,"",SUM(AA466:AC466))</f>
        <v/>
      </c>
      <c r="AE466">
        <f>IF(L466&gt;=4,2,IF(L466&gt;=2,1,0))</f>
        <v/>
      </c>
      <c r="AF466">
        <f>IF(L466&gt;=5,1,0)</f>
        <v/>
      </c>
      <c r="AG466">
        <f>AE466+AF466</f>
        <v/>
      </c>
      <c r="AH466" s="15">
        <f>IF(M466&lt;&gt;1,"",IF(OR(R466=-9,R466=""),"",R466))</f>
        <v/>
      </c>
      <c r="AI466">
        <f>IF(M466&lt;&gt;1,"",IF(OR(Q466=999,Q466=""),"",Q466))</f>
        <v/>
      </c>
    </row>
    <row r="467">
      <c r="A467" t="inlineStr">
        <is>
          <t>TQRMNOP102321</t>
        </is>
      </c>
      <c r="B467" t="n">
        <v>2025</v>
      </c>
      <c r="C467" t="n">
        <v>1</v>
      </c>
      <c r="D467" t="n">
        <v>1</v>
      </c>
      <c r="E467" t="inlineStr">
        <is>
          <t>S</t>
        </is>
      </c>
      <c r="F467" t="n">
        <v>33</v>
      </c>
      <c r="G467" t="n">
        <v>389</v>
      </c>
      <c r="H467" t="n">
        <v>1</v>
      </c>
      <c r="I467" t="n">
        <v>2</v>
      </c>
      <c r="J467" t="n">
        <v>22</v>
      </c>
      <c r="K467" t="n">
        <v>1</v>
      </c>
      <c r="L467" t="n">
        <v>5</v>
      </c>
      <c r="M467" t="n">
        <v>1</v>
      </c>
      <c r="N467" t="n">
        <v>3</v>
      </c>
      <c r="O467" t="n">
        <v>2</v>
      </c>
      <c r="P467" t="n">
        <v>2</v>
      </c>
      <c r="Q467" t="n">
        <v>37</v>
      </c>
      <c r="R467" s="15" t="n">
        <v>449000</v>
      </c>
      <c r="S467" s="15" t="n">
        <v>0</v>
      </c>
      <c r="T467" s="15" t="n">
        <v>449000</v>
      </c>
      <c r="U467" s="15" t="n">
        <v>123700</v>
      </c>
      <c r="V467">
        <f>IFERROR(VLOOKUP(D467,Tablas_Equivalencia!$A$3:$B$8,2,FALSE),"Sin dato")</f>
        <v/>
      </c>
      <c r="W467">
        <f>IFERROR(VLOOKUP(L467,Tablas_Equivalencia!$D$3:$E$9,2,FALSE),"Sin dato")</f>
        <v/>
      </c>
      <c r="X467">
        <f>IF(I467=1,"Varón","Mujer")</f>
        <v/>
      </c>
      <c r="Y467">
        <f>IFERROR(VLOOKUP(M467,Tablas_Equivalencia!$G$3:$H$6,2,FALSE),"Sin dato")</f>
        <v/>
      </c>
      <c r="Z467">
        <f>IF(J467&lt;=24,"18-24","25-29")</f>
        <v/>
      </c>
      <c r="AA467">
        <f>IF(M467&lt;&gt;1,"",IF(P467=2,1,0))</f>
        <v/>
      </c>
      <c r="AB467">
        <f>IF(M467&lt;&gt;1,"",IF(O467&gt;=2,1,0))</f>
        <v/>
      </c>
      <c r="AC467">
        <f>IF(M467&lt;&gt;1,"",IF(OR(Q467=999,Q467=""),"",IF(OR(Q467&lt;35,Q467&gt;48),1,0)))</f>
        <v/>
      </c>
      <c r="AD467">
        <f>IF(COUNT(AA467:AC467)&lt;3,"",SUM(AA467:AC467))</f>
        <v/>
      </c>
      <c r="AE467">
        <f>IF(L467&gt;=4,2,IF(L467&gt;=2,1,0))</f>
        <v/>
      </c>
      <c r="AF467">
        <f>IF(L467&gt;=5,1,0)</f>
        <v/>
      </c>
      <c r="AG467">
        <f>AE467+AF467</f>
        <v/>
      </c>
      <c r="AH467" s="15">
        <f>IF(M467&lt;&gt;1,"",IF(OR(R467=-9,R467=""),"",R467))</f>
        <v/>
      </c>
      <c r="AI467">
        <f>IF(M467&lt;&gt;1,"",IF(OR(Q467=999,Q467=""),"",Q467))</f>
        <v/>
      </c>
    </row>
    <row r="468">
      <c r="A468" t="inlineStr">
        <is>
          <t>TQRMNOP102323</t>
        </is>
      </c>
      <c r="B468" t="n">
        <v>2025</v>
      </c>
      <c r="C468" t="n">
        <v>1</v>
      </c>
      <c r="D468" t="n">
        <v>1</v>
      </c>
      <c r="E468" t="inlineStr">
        <is>
          <t>S</t>
        </is>
      </c>
      <c r="F468" t="n">
        <v>32</v>
      </c>
      <c r="G468" t="n">
        <v>1543</v>
      </c>
      <c r="H468" t="n">
        <v>3</v>
      </c>
      <c r="I468" t="n">
        <v>1</v>
      </c>
      <c r="J468" t="n">
        <v>19</v>
      </c>
      <c r="K468" t="n">
        <v>2</v>
      </c>
      <c r="L468" t="n">
        <v>3</v>
      </c>
      <c r="M468" t="n">
        <v>1</v>
      </c>
      <c r="N468" t="n">
        <v>3</v>
      </c>
      <c r="O468" t="n">
        <v>2</v>
      </c>
      <c r="P468" t="n">
        <v>2</v>
      </c>
      <c r="Q468" t="n">
        <v>32</v>
      </c>
      <c r="R468" s="15" t="n">
        <v>296000</v>
      </c>
      <c r="S468" s="15" t="n">
        <v>0</v>
      </c>
      <c r="T468" s="15" t="n">
        <v>296000</v>
      </c>
      <c r="U468" s="15" t="n">
        <v>140900</v>
      </c>
      <c r="V468">
        <f>IFERROR(VLOOKUP(D468,Tablas_Equivalencia!$A$3:$B$8,2,FALSE),"Sin dato")</f>
        <v/>
      </c>
      <c r="W468">
        <f>IFERROR(VLOOKUP(L468,Tablas_Equivalencia!$D$3:$E$9,2,FALSE),"Sin dato")</f>
        <v/>
      </c>
      <c r="X468">
        <f>IF(I468=1,"Varón","Mujer")</f>
        <v/>
      </c>
      <c r="Y468">
        <f>IFERROR(VLOOKUP(M468,Tablas_Equivalencia!$G$3:$H$6,2,FALSE),"Sin dato")</f>
        <v/>
      </c>
      <c r="Z468">
        <f>IF(J468&lt;=24,"18-24","25-29")</f>
        <v/>
      </c>
      <c r="AA468">
        <f>IF(M468&lt;&gt;1,"",IF(P468=2,1,0))</f>
        <v/>
      </c>
      <c r="AB468">
        <f>IF(M468&lt;&gt;1,"",IF(O468&gt;=2,1,0))</f>
        <v/>
      </c>
      <c r="AC468">
        <f>IF(M468&lt;&gt;1,"",IF(OR(Q468=999,Q468=""),"",IF(OR(Q468&lt;35,Q468&gt;48),1,0)))</f>
        <v/>
      </c>
      <c r="AD468">
        <f>IF(COUNT(AA468:AC468)&lt;3,"",SUM(AA468:AC468))</f>
        <v/>
      </c>
      <c r="AE468">
        <f>IF(L468&gt;=4,2,IF(L468&gt;=2,1,0))</f>
        <v/>
      </c>
      <c r="AF468">
        <f>IF(L468&gt;=5,1,0)</f>
        <v/>
      </c>
      <c r="AG468">
        <f>AE468+AF468</f>
        <v/>
      </c>
      <c r="AH468" s="15">
        <f>IF(M468&lt;&gt;1,"",IF(OR(R468=-9,R468=""),"",R468))</f>
        <v/>
      </c>
      <c r="AI468">
        <f>IF(M468&lt;&gt;1,"",IF(OR(Q468=999,Q468=""),"",Q468))</f>
        <v/>
      </c>
    </row>
    <row r="469">
      <c r="A469" t="inlineStr">
        <is>
          <t>TQRMNOP102327</t>
        </is>
      </c>
      <c r="B469" t="n">
        <v>2025</v>
      </c>
      <c r="C469" t="n">
        <v>1</v>
      </c>
      <c r="D469" t="n">
        <v>44</v>
      </c>
      <c r="E469" t="inlineStr">
        <is>
          <t>N</t>
        </is>
      </c>
      <c r="F469" t="n">
        <v>2</v>
      </c>
      <c r="G469" t="n">
        <v>193</v>
      </c>
      <c r="H469" t="n">
        <v>3</v>
      </c>
      <c r="I469" t="n">
        <v>2</v>
      </c>
      <c r="J469" t="n">
        <v>27</v>
      </c>
      <c r="K469" t="n">
        <v>2</v>
      </c>
      <c r="L469" t="n">
        <v>4</v>
      </c>
      <c r="M469" t="n">
        <v>1</v>
      </c>
      <c r="N469" t="n">
        <v>3</v>
      </c>
      <c r="O469" t="n">
        <v>2</v>
      </c>
      <c r="P469" t="n">
        <v>1</v>
      </c>
      <c r="Q469" t="n">
        <v>38</v>
      </c>
      <c r="R469" s="15" t="n">
        <v>623000</v>
      </c>
      <c r="S469" s="15" t="n">
        <v>0</v>
      </c>
      <c r="T469" s="15" t="n">
        <v>623000</v>
      </c>
      <c r="U469" s="15" t="n">
        <v>514100</v>
      </c>
      <c r="V469">
        <f>IFERROR(VLOOKUP(D469,Tablas_Equivalencia!$A$3:$B$8,2,FALSE),"Sin dato")</f>
        <v/>
      </c>
      <c r="W469">
        <f>IFERROR(VLOOKUP(L469,Tablas_Equivalencia!$D$3:$E$9,2,FALSE),"Sin dato")</f>
        <v/>
      </c>
      <c r="X469">
        <f>IF(I469=1,"Varón","Mujer")</f>
        <v/>
      </c>
      <c r="Y469">
        <f>IFERROR(VLOOKUP(M469,Tablas_Equivalencia!$G$3:$H$6,2,FALSE),"Sin dato")</f>
        <v/>
      </c>
      <c r="Z469">
        <f>IF(J469&lt;=24,"18-24","25-29")</f>
        <v/>
      </c>
      <c r="AA469">
        <f>IF(M469&lt;&gt;1,"",IF(P469=2,1,0))</f>
        <v/>
      </c>
      <c r="AB469">
        <f>IF(M469&lt;&gt;1,"",IF(O469&gt;=2,1,0))</f>
        <v/>
      </c>
      <c r="AC469">
        <f>IF(M469&lt;&gt;1,"",IF(OR(Q469=999,Q469=""),"",IF(OR(Q469&lt;35,Q469&gt;48),1,0)))</f>
        <v/>
      </c>
      <c r="AD469">
        <f>IF(COUNT(AA469:AC469)&lt;3,"",SUM(AA469:AC469))</f>
        <v/>
      </c>
      <c r="AE469">
        <f>IF(L469&gt;=4,2,IF(L469&gt;=2,1,0))</f>
        <v/>
      </c>
      <c r="AF469">
        <f>IF(L469&gt;=5,1,0)</f>
        <v/>
      </c>
      <c r="AG469">
        <f>AE469+AF469</f>
        <v/>
      </c>
      <c r="AH469" s="15">
        <f>IF(M469&lt;&gt;1,"",IF(OR(R469=-9,R469=""),"",R469))</f>
        <v/>
      </c>
      <c r="AI469">
        <f>IF(M469&lt;&gt;1,"",IF(OR(Q469=999,Q469=""),"",Q469))</f>
        <v/>
      </c>
    </row>
    <row r="470">
      <c r="A470" t="inlineStr">
        <is>
          <t>TQRMNOP102332</t>
        </is>
      </c>
      <c r="B470" t="n">
        <v>2025</v>
      </c>
      <c r="C470" t="n">
        <v>1</v>
      </c>
      <c r="D470" t="n">
        <v>43</v>
      </c>
      <c r="E470" t="inlineStr">
        <is>
          <t>N</t>
        </is>
      </c>
      <c r="F470" t="n">
        <v>29</v>
      </c>
      <c r="G470" t="n">
        <v>1307</v>
      </c>
      <c r="H470" t="n">
        <v>1</v>
      </c>
      <c r="I470" t="n">
        <v>1</v>
      </c>
      <c r="J470" t="n">
        <v>26</v>
      </c>
      <c r="K470" t="n">
        <v>2</v>
      </c>
      <c r="L470" t="n">
        <v>3</v>
      </c>
      <c r="M470" t="n">
        <v>1</v>
      </c>
      <c r="N470" t="n">
        <v>3</v>
      </c>
      <c r="O470" t="n">
        <v>2</v>
      </c>
      <c r="P470" t="n">
        <v>2</v>
      </c>
      <c r="Q470" t="n">
        <v>39</v>
      </c>
      <c r="R470" s="15" t="n">
        <v>795000</v>
      </c>
      <c r="S470" s="15" t="n">
        <v>0</v>
      </c>
      <c r="T470" s="15" t="n">
        <v>795000</v>
      </c>
      <c r="U470" s="15" t="n">
        <v>117600</v>
      </c>
      <c r="V470">
        <f>IFERROR(VLOOKUP(D470,Tablas_Equivalencia!$A$3:$B$8,2,FALSE),"Sin dato")</f>
        <v/>
      </c>
      <c r="W470">
        <f>IFERROR(VLOOKUP(L470,Tablas_Equivalencia!$D$3:$E$9,2,FALSE),"Sin dato")</f>
        <v/>
      </c>
      <c r="X470">
        <f>IF(I470=1,"Varón","Mujer")</f>
        <v/>
      </c>
      <c r="Y470">
        <f>IFERROR(VLOOKUP(M470,Tablas_Equivalencia!$G$3:$H$6,2,FALSE),"Sin dato")</f>
        <v/>
      </c>
      <c r="Z470">
        <f>IF(J470&lt;=24,"18-24","25-29")</f>
        <v/>
      </c>
      <c r="AA470">
        <f>IF(M470&lt;&gt;1,"",IF(P470=2,1,0))</f>
        <v/>
      </c>
      <c r="AB470">
        <f>IF(M470&lt;&gt;1,"",IF(O470&gt;=2,1,0))</f>
        <v/>
      </c>
      <c r="AC470">
        <f>IF(M470&lt;&gt;1,"",IF(OR(Q470=999,Q470=""),"",IF(OR(Q470&lt;35,Q470&gt;48),1,0)))</f>
        <v/>
      </c>
      <c r="AD470">
        <f>IF(COUNT(AA470:AC470)&lt;3,"",SUM(AA470:AC470))</f>
        <v/>
      </c>
      <c r="AE470">
        <f>IF(L470&gt;=4,2,IF(L470&gt;=2,1,0))</f>
        <v/>
      </c>
      <c r="AF470">
        <f>IF(L470&gt;=5,1,0)</f>
        <v/>
      </c>
      <c r="AG470">
        <f>AE470+AF470</f>
        <v/>
      </c>
      <c r="AH470" s="15">
        <f>IF(M470&lt;&gt;1,"",IF(OR(R470=-9,R470=""),"",R470))</f>
        <v/>
      </c>
      <c r="AI470">
        <f>IF(M470&lt;&gt;1,"",IF(OR(Q470=999,Q470=""),"",Q470))</f>
        <v/>
      </c>
    </row>
    <row r="471">
      <c r="A471" t="inlineStr">
        <is>
          <t>TQRMNOP102340</t>
        </is>
      </c>
      <c r="B471" t="n">
        <v>2025</v>
      </c>
      <c r="C471" t="n">
        <v>1</v>
      </c>
      <c r="D471" t="n">
        <v>1</v>
      </c>
      <c r="E471" t="inlineStr">
        <is>
          <t>S</t>
        </is>
      </c>
      <c r="F471" t="n">
        <v>33</v>
      </c>
      <c r="G471" t="n">
        <v>1750</v>
      </c>
      <c r="H471" t="n">
        <v>3</v>
      </c>
      <c r="I471" t="n">
        <v>1</v>
      </c>
      <c r="J471" t="n">
        <v>26</v>
      </c>
      <c r="K471" t="n">
        <v>1</v>
      </c>
      <c r="L471" t="n">
        <v>5</v>
      </c>
      <c r="M471" t="n">
        <v>1</v>
      </c>
      <c r="N471" t="n">
        <v>3</v>
      </c>
      <c r="O471" t="n">
        <v>2</v>
      </c>
      <c r="P471" t="n">
        <v>2</v>
      </c>
      <c r="Q471" t="n">
        <v>33</v>
      </c>
      <c r="R471" s="15" t="n">
        <v>556000</v>
      </c>
      <c r="S471" s="15" t="n">
        <v>0</v>
      </c>
      <c r="T471" s="15" t="n">
        <v>556000</v>
      </c>
      <c r="U471" s="15" t="n">
        <v>167900</v>
      </c>
      <c r="V471">
        <f>IFERROR(VLOOKUP(D471,Tablas_Equivalencia!$A$3:$B$8,2,FALSE),"Sin dato")</f>
        <v/>
      </c>
      <c r="W471">
        <f>IFERROR(VLOOKUP(L471,Tablas_Equivalencia!$D$3:$E$9,2,FALSE),"Sin dato")</f>
        <v/>
      </c>
      <c r="X471">
        <f>IF(I471=1,"Varón","Mujer")</f>
        <v/>
      </c>
      <c r="Y471">
        <f>IFERROR(VLOOKUP(M471,Tablas_Equivalencia!$G$3:$H$6,2,FALSE),"Sin dato")</f>
        <v/>
      </c>
      <c r="Z471">
        <f>IF(J471&lt;=24,"18-24","25-29")</f>
        <v/>
      </c>
      <c r="AA471">
        <f>IF(M471&lt;&gt;1,"",IF(P471=2,1,0))</f>
        <v/>
      </c>
      <c r="AB471">
        <f>IF(M471&lt;&gt;1,"",IF(O471&gt;=2,1,0))</f>
        <v/>
      </c>
      <c r="AC471">
        <f>IF(M471&lt;&gt;1,"",IF(OR(Q471=999,Q471=""),"",IF(OR(Q471&lt;35,Q471&gt;48),1,0)))</f>
        <v/>
      </c>
      <c r="AD471">
        <f>IF(COUNT(AA471:AC471)&lt;3,"",SUM(AA471:AC471))</f>
        <v/>
      </c>
      <c r="AE471">
        <f>IF(L471&gt;=4,2,IF(L471&gt;=2,1,0))</f>
        <v/>
      </c>
      <c r="AF471">
        <f>IF(L471&gt;=5,1,0)</f>
        <v/>
      </c>
      <c r="AG471">
        <f>AE471+AF471</f>
        <v/>
      </c>
      <c r="AH471" s="15">
        <f>IF(M471&lt;&gt;1,"",IF(OR(R471=-9,R471=""),"",R471))</f>
        <v/>
      </c>
      <c r="AI471">
        <f>IF(M471&lt;&gt;1,"",IF(OR(Q471=999,Q471=""),"",Q471))</f>
        <v/>
      </c>
    </row>
    <row r="472">
      <c r="A472" t="inlineStr">
        <is>
          <t>TQRMNOP102344</t>
        </is>
      </c>
      <c r="B472" t="n">
        <v>2025</v>
      </c>
      <c r="C472" t="n">
        <v>1</v>
      </c>
      <c r="D472" t="n">
        <v>44</v>
      </c>
      <c r="E472" t="inlineStr">
        <is>
          <t>N</t>
        </is>
      </c>
      <c r="F472" t="n">
        <v>4</v>
      </c>
      <c r="G472" t="n">
        <v>1423</v>
      </c>
      <c r="H472" t="n">
        <v>1</v>
      </c>
      <c r="I472" t="n">
        <v>1</v>
      </c>
      <c r="J472" t="n">
        <v>25</v>
      </c>
      <c r="K472" t="n">
        <v>2</v>
      </c>
      <c r="L472" t="n">
        <v>3</v>
      </c>
      <c r="M472" t="n">
        <v>3</v>
      </c>
      <c r="R472" s="15" t="n">
        <v>0</v>
      </c>
      <c r="S472" s="15" t="n">
        <v>0</v>
      </c>
      <c r="T472" s="15" t="n">
        <v>0</v>
      </c>
      <c r="U472" s="15" t="n">
        <v>128400</v>
      </c>
      <c r="V472">
        <f>IFERROR(VLOOKUP(D472,Tablas_Equivalencia!$A$3:$B$8,2,FALSE),"Sin dato")</f>
        <v/>
      </c>
      <c r="W472">
        <f>IFERROR(VLOOKUP(L472,Tablas_Equivalencia!$D$3:$E$9,2,FALSE),"Sin dato")</f>
        <v/>
      </c>
      <c r="X472">
        <f>IF(I472=1,"Varón","Mujer")</f>
        <v/>
      </c>
      <c r="Y472">
        <f>IFERROR(VLOOKUP(M472,Tablas_Equivalencia!$G$3:$H$6,2,FALSE),"Sin dato")</f>
        <v/>
      </c>
      <c r="Z472">
        <f>IF(J472&lt;=24,"18-24","25-29")</f>
        <v/>
      </c>
      <c r="AA472">
        <f>IF(M472&lt;&gt;1,"",IF(P472=2,1,0))</f>
        <v/>
      </c>
      <c r="AB472">
        <f>IF(M472&lt;&gt;1,"",IF(O472&gt;=2,1,0))</f>
        <v/>
      </c>
      <c r="AC472">
        <f>IF(M472&lt;&gt;1,"",IF(OR(Q472=999,Q472=""),"",IF(OR(Q472&lt;35,Q472&gt;48),1,0)))</f>
        <v/>
      </c>
      <c r="AD472">
        <f>IF(COUNT(AA472:AC472)&lt;3,"",SUM(AA472:AC472))</f>
        <v/>
      </c>
      <c r="AE472">
        <f>IF(L472&gt;=4,2,IF(L472&gt;=2,1,0))</f>
        <v/>
      </c>
      <c r="AF472">
        <f>IF(L472&gt;=5,1,0)</f>
        <v/>
      </c>
      <c r="AG472">
        <f>AE472+AF472</f>
        <v/>
      </c>
      <c r="AH472" s="15">
        <f>IF(M472&lt;&gt;1,"",IF(OR(R472=-9,R472=""),"",R472))</f>
        <v/>
      </c>
      <c r="AI472">
        <f>IF(M472&lt;&gt;1,"",IF(OR(Q472=999,Q472=""),"",Q472))</f>
        <v/>
      </c>
    </row>
    <row r="473">
      <c r="A473" t="inlineStr">
        <is>
          <t>TQRMNOP102347</t>
        </is>
      </c>
      <c r="B473" t="n">
        <v>2025</v>
      </c>
      <c r="C473" t="n">
        <v>1</v>
      </c>
      <c r="D473" t="n">
        <v>1</v>
      </c>
      <c r="E473" t="inlineStr">
        <is>
          <t>S</t>
        </is>
      </c>
      <c r="F473" t="n">
        <v>33</v>
      </c>
      <c r="G473" t="n">
        <v>1430</v>
      </c>
      <c r="H473" t="n">
        <v>1</v>
      </c>
      <c r="I473" t="n">
        <v>1</v>
      </c>
      <c r="J473" t="n">
        <v>22</v>
      </c>
      <c r="K473" t="n">
        <v>1</v>
      </c>
      <c r="L473" t="n">
        <v>6</v>
      </c>
      <c r="M473" t="n">
        <v>1</v>
      </c>
      <c r="N473" t="n">
        <v>3</v>
      </c>
      <c r="O473" t="n">
        <v>1</v>
      </c>
      <c r="P473" t="n">
        <v>2</v>
      </c>
      <c r="Q473" t="n">
        <v>17</v>
      </c>
      <c r="R473" s="15" t="n">
        <v>302000</v>
      </c>
      <c r="S473" s="15" t="n">
        <v>0</v>
      </c>
      <c r="T473" s="15" t="n">
        <v>302000</v>
      </c>
      <c r="U473" s="15" t="n">
        <v>366200</v>
      </c>
      <c r="V473">
        <f>IFERROR(VLOOKUP(D473,Tablas_Equivalencia!$A$3:$B$8,2,FALSE),"Sin dato")</f>
        <v/>
      </c>
      <c r="W473">
        <f>IFERROR(VLOOKUP(L473,Tablas_Equivalencia!$D$3:$E$9,2,FALSE),"Sin dato")</f>
        <v/>
      </c>
      <c r="X473">
        <f>IF(I473=1,"Varón","Mujer")</f>
        <v/>
      </c>
      <c r="Y473">
        <f>IFERROR(VLOOKUP(M473,Tablas_Equivalencia!$G$3:$H$6,2,FALSE),"Sin dato")</f>
        <v/>
      </c>
      <c r="Z473">
        <f>IF(J473&lt;=24,"18-24","25-29")</f>
        <v/>
      </c>
      <c r="AA473">
        <f>IF(M473&lt;&gt;1,"",IF(P473=2,1,0))</f>
        <v/>
      </c>
      <c r="AB473">
        <f>IF(M473&lt;&gt;1,"",IF(O473&gt;=2,1,0))</f>
        <v/>
      </c>
      <c r="AC473">
        <f>IF(M473&lt;&gt;1,"",IF(OR(Q473=999,Q473=""),"",IF(OR(Q473&lt;35,Q473&gt;48),1,0)))</f>
        <v/>
      </c>
      <c r="AD473">
        <f>IF(COUNT(AA473:AC473)&lt;3,"",SUM(AA473:AC473))</f>
        <v/>
      </c>
      <c r="AE473">
        <f>IF(L473&gt;=4,2,IF(L473&gt;=2,1,0))</f>
        <v/>
      </c>
      <c r="AF473">
        <f>IF(L473&gt;=5,1,0)</f>
        <v/>
      </c>
      <c r="AG473">
        <f>AE473+AF473</f>
        <v/>
      </c>
      <c r="AH473" s="15">
        <f>IF(M473&lt;&gt;1,"",IF(OR(R473=-9,R473=""),"",R473))</f>
        <v/>
      </c>
      <c r="AI473">
        <f>IF(M473&lt;&gt;1,"",IF(OR(Q473=999,Q473=""),"",Q473))</f>
        <v/>
      </c>
    </row>
    <row r="474">
      <c r="A474" t="inlineStr">
        <is>
          <t>TQRMNOP102349</t>
        </is>
      </c>
      <c r="B474" t="n">
        <v>2025</v>
      </c>
      <c r="C474" t="n">
        <v>1</v>
      </c>
      <c r="D474" t="n">
        <v>1</v>
      </c>
      <c r="E474" t="inlineStr">
        <is>
          <t>S</t>
        </is>
      </c>
      <c r="F474" t="n">
        <v>33</v>
      </c>
      <c r="G474" t="n">
        <v>1002</v>
      </c>
      <c r="H474" t="n">
        <v>3</v>
      </c>
      <c r="I474" t="n">
        <v>2</v>
      </c>
      <c r="J474" t="n">
        <v>19</v>
      </c>
      <c r="K474" t="n">
        <v>1</v>
      </c>
      <c r="L474" t="n">
        <v>3</v>
      </c>
      <c r="M474" t="n">
        <v>1</v>
      </c>
      <c r="N474" t="n">
        <v>2</v>
      </c>
      <c r="O474" t="n">
        <v>2</v>
      </c>
      <c r="P474" t="n">
        <v>2</v>
      </c>
      <c r="Q474" t="n">
        <v>49</v>
      </c>
      <c r="R474" s="15" t="n">
        <v>350000</v>
      </c>
      <c r="S474" s="15" t="n">
        <v>0</v>
      </c>
      <c r="T474" s="15" t="n">
        <v>350000</v>
      </c>
      <c r="U474" s="15" t="n">
        <v>140000</v>
      </c>
      <c r="V474">
        <f>IFERROR(VLOOKUP(D474,Tablas_Equivalencia!$A$3:$B$8,2,FALSE),"Sin dato")</f>
        <v/>
      </c>
      <c r="W474">
        <f>IFERROR(VLOOKUP(L474,Tablas_Equivalencia!$D$3:$E$9,2,FALSE),"Sin dato")</f>
        <v/>
      </c>
      <c r="X474">
        <f>IF(I474=1,"Varón","Mujer")</f>
        <v/>
      </c>
      <c r="Y474">
        <f>IFERROR(VLOOKUP(M474,Tablas_Equivalencia!$G$3:$H$6,2,FALSE),"Sin dato")</f>
        <v/>
      </c>
      <c r="Z474">
        <f>IF(J474&lt;=24,"18-24","25-29")</f>
        <v/>
      </c>
      <c r="AA474">
        <f>IF(M474&lt;&gt;1,"",IF(P474=2,1,0))</f>
        <v/>
      </c>
      <c r="AB474">
        <f>IF(M474&lt;&gt;1,"",IF(O474&gt;=2,1,0))</f>
        <v/>
      </c>
      <c r="AC474">
        <f>IF(M474&lt;&gt;1,"",IF(OR(Q474=999,Q474=""),"",IF(OR(Q474&lt;35,Q474&gt;48),1,0)))</f>
        <v/>
      </c>
      <c r="AD474">
        <f>IF(COUNT(AA474:AC474)&lt;3,"",SUM(AA474:AC474))</f>
        <v/>
      </c>
      <c r="AE474">
        <f>IF(L474&gt;=4,2,IF(L474&gt;=2,1,0))</f>
        <v/>
      </c>
      <c r="AF474">
        <f>IF(L474&gt;=5,1,0)</f>
        <v/>
      </c>
      <c r="AG474">
        <f>AE474+AF474</f>
        <v/>
      </c>
      <c r="AH474" s="15">
        <f>IF(M474&lt;&gt;1,"",IF(OR(R474=-9,R474=""),"",R474))</f>
        <v/>
      </c>
      <c r="AI474">
        <f>IF(M474&lt;&gt;1,"",IF(OR(Q474=999,Q474=""),"",Q474))</f>
        <v/>
      </c>
    </row>
    <row r="475">
      <c r="A475" t="inlineStr">
        <is>
          <t>TQRMNOP102351</t>
        </is>
      </c>
      <c r="B475" t="n">
        <v>2025</v>
      </c>
      <c r="C475" t="n">
        <v>1</v>
      </c>
      <c r="D475" t="n">
        <v>1</v>
      </c>
      <c r="E475" t="inlineStr">
        <is>
          <t>S</t>
        </is>
      </c>
      <c r="F475" t="n">
        <v>33</v>
      </c>
      <c r="G475" t="n">
        <v>994</v>
      </c>
      <c r="H475" t="n">
        <v>3</v>
      </c>
      <c r="I475" t="n">
        <v>2</v>
      </c>
      <c r="J475" t="n">
        <v>25</v>
      </c>
      <c r="K475" t="n">
        <v>2</v>
      </c>
      <c r="L475" t="n">
        <v>1</v>
      </c>
      <c r="M475" t="n">
        <v>1</v>
      </c>
      <c r="N475" t="n">
        <v>3</v>
      </c>
      <c r="O475" t="n">
        <v>2</v>
      </c>
      <c r="P475" t="n">
        <v>2</v>
      </c>
      <c r="Q475" t="n">
        <v>27</v>
      </c>
      <c r="R475" s="15" t="n">
        <v>303000</v>
      </c>
      <c r="S475" s="15" t="n">
        <v>0</v>
      </c>
      <c r="T475" s="15" t="n">
        <v>303000</v>
      </c>
      <c r="U475" s="15" t="n">
        <v>135200</v>
      </c>
      <c r="V475">
        <f>IFERROR(VLOOKUP(D475,Tablas_Equivalencia!$A$3:$B$8,2,FALSE),"Sin dato")</f>
        <v/>
      </c>
      <c r="W475">
        <f>IFERROR(VLOOKUP(L475,Tablas_Equivalencia!$D$3:$E$9,2,FALSE),"Sin dato")</f>
        <v/>
      </c>
      <c r="X475">
        <f>IF(I475=1,"Varón","Mujer")</f>
        <v/>
      </c>
      <c r="Y475">
        <f>IFERROR(VLOOKUP(M475,Tablas_Equivalencia!$G$3:$H$6,2,FALSE),"Sin dato")</f>
        <v/>
      </c>
      <c r="Z475">
        <f>IF(J475&lt;=24,"18-24","25-29")</f>
        <v/>
      </c>
      <c r="AA475">
        <f>IF(M475&lt;&gt;1,"",IF(P475=2,1,0))</f>
        <v/>
      </c>
      <c r="AB475">
        <f>IF(M475&lt;&gt;1,"",IF(O475&gt;=2,1,0))</f>
        <v/>
      </c>
      <c r="AC475">
        <f>IF(M475&lt;&gt;1,"",IF(OR(Q475=999,Q475=""),"",IF(OR(Q475&lt;35,Q475&gt;48),1,0)))</f>
        <v/>
      </c>
      <c r="AD475">
        <f>IF(COUNT(AA475:AC475)&lt;3,"",SUM(AA475:AC475))</f>
        <v/>
      </c>
      <c r="AE475">
        <f>IF(L475&gt;=4,2,IF(L475&gt;=2,1,0))</f>
        <v/>
      </c>
      <c r="AF475">
        <f>IF(L475&gt;=5,1,0)</f>
        <v/>
      </c>
      <c r="AG475">
        <f>AE475+AF475</f>
        <v/>
      </c>
      <c r="AH475" s="15">
        <f>IF(M475&lt;&gt;1,"",IF(OR(R475=-9,R475=""),"",R475))</f>
        <v/>
      </c>
      <c r="AI475">
        <f>IF(M475&lt;&gt;1,"",IF(OR(Q475=999,Q475=""),"",Q475))</f>
        <v/>
      </c>
    </row>
    <row r="476">
      <c r="A476" t="inlineStr">
        <is>
          <t>TQRMNOP102359</t>
        </is>
      </c>
      <c r="B476" t="n">
        <v>2025</v>
      </c>
      <c r="C476" t="n">
        <v>1</v>
      </c>
      <c r="D476" t="n">
        <v>42</v>
      </c>
      <c r="E476" t="inlineStr">
        <is>
          <t>N</t>
        </is>
      </c>
      <c r="F476" t="n">
        <v>27</v>
      </c>
      <c r="G476" t="n">
        <v>1396</v>
      </c>
      <c r="H476" t="n">
        <v>3</v>
      </c>
      <c r="I476" t="n">
        <v>2</v>
      </c>
      <c r="J476" t="n">
        <v>29</v>
      </c>
      <c r="K476" t="n">
        <v>1</v>
      </c>
      <c r="L476" t="n">
        <v>6</v>
      </c>
      <c r="M476" t="n">
        <v>1</v>
      </c>
      <c r="N476" t="n">
        <v>2</v>
      </c>
      <c r="O476" t="n">
        <v>1</v>
      </c>
      <c r="P476" t="n">
        <v>1</v>
      </c>
      <c r="Q476" t="n">
        <v>46</v>
      </c>
      <c r="R476" s="15" t="n">
        <v>960000</v>
      </c>
      <c r="S476" s="15" t="n">
        <v>108000</v>
      </c>
      <c r="T476" s="15" t="n">
        <v>1068000</v>
      </c>
      <c r="U476" s="15" t="n">
        <v>279600</v>
      </c>
      <c r="V476">
        <f>IFERROR(VLOOKUP(D476,Tablas_Equivalencia!$A$3:$B$8,2,FALSE),"Sin dato")</f>
        <v/>
      </c>
      <c r="W476">
        <f>IFERROR(VLOOKUP(L476,Tablas_Equivalencia!$D$3:$E$9,2,FALSE),"Sin dato")</f>
        <v/>
      </c>
      <c r="X476">
        <f>IF(I476=1,"Varón","Mujer")</f>
        <v/>
      </c>
      <c r="Y476">
        <f>IFERROR(VLOOKUP(M476,Tablas_Equivalencia!$G$3:$H$6,2,FALSE),"Sin dato")</f>
        <v/>
      </c>
      <c r="Z476">
        <f>IF(J476&lt;=24,"18-24","25-29")</f>
        <v/>
      </c>
      <c r="AA476">
        <f>IF(M476&lt;&gt;1,"",IF(P476=2,1,0))</f>
        <v/>
      </c>
      <c r="AB476">
        <f>IF(M476&lt;&gt;1,"",IF(O476&gt;=2,1,0))</f>
        <v/>
      </c>
      <c r="AC476">
        <f>IF(M476&lt;&gt;1,"",IF(OR(Q476=999,Q476=""),"",IF(OR(Q476&lt;35,Q476&gt;48),1,0)))</f>
        <v/>
      </c>
      <c r="AD476">
        <f>IF(COUNT(AA476:AC476)&lt;3,"",SUM(AA476:AC476))</f>
        <v/>
      </c>
      <c r="AE476">
        <f>IF(L476&gt;=4,2,IF(L476&gt;=2,1,0))</f>
        <v/>
      </c>
      <c r="AF476">
        <f>IF(L476&gt;=5,1,0)</f>
        <v/>
      </c>
      <c r="AG476">
        <f>AE476+AF476</f>
        <v/>
      </c>
      <c r="AH476" s="15">
        <f>IF(M476&lt;&gt;1,"",IF(OR(R476=-9,R476=""),"",R476))</f>
        <v/>
      </c>
      <c r="AI476">
        <f>IF(M476&lt;&gt;1,"",IF(OR(Q476=999,Q476=""),"",Q476))</f>
        <v/>
      </c>
    </row>
    <row r="477">
      <c r="A477" t="inlineStr">
        <is>
          <t>TQRMNOP102361</t>
        </is>
      </c>
      <c r="B477" t="n">
        <v>2025</v>
      </c>
      <c r="C477" t="n">
        <v>1</v>
      </c>
      <c r="D477" t="n">
        <v>43</v>
      </c>
      <c r="E477" t="inlineStr">
        <is>
          <t>S</t>
        </is>
      </c>
      <c r="F477" t="n">
        <v>17</v>
      </c>
      <c r="G477" t="n">
        <v>1044</v>
      </c>
      <c r="H477" t="n">
        <v>1</v>
      </c>
      <c r="I477" t="n">
        <v>1</v>
      </c>
      <c r="J477" t="n">
        <v>20</v>
      </c>
      <c r="K477" t="n">
        <v>2</v>
      </c>
      <c r="L477" t="n">
        <v>2</v>
      </c>
      <c r="M477" t="n">
        <v>3</v>
      </c>
      <c r="R477" s="15" t="n">
        <v>0</v>
      </c>
      <c r="S477" s="15" t="n">
        <v>0</v>
      </c>
      <c r="T477" s="15" t="n">
        <v>0</v>
      </c>
      <c r="U477" s="15" t="n">
        <v>392400</v>
      </c>
      <c r="V477">
        <f>IFERROR(VLOOKUP(D477,Tablas_Equivalencia!$A$3:$B$8,2,FALSE),"Sin dato")</f>
        <v/>
      </c>
      <c r="W477">
        <f>IFERROR(VLOOKUP(L477,Tablas_Equivalencia!$D$3:$E$9,2,FALSE),"Sin dato")</f>
        <v/>
      </c>
      <c r="X477">
        <f>IF(I477=1,"Varón","Mujer")</f>
        <v/>
      </c>
      <c r="Y477">
        <f>IFERROR(VLOOKUP(M477,Tablas_Equivalencia!$G$3:$H$6,2,FALSE),"Sin dato")</f>
        <v/>
      </c>
      <c r="Z477">
        <f>IF(J477&lt;=24,"18-24","25-29")</f>
        <v/>
      </c>
      <c r="AA477">
        <f>IF(M477&lt;&gt;1,"",IF(P477=2,1,0))</f>
        <v/>
      </c>
      <c r="AB477">
        <f>IF(M477&lt;&gt;1,"",IF(O477&gt;=2,1,0))</f>
        <v/>
      </c>
      <c r="AC477">
        <f>IF(M477&lt;&gt;1,"",IF(OR(Q477=999,Q477=""),"",IF(OR(Q477&lt;35,Q477&gt;48),1,0)))</f>
        <v/>
      </c>
      <c r="AD477">
        <f>IF(COUNT(AA477:AC477)&lt;3,"",SUM(AA477:AC477))</f>
        <v/>
      </c>
      <c r="AE477">
        <f>IF(L477&gt;=4,2,IF(L477&gt;=2,1,0))</f>
        <v/>
      </c>
      <c r="AF477">
        <f>IF(L477&gt;=5,1,0)</f>
        <v/>
      </c>
      <c r="AG477">
        <f>AE477+AF477</f>
        <v/>
      </c>
      <c r="AH477" s="15">
        <f>IF(M477&lt;&gt;1,"",IF(OR(R477=-9,R477=""),"",R477))</f>
        <v/>
      </c>
      <c r="AI477">
        <f>IF(M477&lt;&gt;1,"",IF(OR(Q477=999,Q477=""),"",Q477))</f>
        <v/>
      </c>
    </row>
    <row r="478">
      <c r="A478" t="inlineStr">
        <is>
          <t>TQRMNOP102363</t>
        </is>
      </c>
      <c r="B478" t="n">
        <v>2025</v>
      </c>
      <c r="C478" t="n">
        <v>1</v>
      </c>
      <c r="D478" t="n">
        <v>44</v>
      </c>
      <c r="E478" t="inlineStr">
        <is>
          <t>N</t>
        </is>
      </c>
      <c r="F478" t="n">
        <v>6</v>
      </c>
      <c r="G478" t="n">
        <v>675</v>
      </c>
      <c r="H478" t="n">
        <v>3</v>
      </c>
      <c r="I478" t="n">
        <v>1</v>
      </c>
      <c r="J478" t="n">
        <v>23</v>
      </c>
      <c r="K478" t="n">
        <v>2</v>
      </c>
      <c r="L478" t="n">
        <v>7</v>
      </c>
      <c r="M478" t="n">
        <v>2</v>
      </c>
      <c r="R478" s="15" t="n">
        <v>0</v>
      </c>
      <c r="S478" s="15" t="n">
        <v>0</v>
      </c>
      <c r="T478" s="15" t="n">
        <v>0</v>
      </c>
      <c r="U478" s="15" t="n">
        <v>177000</v>
      </c>
      <c r="V478">
        <f>IFERROR(VLOOKUP(D478,Tablas_Equivalencia!$A$3:$B$8,2,FALSE),"Sin dato")</f>
        <v/>
      </c>
      <c r="W478">
        <f>IFERROR(VLOOKUP(L478,Tablas_Equivalencia!$D$3:$E$9,2,FALSE),"Sin dato")</f>
        <v/>
      </c>
      <c r="X478">
        <f>IF(I478=1,"Varón","Mujer")</f>
        <v/>
      </c>
      <c r="Y478">
        <f>IFERROR(VLOOKUP(M478,Tablas_Equivalencia!$G$3:$H$6,2,FALSE),"Sin dato")</f>
        <v/>
      </c>
      <c r="Z478">
        <f>IF(J478&lt;=24,"18-24","25-29")</f>
        <v/>
      </c>
      <c r="AA478">
        <f>IF(M478&lt;&gt;1,"",IF(P478=2,1,0))</f>
        <v/>
      </c>
      <c r="AB478">
        <f>IF(M478&lt;&gt;1,"",IF(O478&gt;=2,1,0))</f>
        <v/>
      </c>
      <c r="AC478">
        <f>IF(M478&lt;&gt;1,"",IF(OR(Q478=999,Q478=""),"",IF(OR(Q478&lt;35,Q478&gt;48),1,0)))</f>
        <v/>
      </c>
      <c r="AD478">
        <f>IF(COUNT(AA478:AC478)&lt;3,"",SUM(AA478:AC478))</f>
        <v/>
      </c>
      <c r="AE478">
        <f>IF(L478&gt;=4,2,IF(L478&gt;=2,1,0))</f>
        <v/>
      </c>
      <c r="AF478">
        <f>IF(L478&gt;=5,1,0)</f>
        <v/>
      </c>
      <c r="AG478">
        <f>AE478+AF478</f>
        <v/>
      </c>
      <c r="AH478" s="15">
        <f>IF(M478&lt;&gt;1,"",IF(OR(R478=-9,R478=""),"",R478))</f>
        <v/>
      </c>
      <c r="AI478">
        <f>IF(M478&lt;&gt;1,"",IF(OR(Q478=999,Q478=""),"",Q478))</f>
        <v/>
      </c>
    </row>
    <row r="479">
      <c r="A479" t="inlineStr">
        <is>
          <t>TQRMNOP102370</t>
        </is>
      </c>
      <c r="B479" t="n">
        <v>2025</v>
      </c>
      <c r="C479" t="n">
        <v>1</v>
      </c>
      <c r="D479" t="n">
        <v>41</v>
      </c>
      <c r="E479" t="inlineStr">
        <is>
          <t>S</t>
        </is>
      </c>
      <c r="F479" t="n">
        <v>8</v>
      </c>
      <c r="G479" t="n">
        <v>1695</v>
      </c>
      <c r="H479" t="n">
        <v>10</v>
      </c>
      <c r="I479" t="n">
        <v>2</v>
      </c>
      <c r="J479" t="n">
        <v>28</v>
      </c>
      <c r="K479" t="n">
        <v>2</v>
      </c>
      <c r="L479" t="n">
        <v>2</v>
      </c>
      <c r="M479" t="n">
        <v>1</v>
      </c>
      <c r="N479" t="n">
        <v>3</v>
      </c>
      <c r="O479" t="n">
        <v>2</v>
      </c>
      <c r="P479" t="n">
        <v>2</v>
      </c>
      <c r="Q479" t="n">
        <v>30</v>
      </c>
      <c r="R479" s="15" t="n">
        <v>393000</v>
      </c>
      <c r="S479" s="15" t="n">
        <v>0</v>
      </c>
      <c r="T479" s="15" t="n">
        <v>393000</v>
      </c>
      <c r="U479" s="15" t="n">
        <v>107800</v>
      </c>
      <c r="V479">
        <f>IFERROR(VLOOKUP(D479,Tablas_Equivalencia!$A$3:$B$8,2,FALSE),"Sin dato")</f>
        <v/>
      </c>
      <c r="W479">
        <f>IFERROR(VLOOKUP(L479,Tablas_Equivalencia!$D$3:$E$9,2,FALSE),"Sin dato")</f>
        <v/>
      </c>
      <c r="X479">
        <f>IF(I479=1,"Varón","Mujer")</f>
        <v/>
      </c>
      <c r="Y479">
        <f>IFERROR(VLOOKUP(M479,Tablas_Equivalencia!$G$3:$H$6,2,FALSE),"Sin dato")</f>
        <v/>
      </c>
      <c r="Z479">
        <f>IF(J479&lt;=24,"18-24","25-29")</f>
        <v/>
      </c>
      <c r="AA479">
        <f>IF(M479&lt;&gt;1,"",IF(P479=2,1,0))</f>
        <v/>
      </c>
      <c r="AB479">
        <f>IF(M479&lt;&gt;1,"",IF(O479&gt;=2,1,0))</f>
        <v/>
      </c>
      <c r="AC479">
        <f>IF(M479&lt;&gt;1,"",IF(OR(Q479=999,Q479=""),"",IF(OR(Q479&lt;35,Q479&gt;48),1,0)))</f>
        <v/>
      </c>
      <c r="AD479">
        <f>IF(COUNT(AA479:AC479)&lt;3,"",SUM(AA479:AC479))</f>
        <v/>
      </c>
      <c r="AE479">
        <f>IF(L479&gt;=4,2,IF(L479&gt;=2,1,0))</f>
        <v/>
      </c>
      <c r="AF479">
        <f>IF(L479&gt;=5,1,0)</f>
        <v/>
      </c>
      <c r="AG479">
        <f>AE479+AF479</f>
        <v/>
      </c>
      <c r="AH479" s="15">
        <f>IF(M479&lt;&gt;1,"",IF(OR(R479=-9,R479=""),"",R479))</f>
        <v/>
      </c>
      <c r="AI479">
        <f>IF(M479&lt;&gt;1,"",IF(OR(Q479=999,Q479=""),"",Q479))</f>
        <v/>
      </c>
    </row>
    <row r="480">
      <c r="A480" t="inlineStr">
        <is>
          <t>TQRMNOP102372</t>
        </is>
      </c>
      <c r="B480" t="n">
        <v>2025</v>
      </c>
      <c r="C480" t="n">
        <v>1</v>
      </c>
      <c r="D480" t="n">
        <v>1</v>
      </c>
      <c r="E480" t="inlineStr">
        <is>
          <t>S</t>
        </is>
      </c>
      <c r="F480" t="n">
        <v>33</v>
      </c>
      <c r="G480" t="n">
        <v>539</v>
      </c>
      <c r="H480" t="n">
        <v>1</v>
      </c>
      <c r="I480" t="n">
        <v>2</v>
      </c>
      <c r="J480" t="n">
        <v>24</v>
      </c>
      <c r="K480" t="n">
        <v>2</v>
      </c>
      <c r="L480" t="n">
        <v>6</v>
      </c>
      <c r="M480" t="n">
        <v>2</v>
      </c>
      <c r="R480" s="15" t="n">
        <v>0</v>
      </c>
      <c r="S480" s="15" t="n">
        <v>0</v>
      </c>
      <c r="T480" s="15" t="n">
        <v>0</v>
      </c>
      <c r="U480" s="15" t="n">
        <v>69600</v>
      </c>
      <c r="V480">
        <f>IFERROR(VLOOKUP(D480,Tablas_Equivalencia!$A$3:$B$8,2,FALSE),"Sin dato")</f>
        <v/>
      </c>
      <c r="W480">
        <f>IFERROR(VLOOKUP(L480,Tablas_Equivalencia!$D$3:$E$9,2,FALSE),"Sin dato")</f>
        <v/>
      </c>
      <c r="X480">
        <f>IF(I480=1,"Varón","Mujer")</f>
        <v/>
      </c>
      <c r="Y480">
        <f>IFERROR(VLOOKUP(M480,Tablas_Equivalencia!$G$3:$H$6,2,FALSE),"Sin dato")</f>
        <v/>
      </c>
      <c r="Z480">
        <f>IF(J480&lt;=24,"18-24","25-29")</f>
        <v/>
      </c>
      <c r="AA480">
        <f>IF(M480&lt;&gt;1,"",IF(P480=2,1,0))</f>
        <v/>
      </c>
      <c r="AB480">
        <f>IF(M480&lt;&gt;1,"",IF(O480&gt;=2,1,0))</f>
        <v/>
      </c>
      <c r="AC480">
        <f>IF(M480&lt;&gt;1,"",IF(OR(Q480=999,Q480=""),"",IF(OR(Q480&lt;35,Q480&gt;48),1,0)))</f>
        <v/>
      </c>
      <c r="AD480">
        <f>IF(COUNT(AA480:AC480)&lt;3,"",SUM(AA480:AC480))</f>
        <v/>
      </c>
      <c r="AE480">
        <f>IF(L480&gt;=4,2,IF(L480&gt;=2,1,0))</f>
        <v/>
      </c>
      <c r="AF480">
        <f>IF(L480&gt;=5,1,0)</f>
        <v/>
      </c>
      <c r="AG480">
        <f>AE480+AF480</f>
        <v/>
      </c>
      <c r="AH480" s="15">
        <f>IF(M480&lt;&gt;1,"",IF(OR(R480=-9,R480=""),"",R480))</f>
        <v/>
      </c>
      <c r="AI480">
        <f>IF(M480&lt;&gt;1,"",IF(OR(Q480=999,Q480=""),"",Q480))</f>
        <v/>
      </c>
    </row>
    <row r="481">
      <c r="A481" t="inlineStr">
        <is>
          <t>TQRMNOP102374</t>
        </is>
      </c>
      <c r="B481" t="n">
        <v>2025</v>
      </c>
      <c r="C481" t="n">
        <v>1</v>
      </c>
      <c r="D481" t="n">
        <v>43</v>
      </c>
      <c r="E481" t="inlineStr">
        <is>
          <t>S</t>
        </is>
      </c>
      <c r="F481" t="n">
        <v>20</v>
      </c>
      <c r="G481" t="n">
        <v>1411</v>
      </c>
      <c r="H481" t="n">
        <v>3</v>
      </c>
      <c r="I481" t="n">
        <v>1</v>
      </c>
      <c r="J481" t="n">
        <v>28</v>
      </c>
      <c r="K481" t="n">
        <v>1</v>
      </c>
      <c r="L481" t="n">
        <v>5</v>
      </c>
      <c r="M481" t="n">
        <v>1</v>
      </c>
      <c r="N481" t="n">
        <v>2</v>
      </c>
      <c r="O481" t="n">
        <v>1</v>
      </c>
      <c r="P481" t="n">
        <v>1</v>
      </c>
      <c r="Q481" t="n">
        <v>42</v>
      </c>
      <c r="R481" s="15" t="n">
        <v>-9</v>
      </c>
      <c r="S481" s="15" t="n">
        <v>0</v>
      </c>
      <c r="T481" s="15" t="n">
        <v>0</v>
      </c>
      <c r="U481" s="15" t="n">
        <v>159000</v>
      </c>
      <c r="V481">
        <f>IFERROR(VLOOKUP(D481,Tablas_Equivalencia!$A$3:$B$8,2,FALSE),"Sin dato")</f>
        <v/>
      </c>
      <c r="W481">
        <f>IFERROR(VLOOKUP(L481,Tablas_Equivalencia!$D$3:$E$9,2,FALSE),"Sin dato")</f>
        <v/>
      </c>
      <c r="X481">
        <f>IF(I481=1,"Varón","Mujer")</f>
        <v/>
      </c>
      <c r="Y481">
        <f>IFERROR(VLOOKUP(M481,Tablas_Equivalencia!$G$3:$H$6,2,FALSE),"Sin dato")</f>
        <v/>
      </c>
      <c r="Z481">
        <f>IF(J481&lt;=24,"18-24","25-29")</f>
        <v/>
      </c>
      <c r="AA481">
        <f>IF(M481&lt;&gt;1,"",IF(P481=2,1,0))</f>
        <v/>
      </c>
      <c r="AB481">
        <f>IF(M481&lt;&gt;1,"",IF(O481&gt;=2,1,0))</f>
        <v/>
      </c>
      <c r="AC481">
        <f>IF(M481&lt;&gt;1,"",IF(OR(Q481=999,Q481=""),"",IF(OR(Q481&lt;35,Q481&gt;48),1,0)))</f>
        <v/>
      </c>
      <c r="AD481">
        <f>IF(COUNT(AA481:AC481)&lt;3,"",SUM(AA481:AC481))</f>
        <v/>
      </c>
      <c r="AE481">
        <f>IF(L481&gt;=4,2,IF(L481&gt;=2,1,0))</f>
        <v/>
      </c>
      <c r="AF481">
        <f>IF(L481&gt;=5,1,0)</f>
        <v/>
      </c>
      <c r="AG481">
        <f>AE481+AF481</f>
        <v/>
      </c>
      <c r="AH481" s="15">
        <f>IF(M481&lt;&gt;1,"",IF(OR(R481=-9,R481=""),"",R481))</f>
        <v/>
      </c>
      <c r="AI481">
        <f>IF(M481&lt;&gt;1,"",IF(OR(Q481=999,Q481=""),"",Q481))</f>
        <v/>
      </c>
    </row>
    <row r="482">
      <c r="A482" t="inlineStr">
        <is>
          <t>TQRMNOP102379</t>
        </is>
      </c>
      <c r="B482" t="n">
        <v>2025</v>
      </c>
      <c r="C482" t="n">
        <v>1</v>
      </c>
      <c r="D482" t="n">
        <v>43</v>
      </c>
      <c r="E482" t="inlineStr">
        <is>
          <t>N</t>
        </is>
      </c>
      <c r="F482" t="n">
        <v>38</v>
      </c>
      <c r="G482" t="n">
        <v>1694</v>
      </c>
      <c r="H482" t="n">
        <v>3</v>
      </c>
      <c r="I482" t="n">
        <v>1</v>
      </c>
      <c r="J482" t="n">
        <v>22</v>
      </c>
      <c r="K482" t="n">
        <v>1</v>
      </c>
      <c r="L482" t="n">
        <v>6</v>
      </c>
      <c r="M482" t="n">
        <v>1</v>
      </c>
      <c r="N482" t="n">
        <v>3</v>
      </c>
      <c r="O482" t="n">
        <v>1</v>
      </c>
      <c r="P482" t="n">
        <v>2</v>
      </c>
      <c r="Q482" t="n">
        <v>25</v>
      </c>
      <c r="R482" s="15" t="n">
        <v>604000</v>
      </c>
      <c r="S482" s="15" t="n">
        <v>0</v>
      </c>
      <c r="T482" s="15" t="n">
        <v>604000</v>
      </c>
      <c r="U482" s="15" t="n">
        <v>201400</v>
      </c>
      <c r="V482">
        <f>IFERROR(VLOOKUP(D482,Tablas_Equivalencia!$A$3:$B$8,2,FALSE),"Sin dato")</f>
        <v/>
      </c>
      <c r="W482">
        <f>IFERROR(VLOOKUP(L482,Tablas_Equivalencia!$D$3:$E$9,2,FALSE),"Sin dato")</f>
        <v/>
      </c>
      <c r="X482">
        <f>IF(I482=1,"Varón","Mujer")</f>
        <v/>
      </c>
      <c r="Y482">
        <f>IFERROR(VLOOKUP(M482,Tablas_Equivalencia!$G$3:$H$6,2,FALSE),"Sin dato")</f>
        <v/>
      </c>
      <c r="Z482">
        <f>IF(J482&lt;=24,"18-24","25-29")</f>
        <v/>
      </c>
      <c r="AA482">
        <f>IF(M482&lt;&gt;1,"",IF(P482=2,1,0))</f>
        <v/>
      </c>
      <c r="AB482">
        <f>IF(M482&lt;&gt;1,"",IF(O482&gt;=2,1,0))</f>
        <v/>
      </c>
      <c r="AC482">
        <f>IF(M482&lt;&gt;1,"",IF(OR(Q482=999,Q482=""),"",IF(OR(Q482&lt;35,Q482&gt;48),1,0)))</f>
        <v/>
      </c>
      <c r="AD482">
        <f>IF(COUNT(AA482:AC482)&lt;3,"",SUM(AA482:AC482))</f>
        <v/>
      </c>
      <c r="AE482">
        <f>IF(L482&gt;=4,2,IF(L482&gt;=2,1,0))</f>
        <v/>
      </c>
      <c r="AF482">
        <f>IF(L482&gt;=5,1,0)</f>
        <v/>
      </c>
      <c r="AG482">
        <f>AE482+AF482</f>
        <v/>
      </c>
      <c r="AH482" s="15">
        <f>IF(M482&lt;&gt;1,"",IF(OR(R482=-9,R482=""),"",R482))</f>
        <v/>
      </c>
      <c r="AI482">
        <f>IF(M482&lt;&gt;1,"",IF(OR(Q482=999,Q482=""),"",Q482))</f>
        <v/>
      </c>
    </row>
    <row r="483">
      <c r="A483" t="inlineStr">
        <is>
          <t>TQRMNOP102384</t>
        </is>
      </c>
      <c r="B483" t="n">
        <v>2025</v>
      </c>
      <c r="C483" t="n">
        <v>1</v>
      </c>
      <c r="D483" t="n">
        <v>1</v>
      </c>
      <c r="E483" t="inlineStr">
        <is>
          <t>S</t>
        </is>
      </c>
      <c r="F483" t="n">
        <v>33</v>
      </c>
      <c r="G483" t="n">
        <v>1094</v>
      </c>
      <c r="H483" t="n">
        <v>2</v>
      </c>
      <c r="I483" t="n">
        <v>2</v>
      </c>
      <c r="J483" t="n">
        <v>20</v>
      </c>
      <c r="K483" t="n">
        <v>1</v>
      </c>
      <c r="L483" t="n">
        <v>5</v>
      </c>
      <c r="M483" t="n">
        <v>1</v>
      </c>
      <c r="N483" t="n">
        <v>2</v>
      </c>
      <c r="O483" t="n">
        <v>1</v>
      </c>
      <c r="P483" t="n">
        <v>1</v>
      </c>
      <c r="Q483" t="n">
        <v>45</v>
      </c>
      <c r="R483" s="15" t="n">
        <v>834000</v>
      </c>
      <c r="S483" s="15" t="n">
        <v>0</v>
      </c>
      <c r="T483" s="15" t="n">
        <v>834000</v>
      </c>
      <c r="U483" s="15" t="n">
        <v>163300</v>
      </c>
      <c r="V483">
        <f>IFERROR(VLOOKUP(D483,Tablas_Equivalencia!$A$3:$B$8,2,FALSE),"Sin dato")</f>
        <v/>
      </c>
      <c r="W483">
        <f>IFERROR(VLOOKUP(L483,Tablas_Equivalencia!$D$3:$E$9,2,FALSE),"Sin dato")</f>
        <v/>
      </c>
      <c r="X483">
        <f>IF(I483=1,"Varón","Mujer")</f>
        <v/>
      </c>
      <c r="Y483">
        <f>IFERROR(VLOOKUP(M483,Tablas_Equivalencia!$G$3:$H$6,2,FALSE),"Sin dato")</f>
        <v/>
      </c>
      <c r="Z483">
        <f>IF(J483&lt;=24,"18-24","25-29")</f>
        <v/>
      </c>
      <c r="AA483">
        <f>IF(M483&lt;&gt;1,"",IF(P483=2,1,0))</f>
        <v/>
      </c>
      <c r="AB483">
        <f>IF(M483&lt;&gt;1,"",IF(O483&gt;=2,1,0))</f>
        <v/>
      </c>
      <c r="AC483">
        <f>IF(M483&lt;&gt;1,"",IF(OR(Q483=999,Q483=""),"",IF(OR(Q483&lt;35,Q483&gt;48),1,0)))</f>
        <v/>
      </c>
      <c r="AD483">
        <f>IF(COUNT(AA483:AC483)&lt;3,"",SUM(AA483:AC483))</f>
        <v/>
      </c>
      <c r="AE483">
        <f>IF(L483&gt;=4,2,IF(L483&gt;=2,1,0))</f>
        <v/>
      </c>
      <c r="AF483">
        <f>IF(L483&gt;=5,1,0)</f>
        <v/>
      </c>
      <c r="AG483">
        <f>AE483+AF483</f>
        <v/>
      </c>
      <c r="AH483" s="15">
        <f>IF(M483&lt;&gt;1,"",IF(OR(R483=-9,R483=""),"",R483))</f>
        <v/>
      </c>
      <c r="AI483">
        <f>IF(M483&lt;&gt;1,"",IF(OR(Q483=999,Q483=""),"",Q483))</f>
        <v/>
      </c>
    </row>
    <row r="484">
      <c r="A484" t="inlineStr">
        <is>
          <t>TQRMNOP102403</t>
        </is>
      </c>
      <c r="B484" t="n">
        <v>2025</v>
      </c>
      <c r="C484" t="n">
        <v>1</v>
      </c>
      <c r="D484" t="n">
        <v>43</v>
      </c>
      <c r="E484" t="inlineStr">
        <is>
          <t>N</t>
        </is>
      </c>
      <c r="F484" t="n">
        <v>38</v>
      </c>
      <c r="G484" t="n">
        <v>1487</v>
      </c>
      <c r="H484" t="n">
        <v>1</v>
      </c>
      <c r="I484" t="n">
        <v>2</v>
      </c>
      <c r="J484" t="n">
        <v>23</v>
      </c>
      <c r="K484" t="n">
        <v>2</v>
      </c>
      <c r="L484" t="n">
        <v>6</v>
      </c>
      <c r="M484" t="n">
        <v>3</v>
      </c>
      <c r="R484" s="15" t="n">
        <v>0</v>
      </c>
      <c r="S484" s="15" t="n">
        <v>69000</v>
      </c>
      <c r="T484" s="15" t="n">
        <v>69000</v>
      </c>
      <c r="U484" s="15" t="n">
        <v>67200</v>
      </c>
      <c r="V484">
        <f>IFERROR(VLOOKUP(D484,Tablas_Equivalencia!$A$3:$B$8,2,FALSE),"Sin dato")</f>
        <v/>
      </c>
      <c r="W484">
        <f>IFERROR(VLOOKUP(L484,Tablas_Equivalencia!$D$3:$E$9,2,FALSE),"Sin dato")</f>
        <v/>
      </c>
      <c r="X484">
        <f>IF(I484=1,"Varón","Mujer")</f>
        <v/>
      </c>
      <c r="Y484">
        <f>IFERROR(VLOOKUP(M484,Tablas_Equivalencia!$G$3:$H$6,2,FALSE),"Sin dato")</f>
        <v/>
      </c>
      <c r="Z484">
        <f>IF(J484&lt;=24,"18-24","25-29")</f>
        <v/>
      </c>
      <c r="AA484">
        <f>IF(M484&lt;&gt;1,"",IF(P484=2,1,0))</f>
        <v/>
      </c>
      <c r="AB484">
        <f>IF(M484&lt;&gt;1,"",IF(O484&gt;=2,1,0))</f>
        <v/>
      </c>
      <c r="AC484">
        <f>IF(M484&lt;&gt;1,"",IF(OR(Q484=999,Q484=""),"",IF(OR(Q484&lt;35,Q484&gt;48),1,0)))</f>
        <v/>
      </c>
      <c r="AD484">
        <f>IF(COUNT(AA484:AC484)&lt;3,"",SUM(AA484:AC484))</f>
        <v/>
      </c>
      <c r="AE484">
        <f>IF(L484&gt;=4,2,IF(L484&gt;=2,1,0))</f>
        <v/>
      </c>
      <c r="AF484">
        <f>IF(L484&gt;=5,1,0)</f>
        <v/>
      </c>
      <c r="AG484">
        <f>AE484+AF484</f>
        <v/>
      </c>
      <c r="AH484" s="15">
        <f>IF(M484&lt;&gt;1,"",IF(OR(R484=-9,R484=""),"",R484))</f>
        <v/>
      </c>
      <c r="AI484">
        <f>IF(M484&lt;&gt;1,"",IF(OR(Q484=999,Q484=""),"",Q484))</f>
        <v/>
      </c>
    </row>
    <row r="485">
      <c r="A485" t="inlineStr">
        <is>
          <t>TQRMNOP102407</t>
        </is>
      </c>
      <c r="B485" t="n">
        <v>2025</v>
      </c>
      <c r="C485" t="n">
        <v>1</v>
      </c>
      <c r="D485" t="n">
        <v>43</v>
      </c>
      <c r="E485" t="inlineStr">
        <is>
          <t>N</t>
        </is>
      </c>
      <c r="F485" t="n">
        <v>34</v>
      </c>
      <c r="G485" t="n">
        <v>851</v>
      </c>
      <c r="H485" t="n">
        <v>2</v>
      </c>
      <c r="I485" t="n">
        <v>2</v>
      </c>
      <c r="J485" t="n">
        <v>24</v>
      </c>
      <c r="K485" t="n">
        <v>2</v>
      </c>
      <c r="L485" t="n">
        <v>4</v>
      </c>
      <c r="M485" t="n">
        <v>1</v>
      </c>
      <c r="N485" t="n">
        <v>3</v>
      </c>
      <c r="O485" t="n">
        <v>2</v>
      </c>
      <c r="P485" t="n">
        <v>2</v>
      </c>
      <c r="Q485" t="n">
        <v>41</v>
      </c>
      <c r="R485" s="15" t="n">
        <v>424000</v>
      </c>
      <c r="S485" s="15" t="n">
        <v>0</v>
      </c>
      <c r="T485" s="15" t="n">
        <v>424000</v>
      </c>
      <c r="U485" s="15" t="n">
        <v>264700</v>
      </c>
      <c r="V485">
        <f>IFERROR(VLOOKUP(D485,Tablas_Equivalencia!$A$3:$B$8,2,FALSE),"Sin dato")</f>
        <v/>
      </c>
      <c r="W485">
        <f>IFERROR(VLOOKUP(L485,Tablas_Equivalencia!$D$3:$E$9,2,FALSE),"Sin dato")</f>
        <v/>
      </c>
      <c r="X485">
        <f>IF(I485=1,"Varón","Mujer")</f>
        <v/>
      </c>
      <c r="Y485">
        <f>IFERROR(VLOOKUP(M485,Tablas_Equivalencia!$G$3:$H$6,2,FALSE),"Sin dato")</f>
        <v/>
      </c>
      <c r="Z485">
        <f>IF(J485&lt;=24,"18-24","25-29")</f>
        <v/>
      </c>
      <c r="AA485">
        <f>IF(M485&lt;&gt;1,"",IF(P485=2,1,0))</f>
        <v/>
      </c>
      <c r="AB485">
        <f>IF(M485&lt;&gt;1,"",IF(O485&gt;=2,1,0))</f>
        <v/>
      </c>
      <c r="AC485">
        <f>IF(M485&lt;&gt;1,"",IF(OR(Q485=999,Q485=""),"",IF(OR(Q485&lt;35,Q485&gt;48),1,0)))</f>
        <v/>
      </c>
      <c r="AD485">
        <f>IF(COUNT(AA485:AC485)&lt;3,"",SUM(AA485:AC485))</f>
        <v/>
      </c>
      <c r="AE485">
        <f>IF(L485&gt;=4,2,IF(L485&gt;=2,1,0))</f>
        <v/>
      </c>
      <c r="AF485">
        <f>IF(L485&gt;=5,1,0)</f>
        <v/>
      </c>
      <c r="AG485">
        <f>AE485+AF485</f>
        <v/>
      </c>
      <c r="AH485" s="15">
        <f>IF(M485&lt;&gt;1,"",IF(OR(R485=-9,R485=""),"",R485))</f>
        <v/>
      </c>
      <c r="AI485">
        <f>IF(M485&lt;&gt;1,"",IF(OR(Q485=999,Q485=""),"",Q485))</f>
        <v/>
      </c>
    </row>
    <row r="486">
      <c r="A486" t="inlineStr">
        <is>
          <t>TQRMNOP102411</t>
        </is>
      </c>
      <c r="B486" t="n">
        <v>2025</v>
      </c>
      <c r="C486" t="n">
        <v>1</v>
      </c>
      <c r="D486" t="n">
        <v>43</v>
      </c>
      <c r="E486" t="inlineStr">
        <is>
          <t>S</t>
        </is>
      </c>
      <c r="F486" t="n">
        <v>20</v>
      </c>
      <c r="G486" t="n">
        <v>1690</v>
      </c>
      <c r="H486" t="n">
        <v>3</v>
      </c>
      <c r="I486" t="n">
        <v>2</v>
      </c>
      <c r="J486" t="n">
        <v>24</v>
      </c>
      <c r="K486" t="n">
        <v>2</v>
      </c>
      <c r="L486" t="n">
        <v>3</v>
      </c>
      <c r="M486" t="n">
        <v>1</v>
      </c>
      <c r="N486" t="n">
        <v>3</v>
      </c>
      <c r="O486" t="n">
        <v>2</v>
      </c>
      <c r="P486" t="n">
        <v>2</v>
      </c>
      <c r="Q486" t="n">
        <v>19</v>
      </c>
      <c r="R486" s="15" t="n">
        <v>358000</v>
      </c>
      <c r="S486" s="15" t="n">
        <v>113000</v>
      </c>
      <c r="T486" s="15" t="n">
        <v>471000</v>
      </c>
      <c r="U486" s="15" t="n">
        <v>55900</v>
      </c>
      <c r="V486">
        <f>IFERROR(VLOOKUP(D486,Tablas_Equivalencia!$A$3:$B$8,2,FALSE),"Sin dato")</f>
        <v/>
      </c>
      <c r="W486">
        <f>IFERROR(VLOOKUP(L486,Tablas_Equivalencia!$D$3:$E$9,2,FALSE),"Sin dato")</f>
        <v/>
      </c>
      <c r="X486">
        <f>IF(I486=1,"Varón","Mujer")</f>
        <v/>
      </c>
      <c r="Y486">
        <f>IFERROR(VLOOKUP(M486,Tablas_Equivalencia!$G$3:$H$6,2,FALSE),"Sin dato")</f>
        <v/>
      </c>
      <c r="Z486">
        <f>IF(J486&lt;=24,"18-24","25-29")</f>
        <v/>
      </c>
      <c r="AA486">
        <f>IF(M486&lt;&gt;1,"",IF(P486=2,1,0))</f>
        <v/>
      </c>
      <c r="AB486">
        <f>IF(M486&lt;&gt;1,"",IF(O486&gt;=2,1,0))</f>
        <v/>
      </c>
      <c r="AC486">
        <f>IF(M486&lt;&gt;1,"",IF(OR(Q486=999,Q486=""),"",IF(OR(Q486&lt;35,Q486&gt;48),1,0)))</f>
        <v/>
      </c>
      <c r="AD486">
        <f>IF(COUNT(AA486:AC486)&lt;3,"",SUM(AA486:AC486))</f>
        <v/>
      </c>
      <c r="AE486">
        <f>IF(L486&gt;=4,2,IF(L486&gt;=2,1,0))</f>
        <v/>
      </c>
      <c r="AF486">
        <f>IF(L486&gt;=5,1,0)</f>
        <v/>
      </c>
      <c r="AG486">
        <f>AE486+AF486</f>
        <v/>
      </c>
      <c r="AH486" s="15">
        <f>IF(M486&lt;&gt;1,"",IF(OR(R486=-9,R486=""),"",R486))</f>
        <v/>
      </c>
      <c r="AI486">
        <f>IF(M486&lt;&gt;1,"",IF(OR(Q486=999,Q486=""),"",Q486))</f>
        <v/>
      </c>
    </row>
    <row r="487">
      <c r="A487" t="inlineStr">
        <is>
          <t>TQRMNOP102418</t>
        </is>
      </c>
      <c r="B487" t="n">
        <v>2025</v>
      </c>
      <c r="C487" t="n">
        <v>1</v>
      </c>
      <c r="D487" t="n">
        <v>42</v>
      </c>
      <c r="E487" t="inlineStr">
        <is>
          <t>N</t>
        </is>
      </c>
      <c r="F487" t="n">
        <v>27</v>
      </c>
      <c r="G487" t="n">
        <v>762</v>
      </c>
      <c r="H487" t="n">
        <v>1</v>
      </c>
      <c r="I487" t="n">
        <v>1</v>
      </c>
      <c r="J487" t="n">
        <v>22</v>
      </c>
      <c r="K487" t="n">
        <v>2</v>
      </c>
      <c r="L487" t="n">
        <v>6</v>
      </c>
      <c r="M487" t="n">
        <v>2</v>
      </c>
      <c r="R487" s="15" t="n">
        <v>0</v>
      </c>
      <c r="S487" s="15" t="n">
        <v>157000</v>
      </c>
      <c r="T487" s="15" t="n">
        <v>157000</v>
      </c>
      <c r="U487" s="15" t="n">
        <v>160800</v>
      </c>
      <c r="V487">
        <f>IFERROR(VLOOKUP(D487,Tablas_Equivalencia!$A$3:$B$8,2,FALSE),"Sin dato")</f>
        <v/>
      </c>
      <c r="W487">
        <f>IFERROR(VLOOKUP(L487,Tablas_Equivalencia!$D$3:$E$9,2,FALSE),"Sin dato")</f>
        <v/>
      </c>
      <c r="X487">
        <f>IF(I487=1,"Varón","Mujer")</f>
        <v/>
      </c>
      <c r="Y487">
        <f>IFERROR(VLOOKUP(M487,Tablas_Equivalencia!$G$3:$H$6,2,FALSE),"Sin dato")</f>
        <v/>
      </c>
      <c r="Z487">
        <f>IF(J487&lt;=24,"18-24","25-29")</f>
        <v/>
      </c>
      <c r="AA487">
        <f>IF(M487&lt;&gt;1,"",IF(P487=2,1,0))</f>
        <v/>
      </c>
      <c r="AB487">
        <f>IF(M487&lt;&gt;1,"",IF(O487&gt;=2,1,0))</f>
        <v/>
      </c>
      <c r="AC487">
        <f>IF(M487&lt;&gt;1,"",IF(OR(Q487=999,Q487=""),"",IF(OR(Q487&lt;35,Q487&gt;48),1,0)))</f>
        <v/>
      </c>
      <c r="AD487">
        <f>IF(COUNT(AA487:AC487)&lt;3,"",SUM(AA487:AC487))</f>
        <v/>
      </c>
      <c r="AE487">
        <f>IF(L487&gt;=4,2,IF(L487&gt;=2,1,0))</f>
        <v/>
      </c>
      <c r="AF487">
        <f>IF(L487&gt;=5,1,0)</f>
        <v/>
      </c>
      <c r="AG487">
        <f>AE487+AF487</f>
        <v/>
      </c>
      <c r="AH487" s="15">
        <f>IF(M487&lt;&gt;1,"",IF(OR(R487=-9,R487=""),"",R487))</f>
        <v/>
      </c>
      <c r="AI487">
        <f>IF(M487&lt;&gt;1,"",IF(OR(Q487=999,Q487=""),"",Q487))</f>
        <v/>
      </c>
    </row>
    <row r="488">
      <c r="A488" t="inlineStr">
        <is>
          <t>TQRMNOP102422</t>
        </is>
      </c>
      <c r="B488" t="n">
        <v>2025</v>
      </c>
      <c r="C488" t="n">
        <v>1</v>
      </c>
      <c r="D488" t="n">
        <v>40</v>
      </c>
      <c r="E488" t="inlineStr">
        <is>
          <t>N</t>
        </is>
      </c>
      <c r="F488" t="n">
        <v>22</v>
      </c>
      <c r="G488" t="n">
        <v>1403</v>
      </c>
      <c r="H488" t="n">
        <v>1</v>
      </c>
      <c r="I488" t="n">
        <v>2</v>
      </c>
      <c r="J488" t="n">
        <v>18</v>
      </c>
      <c r="K488" t="n">
        <v>2</v>
      </c>
      <c r="L488" t="n">
        <v>4</v>
      </c>
      <c r="M488" t="n">
        <v>3</v>
      </c>
      <c r="R488" s="15" t="n">
        <v>0</v>
      </c>
      <c r="S488" s="15" t="n">
        <v>0</v>
      </c>
      <c r="T488" s="15" t="n">
        <v>0</v>
      </c>
      <c r="U488" s="15" t="n">
        <v>186000</v>
      </c>
      <c r="V488">
        <f>IFERROR(VLOOKUP(D488,Tablas_Equivalencia!$A$3:$B$8,2,FALSE),"Sin dato")</f>
        <v/>
      </c>
      <c r="W488">
        <f>IFERROR(VLOOKUP(L488,Tablas_Equivalencia!$D$3:$E$9,2,FALSE),"Sin dato")</f>
        <v/>
      </c>
      <c r="X488">
        <f>IF(I488=1,"Varón","Mujer")</f>
        <v/>
      </c>
      <c r="Y488">
        <f>IFERROR(VLOOKUP(M488,Tablas_Equivalencia!$G$3:$H$6,2,FALSE),"Sin dato")</f>
        <v/>
      </c>
      <c r="Z488">
        <f>IF(J488&lt;=24,"18-24","25-29")</f>
        <v/>
      </c>
      <c r="AA488">
        <f>IF(M488&lt;&gt;1,"",IF(P488=2,1,0))</f>
        <v/>
      </c>
      <c r="AB488">
        <f>IF(M488&lt;&gt;1,"",IF(O488&gt;=2,1,0))</f>
        <v/>
      </c>
      <c r="AC488">
        <f>IF(M488&lt;&gt;1,"",IF(OR(Q488=999,Q488=""),"",IF(OR(Q488&lt;35,Q488&gt;48),1,0)))</f>
        <v/>
      </c>
      <c r="AD488">
        <f>IF(COUNT(AA488:AC488)&lt;3,"",SUM(AA488:AC488))</f>
        <v/>
      </c>
      <c r="AE488">
        <f>IF(L488&gt;=4,2,IF(L488&gt;=2,1,0))</f>
        <v/>
      </c>
      <c r="AF488">
        <f>IF(L488&gt;=5,1,0)</f>
        <v/>
      </c>
      <c r="AG488">
        <f>AE488+AF488</f>
        <v/>
      </c>
      <c r="AH488" s="15">
        <f>IF(M488&lt;&gt;1,"",IF(OR(R488=-9,R488=""),"",R488))</f>
        <v/>
      </c>
      <c r="AI488">
        <f>IF(M488&lt;&gt;1,"",IF(OR(Q488=999,Q488=""),"",Q488))</f>
        <v/>
      </c>
    </row>
    <row r="489">
      <c r="A489" t="inlineStr">
        <is>
          <t>TQRMNOP102424</t>
        </is>
      </c>
      <c r="B489" t="n">
        <v>2025</v>
      </c>
      <c r="C489" t="n">
        <v>1</v>
      </c>
      <c r="D489" t="n">
        <v>1</v>
      </c>
      <c r="E489" t="inlineStr">
        <is>
          <t>S</t>
        </is>
      </c>
      <c r="F489" t="n">
        <v>32</v>
      </c>
      <c r="G489" t="n">
        <v>531</v>
      </c>
      <c r="H489" t="n">
        <v>2</v>
      </c>
      <c r="I489" t="n">
        <v>2</v>
      </c>
      <c r="J489" t="n">
        <v>22</v>
      </c>
      <c r="K489" t="n">
        <v>1</v>
      </c>
      <c r="L489" t="n">
        <v>2</v>
      </c>
      <c r="M489" t="n">
        <v>3</v>
      </c>
      <c r="R489" s="15" t="n">
        <v>0</v>
      </c>
      <c r="S489" s="15" t="n">
        <v>0</v>
      </c>
      <c r="T489" s="15" t="n">
        <v>0</v>
      </c>
      <c r="U489" s="15" t="n">
        <v>188300</v>
      </c>
      <c r="V489">
        <f>IFERROR(VLOOKUP(D489,Tablas_Equivalencia!$A$3:$B$8,2,FALSE),"Sin dato")</f>
        <v/>
      </c>
      <c r="W489">
        <f>IFERROR(VLOOKUP(L489,Tablas_Equivalencia!$D$3:$E$9,2,FALSE),"Sin dato")</f>
        <v/>
      </c>
      <c r="X489">
        <f>IF(I489=1,"Varón","Mujer")</f>
        <v/>
      </c>
      <c r="Y489">
        <f>IFERROR(VLOOKUP(M489,Tablas_Equivalencia!$G$3:$H$6,2,FALSE),"Sin dato")</f>
        <v/>
      </c>
      <c r="Z489">
        <f>IF(J489&lt;=24,"18-24","25-29")</f>
        <v/>
      </c>
      <c r="AA489">
        <f>IF(M489&lt;&gt;1,"",IF(P489=2,1,0))</f>
        <v/>
      </c>
      <c r="AB489">
        <f>IF(M489&lt;&gt;1,"",IF(O489&gt;=2,1,0))</f>
        <v/>
      </c>
      <c r="AC489">
        <f>IF(M489&lt;&gt;1,"",IF(OR(Q489=999,Q489=""),"",IF(OR(Q489&lt;35,Q489&gt;48),1,0)))</f>
        <v/>
      </c>
      <c r="AD489">
        <f>IF(COUNT(AA489:AC489)&lt;3,"",SUM(AA489:AC489))</f>
        <v/>
      </c>
      <c r="AE489">
        <f>IF(L489&gt;=4,2,IF(L489&gt;=2,1,0))</f>
        <v/>
      </c>
      <c r="AF489">
        <f>IF(L489&gt;=5,1,0)</f>
        <v/>
      </c>
      <c r="AG489">
        <f>AE489+AF489</f>
        <v/>
      </c>
      <c r="AH489" s="15">
        <f>IF(M489&lt;&gt;1,"",IF(OR(R489=-9,R489=""),"",R489))</f>
        <v/>
      </c>
      <c r="AI489">
        <f>IF(M489&lt;&gt;1,"",IF(OR(Q489=999,Q489=""),"",Q489))</f>
        <v/>
      </c>
    </row>
    <row r="490">
      <c r="A490" t="inlineStr">
        <is>
          <t>TQRMNOP102428</t>
        </is>
      </c>
      <c r="B490" t="n">
        <v>2025</v>
      </c>
      <c r="C490" t="n">
        <v>1</v>
      </c>
      <c r="D490" t="n">
        <v>1</v>
      </c>
      <c r="E490" t="inlineStr">
        <is>
          <t>S</t>
        </is>
      </c>
      <c r="F490" t="n">
        <v>32</v>
      </c>
      <c r="G490" t="n">
        <v>1182</v>
      </c>
      <c r="H490" t="n">
        <v>10</v>
      </c>
      <c r="I490" t="n">
        <v>2</v>
      </c>
      <c r="J490" t="n">
        <v>28</v>
      </c>
      <c r="K490" t="n">
        <v>2</v>
      </c>
      <c r="L490" t="n">
        <v>6</v>
      </c>
      <c r="M490" t="n">
        <v>1</v>
      </c>
      <c r="N490" t="n">
        <v>3</v>
      </c>
      <c r="O490" t="n">
        <v>1</v>
      </c>
      <c r="P490" t="n">
        <v>1</v>
      </c>
      <c r="Q490" t="n">
        <v>33</v>
      </c>
      <c r="R490" s="15" t="n">
        <v>697000</v>
      </c>
      <c r="S490" s="15" t="n">
        <v>0</v>
      </c>
      <c r="T490" s="15" t="n">
        <v>697000</v>
      </c>
      <c r="U490" s="15" t="n">
        <v>550400</v>
      </c>
      <c r="V490">
        <f>IFERROR(VLOOKUP(D490,Tablas_Equivalencia!$A$3:$B$8,2,FALSE),"Sin dato")</f>
        <v/>
      </c>
      <c r="W490">
        <f>IFERROR(VLOOKUP(L490,Tablas_Equivalencia!$D$3:$E$9,2,FALSE),"Sin dato")</f>
        <v/>
      </c>
      <c r="X490">
        <f>IF(I490=1,"Varón","Mujer")</f>
        <v/>
      </c>
      <c r="Y490">
        <f>IFERROR(VLOOKUP(M490,Tablas_Equivalencia!$G$3:$H$6,2,FALSE),"Sin dato")</f>
        <v/>
      </c>
      <c r="Z490">
        <f>IF(J490&lt;=24,"18-24","25-29")</f>
        <v/>
      </c>
      <c r="AA490">
        <f>IF(M490&lt;&gt;1,"",IF(P490=2,1,0))</f>
        <v/>
      </c>
      <c r="AB490">
        <f>IF(M490&lt;&gt;1,"",IF(O490&gt;=2,1,0))</f>
        <v/>
      </c>
      <c r="AC490">
        <f>IF(M490&lt;&gt;1,"",IF(OR(Q490=999,Q490=""),"",IF(OR(Q490&lt;35,Q490&gt;48),1,0)))</f>
        <v/>
      </c>
      <c r="AD490">
        <f>IF(COUNT(AA490:AC490)&lt;3,"",SUM(AA490:AC490))</f>
        <v/>
      </c>
      <c r="AE490">
        <f>IF(L490&gt;=4,2,IF(L490&gt;=2,1,0))</f>
        <v/>
      </c>
      <c r="AF490">
        <f>IF(L490&gt;=5,1,0)</f>
        <v/>
      </c>
      <c r="AG490">
        <f>AE490+AF490</f>
        <v/>
      </c>
      <c r="AH490" s="15">
        <f>IF(M490&lt;&gt;1,"",IF(OR(R490=-9,R490=""),"",R490))</f>
        <v/>
      </c>
      <c r="AI490">
        <f>IF(M490&lt;&gt;1,"",IF(OR(Q490=999,Q490=""),"",Q490))</f>
        <v/>
      </c>
    </row>
    <row r="491">
      <c r="A491" t="inlineStr">
        <is>
          <t>TQRMNOP102430</t>
        </is>
      </c>
      <c r="B491" t="n">
        <v>2025</v>
      </c>
      <c r="C491" t="n">
        <v>1</v>
      </c>
      <c r="D491" t="n">
        <v>1</v>
      </c>
      <c r="E491" t="inlineStr">
        <is>
          <t>S</t>
        </is>
      </c>
      <c r="F491" t="n">
        <v>32</v>
      </c>
      <c r="G491" t="n">
        <v>1168</v>
      </c>
      <c r="H491" t="n">
        <v>1</v>
      </c>
      <c r="I491" t="n">
        <v>1</v>
      </c>
      <c r="J491" t="n">
        <v>28</v>
      </c>
      <c r="K491" t="n">
        <v>1</v>
      </c>
      <c r="L491" t="n">
        <v>2</v>
      </c>
      <c r="M491" t="n">
        <v>2</v>
      </c>
      <c r="R491" s="15" t="n">
        <v>0</v>
      </c>
      <c r="S491" s="15" t="n">
        <v>0</v>
      </c>
      <c r="T491" s="15" t="n">
        <v>0</v>
      </c>
      <c r="U491" s="15" t="n">
        <v>156400</v>
      </c>
      <c r="V491">
        <f>IFERROR(VLOOKUP(D491,Tablas_Equivalencia!$A$3:$B$8,2,FALSE),"Sin dato")</f>
        <v/>
      </c>
      <c r="W491">
        <f>IFERROR(VLOOKUP(L491,Tablas_Equivalencia!$D$3:$E$9,2,FALSE),"Sin dato")</f>
        <v/>
      </c>
      <c r="X491">
        <f>IF(I491=1,"Varón","Mujer")</f>
        <v/>
      </c>
      <c r="Y491">
        <f>IFERROR(VLOOKUP(M491,Tablas_Equivalencia!$G$3:$H$6,2,FALSE),"Sin dato")</f>
        <v/>
      </c>
      <c r="Z491">
        <f>IF(J491&lt;=24,"18-24","25-29")</f>
        <v/>
      </c>
      <c r="AA491">
        <f>IF(M491&lt;&gt;1,"",IF(P491=2,1,0))</f>
        <v/>
      </c>
      <c r="AB491">
        <f>IF(M491&lt;&gt;1,"",IF(O491&gt;=2,1,0))</f>
        <v/>
      </c>
      <c r="AC491">
        <f>IF(M491&lt;&gt;1,"",IF(OR(Q491=999,Q491=""),"",IF(OR(Q491&lt;35,Q491&gt;48),1,0)))</f>
        <v/>
      </c>
      <c r="AD491">
        <f>IF(COUNT(AA491:AC491)&lt;3,"",SUM(AA491:AC491))</f>
        <v/>
      </c>
      <c r="AE491">
        <f>IF(L491&gt;=4,2,IF(L491&gt;=2,1,0))</f>
        <v/>
      </c>
      <c r="AF491">
        <f>IF(L491&gt;=5,1,0)</f>
        <v/>
      </c>
      <c r="AG491">
        <f>AE491+AF491</f>
        <v/>
      </c>
      <c r="AH491" s="15">
        <f>IF(M491&lt;&gt;1,"",IF(OR(R491=-9,R491=""),"",R491))</f>
        <v/>
      </c>
      <c r="AI491">
        <f>IF(M491&lt;&gt;1,"",IF(OR(Q491=999,Q491=""),"",Q491))</f>
        <v/>
      </c>
    </row>
    <row r="492">
      <c r="A492" t="inlineStr">
        <is>
          <t>TQRMNOP102438</t>
        </is>
      </c>
      <c r="B492" t="n">
        <v>2025</v>
      </c>
      <c r="C492" t="n">
        <v>1</v>
      </c>
      <c r="D492" t="n">
        <v>1</v>
      </c>
      <c r="E492" t="inlineStr">
        <is>
          <t>S</t>
        </is>
      </c>
      <c r="F492" t="n">
        <v>33</v>
      </c>
      <c r="G492" t="n">
        <v>1681</v>
      </c>
      <c r="H492" t="n">
        <v>10</v>
      </c>
      <c r="I492" t="n">
        <v>1</v>
      </c>
      <c r="J492" t="n">
        <v>24</v>
      </c>
      <c r="K492" t="n">
        <v>1</v>
      </c>
      <c r="L492" t="n">
        <v>5</v>
      </c>
      <c r="M492" t="n">
        <v>1</v>
      </c>
      <c r="N492" t="n">
        <v>3</v>
      </c>
      <c r="O492" t="n">
        <v>1</v>
      </c>
      <c r="P492" t="n">
        <v>2</v>
      </c>
      <c r="Q492" t="n">
        <v>10</v>
      </c>
      <c r="R492" s="15" t="n">
        <v>721000</v>
      </c>
      <c r="S492" s="15" t="n">
        <v>0</v>
      </c>
      <c r="T492" s="15" t="n">
        <v>721000</v>
      </c>
      <c r="U492" s="15" t="n">
        <v>82800</v>
      </c>
      <c r="V492">
        <f>IFERROR(VLOOKUP(D492,Tablas_Equivalencia!$A$3:$B$8,2,FALSE),"Sin dato")</f>
        <v/>
      </c>
      <c r="W492">
        <f>IFERROR(VLOOKUP(L492,Tablas_Equivalencia!$D$3:$E$9,2,FALSE),"Sin dato")</f>
        <v/>
      </c>
      <c r="X492">
        <f>IF(I492=1,"Varón","Mujer")</f>
        <v/>
      </c>
      <c r="Y492">
        <f>IFERROR(VLOOKUP(M492,Tablas_Equivalencia!$G$3:$H$6,2,FALSE),"Sin dato")</f>
        <v/>
      </c>
      <c r="Z492">
        <f>IF(J492&lt;=24,"18-24","25-29")</f>
        <v/>
      </c>
      <c r="AA492">
        <f>IF(M492&lt;&gt;1,"",IF(P492=2,1,0))</f>
        <v/>
      </c>
      <c r="AB492">
        <f>IF(M492&lt;&gt;1,"",IF(O492&gt;=2,1,0))</f>
        <v/>
      </c>
      <c r="AC492">
        <f>IF(M492&lt;&gt;1,"",IF(OR(Q492=999,Q492=""),"",IF(OR(Q492&lt;35,Q492&gt;48),1,0)))</f>
        <v/>
      </c>
      <c r="AD492">
        <f>IF(COUNT(AA492:AC492)&lt;3,"",SUM(AA492:AC492))</f>
        <v/>
      </c>
      <c r="AE492">
        <f>IF(L492&gt;=4,2,IF(L492&gt;=2,1,0))</f>
        <v/>
      </c>
      <c r="AF492">
        <f>IF(L492&gt;=5,1,0)</f>
        <v/>
      </c>
      <c r="AG492">
        <f>AE492+AF492</f>
        <v/>
      </c>
      <c r="AH492" s="15">
        <f>IF(M492&lt;&gt;1,"",IF(OR(R492=-9,R492=""),"",R492))</f>
        <v/>
      </c>
      <c r="AI492">
        <f>IF(M492&lt;&gt;1,"",IF(OR(Q492=999,Q492=""),"",Q492))</f>
        <v/>
      </c>
    </row>
    <row r="493">
      <c r="A493" t="inlineStr">
        <is>
          <t>TQRMNOP102443</t>
        </is>
      </c>
      <c r="B493" t="n">
        <v>2025</v>
      </c>
      <c r="C493" t="n">
        <v>1</v>
      </c>
      <c r="D493" t="n">
        <v>41</v>
      </c>
      <c r="E493" t="inlineStr">
        <is>
          <t>N</t>
        </is>
      </c>
      <c r="F493" t="n">
        <v>12</v>
      </c>
      <c r="G493" t="n">
        <v>1293</v>
      </c>
      <c r="H493" t="n">
        <v>3</v>
      </c>
      <c r="I493" t="n">
        <v>2</v>
      </c>
      <c r="J493" t="n">
        <v>24</v>
      </c>
      <c r="K493" t="n">
        <v>2</v>
      </c>
      <c r="L493" t="n">
        <v>5</v>
      </c>
      <c r="M493" t="n">
        <v>1</v>
      </c>
      <c r="N493" t="n">
        <v>2</v>
      </c>
      <c r="O493" t="n">
        <v>2</v>
      </c>
      <c r="P493" t="n">
        <v>1</v>
      </c>
      <c r="Q493" t="n">
        <v>37</v>
      </c>
      <c r="R493" s="15" t="n">
        <v>622000</v>
      </c>
      <c r="S493" s="15" t="n">
        <v>0</v>
      </c>
      <c r="T493" s="15" t="n">
        <v>622000</v>
      </c>
      <c r="U493" s="15" t="n">
        <v>246000</v>
      </c>
      <c r="V493">
        <f>IFERROR(VLOOKUP(D493,Tablas_Equivalencia!$A$3:$B$8,2,FALSE),"Sin dato")</f>
        <v/>
      </c>
      <c r="W493">
        <f>IFERROR(VLOOKUP(L493,Tablas_Equivalencia!$D$3:$E$9,2,FALSE),"Sin dato")</f>
        <v/>
      </c>
      <c r="X493">
        <f>IF(I493=1,"Varón","Mujer")</f>
        <v/>
      </c>
      <c r="Y493">
        <f>IFERROR(VLOOKUP(M493,Tablas_Equivalencia!$G$3:$H$6,2,FALSE),"Sin dato")</f>
        <v/>
      </c>
      <c r="Z493">
        <f>IF(J493&lt;=24,"18-24","25-29")</f>
        <v/>
      </c>
      <c r="AA493">
        <f>IF(M493&lt;&gt;1,"",IF(P493=2,1,0))</f>
        <v/>
      </c>
      <c r="AB493">
        <f>IF(M493&lt;&gt;1,"",IF(O493&gt;=2,1,0))</f>
        <v/>
      </c>
      <c r="AC493">
        <f>IF(M493&lt;&gt;1,"",IF(OR(Q493=999,Q493=""),"",IF(OR(Q493&lt;35,Q493&gt;48),1,0)))</f>
        <v/>
      </c>
      <c r="AD493">
        <f>IF(COUNT(AA493:AC493)&lt;3,"",SUM(AA493:AC493))</f>
        <v/>
      </c>
      <c r="AE493">
        <f>IF(L493&gt;=4,2,IF(L493&gt;=2,1,0))</f>
        <v/>
      </c>
      <c r="AF493">
        <f>IF(L493&gt;=5,1,0)</f>
        <v/>
      </c>
      <c r="AG493">
        <f>AE493+AF493</f>
        <v/>
      </c>
      <c r="AH493" s="15">
        <f>IF(M493&lt;&gt;1,"",IF(OR(R493=-9,R493=""),"",R493))</f>
        <v/>
      </c>
      <c r="AI493">
        <f>IF(M493&lt;&gt;1,"",IF(OR(Q493=999,Q493=""),"",Q493))</f>
        <v/>
      </c>
    </row>
    <row r="494">
      <c r="A494" t="inlineStr">
        <is>
          <t>TQRMNOP102447</t>
        </is>
      </c>
      <c r="B494" t="n">
        <v>2025</v>
      </c>
      <c r="C494" t="n">
        <v>1</v>
      </c>
      <c r="D494" t="n">
        <v>1</v>
      </c>
      <c r="E494" t="inlineStr">
        <is>
          <t>S</t>
        </is>
      </c>
      <c r="F494" t="n">
        <v>32</v>
      </c>
      <c r="G494" t="n">
        <v>446</v>
      </c>
      <c r="H494" t="n">
        <v>1</v>
      </c>
      <c r="I494" t="n">
        <v>2</v>
      </c>
      <c r="J494" t="n">
        <v>22</v>
      </c>
      <c r="K494" t="n">
        <v>1</v>
      </c>
      <c r="L494" t="n">
        <v>5</v>
      </c>
      <c r="M494" t="n">
        <v>1</v>
      </c>
      <c r="N494" t="n">
        <v>2</v>
      </c>
      <c r="O494" t="n">
        <v>1</v>
      </c>
      <c r="P494" t="n">
        <v>1</v>
      </c>
      <c r="Q494" t="n">
        <v>45</v>
      </c>
      <c r="R494" s="15" t="n">
        <v>676000</v>
      </c>
      <c r="S494" s="15" t="n">
        <v>86000</v>
      </c>
      <c r="T494" s="15" t="n">
        <v>762000</v>
      </c>
      <c r="U494" s="15" t="n">
        <v>348800</v>
      </c>
      <c r="V494">
        <f>IFERROR(VLOOKUP(D494,Tablas_Equivalencia!$A$3:$B$8,2,FALSE),"Sin dato")</f>
        <v/>
      </c>
      <c r="W494">
        <f>IFERROR(VLOOKUP(L494,Tablas_Equivalencia!$D$3:$E$9,2,FALSE),"Sin dato")</f>
        <v/>
      </c>
      <c r="X494">
        <f>IF(I494=1,"Varón","Mujer")</f>
        <v/>
      </c>
      <c r="Y494">
        <f>IFERROR(VLOOKUP(M494,Tablas_Equivalencia!$G$3:$H$6,2,FALSE),"Sin dato")</f>
        <v/>
      </c>
      <c r="Z494">
        <f>IF(J494&lt;=24,"18-24","25-29")</f>
        <v/>
      </c>
      <c r="AA494">
        <f>IF(M494&lt;&gt;1,"",IF(P494=2,1,0))</f>
        <v/>
      </c>
      <c r="AB494">
        <f>IF(M494&lt;&gt;1,"",IF(O494&gt;=2,1,0))</f>
        <v/>
      </c>
      <c r="AC494">
        <f>IF(M494&lt;&gt;1,"",IF(OR(Q494=999,Q494=""),"",IF(OR(Q494&lt;35,Q494&gt;48),1,0)))</f>
        <v/>
      </c>
      <c r="AD494">
        <f>IF(COUNT(AA494:AC494)&lt;3,"",SUM(AA494:AC494))</f>
        <v/>
      </c>
      <c r="AE494">
        <f>IF(L494&gt;=4,2,IF(L494&gt;=2,1,0))</f>
        <v/>
      </c>
      <c r="AF494">
        <f>IF(L494&gt;=5,1,0)</f>
        <v/>
      </c>
      <c r="AG494">
        <f>AE494+AF494</f>
        <v/>
      </c>
      <c r="AH494" s="15">
        <f>IF(M494&lt;&gt;1,"",IF(OR(R494=-9,R494=""),"",R494))</f>
        <v/>
      </c>
      <c r="AI494">
        <f>IF(M494&lt;&gt;1,"",IF(OR(Q494=999,Q494=""),"",Q494))</f>
        <v/>
      </c>
    </row>
    <row r="495">
      <c r="A495" t="inlineStr">
        <is>
          <t>TQRMNOP102451</t>
        </is>
      </c>
      <c r="B495" t="n">
        <v>2025</v>
      </c>
      <c r="C495" t="n">
        <v>1</v>
      </c>
      <c r="D495" t="n">
        <v>41</v>
      </c>
      <c r="E495" t="inlineStr">
        <is>
          <t>S</t>
        </is>
      </c>
      <c r="F495" t="n">
        <v>8</v>
      </c>
      <c r="G495" t="n">
        <v>556</v>
      </c>
      <c r="H495" t="n">
        <v>2</v>
      </c>
      <c r="I495" t="n">
        <v>2</v>
      </c>
      <c r="J495" t="n">
        <v>29</v>
      </c>
      <c r="K495" t="n">
        <v>1</v>
      </c>
      <c r="L495" t="n">
        <v>2</v>
      </c>
      <c r="M495" t="n">
        <v>1</v>
      </c>
      <c r="N495" t="n">
        <v>3</v>
      </c>
      <c r="O495" t="n">
        <v>1</v>
      </c>
      <c r="P495" t="n">
        <v>1</v>
      </c>
      <c r="Q495" t="n">
        <v>22</v>
      </c>
      <c r="R495" s="15" t="n">
        <v>-9</v>
      </c>
      <c r="S495" s="15" t="n">
        <v>0</v>
      </c>
      <c r="T495" s="15" t="n">
        <v>0</v>
      </c>
      <c r="U495" s="15" t="n">
        <v>157800</v>
      </c>
      <c r="V495">
        <f>IFERROR(VLOOKUP(D495,Tablas_Equivalencia!$A$3:$B$8,2,FALSE),"Sin dato")</f>
        <v/>
      </c>
      <c r="W495">
        <f>IFERROR(VLOOKUP(L495,Tablas_Equivalencia!$D$3:$E$9,2,FALSE),"Sin dato")</f>
        <v/>
      </c>
      <c r="X495">
        <f>IF(I495=1,"Varón","Mujer")</f>
        <v/>
      </c>
      <c r="Y495">
        <f>IFERROR(VLOOKUP(M495,Tablas_Equivalencia!$G$3:$H$6,2,FALSE),"Sin dato")</f>
        <v/>
      </c>
      <c r="Z495">
        <f>IF(J495&lt;=24,"18-24","25-29")</f>
        <v/>
      </c>
      <c r="AA495">
        <f>IF(M495&lt;&gt;1,"",IF(P495=2,1,0))</f>
        <v/>
      </c>
      <c r="AB495">
        <f>IF(M495&lt;&gt;1,"",IF(O495&gt;=2,1,0))</f>
        <v/>
      </c>
      <c r="AC495">
        <f>IF(M495&lt;&gt;1,"",IF(OR(Q495=999,Q495=""),"",IF(OR(Q495&lt;35,Q495&gt;48),1,0)))</f>
        <v/>
      </c>
      <c r="AD495">
        <f>IF(COUNT(AA495:AC495)&lt;3,"",SUM(AA495:AC495))</f>
        <v/>
      </c>
      <c r="AE495">
        <f>IF(L495&gt;=4,2,IF(L495&gt;=2,1,0))</f>
        <v/>
      </c>
      <c r="AF495">
        <f>IF(L495&gt;=5,1,0)</f>
        <v/>
      </c>
      <c r="AG495">
        <f>AE495+AF495</f>
        <v/>
      </c>
      <c r="AH495" s="15">
        <f>IF(M495&lt;&gt;1,"",IF(OR(R495=-9,R495=""),"",R495))</f>
        <v/>
      </c>
      <c r="AI495">
        <f>IF(M495&lt;&gt;1,"",IF(OR(Q495=999,Q495=""),"",Q495))</f>
        <v/>
      </c>
    </row>
    <row r="496">
      <c r="A496" t="inlineStr">
        <is>
          <t>TQRMNOP102453</t>
        </is>
      </c>
      <c r="B496" t="n">
        <v>2025</v>
      </c>
      <c r="C496" t="n">
        <v>1</v>
      </c>
      <c r="D496" t="n">
        <v>41</v>
      </c>
      <c r="E496" t="inlineStr">
        <is>
          <t>N</t>
        </is>
      </c>
      <c r="F496" t="n">
        <v>12</v>
      </c>
      <c r="G496" t="n">
        <v>1224</v>
      </c>
      <c r="H496" t="n">
        <v>3</v>
      </c>
      <c r="I496" t="n">
        <v>2</v>
      </c>
      <c r="J496" t="n">
        <v>18</v>
      </c>
      <c r="K496" t="n">
        <v>1</v>
      </c>
      <c r="L496" t="n">
        <v>5</v>
      </c>
      <c r="M496" t="n">
        <v>2</v>
      </c>
      <c r="R496" s="15" t="n">
        <v>0</v>
      </c>
      <c r="S496" s="15" t="n">
        <v>28000</v>
      </c>
      <c r="T496" s="15" t="n">
        <v>28000</v>
      </c>
      <c r="U496" s="15" t="n">
        <v>54700</v>
      </c>
      <c r="V496">
        <f>IFERROR(VLOOKUP(D496,Tablas_Equivalencia!$A$3:$B$8,2,FALSE),"Sin dato")</f>
        <v/>
      </c>
      <c r="W496">
        <f>IFERROR(VLOOKUP(L496,Tablas_Equivalencia!$D$3:$E$9,2,FALSE),"Sin dato")</f>
        <v/>
      </c>
      <c r="X496">
        <f>IF(I496=1,"Varón","Mujer")</f>
        <v/>
      </c>
      <c r="Y496">
        <f>IFERROR(VLOOKUP(M496,Tablas_Equivalencia!$G$3:$H$6,2,FALSE),"Sin dato")</f>
        <v/>
      </c>
      <c r="Z496">
        <f>IF(J496&lt;=24,"18-24","25-29")</f>
        <v/>
      </c>
      <c r="AA496">
        <f>IF(M496&lt;&gt;1,"",IF(P496=2,1,0))</f>
        <v/>
      </c>
      <c r="AB496">
        <f>IF(M496&lt;&gt;1,"",IF(O496&gt;=2,1,0))</f>
        <v/>
      </c>
      <c r="AC496">
        <f>IF(M496&lt;&gt;1,"",IF(OR(Q496=999,Q496=""),"",IF(OR(Q496&lt;35,Q496&gt;48),1,0)))</f>
        <v/>
      </c>
      <c r="AD496">
        <f>IF(COUNT(AA496:AC496)&lt;3,"",SUM(AA496:AC496))</f>
        <v/>
      </c>
      <c r="AE496">
        <f>IF(L496&gt;=4,2,IF(L496&gt;=2,1,0))</f>
        <v/>
      </c>
      <c r="AF496">
        <f>IF(L496&gt;=5,1,0)</f>
        <v/>
      </c>
      <c r="AG496">
        <f>AE496+AF496</f>
        <v/>
      </c>
      <c r="AH496" s="15">
        <f>IF(M496&lt;&gt;1,"",IF(OR(R496=-9,R496=""),"",R496))</f>
        <v/>
      </c>
      <c r="AI496">
        <f>IF(M496&lt;&gt;1,"",IF(OR(Q496=999,Q496=""),"",Q496))</f>
        <v/>
      </c>
    </row>
    <row r="497">
      <c r="A497" t="inlineStr">
        <is>
          <t>TQRMNOP102457</t>
        </is>
      </c>
      <c r="B497" t="n">
        <v>2025</v>
      </c>
      <c r="C497" t="n">
        <v>1</v>
      </c>
      <c r="D497" t="n">
        <v>1</v>
      </c>
      <c r="E497" t="inlineStr">
        <is>
          <t>S</t>
        </is>
      </c>
      <c r="F497" t="n">
        <v>33</v>
      </c>
      <c r="G497" t="n">
        <v>478</v>
      </c>
      <c r="H497" t="n">
        <v>3</v>
      </c>
      <c r="I497" t="n">
        <v>1</v>
      </c>
      <c r="J497" t="n">
        <v>26</v>
      </c>
      <c r="K497" t="n">
        <v>2</v>
      </c>
      <c r="L497" t="n">
        <v>5</v>
      </c>
      <c r="M497" t="n">
        <v>1</v>
      </c>
      <c r="N497" t="n">
        <v>3</v>
      </c>
      <c r="O497" t="n">
        <v>1</v>
      </c>
      <c r="P497" t="n">
        <v>1</v>
      </c>
      <c r="Q497" t="n">
        <v>50</v>
      </c>
      <c r="R497" s="15" t="n">
        <v>1225000</v>
      </c>
      <c r="S497" s="15" t="n">
        <v>0</v>
      </c>
      <c r="T497" s="15" t="n">
        <v>1225000</v>
      </c>
      <c r="U497" s="15" t="n">
        <v>29400</v>
      </c>
      <c r="V497">
        <f>IFERROR(VLOOKUP(D497,Tablas_Equivalencia!$A$3:$B$8,2,FALSE),"Sin dato")</f>
        <v/>
      </c>
      <c r="W497">
        <f>IFERROR(VLOOKUP(L497,Tablas_Equivalencia!$D$3:$E$9,2,FALSE),"Sin dato")</f>
        <v/>
      </c>
      <c r="X497">
        <f>IF(I497=1,"Varón","Mujer")</f>
        <v/>
      </c>
      <c r="Y497">
        <f>IFERROR(VLOOKUP(M497,Tablas_Equivalencia!$G$3:$H$6,2,FALSE),"Sin dato")</f>
        <v/>
      </c>
      <c r="Z497">
        <f>IF(J497&lt;=24,"18-24","25-29")</f>
        <v/>
      </c>
      <c r="AA497">
        <f>IF(M497&lt;&gt;1,"",IF(P497=2,1,0))</f>
        <v/>
      </c>
      <c r="AB497">
        <f>IF(M497&lt;&gt;1,"",IF(O497&gt;=2,1,0))</f>
        <v/>
      </c>
      <c r="AC497">
        <f>IF(M497&lt;&gt;1,"",IF(OR(Q497=999,Q497=""),"",IF(OR(Q497&lt;35,Q497&gt;48),1,0)))</f>
        <v/>
      </c>
      <c r="AD497">
        <f>IF(COUNT(AA497:AC497)&lt;3,"",SUM(AA497:AC497))</f>
        <v/>
      </c>
      <c r="AE497">
        <f>IF(L497&gt;=4,2,IF(L497&gt;=2,1,0))</f>
        <v/>
      </c>
      <c r="AF497">
        <f>IF(L497&gt;=5,1,0)</f>
        <v/>
      </c>
      <c r="AG497">
        <f>AE497+AF497</f>
        <v/>
      </c>
      <c r="AH497" s="15">
        <f>IF(M497&lt;&gt;1,"",IF(OR(R497=-9,R497=""),"",R497))</f>
        <v/>
      </c>
      <c r="AI497">
        <f>IF(M497&lt;&gt;1,"",IF(OR(Q497=999,Q497=""),"",Q497))</f>
        <v/>
      </c>
    </row>
    <row r="498">
      <c r="A498" t="inlineStr">
        <is>
          <t>TQRMNOP102464</t>
        </is>
      </c>
      <c r="B498" t="n">
        <v>2025</v>
      </c>
      <c r="C498" t="n">
        <v>1</v>
      </c>
      <c r="D498" t="n">
        <v>1</v>
      </c>
      <c r="E498" t="inlineStr">
        <is>
          <t>S</t>
        </is>
      </c>
      <c r="F498" t="n">
        <v>32</v>
      </c>
      <c r="G498" t="n">
        <v>518</v>
      </c>
      <c r="H498" t="n">
        <v>10</v>
      </c>
      <c r="I498" t="n">
        <v>1</v>
      </c>
      <c r="J498" t="n">
        <v>27</v>
      </c>
      <c r="K498" t="n">
        <v>1</v>
      </c>
      <c r="L498" t="n">
        <v>4</v>
      </c>
      <c r="M498" t="n">
        <v>2</v>
      </c>
      <c r="R498" s="15" t="n">
        <v>0</v>
      </c>
      <c r="S498" s="15" t="n">
        <v>0</v>
      </c>
      <c r="T498" s="15" t="n">
        <v>0</v>
      </c>
      <c r="U498" s="15" t="n">
        <v>195900</v>
      </c>
      <c r="V498">
        <f>IFERROR(VLOOKUP(D498,Tablas_Equivalencia!$A$3:$B$8,2,FALSE),"Sin dato")</f>
        <v/>
      </c>
      <c r="W498">
        <f>IFERROR(VLOOKUP(L498,Tablas_Equivalencia!$D$3:$E$9,2,FALSE),"Sin dato")</f>
        <v/>
      </c>
      <c r="X498">
        <f>IF(I498=1,"Varón","Mujer")</f>
        <v/>
      </c>
      <c r="Y498">
        <f>IFERROR(VLOOKUP(M498,Tablas_Equivalencia!$G$3:$H$6,2,FALSE),"Sin dato")</f>
        <v/>
      </c>
      <c r="Z498">
        <f>IF(J498&lt;=24,"18-24","25-29")</f>
        <v/>
      </c>
      <c r="AA498">
        <f>IF(M498&lt;&gt;1,"",IF(P498=2,1,0))</f>
        <v/>
      </c>
      <c r="AB498">
        <f>IF(M498&lt;&gt;1,"",IF(O498&gt;=2,1,0))</f>
        <v/>
      </c>
      <c r="AC498">
        <f>IF(M498&lt;&gt;1,"",IF(OR(Q498=999,Q498=""),"",IF(OR(Q498&lt;35,Q498&gt;48),1,0)))</f>
        <v/>
      </c>
      <c r="AD498">
        <f>IF(COUNT(AA498:AC498)&lt;3,"",SUM(AA498:AC498))</f>
        <v/>
      </c>
      <c r="AE498">
        <f>IF(L498&gt;=4,2,IF(L498&gt;=2,1,0))</f>
        <v/>
      </c>
      <c r="AF498">
        <f>IF(L498&gt;=5,1,0)</f>
        <v/>
      </c>
      <c r="AG498">
        <f>AE498+AF498</f>
        <v/>
      </c>
      <c r="AH498" s="15">
        <f>IF(M498&lt;&gt;1,"",IF(OR(R498=-9,R498=""),"",R498))</f>
        <v/>
      </c>
      <c r="AI498">
        <f>IF(M498&lt;&gt;1,"",IF(OR(Q498=999,Q498=""),"",Q498))</f>
        <v/>
      </c>
    </row>
    <row r="499">
      <c r="A499" t="inlineStr">
        <is>
          <t>TQRMNOP102467</t>
        </is>
      </c>
      <c r="B499" t="n">
        <v>2025</v>
      </c>
      <c r="C499" t="n">
        <v>1</v>
      </c>
      <c r="D499" t="n">
        <v>40</v>
      </c>
      <c r="E499" t="inlineStr">
        <is>
          <t>N</t>
        </is>
      </c>
      <c r="F499" t="n">
        <v>23</v>
      </c>
      <c r="G499" t="n">
        <v>1736</v>
      </c>
      <c r="H499" t="n">
        <v>3</v>
      </c>
      <c r="I499" t="n">
        <v>1</v>
      </c>
      <c r="J499" t="n">
        <v>29</v>
      </c>
      <c r="K499" t="n">
        <v>2</v>
      </c>
      <c r="L499" t="n">
        <v>3</v>
      </c>
      <c r="M499" t="n">
        <v>1</v>
      </c>
      <c r="N499" t="n">
        <v>2</v>
      </c>
      <c r="O499" t="n">
        <v>1</v>
      </c>
      <c r="P499" t="n">
        <v>1</v>
      </c>
      <c r="Q499" t="n">
        <v>42</v>
      </c>
      <c r="R499" s="15" t="n">
        <v>445000</v>
      </c>
      <c r="S499" s="15" t="n">
        <v>0</v>
      </c>
      <c r="T499" s="15" t="n">
        <v>445000</v>
      </c>
      <c r="U499" s="15" t="n">
        <v>234900</v>
      </c>
      <c r="V499">
        <f>IFERROR(VLOOKUP(D499,Tablas_Equivalencia!$A$3:$B$8,2,FALSE),"Sin dato")</f>
        <v/>
      </c>
      <c r="W499">
        <f>IFERROR(VLOOKUP(L499,Tablas_Equivalencia!$D$3:$E$9,2,FALSE),"Sin dato")</f>
        <v/>
      </c>
      <c r="X499">
        <f>IF(I499=1,"Varón","Mujer")</f>
        <v/>
      </c>
      <c r="Y499">
        <f>IFERROR(VLOOKUP(M499,Tablas_Equivalencia!$G$3:$H$6,2,FALSE),"Sin dato")</f>
        <v/>
      </c>
      <c r="Z499">
        <f>IF(J499&lt;=24,"18-24","25-29")</f>
        <v/>
      </c>
      <c r="AA499">
        <f>IF(M499&lt;&gt;1,"",IF(P499=2,1,0))</f>
        <v/>
      </c>
      <c r="AB499">
        <f>IF(M499&lt;&gt;1,"",IF(O499&gt;=2,1,0))</f>
        <v/>
      </c>
      <c r="AC499">
        <f>IF(M499&lt;&gt;1,"",IF(OR(Q499=999,Q499=""),"",IF(OR(Q499&lt;35,Q499&gt;48),1,0)))</f>
        <v/>
      </c>
      <c r="AD499">
        <f>IF(COUNT(AA499:AC499)&lt;3,"",SUM(AA499:AC499))</f>
        <v/>
      </c>
      <c r="AE499">
        <f>IF(L499&gt;=4,2,IF(L499&gt;=2,1,0))</f>
        <v/>
      </c>
      <c r="AF499">
        <f>IF(L499&gt;=5,1,0)</f>
        <v/>
      </c>
      <c r="AG499">
        <f>AE499+AF499</f>
        <v/>
      </c>
      <c r="AH499" s="15">
        <f>IF(M499&lt;&gt;1,"",IF(OR(R499=-9,R499=""),"",R499))</f>
        <v/>
      </c>
      <c r="AI499">
        <f>IF(M499&lt;&gt;1,"",IF(OR(Q499=999,Q499=""),"",Q499))</f>
        <v/>
      </c>
    </row>
    <row r="500">
      <c r="A500" t="inlineStr">
        <is>
          <t>TQRMNOP102468</t>
        </is>
      </c>
      <c r="B500" t="n">
        <v>2025</v>
      </c>
      <c r="C500" t="n">
        <v>1</v>
      </c>
      <c r="D500" t="n">
        <v>1</v>
      </c>
      <c r="E500" t="inlineStr">
        <is>
          <t>S</t>
        </is>
      </c>
      <c r="F500" t="n">
        <v>33</v>
      </c>
      <c r="G500" t="n">
        <v>2130</v>
      </c>
      <c r="H500" t="n">
        <v>1</v>
      </c>
      <c r="I500" t="n">
        <v>2</v>
      </c>
      <c r="J500" t="n">
        <v>22</v>
      </c>
      <c r="K500" t="n">
        <v>2</v>
      </c>
      <c r="L500" t="n">
        <v>6</v>
      </c>
      <c r="M500" t="n">
        <v>3</v>
      </c>
      <c r="R500" s="15" t="n">
        <v>0</v>
      </c>
      <c r="S500" s="15" t="n">
        <v>0</v>
      </c>
      <c r="T500" s="15" t="n">
        <v>0</v>
      </c>
      <c r="U500" s="15" t="n">
        <v>281500</v>
      </c>
      <c r="V500">
        <f>IFERROR(VLOOKUP(D500,Tablas_Equivalencia!$A$3:$B$8,2,FALSE),"Sin dato")</f>
        <v/>
      </c>
      <c r="W500">
        <f>IFERROR(VLOOKUP(L500,Tablas_Equivalencia!$D$3:$E$9,2,FALSE),"Sin dato")</f>
        <v/>
      </c>
      <c r="X500">
        <f>IF(I500=1,"Varón","Mujer")</f>
        <v/>
      </c>
      <c r="Y500">
        <f>IFERROR(VLOOKUP(M500,Tablas_Equivalencia!$G$3:$H$6,2,FALSE),"Sin dato")</f>
        <v/>
      </c>
      <c r="Z500">
        <f>IF(J500&lt;=24,"18-24","25-29")</f>
        <v/>
      </c>
      <c r="AA500">
        <f>IF(M500&lt;&gt;1,"",IF(P500=2,1,0))</f>
        <v/>
      </c>
      <c r="AB500">
        <f>IF(M500&lt;&gt;1,"",IF(O500&gt;=2,1,0))</f>
        <v/>
      </c>
      <c r="AC500">
        <f>IF(M500&lt;&gt;1,"",IF(OR(Q500=999,Q500=""),"",IF(OR(Q500&lt;35,Q500&gt;48),1,0)))</f>
        <v/>
      </c>
      <c r="AD500">
        <f>IF(COUNT(AA500:AC500)&lt;3,"",SUM(AA500:AC500))</f>
        <v/>
      </c>
      <c r="AE500">
        <f>IF(L500&gt;=4,2,IF(L500&gt;=2,1,0))</f>
        <v/>
      </c>
      <c r="AF500">
        <f>IF(L500&gt;=5,1,0)</f>
        <v/>
      </c>
      <c r="AG500">
        <f>AE500+AF500</f>
        <v/>
      </c>
      <c r="AH500" s="15">
        <f>IF(M500&lt;&gt;1,"",IF(OR(R500=-9,R500=""),"",R500))</f>
        <v/>
      </c>
      <c r="AI500">
        <f>IF(M500&lt;&gt;1,"",IF(OR(Q500=999,Q500=""),"",Q500))</f>
        <v/>
      </c>
    </row>
    <row r="501">
      <c r="A501" t="inlineStr">
        <is>
          <t>TQRMNOP102474</t>
        </is>
      </c>
      <c r="B501" t="n">
        <v>2025</v>
      </c>
      <c r="C501" t="n">
        <v>1</v>
      </c>
      <c r="D501" t="n">
        <v>44</v>
      </c>
      <c r="E501" t="inlineStr">
        <is>
          <t>N</t>
        </is>
      </c>
      <c r="F501" t="n">
        <v>4</v>
      </c>
      <c r="G501" t="n">
        <v>750</v>
      </c>
      <c r="H501" t="n">
        <v>1</v>
      </c>
      <c r="I501" t="n">
        <v>1</v>
      </c>
      <c r="J501" t="n">
        <v>27</v>
      </c>
      <c r="K501" t="n">
        <v>2</v>
      </c>
      <c r="L501" t="n">
        <v>4</v>
      </c>
      <c r="M501" t="n">
        <v>1</v>
      </c>
      <c r="N501" t="n">
        <v>3</v>
      </c>
      <c r="O501" t="n">
        <v>1</v>
      </c>
      <c r="P501" t="n">
        <v>1</v>
      </c>
      <c r="Q501" t="n">
        <v>32</v>
      </c>
      <c r="R501" s="15" t="n">
        <v>931000</v>
      </c>
      <c r="S501" s="15" t="n">
        <v>0</v>
      </c>
      <c r="T501" s="15" t="n">
        <v>931000</v>
      </c>
      <c r="U501" s="15" t="n">
        <v>114100</v>
      </c>
      <c r="V501">
        <f>IFERROR(VLOOKUP(D501,Tablas_Equivalencia!$A$3:$B$8,2,FALSE),"Sin dato")</f>
        <v/>
      </c>
      <c r="W501">
        <f>IFERROR(VLOOKUP(L501,Tablas_Equivalencia!$D$3:$E$9,2,FALSE),"Sin dato")</f>
        <v/>
      </c>
      <c r="X501">
        <f>IF(I501=1,"Varón","Mujer")</f>
        <v/>
      </c>
      <c r="Y501">
        <f>IFERROR(VLOOKUP(M501,Tablas_Equivalencia!$G$3:$H$6,2,FALSE),"Sin dato")</f>
        <v/>
      </c>
      <c r="Z501">
        <f>IF(J501&lt;=24,"18-24","25-29")</f>
        <v/>
      </c>
      <c r="AA501">
        <f>IF(M501&lt;&gt;1,"",IF(P501=2,1,0))</f>
        <v/>
      </c>
      <c r="AB501">
        <f>IF(M501&lt;&gt;1,"",IF(O501&gt;=2,1,0))</f>
        <v/>
      </c>
      <c r="AC501">
        <f>IF(M501&lt;&gt;1,"",IF(OR(Q501=999,Q501=""),"",IF(OR(Q501&lt;35,Q501&gt;48),1,0)))</f>
        <v/>
      </c>
      <c r="AD501">
        <f>IF(COUNT(AA501:AC501)&lt;3,"",SUM(AA501:AC501))</f>
        <v/>
      </c>
      <c r="AE501">
        <f>IF(L501&gt;=4,2,IF(L501&gt;=2,1,0))</f>
        <v/>
      </c>
      <c r="AF501">
        <f>IF(L501&gt;=5,1,0)</f>
        <v/>
      </c>
      <c r="AG501">
        <f>AE501+AF501</f>
        <v/>
      </c>
      <c r="AH501" s="15">
        <f>IF(M501&lt;&gt;1,"",IF(OR(R501=-9,R501=""),"",R501))</f>
        <v/>
      </c>
      <c r="AI501">
        <f>IF(M501&lt;&gt;1,"",IF(OR(Q501=999,Q501=""),"",Q501))</f>
        <v/>
      </c>
    </row>
    <row r="502">
      <c r="A502" t="inlineStr">
        <is>
          <t>TQRMNOP102475</t>
        </is>
      </c>
      <c r="B502" t="n">
        <v>2025</v>
      </c>
      <c r="C502" t="n">
        <v>1</v>
      </c>
      <c r="D502" t="n">
        <v>43</v>
      </c>
      <c r="E502" t="inlineStr">
        <is>
          <t>S</t>
        </is>
      </c>
      <c r="F502" t="n">
        <v>20</v>
      </c>
      <c r="G502" t="n">
        <v>1269</v>
      </c>
      <c r="H502" t="n">
        <v>3</v>
      </c>
      <c r="I502" t="n">
        <v>2</v>
      </c>
      <c r="J502" t="n">
        <v>19</v>
      </c>
      <c r="K502" t="n">
        <v>1</v>
      </c>
      <c r="L502" t="n">
        <v>5</v>
      </c>
      <c r="M502" t="n">
        <v>1</v>
      </c>
      <c r="N502" t="n">
        <v>3</v>
      </c>
      <c r="O502" t="n">
        <v>1</v>
      </c>
      <c r="P502" t="n">
        <v>1</v>
      </c>
      <c r="Q502" t="n">
        <v>31</v>
      </c>
      <c r="R502" s="15" t="n">
        <v>360000</v>
      </c>
      <c r="S502" s="15" t="n">
        <v>0</v>
      </c>
      <c r="T502" s="15" t="n">
        <v>360000</v>
      </c>
      <c r="U502" s="15" t="n">
        <v>239200</v>
      </c>
      <c r="V502">
        <f>IFERROR(VLOOKUP(D502,Tablas_Equivalencia!$A$3:$B$8,2,FALSE),"Sin dato")</f>
        <v/>
      </c>
      <c r="W502">
        <f>IFERROR(VLOOKUP(L502,Tablas_Equivalencia!$D$3:$E$9,2,FALSE),"Sin dato")</f>
        <v/>
      </c>
      <c r="X502">
        <f>IF(I502=1,"Varón","Mujer")</f>
        <v/>
      </c>
      <c r="Y502">
        <f>IFERROR(VLOOKUP(M502,Tablas_Equivalencia!$G$3:$H$6,2,FALSE),"Sin dato")</f>
        <v/>
      </c>
      <c r="Z502">
        <f>IF(J502&lt;=24,"18-24","25-29")</f>
        <v/>
      </c>
      <c r="AA502">
        <f>IF(M502&lt;&gt;1,"",IF(P502=2,1,0))</f>
        <v/>
      </c>
      <c r="AB502">
        <f>IF(M502&lt;&gt;1,"",IF(O502&gt;=2,1,0))</f>
        <v/>
      </c>
      <c r="AC502">
        <f>IF(M502&lt;&gt;1,"",IF(OR(Q502=999,Q502=""),"",IF(OR(Q502&lt;35,Q502&gt;48),1,0)))</f>
        <v/>
      </c>
      <c r="AD502">
        <f>IF(COUNT(AA502:AC502)&lt;3,"",SUM(AA502:AC502))</f>
        <v/>
      </c>
      <c r="AE502">
        <f>IF(L502&gt;=4,2,IF(L502&gt;=2,1,0))</f>
        <v/>
      </c>
      <c r="AF502">
        <f>IF(L502&gt;=5,1,0)</f>
        <v/>
      </c>
      <c r="AG502">
        <f>AE502+AF502</f>
        <v/>
      </c>
      <c r="AH502" s="15">
        <f>IF(M502&lt;&gt;1,"",IF(OR(R502=-9,R502=""),"",R502))</f>
        <v/>
      </c>
      <c r="AI502">
        <f>IF(M502&lt;&gt;1,"",IF(OR(Q502=999,Q502=""),"",Q502))</f>
        <v/>
      </c>
    </row>
    <row r="503">
      <c r="A503" t="inlineStr">
        <is>
          <t>TQRMNOP102477</t>
        </is>
      </c>
      <c r="B503" t="n">
        <v>2025</v>
      </c>
      <c r="C503" t="n">
        <v>1</v>
      </c>
      <c r="D503" t="n">
        <v>42</v>
      </c>
      <c r="E503" t="inlineStr">
        <is>
          <t>S</t>
        </is>
      </c>
      <c r="F503" t="n">
        <v>10</v>
      </c>
      <c r="G503" t="n">
        <v>809</v>
      </c>
      <c r="H503" t="n">
        <v>3</v>
      </c>
      <c r="I503" t="n">
        <v>1</v>
      </c>
      <c r="J503" t="n">
        <v>27</v>
      </c>
      <c r="K503" t="n">
        <v>2</v>
      </c>
      <c r="L503" t="n">
        <v>2</v>
      </c>
      <c r="M503" t="n">
        <v>3</v>
      </c>
      <c r="R503" s="15" t="n">
        <v>0</v>
      </c>
      <c r="S503" s="15" t="n">
        <v>0</v>
      </c>
      <c r="T503" s="15" t="n">
        <v>0</v>
      </c>
      <c r="U503" s="15" t="n">
        <v>237500</v>
      </c>
      <c r="V503">
        <f>IFERROR(VLOOKUP(D503,Tablas_Equivalencia!$A$3:$B$8,2,FALSE),"Sin dato")</f>
        <v/>
      </c>
      <c r="W503">
        <f>IFERROR(VLOOKUP(L503,Tablas_Equivalencia!$D$3:$E$9,2,FALSE),"Sin dato")</f>
        <v/>
      </c>
      <c r="X503">
        <f>IF(I503=1,"Varón","Mujer")</f>
        <v/>
      </c>
      <c r="Y503">
        <f>IFERROR(VLOOKUP(M503,Tablas_Equivalencia!$G$3:$H$6,2,FALSE),"Sin dato")</f>
        <v/>
      </c>
      <c r="Z503">
        <f>IF(J503&lt;=24,"18-24","25-29")</f>
        <v/>
      </c>
      <c r="AA503">
        <f>IF(M503&lt;&gt;1,"",IF(P503=2,1,0))</f>
        <v/>
      </c>
      <c r="AB503">
        <f>IF(M503&lt;&gt;1,"",IF(O503&gt;=2,1,0))</f>
        <v/>
      </c>
      <c r="AC503">
        <f>IF(M503&lt;&gt;1,"",IF(OR(Q503=999,Q503=""),"",IF(OR(Q503&lt;35,Q503&gt;48),1,0)))</f>
        <v/>
      </c>
      <c r="AD503">
        <f>IF(COUNT(AA503:AC503)&lt;3,"",SUM(AA503:AC503))</f>
        <v/>
      </c>
      <c r="AE503">
        <f>IF(L503&gt;=4,2,IF(L503&gt;=2,1,0))</f>
        <v/>
      </c>
      <c r="AF503">
        <f>IF(L503&gt;=5,1,0)</f>
        <v/>
      </c>
      <c r="AG503">
        <f>AE503+AF503</f>
        <v/>
      </c>
      <c r="AH503" s="15">
        <f>IF(M503&lt;&gt;1,"",IF(OR(R503=-9,R503=""),"",R503))</f>
        <v/>
      </c>
      <c r="AI503">
        <f>IF(M503&lt;&gt;1,"",IF(OR(Q503=999,Q503=""),"",Q503))</f>
        <v/>
      </c>
    </row>
    <row r="504">
      <c r="A504" t="inlineStr">
        <is>
          <t>TQRMNOP102478</t>
        </is>
      </c>
      <c r="B504" t="n">
        <v>2025</v>
      </c>
      <c r="C504" t="n">
        <v>1</v>
      </c>
      <c r="D504" t="n">
        <v>43</v>
      </c>
      <c r="E504" t="inlineStr">
        <is>
          <t>S</t>
        </is>
      </c>
      <c r="F504" t="n">
        <v>20</v>
      </c>
      <c r="G504" t="n">
        <v>1087</v>
      </c>
      <c r="H504" t="n">
        <v>1</v>
      </c>
      <c r="I504" t="n">
        <v>1</v>
      </c>
      <c r="J504" t="n">
        <v>25</v>
      </c>
      <c r="K504" t="n">
        <v>1</v>
      </c>
      <c r="L504" t="n">
        <v>5</v>
      </c>
      <c r="M504" t="n">
        <v>1</v>
      </c>
      <c r="N504" t="n">
        <v>3</v>
      </c>
      <c r="O504" t="n">
        <v>1</v>
      </c>
      <c r="P504" t="n">
        <v>1</v>
      </c>
      <c r="Q504" t="n">
        <v>71</v>
      </c>
      <c r="R504" s="15" t="n">
        <v>1571000</v>
      </c>
      <c r="S504" s="15" t="n">
        <v>0</v>
      </c>
      <c r="T504" s="15" t="n">
        <v>1571000</v>
      </c>
      <c r="U504" s="15" t="n">
        <v>150800</v>
      </c>
      <c r="V504">
        <f>IFERROR(VLOOKUP(D504,Tablas_Equivalencia!$A$3:$B$8,2,FALSE),"Sin dato")</f>
        <v/>
      </c>
      <c r="W504">
        <f>IFERROR(VLOOKUP(L504,Tablas_Equivalencia!$D$3:$E$9,2,FALSE),"Sin dato")</f>
        <v/>
      </c>
      <c r="X504">
        <f>IF(I504=1,"Varón","Mujer")</f>
        <v/>
      </c>
      <c r="Y504">
        <f>IFERROR(VLOOKUP(M504,Tablas_Equivalencia!$G$3:$H$6,2,FALSE),"Sin dato")</f>
        <v/>
      </c>
      <c r="Z504">
        <f>IF(J504&lt;=24,"18-24","25-29")</f>
        <v/>
      </c>
      <c r="AA504">
        <f>IF(M504&lt;&gt;1,"",IF(P504=2,1,0))</f>
        <v/>
      </c>
      <c r="AB504">
        <f>IF(M504&lt;&gt;1,"",IF(O504&gt;=2,1,0))</f>
        <v/>
      </c>
      <c r="AC504">
        <f>IF(M504&lt;&gt;1,"",IF(OR(Q504=999,Q504=""),"",IF(OR(Q504&lt;35,Q504&gt;48),1,0)))</f>
        <v/>
      </c>
      <c r="AD504">
        <f>IF(COUNT(AA504:AC504)&lt;3,"",SUM(AA504:AC504))</f>
        <v/>
      </c>
      <c r="AE504">
        <f>IF(L504&gt;=4,2,IF(L504&gt;=2,1,0))</f>
        <v/>
      </c>
      <c r="AF504">
        <f>IF(L504&gt;=5,1,0)</f>
        <v/>
      </c>
      <c r="AG504">
        <f>AE504+AF504</f>
        <v/>
      </c>
      <c r="AH504" s="15">
        <f>IF(M504&lt;&gt;1,"",IF(OR(R504=-9,R504=""),"",R504))</f>
        <v/>
      </c>
      <c r="AI504">
        <f>IF(M504&lt;&gt;1,"",IF(OR(Q504=999,Q504=""),"",Q504))</f>
        <v/>
      </c>
    </row>
    <row r="505">
      <c r="A505" t="inlineStr">
        <is>
          <t>TQRMNOP102479</t>
        </is>
      </c>
      <c r="B505" t="n">
        <v>2025</v>
      </c>
      <c r="C505" t="n">
        <v>1</v>
      </c>
      <c r="D505" t="n">
        <v>40</v>
      </c>
      <c r="E505" t="inlineStr">
        <is>
          <t>N</t>
        </is>
      </c>
      <c r="F505" t="n">
        <v>23</v>
      </c>
      <c r="G505" t="n">
        <v>622</v>
      </c>
      <c r="H505" t="n">
        <v>1</v>
      </c>
      <c r="I505" t="n">
        <v>1</v>
      </c>
      <c r="J505" t="n">
        <v>18</v>
      </c>
      <c r="K505" t="n">
        <v>2</v>
      </c>
      <c r="L505" t="n">
        <v>4</v>
      </c>
      <c r="M505" t="n">
        <v>2</v>
      </c>
      <c r="R505" s="15" t="n">
        <v>0</v>
      </c>
      <c r="S505" s="15" t="n">
        <v>70000</v>
      </c>
      <c r="T505" s="15" t="n">
        <v>70000</v>
      </c>
      <c r="U505" s="15" t="n">
        <v>376800</v>
      </c>
      <c r="V505">
        <f>IFERROR(VLOOKUP(D505,Tablas_Equivalencia!$A$3:$B$8,2,FALSE),"Sin dato")</f>
        <v/>
      </c>
      <c r="W505">
        <f>IFERROR(VLOOKUP(L505,Tablas_Equivalencia!$D$3:$E$9,2,FALSE),"Sin dato")</f>
        <v/>
      </c>
      <c r="X505">
        <f>IF(I505=1,"Varón","Mujer")</f>
        <v/>
      </c>
      <c r="Y505">
        <f>IFERROR(VLOOKUP(M505,Tablas_Equivalencia!$G$3:$H$6,2,FALSE),"Sin dato")</f>
        <v/>
      </c>
      <c r="Z505">
        <f>IF(J505&lt;=24,"18-24","25-29")</f>
        <v/>
      </c>
      <c r="AA505">
        <f>IF(M505&lt;&gt;1,"",IF(P505=2,1,0))</f>
        <v/>
      </c>
      <c r="AB505">
        <f>IF(M505&lt;&gt;1,"",IF(O505&gt;=2,1,0))</f>
        <v/>
      </c>
      <c r="AC505">
        <f>IF(M505&lt;&gt;1,"",IF(OR(Q505=999,Q505=""),"",IF(OR(Q505&lt;35,Q505&gt;48),1,0)))</f>
        <v/>
      </c>
      <c r="AD505">
        <f>IF(COUNT(AA505:AC505)&lt;3,"",SUM(AA505:AC505))</f>
        <v/>
      </c>
      <c r="AE505">
        <f>IF(L505&gt;=4,2,IF(L505&gt;=2,1,0))</f>
        <v/>
      </c>
      <c r="AF505">
        <f>IF(L505&gt;=5,1,0)</f>
        <v/>
      </c>
      <c r="AG505">
        <f>AE505+AF505</f>
        <v/>
      </c>
      <c r="AH505" s="15">
        <f>IF(M505&lt;&gt;1,"",IF(OR(R505=-9,R505=""),"",R505))</f>
        <v/>
      </c>
      <c r="AI505">
        <f>IF(M505&lt;&gt;1,"",IF(OR(Q505=999,Q505=""),"",Q505))</f>
        <v/>
      </c>
    </row>
    <row r="506">
      <c r="A506" t="inlineStr">
        <is>
          <t>TQRMNOP102481</t>
        </is>
      </c>
      <c r="B506" t="n">
        <v>2025</v>
      </c>
      <c r="C506" t="n">
        <v>1</v>
      </c>
      <c r="D506" t="n">
        <v>1</v>
      </c>
      <c r="E506" t="inlineStr">
        <is>
          <t>S</t>
        </is>
      </c>
      <c r="F506" t="n">
        <v>32</v>
      </c>
      <c r="G506" t="n">
        <v>881</v>
      </c>
      <c r="H506" t="n">
        <v>3</v>
      </c>
      <c r="I506" t="n">
        <v>1</v>
      </c>
      <c r="J506" t="n">
        <v>20</v>
      </c>
      <c r="K506" t="n">
        <v>1</v>
      </c>
      <c r="L506" t="n">
        <v>5</v>
      </c>
      <c r="M506" t="n">
        <v>1</v>
      </c>
      <c r="N506" t="n">
        <v>3</v>
      </c>
      <c r="O506" t="n">
        <v>1</v>
      </c>
      <c r="P506" t="n">
        <v>1</v>
      </c>
      <c r="Q506" t="n">
        <v>40</v>
      </c>
      <c r="R506" s="15" t="n">
        <v>1263000</v>
      </c>
      <c r="S506" s="15" t="n">
        <v>0</v>
      </c>
      <c r="T506" s="15" t="n">
        <v>1263000</v>
      </c>
      <c r="U506" s="15" t="n">
        <v>74300</v>
      </c>
      <c r="V506">
        <f>IFERROR(VLOOKUP(D506,Tablas_Equivalencia!$A$3:$B$8,2,FALSE),"Sin dato")</f>
        <v/>
      </c>
      <c r="W506">
        <f>IFERROR(VLOOKUP(L506,Tablas_Equivalencia!$D$3:$E$9,2,FALSE),"Sin dato")</f>
        <v/>
      </c>
      <c r="X506">
        <f>IF(I506=1,"Varón","Mujer")</f>
        <v/>
      </c>
      <c r="Y506">
        <f>IFERROR(VLOOKUP(M506,Tablas_Equivalencia!$G$3:$H$6,2,FALSE),"Sin dato")</f>
        <v/>
      </c>
      <c r="Z506">
        <f>IF(J506&lt;=24,"18-24","25-29")</f>
        <v/>
      </c>
      <c r="AA506">
        <f>IF(M506&lt;&gt;1,"",IF(P506=2,1,0))</f>
        <v/>
      </c>
      <c r="AB506">
        <f>IF(M506&lt;&gt;1,"",IF(O506&gt;=2,1,0))</f>
        <v/>
      </c>
      <c r="AC506">
        <f>IF(M506&lt;&gt;1,"",IF(OR(Q506=999,Q506=""),"",IF(OR(Q506&lt;35,Q506&gt;48),1,0)))</f>
        <v/>
      </c>
      <c r="AD506">
        <f>IF(COUNT(AA506:AC506)&lt;3,"",SUM(AA506:AC506))</f>
        <v/>
      </c>
      <c r="AE506">
        <f>IF(L506&gt;=4,2,IF(L506&gt;=2,1,0))</f>
        <v/>
      </c>
      <c r="AF506">
        <f>IF(L506&gt;=5,1,0)</f>
        <v/>
      </c>
      <c r="AG506">
        <f>AE506+AF506</f>
        <v/>
      </c>
      <c r="AH506" s="15">
        <f>IF(M506&lt;&gt;1,"",IF(OR(R506=-9,R506=""),"",R506))</f>
        <v/>
      </c>
      <c r="AI506">
        <f>IF(M506&lt;&gt;1,"",IF(OR(Q506=999,Q506=""),"",Q506))</f>
        <v/>
      </c>
    </row>
    <row r="507">
      <c r="A507" t="inlineStr">
        <is>
          <t>TQRMNOP102484</t>
        </is>
      </c>
      <c r="B507" t="n">
        <v>2025</v>
      </c>
      <c r="C507" t="n">
        <v>1</v>
      </c>
      <c r="D507" t="n">
        <v>1</v>
      </c>
      <c r="E507" t="inlineStr">
        <is>
          <t>S</t>
        </is>
      </c>
      <c r="F507" t="n">
        <v>33</v>
      </c>
      <c r="G507" t="n">
        <v>1430</v>
      </c>
      <c r="H507" t="n">
        <v>3</v>
      </c>
      <c r="I507" t="n">
        <v>2</v>
      </c>
      <c r="J507" t="n">
        <v>25</v>
      </c>
      <c r="K507" t="n">
        <v>2</v>
      </c>
      <c r="L507" t="n">
        <v>4</v>
      </c>
      <c r="M507" t="n">
        <v>1</v>
      </c>
      <c r="N507" t="n">
        <v>3</v>
      </c>
      <c r="O507" t="n">
        <v>1</v>
      </c>
      <c r="P507" t="n">
        <v>1</v>
      </c>
      <c r="Q507" t="n">
        <v>43</v>
      </c>
      <c r="R507" s="15" t="n">
        <v>-9</v>
      </c>
      <c r="S507" s="15" t="n">
        <v>0</v>
      </c>
      <c r="T507" s="15" t="n">
        <v>0</v>
      </c>
      <c r="U507" s="15" t="n">
        <v>134300</v>
      </c>
      <c r="V507">
        <f>IFERROR(VLOOKUP(D507,Tablas_Equivalencia!$A$3:$B$8,2,FALSE),"Sin dato")</f>
        <v/>
      </c>
      <c r="W507">
        <f>IFERROR(VLOOKUP(L507,Tablas_Equivalencia!$D$3:$E$9,2,FALSE),"Sin dato")</f>
        <v/>
      </c>
      <c r="X507">
        <f>IF(I507=1,"Varón","Mujer")</f>
        <v/>
      </c>
      <c r="Y507">
        <f>IFERROR(VLOOKUP(M507,Tablas_Equivalencia!$G$3:$H$6,2,FALSE),"Sin dato")</f>
        <v/>
      </c>
      <c r="Z507">
        <f>IF(J507&lt;=24,"18-24","25-29")</f>
        <v/>
      </c>
      <c r="AA507">
        <f>IF(M507&lt;&gt;1,"",IF(P507=2,1,0))</f>
        <v/>
      </c>
      <c r="AB507">
        <f>IF(M507&lt;&gt;1,"",IF(O507&gt;=2,1,0))</f>
        <v/>
      </c>
      <c r="AC507">
        <f>IF(M507&lt;&gt;1,"",IF(OR(Q507=999,Q507=""),"",IF(OR(Q507&lt;35,Q507&gt;48),1,0)))</f>
        <v/>
      </c>
      <c r="AD507">
        <f>IF(COUNT(AA507:AC507)&lt;3,"",SUM(AA507:AC507))</f>
        <v/>
      </c>
      <c r="AE507">
        <f>IF(L507&gt;=4,2,IF(L507&gt;=2,1,0))</f>
        <v/>
      </c>
      <c r="AF507">
        <f>IF(L507&gt;=5,1,0)</f>
        <v/>
      </c>
      <c r="AG507">
        <f>AE507+AF507</f>
        <v/>
      </c>
      <c r="AH507" s="15">
        <f>IF(M507&lt;&gt;1,"",IF(OR(R507=-9,R507=""),"",R507))</f>
        <v/>
      </c>
      <c r="AI507">
        <f>IF(M507&lt;&gt;1,"",IF(OR(Q507=999,Q507=""),"",Q507))</f>
        <v/>
      </c>
    </row>
    <row r="508">
      <c r="A508" t="inlineStr">
        <is>
          <t>TQRMNOP102507</t>
        </is>
      </c>
      <c r="B508" t="n">
        <v>2025</v>
      </c>
      <c r="C508" t="n">
        <v>1</v>
      </c>
      <c r="D508" t="n">
        <v>40</v>
      </c>
      <c r="E508" t="inlineStr">
        <is>
          <t>N</t>
        </is>
      </c>
      <c r="F508" t="n">
        <v>22</v>
      </c>
      <c r="G508" t="n">
        <v>1445</v>
      </c>
      <c r="H508" t="n">
        <v>3</v>
      </c>
      <c r="I508" t="n">
        <v>1</v>
      </c>
      <c r="J508" t="n">
        <v>20</v>
      </c>
      <c r="K508" t="n">
        <v>2</v>
      </c>
      <c r="L508" t="n">
        <v>3</v>
      </c>
      <c r="M508" t="n">
        <v>3</v>
      </c>
      <c r="R508" s="15" t="n">
        <v>0</v>
      </c>
      <c r="S508" s="15" t="n">
        <v>0</v>
      </c>
      <c r="T508" s="15" t="n">
        <v>0</v>
      </c>
      <c r="U508" s="15" t="n">
        <v>94100</v>
      </c>
      <c r="V508">
        <f>IFERROR(VLOOKUP(D508,Tablas_Equivalencia!$A$3:$B$8,2,FALSE),"Sin dato")</f>
        <v/>
      </c>
      <c r="W508">
        <f>IFERROR(VLOOKUP(L508,Tablas_Equivalencia!$D$3:$E$9,2,FALSE),"Sin dato")</f>
        <v/>
      </c>
      <c r="X508">
        <f>IF(I508=1,"Varón","Mujer")</f>
        <v/>
      </c>
      <c r="Y508">
        <f>IFERROR(VLOOKUP(M508,Tablas_Equivalencia!$G$3:$H$6,2,FALSE),"Sin dato")</f>
        <v/>
      </c>
      <c r="Z508">
        <f>IF(J508&lt;=24,"18-24","25-29")</f>
        <v/>
      </c>
      <c r="AA508">
        <f>IF(M508&lt;&gt;1,"",IF(P508=2,1,0))</f>
        <v/>
      </c>
      <c r="AB508">
        <f>IF(M508&lt;&gt;1,"",IF(O508&gt;=2,1,0))</f>
        <v/>
      </c>
      <c r="AC508">
        <f>IF(M508&lt;&gt;1,"",IF(OR(Q508=999,Q508=""),"",IF(OR(Q508&lt;35,Q508&gt;48),1,0)))</f>
        <v/>
      </c>
      <c r="AD508">
        <f>IF(COUNT(AA508:AC508)&lt;3,"",SUM(AA508:AC508))</f>
        <v/>
      </c>
      <c r="AE508">
        <f>IF(L508&gt;=4,2,IF(L508&gt;=2,1,0))</f>
        <v/>
      </c>
      <c r="AF508">
        <f>IF(L508&gt;=5,1,0)</f>
        <v/>
      </c>
      <c r="AG508">
        <f>AE508+AF508</f>
        <v/>
      </c>
      <c r="AH508" s="15">
        <f>IF(M508&lt;&gt;1,"",IF(OR(R508=-9,R508=""),"",R508))</f>
        <v/>
      </c>
      <c r="AI508">
        <f>IF(M508&lt;&gt;1,"",IF(OR(Q508=999,Q508=""),"",Q508))</f>
        <v/>
      </c>
    </row>
    <row r="509">
      <c r="A509" t="inlineStr">
        <is>
          <t>TQRMNOP102521</t>
        </is>
      </c>
      <c r="B509" t="n">
        <v>2025</v>
      </c>
      <c r="C509" t="n">
        <v>1</v>
      </c>
      <c r="D509" t="n">
        <v>40</v>
      </c>
      <c r="E509" t="inlineStr">
        <is>
          <t>S</t>
        </is>
      </c>
      <c r="F509" t="n">
        <v>7</v>
      </c>
      <c r="G509" t="n">
        <v>355</v>
      </c>
      <c r="H509" t="n">
        <v>3</v>
      </c>
      <c r="I509" t="n">
        <v>1</v>
      </c>
      <c r="J509" t="n">
        <v>27</v>
      </c>
      <c r="K509" t="n">
        <v>2</v>
      </c>
      <c r="L509" t="n">
        <v>2</v>
      </c>
      <c r="M509" t="n">
        <v>1</v>
      </c>
      <c r="N509" t="n">
        <v>2</v>
      </c>
      <c r="O509" t="n">
        <v>2</v>
      </c>
      <c r="P509" t="n">
        <v>2</v>
      </c>
      <c r="Q509" t="n">
        <v>32</v>
      </c>
      <c r="R509" s="15" t="n">
        <v>273000</v>
      </c>
      <c r="S509" s="15" t="n">
        <v>0</v>
      </c>
      <c r="T509" s="15" t="n">
        <v>273000</v>
      </c>
      <c r="U509" s="15" t="n">
        <v>222600</v>
      </c>
      <c r="V509">
        <f>IFERROR(VLOOKUP(D509,Tablas_Equivalencia!$A$3:$B$8,2,FALSE),"Sin dato")</f>
        <v/>
      </c>
      <c r="W509">
        <f>IFERROR(VLOOKUP(L509,Tablas_Equivalencia!$D$3:$E$9,2,FALSE),"Sin dato")</f>
        <v/>
      </c>
      <c r="X509">
        <f>IF(I509=1,"Varón","Mujer")</f>
        <v/>
      </c>
      <c r="Y509">
        <f>IFERROR(VLOOKUP(M509,Tablas_Equivalencia!$G$3:$H$6,2,FALSE),"Sin dato")</f>
        <v/>
      </c>
      <c r="Z509">
        <f>IF(J509&lt;=24,"18-24","25-29")</f>
        <v/>
      </c>
      <c r="AA509">
        <f>IF(M509&lt;&gt;1,"",IF(P509=2,1,0))</f>
        <v/>
      </c>
      <c r="AB509">
        <f>IF(M509&lt;&gt;1,"",IF(O509&gt;=2,1,0))</f>
        <v/>
      </c>
      <c r="AC509">
        <f>IF(M509&lt;&gt;1,"",IF(OR(Q509=999,Q509=""),"",IF(OR(Q509&lt;35,Q509&gt;48),1,0)))</f>
        <v/>
      </c>
      <c r="AD509">
        <f>IF(COUNT(AA509:AC509)&lt;3,"",SUM(AA509:AC509))</f>
        <v/>
      </c>
      <c r="AE509">
        <f>IF(L509&gt;=4,2,IF(L509&gt;=2,1,0))</f>
        <v/>
      </c>
      <c r="AF509">
        <f>IF(L509&gt;=5,1,0)</f>
        <v/>
      </c>
      <c r="AG509">
        <f>AE509+AF509</f>
        <v/>
      </c>
      <c r="AH509" s="15">
        <f>IF(M509&lt;&gt;1,"",IF(OR(R509=-9,R509=""),"",R509))</f>
        <v/>
      </c>
      <c r="AI509">
        <f>IF(M509&lt;&gt;1,"",IF(OR(Q509=999,Q509=""),"",Q509))</f>
        <v/>
      </c>
    </row>
    <row r="510">
      <c r="A510" t="inlineStr">
        <is>
          <t>TQRMNOP102527</t>
        </is>
      </c>
      <c r="B510" t="n">
        <v>2025</v>
      </c>
      <c r="C510" t="n">
        <v>1</v>
      </c>
      <c r="D510" t="n">
        <v>1</v>
      </c>
      <c r="E510" t="inlineStr">
        <is>
          <t>S</t>
        </is>
      </c>
      <c r="F510" t="n">
        <v>32</v>
      </c>
      <c r="G510" t="n">
        <v>927</v>
      </c>
      <c r="H510" t="n">
        <v>3</v>
      </c>
      <c r="I510" t="n">
        <v>2</v>
      </c>
      <c r="J510" t="n">
        <v>27</v>
      </c>
      <c r="K510" t="n">
        <v>1</v>
      </c>
      <c r="L510" t="n">
        <v>5</v>
      </c>
      <c r="M510" t="n">
        <v>1</v>
      </c>
      <c r="N510" t="n">
        <v>3</v>
      </c>
      <c r="O510" t="n">
        <v>2</v>
      </c>
      <c r="P510" t="n">
        <v>2</v>
      </c>
      <c r="Q510" t="n">
        <v>19</v>
      </c>
      <c r="R510" s="15" t="n">
        <v>281000</v>
      </c>
      <c r="S510" s="15" t="n">
        <v>0</v>
      </c>
      <c r="T510" s="15" t="n">
        <v>281000</v>
      </c>
      <c r="U510" s="15" t="n">
        <v>176100</v>
      </c>
      <c r="V510">
        <f>IFERROR(VLOOKUP(D510,Tablas_Equivalencia!$A$3:$B$8,2,FALSE),"Sin dato")</f>
        <v/>
      </c>
      <c r="W510">
        <f>IFERROR(VLOOKUP(L510,Tablas_Equivalencia!$D$3:$E$9,2,FALSE),"Sin dato")</f>
        <v/>
      </c>
      <c r="X510">
        <f>IF(I510=1,"Varón","Mujer")</f>
        <v/>
      </c>
      <c r="Y510">
        <f>IFERROR(VLOOKUP(M510,Tablas_Equivalencia!$G$3:$H$6,2,FALSE),"Sin dato")</f>
        <v/>
      </c>
      <c r="Z510">
        <f>IF(J510&lt;=24,"18-24","25-29")</f>
        <v/>
      </c>
      <c r="AA510">
        <f>IF(M510&lt;&gt;1,"",IF(P510=2,1,0))</f>
        <v/>
      </c>
      <c r="AB510">
        <f>IF(M510&lt;&gt;1,"",IF(O510&gt;=2,1,0))</f>
        <v/>
      </c>
      <c r="AC510">
        <f>IF(M510&lt;&gt;1,"",IF(OR(Q510=999,Q510=""),"",IF(OR(Q510&lt;35,Q510&gt;48),1,0)))</f>
        <v/>
      </c>
      <c r="AD510">
        <f>IF(COUNT(AA510:AC510)&lt;3,"",SUM(AA510:AC510))</f>
        <v/>
      </c>
      <c r="AE510">
        <f>IF(L510&gt;=4,2,IF(L510&gt;=2,1,0))</f>
        <v/>
      </c>
      <c r="AF510">
        <f>IF(L510&gt;=5,1,0)</f>
        <v/>
      </c>
      <c r="AG510">
        <f>AE510+AF510</f>
        <v/>
      </c>
      <c r="AH510" s="15">
        <f>IF(M510&lt;&gt;1,"",IF(OR(R510=-9,R510=""),"",R510))</f>
        <v/>
      </c>
      <c r="AI510">
        <f>IF(M510&lt;&gt;1,"",IF(OR(Q510=999,Q510=""),"",Q510))</f>
        <v/>
      </c>
    </row>
    <row r="511">
      <c r="A511" t="inlineStr">
        <is>
          <t>TQRMNOP102534</t>
        </is>
      </c>
      <c r="B511" t="n">
        <v>2025</v>
      </c>
      <c r="C511" t="n">
        <v>1</v>
      </c>
      <c r="D511" t="n">
        <v>42</v>
      </c>
      <c r="E511" t="inlineStr">
        <is>
          <t>N</t>
        </is>
      </c>
      <c r="F511" t="n">
        <v>27</v>
      </c>
      <c r="G511" t="n">
        <v>1812</v>
      </c>
      <c r="H511" t="n">
        <v>3</v>
      </c>
      <c r="I511" t="n">
        <v>1</v>
      </c>
      <c r="J511" t="n">
        <v>25</v>
      </c>
      <c r="K511" t="n">
        <v>2</v>
      </c>
      <c r="L511" t="n">
        <v>4</v>
      </c>
      <c r="M511" t="n">
        <v>2</v>
      </c>
      <c r="R511" s="15" t="n">
        <v>0</v>
      </c>
      <c r="S511" s="15" t="n">
        <v>0</v>
      </c>
      <c r="T511" s="15" t="n">
        <v>0</v>
      </c>
      <c r="U511" s="15" t="n">
        <v>105100</v>
      </c>
      <c r="V511">
        <f>IFERROR(VLOOKUP(D511,Tablas_Equivalencia!$A$3:$B$8,2,FALSE),"Sin dato")</f>
        <v/>
      </c>
      <c r="W511">
        <f>IFERROR(VLOOKUP(L511,Tablas_Equivalencia!$D$3:$E$9,2,FALSE),"Sin dato")</f>
        <v/>
      </c>
      <c r="X511">
        <f>IF(I511=1,"Varón","Mujer")</f>
        <v/>
      </c>
      <c r="Y511">
        <f>IFERROR(VLOOKUP(M511,Tablas_Equivalencia!$G$3:$H$6,2,FALSE),"Sin dato")</f>
        <v/>
      </c>
      <c r="Z511">
        <f>IF(J511&lt;=24,"18-24","25-29")</f>
        <v/>
      </c>
      <c r="AA511">
        <f>IF(M511&lt;&gt;1,"",IF(P511=2,1,0))</f>
        <v/>
      </c>
      <c r="AB511">
        <f>IF(M511&lt;&gt;1,"",IF(O511&gt;=2,1,0))</f>
        <v/>
      </c>
      <c r="AC511">
        <f>IF(M511&lt;&gt;1,"",IF(OR(Q511=999,Q511=""),"",IF(OR(Q511&lt;35,Q511&gt;48),1,0)))</f>
        <v/>
      </c>
      <c r="AD511">
        <f>IF(COUNT(AA511:AC511)&lt;3,"",SUM(AA511:AC511))</f>
        <v/>
      </c>
      <c r="AE511">
        <f>IF(L511&gt;=4,2,IF(L511&gt;=2,1,0))</f>
        <v/>
      </c>
      <c r="AF511">
        <f>IF(L511&gt;=5,1,0)</f>
        <v/>
      </c>
      <c r="AG511">
        <f>AE511+AF511</f>
        <v/>
      </c>
      <c r="AH511" s="15">
        <f>IF(M511&lt;&gt;1,"",IF(OR(R511=-9,R511=""),"",R511))</f>
        <v/>
      </c>
      <c r="AI511">
        <f>IF(M511&lt;&gt;1,"",IF(OR(Q511=999,Q511=""),"",Q511))</f>
        <v/>
      </c>
    </row>
    <row r="512">
      <c r="A512" t="inlineStr">
        <is>
          <t>TQRMNOP102535</t>
        </is>
      </c>
      <c r="B512" t="n">
        <v>2025</v>
      </c>
      <c r="C512" t="n">
        <v>1</v>
      </c>
      <c r="D512" t="n">
        <v>42</v>
      </c>
      <c r="E512" t="inlineStr">
        <is>
          <t>N</t>
        </is>
      </c>
      <c r="F512" t="n">
        <v>27</v>
      </c>
      <c r="G512" t="n">
        <v>1255</v>
      </c>
      <c r="H512" t="n">
        <v>3</v>
      </c>
      <c r="I512" t="n">
        <v>2</v>
      </c>
      <c r="J512" t="n">
        <v>21</v>
      </c>
      <c r="K512" t="n">
        <v>1</v>
      </c>
      <c r="L512" t="n">
        <v>5</v>
      </c>
      <c r="M512" t="n">
        <v>3</v>
      </c>
      <c r="R512" s="15" t="n">
        <v>0</v>
      </c>
      <c r="S512" s="15" t="n">
        <v>0</v>
      </c>
      <c r="T512" s="15" t="n">
        <v>0</v>
      </c>
      <c r="U512" s="15" t="n">
        <v>77500</v>
      </c>
      <c r="V512">
        <f>IFERROR(VLOOKUP(D512,Tablas_Equivalencia!$A$3:$B$8,2,FALSE),"Sin dato")</f>
        <v/>
      </c>
      <c r="W512">
        <f>IFERROR(VLOOKUP(L512,Tablas_Equivalencia!$D$3:$E$9,2,FALSE),"Sin dato")</f>
        <v/>
      </c>
      <c r="X512">
        <f>IF(I512=1,"Varón","Mujer")</f>
        <v/>
      </c>
      <c r="Y512">
        <f>IFERROR(VLOOKUP(M512,Tablas_Equivalencia!$G$3:$H$6,2,FALSE),"Sin dato")</f>
        <v/>
      </c>
      <c r="Z512">
        <f>IF(J512&lt;=24,"18-24","25-29")</f>
        <v/>
      </c>
      <c r="AA512">
        <f>IF(M512&lt;&gt;1,"",IF(P512=2,1,0))</f>
        <v/>
      </c>
      <c r="AB512">
        <f>IF(M512&lt;&gt;1,"",IF(O512&gt;=2,1,0))</f>
        <v/>
      </c>
      <c r="AC512">
        <f>IF(M512&lt;&gt;1,"",IF(OR(Q512=999,Q512=""),"",IF(OR(Q512&lt;35,Q512&gt;48),1,0)))</f>
        <v/>
      </c>
      <c r="AD512">
        <f>IF(COUNT(AA512:AC512)&lt;3,"",SUM(AA512:AC512))</f>
        <v/>
      </c>
      <c r="AE512">
        <f>IF(L512&gt;=4,2,IF(L512&gt;=2,1,0))</f>
        <v/>
      </c>
      <c r="AF512">
        <f>IF(L512&gt;=5,1,0)</f>
        <v/>
      </c>
      <c r="AG512">
        <f>AE512+AF512</f>
        <v/>
      </c>
      <c r="AH512" s="15">
        <f>IF(M512&lt;&gt;1,"",IF(OR(R512=-9,R512=""),"",R512))</f>
        <v/>
      </c>
      <c r="AI512">
        <f>IF(M512&lt;&gt;1,"",IF(OR(Q512=999,Q512=""),"",Q512))</f>
        <v/>
      </c>
    </row>
    <row r="513">
      <c r="A513" t="inlineStr">
        <is>
          <t>TQRMNOP102546</t>
        </is>
      </c>
      <c r="B513" t="n">
        <v>2025</v>
      </c>
      <c r="C513" t="n">
        <v>1</v>
      </c>
      <c r="D513" t="n">
        <v>1</v>
      </c>
      <c r="E513" t="inlineStr">
        <is>
          <t>S</t>
        </is>
      </c>
      <c r="F513" t="n">
        <v>33</v>
      </c>
      <c r="G513" t="n">
        <v>1257</v>
      </c>
      <c r="H513" t="n">
        <v>3</v>
      </c>
      <c r="I513" t="n">
        <v>2</v>
      </c>
      <c r="J513" t="n">
        <v>18</v>
      </c>
      <c r="K513" t="n">
        <v>1</v>
      </c>
      <c r="L513" t="n">
        <v>5</v>
      </c>
      <c r="M513" t="n">
        <v>2</v>
      </c>
      <c r="R513" s="15" t="n">
        <v>0</v>
      </c>
      <c r="S513" s="15" t="n">
        <v>0</v>
      </c>
      <c r="T513" s="15" t="n">
        <v>0</v>
      </c>
      <c r="U513" s="15" t="n">
        <v>146300</v>
      </c>
      <c r="V513">
        <f>IFERROR(VLOOKUP(D513,Tablas_Equivalencia!$A$3:$B$8,2,FALSE),"Sin dato")</f>
        <v/>
      </c>
      <c r="W513">
        <f>IFERROR(VLOOKUP(L513,Tablas_Equivalencia!$D$3:$E$9,2,FALSE),"Sin dato")</f>
        <v/>
      </c>
      <c r="X513">
        <f>IF(I513=1,"Varón","Mujer")</f>
        <v/>
      </c>
      <c r="Y513">
        <f>IFERROR(VLOOKUP(M513,Tablas_Equivalencia!$G$3:$H$6,2,FALSE),"Sin dato")</f>
        <v/>
      </c>
      <c r="Z513">
        <f>IF(J513&lt;=24,"18-24","25-29")</f>
        <v/>
      </c>
      <c r="AA513">
        <f>IF(M513&lt;&gt;1,"",IF(P513=2,1,0))</f>
        <v/>
      </c>
      <c r="AB513">
        <f>IF(M513&lt;&gt;1,"",IF(O513&gt;=2,1,0))</f>
        <v/>
      </c>
      <c r="AC513">
        <f>IF(M513&lt;&gt;1,"",IF(OR(Q513=999,Q513=""),"",IF(OR(Q513&lt;35,Q513&gt;48),1,0)))</f>
        <v/>
      </c>
      <c r="AD513">
        <f>IF(COUNT(AA513:AC513)&lt;3,"",SUM(AA513:AC513))</f>
        <v/>
      </c>
      <c r="AE513">
        <f>IF(L513&gt;=4,2,IF(L513&gt;=2,1,0))</f>
        <v/>
      </c>
      <c r="AF513">
        <f>IF(L513&gt;=5,1,0)</f>
        <v/>
      </c>
      <c r="AG513">
        <f>AE513+AF513</f>
        <v/>
      </c>
      <c r="AH513" s="15">
        <f>IF(M513&lt;&gt;1,"",IF(OR(R513=-9,R513=""),"",R513))</f>
        <v/>
      </c>
      <c r="AI513">
        <f>IF(M513&lt;&gt;1,"",IF(OR(Q513=999,Q513=""),"",Q513))</f>
        <v/>
      </c>
    </row>
    <row r="514">
      <c r="A514" t="inlineStr">
        <is>
          <t>TQRMNOP102547</t>
        </is>
      </c>
      <c r="B514" t="n">
        <v>2025</v>
      </c>
      <c r="C514" t="n">
        <v>1</v>
      </c>
      <c r="D514" t="n">
        <v>40</v>
      </c>
      <c r="E514" t="inlineStr">
        <is>
          <t>N</t>
        </is>
      </c>
      <c r="F514" t="n">
        <v>22</v>
      </c>
      <c r="G514" t="n">
        <v>1086</v>
      </c>
      <c r="H514" t="n">
        <v>1</v>
      </c>
      <c r="I514" t="n">
        <v>1</v>
      </c>
      <c r="J514" t="n">
        <v>27</v>
      </c>
      <c r="K514" t="n">
        <v>2</v>
      </c>
      <c r="L514" t="n">
        <v>4</v>
      </c>
      <c r="M514" t="n">
        <v>3</v>
      </c>
      <c r="R514" s="15" t="n">
        <v>0</v>
      </c>
      <c r="S514" s="15" t="n">
        <v>0</v>
      </c>
      <c r="T514" s="15" t="n">
        <v>0</v>
      </c>
      <c r="U514" s="15" t="n">
        <v>252100</v>
      </c>
      <c r="V514">
        <f>IFERROR(VLOOKUP(D514,Tablas_Equivalencia!$A$3:$B$8,2,FALSE),"Sin dato")</f>
        <v/>
      </c>
      <c r="W514">
        <f>IFERROR(VLOOKUP(L514,Tablas_Equivalencia!$D$3:$E$9,2,FALSE),"Sin dato")</f>
        <v/>
      </c>
      <c r="X514">
        <f>IF(I514=1,"Varón","Mujer")</f>
        <v/>
      </c>
      <c r="Y514">
        <f>IFERROR(VLOOKUP(M514,Tablas_Equivalencia!$G$3:$H$6,2,FALSE),"Sin dato")</f>
        <v/>
      </c>
      <c r="Z514">
        <f>IF(J514&lt;=24,"18-24","25-29")</f>
        <v/>
      </c>
      <c r="AA514">
        <f>IF(M514&lt;&gt;1,"",IF(P514=2,1,0))</f>
        <v/>
      </c>
      <c r="AB514">
        <f>IF(M514&lt;&gt;1,"",IF(O514&gt;=2,1,0))</f>
        <v/>
      </c>
      <c r="AC514">
        <f>IF(M514&lt;&gt;1,"",IF(OR(Q514=999,Q514=""),"",IF(OR(Q514&lt;35,Q514&gt;48),1,0)))</f>
        <v/>
      </c>
      <c r="AD514">
        <f>IF(COUNT(AA514:AC514)&lt;3,"",SUM(AA514:AC514))</f>
        <v/>
      </c>
      <c r="AE514">
        <f>IF(L514&gt;=4,2,IF(L514&gt;=2,1,0))</f>
        <v/>
      </c>
      <c r="AF514">
        <f>IF(L514&gt;=5,1,0)</f>
        <v/>
      </c>
      <c r="AG514">
        <f>AE514+AF514</f>
        <v/>
      </c>
      <c r="AH514" s="15">
        <f>IF(M514&lt;&gt;1,"",IF(OR(R514=-9,R514=""),"",R514))</f>
        <v/>
      </c>
      <c r="AI514">
        <f>IF(M514&lt;&gt;1,"",IF(OR(Q514=999,Q514=""),"",Q514))</f>
        <v/>
      </c>
    </row>
    <row r="515">
      <c r="A515" t="inlineStr">
        <is>
          <t>TQRMNOP102550</t>
        </is>
      </c>
      <c r="B515" t="n">
        <v>2025</v>
      </c>
      <c r="C515" t="n">
        <v>1</v>
      </c>
      <c r="D515" t="n">
        <v>41</v>
      </c>
      <c r="E515" t="inlineStr">
        <is>
          <t>N</t>
        </is>
      </c>
      <c r="F515" t="n">
        <v>12</v>
      </c>
      <c r="G515" t="n">
        <v>1162</v>
      </c>
      <c r="H515" t="n">
        <v>1</v>
      </c>
      <c r="I515" t="n">
        <v>2</v>
      </c>
      <c r="J515" t="n">
        <v>22</v>
      </c>
      <c r="K515" t="n">
        <v>2</v>
      </c>
      <c r="L515" t="n">
        <v>5</v>
      </c>
      <c r="M515" t="n">
        <v>2</v>
      </c>
      <c r="R515" s="15" t="n">
        <v>0</v>
      </c>
      <c r="S515" s="15" t="n">
        <v>0</v>
      </c>
      <c r="T515" s="15" t="n">
        <v>0</v>
      </c>
      <c r="U515" s="15" t="n">
        <v>57200</v>
      </c>
      <c r="V515">
        <f>IFERROR(VLOOKUP(D515,Tablas_Equivalencia!$A$3:$B$8,2,FALSE),"Sin dato")</f>
        <v/>
      </c>
      <c r="W515">
        <f>IFERROR(VLOOKUP(L515,Tablas_Equivalencia!$D$3:$E$9,2,FALSE),"Sin dato")</f>
        <v/>
      </c>
      <c r="X515">
        <f>IF(I515=1,"Varón","Mujer")</f>
        <v/>
      </c>
      <c r="Y515">
        <f>IFERROR(VLOOKUP(M515,Tablas_Equivalencia!$G$3:$H$6,2,FALSE),"Sin dato")</f>
        <v/>
      </c>
      <c r="Z515">
        <f>IF(J515&lt;=24,"18-24","25-29")</f>
        <v/>
      </c>
      <c r="AA515">
        <f>IF(M515&lt;&gt;1,"",IF(P515=2,1,0))</f>
        <v/>
      </c>
      <c r="AB515">
        <f>IF(M515&lt;&gt;1,"",IF(O515&gt;=2,1,0))</f>
        <v/>
      </c>
      <c r="AC515">
        <f>IF(M515&lt;&gt;1,"",IF(OR(Q515=999,Q515=""),"",IF(OR(Q515&lt;35,Q515&gt;48),1,0)))</f>
        <v/>
      </c>
      <c r="AD515">
        <f>IF(COUNT(AA515:AC515)&lt;3,"",SUM(AA515:AC515))</f>
        <v/>
      </c>
      <c r="AE515">
        <f>IF(L515&gt;=4,2,IF(L515&gt;=2,1,0))</f>
        <v/>
      </c>
      <c r="AF515">
        <f>IF(L515&gt;=5,1,0)</f>
        <v/>
      </c>
      <c r="AG515">
        <f>AE515+AF515</f>
        <v/>
      </c>
      <c r="AH515" s="15">
        <f>IF(M515&lt;&gt;1,"",IF(OR(R515=-9,R515=""),"",R515))</f>
        <v/>
      </c>
      <c r="AI515">
        <f>IF(M515&lt;&gt;1,"",IF(OR(Q515=999,Q515=""),"",Q515))</f>
        <v/>
      </c>
    </row>
    <row r="516">
      <c r="A516" t="inlineStr">
        <is>
          <t>TQRMNOP102552</t>
        </is>
      </c>
      <c r="B516" t="n">
        <v>2025</v>
      </c>
      <c r="C516" t="n">
        <v>1</v>
      </c>
      <c r="D516" t="n">
        <v>1</v>
      </c>
      <c r="E516" t="inlineStr">
        <is>
          <t>S</t>
        </is>
      </c>
      <c r="F516" t="n">
        <v>33</v>
      </c>
      <c r="G516" t="n">
        <v>863</v>
      </c>
      <c r="H516" t="n">
        <v>3</v>
      </c>
      <c r="I516" t="n">
        <v>1</v>
      </c>
      <c r="J516" t="n">
        <v>22</v>
      </c>
      <c r="K516" t="n">
        <v>2</v>
      </c>
      <c r="L516" t="n">
        <v>6</v>
      </c>
      <c r="M516" t="n">
        <v>1</v>
      </c>
      <c r="N516" t="n">
        <v>2</v>
      </c>
      <c r="O516" t="n">
        <v>1</v>
      </c>
      <c r="P516" t="n">
        <v>1</v>
      </c>
      <c r="Q516" t="n">
        <v>56</v>
      </c>
      <c r="R516" s="15" t="n">
        <v>1444000</v>
      </c>
      <c r="S516" s="15" t="n">
        <v>0</v>
      </c>
      <c r="T516" s="15" t="n">
        <v>1444000</v>
      </c>
      <c r="U516" s="15" t="n">
        <v>211300</v>
      </c>
      <c r="V516">
        <f>IFERROR(VLOOKUP(D516,Tablas_Equivalencia!$A$3:$B$8,2,FALSE),"Sin dato")</f>
        <v/>
      </c>
      <c r="W516">
        <f>IFERROR(VLOOKUP(L516,Tablas_Equivalencia!$D$3:$E$9,2,FALSE),"Sin dato")</f>
        <v/>
      </c>
      <c r="X516">
        <f>IF(I516=1,"Varón","Mujer")</f>
        <v/>
      </c>
      <c r="Y516">
        <f>IFERROR(VLOOKUP(M516,Tablas_Equivalencia!$G$3:$H$6,2,FALSE),"Sin dato")</f>
        <v/>
      </c>
      <c r="Z516">
        <f>IF(J516&lt;=24,"18-24","25-29")</f>
        <v/>
      </c>
      <c r="AA516">
        <f>IF(M516&lt;&gt;1,"",IF(P516=2,1,0))</f>
        <v/>
      </c>
      <c r="AB516">
        <f>IF(M516&lt;&gt;1,"",IF(O516&gt;=2,1,0))</f>
        <v/>
      </c>
      <c r="AC516">
        <f>IF(M516&lt;&gt;1,"",IF(OR(Q516=999,Q516=""),"",IF(OR(Q516&lt;35,Q516&gt;48),1,0)))</f>
        <v/>
      </c>
      <c r="AD516">
        <f>IF(COUNT(AA516:AC516)&lt;3,"",SUM(AA516:AC516))</f>
        <v/>
      </c>
      <c r="AE516">
        <f>IF(L516&gt;=4,2,IF(L516&gt;=2,1,0))</f>
        <v/>
      </c>
      <c r="AF516">
        <f>IF(L516&gt;=5,1,0)</f>
        <v/>
      </c>
      <c r="AG516">
        <f>AE516+AF516</f>
        <v/>
      </c>
      <c r="AH516" s="15">
        <f>IF(M516&lt;&gt;1,"",IF(OR(R516=-9,R516=""),"",R516))</f>
        <v/>
      </c>
      <c r="AI516">
        <f>IF(M516&lt;&gt;1,"",IF(OR(Q516=999,Q516=""),"",Q516))</f>
        <v/>
      </c>
    </row>
    <row r="517">
      <c r="A517" t="inlineStr">
        <is>
          <t>TQRMNOP102555</t>
        </is>
      </c>
      <c r="B517" t="n">
        <v>2025</v>
      </c>
      <c r="C517" t="n">
        <v>1</v>
      </c>
      <c r="D517" t="n">
        <v>1</v>
      </c>
      <c r="E517" t="inlineStr">
        <is>
          <t>S</t>
        </is>
      </c>
      <c r="F517" t="n">
        <v>33</v>
      </c>
      <c r="G517" t="n">
        <v>891</v>
      </c>
      <c r="H517" t="n">
        <v>2</v>
      </c>
      <c r="I517" t="n">
        <v>2</v>
      </c>
      <c r="J517" t="n">
        <v>24</v>
      </c>
      <c r="K517" t="n">
        <v>2</v>
      </c>
      <c r="L517" t="n">
        <v>5</v>
      </c>
      <c r="M517" t="n">
        <v>3</v>
      </c>
      <c r="R517" s="15" t="n">
        <v>0</v>
      </c>
      <c r="S517" s="15" t="n">
        <v>0</v>
      </c>
      <c r="T517" s="15" t="n">
        <v>0</v>
      </c>
      <c r="U517" s="15" t="n">
        <v>81300</v>
      </c>
      <c r="V517">
        <f>IFERROR(VLOOKUP(D517,Tablas_Equivalencia!$A$3:$B$8,2,FALSE),"Sin dato")</f>
        <v/>
      </c>
      <c r="W517">
        <f>IFERROR(VLOOKUP(L517,Tablas_Equivalencia!$D$3:$E$9,2,FALSE),"Sin dato")</f>
        <v/>
      </c>
      <c r="X517">
        <f>IF(I517=1,"Varón","Mujer")</f>
        <v/>
      </c>
      <c r="Y517">
        <f>IFERROR(VLOOKUP(M517,Tablas_Equivalencia!$G$3:$H$6,2,FALSE),"Sin dato")</f>
        <v/>
      </c>
      <c r="Z517">
        <f>IF(J517&lt;=24,"18-24","25-29")</f>
        <v/>
      </c>
      <c r="AA517">
        <f>IF(M517&lt;&gt;1,"",IF(P517=2,1,0))</f>
        <v/>
      </c>
      <c r="AB517">
        <f>IF(M517&lt;&gt;1,"",IF(O517&gt;=2,1,0))</f>
        <v/>
      </c>
      <c r="AC517">
        <f>IF(M517&lt;&gt;1,"",IF(OR(Q517=999,Q517=""),"",IF(OR(Q517&lt;35,Q517&gt;48),1,0)))</f>
        <v/>
      </c>
      <c r="AD517">
        <f>IF(COUNT(AA517:AC517)&lt;3,"",SUM(AA517:AC517))</f>
        <v/>
      </c>
      <c r="AE517">
        <f>IF(L517&gt;=4,2,IF(L517&gt;=2,1,0))</f>
        <v/>
      </c>
      <c r="AF517">
        <f>IF(L517&gt;=5,1,0)</f>
        <v/>
      </c>
      <c r="AG517">
        <f>AE517+AF517</f>
        <v/>
      </c>
      <c r="AH517" s="15">
        <f>IF(M517&lt;&gt;1,"",IF(OR(R517=-9,R517=""),"",R517))</f>
        <v/>
      </c>
      <c r="AI517">
        <f>IF(M517&lt;&gt;1,"",IF(OR(Q517=999,Q517=""),"",Q517))</f>
        <v/>
      </c>
    </row>
    <row r="518">
      <c r="A518" t="inlineStr">
        <is>
          <t>TQRMNOP102559</t>
        </is>
      </c>
      <c r="B518" t="n">
        <v>2025</v>
      </c>
      <c r="C518" t="n">
        <v>1</v>
      </c>
      <c r="D518" t="n">
        <v>41</v>
      </c>
      <c r="E518" t="inlineStr">
        <is>
          <t>S</t>
        </is>
      </c>
      <c r="F518" t="n">
        <v>8</v>
      </c>
      <c r="G518" t="n">
        <v>1075</v>
      </c>
      <c r="H518" t="n">
        <v>1</v>
      </c>
      <c r="I518" t="n">
        <v>1</v>
      </c>
      <c r="J518" t="n">
        <v>21</v>
      </c>
      <c r="K518" t="n">
        <v>2</v>
      </c>
      <c r="L518" t="n">
        <v>4</v>
      </c>
      <c r="M518" t="n">
        <v>2</v>
      </c>
      <c r="R518" s="15" t="n">
        <v>0</v>
      </c>
      <c r="S518" s="15" t="n">
        <v>18000</v>
      </c>
      <c r="T518" s="15" t="n">
        <v>18000</v>
      </c>
      <c r="U518" s="15" t="n">
        <v>389300</v>
      </c>
      <c r="V518">
        <f>IFERROR(VLOOKUP(D518,Tablas_Equivalencia!$A$3:$B$8,2,FALSE),"Sin dato")</f>
        <v/>
      </c>
      <c r="W518">
        <f>IFERROR(VLOOKUP(L518,Tablas_Equivalencia!$D$3:$E$9,2,FALSE),"Sin dato")</f>
        <v/>
      </c>
      <c r="X518">
        <f>IF(I518=1,"Varón","Mujer")</f>
        <v/>
      </c>
      <c r="Y518">
        <f>IFERROR(VLOOKUP(M518,Tablas_Equivalencia!$G$3:$H$6,2,FALSE),"Sin dato")</f>
        <v/>
      </c>
      <c r="Z518">
        <f>IF(J518&lt;=24,"18-24","25-29")</f>
        <v/>
      </c>
      <c r="AA518">
        <f>IF(M518&lt;&gt;1,"",IF(P518=2,1,0))</f>
        <v/>
      </c>
      <c r="AB518">
        <f>IF(M518&lt;&gt;1,"",IF(O518&gt;=2,1,0))</f>
        <v/>
      </c>
      <c r="AC518">
        <f>IF(M518&lt;&gt;1,"",IF(OR(Q518=999,Q518=""),"",IF(OR(Q518&lt;35,Q518&gt;48),1,0)))</f>
        <v/>
      </c>
      <c r="AD518">
        <f>IF(COUNT(AA518:AC518)&lt;3,"",SUM(AA518:AC518))</f>
        <v/>
      </c>
      <c r="AE518">
        <f>IF(L518&gt;=4,2,IF(L518&gt;=2,1,0))</f>
        <v/>
      </c>
      <c r="AF518">
        <f>IF(L518&gt;=5,1,0)</f>
        <v/>
      </c>
      <c r="AG518">
        <f>AE518+AF518</f>
        <v/>
      </c>
      <c r="AH518" s="15">
        <f>IF(M518&lt;&gt;1,"",IF(OR(R518=-9,R518=""),"",R518))</f>
        <v/>
      </c>
      <c r="AI518">
        <f>IF(M518&lt;&gt;1,"",IF(OR(Q518=999,Q518=""),"",Q518))</f>
        <v/>
      </c>
    </row>
    <row r="519">
      <c r="A519" t="inlineStr">
        <is>
          <t>TQRMNOP102560</t>
        </is>
      </c>
      <c r="B519" t="n">
        <v>2025</v>
      </c>
      <c r="C519" t="n">
        <v>1</v>
      </c>
      <c r="D519" t="n">
        <v>43</v>
      </c>
      <c r="E519" t="inlineStr">
        <is>
          <t>S</t>
        </is>
      </c>
      <c r="F519" t="n">
        <v>30</v>
      </c>
      <c r="G519" t="n">
        <v>1399</v>
      </c>
      <c r="H519" t="n">
        <v>3</v>
      </c>
      <c r="I519" t="n">
        <v>2</v>
      </c>
      <c r="J519" t="n">
        <v>29</v>
      </c>
      <c r="K519" t="n">
        <v>1</v>
      </c>
      <c r="L519" t="n">
        <v>6</v>
      </c>
      <c r="M519" t="n">
        <v>1</v>
      </c>
      <c r="N519" t="n">
        <v>3</v>
      </c>
      <c r="O519" t="n">
        <v>1</v>
      </c>
      <c r="P519" t="n">
        <v>1</v>
      </c>
      <c r="Q519" t="n">
        <v>47</v>
      </c>
      <c r="R519" s="15" t="n">
        <v>2331000</v>
      </c>
      <c r="S519" s="15" t="n">
        <v>0</v>
      </c>
      <c r="T519" s="15" t="n">
        <v>2331000</v>
      </c>
      <c r="U519" s="15" t="n">
        <v>219500</v>
      </c>
      <c r="V519">
        <f>IFERROR(VLOOKUP(D519,Tablas_Equivalencia!$A$3:$B$8,2,FALSE),"Sin dato")</f>
        <v/>
      </c>
      <c r="W519">
        <f>IFERROR(VLOOKUP(L519,Tablas_Equivalencia!$D$3:$E$9,2,FALSE),"Sin dato")</f>
        <v/>
      </c>
      <c r="X519">
        <f>IF(I519=1,"Varón","Mujer")</f>
        <v/>
      </c>
      <c r="Y519">
        <f>IFERROR(VLOOKUP(M519,Tablas_Equivalencia!$G$3:$H$6,2,FALSE),"Sin dato")</f>
        <v/>
      </c>
      <c r="Z519">
        <f>IF(J519&lt;=24,"18-24","25-29")</f>
        <v/>
      </c>
      <c r="AA519">
        <f>IF(M519&lt;&gt;1,"",IF(P519=2,1,0))</f>
        <v/>
      </c>
      <c r="AB519">
        <f>IF(M519&lt;&gt;1,"",IF(O519&gt;=2,1,0))</f>
        <v/>
      </c>
      <c r="AC519">
        <f>IF(M519&lt;&gt;1,"",IF(OR(Q519=999,Q519=""),"",IF(OR(Q519&lt;35,Q519&gt;48),1,0)))</f>
        <v/>
      </c>
      <c r="AD519">
        <f>IF(COUNT(AA519:AC519)&lt;3,"",SUM(AA519:AC519))</f>
        <v/>
      </c>
      <c r="AE519">
        <f>IF(L519&gt;=4,2,IF(L519&gt;=2,1,0))</f>
        <v/>
      </c>
      <c r="AF519">
        <f>IF(L519&gt;=5,1,0)</f>
        <v/>
      </c>
      <c r="AG519">
        <f>AE519+AF519</f>
        <v/>
      </c>
      <c r="AH519" s="15">
        <f>IF(M519&lt;&gt;1,"",IF(OR(R519=-9,R519=""),"",R519))</f>
        <v/>
      </c>
      <c r="AI519">
        <f>IF(M519&lt;&gt;1,"",IF(OR(Q519=999,Q519=""),"",Q519))</f>
        <v/>
      </c>
    </row>
    <row r="520">
      <c r="A520" t="inlineStr">
        <is>
          <t>TQRMNOP102562</t>
        </is>
      </c>
      <c r="B520" t="n">
        <v>2025</v>
      </c>
      <c r="C520" t="n">
        <v>1</v>
      </c>
      <c r="D520" t="n">
        <v>42</v>
      </c>
      <c r="E520" t="inlineStr">
        <is>
          <t>N</t>
        </is>
      </c>
      <c r="F520" t="n">
        <v>27</v>
      </c>
      <c r="G520" t="n">
        <v>1336</v>
      </c>
      <c r="H520" t="n">
        <v>2</v>
      </c>
      <c r="I520" t="n">
        <v>2</v>
      </c>
      <c r="J520" t="n">
        <v>20</v>
      </c>
      <c r="K520" t="n">
        <v>1</v>
      </c>
      <c r="L520" t="n">
        <v>5</v>
      </c>
      <c r="M520" t="n">
        <v>1</v>
      </c>
      <c r="N520" t="n">
        <v>3</v>
      </c>
      <c r="O520" t="n">
        <v>1</v>
      </c>
      <c r="P520" t="n">
        <v>1</v>
      </c>
      <c r="Q520" t="n">
        <v>45</v>
      </c>
      <c r="R520" s="15" t="n">
        <v>417000</v>
      </c>
      <c r="S520" s="15" t="n">
        <v>0</v>
      </c>
      <c r="T520" s="15" t="n">
        <v>417000</v>
      </c>
      <c r="U520" s="15" t="n">
        <v>68600</v>
      </c>
      <c r="V520">
        <f>IFERROR(VLOOKUP(D520,Tablas_Equivalencia!$A$3:$B$8,2,FALSE),"Sin dato")</f>
        <v/>
      </c>
      <c r="W520">
        <f>IFERROR(VLOOKUP(L520,Tablas_Equivalencia!$D$3:$E$9,2,FALSE),"Sin dato")</f>
        <v/>
      </c>
      <c r="X520">
        <f>IF(I520=1,"Varón","Mujer")</f>
        <v/>
      </c>
      <c r="Y520">
        <f>IFERROR(VLOOKUP(M520,Tablas_Equivalencia!$G$3:$H$6,2,FALSE),"Sin dato")</f>
        <v/>
      </c>
      <c r="Z520">
        <f>IF(J520&lt;=24,"18-24","25-29")</f>
        <v/>
      </c>
      <c r="AA520">
        <f>IF(M520&lt;&gt;1,"",IF(P520=2,1,0))</f>
        <v/>
      </c>
      <c r="AB520">
        <f>IF(M520&lt;&gt;1,"",IF(O520&gt;=2,1,0))</f>
        <v/>
      </c>
      <c r="AC520">
        <f>IF(M520&lt;&gt;1,"",IF(OR(Q520=999,Q520=""),"",IF(OR(Q520&lt;35,Q520&gt;48),1,0)))</f>
        <v/>
      </c>
      <c r="AD520">
        <f>IF(COUNT(AA520:AC520)&lt;3,"",SUM(AA520:AC520))</f>
        <v/>
      </c>
      <c r="AE520">
        <f>IF(L520&gt;=4,2,IF(L520&gt;=2,1,0))</f>
        <v/>
      </c>
      <c r="AF520">
        <f>IF(L520&gt;=5,1,0)</f>
        <v/>
      </c>
      <c r="AG520">
        <f>AE520+AF520</f>
        <v/>
      </c>
      <c r="AH520" s="15">
        <f>IF(M520&lt;&gt;1,"",IF(OR(R520=-9,R520=""),"",R520))</f>
        <v/>
      </c>
      <c r="AI520">
        <f>IF(M520&lt;&gt;1,"",IF(OR(Q520=999,Q520=""),"",Q520))</f>
        <v/>
      </c>
    </row>
    <row r="521">
      <c r="A521" t="inlineStr">
        <is>
          <t>TQRMNOP102570</t>
        </is>
      </c>
      <c r="B521" t="n">
        <v>2025</v>
      </c>
      <c r="C521" t="n">
        <v>1</v>
      </c>
      <c r="D521" t="n">
        <v>43</v>
      </c>
      <c r="E521" t="inlineStr">
        <is>
          <t>N</t>
        </is>
      </c>
      <c r="F521" t="n">
        <v>38</v>
      </c>
      <c r="G521" t="n">
        <v>1112</v>
      </c>
      <c r="H521" t="n">
        <v>1</v>
      </c>
      <c r="I521" t="n">
        <v>2</v>
      </c>
      <c r="J521" t="n">
        <v>29</v>
      </c>
      <c r="K521" t="n">
        <v>2</v>
      </c>
      <c r="L521" t="n">
        <v>4</v>
      </c>
      <c r="M521" t="n">
        <v>3</v>
      </c>
      <c r="R521" s="15" t="n">
        <v>0</v>
      </c>
      <c r="S521" s="15" t="n">
        <v>0</v>
      </c>
      <c r="T521" s="15" t="n">
        <v>0</v>
      </c>
      <c r="U521" s="15" t="n">
        <v>97800</v>
      </c>
      <c r="V521">
        <f>IFERROR(VLOOKUP(D521,Tablas_Equivalencia!$A$3:$B$8,2,FALSE),"Sin dato")</f>
        <v/>
      </c>
      <c r="W521">
        <f>IFERROR(VLOOKUP(L521,Tablas_Equivalencia!$D$3:$E$9,2,FALSE),"Sin dato")</f>
        <v/>
      </c>
      <c r="X521">
        <f>IF(I521=1,"Varón","Mujer")</f>
        <v/>
      </c>
      <c r="Y521">
        <f>IFERROR(VLOOKUP(M521,Tablas_Equivalencia!$G$3:$H$6,2,FALSE),"Sin dato")</f>
        <v/>
      </c>
      <c r="Z521">
        <f>IF(J521&lt;=24,"18-24","25-29")</f>
        <v/>
      </c>
      <c r="AA521">
        <f>IF(M521&lt;&gt;1,"",IF(P521=2,1,0))</f>
        <v/>
      </c>
      <c r="AB521">
        <f>IF(M521&lt;&gt;1,"",IF(O521&gt;=2,1,0))</f>
        <v/>
      </c>
      <c r="AC521">
        <f>IF(M521&lt;&gt;1,"",IF(OR(Q521=999,Q521=""),"",IF(OR(Q521&lt;35,Q521&gt;48),1,0)))</f>
        <v/>
      </c>
      <c r="AD521">
        <f>IF(COUNT(AA521:AC521)&lt;3,"",SUM(AA521:AC521))</f>
        <v/>
      </c>
      <c r="AE521">
        <f>IF(L521&gt;=4,2,IF(L521&gt;=2,1,0))</f>
        <v/>
      </c>
      <c r="AF521">
        <f>IF(L521&gt;=5,1,0)</f>
        <v/>
      </c>
      <c r="AG521">
        <f>AE521+AF521</f>
        <v/>
      </c>
      <c r="AH521" s="15">
        <f>IF(M521&lt;&gt;1,"",IF(OR(R521=-9,R521=""),"",R521))</f>
        <v/>
      </c>
      <c r="AI521">
        <f>IF(M521&lt;&gt;1,"",IF(OR(Q521=999,Q521=""),"",Q521))</f>
        <v/>
      </c>
    </row>
    <row r="522">
      <c r="A522" t="inlineStr">
        <is>
          <t>TQRMNOP102572</t>
        </is>
      </c>
      <c r="B522" t="n">
        <v>2025</v>
      </c>
      <c r="C522" t="n">
        <v>1</v>
      </c>
      <c r="D522" t="n">
        <v>1</v>
      </c>
      <c r="E522" t="inlineStr">
        <is>
          <t>S</t>
        </is>
      </c>
      <c r="F522" t="n">
        <v>32</v>
      </c>
      <c r="G522" t="n">
        <v>1298</v>
      </c>
      <c r="H522" t="n">
        <v>3</v>
      </c>
      <c r="I522" t="n">
        <v>1</v>
      </c>
      <c r="J522" t="n">
        <v>27</v>
      </c>
      <c r="K522" t="n">
        <v>2</v>
      </c>
      <c r="L522" t="n">
        <v>5</v>
      </c>
      <c r="M522" t="n">
        <v>1</v>
      </c>
      <c r="N522" t="n">
        <v>1</v>
      </c>
      <c r="O522" t="n">
        <v>1</v>
      </c>
      <c r="P522" t="n">
        <v>1</v>
      </c>
      <c r="Q522" t="n">
        <v>27</v>
      </c>
      <c r="R522" s="15" t="n">
        <v>783000</v>
      </c>
      <c r="S522" s="15" t="n">
        <v>0</v>
      </c>
      <c r="T522" s="15" t="n">
        <v>783000</v>
      </c>
      <c r="U522" s="15" t="n">
        <v>136000</v>
      </c>
      <c r="V522">
        <f>IFERROR(VLOOKUP(D522,Tablas_Equivalencia!$A$3:$B$8,2,FALSE),"Sin dato")</f>
        <v/>
      </c>
      <c r="W522">
        <f>IFERROR(VLOOKUP(L522,Tablas_Equivalencia!$D$3:$E$9,2,FALSE),"Sin dato")</f>
        <v/>
      </c>
      <c r="X522">
        <f>IF(I522=1,"Varón","Mujer")</f>
        <v/>
      </c>
      <c r="Y522">
        <f>IFERROR(VLOOKUP(M522,Tablas_Equivalencia!$G$3:$H$6,2,FALSE),"Sin dato")</f>
        <v/>
      </c>
      <c r="Z522">
        <f>IF(J522&lt;=24,"18-24","25-29")</f>
        <v/>
      </c>
      <c r="AA522">
        <f>IF(M522&lt;&gt;1,"",IF(P522=2,1,0))</f>
        <v/>
      </c>
      <c r="AB522">
        <f>IF(M522&lt;&gt;1,"",IF(O522&gt;=2,1,0))</f>
        <v/>
      </c>
      <c r="AC522">
        <f>IF(M522&lt;&gt;1,"",IF(OR(Q522=999,Q522=""),"",IF(OR(Q522&lt;35,Q522&gt;48),1,0)))</f>
        <v/>
      </c>
      <c r="AD522">
        <f>IF(COUNT(AA522:AC522)&lt;3,"",SUM(AA522:AC522))</f>
        <v/>
      </c>
      <c r="AE522">
        <f>IF(L522&gt;=4,2,IF(L522&gt;=2,1,0))</f>
        <v/>
      </c>
      <c r="AF522">
        <f>IF(L522&gt;=5,1,0)</f>
        <v/>
      </c>
      <c r="AG522">
        <f>AE522+AF522</f>
        <v/>
      </c>
      <c r="AH522" s="15">
        <f>IF(M522&lt;&gt;1,"",IF(OR(R522=-9,R522=""),"",R522))</f>
        <v/>
      </c>
      <c r="AI522">
        <f>IF(M522&lt;&gt;1,"",IF(OR(Q522=999,Q522=""),"",Q522))</f>
        <v/>
      </c>
    </row>
    <row r="523">
      <c r="A523" t="inlineStr">
        <is>
          <t>TQRMNOP102579</t>
        </is>
      </c>
      <c r="B523" t="n">
        <v>2025</v>
      </c>
      <c r="C523" t="n">
        <v>1</v>
      </c>
      <c r="D523" t="n">
        <v>42</v>
      </c>
      <c r="E523" t="inlineStr">
        <is>
          <t>N</t>
        </is>
      </c>
      <c r="F523" t="n">
        <v>25</v>
      </c>
      <c r="G523" t="n">
        <v>803</v>
      </c>
      <c r="H523" t="n">
        <v>3</v>
      </c>
      <c r="I523" t="n">
        <v>2</v>
      </c>
      <c r="J523" t="n">
        <v>21</v>
      </c>
      <c r="K523" t="n">
        <v>1</v>
      </c>
      <c r="L523" t="n">
        <v>3</v>
      </c>
      <c r="M523" t="n">
        <v>1</v>
      </c>
      <c r="N523" t="n">
        <v>3</v>
      </c>
      <c r="O523" t="n">
        <v>1</v>
      </c>
      <c r="P523" t="n">
        <v>1</v>
      </c>
      <c r="Q523" t="n">
        <v>54</v>
      </c>
      <c r="R523" s="15" t="n">
        <v>448000</v>
      </c>
      <c r="S523" s="15" t="n">
        <v>0</v>
      </c>
      <c r="T523" s="15" t="n">
        <v>448000</v>
      </c>
      <c r="U523" s="15" t="n">
        <v>217000</v>
      </c>
      <c r="V523">
        <f>IFERROR(VLOOKUP(D523,Tablas_Equivalencia!$A$3:$B$8,2,FALSE),"Sin dato")</f>
        <v/>
      </c>
      <c r="W523">
        <f>IFERROR(VLOOKUP(L523,Tablas_Equivalencia!$D$3:$E$9,2,FALSE),"Sin dato")</f>
        <v/>
      </c>
      <c r="X523">
        <f>IF(I523=1,"Varón","Mujer")</f>
        <v/>
      </c>
      <c r="Y523">
        <f>IFERROR(VLOOKUP(M523,Tablas_Equivalencia!$G$3:$H$6,2,FALSE),"Sin dato")</f>
        <v/>
      </c>
      <c r="Z523">
        <f>IF(J523&lt;=24,"18-24","25-29")</f>
        <v/>
      </c>
      <c r="AA523">
        <f>IF(M523&lt;&gt;1,"",IF(P523=2,1,0))</f>
        <v/>
      </c>
      <c r="AB523">
        <f>IF(M523&lt;&gt;1,"",IF(O523&gt;=2,1,0))</f>
        <v/>
      </c>
      <c r="AC523">
        <f>IF(M523&lt;&gt;1,"",IF(OR(Q523=999,Q523=""),"",IF(OR(Q523&lt;35,Q523&gt;48),1,0)))</f>
        <v/>
      </c>
      <c r="AD523">
        <f>IF(COUNT(AA523:AC523)&lt;3,"",SUM(AA523:AC523))</f>
        <v/>
      </c>
      <c r="AE523">
        <f>IF(L523&gt;=4,2,IF(L523&gt;=2,1,0))</f>
        <v/>
      </c>
      <c r="AF523">
        <f>IF(L523&gt;=5,1,0)</f>
        <v/>
      </c>
      <c r="AG523">
        <f>AE523+AF523</f>
        <v/>
      </c>
      <c r="AH523" s="15">
        <f>IF(M523&lt;&gt;1,"",IF(OR(R523=-9,R523=""),"",R523))</f>
        <v/>
      </c>
      <c r="AI523">
        <f>IF(M523&lt;&gt;1,"",IF(OR(Q523=999,Q523=""),"",Q523))</f>
        <v/>
      </c>
    </row>
    <row r="524">
      <c r="A524" t="inlineStr">
        <is>
          <t>TQRMNOP102581</t>
        </is>
      </c>
      <c r="B524" t="n">
        <v>2025</v>
      </c>
      <c r="C524" t="n">
        <v>1</v>
      </c>
      <c r="D524" t="n">
        <v>1</v>
      </c>
      <c r="E524" t="inlineStr">
        <is>
          <t>S</t>
        </is>
      </c>
      <c r="F524" t="n">
        <v>32</v>
      </c>
      <c r="G524" t="n">
        <v>820</v>
      </c>
      <c r="H524" t="n">
        <v>1</v>
      </c>
      <c r="I524" t="n">
        <v>2</v>
      </c>
      <c r="J524" t="n">
        <v>28</v>
      </c>
      <c r="K524" t="n">
        <v>2</v>
      </c>
      <c r="L524" t="n">
        <v>2</v>
      </c>
      <c r="M524" t="n">
        <v>1</v>
      </c>
      <c r="N524" t="n">
        <v>3</v>
      </c>
      <c r="O524" t="n">
        <v>2</v>
      </c>
      <c r="P524" t="n">
        <v>2</v>
      </c>
      <c r="Q524" t="n">
        <v>30</v>
      </c>
      <c r="R524" s="15" t="n">
        <v>220000</v>
      </c>
      <c r="S524" s="15" t="n">
        <v>0</v>
      </c>
      <c r="T524" s="15" t="n">
        <v>220000</v>
      </c>
      <c r="U524" s="15" t="n">
        <v>73700</v>
      </c>
      <c r="V524">
        <f>IFERROR(VLOOKUP(D524,Tablas_Equivalencia!$A$3:$B$8,2,FALSE),"Sin dato")</f>
        <v/>
      </c>
      <c r="W524">
        <f>IFERROR(VLOOKUP(L524,Tablas_Equivalencia!$D$3:$E$9,2,FALSE),"Sin dato")</f>
        <v/>
      </c>
      <c r="X524">
        <f>IF(I524=1,"Varón","Mujer")</f>
        <v/>
      </c>
      <c r="Y524">
        <f>IFERROR(VLOOKUP(M524,Tablas_Equivalencia!$G$3:$H$6,2,FALSE),"Sin dato")</f>
        <v/>
      </c>
      <c r="Z524">
        <f>IF(J524&lt;=24,"18-24","25-29")</f>
        <v/>
      </c>
      <c r="AA524">
        <f>IF(M524&lt;&gt;1,"",IF(P524=2,1,0))</f>
        <v/>
      </c>
      <c r="AB524">
        <f>IF(M524&lt;&gt;1,"",IF(O524&gt;=2,1,0))</f>
        <v/>
      </c>
      <c r="AC524">
        <f>IF(M524&lt;&gt;1,"",IF(OR(Q524=999,Q524=""),"",IF(OR(Q524&lt;35,Q524&gt;48),1,0)))</f>
        <v/>
      </c>
      <c r="AD524">
        <f>IF(COUNT(AA524:AC524)&lt;3,"",SUM(AA524:AC524))</f>
        <v/>
      </c>
      <c r="AE524">
        <f>IF(L524&gt;=4,2,IF(L524&gt;=2,1,0))</f>
        <v/>
      </c>
      <c r="AF524">
        <f>IF(L524&gt;=5,1,0)</f>
        <v/>
      </c>
      <c r="AG524">
        <f>AE524+AF524</f>
        <v/>
      </c>
      <c r="AH524" s="15">
        <f>IF(M524&lt;&gt;1,"",IF(OR(R524=-9,R524=""),"",R524))</f>
        <v/>
      </c>
      <c r="AI524">
        <f>IF(M524&lt;&gt;1,"",IF(OR(Q524=999,Q524=""),"",Q524))</f>
        <v/>
      </c>
    </row>
    <row r="525">
      <c r="A525" t="inlineStr">
        <is>
          <t>TQRMNOP102583</t>
        </is>
      </c>
      <c r="B525" t="n">
        <v>2025</v>
      </c>
      <c r="C525" t="n">
        <v>1</v>
      </c>
      <c r="D525" t="n">
        <v>43</v>
      </c>
      <c r="E525" t="inlineStr">
        <is>
          <t>S</t>
        </is>
      </c>
      <c r="F525" t="n">
        <v>19</v>
      </c>
      <c r="G525" t="n">
        <v>1314</v>
      </c>
      <c r="H525" t="n">
        <v>1</v>
      </c>
      <c r="I525" t="n">
        <v>1</v>
      </c>
      <c r="J525" t="n">
        <v>19</v>
      </c>
      <c r="K525" t="n">
        <v>1</v>
      </c>
      <c r="L525" t="n">
        <v>3</v>
      </c>
      <c r="M525" t="n">
        <v>1</v>
      </c>
      <c r="N525" t="n">
        <v>3</v>
      </c>
      <c r="O525" t="n">
        <v>3</v>
      </c>
      <c r="P525" t="n">
        <v>1</v>
      </c>
      <c r="Q525" t="n">
        <v>18</v>
      </c>
      <c r="R525" s="15" t="n">
        <v>352000</v>
      </c>
      <c r="S525" s="15" t="n">
        <v>0</v>
      </c>
      <c r="T525" s="15" t="n">
        <v>352000</v>
      </c>
      <c r="U525" s="15" t="n">
        <v>147000</v>
      </c>
      <c r="V525">
        <f>IFERROR(VLOOKUP(D525,Tablas_Equivalencia!$A$3:$B$8,2,FALSE),"Sin dato")</f>
        <v/>
      </c>
      <c r="W525">
        <f>IFERROR(VLOOKUP(L525,Tablas_Equivalencia!$D$3:$E$9,2,FALSE),"Sin dato")</f>
        <v/>
      </c>
      <c r="X525">
        <f>IF(I525=1,"Varón","Mujer")</f>
        <v/>
      </c>
      <c r="Y525">
        <f>IFERROR(VLOOKUP(M525,Tablas_Equivalencia!$G$3:$H$6,2,FALSE),"Sin dato")</f>
        <v/>
      </c>
      <c r="Z525">
        <f>IF(J525&lt;=24,"18-24","25-29")</f>
        <v/>
      </c>
      <c r="AA525">
        <f>IF(M525&lt;&gt;1,"",IF(P525=2,1,0))</f>
        <v/>
      </c>
      <c r="AB525">
        <f>IF(M525&lt;&gt;1,"",IF(O525&gt;=2,1,0))</f>
        <v/>
      </c>
      <c r="AC525">
        <f>IF(M525&lt;&gt;1,"",IF(OR(Q525=999,Q525=""),"",IF(OR(Q525&lt;35,Q525&gt;48),1,0)))</f>
        <v/>
      </c>
      <c r="AD525">
        <f>IF(COUNT(AA525:AC525)&lt;3,"",SUM(AA525:AC525))</f>
        <v/>
      </c>
      <c r="AE525">
        <f>IF(L525&gt;=4,2,IF(L525&gt;=2,1,0))</f>
        <v/>
      </c>
      <c r="AF525">
        <f>IF(L525&gt;=5,1,0)</f>
        <v/>
      </c>
      <c r="AG525">
        <f>AE525+AF525</f>
        <v/>
      </c>
      <c r="AH525" s="15">
        <f>IF(M525&lt;&gt;1,"",IF(OR(R525=-9,R525=""),"",R525))</f>
        <v/>
      </c>
      <c r="AI525">
        <f>IF(M525&lt;&gt;1,"",IF(OR(Q525=999,Q525=""),"",Q525))</f>
        <v/>
      </c>
    </row>
    <row r="526">
      <c r="A526" t="inlineStr">
        <is>
          <t>TQRMNOP102584</t>
        </is>
      </c>
      <c r="B526" t="n">
        <v>2025</v>
      </c>
      <c r="C526" t="n">
        <v>1</v>
      </c>
      <c r="D526" t="n">
        <v>40</v>
      </c>
      <c r="E526" t="inlineStr">
        <is>
          <t>S</t>
        </is>
      </c>
      <c r="F526" t="n">
        <v>7</v>
      </c>
      <c r="G526" t="n">
        <v>1100</v>
      </c>
      <c r="H526" t="n">
        <v>1</v>
      </c>
      <c r="I526" t="n">
        <v>1</v>
      </c>
      <c r="J526" t="n">
        <v>21</v>
      </c>
      <c r="K526" t="n">
        <v>2</v>
      </c>
      <c r="L526" t="n">
        <v>5</v>
      </c>
      <c r="M526" t="n">
        <v>3</v>
      </c>
      <c r="R526" s="15" t="n">
        <v>0</v>
      </c>
      <c r="S526" s="15" t="n">
        <v>95000</v>
      </c>
      <c r="T526" s="15" t="n">
        <v>95000</v>
      </c>
      <c r="U526" s="15" t="n">
        <v>245000</v>
      </c>
      <c r="V526">
        <f>IFERROR(VLOOKUP(D526,Tablas_Equivalencia!$A$3:$B$8,2,FALSE),"Sin dato")</f>
        <v/>
      </c>
      <c r="W526">
        <f>IFERROR(VLOOKUP(L526,Tablas_Equivalencia!$D$3:$E$9,2,FALSE),"Sin dato")</f>
        <v/>
      </c>
      <c r="X526">
        <f>IF(I526=1,"Varón","Mujer")</f>
        <v/>
      </c>
      <c r="Y526">
        <f>IFERROR(VLOOKUP(M526,Tablas_Equivalencia!$G$3:$H$6,2,FALSE),"Sin dato")</f>
        <v/>
      </c>
      <c r="Z526">
        <f>IF(J526&lt;=24,"18-24","25-29")</f>
        <v/>
      </c>
      <c r="AA526">
        <f>IF(M526&lt;&gt;1,"",IF(P526=2,1,0))</f>
        <v/>
      </c>
      <c r="AB526">
        <f>IF(M526&lt;&gt;1,"",IF(O526&gt;=2,1,0))</f>
        <v/>
      </c>
      <c r="AC526">
        <f>IF(M526&lt;&gt;1,"",IF(OR(Q526=999,Q526=""),"",IF(OR(Q526&lt;35,Q526&gt;48),1,0)))</f>
        <v/>
      </c>
      <c r="AD526">
        <f>IF(COUNT(AA526:AC526)&lt;3,"",SUM(AA526:AC526))</f>
        <v/>
      </c>
      <c r="AE526">
        <f>IF(L526&gt;=4,2,IF(L526&gt;=2,1,0))</f>
        <v/>
      </c>
      <c r="AF526">
        <f>IF(L526&gt;=5,1,0)</f>
        <v/>
      </c>
      <c r="AG526">
        <f>AE526+AF526</f>
        <v/>
      </c>
      <c r="AH526" s="15">
        <f>IF(M526&lt;&gt;1,"",IF(OR(R526=-9,R526=""),"",R526))</f>
        <v/>
      </c>
      <c r="AI526">
        <f>IF(M526&lt;&gt;1,"",IF(OR(Q526=999,Q526=""),"",Q526))</f>
        <v/>
      </c>
    </row>
    <row r="527">
      <c r="A527" t="inlineStr">
        <is>
          <t>TQRMNOP102591</t>
        </is>
      </c>
      <c r="B527" t="n">
        <v>2025</v>
      </c>
      <c r="C527" t="n">
        <v>1</v>
      </c>
      <c r="D527" t="n">
        <v>1</v>
      </c>
      <c r="E527" t="inlineStr">
        <is>
          <t>S</t>
        </is>
      </c>
      <c r="F527" t="n">
        <v>33</v>
      </c>
      <c r="G527" t="n">
        <v>1646</v>
      </c>
      <c r="H527" t="n">
        <v>1</v>
      </c>
      <c r="I527" t="n">
        <v>2</v>
      </c>
      <c r="J527" t="n">
        <v>28</v>
      </c>
      <c r="K527" t="n">
        <v>2</v>
      </c>
      <c r="L527" t="n">
        <v>4</v>
      </c>
      <c r="M527" t="n">
        <v>1</v>
      </c>
      <c r="N527" t="n">
        <v>3</v>
      </c>
      <c r="O527" t="n">
        <v>2</v>
      </c>
      <c r="P527" t="n">
        <v>2</v>
      </c>
      <c r="Q527" t="n">
        <v>33</v>
      </c>
      <c r="R527" s="15" t="n">
        <v>526000</v>
      </c>
      <c r="S527" s="15" t="n">
        <v>0</v>
      </c>
      <c r="T527" s="15" t="n">
        <v>526000</v>
      </c>
      <c r="U527" s="15" t="n">
        <v>320800</v>
      </c>
      <c r="V527">
        <f>IFERROR(VLOOKUP(D527,Tablas_Equivalencia!$A$3:$B$8,2,FALSE),"Sin dato")</f>
        <v/>
      </c>
      <c r="W527">
        <f>IFERROR(VLOOKUP(L527,Tablas_Equivalencia!$D$3:$E$9,2,FALSE),"Sin dato")</f>
        <v/>
      </c>
      <c r="X527">
        <f>IF(I527=1,"Varón","Mujer")</f>
        <v/>
      </c>
      <c r="Y527">
        <f>IFERROR(VLOOKUP(M527,Tablas_Equivalencia!$G$3:$H$6,2,FALSE),"Sin dato")</f>
        <v/>
      </c>
      <c r="Z527">
        <f>IF(J527&lt;=24,"18-24","25-29")</f>
        <v/>
      </c>
      <c r="AA527">
        <f>IF(M527&lt;&gt;1,"",IF(P527=2,1,0))</f>
        <v/>
      </c>
      <c r="AB527">
        <f>IF(M527&lt;&gt;1,"",IF(O527&gt;=2,1,0))</f>
        <v/>
      </c>
      <c r="AC527">
        <f>IF(M527&lt;&gt;1,"",IF(OR(Q527=999,Q527=""),"",IF(OR(Q527&lt;35,Q527&gt;48),1,0)))</f>
        <v/>
      </c>
      <c r="AD527">
        <f>IF(COUNT(AA527:AC527)&lt;3,"",SUM(AA527:AC527))</f>
        <v/>
      </c>
      <c r="AE527">
        <f>IF(L527&gt;=4,2,IF(L527&gt;=2,1,0))</f>
        <v/>
      </c>
      <c r="AF527">
        <f>IF(L527&gt;=5,1,0)</f>
        <v/>
      </c>
      <c r="AG527">
        <f>AE527+AF527</f>
        <v/>
      </c>
      <c r="AH527" s="15">
        <f>IF(M527&lt;&gt;1,"",IF(OR(R527=-9,R527=""),"",R527))</f>
        <v/>
      </c>
      <c r="AI527">
        <f>IF(M527&lt;&gt;1,"",IF(OR(Q527=999,Q527=""),"",Q527))</f>
        <v/>
      </c>
    </row>
    <row r="528">
      <c r="A528" t="inlineStr">
        <is>
          <t>TQRMNOP102597</t>
        </is>
      </c>
      <c r="B528" t="n">
        <v>2025</v>
      </c>
      <c r="C528" t="n">
        <v>1</v>
      </c>
      <c r="D528" t="n">
        <v>41</v>
      </c>
      <c r="E528" t="inlineStr">
        <is>
          <t>S</t>
        </is>
      </c>
      <c r="F528" t="n">
        <v>8</v>
      </c>
      <c r="G528" t="n">
        <v>1140</v>
      </c>
      <c r="H528" t="n">
        <v>3</v>
      </c>
      <c r="I528" t="n">
        <v>1</v>
      </c>
      <c r="J528" t="n">
        <v>25</v>
      </c>
      <c r="K528" t="n">
        <v>2</v>
      </c>
      <c r="L528" t="n">
        <v>2</v>
      </c>
      <c r="M528" t="n">
        <v>1</v>
      </c>
      <c r="N528" t="n">
        <v>3</v>
      </c>
      <c r="O528" t="n">
        <v>2</v>
      </c>
      <c r="P528" t="n">
        <v>2</v>
      </c>
      <c r="Q528" t="n">
        <v>14</v>
      </c>
      <c r="R528" s="15" t="n">
        <v>280000</v>
      </c>
      <c r="S528" s="15" t="n">
        <v>0</v>
      </c>
      <c r="T528" s="15" t="n">
        <v>280000</v>
      </c>
      <c r="U528" s="15" t="n">
        <v>142800</v>
      </c>
      <c r="V528">
        <f>IFERROR(VLOOKUP(D528,Tablas_Equivalencia!$A$3:$B$8,2,FALSE),"Sin dato")</f>
        <v/>
      </c>
      <c r="W528">
        <f>IFERROR(VLOOKUP(L528,Tablas_Equivalencia!$D$3:$E$9,2,FALSE),"Sin dato")</f>
        <v/>
      </c>
      <c r="X528">
        <f>IF(I528=1,"Varón","Mujer")</f>
        <v/>
      </c>
      <c r="Y528">
        <f>IFERROR(VLOOKUP(M528,Tablas_Equivalencia!$G$3:$H$6,2,FALSE),"Sin dato")</f>
        <v/>
      </c>
      <c r="Z528">
        <f>IF(J528&lt;=24,"18-24","25-29")</f>
        <v/>
      </c>
      <c r="AA528">
        <f>IF(M528&lt;&gt;1,"",IF(P528=2,1,0))</f>
        <v/>
      </c>
      <c r="AB528">
        <f>IF(M528&lt;&gt;1,"",IF(O528&gt;=2,1,0))</f>
        <v/>
      </c>
      <c r="AC528">
        <f>IF(M528&lt;&gt;1,"",IF(OR(Q528=999,Q528=""),"",IF(OR(Q528&lt;35,Q528&gt;48),1,0)))</f>
        <v/>
      </c>
      <c r="AD528">
        <f>IF(COUNT(AA528:AC528)&lt;3,"",SUM(AA528:AC528))</f>
        <v/>
      </c>
      <c r="AE528">
        <f>IF(L528&gt;=4,2,IF(L528&gt;=2,1,0))</f>
        <v/>
      </c>
      <c r="AF528">
        <f>IF(L528&gt;=5,1,0)</f>
        <v/>
      </c>
      <c r="AG528">
        <f>AE528+AF528</f>
        <v/>
      </c>
      <c r="AH528" s="15">
        <f>IF(M528&lt;&gt;1,"",IF(OR(R528=-9,R528=""),"",R528))</f>
        <v/>
      </c>
      <c r="AI528">
        <f>IF(M528&lt;&gt;1,"",IF(OR(Q528=999,Q528=""),"",Q528))</f>
        <v/>
      </c>
    </row>
    <row r="529">
      <c r="A529" t="inlineStr">
        <is>
          <t>TQRMNOP102598</t>
        </is>
      </c>
      <c r="B529" t="n">
        <v>2025</v>
      </c>
      <c r="C529" t="n">
        <v>1</v>
      </c>
      <c r="D529" t="n">
        <v>1</v>
      </c>
      <c r="E529" t="inlineStr">
        <is>
          <t>S</t>
        </is>
      </c>
      <c r="F529" t="n">
        <v>32</v>
      </c>
      <c r="G529" t="n">
        <v>300</v>
      </c>
      <c r="H529" t="n">
        <v>1</v>
      </c>
      <c r="I529" t="n">
        <v>2</v>
      </c>
      <c r="J529" t="n">
        <v>26</v>
      </c>
      <c r="K529" t="n">
        <v>1</v>
      </c>
      <c r="L529" t="n">
        <v>4</v>
      </c>
      <c r="M529" t="n">
        <v>1</v>
      </c>
      <c r="N529" t="n">
        <v>3</v>
      </c>
      <c r="O529" t="n">
        <v>3</v>
      </c>
      <c r="P529" t="n">
        <v>2</v>
      </c>
      <c r="Q529" t="n">
        <v>29</v>
      </c>
      <c r="R529" s="15" t="n">
        <v>468000</v>
      </c>
      <c r="S529" s="15" t="n">
        <v>0</v>
      </c>
      <c r="T529" s="15" t="n">
        <v>468000</v>
      </c>
      <c r="U529" s="15" t="n">
        <v>233400</v>
      </c>
      <c r="V529">
        <f>IFERROR(VLOOKUP(D529,Tablas_Equivalencia!$A$3:$B$8,2,FALSE),"Sin dato")</f>
        <v/>
      </c>
      <c r="W529">
        <f>IFERROR(VLOOKUP(L529,Tablas_Equivalencia!$D$3:$E$9,2,FALSE),"Sin dato")</f>
        <v/>
      </c>
      <c r="X529">
        <f>IF(I529=1,"Varón","Mujer")</f>
        <v/>
      </c>
      <c r="Y529">
        <f>IFERROR(VLOOKUP(M529,Tablas_Equivalencia!$G$3:$H$6,2,FALSE),"Sin dato")</f>
        <v/>
      </c>
      <c r="Z529">
        <f>IF(J529&lt;=24,"18-24","25-29")</f>
        <v/>
      </c>
      <c r="AA529">
        <f>IF(M529&lt;&gt;1,"",IF(P529=2,1,0))</f>
        <v/>
      </c>
      <c r="AB529">
        <f>IF(M529&lt;&gt;1,"",IF(O529&gt;=2,1,0))</f>
        <v/>
      </c>
      <c r="AC529">
        <f>IF(M529&lt;&gt;1,"",IF(OR(Q529=999,Q529=""),"",IF(OR(Q529&lt;35,Q529&gt;48),1,0)))</f>
        <v/>
      </c>
      <c r="AD529">
        <f>IF(COUNT(AA529:AC529)&lt;3,"",SUM(AA529:AC529))</f>
        <v/>
      </c>
      <c r="AE529">
        <f>IF(L529&gt;=4,2,IF(L529&gt;=2,1,0))</f>
        <v/>
      </c>
      <c r="AF529">
        <f>IF(L529&gt;=5,1,0)</f>
        <v/>
      </c>
      <c r="AG529">
        <f>AE529+AF529</f>
        <v/>
      </c>
      <c r="AH529" s="15">
        <f>IF(M529&lt;&gt;1,"",IF(OR(R529=-9,R529=""),"",R529))</f>
        <v/>
      </c>
      <c r="AI529">
        <f>IF(M529&lt;&gt;1,"",IF(OR(Q529=999,Q529=""),"",Q529))</f>
        <v/>
      </c>
    </row>
    <row r="530">
      <c r="A530" t="inlineStr">
        <is>
          <t>TQRMNOP102601</t>
        </is>
      </c>
      <c r="B530" t="n">
        <v>2025</v>
      </c>
      <c r="C530" t="n">
        <v>1</v>
      </c>
      <c r="D530" t="n">
        <v>42</v>
      </c>
      <c r="E530" t="inlineStr">
        <is>
          <t>N</t>
        </is>
      </c>
      <c r="F530" t="n">
        <v>25</v>
      </c>
      <c r="G530" t="n">
        <v>509</v>
      </c>
      <c r="H530" t="n">
        <v>1</v>
      </c>
      <c r="I530" t="n">
        <v>2</v>
      </c>
      <c r="J530" t="n">
        <v>19</v>
      </c>
      <c r="K530" t="n">
        <v>2</v>
      </c>
      <c r="L530" t="n">
        <v>5</v>
      </c>
      <c r="M530" t="n">
        <v>3</v>
      </c>
      <c r="R530" s="15" t="n">
        <v>0</v>
      </c>
      <c r="S530" s="15" t="n">
        <v>0</v>
      </c>
      <c r="T530" s="15" t="n">
        <v>0</v>
      </c>
      <c r="U530" s="15" t="n">
        <v>169000</v>
      </c>
      <c r="V530">
        <f>IFERROR(VLOOKUP(D530,Tablas_Equivalencia!$A$3:$B$8,2,FALSE),"Sin dato")</f>
        <v/>
      </c>
      <c r="W530">
        <f>IFERROR(VLOOKUP(L530,Tablas_Equivalencia!$D$3:$E$9,2,FALSE),"Sin dato")</f>
        <v/>
      </c>
      <c r="X530">
        <f>IF(I530=1,"Varón","Mujer")</f>
        <v/>
      </c>
      <c r="Y530">
        <f>IFERROR(VLOOKUP(M530,Tablas_Equivalencia!$G$3:$H$6,2,FALSE),"Sin dato")</f>
        <v/>
      </c>
      <c r="Z530">
        <f>IF(J530&lt;=24,"18-24","25-29")</f>
        <v/>
      </c>
      <c r="AA530">
        <f>IF(M530&lt;&gt;1,"",IF(P530=2,1,0))</f>
        <v/>
      </c>
      <c r="AB530">
        <f>IF(M530&lt;&gt;1,"",IF(O530&gt;=2,1,0))</f>
        <v/>
      </c>
      <c r="AC530">
        <f>IF(M530&lt;&gt;1,"",IF(OR(Q530=999,Q530=""),"",IF(OR(Q530&lt;35,Q530&gt;48),1,0)))</f>
        <v/>
      </c>
      <c r="AD530">
        <f>IF(COUNT(AA530:AC530)&lt;3,"",SUM(AA530:AC530))</f>
        <v/>
      </c>
      <c r="AE530">
        <f>IF(L530&gt;=4,2,IF(L530&gt;=2,1,0))</f>
        <v/>
      </c>
      <c r="AF530">
        <f>IF(L530&gt;=5,1,0)</f>
        <v/>
      </c>
      <c r="AG530">
        <f>AE530+AF530</f>
        <v/>
      </c>
      <c r="AH530" s="15">
        <f>IF(M530&lt;&gt;1,"",IF(OR(R530=-9,R530=""),"",R530))</f>
        <v/>
      </c>
      <c r="AI530">
        <f>IF(M530&lt;&gt;1,"",IF(OR(Q530=999,Q530=""),"",Q530))</f>
        <v/>
      </c>
    </row>
    <row r="531">
      <c r="A531" t="inlineStr">
        <is>
          <t>TQRMNOP102604</t>
        </is>
      </c>
      <c r="B531" t="n">
        <v>2025</v>
      </c>
      <c r="C531" t="n">
        <v>1</v>
      </c>
      <c r="D531" t="n">
        <v>43</v>
      </c>
      <c r="E531" t="inlineStr">
        <is>
          <t>S</t>
        </is>
      </c>
      <c r="F531" t="n">
        <v>17</v>
      </c>
      <c r="G531" t="n">
        <v>1384</v>
      </c>
      <c r="H531" t="n">
        <v>2</v>
      </c>
      <c r="I531" t="n">
        <v>2</v>
      </c>
      <c r="J531" t="n">
        <v>18</v>
      </c>
      <c r="K531" t="n">
        <v>2</v>
      </c>
      <c r="L531" t="n">
        <v>7</v>
      </c>
      <c r="M531" t="n">
        <v>1</v>
      </c>
      <c r="N531" t="n">
        <v>3</v>
      </c>
      <c r="O531" t="n">
        <v>3</v>
      </c>
      <c r="P531" t="n">
        <v>2</v>
      </c>
      <c r="Q531" t="n">
        <v>30</v>
      </c>
      <c r="R531" s="15" t="n">
        <v>218000</v>
      </c>
      <c r="S531" s="15" t="n">
        <v>0</v>
      </c>
      <c r="T531" s="15" t="n">
        <v>218000</v>
      </c>
      <c r="U531" s="15" t="n">
        <v>64300</v>
      </c>
      <c r="V531">
        <f>IFERROR(VLOOKUP(D531,Tablas_Equivalencia!$A$3:$B$8,2,FALSE),"Sin dato")</f>
        <v/>
      </c>
      <c r="W531">
        <f>IFERROR(VLOOKUP(L531,Tablas_Equivalencia!$D$3:$E$9,2,FALSE),"Sin dato")</f>
        <v/>
      </c>
      <c r="X531">
        <f>IF(I531=1,"Varón","Mujer")</f>
        <v/>
      </c>
      <c r="Y531">
        <f>IFERROR(VLOOKUP(M531,Tablas_Equivalencia!$G$3:$H$6,2,FALSE),"Sin dato")</f>
        <v/>
      </c>
      <c r="Z531">
        <f>IF(J531&lt;=24,"18-24","25-29")</f>
        <v/>
      </c>
      <c r="AA531">
        <f>IF(M531&lt;&gt;1,"",IF(P531=2,1,0))</f>
        <v/>
      </c>
      <c r="AB531">
        <f>IF(M531&lt;&gt;1,"",IF(O531&gt;=2,1,0))</f>
        <v/>
      </c>
      <c r="AC531">
        <f>IF(M531&lt;&gt;1,"",IF(OR(Q531=999,Q531=""),"",IF(OR(Q531&lt;35,Q531&gt;48),1,0)))</f>
        <v/>
      </c>
      <c r="AD531">
        <f>IF(COUNT(AA531:AC531)&lt;3,"",SUM(AA531:AC531))</f>
        <v/>
      </c>
      <c r="AE531">
        <f>IF(L531&gt;=4,2,IF(L531&gt;=2,1,0))</f>
        <v/>
      </c>
      <c r="AF531">
        <f>IF(L531&gt;=5,1,0)</f>
        <v/>
      </c>
      <c r="AG531">
        <f>AE531+AF531</f>
        <v/>
      </c>
      <c r="AH531" s="15">
        <f>IF(M531&lt;&gt;1,"",IF(OR(R531=-9,R531=""),"",R531))</f>
        <v/>
      </c>
      <c r="AI531">
        <f>IF(M531&lt;&gt;1,"",IF(OR(Q531=999,Q531=""),"",Q531))</f>
        <v/>
      </c>
    </row>
    <row r="532">
      <c r="A532" t="inlineStr">
        <is>
          <t>TQRMNOP102606</t>
        </is>
      </c>
      <c r="B532" t="n">
        <v>2025</v>
      </c>
      <c r="C532" t="n">
        <v>1</v>
      </c>
      <c r="D532" t="n">
        <v>40</v>
      </c>
      <c r="E532" t="inlineStr">
        <is>
          <t>S</t>
        </is>
      </c>
      <c r="F532" t="n">
        <v>7</v>
      </c>
      <c r="G532" t="n">
        <v>811</v>
      </c>
      <c r="H532" t="n">
        <v>3</v>
      </c>
      <c r="I532" t="n">
        <v>1</v>
      </c>
      <c r="J532" t="n">
        <v>27</v>
      </c>
      <c r="K532" t="n">
        <v>1</v>
      </c>
      <c r="L532" t="n">
        <v>4</v>
      </c>
      <c r="M532" t="n">
        <v>3</v>
      </c>
      <c r="R532" s="15" t="n">
        <v>0</v>
      </c>
      <c r="S532" s="15" t="n">
        <v>0</v>
      </c>
      <c r="T532" s="15" t="n">
        <v>0</v>
      </c>
      <c r="U532" s="15" t="n">
        <v>244500</v>
      </c>
      <c r="V532">
        <f>IFERROR(VLOOKUP(D532,Tablas_Equivalencia!$A$3:$B$8,2,FALSE),"Sin dato")</f>
        <v/>
      </c>
      <c r="W532">
        <f>IFERROR(VLOOKUP(L532,Tablas_Equivalencia!$D$3:$E$9,2,FALSE),"Sin dato")</f>
        <v/>
      </c>
      <c r="X532">
        <f>IF(I532=1,"Varón","Mujer")</f>
        <v/>
      </c>
      <c r="Y532">
        <f>IFERROR(VLOOKUP(M532,Tablas_Equivalencia!$G$3:$H$6,2,FALSE),"Sin dato")</f>
        <v/>
      </c>
      <c r="Z532">
        <f>IF(J532&lt;=24,"18-24","25-29")</f>
        <v/>
      </c>
      <c r="AA532">
        <f>IF(M532&lt;&gt;1,"",IF(P532=2,1,0))</f>
        <v/>
      </c>
      <c r="AB532">
        <f>IF(M532&lt;&gt;1,"",IF(O532&gt;=2,1,0))</f>
        <v/>
      </c>
      <c r="AC532">
        <f>IF(M532&lt;&gt;1,"",IF(OR(Q532=999,Q532=""),"",IF(OR(Q532&lt;35,Q532&gt;48),1,0)))</f>
        <v/>
      </c>
      <c r="AD532">
        <f>IF(COUNT(AA532:AC532)&lt;3,"",SUM(AA532:AC532))</f>
        <v/>
      </c>
      <c r="AE532">
        <f>IF(L532&gt;=4,2,IF(L532&gt;=2,1,0))</f>
        <v/>
      </c>
      <c r="AF532">
        <f>IF(L532&gt;=5,1,0)</f>
        <v/>
      </c>
      <c r="AG532">
        <f>AE532+AF532</f>
        <v/>
      </c>
      <c r="AH532" s="15">
        <f>IF(M532&lt;&gt;1,"",IF(OR(R532=-9,R532=""),"",R532))</f>
        <v/>
      </c>
      <c r="AI532">
        <f>IF(M532&lt;&gt;1,"",IF(OR(Q532=999,Q532=""),"",Q532))</f>
        <v/>
      </c>
    </row>
    <row r="533">
      <c r="A533" t="inlineStr">
        <is>
          <t>TQRMNOP102609</t>
        </is>
      </c>
      <c r="B533" t="n">
        <v>2025</v>
      </c>
      <c r="C533" t="n">
        <v>1</v>
      </c>
      <c r="D533" t="n">
        <v>41</v>
      </c>
      <c r="E533" t="inlineStr">
        <is>
          <t>S</t>
        </is>
      </c>
      <c r="F533" t="n">
        <v>8</v>
      </c>
      <c r="G533" t="n">
        <v>1320</v>
      </c>
      <c r="H533" t="n">
        <v>3</v>
      </c>
      <c r="I533" t="n">
        <v>2</v>
      </c>
      <c r="J533" t="n">
        <v>18</v>
      </c>
      <c r="K533" t="n">
        <v>1</v>
      </c>
      <c r="L533" t="n">
        <v>2</v>
      </c>
      <c r="M533" t="n">
        <v>3</v>
      </c>
      <c r="R533" s="15" t="n">
        <v>0</v>
      </c>
      <c r="S533" s="15" t="n">
        <v>0</v>
      </c>
      <c r="T533" s="15" t="n">
        <v>0</v>
      </c>
      <c r="U533" s="15" t="n">
        <v>239600</v>
      </c>
      <c r="V533">
        <f>IFERROR(VLOOKUP(D533,Tablas_Equivalencia!$A$3:$B$8,2,FALSE),"Sin dato")</f>
        <v/>
      </c>
      <c r="W533">
        <f>IFERROR(VLOOKUP(L533,Tablas_Equivalencia!$D$3:$E$9,2,FALSE),"Sin dato")</f>
        <v/>
      </c>
      <c r="X533">
        <f>IF(I533=1,"Varón","Mujer")</f>
        <v/>
      </c>
      <c r="Y533">
        <f>IFERROR(VLOOKUP(M533,Tablas_Equivalencia!$G$3:$H$6,2,FALSE),"Sin dato")</f>
        <v/>
      </c>
      <c r="Z533">
        <f>IF(J533&lt;=24,"18-24","25-29")</f>
        <v/>
      </c>
      <c r="AA533">
        <f>IF(M533&lt;&gt;1,"",IF(P533=2,1,0))</f>
        <v/>
      </c>
      <c r="AB533">
        <f>IF(M533&lt;&gt;1,"",IF(O533&gt;=2,1,0))</f>
        <v/>
      </c>
      <c r="AC533">
        <f>IF(M533&lt;&gt;1,"",IF(OR(Q533=999,Q533=""),"",IF(OR(Q533&lt;35,Q533&gt;48),1,0)))</f>
        <v/>
      </c>
      <c r="AD533">
        <f>IF(COUNT(AA533:AC533)&lt;3,"",SUM(AA533:AC533))</f>
        <v/>
      </c>
      <c r="AE533">
        <f>IF(L533&gt;=4,2,IF(L533&gt;=2,1,0))</f>
        <v/>
      </c>
      <c r="AF533">
        <f>IF(L533&gt;=5,1,0)</f>
        <v/>
      </c>
      <c r="AG533">
        <f>AE533+AF533</f>
        <v/>
      </c>
      <c r="AH533" s="15">
        <f>IF(M533&lt;&gt;1,"",IF(OR(R533=-9,R533=""),"",R533))</f>
        <v/>
      </c>
      <c r="AI533">
        <f>IF(M533&lt;&gt;1,"",IF(OR(Q533=999,Q533=""),"",Q533))</f>
        <v/>
      </c>
    </row>
    <row r="534">
      <c r="A534" t="inlineStr">
        <is>
          <t>TQRMNOP102611</t>
        </is>
      </c>
      <c r="B534" t="n">
        <v>2025</v>
      </c>
      <c r="C534" t="n">
        <v>1</v>
      </c>
      <c r="D534" t="n">
        <v>1</v>
      </c>
      <c r="E534" t="inlineStr">
        <is>
          <t>S</t>
        </is>
      </c>
      <c r="F534" t="n">
        <v>33</v>
      </c>
      <c r="G534" t="n">
        <v>882</v>
      </c>
      <c r="H534" t="n">
        <v>1</v>
      </c>
      <c r="I534" t="n">
        <v>2</v>
      </c>
      <c r="J534" t="n">
        <v>28</v>
      </c>
      <c r="K534" t="n">
        <v>2</v>
      </c>
      <c r="L534" t="n">
        <v>3</v>
      </c>
      <c r="M534" t="n">
        <v>3</v>
      </c>
      <c r="R534" s="15" t="n">
        <v>0</v>
      </c>
      <c r="S534" s="15" t="n">
        <v>0</v>
      </c>
      <c r="T534" s="15" t="n">
        <v>0</v>
      </c>
      <c r="U534" s="15" t="n">
        <v>62000</v>
      </c>
      <c r="V534">
        <f>IFERROR(VLOOKUP(D534,Tablas_Equivalencia!$A$3:$B$8,2,FALSE),"Sin dato")</f>
        <v/>
      </c>
      <c r="W534">
        <f>IFERROR(VLOOKUP(L534,Tablas_Equivalencia!$D$3:$E$9,2,FALSE),"Sin dato")</f>
        <v/>
      </c>
      <c r="X534">
        <f>IF(I534=1,"Varón","Mujer")</f>
        <v/>
      </c>
      <c r="Y534">
        <f>IFERROR(VLOOKUP(M534,Tablas_Equivalencia!$G$3:$H$6,2,FALSE),"Sin dato")</f>
        <v/>
      </c>
      <c r="Z534">
        <f>IF(J534&lt;=24,"18-24","25-29")</f>
        <v/>
      </c>
      <c r="AA534">
        <f>IF(M534&lt;&gt;1,"",IF(P534=2,1,0))</f>
        <v/>
      </c>
      <c r="AB534">
        <f>IF(M534&lt;&gt;1,"",IF(O534&gt;=2,1,0))</f>
        <v/>
      </c>
      <c r="AC534">
        <f>IF(M534&lt;&gt;1,"",IF(OR(Q534=999,Q534=""),"",IF(OR(Q534&lt;35,Q534&gt;48),1,0)))</f>
        <v/>
      </c>
      <c r="AD534">
        <f>IF(COUNT(AA534:AC534)&lt;3,"",SUM(AA534:AC534))</f>
        <v/>
      </c>
      <c r="AE534">
        <f>IF(L534&gt;=4,2,IF(L534&gt;=2,1,0))</f>
        <v/>
      </c>
      <c r="AF534">
        <f>IF(L534&gt;=5,1,0)</f>
        <v/>
      </c>
      <c r="AG534">
        <f>AE534+AF534</f>
        <v/>
      </c>
      <c r="AH534" s="15">
        <f>IF(M534&lt;&gt;1,"",IF(OR(R534=-9,R534=""),"",R534))</f>
        <v/>
      </c>
      <c r="AI534">
        <f>IF(M534&lt;&gt;1,"",IF(OR(Q534=999,Q534=""),"",Q534))</f>
        <v/>
      </c>
    </row>
    <row r="535">
      <c r="A535" t="inlineStr">
        <is>
          <t>TQRMNOP102616</t>
        </is>
      </c>
      <c r="B535" t="n">
        <v>2025</v>
      </c>
      <c r="C535" t="n">
        <v>1</v>
      </c>
      <c r="D535" t="n">
        <v>40</v>
      </c>
      <c r="E535" t="inlineStr">
        <is>
          <t>N</t>
        </is>
      </c>
      <c r="F535" t="n">
        <v>22</v>
      </c>
      <c r="G535" t="n">
        <v>1226</v>
      </c>
      <c r="H535" t="n">
        <v>1</v>
      </c>
      <c r="I535" t="n">
        <v>1</v>
      </c>
      <c r="J535" t="n">
        <v>24</v>
      </c>
      <c r="K535" t="n">
        <v>2</v>
      </c>
      <c r="L535" t="n">
        <v>1</v>
      </c>
      <c r="M535" t="n">
        <v>1</v>
      </c>
      <c r="N535" t="n">
        <v>3</v>
      </c>
      <c r="O535" t="n">
        <v>3</v>
      </c>
      <c r="P535" t="n">
        <v>2</v>
      </c>
      <c r="Q535" t="n">
        <v>19</v>
      </c>
      <c r="R535" s="15" t="n">
        <v>289000</v>
      </c>
      <c r="S535" s="15" t="n">
        <v>0</v>
      </c>
      <c r="T535" s="15" t="n">
        <v>289000</v>
      </c>
      <c r="U535" s="15" t="n">
        <v>325800</v>
      </c>
      <c r="V535">
        <f>IFERROR(VLOOKUP(D535,Tablas_Equivalencia!$A$3:$B$8,2,FALSE),"Sin dato")</f>
        <v/>
      </c>
      <c r="W535">
        <f>IFERROR(VLOOKUP(L535,Tablas_Equivalencia!$D$3:$E$9,2,FALSE),"Sin dato")</f>
        <v/>
      </c>
      <c r="X535">
        <f>IF(I535=1,"Varón","Mujer")</f>
        <v/>
      </c>
      <c r="Y535">
        <f>IFERROR(VLOOKUP(M535,Tablas_Equivalencia!$G$3:$H$6,2,FALSE),"Sin dato")</f>
        <v/>
      </c>
      <c r="Z535">
        <f>IF(J535&lt;=24,"18-24","25-29")</f>
        <v/>
      </c>
      <c r="AA535">
        <f>IF(M535&lt;&gt;1,"",IF(P535=2,1,0))</f>
        <v/>
      </c>
      <c r="AB535">
        <f>IF(M535&lt;&gt;1,"",IF(O535&gt;=2,1,0))</f>
        <v/>
      </c>
      <c r="AC535">
        <f>IF(M535&lt;&gt;1,"",IF(OR(Q535=999,Q535=""),"",IF(OR(Q535&lt;35,Q535&gt;48),1,0)))</f>
        <v/>
      </c>
      <c r="AD535">
        <f>IF(COUNT(AA535:AC535)&lt;3,"",SUM(AA535:AC535))</f>
        <v/>
      </c>
      <c r="AE535">
        <f>IF(L535&gt;=4,2,IF(L535&gt;=2,1,0))</f>
        <v/>
      </c>
      <c r="AF535">
        <f>IF(L535&gt;=5,1,0)</f>
        <v/>
      </c>
      <c r="AG535">
        <f>AE535+AF535</f>
        <v/>
      </c>
      <c r="AH535" s="15">
        <f>IF(M535&lt;&gt;1,"",IF(OR(R535=-9,R535=""),"",R535))</f>
        <v/>
      </c>
      <c r="AI535">
        <f>IF(M535&lt;&gt;1,"",IF(OR(Q535=999,Q535=""),"",Q535))</f>
        <v/>
      </c>
    </row>
    <row r="536">
      <c r="A536" t="inlineStr">
        <is>
          <t>TQRMNOP102620</t>
        </is>
      </c>
      <c r="B536" t="n">
        <v>2025</v>
      </c>
      <c r="C536" t="n">
        <v>1</v>
      </c>
      <c r="D536" t="n">
        <v>40</v>
      </c>
      <c r="E536" t="inlineStr">
        <is>
          <t>N</t>
        </is>
      </c>
      <c r="F536" t="n">
        <v>9</v>
      </c>
      <c r="G536" t="n">
        <v>1025</v>
      </c>
      <c r="H536" t="n">
        <v>1</v>
      </c>
      <c r="I536" t="n">
        <v>1</v>
      </c>
      <c r="J536" t="n">
        <v>21</v>
      </c>
      <c r="K536" t="n">
        <v>2</v>
      </c>
      <c r="L536" t="n">
        <v>4</v>
      </c>
      <c r="M536" t="n">
        <v>1</v>
      </c>
      <c r="N536" t="n">
        <v>3</v>
      </c>
      <c r="O536" t="n">
        <v>1</v>
      </c>
      <c r="P536" t="n">
        <v>1</v>
      </c>
      <c r="Q536" t="n">
        <v>14</v>
      </c>
      <c r="R536" s="15" t="n">
        <v>496000</v>
      </c>
      <c r="S536" s="15" t="n">
        <v>0</v>
      </c>
      <c r="T536" s="15" t="n">
        <v>496000</v>
      </c>
      <c r="U536" s="15" t="n">
        <v>466900</v>
      </c>
      <c r="V536">
        <f>IFERROR(VLOOKUP(D536,Tablas_Equivalencia!$A$3:$B$8,2,FALSE),"Sin dato")</f>
        <v/>
      </c>
      <c r="W536">
        <f>IFERROR(VLOOKUP(L536,Tablas_Equivalencia!$D$3:$E$9,2,FALSE),"Sin dato")</f>
        <v/>
      </c>
      <c r="X536">
        <f>IF(I536=1,"Varón","Mujer")</f>
        <v/>
      </c>
      <c r="Y536">
        <f>IFERROR(VLOOKUP(M536,Tablas_Equivalencia!$G$3:$H$6,2,FALSE),"Sin dato")</f>
        <v/>
      </c>
      <c r="Z536">
        <f>IF(J536&lt;=24,"18-24","25-29")</f>
        <v/>
      </c>
      <c r="AA536">
        <f>IF(M536&lt;&gt;1,"",IF(P536=2,1,0))</f>
        <v/>
      </c>
      <c r="AB536">
        <f>IF(M536&lt;&gt;1,"",IF(O536&gt;=2,1,0))</f>
        <v/>
      </c>
      <c r="AC536">
        <f>IF(M536&lt;&gt;1,"",IF(OR(Q536=999,Q536=""),"",IF(OR(Q536&lt;35,Q536&gt;48),1,0)))</f>
        <v/>
      </c>
      <c r="AD536">
        <f>IF(COUNT(AA536:AC536)&lt;3,"",SUM(AA536:AC536))</f>
        <v/>
      </c>
      <c r="AE536">
        <f>IF(L536&gt;=4,2,IF(L536&gt;=2,1,0))</f>
        <v/>
      </c>
      <c r="AF536">
        <f>IF(L536&gt;=5,1,0)</f>
        <v/>
      </c>
      <c r="AG536">
        <f>AE536+AF536</f>
        <v/>
      </c>
      <c r="AH536" s="15">
        <f>IF(M536&lt;&gt;1,"",IF(OR(R536=-9,R536=""),"",R536))</f>
        <v/>
      </c>
      <c r="AI536">
        <f>IF(M536&lt;&gt;1,"",IF(OR(Q536=999,Q536=""),"",Q536))</f>
        <v/>
      </c>
    </row>
    <row r="537">
      <c r="A537" t="inlineStr">
        <is>
          <t>TQRMNOP102630</t>
        </is>
      </c>
      <c r="B537" t="n">
        <v>2025</v>
      </c>
      <c r="C537" t="n">
        <v>1</v>
      </c>
      <c r="D537" t="n">
        <v>42</v>
      </c>
      <c r="E537" t="inlineStr">
        <is>
          <t>N</t>
        </is>
      </c>
      <c r="F537" t="n">
        <v>25</v>
      </c>
      <c r="G537" t="n">
        <v>972</v>
      </c>
      <c r="H537" t="n">
        <v>1</v>
      </c>
      <c r="I537" t="n">
        <v>2</v>
      </c>
      <c r="J537" t="n">
        <v>25</v>
      </c>
      <c r="K537" t="n">
        <v>1</v>
      </c>
      <c r="L537" t="n">
        <v>3</v>
      </c>
      <c r="M537" t="n">
        <v>3</v>
      </c>
      <c r="R537" s="15" t="n">
        <v>0</v>
      </c>
      <c r="S537" s="15" t="n">
        <v>0</v>
      </c>
      <c r="T537" s="15" t="n">
        <v>0</v>
      </c>
      <c r="U537" s="15" t="n">
        <v>247700</v>
      </c>
      <c r="V537">
        <f>IFERROR(VLOOKUP(D537,Tablas_Equivalencia!$A$3:$B$8,2,FALSE),"Sin dato")</f>
        <v/>
      </c>
      <c r="W537">
        <f>IFERROR(VLOOKUP(L537,Tablas_Equivalencia!$D$3:$E$9,2,FALSE),"Sin dato")</f>
        <v/>
      </c>
      <c r="X537">
        <f>IF(I537=1,"Varón","Mujer")</f>
        <v/>
      </c>
      <c r="Y537">
        <f>IFERROR(VLOOKUP(M537,Tablas_Equivalencia!$G$3:$H$6,2,FALSE),"Sin dato")</f>
        <v/>
      </c>
      <c r="Z537">
        <f>IF(J537&lt;=24,"18-24","25-29")</f>
        <v/>
      </c>
      <c r="AA537">
        <f>IF(M537&lt;&gt;1,"",IF(P537=2,1,0))</f>
        <v/>
      </c>
      <c r="AB537">
        <f>IF(M537&lt;&gt;1,"",IF(O537&gt;=2,1,0))</f>
        <v/>
      </c>
      <c r="AC537">
        <f>IF(M537&lt;&gt;1,"",IF(OR(Q537=999,Q537=""),"",IF(OR(Q537&lt;35,Q537&gt;48),1,0)))</f>
        <v/>
      </c>
      <c r="AD537">
        <f>IF(COUNT(AA537:AC537)&lt;3,"",SUM(AA537:AC537))</f>
        <v/>
      </c>
      <c r="AE537">
        <f>IF(L537&gt;=4,2,IF(L537&gt;=2,1,0))</f>
        <v/>
      </c>
      <c r="AF537">
        <f>IF(L537&gt;=5,1,0)</f>
        <v/>
      </c>
      <c r="AG537">
        <f>AE537+AF537</f>
        <v/>
      </c>
      <c r="AH537" s="15">
        <f>IF(M537&lt;&gt;1,"",IF(OR(R537=-9,R537=""),"",R537))</f>
        <v/>
      </c>
      <c r="AI537">
        <f>IF(M537&lt;&gt;1,"",IF(OR(Q537=999,Q537=""),"",Q537))</f>
        <v/>
      </c>
    </row>
    <row r="538">
      <c r="A538" t="inlineStr">
        <is>
          <t>TQRMNOP102636</t>
        </is>
      </c>
      <c r="B538" t="n">
        <v>2025</v>
      </c>
      <c r="C538" t="n">
        <v>1</v>
      </c>
      <c r="D538" t="n">
        <v>43</v>
      </c>
      <c r="E538" t="inlineStr">
        <is>
          <t>N</t>
        </is>
      </c>
      <c r="F538" t="n">
        <v>38</v>
      </c>
      <c r="G538" t="n">
        <v>1126</v>
      </c>
      <c r="H538" t="n">
        <v>3</v>
      </c>
      <c r="I538" t="n">
        <v>1</v>
      </c>
      <c r="J538" t="n">
        <v>23</v>
      </c>
      <c r="K538" t="n">
        <v>2</v>
      </c>
      <c r="L538" t="n">
        <v>6</v>
      </c>
      <c r="M538" t="n">
        <v>1</v>
      </c>
      <c r="N538" t="n">
        <v>3</v>
      </c>
      <c r="O538" t="n">
        <v>1</v>
      </c>
      <c r="P538" t="n">
        <v>1</v>
      </c>
      <c r="Q538" t="n">
        <v>52</v>
      </c>
      <c r="R538" s="15" t="n">
        <v>914000</v>
      </c>
      <c r="S538" s="15" t="n">
        <v>0</v>
      </c>
      <c r="T538" s="15" t="n">
        <v>914000</v>
      </c>
      <c r="U538" s="15" t="n">
        <v>82700</v>
      </c>
      <c r="V538">
        <f>IFERROR(VLOOKUP(D538,Tablas_Equivalencia!$A$3:$B$8,2,FALSE),"Sin dato")</f>
        <v/>
      </c>
      <c r="W538">
        <f>IFERROR(VLOOKUP(L538,Tablas_Equivalencia!$D$3:$E$9,2,FALSE),"Sin dato")</f>
        <v/>
      </c>
      <c r="X538">
        <f>IF(I538=1,"Varón","Mujer")</f>
        <v/>
      </c>
      <c r="Y538">
        <f>IFERROR(VLOOKUP(M538,Tablas_Equivalencia!$G$3:$H$6,2,FALSE),"Sin dato")</f>
        <v/>
      </c>
      <c r="Z538">
        <f>IF(J538&lt;=24,"18-24","25-29")</f>
        <v/>
      </c>
      <c r="AA538">
        <f>IF(M538&lt;&gt;1,"",IF(P538=2,1,0))</f>
        <v/>
      </c>
      <c r="AB538">
        <f>IF(M538&lt;&gt;1,"",IF(O538&gt;=2,1,0))</f>
        <v/>
      </c>
      <c r="AC538">
        <f>IF(M538&lt;&gt;1,"",IF(OR(Q538=999,Q538=""),"",IF(OR(Q538&lt;35,Q538&gt;48),1,0)))</f>
        <v/>
      </c>
      <c r="AD538">
        <f>IF(COUNT(AA538:AC538)&lt;3,"",SUM(AA538:AC538))</f>
        <v/>
      </c>
      <c r="AE538">
        <f>IF(L538&gt;=4,2,IF(L538&gt;=2,1,0))</f>
        <v/>
      </c>
      <c r="AF538">
        <f>IF(L538&gt;=5,1,0)</f>
        <v/>
      </c>
      <c r="AG538">
        <f>AE538+AF538</f>
        <v/>
      </c>
      <c r="AH538" s="15">
        <f>IF(M538&lt;&gt;1,"",IF(OR(R538=-9,R538=""),"",R538))</f>
        <v/>
      </c>
      <c r="AI538">
        <f>IF(M538&lt;&gt;1,"",IF(OR(Q538=999,Q538=""),"",Q538))</f>
        <v/>
      </c>
    </row>
    <row r="539">
      <c r="A539" t="inlineStr">
        <is>
          <t>TQRMNOP102643</t>
        </is>
      </c>
      <c r="B539" t="n">
        <v>2025</v>
      </c>
      <c r="C539" t="n">
        <v>1</v>
      </c>
      <c r="D539" t="n">
        <v>1</v>
      </c>
      <c r="E539" t="inlineStr">
        <is>
          <t>S</t>
        </is>
      </c>
      <c r="F539" t="n">
        <v>32</v>
      </c>
      <c r="G539" t="n">
        <v>1570</v>
      </c>
      <c r="H539" t="n">
        <v>2</v>
      </c>
      <c r="I539" t="n">
        <v>2</v>
      </c>
      <c r="J539" t="n">
        <v>29</v>
      </c>
      <c r="K539" t="n">
        <v>2</v>
      </c>
      <c r="L539" t="n">
        <v>3</v>
      </c>
      <c r="M539" t="n">
        <v>1</v>
      </c>
      <c r="N539" t="n">
        <v>3</v>
      </c>
      <c r="O539" t="n">
        <v>2</v>
      </c>
      <c r="P539" t="n">
        <v>2</v>
      </c>
      <c r="Q539" t="n">
        <v>77</v>
      </c>
      <c r="R539" s="15" t="n">
        <v>434000</v>
      </c>
      <c r="S539" s="15" t="n">
        <v>0</v>
      </c>
      <c r="T539" s="15" t="n">
        <v>434000</v>
      </c>
      <c r="U539" s="15" t="n">
        <v>111600</v>
      </c>
      <c r="V539">
        <f>IFERROR(VLOOKUP(D539,Tablas_Equivalencia!$A$3:$B$8,2,FALSE),"Sin dato")</f>
        <v/>
      </c>
      <c r="W539">
        <f>IFERROR(VLOOKUP(L539,Tablas_Equivalencia!$D$3:$E$9,2,FALSE),"Sin dato")</f>
        <v/>
      </c>
      <c r="X539">
        <f>IF(I539=1,"Varón","Mujer")</f>
        <v/>
      </c>
      <c r="Y539">
        <f>IFERROR(VLOOKUP(M539,Tablas_Equivalencia!$G$3:$H$6,2,FALSE),"Sin dato")</f>
        <v/>
      </c>
      <c r="Z539">
        <f>IF(J539&lt;=24,"18-24","25-29")</f>
        <v/>
      </c>
      <c r="AA539">
        <f>IF(M539&lt;&gt;1,"",IF(P539=2,1,0))</f>
        <v/>
      </c>
      <c r="AB539">
        <f>IF(M539&lt;&gt;1,"",IF(O539&gt;=2,1,0))</f>
        <v/>
      </c>
      <c r="AC539">
        <f>IF(M539&lt;&gt;1,"",IF(OR(Q539=999,Q539=""),"",IF(OR(Q539&lt;35,Q539&gt;48),1,0)))</f>
        <v/>
      </c>
      <c r="AD539">
        <f>IF(COUNT(AA539:AC539)&lt;3,"",SUM(AA539:AC539))</f>
        <v/>
      </c>
      <c r="AE539">
        <f>IF(L539&gt;=4,2,IF(L539&gt;=2,1,0))</f>
        <v/>
      </c>
      <c r="AF539">
        <f>IF(L539&gt;=5,1,0)</f>
        <v/>
      </c>
      <c r="AG539">
        <f>AE539+AF539</f>
        <v/>
      </c>
      <c r="AH539" s="15">
        <f>IF(M539&lt;&gt;1,"",IF(OR(R539=-9,R539=""),"",R539))</f>
        <v/>
      </c>
      <c r="AI539">
        <f>IF(M539&lt;&gt;1,"",IF(OR(Q539=999,Q539=""),"",Q539))</f>
        <v/>
      </c>
    </row>
    <row r="540">
      <c r="A540" t="inlineStr">
        <is>
          <t>TQRMNOP102644</t>
        </is>
      </c>
      <c r="B540" t="n">
        <v>2025</v>
      </c>
      <c r="C540" t="n">
        <v>1</v>
      </c>
      <c r="D540" t="n">
        <v>41</v>
      </c>
      <c r="E540" t="inlineStr">
        <is>
          <t>S</t>
        </is>
      </c>
      <c r="F540" t="n">
        <v>8</v>
      </c>
      <c r="G540" t="n">
        <v>1137</v>
      </c>
      <c r="H540" t="n">
        <v>3</v>
      </c>
      <c r="I540" t="n">
        <v>1</v>
      </c>
      <c r="J540" t="n">
        <v>25</v>
      </c>
      <c r="K540" t="n">
        <v>2</v>
      </c>
      <c r="L540" t="n">
        <v>4</v>
      </c>
      <c r="M540" t="n">
        <v>1</v>
      </c>
      <c r="N540" t="n">
        <v>3</v>
      </c>
      <c r="O540" t="n">
        <v>3</v>
      </c>
      <c r="P540" t="n">
        <v>2</v>
      </c>
      <c r="Q540" t="n">
        <v>21</v>
      </c>
      <c r="R540" s="15" t="n">
        <v>491000</v>
      </c>
      <c r="S540" s="15" t="n">
        <v>87000</v>
      </c>
      <c r="T540" s="15" t="n">
        <v>578000</v>
      </c>
      <c r="U540" s="15" t="n">
        <v>210500</v>
      </c>
      <c r="V540">
        <f>IFERROR(VLOOKUP(D540,Tablas_Equivalencia!$A$3:$B$8,2,FALSE),"Sin dato")</f>
        <v/>
      </c>
      <c r="W540">
        <f>IFERROR(VLOOKUP(L540,Tablas_Equivalencia!$D$3:$E$9,2,FALSE),"Sin dato")</f>
        <v/>
      </c>
      <c r="X540">
        <f>IF(I540=1,"Varón","Mujer")</f>
        <v/>
      </c>
      <c r="Y540">
        <f>IFERROR(VLOOKUP(M540,Tablas_Equivalencia!$G$3:$H$6,2,FALSE),"Sin dato")</f>
        <v/>
      </c>
      <c r="Z540">
        <f>IF(J540&lt;=24,"18-24","25-29")</f>
        <v/>
      </c>
      <c r="AA540">
        <f>IF(M540&lt;&gt;1,"",IF(P540=2,1,0))</f>
        <v/>
      </c>
      <c r="AB540">
        <f>IF(M540&lt;&gt;1,"",IF(O540&gt;=2,1,0))</f>
        <v/>
      </c>
      <c r="AC540">
        <f>IF(M540&lt;&gt;1,"",IF(OR(Q540=999,Q540=""),"",IF(OR(Q540&lt;35,Q540&gt;48),1,0)))</f>
        <v/>
      </c>
      <c r="AD540">
        <f>IF(COUNT(AA540:AC540)&lt;3,"",SUM(AA540:AC540))</f>
        <v/>
      </c>
      <c r="AE540">
        <f>IF(L540&gt;=4,2,IF(L540&gt;=2,1,0))</f>
        <v/>
      </c>
      <c r="AF540">
        <f>IF(L540&gt;=5,1,0)</f>
        <v/>
      </c>
      <c r="AG540">
        <f>AE540+AF540</f>
        <v/>
      </c>
      <c r="AH540" s="15">
        <f>IF(M540&lt;&gt;1,"",IF(OR(R540=-9,R540=""),"",R540))</f>
        <v/>
      </c>
      <c r="AI540">
        <f>IF(M540&lt;&gt;1,"",IF(OR(Q540=999,Q540=""),"",Q540))</f>
        <v/>
      </c>
    </row>
    <row r="541">
      <c r="A541" t="inlineStr">
        <is>
          <t>TQRMNOP102649</t>
        </is>
      </c>
      <c r="B541" t="n">
        <v>2025</v>
      </c>
      <c r="C541" t="n">
        <v>1</v>
      </c>
      <c r="D541" t="n">
        <v>43</v>
      </c>
      <c r="E541" t="inlineStr">
        <is>
          <t>S</t>
        </is>
      </c>
      <c r="F541" t="n">
        <v>36</v>
      </c>
      <c r="G541" t="n">
        <v>1746</v>
      </c>
      <c r="H541" t="n">
        <v>3</v>
      </c>
      <c r="I541" t="n">
        <v>1</v>
      </c>
      <c r="J541" t="n">
        <v>26</v>
      </c>
      <c r="K541" t="n">
        <v>2</v>
      </c>
      <c r="L541" t="n">
        <v>4</v>
      </c>
      <c r="M541" t="n">
        <v>1</v>
      </c>
      <c r="N541" t="n">
        <v>3</v>
      </c>
      <c r="O541" t="n">
        <v>1</v>
      </c>
      <c r="P541" t="n">
        <v>1</v>
      </c>
      <c r="Q541" t="n">
        <v>60</v>
      </c>
      <c r="R541" s="15" t="n">
        <v>1056000</v>
      </c>
      <c r="S541" s="15" t="n">
        <v>0</v>
      </c>
      <c r="T541" s="15" t="n">
        <v>1056000</v>
      </c>
      <c r="U541" s="15" t="n">
        <v>146300</v>
      </c>
      <c r="V541">
        <f>IFERROR(VLOOKUP(D541,Tablas_Equivalencia!$A$3:$B$8,2,FALSE),"Sin dato")</f>
        <v/>
      </c>
      <c r="W541">
        <f>IFERROR(VLOOKUP(L541,Tablas_Equivalencia!$D$3:$E$9,2,FALSE),"Sin dato")</f>
        <v/>
      </c>
      <c r="X541">
        <f>IF(I541=1,"Varón","Mujer")</f>
        <v/>
      </c>
      <c r="Y541">
        <f>IFERROR(VLOOKUP(M541,Tablas_Equivalencia!$G$3:$H$6,2,FALSE),"Sin dato")</f>
        <v/>
      </c>
      <c r="Z541">
        <f>IF(J541&lt;=24,"18-24","25-29")</f>
        <v/>
      </c>
      <c r="AA541">
        <f>IF(M541&lt;&gt;1,"",IF(P541=2,1,0))</f>
        <v/>
      </c>
      <c r="AB541">
        <f>IF(M541&lt;&gt;1,"",IF(O541&gt;=2,1,0))</f>
        <v/>
      </c>
      <c r="AC541">
        <f>IF(M541&lt;&gt;1,"",IF(OR(Q541=999,Q541=""),"",IF(OR(Q541&lt;35,Q541&gt;48),1,0)))</f>
        <v/>
      </c>
      <c r="AD541">
        <f>IF(COUNT(AA541:AC541)&lt;3,"",SUM(AA541:AC541))</f>
        <v/>
      </c>
      <c r="AE541">
        <f>IF(L541&gt;=4,2,IF(L541&gt;=2,1,0))</f>
        <v/>
      </c>
      <c r="AF541">
        <f>IF(L541&gt;=5,1,0)</f>
        <v/>
      </c>
      <c r="AG541">
        <f>AE541+AF541</f>
        <v/>
      </c>
      <c r="AH541" s="15">
        <f>IF(M541&lt;&gt;1,"",IF(OR(R541=-9,R541=""),"",R541))</f>
        <v/>
      </c>
      <c r="AI541">
        <f>IF(M541&lt;&gt;1,"",IF(OR(Q541=999,Q541=""),"",Q541))</f>
        <v/>
      </c>
    </row>
    <row r="542">
      <c r="A542" t="inlineStr">
        <is>
          <t>TQRMNOP102651</t>
        </is>
      </c>
      <c r="B542" t="n">
        <v>2025</v>
      </c>
      <c r="C542" t="n">
        <v>1</v>
      </c>
      <c r="D542" t="n">
        <v>1</v>
      </c>
      <c r="E542" t="inlineStr">
        <is>
          <t>S</t>
        </is>
      </c>
      <c r="F542" t="n">
        <v>32</v>
      </c>
      <c r="G542" t="n">
        <v>1541</v>
      </c>
      <c r="H542" t="n">
        <v>1</v>
      </c>
      <c r="I542" t="n">
        <v>2</v>
      </c>
      <c r="J542" t="n">
        <v>21</v>
      </c>
      <c r="K542" t="n">
        <v>2</v>
      </c>
      <c r="L542" t="n">
        <v>4</v>
      </c>
      <c r="M542" t="n">
        <v>2</v>
      </c>
      <c r="R542" s="15" t="n">
        <v>0</v>
      </c>
      <c r="S542" s="15" t="n">
        <v>0</v>
      </c>
      <c r="T542" s="15" t="n">
        <v>0</v>
      </c>
      <c r="U542" s="15" t="n">
        <v>125500</v>
      </c>
      <c r="V542">
        <f>IFERROR(VLOOKUP(D542,Tablas_Equivalencia!$A$3:$B$8,2,FALSE),"Sin dato")</f>
        <v/>
      </c>
      <c r="W542">
        <f>IFERROR(VLOOKUP(L542,Tablas_Equivalencia!$D$3:$E$9,2,FALSE),"Sin dato")</f>
        <v/>
      </c>
      <c r="X542">
        <f>IF(I542=1,"Varón","Mujer")</f>
        <v/>
      </c>
      <c r="Y542">
        <f>IFERROR(VLOOKUP(M542,Tablas_Equivalencia!$G$3:$H$6,2,FALSE),"Sin dato")</f>
        <v/>
      </c>
      <c r="Z542">
        <f>IF(J542&lt;=24,"18-24","25-29")</f>
        <v/>
      </c>
      <c r="AA542">
        <f>IF(M542&lt;&gt;1,"",IF(P542=2,1,0))</f>
        <v/>
      </c>
      <c r="AB542">
        <f>IF(M542&lt;&gt;1,"",IF(O542&gt;=2,1,0))</f>
        <v/>
      </c>
      <c r="AC542">
        <f>IF(M542&lt;&gt;1,"",IF(OR(Q542=999,Q542=""),"",IF(OR(Q542&lt;35,Q542&gt;48),1,0)))</f>
        <v/>
      </c>
      <c r="AD542">
        <f>IF(COUNT(AA542:AC542)&lt;3,"",SUM(AA542:AC542))</f>
        <v/>
      </c>
      <c r="AE542">
        <f>IF(L542&gt;=4,2,IF(L542&gt;=2,1,0))</f>
        <v/>
      </c>
      <c r="AF542">
        <f>IF(L542&gt;=5,1,0)</f>
        <v/>
      </c>
      <c r="AG542">
        <f>AE542+AF542</f>
        <v/>
      </c>
      <c r="AH542" s="15">
        <f>IF(M542&lt;&gt;1,"",IF(OR(R542=-9,R542=""),"",R542))</f>
        <v/>
      </c>
      <c r="AI542">
        <f>IF(M542&lt;&gt;1,"",IF(OR(Q542=999,Q542=""),"",Q542))</f>
        <v/>
      </c>
    </row>
    <row r="543">
      <c r="A543" t="inlineStr">
        <is>
          <t>TQRMNOP102655</t>
        </is>
      </c>
      <c r="B543" t="n">
        <v>2025</v>
      </c>
      <c r="C543" t="n">
        <v>1</v>
      </c>
      <c r="D543" t="n">
        <v>42</v>
      </c>
      <c r="E543" t="inlineStr">
        <is>
          <t>S</t>
        </is>
      </c>
      <c r="F543" t="n">
        <v>10</v>
      </c>
      <c r="G543" t="n">
        <v>1881</v>
      </c>
      <c r="H543" t="n">
        <v>3</v>
      </c>
      <c r="I543" t="n">
        <v>1</v>
      </c>
      <c r="J543" t="n">
        <v>24</v>
      </c>
      <c r="K543" t="n">
        <v>1</v>
      </c>
      <c r="L543" t="n">
        <v>5</v>
      </c>
      <c r="M543" t="n">
        <v>1</v>
      </c>
      <c r="N543" t="n">
        <v>3</v>
      </c>
      <c r="O543" t="n">
        <v>1</v>
      </c>
      <c r="P543" t="n">
        <v>1</v>
      </c>
      <c r="Q543" t="n">
        <v>33</v>
      </c>
      <c r="R543" s="15" t="n">
        <v>449000</v>
      </c>
      <c r="S543" s="15" t="n">
        <v>0</v>
      </c>
      <c r="T543" s="15" t="n">
        <v>449000</v>
      </c>
      <c r="U543" s="15" t="n">
        <v>433600</v>
      </c>
      <c r="V543">
        <f>IFERROR(VLOOKUP(D543,Tablas_Equivalencia!$A$3:$B$8,2,FALSE),"Sin dato")</f>
        <v/>
      </c>
      <c r="W543">
        <f>IFERROR(VLOOKUP(L543,Tablas_Equivalencia!$D$3:$E$9,2,FALSE),"Sin dato")</f>
        <v/>
      </c>
      <c r="X543">
        <f>IF(I543=1,"Varón","Mujer")</f>
        <v/>
      </c>
      <c r="Y543">
        <f>IFERROR(VLOOKUP(M543,Tablas_Equivalencia!$G$3:$H$6,2,FALSE),"Sin dato")</f>
        <v/>
      </c>
      <c r="Z543">
        <f>IF(J543&lt;=24,"18-24","25-29")</f>
        <v/>
      </c>
      <c r="AA543">
        <f>IF(M543&lt;&gt;1,"",IF(P543=2,1,0))</f>
        <v/>
      </c>
      <c r="AB543">
        <f>IF(M543&lt;&gt;1,"",IF(O543&gt;=2,1,0))</f>
        <v/>
      </c>
      <c r="AC543">
        <f>IF(M543&lt;&gt;1,"",IF(OR(Q543=999,Q543=""),"",IF(OR(Q543&lt;35,Q543&gt;48),1,0)))</f>
        <v/>
      </c>
      <c r="AD543">
        <f>IF(COUNT(AA543:AC543)&lt;3,"",SUM(AA543:AC543))</f>
        <v/>
      </c>
      <c r="AE543">
        <f>IF(L543&gt;=4,2,IF(L543&gt;=2,1,0))</f>
        <v/>
      </c>
      <c r="AF543">
        <f>IF(L543&gt;=5,1,0)</f>
        <v/>
      </c>
      <c r="AG543">
        <f>AE543+AF543</f>
        <v/>
      </c>
      <c r="AH543" s="15">
        <f>IF(M543&lt;&gt;1,"",IF(OR(R543=-9,R543=""),"",R543))</f>
        <v/>
      </c>
      <c r="AI543">
        <f>IF(M543&lt;&gt;1,"",IF(OR(Q543=999,Q543=""),"",Q543))</f>
        <v/>
      </c>
    </row>
    <row r="544">
      <c r="A544" t="inlineStr">
        <is>
          <t>TQRMNOP102666</t>
        </is>
      </c>
      <c r="B544" t="n">
        <v>2025</v>
      </c>
      <c r="C544" t="n">
        <v>1</v>
      </c>
      <c r="D544" t="n">
        <v>1</v>
      </c>
      <c r="E544" t="inlineStr">
        <is>
          <t>S</t>
        </is>
      </c>
      <c r="F544" t="n">
        <v>32</v>
      </c>
      <c r="G544" t="n">
        <v>1434</v>
      </c>
      <c r="H544" t="n">
        <v>2</v>
      </c>
      <c r="I544" t="n">
        <v>2</v>
      </c>
      <c r="J544" t="n">
        <v>27</v>
      </c>
      <c r="K544" t="n">
        <v>2</v>
      </c>
      <c r="L544" t="n">
        <v>3</v>
      </c>
      <c r="M544" t="n">
        <v>1</v>
      </c>
      <c r="N544" t="n">
        <v>3</v>
      </c>
      <c r="O544" t="n">
        <v>2</v>
      </c>
      <c r="P544" t="n">
        <v>2</v>
      </c>
      <c r="Q544" t="n">
        <v>14</v>
      </c>
      <c r="R544" s="15" t="n">
        <v>450000</v>
      </c>
      <c r="S544" s="15" t="n">
        <v>0</v>
      </c>
      <c r="T544" s="15" t="n">
        <v>450000</v>
      </c>
      <c r="U544" s="15" t="n">
        <v>113500</v>
      </c>
      <c r="V544">
        <f>IFERROR(VLOOKUP(D544,Tablas_Equivalencia!$A$3:$B$8,2,FALSE),"Sin dato")</f>
        <v/>
      </c>
      <c r="W544">
        <f>IFERROR(VLOOKUP(L544,Tablas_Equivalencia!$D$3:$E$9,2,FALSE),"Sin dato")</f>
        <v/>
      </c>
      <c r="X544">
        <f>IF(I544=1,"Varón","Mujer")</f>
        <v/>
      </c>
      <c r="Y544">
        <f>IFERROR(VLOOKUP(M544,Tablas_Equivalencia!$G$3:$H$6,2,FALSE),"Sin dato")</f>
        <v/>
      </c>
      <c r="Z544">
        <f>IF(J544&lt;=24,"18-24","25-29")</f>
        <v/>
      </c>
      <c r="AA544">
        <f>IF(M544&lt;&gt;1,"",IF(P544=2,1,0))</f>
        <v/>
      </c>
      <c r="AB544">
        <f>IF(M544&lt;&gt;1,"",IF(O544&gt;=2,1,0))</f>
        <v/>
      </c>
      <c r="AC544">
        <f>IF(M544&lt;&gt;1,"",IF(OR(Q544=999,Q544=""),"",IF(OR(Q544&lt;35,Q544&gt;48),1,0)))</f>
        <v/>
      </c>
      <c r="AD544">
        <f>IF(COUNT(AA544:AC544)&lt;3,"",SUM(AA544:AC544))</f>
        <v/>
      </c>
      <c r="AE544">
        <f>IF(L544&gt;=4,2,IF(L544&gt;=2,1,0))</f>
        <v/>
      </c>
      <c r="AF544">
        <f>IF(L544&gt;=5,1,0)</f>
        <v/>
      </c>
      <c r="AG544">
        <f>AE544+AF544</f>
        <v/>
      </c>
      <c r="AH544" s="15">
        <f>IF(M544&lt;&gt;1,"",IF(OR(R544=-9,R544=""),"",R544))</f>
        <v/>
      </c>
      <c r="AI544">
        <f>IF(M544&lt;&gt;1,"",IF(OR(Q544=999,Q544=""),"",Q544))</f>
        <v/>
      </c>
    </row>
    <row r="545">
      <c r="A545" t="inlineStr">
        <is>
          <t>TQRMNOP102670</t>
        </is>
      </c>
      <c r="B545" t="n">
        <v>2025</v>
      </c>
      <c r="C545" t="n">
        <v>1</v>
      </c>
      <c r="D545" t="n">
        <v>1</v>
      </c>
      <c r="E545" t="inlineStr">
        <is>
          <t>S</t>
        </is>
      </c>
      <c r="F545" t="n">
        <v>32</v>
      </c>
      <c r="G545" t="n">
        <v>1830</v>
      </c>
      <c r="H545" t="n">
        <v>2</v>
      </c>
      <c r="I545" t="n">
        <v>1</v>
      </c>
      <c r="J545" t="n">
        <v>18</v>
      </c>
      <c r="K545" t="n">
        <v>2</v>
      </c>
      <c r="L545" t="n">
        <v>3</v>
      </c>
      <c r="M545" t="n">
        <v>3</v>
      </c>
      <c r="R545" s="15" t="n">
        <v>0</v>
      </c>
      <c r="S545" s="15" t="n">
        <v>0</v>
      </c>
      <c r="T545" s="15" t="n">
        <v>0</v>
      </c>
      <c r="U545" s="15" t="n">
        <v>328200</v>
      </c>
      <c r="V545">
        <f>IFERROR(VLOOKUP(D545,Tablas_Equivalencia!$A$3:$B$8,2,FALSE),"Sin dato")</f>
        <v/>
      </c>
      <c r="W545">
        <f>IFERROR(VLOOKUP(L545,Tablas_Equivalencia!$D$3:$E$9,2,FALSE),"Sin dato")</f>
        <v/>
      </c>
      <c r="X545">
        <f>IF(I545=1,"Varón","Mujer")</f>
        <v/>
      </c>
      <c r="Y545">
        <f>IFERROR(VLOOKUP(M545,Tablas_Equivalencia!$G$3:$H$6,2,FALSE),"Sin dato")</f>
        <v/>
      </c>
      <c r="Z545">
        <f>IF(J545&lt;=24,"18-24","25-29")</f>
        <v/>
      </c>
      <c r="AA545">
        <f>IF(M545&lt;&gt;1,"",IF(P545=2,1,0))</f>
        <v/>
      </c>
      <c r="AB545">
        <f>IF(M545&lt;&gt;1,"",IF(O545&gt;=2,1,0))</f>
        <v/>
      </c>
      <c r="AC545">
        <f>IF(M545&lt;&gt;1,"",IF(OR(Q545=999,Q545=""),"",IF(OR(Q545&lt;35,Q545&gt;48),1,0)))</f>
        <v/>
      </c>
      <c r="AD545">
        <f>IF(COUNT(AA545:AC545)&lt;3,"",SUM(AA545:AC545))</f>
        <v/>
      </c>
      <c r="AE545">
        <f>IF(L545&gt;=4,2,IF(L545&gt;=2,1,0))</f>
        <v/>
      </c>
      <c r="AF545">
        <f>IF(L545&gt;=5,1,0)</f>
        <v/>
      </c>
      <c r="AG545">
        <f>AE545+AF545</f>
        <v/>
      </c>
      <c r="AH545" s="15">
        <f>IF(M545&lt;&gt;1,"",IF(OR(R545=-9,R545=""),"",R545))</f>
        <v/>
      </c>
      <c r="AI545">
        <f>IF(M545&lt;&gt;1,"",IF(OR(Q545=999,Q545=""),"",Q545))</f>
        <v/>
      </c>
    </row>
    <row r="546">
      <c r="A546" t="inlineStr">
        <is>
          <t>TQRMNOP102673</t>
        </is>
      </c>
      <c r="B546" t="n">
        <v>2025</v>
      </c>
      <c r="C546" t="n">
        <v>1</v>
      </c>
      <c r="D546" t="n">
        <v>42</v>
      </c>
      <c r="E546" t="inlineStr">
        <is>
          <t>N</t>
        </is>
      </c>
      <c r="F546" t="n">
        <v>27</v>
      </c>
      <c r="G546" t="n">
        <v>1587</v>
      </c>
      <c r="H546" t="n">
        <v>3</v>
      </c>
      <c r="I546" t="n">
        <v>2</v>
      </c>
      <c r="J546" t="n">
        <v>25</v>
      </c>
      <c r="K546" t="n">
        <v>1</v>
      </c>
      <c r="L546" t="n">
        <v>5</v>
      </c>
      <c r="M546" t="n">
        <v>3</v>
      </c>
      <c r="R546" s="15" t="n">
        <v>0</v>
      </c>
      <c r="S546" s="15" t="n">
        <v>0</v>
      </c>
      <c r="T546" s="15" t="n">
        <v>0</v>
      </c>
      <c r="U546" s="15" t="n">
        <v>166500</v>
      </c>
      <c r="V546">
        <f>IFERROR(VLOOKUP(D546,Tablas_Equivalencia!$A$3:$B$8,2,FALSE),"Sin dato")</f>
        <v/>
      </c>
      <c r="W546">
        <f>IFERROR(VLOOKUP(L546,Tablas_Equivalencia!$D$3:$E$9,2,FALSE),"Sin dato")</f>
        <v/>
      </c>
      <c r="X546">
        <f>IF(I546=1,"Varón","Mujer")</f>
        <v/>
      </c>
      <c r="Y546">
        <f>IFERROR(VLOOKUP(M546,Tablas_Equivalencia!$G$3:$H$6,2,FALSE),"Sin dato")</f>
        <v/>
      </c>
      <c r="Z546">
        <f>IF(J546&lt;=24,"18-24","25-29")</f>
        <v/>
      </c>
      <c r="AA546">
        <f>IF(M546&lt;&gt;1,"",IF(P546=2,1,0))</f>
        <v/>
      </c>
      <c r="AB546">
        <f>IF(M546&lt;&gt;1,"",IF(O546&gt;=2,1,0))</f>
        <v/>
      </c>
      <c r="AC546">
        <f>IF(M546&lt;&gt;1,"",IF(OR(Q546=999,Q546=""),"",IF(OR(Q546&lt;35,Q546&gt;48),1,0)))</f>
        <v/>
      </c>
      <c r="AD546">
        <f>IF(COUNT(AA546:AC546)&lt;3,"",SUM(AA546:AC546))</f>
        <v/>
      </c>
      <c r="AE546">
        <f>IF(L546&gt;=4,2,IF(L546&gt;=2,1,0))</f>
        <v/>
      </c>
      <c r="AF546">
        <f>IF(L546&gt;=5,1,0)</f>
        <v/>
      </c>
      <c r="AG546">
        <f>AE546+AF546</f>
        <v/>
      </c>
      <c r="AH546" s="15">
        <f>IF(M546&lt;&gt;1,"",IF(OR(R546=-9,R546=""),"",R546))</f>
        <v/>
      </c>
      <c r="AI546">
        <f>IF(M546&lt;&gt;1,"",IF(OR(Q546=999,Q546=""),"",Q546))</f>
        <v/>
      </c>
    </row>
    <row r="547">
      <c r="A547" t="inlineStr">
        <is>
          <t>TQRMNOP102688</t>
        </is>
      </c>
      <c r="B547" t="n">
        <v>2025</v>
      </c>
      <c r="C547" t="n">
        <v>1</v>
      </c>
      <c r="D547" t="n">
        <v>42</v>
      </c>
      <c r="E547" t="inlineStr">
        <is>
          <t>S</t>
        </is>
      </c>
      <c r="F547" t="n">
        <v>10</v>
      </c>
      <c r="G547" t="n">
        <v>1955</v>
      </c>
      <c r="H547" t="n">
        <v>3</v>
      </c>
      <c r="I547" t="n">
        <v>1</v>
      </c>
      <c r="J547" t="n">
        <v>22</v>
      </c>
      <c r="K547" t="n">
        <v>2</v>
      </c>
      <c r="L547" t="n">
        <v>3</v>
      </c>
      <c r="M547" t="n">
        <v>1</v>
      </c>
      <c r="N547" t="n">
        <v>3</v>
      </c>
      <c r="O547" t="n">
        <v>2</v>
      </c>
      <c r="P547" t="n">
        <v>2</v>
      </c>
      <c r="Q547" t="n">
        <v>15</v>
      </c>
      <c r="R547" s="15" t="n">
        <v>578000</v>
      </c>
      <c r="S547" s="15" t="n">
        <v>0</v>
      </c>
      <c r="T547" s="15" t="n">
        <v>578000</v>
      </c>
      <c r="U547" s="15" t="n">
        <v>76200</v>
      </c>
      <c r="V547">
        <f>IFERROR(VLOOKUP(D547,Tablas_Equivalencia!$A$3:$B$8,2,FALSE),"Sin dato")</f>
        <v/>
      </c>
      <c r="W547">
        <f>IFERROR(VLOOKUP(L547,Tablas_Equivalencia!$D$3:$E$9,2,FALSE),"Sin dato")</f>
        <v/>
      </c>
      <c r="X547">
        <f>IF(I547=1,"Varón","Mujer")</f>
        <v/>
      </c>
      <c r="Y547">
        <f>IFERROR(VLOOKUP(M547,Tablas_Equivalencia!$G$3:$H$6,2,FALSE),"Sin dato")</f>
        <v/>
      </c>
      <c r="Z547">
        <f>IF(J547&lt;=24,"18-24","25-29")</f>
        <v/>
      </c>
      <c r="AA547">
        <f>IF(M547&lt;&gt;1,"",IF(P547=2,1,0))</f>
        <v/>
      </c>
      <c r="AB547">
        <f>IF(M547&lt;&gt;1,"",IF(O547&gt;=2,1,0))</f>
        <v/>
      </c>
      <c r="AC547">
        <f>IF(M547&lt;&gt;1,"",IF(OR(Q547=999,Q547=""),"",IF(OR(Q547&lt;35,Q547&gt;48),1,0)))</f>
        <v/>
      </c>
      <c r="AD547">
        <f>IF(COUNT(AA547:AC547)&lt;3,"",SUM(AA547:AC547))</f>
        <v/>
      </c>
      <c r="AE547">
        <f>IF(L547&gt;=4,2,IF(L547&gt;=2,1,0))</f>
        <v/>
      </c>
      <c r="AF547">
        <f>IF(L547&gt;=5,1,0)</f>
        <v/>
      </c>
      <c r="AG547">
        <f>AE547+AF547</f>
        <v/>
      </c>
      <c r="AH547" s="15">
        <f>IF(M547&lt;&gt;1,"",IF(OR(R547=-9,R547=""),"",R547))</f>
        <v/>
      </c>
      <c r="AI547">
        <f>IF(M547&lt;&gt;1,"",IF(OR(Q547=999,Q547=""),"",Q547))</f>
        <v/>
      </c>
    </row>
    <row r="548">
      <c r="A548" t="inlineStr">
        <is>
          <t>TQRMNOP102703</t>
        </is>
      </c>
      <c r="B548" t="n">
        <v>2025</v>
      </c>
      <c r="C548" t="n">
        <v>1</v>
      </c>
      <c r="D548" t="n">
        <v>41</v>
      </c>
      <c r="E548" t="inlineStr">
        <is>
          <t>N</t>
        </is>
      </c>
      <c r="F548" t="n">
        <v>15</v>
      </c>
      <c r="G548" t="n">
        <v>1293</v>
      </c>
      <c r="H548" t="n">
        <v>3</v>
      </c>
      <c r="I548" t="n">
        <v>1</v>
      </c>
      <c r="J548" t="n">
        <v>27</v>
      </c>
      <c r="K548" t="n">
        <v>2</v>
      </c>
      <c r="L548" t="n">
        <v>4</v>
      </c>
      <c r="M548" t="n">
        <v>1</v>
      </c>
      <c r="N548" t="n">
        <v>3</v>
      </c>
      <c r="O548" t="n">
        <v>2</v>
      </c>
      <c r="P548" t="n">
        <v>2</v>
      </c>
      <c r="Q548" t="n">
        <v>28</v>
      </c>
      <c r="R548" s="15" t="n">
        <v>173000</v>
      </c>
      <c r="S548" s="15" t="n">
        <v>0</v>
      </c>
      <c r="T548" s="15" t="n">
        <v>173000</v>
      </c>
      <c r="U548" s="15" t="n">
        <v>254800</v>
      </c>
      <c r="V548">
        <f>IFERROR(VLOOKUP(D548,Tablas_Equivalencia!$A$3:$B$8,2,FALSE),"Sin dato")</f>
        <v/>
      </c>
      <c r="W548">
        <f>IFERROR(VLOOKUP(L548,Tablas_Equivalencia!$D$3:$E$9,2,FALSE),"Sin dato")</f>
        <v/>
      </c>
      <c r="X548">
        <f>IF(I548=1,"Varón","Mujer")</f>
        <v/>
      </c>
      <c r="Y548">
        <f>IFERROR(VLOOKUP(M548,Tablas_Equivalencia!$G$3:$H$6,2,FALSE),"Sin dato")</f>
        <v/>
      </c>
      <c r="Z548">
        <f>IF(J548&lt;=24,"18-24","25-29")</f>
        <v/>
      </c>
      <c r="AA548">
        <f>IF(M548&lt;&gt;1,"",IF(P548=2,1,0))</f>
        <v/>
      </c>
      <c r="AB548">
        <f>IF(M548&lt;&gt;1,"",IF(O548&gt;=2,1,0))</f>
        <v/>
      </c>
      <c r="AC548">
        <f>IF(M548&lt;&gt;1,"",IF(OR(Q548=999,Q548=""),"",IF(OR(Q548&lt;35,Q548&gt;48),1,0)))</f>
        <v/>
      </c>
      <c r="AD548">
        <f>IF(COUNT(AA548:AC548)&lt;3,"",SUM(AA548:AC548))</f>
        <v/>
      </c>
      <c r="AE548">
        <f>IF(L548&gt;=4,2,IF(L548&gt;=2,1,0))</f>
        <v/>
      </c>
      <c r="AF548">
        <f>IF(L548&gt;=5,1,0)</f>
        <v/>
      </c>
      <c r="AG548">
        <f>AE548+AF548</f>
        <v/>
      </c>
      <c r="AH548" s="15">
        <f>IF(M548&lt;&gt;1,"",IF(OR(R548=-9,R548=""),"",R548))</f>
        <v/>
      </c>
      <c r="AI548">
        <f>IF(M548&lt;&gt;1,"",IF(OR(Q548=999,Q548=""),"",Q548))</f>
        <v/>
      </c>
    </row>
    <row r="549">
      <c r="A549" t="inlineStr">
        <is>
          <t>TQRMNOP102713</t>
        </is>
      </c>
      <c r="B549" t="n">
        <v>2025</v>
      </c>
      <c r="C549" t="n">
        <v>1</v>
      </c>
      <c r="D549" t="n">
        <v>1</v>
      </c>
      <c r="E549" t="inlineStr">
        <is>
          <t>S</t>
        </is>
      </c>
      <c r="F549" t="n">
        <v>33</v>
      </c>
      <c r="G549" t="n">
        <v>1453</v>
      </c>
      <c r="H549" t="n">
        <v>3</v>
      </c>
      <c r="I549" t="n">
        <v>2</v>
      </c>
      <c r="J549" t="n">
        <v>24</v>
      </c>
      <c r="K549" t="n">
        <v>2</v>
      </c>
      <c r="L549" t="n">
        <v>6</v>
      </c>
      <c r="M549" t="n">
        <v>1</v>
      </c>
      <c r="N549" t="n">
        <v>3</v>
      </c>
      <c r="O549" t="n">
        <v>1</v>
      </c>
      <c r="P549" t="n">
        <v>1</v>
      </c>
      <c r="Q549" t="n">
        <v>49</v>
      </c>
      <c r="R549" s="15" t="n">
        <v>487000</v>
      </c>
      <c r="S549" s="15" t="n">
        <v>0</v>
      </c>
      <c r="T549" s="15" t="n">
        <v>487000</v>
      </c>
      <c r="U549" s="15" t="n">
        <v>125800</v>
      </c>
      <c r="V549">
        <f>IFERROR(VLOOKUP(D549,Tablas_Equivalencia!$A$3:$B$8,2,FALSE),"Sin dato")</f>
        <v/>
      </c>
      <c r="W549">
        <f>IFERROR(VLOOKUP(L549,Tablas_Equivalencia!$D$3:$E$9,2,FALSE),"Sin dato")</f>
        <v/>
      </c>
      <c r="X549">
        <f>IF(I549=1,"Varón","Mujer")</f>
        <v/>
      </c>
      <c r="Y549">
        <f>IFERROR(VLOOKUP(M549,Tablas_Equivalencia!$G$3:$H$6,2,FALSE),"Sin dato")</f>
        <v/>
      </c>
      <c r="Z549">
        <f>IF(J549&lt;=24,"18-24","25-29")</f>
        <v/>
      </c>
      <c r="AA549">
        <f>IF(M549&lt;&gt;1,"",IF(P549=2,1,0))</f>
        <v/>
      </c>
      <c r="AB549">
        <f>IF(M549&lt;&gt;1,"",IF(O549&gt;=2,1,0))</f>
        <v/>
      </c>
      <c r="AC549">
        <f>IF(M549&lt;&gt;1,"",IF(OR(Q549=999,Q549=""),"",IF(OR(Q549&lt;35,Q549&gt;48),1,0)))</f>
        <v/>
      </c>
      <c r="AD549">
        <f>IF(COUNT(AA549:AC549)&lt;3,"",SUM(AA549:AC549))</f>
        <v/>
      </c>
      <c r="AE549">
        <f>IF(L549&gt;=4,2,IF(L549&gt;=2,1,0))</f>
        <v/>
      </c>
      <c r="AF549">
        <f>IF(L549&gt;=5,1,0)</f>
        <v/>
      </c>
      <c r="AG549">
        <f>AE549+AF549</f>
        <v/>
      </c>
      <c r="AH549" s="15">
        <f>IF(M549&lt;&gt;1,"",IF(OR(R549=-9,R549=""),"",R549))</f>
        <v/>
      </c>
      <c r="AI549">
        <f>IF(M549&lt;&gt;1,"",IF(OR(Q549=999,Q549=""),"",Q549))</f>
        <v/>
      </c>
    </row>
    <row r="550">
      <c r="A550" t="inlineStr">
        <is>
          <t>TQRMNOP102723</t>
        </is>
      </c>
      <c r="B550" t="n">
        <v>2025</v>
      </c>
      <c r="C550" t="n">
        <v>1</v>
      </c>
      <c r="D550" t="n">
        <v>1</v>
      </c>
      <c r="E550" t="inlineStr">
        <is>
          <t>S</t>
        </is>
      </c>
      <c r="F550" t="n">
        <v>33</v>
      </c>
      <c r="G550" t="n">
        <v>239</v>
      </c>
      <c r="H550" t="n">
        <v>3</v>
      </c>
      <c r="I550" t="n">
        <v>1</v>
      </c>
      <c r="J550" t="n">
        <v>28</v>
      </c>
      <c r="K550" t="n">
        <v>2</v>
      </c>
      <c r="L550" t="n">
        <v>6</v>
      </c>
      <c r="M550" t="n">
        <v>1</v>
      </c>
      <c r="N550" t="n">
        <v>3</v>
      </c>
      <c r="O550" t="n">
        <v>1</v>
      </c>
      <c r="P550" t="n">
        <v>1</v>
      </c>
      <c r="Q550" t="n">
        <v>26</v>
      </c>
      <c r="R550" s="15" t="n">
        <v>-9</v>
      </c>
      <c r="S550" s="15" t="n">
        <v>0</v>
      </c>
      <c r="T550" s="15" t="n">
        <v>0</v>
      </c>
      <c r="U550" s="15" t="n">
        <v>155800</v>
      </c>
      <c r="V550">
        <f>IFERROR(VLOOKUP(D550,Tablas_Equivalencia!$A$3:$B$8,2,FALSE),"Sin dato")</f>
        <v/>
      </c>
      <c r="W550">
        <f>IFERROR(VLOOKUP(L550,Tablas_Equivalencia!$D$3:$E$9,2,FALSE),"Sin dato")</f>
        <v/>
      </c>
      <c r="X550">
        <f>IF(I550=1,"Varón","Mujer")</f>
        <v/>
      </c>
      <c r="Y550">
        <f>IFERROR(VLOOKUP(M550,Tablas_Equivalencia!$G$3:$H$6,2,FALSE),"Sin dato")</f>
        <v/>
      </c>
      <c r="Z550">
        <f>IF(J550&lt;=24,"18-24","25-29")</f>
        <v/>
      </c>
      <c r="AA550">
        <f>IF(M550&lt;&gt;1,"",IF(P550=2,1,0))</f>
        <v/>
      </c>
      <c r="AB550">
        <f>IF(M550&lt;&gt;1,"",IF(O550&gt;=2,1,0))</f>
        <v/>
      </c>
      <c r="AC550">
        <f>IF(M550&lt;&gt;1,"",IF(OR(Q550=999,Q550=""),"",IF(OR(Q550&lt;35,Q550&gt;48),1,0)))</f>
        <v/>
      </c>
      <c r="AD550">
        <f>IF(COUNT(AA550:AC550)&lt;3,"",SUM(AA550:AC550))</f>
        <v/>
      </c>
      <c r="AE550">
        <f>IF(L550&gt;=4,2,IF(L550&gt;=2,1,0))</f>
        <v/>
      </c>
      <c r="AF550">
        <f>IF(L550&gt;=5,1,0)</f>
        <v/>
      </c>
      <c r="AG550">
        <f>AE550+AF550</f>
        <v/>
      </c>
      <c r="AH550" s="15">
        <f>IF(M550&lt;&gt;1,"",IF(OR(R550=-9,R550=""),"",R550))</f>
        <v/>
      </c>
      <c r="AI550">
        <f>IF(M550&lt;&gt;1,"",IF(OR(Q550=999,Q550=""),"",Q550))</f>
        <v/>
      </c>
    </row>
    <row r="551">
      <c r="A551" t="inlineStr">
        <is>
          <t>TQRMNOP102725</t>
        </is>
      </c>
      <c r="B551" t="n">
        <v>2025</v>
      </c>
      <c r="C551" t="n">
        <v>1</v>
      </c>
      <c r="D551" t="n">
        <v>43</v>
      </c>
      <c r="E551" t="inlineStr">
        <is>
          <t>S</t>
        </is>
      </c>
      <c r="F551" t="n">
        <v>30</v>
      </c>
      <c r="G551" t="n">
        <v>385</v>
      </c>
      <c r="H551" t="n">
        <v>2</v>
      </c>
      <c r="I551" t="n">
        <v>2</v>
      </c>
      <c r="J551" t="n">
        <v>18</v>
      </c>
      <c r="K551" t="n">
        <v>2</v>
      </c>
      <c r="L551" t="n">
        <v>2</v>
      </c>
      <c r="M551" t="n">
        <v>1</v>
      </c>
      <c r="N551" t="n">
        <v>3</v>
      </c>
      <c r="O551" t="n">
        <v>3</v>
      </c>
      <c r="P551" t="n">
        <v>2</v>
      </c>
      <c r="Q551" t="n">
        <v>39</v>
      </c>
      <c r="R551" s="15" t="n">
        <v>785000</v>
      </c>
      <c r="S551" s="15" t="n">
        <v>0</v>
      </c>
      <c r="T551" s="15" t="n">
        <v>785000</v>
      </c>
      <c r="U551" s="15" t="n">
        <v>177700</v>
      </c>
      <c r="V551">
        <f>IFERROR(VLOOKUP(D551,Tablas_Equivalencia!$A$3:$B$8,2,FALSE),"Sin dato")</f>
        <v/>
      </c>
      <c r="W551">
        <f>IFERROR(VLOOKUP(L551,Tablas_Equivalencia!$D$3:$E$9,2,FALSE),"Sin dato")</f>
        <v/>
      </c>
      <c r="X551">
        <f>IF(I551=1,"Varón","Mujer")</f>
        <v/>
      </c>
      <c r="Y551">
        <f>IFERROR(VLOOKUP(M551,Tablas_Equivalencia!$G$3:$H$6,2,FALSE),"Sin dato")</f>
        <v/>
      </c>
      <c r="Z551">
        <f>IF(J551&lt;=24,"18-24","25-29")</f>
        <v/>
      </c>
      <c r="AA551">
        <f>IF(M551&lt;&gt;1,"",IF(P551=2,1,0))</f>
        <v/>
      </c>
      <c r="AB551">
        <f>IF(M551&lt;&gt;1,"",IF(O551&gt;=2,1,0))</f>
        <v/>
      </c>
      <c r="AC551">
        <f>IF(M551&lt;&gt;1,"",IF(OR(Q551=999,Q551=""),"",IF(OR(Q551&lt;35,Q551&gt;48),1,0)))</f>
        <v/>
      </c>
      <c r="AD551">
        <f>IF(COUNT(AA551:AC551)&lt;3,"",SUM(AA551:AC551))</f>
        <v/>
      </c>
      <c r="AE551">
        <f>IF(L551&gt;=4,2,IF(L551&gt;=2,1,0))</f>
        <v/>
      </c>
      <c r="AF551">
        <f>IF(L551&gt;=5,1,0)</f>
        <v/>
      </c>
      <c r="AG551">
        <f>AE551+AF551</f>
        <v/>
      </c>
      <c r="AH551" s="15">
        <f>IF(M551&lt;&gt;1,"",IF(OR(R551=-9,R551=""),"",R551))</f>
        <v/>
      </c>
      <c r="AI551">
        <f>IF(M551&lt;&gt;1,"",IF(OR(Q551=999,Q551=""),"",Q551))</f>
        <v/>
      </c>
    </row>
    <row r="552">
      <c r="A552" t="inlineStr">
        <is>
          <t>TQRMNOP102727</t>
        </is>
      </c>
      <c r="B552" t="n">
        <v>2025</v>
      </c>
      <c r="C552" t="n">
        <v>1</v>
      </c>
      <c r="D552" t="n">
        <v>40</v>
      </c>
      <c r="E552" t="inlineStr">
        <is>
          <t>S</t>
        </is>
      </c>
      <c r="F552" t="n">
        <v>7</v>
      </c>
      <c r="G552" t="n">
        <v>838</v>
      </c>
      <c r="H552" t="n">
        <v>3</v>
      </c>
      <c r="I552" t="n">
        <v>2</v>
      </c>
      <c r="J552" t="n">
        <v>27</v>
      </c>
      <c r="K552" t="n">
        <v>2</v>
      </c>
      <c r="L552" t="n">
        <v>4</v>
      </c>
      <c r="M552" t="n">
        <v>1</v>
      </c>
      <c r="N552" t="n">
        <v>3</v>
      </c>
      <c r="O552" t="n">
        <v>2</v>
      </c>
      <c r="P552" t="n">
        <v>2</v>
      </c>
      <c r="Q552" t="n">
        <v>36</v>
      </c>
      <c r="R552" s="15" t="n">
        <v>302000</v>
      </c>
      <c r="S552" s="15" t="n">
        <v>0</v>
      </c>
      <c r="T552" s="15" t="n">
        <v>302000</v>
      </c>
      <c r="U552" s="15" t="n">
        <v>225100</v>
      </c>
      <c r="V552">
        <f>IFERROR(VLOOKUP(D552,Tablas_Equivalencia!$A$3:$B$8,2,FALSE),"Sin dato")</f>
        <v/>
      </c>
      <c r="W552">
        <f>IFERROR(VLOOKUP(L552,Tablas_Equivalencia!$D$3:$E$9,2,FALSE),"Sin dato")</f>
        <v/>
      </c>
      <c r="X552">
        <f>IF(I552=1,"Varón","Mujer")</f>
        <v/>
      </c>
      <c r="Y552">
        <f>IFERROR(VLOOKUP(M552,Tablas_Equivalencia!$G$3:$H$6,2,FALSE),"Sin dato")</f>
        <v/>
      </c>
      <c r="Z552">
        <f>IF(J552&lt;=24,"18-24","25-29")</f>
        <v/>
      </c>
      <c r="AA552">
        <f>IF(M552&lt;&gt;1,"",IF(P552=2,1,0))</f>
        <v/>
      </c>
      <c r="AB552">
        <f>IF(M552&lt;&gt;1,"",IF(O552&gt;=2,1,0))</f>
        <v/>
      </c>
      <c r="AC552">
        <f>IF(M552&lt;&gt;1,"",IF(OR(Q552=999,Q552=""),"",IF(OR(Q552&lt;35,Q552&gt;48),1,0)))</f>
        <v/>
      </c>
      <c r="AD552">
        <f>IF(COUNT(AA552:AC552)&lt;3,"",SUM(AA552:AC552))</f>
        <v/>
      </c>
      <c r="AE552">
        <f>IF(L552&gt;=4,2,IF(L552&gt;=2,1,0))</f>
        <v/>
      </c>
      <c r="AF552">
        <f>IF(L552&gt;=5,1,0)</f>
        <v/>
      </c>
      <c r="AG552">
        <f>AE552+AF552</f>
        <v/>
      </c>
      <c r="AH552" s="15">
        <f>IF(M552&lt;&gt;1,"",IF(OR(R552=-9,R552=""),"",R552))</f>
        <v/>
      </c>
      <c r="AI552">
        <f>IF(M552&lt;&gt;1,"",IF(OR(Q552=999,Q552=""),"",Q552))</f>
        <v/>
      </c>
    </row>
    <row r="553">
      <c r="A553" t="inlineStr">
        <is>
          <t>TQRMNOP102729</t>
        </is>
      </c>
      <c r="B553" t="n">
        <v>2025</v>
      </c>
      <c r="C553" t="n">
        <v>1</v>
      </c>
      <c r="D553" t="n">
        <v>40</v>
      </c>
      <c r="E553" t="inlineStr">
        <is>
          <t>N</t>
        </is>
      </c>
      <c r="F553" t="n">
        <v>9</v>
      </c>
      <c r="G553" t="n">
        <v>1383</v>
      </c>
      <c r="H553" t="n">
        <v>3</v>
      </c>
      <c r="I553" t="n">
        <v>2</v>
      </c>
      <c r="J553" t="n">
        <v>24</v>
      </c>
      <c r="K553" t="n">
        <v>2</v>
      </c>
      <c r="L553" t="n">
        <v>5</v>
      </c>
      <c r="M553" t="n">
        <v>1</v>
      </c>
      <c r="N553" t="n">
        <v>2</v>
      </c>
      <c r="O553" t="n">
        <v>1</v>
      </c>
      <c r="P553" t="n">
        <v>2</v>
      </c>
      <c r="Q553" t="n">
        <v>15</v>
      </c>
      <c r="R553" s="15" t="n">
        <v>572000</v>
      </c>
      <c r="S553" s="15" t="n">
        <v>0</v>
      </c>
      <c r="T553" s="15" t="n">
        <v>572000</v>
      </c>
      <c r="U553" s="15" t="n">
        <v>76000</v>
      </c>
      <c r="V553">
        <f>IFERROR(VLOOKUP(D553,Tablas_Equivalencia!$A$3:$B$8,2,FALSE),"Sin dato")</f>
        <v/>
      </c>
      <c r="W553">
        <f>IFERROR(VLOOKUP(L553,Tablas_Equivalencia!$D$3:$E$9,2,FALSE),"Sin dato")</f>
        <v/>
      </c>
      <c r="X553">
        <f>IF(I553=1,"Varón","Mujer")</f>
        <v/>
      </c>
      <c r="Y553">
        <f>IFERROR(VLOOKUP(M553,Tablas_Equivalencia!$G$3:$H$6,2,FALSE),"Sin dato")</f>
        <v/>
      </c>
      <c r="Z553">
        <f>IF(J553&lt;=24,"18-24","25-29")</f>
        <v/>
      </c>
      <c r="AA553">
        <f>IF(M553&lt;&gt;1,"",IF(P553=2,1,0))</f>
        <v/>
      </c>
      <c r="AB553">
        <f>IF(M553&lt;&gt;1,"",IF(O553&gt;=2,1,0))</f>
        <v/>
      </c>
      <c r="AC553">
        <f>IF(M553&lt;&gt;1,"",IF(OR(Q553=999,Q553=""),"",IF(OR(Q553&lt;35,Q553&gt;48),1,0)))</f>
        <v/>
      </c>
      <c r="AD553">
        <f>IF(COUNT(AA553:AC553)&lt;3,"",SUM(AA553:AC553))</f>
        <v/>
      </c>
      <c r="AE553">
        <f>IF(L553&gt;=4,2,IF(L553&gt;=2,1,0))</f>
        <v/>
      </c>
      <c r="AF553">
        <f>IF(L553&gt;=5,1,0)</f>
        <v/>
      </c>
      <c r="AG553">
        <f>AE553+AF553</f>
        <v/>
      </c>
      <c r="AH553" s="15">
        <f>IF(M553&lt;&gt;1,"",IF(OR(R553=-9,R553=""),"",R553))</f>
        <v/>
      </c>
      <c r="AI553">
        <f>IF(M553&lt;&gt;1,"",IF(OR(Q553=999,Q553=""),"",Q553))</f>
        <v/>
      </c>
    </row>
    <row r="554">
      <c r="A554" t="inlineStr">
        <is>
          <t>TQRMNOP102736</t>
        </is>
      </c>
      <c r="B554" t="n">
        <v>2025</v>
      </c>
      <c r="C554" t="n">
        <v>1</v>
      </c>
      <c r="D554" t="n">
        <v>1</v>
      </c>
      <c r="E554" t="inlineStr">
        <is>
          <t>S</t>
        </is>
      </c>
      <c r="F554" t="n">
        <v>33</v>
      </c>
      <c r="G554" t="n">
        <v>1058</v>
      </c>
      <c r="H554" t="n">
        <v>2</v>
      </c>
      <c r="I554" t="n">
        <v>1</v>
      </c>
      <c r="J554" t="n">
        <v>29</v>
      </c>
      <c r="K554" t="n">
        <v>1</v>
      </c>
      <c r="L554" t="n">
        <v>5</v>
      </c>
      <c r="M554" t="n">
        <v>1</v>
      </c>
      <c r="N554" t="n">
        <v>3</v>
      </c>
      <c r="O554" t="n">
        <v>1</v>
      </c>
      <c r="P554" t="n">
        <v>1</v>
      </c>
      <c r="Q554" t="n">
        <v>46</v>
      </c>
      <c r="R554" s="15" t="n">
        <v>-9</v>
      </c>
      <c r="S554" s="15" t="n">
        <v>0</v>
      </c>
      <c r="T554" s="15" t="n">
        <v>0</v>
      </c>
      <c r="U554" s="15" t="n">
        <v>117800</v>
      </c>
      <c r="V554">
        <f>IFERROR(VLOOKUP(D554,Tablas_Equivalencia!$A$3:$B$8,2,FALSE),"Sin dato")</f>
        <v/>
      </c>
      <c r="W554">
        <f>IFERROR(VLOOKUP(L554,Tablas_Equivalencia!$D$3:$E$9,2,FALSE),"Sin dato")</f>
        <v/>
      </c>
      <c r="X554">
        <f>IF(I554=1,"Varón","Mujer")</f>
        <v/>
      </c>
      <c r="Y554">
        <f>IFERROR(VLOOKUP(M554,Tablas_Equivalencia!$G$3:$H$6,2,FALSE),"Sin dato")</f>
        <v/>
      </c>
      <c r="Z554">
        <f>IF(J554&lt;=24,"18-24","25-29")</f>
        <v/>
      </c>
      <c r="AA554">
        <f>IF(M554&lt;&gt;1,"",IF(P554=2,1,0))</f>
        <v/>
      </c>
      <c r="AB554">
        <f>IF(M554&lt;&gt;1,"",IF(O554&gt;=2,1,0))</f>
        <v/>
      </c>
      <c r="AC554">
        <f>IF(M554&lt;&gt;1,"",IF(OR(Q554=999,Q554=""),"",IF(OR(Q554&lt;35,Q554&gt;48),1,0)))</f>
        <v/>
      </c>
      <c r="AD554">
        <f>IF(COUNT(AA554:AC554)&lt;3,"",SUM(AA554:AC554))</f>
        <v/>
      </c>
      <c r="AE554">
        <f>IF(L554&gt;=4,2,IF(L554&gt;=2,1,0))</f>
        <v/>
      </c>
      <c r="AF554">
        <f>IF(L554&gt;=5,1,0)</f>
        <v/>
      </c>
      <c r="AG554">
        <f>AE554+AF554</f>
        <v/>
      </c>
      <c r="AH554" s="15">
        <f>IF(M554&lt;&gt;1,"",IF(OR(R554=-9,R554=""),"",R554))</f>
        <v/>
      </c>
      <c r="AI554">
        <f>IF(M554&lt;&gt;1,"",IF(OR(Q554=999,Q554=""),"",Q554))</f>
        <v/>
      </c>
    </row>
    <row r="555">
      <c r="A555" t="inlineStr">
        <is>
          <t>TQRMNOP102738</t>
        </is>
      </c>
      <c r="B555" t="n">
        <v>2025</v>
      </c>
      <c r="C555" t="n">
        <v>1</v>
      </c>
      <c r="D555" t="n">
        <v>40</v>
      </c>
      <c r="E555" t="inlineStr">
        <is>
          <t>S</t>
        </is>
      </c>
      <c r="F555" t="n">
        <v>7</v>
      </c>
      <c r="G555" t="n">
        <v>1246</v>
      </c>
      <c r="H555" t="n">
        <v>2</v>
      </c>
      <c r="I555" t="n">
        <v>1</v>
      </c>
      <c r="J555" t="n">
        <v>25</v>
      </c>
      <c r="K555" t="n">
        <v>1</v>
      </c>
      <c r="L555" t="n">
        <v>4</v>
      </c>
      <c r="M555" t="n">
        <v>1</v>
      </c>
      <c r="N555" t="n">
        <v>3</v>
      </c>
      <c r="O555" t="n">
        <v>3</v>
      </c>
      <c r="P555" t="n">
        <v>2</v>
      </c>
      <c r="Q555" t="n">
        <v>24</v>
      </c>
      <c r="R555" s="15" t="n">
        <v>742000</v>
      </c>
      <c r="S555" s="15" t="n">
        <v>0</v>
      </c>
      <c r="T555" s="15" t="n">
        <v>742000</v>
      </c>
      <c r="U555" s="15" t="n">
        <v>77300</v>
      </c>
      <c r="V555">
        <f>IFERROR(VLOOKUP(D555,Tablas_Equivalencia!$A$3:$B$8,2,FALSE),"Sin dato")</f>
        <v/>
      </c>
      <c r="W555">
        <f>IFERROR(VLOOKUP(L555,Tablas_Equivalencia!$D$3:$E$9,2,FALSE),"Sin dato")</f>
        <v/>
      </c>
      <c r="X555">
        <f>IF(I555=1,"Varón","Mujer")</f>
        <v/>
      </c>
      <c r="Y555">
        <f>IFERROR(VLOOKUP(M555,Tablas_Equivalencia!$G$3:$H$6,2,FALSE),"Sin dato")</f>
        <v/>
      </c>
      <c r="Z555">
        <f>IF(J555&lt;=24,"18-24","25-29")</f>
        <v/>
      </c>
      <c r="AA555">
        <f>IF(M555&lt;&gt;1,"",IF(P555=2,1,0))</f>
        <v/>
      </c>
      <c r="AB555">
        <f>IF(M555&lt;&gt;1,"",IF(O555&gt;=2,1,0))</f>
        <v/>
      </c>
      <c r="AC555">
        <f>IF(M555&lt;&gt;1,"",IF(OR(Q555=999,Q555=""),"",IF(OR(Q555&lt;35,Q555&gt;48),1,0)))</f>
        <v/>
      </c>
      <c r="AD555">
        <f>IF(COUNT(AA555:AC555)&lt;3,"",SUM(AA555:AC555))</f>
        <v/>
      </c>
      <c r="AE555">
        <f>IF(L555&gt;=4,2,IF(L555&gt;=2,1,0))</f>
        <v/>
      </c>
      <c r="AF555">
        <f>IF(L555&gt;=5,1,0)</f>
        <v/>
      </c>
      <c r="AG555">
        <f>AE555+AF555</f>
        <v/>
      </c>
      <c r="AH555" s="15">
        <f>IF(M555&lt;&gt;1,"",IF(OR(R555=-9,R555=""),"",R555))</f>
        <v/>
      </c>
      <c r="AI555">
        <f>IF(M555&lt;&gt;1,"",IF(OR(Q555=999,Q555=""),"",Q555))</f>
        <v/>
      </c>
    </row>
    <row r="556">
      <c r="A556" t="inlineStr">
        <is>
          <t>TQRMNOP102739</t>
        </is>
      </c>
      <c r="B556" t="n">
        <v>2025</v>
      </c>
      <c r="C556" t="n">
        <v>1</v>
      </c>
      <c r="D556" t="n">
        <v>41</v>
      </c>
      <c r="E556" t="inlineStr">
        <is>
          <t>N</t>
        </is>
      </c>
      <c r="F556" t="n">
        <v>15</v>
      </c>
      <c r="G556" t="n">
        <v>1594</v>
      </c>
      <c r="H556" t="n">
        <v>10</v>
      </c>
      <c r="I556" t="n">
        <v>1</v>
      </c>
      <c r="J556" t="n">
        <v>25</v>
      </c>
      <c r="K556" t="n">
        <v>1</v>
      </c>
      <c r="L556" t="n">
        <v>4</v>
      </c>
      <c r="M556" t="n">
        <v>1</v>
      </c>
      <c r="N556" t="n">
        <v>3</v>
      </c>
      <c r="O556" t="n">
        <v>1</v>
      </c>
      <c r="P556" t="n">
        <v>1</v>
      </c>
      <c r="Q556" t="n">
        <v>40</v>
      </c>
      <c r="R556" s="15" t="n">
        <v>351000</v>
      </c>
      <c r="S556" s="15" t="n">
        <v>56000</v>
      </c>
      <c r="T556" s="15" t="n">
        <v>407000</v>
      </c>
      <c r="U556" s="15" t="n">
        <v>126000</v>
      </c>
      <c r="V556">
        <f>IFERROR(VLOOKUP(D556,Tablas_Equivalencia!$A$3:$B$8,2,FALSE),"Sin dato")</f>
        <v/>
      </c>
      <c r="W556">
        <f>IFERROR(VLOOKUP(L556,Tablas_Equivalencia!$D$3:$E$9,2,FALSE),"Sin dato")</f>
        <v/>
      </c>
      <c r="X556">
        <f>IF(I556=1,"Varón","Mujer")</f>
        <v/>
      </c>
      <c r="Y556">
        <f>IFERROR(VLOOKUP(M556,Tablas_Equivalencia!$G$3:$H$6,2,FALSE),"Sin dato")</f>
        <v/>
      </c>
      <c r="Z556">
        <f>IF(J556&lt;=24,"18-24","25-29")</f>
        <v/>
      </c>
      <c r="AA556">
        <f>IF(M556&lt;&gt;1,"",IF(P556=2,1,0))</f>
        <v/>
      </c>
      <c r="AB556">
        <f>IF(M556&lt;&gt;1,"",IF(O556&gt;=2,1,0))</f>
        <v/>
      </c>
      <c r="AC556">
        <f>IF(M556&lt;&gt;1,"",IF(OR(Q556=999,Q556=""),"",IF(OR(Q556&lt;35,Q556&gt;48),1,0)))</f>
        <v/>
      </c>
      <c r="AD556">
        <f>IF(COUNT(AA556:AC556)&lt;3,"",SUM(AA556:AC556))</f>
        <v/>
      </c>
      <c r="AE556">
        <f>IF(L556&gt;=4,2,IF(L556&gt;=2,1,0))</f>
        <v/>
      </c>
      <c r="AF556">
        <f>IF(L556&gt;=5,1,0)</f>
        <v/>
      </c>
      <c r="AG556">
        <f>AE556+AF556</f>
        <v/>
      </c>
      <c r="AH556" s="15">
        <f>IF(M556&lt;&gt;1,"",IF(OR(R556=-9,R556=""),"",R556))</f>
        <v/>
      </c>
      <c r="AI556">
        <f>IF(M556&lt;&gt;1,"",IF(OR(Q556=999,Q556=""),"",Q556))</f>
        <v/>
      </c>
    </row>
    <row r="557">
      <c r="A557" t="inlineStr">
        <is>
          <t>TQRMNOP102749</t>
        </is>
      </c>
      <c r="B557" t="n">
        <v>2025</v>
      </c>
      <c r="C557" t="n">
        <v>1</v>
      </c>
      <c r="D557" t="n">
        <v>1</v>
      </c>
      <c r="E557" t="inlineStr">
        <is>
          <t>S</t>
        </is>
      </c>
      <c r="F557" t="n">
        <v>32</v>
      </c>
      <c r="G557" t="n">
        <v>1284</v>
      </c>
      <c r="H557" t="n">
        <v>3</v>
      </c>
      <c r="I557" t="n">
        <v>2</v>
      </c>
      <c r="J557" t="n">
        <v>19</v>
      </c>
      <c r="K557" t="n">
        <v>2</v>
      </c>
      <c r="L557" t="n">
        <v>5</v>
      </c>
      <c r="M557" t="n">
        <v>1</v>
      </c>
      <c r="N557" t="n">
        <v>3</v>
      </c>
      <c r="O557" t="n">
        <v>3</v>
      </c>
      <c r="P557" t="n">
        <v>2</v>
      </c>
      <c r="Q557" t="n">
        <v>25</v>
      </c>
      <c r="R557" s="15" t="n">
        <v>332000</v>
      </c>
      <c r="S557" s="15" t="n">
        <v>0</v>
      </c>
      <c r="T557" s="15" t="n">
        <v>332000</v>
      </c>
      <c r="U557" s="15" t="n">
        <v>195100</v>
      </c>
      <c r="V557">
        <f>IFERROR(VLOOKUP(D557,Tablas_Equivalencia!$A$3:$B$8,2,FALSE),"Sin dato")</f>
        <v/>
      </c>
      <c r="W557">
        <f>IFERROR(VLOOKUP(L557,Tablas_Equivalencia!$D$3:$E$9,2,FALSE),"Sin dato")</f>
        <v/>
      </c>
      <c r="X557">
        <f>IF(I557=1,"Varón","Mujer")</f>
        <v/>
      </c>
      <c r="Y557">
        <f>IFERROR(VLOOKUP(M557,Tablas_Equivalencia!$G$3:$H$6,2,FALSE),"Sin dato")</f>
        <v/>
      </c>
      <c r="Z557">
        <f>IF(J557&lt;=24,"18-24","25-29")</f>
        <v/>
      </c>
      <c r="AA557">
        <f>IF(M557&lt;&gt;1,"",IF(P557=2,1,0))</f>
        <v/>
      </c>
      <c r="AB557">
        <f>IF(M557&lt;&gt;1,"",IF(O557&gt;=2,1,0))</f>
        <v/>
      </c>
      <c r="AC557">
        <f>IF(M557&lt;&gt;1,"",IF(OR(Q557=999,Q557=""),"",IF(OR(Q557&lt;35,Q557&gt;48),1,0)))</f>
        <v/>
      </c>
      <c r="AD557">
        <f>IF(COUNT(AA557:AC557)&lt;3,"",SUM(AA557:AC557))</f>
        <v/>
      </c>
      <c r="AE557">
        <f>IF(L557&gt;=4,2,IF(L557&gt;=2,1,0))</f>
        <v/>
      </c>
      <c r="AF557">
        <f>IF(L557&gt;=5,1,0)</f>
        <v/>
      </c>
      <c r="AG557">
        <f>AE557+AF557</f>
        <v/>
      </c>
      <c r="AH557" s="15">
        <f>IF(M557&lt;&gt;1,"",IF(OR(R557=-9,R557=""),"",R557))</f>
        <v/>
      </c>
      <c r="AI557">
        <f>IF(M557&lt;&gt;1,"",IF(OR(Q557=999,Q557=""),"",Q557))</f>
        <v/>
      </c>
    </row>
    <row r="558">
      <c r="A558" t="inlineStr">
        <is>
          <t>TQRMNOP102751</t>
        </is>
      </c>
      <c r="B558" t="n">
        <v>2025</v>
      </c>
      <c r="C558" t="n">
        <v>1</v>
      </c>
      <c r="D558" t="n">
        <v>43</v>
      </c>
      <c r="E558" t="inlineStr">
        <is>
          <t>S</t>
        </is>
      </c>
      <c r="F558" t="n">
        <v>19</v>
      </c>
      <c r="G558" t="n">
        <v>907</v>
      </c>
      <c r="H558" t="n">
        <v>2</v>
      </c>
      <c r="I558" t="n">
        <v>1</v>
      </c>
      <c r="J558" t="n">
        <v>25</v>
      </c>
      <c r="K558" t="n">
        <v>2</v>
      </c>
      <c r="L558" t="n">
        <v>6</v>
      </c>
      <c r="M558" t="n">
        <v>1</v>
      </c>
      <c r="N558" t="n">
        <v>3</v>
      </c>
      <c r="O558" t="n">
        <v>1</v>
      </c>
      <c r="P558" t="n">
        <v>1</v>
      </c>
      <c r="Q558" t="n">
        <v>43</v>
      </c>
      <c r="R558" s="15" t="n">
        <v>1428000</v>
      </c>
      <c r="S558" s="15" t="n">
        <v>0</v>
      </c>
      <c r="T558" s="15" t="n">
        <v>1428000</v>
      </c>
      <c r="U558" s="15" t="n">
        <v>509000</v>
      </c>
      <c r="V558">
        <f>IFERROR(VLOOKUP(D558,Tablas_Equivalencia!$A$3:$B$8,2,FALSE),"Sin dato")</f>
        <v/>
      </c>
      <c r="W558">
        <f>IFERROR(VLOOKUP(L558,Tablas_Equivalencia!$D$3:$E$9,2,FALSE),"Sin dato")</f>
        <v/>
      </c>
      <c r="X558">
        <f>IF(I558=1,"Varón","Mujer")</f>
        <v/>
      </c>
      <c r="Y558">
        <f>IFERROR(VLOOKUP(M558,Tablas_Equivalencia!$G$3:$H$6,2,FALSE),"Sin dato")</f>
        <v/>
      </c>
      <c r="Z558">
        <f>IF(J558&lt;=24,"18-24","25-29")</f>
        <v/>
      </c>
      <c r="AA558">
        <f>IF(M558&lt;&gt;1,"",IF(P558=2,1,0))</f>
        <v/>
      </c>
      <c r="AB558">
        <f>IF(M558&lt;&gt;1,"",IF(O558&gt;=2,1,0))</f>
        <v/>
      </c>
      <c r="AC558">
        <f>IF(M558&lt;&gt;1,"",IF(OR(Q558=999,Q558=""),"",IF(OR(Q558&lt;35,Q558&gt;48),1,0)))</f>
        <v/>
      </c>
      <c r="AD558">
        <f>IF(COUNT(AA558:AC558)&lt;3,"",SUM(AA558:AC558))</f>
        <v/>
      </c>
      <c r="AE558">
        <f>IF(L558&gt;=4,2,IF(L558&gt;=2,1,0))</f>
        <v/>
      </c>
      <c r="AF558">
        <f>IF(L558&gt;=5,1,0)</f>
        <v/>
      </c>
      <c r="AG558">
        <f>AE558+AF558</f>
        <v/>
      </c>
      <c r="AH558" s="15">
        <f>IF(M558&lt;&gt;1,"",IF(OR(R558=-9,R558=""),"",R558))</f>
        <v/>
      </c>
      <c r="AI558">
        <f>IF(M558&lt;&gt;1,"",IF(OR(Q558=999,Q558=""),"",Q558))</f>
        <v/>
      </c>
    </row>
    <row r="559">
      <c r="A559" t="inlineStr">
        <is>
          <t>TQRMNOP102754</t>
        </is>
      </c>
      <c r="B559" t="n">
        <v>2025</v>
      </c>
      <c r="C559" t="n">
        <v>1</v>
      </c>
      <c r="D559" t="n">
        <v>40</v>
      </c>
      <c r="E559" t="inlineStr">
        <is>
          <t>N</t>
        </is>
      </c>
      <c r="F559" t="n">
        <v>23</v>
      </c>
      <c r="G559" t="n">
        <v>994</v>
      </c>
      <c r="H559" t="n">
        <v>3</v>
      </c>
      <c r="I559" t="n">
        <v>2</v>
      </c>
      <c r="J559" t="n">
        <v>25</v>
      </c>
      <c r="K559" t="n">
        <v>2</v>
      </c>
      <c r="L559" t="n">
        <v>4</v>
      </c>
      <c r="M559" t="n">
        <v>1</v>
      </c>
      <c r="N559" t="n">
        <v>3</v>
      </c>
      <c r="O559" t="n">
        <v>3</v>
      </c>
      <c r="P559" t="n">
        <v>2</v>
      </c>
      <c r="Q559" t="n">
        <v>30</v>
      </c>
      <c r="R559" s="15" t="n">
        <v>135000</v>
      </c>
      <c r="S559" s="15" t="n">
        <v>109000</v>
      </c>
      <c r="T559" s="15" t="n">
        <v>244000</v>
      </c>
      <c r="U559" s="15" t="n">
        <v>469000</v>
      </c>
      <c r="V559">
        <f>IFERROR(VLOOKUP(D559,Tablas_Equivalencia!$A$3:$B$8,2,FALSE),"Sin dato")</f>
        <v/>
      </c>
      <c r="W559">
        <f>IFERROR(VLOOKUP(L559,Tablas_Equivalencia!$D$3:$E$9,2,FALSE),"Sin dato")</f>
        <v/>
      </c>
      <c r="X559">
        <f>IF(I559=1,"Varón","Mujer")</f>
        <v/>
      </c>
      <c r="Y559">
        <f>IFERROR(VLOOKUP(M559,Tablas_Equivalencia!$G$3:$H$6,2,FALSE),"Sin dato")</f>
        <v/>
      </c>
      <c r="Z559">
        <f>IF(J559&lt;=24,"18-24","25-29")</f>
        <v/>
      </c>
      <c r="AA559">
        <f>IF(M559&lt;&gt;1,"",IF(P559=2,1,0))</f>
        <v/>
      </c>
      <c r="AB559">
        <f>IF(M559&lt;&gt;1,"",IF(O559&gt;=2,1,0))</f>
        <v/>
      </c>
      <c r="AC559">
        <f>IF(M559&lt;&gt;1,"",IF(OR(Q559=999,Q559=""),"",IF(OR(Q559&lt;35,Q559&gt;48),1,0)))</f>
        <v/>
      </c>
      <c r="AD559">
        <f>IF(COUNT(AA559:AC559)&lt;3,"",SUM(AA559:AC559))</f>
        <v/>
      </c>
      <c r="AE559">
        <f>IF(L559&gt;=4,2,IF(L559&gt;=2,1,0))</f>
        <v/>
      </c>
      <c r="AF559">
        <f>IF(L559&gt;=5,1,0)</f>
        <v/>
      </c>
      <c r="AG559">
        <f>AE559+AF559</f>
        <v/>
      </c>
      <c r="AH559" s="15">
        <f>IF(M559&lt;&gt;1,"",IF(OR(R559=-9,R559=""),"",R559))</f>
        <v/>
      </c>
      <c r="AI559">
        <f>IF(M559&lt;&gt;1,"",IF(OR(Q559=999,Q559=""),"",Q559))</f>
        <v/>
      </c>
    </row>
    <row r="560">
      <c r="A560" t="inlineStr">
        <is>
          <t>TQRMNOP102760</t>
        </is>
      </c>
      <c r="B560" t="n">
        <v>2025</v>
      </c>
      <c r="C560" t="n">
        <v>1</v>
      </c>
      <c r="D560" t="n">
        <v>43</v>
      </c>
      <c r="E560" t="inlineStr">
        <is>
          <t>N</t>
        </is>
      </c>
      <c r="F560" t="n">
        <v>26</v>
      </c>
      <c r="G560" t="n">
        <v>1357</v>
      </c>
      <c r="H560" t="n">
        <v>3</v>
      </c>
      <c r="I560" t="n">
        <v>2</v>
      </c>
      <c r="J560" t="n">
        <v>22</v>
      </c>
      <c r="K560" t="n">
        <v>2</v>
      </c>
      <c r="L560" t="n">
        <v>4</v>
      </c>
      <c r="M560" t="n">
        <v>1</v>
      </c>
      <c r="N560" t="n">
        <v>3</v>
      </c>
      <c r="O560" t="n">
        <v>3</v>
      </c>
      <c r="P560" t="n">
        <v>2</v>
      </c>
      <c r="Q560" t="n">
        <v>38</v>
      </c>
      <c r="R560" s="15" t="n">
        <v>-9</v>
      </c>
      <c r="S560" s="15" t="n">
        <v>0</v>
      </c>
      <c r="T560" s="15" t="n">
        <v>0</v>
      </c>
      <c r="U560" s="15" t="n">
        <v>115800</v>
      </c>
      <c r="V560">
        <f>IFERROR(VLOOKUP(D560,Tablas_Equivalencia!$A$3:$B$8,2,FALSE),"Sin dato")</f>
        <v/>
      </c>
      <c r="W560">
        <f>IFERROR(VLOOKUP(L560,Tablas_Equivalencia!$D$3:$E$9,2,FALSE),"Sin dato")</f>
        <v/>
      </c>
      <c r="X560">
        <f>IF(I560=1,"Varón","Mujer")</f>
        <v/>
      </c>
      <c r="Y560">
        <f>IFERROR(VLOOKUP(M560,Tablas_Equivalencia!$G$3:$H$6,2,FALSE),"Sin dato")</f>
        <v/>
      </c>
      <c r="Z560">
        <f>IF(J560&lt;=24,"18-24","25-29")</f>
        <v/>
      </c>
      <c r="AA560">
        <f>IF(M560&lt;&gt;1,"",IF(P560=2,1,0))</f>
        <v/>
      </c>
      <c r="AB560">
        <f>IF(M560&lt;&gt;1,"",IF(O560&gt;=2,1,0))</f>
        <v/>
      </c>
      <c r="AC560">
        <f>IF(M560&lt;&gt;1,"",IF(OR(Q560=999,Q560=""),"",IF(OR(Q560&lt;35,Q560&gt;48),1,0)))</f>
        <v/>
      </c>
      <c r="AD560">
        <f>IF(COUNT(AA560:AC560)&lt;3,"",SUM(AA560:AC560))</f>
        <v/>
      </c>
      <c r="AE560">
        <f>IF(L560&gt;=4,2,IF(L560&gt;=2,1,0))</f>
        <v/>
      </c>
      <c r="AF560">
        <f>IF(L560&gt;=5,1,0)</f>
        <v/>
      </c>
      <c r="AG560">
        <f>AE560+AF560</f>
        <v/>
      </c>
      <c r="AH560" s="15">
        <f>IF(M560&lt;&gt;1,"",IF(OR(R560=-9,R560=""),"",R560))</f>
        <v/>
      </c>
      <c r="AI560">
        <f>IF(M560&lt;&gt;1,"",IF(OR(Q560=999,Q560=""),"",Q560))</f>
        <v/>
      </c>
    </row>
    <row r="561">
      <c r="A561" t="inlineStr">
        <is>
          <t>TQRMNOP102774</t>
        </is>
      </c>
      <c r="B561" t="n">
        <v>2025</v>
      </c>
      <c r="C561" t="n">
        <v>1</v>
      </c>
      <c r="D561" t="n">
        <v>40</v>
      </c>
      <c r="E561" t="inlineStr">
        <is>
          <t>N</t>
        </is>
      </c>
      <c r="F561" t="n">
        <v>23</v>
      </c>
      <c r="G561" t="n">
        <v>1001</v>
      </c>
      <c r="H561" t="n">
        <v>3</v>
      </c>
      <c r="I561" t="n">
        <v>1</v>
      </c>
      <c r="J561" t="n">
        <v>20</v>
      </c>
      <c r="K561" t="n">
        <v>2</v>
      </c>
      <c r="L561" t="n">
        <v>3</v>
      </c>
      <c r="M561" t="n">
        <v>1</v>
      </c>
      <c r="N561" t="n">
        <v>1</v>
      </c>
      <c r="O561" t="n">
        <v>3</v>
      </c>
      <c r="P561" t="n">
        <v>2</v>
      </c>
      <c r="Q561" t="n">
        <v>54</v>
      </c>
      <c r="R561" s="15" t="n">
        <v>485000</v>
      </c>
      <c r="S561" s="15" t="n">
        <v>0</v>
      </c>
      <c r="T561" s="15" t="n">
        <v>485000</v>
      </c>
      <c r="U561" s="15" t="n">
        <v>141400</v>
      </c>
      <c r="V561">
        <f>IFERROR(VLOOKUP(D561,Tablas_Equivalencia!$A$3:$B$8,2,FALSE),"Sin dato")</f>
        <v/>
      </c>
      <c r="W561">
        <f>IFERROR(VLOOKUP(L561,Tablas_Equivalencia!$D$3:$E$9,2,FALSE),"Sin dato")</f>
        <v/>
      </c>
      <c r="X561">
        <f>IF(I561=1,"Varón","Mujer")</f>
        <v/>
      </c>
      <c r="Y561">
        <f>IFERROR(VLOOKUP(M561,Tablas_Equivalencia!$G$3:$H$6,2,FALSE),"Sin dato")</f>
        <v/>
      </c>
      <c r="Z561">
        <f>IF(J561&lt;=24,"18-24","25-29")</f>
        <v/>
      </c>
      <c r="AA561">
        <f>IF(M561&lt;&gt;1,"",IF(P561=2,1,0))</f>
        <v/>
      </c>
      <c r="AB561">
        <f>IF(M561&lt;&gt;1,"",IF(O561&gt;=2,1,0))</f>
        <v/>
      </c>
      <c r="AC561">
        <f>IF(M561&lt;&gt;1,"",IF(OR(Q561=999,Q561=""),"",IF(OR(Q561&lt;35,Q561&gt;48),1,0)))</f>
        <v/>
      </c>
      <c r="AD561">
        <f>IF(COUNT(AA561:AC561)&lt;3,"",SUM(AA561:AC561))</f>
        <v/>
      </c>
      <c r="AE561">
        <f>IF(L561&gt;=4,2,IF(L561&gt;=2,1,0))</f>
        <v/>
      </c>
      <c r="AF561">
        <f>IF(L561&gt;=5,1,0)</f>
        <v/>
      </c>
      <c r="AG561">
        <f>AE561+AF561</f>
        <v/>
      </c>
      <c r="AH561" s="15">
        <f>IF(M561&lt;&gt;1,"",IF(OR(R561=-9,R561=""),"",R561))</f>
        <v/>
      </c>
      <c r="AI561">
        <f>IF(M561&lt;&gt;1,"",IF(OR(Q561=999,Q561=""),"",Q561))</f>
        <v/>
      </c>
    </row>
    <row r="562">
      <c r="A562" t="inlineStr">
        <is>
          <t>TQRMNOP102777</t>
        </is>
      </c>
      <c r="B562" t="n">
        <v>2025</v>
      </c>
      <c r="C562" t="n">
        <v>1</v>
      </c>
      <c r="D562" t="n">
        <v>43</v>
      </c>
      <c r="E562" t="inlineStr">
        <is>
          <t>N</t>
        </is>
      </c>
      <c r="F562" t="n">
        <v>34</v>
      </c>
      <c r="G562" t="n">
        <v>1196</v>
      </c>
      <c r="H562" t="n">
        <v>3</v>
      </c>
      <c r="I562" t="n">
        <v>2</v>
      </c>
      <c r="J562" t="n">
        <v>18</v>
      </c>
      <c r="K562" t="n">
        <v>2</v>
      </c>
      <c r="L562" t="n">
        <v>3</v>
      </c>
      <c r="M562" t="n">
        <v>1</v>
      </c>
      <c r="N562" t="n">
        <v>3</v>
      </c>
      <c r="O562" t="n">
        <v>2</v>
      </c>
      <c r="P562" t="n">
        <v>2</v>
      </c>
      <c r="Q562" t="n">
        <v>32</v>
      </c>
      <c r="R562" s="15" t="n">
        <v>144000</v>
      </c>
      <c r="S562" s="15" t="n">
        <v>0</v>
      </c>
      <c r="T562" s="15" t="n">
        <v>144000</v>
      </c>
      <c r="U562" s="15" t="n">
        <v>148200</v>
      </c>
      <c r="V562">
        <f>IFERROR(VLOOKUP(D562,Tablas_Equivalencia!$A$3:$B$8,2,FALSE),"Sin dato")</f>
        <v/>
      </c>
      <c r="W562">
        <f>IFERROR(VLOOKUP(L562,Tablas_Equivalencia!$D$3:$E$9,2,FALSE),"Sin dato")</f>
        <v/>
      </c>
      <c r="X562">
        <f>IF(I562=1,"Varón","Mujer")</f>
        <v/>
      </c>
      <c r="Y562">
        <f>IFERROR(VLOOKUP(M562,Tablas_Equivalencia!$G$3:$H$6,2,FALSE),"Sin dato")</f>
        <v/>
      </c>
      <c r="Z562">
        <f>IF(J562&lt;=24,"18-24","25-29")</f>
        <v/>
      </c>
      <c r="AA562">
        <f>IF(M562&lt;&gt;1,"",IF(P562=2,1,0))</f>
        <v/>
      </c>
      <c r="AB562">
        <f>IF(M562&lt;&gt;1,"",IF(O562&gt;=2,1,0))</f>
        <v/>
      </c>
      <c r="AC562">
        <f>IF(M562&lt;&gt;1,"",IF(OR(Q562=999,Q562=""),"",IF(OR(Q562&lt;35,Q562&gt;48),1,0)))</f>
        <v/>
      </c>
      <c r="AD562">
        <f>IF(COUNT(AA562:AC562)&lt;3,"",SUM(AA562:AC562))</f>
        <v/>
      </c>
      <c r="AE562">
        <f>IF(L562&gt;=4,2,IF(L562&gt;=2,1,0))</f>
        <v/>
      </c>
      <c r="AF562">
        <f>IF(L562&gt;=5,1,0)</f>
        <v/>
      </c>
      <c r="AG562">
        <f>AE562+AF562</f>
        <v/>
      </c>
      <c r="AH562" s="15">
        <f>IF(M562&lt;&gt;1,"",IF(OR(R562=-9,R562=""),"",R562))</f>
        <v/>
      </c>
      <c r="AI562">
        <f>IF(M562&lt;&gt;1,"",IF(OR(Q562=999,Q562=""),"",Q562))</f>
        <v/>
      </c>
    </row>
    <row r="563">
      <c r="A563" t="inlineStr">
        <is>
          <t>TQRMNOP102782</t>
        </is>
      </c>
      <c r="B563" t="n">
        <v>2025</v>
      </c>
      <c r="C563" t="n">
        <v>1</v>
      </c>
      <c r="D563" t="n">
        <v>42</v>
      </c>
      <c r="E563" t="inlineStr">
        <is>
          <t>N</t>
        </is>
      </c>
      <c r="F563" t="n">
        <v>25</v>
      </c>
      <c r="G563" t="n">
        <v>835</v>
      </c>
      <c r="H563" t="n">
        <v>3</v>
      </c>
      <c r="I563" t="n">
        <v>1</v>
      </c>
      <c r="J563" t="n">
        <v>18</v>
      </c>
      <c r="K563" t="n">
        <v>2</v>
      </c>
      <c r="L563" t="n">
        <v>3</v>
      </c>
      <c r="M563" t="n">
        <v>1</v>
      </c>
      <c r="N563" t="n">
        <v>3</v>
      </c>
      <c r="O563" t="n">
        <v>3</v>
      </c>
      <c r="P563" t="n">
        <v>2</v>
      </c>
      <c r="Q563" t="n">
        <v>32</v>
      </c>
      <c r="R563" s="15" t="n">
        <v>-9</v>
      </c>
      <c r="S563" s="15" t="n">
        <v>0</v>
      </c>
      <c r="T563" s="15" t="n">
        <v>0</v>
      </c>
      <c r="U563" s="15" t="n">
        <v>59900</v>
      </c>
      <c r="V563">
        <f>IFERROR(VLOOKUP(D563,Tablas_Equivalencia!$A$3:$B$8,2,FALSE),"Sin dato")</f>
        <v/>
      </c>
      <c r="W563">
        <f>IFERROR(VLOOKUP(L563,Tablas_Equivalencia!$D$3:$E$9,2,FALSE),"Sin dato")</f>
        <v/>
      </c>
      <c r="X563">
        <f>IF(I563=1,"Varón","Mujer")</f>
        <v/>
      </c>
      <c r="Y563">
        <f>IFERROR(VLOOKUP(M563,Tablas_Equivalencia!$G$3:$H$6,2,FALSE),"Sin dato")</f>
        <v/>
      </c>
      <c r="Z563">
        <f>IF(J563&lt;=24,"18-24","25-29")</f>
        <v/>
      </c>
      <c r="AA563">
        <f>IF(M563&lt;&gt;1,"",IF(P563=2,1,0))</f>
        <v/>
      </c>
      <c r="AB563">
        <f>IF(M563&lt;&gt;1,"",IF(O563&gt;=2,1,0))</f>
        <v/>
      </c>
      <c r="AC563">
        <f>IF(M563&lt;&gt;1,"",IF(OR(Q563=999,Q563=""),"",IF(OR(Q563&lt;35,Q563&gt;48),1,0)))</f>
        <v/>
      </c>
      <c r="AD563">
        <f>IF(COUNT(AA563:AC563)&lt;3,"",SUM(AA563:AC563))</f>
        <v/>
      </c>
      <c r="AE563">
        <f>IF(L563&gt;=4,2,IF(L563&gt;=2,1,0))</f>
        <v/>
      </c>
      <c r="AF563">
        <f>IF(L563&gt;=5,1,0)</f>
        <v/>
      </c>
      <c r="AG563">
        <f>AE563+AF563</f>
        <v/>
      </c>
      <c r="AH563" s="15">
        <f>IF(M563&lt;&gt;1,"",IF(OR(R563=-9,R563=""),"",R563))</f>
        <v/>
      </c>
      <c r="AI563">
        <f>IF(M563&lt;&gt;1,"",IF(OR(Q563=999,Q563=""),"",Q563))</f>
        <v/>
      </c>
    </row>
    <row r="564">
      <c r="A564" t="inlineStr">
        <is>
          <t>TQRMNOP102784</t>
        </is>
      </c>
      <c r="B564" t="n">
        <v>2025</v>
      </c>
      <c r="C564" t="n">
        <v>1</v>
      </c>
      <c r="D564" t="n">
        <v>40</v>
      </c>
      <c r="E564" t="inlineStr">
        <is>
          <t>N</t>
        </is>
      </c>
      <c r="F564" t="n">
        <v>22</v>
      </c>
      <c r="G564" t="n">
        <v>607</v>
      </c>
      <c r="H564" t="n">
        <v>3</v>
      </c>
      <c r="I564" t="n">
        <v>1</v>
      </c>
      <c r="J564" t="n">
        <v>29</v>
      </c>
      <c r="K564" t="n">
        <v>1</v>
      </c>
      <c r="L564" t="n">
        <v>3</v>
      </c>
      <c r="M564" t="n">
        <v>3</v>
      </c>
      <c r="R564" s="15" t="n">
        <v>0</v>
      </c>
      <c r="S564" s="15" t="n">
        <v>0</v>
      </c>
      <c r="T564" s="15" t="n">
        <v>0</v>
      </c>
      <c r="U564" s="15" t="n">
        <v>93400</v>
      </c>
      <c r="V564">
        <f>IFERROR(VLOOKUP(D564,Tablas_Equivalencia!$A$3:$B$8,2,FALSE),"Sin dato")</f>
        <v/>
      </c>
      <c r="W564">
        <f>IFERROR(VLOOKUP(L564,Tablas_Equivalencia!$D$3:$E$9,2,FALSE),"Sin dato")</f>
        <v/>
      </c>
      <c r="X564">
        <f>IF(I564=1,"Varón","Mujer")</f>
        <v/>
      </c>
      <c r="Y564">
        <f>IFERROR(VLOOKUP(M564,Tablas_Equivalencia!$G$3:$H$6,2,FALSE),"Sin dato")</f>
        <v/>
      </c>
      <c r="Z564">
        <f>IF(J564&lt;=24,"18-24","25-29")</f>
        <v/>
      </c>
      <c r="AA564">
        <f>IF(M564&lt;&gt;1,"",IF(P564=2,1,0))</f>
        <v/>
      </c>
      <c r="AB564">
        <f>IF(M564&lt;&gt;1,"",IF(O564&gt;=2,1,0))</f>
        <v/>
      </c>
      <c r="AC564">
        <f>IF(M564&lt;&gt;1,"",IF(OR(Q564=999,Q564=""),"",IF(OR(Q564&lt;35,Q564&gt;48),1,0)))</f>
        <v/>
      </c>
      <c r="AD564">
        <f>IF(COUNT(AA564:AC564)&lt;3,"",SUM(AA564:AC564))</f>
        <v/>
      </c>
      <c r="AE564">
        <f>IF(L564&gt;=4,2,IF(L564&gt;=2,1,0))</f>
        <v/>
      </c>
      <c r="AF564">
        <f>IF(L564&gt;=5,1,0)</f>
        <v/>
      </c>
      <c r="AG564">
        <f>AE564+AF564</f>
        <v/>
      </c>
      <c r="AH564" s="15">
        <f>IF(M564&lt;&gt;1,"",IF(OR(R564=-9,R564=""),"",R564))</f>
        <v/>
      </c>
      <c r="AI564">
        <f>IF(M564&lt;&gt;1,"",IF(OR(Q564=999,Q564=""),"",Q564))</f>
        <v/>
      </c>
    </row>
    <row r="565">
      <c r="A565" t="inlineStr">
        <is>
          <t>TQRMNOP102786</t>
        </is>
      </c>
      <c r="B565" t="n">
        <v>2025</v>
      </c>
      <c r="C565" t="n">
        <v>1</v>
      </c>
      <c r="D565" t="n">
        <v>44</v>
      </c>
      <c r="E565" t="inlineStr">
        <is>
          <t>N</t>
        </is>
      </c>
      <c r="F565" t="n">
        <v>14</v>
      </c>
      <c r="G565" t="n">
        <v>784</v>
      </c>
      <c r="H565" t="n">
        <v>3</v>
      </c>
      <c r="I565" t="n">
        <v>1</v>
      </c>
      <c r="J565" t="n">
        <v>18</v>
      </c>
      <c r="K565" t="n">
        <v>1</v>
      </c>
      <c r="L565" t="n">
        <v>4</v>
      </c>
      <c r="M565" t="n">
        <v>1</v>
      </c>
      <c r="N565" t="n">
        <v>3</v>
      </c>
      <c r="O565" t="n">
        <v>2</v>
      </c>
      <c r="P565" t="n">
        <v>2</v>
      </c>
      <c r="Q565" t="n">
        <v>999</v>
      </c>
      <c r="R565" s="15" t="n">
        <v>932000</v>
      </c>
      <c r="S565" s="15" t="n">
        <v>0</v>
      </c>
      <c r="T565" s="15" t="n">
        <v>932000</v>
      </c>
      <c r="U565" s="15" t="n">
        <v>231200</v>
      </c>
      <c r="V565">
        <f>IFERROR(VLOOKUP(D565,Tablas_Equivalencia!$A$3:$B$8,2,FALSE),"Sin dato")</f>
        <v/>
      </c>
      <c r="W565">
        <f>IFERROR(VLOOKUP(L565,Tablas_Equivalencia!$D$3:$E$9,2,FALSE),"Sin dato")</f>
        <v/>
      </c>
      <c r="X565">
        <f>IF(I565=1,"Varón","Mujer")</f>
        <v/>
      </c>
      <c r="Y565">
        <f>IFERROR(VLOOKUP(M565,Tablas_Equivalencia!$G$3:$H$6,2,FALSE),"Sin dato")</f>
        <v/>
      </c>
      <c r="Z565">
        <f>IF(J565&lt;=24,"18-24","25-29")</f>
        <v/>
      </c>
      <c r="AA565">
        <f>IF(M565&lt;&gt;1,"",IF(P565=2,1,0))</f>
        <v/>
      </c>
      <c r="AB565">
        <f>IF(M565&lt;&gt;1,"",IF(O565&gt;=2,1,0))</f>
        <v/>
      </c>
      <c r="AC565">
        <f>IF(M565&lt;&gt;1,"",IF(OR(Q565=999,Q565=""),"",IF(OR(Q565&lt;35,Q565&gt;48),1,0)))</f>
        <v/>
      </c>
      <c r="AD565">
        <f>IF(COUNT(AA565:AC565)&lt;3,"",SUM(AA565:AC565))</f>
        <v/>
      </c>
      <c r="AE565">
        <f>IF(L565&gt;=4,2,IF(L565&gt;=2,1,0))</f>
        <v/>
      </c>
      <c r="AF565">
        <f>IF(L565&gt;=5,1,0)</f>
        <v/>
      </c>
      <c r="AG565">
        <f>AE565+AF565</f>
        <v/>
      </c>
      <c r="AH565" s="15">
        <f>IF(M565&lt;&gt;1,"",IF(OR(R565=-9,R565=""),"",R565))</f>
        <v/>
      </c>
      <c r="AI565">
        <f>IF(M565&lt;&gt;1,"",IF(OR(Q565=999,Q565=""),"",Q565))</f>
        <v/>
      </c>
    </row>
    <row r="566">
      <c r="A566" t="inlineStr">
        <is>
          <t>TQRMNOP102788</t>
        </is>
      </c>
      <c r="B566" t="n">
        <v>2025</v>
      </c>
      <c r="C566" t="n">
        <v>1</v>
      </c>
      <c r="D566" t="n">
        <v>40</v>
      </c>
      <c r="E566" t="inlineStr">
        <is>
          <t>S</t>
        </is>
      </c>
      <c r="F566" t="n">
        <v>7</v>
      </c>
      <c r="G566" t="n">
        <v>1269</v>
      </c>
      <c r="H566" t="n">
        <v>3</v>
      </c>
      <c r="I566" t="n">
        <v>1</v>
      </c>
      <c r="J566" t="n">
        <v>19</v>
      </c>
      <c r="K566" t="n">
        <v>1</v>
      </c>
      <c r="L566" t="n">
        <v>3</v>
      </c>
      <c r="M566" t="n">
        <v>3</v>
      </c>
      <c r="R566" s="15" t="n">
        <v>0</v>
      </c>
      <c r="S566" s="15" t="n">
        <v>0</v>
      </c>
      <c r="T566" s="15" t="n">
        <v>0</v>
      </c>
      <c r="U566" s="15" t="n">
        <v>171700</v>
      </c>
      <c r="V566">
        <f>IFERROR(VLOOKUP(D566,Tablas_Equivalencia!$A$3:$B$8,2,FALSE),"Sin dato")</f>
        <v/>
      </c>
      <c r="W566">
        <f>IFERROR(VLOOKUP(L566,Tablas_Equivalencia!$D$3:$E$9,2,FALSE),"Sin dato")</f>
        <v/>
      </c>
      <c r="X566">
        <f>IF(I566=1,"Varón","Mujer")</f>
        <v/>
      </c>
      <c r="Y566">
        <f>IFERROR(VLOOKUP(M566,Tablas_Equivalencia!$G$3:$H$6,2,FALSE),"Sin dato")</f>
        <v/>
      </c>
      <c r="Z566">
        <f>IF(J566&lt;=24,"18-24","25-29")</f>
        <v/>
      </c>
      <c r="AA566">
        <f>IF(M566&lt;&gt;1,"",IF(P566=2,1,0))</f>
        <v/>
      </c>
      <c r="AB566">
        <f>IF(M566&lt;&gt;1,"",IF(O566&gt;=2,1,0))</f>
        <v/>
      </c>
      <c r="AC566">
        <f>IF(M566&lt;&gt;1,"",IF(OR(Q566=999,Q566=""),"",IF(OR(Q566&lt;35,Q566&gt;48),1,0)))</f>
        <v/>
      </c>
      <c r="AD566">
        <f>IF(COUNT(AA566:AC566)&lt;3,"",SUM(AA566:AC566))</f>
        <v/>
      </c>
      <c r="AE566">
        <f>IF(L566&gt;=4,2,IF(L566&gt;=2,1,0))</f>
        <v/>
      </c>
      <c r="AF566">
        <f>IF(L566&gt;=5,1,0)</f>
        <v/>
      </c>
      <c r="AG566">
        <f>AE566+AF566</f>
        <v/>
      </c>
      <c r="AH566" s="15">
        <f>IF(M566&lt;&gt;1,"",IF(OR(R566=-9,R566=""),"",R566))</f>
        <v/>
      </c>
      <c r="AI566">
        <f>IF(M566&lt;&gt;1,"",IF(OR(Q566=999,Q566=""),"",Q566))</f>
        <v/>
      </c>
    </row>
    <row r="567">
      <c r="A567" t="inlineStr">
        <is>
          <t>TQRMNOP102789</t>
        </is>
      </c>
      <c r="B567" t="n">
        <v>2025</v>
      </c>
      <c r="C567" t="n">
        <v>1</v>
      </c>
      <c r="D567" t="n">
        <v>40</v>
      </c>
      <c r="E567" t="inlineStr">
        <is>
          <t>N</t>
        </is>
      </c>
      <c r="F567" t="n">
        <v>22</v>
      </c>
      <c r="G567" t="n">
        <v>1114</v>
      </c>
      <c r="H567" t="n">
        <v>2</v>
      </c>
      <c r="I567" t="n">
        <v>2</v>
      </c>
      <c r="J567" t="n">
        <v>28</v>
      </c>
      <c r="K567" t="n">
        <v>2</v>
      </c>
      <c r="L567" t="n">
        <v>7</v>
      </c>
      <c r="M567" t="n">
        <v>1</v>
      </c>
      <c r="N567" t="n">
        <v>3</v>
      </c>
      <c r="O567" t="n">
        <v>1</v>
      </c>
      <c r="P567" t="n">
        <v>2</v>
      </c>
      <c r="Q567" t="n">
        <v>15</v>
      </c>
      <c r="R567" s="15" t="n">
        <v>101000</v>
      </c>
      <c r="S567" s="15" t="n">
        <v>0</v>
      </c>
      <c r="T567" s="15" t="n">
        <v>101000</v>
      </c>
      <c r="U567" s="15" t="n">
        <v>113900</v>
      </c>
      <c r="V567">
        <f>IFERROR(VLOOKUP(D567,Tablas_Equivalencia!$A$3:$B$8,2,FALSE),"Sin dato")</f>
        <v/>
      </c>
      <c r="W567">
        <f>IFERROR(VLOOKUP(L567,Tablas_Equivalencia!$D$3:$E$9,2,FALSE),"Sin dato")</f>
        <v/>
      </c>
      <c r="X567">
        <f>IF(I567=1,"Varón","Mujer")</f>
        <v/>
      </c>
      <c r="Y567">
        <f>IFERROR(VLOOKUP(M567,Tablas_Equivalencia!$G$3:$H$6,2,FALSE),"Sin dato")</f>
        <v/>
      </c>
      <c r="Z567">
        <f>IF(J567&lt;=24,"18-24","25-29")</f>
        <v/>
      </c>
      <c r="AA567">
        <f>IF(M567&lt;&gt;1,"",IF(P567=2,1,0))</f>
        <v/>
      </c>
      <c r="AB567">
        <f>IF(M567&lt;&gt;1,"",IF(O567&gt;=2,1,0))</f>
        <v/>
      </c>
      <c r="AC567">
        <f>IF(M567&lt;&gt;1,"",IF(OR(Q567=999,Q567=""),"",IF(OR(Q567&lt;35,Q567&gt;48),1,0)))</f>
        <v/>
      </c>
      <c r="AD567">
        <f>IF(COUNT(AA567:AC567)&lt;3,"",SUM(AA567:AC567))</f>
        <v/>
      </c>
      <c r="AE567">
        <f>IF(L567&gt;=4,2,IF(L567&gt;=2,1,0))</f>
        <v/>
      </c>
      <c r="AF567">
        <f>IF(L567&gt;=5,1,0)</f>
        <v/>
      </c>
      <c r="AG567">
        <f>AE567+AF567</f>
        <v/>
      </c>
      <c r="AH567" s="15">
        <f>IF(M567&lt;&gt;1,"",IF(OR(R567=-9,R567=""),"",R567))</f>
        <v/>
      </c>
      <c r="AI567">
        <f>IF(M567&lt;&gt;1,"",IF(OR(Q567=999,Q567=""),"",Q567))</f>
        <v/>
      </c>
    </row>
    <row r="568">
      <c r="A568" t="inlineStr">
        <is>
          <t>TQRMNOP102802</t>
        </is>
      </c>
      <c r="B568" t="n">
        <v>2025</v>
      </c>
      <c r="C568" t="n">
        <v>1</v>
      </c>
      <c r="D568" t="n">
        <v>41</v>
      </c>
      <c r="E568" t="inlineStr">
        <is>
          <t>N</t>
        </is>
      </c>
      <c r="F568" t="n">
        <v>15</v>
      </c>
      <c r="G568" t="n">
        <v>1436</v>
      </c>
      <c r="H568" t="n">
        <v>3</v>
      </c>
      <c r="I568" t="n">
        <v>1</v>
      </c>
      <c r="J568" t="n">
        <v>26</v>
      </c>
      <c r="K568" t="n">
        <v>2</v>
      </c>
      <c r="L568" t="n">
        <v>6</v>
      </c>
      <c r="M568" t="n">
        <v>1</v>
      </c>
      <c r="N568" t="n">
        <v>3</v>
      </c>
      <c r="O568" t="n">
        <v>1</v>
      </c>
      <c r="P568" t="n">
        <v>1</v>
      </c>
      <c r="Q568" t="n">
        <v>53</v>
      </c>
      <c r="R568" s="15" t="n">
        <v>-9</v>
      </c>
      <c r="S568" s="15" t="n">
        <v>0</v>
      </c>
      <c r="T568" s="15" t="n">
        <v>0</v>
      </c>
      <c r="U568" s="15" t="n">
        <v>139400</v>
      </c>
      <c r="V568">
        <f>IFERROR(VLOOKUP(D568,Tablas_Equivalencia!$A$3:$B$8,2,FALSE),"Sin dato")</f>
        <v/>
      </c>
      <c r="W568">
        <f>IFERROR(VLOOKUP(L568,Tablas_Equivalencia!$D$3:$E$9,2,FALSE),"Sin dato")</f>
        <v/>
      </c>
      <c r="X568">
        <f>IF(I568=1,"Varón","Mujer")</f>
        <v/>
      </c>
      <c r="Y568">
        <f>IFERROR(VLOOKUP(M568,Tablas_Equivalencia!$G$3:$H$6,2,FALSE),"Sin dato")</f>
        <v/>
      </c>
      <c r="Z568">
        <f>IF(J568&lt;=24,"18-24","25-29")</f>
        <v/>
      </c>
      <c r="AA568">
        <f>IF(M568&lt;&gt;1,"",IF(P568=2,1,0))</f>
        <v/>
      </c>
      <c r="AB568">
        <f>IF(M568&lt;&gt;1,"",IF(O568&gt;=2,1,0))</f>
        <v/>
      </c>
      <c r="AC568">
        <f>IF(M568&lt;&gt;1,"",IF(OR(Q568=999,Q568=""),"",IF(OR(Q568&lt;35,Q568&gt;48),1,0)))</f>
        <v/>
      </c>
      <c r="AD568">
        <f>IF(COUNT(AA568:AC568)&lt;3,"",SUM(AA568:AC568))</f>
        <v/>
      </c>
      <c r="AE568">
        <f>IF(L568&gt;=4,2,IF(L568&gt;=2,1,0))</f>
        <v/>
      </c>
      <c r="AF568">
        <f>IF(L568&gt;=5,1,0)</f>
        <v/>
      </c>
      <c r="AG568">
        <f>AE568+AF568</f>
        <v/>
      </c>
      <c r="AH568" s="15">
        <f>IF(M568&lt;&gt;1,"",IF(OR(R568=-9,R568=""),"",R568))</f>
        <v/>
      </c>
      <c r="AI568">
        <f>IF(M568&lt;&gt;1,"",IF(OR(Q568=999,Q568=""),"",Q568))</f>
        <v/>
      </c>
    </row>
    <row r="569">
      <c r="A569" t="inlineStr">
        <is>
          <t>TQRMNOP102806</t>
        </is>
      </c>
      <c r="B569" t="n">
        <v>2025</v>
      </c>
      <c r="C569" t="n">
        <v>1</v>
      </c>
      <c r="D569" t="n">
        <v>42</v>
      </c>
      <c r="E569" t="inlineStr">
        <is>
          <t>N</t>
        </is>
      </c>
      <c r="F569" t="n">
        <v>25</v>
      </c>
      <c r="G569" t="n">
        <v>1238</v>
      </c>
      <c r="H569" t="n">
        <v>1</v>
      </c>
      <c r="I569" t="n">
        <v>1</v>
      </c>
      <c r="J569" t="n">
        <v>20</v>
      </c>
      <c r="K569" t="n">
        <v>1</v>
      </c>
      <c r="L569" t="n">
        <v>3</v>
      </c>
      <c r="M569" t="n">
        <v>2</v>
      </c>
      <c r="R569" s="15" t="n">
        <v>0</v>
      </c>
      <c r="S569" s="15" t="n">
        <v>0</v>
      </c>
      <c r="T569" s="15" t="n">
        <v>0</v>
      </c>
      <c r="U569" s="15" t="n">
        <v>142800</v>
      </c>
      <c r="V569">
        <f>IFERROR(VLOOKUP(D569,Tablas_Equivalencia!$A$3:$B$8,2,FALSE),"Sin dato")</f>
        <v/>
      </c>
      <c r="W569">
        <f>IFERROR(VLOOKUP(L569,Tablas_Equivalencia!$D$3:$E$9,2,FALSE),"Sin dato")</f>
        <v/>
      </c>
      <c r="X569">
        <f>IF(I569=1,"Varón","Mujer")</f>
        <v/>
      </c>
      <c r="Y569">
        <f>IFERROR(VLOOKUP(M569,Tablas_Equivalencia!$G$3:$H$6,2,FALSE),"Sin dato")</f>
        <v/>
      </c>
      <c r="Z569">
        <f>IF(J569&lt;=24,"18-24","25-29")</f>
        <v/>
      </c>
      <c r="AA569">
        <f>IF(M569&lt;&gt;1,"",IF(P569=2,1,0))</f>
        <v/>
      </c>
      <c r="AB569">
        <f>IF(M569&lt;&gt;1,"",IF(O569&gt;=2,1,0))</f>
        <v/>
      </c>
      <c r="AC569">
        <f>IF(M569&lt;&gt;1,"",IF(OR(Q569=999,Q569=""),"",IF(OR(Q569&lt;35,Q569&gt;48),1,0)))</f>
        <v/>
      </c>
      <c r="AD569">
        <f>IF(COUNT(AA569:AC569)&lt;3,"",SUM(AA569:AC569))</f>
        <v/>
      </c>
      <c r="AE569">
        <f>IF(L569&gt;=4,2,IF(L569&gt;=2,1,0))</f>
        <v/>
      </c>
      <c r="AF569">
        <f>IF(L569&gt;=5,1,0)</f>
        <v/>
      </c>
      <c r="AG569">
        <f>AE569+AF569</f>
        <v/>
      </c>
      <c r="AH569" s="15">
        <f>IF(M569&lt;&gt;1,"",IF(OR(R569=-9,R569=""),"",R569))</f>
        <v/>
      </c>
      <c r="AI569">
        <f>IF(M569&lt;&gt;1,"",IF(OR(Q569=999,Q569=""),"",Q569))</f>
        <v/>
      </c>
    </row>
    <row r="570">
      <c r="A570" t="inlineStr">
        <is>
          <t>TQRMNOP102807</t>
        </is>
      </c>
      <c r="B570" t="n">
        <v>2025</v>
      </c>
      <c r="C570" t="n">
        <v>1</v>
      </c>
      <c r="D570" t="n">
        <v>43</v>
      </c>
      <c r="E570" t="inlineStr">
        <is>
          <t>N</t>
        </is>
      </c>
      <c r="F570" t="n">
        <v>26</v>
      </c>
      <c r="G570" t="n">
        <v>1411</v>
      </c>
      <c r="H570" t="n">
        <v>1</v>
      </c>
      <c r="I570" t="n">
        <v>1</v>
      </c>
      <c r="J570" t="n">
        <v>18</v>
      </c>
      <c r="K570" t="n">
        <v>2</v>
      </c>
      <c r="L570" t="n">
        <v>4</v>
      </c>
      <c r="M570" t="n">
        <v>1</v>
      </c>
      <c r="N570" t="n">
        <v>2</v>
      </c>
      <c r="O570" t="n">
        <v>2</v>
      </c>
      <c r="P570" t="n">
        <v>2</v>
      </c>
      <c r="Q570" t="n">
        <v>38</v>
      </c>
      <c r="R570" s="15" t="n">
        <v>-9</v>
      </c>
      <c r="S570" s="15" t="n">
        <v>0</v>
      </c>
      <c r="T570" s="15" t="n">
        <v>0</v>
      </c>
      <c r="U570" s="15" t="n">
        <v>191500</v>
      </c>
      <c r="V570">
        <f>IFERROR(VLOOKUP(D570,Tablas_Equivalencia!$A$3:$B$8,2,FALSE),"Sin dato")</f>
        <v/>
      </c>
      <c r="W570">
        <f>IFERROR(VLOOKUP(L570,Tablas_Equivalencia!$D$3:$E$9,2,FALSE),"Sin dato")</f>
        <v/>
      </c>
      <c r="X570">
        <f>IF(I570=1,"Varón","Mujer")</f>
        <v/>
      </c>
      <c r="Y570">
        <f>IFERROR(VLOOKUP(M570,Tablas_Equivalencia!$G$3:$H$6,2,FALSE),"Sin dato")</f>
        <v/>
      </c>
      <c r="Z570">
        <f>IF(J570&lt;=24,"18-24","25-29")</f>
        <v/>
      </c>
      <c r="AA570">
        <f>IF(M570&lt;&gt;1,"",IF(P570=2,1,0))</f>
        <v/>
      </c>
      <c r="AB570">
        <f>IF(M570&lt;&gt;1,"",IF(O570&gt;=2,1,0))</f>
        <v/>
      </c>
      <c r="AC570">
        <f>IF(M570&lt;&gt;1,"",IF(OR(Q570=999,Q570=""),"",IF(OR(Q570&lt;35,Q570&gt;48),1,0)))</f>
        <v/>
      </c>
      <c r="AD570">
        <f>IF(COUNT(AA570:AC570)&lt;3,"",SUM(AA570:AC570))</f>
        <v/>
      </c>
      <c r="AE570">
        <f>IF(L570&gt;=4,2,IF(L570&gt;=2,1,0))</f>
        <v/>
      </c>
      <c r="AF570">
        <f>IF(L570&gt;=5,1,0)</f>
        <v/>
      </c>
      <c r="AG570">
        <f>AE570+AF570</f>
        <v/>
      </c>
      <c r="AH570" s="15">
        <f>IF(M570&lt;&gt;1,"",IF(OR(R570=-9,R570=""),"",R570))</f>
        <v/>
      </c>
      <c r="AI570">
        <f>IF(M570&lt;&gt;1,"",IF(OR(Q570=999,Q570=""),"",Q570))</f>
        <v/>
      </c>
    </row>
    <row r="571">
      <c r="A571" t="inlineStr">
        <is>
          <t>TQRMNOP102828</t>
        </is>
      </c>
      <c r="B571" t="n">
        <v>2025</v>
      </c>
      <c r="C571" t="n">
        <v>1</v>
      </c>
      <c r="D571" t="n">
        <v>40</v>
      </c>
      <c r="E571" t="inlineStr">
        <is>
          <t>N</t>
        </is>
      </c>
      <c r="F571" t="n">
        <v>22</v>
      </c>
      <c r="G571" t="n">
        <v>1739</v>
      </c>
      <c r="H571" t="n">
        <v>1</v>
      </c>
      <c r="I571" t="n">
        <v>1</v>
      </c>
      <c r="J571" t="n">
        <v>18</v>
      </c>
      <c r="K571" t="n">
        <v>2</v>
      </c>
      <c r="L571" t="n">
        <v>3</v>
      </c>
      <c r="M571" t="n">
        <v>1</v>
      </c>
      <c r="N571" t="n">
        <v>3</v>
      </c>
      <c r="O571" t="n">
        <v>3</v>
      </c>
      <c r="P571" t="n">
        <v>2</v>
      </c>
      <c r="Q571" t="n">
        <v>40</v>
      </c>
      <c r="R571" s="15" t="n">
        <v>336000</v>
      </c>
      <c r="S571" s="15" t="n">
        <v>0</v>
      </c>
      <c r="T571" s="15" t="n">
        <v>336000</v>
      </c>
      <c r="U571" s="15" t="n">
        <v>53900</v>
      </c>
      <c r="V571">
        <f>IFERROR(VLOOKUP(D571,Tablas_Equivalencia!$A$3:$B$8,2,FALSE),"Sin dato")</f>
        <v/>
      </c>
      <c r="W571">
        <f>IFERROR(VLOOKUP(L571,Tablas_Equivalencia!$D$3:$E$9,2,FALSE),"Sin dato")</f>
        <v/>
      </c>
      <c r="X571">
        <f>IF(I571=1,"Varón","Mujer")</f>
        <v/>
      </c>
      <c r="Y571">
        <f>IFERROR(VLOOKUP(M571,Tablas_Equivalencia!$G$3:$H$6,2,FALSE),"Sin dato")</f>
        <v/>
      </c>
      <c r="Z571">
        <f>IF(J571&lt;=24,"18-24","25-29")</f>
        <v/>
      </c>
      <c r="AA571">
        <f>IF(M571&lt;&gt;1,"",IF(P571=2,1,0))</f>
        <v/>
      </c>
      <c r="AB571">
        <f>IF(M571&lt;&gt;1,"",IF(O571&gt;=2,1,0))</f>
        <v/>
      </c>
      <c r="AC571">
        <f>IF(M571&lt;&gt;1,"",IF(OR(Q571=999,Q571=""),"",IF(OR(Q571&lt;35,Q571&gt;48),1,0)))</f>
        <v/>
      </c>
      <c r="AD571">
        <f>IF(COUNT(AA571:AC571)&lt;3,"",SUM(AA571:AC571))</f>
        <v/>
      </c>
      <c r="AE571">
        <f>IF(L571&gt;=4,2,IF(L571&gt;=2,1,0))</f>
        <v/>
      </c>
      <c r="AF571">
        <f>IF(L571&gt;=5,1,0)</f>
        <v/>
      </c>
      <c r="AG571">
        <f>AE571+AF571</f>
        <v/>
      </c>
      <c r="AH571" s="15">
        <f>IF(M571&lt;&gt;1,"",IF(OR(R571=-9,R571=""),"",R571))</f>
        <v/>
      </c>
      <c r="AI571">
        <f>IF(M571&lt;&gt;1,"",IF(OR(Q571=999,Q571=""),"",Q571))</f>
        <v/>
      </c>
    </row>
    <row r="572">
      <c r="A572" t="inlineStr">
        <is>
          <t>TQRMNOP102832</t>
        </is>
      </c>
      <c r="B572" t="n">
        <v>2025</v>
      </c>
      <c r="C572" t="n">
        <v>1</v>
      </c>
      <c r="D572" t="n">
        <v>44</v>
      </c>
      <c r="E572" t="inlineStr">
        <is>
          <t>S</t>
        </is>
      </c>
      <c r="F572" t="n">
        <v>13</v>
      </c>
      <c r="G572" t="n">
        <v>1130</v>
      </c>
      <c r="H572" t="n">
        <v>1</v>
      </c>
      <c r="I572" t="n">
        <v>1</v>
      </c>
      <c r="J572" t="n">
        <v>19</v>
      </c>
      <c r="K572" t="n">
        <v>1</v>
      </c>
      <c r="L572" t="n">
        <v>4</v>
      </c>
      <c r="M572" t="n">
        <v>3</v>
      </c>
      <c r="R572" s="15" t="n">
        <v>0</v>
      </c>
      <c r="S572" s="15" t="n">
        <v>0</v>
      </c>
      <c r="T572" s="15" t="n">
        <v>0</v>
      </c>
      <c r="U572" s="15" t="n">
        <v>157700</v>
      </c>
      <c r="V572">
        <f>IFERROR(VLOOKUP(D572,Tablas_Equivalencia!$A$3:$B$8,2,FALSE),"Sin dato")</f>
        <v/>
      </c>
      <c r="W572">
        <f>IFERROR(VLOOKUP(L572,Tablas_Equivalencia!$D$3:$E$9,2,FALSE),"Sin dato")</f>
        <v/>
      </c>
      <c r="X572">
        <f>IF(I572=1,"Varón","Mujer")</f>
        <v/>
      </c>
      <c r="Y572">
        <f>IFERROR(VLOOKUP(M572,Tablas_Equivalencia!$G$3:$H$6,2,FALSE),"Sin dato")</f>
        <v/>
      </c>
      <c r="Z572">
        <f>IF(J572&lt;=24,"18-24","25-29")</f>
        <v/>
      </c>
      <c r="AA572">
        <f>IF(M572&lt;&gt;1,"",IF(P572=2,1,0))</f>
        <v/>
      </c>
      <c r="AB572">
        <f>IF(M572&lt;&gt;1,"",IF(O572&gt;=2,1,0))</f>
        <v/>
      </c>
      <c r="AC572">
        <f>IF(M572&lt;&gt;1,"",IF(OR(Q572=999,Q572=""),"",IF(OR(Q572&lt;35,Q572&gt;48),1,0)))</f>
        <v/>
      </c>
      <c r="AD572">
        <f>IF(COUNT(AA572:AC572)&lt;3,"",SUM(AA572:AC572))</f>
        <v/>
      </c>
      <c r="AE572">
        <f>IF(L572&gt;=4,2,IF(L572&gt;=2,1,0))</f>
        <v/>
      </c>
      <c r="AF572">
        <f>IF(L572&gt;=5,1,0)</f>
        <v/>
      </c>
      <c r="AG572">
        <f>AE572+AF572</f>
        <v/>
      </c>
      <c r="AH572" s="15">
        <f>IF(M572&lt;&gt;1,"",IF(OR(R572=-9,R572=""),"",R572))</f>
        <v/>
      </c>
      <c r="AI572">
        <f>IF(M572&lt;&gt;1,"",IF(OR(Q572=999,Q572=""),"",Q572))</f>
        <v/>
      </c>
    </row>
    <row r="573">
      <c r="A573" t="inlineStr">
        <is>
          <t>TQRMNOP102847</t>
        </is>
      </c>
      <c r="B573" t="n">
        <v>2025</v>
      </c>
      <c r="C573" t="n">
        <v>1</v>
      </c>
      <c r="D573" t="n">
        <v>44</v>
      </c>
      <c r="E573" t="inlineStr">
        <is>
          <t>S</t>
        </is>
      </c>
      <c r="F573" t="n">
        <v>13</v>
      </c>
      <c r="G573" t="n">
        <v>1107</v>
      </c>
      <c r="H573" t="n">
        <v>10</v>
      </c>
      <c r="I573" t="n">
        <v>1</v>
      </c>
      <c r="J573" t="n">
        <v>19</v>
      </c>
      <c r="K573" t="n">
        <v>2</v>
      </c>
      <c r="L573" t="n">
        <v>5</v>
      </c>
      <c r="M573" t="n">
        <v>3</v>
      </c>
      <c r="R573" s="15" t="n">
        <v>0</v>
      </c>
      <c r="S573" s="15" t="n">
        <v>118000</v>
      </c>
      <c r="T573" s="15" t="n">
        <v>118000</v>
      </c>
      <c r="U573" s="15" t="n">
        <v>204100</v>
      </c>
      <c r="V573">
        <f>IFERROR(VLOOKUP(D573,Tablas_Equivalencia!$A$3:$B$8,2,FALSE),"Sin dato")</f>
        <v/>
      </c>
      <c r="W573">
        <f>IFERROR(VLOOKUP(L573,Tablas_Equivalencia!$D$3:$E$9,2,FALSE),"Sin dato")</f>
        <v/>
      </c>
      <c r="X573">
        <f>IF(I573=1,"Varón","Mujer")</f>
        <v/>
      </c>
      <c r="Y573">
        <f>IFERROR(VLOOKUP(M573,Tablas_Equivalencia!$G$3:$H$6,2,FALSE),"Sin dato")</f>
        <v/>
      </c>
      <c r="Z573">
        <f>IF(J573&lt;=24,"18-24","25-29")</f>
        <v/>
      </c>
      <c r="AA573">
        <f>IF(M573&lt;&gt;1,"",IF(P573=2,1,0))</f>
        <v/>
      </c>
      <c r="AB573">
        <f>IF(M573&lt;&gt;1,"",IF(O573&gt;=2,1,0))</f>
        <v/>
      </c>
      <c r="AC573">
        <f>IF(M573&lt;&gt;1,"",IF(OR(Q573=999,Q573=""),"",IF(OR(Q573&lt;35,Q573&gt;48),1,0)))</f>
        <v/>
      </c>
      <c r="AD573">
        <f>IF(COUNT(AA573:AC573)&lt;3,"",SUM(AA573:AC573))</f>
        <v/>
      </c>
      <c r="AE573">
        <f>IF(L573&gt;=4,2,IF(L573&gt;=2,1,0))</f>
        <v/>
      </c>
      <c r="AF573">
        <f>IF(L573&gt;=5,1,0)</f>
        <v/>
      </c>
      <c r="AG573">
        <f>AE573+AF573</f>
        <v/>
      </c>
      <c r="AH573" s="15">
        <f>IF(M573&lt;&gt;1,"",IF(OR(R573=-9,R573=""),"",R573))</f>
        <v/>
      </c>
      <c r="AI573">
        <f>IF(M573&lt;&gt;1,"",IF(OR(Q573=999,Q573=""),"",Q573))</f>
        <v/>
      </c>
    </row>
    <row r="574">
      <c r="A574" t="inlineStr">
        <is>
          <t>TQRMNOP102854</t>
        </is>
      </c>
      <c r="B574" t="n">
        <v>2025</v>
      </c>
      <c r="C574" t="n">
        <v>1</v>
      </c>
      <c r="D574" t="n">
        <v>42</v>
      </c>
      <c r="E574" t="inlineStr">
        <is>
          <t>S</t>
        </is>
      </c>
      <c r="F574" t="n">
        <v>10</v>
      </c>
      <c r="G574" t="n">
        <v>1328</v>
      </c>
      <c r="H574" t="n">
        <v>3</v>
      </c>
      <c r="I574" t="n">
        <v>2</v>
      </c>
      <c r="J574" t="n">
        <v>28</v>
      </c>
      <c r="K574" t="n">
        <v>2</v>
      </c>
      <c r="L574" t="n">
        <v>4</v>
      </c>
      <c r="M574" t="n">
        <v>2</v>
      </c>
      <c r="R574" s="15" t="n">
        <v>0</v>
      </c>
      <c r="S574" s="15" t="n">
        <v>47000</v>
      </c>
      <c r="T574" s="15" t="n">
        <v>47000</v>
      </c>
      <c r="U574" s="15" t="n">
        <v>295000</v>
      </c>
      <c r="V574">
        <f>IFERROR(VLOOKUP(D574,Tablas_Equivalencia!$A$3:$B$8,2,FALSE),"Sin dato")</f>
        <v/>
      </c>
      <c r="W574">
        <f>IFERROR(VLOOKUP(L574,Tablas_Equivalencia!$D$3:$E$9,2,FALSE),"Sin dato")</f>
        <v/>
      </c>
      <c r="X574">
        <f>IF(I574=1,"Varón","Mujer")</f>
        <v/>
      </c>
      <c r="Y574">
        <f>IFERROR(VLOOKUP(M574,Tablas_Equivalencia!$G$3:$H$6,2,FALSE),"Sin dato")</f>
        <v/>
      </c>
      <c r="Z574">
        <f>IF(J574&lt;=24,"18-24","25-29")</f>
        <v/>
      </c>
      <c r="AA574">
        <f>IF(M574&lt;&gt;1,"",IF(P574=2,1,0))</f>
        <v/>
      </c>
      <c r="AB574">
        <f>IF(M574&lt;&gt;1,"",IF(O574&gt;=2,1,0))</f>
        <v/>
      </c>
      <c r="AC574">
        <f>IF(M574&lt;&gt;1,"",IF(OR(Q574=999,Q574=""),"",IF(OR(Q574&lt;35,Q574&gt;48),1,0)))</f>
        <v/>
      </c>
      <c r="AD574">
        <f>IF(COUNT(AA574:AC574)&lt;3,"",SUM(AA574:AC574))</f>
        <v/>
      </c>
      <c r="AE574">
        <f>IF(L574&gt;=4,2,IF(L574&gt;=2,1,0))</f>
        <v/>
      </c>
      <c r="AF574">
        <f>IF(L574&gt;=5,1,0)</f>
        <v/>
      </c>
      <c r="AG574">
        <f>AE574+AF574</f>
        <v/>
      </c>
      <c r="AH574" s="15">
        <f>IF(M574&lt;&gt;1,"",IF(OR(R574=-9,R574=""),"",R574))</f>
        <v/>
      </c>
      <c r="AI574">
        <f>IF(M574&lt;&gt;1,"",IF(OR(Q574=999,Q574=""),"",Q574))</f>
        <v/>
      </c>
    </row>
    <row r="575">
      <c r="A575" t="inlineStr">
        <is>
          <t>TQRMNOP102856</t>
        </is>
      </c>
      <c r="B575" t="n">
        <v>2025</v>
      </c>
      <c r="C575" t="n">
        <v>1</v>
      </c>
      <c r="D575" t="n">
        <v>1</v>
      </c>
      <c r="E575" t="inlineStr">
        <is>
          <t>S</t>
        </is>
      </c>
      <c r="F575" t="n">
        <v>33</v>
      </c>
      <c r="G575" t="n">
        <v>1552</v>
      </c>
      <c r="H575" t="n">
        <v>3</v>
      </c>
      <c r="I575" t="n">
        <v>1</v>
      </c>
      <c r="J575" t="n">
        <v>21</v>
      </c>
      <c r="K575" t="n">
        <v>2</v>
      </c>
      <c r="L575" t="n">
        <v>4</v>
      </c>
      <c r="M575" t="n">
        <v>1</v>
      </c>
      <c r="N575" t="n">
        <v>2</v>
      </c>
      <c r="O575" t="n">
        <v>2</v>
      </c>
      <c r="P575" t="n">
        <v>2</v>
      </c>
      <c r="Q575" t="n">
        <v>9</v>
      </c>
      <c r="R575" s="15" t="n">
        <v>561000</v>
      </c>
      <c r="S575" s="15" t="n">
        <v>44000</v>
      </c>
      <c r="T575" s="15" t="n">
        <v>605000</v>
      </c>
      <c r="U575" s="15" t="n">
        <v>81200</v>
      </c>
      <c r="V575">
        <f>IFERROR(VLOOKUP(D575,Tablas_Equivalencia!$A$3:$B$8,2,FALSE),"Sin dato")</f>
        <v/>
      </c>
      <c r="W575">
        <f>IFERROR(VLOOKUP(L575,Tablas_Equivalencia!$D$3:$E$9,2,FALSE),"Sin dato")</f>
        <v/>
      </c>
      <c r="X575">
        <f>IF(I575=1,"Varón","Mujer")</f>
        <v/>
      </c>
      <c r="Y575">
        <f>IFERROR(VLOOKUP(M575,Tablas_Equivalencia!$G$3:$H$6,2,FALSE),"Sin dato")</f>
        <v/>
      </c>
      <c r="Z575">
        <f>IF(J575&lt;=24,"18-24","25-29")</f>
        <v/>
      </c>
      <c r="AA575">
        <f>IF(M575&lt;&gt;1,"",IF(P575=2,1,0))</f>
        <v/>
      </c>
      <c r="AB575">
        <f>IF(M575&lt;&gt;1,"",IF(O575&gt;=2,1,0))</f>
        <v/>
      </c>
      <c r="AC575">
        <f>IF(M575&lt;&gt;1,"",IF(OR(Q575=999,Q575=""),"",IF(OR(Q575&lt;35,Q575&gt;48),1,0)))</f>
        <v/>
      </c>
      <c r="AD575">
        <f>IF(COUNT(AA575:AC575)&lt;3,"",SUM(AA575:AC575))</f>
        <v/>
      </c>
      <c r="AE575">
        <f>IF(L575&gt;=4,2,IF(L575&gt;=2,1,0))</f>
        <v/>
      </c>
      <c r="AF575">
        <f>IF(L575&gt;=5,1,0)</f>
        <v/>
      </c>
      <c r="AG575">
        <f>AE575+AF575</f>
        <v/>
      </c>
      <c r="AH575" s="15">
        <f>IF(M575&lt;&gt;1,"",IF(OR(R575=-9,R575=""),"",R575))</f>
        <v/>
      </c>
      <c r="AI575">
        <f>IF(M575&lt;&gt;1,"",IF(OR(Q575=999,Q575=""),"",Q575))</f>
        <v/>
      </c>
    </row>
    <row r="576">
      <c r="A576" t="inlineStr">
        <is>
          <t>TQRMNOP102858</t>
        </is>
      </c>
      <c r="B576" t="n">
        <v>2025</v>
      </c>
      <c r="C576" t="n">
        <v>1</v>
      </c>
      <c r="D576" t="n">
        <v>1</v>
      </c>
      <c r="E576" t="inlineStr">
        <is>
          <t>S</t>
        </is>
      </c>
      <c r="F576" t="n">
        <v>32</v>
      </c>
      <c r="G576" t="n">
        <v>1233</v>
      </c>
      <c r="H576" t="n">
        <v>3</v>
      </c>
      <c r="I576" t="n">
        <v>1</v>
      </c>
      <c r="J576" t="n">
        <v>29</v>
      </c>
      <c r="K576" t="n">
        <v>2</v>
      </c>
      <c r="L576" t="n">
        <v>3</v>
      </c>
      <c r="M576" t="n">
        <v>1</v>
      </c>
      <c r="N576" t="n">
        <v>3</v>
      </c>
      <c r="O576" t="n">
        <v>1</v>
      </c>
      <c r="P576" t="n">
        <v>1</v>
      </c>
      <c r="Q576" t="n">
        <v>42</v>
      </c>
      <c r="R576" s="15" t="n">
        <v>695000</v>
      </c>
      <c r="S576" s="15" t="n">
        <v>0</v>
      </c>
      <c r="T576" s="15" t="n">
        <v>695000</v>
      </c>
      <c r="U576" s="15" t="n">
        <v>63800</v>
      </c>
      <c r="V576">
        <f>IFERROR(VLOOKUP(D576,Tablas_Equivalencia!$A$3:$B$8,2,FALSE),"Sin dato")</f>
        <v/>
      </c>
      <c r="W576">
        <f>IFERROR(VLOOKUP(L576,Tablas_Equivalencia!$D$3:$E$9,2,FALSE),"Sin dato")</f>
        <v/>
      </c>
      <c r="X576">
        <f>IF(I576=1,"Varón","Mujer")</f>
        <v/>
      </c>
      <c r="Y576">
        <f>IFERROR(VLOOKUP(M576,Tablas_Equivalencia!$G$3:$H$6,2,FALSE),"Sin dato")</f>
        <v/>
      </c>
      <c r="Z576">
        <f>IF(J576&lt;=24,"18-24","25-29")</f>
        <v/>
      </c>
      <c r="AA576">
        <f>IF(M576&lt;&gt;1,"",IF(P576=2,1,0))</f>
        <v/>
      </c>
      <c r="AB576">
        <f>IF(M576&lt;&gt;1,"",IF(O576&gt;=2,1,0))</f>
        <v/>
      </c>
      <c r="AC576">
        <f>IF(M576&lt;&gt;1,"",IF(OR(Q576=999,Q576=""),"",IF(OR(Q576&lt;35,Q576&gt;48),1,0)))</f>
        <v/>
      </c>
      <c r="AD576">
        <f>IF(COUNT(AA576:AC576)&lt;3,"",SUM(AA576:AC576))</f>
        <v/>
      </c>
      <c r="AE576">
        <f>IF(L576&gt;=4,2,IF(L576&gt;=2,1,0))</f>
        <v/>
      </c>
      <c r="AF576">
        <f>IF(L576&gt;=5,1,0)</f>
        <v/>
      </c>
      <c r="AG576">
        <f>AE576+AF576</f>
        <v/>
      </c>
      <c r="AH576" s="15">
        <f>IF(M576&lt;&gt;1,"",IF(OR(R576=-9,R576=""),"",R576))</f>
        <v/>
      </c>
      <c r="AI576">
        <f>IF(M576&lt;&gt;1,"",IF(OR(Q576=999,Q576=""),"",Q576))</f>
        <v/>
      </c>
    </row>
    <row r="577">
      <c r="A577" t="inlineStr">
        <is>
          <t>TQRMNOP102862</t>
        </is>
      </c>
      <c r="B577" t="n">
        <v>2025</v>
      </c>
      <c r="C577" t="n">
        <v>1</v>
      </c>
      <c r="D577" t="n">
        <v>41</v>
      </c>
      <c r="E577" t="inlineStr">
        <is>
          <t>N</t>
        </is>
      </c>
      <c r="F577" t="n">
        <v>15</v>
      </c>
      <c r="G577" t="n">
        <v>1500</v>
      </c>
      <c r="H577" t="n">
        <v>10</v>
      </c>
      <c r="I577" t="n">
        <v>1</v>
      </c>
      <c r="J577" t="n">
        <v>21</v>
      </c>
      <c r="K577" t="n">
        <v>1</v>
      </c>
      <c r="L577" t="n">
        <v>4</v>
      </c>
      <c r="M577" t="n">
        <v>3</v>
      </c>
      <c r="R577" s="15" t="n">
        <v>0</v>
      </c>
      <c r="S577" s="15" t="n">
        <v>0</v>
      </c>
      <c r="T577" s="15" t="n">
        <v>0</v>
      </c>
      <c r="U577" s="15" t="n">
        <v>449300</v>
      </c>
      <c r="V577">
        <f>IFERROR(VLOOKUP(D577,Tablas_Equivalencia!$A$3:$B$8,2,FALSE),"Sin dato")</f>
        <v/>
      </c>
      <c r="W577">
        <f>IFERROR(VLOOKUP(L577,Tablas_Equivalencia!$D$3:$E$9,2,FALSE),"Sin dato")</f>
        <v/>
      </c>
      <c r="X577">
        <f>IF(I577=1,"Varón","Mujer")</f>
        <v/>
      </c>
      <c r="Y577">
        <f>IFERROR(VLOOKUP(M577,Tablas_Equivalencia!$G$3:$H$6,2,FALSE),"Sin dato")</f>
        <v/>
      </c>
      <c r="Z577">
        <f>IF(J577&lt;=24,"18-24","25-29")</f>
        <v/>
      </c>
      <c r="AA577">
        <f>IF(M577&lt;&gt;1,"",IF(P577=2,1,0))</f>
        <v/>
      </c>
      <c r="AB577">
        <f>IF(M577&lt;&gt;1,"",IF(O577&gt;=2,1,0))</f>
        <v/>
      </c>
      <c r="AC577">
        <f>IF(M577&lt;&gt;1,"",IF(OR(Q577=999,Q577=""),"",IF(OR(Q577&lt;35,Q577&gt;48),1,0)))</f>
        <v/>
      </c>
      <c r="AD577">
        <f>IF(COUNT(AA577:AC577)&lt;3,"",SUM(AA577:AC577))</f>
        <v/>
      </c>
      <c r="AE577">
        <f>IF(L577&gt;=4,2,IF(L577&gt;=2,1,0))</f>
        <v/>
      </c>
      <c r="AF577">
        <f>IF(L577&gt;=5,1,0)</f>
        <v/>
      </c>
      <c r="AG577">
        <f>AE577+AF577</f>
        <v/>
      </c>
      <c r="AH577" s="15">
        <f>IF(M577&lt;&gt;1,"",IF(OR(R577=-9,R577=""),"",R577))</f>
        <v/>
      </c>
      <c r="AI577">
        <f>IF(M577&lt;&gt;1,"",IF(OR(Q577=999,Q577=""),"",Q577))</f>
        <v/>
      </c>
    </row>
    <row r="578">
      <c r="A578" t="inlineStr">
        <is>
          <t>TQRMNOP102869</t>
        </is>
      </c>
      <c r="B578" t="n">
        <v>2025</v>
      </c>
      <c r="C578" t="n">
        <v>1</v>
      </c>
      <c r="D578" t="n">
        <v>40</v>
      </c>
      <c r="E578" t="inlineStr">
        <is>
          <t>N</t>
        </is>
      </c>
      <c r="F578" t="n">
        <v>23</v>
      </c>
      <c r="G578" t="n">
        <v>962</v>
      </c>
      <c r="H578" t="n">
        <v>3</v>
      </c>
      <c r="I578" t="n">
        <v>2</v>
      </c>
      <c r="J578" t="n">
        <v>19</v>
      </c>
      <c r="K578" t="n">
        <v>2</v>
      </c>
      <c r="L578" t="n">
        <v>5</v>
      </c>
      <c r="M578" t="n">
        <v>3</v>
      </c>
      <c r="R578" s="15" t="n">
        <v>0</v>
      </c>
      <c r="S578" s="15" t="n">
        <v>0</v>
      </c>
      <c r="T578" s="15" t="n">
        <v>0</v>
      </c>
      <c r="U578" s="15" t="n">
        <v>378200</v>
      </c>
      <c r="V578">
        <f>IFERROR(VLOOKUP(D578,Tablas_Equivalencia!$A$3:$B$8,2,FALSE),"Sin dato")</f>
        <v/>
      </c>
      <c r="W578">
        <f>IFERROR(VLOOKUP(L578,Tablas_Equivalencia!$D$3:$E$9,2,FALSE),"Sin dato")</f>
        <v/>
      </c>
      <c r="X578">
        <f>IF(I578=1,"Varón","Mujer")</f>
        <v/>
      </c>
      <c r="Y578">
        <f>IFERROR(VLOOKUP(M578,Tablas_Equivalencia!$G$3:$H$6,2,FALSE),"Sin dato")</f>
        <v/>
      </c>
      <c r="Z578">
        <f>IF(J578&lt;=24,"18-24","25-29")</f>
        <v/>
      </c>
      <c r="AA578">
        <f>IF(M578&lt;&gt;1,"",IF(P578=2,1,0))</f>
        <v/>
      </c>
      <c r="AB578">
        <f>IF(M578&lt;&gt;1,"",IF(O578&gt;=2,1,0))</f>
        <v/>
      </c>
      <c r="AC578">
        <f>IF(M578&lt;&gt;1,"",IF(OR(Q578=999,Q578=""),"",IF(OR(Q578&lt;35,Q578&gt;48),1,0)))</f>
        <v/>
      </c>
      <c r="AD578">
        <f>IF(COUNT(AA578:AC578)&lt;3,"",SUM(AA578:AC578))</f>
        <v/>
      </c>
      <c r="AE578">
        <f>IF(L578&gt;=4,2,IF(L578&gt;=2,1,0))</f>
        <v/>
      </c>
      <c r="AF578">
        <f>IF(L578&gt;=5,1,0)</f>
        <v/>
      </c>
      <c r="AG578">
        <f>AE578+AF578</f>
        <v/>
      </c>
      <c r="AH578" s="15">
        <f>IF(M578&lt;&gt;1,"",IF(OR(R578=-9,R578=""),"",R578))</f>
        <v/>
      </c>
      <c r="AI578">
        <f>IF(M578&lt;&gt;1,"",IF(OR(Q578=999,Q578=""),"",Q578))</f>
        <v/>
      </c>
    </row>
    <row r="579">
      <c r="A579" t="inlineStr">
        <is>
          <t>TQRMNOP102891</t>
        </is>
      </c>
      <c r="B579" t="n">
        <v>2025</v>
      </c>
      <c r="C579" t="n">
        <v>1</v>
      </c>
      <c r="D579" t="n">
        <v>40</v>
      </c>
      <c r="E579" t="inlineStr">
        <is>
          <t>N</t>
        </is>
      </c>
      <c r="F579" t="n">
        <v>22</v>
      </c>
      <c r="G579" t="n">
        <v>1798</v>
      </c>
      <c r="H579" t="n">
        <v>10</v>
      </c>
      <c r="I579" t="n">
        <v>1</v>
      </c>
      <c r="J579" t="n">
        <v>18</v>
      </c>
      <c r="K579" t="n">
        <v>2</v>
      </c>
      <c r="L579" t="n">
        <v>4</v>
      </c>
      <c r="M579" t="n">
        <v>3</v>
      </c>
      <c r="R579" s="15" t="n">
        <v>0</v>
      </c>
      <c r="S579" s="15" t="n">
        <v>72000</v>
      </c>
      <c r="T579" s="15" t="n">
        <v>72000</v>
      </c>
      <c r="U579" s="15" t="n">
        <v>131500</v>
      </c>
      <c r="V579">
        <f>IFERROR(VLOOKUP(D579,Tablas_Equivalencia!$A$3:$B$8,2,FALSE),"Sin dato")</f>
        <v/>
      </c>
      <c r="W579">
        <f>IFERROR(VLOOKUP(L579,Tablas_Equivalencia!$D$3:$E$9,2,FALSE),"Sin dato")</f>
        <v/>
      </c>
      <c r="X579">
        <f>IF(I579=1,"Varón","Mujer")</f>
        <v/>
      </c>
      <c r="Y579">
        <f>IFERROR(VLOOKUP(M579,Tablas_Equivalencia!$G$3:$H$6,2,FALSE),"Sin dato")</f>
        <v/>
      </c>
      <c r="Z579">
        <f>IF(J579&lt;=24,"18-24","25-29")</f>
        <v/>
      </c>
      <c r="AA579">
        <f>IF(M579&lt;&gt;1,"",IF(P579=2,1,0))</f>
        <v/>
      </c>
      <c r="AB579">
        <f>IF(M579&lt;&gt;1,"",IF(O579&gt;=2,1,0))</f>
        <v/>
      </c>
      <c r="AC579">
        <f>IF(M579&lt;&gt;1,"",IF(OR(Q579=999,Q579=""),"",IF(OR(Q579&lt;35,Q579&gt;48),1,0)))</f>
        <v/>
      </c>
      <c r="AD579">
        <f>IF(COUNT(AA579:AC579)&lt;3,"",SUM(AA579:AC579))</f>
        <v/>
      </c>
      <c r="AE579">
        <f>IF(L579&gt;=4,2,IF(L579&gt;=2,1,0))</f>
        <v/>
      </c>
      <c r="AF579">
        <f>IF(L579&gt;=5,1,0)</f>
        <v/>
      </c>
      <c r="AG579">
        <f>AE579+AF579</f>
        <v/>
      </c>
      <c r="AH579" s="15">
        <f>IF(M579&lt;&gt;1,"",IF(OR(R579=-9,R579=""),"",R579))</f>
        <v/>
      </c>
      <c r="AI579">
        <f>IF(M579&lt;&gt;1,"",IF(OR(Q579=999,Q579=""),"",Q579))</f>
        <v/>
      </c>
    </row>
    <row r="580">
      <c r="A580" t="inlineStr">
        <is>
          <t>TQRMNOP102895</t>
        </is>
      </c>
      <c r="B580" t="n">
        <v>2025</v>
      </c>
      <c r="C580" t="n">
        <v>1</v>
      </c>
      <c r="D580" t="n">
        <v>42</v>
      </c>
      <c r="E580" t="inlineStr">
        <is>
          <t>N</t>
        </is>
      </c>
      <c r="F580" t="n">
        <v>27</v>
      </c>
      <c r="G580" t="n">
        <v>1103</v>
      </c>
      <c r="H580" t="n">
        <v>3</v>
      </c>
      <c r="I580" t="n">
        <v>2</v>
      </c>
      <c r="J580" t="n">
        <v>21</v>
      </c>
      <c r="K580" t="n">
        <v>2</v>
      </c>
      <c r="L580" t="n">
        <v>4</v>
      </c>
      <c r="M580" t="n">
        <v>3</v>
      </c>
      <c r="R580" s="15" t="n">
        <v>0</v>
      </c>
      <c r="S580" s="15" t="n">
        <v>0</v>
      </c>
      <c r="T580" s="15" t="n">
        <v>0</v>
      </c>
      <c r="U580" s="15" t="n">
        <v>121500</v>
      </c>
      <c r="V580">
        <f>IFERROR(VLOOKUP(D580,Tablas_Equivalencia!$A$3:$B$8,2,FALSE),"Sin dato")</f>
        <v/>
      </c>
      <c r="W580">
        <f>IFERROR(VLOOKUP(L580,Tablas_Equivalencia!$D$3:$E$9,2,FALSE),"Sin dato")</f>
        <v/>
      </c>
      <c r="X580">
        <f>IF(I580=1,"Varón","Mujer")</f>
        <v/>
      </c>
      <c r="Y580">
        <f>IFERROR(VLOOKUP(M580,Tablas_Equivalencia!$G$3:$H$6,2,FALSE),"Sin dato")</f>
        <v/>
      </c>
      <c r="Z580">
        <f>IF(J580&lt;=24,"18-24","25-29")</f>
        <v/>
      </c>
      <c r="AA580">
        <f>IF(M580&lt;&gt;1,"",IF(P580=2,1,0))</f>
        <v/>
      </c>
      <c r="AB580">
        <f>IF(M580&lt;&gt;1,"",IF(O580&gt;=2,1,0))</f>
        <v/>
      </c>
      <c r="AC580">
        <f>IF(M580&lt;&gt;1,"",IF(OR(Q580=999,Q580=""),"",IF(OR(Q580&lt;35,Q580&gt;48),1,0)))</f>
        <v/>
      </c>
      <c r="AD580">
        <f>IF(COUNT(AA580:AC580)&lt;3,"",SUM(AA580:AC580))</f>
        <v/>
      </c>
      <c r="AE580">
        <f>IF(L580&gt;=4,2,IF(L580&gt;=2,1,0))</f>
        <v/>
      </c>
      <c r="AF580">
        <f>IF(L580&gt;=5,1,0)</f>
        <v/>
      </c>
      <c r="AG580">
        <f>AE580+AF580</f>
        <v/>
      </c>
      <c r="AH580" s="15">
        <f>IF(M580&lt;&gt;1,"",IF(OR(R580=-9,R580=""),"",R580))</f>
        <v/>
      </c>
      <c r="AI580">
        <f>IF(M580&lt;&gt;1,"",IF(OR(Q580=999,Q580=""),"",Q580))</f>
        <v/>
      </c>
    </row>
    <row r="581">
      <c r="A581" t="inlineStr">
        <is>
          <t>TQRMNOP102905</t>
        </is>
      </c>
      <c r="B581" t="n">
        <v>2025</v>
      </c>
      <c r="C581" t="n">
        <v>1</v>
      </c>
      <c r="D581" t="n">
        <v>1</v>
      </c>
      <c r="E581" t="inlineStr">
        <is>
          <t>S</t>
        </is>
      </c>
      <c r="F581" t="n">
        <v>32</v>
      </c>
      <c r="G581" t="n">
        <v>1372</v>
      </c>
      <c r="H581" t="n">
        <v>1</v>
      </c>
      <c r="I581" t="n">
        <v>2</v>
      </c>
      <c r="J581" t="n">
        <v>28</v>
      </c>
      <c r="K581" t="n">
        <v>1</v>
      </c>
      <c r="L581" t="n">
        <v>4</v>
      </c>
      <c r="M581" t="n">
        <v>1</v>
      </c>
      <c r="N581" t="n">
        <v>2</v>
      </c>
      <c r="O581" t="n">
        <v>2</v>
      </c>
      <c r="P581" t="n">
        <v>2</v>
      </c>
      <c r="Q581" t="n">
        <v>27</v>
      </c>
      <c r="R581" s="15" t="n">
        <v>183000</v>
      </c>
      <c r="S581" s="15" t="n">
        <v>0</v>
      </c>
      <c r="T581" s="15" t="n">
        <v>183000</v>
      </c>
      <c r="U581" s="15" t="n">
        <v>243700</v>
      </c>
      <c r="V581">
        <f>IFERROR(VLOOKUP(D581,Tablas_Equivalencia!$A$3:$B$8,2,FALSE),"Sin dato")</f>
        <v/>
      </c>
      <c r="W581">
        <f>IFERROR(VLOOKUP(L581,Tablas_Equivalencia!$D$3:$E$9,2,FALSE),"Sin dato")</f>
        <v/>
      </c>
      <c r="X581">
        <f>IF(I581=1,"Varón","Mujer")</f>
        <v/>
      </c>
      <c r="Y581">
        <f>IFERROR(VLOOKUP(M581,Tablas_Equivalencia!$G$3:$H$6,2,FALSE),"Sin dato")</f>
        <v/>
      </c>
      <c r="Z581">
        <f>IF(J581&lt;=24,"18-24","25-29")</f>
        <v/>
      </c>
      <c r="AA581">
        <f>IF(M581&lt;&gt;1,"",IF(P581=2,1,0))</f>
        <v/>
      </c>
      <c r="AB581">
        <f>IF(M581&lt;&gt;1,"",IF(O581&gt;=2,1,0))</f>
        <v/>
      </c>
      <c r="AC581">
        <f>IF(M581&lt;&gt;1,"",IF(OR(Q581=999,Q581=""),"",IF(OR(Q581&lt;35,Q581&gt;48),1,0)))</f>
        <v/>
      </c>
      <c r="AD581">
        <f>IF(COUNT(AA581:AC581)&lt;3,"",SUM(AA581:AC581))</f>
        <v/>
      </c>
      <c r="AE581">
        <f>IF(L581&gt;=4,2,IF(L581&gt;=2,1,0))</f>
        <v/>
      </c>
      <c r="AF581">
        <f>IF(L581&gt;=5,1,0)</f>
        <v/>
      </c>
      <c r="AG581">
        <f>AE581+AF581</f>
        <v/>
      </c>
      <c r="AH581" s="15">
        <f>IF(M581&lt;&gt;1,"",IF(OR(R581=-9,R581=""),"",R581))</f>
        <v/>
      </c>
      <c r="AI581">
        <f>IF(M581&lt;&gt;1,"",IF(OR(Q581=999,Q581=""),"",Q581))</f>
        <v/>
      </c>
    </row>
    <row r="582">
      <c r="A582" t="inlineStr">
        <is>
          <t>TQRMNOP102906</t>
        </is>
      </c>
      <c r="B582" t="n">
        <v>2025</v>
      </c>
      <c r="C582" t="n">
        <v>1</v>
      </c>
      <c r="D582" t="n">
        <v>1</v>
      </c>
      <c r="E582" t="inlineStr">
        <is>
          <t>S</t>
        </is>
      </c>
      <c r="F582" t="n">
        <v>33</v>
      </c>
      <c r="G582" t="n">
        <v>1878</v>
      </c>
      <c r="H582" t="n">
        <v>3</v>
      </c>
      <c r="I582" t="n">
        <v>1</v>
      </c>
      <c r="J582" t="n">
        <v>24</v>
      </c>
      <c r="K582" t="n">
        <v>1</v>
      </c>
      <c r="L582" t="n">
        <v>6</v>
      </c>
      <c r="M582" t="n">
        <v>1</v>
      </c>
      <c r="N582" t="n">
        <v>2</v>
      </c>
      <c r="O582" t="n">
        <v>1</v>
      </c>
      <c r="P582" t="n">
        <v>2</v>
      </c>
      <c r="Q582" t="n">
        <v>36</v>
      </c>
      <c r="R582" s="15" t="n">
        <v>375000</v>
      </c>
      <c r="S582" s="15" t="n">
        <v>0</v>
      </c>
      <c r="T582" s="15" t="n">
        <v>375000</v>
      </c>
      <c r="U582" s="15" t="n">
        <v>101100</v>
      </c>
      <c r="V582">
        <f>IFERROR(VLOOKUP(D582,Tablas_Equivalencia!$A$3:$B$8,2,FALSE),"Sin dato")</f>
        <v/>
      </c>
      <c r="W582">
        <f>IFERROR(VLOOKUP(L582,Tablas_Equivalencia!$D$3:$E$9,2,FALSE),"Sin dato")</f>
        <v/>
      </c>
      <c r="X582">
        <f>IF(I582=1,"Varón","Mujer")</f>
        <v/>
      </c>
      <c r="Y582">
        <f>IFERROR(VLOOKUP(M582,Tablas_Equivalencia!$G$3:$H$6,2,FALSE),"Sin dato")</f>
        <v/>
      </c>
      <c r="Z582">
        <f>IF(J582&lt;=24,"18-24","25-29")</f>
        <v/>
      </c>
      <c r="AA582">
        <f>IF(M582&lt;&gt;1,"",IF(P582=2,1,0))</f>
        <v/>
      </c>
      <c r="AB582">
        <f>IF(M582&lt;&gt;1,"",IF(O582&gt;=2,1,0))</f>
        <v/>
      </c>
      <c r="AC582">
        <f>IF(M582&lt;&gt;1,"",IF(OR(Q582=999,Q582=""),"",IF(OR(Q582&lt;35,Q582&gt;48),1,0)))</f>
        <v/>
      </c>
      <c r="AD582">
        <f>IF(COUNT(AA582:AC582)&lt;3,"",SUM(AA582:AC582))</f>
        <v/>
      </c>
      <c r="AE582">
        <f>IF(L582&gt;=4,2,IF(L582&gt;=2,1,0))</f>
        <v/>
      </c>
      <c r="AF582">
        <f>IF(L582&gt;=5,1,0)</f>
        <v/>
      </c>
      <c r="AG582">
        <f>AE582+AF582</f>
        <v/>
      </c>
      <c r="AH582" s="15">
        <f>IF(M582&lt;&gt;1,"",IF(OR(R582=-9,R582=""),"",R582))</f>
        <v/>
      </c>
      <c r="AI582">
        <f>IF(M582&lt;&gt;1,"",IF(OR(Q582=999,Q582=""),"",Q582))</f>
        <v/>
      </c>
    </row>
    <row r="583">
      <c r="A583" t="inlineStr">
        <is>
          <t>TQRMNOP102916</t>
        </is>
      </c>
      <c r="B583" t="n">
        <v>2025</v>
      </c>
      <c r="C583" t="n">
        <v>1</v>
      </c>
      <c r="D583" t="n">
        <v>43</v>
      </c>
      <c r="E583" t="inlineStr">
        <is>
          <t>N</t>
        </is>
      </c>
      <c r="F583" t="n">
        <v>34</v>
      </c>
      <c r="G583" t="n">
        <v>940</v>
      </c>
      <c r="H583" t="n">
        <v>2</v>
      </c>
      <c r="I583" t="n">
        <v>2</v>
      </c>
      <c r="J583" t="n">
        <v>24</v>
      </c>
      <c r="K583" t="n">
        <v>1</v>
      </c>
      <c r="L583" t="n">
        <v>2</v>
      </c>
      <c r="M583" t="n">
        <v>1</v>
      </c>
      <c r="N583" t="n">
        <v>2</v>
      </c>
      <c r="O583" t="n">
        <v>2</v>
      </c>
      <c r="P583" t="n">
        <v>2</v>
      </c>
      <c r="Q583" t="n">
        <v>18</v>
      </c>
      <c r="R583" s="15" t="n">
        <v>269000</v>
      </c>
      <c r="S583" s="15" t="n">
        <v>0</v>
      </c>
      <c r="T583" s="15" t="n">
        <v>269000</v>
      </c>
      <c r="U583" s="15" t="n">
        <v>73900</v>
      </c>
      <c r="V583">
        <f>IFERROR(VLOOKUP(D583,Tablas_Equivalencia!$A$3:$B$8,2,FALSE),"Sin dato")</f>
        <v/>
      </c>
      <c r="W583">
        <f>IFERROR(VLOOKUP(L583,Tablas_Equivalencia!$D$3:$E$9,2,FALSE),"Sin dato")</f>
        <v/>
      </c>
      <c r="X583">
        <f>IF(I583=1,"Varón","Mujer")</f>
        <v/>
      </c>
      <c r="Y583">
        <f>IFERROR(VLOOKUP(M583,Tablas_Equivalencia!$G$3:$H$6,2,FALSE),"Sin dato")</f>
        <v/>
      </c>
      <c r="Z583">
        <f>IF(J583&lt;=24,"18-24","25-29")</f>
        <v/>
      </c>
      <c r="AA583">
        <f>IF(M583&lt;&gt;1,"",IF(P583=2,1,0))</f>
        <v/>
      </c>
      <c r="AB583">
        <f>IF(M583&lt;&gt;1,"",IF(O583&gt;=2,1,0))</f>
        <v/>
      </c>
      <c r="AC583">
        <f>IF(M583&lt;&gt;1,"",IF(OR(Q583=999,Q583=""),"",IF(OR(Q583&lt;35,Q583&gt;48),1,0)))</f>
        <v/>
      </c>
      <c r="AD583">
        <f>IF(COUNT(AA583:AC583)&lt;3,"",SUM(AA583:AC583))</f>
        <v/>
      </c>
      <c r="AE583">
        <f>IF(L583&gt;=4,2,IF(L583&gt;=2,1,0))</f>
        <v/>
      </c>
      <c r="AF583">
        <f>IF(L583&gt;=5,1,0)</f>
        <v/>
      </c>
      <c r="AG583">
        <f>AE583+AF583</f>
        <v/>
      </c>
      <c r="AH583" s="15">
        <f>IF(M583&lt;&gt;1,"",IF(OR(R583=-9,R583=""),"",R583))</f>
        <v/>
      </c>
      <c r="AI583">
        <f>IF(M583&lt;&gt;1,"",IF(OR(Q583=999,Q583=""),"",Q583))</f>
        <v/>
      </c>
    </row>
    <row r="584">
      <c r="A584" t="inlineStr">
        <is>
          <t>TQRMNOP102920</t>
        </is>
      </c>
      <c r="B584" t="n">
        <v>2025</v>
      </c>
      <c r="C584" t="n">
        <v>1</v>
      </c>
      <c r="D584" t="n">
        <v>40</v>
      </c>
      <c r="E584" t="inlineStr">
        <is>
          <t>N</t>
        </is>
      </c>
      <c r="F584" t="n">
        <v>9</v>
      </c>
      <c r="G584" t="n">
        <v>1245</v>
      </c>
      <c r="H584" t="n">
        <v>3</v>
      </c>
      <c r="I584" t="n">
        <v>1</v>
      </c>
      <c r="J584" t="n">
        <v>27</v>
      </c>
      <c r="K584" t="n">
        <v>2</v>
      </c>
      <c r="L584" t="n">
        <v>4</v>
      </c>
      <c r="M584" t="n">
        <v>2</v>
      </c>
      <c r="R584" s="15" t="n">
        <v>0</v>
      </c>
      <c r="S584" s="15" t="n">
        <v>0</v>
      </c>
      <c r="T584" s="15" t="n">
        <v>0</v>
      </c>
      <c r="U584" s="15" t="n">
        <v>72800</v>
      </c>
      <c r="V584">
        <f>IFERROR(VLOOKUP(D584,Tablas_Equivalencia!$A$3:$B$8,2,FALSE),"Sin dato")</f>
        <v/>
      </c>
      <c r="W584">
        <f>IFERROR(VLOOKUP(L584,Tablas_Equivalencia!$D$3:$E$9,2,FALSE),"Sin dato")</f>
        <v/>
      </c>
      <c r="X584">
        <f>IF(I584=1,"Varón","Mujer")</f>
        <v/>
      </c>
      <c r="Y584">
        <f>IFERROR(VLOOKUP(M584,Tablas_Equivalencia!$G$3:$H$6,2,FALSE),"Sin dato")</f>
        <v/>
      </c>
      <c r="Z584">
        <f>IF(J584&lt;=24,"18-24","25-29")</f>
        <v/>
      </c>
      <c r="AA584">
        <f>IF(M584&lt;&gt;1,"",IF(P584=2,1,0))</f>
        <v/>
      </c>
      <c r="AB584">
        <f>IF(M584&lt;&gt;1,"",IF(O584&gt;=2,1,0))</f>
        <v/>
      </c>
      <c r="AC584">
        <f>IF(M584&lt;&gt;1,"",IF(OR(Q584=999,Q584=""),"",IF(OR(Q584&lt;35,Q584&gt;48),1,0)))</f>
        <v/>
      </c>
      <c r="AD584">
        <f>IF(COUNT(AA584:AC584)&lt;3,"",SUM(AA584:AC584))</f>
        <v/>
      </c>
      <c r="AE584">
        <f>IF(L584&gt;=4,2,IF(L584&gt;=2,1,0))</f>
        <v/>
      </c>
      <c r="AF584">
        <f>IF(L584&gt;=5,1,0)</f>
        <v/>
      </c>
      <c r="AG584">
        <f>AE584+AF584</f>
        <v/>
      </c>
      <c r="AH584" s="15">
        <f>IF(M584&lt;&gt;1,"",IF(OR(R584=-9,R584=""),"",R584))</f>
        <v/>
      </c>
      <c r="AI584">
        <f>IF(M584&lt;&gt;1,"",IF(OR(Q584=999,Q584=""),"",Q584))</f>
        <v/>
      </c>
    </row>
    <row r="585">
      <c r="A585" t="inlineStr">
        <is>
          <t>TQRMNOP102921</t>
        </is>
      </c>
      <c r="B585" t="n">
        <v>2025</v>
      </c>
      <c r="C585" t="n">
        <v>1</v>
      </c>
      <c r="D585" t="n">
        <v>1</v>
      </c>
      <c r="E585" t="inlineStr">
        <is>
          <t>S</t>
        </is>
      </c>
      <c r="F585" t="n">
        <v>32</v>
      </c>
      <c r="G585" t="n">
        <v>706</v>
      </c>
      <c r="H585" t="n">
        <v>3</v>
      </c>
      <c r="I585" t="n">
        <v>2</v>
      </c>
      <c r="J585" t="n">
        <v>25</v>
      </c>
      <c r="K585" t="n">
        <v>1</v>
      </c>
      <c r="L585" t="n">
        <v>4</v>
      </c>
      <c r="M585" t="n">
        <v>1</v>
      </c>
      <c r="N585" t="n">
        <v>3</v>
      </c>
      <c r="O585" t="n">
        <v>1</v>
      </c>
      <c r="P585" t="n">
        <v>1</v>
      </c>
      <c r="Q585" t="n">
        <v>31</v>
      </c>
      <c r="R585" s="15" t="n">
        <v>315000</v>
      </c>
      <c r="S585" s="15" t="n">
        <v>91000</v>
      </c>
      <c r="T585" s="15" t="n">
        <v>406000</v>
      </c>
      <c r="U585" s="15" t="n">
        <v>119100</v>
      </c>
      <c r="V585">
        <f>IFERROR(VLOOKUP(D585,Tablas_Equivalencia!$A$3:$B$8,2,FALSE),"Sin dato")</f>
        <v/>
      </c>
      <c r="W585">
        <f>IFERROR(VLOOKUP(L585,Tablas_Equivalencia!$D$3:$E$9,2,FALSE),"Sin dato")</f>
        <v/>
      </c>
      <c r="X585">
        <f>IF(I585=1,"Varón","Mujer")</f>
        <v/>
      </c>
      <c r="Y585">
        <f>IFERROR(VLOOKUP(M585,Tablas_Equivalencia!$G$3:$H$6,2,FALSE),"Sin dato")</f>
        <v/>
      </c>
      <c r="Z585">
        <f>IF(J585&lt;=24,"18-24","25-29")</f>
        <v/>
      </c>
      <c r="AA585">
        <f>IF(M585&lt;&gt;1,"",IF(P585=2,1,0))</f>
        <v/>
      </c>
      <c r="AB585">
        <f>IF(M585&lt;&gt;1,"",IF(O585&gt;=2,1,0))</f>
        <v/>
      </c>
      <c r="AC585">
        <f>IF(M585&lt;&gt;1,"",IF(OR(Q585=999,Q585=""),"",IF(OR(Q585&lt;35,Q585&gt;48),1,0)))</f>
        <v/>
      </c>
      <c r="AD585">
        <f>IF(COUNT(AA585:AC585)&lt;3,"",SUM(AA585:AC585))</f>
        <v/>
      </c>
      <c r="AE585">
        <f>IF(L585&gt;=4,2,IF(L585&gt;=2,1,0))</f>
        <v/>
      </c>
      <c r="AF585">
        <f>IF(L585&gt;=5,1,0)</f>
        <v/>
      </c>
      <c r="AG585">
        <f>AE585+AF585</f>
        <v/>
      </c>
      <c r="AH585" s="15">
        <f>IF(M585&lt;&gt;1,"",IF(OR(R585=-9,R585=""),"",R585))</f>
        <v/>
      </c>
      <c r="AI585">
        <f>IF(M585&lt;&gt;1,"",IF(OR(Q585=999,Q585=""),"",Q585))</f>
        <v/>
      </c>
    </row>
    <row r="586">
      <c r="A586" t="inlineStr">
        <is>
          <t>TQRMNOP102922</t>
        </is>
      </c>
      <c r="B586" t="n">
        <v>2025</v>
      </c>
      <c r="C586" t="n">
        <v>1</v>
      </c>
      <c r="D586" t="n">
        <v>43</v>
      </c>
      <c r="E586" t="inlineStr">
        <is>
          <t>N</t>
        </is>
      </c>
      <c r="F586" t="n">
        <v>29</v>
      </c>
      <c r="G586" t="n">
        <v>1227</v>
      </c>
      <c r="H586" t="n">
        <v>3</v>
      </c>
      <c r="I586" t="n">
        <v>1</v>
      </c>
      <c r="J586" t="n">
        <v>20</v>
      </c>
      <c r="K586" t="n">
        <v>2</v>
      </c>
      <c r="L586" t="n">
        <v>1</v>
      </c>
      <c r="M586" t="n">
        <v>3</v>
      </c>
      <c r="R586" s="15" t="n">
        <v>0</v>
      </c>
      <c r="S586" s="15" t="n">
        <v>66000</v>
      </c>
      <c r="T586" s="15" t="n">
        <v>66000</v>
      </c>
      <c r="U586" s="15" t="n">
        <v>160000</v>
      </c>
      <c r="V586">
        <f>IFERROR(VLOOKUP(D586,Tablas_Equivalencia!$A$3:$B$8,2,FALSE),"Sin dato")</f>
        <v/>
      </c>
      <c r="W586">
        <f>IFERROR(VLOOKUP(L586,Tablas_Equivalencia!$D$3:$E$9,2,FALSE),"Sin dato")</f>
        <v/>
      </c>
      <c r="X586">
        <f>IF(I586=1,"Varón","Mujer")</f>
        <v/>
      </c>
      <c r="Y586">
        <f>IFERROR(VLOOKUP(M586,Tablas_Equivalencia!$G$3:$H$6,2,FALSE),"Sin dato")</f>
        <v/>
      </c>
      <c r="Z586">
        <f>IF(J586&lt;=24,"18-24","25-29")</f>
        <v/>
      </c>
      <c r="AA586">
        <f>IF(M586&lt;&gt;1,"",IF(P586=2,1,0))</f>
        <v/>
      </c>
      <c r="AB586">
        <f>IF(M586&lt;&gt;1,"",IF(O586&gt;=2,1,0))</f>
        <v/>
      </c>
      <c r="AC586">
        <f>IF(M586&lt;&gt;1,"",IF(OR(Q586=999,Q586=""),"",IF(OR(Q586&lt;35,Q586&gt;48),1,0)))</f>
        <v/>
      </c>
      <c r="AD586">
        <f>IF(COUNT(AA586:AC586)&lt;3,"",SUM(AA586:AC586))</f>
        <v/>
      </c>
      <c r="AE586">
        <f>IF(L586&gt;=4,2,IF(L586&gt;=2,1,0))</f>
        <v/>
      </c>
      <c r="AF586">
        <f>IF(L586&gt;=5,1,0)</f>
        <v/>
      </c>
      <c r="AG586">
        <f>AE586+AF586</f>
        <v/>
      </c>
      <c r="AH586" s="15">
        <f>IF(M586&lt;&gt;1,"",IF(OR(R586=-9,R586=""),"",R586))</f>
        <v/>
      </c>
      <c r="AI586">
        <f>IF(M586&lt;&gt;1,"",IF(OR(Q586=999,Q586=""),"",Q586))</f>
        <v/>
      </c>
    </row>
    <row r="587">
      <c r="A587" t="inlineStr">
        <is>
          <t>TQRMNOP102925</t>
        </is>
      </c>
      <c r="B587" t="n">
        <v>2025</v>
      </c>
      <c r="C587" t="n">
        <v>1</v>
      </c>
      <c r="D587" t="n">
        <v>43</v>
      </c>
      <c r="E587" t="inlineStr">
        <is>
          <t>S</t>
        </is>
      </c>
      <c r="F587" t="n">
        <v>19</v>
      </c>
      <c r="G587" t="n">
        <v>583</v>
      </c>
      <c r="H587" t="n">
        <v>2</v>
      </c>
      <c r="I587" t="n">
        <v>2</v>
      </c>
      <c r="J587" t="n">
        <v>26</v>
      </c>
      <c r="K587" t="n">
        <v>2</v>
      </c>
      <c r="L587" t="n">
        <v>6</v>
      </c>
      <c r="M587" t="n">
        <v>1</v>
      </c>
      <c r="N587" t="n">
        <v>3</v>
      </c>
      <c r="O587" t="n">
        <v>1</v>
      </c>
      <c r="P587" t="n">
        <v>1</v>
      </c>
      <c r="Q587" t="n">
        <v>67</v>
      </c>
      <c r="R587" s="15" t="n">
        <v>1278000</v>
      </c>
      <c r="S587" s="15" t="n">
        <v>0</v>
      </c>
      <c r="T587" s="15" t="n">
        <v>1278000</v>
      </c>
      <c r="U587" s="15" t="n">
        <v>187600</v>
      </c>
      <c r="V587">
        <f>IFERROR(VLOOKUP(D587,Tablas_Equivalencia!$A$3:$B$8,2,FALSE),"Sin dato")</f>
        <v/>
      </c>
      <c r="W587">
        <f>IFERROR(VLOOKUP(L587,Tablas_Equivalencia!$D$3:$E$9,2,FALSE),"Sin dato")</f>
        <v/>
      </c>
      <c r="X587">
        <f>IF(I587=1,"Varón","Mujer")</f>
        <v/>
      </c>
      <c r="Y587">
        <f>IFERROR(VLOOKUP(M587,Tablas_Equivalencia!$G$3:$H$6,2,FALSE),"Sin dato")</f>
        <v/>
      </c>
      <c r="Z587">
        <f>IF(J587&lt;=24,"18-24","25-29")</f>
        <v/>
      </c>
      <c r="AA587">
        <f>IF(M587&lt;&gt;1,"",IF(P587=2,1,0))</f>
        <v/>
      </c>
      <c r="AB587">
        <f>IF(M587&lt;&gt;1,"",IF(O587&gt;=2,1,0))</f>
        <v/>
      </c>
      <c r="AC587">
        <f>IF(M587&lt;&gt;1,"",IF(OR(Q587=999,Q587=""),"",IF(OR(Q587&lt;35,Q587&gt;48),1,0)))</f>
        <v/>
      </c>
      <c r="AD587">
        <f>IF(COUNT(AA587:AC587)&lt;3,"",SUM(AA587:AC587))</f>
        <v/>
      </c>
      <c r="AE587">
        <f>IF(L587&gt;=4,2,IF(L587&gt;=2,1,0))</f>
        <v/>
      </c>
      <c r="AF587">
        <f>IF(L587&gt;=5,1,0)</f>
        <v/>
      </c>
      <c r="AG587">
        <f>AE587+AF587</f>
        <v/>
      </c>
      <c r="AH587" s="15">
        <f>IF(M587&lt;&gt;1,"",IF(OR(R587=-9,R587=""),"",R587))</f>
        <v/>
      </c>
      <c r="AI587">
        <f>IF(M587&lt;&gt;1,"",IF(OR(Q587=999,Q587=""),"",Q587))</f>
        <v/>
      </c>
    </row>
    <row r="588">
      <c r="A588" t="inlineStr">
        <is>
          <t>TQRMNOP102935</t>
        </is>
      </c>
      <c r="B588" t="n">
        <v>2025</v>
      </c>
      <c r="C588" t="n">
        <v>1</v>
      </c>
      <c r="D588" t="n">
        <v>44</v>
      </c>
      <c r="E588" t="inlineStr">
        <is>
          <t>N</t>
        </is>
      </c>
      <c r="F588" t="n">
        <v>4</v>
      </c>
      <c r="G588" t="n">
        <v>1119</v>
      </c>
      <c r="H588" t="n">
        <v>1</v>
      </c>
      <c r="I588" t="n">
        <v>2</v>
      </c>
      <c r="J588" t="n">
        <v>26</v>
      </c>
      <c r="K588" t="n">
        <v>2</v>
      </c>
      <c r="L588" t="n">
        <v>5</v>
      </c>
      <c r="M588" t="n">
        <v>1</v>
      </c>
      <c r="N588" t="n">
        <v>3</v>
      </c>
      <c r="O588" t="n">
        <v>1</v>
      </c>
      <c r="P588" t="n">
        <v>1</v>
      </c>
      <c r="Q588" t="n">
        <v>23</v>
      </c>
      <c r="R588" s="15" t="n">
        <v>826000</v>
      </c>
      <c r="S588" s="15" t="n">
        <v>0</v>
      </c>
      <c r="T588" s="15" t="n">
        <v>826000</v>
      </c>
      <c r="U588" s="15" t="n">
        <v>377900</v>
      </c>
      <c r="V588">
        <f>IFERROR(VLOOKUP(D588,Tablas_Equivalencia!$A$3:$B$8,2,FALSE),"Sin dato")</f>
        <v/>
      </c>
      <c r="W588">
        <f>IFERROR(VLOOKUP(L588,Tablas_Equivalencia!$D$3:$E$9,2,FALSE),"Sin dato")</f>
        <v/>
      </c>
      <c r="X588">
        <f>IF(I588=1,"Varón","Mujer")</f>
        <v/>
      </c>
      <c r="Y588">
        <f>IFERROR(VLOOKUP(M588,Tablas_Equivalencia!$G$3:$H$6,2,FALSE),"Sin dato")</f>
        <v/>
      </c>
      <c r="Z588">
        <f>IF(J588&lt;=24,"18-24","25-29")</f>
        <v/>
      </c>
      <c r="AA588">
        <f>IF(M588&lt;&gt;1,"",IF(P588=2,1,0))</f>
        <v/>
      </c>
      <c r="AB588">
        <f>IF(M588&lt;&gt;1,"",IF(O588&gt;=2,1,0))</f>
        <v/>
      </c>
      <c r="AC588">
        <f>IF(M588&lt;&gt;1,"",IF(OR(Q588=999,Q588=""),"",IF(OR(Q588&lt;35,Q588&gt;48),1,0)))</f>
        <v/>
      </c>
      <c r="AD588">
        <f>IF(COUNT(AA588:AC588)&lt;3,"",SUM(AA588:AC588))</f>
        <v/>
      </c>
      <c r="AE588">
        <f>IF(L588&gt;=4,2,IF(L588&gt;=2,1,0))</f>
        <v/>
      </c>
      <c r="AF588">
        <f>IF(L588&gt;=5,1,0)</f>
        <v/>
      </c>
      <c r="AG588">
        <f>AE588+AF588</f>
        <v/>
      </c>
      <c r="AH588" s="15">
        <f>IF(M588&lt;&gt;1,"",IF(OR(R588=-9,R588=""),"",R588))</f>
        <v/>
      </c>
      <c r="AI588">
        <f>IF(M588&lt;&gt;1,"",IF(OR(Q588=999,Q588=""),"",Q588))</f>
        <v/>
      </c>
    </row>
    <row r="589">
      <c r="A589" t="inlineStr">
        <is>
          <t>TQRMNOP102939</t>
        </is>
      </c>
      <c r="B589" t="n">
        <v>2025</v>
      </c>
      <c r="C589" t="n">
        <v>1</v>
      </c>
      <c r="D589" t="n">
        <v>42</v>
      </c>
      <c r="E589" t="inlineStr">
        <is>
          <t>N</t>
        </is>
      </c>
      <c r="F589" t="n">
        <v>25</v>
      </c>
      <c r="G589" t="n">
        <v>1469</v>
      </c>
      <c r="H589" t="n">
        <v>1</v>
      </c>
      <c r="I589" t="n">
        <v>2</v>
      </c>
      <c r="J589" t="n">
        <v>22</v>
      </c>
      <c r="K589" t="n">
        <v>2</v>
      </c>
      <c r="L589" t="n">
        <v>3</v>
      </c>
      <c r="M589" t="n">
        <v>2</v>
      </c>
      <c r="R589" s="15" t="n">
        <v>0</v>
      </c>
      <c r="S589" s="15" t="n">
        <v>0</v>
      </c>
      <c r="T589" s="15" t="n">
        <v>0</v>
      </c>
      <c r="U589" s="15" t="n">
        <v>200300</v>
      </c>
      <c r="V589">
        <f>IFERROR(VLOOKUP(D589,Tablas_Equivalencia!$A$3:$B$8,2,FALSE),"Sin dato")</f>
        <v/>
      </c>
      <c r="W589">
        <f>IFERROR(VLOOKUP(L589,Tablas_Equivalencia!$D$3:$E$9,2,FALSE),"Sin dato")</f>
        <v/>
      </c>
      <c r="X589">
        <f>IF(I589=1,"Varón","Mujer")</f>
        <v/>
      </c>
      <c r="Y589">
        <f>IFERROR(VLOOKUP(M589,Tablas_Equivalencia!$G$3:$H$6,2,FALSE),"Sin dato")</f>
        <v/>
      </c>
      <c r="Z589">
        <f>IF(J589&lt;=24,"18-24","25-29")</f>
        <v/>
      </c>
      <c r="AA589">
        <f>IF(M589&lt;&gt;1,"",IF(P589=2,1,0))</f>
        <v/>
      </c>
      <c r="AB589">
        <f>IF(M589&lt;&gt;1,"",IF(O589&gt;=2,1,0))</f>
        <v/>
      </c>
      <c r="AC589">
        <f>IF(M589&lt;&gt;1,"",IF(OR(Q589=999,Q589=""),"",IF(OR(Q589&lt;35,Q589&gt;48),1,0)))</f>
        <v/>
      </c>
      <c r="AD589">
        <f>IF(COUNT(AA589:AC589)&lt;3,"",SUM(AA589:AC589))</f>
        <v/>
      </c>
      <c r="AE589">
        <f>IF(L589&gt;=4,2,IF(L589&gt;=2,1,0))</f>
        <v/>
      </c>
      <c r="AF589">
        <f>IF(L589&gt;=5,1,0)</f>
        <v/>
      </c>
      <c r="AG589">
        <f>AE589+AF589</f>
        <v/>
      </c>
      <c r="AH589" s="15">
        <f>IF(M589&lt;&gt;1,"",IF(OR(R589=-9,R589=""),"",R589))</f>
        <v/>
      </c>
      <c r="AI589">
        <f>IF(M589&lt;&gt;1,"",IF(OR(Q589=999,Q589=""),"",Q589))</f>
        <v/>
      </c>
    </row>
    <row r="590">
      <c r="A590" t="inlineStr">
        <is>
          <t>TQRMNOP102943</t>
        </is>
      </c>
      <c r="B590" t="n">
        <v>2025</v>
      </c>
      <c r="C590" t="n">
        <v>1</v>
      </c>
      <c r="D590" t="n">
        <v>40</v>
      </c>
      <c r="E590" t="inlineStr">
        <is>
          <t>N</t>
        </is>
      </c>
      <c r="F590" t="n">
        <v>22</v>
      </c>
      <c r="G590" t="n">
        <v>614</v>
      </c>
      <c r="H590" t="n">
        <v>3</v>
      </c>
      <c r="I590" t="n">
        <v>1</v>
      </c>
      <c r="J590" t="n">
        <v>25</v>
      </c>
      <c r="K590" t="n">
        <v>2</v>
      </c>
      <c r="L590" t="n">
        <v>4</v>
      </c>
      <c r="M590" t="n">
        <v>2</v>
      </c>
      <c r="R590" s="15" t="n">
        <v>0</v>
      </c>
      <c r="S590" s="15" t="n">
        <v>0</v>
      </c>
      <c r="T590" s="15" t="n">
        <v>0</v>
      </c>
      <c r="U590" s="15" t="n">
        <v>180400</v>
      </c>
      <c r="V590">
        <f>IFERROR(VLOOKUP(D590,Tablas_Equivalencia!$A$3:$B$8,2,FALSE),"Sin dato")</f>
        <v/>
      </c>
      <c r="W590">
        <f>IFERROR(VLOOKUP(L590,Tablas_Equivalencia!$D$3:$E$9,2,FALSE),"Sin dato")</f>
        <v/>
      </c>
      <c r="X590">
        <f>IF(I590=1,"Varón","Mujer")</f>
        <v/>
      </c>
      <c r="Y590">
        <f>IFERROR(VLOOKUP(M590,Tablas_Equivalencia!$G$3:$H$6,2,FALSE),"Sin dato")</f>
        <v/>
      </c>
      <c r="Z590">
        <f>IF(J590&lt;=24,"18-24","25-29")</f>
        <v/>
      </c>
      <c r="AA590">
        <f>IF(M590&lt;&gt;1,"",IF(P590=2,1,0))</f>
        <v/>
      </c>
      <c r="AB590">
        <f>IF(M590&lt;&gt;1,"",IF(O590&gt;=2,1,0))</f>
        <v/>
      </c>
      <c r="AC590">
        <f>IF(M590&lt;&gt;1,"",IF(OR(Q590=999,Q590=""),"",IF(OR(Q590&lt;35,Q590&gt;48),1,0)))</f>
        <v/>
      </c>
      <c r="AD590">
        <f>IF(COUNT(AA590:AC590)&lt;3,"",SUM(AA590:AC590))</f>
        <v/>
      </c>
      <c r="AE590">
        <f>IF(L590&gt;=4,2,IF(L590&gt;=2,1,0))</f>
        <v/>
      </c>
      <c r="AF590">
        <f>IF(L590&gt;=5,1,0)</f>
        <v/>
      </c>
      <c r="AG590">
        <f>AE590+AF590</f>
        <v/>
      </c>
      <c r="AH590" s="15">
        <f>IF(M590&lt;&gt;1,"",IF(OR(R590=-9,R590=""),"",R590))</f>
        <v/>
      </c>
      <c r="AI590">
        <f>IF(M590&lt;&gt;1,"",IF(OR(Q590=999,Q590=""),"",Q590))</f>
        <v/>
      </c>
    </row>
    <row r="591">
      <c r="A591" t="inlineStr">
        <is>
          <t>TQRMNOP102947</t>
        </is>
      </c>
      <c r="B591" t="n">
        <v>2025</v>
      </c>
      <c r="C591" t="n">
        <v>1</v>
      </c>
      <c r="D591" t="n">
        <v>40</v>
      </c>
      <c r="E591" t="inlineStr">
        <is>
          <t>N</t>
        </is>
      </c>
      <c r="F591" t="n">
        <v>23</v>
      </c>
      <c r="G591" t="n">
        <v>1692</v>
      </c>
      <c r="H591" t="n">
        <v>1</v>
      </c>
      <c r="I591" t="n">
        <v>2</v>
      </c>
      <c r="J591" t="n">
        <v>19</v>
      </c>
      <c r="K591" t="n">
        <v>1</v>
      </c>
      <c r="L591" t="n">
        <v>5</v>
      </c>
      <c r="M591" t="n">
        <v>1</v>
      </c>
      <c r="N591" t="n">
        <v>1</v>
      </c>
      <c r="O591" t="n">
        <v>2</v>
      </c>
      <c r="P591" t="n">
        <v>2</v>
      </c>
      <c r="Q591" t="n">
        <v>34</v>
      </c>
      <c r="R591" s="15" t="n">
        <v>288000</v>
      </c>
      <c r="S591" s="15" t="n">
        <v>44000</v>
      </c>
      <c r="T591" s="15" t="n">
        <v>332000</v>
      </c>
      <c r="U591" s="15" t="n">
        <v>115200</v>
      </c>
      <c r="V591">
        <f>IFERROR(VLOOKUP(D591,Tablas_Equivalencia!$A$3:$B$8,2,FALSE),"Sin dato")</f>
        <v/>
      </c>
      <c r="W591">
        <f>IFERROR(VLOOKUP(L591,Tablas_Equivalencia!$D$3:$E$9,2,FALSE),"Sin dato")</f>
        <v/>
      </c>
      <c r="X591">
        <f>IF(I591=1,"Varón","Mujer")</f>
        <v/>
      </c>
      <c r="Y591">
        <f>IFERROR(VLOOKUP(M591,Tablas_Equivalencia!$G$3:$H$6,2,FALSE),"Sin dato")</f>
        <v/>
      </c>
      <c r="Z591">
        <f>IF(J591&lt;=24,"18-24","25-29")</f>
        <v/>
      </c>
      <c r="AA591">
        <f>IF(M591&lt;&gt;1,"",IF(P591=2,1,0))</f>
        <v/>
      </c>
      <c r="AB591">
        <f>IF(M591&lt;&gt;1,"",IF(O591&gt;=2,1,0))</f>
        <v/>
      </c>
      <c r="AC591">
        <f>IF(M591&lt;&gt;1,"",IF(OR(Q591=999,Q591=""),"",IF(OR(Q591&lt;35,Q591&gt;48),1,0)))</f>
        <v/>
      </c>
      <c r="AD591">
        <f>IF(COUNT(AA591:AC591)&lt;3,"",SUM(AA591:AC591))</f>
        <v/>
      </c>
      <c r="AE591">
        <f>IF(L591&gt;=4,2,IF(L591&gt;=2,1,0))</f>
        <v/>
      </c>
      <c r="AF591">
        <f>IF(L591&gt;=5,1,0)</f>
        <v/>
      </c>
      <c r="AG591">
        <f>AE591+AF591</f>
        <v/>
      </c>
      <c r="AH591" s="15">
        <f>IF(M591&lt;&gt;1,"",IF(OR(R591=-9,R591=""),"",R591))</f>
        <v/>
      </c>
      <c r="AI591">
        <f>IF(M591&lt;&gt;1,"",IF(OR(Q591=999,Q591=""),"",Q591))</f>
        <v/>
      </c>
    </row>
    <row r="592">
      <c r="A592" t="inlineStr">
        <is>
          <t>TQRMNOP102955</t>
        </is>
      </c>
      <c r="B592" t="n">
        <v>2025</v>
      </c>
      <c r="C592" t="n">
        <v>1</v>
      </c>
      <c r="D592" t="n">
        <v>1</v>
      </c>
      <c r="E592" t="inlineStr">
        <is>
          <t>S</t>
        </is>
      </c>
      <c r="F592" t="n">
        <v>32</v>
      </c>
      <c r="G592" t="n">
        <v>1039</v>
      </c>
      <c r="H592" t="n">
        <v>10</v>
      </c>
      <c r="I592" t="n">
        <v>1</v>
      </c>
      <c r="J592" t="n">
        <v>26</v>
      </c>
      <c r="K592" t="n">
        <v>2</v>
      </c>
      <c r="L592" t="n">
        <v>4</v>
      </c>
      <c r="M592" t="n">
        <v>1</v>
      </c>
      <c r="N592" t="n">
        <v>3</v>
      </c>
      <c r="O592" t="n">
        <v>2</v>
      </c>
      <c r="P592" t="n">
        <v>2</v>
      </c>
      <c r="Q592" t="n">
        <v>48</v>
      </c>
      <c r="R592" s="15" t="n">
        <v>-9</v>
      </c>
      <c r="S592" s="15" t="n">
        <v>14000</v>
      </c>
      <c r="T592" s="15" t="n">
        <v>13991</v>
      </c>
      <c r="U592" s="15" t="n">
        <v>175800</v>
      </c>
      <c r="V592">
        <f>IFERROR(VLOOKUP(D592,Tablas_Equivalencia!$A$3:$B$8,2,FALSE),"Sin dato")</f>
        <v/>
      </c>
      <c r="W592">
        <f>IFERROR(VLOOKUP(L592,Tablas_Equivalencia!$D$3:$E$9,2,FALSE),"Sin dato")</f>
        <v/>
      </c>
      <c r="X592">
        <f>IF(I592=1,"Varón","Mujer")</f>
        <v/>
      </c>
      <c r="Y592">
        <f>IFERROR(VLOOKUP(M592,Tablas_Equivalencia!$G$3:$H$6,2,FALSE),"Sin dato")</f>
        <v/>
      </c>
      <c r="Z592">
        <f>IF(J592&lt;=24,"18-24","25-29")</f>
        <v/>
      </c>
      <c r="AA592">
        <f>IF(M592&lt;&gt;1,"",IF(P592=2,1,0))</f>
        <v/>
      </c>
      <c r="AB592">
        <f>IF(M592&lt;&gt;1,"",IF(O592&gt;=2,1,0))</f>
        <v/>
      </c>
      <c r="AC592">
        <f>IF(M592&lt;&gt;1,"",IF(OR(Q592=999,Q592=""),"",IF(OR(Q592&lt;35,Q592&gt;48),1,0)))</f>
        <v/>
      </c>
      <c r="AD592">
        <f>IF(COUNT(AA592:AC592)&lt;3,"",SUM(AA592:AC592))</f>
        <v/>
      </c>
      <c r="AE592">
        <f>IF(L592&gt;=4,2,IF(L592&gt;=2,1,0))</f>
        <v/>
      </c>
      <c r="AF592">
        <f>IF(L592&gt;=5,1,0)</f>
        <v/>
      </c>
      <c r="AG592">
        <f>AE592+AF592</f>
        <v/>
      </c>
      <c r="AH592" s="15">
        <f>IF(M592&lt;&gt;1,"",IF(OR(R592=-9,R592=""),"",R592))</f>
        <v/>
      </c>
      <c r="AI592">
        <f>IF(M592&lt;&gt;1,"",IF(OR(Q592=999,Q592=""),"",Q592))</f>
        <v/>
      </c>
    </row>
    <row r="593">
      <c r="A593" t="inlineStr">
        <is>
          <t>TQRMNOP102962</t>
        </is>
      </c>
      <c r="B593" t="n">
        <v>2025</v>
      </c>
      <c r="C593" t="n">
        <v>1</v>
      </c>
      <c r="D593" t="n">
        <v>1</v>
      </c>
      <c r="E593" t="inlineStr">
        <is>
          <t>S</t>
        </is>
      </c>
      <c r="F593" t="n">
        <v>32</v>
      </c>
      <c r="G593" t="n">
        <v>1011</v>
      </c>
      <c r="H593" t="n">
        <v>2</v>
      </c>
      <c r="I593" t="n">
        <v>1</v>
      </c>
      <c r="J593" t="n">
        <v>27</v>
      </c>
      <c r="K593" t="n">
        <v>2</v>
      </c>
      <c r="L593" t="n">
        <v>4</v>
      </c>
      <c r="M593" t="n">
        <v>1</v>
      </c>
      <c r="N593" t="n">
        <v>3</v>
      </c>
      <c r="O593" t="n">
        <v>1</v>
      </c>
      <c r="P593" t="n">
        <v>1</v>
      </c>
      <c r="Q593" t="n">
        <v>50</v>
      </c>
      <c r="R593" s="15" t="n">
        <v>1606000</v>
      </c>
      <c r="S593" s="15" t="n">
        <v>0</v>
      </c>
      <c r="T593" s="15" t="n">
        <v>1606000</v>
      </c>
      <c r="U593" s="15" t="n">
        <v>130800</v>
      </c>
      <c r="V593">
        <f>IFERROR(VLOOKUP(D593,Tablas_Equivalencia!$A$3:$B$8,2,FALSE),"Sin dato")</f>
        <v/>
      </c>
      <c r="W593">
        <f>IFERROR(VLOOKUP(L593,Tablas_Equivalencia!$D$3:$E$9,2,FALSE),"Sin dato")</f>
        <v/>
      </c>
      <c r="X593">
        <f>IF(I593=1,"Varón","Mujer")</f>
        <v/>
      </c>
      <c r="Y593">
        <f>IFERROR(VLOOKUP(M593,Tablas_Equivalencia!$G$3:$H$6,2,FALSE),"Sin dato")</f>
        <v/>
      </c>
      <c r="Z593">
        <f>IF(J593&lt;=24,"18-24","25-29")</f>
        <v/>
      </c>
      <c r="AA593">
        <f>IF(M593&lt;&gt;1,"",IF(P593=2,1,0))</f>
        <v/>
      </c>
      <c r="AB593">
        <f>IF(M593&lt;&gt;1,"",IF(O593&gt;=2,1,0))</f>
        <v/>
      </c>
      <c r="AC593">
        <f>IF(M593&lt;&gt;1,"",IF(OR(Q593=999,Q593=""),"",IF(OR(Q593&lt;35,Q593&gt;48),1,0)))</f>
        <v/>
      </c>
      <c r="AD593">
        <f>IF(COUNT(AA593:AC593)&lt;3,"",SUM(AA593:AC593))</f>
        <v/>
      </c>
      <c r="AE593">
        <f>IF(L593&gt;=4,2,IF(L593&gt;=2,1,0))</f>
        <v/>
      </c>
      <c r="AF593">
        <f>IF(L593&gt;=5,1,0)</f>
        <v/>
      </c>
      <c r="AG593">
        <f>AE593+AF593</f>
        <v/>
      </c>
      <c r="AH593" s="15">
        <f>IF(M593&lt;&gt;1,"",IF(OR(R593=-9,R593=""),"",R593))</f>
        <v/>
      </c>
      <c r="AI593">
        <f>IF(M593&lt;&gt;1,"",IF(OR(Q593=999,Q593=""),"",Q593))</f>
        <v/>
      </c>
    </row>
    <row r="594">
      <c r="A594" t="inlineStr">
        <is>
          <t>TQRMNOP102966</t>
        </is>
      </c>
      <c r="B594" t="n">
        <v>2025</v>
      </c>
      <c r="C594" t="n">
        <v>1</v>
      </c>
      <c r="D594" t="n">
        <v>43</v>
      </c>
      <c r="E594" t="inlineStr">
        <is>
          <t>S</t>
        </is>
      </c>
      <c r="F594" t="n">
        <v>36</v>
      </c>
      <c r="G594" t="n">
        <v>1192</v>
      </c>
      <c r="H594" t="n">
        <v>3</v>
      </c>
      <c r="I594" t="n">
        <v>1</v>
      </c>
      <c r="J594" t="n">
        <v>27</v>
      </c>
      <c r="K594" t="n">
        <v>1</v>
      </c>
      <c r="L594" t="n">
        <v>5</v>
      </c>
      <c r="M594" t="n">
        <v>1</v>
      </c>
      <c r="N594" t="n">
        <v>3</v>
      </c>
      <c r="O594" t="n">
        <v>1</v>
      </c>
      <c r="P594" t="n">
        <v>1</v>
      </c>
      <c r="Q594" t="n">
        <v>35</v>
      </c>
      <c r="R594" s="15" t="n">
        <v>1182000</v>
      </c>
      <c r="S594" s="15" t="n">
        <v>0</v>
      </c>
      <c r="T594" s="15" t="n">
        <v>1182000</v>
      </c>
      <c r="U594" s="15" t="n">
        <v>346400</v>
      </c>
      <c r="V594">
        <f>IFERROR(VLOOKUP(D594,Tablas_Equivalencia!$A$3:$B$8,2,FALSE),"Sin dato")</f>
        <v/>
      </c>
      <c r="W594">
        <f>IFERROR(VLOOKUP(L594,Tablas_Equivalencia!$D$3:$E$9,2,FALSE),"Sin dato")</f>
        <v/>
      </c>
      <c r="X594">
        <f>IF(I594=1,"Varón","Mujer")</f>
        <v/>
      </c>
      <c r="Y594">
        <f>IFERROR(VLOOKUP(M594,Tablas_Equivalencia!$G$3:$H$6,2,FALSE),"Sin dato")</f>
        <v/>
      </c>
      <c r="Z594">
        <f>IF(J594&lt;=24,"18-24","25-29")</f>
        <v/>
      </c>
      <c r="AA594">
        <f>IF(M594&lt;&gt;1,"",IF(P594=2,1,0))</f>
        <v/>
      </c>
      <c r="AB594">
        <f>IF(M594&lt;&gt;1,"",IF(O594&gt;=2,1,0))</f>
        <v/>
      </c>
      <c r="AC594">
        <f>IF(M594&lt;&gt;1,"",IF(OR(Q594=999,Q594=""),"",IF(OR(Q594&lt;35,Q594&gt;48),1,0)))</f>
        <v/>
      </c>
      <c r="AD594">
        <f>IF(COUNT(AA594:AC594)&lt;3,"",SUM(AA594:AC594))</f>
        <v/>
      </c>
      <c r="AE594">
        <f>IF(L594&gt;=4,2,IF(L594&gt;=2,1,0))</f>
        <v/>
      </c>
      <c r="AF594">
        <f>IF(L594&gt;=5,1,0)</f>
        <v/>
      </c>
      <c r="AG594">
        <f>AE594+AF594</f>
        <v/>
      </c>
      <c r="AH594" s="15">
        <f>IF(M594&lt;&gt;1,"",IF(OR(R594=-9,R594=""),"",R594))</f>
        <v/>
      </c>
      <c r="AI594">
        <f>IF(M594&lt;&gt;1,"",IF(OR(Q594=999,Q594=""),"",Q594))</f>
        <v/>
      </c>
    </row>
    <row r="595">
      <c r="A595" t="inlineStr">
        <is>
          <t>TQRMNOP102970</t>
        </is>
      </c>
      <c r="B595" t="n">
        <v>2025</v>
      </c>
      <c r="C595" t="n">
        <v>1</v>
      </c>
      <c r="D595" t="n">
        <v>44</v>
      </c>
      <c r="E595" t="inlineStr">
        <is>
          <t>N</t>
        </is>
      </c>
      <c r="F595" t="n">
        <v>2</v>
      </c>
      <c r="G595" t="n">
        <v>878</v>
      </c>
      <c r="H595" t="n">
        <v>3</v>
      </c>
      <c r="I595" t="n">
        <v>1</v>
      </c>
      <c r="J595" t="n">
        <v>23</v>
      </c>
      <c r="K595" t="n">
        <v>1</v>
      </c>
      <c r="L595" t="n">
        <v>4</v>
      </c>
      <c r="M595" t="n">
        <v>1</v>
      </c>
      <c r="N595" t="n">
        <v>3</v>
      </c>
      <c r="O595" t="n">
        <v>3</v>
      </c>
      <c r="P595" t="n">
        <v>2</v>
      </c>
      <c r="Q595" t="n">
        <v>30</v>
      </c>
      <c r="R595" s="15" t="n">
        <v>511000</v>
      </c>
      <c r="S595" s="15" t="n">
        <v>0</v>
      </c>
      <c r="T595" s="15" t="n">
        <v>511000</v>
      </c>
      <c r="U595" s="15" t="n">
        <v>311300</v>
      </c>
      <c r="V595">
        <f>IFERROR(VLOOKUP(D595,Tablas_Equivalencia!$A$3:$B$8,2,FALSE),"Sin dato")</f>
        <v/>
      </c>
      <c r="W595">
        <f>IFERROR(VLOOKUP(L595,Tablas_Equivalencia!$D$3:$E$9,2,FALSE),"Sin dato")</f>
        <v/>
      </c>
      <c r="X595">
        <f>IF(I595=1,"Varón","Mujer")</f>
        <v/>
      </c>
      <c r="Y595">
        <f>IFERROR(VLOOKUP(M595,Tablas_Equivalencia!$G$3:$H$6,2,FALSE),"Sin dato")</f>
        <v/>
      </c>
      <c r="Z595">
        <f>IF(J595&lt;=24,"18-24","25-29")</f>
        <v/>
      </c>
      <c r="AA595">
        <f>IF(M595&lt;&gt;1,"",IF(P595=2,1,0))</f>
        <v/>
      </c>
      <c r="AB595">
        <f>IF(M595&lt;&gt;1,"",IF(O595&gt;=2,1,0))</f>
        <v/>
      </c>
      <c r="AC595">
        <f>IF(M595&lt;&gt;1,"",IF(OR(Q595=999,Q595=""),"",IF(OR(Q595&lt;35,Q595&gt;48),1,0)))</f>
        <v/>
      </c>
      <c r="AD595">
        <f>IF(COUNT(AA595:AC595)&lt;3,"",SUM(AA595:AC595))</f>
        <v/>
      </c>
      <c r="AE595">
        <f>IF(L595&gt;=4,2,IF(L595&gt;=2,1,0))</f>
        <v/>
      </c>
      <c r="AF595">
        <f>IF(L595&gt;=5,1,0)</f>
        <v/>
      </c>
      <c r="AG595">
        <f>AE595+AF595</f>
        <v/>
      </c>
      <c r="AH595" s="15">
        <f>IF(M595&lt;&gt;1,"",IF(OR(R595=-9,R595=""),"",R595))</f>
        <v/>
      </c>
      <c r="AI595">
        <f>IF(M595&lt;&gt;1,"",IF(OR(Q595=999,Q595=""),"",Q595))</f>
        <v/>
      </c>
    </row>
    <row r="596">
      <c r="A596" t="inlineStr">
        <is>
          <t>TQRMNOP102977</t>
        </is>
      </c>
      <c r="B596" t="n">
        <v>2025</v>
      </c>
      <c r="C596" t="n">
        <v>1</v>
      </c>
      <c r="D596" t="n">
        <v>1</v>
      </c>
      <c r="E596" t="inlineStr">
        <is>
          <t>S</t>
        </is>
      </c>
      <c r="F596" t="n">
        <v>32</v>
      </c>
      <c r="G596" t="n">
        <v>962</v>
      </c>
      <c r="H596" t="n">
        <v>3</v>
      </c>
      <c r="I596" t="n">
        <v>1</v>
      </c>
      <c r="J596" t="n">
        <v>28</v>
      </c>
      <c r="K596" t="n">
        <v>1</v>
      </c>
      <c r="L596" t="n">
        <v>5</v>
      </c>
      <c r="M596" t="n">
        <v>1</v>
      </c>
      <c r="N596" t="n">
        <v>3</v>
      </c>
      <c r="O596" t="n">
        <v>1</v>
      </c>
      <c r="P596" t="n">
        <v>1</v>
      </c>
      <c r="Q596" t="n">
        <v>31</v>
      </c>
      <c r="R596" s="15" t="n">
        <v>883000</v>
      </c>
      <c r="S596" s="15" t="n">
        <v>0</v>
      </c>
      <c r="T596" s="15" t="n">
        <v>883000</v>
      </c>
      <c r="U596" s="15" t="n">
        <v>113600</v>
      </c>
      <c r="V596">
        <f>IFERROR(VLOOKUP(D596,Tablas_Equivalencia!$A$3:$B$8,2,FALSE),"Sin dato")</f>
        <v/>
      </c>
      <c r="W596">
        <f>IFERROR(VLOOKUP(L596,Tablas_Equivalencia!$D$3:$E$9,2,FALSE),"Sin dato")</f>
        <v/>
      </c>
      <c r="X596">
        <f>IF(I596=1,"Varón","Mujer")</f>
        <v/>
      </c>
      <c r="Y596">
        <f>IFERROR(VLOOKUP(M596,Tablas_Equivalencia!$G$3:$H$6,2,FALSE),"Sin dato")</f>
        <v/>
      </c>
      <c r="Z596">
        <f>IF(J596&lt;=24,"18-24","25-29")</f>
        <v/>
      </c>
      <c r="AA596">
        <f>IF(M596&lt;&gt;1,"",IF(P596=2,1,0))</f>
        <v/>
      </c>
      <c r="AB596">
        <f>IF(M596&lt;&gt;1,"",IF(O596&gt;=2,1,0))</f>
        <v/>
      </c>
      <c r="AC596">
        <f>IF(M596&lt;&gt;1,"",IF(OR(Q596=999,Q596=""),"",IF(OR(Q596&lt;35,Q596&gt;48),1,0)))</f>
        <v/>
      </c>
      <c r="AD596">
        <f>IF(COUNT(AA596:AC596)&lt;3,"",SUM(AA596:AC596))</f>
        <v/>
      </c>
      <c r="AE596">
        <f>IF(L596&gt;=4,2,IF(L596&gt;=2,1,0))</f>
        <v/>
      </c>
      <c r="AF596">
        <f>IF(L596&gt;=5,1,0)</f>
        <v/>
      </c>
      <c r="AG596">
        <f>AE596+AF596</f>
        <v/>
      </c>
      <c r="AH596" s="15">
        <f>IF(M596&lt;&gt;1,"",IF(OR(R596=-9,R596=""),"",R596))</f>
        <v/>
      </c>
      <c r="AI596">
        <f>IF(M596&lt;&gt;1,"",IF(OR(Q596=999,Q596=""),"",Q596))</f>
        <v/>
      </c>
    </row>
    <row r="597">
      <c r="A597" t="inlineStr">
        <is>
          <t>TQRMNOP102980</t>
        </is>
      </c>
      <c r="B597" t="n">
        <v>2025</v>
      </c>
      <c r="C597" t="n">
        <v>1</v>
      </c>
      <c r="D597" t="n">
        <v>1</v>
      </c>
      <c r="E597" t="inlineStr">
        <is>
          <t>S</t>
        </is>
      </c>
      <c r="F597" t="n">
        <v>33</v>
      </c>
      <c r="G597" t="n">
        <v>1252</v>
      </c>
      <c r="H597" t="n">
        <v>1</v>
      </c>
      <c r="I597" t="n">
        <v>1</v>
      </c>
      <c r="J597" t="n">
        <v>28</v>
      </c>
      <c r="K597" t="n">
        <v>1</v>
      </c>
      <c r="L597" t="n">
        <v>5</v>
      </c>
      <c r="M597" t="n">
        <v>1</v>
      </c>
      <c r="N597" t="n">
        <v>3</v>
      </c>
      <c r="O597" t="n">
        <v>1</v>
      </c>
      <c r="P597" t="n">
        <v>1</v>
      </c>
      <c r="Q597" t="n">
        <v>20</v>
      </c>
      <c r="R597" s="15" t="n">
        <v>1122000</v>
      </c>
      <c r="S597" s="15" t="n">
        <v>102000</v>
      </c>
      <c r="T597" s="15" t="n">
        <v>1224000</v>
      </c>
      <c r="U597" s="15" t="n">
        <v>286500</v>
      </c>
      <c r="V597">
        <f>IFERROR(VLOOKUP(D597,Tablas_Equivalencia!$A$3:$B$8,2,FALSE),"Sin dato")</f>
        <v/>
      </c>
      <c r="W597">
        <f>IFERROR(VLOOKUP(L597,Tablas_Equivalencia!$D$3:$E$9,2,FALSE),"Sin dato")</f>
        <v/>
      </c>
      <c r="X597">
        <f>IF(I597=1,"Varón","Mujer")</f>
        <v/>
      </c>
      <c r="Y597">
        <f>IFERROR(VLOOKUP(M597,Tablas_Equivalencia!$G$3:$H$6,2,FALSE),"Sin dato")</f>
        <v/>
      </c>
      <c r="Z597">
        <f>IF(J597&lt;=24,"18-24","25-29")</f>
        <v/>
      </c>
      <c r="AA597">
        <f>IF(M597&lt;&gt;1,"",IF(P597=2,1,0))</f>
        <v/>
      </c>
      <c r="AB597">
        <f>IF(M597&lt;&gt;1,"",IF(O597&gt;=2,1,0))</f>
        <v/>
      </c>
      <c r="AC597">
        <f>IF(M597&lt;&gt;1,"",IF(OR(Q597=999,Q597=""),"",IF(OR(Q597&lt;35,Q597&gt;48),1,0)))</f>
        <v/>
      </c>
      <c r="AD597">
        <f>IF(COUNT(AA597:AC597)&lt;3,"",SUM(AA597:AC597))</f>
        <v/>
      </c>
      <c r="AE597">
        <f>IF(L597&gt;=4,2,IF(L597&gt;=2,1,0))</f>
        <v/>
      </c>
      <c r="AF597">
        <f>IF(L597&gt;=5,1,0)</f>
        <v/>
      </c>
      <c r="AG597">
        <f>AE597+AF597</f>
        <v/>
      </c>
      <c r="AH597" s="15">
        <f>IF(M597&lt;&gt;1,"",IF(OR(R597=-9,R597=""),"",R597))</f>
        <v/>
      </c>
      <c r="AI597">
        <f>IF(M597&lt;&gt;1,"",IF(OR(Q597=999,Q597=""),"",Q597))</f>
        <v/>
      </c>
    </row>
    <row r="598">
      <c r="A598" t="inlineStr">
        <is>
          <t>TQRMNOP102991</t>
        </is>
      </c>
      <c r="B598" t="n">
        <v>2025</v>
      </c>
      <c r="C598" t="n">
        <v>1</v>
      </c>
      <c r="D598" t="n">
        <v>1</v>
      </c>
      <c r="E598" t="inlineStr">
        <is>
          <t>S</t>
        </is>
      </c>
      <c r="F598" t="n">
        <v>32</v>
      </c>
      <c r="G598" t="n">
        <v>1095</v>
      </c>
      <c r="H598" t="n">
        <v>1</v>
      </c>
      <c r="I598" t="n">
        <v>1</v>
      </c>
      <c r="J598" t="n">
        <v>28</v>
      </c>
      <c r="K598" t="n">
        <v>2</v>
      </c>
      <c r="L598" t="n">
        <v>3</v>
      </c>
      <c r="M598" t="n">
        <v>1</v>
      </c>
      <c r="N598" t="n">
        <v>3</v>
      </c>
      <c r="O598" t="n">
        <v>1</v>
      </c>
      <c r="P598" t="n">
        <v>2</v>
      </c>
      <c r="Q598" t="n">
        <v>1</v>
      </c>
      <c r="R598" s="15" t="n">
        <v>378000</v>
      </c>
      <c r="S598" s="15" t="n">
        <v>30000</v>
      </c>
      <c r="T598" s="15" t="n">
        <v>408000</v>
      </c>
      <c r="U598" s="15" t="n">
        <v>87900</v>
      </c>
      <c r="V598">
        <f>IFERROR(VLOOKUP(D598,Tablas_Equivalencia!$A$3:$B$8,2,FALSE),"Sin dato")</f>
        <v/>
      </c>
      <c r="W598">
        <f>IFERROR(VLOOKUP(L598,Tablas_Equivalencia!$D$3:$E$9,2,FALSE),"Sin dato")</f>
        <v/>
      </c>
      <c r="X598">
        <f>IF(I598=1,"Varón","Mujer")</f>
        <v/>
      </c>
      <c r="Y598">
        <f>IFERROR(VLOOKUP(M598,Tablas_Equivalencia!$G$3:$H$6,2,FALSE),"Sin dato")</f>
        <v/>
      </c>
      <c r="Z598">
        <f>IF(J598&lt;=24,"18-24","25-29")</f>
        <v/>
      </c>
      <c r="AA598">
        <f>IF(M598&lt;&gt;1,"",IF(P598=2,1,0))</f>
        <v/>
      </c>
      <c r="AB598">
        <f>IF(M598&lt;&gt;1,"",IF(O598&gt;=2,1,0))</f>
        <v/>
      </c>
      <c r="AC598">
        <f>IF(M598&lt;&gt;1,"",IF(OR(Q598=999,Q598=""),"",IF(OR(Q598&lt;35,Q598&gt;48),1,0)))</f>
        <v/>
      </c>
      <c r="AD598">
        <f>IF(COUNT(AA598:AC598)&lt;3,"",SUM(AA598:AC598))</f>
        <v/>
      </c>
      <c r="AE598">
        <f>IF(L598&gt;=4,2,IF(L598&gt;=2,1,0))</f>
        <v/>
      </c>
      <c r="AF598">
        <f>IF(L598&gt;=5,1,0)</f>
        <v/>
      </c>
      <c r="AG598">
        <f>AE598+AF598</f>
        <v/>
      </c>
      <c r="AH598" s="15">
        <f>IF(M598&lt;&gt;1,"",IF(OR(R598=-9,R598=""),"",R598))</f>
        <v/>
      </c>
      <c r="AI598">
        <f>IF(M598&lt;&gt;1,"",IF(OR(Q598=999,Q598=""),"",Q598))</f>
        <v/>
      </c>
    </row>
    <row r="599">
      <c r="A599" t="inlineStr">
        <is>
          <t>TQRMNOP103006</t>
        </is>
      </c>
      <c r="B599" t="n">
        <v>2025</v>
      </c>
      <c r="C599" t="n">
        <v>1</v>
      </c>
      <c r="D599" t="n">
        <v>43</v>
      </c>
      <c r="E599" t="inlineStr">
        <is>
          <t>S</t>
        </is>
      </c>
      <c r="F599" t="n">
        <v>36</v>
      </c>
      <c r="G599" t="n">
        <v>1224</v>
      </c>
      <c r="H599" t="n">
        <v>3</v>
      </c>
      <c r="I599" t="n">
        <v>1</v>
      </c>
      <c r="J599" t="n">
        <v>25</v>
      </c>
      <c r="K599" t="n">
        <v>2</v>
      </c>
      <c r="L599" t="n">
        <v>2</v>
      </c>
      <c r="M599" t="n">
        <v>1</v>
      </c>
      <c r="N599" t="n">
        <v>3</v>
      </c>
      <c r="O599" t="n">
        <v>2</v>
      </c>
      <c r="P599" t="n">
        <v>2</v>
      </c>
      <c r="Q599" t="n">
        <v>33</v>
      </c>
      <c r="R599" s="15" t="n">
        <v>498000</v>
      </c>
      <c r="S599" s="15" t="n">
        <v>0</v>
      </c>
      <c r="T599" s="15" t="n">
        <v>498000</v>
      </c>
      <c r="U599" s="15" t="n">
        <v>160600</v>
      </c>
      <c r="V599">
        <f>IFERROR(VLOOKUP(D599,Tablas_Equivalencia!$A$3:$B$8,2,FALSE),"Sin dato")</f>
        <v/>
      </c>
      <c r="W599">
        <f>IFERROR(VLOOKUP(L599,Tablas_Equivalencia!$D$3:$E$9,2,FALSE),"Sin dato")</f>
        <v/>
      </c>
      <c r="X599">
        <f>IF(I599=1,"Varón","Mujer")</f>
        <v/>
      </c>
      <c r="Y599">
        <f>IFERROR(VLOOKUP(M599,Tablas_Equivalencia!$G$3:$H$6,2,FALSE),"Sin dato")</f>
        <v/>
      </c>
      <c r="Z599">
        <f>IF(J599&lt;=24,"18-24","25-29")</f>
        <v/>
      </c>
      <c r="AA599">
        <f>IF(M599&lt;&gt;1,"",IF(P599=2,1,0))</f>
        <v/>
      </c>
      <c r="AB599">
        <f>IF(M599&lt;&gt;1,"",IF(O599&gt;=2,1,0))</f>
        <v/>
      </c>
      <c r="AC599">
        <f>IF(M599&lt;&gt;1,"",IF(OR(Q599=999,Q599=""),"",IF(OR(Q599&lt;35,Q599&gt;48),1,0)))</f>
        <v/>
      </c>
      <c r="AD599">
        <f>IF(COUNT(AA599:AC599)&lt;3,"",SUM(AA599:AC599))</f>
        <v/>
      </c>
      <c r="AE599">
        <f>IF(L599&gt;=4,2,IF(L599&gt;=2,1,0))</f>
        <v/>
      </c>
      <c r="AF599">
        <f>IF(L599&gt;=5,1,0)</f>
        <v/>
      </c>
      <c r="AG599">
        <f>AE599+AF599</f>
        <v/>
      </c>
      <c r="AH599" s="15">
        <f>IF(M599&lt;&gt;1,"",IF(OR(R599=-9,R599=""),"",R599))</f>
        <v/>
      </c>
      <c r="AI599">
        <f>IF(M599&lt;&gt;1,"",IF(OR(Q599=999,Q599=""),"",Q599))</f>
        <v/>
      </c>
    </row>
    <row r="600">
      <c r="A600" t="inlineStr">
        <is>
          <t>TQRMNOP103016</t>
        </is>
      </c>
      <c r="B600" t="n">
        <v>2025</v>
      </c>
      <c r="C600" t="n">
        <v>1</v>
      </c>
      <c r="D600" t="n">
        <v>40</v>
      </c>
      <c r="E600" t="inlineStr">
        <is>
          <t>N</t>
        </is>
      </c>
      <c r="F600" t="n">
        <v>23</v>
      </c>
      <c r="G600" t="n">
        <v>1355</v>
      </c>
      <c r="H600" t="n">
        <v>3</v>
      </c>
      <c r="I600" t="n">
        <v>1</v>
      </c>
      <c r="J600" t="n">
        <v>21</v>
      </c>
      <c r="K600" t="n">
        <v>1</v>
      </c>
      <c r="L600" t="n">
        <v>5</v>
      </c>
      <c r="M600" t="n">
        <v>1</v>
      </c>
      <c r="N600" t="n">
        <v>1</v>
      </c>
      <c r="O600" t="n">
        <v>1</v>
      </c>
      <c r="P600" t="n">
        <v>1</v>
      </c>
      <c r="Q600" t="n">
        <v>33</v>
      </c>
      <c r="R600" s="15" t="n">
        <v>765000</v>
      </c>
      <c r="S600" s="15" t="n">
        <v>0</v>
      </c>
      <c r="T600" s="15" t="n">
        <v>765000</v>
      </c>
      <c r="U600" s="15" t="n">
        <v>159800</v>
      </c>
      <c r="V600">
        <f>IFERROR(VLOOKUP(D600,Tablas_Equivalencia!$A$3:$B$8,2,FALSE),"Sin dato")</f>
        <v/>
      </c>
      <c r="W600">
        <f>IFERROR(VLOOKUP(L600,Tablas_Equivalencia!$D$3:$E$9,2,FALSE),"Sin dato")</f>
        <v/>
      </c>
      <c r="X600">
        <f>IF(I600=1,"Varón","Mujer")</f>
        <v/>
      </c>
      <c r="Y600">
        <f>IFERROR(VLOOKUP(M600,Tablas_Equivalencia!$G$3:$H$6,2,FALSE),"Sin dato")</f>
        <v/>
      </c>
      <c r="Z600">
        <f>IF(J600&lt;=24,"18-24","25-29")</f>
        <v/>
      </c>
      <c r="AA600">
        <f>IF(M600&lt;&gt;1,"",IF(P600=2,1,0))</f>
        <v/>
      </c>
      <c r="AB600">
        <f>IF(M600&lt;&gt;1,"",IF(O600&gt;=2,1,0))</f>
        <v/>
      </c>
      <c r="AC600">
        <f>IF(M600&lt;&gt;1,"",IF(OR(Q600=999,Q600=""),"",IF(OR(Q600&lt;35,Q600&gt;48),1,0)))</f>
        <v/>
      </c>
      <c r="AD600">
        <f>IF(COUNT(AA600:AC600)&lt;3,"",SUM(AA600:AC600))</f>
        <v/>
      </c>
      <c r="AE600">
        <f>IF(L600&gt;=4,2,IF(L600&gt;=2,1,0))</f>
        <v/>
      </c>
      <c r="AF600">
        <f>IF(L600&gt;=5,1,0)</f>
        <v/>
      </c>
      <c r="AG600">
        <f>AE600+AF600</f>
        <v/>
      </c>
      <c r="AH600" s="15">
        <f>IF(M600&lt;&gt;1,"",IF(OR(R600=-9,R600=""),"",R600))</f>
        <v/>
      </c>
      <c r="AI600">
        <f>IF(M600&lt;&gt;1,"",IF(OR(Q600=999,Q600=""),"",Q600))</f>
        <v/>
      </c>
    </row>
    <row r="601">
      <c r="A601" t="inlineStr">
        <is>
          <t>TQRMNOP103017</t>
        </is>
      </c>
      <c r="B601" t="n">
        <v>2025</v>
      </c>
      <c r="C601" t="n">
        <v>1</v>
      </c>
      <c r="D601" t="n">
        <v>42</v>
      </c>
      <c r="E601" t="inlineStr">
        <is>
          <t>N</t>
        </is>
      </c>
      <c r="F601" t="n">
        <v>27</v>
      </c>
      <c r="G601" t="n">
        <v>1147</v>
      </c>
      <c r="H601" t="n">
        <v>3</v>
      </c>
      <c r="I601" t="n">
        <v>2</v>
      </c>
      <c r="J601" t="n">
        <v>28</v>
      </c>
      <c r="K601" t="n">
        <v>2</v>
      </c>
      <c r="L601" t="n">
        <v>4</v>
      </c>
      <c r="M601" t="n">
        <v>1</v>
      </c>
      <c r="N601" t="n">
        <v>3</v>
      </c>
      <c r="O601" t="n">
        <v>1</v>
      </c>
      <c r="P601" t="n">
        <v>1</v>
      </c>
      <c r="Q601" t="n">
        <v>13</v>
      </c>
      <c r="R601" s="15" t="n">
        <v>346000</v>
      </c>
      <c r="S601" s="15" t="n">
        <v>54000</v>
      </c>
      <c r="T601" s="15" t="n">
        <v>400000</v>
      </c>
      <c r="U601" s="15" t="n">
        <v>131800</v>
      </c>
      <c r="V601">
        <f>IFERROR(VLOOKUP(D601,Tablas_Equivalencia!$A$3:$B$8,2,FALSE),"Sin dato")</f>
        <v/>
      </c>
      <c r="W601">
        <f>IFERROR(VLOOKUP(L601,Tablas_Equivalencia!$D$3:$E$9,2,FALSE),"Sin dato")</f>
        <v/>
      </c>
      <c r="X601">
        <f>IF(I601=1,"Varón","Mujer")</f>
        <v/>
      </c>
      <c r="Y601">
        <f>IFERROR(VLOOKUP(M601,Tablas_Equivalencia!$G$3:$H$6,2,FALSE),"Sin dato")</f>
        <v/>
      </c>
      <c r="Z601">
        <f>IF(J601&lt;=24,"18-24","25-29")</f>
        <v/>
      </c>
      <c r="AA601">
        <f>IF(M601&lt;&gt;1,"",IF(P601=2,1,0))</f>
        <v/>
      </c>
      <c r="AB601">
        <f>IF(M601&lt;&gt;1,"",IF(O601&gt;=2,1,0))</f>
        <v/>
      </c>
      <c r="AC601">
        <f>IF(M601&lt;&gt;1,"",IF(OR(Q601=999,Q601=""),"",IF(OR(Q601&lt;35,Q601&gt;48),1,0)))</f>
        <v/>
      </c>
      <c r="AD601">
        <f>IF(COUNT(AA601:AC601)&lt;3,"",SUM(AA601:AC601))</f>
        <v/>
      </c>
      <c r="AE601">
        <f>IF(L601&gt;=4,2,IF(L601&gt;=2,1,0))</f>
        <v/>
      </c>
      <c r="AF601">
        <f>IF(L601&gt;=5,1,0)</f>
        <v/>
      </c>
      <c r="AG601">
        <f>AE601+AF601</f>
        <v/>
      </c>
      <c r="AH601" s="15">
        <f>IF(M601&lt;&gt;1,"",IF(OR(R601=-9,R601=""),"",R601))</f>
        <v/>
      </c>
      <c r="AI601">
        <f>IF(M601&lt;&gt;1,"",IF(OR(Q601=999,Q601=""),"",Q601))</f>
        <v/>
      </c>
    </row>
    <row r="602">
      <c r="A602" t="inlineStr">
        <is>
          <t>TQRMNOP103019</t>
        </is>
      </c>
      <c r="B602" t="n">
        <v>2025</v>
      </c>
      <c r="C602" t="n">
        <v>1</v>
      </c>
      <c r="D602" t="n">
        <v>41</v>
      </c>
      <c r="E602" t="inlineStr">
        <is>
          <t>N</t>
        </is>
      </c>
      <c r="F602" t="n">
        <v>15</v>
      </c>
      <c r="G602" t="n">
        <v>930</v>
      </c>
      <c r="H602" t="n">
        <v>3</v>
      </c>
      <c r="I602" t="n">
        <v>2</v>
      </c>
      <c r="J602" t="n">
        <v>23</v>
      </c>
      <c r="K602" t="n">
        <v>2</v>
      </c>
      <c r="L602" t="n">
        <v>4</v>
      </c>
      <c r="M602" t="n">
        <v>3</v>
      </c>
      <c r="R602" s="15" t="n">
        <v>0</v>
      </c>
      <c r="S602" s="15" t="n">
        <v>24000</v>
      </c>
      <c r="T602" s="15" t="n">
        <v>24000</v>
      </c>
      <c r="U602" s="15" t="n">
        <v>192200</v>
      </c>
      <c r="V602">
        <f>IFERROR(VLOOKUP(D602,Tablas_Equivalencia!$A$3:$B$8,2,FALSE),"Sin dato")</f>
        <v/>
      </c>
      <c r="W602">
        <f>IFERROR(VLOOKUP(L602,Tablas_Equivalencia!$D$3:$E$9,2,FALSE),"Sin dato")</f>
        <v/>
      </c>
      <c r="X602">
        <f>IF(I602=1,"Varón","Mujer")</f>
        <v/>
      </c>
      <c r="Y602">
        <f>IFERROR(VLOOKUP(M602,Tablas_Equivalencia!$G$3:$H$6,2,FALSE),"Sin dato")</f>
        <v/>
      </c>
      <c r="Z602">
        <f>IF(J602&lt;=24,"18-24","25-29")</f>
        <v/>
      </c>
      <c r="AA602">
        <f>IF(M602&lt;&gt;1,"",IF(P602=2,1,0))</f>
        <v/>
      </c>
      <c r="AB602">
        <f>IF(M602&lt;&gt;1,"",IF(O602&gt;=2,1,0))</f>
        <v/>
      </c>
      <c r="AC602">
        <f>IF(M602&lt;&gt;1,"",IF(OR(Q602=999,Q602=""),"",IF(OR(Q602&lt;35,Q602&gt;48),1,0)))</f>
        <v/>
      </c>
      <c r="AD602">
        <f>IF(COUNT(AA602:AC602)&lt;3,"",SUM(AA602:AC602))</f>
        <v/>
      </c>
      <c r="AE602">
        <f>IF(L602&gt;=4,2,IF(L602&gt;=2,1,0))</f>
        <v/>
      </c>
      <c r="AF602">
        <f>IF(L602&gt;=5,1,0)</f>
        <v/>
      </c>
      <c r="AG602">
        <f>AE602+AF602</f>
        <v/>
      </c>
      <c r="AH602" s="15">
        <f>IF(M602&lt;&gt;1,"",IF(OR(R602=-9,R602=""),"",R602))</f>
        <v/>
      </c>
      <c r="AI602">
        <f>IF(M602&lt;&gt;1,"",IF(OR(Q602=999,Q602=""),"",Q602))</f>
        <v/>
      </c>
    </row>
    <row r="603">
      <c r="A603" t="inlineStr">
        <is>
          <t>TQRMNOP103021</t>
        </is>
      </c>
      <c r="B603" t="n">
        <v>2025</v>
      </c>
      <c r="C603" t="n">
        <v>1</v>
      </c>
      <c r="D603" t="n">
        <v>40</v>
      </c>
      <c r="E603" t="inlineStr">
        <is>
          <t>N</t>
        </is>
      </c>
      <c r="F603" t="n">
        <v>23</v>
      </c>
      <c r="G603" t="n">
        <v>1120</v>
      </c>
      <c r="H603" t="n">
        <v>3</v>
      </c>
      <c r="I603" t="n">
        <v>2</v>
      </c>
      <c r="J603" t="n">
        <v>25</v>
      </c>
      <c r="K603" t="n">
        <v>2</v>
      </c>
      <c r="L603" t="n">
        <v>3</v>
      </c>
      <c r="M603" t="n">
        <v>1</v>
      </c>
      <c r="N603" t="n">
        <v>3</v>
      </c>
      <c r="O603" t="n">
        <v>1</v>
      </c>
      <c r="P603" t="n">
        <v>1</v>
      </c>
      <c r="Q603" t="n">
        <v>32</v>
      </c>
      <c r="R603" s="15" t="n">
        <v>401000</v>
      </c>
      <c r="S603" s="15" t="n">
        <v>0</v>
      </c>
      <c r="T603" s="15" t="n">
        <v>401000</v>
      </c>
      <c r="U603" s="15" t="n">
        <v>71100</v>
      </c>
      <c r="V603">
        <f>IFERROR(VLOOKUP(D603,Tablas_Equivalencia!$A$3:$B$8,2,FALSE),"Sin dato")</f>
        <v/>
      </c>
      <c r="W603">
        <f>IFERROR(VLOOKUP(L603,Tablas_Equivalencia!$D$3:$E$9,2,FALSE),"Sin dato")</f>
        <v/>
      </c>
      <c r="X603">
        <f>IF(I603=1,"Varón","Mujer")</f>
        <v/>
      </c>
      <c r="Y603">
        <f>IFERROR(VLOOKUP(M603,Tablas_Equivalencia!$G$3:$H$6,2,FALSE),"Sin dato")</f>
        <v/>
      </c>
      <c r="Z603">
        <f>IF(J603&lt;=24,"18-24","25-29")</f>
        <v/>
      </c>
      <c r="AA603">
        <f>IF(M603&lt;&gt;1,"",IF(P603=2,1,0))</f>
        <v/>
      </c>
      <c r="AB603">
        <f>IF(M603&lt;&gt;1,"",IF(O603&gt;=2,1,0))</f>
        <v/>
      </c>
      <c r="AC603">
        <f>IF(M603&lt;&gt;1,"",IF(OR(Q603=999,Q603=""),"",IF(OR(Q603&lt;35,Q603&gt;48),1,0)))</f>
        <v/>
      </c>
      <c r="AD603">
        <f>IF(COUNT(AA603:AC603)&lt;3,"",SUM(AA603:AC603))</f>
        <v/>
      </c>
      <c r="AE603">
        <f>IF(L603&gt;=4,2,IF(L603&gt;=2,1,0))</f>
        <v/>
      </c>
      <c r="AF603">
        <f>IF(L603&gt;=5,1,0)</f>
        <v/>
      </c>
      <c r="AG603">
        <f>AE603+AF603</f>
        <v/>
      </c>
      <c r="AH603" s="15">
        <f>IF(M603&lt;&gt;1,"",IF(OR(R603=-9,R603=""),"",R603))</f>
        <v/>
      </c>
      <c r="AI603">
        <f>IF(M603&lt;&gt;1,"",IF(OR(Q603=999,Q603=""),"",Q603))</f>
        <v/>
      </c>
    </row>
    <row r="604">
      <c r="A604" t="inlineStr">
        <is>
          <t>TQRMNOP103024</t>
        </is>
      </c>
      <c r="B604" t="n">
        <v>2025</v>
      </c>
      <c r="C604" t="n">
        <v>1</v>
      </c>
      <c r="D604" t="n">
        <v>1</v>
      </c>
      <c r="E604" t="inlineStr">
        <is>
          <t>S</t>
        </is>
      </c>
      <c r="F604" t="n">
        <v>32</v>
      </c>
      <c r="G604" t="n">
        <v>562</v>
      </c>
      <c r="H604" t="n">
        <v>3</v>
      </c>
      <c r="I604" t="n">
        <v>1</v>
      </c>
      <c r="J604" t="n">
        <v>21</v>
      </c>
      <c r="K604" t="n">
        <v>1</v>
      </c>
      <c r="L604" t="n">
        <v>5</v>
      </c>
      <c r="M604" t="n">
        <v>1</v>
      </c>
      <c r="N604" t="n">
        <v>3</v>
      </c>
      <c r="O604" t="n">
        <v>3</v>
      </c>
      <c r="P604" t="n">
        <v>2</v>
      </c>
      <c r="Q604" t="n">
        <v>33</v>
      </c>
      <c r="R604" s="15" t="n">
        <v>816000</v>
      </c>
      <c r="S604" s="15" t="n">
        <v>0</v>
      </c>
      <c r="T604" s="15" t="n">
        <v>816000</v>
      </c>
      <c r="U604" s="15" t="n">
        <v>119700</v>
      </c>
      <c r="V604">
        <f>IFERROR(VLOOKUP(D604,Tablas_Equivalencia!$A$3:$B$8,2,FALSE),"Sin dato")</f>
        <v/>
      </c>
      <c r="W604">
        <f>IFERROR(VLOOKUP(L604,Tablas_Equivalencia!$D$3:$E$9,2,FALSE),"Sin dato")</f>
        <v/>
      </c>
      <c r="X604">
        <f>IF(I604=1,"Varón","Mujer")</f>
        <v/>
      </c>
      <c r="Y604">
        <f>IFERROR(VLOOKUP(M604,Tablas_Equivalencia!$G$3:$H$6,2,FALSE),"Sin dato")</f>
        <v/>
      </c>
      <c r="Z604">
        <f>IF(J604&lt;=24,"18-24","25-29")</f>
        <v/>
      </c>
      <c r="AA604">
        <f>IF(M604&lt;&gt;1,"",IF(P604=2,1,0))</f>
        <v/>
      </c>
      <c r="AB604">
        <f>IF(M604&lt;&gt;1,"",IF(O604&gt;=2,1,0))</f>
        <v/>
      </c>
      <c r="AC604">
        <f>IF(M604&lt;&gt;1,"",IF(OR(Q604=999,Q604=""),"",IF(OR(Q604&lt;35,Q604&gt;48),1,0)))</f>
        <v/>
      </c>
      <c r="AD604">
        <f>IF(COUNT(AA604:AC604)&lt;3,"",SUM(AA604:AC604))</f>
        <v/>
      </c>
      <c r="AE604">
        <f>IF(L604&gt;=4,2,IF(L604&gt;=2,1,0))</f>
        <v/>
      </c>
      <c r="AF604">
        <f>IF(L604&gt;=5,1,0)</f>
        <v/>
      </c>
      <c r="AG604">
        <f>AE604+AF604</f>
        <v/>
      </c>
      <c r="AH604" s="15">
        <f>IF(M604&lt;&gt;1,"",IF(OR(R604=-9,R604=""),"",R604))</f>
        <v/>
      </c>
      <c r="AI604">
        <f>IF(M604&lt;&gt;1,"",IF(OR(Q604=999,Q604=""),"",Q604))</f>
        <v/>
      </c>
    </row>
    <row r="605">
      <c r="A605" t="inlineStr">
        <is>
          <t>TQRMNOP103037</t>
        </is>
      </c>
      <c r="B605" t="n">
        <v>2025</v>
      </c>
      <c r="C605" t="n">
        <v>1</v>
      </c>
      <c r="D605" t="n">
        <v>1</v>
      </c>
      <c r="E605" t="inlineStr">
        <is>
          <t>S</t>
        </is>
      </c>
      <c r="F605" t="n">
        <v>33</v>
      </c>
      <c r="G605" t="n">
        <v>1535</v>
      </c>
      <c r="H605" t="n">
        <v>2</v>
      </c>
      <c r="I605" t="n">
        <v>2</v>
      </c>
      <c r="J605" t="n">
        <v>19</v>
      </c>
      <c r="K605" t="n">
        <v>2</v>
      </c>
      <c r="L605" t="n">
        <v>3</v>
      </c>
      <c r="M605" t="n">
        <v>1</v>
      </c>
      <c r="N605" t="n">
        <v>2</v>
      </c>
      <c r="O605" t="n">
        <v>2</v>
      </c>
      <c r="P605" t="n">
        <v>2</v>
      </c>
      <c r="Q605" t="n">
        <v>30</v>
      </c>
      <c r="R605" s="15" t="n">
        <v>-9</v>
      </c>
      <c r="S605" s="15" t="n">
        <v>0</v>
      </c>
      <c r="T605" s="15" t="n">
        <v>0</v>
      </c>
      <c r="U605" s="15" t="n">
        <v>163100</v>
      </c>
      <c r="V605">
        <f>IFERROR(VLOOKUP(D605,Tablas_Equivalencia!$A$3:$B$8,2,FALSE),"Sin dato")</f>
        <v/>
      </c>
      <c r="W605">
        <f>IFERROR(VLOOKUP(L605,Tablas_Equivalencia!$D$3:$E$9,2,FALSE),"Sin dato")</f>
        <v/>
      </c>
      <c r="X605">
        <f>IF(I605=1,"Varón","Mujer")</f>
        <v/>
      </c>
      <c r="Y605">
        <f>IFERROR(VLOOKUP(M605,Tablas_Equivalencia!$G$3:$H$6,2,FALSE),"Sin dato")</f>
        <v/>
      </c>
      <c r="Z605">
        <f>IF(J605&lt;=24,"18-24","25-29")</f>
        <v/>
      </c>
      <c r="AA605">
        <f>IF(M605&lt;&gt;1,"",IF(P605=2,1,0))</f>
        <v/>
      </c>
      <c r="AB605">
        <f>IF(M605&lt;&gt;1,"",IF(O605&gt;=2,1,0))</f>
        <v/>
      </c>
      <c r="AC605">
        <f>IF(M605&lt;&gt;1,"",IF(OR(Q605=999,Q605=""),"",IF(OR(Q605&lt;35,Q605&gt;48),1,0)))</f>
        <v/>
      </c>
      <c r="AD605">
        <f>IF(COUNT(AA605:AC605)&lt;3,"",SUM(AA605:AC605))</f>
        <v/>
      </c>
      <c r="AE605">
        <f>IF(L605&gt;=4,2,IF(L605&gt;=2,1,0))</f>
        <v/>
      </c>
      <c r="AF605">
        <f>IF(L605&gt;=5,1,0)</f>
        <v/>
      </c>
      <c r="AG605">
        <f>AE605+AF605</f>
        <v/>
      </c>
      <c r="AH605" s="15">
        <f>IF(M605&lt;&gt;1,"",IF(OR(R605=-9,R605=""),"",R605))</f>
        <v/>
      </c>
      <c r="AI605">
        <f>IF(M605&lt;&gt;1,"",IF(OR(Q605=999,Q605=""),"",Q605))</f>
        <v/>
      </c>
    </row>
    <row r="606">
      <c r="A606" t="inlineStr">
        <is>
          <t>TQRMNOP103043</t>
        </is>
      </c>
      <c r="B606" t="n">
        <v>2025</v>
      </c>
      <c r="C606" t="n">
        <v>1</v>
      </c>
      <c r="D606" t="n">
        <v>43</v>
      </c>
      <c r="E606" t="inlineStr">
        <is>
          <t>N</t>
        </is>
      </c>
      <c r="F606" t="n">
        <v>34</v>
      </c>
      <c r="G606" t="n">
        <v>1840</v>
      </c>
      <c r="H606" t="n">
        <v>1</v>
      </c>
      <c r="I606" t="n">
        <v>1</v>
      </c>
      <c r="J606" t="n">
        <v>20</v>
      </c>
      <c r="K606" t="n">
        <v>2</v>
      </c>
      <c r="L606" t="n">
        <v>4</v>
      </c>
      <c r="M606" t="n">
        <v>2</v>
      </c>
      <c r="R606" s="15" t="n">
        <v>0</v>
      </c>
      <c r="S606" s="15" t="n">
        <v>67000</v>
      </c>
      <c r="T606" s="15" t="n">
        <v>67000</v>
      </c>
      <c r="U606" s="15" t="n">
        <v>235300</v>
      </c>
      <c r="V606">
        <f>IFERROR(VLOOKUP(D606,Tablas_Equivalencia!$A$3:$B$8,2,FALSE),"Sin dato")</f>
        <v/>
      </c>
      <c r="W606">
        <f>IFERROR(VLOOKUP(L606,Tablas_Equivalencia!$D$3:$E$9,2,FALSE),"Sin dato")</f>
        <v/>
      </c>
      <c r="X606">
        <f>IF(I606=1,"Varón","Mujer")</f>
        <v/>
      </c>
      <c r="Y606">
        <f>IFERROR(VLOOKUP(M606,Tablas_Equivalencia!$G$3:$H$6,2,FALSE),"Sin dato")</f>
        <v/>
      </c>
      <c r="Z606">
        <f>IF(J606&lt;=24,"18-24","25-29")</f>
        <v/>
      </c>
      <c r="AA606">
        <f>IF(M606&lt;&gt;1,"",IF(P606=2,1,0))</f>
        <v/>
      </c>
      <c r="AB606">
        <f>IF(M606&lt;&gt;1,"",IF(O606&gt;=2,1,0))</f>
        <v/>
      </c>
      <c r="AC606">
        <f>IF(M606&lt;&gt;1,"",IF(OR(Q606=999,Q606=""),"",IF(OR(Q606&lt;35,Q606&gt;48),1,0)))</f>
        <v/>
      </c>
      <c r="AD606">
        <f>IF(COUNT(AA606:AC606)&lt;3,"",SUM(AA606:AC606))</f>
        <v/>
      </c>
      <c r="AE606">
        <f>IF(L606&gt;=4,2,IF(L606&gt;=2,1,0))</f>
        <v/>
      </c>
      <c r="AF606">
        <f>IF(L606&gt;=5,1,0)</f>
        <v/>
      </c>
      <c r="AG606">
        <f>AE606+AF606</f>
        <v/>
      </c>
      <c r="AH606" s="15">
        <f>IF(M606&lt;&gt;1,"",IF(OR(R606=-9,R606=""),"",R606))</f>
        <v/>
      </c>
      <c r="AI606">
        <f>IF(M606&lt;&gt;1,"",IF(OR(Q606=999,Q606=""),"",Q606))</f>
        <v/>
      </c>
    </row>
    <row r="607">
      <c r="A607" t="inlineStr">
        <is>
          <t>TQRMNOP103052</t>
        </is>
      </c>
      <c r="B607" t="n">
        <v>2025</v>
      </c>
      <c r="C607" t="n">
        <v>1</v>
      </c>
      <c r="D607" t="n">
        <v>40</v>
      </c>
      <c r="E607" t="inlineStr">
        <is>
          <t>S</t>
        </is>
      </c>
      <c r="F607" t="n">
        <v>7</v>
      </c>
      <c r="G607" t="n">
        <v>843</v>
      </c>
      <c r="H607" t="n">
        <v>3</v>
      </c>
      <c r="I607" t="n">
        <v>1</v>
      </c>
      <c r="J607" t="n">
        <v>26</v>
      </c>
      <c r="K607" t="n">
        <v>1</v>
      </c>
      <c r="L607" t="n">
        <v>5</v>
      </c>
      <c r="M607" t="n">
        <v>3</v>
      </c>
      <c r="R607" s="15" t="n">
        <v>0</v>
      </c>
      <c r="S607" s="15" t="n">
        <v>0</v>
      </c>
      <c r="T607" s="15" t="n">
        <v>0</v>
      </c>
      <c r="U607" s="15" t="n">
        <v>206600</v>
      </c>
      <c r="V607">
        <f>IFERROR(VLOOKUP(D607,Tablas_Equivalencia!$A$3:$B$8,2,FALSE),"Sin dato")</f>
        <v/>
      </c>
      <c r="W607">
        <f>IFERROR(VLOOKUP(L607,Tablas_Equivalencia!$D$3:$E$9,2,FALSE),"Sin dato")</f>
        <v/>
      </c>
      <c r="X607">
        <f>IF(I607=1,"Varón","Mujer")</f>
        <v/>
      </c>
      <c r="Y607">
        <f>IFERROR(VLOOKUP(M607,Tablas_Equivalencia!$G$3:$H$6,2,FALSE),"Sin dato")</f>
        <v/>
      </c>
      <c r="Z607">
        <f>IF(J607&lt;=24,"18-24","25-29")</f>
        <v/>
      </c>
      <c r="AA607">
        <f>IF(M607&lt;&gt;1,"",IF(P607=2,1,0))</f>
        <v/>
      </c>
      <c r="AB607">
        <f>IF(M607&lt;&gt;1,"",IF(O607&gt;=2,1,0))</f>
        <v/>
      </c>
      <c r="AC607">
        <f>IF(M607&lt;&gt;1,"",IF(OR(Q607=999,Q607=""),"",IF(OR(Q607&lt;35,Q607&gt;48),1,0)))</f>
        <v/>
      </c>
      <c r="AD607">
        <f>IF(COUNT(AA607:AC607)&lt;3,"",SUM(AA607:AC607))</f>
        <v/>
      </c>
      <c r="AE607">
        <f>IF(L607&gt;=4,2,IF(L607&gt;=2,1,0))</f>
        <v/>
      </c>
      <c r="AF607">
        <f>IF(L607&gt;=5,1,0)</f>
        <v/>
      </c>
      <c r="AG607">
        <f>AE607+AF607</f>
        <v/>
      </c>
      <c r="AH607" s="15">
        <f>IF(M607&lt;&gt;1,"",IF(OR(R607=-9,R607=""),"",R607))</f>
        <v/>
      </c>
      <c r="AI607">
        <f>IF(M607&lt;&gt;1,"",IF(OR(Q607=999,Q607=""),"",Q607))</f>
        <v/>
      </c>
    </row>
    <row r="608">
      <c r="A608" t="inlineStr">
        <is>
          <t>TQRMNOP103056</t>
        </is>
      </c>
      <c r="B608" t="n">
        <v>2025</v>
      </c>
      <c r="C608" t="n">
        <v>1</v>
      </c>
      <c r="D608" t="n">
        <v>1</v>
      </c>
      <c r="E608" t="inlineStr">
        <is>
          <t>S</t>
        </is>
      </c>
      <c r="F608" t="n">
        <v>32</v>
      </c>
      <c r="G608" t="n">
        <v>1729</v>
      </c>
      <c r="H608" t="n">
        <v>1</v>
      </c>
      <c r="I608" t="n">
        <v>2</v>
      </c>
      <c r="J608" t="n">
        <v>18</v>
      </c>
      <c r="K608" t="n">
        <v>2</v>
      </c>
      <c r="L608" t="n">
        <v>5</v>
      </c>
      <c r="M608" t="n">
        <v>1</v>
      </c>
      <c r="N608" t="n">
        <v>3</v>
      </c>
      <c r="O608" t="n">
        <v>2</v>
      </c>
      <c r="P608" t="n">
        <v>2</v>
      </c>
      <c r="Q608" t="n">
        <v>14</v>
      </c>
      <c r="R608" s="15" t="n">
        <v>381000</v>
      </c>
      <c r="S608" s="15" t="n">
        <v>0</v>
      </c>
      <c r="T608" s="15" t="n">
        <v>381000</v>
      </c>
      <c r="U608" s="15" t="n">
        <v>39700</v>
      </c>
      <c r="V608">
        <f>IFERROR(VLOOKUP(D608,Tablas_Equivalencia!$A$3:$B$8,2,FALSE),"Sin dato")</f>
        <v/>
      </c>
      <c r="W608">
        <f>IFERROR(VLOOKUP(L608,Tablas_Equivalencia!$D$3:$E$9,2,FALSE),"Sin dato")</f>
        <v/>
      </c>
      <c r="X608">
        <f>IF(I608=1,"Varón","Mujer")</f>
        <v/>
      </c>
      <c r="Y608">
        <f>IFERROR(VLOOKUP(M608,Tablas_Equivalencia!$G$3:$H$6,2,FALSE),"Sin dato")</f>
        <v/>
      </c>
      <c r="Z608">
        <f>IF(J608&lt;=24,"18-24","25-29")</f>
        <v/>
      </c>
      <c r="AA608">
        <f>IF(M608&lt;&gt;1,"",IF(P608=2,1,0))</f>
        <v/>
      </c>
      <c r="AB608">
        <f>IF(M608&lt;&gt;1,"",IF(O608&gt;=2,1,0))</f>
        <v/>
      </c>
      <c r="AC608">
        <f>IF(M608&lt;&gt;1,"",IF(OR(Q608=999,Q608=""),"",IF(OR(Q608&lt;35,Q608&gt;48),1,0)))</f>
        <v/>
      </c>
      <c r="AD608">
        <f>IF(COUNT(AA608:AC608)&lt;3,"",SUM(AA608:AC608))</f>
        <v/>
      </c>
      <c r="AE608">
        <f>IF(L608&gt;=4,2,IF(L608&gt;=2,1,0))</f>
        <v/>
      </c>
      <c r="AF608">
        <f>IF(L608&gt;=5,1,0)</f>
        <v/>
      </c>
      <c r="AG608">
        <f>AE608+AF608</f>
        <v/>
      </c>
      <c r="AH608" s="15">
        <f>IF(M608&lt;&gt;1,"",IF(OR(R608=-9,R608=""),"",R608))</f>
        <v/>
      </c>
      <c r="AI608">
        <f>IF(M608&lt;&gt;1,"",IF(OR(Q608=999,Q608=""),"",Q608))</f>
        <v/>
      </c>
    </row>
    <row r="609">
      <c r="A609" t="inlineStr">
        <is>
          <t>TQRMNOP103068</t>
        </is>
      </c>
      <c r="B609" t="n">
        <v>2025</v>
      </c>
      <c r="C609" t="n">
        <v>1</v>
      </c>
      <c r="D609" t="n">
        <v>44</v>
      </c>
      <c r="E609" t="inlineStr">
        <is>
          <t>S</t>
        </is>
      </c>
      <c r="F609" t="n">
        <v>13</v>
      </c>
      <c r="G609" t="n">
        <v>313</v>
      </c>
      <c r="H609" t="n">
        <v>2</v>
      </c>
      <c r="I609" t="n">
        <v>2</v>
      </c>
      <c r="J609" t="n">
        <v>20</v>
      </c>
      <c r="K609" t="n">
        <v>2</v>
      </c>
      <c r="L609" t="n">
        <v>2</v>
      </c>
      <c r="M609" t="n">
        <v>1</v>
      </c>
      <c r="N609" t="n">
        <v>4</v>
      </c>
      <c r="O609" t="n">
        <v>3</v>
      </c>
      <c r="P609" t="n">
        <v>2</v>
      </c>
      <c r="Q609" t="n">
        <v>36</v>
      </c>
      <c r="R609" s="15" t="n">
        <v>347000</v>
      </c>
      <c r="S609" s="15" t="n">
        <v>0</v>
      </c>
      <c r="T609" s="15" t="n">
        <v>347000</v>
      </c>
      <c r="U609" s="15" t="n">
        <v>88600</v>
      </c>
      <c r="V609">
        <f>IFERROR(VLOOKUP(D609,Tablas_Equivalencia!$A$3:$B$8,2,FALSE),"Sin dato")</f>
        <v/>
      </c>
      <c r="W609">
        <f>IFERROR(VLOOKUP(L609,Tablas_Equivalencia!$D$3:$E$9,2,FALSE),"Sin dato")</f>
        <v/>
      </c>
      <c r="X609">
        <f>IF(I609=1,"Varón","Mujer")</f>
        <v/>
      </c>
      <c r="Y609">
        <f>IFERROR(VLOOKUP(M609,Tablas_Equivalencia!$G$3:$H$6,2,FALSE),"Sin dato")</f>
        <v/>
      </c>
      <c r="Z609">
        <f>IF(J609&lt;=24,"18-24","25-29")</f>
        <v/>
      </c>
      <c r="AA609">
        <f>IF(M609&lt;&gt;1,"",IF(P609=2,1,0))</f>
        <v/>
      </c>
      <c r="AB609">
        <f>IF(M609&lt;&gt;1,"",IF(O609&gt;=2,1,0))</f>
        <v/>
      </c>
      <c r="AC609">
        <f>IF(M609&lt;&gt;1,"",IF(OR(Q609=999,Q609=""),"",IF(OR(Q609&lt;35,Q609&gt;48),1,0)))</f>
        <v/>
      </c>
      <c r="AD609">
        <f>IF(COUNT(AA609:AC609)&lt;3,"",SUM(AA609:AC609))</f>
        <v/>
      </c>
      <c r="AE609">
        <f>IF(L609&gt;=4,2,IF(L609&gt;=2,1,0))</f>
        <v/>
      </c>
      <c r="AF609">
        <f>IF(L609&gt;=5,1,0)</f>
        <v/>
      </c>
      <c r="AG609">
        <f>AE609+AF609</f>
        <v/>
      </c>
      <c r="AH609" s="15">
        <f>IF(M609&lt;&gt;1,"",IF(OR(R609=-9,R609=""),"",R609))</f>
        <v/>
      </c>
      <c r="AI609">
        <f>IF(M609&lt;&gt;1,"",IF(OR(Q609=999,Q609=""),"",Q609))</f>
        <v/>
      </c>
    </row>
    <row r="610">
      <c r="A610" t="inlineStr">
        <is>
          <t>TQRMNOP103069</t>
        </is>
      </c>
      <c r="B610" t="n">
        <v>2025</v>
      </c>
      <c r="C610" t="n">
        <v>1</v>
      </c>
      <c r="D610" t="n">
        <v>40</v>
      </c>
      <c r="E610" t="inlineStr">
        <is>
          <t>N</t>
        </is>
      </c>
      <c r="F610" t="n">
        <v>9</v>
      </c>
      <c r="G610" t="n">
        <v>803</v>
      </c>
      <c r="H610" t="n">
        <v>3</v>
      </c>
      <c r="I610" t="n">
        <v>2</v>
      </c>
      <c r="J610" t="n">
        <v>24</v>
      </c>
      <c r="K610" t="n">
        <v>2</v>
      </c>
      <c r="L610" t="n">
        <v>3</v>
      </c>
      <c r="M610" t="n">
        <v>3</v>
      </c>
      <c r="R610" s="15" t="n">
        <v>0</v>
      </c>
      <c r="S610" s="15" t="n">
        <v>0</v>
      </c>
      <c r="T610" s="15" t="n">
        <v>0</v>
      </c>
      <c r="U610" s="15" t="n">
        <v>384700</v>
      </c>
      <c r="V610">
        <f>IFERROR(VLOOKUP(D610,Tablas_Equivalencia!$A$3:$B$8,2,FALSE),"Sin dato")</f>
        <v/>
      </c>
      <c r="W610">
        <f>IFERROR(VLOOKUP(L610,Tablas_Equivalencia!$D$3:$E$9,2,FALSE),"Sin dato")</f>
        <v/>
      </c>
      <c r="X610">
        <f>IF(I610=1,"Varón","Mujer")</f>
        <v/>
      </c>
      <c r="Y610">
        <f>IFERROR(VLOOKUP(M610,Tablas_Equivalencia!$G$3:$H$6,2,FALSE),"Sin dato")</f>
        <v/>
      </c>
      <c r="Z610">
        <f>IF(J610&lt;=24,"18-24","25-29")</f>
        <v/>
      </c>
      <c r="AA610">
        <f>IF(M610&lt;&gt;1,"",IF(P610=2,1,0))</f>
        <v/>
      </c>
      <c r="AB610">
        <f>IF(M610&lt;&gt;1,"",IF(O610&gt;=2,1,0))</f>
        <v/>
      </c>
      <c r="AC610">
        <f>IF(M610&lt;&gt;1,"",IF(OR(Q610=999,Q610=""),"",IF(OR(Q610&lt;35,Q610&gt;48),1,0)))</f>
        <v/>
      </c>
      <c r="AD610">
        <f>IF(COUNT(AA610:AC610)&lt;3,"",SUM(AA610:AC610))</f>
        <v/>
      </c>
      <c r="AE610">
        <f>IF(L610&gt;=4,2,IF(L610&gt;=2,1,0))</f>
        <v/>
      </c>
      <c r="AF610">
        <f>IF(L610&gt;=5,1,0)</f>
        <v/>
      </c>
      <c r="AG610">
        <f>AE610+AF610</f>
        <v/>
      </c>
      <c r="AH610" s="15">
        <f>IF(M610&lt;&gt;1,"",IF(OR(R610=-9,R610=""),"",R610))</f>
        <v/>
      </c>
      <c r="AI610">
        <f>IF(M610&lt;&gt;1,"",IF(OR(Q610=999,Q610=""),"",Q610))</f>
        <v/>
      </c>
    </row>
    <row r="611">
      <c r="A611" t="inlineStr">
        <is>
          <t>TQRMNOP103070</t>
        </is>
      </c>
      <c r="B611" t="n">
        <v>2025</v>
      </c>
      <c r="C611" t="n">
        <v>1</v>
      </c>
      <c r="D611" t="n">
        <v>1</v>
      </c>
      <c r="E611" t="inlineStr">
        <is>
          <t>S</t>
        </is>
      </c>
      <c r="F611" t="n">
        <v>32</v>
      </c>
      <c r="G611" t="n">
        <v>747</v>
      </c>
      <c r="H611" t="n">
        <v>1</v>
      </c>
      <c r="I611" t="n">
        <v>1</v>
      </c>
      <c r="J611" t="n">
        <v>21</v>
      </c>
      <c r="K611" t="n">
        <v>2</v>
      </c>
      <c r="L611" t="n">
        <v>4</v>
      </c>
      <c r="M611" t="n">
        <v>1</v>
      </c>
      <c r="N611" t="n">
        <v>2</v>
      </c>
      <c r="O611" t="n">
        <v>1</v>
      </c>
      <c r="P611" t="n">
        <v>1</v>
      </c>
      <c r="Q611" t="n">
        <v>45</v>
      </c>
      <c r="R611" s="15" t="n">
        <v>775000</v>
      </c>
      <c r="S611" s="15" t="n">
        <v>0</v>
      </c>
      <c r="T611" s="15" t="n">
        <v>775000</v>
      </c>
      <c r="U611" s="15" t="n">
        <v>172400</v>
      </c>
      <c r="V611">
        <f>IFERROR(VLOOKUP(D611,Tablas_Equivalencia!$A$3:$B$8,2,FALSE),"Sin dato")</f>
        <v/>
      </c>
      <c r="W611">
        <f>IFERROR(VLOOKUP(L611,Tablas_Equivalencia!$D$3:$E$9,2,FALSE),"Sin dato")</f>
        <v/>
      </c>
      <c r="X611">
        <f>IF(I611=1,"Varón","Mujer")</f>
        <v/>
      </c>
      <c r="Y611">
        <f>IFERROR(VLOOKUP(M611,Tablas_Equivalencia!$G$3:$H$6,2,FALSE),"Sin dato")</f>
        <v/>
      </c>
      <c r="Z611">
        <f>IF(J611&lt;=24,"18-24","25-29")</f>
        <v/>
      </c>
      <c r="AA611">
        <f>IF(M611&lt;&gt;1,"",IF(P611=2,1,0))</f>
        <v/>
      </c>
      <c r="AB611">
        <f>IF(M611&lt;&gt;1,"",IF(O611&gt;=2,1,0))</f>
        <v/>
      </c>
      <c r="AC611">
        <f>IF(M611&lt;&gt;1,"",IF(OR(Q611=999,Q611=""),"",IF(OR(Q611&lt;35,Q611&gt;48),1,0)))</f>
        <v/>
      </c>
      <c r="AD611">
        <f>IF(COUNT(AA611:AC611)&lt;3,"",SUM(AA611:AC611))</f>
        <v/>
      </c>
      <c r="AE611">
        <f>IF(L611&gt;=4,2,IF(L611&gt;=2,1,0))</f>
        <v/>
      </c>
      <c r="AF611">
        <f>IF(L611&gt;=5,1,0)</f>
        <v/>
      </c>
      <c r="AG611">
        <f>AE611+AF611</f>
        <v/>
      </c>
      <c r="AH611" s="15">
        <f>IF(M611&lt;&gt;1,"",IF(OR(R611=-9,R611=""),"",R611))</f>
        <v/>
      </c>
      <c r="AI611">
        <f>IF(M611&lt;&gt;1,"",IF(OR(Q611=999,Q611=""),"",Q611))</f>
        <v/>
      </c>
    </row>
    <row r="612">
      <c r="A612" t="inlineStr">
        <is>
          <t>TQRMNOP103091</t>
        </is>
      </c>
      <c r="B612" t="n">
        <v>2025</v>
      </c>
      <c r="C612" t="n">
        <v>1</v>
      </c>
      <c r="D612" t="n">
        <v>42</v>
      </c>
      <c r="E612" t="inlineStr">
        <is>
          <t>N</t>
        </is>
      </c>
      <c r="F612" t="n">
        <v>27</v>
      </c>
      <c r="G612" t="n">
        <v>1756</v>
      </c>
      <c r="H612" t="n">
        <v>3</v>
      </c>
      <c r="I612" t="n">
        <v>2</v>
      </c>
      <c r="J612" t="n">
        <v>23</v>
      </c>
      <c r="K612" t="n">
        <v>2</v>
      </c>
      <c r="L612" t="n">
        <v>4</v>
      </c>
      <c r="M612" t="n">
        <v>2</v>
      </c>
      <c r="R612" s="15" t="n">
        <v>0</v>
      </c>
      <c r="S612" s="15" t="n">
        <v>0</v>
      </c>
      <c r="T612" s="15" t="n">
        <v>0</v>
      </c>
      <c r="U612" s="15" t="n">
        <v>264100</v>
      </c>
      <c r="V612">
        <f>IFERROR(VLOOKUP(D612,Tablas_Equivalencia!$A$3:$B$8,2,FALSE),"Sin dato")</f>
        <v/>
      </c>
      <c r="W612">
        <f>IFERROR(VLOOKUP(L612,Tablas_Equivalencia!$D$3:$E$9,2,FALSE),"Sin dato")</f>
        <v/>
      </c>
      <c r="X612">
        <f>IF(I612=1,"Varón","Mujer")</f>
        <v/>
      </c>
      <c r="Y612">
        <f>IFERROR(VLOOKUP(M612,Tablas_Equivalencia!$G$3:$H$6,2,FALSE),"Sin dato")</f>
        <v/>
      </c>
      <c r="Z612">
        <f>IF(J612&lt;=24,"18-24","25-29")</f>
        <v/>
      </c>
      <c r="AA612">
        <f>IF(M612&lt;&gt;1,"",IF(P612=2,1,0))</f>
        <v/>
      </c>
      <c r="AB612">
        <f>IF(M612&lt;&gt;1,"",IF(O612&gt;=2,1,0))</f>
        <v/>
      </c>
      <c r="AC612">
        <f>IF(M612&lt;&gt;1,"",IF(OR(Q612=999,Q612=""),"",IF(OR(Q612&lt;35,Q612&gt;48),1,0)))</f>
        <v/>
      </c>
      <c r="AD612">
        <f>IF(COUNT(AA612:AC612)&lt;3,"",SUM(AA612:AC612))</f>
        <v/>
      </c>
      <c r="AE612">
        <f>IF(L612&gt;=4,2,IF(L612&gt;=2,1,0))</f>
        <v/>
      </c>
      <c r="AF612">
        <f>IF(L612&gt;=5,1,0)</f>
        <v/>
      </c>
      <c r="AG612">
        <f>AE612+AF612</f>
        <v/>
      </c>
      <c r="AH612" s="15">
        <f>IF(M612&lt;&gt;1,"",IF(OR(R612=-9,R612=""),"",R612))</f>
        <v/>
      </c>
      <c r="AI612">
        <f>IF(M612&lt;&gt;1,"",IF(OR(Q612=999,Q612=""),"",Q612))</f>
        <v/>
      </c>
    </row>
    <row r="613">
      <c r="A613" t="inlineStr">
        <is>
          <t>TQRMNOP103095</t>
        </is>
      </c>
      <c r="B613" t="n">
        <v>2025</v>
      </c>
      <c r="C613" t="n">
        <v>1</v>
      </c>
      <c r="D613" t="n">
        <v>41</v>
      </c>
      <c r="E613" t="inlineStr">
        <is>
          <t>N</t>
        </is>
      </c>
      <c r="F613" t="n">
        <v>15</v>
      </c>
      <c r="G613" t="n">
        <v>1692</v>
      </c>
      <c r="H613" t="n">
        <v>3</v>
      </c>
      <c r="I613" t="n">
        <v>2</v>
      </c>
      <c r="J613" t="n">
        <v>18</v>
      </c>
      <c r="K613" t="n">
        <v>1</v>
      </c>
      <c r="L613" t="n">
        <v>4</v>
      </c>
      <c r="M613" t="n">
        <v>3</v>
      </c>
      <c r="R613" s="15" t="n">
        <v>0</v>
      </c>
      <c r="S613" s="15" t="n">
        <v>200000</v>
      </c>
      <c r="T613" s="15" t="n">
        <v>200000</v>
      </c>
      <c r="U613" s="15" t="n">
        <v>46600</v>
      </c>
      <c r="V613">
        <f>IFERROR(VLOOKUP(D613,Tablas_Equivalencia!$A$3:$B$8,2,FALSE),"Sin dato")</f>
        <v/>
      </c>
      <c r="W613">
        <f>IFERROR(VLOOKUP(L613,Tablas_Equivalencia!$D$3:$E$9,2,FALSE),"Sin dato")</f>
        <v/>
      </c>
      <c r="X613">
        <f>IF(I613=1,"Varón","Mujer")</f>
        <v/>
      </c>
      <c r="Y613">
        <f>IFERROR(VLOOKUP(M613,Tablas_Equivalencia!$G$3:$H$6,2,FALSE),"Sin dato")</f>
        <v/>
      </c>
      <c r="Z613">
        <f>IF(J613&lt;=24,"18-24","25-29")</f>
        <v/>
      </c>
      <c r="AA613">
        <f>IF(M613&lt;&gt;1,"",IF(P613=2,1,0))</f>
        <v/>
      </c>
      <c r="AB613">
        <f>IF(M613&lt;&gt;1,"",IF(O613&gt;=2,1,0))</f>
        <v/>
      </c>
      <c r="AC613">
        <f>IF(M613&lt;&gt;1,"",IF(OR(Q613=999,Q613=""),"",IF(OR(Q613&lt;35,Q613&gt;48),1,0)))</f>
        <v/>
      </c>
      <c r="AD613">
        <f>IF(COUNT(AA613:AC613)&lt;3,"",SUM(AA613:AC613))</f>
        <v/>
      </c>
      <c r="AE613">
        <f>IF(L613&gt;=4,2,IF(L613&gt;=2,1,0))</f>
        <v/>
      </c>
      <c r="AF613">
        <f>IF(L613&gt;=5,1,0)</f>
        <v/>
      </c>
      <c r="AG613">
        <f>AE613+AF613</f>
        <v/>
      </c>
      <c r="AH613" s="15">
        <f>IF(M613&lt;&gt;1,"",IF(OR(R613=-9,R613=""),"",R613))</f>
        <v/>
      </c>
      <c r="AI613">
        <f>IF(M613&lt;&gt;1,"",IF(OR(Q613=999,Q613=""),"",Q613))</f>
        <v/>
      </c>
    </row>
    <row r="614">
      <c r="A614" t="inlineStr">
        <is>
          <t>TQRMNOP103101</t>
        </is>
      </c>
      <c r="B614" t="n">
        <v>2025</v>
      </c>
      <c r="C614" t="n">
        <v>1</v>
      </c>
      <c r="D614" t="n">
        <v>44</v>
      </c>
      <c r="E614" t="inlineStr">
        <is>
          <t>N</t>
        </is>
      </c>
      <c r="F614" t="n">
        <v>4</v>
      </c>
      <c r="G614" t="n">
        <v>1133</v>
      </c>
      <c r="H614" t="n">
        <v>1</v>
      </c>
      <c r="I614" t="n">
        <v>2</v>
      </c>
      <c r="J614" t="n">
        <v>27</v>
      </c>
      <c r="K614" t="n">
        <v>2</v>
      </c>
      <c r="L614" t="n">
        <v>6</v>
      </c>
      <c r="M614" t="n">
        <v>2</v>
      </c>
      <c r="R614" s="15" t="n">
        <v>0</v>
      </c>
      <c r="S614" s="15" t="n">
        <v>58000</v>
      </c>
      <c r="T614" s="15" t="n">
        <v>58000</v>
      </c>
      <c r="U614" s="15" t="n">
        <v>86600</v>
      </c>
      <c r="V614">
        <f>IFERROR(VLOOKUP(D614,Tablas_Equivalencia!$A$3:$B$8,2,FALSE),"Sin dato")</f>
        <v/>
      </c>
      <c r="W614">
        <f>IFERROR(VLOOKUP(L614,Tablas_Equivalencia!$D$3:$E$9,2,FALSE),"Sin dato")</f>
        <v/>
      </c>
      <c r="X614">
        <f>IF(I614=1,"Varón","Mujer")</f>
        <v/>
      </c>
      <c r="Y614">
        <f>IFERROR(VLOOKUP(M614,Tablas_Equivalencia!$G$3:$H$6,2,FALSE),"Sin dato")</f>
        <v/>
      </c>
      <c r="Z614">
        <f>IF(J614&lt;=24,"18-24","25-29")</f>
        <v/>
      </c>
      <c r="AA614">
        <f>IF(M614&lt;&gt;1,"",IF(P614=2,1,0))</f>
        <v/>
      </c>
      <c r="AB614">
        <f>IF(M614&lt;&gt;1,"",IF(O614&gt;=2,1,0))</f>
        <v/>
      </c>
      <c r="AC614">
        <f>IF(M614&lt;&gt;1,"",IF(OR(Q614=999,Q614=""),"",IF(OR(Q614&lt;35,Q614&gt;48),1,0)))</f>
        <v/>
      </c>
      <c r="AD614">
        <f>IF(COUNT(AA614:AC614)&lt;3,"",SUM(AA614:AC614))</f>
        <v/>
      </c>
      <c r="AE614">
        <f>IF(L614&gt;=4,2,IF(L614&gt;=2,1,0))</f>
        <v/>
      </c>
      <c r="AF614">
        <f>IF(L614&gt;=5,1,0)</f>
        <v/>
      </c>
      <c r="AG614">
        <f>AE614+AF614</f>
        <v/>
      </c>
      <c r="AH614" s="15">
        <f>IF(M614&lt;&gt;1,"",IF(OR(R614=-9,R614=""),"",R614))</f>
        <v/>
      </c>
      <c r="AI614">
        <f>IF(M614&lt;&gt;1,"",IF(OR(Q614=999,Q614=""),"",Q614))</f>
        <v/>
      </c>
    </row>
    <row r="615">
      <c r="A615" t="inlineStr">
        <is>
          <t>TQRMNOP103110</t>
        </is>
      </c>
      <c r="B615" t="n">
        <v>2025</v>
      </c>
      <c r="C615" t="n">
        <v>1</v>
      </c>
      <c r="D615" t="n">
        <v>43</v>
      </c>
      <c r="E615" t="inlineStr">
        <is>
          <t>S</t>
        </is>
      </c>
      <c r="F615" t="n">
        <v>30</v>
      </c>
      <c r="G615" t="n">
        <v>1177</v>
      </c>
      <c r="H615" t="n">
        <v>1</v>
      </c>
      <c r="I615" t="n">
        <v>1</v>
      </c>
      <c r="J615" t="n">
        <v>27</v>
      </c>
      <c r="K615" t="n">
        <v>1</v>
      </c>
      <c r="L615" t="n">
        <v>4</v>
      </c>
      <c r="M615" t="n">
        <v>1</v>
      </c>
      <c r="N615" t="n">
        <v>1</v>
      </c>
      <c r="O615" t="n">
        <v>1</v>
      </c>
      <c r="P615" t="n">
        <v>1</v>
      </c>
      <c r="Q615" t="n">
        <v>38</v>
      </c>
      <c r="R615" s="15" t="n">
        <v>723000</v>
      </c>
      <c r="S615" s="15" t="n">
        <v>0</v>
      </c>
      <c r="T615" s="15" t="n">
        <v>723000</v>
      </c>
      <c r="U615" s="15" t="n">
        <v>107400</v>
      </c>
      <c r="V615">
        <f>IFERROR(VLOOKUP(D615,Tablas_Equivalencia!$A$3:$B$8,2,FALSE),"Sin dato")</f>
        <v/>
      </c>
      <c r="W615">
        <f>IFERROR(VLOOKUP(L615,Tablas_Equivalencia!$D$3:$E$9,2,FALSE),"Sin dato")</f>
        <v/>
      </c>
      <c r="X615">
        <f>IF(I615=1,"Varón","Mujer")</f>
        <v/>
      </c>
      <c r="Y615">
        <f>IFERROR(VLOOKUP(M615,Tablas_Equivalencia!$G$3:$H$6,2,FALSE),"Sin dato")</f>
        <v/>
      </c>
      <c r="Z615">
        <f>IF(J615&lt;=24,"18-24","25-29")</f>
        <v/>
      </c>
      <c r="AA615">
        <f>IF(M615&lt;&gt;1,"",IF(P615=2,1,0))</f>
        <v/>
      </c>
      <c r="AB615">
        <f>IF(M615&lt;&gt;1,"",IF(O615&gt;=2,1,0))</f>
        <v/>
      </c>
      <c r="AC615">
        <f>IF(M615&lt;&gt;1,"",IF(OR(Q615=999,Q615=""),"",IF(OR(Q615&lt;35,Q615&gt;48),1,0)))</f>
        <v/>
      </c>
      <c r="AD615">
        <f>IF(COUNT(AA615:AC615)&lt;3,"",SUM(AA615:AC615))</f>
        <v/>
      </c>
      <c r="AE615">
        <f>IF(L615&gt;=4,2,IF(L615&gt;=2,1,0))</f>
        <v/>
      </c>
      <c r="AF615">
        <f>IF(L615&gt;=5,1,0)</f>
        <v/>
      </c>
      <c r="AG615">
        <f>AE615+AF615</f>
        <v/>
      </c>
      <c r="AH615" s="15">
        <f>IF(M615&lt;&gt;1,"",IF(OR(R615=-9,R615=""),"",R615))</f>
        <v/>
      </c>
      <c r="AI615">
        <f>IF(M615&lt;&gt;1,"",IF(OR(Q615=999,Q615=""),"",Q615))</f>
        <v/>
      </c>
    </row>
    <row r="616">
      <c r="A616" t="inlineStr">
        <is>
          <t>TQRMNOP103118</t>
        </is>
      </c>
      <c r="B616" t="n">
        <v>2025</v>
      </c>
      <c r="C616" t="n">
        <v>1</v>
      </c>
      <c r="D616" t="n">
        <v>43</v>
      </c>
      <c r="E616" t="inlineStr">
        <is>
          <t>S</t>
        </is>
      </c>
      <c r="F616" t="n">
        <v>30</v>
      </c>
      <c r="G616" t="n">
        <v>1378</v>
      </c>
      <c r="H616" t="n">
        <v>1</v>
      </c>
      <c r="I616" t="n">
        <v>1</v>
      </c>
      <c r="J616" t="n">
        <v>20</v>
      </c>
      <c r="K616" t="n">
        <v>1</v>
      </c>
      <c r="L616" t="n">
        <v>4</v>
      </c>
      <c r="M616" t="n">
        <v>1</v>
      </c>
      <c r="N616" t="n">
        <v>2</v>
      </c>
      <c r="O616" t="n">
        <v>2</v>
      </c>
      <c r="P616" t="n">
        <v>2</v>
      </c>
      <c r="Q616" t="n">
        <v>54</v>
      </c>
      <c r="R616" s="15" t="n">
        <v>-9</v>
      </c>
      <c r="S616" s="15" t="n">
        <v>0</v>
      </c>
      <c r="T616" s="15" t="n">
        <v>0</v>
      </c>
      <c r="U616" s="15" t="n">
        <v>191700</v>
      </c>
      <c r="V616">
        <f>IFERROR(VLOOKUP(D616,Tablas_Equivalencia!$A$3:$B$8,2,FALSE),"Sin dato")</f>
        <v/>
      </c>
      <c r="W616">
        <f>IFERROR(VLOOKUP(L616,Tablas_Equivalencia!$D$3:$E$9,2,FALSE),"Sin dato")</f>
        <v/>
      </c>
      <c r="X616">
        <f>IF(I616=1,"Varón","Mujer")</f>
        <v/>
      </c>
      <c r="Y616">
        <f>IFERROR(VLOOKUP(M616,Tablas_Equivalencia!$G$3:$H$6,2,FALSE),"Sin dato")</f>
        <v/>
      </c>
      <c r="Z616">
        <f>IF(J616&lt;=24,"18-24","25-29")</f>
        <v/>
      </c>
      <c r="AA616">
        <f>IF(M616&lt;&gt;1,"",IF(P616=2,1,0))</f>
        <v/>
      </c>
      <c r="AB616">
        <f>IF(M616&lt;&gt;1,"",IF(O616&gt;=2,1,0))</f>
        <v/>
      </c>
      <c r="AC616">
        <f>IF(M616&lt;&gt;1,"",IF(OR(Q616=999,Q616=""),"",IF(OR(Q616&lt;35,Q616&gt;48),1,0)))</f>
        <v/>
      </c>
      <c r="AD616">
        <f>IF(COUNT(AA616:AC616)&lt;3,"",SUM(AA616:AC616))</f>
        <v/>
      </c>
      <c r="AE616">
        <f>IF(L616&gt;=4,2,IF(L616&gt;=2,1,0))</f>
        <v/>
      </c>
      <c r="AF616">
        <f>IF(L616&gt;=5,1,0)</f>
        <v/>
      </c>
      <c r="AG616">
        <f>AE616+AF616</f>
        <v/>
      </c>
      <c r="AH616" s="15">
        <f>IF(M616&lt;&gt;1,"",IF(OR(R616=-9,R616=""),"",R616))</f>
        <v/>
      </c>
      <c r="AI616">
        <f>IF(M616&lt;&gt;1,"",IF(OR(Q616=999,Q616=""),"",Q616))</f>
        <v/>
      </c>
    </row>
    <row r="617">
      <c r="A617" t="inlineStr">
        <is>
          <t>TQRMNOP103119</t>
        </is>
      </c>
      <c r="B617" t="n">
        <v>2025</v>
      </c>
      <c r="C617" t="n">
        <v>1</v>
      </c>
      <c r="D617" t="n">
        <v>1</v>
      </c>
      <c r="E617" t="inlineStr">
        <is>
          <t>S</t>
        </is>
      </c>
      <c r="F617" t="n">
        <v>33</v>
      </c>
      <c r="G617" t="n">
        <v>1077</v>
      </c>
      <c r="H617" t="n">
        <v>3</v>
      </c>
      <c r="I617" t="n">
        <v>2</v>
      </c>
      <c r="J617" t="n">
        <v>20</v>
      </c>
      <c r="K617" t="n">
        <v>2</v>
      </c>
      <c r="L617" t="n">
        <v>4</v>
      </c>
      <c r="M617" t="n">
        <v>3</v>
      </c>
      <c r="R617" s="15" t="n">
        <v>0</v>
      </c>
      <c r="S617" s="15" t="n">
        <v>0</v>
      </c>
      <c r="T617" s="15" t="n">
        <v>0</v>
      </c>
      <c r="U617" s="15" t="n">
        <v>94100</v>
      </c>
      <c r="V617">
        <f>IFERROR(VLOOKUP(D617,Tablas_Equivalencia!$A$3:$B$8,2,FALSE),"Sin dato")</f>
        <v/>
      </c>
      <c r="W617">
        <f>IFERROR(VLOOKUP(L617,Tablas_Equivalencia!$D$3:$E$9,2,FALSE),"Sin dato")</f>
        <v/>
      </c>
      <c r="X617">
        <f>IF(I617=1,"Varón","Mujer")</f>
        <v/>
      </c>
      <c r="Y617">
        <f>IFERROR(VLOOKUP(M617,Tablas_Equivalencia!$G$3:$H$6,2,FALSE),"Sin dato")</f>
        <v/>
      </c>
      <c r="Z617">
        <f>IF(J617&lt;=24,"18-24","25-29")</f>
        <v/>
      </c>
      <c r="AA617">
        <f>IF(M617&lt;&gt;1,"",IF(P617=2,1,0))</f>
        <v/>
      </c>
      <c r="AB617">
        <f>IF(M617&lt;&gt;1,"",IF(O617&gt;=2,1,0))</f>
        <v/>
      </c>
      <c r="AC617">
        <f>IF(M617&lt;&gt;1,"",IF(OR(Q617=999,Q617=""),"",IF(OR(Q617&lt;35,Q617&gt;48),1,0)))</f>
        <v/>
      </c>
      <c r="AD617">
        <f>IF(COUNT(AA617:AC617)&lt;3,"",SUM(AA617:AC617))</f>
        <v/>
      </c>
      <c r="AE617">
        <f>IF(L617&gt;=4,2,IF(L617&gt;=2,1,0))</f>
        <v/>
      </c>
      <c r="AF617">
        <f>IF(L617&gt;=5,1,0)</f>
        <v/>
      </c>
      <c r="AG617">
        <f>AE617+AF617</f>
        <v/>
      </c>
      <c r="AH617" s="15">
        <f>IF(M617&lt;&gt;1,"",IF(OR(R617=-9,R617=""),"",R617))</f>
        <v/>
      </c>
      <c r="AI617">
        <f>IF(M617&lt;&gt;1,"",IF(OR(Q617=999,Q617=""),"",Q617))</f>
        <v/>
      </c>
    </row>
    <row r="618">
      <c r="A618" t="inlineStr">
        <is>
          <t>TQRMNOP103122</t>
        </is>
      </c>
      <c r="B618" t="n">
        <v>2025</v>
      </c>
      <c r="C618" t="n">
        <v>1</v>
      </c>
      <c r="D618" t="n">
        <v>41</v>
      </c>
      <c r="E618" t="inlineStr">
        <is>
          <t>N</t>
        </is>
      </c>
      <c r="F618" t="n">
        <v>12</v>
      </c>
      <c r="G618" t="n">
        <v>235</v>
      </c>
      <c r="H618" t="n">
        <v>3</v>
      </c>
      <c r="I618" t="n">
        <v>1</v>
      </c>
      <c r="J618" t="n">
        <v>29</v>
      </c>
      <c r="K618" t="n">
        <v>2</v>
      </c>
      <c r="L618" t="n">
        <v>4</v>
      </c>
      <c r="M618" t="n">
        <v>1</v>
      </c>
      <c r="N618" t="n">
        <v>3</v>
      </c>
      <c r="O618" t="n">
        <v>1</v>
      </c>
      <c r="P618" t="n">
        <v>2</v>
      </c>
      <c r="Q618" t="n">
        <v>34</v>
      </c>
      <c r="R618" s="15" t="n">
        <v>537000</v>
      </c>
      <c r="S618" s="15" t="n">
        <v>0</v>
      </c>
      <c r="T618" s="15" t="n">
        <v>537000</v>
      </c>
      <c r="U618" s="15" t="n">
        <v>87000</v>
      </c>
      <c r="V618">
        <f>IFERROR(VLOOKUP(D618,Tablas_Equivalencia!$A$3:$B$8,2,FALSE),"Sin dato")</f>
        <v/>
      </c>
      <c r="W618">
        <f>IFERROR(VLOOKUP(L618,Tablas_Equivalencia!$D$3:$E$9,2,FALSE),"Sin dato")</f>
        <v/>
      </c>
      <c r="X618">
        <f>IF(I618=1,"Varón","Mujer")</f>
        <v/>
      </c>
      <c r="Y618">
        <f>IFERROR(VLOOKUP(M618,Tablas_Equivalencia!$G$3:$H$6,2,FALSE),"Sin dato")</f>
        <v/>
      </c>
      <c r="Z618">
        <f>IF(J618&lt;=24,"18-24","25-29")</f>
        <v/>
      </c>
      <c r="AA618">
        <f>IF(M618&lt;&gt;1,"",IF(P618=2,1,0))</f>
        <v/>
      </c>
      <c r="AB618">
        <f>IF(M618&lt;&gt;1,"",IF(O618&gt;=2,1,0))</f>
        <v/>
      </c>
      <c r="AC618">
        <f>IF(M618&lt;&gt;1,"",IF(OR(Q618=999,Q618=""),"",IF(OR(Q618&lt;35,Q618&gt;48),1,0)))</f>
        <v/>
      </c>
      <c r="AD618">
        <f>IF(COUNT(AA618:AC618)&lt;3,"",SUM(AA618:AC618))</f>
        <v/>
      </c>
      <c r="AE618">
        <f>IF(L618&gt;=4,2,IF(L618&gt;=2,1,0))</f>
        <v/>
      </c>
      <c r="AF618">
        <f>IF(L618&gt;=5,1,0)</f>
        <v/>
      </c>
      <c r="AG618">
        <f>AE618+AF618</f>
        <v/>
      </c>
      <c r="AH618" s="15">
        <f>IF(M618&lt;&gt;1,"",IF(OR(R618=-9,R618=""),"",R618))</f>
        <v/>
      </c>
      <c r="AI618">
        <f>IF(M618&lt;&gt;1,"",IF(OR(Q618=999,Q618=""),"",Q618))</f>
        <v/>
      </c>
    </row>
    <row r="619">
      <c r="A619" t="inlineStr">
        <is>
          <t>TQRMNOP103129</t>
        </is>
      </c>
      <c r="B619" t="n">
        <v>2025</v>
      </c>
      <c r="C619" t="n">
        <v>1</v>
      </c>
      <c r="D619" t="n">
        <v>40</v>
      </c>
      <c r="E619" t="inlineStr">
        <is>
          <t>N</t>
        </is>
      </c>
      <c r="F619" t="n">
        <v>23</v>
      </c>
      <c r="G619" t="n">
        <v>995</v>
      </c>
      <c r="H619" t="n">
        <v>2</v>
      </c>
      <c r="I619" t="n">
        <v>1</v>
      </c>
      <c r="J619" t="n">
        <v>29</v>
      </c>
      <c r="K619" t="n">
        <v>2</v>
      </c>
      <c r="L619" t="n">
        <v>5</v>
      </c>
      <c r="M619" t="n">
        <v>1</v>
      </c>
      <c r="N619" t="n">
        <v>2</v>
      </c>
      <c r="O619" t="n">
        <v>2</v>
      </c>
      <c r="P619" t="n">
        <v>2</v>
      </c>
      <c r="Q619" t="n">
        <v>24</v>
      </c>
      <c r="R619" s="15" t="n">
        <v>326000</v>
      </c>
      <c r="S619" s="15" t="n">
        <v>102000</v>
      </c>
      <c r="T619" s="15" t="n">
        <v>428000</v>
      </c>
      <c r="U619" s="15" t="n">
        <v>156400</v>
      </c>
      <c r="V619">
        <f>IFERROR(VLOOKUP(D619,Tablas_Equivalencia!$A$3:$B$8,2,FALSE),"Sin dato")</f>
        <v/>
      </c>
      <c r="W619">
        <f>IFERROR(VLOOKUP(L619,Tablas_Equivalencia!$D$3:$E$9,2,FALSE),"Sin dato")</f>
        <v/>
      </c>
      <c r="X619">
        <f>IF(I619=1,"Varón","Mujer")</f>
        <v/>
      </c>
      <c r="Y619">
        <f>IFERROR(VLOOKUP(M619,Tablas_Equivalencia!$G$3:$H$6,2,FALSE),"Sin dato")</f>
        <v/>
      </c>
      <c r="Z619">
        <f>IF(J619&lt;=24,"18-24","25-29")</f>
        <v/>
      </c>
      <c r="AA619">
        <f>IF(M619&lt;&gt;1,"",IF(P619=2,1,0))</f>
        <v/>
      </c>
      <c r="AB619">
        <f>IF(M619&lt;&gt;1,"",IF(O619&gt;=2,1,0))</f>
        <v/>
      </c>
      <c r="AC619">
        <f>IF(M619&lt;&gt;1,"",IF(OR(Q619=999,Q619=""),"",IF(OR(Q619&lt;35,Q619&gt;48),1,0)))</f>
        <v/>
      </c>
      <c r="AD619">
        <f>IF(COUNT(AA619:AC619)&lt;3,"",SUM(AA619:AC619))</f>
        <v/>
      </c>
      <c r="AE619">
        <f>IF(L619&gt;=4,2,IF(L619&gt;=2,1,0))</f>
        <v/>
      </c>
      <c r="AF619">
        <f>IF(L619&gt;=5,1,0)</f>
        <v/>
      </c>
      <c r="AG619">
        <f>AE619+AF619</f>
        <v/>
      </c>
      <c r="AH619" s="15">
        <f>IF(M619&lt;&gt;1,"",IF(OR(R619=-9,R619=""),"",R619))</f>
        <v/>
      </c>
      <c r="AI619">
        <f>IF(M619&lt;&gt;1,"",IF(OR(Q619=999,Q619=""),"",Q619))</f>
        <v/>
      </c>
    </row>
    <row r="620">
      <c r="A620" t="inlineStr">
        <is>
          <t>TQRMNOP103132</t>
        </is>
      </c>
      <c r="B620" t="n">
        <v>2025</v>
      </c>
      <c r="C620" t="n">
        <v>1</v>
      </c>
      <c r="D620" t="n">
        <v>43</v>
      </c>
      <c r="E620" t="inlineStr">
        <is>
          <t>S</t>
        </is>
      </c>
      <c r="F620" t="n">
        <v>17</v>
      </c>
      <c r="G620" t="n">
        <v>1704</v>
      </c>
      <c r="H620" t="n">
        <v>2</v>
      </c>
      <c r="I620" t="n">
        <v>2</v>
      </c>
      <c r="J620" t="n">
        <v>28</v>
      </c>
      <c r="K620" t="n">
        <v>2</v>
      </c>
      <c r="L620" t="n">
        <v>3</v>
      </c>
      <c r="M620" t="n">
        <v>1</v>
      </c>
      <c r="N620" t="n">
        <v>3</v>
      </c>
      <c r="O620" t="n">
        <v>3</v>
      </c>
      <c r="P620" t="n">
        <v>2</v>
      </c>
      <c r="Q620" t="n">
        <v>38</v>
      </c>
      <c r="R620" s="15" t="n">
        <v>452000</v>
      </c>
      <c r="S620" s="15" t="n">
        <v>0</v>
      </c>
      <c r="T620" s="15" t="n">
        <v>452000</v>
      </c>
      <c r="U620" s="15" t="n">
        <v>279100</v>
      </c>
      <c r="V620">
        <f>IFERROR(VLOOKUP(D620,Tablas_Equivalencia!$A$3:$B$8,2,FALSE),"Sin dato")</f>
        <v/>
      </c>
      <c r="W620">
        <f>IFERROR(VLOOKUP(L620,Tablas_Equivalencia!$D$3:$E$9,2,FALSE),"Sin dato")</f>
        <v/>
      </c>
      <c r="X620">
        <f>IF(I620=1,"Varón","Mujer")</f>
        <v/>
      </c>
      <c r="Y620">
        <f>IFERROR(VLOOKUP(M620,Tablas_Equivalencia!$G$3:$H$6,2,FALSE),"Sin dato")</f>
        <v/>
      </c>
      <c r="Z620">
        <f>IF(J620&lt;=24,"18-24","25-29")</f>
        <v/>
      </c>
      <c r="AA620">
        <f>IF(M620&lt;&gt;1,"",IF(P620=2,1,0))</f>
        <v/>
      </c>
      <c r="AB620">
        <f>IF(M620&lt;&gt;1,"",IF(O620&gt;=2,1,0))</f>
        <v/>
      </c>
      <c r="AC620">
        <f>IF(M620&lt;&gt;1,"",IF(OR(Q620=999,Q620=""),"",IF(OR(Q620&lt;35,Q620&gt;48),1,0)))</f>
        <v/>
      </c>
      <c r="AD620">
        <f>IF(COUNT(AA620:AC620)&lt;3,"",SUM(AA620:AC620))</f>
        <v/>
      </c>
      <c r="AE620">
        <f>IF(L620&gt;=4,2,IF(L620&gt;=2,1,0))</f>
        <v/>
      </c>
      <c r="AF620">
        <f>IF(L620&gt;=5,1,0)</f>
        <v/>
      </c>
      <c r="AG620">
        <f>AE620+AF620</f>
        <v/>
      </c>
      <c r="AH620" s="15">
        <f>IF(M620&lt;&gt;1,"",IF(OR(R620=-9,R620=""),"",R620))</f>
        <v/>
      </c>
      <c r="AI620">
        <f>IF(M620&lt;&gt;1,"",IF(OR(Q620=999,Q620=""),"",Q620))</f>
        <v/>
      </c>
    </row>
    <row r="621">
      <c r="A621" t="inlineStr">
        <is>
          <t>TQRMNOP103137</t>
        </is>
      </c>
      <c r="B621" t="n">
        <v>2025</v>
      </c>
      <c r="C621" t="n">
        <v>1</v>
      </c>
      <c r="D621" t="n">
        <v>1</v>
      </c>
      <c r="E621" t="inlineStr">
        <is>
          <t>S</t>
        </is>
      </c>
      <c r="F621" t="n">
        <v>32</v>
      </c>
      <c r="G621" t="n">
        <v>1105</v>
      </c>
      <c r="H621" t="n">
        <v>3</v>
      </c>
      <c r="I621" t="n">
        <v>1</v>
      </c>
      <c r="J621" t="n">
        <v>24</v>
      </c>
      <c r="K621" t="n">
        <v>2</v>
      </c>
      <c r="L621" t="n">
        <v>6</v>
      </c>
      <c r="M621" t="n">
        <v>1</v>
      </c>
      <c r="N621" t="n">
        <v>2</v>
      </c>
      <c r="O621" t="n">
        <v>1</v>
      </c>
      <c r="P621" t="n">
        <v>1</v>
      </c>
      <c r="Q621" t="n">
        <v>40</v>
      </c>
      <c r="R621" s="15" t="n">
        <v>-9</v>
      </c>
      <c r="S621" s="15" t="n">
        <v>0</v>
      </c>
      <c r="T621" s="15" t="n">
        <v>0</v>
      </c>
      <c r="U621" s="15" t="n">
        <v>172800</v>
      </c>
      <c r="V621">
        <f>IFERROR(VLOOKUP(D621,Tablas_Equivalencia!$A$3:$B$8,2,FALSE),"Sin dato")</f>
        <v/>
      </c>
      <c r="W621">
        <f>IFERROR(VLOOKUP(L621,Tablas_Equivalencia!$D$3:$E$9,2,FALSE),"Sin dato")</f>
        <v/>
      </c>
      <c r="X621">
        <f>IF(I621=1,"Varón","Mujer")</f>
        <v/>
      </c>
      <c r="Y621">
        <f>IFERROR(VLOOKUP(M621,Tablas_Equivalencia!$G$3:$H$6,2,FALSE),"Sin dato")</f>
        <v/>
      </c>
      <c r="Z621">
        <f>IF(J621&lt;=24,"18-24","25-29")</f>
        <v/>
      </c>
      <c r="AA621">
        <f>IF(M621&lt;&gt;1,"",IF(P621=2,1,0))</f>
        <v/>
      </c>
      <c r="AB621">
        <f>IF(M621&lt;&gt;1,"",IF(O621&gt;=2,1,0))</f>
        <v/>
      </c>
      <c r="AC621">
        <f>IF(M621&lt;&gt;1,"",IF(OR(Q621=999,Q621=""),"",IF(OR(Q621&lt;35,Q621&gt;48),1,0)))</f>
        <v/>
      </c>
      <c r="AD621">
        <f>IF(COUNT(AA621:AC621)&lt;3,"",SUM(AA621:AC621))</f>
        <v/>
      </c>
      <c r="AE621">
        <f>IF(L621&gt;=4,2,IF(L621&gt;=2,1,0))</f>
        <v/>
      </c>
      <c r="AF621">
        <f>IF(L621&gt;=5,1,0)</f>
        <v/>
      </c>
      <c r="AG621">
        <f>AE621+AF621</f>
        <v/>
      </c>
      <c r="AH621" s="15">
        <f>IF(M621&lt;&gt;1,"",IF(OR(R621=-9,R621=""),"",R621))</f>
        <v/>
      </c>
      <c r="AI621">
        <f>IF(M621&lt;&gt;1,"",IF(OR(Q621=999,Q621=""),"",Q621))</f>
        <v/>
      </c>
    </row>
    <row r="622">
      <c r="A622" t="inlineStr">
        <is>
          <t>TQRMNOP103154</t>
        </is>
      </c>
      <c r="B622" t="n">
        <v>2025</v>
      </c>
      <c r="C622" t="n">
        <v>1</v>
      </c>
      <c r="D622" t="n">
        <v>42</v>
      </c>
      <c r="E622" t="inlineStr">
        <is>
          <t>N</t>
        </is>
      </c>
      <c r="F622" t="n">
        <v>27</v>
      </c>
      <c r="G622" t="n">
        <v>2024</v>
      </c>
      <c r="H622" t="n">
        <v>3</v>
      </c>
      <c r="I622" t="n">
        <v>2</v>
      </c>
      <c r="J622" t="n">
        <v>24</v>
      </c>
      <c r="K622" t="n">
        <v>2</v>
      </c>
      <c r="L622" t="n">
        <v>5</v>
      </c>
      <c r="M622" t="n">
        <v>2</v>
      </c>
      <c r="R622" s="15" t="n">
        <v>0</v>
      </c>
      <c r="S622" s="15" t="n">
        <v>0</v>
      </c>
      <c r="T622" s="15" t="n">
        <v>0</v>
      </c>
      <c r="U622" s="15" t="n">
        <v>93600</v>
      </c>
      <c r="V622">
        <f>IFERROR(VLOOKUP(D622,Tablas_Equivalencia!$A$3:$B$8,2,FALSE),"Sin dato")</f>
        <v/>
      </c>
      <c r="W622">
        <f>IFERROR(VLOOKUP(L622,Tablas_Equivalencia!$D$3:$E$9,2,FALSE),"Sin dato")</f>
        <v/>
      </c>
      <c r="X622">
        <f>IF(I622=1,"Varón","Mujer")</f>
        <v/>
      </c>
      <c r="Y622">
        <f>IFERROR(VLOOKUP(M622,Tablas_Equivalencia!$G$3:$H$6,2,FALSE),"Sin dato")</f>
        <v/>
      </c>
      <c r="Z622">
        <f>IF(J622&lt;=24,"18-24","25-29")</f>
        <v/>
      </c>
      <c r="AA622">
        <f>IF(M622&lt;&gt;1,"",IF(P622=2,1,0))</f>
        <v/>
      </c>
      <c r="AB622">
        <f>IF(M622&lt;&gt;1,"",IF(O622&gt;=2,1,0))</f>
        <v/>
      </c>
      <c r="AC622">
        <f>IF(M622&lt;&gt;1,"",IF(OR(Q622=999,Q622=""),"",IF(OR(Q622&lt;35,Q622&gt;48),1,0)))</f>
        <v/>
      </c>
      <c r="AD622">
        <f>IF(COUNT(AA622:AC622)&lt;3,"",SUM(AA622:AC622))</f>
        <v/>
      </c>
      <c r="AE622">
        <f>IF(L622&gt;=4,2,IF(L622&gt;=2,1,0))</f>
        <v/>
      </c>
      <c r="AF622">
        <f>IF(L622&gt;=5,1,0)</f>
        <v/>
      </c>
      <c r="AG622">
        <f>AE622+AF622</f>
        <v/>
      </c>
      <c r="AH622" s="15">
        <f>IF(M622&lt;&gt;1,"",IF(OR(R622=-9,R622=""),"",R622))</f>
        <v/>
      </c>
      <c r="AI622">
        <f>IF(M622&lt;&gt;1,"",IF(OR(Q622=999,Q622=""),"",Q622))</f>
        <v/>
      </c>
    </row>
    <row r="623">
      <c r="A623" t="inlineStr">
        <is>
          <t>TQRMNOP103158</t>
        </is>
      </c>
      <c r="B623" t="n">
        <v>2025</v>
      </c>
      <c r="C623" t="n">
        <v>1</v>
      </c>
      <c r="D623" t="n">
        <v>40</v>
      </c>
      <c r="E623" t="inlineStr">
        <is>
          <t>N</t>
        </is>
      </c>
      <c r="F623" t="n">
        <v>22</v>
      </c>
      <c r="G623" t="n">
        <v>664</v>
      </c>
      <c r="H623" t="n">
        <v>1</v>
      </c>
      <c r="I623" t="n">
        <v>2</v>
      </c>
      <c r="J623" t="n">
        <v>22</v>
      </c>
      <c r="K623" t="n">
        <v>2</v>
      </c>
      <c r="L623" t="n">
        <v>4</v>
      </c>
      <c r="M623" t="n">
        <v>3</v>
      </c>
      <c r="R623" s="15" t="n">
        <v>0</v>
      </c>
      <c r="S623" s="15" t="n">
        <v>0</v>
      </c>
      <c r="T623" s="15" t="n">
        <v>0</v>
      </c>
      <c r="U623" s="15" t="n">
        <v>152900</v>
      </c>
      <c r="V623">
        <f>IFERROR(VLOOKUP(D623,Tablas_Equivalencia!$A$3:$B$8,2,FALSE),"Sin dato")</f>
        <v/>
      </c>
      <c r="W623">
        <f>IFERROR(VLOOKUP(L623,Tablas_Equivalencia!$D$3:$E$9,2,FALSE),"Sin dato")</f>
        <v/>
      </c>
      <c r="X623">
        <f>IF(I623=1,"Varón","Mujer")</f>
        <v/>
      </c>
      <c r="Y623">
        <f>IFERROR(VLOOKUP(M623,Tablas_Equivalencia!$G$3:$H$6,2,FALSE),"Sin dato")</f>
        <v/>
      </c>
      <c r="Z623">
        <f>IF(J623&lt;=24,"18-24","25-29")</f>
        <v/>
      </c>
      <c r="AA623">
        <f>IF(M623&lt;&gt;1,"",IF(P623=2,1,0))</f>
        <v/>
      </c>
      <c r="AB623">
        <f>IF(M623&lt;&gt;1,"",IF(O623&gt;=2,1,0))</f>
        <v/>
      </c>
      <c r="AC623">
        <f>IF(M623&lt;&gt;1,"",IF(OR(Q623=999,Q623=""),"",IF(OR(Q623&lt;35,Q623&gt;48),1,0)))</f>
        <v/>
      </c>
      <c r="AD623">
        <f>IF(COUNT(AA623:AC623)&lt;3,"",SUM(AA623:AC623))</f>
        <v/>
      </c>
      <c r="AE623">
        <f>IF(L623&gt;=4,2,IF(L623&gt;=2,1,0))</f>
        <v/>
      </c>
      <c r="AF623">
        <f>IF(L623&gt;=5,1,0)</f>
        <v/>
      </c>
      <c r="AG623">
        <f>AE623+AF623</f>
        <v/>
      </c>
      <c r="AH623" s="15">
        <f>IF(M623&lt;&gt;1,"",IF(OR(R623=-9,R623=""),"",R623))</f>
        <v/>
      </c>
      <c r="AI623">
        <f>IF(M623&lt;&gt;1,"",IF(OR(Q623=999,Q623=""),"",Q623))</f>
        <v/>
      </c>
    </row>
    <row r="624">
      <c r="A624" t="inlineStr">
        <is>
          <t>TQRMNOP103163</t>
        </is>
      </c>
      <c r="B624" t="n">
        <v>2025</v>
      </c>
      <c r="C624" t="n">
        <v>1</v>
      </c>
      <c r="D624" t="n">
        <v>43</v>
      </c>
      <c r="E624" t="inlineStr">
        <is>
          <t>N</t>
        </is>
      </c>
      <c r="F624" t="n">
        <v>29</v>
      </c>
      <c r="G624" t="n">
        <v>444</v>
      </c>
      <c r="H624" t="n">
        <v>2</v>
      </c>
      <c r="I624" t="n">
        <v>1</v>
      </c>
      <c r="J624" t="n">
        <v>27</v>
      </c>
      <c r="K624" t="n">
        <v>2</v>
      </c>
      <c r="L624" t="n">
        <v>3</v>
      </c>
      <c r="M624" t="n">
        <v>1</v>
      </c>
      <c r="N624" t="n">
        <v>3</v>
      </c>
      <c r="O624" t="n">
        <v>3</v>
      </c>
      <c r="P624" t="n">
        <v>2</v>
      </c>
      <c r="Q624" t="n">
        <v>40</v>
      </c>
      <c r="R624" s="15" t="n">
        <v>170000</v>
      </c>
      <c r="S624" s="15" t="n">
        <v>0</v>
      </c>
      <c r="T624" s="15" t="n">
        <v>170000</v>
      </c>
      <c r="U624" s="15" t="n">
        <v>322900</v>
      </c>
      <c r="V624">
        <f>IFERROR(VLOOKUP(D624,Tablas_Equivalencia!$A$3:$B$8,2,FALSE),"Sin dato")</f>
        <v/>
      </c>
      <c r="W624">
        <f>IFERROR(VLOOKUP(L624,Tablas_Equivalencia!$D$3:$E$9,2,FALSE),"Sin dato")</f>
        <v/>
      </c>
      <c r="X624">
        <f>IF(I624=1,"Varón","Mujer")</f>
        <v/>
      </c>
      <c r="Y624">
        <f>IFERROR(VLOOKUP(M624,Tablas_Equivalencia!$G$3:$H$6,2,FALSE),"Sin dato")</f>
        <v/>
      </c>
      <c r="Z624">
        <f>IF(J624&lt;=24,"18-24","25-29")</f>
        <v/>
      </c>
      <c r="AA624">
        <f>IF(M624&lt;&gt;1,"",IF(P624=2,1,0))</f>
        <v/>
      </c>
      <c r="AB624">
        <f>IF(M624&lt;&gt;1,"",IF(O624&gt;=2,1,0))</f>
        <v/>
      </c>
      <c r="AC624">
        <f>IF(M624&lt;&gt;1,"",IF(OR(Q624=999,Q624=""),"",IF(OR(Q624&lt;35,Q624&gt;48),1,0)))</f>
        <v/>
      </c>
      <c r="AD624">
        <f>IF(COUNT(AA624:AC624)&lt;3,"",SUM(AA624:AC624))</f>
        <v/>
      </c>
      <c r="AE624">
        <f>IF(L624&gt;=4,2,IF(L624&gt;=2,1,0))</f>
        <v/>
      </c>
      <c r="AF624">
        <f>IF(L624&gt;=5,1,0)</f>
        <v/>
      </c>
      <c r="AG624">
        <f>AE624+AF624</f>
        <v/>
      </c>
      <c r="AH624" s="15">
        <f>IF(M624&lt;&gt;1,"",IF(OR(R624=-9,R624=""),"",R624))</f>
        <v/>
      </c>
      <c r="AI624">
        <f>IF(M624&lt;&gt;1,"",IF(OR(Q624=999,Q624=""),"",Q624))</f>
        <v/>
      </c>
    </row>
    <row r="625">
      <c r="A625" t="inlineStr">
        <is>
          <t>TQRMNOP103167</t>
        </is>
      </c>
      <c r="B625" t="n">
        <v>2025</v>
      </c>
      <c r="C625" t="n">
        <v>1</v>
      </c>
      <c r="D625" t="n">
        <v>1</v>
      </c>
      <c r="E625" t="inlineStr">
        <is>
          <t>S</t>
        </is>
      </c>
      <c r="F625" t="n">
        <v>33</v>
      </c>
      <c r="G625" t="n">
        <v>1442</v>
      </c>
      <c r="H625" t="n">
        <v>3</v>
      </c>
      <c r="I625" t="n">
        <v>2</v>
      </c>
      <c r="J625" t="n">
        <v>26</v>
      </c>
      <c r="K625" t="n">
        <v>1</v>
      </c>
      <c r="L625" t="n">
        <v>5</v>
      </c>
      <c r="M625" t="n">
        <v>2</v>
      </c>
      <c r="R625" s="15" t="n">
        <v>0</v>
      </c>
      <c r="S625" s="15" t="n">
        <v>124000</v>
      </c>
      <c r="T625" s="15" t="n">
        <v>124000</v>
      </c>
      <c r="U625" s="15" t="n">
        <v>191000</v>
      </c>
      <c r="V625">
        <f>IFERROR(VLOOKUP(D625,Tablas_Equivalencia!$A$3:$B$8,2,FALSE),"Sin dato")</f>
        <v/>
      </c>
      <c r="W625">
        <f>IFERROR(VLOOKUP(L625,Tablas_Equivalencia!$D$3:$E$9,2,FALSE),"Sin dato")</f>
        <v/>
      </c>
      <c r="X625">
        <f>IF(I625=1,"Varón","Mujer")</f>
        <v/>
      </c>
      <c r="Y625">
        <f>IFERROR(VLOOKUP(M625,Tablas_Equivalencia!$G$3:$H$6,2,FALSE),"Sin dato")</f>
        <v/>
      </c>
      <c r="Z625">
        <f>IF(J625&lt;=24,"18-24","25-29")</f>
        <v/>
      </c>
      <c r="AA625">
        <f>IF(M625&lt;&gt;1,"",IF(P625=2,1,0))</f>
        <v/>
      </c>
      <c r="AB625">
        <f>IF(M625&lt;&gt;1,"",IF(O625&gt;=2,1,0))</f>
        <v/>
      </c>
      <c r="AC625">
        <f>IF(M625&lt;&gt;1,"",IF(OR(Q625=999,Q625=""),"",IF(OR(Q625&lt;35,Q625&gt;48),1,0)))</f>
        <v/>
      </c>
      <c r="AD625">
        <f>IF(COUNT(AA625:AC625)&lt;3,"",SUM(AA625:AC625))</f>
        <v/>
      </c>
      <c r="AE625">
        <f>IF(L625&gt;=4,2,IF(L625&gt;=2,1,0))</f>
        <v/>
      </c>
      <c r="AF625">
        <f>IF(L625&gt;=5,1,0)</f>
        <v/>
      </c>
      <c r="AG625">
        <f>AE625+AF625</f>
        <v/>
      </c>
      <c r="AH625" s="15">
        <f>IF(M625&lt;&gt;1,"",IF(OR(R625=-9,R625=""),"",R625))</f>
        <v/>
      </c>
      <c r="AI625">
        <f>IF(M625&lt;&gt;1,"",IF(OR(Q625=999,Q625=""),"",Q625))</f>
        <v/>
      </c>
    </row>
    <row r="626">
      <c r="A626" t="inlineStr">
        <is>
          <t>TQRMNOP103180</t>
        </is>
      </c>
      <c r="B626" t="n">
        <v>2025</v>
      </c>
      <c r="C626" t="n">
        <v>1</v>
      </c>
      <c r="D626" t="n">
        <v>42</v>
      </c>
      <c r="E626" t="inlineStr">
        <is>
          <t>N</t>
        </is>
      </c>
      <c r="F626" t="n">
        <v>27</v>
      </c>
      <c r="G626" t="n">
        <v>1113</v>
      </c>
      <c r="H626" t="n">
        <v>3</v>
      </c>
      <c r="I626" t="n">
        <v>1</v>
      </c>
      <c r="J626" t="n">
        <v>25</v>
      </c>
      <c r="K626" t="n">
        <v>1</v>
      </c>
      <c r="L626" t="n">
        <v>6</v>
      </c>
      <c r="M626" t="n">
        <v>1</v>
      </c>
      <c r="N626" t="n">
        <v>3</v>
      </c>
      <c r="O626" t="n">
        <v>1</v>
      </c>
      <c r="P626" t="n">
        <v>1</v>
      </c>
      <c r="Q626" t="n">
        <v>41</v>
      </c>
      <c r="R626" s="15" t="n">
        <v>1757000</v>
      </c>
      <c r="S626" s="15" t="n">
        <v>0</v>
      </c>
      <c r="T626" s="15" t="n">
        <v>1757000</v>
      </c>
      <c r="U626" s="15" t="n">
        <v>176300</v>
      </c>
      <c r="V626">
        <f>IFERROR(VLOOKUP(D626,Tablas_Equivalencia!$A$3:$B$8,2,FALSE),"Sin dato")</f>
        <v/>
      </c>
      <c r="W626">
        <f>IFERROR(VLOOKUP(L626,Tablas_Equivalencia!$D$3:$E$9,2,FALSE),"Sin dato")</f>
        <v/>
      </c>
      <c r="X626">
        <f>IF(I626=1,"Varón","Mujer")</f>
        <v/>
      </c>
      <c r="Y626">
        <f>IFERROR(VLOOKUP(M626,Tablas_Equivalencia!$G$3:$H$6,2,FALSE),"Sin dato")</f>
        <v/>
      </c>
      <c r="Z626">
        <f>IF(J626&lt;=24,"18-24","25-29")</f>
        <v/>
      </c>
      <c r="AA626">
        <f>IF(M626&lt;&gt;1,"",IF(P626=2,1,0))</f>
        <v/>
      </c>
      <c r="AB626">
        <f>IF(M626&lt;&gt;1,"",IF(O626&gt;=2,1,0))</f>
        <v/>
      </c>
      <c r="AC626">
        <f>IF(M626&lt;&gt;1,"",IF(OR(Q626=999,Q626=""),"",IF(OR(Q626&lt;35,Q626&gt;48),1,0)))</f>
        <v/>
      </c>
      <c r="AD626">
        <f>IF(COUNT(AA626:AC626)&lt;3,"",SUM(AA626:AC626))</f>
        <v/>
      </c>
      <c r="AE626">
        <f>IF(L626&gt;=4,2,IF(L626&gt;=2,1,0))</f>
        <v/>
      </c>
      <c r="AF626">
        <f>IF(L626&gt;=5,1,0)</f>
        <v/>
      </c>
      <c r="AG626">
        <f>AE626+AF626</f>
        <v/>
      </c>
      <c r="AH626" s="15">
        <f>IF(M626&lt;&gt;1,"",IF(OR(R626=-9,R626=""),"",R626))</f>
        <v/>
      </c>
      <c r="AI626">
        <f>IF(M626&lt;&gt;1,"",IF(OR(Q626=999,Q626=""),"",Q626))</f>
        <v/>
      </c>
    </row>
    <row r="627">
      <c r="A627" t="inlineStr">
        <is>
          <t>TQRMNOP103191</t>
        </is>
      </c>
      <c r="B627" t="n">
        <v>2025</v>
      </c>
      <c r="C627" t="n">
        <v>1</v>
      </c>
      <c r="D627" t="n">
        <v>1</v>
      </c>
      <c r="E627" t="inlineStr">
        <is>
          <t>S</t>
        </is>
      </c>
      <c r="F627" t="n">
        <v>33</v>
      </c>
      <c r="G627" t="n">
        <v>1375</v>
      </c>
      <c r="H627" t="n">
        <v>3</v>
      </c>
      <c r="I627" t="n">
        <v>2</v>
      </c>
      <c r="J627" t="n">
        <v>25</v>
      </c>
      <c r="K627" t="n">
        <v>2</v>
      </c>
      <c r="L627" t="n">
        <v>2</v>
      </c>
      <c r="M627" t="n">
        <v>1</v>
      </c>
      <c r="N627" t="n">
        <v>3</v>
      </c>
      <c r="O627" t="n">
        <v>2</v>
      </c>
      <c r="P627" t="n">
        <v>2</v>
      </c>
      <c r="Q627" t="n">
        <v>47</v>
      </c>
      <c r="R627" s="15" t="n">
        <v>199000</v>
      </c>
      <c r="S627" s="15" t="n">
        <v>155000</v>
      </c>
      <c r="T627" s="15" t="n">
        <v>354000</v>
      </c>
      <c r="U627" s="15" t="n">
        <v>210000</v>
      </c>
      <c r="V627">
        <f>IFERROR(VLOOKUP(D627,Tablas_Equivalencia!$A$3:$B$8,2,FALSE),"Sin dato")</f>
        <v/>
      </c>
      <c r="W627">
        <f>IFERROR(VLOOKUP(L627,Tablas_Equivalencia!$D$3:$E$9,2,FALSE),"Sin dato")</f>
        <v/>
      </c>
      <c r="X627">
        <f>IF(I627=1,"Varón","Mujer")</f>
        <v/>
      </c>
      <c r="Y627">
        <f>IFERROR(VLOOKUP(M627,Tablas_Equivalencia!$G$3:$H$6,2,FALSE),"Sin dato")</f>
        <v/>
      </c>
      <c r="Z627">
        <f>IF(J627&lt;=24,"18-24","25-29")</f>
        <v/>
      </c>
      <c r="AA627">
        <f>IF(M627&lt;&gt;1,"",IF(P627=2,1,0))</f>
        <v/>
      </c>
      <c r="AB627">
        <f>IF(M627&lt;&gt;1,"",IF(O627&gt;=2,1,0))</f>
        <v/>
      </c>
      <c r="AC627">
        <f>IF(M627&lt;&gt;1,"",IF(OR(Q627=999,Q627=""),"",IF(OR(Q627&lt;35,Q627&gt;48),1,0)))</f>
        <v/>
      </c>
      <c r="AD627">
        <f>IF(COUNT(AA627:AC627)&lt;3,"",SUM(AA627:AC627))</f>
        <v/>
      </c>
      <c r="AE627">
        <f>IF(L627&gt;=4,2,IF(L627&gt;=2,1,0))</f>
        <v/>
      </c>
      <c r="AF627">
        <f>IF(L627&gt;=5,1,0)</f>
        <v/>
      </c>
      <c r="AG627">
        <f>AE627+AF627</f>
        <v/>
      </c>
      <c r="AH627" s="15">
        <f>IF(M627&lt;&gt;1,"",IF(OR(R627=-9,R627=""),"",R627))</f>
        <v/>
      </c>
      <c r="AI627">
        <f>IF(M627&lt;&gt;1,"",IF(OR(Q627=999,Q627=""),"",Q627))</f>
        <v/>
      </c>
    </row>
    <row r="628">
      <c r="A628" t="inlineStr">
        <is>
          <t>TQRMNOP103193</t>
        </is>
      </c>
      <c r="B628" t="n">
        <v>2025</v>
      </c>
      <c r="C628" t="n">
        <v>1</v>
      </c>
      <c r="D628" t="n">
        <v>43</v>
      </c>
      <c r="E628" t="inlineStr">
        <is>
          <t>N</t>
        </is>
      </c>
      <c r="F628" t="n">
        <v>26</v>
      </c>
      <c r="G628" t="n">
        <v>910</v>
      </c>
      <c r="H628" t="n">
        <v>3</v>
      </c>
      <c r="I628" t="n">
        <v>1</v>
      </c>
      <c r="J628" t="n">
        <v>22</v>
      </c>
      <c r="K628" t="n">
        <v>2</v>
      </c>
      <c r="L628" t="n">
        <v>4</v>
      </c>
      <c r="M628" t="n">
        <v>1</v>
      </c>
      <c r="N628" t="n">
        <v>3</v>
      </c>
      <c r="O628" t="n">
        <v>3</v>
      </c>
      <c r="P628" t="n">
        <v>2</v>
      </c>
      <c r="Q628" t="n">
        <v>23</v>
      </c>
      <c r="R628" s="15" t="n">
        <v>416000</v>
      </c>
      <c r="S628" s="15" t="n">
        <v>0</v>
      </c>
      <c r="T628" s="15" t="n">
        <v>416000</v>
      </c>
      <c r="U628" s="15" t="n">
        <v>405800</v>
      </c>
      <c r="V628">
        <f>IFERROR(VLOOKUP(D628,Tablas_Equivalencia!$A$3:$B$8,2,FALSE),"Sin dato")</f>
        <v/>
      </c>
      <c r="W628">
        <f>IFERROR(VLOOKUP(L628,Tablas_Equivalencia!$D$3:$E$9,2,FALSE),"Sin dato")</f>
        <v/>
      </c>
      <c r="X628">
        <f>IF(I628=1,"Varón","Mujer")</f>
        <v/>
      </c>
      <c r="Y628">
        <f>IFERROR(VLOOKUP(M628,Tablas_Equivalencia!$G$3:$H$6,2,FALSE),"Sin dato")</f>
        <v/>
      </c>
      <c r="Z628">
        <f>IF(J628&lt;=24,"18-24","25-29")</f>
        <v/>
      </c>
      <c r="AA628">
        <f>IF(M628&lt;&gt;1,"",IF(P628=2,1,0))</f>
        <v/>
      </c>
      <c r="AB628">
        <f>IF(M628&lt;&gt;1,"",IF(O628&gt;=2,1,0))</f>
        <v/>
      </c>
      <c r="AC628">
        <f>IF(M628&lt;&gt;1,"",IF(OR(Q628=999,Q628=""),"",IF(OR(Q628&lt;35,Q628&gt;48),1,0)))</f>
        <v/>
      </c>
      <c r="AD628">
        <f>IF(COUNT(AA628:AC628)&lt;3,"",SUM(AA628:AC628))</f>
        <v/>
      </c>
      <c r="AE628">
        <f>IF(L628&gt;=4,2,IF(L628&gt;=2,1,0))</f>
        <v/>
      </c>
      <c r="AF628">
        <f>IF(L628&gt;=5,1,0)</f>
        <v/>
      </c>
      <c r="AG628">
        <f>AE628+AF628</f>
        <v/>
      </c>
      <c r="AH628" s="15">
        <f>IF(M628&lt;&gt;1,"",IF(OR(R628=-9,R628=""),"",R628))</f>
        <v/>
      </c>
      <c r="AI628">
        <f>IF(M628&lt;&gt;1,"",IF(OR(Q628=999,Q628=""),"",Q628))</f>
        <v/>
      </c>
    </row>
    <row r="629">
      <c r="A629" t="inlineStr">
        <is>
          <t>TQRMNOP103205</t>
        </is>
      </c>
      <c r="B629" t="n">
        <v>2025</v>
      </c>
      <c r="C629" t="n">
        <v>1</v>
      </c>
      <c r="D629" t="n">
        <v>43</v>
      </c>
      <c r="E629" t="inlineStr">
        <is>
          <t>N</t>
        </is>
      </c>
      <c r="F629" t="n">
        <v>29</v>
      </c>
      <c r="G629" t="n">
        <v>1246</v>
      </c>
      <c r="H629" t="n">
        <v>3</v>
      </c>
      <c r="I629" t="n">
        <v>1</v>
      </c>
      <c r="J629" t="n">
        <v>27</v>
      </c>
      <c r="K629" t="n">
        <v>2</v>
      </c>
      <c r="L629" t="n">
        <v>4</v>
      </c>
      <c r="M629" t="n">
        <v>1</v>
      </c>
      <c r="N629" t="n">
        <v>2</v>
      </c>
      <c r="O629" t="n">
        <v>1</v>
      </c>
      <c r="P629" t="n">
        <v>1</v>
      </c>
      <c r="Q629" t="n">
        <v>41</v>
      </c>
      <c r="R629" s="15" t="n">
        <v>963000</v>
      </c>
      <c r="S629" s="15" t="n">
        <v>0</v>
      </c>
      <c r="T629" s="15" t="n">
        <v>963000</v>
      </c>
      <c r="U629" s="15" t="n">
        <v>162300</v>
      </c>
      <c r="V629">
        <f>IFERROR(VLOOKUP(D629,Tablas_Equivalencia!$A$3:$B$8,2,FALSE),"Sin dato")</f>
        <v/>
      </c>
      <c r="W629">
        <f>IFERROR(VLOOKUP(L629,Tablas_Equivalencia!$D$3:$E$9,2,FALSE),"Sin dato")</f>
        <v/>
      </c>
      <c r="X629">
        <f>IF(I629=1,"Varón","Mujer")</f>
        <v/>
      </c>
      <c r="Y629">
        <f>IFERROR(VLOOKUP(M629,Tablas_Equivalencia!$G$3:$H$6,2,FALSE),"Sin dato")</f>
        <v/>
      </c>
      <c r="Z629">
        <f>IF(J629&lt;=24,"18-24","25-29")</f>
        <v/>
      </c>
      <c r="AA629">
        <f>IF(M629&lt;&gt;1,"",IF(P629=2,1,0))</f>
        <v/>
      </c>
      <c r="AB629">
        <f>IF(M629&lt;&gt;1,"",IF(O629&gt;=2,1,0))</f>
        <v/>
      </c>
      <c r="AC629">
        <f>IF(M629&lt;&gt;1,"",IF(OR(Q629=999,Q629=""),"",IF(OR(Q629&lt;35,Q629&gt;48),1,0)))</f>
        <v/>
      </c>
      <c r="AD629">
        <f>IF(COUNT(AA629:AC629)&lt;3,"",SUM(AA629:AC629))</f>
        <v/>
      </c>
      <c r="AE629">
        <f>IF(L629&gt;=4,2,IF(L629&gt;=2,1,0))</f>
        <v/>
      </c>
      <c r="AF629">
        <f>IF(L629&gt;=5,1,0)</f>
        <v/>
      </c>
      <c r="AG629">
        <f>AE629+AF629</f>
        <v/>
      </c>
      <c r="AH629" s="15">
        <f>IF(M629&lt;&gt;1,"",IF(OR(R629=-9,R629=""),"",R629))</f>
        <v/>
      </c>
      <c r="AI629">
        <f>IF(M629&lt;&gt;1,"",IF(OR(Q629=999,Q629=""),"",Q629))</f>
        <v/>
      </c>
    </row>
    <row r="630">
      <c r="A630" t="inlineStr">
        <is>
          <t>TQRMNOP103208</t>
        </is>
      </c>
      <c r="B630" t="n">
        <v>2025</v>
      </c>
      <c r="C630" t="n">
        <v>1</v>
      </c>
      <c r="D630" t="n">
        <v>1</v>
      </c>
      <c r="E630" t="inlineStr">
        <is>
          <t>S</t>
        </is>
      </c>
      <c r="F630" t="n">
        <v>32</v>
      </c>
      <c r="G630" t="n">
        <v>752</v>
      </c>
      <c r="H630" t="n">
        <v>3</v>
      </c>
      <c r="I630" t="n">
        <v>1</v>
      </c>
      <c r="J630" t="n">
        <v>24</v>
      </c>
      <c r="K630" t="n">
        <v>2</v>
      </c>
      <c r="L630" t="n">
        <v>4</v>
      </c>
      <c r="M630" t="n">
        <v>3</v>
      </c>
      <c r="R630" s="15" t="n">
        <v>0</v>
      </c>
      <c r="S630" s="15" t="n">
        <v>0</v>
      </c>
      <c r="T630" s="15" t="n">
        <v>0</v>
      </c>
      <c r="U630" s="15" t="n">
        <v>52400</v>
      </c>
      <c r="V630">
        <f>IFERROR(VLOOKUP(D630,Tablas_Equivalencia!$A$3:$B$8,2,FALSE),"Sin dato")</f>
        <v/>
      </c>
      <c r="W630">
        <f>IFERROR(VLOOKUP(L630,Tablas_Equivalencia!$D$3:$E$9,2,FALSE),"Sin dato")</f>
        <v/>
      </c>
      <c r="X630">
        <f>IF(I630=1,"Varón","Mujer")</f>
        <v/>
      </c>
      <c r="Y630">
        <f>IFERROR(VLOOKUP(M630,Tablas_Equivalencia!$G$3:$H$6,2,FALSE),"Sin dato")</f>
        <v/>
      </c>
      <c r="Z630">
        <f>IF(J630&lt;=24,"18-24","25-29")</f>
        <v/>
      </c>
      <c r="AA630">
        <f>IF(M630&lt;&gt;1,"",IF(P630=2,1,0))</f>
        <v/>
      </c>
      <c r="AB630">
        <f>IF(M630&lt;&gt;1,"",IF(O630&gt;=2,1,0))</f>
        <v/>
      </c>
      <c r="AC630">
        <f>IF(M630&lt;&gt;1,"",IF(OR(Q630=999,Q630=""),"",IF(OR(Q630&lt;35,Q630&gt;48),1,0)))</f>
        <v/>
      </c>
      <c r="AD630">
        <f>IF(COUNT(AA630:AC630)&lt;3,"",SUM(AA630:AC630))</f>
        <v/>
      </c>
      <c r="AE630">
        <f>IF(L630&gt;=4,2,IF(L630&gt;=2,1,0))</f>
        <v/>
      </c>
      <c r="AF630">
        <f>IF(L630&gt;=5,1,0)</f>
        <v/>
      </c>
      <c r="AG630">
        <f>AE630+AF630</f>
        <v/>
      </c>
      <c r="AH630" s="15">
        <f>IF(M630&lt;&gt;1,"",IF(OR(R630=-9,R630=""),"",R630))</f>
        <v/>
      </c>
      <c r="AI630">
        <f>IF(M630&lt;&gt;1,"",IF(OR(Q630=999,Q630=""),"",Q630))</f>
        <v/>
      </c>
    </row>
    <row r="631">
      <c r="A631" t="inlineStr">
        <is>
          <t>TQRMNOP103209</t>
        </is>
      </c>
      <c r="B631" t="n">
        <v>2025</v>
      </c>
      <c r="C631" t="n">
        <v>1</v>
      </c>
      <c r="D631" t="n">
        <v>1</v>
      </c>
      <c r="E631" t="inlineStr">
        <is>
          <t>S</t>
        </is>
      </c>
      <c r="F631" t="n">
        <v>32</v>
      </c>
      <c r="G631" t="n">
        <v>808</v>
      </c>
      <c r="H631" t="n">
        <v>3</v>
      </c>
      <c r="I631" t="n">
        <v>1</v>
      </c>
      <c r="J631" t="n">
        <v>21</v>
      </c>
      <c r="K631" t="n">
        <v>2</v>
      </c>
      <c r="L631" t="n">
        <v>4</v>
      </c>
      <c r="M631" t="n">
        <v>2</v>
      </c>
      <c r="R631" s="15" t="n">
        <v>0</v>
      </c>
      <c r="S631" s="15" t="n">
        <v>0</v>
      </c>
      <c r="T631" s="15" t="n">
        <v>0</v>
      </c>
      <c r="U631" s="15" t="n">
        <v>122100</v>
      </c>
      <c r="V631">
        <f>IFERROR(VLOOKUP(D631,Tablas_Equivalencia!$A$3:$B$8,2,FALSE),"Sin dato")</f>
        <v/>
      </c>
      <c r="W631">
        <f>IFERROR(VLOOKUP(L631,Tablas_Equivalencia!$D$3:$E$9,2,FALSE),"Sin dato")</f>
        <v/>
      </c>
      <c r="X631">
        <f>IF(I631=1,"Varón","Mujer")</f>
        <v/>
      </c>
      <c r="Y631">
        <f>IFERROR(VLOOKUP(M631,Tablas_Equivalencia!$G$3:$H$6,2,FALSE),"Sin dato")</f>
        <v/>
      </c>
      <c r="Z631">
        <f>IF(J631&lt;=24,"18-24","25-29")</f>
        <v/>
      </c>
      <c r="AA631">
        <f>IF(M631&lt;&gt;1,"",IF(P631=2,1,0))</f>
        <v/>
      </c>
      <c r="AB631">
        <f>IF(M631&lt;&gt;1,"",IF(O631&gt;=2,1,0))</f>
        <v/>
      </c>
      <c r="AC631">
        <f>IF(M631&lt;&gt;1,"",IF(OR(Q631=999,Q631=""),"",IF(OR(Q631&lt;35,Q631&gt;48),1,0)))</f>
        <v/>
      </c>
      <c r="AD631">
        <f>IF(COUNT(AA631:AC631)&lt;3,"",SUM(AA631:AC631))</f>
        <v/>
      </c>
      <c r="AE631">
        <f>IF(L631&gt;=4,2,IF(L631&gt;=2,1,0))</f>
        <v/>
      </c>
      <c r="AF631">
        <f>IF(L631&gt;=5,1,0)</f>
        <v/>
      </c>
      <c r="AG631">
        <f>AE631+AF631</f>
        <v/>
      </c>
      <c r="AH631" s="15">
        <f>IF(M631&lt;&gt;1,"",IF(OR(R631=-9,R631=""),"",R631))</f>
        <v/>
      </c>
      <c r="AI631">
        <f>IF(M631&lt;&gt;1,"",IF(OR(Q631=999,Q631=""),"",Q631))</f>
        <v/>
      </c>
    </row>
    <row r="632">
      <c r="A632" t="inlineStr">
        <is>
          <t>TQRMNOP103212</t>
        </is>
      </c>
      <c r="B632" t="n">
        <v>2025</v>
      </c>
      <c r="C632" t="n">
        <v>1</v>
      </c>
      <c r="D632" t="n">
        <v>41</v>
      </c>
      <c r="E632" t="inlineStr">
        <is>
          <t>N</t>
        </is>
      </c>
      <c r="F632" t="n">
        <v>12</v>
      </c>
      <c r="G632" t="n">
        <v>922</v>
      </c>
      <c r="H632" t="n">
        <v>3</v>
      </c>
      <c r="I632" t="n">
        <v>2</v>
      </c>
      <c r="J632" t="n">
        <v>24</v>
      </c>
      <c r="K632" t="n">
        <v>2</v>
      </c>
      <c r="L632" t="n">
        <v>4</v>
      </c>
      <c r="M632" t="n">
        <v>3</v>
      </c>
      <c r="R632" s="15" t="n">
        <v>0</v>
      </c>
      <c r="S632" s="15" t="n">
        <v>0</v>
      </c>
      <c r="T632" s="15" t="n">
        <v>0</v>
      </c>
      <c r="U632" s="15" t="n">
        <v>91000</v>
      </c>
      <c r="V632">
        <f>IFERROR(VLOOKUP(D632,Tablas_Equivalencia!$A$3:$B$8,2,FALSE),"Sin dato")</f>
        <v/>
      </c>
      <c r="W632">
        <f>IFERROR(VLOOKUP(L632,Tablas_Equivalencia!$D$3:$E$9,2,FALSE),"Sin dato")</f>
        <v/>
      </c>
      <c r="X632">
        <f>IF(I632=1,"Varón","Mujer")</f>
        <v/>
      </c>
      <c r="Y632">
        <f>IFERROR(VLOOKUP(M632,Tablas_Equivalencia!$G$3:$H$6,2,FALSE),"Sin dato")</f>
        <v/>
      </c>
      <c r="Z632">
        <f>IF(J632&lt;=24,"18-24","25-29")</f>
        <v/>
      </c>
      <c r="AA632">
        <f>IF(M632&lt;&gt;1,"",IF(P632=2,1,0))</f>
        <v/>
      </c>
      <c r="AB632">
        <f>IF(M632&lt;&gt;1,"",IF(O632&gt;=2,1,0))</f>
        <v/>
      </c>
      <c r="AC632">
        <f>IF(M632&lt;&gt;1,"",IF(OR(Q632=999,Q632=""),"",IF(OR(Q632&lt;35,Q632&gt;48),1,0)))</f>
        <v/>
      </c>
      <c r="AD632">
        <f>IF(COUNT(AA632:AC632)&lt;3,"",SUM(AA632:AC632))</f>
        <v/>
      </c>
      <c r="AE632">
        <f>IF(L632&gt;=4,2,IF(L632&gt;=2,1,0))</f>
        <v/>
      </c>
      <c r="AF632">
        <f>IF(L632&gt;=5,1,0)</f>
        <v/>
      </c>
      <c r="AG632">
        <f>AE632+AF632</f>
        <v/>
      </c>
      <c r="AH632" s="15">
        <f>IF(M632&lt;&gt;1,"",IF(OR(R632=-9,R632=""),"",R632))</f>
        <v/>
      </c>
      <c r="AI632">
        <f>IF(M632&lt;&gt;1,"",IF(OR(Q632=999,Q632=""),"",Q632))</f>
        <v/>
      </c>
    </row>
    <row r="633">
      <c r="A633" t="inlineStr">
        <is>
          <t>TQRMNOP103214</t>
        </is>
      </c>
      <c r="B633" t="n">
        <v>2025</v>
      </c>
      <c r="C633" t="n">
        <v>1</v>
      </c>
      <c r="D633" t="n">
        <v>1</v>
      </c>
      <c r="E633" t="inlineStr">
        <is>
          <t>S</t>
        </is>
      </c>
      <c r="F633" t="n">
        <v>33</v>
      </c>
      <c r="G633" t="n">
        <v>1667</v>
      </c>
      <c r="H633" t="n">
        <v>2</v>
      </c>
      <c r="I633" t="n">
        <v>2</v>
      </c>
      <c r="J633" t="n">
        <v>23</v>
      </c>
      <c r="K633" t="n">
        <v>2</v>
      </c>
      <c r="L633" t="n">
        <v>6</v>
      </c>
      <c r="M633" t="n">
        <v>3</v>
      </c>
      <c r="R633" s="15" t="n">
        <v>0</v>
      </c>
      <c r="S633" s="15" t="n">
        <v>36000</v>
      </c>
      <c r="T633" s="15" t="n">
        <v>36000</v>
      </c>
      <c r="U633" s="15" t="n">
        <v>130100</v>
      </c>
      <c r="V633">
        <f>IFERROR(VLOOKUP(D633,Tablas_Equivalencia!$A$3:$B$8,2,FALSE),"Sin dato")</f>
        <v/>
      </c>
      <c r="W633">
        <f>IFERROR(VLOOKUP(L633,Tablas_Equivalencia!$D$3:$E$9,2,FALSE),"Sin dato")</f>
        <v/>
      </c>
      <c r="X633">
        <f>IF(I633=1,"Varón","Mujer")</f>
        <v/>
      </c>
      <c r="Y633">
        <f>IFERROR(VLOOKUP(M633,Tablas_Equivalencia!$G$3:$H$6,2,FALSE),"Sin dato")</f>
        <v/>
      </c>
      <c r="Z633">
        <f>IF(J633&lt;=24,"18-24","25-29")</f>
        <v/>
      </c>
      <c r="AA633">
        <f>IF(M633&lt;&gt;1,"",IF(P633=2,1,0))</f>
        <v/>
      </c>
      <c r="AB633">
        <f>IF(M633&lt;&gt;1,"",IF(O633&gt;=2,1,0))</f>
        <v/>
      </c>
      <c r="AC633">
        <f>IF(M633&lt;&gt;1,"",IF(OR(Q633=999,Q633=""),"",IF(OR(Q633&lt;35,Q633&gt;48),1,0)))</f>
        <v/>
      </c>
      <c r="AD633">
        <f>IF(COUNT(AA633:AC633)&lt;3,"",SUM(AA633:AC633))</f>
        <v/>
      </c>
      <c r="AE633">
        <f>IF(L633&gt;=4,2,IF(L633&gt;=2,1,0))</f>
        <v/>
      </c>
      <c r="AF633">
        <f>IF(L633&gt;=5,1,0)</f>
        <v/>
      </c>
      <c r="AG633">
        <f>AE633+AF633</f>
        <v/>
      </c>
      <c r="AH633" s="15">
        <f>IF(M633&lt;&gt;1,"",IF(OR(R633=-9,R633=""),"",R633))</f>
        <v/>
      </c>
      <c r="AI633">
        <f>IF(M633&lt;&gt;1,"",IF(OR(Q633=999,Q633=""),"",Q633))</f>
        <v/>
      </c>
    </row>
    <row r="634">
      <c r="A634" t="inlineStr">
        <is>
          <t>TQRMNOP103217</t>
        </is>
      </c>
      <c r="B634" t="n">
        <v>2025</v>
      </c>
      <c r="C634" t="n">
        <v>1</v>
      </c>
      <c r="D634" t="n">
        <v>43</v>
      </c>
      <c r="E634" t="inlineStr">
        <is>
          <t>S</t>
        </is>
      </c>
      <c r="F634" t="n">
        <v>19</v>
      </c>
      <c r="G634" t="n">
        <v>1237</v>
      </c>
      <c r="H634" t="n">
        <v>3</v>
      </c>
      <c r="I634" t="n">
        <v>2</v>
      </c>
      <c r="J634" t="n">
        <v>29</v>
      </c>
      <c r="K634" t="n">
        <v>2</v>
      </c>
      <c r="L634" t="n">
        <v>6</v>
      </c>
      <c r="M634" t="n">
        <v>1</v>
      </c>
      <c r="N634" t="n">
        <v>3</v>
      </c>
      <c r="O634" t="n">
        <v>1</v>
      </c>
      <c r="P634" t="n">
        <v>1</v>
      </c>
      <c r="Q634" t="n">
        <v>25</v>
      </c>
      <c r="R634" s="15" t="n">
        <v>483000</v>
      </c>
      <c r="S634" s="15" t="n">
        <v>0</v>
      </c>
      <c r="T634" s="15" t="n">
        <v>483000</v>
      </c>
      <c r="U634" s="15" t="n">
        <v>261500</v>
      </c>
      <c r="V634">
        <f>IFERROR(VLOOKUP(D634,Tablas_Equivalencia!$A$3:$B$8,2,FALSE),"Sin dato")</f>
        <v/>
      </c>
      <c r="W634">
        <f>IFERROR(VLOOKUP(L634,Tablas_Equivalencia!$D$3:$E$9,2,FALSE),"Sin dato")</f>
        <v/>
      </c>
      <c r="X634">
        <f>IF(I634=1,"Varón","Mujer")</f>
        <v/>
      </c>
      <c r="Y634">
        <f>IFERROR(VLOOKUP(M634,Tablas_Equivalencia!$G$3:$H$6,2,FALSE),"Sin dato")</f>
        <v/>
      </c>
      <c r="Z634">
        <f>IF(J634&lt;=24,"18-24","25-29")</f>
        <v/>
      </c>
      <c r="AA634">
        <f>IF(M634&lt;&gt;1,"",IF(P634=2,1,0))</f>
        <v/>
      </c>
      <c r="AB634">
        <f>IF(M634&lt;&gt;1,"",IF(O634&gt;=2,1,0))</f>
        <v/>
      </c>
      <c r="AC634">
        <f>IF(M634&lt;&gt;1,"",IF(OR(Q634=999,Q634=""),"",IF(OR(Q634&lt;35,Q634&gt;48),1,0)))</f>
        <v/>
      </c>
      <c r="AD634">
        <f>IF(COUNT(AA634:AC634)&lt;3,"",SUM(AA634:AC634))</f>
        <v/>
      </c>
      <c r="AE634">
        <f>IF(L634&gt;=4,2,IF(L634&gt;=2,1,0))</f>
        <v/>
      </c>
      <c r="AF634">
        <f>IF(L634&gt;=5,1,0)</f>
        <v/>
      </c>
      <c r="AG634">
        <f>AE634+AF634</f>
        <v/>
      </c>
      <c r="AH634" s="15">
        <f>IF(M634&lt;&gt;1,"",IF(OR(R634=-9,R634=""),"",R634))</f>
        <v/>
      </c>
      <c r="AI634">
        <f>IF(M634&lt;&gt;1,"",IF(OR(Q634=999,Q634=""),"",Q634))</f>
        <v/>
      </c>
    </row>
    <row r="635">
      <c r="A635" t="inlineStr">
        <is>
          <t>TQRMNOP103225</t>
        </is>
      </c>
      <c r="B635" t="n">
        <v>2025</v>
      </c>
      <c r="C635" t="n">
        <v>1</v>
      </c>
      <c r="D635" t="n">
        <v>1</v>
      </c>
      <c r="E635" t="inlineStr">
        <is>
          <t>S</t>
        </is>
      </c>
      <c r="F635" t="n">
        <v>32</v>
      </c>
      <c r="G635" t="n">
        <v>1833</v>
      </c>
      <c r="H635" t="n">
        <v>1</v>
      </c>
      <c r="I635" t="n">
        <v>1</v>
      </c>
      <c r="J635" t="n">
        <v>22</v>
      </c>
      <c r="K635" t="n">
        <v>1</v>
      </c>
      <c r="L635" t="n">
        <v>5</v>
      </c>
      <c r="M635" t="n">
        <v>3</v>
      </c>
      <c r="R635" s="15" t="n">
        <v>0</v>
      </c>
      <c r="S635" s="15" t="n">
        <v>0</v>
      </c>
      <c r="T635" s="15" t="n">
        <v>0</v>
      </c>
      <c r="U635" s="15" t="n">
        <v>170400</v>
      </c>
      <c r="V635">
        <f>IFERROR(VLOOKUP(D635,Tablas_Equivalencia!$A$3:$B$8,2,FALSE),"Sin dato")</f>
        <v/>
      </c>
      <c r="W635">
        <f>IFERROR(VLOOKUP(L635,Tablas_Equivalencia!$D$3:$E$9,2,FALSE),"Sin dato")</f>
        <v/>
      </c>
      <c r="X635">
        <f>IF(I635=1,"Varón","Mujer")</f>
        <v/>
      </c>
      <c r="Y635">
        <f>IFERROR(VLOOKUP(M635,Tablas_Equivalencia!$G$3:$H$6,2,FALSE),"Sin dato")</f>
        <v/>
      </c>
      <c r="Z635">
        <f>IF(J635&lt;=24,"18-24","25-29")</f>
        <v/>
      </c>
      <c r="AA635">
        <f>IF(M635&lt;&gt;1,"",IF(P635=2,1,0))</f>
        <v/>
      </c>
      <c r="AB635">
        <f>IF(M635&lt;&gt;1,"",IF(O635&gt;=2,1,0))</f>
        <v/>
      </c>
      <c r="AC635">
        <f>IF(M635&lt;&gt;1,"",IF(OR(Q635=999,Q635=""),"",IF(OR(Q635&lt;35,Q635&gt;48),1,0)))</f>
        <v/>
      </c>
      <c r="AD635">
        <f>IF(COUNT(AA635:AC635)&lt;3,"",SUM(AA635:AC635))</f>
        <v/>
      </c>
      <c r="AE635">
        <f>IF(L635&gt;=4,2,IF(L635&gt;=2,1,0))</f>
        <v/>
      </c>
      <c r="AF635">
        <f>IF(L635&gt;=5,1,0)</f>
        <v/>
      </c>
      <c r="AG635">
        <f>AE635+AF635</f>
        <v/>
      </c>
      <c r="AH635" s="15">
        <f>IF(M635&lt;&gt;1,"",IF(OR(R635=-9,R635=""),"",R635))</f>
        <v/>
      </c>
      <c r="AI635">
        <f>IF(M635&lt;&gt;1,"",IF(OR(Q635=999,Q635=""),"",Q635))</f>
        <v/>
      </c>
    </row>
    <row r="636">
      <c r="A636" t="inlineStr">
        <is>
          <t>TQRMNOP103232</t>
        </is>
      </c>
      <c r="B636" t="n">
        <v>2025</v>
      </c>
      <c r="C636" t="n">
        <v>1</v>
      </c>
      <c r="D636" t="n">
        <v>43</v>
      </c>
      <c r="E636" t="inlineStr">
        <is>
          <t>N</t>
        </is>
      </c>
      <c r="F636" t="n">
        <v>34</v>
      </c>
      <c r="G636" t="n">
        <v>1046</v>
      </c>
      <c r="H636" t="n">
        <v>3</v>
      </c>
      <c r="I636" t="n">
        <v>2</v>
      </c>
      <c r="J636" t="n">
        <v>24</v>
      </c>
      <c r="K636" t="n">
        <v>2</v>
      </c>
      <c r="L636" t="n">
        <v>5</v>
      </c>
      <c r="M636" t="n">
        <v>3</v>
      </c>
      <c r="R636" s="15" t="n">
        <v>0</v>
      </c>
      <c r="S636" s="15" t="n">
        <v>0</v>
      </c>
      <c r="T636" s="15" t="n">
        <v>0</v>
      </c>
      <c r="U636" s="15" t="n">
        <v>137200</v>
      </c>
      <c r="V636">
        <f>IFERROR(VLOOKUP(D636,Tablas_Equivalencia!$A$3:$B$8,2,FALSE),"Sin dato")</f>
        <v/>
      </c>
      <c r="W636">
        <f>IFERROR(VLOOKUP(L636,Tablas_Equivalencia!$D$3:$E$9,2,FALSE),"Sin dato")</f>
        <v/>
      </c>
      <c r="X636">
        <f>IF(I636=1,"Varón","Mujer")</f>
        <v/>
      </c>
      <c r="Y636">
        <f>IFERROR(VLOOKUP(M636,Tablas_Equivalencia!$G$3:$H$6,2,FALSE),"Sin dato")</f>
        <v/>
      </c>
      <c r="Z636">
        <f>IF(J636&lt;=24,"18-24","25-29")</f>
        <v/>
      </c>
      <c r="AA636">
        <f>IF(M636&lt;&gt;1,"",IF(P636=2,1,0))</f>
        <v/>
      </c>
      <c r="AB636">
        <f>IF(M636&lt;&gt;1,"",IF(O636&gt;=2,1,0))</f>
        <v/>
      </c>
      <c r="AC636">
        <f>IF(M636&lt;&gt;1,"",IF(OR(Q636=999,Q636=""),"",IF(OR(Q636&lt;35,Q636&gt;48),1,0)))</f>
        <v/>
      </c>
      <c r="AD636">
        <f>IF(COUNT(AA636:AC636)&lt;3,"",SUM(AA636:AC636))</f>
        <v/>
      </c>
      <c r="AE636">
        <f>IF(L636&gt;=4,2,IF(L636&gt;=2,1,0))</f>
        <v/>
      </c>
      <c r="AF636">
        <f>IF(L636&gt;=5,1,0)</f>
        <v/>
      </c>
      <c r="AG636">
        <f>AE636+AF636</f>
        <v/>
      </c>
      <c r="AH636" s="15">
        <f>IF(M636&lt;&gt;1,"",IF(OR(R636=-9,R636=""),"",R636))</f>
        <v/>
      </c>
      <c r="AI636">
        <f>IF(M636&lt;&gt;1,"",IF(OR(Q636=999,Q636=""),"",Q636))</f>
        <v/>
      </c>
    </row>
    <row r="637">
      <c r="A637" t="inlineStr">
        <is>
          <t>TQRMNOP103238</t>
        </is>
      </c>
      <c r="B637" t="n">
        <v>2025</v>
      </c>
      <c r="C637" t="n">
        <v>1</v>
      </c>
      <c r="D637" t="n">
        <v>43</v>
      </c>
      <c r="E637" t="inlineStr">
        <is>
          <t>N</t>
        </is>
      </c>
      <c r="F637" t="n">
        <v>34</v>
      </c>
      <c r="G637" t="n">
        <v>1285</v>
      </c>
      <c r="H637" t="n">
        <v>3</v>
      </c>
      <c r="I637" t="n">
        <v>1</v>
      </c>
      <c r="J637" t="n">
        <v>27</v>
      </c>
      <c r="K637" t="n">
        <v>2</v>
      </c>
      <c r="L637" t="n">
        <v>5</v>
      </c>
      <c r="M637" t="n">
        <v>1</v>
      </c>
      <c r="N637" t="n">
        <v>3</v>
      </c>
      <c r="O637" t="n">
        <v>2</v>
      </c>
      <c r="P637" t="n">
        <v>2</v>
      </c>
      <c r="Q637" t="n">
        <v>28</v>
      </c>
      <c r="R637" s="15" t="n">
        <v>321000</v>
      </c>
      <c r="S637" s="15" t="n">
        <v>0</v>
      </c>
      <c r="T637" s="15" t="n">
        <v>321000</v>
      </c>
      <c r="U637" s="15" t="n">
        <v>68500</v>
      </c>
      <c r="V637">
        <f>IFERROR(VLOOKUP(D637,Tablas_Equivalencia!$A$3:$B$8,2,FALSE),"Sin dato")</f>
        <v/>
      </c>
      <c r="W637">
        <f>IFERROR(VLOOKUP(L637,Tablas_Equivalencia!$D$3:$E$9,2,FALSE),"Sin dato")</f>
        <v/>
      </c>
      <c r="X637">
        <f>IF(I637=1,"Varón","Mujer")</f>
        <v/>
      </c>
      <c r="Y637">
        <f>IFERROR(VLOOKUP(M637,Tablas_Equivalencia!$G$3:$H$6,2,FALSE),"Sin dato")</f>
        <v/>
      </c>
      <c r="Z637">
        <f>IF(J637&lt;=24,"18-24","25-29")</f>
        <v/>
      </c>
      <c r="AA637">
        <f>IF(M637&lt;&gt;1,"",IF(P637=2,1,0))</f>
        <v/>
      </c>
      <c r="AB637">
        <f>IF(M637&lt;&gt;1,"",IF(O637&gt;=2,1,0))</f>
        <v/>
      </c>
      <c r="AC637">
        <f>IF(M637&lt;&gt;1,"",IF(OR(Q637=999,Q637=""),"",IF(OR(Q637&lt;35,Q637&gt;48),1,0)))</f>
        <v/>
      </c>
      <c r="AD637">
        <f>IF(COUNT(AA637:AC637)&lt;3,"",SUM(AA637:AC637))</f>
        <v/>
      </c>
      <c r="AE637">
        <f>IF(L637&gt;=4,2,IF(L637&gt;=2,1,0))</f>
        <v/>
      </c>
      <c r="AF637">
        <f>IF(L637&gt;=5,1,0)</f>
        <v/>
      </c>
      <c r="AG637">
        <f>AE637+AF637</f>
        <v/>
      </c>
      <c r="AH637" s="15">
        <f>IF(M637&lt;&gt;1,"",IF(OR(R637=-9,R637=""),"",R637))</f>
        <v/>
      </c>
      <c r="AI637">
        <f>IF(M637&lt;&gt;1,"",IF(OR(Q637=999,Q637=""),"",Q637))</f>
        <v/>
      </c>
    </row>
    <row r="638">
      <c r="A638" t="inlineStr">
        <is>
          <t>TQRMNOP103241</t>
        </is>
      </c>
      <c r="B638" t="n">
        <v>2025</v>
      </c>
      <c r="C638" t="n">
        <v>1</v>
      </c>
      <c r="D638" t="n">
        <v>1</v>
      </c>
      <c r="E638" t="inlineStr">
        <is>
          <t>S</t>
        </is>
      </c>
      <c r="F638" t="n">
        <v>33</v>
      </c>
      <c r="G638" t="n">
        <v>1807</v>
      </c>
      <c r="H638" t="n">
        <v>2</v>
      </c>
      <c r="I638" t="n">
        <v>2</v>
      </c>
      <c r="J638" t="n">
        <v>27</v>
      </c>
      <c r="K638" t="n">
        <v>1</v>
      </c>
      <c r="L638" t="n">
        <v>4</v>
      </c>
      <c r="M638" t="n">
        <v>1</v>
      </c>
      <c r="N638" t="n">
        <v>1</v>
      </c>
      <c r="O638" t="n">
        <v>1</v>
      </c>
      <c r="P638" t="n">
        <v>2</v>
      </c>
      <c r="Q638" t="n">
        <v>20</v>
      </c>
      <c r="R638" s="15" t="n">
        <v>572000</v>
      </c>
      <c r="S638" s="15" t="n">
        <v>0</v>
      </c>
      <c r="T638" s="15" t="n">
        <v>572000</v>
      </c>
      <c r="U638" s="15" t="n">
        <v>211100</v>
      </c>
      <c r="V638">
        <f>IFERROR(VLOOKUP(D638,Tablas_Equivalencia!$A$3:$B$8,2,FALSE),"Sin dato")</f>
        <v/>
      </c>
      <c r="W638">
        <f>IFERROR(VLOOKUP(L638,Tablas_Equivalencia!$D$3:$E$9,2,FALSE),"Sin dato")</f>
        <v/>
      </c>
      <c r="X638">
        <f>IF(I638=1,"Varón","Mujer")</f>
        <v/>
      </c>
      <c r="Y638">
        <f>IFERROR(VLOOKUP(M638,Tablas_Equivalencia!$G$3:$H$6,2,FALSE),"Sin dato")</f>
        <v/>
      </c>
      <c r="Z638">
        <f>IF(J638&lt;=24,"18-24","25-29")</f>
        <v/>
      </c>
      <c r="AA638">
        <f>IF(M638&lt;&gt;1,"",IF(P638=2,1,0))</f>
        <v/>
      </c>
      <c r="AB638">
        <f>IF(M638&lt;&gt;1,"",IF(O638&gt;=2,1,0))</f>
        <v/>
      </c>
      <c r="AC638">
        <f>IF(M638&lt;&gt;1,"",IF(OR(Q638=999,Q638=""),"",IF(OR(Q638&lt;35,Q638&gt;48),1,0)))</f>
        <v/>
      </c>
      <c r="AD638">
        <f>IF(COUNT(AA638:AC638)&lt;3,"",SUM(AA638:AC638))</f>
        <v/>
      </c>
      <c r="AE638">
        <f>IF(L638&gt;=4,2,IF(L638&gt;=2,1,0))</f>
        <v/>
      </c>
      <c r="AF638">
        <f>IF(L638&gt;=5,1,0)</f>
        <v/>
      </c>
      <c r="AG638">
        <f>AE638+AF638</f>
        <v/>
      </c>
      <c r="AH638" s="15">
        <f>IF(M638&lt;&gt;1,"",IF(OR(R638=-9,R638=""),"",R638))</f>
        <v/>
      </c>
      <c r="AI638">
        <f>IF(M638&lt;&gt;1,"",IF(OR(Q638=999,Q638=""),"",Q638))</f>
        <v/>
      </c>
    </row>
    <row r="639">
      <c r="A639" t="inlineStr">
        <is>
          <t>TQRMNOP103244</t>
        </is>
      </c>
      <c r="B639" t="n">
        <v>2025</v>
      </c>
      <c r="C639" t="n">
        <v>1</v>
      </c>
      <c r="D639" t="n">
        <v>40</v>
      </c>
      <c r="E639" t="inlineStr">
        <is>
          <t>N</t>
        </is>
      </c>
      <c r="F639" t="n">
        <v>22</v>
      </c>
      <c r="G639" t="n">
        <v>1240</v>
      </c>
      <c r="H639" t="n">
        <v>3</v>
      </c>
      <c r="I639" t="n">
        <v>2</v>
      </c>
      <c r="J639" t="n">
        <v>27</v>
      </c>
      <c r="K639" t="n">
        <v>2</v>
      </c>
      <c r="L639" t="n">
        <v>4</v>
      </c>
      <c r="M639" t="n">
        <v>1</v>
      </c>
      <c r="N639" t="n">
        <v>3</v>
      </c>
      <c r="O639" t="n">
        <v>1</v>
      </c>
      <c r="P639" t="n">
        <v>1</v>
      </c>
      <c r="Q639" t="n">
        <v>20</v>
      </c>
      <c r="R639" s="15" t="n">
        <v>417000</v>
      </c>
      <c r="S639" s="15" t="n">
        <v>0</v>
      </c>
      <c r="T639" s="15" t="n">
        <v>417000</v>
      </c>
      <c r="U639" s="15" t="n">
        <v>133500</v>
      </c>
      <c r="V639">
        <f>IFERROR(VLOOKUP(D639,Tablas_Equivalencia!$A$3:$B$8,2,FALSE),"Sin dato")</f>
        <v/>
      </c>
      <c r="W639">
        <f>IFERROR(VLOOKUP(L639,Tablas_Equivalencia!$D$3:$E$9,2,FALSE),"Sin dato")</f>
        <v/>
      </c>
      <c r="X639">
        <f>IF(I639=1,"Varón","Mujer")</f>
        <v/>
      </c>
      <c r="Y639">
        <f>IFERROR(VLOOKUP(M639,Tablas_Equivalencia!$G$3:$H$6,2,FALSE),"Sin dato")</f>
        <v/>
      </c>
      <c r="Z639">
        <f>IF(J639&lt;=24,"18-24","25-29")</f>
        <v/>
      </c>
      <c r="AA639">
        <f>IF(M639&lt;&gt;1,"",IF(P639=2,1,0))</f>
        <v/>
      </c>
      <c r="AB639">
        <f>IF(M639&lt;&gt;1,"",IF(O639&gt;=2,1,0))</f>
        <v/>
      </c>
      <c r="AC639">
        <f>IF(M639&lt;&gt;1,"",IF(OR(Q639=999,Q639=""),"",IF(OR(Q639&lt;35,Q639&gt;48),1,0)))</f>
        <v/>
      </c>
      <c r="AD639">
        <f>IF(COUNT(AA639:AC639)&lt;3,"",SUM(AA639:AC639))</f>
        <v/>
      </c>
      <c r="AE639">
        <f>IF(L639&gt;=4,2,IF(L639&gt;=2,1,0))</f>
        <v/>
      </c>
      <c r="AF639">
        <f>IF(L639&gt;=5,1,0)</f>
        <v/>
      </c>
      <c r="AG639">
        <f>AE639+AF639</f>
        <v/>
      </c>
      <c r="AH639" s="15">
        <f>IF(M639&lt;&gt;1,"",IF(OR(R639=-9,R639=""),"",R639))</f>
        <v/>
      </c>
      <c r="AI639">
        <f>IF(M639&lt;&gt;1,"",IF(OR(Q639=999,Q639=""),"",Q639))</f>
        <v/>
      </c>
    </row>
    <row r="640">
      <c r="A640" t="inlineStr">
        <is>
          <t>TQRMNOP103269</t>
        </is>
      </c>
      <c r="B640" t="n">
        <v>2025</v>
      </c>
      <c r="C640" t="n">
        <v>1</v>
      </c>
      <c r="D640" t="n">
        <v>43</v>
      </c>
      <c r="E640" t="inlineStr">
        <is>
          <t>N</t>
        </is>
      </c>
      <c r="F640" t="n">
        <v>34</v>
      </c>
      <c r="G640" t="n">
        <v>1348</v>
      </c>
      <c r="H640" t="n">
        <v>3</v>
      </c>
      <c r="I640" t="n">
        <v>2</v>
      </c>
      <c r="J640" t="n">
        <v>24</v>
      </c>
      <c r="K640" t="n">
        <v>1</v>
      </c>
      <c r="L640" t="n">
        <v>5</v>
      </c>
      <c r="M640" t="n">
        <v>3</v>
      </c>
      <c r="R640" s="15" t="n">
        <v>0</v>
      </c>
      <c r="S640" s="15" t="n">
        <v>0</v>
      </c>
      <c r="T640" s="15" t="n">
        <v>0</v>
      </c>
      <c r="U640" s="15" t="n">
        <v>223100</v>
      </c>
      <c r="V640">
        <f>IFERROR(VLOOKUP(D640,Tablas_Equivalencia!$A$3:$B$8,2,FALSE),"Sin dato")</f>
        <v/>
      </c>
      <c r="W640">
        <f>IFERROR(VLOOKUP(L640,Tablas_Equivalencia!$D$3:$E$9,2,FALSE),"Sin dato")</f>
        <v/>
      </c>
      <c r="X640">
        <f>IF(I640=1,"Varón","Mujer")</f>
        <v/>
      </c>
      <c r="Y640">
        <f>IFERROR(VLOOKUP(M640,Tablas_Equivalencia!$G$3:$H$6,2,FALSE),"Sin dato")</f>
        <v/>
      </c>
      <c r="Z640">
        <f>IF(J640&lt;=24,"18-24","25-29")</f>
        <v/>
      </c>
      <c r="AA640">
        <f>IF(M640&lt;&gt;1,"",IF(P640=2,1,0))</f>
        <v/>
      </c>
      <c r="AB640">
        <f>IF(M640&lt;&gt;1,"",IF(O640&gt;=2,1,0))</f>
        <v/>
      </c>
      <c r="AC640">
        <f>IF(M640&lt;&gt;1,"",IF(OR(Q640=999,Q640=""),"",IF(OR(Q640&lt;35,Q640&gt;48),1,0)))</f>
        <v/>
      </c>
      <c r="AD640">
        <f>IF(COUNT(AA640:AC640)&lt;3,"",SUM(AA640:AC640))</f>
        <v/>
      </c>
      <c r="AE640">
        <f>IF(L640&gt;=4,2,IF(L640&gt;=2,1,0))</f>
        <v/>
      </c>
      <c r="AF640">
        <f>IF(L640&gt;=5,1,0)</f>
        <v/>
      </c>
      <c r="AG640">
        <f>AE640+AF640</f>
        <v/>
      </c>
      <c r="AH640" s="15">
        <f>IF(M640&lt;&gt;1,"",IF(OR(R640=-9,R640=""),"",R640))</f>
        <v/>
      </c>
      <c r="AI640">
        <f>IF(M640&lt;&gt;1,"",IF(OR(Q640=999,Q640=""),"",Q640))</f>
        <v/>
      </c>
    </row>
    <row r="641">
      <c r="A641" t="inlineStr">
        <is>
          <t>TQRMNOP103270</t>
        </is>
      </c>
      <c r="B641" t="n">
        <v>2025</v>
      </c>
      <c r="C641" t="n">
        <v>1</v>
      </c>
      <c r="D641" t="n">
        <v>42</v>
      </c>
      <c r="E641" t="inlineStr">
        <is>
          <t>N</t>
        </is>
      </c>
      <c r="F641" t="n">
        <v>25</v>
      </c>
      <c r="G641" t="n">
        <v>1820</v>
      </c>
      <c r="H641" t="n">
        <v>3</v>
      </c>
      <c r="I641" t="n">
        <v>1</v>
      </c>
      <c r="J641" t="n">
        <v>27</v>
      </c>
      <c r="K641" t="n">
        <v>2</v>
      </c>
      <c r="L641" t="n">
        <v>2</v>
      </c>
      <c r="M641" t="n">
        <v>1</v>
      </c>
      <c r="N641" t="n">
        <v>2</v>
      </c>
      <c r="O641" t="n">
        <v>2</v>
      </c>
      <c r="P641" t="n">
        <v>2</v>
      </c>
      <c r="Q641" t="n">
        <v>25</v>
      </c>
      <c r="R641" s="15" t="n">
        <v>335000</v>
      </c>
      <c r="S641" s="15" t="n">
        <v>0</v>
      </c>
      <c r="T641" s="15" t="n">
        <v>335000</v>
      </c>
      <c r="U641" s="15" t="n">
        <v>203200</v>
      </c>
      <c r="V641">
        <f>IFERROR(VLOOKUP(D641,Tablas_Equivalencia!$A$3:$B$8,2,FALSE),"Sin dato")</f>
        <v/>
      </c>
      <c r="W641">
        <f>IFERROR(VLOOKUP(L641,Tablas_Equivalencia!$D$3:$E$9,2,FALSE),"Sin dato")</f>
        <v/>
      </c>
      <c r="X641">
        <f>IF(I641=1,"Varón","Mujer")</f>
        <v/>
      </c>
      <c r="Y641">
        <f>IFERROR(VLOOKUP(M641,Tablas_Equivalencia!$G$3:$H$6,2,FALSE),"Sin dato")</f>
        <v/>
      </c>
      <c r="Z641">
        <f>IF(J641&lt;=24,"18-24","25-29")</f>
        <v/>
      </c>
      <c r="AA641">
        <f>IF(M641&lt;&gt;1,"",IF(P641=2,1,0))</f>
        <v/>
      </c>
      <c r="AB641">
        <f>IF(M641&lt;&gt;1,"",IF(O641&gt;=2,1,0))</f>
        <v/>
      </c>
      <c r="AC641">
        <f>IF(M641&lt;&gt;1,"",IF(OR(Q641=999,Q641=""),"",IF(OR(Q641&lt;35,Q641&gt;48),1,0)))</f>
        <v/>
      </c>
      <c r="AD641">
        <f>IF(COUNT(AA641:AC641)&lt;3,"",SUM(AA641:AC641))</f>
        <v/>
      </c>
      <c r="AE641">
        <f>IF(L641&gt;=4,2,IF(L641&gt;=2,1,0))</f>
        <v/>
      </c>
      <c r="AF641">
        <f>IF(L641&gt;=5,1,0)</f>
        <v/>
      </c>
      <c r="AG641">
        <f>AE641+AF641</f>
        <v/>
      </c>
      <c r="AH641" s="15">
        <f>IF(M641&lt;&gt;1,"",IF(OR(R641=-9,R641=""),"",R641))</f>
        <v/>
      </c>
      <c r="AI641">
        <f>IF(M641&lt;&gt;1,"",IF(OR(Q641=999,Q641=""),"",Q641))</f>
        <v/>
      </c>
    </row>
    <row r="642">
      <c r="A642" t="inlineStr">
        <is>
          <t>TQRMNOP103277</t>
        </is>
      </c>
      <c r="B642" t="n">
        <v>2025</v>
      </c>
      <c r="C642" t="n">
        <v>1</v>
      </c>
      <c r="D642" t="n">
        <v>1</v>
      </c>
      <c r="E642" t="inlineStr">
        <is>
          <t>S</t>
        </is>
      </c>
      <c r="F642" t="n">
        <v>33</v>
      </c>
      <c r="G642" t="n">
        <v>1276</v>
      </c>
      <c r="H642" t="n">
        <v>3</v>
      </c>
      <c r="I642" t="n">
        <v>1</v>
      </c>
      <c r="J642" t="n">
        <v>18</v>
      </c>
      <c r="K642" t="n">
        <v>2</v>
      </c>
      <c r="L642" t="n">
        <v>4</v>
      </c>
      <c r="M642" t="n">
        <v>1</v>
      </c>
      <c r="N642" t="n">
        <v>3</v>
      </c>
      <c r="O642" t="n">
        <v>2</v>
      </c>
      <c r="P642" t="n">
        <v>2</v>
      </c>
      <c r="Q642" t="n">
        <v>45</v>
      </c>
      <c r="R642" s="15" t="n">
        <v>427000</v>
      </c>
      <c r="S642" s="15" t="n">
        <v>0</v>
      </c>
      <c r="T642" s="15" t="n">
        <v>427000</v>
      </c>
      <c r="U642" s="15" t="n">
        <v>121400</v>
      </c>
      <c r="V642">
        <f>IFERROR(VLOOKUP(D642,Tablas_Equivalencia!$A$3:$B$8,2,FALSE),"Sin dato")</f>
        <v/>
      </c>
      <c r="W642">
        <f>IFERROR(VLOOKUP(L642,Tablas_Equivalencia!$D$3:$E$9,2,FALSE),"Sin dato")</f>
        <v/>
      </c>
      <c r="X642">
        <f>IF(I642=1,"Varón","Mujer")</f>
        <v/>
      </c>
      <c r="Y642">
        <f>IFERROR(VLOOKUP(M642,Tablas_Equivalencia!$G$3:$H$6,2,FALSE),"Sin dato")</f>
        <v/>
      </c>
      <c r="Z642">
        <f>IF(J642&lt;=24,"18-24","25-29")</f>
        <v/>
      </c>
      <c r="AA642">
        <f>IF(M642&lt;&gt;1,"",IF(P642=2,1,0))</f>
        <v/>
      </c>
      <c r="AB642">
        <f>IF(M642&lt;&gt;1,"",IF(O642&gt;=2,1,0))</f>
        <v/>
      </c>
      <c r="AC642">
        <f>IF(M642&lt;&gt;1,"",IF(OR(Q642=999,Q642=""),"",IF(OR(Q642&lt;35,Q642&gt;48),1,0)))</f>
        <v/>
      </c>
      <c r="AD642">
        <f>IF(COUNT(AA642:AC642)&lt;3,"",SUM(AA642:AC642))</f>
        <v/>
      </c>
      <c r="AE642">
        <f>IF(L642&gt;=4,2,IF(L642&gt;=2,1,0))</f>
        <v/>
      </c>
      <c r="AF642">
        <f>IF(L642&gt;=5,1,0)</f>
        <v/>
      </c>
      <c r="AG642">
        <f>AE642+AF642</f>
        <v/>
      </c>
      <c r="AH642" s="15">
        <f>IF(M642&lt;&gt;1,"",IF(OR(R642=-9,R642=""),"",R642))</f>
        <v/>
      </c>
      <c r="AI642">
        <f>IF(M642&lt;&gt;1,"",IF(OR(Q642=999,Q642=""),"",Q642))</f>
        <v/>
      </c>
    </row>
    <row r="643">
      <c r="A643" t="inlineStr">
        <is>
          <t>TQRMNOP103280</t>
        </is>
      </c>
      <c r="B643" t="n">
        <v>2025</v>
      </c>
      <c r="C643" t="n">
        <v>1</v>
      </c>
      <c r="D643" t="n">
        <v>43</v>
      </c>
      <c r="E643" t="inlineStr">
        <is>
          <t>N</t>
        </is>
      </c>
      <c r="F643" t="n">
        <v>29</v>
      </c>
      <c r="G643" t="n">
        <v>699</v>
      </c>
      <c r="H643" t="n">
        <v>1</v>
      </c>
      <c r="I643" t="n">
        <v>1</v>
      </c>
      <c r="J643" t="n">
        <v>29</v>
      </c>
      <c r="K643" t="n">
        <v>1</v>
      </c>
      <c r="L643" t="n">
        <v>6</v>
      </c>
      <c r="M643" t="n">
        <v>1</v>
      </c>
      <c r="N643" t="n">
        <v>3</v>
      </c>
      <c r="O643" t="n">
        <v>1</v>
      </c>
      <c r="P643" t="n">
        <v>1</v>
      </c>
      <c r="Q643" t="n">
        <v>44</v>
      </c>
      <c r="R643" s="15" t="n">
        <v>1573000</v>
      </c>
      <c r="S643" s="15" t="n">
        <v>0</v>
      </c>
      <c r="T643" s="15" t="n">
        <v>1573000</v>
      </c>
      <c r="U643" s="15" t="n">
        <v>175600</v>
      </c>
      <c r="V643">
        <f>IFERROR(VLOOKUP(D643,Tablas_Equivalencia!$A$3:$B$8,2,FALSE),"Sin dato")</f>
        <v/>
      </c>
      <c r="W643">
        <f>IFERROR(VLOOKUP(L643,Tablas_Equivalencia!$D$3:$E$9,2,FALSE),"Sin dato")</f>
        <v/>
      </c>
      <c r="X643">
        <f>IF(I643=1,"Varón","Mujer")</f>
        <v/>
      </c>
      <c r="Y643">
        <f>IFERROR(VLOOKUP(M643,Tablas_Equivalencia!$G$3:$H$6,2,FALSE),"Sin dato")</f>
        <v/>
      </c>
      <c r="Z643">
        <f>IF(J643&lt;=24,"18-24","25-29")</f>
        <v/>
      </c>
      <c r="AA643">
        <f>IF(M643&lt;&gt;1,"",IF(P643=2,1,0))</f>
        <v/>
      </c>
      <c r="AB643">
        <f>IF(M643&lt;&gt;1,"",IF(O643&gt;=2,1,0))</f>
        <v/>
      </c>
      <c r="AC643">
        <f>IF(M643&lt;&gt;1,"",IF(OR(Q643=999,Q643=""),"",IF(OR(Q643&lt;35,Q643&gt;48),1,0)))</f>
        <v/>
      </c>
      <c r="AD643">
        <f>IF(COUNT(AA643:AC643)&lt;3,"",SUM(AA643:AC643))</f>
        <v/>
      </c>
      <c r="AE643">
        <f>IF(L643&gt;=4,2,IF(L643&gt;=2,1,0))</f>
        <v/>
      </c>
      <c r="AF643">
        <f>IF(L643&gt;=5,1,0)</f>
        <v/>
      </c>
      <c r="AG643">
        <f>AE643+AF643</f>
        <v/>
      </c>
      <c r="AH643" s="15">
        <f>IF(M643&lt;&gt;1,"",IF(OR(R643=-9,R643=""),"",R643))</f>
        <v/>
      </c>
      <c r="AI643">
        <f>IF(M643&lt;&gt;1,"",IF(OR(Q643=999,Q643=""),"",Q643))</f>
        <v/>
      </c>
    </row>
    <row r="644">
      <c r="A644" t="inlineStr">
        <is>
          <t>TQRMNOP103286</t>
        </is>
      </c>
      <c r="B644" t="n">
        <v>2025</v>
      </c>
      <c r="C644" t="n">
        <v>1</v>
      </c>
      <c r="D644" t="n">
        <v>43</v>
      </c>
      <c r="E644" t="inlineStr">
        <is>
          <t>S</t>
        </is>
      </c>
      <c r="F644" t="n">
        <v>17</v>
      </c>
      <c r="G644" t="n">
        <v>1271</v>
      </c>
      <c r="H644" t="n">
        <v>1</v>
      </c>
      <c r="I644" t="n">
        <v>1</v>
      </c>
      <c r="J644" t="n">
        <v>25</v>
      </c>
      <c r="K644" t="n">
        <v>1</v>
      </c>
      <c r="L644" t="n">
        <v>4</v>
      </c>
      <c r="M644" t="n">
        <v>1</v>
      </c>
      <c r="N644" t="n">
        <v>3</v>
      </c>
      <c r="O644" t="n">
        <v>1</v>
      </c>
      <c r="P644" t="n">
        <v>1</v>
      </c>
      <c r="Q644" t="n">
        <v>67</v>
      </c>
      <c r="R644" s="15" t="n">
        <v>2086000</v>
      </c>
      <c r="S644" s="15" t="n">
        <v>0</v>
      </c>
      <c r="T644" s="15" t="n">
        <v>2086000</v>
      </c>
      <c r="U644" s="15" t="n">
        <v>104100</v>
      </c>
      <c r="V644">
        <f>IFERROR(VLOOKUP(D644,Tablas_Equivalencia!$A$3:$B$8,2,FALSE),"Sin dato")</f>
        <v/>
      </c>
      <c r="W644">
        <f>IFERROR(VLOOKUP(L644,Tablas_Equivalencia!$D$3:$E$9,2,FALSE),"Sin dato")</f>
        <v/>
      </c>
      <c r="X644">
        <f>IF(I644=1,"Varón","Mujer")</f>
        <v/>
      </c>
      <c r="Y644">
        <f>IFERROR(VLOOKUP(M644,Tablas_Equivalencia!$G$3:$H$6,2,FALSE),"Sin dato")</f>
        <v/>
      </c>
      <c r="Z644">
        <f>IF(J644&lt;=24,"18-24","25-29")</f>
        <v/>
      </c>
      <c r="AA644">
        <f>IF(M644&lt;&gt;1,"",IF(P644=2,1,0))</f>
        <v/>
      </c>
      <c r="AB644">
        <f>IF(M644&lt;&gt;1,"",IF(O644&gt;=2,1,0))</f>
        <v/>
      </c>
      <c r="AC644">
        <f>IF(M644&lt;&gt;1,"",IF(OR(Q644=999,Q644=""),"",IF(OR(Q644&lt;35,Q644&gt;48),1,0)))</f>
        <v/>
      </c>
      <c r="AD644">
        <f>IF(COUNT(AA644:AC644)&lt;3,"",SUM(AA644:AC644))</f>
        <v/>
      </c>
      <c r="AE644">
        <f>IF(L644&gt;=4,2,IF(L644&gt;=2,1,0))</f>
        <v/>
      </c>
      <c r="AF644">
        <f>IF(L644&gt;=5,1,0)</f>
        <v/>
      </c>
      <c r="AG644">
        <f>AE644+AF644</f>
        <v/>
      </c>
      <c r="AH644" s="15">
        <f>IF(M644&lt;&gt;1,"",IF(OR(R644=-9,R644=""),"",R644))</f>
        <v/>
      </c>
      <c r="AI644">
        <f>IF(M644&lt;&gt;1,"",IF(OR(Q644=999,Q644=""),"",Q644))</f>
        <v/>
      </c>
    </row>
    <row r="645">
      <c r="A645" t="inlineStr">
        <is>
          <t>TQRMNOP103287</t>
        </is>
      </c>
      <c r="B645" t="n">
        <v>2025</v>
      </c>
      <c r="C645" t="n">
        <v>1</v>
      </c>
      <c r="D645" t="n">
        <v>40</v>
      </c>
      <c r="E645" t="inlineStr">
        <is>
          <t>N</t>
        </is>
      </c>
      <c r="F645" t="n">
        <v>9</v>
      </c>
      <c r="G645" t="n">
        <v>1137</v>
      </c>
      <c r="H645" t="n">
        <v>3</v>
      </c>
      <c r="I645" t="n">
        <v>2</v>
      </c>
      <c r="J645" t="n">
        <v>28</v>
      </c>
      <c r="K645" t="n">
        <v>2</v>
      </c>
      <c r="L645" t="n">
        <v>3</v>
      </c>
      <c r="M645" t="n">
        <v>1</v>
      </c>
      <c r="N645" t="n">
        <v>2</v>
      </c>
      <c r="O645" t="n">
        <v>2</v>
      </c>
      <c r="P645" t="n">
        <v>2</v>
      </c>
      <c r="Q645" t="n">
        <v>12</v>
      </c>
      <c r="R645" s="15" t="n">
        <v>128000</v>
      </c>
      <c r="S645" s="15" t="n">
        <v>0</v>
      </c>
      <c r="T645" s="15" t="n">
        <v>128000</v>
      </c>
      <c r="U645" s="15" t="n">
        <v>140800</v>
      </c>
      <c r="V645">
        <f>IFERROR(VLOOKUP(D645,Tablas_Equivalencia!$A$3:$B$8,2,FALSE),"Sin dato")</f>
        <v/>
      </c>
      <c r="W645">
        <f>IFERROR(VLOOKUP(L645,Tablas_Equivalencia!$D$3:$E$9,2,FALSE),"Sin dato")</f>
        <v/>
      </c>
      <c r="X645">
        <f>IF(I645=1,"Varón","Mujer")</f>
        <v/>
      </c>
      <c r="Y645">
        <f>IFERROR(VLOOKUP(M645,Tablas_Equivalencia!$G$3:$H$6,2,FALSE),"Sin dato")</f>
        <v/>
      </c>
      <c r="Z645">
        <f>IF(J645&lt;=24,"18-24","25-29")</f>
        <v/>
      </c>
      <c r="AA645">
        <f>IF(M645&lt;&gt;1,"",IF(P645=2,1,0))</f>
        <v/>
      </c>
      <c r="AB645">
        <f>IF(M645&lt;&gt;1,"",IF(O645&gt;=2,1,0))</f>
        <v/>
      </c>
      <c r="AC645">
        <f>IF(M645&lt;&gt;1,"",IF(OR(Q645=999,Q645=""),"",IF(OR(Q645&lt;35,Q645&gt;48),1,0)))</f>
        <v/>
      </c>
      <c r="AD645">
        <f>IF(COUNT(AA645:AC645)&lt;3,"",SUM(AA645:AC645))</f>
        <v/>
      </c>
      <c r="AE645">
        <f>IF(L645&gt;=4,2,IF(L645&gt;=2,1,0))</f>
        <v/>
      </c>
      <c r="AF645">
        <f>IF(L645&gt;=5,1,0)</f>
        <v/>
      </c>
      <c r="AG645">
        <f>AE645+AF645</f>
        <v/>
      </c>
      <c r="AH645" s="15">
        <f>IF(M645&lt;&gt;1,"",IF(OR(R645=-9,R645=""),"",R645))</f>
        <v/>
      </c>
      <c r="AI645">
        <f>IF(M645&lt;&gt;1,"",IF(OR(Q645=999,Q645=""),"",Q645))</f>
        <v/>
      </c>
    </row>
    <row r="646">
      <c r="A646" t="inlineStr">
        <is>
          <t>TQRMNOP103302</t>
        </is>
      </c>
      <c r="B646" t="n">
        <v>2025</v>
      </c>
      <c r="C646" t="n">
        <v>1</v>
      </c>
      <c r="D646" t="n">
        <v>1</v>
      </c>
      <c r="E646" t="inlineStr">
        <is>
          <t>S</t>
        </is>
      </c>
      <c r="F646" t="n">
        <v>32</v>
      </c>
      <c r="G646" t="n">
        <v>1533</v>
      </c>
      <c r="H646" t="n">
        <v>1</v>
      </c>
      <c r="I646" t="n">
        <v>1</v>
      </c>
      <c r="J646" t="n">
        <v>29</v>
      </c>
      <c r="K646" t="n">
        <v>2</v>
      </c>
      <c r="L646" t="n">
        <v>3</v>
      </c>
      <c r="M646" t="n">
        <v>3</v>
      </c>
      <c r="R646" s="15" t="n">
        <v>0</v>
      </c>
      <c r="S646" s="15" t="n">
        <v>0</v>
      </c>
      <c r="T646" s="15" t="n">
        <v>0</v>
      </c>
      <c r="U646" s="15" t="n">
        <v>80400</v>
      </c>
      <c r="V646">
        <f>IFERROR(VLOOKUP(D646,Tablas_Equivalencia!$A$3:$B$8,2,FALSE),"Sin dato")</f>
        <v/>
      </c>
      <c r="W646">
        <f>IFERROR(VLOOKUP(L646,Tablas_Equivalencia!$D$3:$E$9,2,FALSE),"Sin dato")</f>
        <v/>
      </c>
      <c r="X646">
        <f>IF(I646=1,"Varón","Mujer")</f>
        <v/>
      </c>
      <c r="Y646">
        <f>IFERROR(VLOOKUP(M646,Tablas_Equivalencia!$G$3:$H$6,2,FALSE),"Sin dato")</f>
        <v/>
      </c>
      <c r="Z646">
        <f>IF(J646&lt;=24,"18-24","25-29")</f>
        <v/>
      </c>
      <c r="AA646">
        <f>IF(M646&lt;&gt;1,"",IF(P646=2,1,0))</f>
        <v/>
      </c>
      <c r="AB646">
        <f>IF(M646&lt;&gt;1,"",IF(O646&gt;=2,1,0))</f>
        <v/>
      </c>
      <c r="AC646">
        <f>IF(M646&lt;&gt;1,"",IF(OR(Q646=999,Q646=""),"",IF(OR(Q646&lt;35,Q646&gt;48),1,0)))</f>
        <v/>
      </c>
      <c r="AD646">
        <f>IF(COUNT(AA646:AC646)&lt;3,"",SUM(AA646:AC646))</f>
        <v/>
      </c>
      <c r="AE646">
        <f>IF(L646&gt;=4,2,IF(L646&gt;=2,1,0))</f>
        <v/>
      </c>
      <c r="AF646">
        <f>IF(L646&gt;=5,1,0)</f>
        <v/>
      </c>
      <c r="AG646">
        <f>AE646+AF646</f>
        <v/>
      </c>
      <c r="AH646" s="15">
        <f>IF(M646&lt;&gt;1,"",IF(OR(R646=-9,R646=""),"",R646))</f>
        <v/>
      </c>
      <c r="AI646">
        <f>IF(M646&lt;&gt;1,"",IF(OR(Q646=999,Q646=""),"",Q646))</f>
        <v/>
      </c>
    </row>
    <row r="647">
      <c r="A647" t="inlineStr">
        <is>
          <t>TQRMNOP103306</t>
        </is>
      </c>
      <c r="B647" t="n">
        <v>2025</v>
      </c>
      <c r="C647" t="n">
        <v>1</v>
      </c>
      <c r="D647" t="n">
        <v>1</v>
      </c>
      <c r="E647" t="inlineStr">
        <is>
          <t>S</t>
        </is>
      </c>
      <c r="F647" t="n">
        <v>33</v>
      </c>
      <c r="G647" t="n">
        <v>1494</v>
      </c>
      <c r="H647" t="n">
        <v>3</v>
      </c>
      <c r="I647" t="n">
        <v>2</v>
      </c>
      <c r="J647" t="n">
        <v>26</v>
      </c>
      <c r="K647" t="n">
        <v>2</v>
      </c>
      <c r="L647" t="n">
        <v>4</v>
      </c>
      <c r="M647" t="n">
        <v>1</v>
      </c>
      <c r="N647" t="n">
        <v>3</v>
      </c>
      <c r="O647" t="n">
        <v>2</v>
      </c>
      <c r="P647" t="n">
        <v>2</v>
      </c>
      <c r="Q647" t="n">
        <v>23</v>
      </c>
      <c r="R647" s="15" t="n">
        <v>443000</v>
      </c>
      <c r="S647" s="15" t="n">
        <v>0</v>
      </c>
      <c r="T647" s="15" t="n">
        <v>443000</v>
      </c>
      <c r="U647" s="15" t="n">
        <v>111800</v>
      </c>
      <c r="V647">
        <f>IFERROR(VLOOKUP(D647,Tablas_Equivalencia!$A$3:$B$8,2,FALSE),"Sin dato")</f>
        <v/>
      </c>
      <c r="W647">
        <f>IFERROR(VLOOKUP(L647,Tablas_Equivalencia!$D$3:$E$9,2,FALSE),"Sin dato")</f>
        <v/>
      </c>
      <c r="X647">
        <f>IF(I647=1,"Varón","Mujer")</f>
        <v/>
      </c>
      <c r="Y647">
        <f>IFERROR(VLOOKUP(M647,Tablas_Equivalencia!$G$3:$H$6,2,FALSE),"Sin dato")</f>
        <v/>
      </c>
      <c r="Z647">
        <f>IF(J647&lt;=24,"18-24","25-29")</f>
        <v/>
      </c>
      <c r="AA647">
        <f>IF(M647&lt;&gt;1,"",IF(P647=2,1,0))</f>
        <v/>
      </c>
      <c r="AB647">
        <f>IF(M647&lt;&gt;1,"",IF(O647&gt;=2,1,0))</f>
        <v/>
      </c>
      <c r="AC647">
        <f>IF(M647&lt;&gt;1,"",IF(OR(Q647=999,Q647=""),"",IF(OR(Q647&lt;35,Q647&gt;48),1,0)))</f>
        <v/>
      </c>
      <c r="AD647">
        <f>IF(COUNT(AA647:AC647)&lt;3,"",SUM(AA647:AC647))</f>
        <v/>
      </c>
      <c r="AE647">
        <f>IF(L647&gt;=4,2,IF(L647&gt;=2,1,0))</f>
        <v/>
      </c>
      <c r="AF647">
        <f>IF(L647&gt;=5,1,0)</f>
        <v/>
      </c>
      <c r="AG647">
        <f>AE647+AF647</f>
        <v/>
      </c>
      <c r="AH647" s="15">
        <f>IF(M647&lt;&gt;1,"",IF(OR(R647=-9,R647=""),"",R647))</f>
        <v/>
      </c>
      <c r="AI647">
        <f>IF(M647&lt;&gt;1,"",IF(OR(Q647=999,Q647=""),"",Q647))</f>
        <v/>
      </c>
    </row>
    <row r="648">
      <c r="A648" t="inlineStr">
        <is>
          <t>TQRMNOP103308</t>
        </is>
      </c>
      <c r="B648" t="n">
        <v>2025</v>
      </c>
      <c r="C648" t="n">
        <v>1</v>
      </c>
      <c r="D648" t="n">
        <v>40</v>
      </c>
      <c r="E648" t="inlineStr">
        <is>
          <t>S</t>
        </is>
      </c>
      <c r="F648" t="n">
        <v>7</v>
      </c>
      <c r="G648" t="n">
        <v>1512</v>
      </c>
      <c r="H648" t="n">
        <v>1</v>
      </c>
      <c r="I648" t="n">
        <v>1</v>
      </c>
      <c r="J648" t="n">
        <v>21</v>
      </c>
      <c r="K648" t="n">
        <v>2</v>
      </c>
      <c r="L648" t="n">
        <v>4</v>
      </c>
      <c r="M648" t="n">
        <v>1</v>
      </c>
      <c r="N648" t="n">
        <v>2</v>
      </c>
      <c r="O648" t="n">
        <v>1</v>
      </c>
      <c r="P648" t="n">
        <v>2</v>
      </c>
      <c r="Q648" t="n">
        <v>37</v>
      </c>
      <c r="R648" s="15" t="n">
        <v>-9</v>
      </c>
      <c r="S648" s="15" t="n">
        <v>0</v>
      </c>
      <c r="T648" s="15" t="n">
        <v>0</v>
      </c>
      <c r="U648" s="15" t="n">
        <v>60400</v>
      </c>
      <c r="V648">
        <f>IFERROR(VLOOKUP(D648,Tablas_Equivalencia!$A$3:$B$8,2,FALSE),"Sin dato")</f>
        <v/>
      </c>
      <c r="W648">
        <f>IFERROR(VLOOKUP(L648,Tablas_Equivalencia!$D$3:$E$9,2,FALSE),"Sin dato")</f>
        <v/>
      </c>
      <c r="X648">
        <f>IF(I648=1,"Varón","Mujer")</f>
        <v/>
      </c>
      <c r="Y648">
        <f>IFERROR(VLOOKUP(M648,Tablas_Equivalencia!$G$3:$H$6,2,FALSE),"Sin dato")</f>
        <v/>
      </c>
      <c r="Z648">
        <f>IF(J648&lt;=24,"18-24","25-29")</f>
        <v/>
      </c>
      <c r="AA648">
        <f>IF(M648&lt;&gt;1,"",IF(P648=2,1,0))</f>
        <v/>
      </c>
      <c r="AB648">
        <f>IF(M648&lt;&gt;1,"",IF(O648&gt;=2,1,0))</f>
        <v/>
      </c>
      <c r="AC648">
        <f>IF(M648&lt;&gt;1,"",IF(OR(Q648=999,Q648=""),"",IF(OR(Q648&lt;35,Q648&gt;48),1,0)))</f>
        <v/>
      </c>
      <c r="AD648">
        <f>IF(COUNT(AA648:AC648)&lt;3,"",SUM(AA648:AC648))</f>
        <v/>
      </c>
      <c r="AE648">
        <f>IF(L648&gt;=4,2,IF(L648&gt;=2,1,0))</f>
        <v/>
      </c>
      <c r="AF648">
        <f>IF(L648&gt;=5,1,0)</f>
        <v/>
      </c>
      <c r="AG648">
        <f>AE648+AF648</f>
        <v/>
      </c>
      <c r="AH648" s="15">
        <f>IF(M648&lt;&gt;1,"",IF(OR(R648=-9,R648=""),"",R648))</f>
        <v/>
      </c>
      <c r="AI648">
        <f>IF(M648&lt;&gt;1,"",IF(OR(Q648=999,Q648=""),"",Q648))</f>
        <v/>
      </c>
    </row>
    <row r="649">
      <c r="A649" t="inlineStr">
        <is>
          <t>TQRMNOP103310</t>
        </is>
      </c>
      <c r="B649" t="n">
        <v>2025</v>
      </c>
      <c r="C649" t="n">
        <v>1</v>
      </c>
      <c r="D649" t="n">
        <v>1</v>
      </c>
      <c r="E649" t="inlineStr">
        <is>
          <t>S</t>
        </is>
      </c>
      <c r="F649" t="n">
        <v>33</v>
      </c>
      <c r="G649" t="n">
        <v>1360</v>
      </c>
      <c r="H649" t="n">
        <v>1</v>
      </c>
      <c r="I649" t="n">
        <v>1</v>
      </c>
      <c r="J649" t="n">
        <v>23</v>
      </c>
      <c r="K649" t="n">
        <v>2</v>
      </c>
      <c r="L649" t="n">
        <v>4</v>
      </c>
      <c r="M649" t="n">
        <v>1</v>
      </c>
      <c r="N649" t="n">
        <v>3</v>
      </c>
      <c r="O649" t="n">
        <v>3</v>
      </c>
      <c r="P649" t="n">
        <v>2</v>
      </c>
      <c r="Q649" t="n">
        <v>34</v>
      </c>
      <c r="R649" s="15" t="n">
        <v>-9</v>
      </c>
      <c r="S649" s="15" t="n">
        <v>0</v>
      </c>
      <c r="T649" s="15" t="n">
        <v>0</v>
      </c>
      <c r="U649" s="15" t="n">
        <v>286200</v>
      </c>
      <c r="V649">
        <f>IFERROR(VLOOKUP(D649,Tablas_Equivalencia!$A$3:$B$8,2,FALSE),"Sin dato")</f>
        <v/>
      </c>
      <c r="W649">
        <f>IFERROR(VLOOKUP(L649,Tablas_Equivalencia!$D$3:$E$9,2,FALSE),"Sin dato")</f>
        <v/>
      </c>
      <c r="X649">
        <f>IF(I649=1,"Varón","Mujer")</f>
        <v/>
      </c>
      <c r="Y649">
        <f>IFERROR(VLOOKUP(M649,Tablas_Equivalencia!$G$3:$H$6,2,FALSE),"Sin dato")</f>
        <v/>
      </c>
      <c r="Z649">
        <f>IF(J649&lt;=24,"18-24","25-29")</f>
        <v/>
      </c>
      <c r="AA649">
        <f>IF(M649&lt;&gt;1,"",IF(P649=2,1,0))</f>
        <v/>
      </c>
      <c r="AB649">
        <f>IF(M649&lt;&gt;1,"",IF(O649&gt;=2,1,0))</f>
        <v/>
      </c>
      <c r="AC649">
        <f>IF(M649&lt;&gt;1,"",IF(OR(Q649=999,Q649=""),"",IF(OR(Q649&lt;35,Q649&gt;48),1,0)))</f>
        <v/>
      </c>
      <c r="AD649">
        <f>IF(COUNT(AA649:AC649)&lt;3,"",SUM(AA649:AC649))</f>
        <v/>
      </c>
      <c r="AE649">
        <f>IF(L649&gt;=4,2,IF(L649&gt;=2,1,0))</f>
        <v/>
      </c>
      <c r="AF649">
        <f>IF(L649&gt;=5,1,0)</f>
        <v/>
      </c>
      <c r="AG649">
        <f>AE649+AF649</f>
        <v/>
      </c>
      <c r="AH649" s="15">
        <f>IF(M649&lt;&gt;1,"",IF(OR(R649=-9,R649=""),"",R649))</f>
        <v/>
      </c>
      <c r="AI649">
        <f>IF(M649&lt;&gt;1,"",IF(OR(Q649=999,Q649=""),"",Q649))</f>
        <v/>
      </c>
    </row>
    <row r="650">
      <c r="A650" t="inlineStr">
        <is>
          <t>TQRMNOP103317</t>
        </is>
      </c>
      <c r="B650" t="n">
        <v>2025</v>
      </c>
      <c r="C650" t="n">
        <v>1</v>
      </c>
      <c r="D650" t="n">
        <v>1</v>
      </c>
      <c r="E650" t="inlineStr">
        <is>
          <t>S</t>
        </is>
      </c>
      <c r="F650" t="n">
        <v>33</v>
      </c>
      <c r="G650" t="n">
        <v>895</v>
      </c>
      <c r="H650" t="n">
        <v>1</v>
      </c>
      <c r="I650" t="n">
        <v>1</v>
      </c>
      <c r="J650" t="n">
        <v>25</v>
      </c>
      <c r="K650" t="n">
        <v>2</v>
      </c>
      <c r="L650" t="n">
        <v>4</v>
      </c>
      <c r="M650" t="n">
        <v>1</v>
      </c>
      <c r="N650" t="n">
        <v>2</v>
      </c>
      <c r="O650" t="n">
        <v>1</v>
      </c>
      <c r="P650" t="n">
        <v>2</v>
      </c>
      <c r="Q650" t="n">
        <v>25</v>
      </c>
      <c r="R650" s="15" t="n">
        <v>183000</v>
      </c>
      <c r="S650" s="15" t="n">
        <v>0</v>
      </c>
      <c r="T650" s="15" t="n">
        <v>183000</v>
      </c>
      <c r="U650" s="15" t="n">
        <v>118100</v>
      </c>
      <c r="V650">
        <f>IFERROR(VLOOKUP(D650,Tablas_Equivalencia!$A$3:$B$8,2,FALSE),"Sin dato")</f>
        <v/>
      </c>
      <c r="W650">
        <f>IFERROR(VLOOKUP(L650,Tablas_Equivalencia!$D$3:$E$9,2,FALSE),"Sin dato")</f>
        <v/>
      </c>
      <c r="X650">
        <f>IF(I650=1,"Varón","Mujer")</f>
        <v/>
      </c>
      <c r="Y650">
        <f>IFERROR(VLOOKUP(M650,Tablas_Equivalencia!$G$3:$H$6,2,FALSE),"Sin dato")</f>
        <v/>
      </c>
      <c r="Z650">
        <f>IF(J650&lt;=24,"18-24","25-29")</f>
        <v/>
      </c>
      <c r="AA650">
        <f>IF(M650&lt;&gt;1,"",IF(P650=2,1,0))</f>
        <v/>
      </c>
      <c r="AB650">
        <f>IF(M650&lt;&gt;1,"",IF(O650&gt;=2,1,0))</f>
        <v/>
      </c>
      <c r="AC650">
        <f>IF(M650&lt;&gt;1,"",IF(OR(Q650=999,Q650=""),"",IF(OR(Q650&lt;35,Q650&gt;48),1,0)))</f>
        <v/>
      </c>
      <c r="AD650">
        <f>IF(COUNT(AA650:AC650)&lt;3,"",SUM(AA650:AC650))</f>
        <v/>
      </c>
      <c r="AE650">
        <f>IF(L650&gt;=4,2,IF(L650&gt;=2,1,0))</f>
        <v/>
      </c>
      <c r="AF650">
        <f>IF(L650&gt;=5,1,0)</f>
        <v/>
      </c>
      <c r="AG650">
        <f>AE650+AF650</f>
        <v/>
      </c>
      <c r="AH650" s="15">
        <f>IF(M650&lt;&gt;1,"",IF(OR(R650=-9,R650=""),"",R650))</f>
        <v/>
      </c>
      <c r="AI650">
        <f>IF(M650&lt;&gt;1,"",IF(OR(Q650=999,Q650=""),"",Q650))</f>
        <v/>
      </c>
    </row>
    <row r="651">
      <c r="A651" t="inlineStr">
        <is>
          <t>TQRMNOP103322</t>
        </is>
      </c>
      <c r="B651" t="n">
        <v>2025</v>
      </c>
      <c r="C651" t="n">
        <v>1</v>
      </c>
      <c r="D651" t="n">
        <v>1</v>
      </c>
      <c r="E651" t="inlineStr">
        <is>
          <t>S</t>
        </is>
      </c>
      <c r="F651" t="n">
        <v>32</v>
      </c>
      <c r="G651" t="n">
        <v>806</v>
      </c>
      <c r="H651" t="n">
        <v>3</v>
      </c>
      <c r="I651" t="n">
        <v>2</v>
      </c>
      <c r="J651" t="n">
        <v>27</v>
      </c>
      <c r="K651" t="n">
        <v>2</v>
      </c>
      <c r="L651" t="n">
        <v>4</v>
      </c>
      <c r="M651" t="n">
        <v>3</v>
      </c>
      <c r="R651" s="15" t="n">
        <v>0</v>
      </c>
      <c r="S651" s="15" t="n">
        <v>0</v>
      </c>
      <c r="T651" s="15" t="n">
        <v>0</v>
      </c>
      <c r="U651" s="15" t="n">
        <v>193600</v>
      </c>
      <c r="V651">
        <f>IFERROR(VLOOKUP(D651,Tablas_Equivalencia!$A$3:$B$8,2,FALSE),"Sin dato")</f>
        <v/>
      </c>
      <c r="W651">
        <f>IFERROR(VLOOKUP(L651,Tablas_Equivalencia!$D$3:$E$9,2,FALSE),"Sin dato")</f>
        <v/>
      </c>
      <c r="X651">
        <f>IF(I651=1,"Varón","Mujer")</f>
        <v/>
      </c>
      <c r="Y651">
        <f>IFERROR(VLOOKUP(M651,Tablas_Equivalencia!$G$3:$H$6,2,FALSE),"Sin dato")</f>
        <v/>
      </c>
      <c r="Z651">
        <f>IF(J651&lt;=24,"18-24","25-29")</f>
        <v/>
      </c>
      <c r="AA651">
        <f>IF(M651&lt;&gt;1,"",IF(P651=2,1,0))</f>
        <v/>
      </c>
      <c r="AB651">
        <f>IF(M651&lt;&gt;1,"",IF(O651&gt;=2,1,0))</f>
        <v/>
      </c>
      <c r="AC651">
        <f>IF(M651&lt;&gt;1,"",IF(OR(Q651=999,Q651=""),"",IF(OR(Q651&lt;35,Q651&gt;48),1,0)))</f>
        <v/>
      </c>
      <c r="AD651">
        <f>IF(COUNT(AA651:AC651)&lt;3,"",SUM(AA651:AC651))</f>
        <v/>
      </c>
      <c r="AE651">
        <f>IF(L651&gt;=4,2,IF(L651&gt;=2,1,0))</f>
        <v/>
      </c>
      <c r="AF651">
        <f>IF(L651&gt;=5,1,0)</f>
        <v/>
      </c>
      <c r="AG651">
        <f>AE651+AF651</f>
        <v/>
      </c>
      <c r="AH651" s="15">
        <f>IF(M651&lt;&gt;1,"",IF(OR(R651=-9,R651=""),"",R651))</f>
        <v/>
      </c>
      <c r="AI651">
        <f>IF(M651&lt;&gt;1,"",IF(OR(Q651=999,Q651=""),"",Q651))</f>
        <v/>
      </c>
    </row>
    <row r="652">
      <c r="A652" t="inlineStr">
        <is>
          <t>TQRMNOP103325</t>
        </is>
      </c>
      <c r="B652" t="n">
        <v>2025</v>
      </c>
      <c r="C652" t="n">
        <v>1</v>
      </c>
      <c r="D652" t="n">
        <v>41</v>
      </c>
      <c r="E652" t="inlineStr">
        <is>
          <t>N</t>
        </is>
      </c>
      <c r="F652" t="n">
        <v>15</v>
      </c>
      <c r="G652" t="n">
        <v>1285</v>
      </c>
      <c r="H652" t="n">
        <v>3</v>
      </c>
      <c r="I652" t="n">
        <v>1</v>
      </c>
      <c r="J652" t="n">
        <v>18</v>
      </c>
      <c r="K652" t="n">
        <v>1</v>
      </c>
      <c r="L652" t="n">
        <v>3</v>
      </c>
      <c r="M652" t="n">
        <v>3</v>
      </c>
      <c r="R652" s="15" t="n">
        <v>0</v>
      </c>
      <c r="S652" s="15" t="n">
        <v>0</v>
      </c>
      <c r="T652" s="15" t="n">
        <v>0</v>
      </c>
      <c r="U652" s="15" t="n">
        <v>220600</v>
      </c>
      <c r="V652">
        <f>IFERROR(VLOOKUP(D652,Tablas_Equivalencia!$A$3:$B$8,2,FALSE),"Sin dato")</f>
        <v/>
      </c>
      <c r="W652">
        <f>IFERROR(VLOOKUP(L652,Tablas_Equivalencia!$D$3:$E$9,2,FALSE),"Sin dato")</f>
        <v/>
      </c>
      <c r="X652">
        <f>IF(I652=1,"Varón","Mujer")</f>
        <v/>
      </c>
      <c r="Y652">
        <f>IFERROR(VLOOKUP(M652,Tablas_Equivalencia!$G$3:$H$6,2,FALSE),"Sin dato")</f>
        <v/>
      </c>
      <c r="Z652">
        <f>IF(J652&lt;=24,"18-24","25-29")</f>
        <v/>
      </c>
      <c r="AA652">
        <f>IF(M652&lt;&gt;1,"",IF(P652=2,1,0))</f>
        <v/>
      </c>
      <c r="AB652">
        <f>IF(M652&lt;&gt;1,"",IF(O652&gt;=2,1,0))</f>
        <v/>
      </c>
      <c r="AC652">
        <f>IF(M652&lt;&gt;1,"",IF(OR(Q652=999,Q652=""),"",IF(OR(Q652&lt;35,Q652&gt;48),1,0)))</f>
        <v/>
      </c>
      <c r="AD652">
        <f>IF(COUNT(AA652:AC652)&lt;3,"",SUM(AA652:AC652))</f>
        <v/>
      </c>
      <c r="AE652">
        <f>IF(L652&gt;=4,2,IF(L652&gt;=2,1,0))</f>
        <v/>
      </c>
      <c r="AF652">
        <f>IF(L652&gt;=5,1,0)</f>
        <v/>
      </c>
      <c r="AG652">
        <f>AE652+AF652</f>
        <v/>
      </c>
      <c r="AH652" s="15">
        <f>IF(M652&lt;&gt;1,"",IF(OR(R652=-9,R652=""),"",R652))</f>
        <v/>
      </c>
      <c r="AI652">
        <f>IF(M652&lt;&gt;1,"",IF(OR(Q652=999,Q652=""),"",Q652))</f>
        <v/>
      </c>
    </row>
    <row r="653">
      <c r="A653" t="inlineStr">
        <is>
          <t>TQRMNOP103326</t>
        </is>
      </c>
      <c r="B653" t="n">
        <v>2025</v>
      </c>
      <c r="C653" t="n">
        <v>1</v>
      </c>
      <c r="D653" t="n">
        <v>1</v>
      </c>
      <c r="E653" t="inlineStr">
        <is>
          <t>S</t>
        </is>
      </c>
      <c r="F653" t="n">
        <v>33</v>
      </c>
      <c r="G653" t="n">
        <v>1131</v>
      </c>
      <c r="H653" t="n">
        <v>3</v>
      </c>
      <c r="I653" t="n">
        <v>2</v>
      </c>
      <c r="J653" t="n">
        <v>23</v>
      </c>
      <c r="K653" t="n">
        <v>1</v>
      </c>
      <c r="L653" t="n">
        <v>5</v>
      </c>
      <c r="M653" t="n">
        <v>3</v>
      </c>
      <c r="R653" s="15" t="n">
        <v>0</v>
      </c>
      <c r="S653" s="15" t="n">
        <v>47000</v>
      </c>
      <c r="T653" s="15" t="n">
        <v>47000</v>
      </c>
      <c r="U653" s="15" t="n">
        <v>229600</v>
      </c>
      <c r="V653">
        <f>IFERROR(VLOOKUP(D653,Tablas_Equivalencia!$A$3:$B$8,2,FALSE),"Sin dato")</f>
        <v/>
      </c>
      <c r="W653">
        <f>IFERROR(VLOOKUP(L653,Tablas_Equivalencia!$D$3:$E$9,2,FALSE),"Sin dato")</f>
        <v/>
      </c>
      <c r="X653">
        <f>IF(I653=1,"Varón","Mujer")</f>
        <v/>
      </c>
      <c r="Y653">
        <f>IFERROR(VLOOKUP(M653,Tablas_Equivalencia!$G$3:$H$6,2,FALSE),"Sin dato")</f>
        <v/>
      </c>
      <c r="Z653">
        <f>IF(J653&lt;=24,"18-24","25-29")</f>
        <v/>
      </c>
      <c r="AA653">
        <f>IF(M653&lt;&gt;1,"",IF(P653=2,1,0))</f>
        <v/>
      </c>
      <c r="AB653">
        <f>IF(M653&lt;&gt;1,"",IF(O653&gt;=2,1,0))</f>
        <v/>
      </c>
      <c r="AC653">
        <f>IF(M653&lt;&gt;1,"",IF(OR(Q653=999,Q653=""),"",IF(OR(Q653&lt;35,Q653&gt;48),1,0)))</f>
        <v/>
      </c>
      <c r="AD653">
        <f>IF(COUNT(AA653:AC653)&lt;3,"",SUM(AA653:AC653))</f>
        <v/>
      </c>
      <c r="AE653">
        <f>IF(L653&gt;=4,2,IF(L653&gt;=2,1,0))</f>
        <v/>
      </c>
      <c r="AF653">
        <f>IF(L653&gt;=5,1,0)</f>
        <v/>
      </c>
      <c r="AG653">
        <f>AE653+AF653</f>
        <v/>
      </c>
      <c r="AH653" s="15">
        <f>IF(M653&lt;&gt;1,"",IF(OR(R653=-9,R653=""),"",R653))</f>
        <v/>
      </c>
      <c r="AI653">
        <f>IF(M653&lt;&gt;1,"",IF(OR(Q653=999,Q653=""),"",Q653))</f>
        <v/>
      </c>
    </row>
    <row r="654">
      <c r="A654" t="inlineStr">
        <is>
          <t>TQRMNOP103329</t>
        </is>
      </c>
      <c r="B654" t="n">
        <v>2025</v>
      </c>
      <c r="C654" t="n">
        <v>1</v>
      </c>
      <c r="D654" t="n">
        <v>1</v>
      </c>
      <c r="E654" t="inlineStr">
        <is>
          <t>S</t>
        </is>
      </c>
      <c r="F654" t="n">
        <v>32</v>
      </c>
      <c r="G654" t="n">
        <v>1712</v>
      </c>
      <c r="H654" t="n">
        <v>3</v>
      </c>
      <c r="I654" t="n">
        <v>1</v>
      </c>
      <c r="J654" t="n">
        <v>18</v>
      </c>
      <c r="K654" t="n">
        <v>2</v>
      </c>
      <c r="L654" t="n">
        <v>4</v>
      </c>
      <c r="M654" t="n">
        <v>1</v>
      </c>
      <c r="N654" t="n">
        <v>3</v>
      </c>
      <c r="O654" t="n">
        <v>1</v>
      </c>
      <c r="P654" t="n">
        <v>1</v>
      </c>
      <c r="Q654" t="n">
        <v>17</v>
      </c>
      <c r="R654" s="15" t="n">
        <v>563000</v>
      </c>
      <c r="S654" s="15" t="n">
        <v>0</v>
      </c>
      <c r="T654" s="15" t="n">
        <v>563000</v>
      </c>
      <c r="U654" s="15" t="n">
        <v>303300</v>
      </c>
      <c r="V654">
        <f>IFERROR(VLOOKUP(D654,Tablas_Equivalencia!$A$3:$B$8,2,FALSE),"Sin dato")</f>
        <v/>
      </c>
      <c r="W654">
        <f>IFERROR(VLOOKUP(L654,Tablas_Equivalencia!$D$3:$E$9,2,FALSE),"Sin dato")</f>
        <v/>
      </c>
      <c r="X654">
        <f>IF(I654=1,"Varón","Mujer")</f>
        <v/>
      </c>
      <c r="Y654">
        <f>IFERROR(VLOOKUP(M654,Tablas_Equivalencia!$G$3:$H$6,2,FALSE),"Sin dato")</f>
        <v/>
      </c>
      <c r="Z654">
        <f>IF(J654&lt;=24,"18-24","25-29")</f>
        <v/>
      </c>
      <c r="AA654">
        <f>IF(M654&lt;&gt;1,"",IF(P654=2,1,0))</f>
        <v/>
      </c>
      <c r="AB654">
        <f>IF(M654&lt;&gt;1,"",IF(O654&gt;=2,1,0))</f>
        <v/>
      </c>
      <c r="AC654">
        <f>IF(M654&lt;&gt;1,"",IF(OR(Q654=999,Q654=""),"",IF(OR(Q654&lt;35,Q654&gt;48),1,0)))</f>
        <v/>
      </c>
      <c r="AD654">
        <f>IF(COUNT(AA654:AC654)&lt;3,"",SUM(AA654:AC654))</f>
        <v/>
      </c>
      <c r="AE654">
        <f>IF(L654&gt;=4,2,IF(L654&gt;=2,1,0))</f>
        <v/>
      </c>
      <c r="AF654">
        <f>IF(L654&gt;=5,1,0)</f>
        <v/>
      </c>
      <c r="AG654">
        <f>AE654+AF654</f>
        <v/>
      </c>
      <c r="AH654" s="15">
        <f>IF(M654&lt;&gt;1,"",IF(OR(R654=-9,R654=""),"",R654))</f>
        <v/>
      </c>
      <c r="AI654">
        <f>IF(M654&lt;&gt;1,"",IF(OR(Q654=999,Q654=""),"",Q654))</f>
        <v/>
      </c>
    </row>
    <row r="655">
      <c r="A655" t="inlineStr">
        <is>
          <t>TQRMNOP103338</t>
        </is>
      </c>
      <c r="B655" t="n">
        <v>2025</v>
      </c>
      <c r="C655" t="n">
        <v>1</v>
      </c>
      <c r="D655" t="n">
        <v>42</v>
      </c>
      <c r="E655" t="inlineStr">
        <is>
          <t>N</t>
        </is>
      </c>
      <c r="F655" t="n">
        <v>25</v>
      </c>
      <c r="G655" t="n">
        <v>942</v>
      </c>
      <c r="H655" t="n">
        <v>1</v>
      </c>
      <c r="I655" t="n">
        <v>1</v>
      </c>
      <c r="J655" t="n">
        <v>23</v>
      </c>
      <c r="K655" t="n">
        <v>1</v>
      </c>
      <c r="L655" t="n">
        <v>5</v>
      </c>
      <c r="M655" t="n">
        <v>1</v>
      </c>
      <c r="N655" t="n">
        <v>3</v>
      </c>
      <c r="O655" t="n">
        <v>1</v>
      </c>
      <c r="P655" t="n">
        <v>1</v>
      </c>
      <c r="Q655" t="n">
        <v>9</v>
      </c>
      <c r="R655" s="15" t="n">
        <v>-9</v>
      </c>
      <c r="S655" s="15" t="n">
        <v>115000</v>
      </c>
      <c r="T655" s="15" t="n">
        <v>114991</v>
      </c>
      <c r="U655" s="15" t="n">
        <v>121900</v>
      </c>
      <c r="V655">
        <f>IFERROR(VLOOKUP(D655,Tablas_Equivalencia!$A$3:$B$8,2,FALSE),"Sin dato")</f>
        <v/>
      </c>
      <c r="W655">
        <f>IFERROR(VLOOKUP(L655,Tablas_Equivalencia!$D$3:$E$9,2,FALSE),"Sin dato")</f>
        <v/>
      </c>
      <c r="X655">
        <f>IF(I655=1,"Varón","Mujer")</f>
        <v/>
      </c>
      <c r="Y655">
        <f>IFERROR(VLOOKUP(M655,Tablas_Equivalencia!$G$3:$H$6,2,FALSE),"Sin dato")</f>
        <v/>
      </c>
      <c r="Z655">
        <f>IF(J655&lt;=24,"18-24","25-29")</f>
        <v/>
      </c>
      <c r="AA655">
        <f>IF(M655&lt;&gt;1,"",IF(P655=2,1,0))</f>
        <v/>
      </c>
      <c r="AB655">
        <f>IF(M655&lt;&gt;1,"",IF(O655&gt;=2,1,0))</f>
        <v/>
      </c>
      <c r="AC655">
        <f>IF(M655&lt;&gt;1,"",IF(OR(Q655=999,Q655=""),"",IF(OR(Q655&lt;35,Q655&gt;48),1,0)))</f>
        <v/>
      </c>
      <c r="AD655">
        <f>IF(COUNT(AA655:AC655)&lt;3,"",SUM(AA655:AC655))</f>
        <v/>
      </c>
      <c r="AE655">
        <f>IF(L655&gt;=4,2,IF(L655&gt;=2,1,0))</f>
        <v/>
      </c>
      <c r="AF655">
        <f>IF(L655&gt;=5,1,0)</f>
        <v/>
      </c>
      <c r="AG655">
        <f>AE655+AF655</f>
        <v/>
      </c>
      <c r="AH655" s="15">
        <f>IF(M655&lt;&gt;1,"",IF(OR(R655=-9,R655=""),"",R655))</f>
        <v/>
      </c>
      <c r="AI655">
        <f>IF(M655&lt;&gt;1,"",IF(OR(Q655=999,Q655=""),"",Q655))</f>
        <v/>
      </c>
    </row>
    <row r="656">
      <c r="A656" t="inlineStr">
        <is>
          <t>TQRMNOP103339</t>
        </is>
      </c>
      <c r="B656" t="n">
        <v>2025</v>
      </c>
      <c r="C656" t="n">
        <v>1</v>
      </c>
      <c r="D656" t="n">
        <v>42</v>
      </c>
      <c r="E656" t="inlineStr">
        <is>
          <t>N</t>
        </is>
      </c>
      <c r="F656" t="n">
        <v>25</v>
      </c>
      <c r="G656" t="n">
        <v>1850</v>
      </c>
      <c r="H656" t="n">
        <v>3</v>
      </c>
      <c r="I656" t="n">
        <v>2</v>
      </c>
      <c r="J656" t="n">
        <v>24</v>
      </c>
      <c r="K656" t="n">
        <v>2</v>
      </c>
      <c r="L656" t="n">
        <v>3</v>
      </c>
      <c r="M656" t="n">
        <v>3</v>
      </c>
      <c r="R656" s="15" t="n">
        <v>0</v>
      </c>
      <c r="S656" s="15" t="n">
        <v>60000</v>
      </c>
      <c r="T656" s="15" t="n">
        <v>60000</v>
      </c>
      <c r="U656" s="15" t="n">
        <v>95300</v>
      </c>
      <c r="V656">
        <f>IFERROR(VLOOKUP(D656,Tablas_Equivalencia!$A$3:$B$8,2,FALSE),"Sin dato")</f>
        <v/>
      </c>
      <c r="W656">
        <f>IFERROR(VLOOKUP(L656,Tablas_Equivalencia!$D$3:$E$9,2,FALSE),"Sin dato")</f>
        <v/>
      </c>
      <c r="X656">
        <f>IF(I656=1,"Varón","Mujer")</f>
        <v/>
      </c>
      <c r="Y656">
        <f>IFERROR(VLOOKUP(M656,Tablas_Equivalencia!$G$3:$H$6,2,FALSE),"Sin dato")</f>
        <v/>
      </c>
      <c r="Z656">
        <f>IF(J656&lt;=24,"18-24","25-29")</f>
        <v/>
      </c>
      <c r="AA656">
        <f>IF(M656&lt;&gt;1,"",IF(P656=2,1,0))</f>
        <v/>
      </c>
      <c r="AB656">
        <f>IF(M656&lt;&gt;1,"",IF(O656&gt;=2,1,0))</f>
        <v/>
      </c>
      <c r="AC656">
        <f>IF(M656&lt;&gt;1,"",IF(OR(Q656=999,Q656=""),"",IF(OR(Q656&lt;35,Q656&gt;48),1,0)))</f>
        <v/>
      </c>
      <c r="AD656">
        <f>IF(COUNT(AA656:AC656)&lt;3,"",SUM(AA656:AC656))</f>
        <v/>
      </c>
      <c r="AE656">
        <f>IF(L656&gt;=4,2,IF(L656&gt;=2,1,0))</f>
        <v/>
      </c>
      <c r="AF656">
        <f>IF(L656&gt;=5,1,0)</f>
        <v/>
      </c>
      <c r="AG656">
        <f>AE656+AF656</f>
        <v/>
      </c>
      <c r="AH656" s="15">
        <f>IF(M656&lt;&gt;1,"",IF(OR(R656=-9,R656=""),"",R656))</f>
        <v/>
      </c>
      <c r="AI656">
        <f>IF(M656&lt;&gt;1,"",IF(OR(Q656=999,Q656=""),"",Q656))</f>
        <v/>
      </c>
    </row>
    <row r="657">
      <c r="A657" t="inlineStr">
        <is>
          <t>TQRMNOP103340</t>
        </is>
      </c>
      <c r="B657" t="n">
        <v>2025</v>
      </c>
      <c r="C657" t="n">
        <v>1</v>
      </c>
      <c r="D657" t="n">
        <v>1</v>
      </c>
      <c r="E657" t="inlineStr">
        <is>
          <t>S</t>
        </is>
      </c>
      <c r="F657" t="n">
        <v>33</v>
      </c>
      <c r="G657" t="n">
        <v>1221</v>
      </c>
      <c r="H657" t="n">
        <v>1</v>
      </c>
      <c r="I657" t="n">
        <v>1</v>
      </c>
      <c r="J657" t="n">
        <v>23</v>
      </c>
      <c r="K657" t="n">
        <v>2</v>
      </c>
      <c r="L657" t="n">
        <v>4</v>
      </c>
      <c r="M657" t="n">
        <v>3</v>
      </c>
      <c r="R657" s="15" t="n">
        <v>0</v>
      </c>
      <c r="S657" s="15" t="n">
        <v>0</v>
      </c>
      <c r="T657" s="15" t="n">
        <v>0</v>
      </c>
      <c r="U657" s="15" t="n">
        <v>309700</v>
      </c>
      <c r="V657">
        <f>IFERROR(VLOOKUP(D657,Tablas_Equivalencia!$A$3:$B$8,2,FALSE),"Sin dato")</f>
        <v/>
      </c>
      <c r="W657">
        <f>IFERROR(VLOOKUP(L657,Tablas_Equivalencia!$D$3:$E$9,2,FALSE),"Sin dato")</f>
        <v/>
      </c>
      <c r="X657">
        <f>IF(I657=1,"Varón","Mujer")</f>
        <v/>
      </c>
      <c r="Y657">
        <f>IFERROR(VLOOKUP(M657,Tablas_Equivalencia!$G$3:$H$6,2,FALSE),"Sin dato")</f>
        <v/>
      </c>
      <c r="Z657">
        <f>IF(J657&lt;=24,"18-24","25-29")</f>
        <v/>
      </c>
      <c r="AA657">
        <f>IF(M657&lt;&gt;1,"",IF(P657=2,1,0))</f>
        <v/>
      </c>
      <c r="AB657">
        <f>IF(M657&lt;&gt;1,"",IF(O657&gt;=2,1,0))</f>
        <v/>
      </c>
      <c r="AC657">
        <f>IF(M657&lt;&gt;1,"",IF(OR(Q657=999,Q657=""),"",IF(OR(Q657&lt;35,Q657&gt;48),1,0)))</f>
        <v/>
      </c>
      <c r="AD657">
        <f>IF(COUNT(AA657:AC657)&lt;3,"",SUM(AA657:AC657))</f>
        <v/>
      </c>
      <c r="AE657">
        <f>IF(L657&gt;=4,2,IF(L657&gt;=2,1,0))</f>
        <v/>
      </c>
      <c r="AF657">
        <f>IF(L657&gt;=5,1,0)</f>
        <v/>
      </c>
      <c r="AG657">
        <f>AE657+AF657</f>
        <v/>
      </c>
      <c r="AH657" s="15">
        <f>IF(M657&lt;&gt;1,"",IF(OR(R657=-9,R657=""),"",R657))</f>
        <v/>
      </c>
      <c r="AI657">
        <f>IF(M657&lt;&gt;1,"",IF(OR(Q657=999,Q657=""),"",Q657))</f>
        <v/>
      </c>
    </row>
    <row r="658">
      <c r="A658" t="inlineStr">
        <is>
          <t>TQRMNOP103342</t>
        </is>
      </c>
      <c r="B658" t="n">
        <v>2025</v>
      </c>
      <c r="C658" t="n">
        <v>1</v>
      </c>
      <c r="D658" t="n">
        <v>41</v>
      </c>
      <c r="E658" t="inlineStr">
        <is>
          <t>S</t>
        </is>
      </c>
      <c r="F658" t="n">
        <v>8</v>
      </c>
      <c r="G658" t="n">
        <v>1064</v>
      </c>
      <c r="H658" t="n">
        <v>2</v>
      </c>
      <c r="I658" t="n">
        <v>1</v>
      </c>
      <c r="J658" t="n">
        <v>18</v>
      </c>
      <c r="K658" t="n">
        <v>1</v>
      </c>
      <c r="L658" t="n">
        <v>5</v>
      </c>
      <c r="M658" t="n">
        <v>1</v>
      </c>
      <c r="N658" t="n">
        <v>3</v>
      </c>
      <c r="O658" t="n">
        <v>1</v>
      </c>
      <c r="P658" t="n">
        <v>2</v>
      </c>
      <c r="Q658" t="n">
        <v>29</v>
      </c>
      <c r="R658" s="15" t="n">
        <v>415000</v>
      </c>
      <c r="S658" s="15" t="n">
        <v>0</v>
      </c>
      <c r="T658" s="15" t="n">
        <v>415000</v>
      </c>
      <c r="U658" s="15" t="n">
        <v>134900</v>
      </c>
      <c r="V658">
        <f>IFERROR(VLOOKUP(D658,Tablas_Equivalencia!$A$3:$B$8,2,FALSE),"Sin dato")</f>
        <v/>
      </c>
      <c r="W658">
        <f>IFERROR(VLOOKUP(L658,Tablas_Equivalencia!$D$3:$E$9,2,FALSE),"Sin dato")</f>
        <v/>
      </c>
      <c r="X658">
        <f>IF(I658=1,"Varón","Mujer")</f>
        <v/>
      </c>
      <c r="Y658">
        <f>IFERROR(VLOOKUP(M658,Tablas_Equivalencia!$G$3:$H$6,2,FALSE),"Sin dato")</f>
        <v/>
      </c>
      <c r="Z658">
        <f>IF(J658&lt;=24,"18-24","25-29")</f>
        <v/>
      </c>
      <c r="AA658">
        <f>IF(M658&lt;&gt;1,"",IF(P658=2,1,0))</f>
        <v/>
      </c>
      <c r="AB658">
        <f>IF(M658&lt;&gt;1,"",IF(O658&gt;=2,1,0))</f>
        <v/>
      </c>
      <c r="AC658">
        <f>IF(M658&lt;&gt;1,"",IF(OR(Q658=999,Q658=""),"",IF(OR(Q658&lt;35,Q658&gt;48),1,0)))</f>
        <v/>
      </c>
      <c r="AD658">
        <f>IF(COUNT(AA658:AC658)&lt;3,"",SUM(AA658:AC658))</f>
        <v/>
      </c>
      <c r="AE658">
        <f>IF(L658&gt;=4,2,IF(L658&gt;=2,1,0))</f>
        <v/>
      </c>
      <c r="AF658">
        <f>IF(L658&gt;=5,1,0)</f>
        <v/>
      </c>
      <c r="AG658">
        <f>AE658+AF658</f>
        <v/>
      </c>
      <c r="AH658" s="15">
        <f>IF(M658&lt;&gt;1,"",IF(OR(R658=-9,R658=""),"",R658))</f>
        <v/>
      </c>
      <c r="AI658">
        <f>IF(M658&lt;&gt;1,"",IF(OR(Q658=999,Q658=""),"",Q658))</f>
        <v/>
      </c>
    </row>
    <row r="659">
      <c r="A659" t="inlineStr">
        <is>
          <t>TQRMNOP103350</t>
        </is>
      </c>
      <c r="B659" t="n">
        <v>2025</v>
      </c>
      <c r="C659" t="n">
        <v>1</v>
      </c>
      <c r="D659" t="n">
        <v>43</v>
      </c>
      <c r="E659" t="inlineStr">
        <is>
          <t>S</t>
        </is>
      </c>
      <c r="F659" t="n">
        <v>36</v>
      </c>
      <c r="G659" t="n">
        <v>1483</v>
      </c>
      <c r="H659" t="n">
        <v>3</v>
      </c>
      <c r="I659" t="n">
        <v>1</v>
      </c>
      <c r="J659" t="n">
        <v>29</v>
      </c>
      <c r="K659" t="n">
        <v>2</v>
      </c>
      <c r="L659" t="n">
        <v>4</v>
      </c>
      <c r="M659" t="n">
        <v>1</v>
      </c>
      <c r="N659" t="n">
        <v>2</v>
      </c>
      <c r="O659" t="n">
        <v>1</v>
      </c>
      <c r="P659" t="n">
        <v>1</v>
      </c>
      <c r="Q659" t="n">
        <v>30</v>
      </c>
      <c r="R659" s="15" t="n">
        <v>446000</v>
      </c>
      <c r="S659" s="15" t="n">
        <v>35000</v>
      </c>
      <c r="T659" s="15" t="n">
        <v>481000</v>
      </c>
      <c r="U659" s="15" t="n">
        <v>166000</v>
      </c>
      <c r="V659">
        <f>IFERROR(VLOOKUP(D659,Tablas_Equivalencia!$A$3:$B$8,2,FALSE),"Sin dato")</f>
        <v/>
      </c>
      <c r="W659">
        <f>IFERROR(VLOOKUP(L659,Tablas_Equivalencia!$D$3:$E$9,2,FALSE),"Sin dato")</f>
        <v/>
      </c>
      <c r="X659">
        <f>IF(I659=1,"Varón","Mujer")</f>
        <v/>
      </c>
      <c r="Y659">
        <f>IFERROR(VLOOKUP(M659,Tablas_Equivalencia!$G$3:$H$6,2,FALSE),"Sin dato")</f>
        <v/>
      </c>
      <c r="Z659">
        <f>IF(J659&lt;=24,"18-24","25-29")</f>
        <v/>
      </c>
      <c r="AA659">
        <f>IF(M659&lt;&gt;1,"",IF(P659=2,1,0))</f>
        <v/>
      </c>
      <c r="AB659">
        <f>IF(M659&lt;&gt;1,"",IF(O659&gt;=2,1,0))</f>
        <v/>
      </c>
      <c r="AC659">
        <f>IF(M659&lt;&gt;1,"",IF(OR(Q659=999,Q659=""),"",IF(OR(Q659&lt;35,Q659&gt;48),1,0)))</f>
        <v/>
      </c>
      <c r="AD659">
        <f>IF(COUNT(AA659:AC659)&lt;3,"",SUM(AA659:AC659))</f>
        <v/>
      </c>
      <c r="AE659">
        <f>IF(L659&gt;=4,2,IF(L659&gt;=2,1,0))</f>
        <v/>
      </c>
      <c r="AF659">
        <f>IF(L659&gt;=5,1,0)</f>
        <v/>
      </c>
      <c r="AG659">
        <f>AE659+AF659</f>
        <v/>
      </c>
      <c r="AH659" s="15">
        <f>IF(M659&lt;&gt;1,"",IF(OR(R659=-9,R659=""),"",R659))</f>
        <v/>
      </c>
      <c r="AI659">
        <f>IF(M659&lt;&gt;1,"",IF(OR(Q659=999,Q659=""),"",Q659))</f>
        <v/>
      </c>
    </row>
    <row r="660">
      <c r="A660" t="inlineStr">
        <is>
          <t>TQRMNOP103356</t>
        </is>
      </c>
      <c r="B660" t="n">
        <v>2025</v>
      </c>
      <c r="C660" t="n">
        <v>1</v>
      </c>
      <c r="D660" t="n">
        <v>43</v>
      </c>
      <c r="E660" t="inlineStr">
        <is>
          <t>S</t>
        </is>
      </c>
      <c r="F660" t="n">
        <v>30</v>
      </c>
      <c r="G660" t="n">
        <v>691</v>
      </c>
      <c r="H660" t="n">
        <v>2</v>
      </c>
      <c r="I660" t="n">
        <v>1</v>
      </c>
      <c r="J660" t="n">
        <v>22</v>
      </c>
      <c r="K660" t="n">
        <v>2</v>
      </c>
      <c r="L660" t="n">
        <v>6</v>
      </c>
      <c r="M660" t="n">
        <v>3</v>
      </c>
      <c r="R660" s="15" t="n">
        <v>0</v>
      </c>
      <c r="S660" s="15" t="n">
        <v>0</v>
      </c>
      <c r="T660" s="15" t="n">
        <v>0</v>
      </c>
      <c r="U660" s="15" t="n">
        <v>273000</v>
      </c>
      <c r="V660">
        <f>IFERROR(VLOOKUP(D660,Tablas_Equivalencia!$A$3:$B$8,2,FALSE),"Sin dato")</f>
        <v/>
      </c>
      <c r="W660">
        <f>IFERROR(VLOOKUP(L660,Tablas_Equivalencia!$D$3:$E$9,2,FALSE),"Sin dato")</f>
        <v/>
      </c>
      <c r="X660">
        <f>IF(I660=1,"Varón","Mujer")</f>
        <v/>
      </c>
      <c r="Y660">
        <f>IFERROR(VLOOKUP(M660,Tablas_Equivalencia!$G$3:$H$6,2,FALSE),"Sin dato")</f>
        <v/>
      </c>
      <c r="Z660">
        <f>IF(J660&lt;=24,"18-24","25-29")</f>
        <v/>
      </c>
      <c r="AA660">
        <f>IF(M660&lt;&gt;1,"",IF(P660=2,1,0))</f>
        <v/>
      </c>
      <c r="AB660">
        <f>IF(M660&lt;&gt;1,"",IF(O660&gt;=2,1,0))</f>
        <v/>
      </c>
      <c r="AC660">
        <f>IF(M660&lt;&gt;1,"",IF(OR(Q660=999,Q660=""),"",IF(OR(Q660&lt;35,Q660&gt;48),1,0)))</f>
        <v/>
      </c>
      <c r="AD660">
        <f>IF(COUNT(AA660:AC660)&lt;3,"",SUM(AA660:AC660))</f>
        <v/>
      </c>
      <c r="AE660">
        <f>IF(L660&gt;=4,2,IF(L660&gt;=2,1,0))</f>
        <v/>
      </c>
      <c r="AF660">
        <f>IF(L660&gt;=5,1,0)</f>
        <v/>
      </c>
      <c r="AG660">
        <f>AE660+AF660</f>
        <v/>
      </c>
      <c r="AH660" s="15">
        <f>IF(M660&lt;&gt;1,"",IF(OR(R660=-9,R660=""),"",R660))</f>
        <v/>
      </c>
      <c r="AI660">
        <f>IF(M660&lt;&gt;1,"",IF(OR(Q660=999,Q660=""),"",Q660))</f>
        <v/>
      </c>
    </row>
    <row r="661">
      <c r="A661" t="inlineStr">
        <is>
          <t>TQRMNOP103362</t>
        </is>
      </c>
      <c r="B661" t="n">
        <v>2025</v>
      </c>
      <c r="C661" t="n">
        <v>1</v>
      </c>
      <c r="D661" t="n">
        <v>43</v>
      </c>
      <c r="E661" t="inlineStr">
        <is>
          <t>N</t>
        </is>
      </c>
      <c r="F661" t="n">
        <v>26</v>
      </c>
      <c r="G661" t="n">
        <v>2017</v>
      </c>
      <c r="H661" t="n">
        <v>1</v>
      </c>
      <c r="I661" t="n">
        <v>2</v>
      </c>
      <c r="J661" t="n">
        <v>21</v>
      </c>
      <c r="K661" t="n">
        <v>1</v>
      </c>
      <c r="L661" t="n">
        <v>5</v>
      </c>
      <c r="M661" t="n">
        <v>2</v>
      </c>
      <c r="R661" s="15" t="n">
        <v>0</v>
      </c>
      <c r="S661" s="15" t="n">
        <v>0</v>
      </c>
      <c r="T661" s="15" t="n">
        <v>0</v>
      </c>
      <c r="U661" s="15" t="n">
        <v>249400</v>
      </c>
      <c r="V661">
        <f>IFERROR(VLOOKUP(D661,Tablas_Equivalencia!$A$3:$B$8,2,FALSE),"Sin dato")</f>
        <v/>
      </c>
      <c r="W661">
        <f>IFERROR(VLOOKUP(L661,Tablas_Equivalencia!$D$3:$E$9,2,FALSE),"Sin dato")</f>
        <v/>
      </c>
      <c r="X661">
        <f>IF(I661=1,"Varón","Mujer")</f>
        <v/>
      </c>
      <c r="Y661">
        <f>IFERROR(VLOOKUP(M661,Tablas_Equivalencia!$G$3:$H$6,2,FALSE),"Sin dato")</f>
        <v/>
      </c>
      <c r="Z661">
        <f>IF(J661&lt;=24,"18-24","25-29")</f>
        <v/>
      </c>
      <c r="AA661">
        <f>IF(M661&lt;&gt;1,"",IF(P661=2,1,0))</f>
        <v/>
      </c>
      <c r="AB661">
        <f>IF(M661&lt;&gt;1,"",IF(O661&gt;=2,1,0))</f>
        <v/>
      </c>
      <c r="AC661">
        <f>IF(M661&lt;&gt;1,"",IF(OR(Q661=999,Q661=""),"",IF(OR(Q661&lt;35,Q661&gt;48),1,0)))</f>
        <v/>
      </c>
      <c r="AD661">
        <f>IF(COUNT(AA661:AC661)&lt;3,"",SUM(AA661:AC661))</f>
        <v/>
      </c>
      <c r="AE661">
        <f>IF(L661&gt;=4,2,IF(L661&gt;=2,1,0))</f>
        <v/>
      </c>
      <c r="AF661">
        <f>IF(L661&gt;=5,1,0)</f>
        <v/>
      </c>
      <c r="AG661">
        <f>AE661+AF661</f>
        <v/>
      </c>
      <c r="AH661" s="15">
        <f>IF(M661&lt;&gt;1,"",IF(OR(R661=-9,R661=""),"",R661))</f>
        <v/>
      </c>
      <c r="AI661">
        <f>IF(M661&lt;&gt;1,"",IF(OR(Q661=999,Q661=""),"",Q661))</f>
        <v/>
      </c>
    </row>
    <row r="662">
      <c r="A662" t="inlineStr">
        <is>
          <t>TQRMNOP103364</t>
        </is>
      </c>
      <c r="B662" t="n">
        <v>2025</v>
      </c>
      <c r="C662" t="n">
        <v>1</v>
      </c>
      <c r="D662" t="n">
        <v>41</v>
      </c>
      <c r="E662" t="inlineStr">
        <is>
          <t>N</t>
        </is>
      </c>
      <c r="F662" t="n">
        <v>15</v>
      </c>
      <c r="G662" t="n">
        <v>930</v>
      </c>
      <c r="H662" t="n">
        <v>10</v>
      </c>
      <c r="I662" t="n">
        <v>2</v>
      </c>
      <c r="J662" t="n">
        <v>18</v>
      </c>
      <c r="K662" t="n">
        <v>2</v>
      </c>
      <c r="L662" t="n">
        <v>3</v>
      </c>
      <c r="M662" t="n">
        <v>1</v>
      </c>
      <c r="N662" t="n">
        <v>3</v>
      </c>
      <c r="O662" t="n">
        <v>2</v>
      </c>
      <c r="P662" t="n">
        <v>2</v>
      </c>
      <c r="Q662" t="n">
        <v>13</v>
      </c>
      <c r="R662" s="15" t="n">
        <v>200000</v>
      </c>
      <c r="S662" s="15" t="n">
        <v>0</v>
      </c>
      <c r="T662" s="15" t="n">
        <v>200000</v>
      </c>
      <c r="U662" s="15" t="n">
        <v>145400</v>
      </c>
      <c r="V662">
        <f>IFERROR(VLOOKUP(D662,Tablas_Equivalencia!$A$3:$B$8,2,FALSE),"Sin dato")</f>
        <v/>
      </c>
      <c r="W662">
        <f>IFERROR(VLOOKUP(L662,Tablas_Equivalencia!$D$3:$E$9,2,FALSE),"Sin dato")</f>
        <v/>
      </c>
      <c r="X662">
        <f>IF(I662=1,"Varón","Mujer")</f>
        <v/>
      </c>
      <c r="Y662">
        <f>IFERROR(VLOOKUP(M662,Tablas_Equivalencia!$G$3:$H$6,2,FALSE),"Sin dato")</f>
        <v/>
      </c>
      <c r="Z662">
        <f>IF(J662&lt;=24,"18-24","25-29")</f>
        <v/>
      </c>
      <c r="AA662">
        <f>IF(M662&lt;&gt;1,"",IF(P662=2,1,0))</f>
        <v/>
      </c>
      <c r="AB662">
        <f>IF(M662&lt;&gt;1,"",IF(O662&gt;=2,1,0))</f>
        <v/>
      </c>
      <c r="AC662">
        <f>IF(M662&lt;&gt;1,"",IF(OR(Q662=999,Q662=""),"",IF(OR(Q662&lt;35,Q662&gt;48),1,0)))</f>
        <v/>
      </c>
      <c r="AD662">
        <f>IF(COUNT(AA662:AC662)&lt;3,"",SUM(AA662:AC662))</f>
        <v/>
      </c>
      <c r="AE662">
        <f>IF(L662&gt;=4,2,IF(L662&gt;=2,1,0))</f>
        <v/>
      </c>
      <c r="AF662">
        <f>IF(L662&gt;=5,1,0)</f>
        <v/>
      </c>
      <c r="AG662">
        <f>AE662+AF662</f>
        <v/>
      </c>
      <c r="AH662" s="15">
        <f>IF(M662&lt;&gt;1,"",IF(OR(R662=-9,R662=""),"",R662))</f>
        <v/>
      </c>
      <c r="AI662">
        <f>IF(M662&lt;&gt;1,"",IF(OR(Q662=999,Q662=""),"",Q662))</f>
        <v/>
      </c>
    </row>
    <row r="663">
      <c r="A663" t="inlineStr">
        <is>
          <t>TQRMNOP103368</t>
        </is>
      </c>
      <c r="B663" t="n">
        <v>2025</v>
      </c>
      <c r="C663" t="n">
        <v>1</v>
      </c>
      <c r="D663" t="n">
        <v>44</v>
      </c>
      <c r="E663" t="inlineStr">
        <is>
          <t>N</t>
        </is>
      </c>
      <c r="F663" t="n">
        <v>5</v>
      </c>
      <c r="G663" t="n">
        <v>763</v>
      </c>
      <c r="H663" t="n">
        <v>3</v>
      </c>
      <c r="I663" t="n">
        <v>2</v>
      </c>
      <c r="J663" t="n">
        <v>25</v>
      </c>
      <c r="K663" t="n">
        <v>2</v>
      </c>
      <c r="L663" t="n">
        <v>1</v>
      </c>
      <c r="M663" t="n">
        <v>3</v>
      </c>
      <c r="R663" s="15" t="n">
        <v>0</v>
      </c>
      <c r="S663" s="15" t="n">
        <v>0</v>
      </c>
      <c r="T663" s="15" t="n">
        <v>0</v>
      </c>
      <c r="U663" s="15" t="n">
        <v>184100</v>
      </c>
      <c r="V663">
        <f>IFERROR(VLOOKUP(D663,Tablas_Equivalencia!$A$3:$B$8,2,FALSE),"Sin dato")</f>
        <v/>
      </c>
      <c r="W663">
        <f>IFERROR(VLOOKUP(L663,Tablas_Equivalencia!$D$3:$E$9,2,FALSE),"Sin dato")</f>
        <v/>
      </c>
      <c r="X663">
        <f>IF(I663=1,"Varón","Mujer")</f>
        <v/>
      </c>
      <c r="Y663">
        <f>IFERROR(VLOOKUP(M663,Tablas_Equivalencia!$G$3:$H$6,2,FALSE),"Sin dato")</f>
        <v/>
      </c>
      <c r="Z663">
        <f>IF(J663&lt;=24,"18-24","25-29")</f>
        <v/>
      </c>
      <c r="AA663">
        <f>IF(M663&lt;&gt;1,"",IF(P663=2,1,0))</f>
        <v/>
      </c>
      <c r="AB663">
        <f>IF(M663&lt;&gt;1,"",IF(O663&gt;=2,1,0))</f>
        <v/>
      </c>
      <c r="AC663">
        <f>IF(M663&lt;&gt;1,"",IF(OR(Q663=999,Q663=""),"",IF(OR(Q663&lt;35,Q663&gt;48),1,0)))</f>
        <v/>
      </c>
      <c r="AD663">
        <f>IF(COUNT(AA663:AC663)&lt;3,"",SUM(AA663:AC663))</f>
        <v/>
      </c>
      <c r="AE663">
        <f>IF(L663&gt;=4,2,IF(L663&gt;=2,1,0))</f>
        <v/>
      </c>
      <c r="AF663">
        <f>IF(L663&gt;=5,1,0)</f>
        <v/>
      </c>
      <c r="AG663">
        <f>AE663+AF663</f>
        <v/>
      </c>
      <c r="AH663" s="15">
        <f>IF(M663&lt;&gt;1,"",IF(OR(R663=-9,R663=""),"",R663))</f>
        <v/>
      </c>
      <c r="AI663">
        <f>IF(M663&lt;&gt;1,"",IF(OR(Q663=999,Q663=""),"",Q663))</f>
        <v/>
      </c>
    </row>
    <row r="664">
      <c r="A664" t="inlineStr">
        <is>
          <t>TQRMNOP103370</t>
        </is>
      </c>
      <c r="B664" t="n">
        <v>2025</v>
      </c>
      <c r="C664" t="n">
        <v>1</v>
      </c>
      <c r="D664" t="n">
        <v>40</v>
      </c>
      <c r="E664" t="inlineStr">
        <is>
          <t>N</t>
        </is>
      </c>
      <c r="F664" t="n">
        <v>23</v>
      </c>
      <c r="G664" t="n">
        <v>1767</v>
      </c>
      <c r="H664" t="n">
        <v>2</v>
      </c>
      <c r="I664" t="n">
        <v>1</v>
      </c>
      <c r="J664" t="n">
        <v>27</v>
      </c>
      <c r="K664" t="n">
        <v>1</v>
      </c>
      <c r="L664" t="n">
        <v>4</v>
      </c>
      <c r="M664" t="n">
        <v>1</v>
      </c>
      <c r="N664" t="n">
        <v>3</v>
      </c>
      <c r="O664" t="n">
        <v>2</v>
      </c>
      <c r="P664" t="n">
        <v>2</v>
      </c>
      <c r="Q664" t="n">
        <v>28</v>
      </c>
      <c r="R664" s="15" t="n">
        <v>194000</v>
      </c>
      <c r="S664" s="15" t="n">
        <v>0</v>
      </c>
      <c r="T664" s="15" t="n">
        <v>194000</v>
      </c>
      <c r="U664" s="15" t="n">
        <v>344300</v>
      </c>
      <c r="V664">
        <f>IFERROR(VLOOKUP(D664,Tablas_Equivalencia!$A$3:$B$8,2,FALSE),"Sin dato")</f>
        <v/>
      </c>
      <c r="W664">
        <f>IFERROR(VLOOKUP(L664,Tablas_Equivalencia!$D$3:$E$9,2,FALSE),"Sin dato")</f>
        <v/>
      </c>
      <c r="X664">
        <f>IF(I664=1,"Varón","Mujer")</f>
        <v/>
      </c>
      <c r="Y664">
        <f>IFERROR(VLOOKUP(M664,Tablas_Equivalencia!$G$3:$H$6,2,FALSE),"Sin dato")</f>
        <v/>
      </c>
      <c r="Z664">
        <f>IF(J664&lt;=24,"18-24","25-29")</f>
        <v/>
      </c>
      <c r="AA664">
        <f>IF(M664&lt;&gt;1,"",IF(P664=2,1,0))</f>
        <v/>
      </c>
      <c r="AB664">
        <f>IF(M664&lt;&gt;1,"",IF(O664&gt;=2,1,0))</f>
        <v/>
      </c>
      <c r="AC664">
        <f>IF(M664&lt;&gt;1,"",IF(OR(Q664=999,Q664=""),"",IF(OR(Q664&lt;35,Q664&gt;48),1,0)))</f>
        <v/>
      </c>
      <c r="AD664">
        <f>IF(COUNT(AA664:AC664)&lt;3,"",SUM(AA664:AC664))</f>
        <v/>
      </c>
      <c r="AE664">
        <f>IF(L664&gt;=4,2,IF(L664&gt;=2,1,0))</f>
        <v/>
      </c>
      <c r="AF664">
        <f>IF(L664&gt;=5,1,0)</f>
        <v/>
      </c>
      <c r="AG664">
        <f>AE664+AF664</f>
        <v/>
      </c>
      <c r="AH664" s="15">
        <f>IF(M664&lt;&gt;1,"",IF(OR(R664=-9,R664=""),"",R664))</f>
        <v/>
      </c>
      <c r="AI664">
        <f>IF(M664&lt;&gt;1,"",IF(OR(Q664=999,Q664=""),"",Q664))</f>
        <v/>
      </c>
    </row>
    <row r="665">
      <c r="A665" t="inlineStr">
        <is>
          <t>TQRMNOP103383</t>
        </is>
      </c>
      <c r="B665" t="n">
        <v>2025</v>
      </c>
      <c r="C665" t="n">
        <v>1</v>
      </c>
      <c r="D665" t="n">
        <v>41</v>
      </c>
      <c r="E665" t="inlineStr">
        <is>
          <t>N</t>
        </is>
      </c>
      <c r="F665" t="n">
        <v>12</v>
      </c>
      <c r="G665" t="n">
        <v>1182</v>
      </c>
      <c r="H665" t="n">
        <v>10</v>
      </c>
      <c r="I665" t="n">
        <v>2</v>
      </c>
      <c r="J665" t="n">
        <v>21</v>
      </c>
      <c r="K665" t="n">
        <v>1</v>
      </c>
      <c r="L665" t="n">
        <v>5</v>
      </c>
      <c r="M665" t="n">
        <v>1</v>
      </c>
      <c r="N665" t="n">
        <v>3</v>
      </c>
      <c r="O665" t="n">
        <v>1</v>
      </c>
      <c r="P665" t="n">
        <v>2</v>
      </c>
      <c r="Q665" t="n">
        <v>36</v>
      </c>
      <c r="R665" s="15" t="n">
        <v>482000</v>
      </c>
      <c r="S665" s="15" t="n">
        <v>0</v>
      </c>
      <c r="T665" s="15" t="n">
        <v>482000</v>
      </c>
      <c r="U665" s="15" t="n">
        <v>118600</v>
      </c>
      <c r="V665">
        <f>IFERROR(VLOOKUP(D665,Tablas_Equivalencia!$A$3:$B$8,2,FALSE),"Sin dato")</f>
        <v/>
      </c>
      <c r="W665">
        <f>IFERROR(VLOOKUP(L665,Tablas_Equivalencia!$D$3:$E$9,2,FALSE),"Sin dato")</f>
        <v/>
      </c>
      <c r="X665">
        <f>IF(I665=1,"Varón","Mujer")</f>
        <v/>
      </c>
      <c r="Y665">
        <f>IFERROR(VLOOKUP(M665,Tablas_Equivalencia!$G$3:$H$6,2,FALSE),"Sin dato")</f>
        <v/>
      </c>
      <c r="Z665">
        <f>IF(J665&lt;=24,"18-24","25-29")</f>
        <v/>
      </c>
      <c r="AA665">
        <f>IF(M665&lt;&gt;1,"",IF(P665=2,1,0))</f>
        <v/>
      </c>
      <c r="AB665">
        <f>IF(M665&lt;&gt;1,"",IF(O665&gt;=2,1,0))</f>
        <v/>
      </c>
      <c r="AC665">
        <f>IF(M665&lt;&gt;1,"",IF(OR(Q665=999,Q665=""),"",IF(OR(Q665&lt;35,Q665&gt;48),1,0)))</f>
        <v/>
      </c>
      <c r="AD665">
        <f>IF(COUNT(AA665:AC665)&lt;3,"",SUM(AA665:AC665))</f>
        <v/>
      </c>
      <c r="AE665">
        <f>IF(L665&gt;=4,2,IF(L665&gt;=2,1,0))</f>
        <v/>
      </c>
      <c r="AF665">
        <f>IF(L665&gt;=5,1,0)</f>
        <v/>
      </c>
      <c r="AG665">
        <f>AE665+AF665</f>
        <v/>
      </c>
      <c r="AH665" s="15">
        <f>IF(M665&lt;&gt;1,"",IF(OR(R665=-9,R665=""),"",R665))</f>
        <v/>
      </c>
      <c r="AI665">
        <f>IF(M665&lt;&gt;1,"",IF(OR(Q665=999,Q665=""),"",Q665))</f>
        <v/>
      </c>
    </row>
    <row r="666">
      <c r="A666" t="inlineStr">
        <is>
          <t>TQRMNOP103394</t>
        </is>
      </c>
      <c r="B666" t="n">
        <v>2025</v>
      </c>
      <c r="C666" t="n">
        <v>1</v>
      </c>
      <c r="D666" t="n">
        <v>43</v>
      </c>
      <c r="E666" t="inlineStr">
        <is>
          <t>S</t>
        </is>
      </c>
      <c r="F666" t="n">
        <v>20</v>
      </c>
      <c r="G666" t="n">
        <v>1372</v>
      </c>
      <c r="H666" t="n">
        <v>3</v>
      </c>
      <c r="I666" t="n">
        <v>2</v>
      </c>
      <c r="J666" t="n">
        <v>22</v>
      </c>
      <c r="K666" t="n">
        <v>2</v>
      </c>
      <c r="L666" t="n">
        <v>3</v>
      </c>
      <c r="M666" t="n">
        <v>2</v>
      </c>
      <c r="R666" s="15" t="n">
        <v>0</v>
      </c>
      <c r="S666" s="15" t="n">
        <v>0</v>
      </c>
      <c r="T666" s="15" t="n">
        <v>0</v>
      </c>
      <c r="U666" s="15" t="n">
        <v>108400</v>
      </c>
      <c r="V666">
        <f>IFERROR(VLOOKUP(D666,Tablas_Equivalencia!$A$3:$B$8,2,FALSE),"Sin dato")</f>
        <v/>
      </c>
      <c r="W666">
        <f>IFERROR(VLOOKUP(L666,Tablas_Equivalencia!$D$3:$E$9,2,FALSE),"Sin dato")</f>
        <v/>
      </c>
      <c r="X666">
        <f>IF(I666=1,"Varón","Mujer")</f>
        <v/>
      </c>
      <c r="Y666">
        <f>IFERROR(VLOOKUP(M666,Tablas_Equivalencia!$G$3:$H$6,2,FALSE),"Sin dato")</f>
        <v/>
      </c>
      <c r="Z666">
        <f>IF(J666&lt;=24,"18-24","25-29")</f>
        <v/>
      </c>
      <c r="AA666">
        <f>IF(M666&lt;&gt;1,"",IF(P666=2,1,0))</f>
        <v/>
      </c>
      <c r="AB666">
        <f>IF(M666&lt;&gt;1,"",IF(O666&gt;=2,1,0))</f>
        <v/>
      </c>
      <c r="AC666">
        <f>IF(M666&lt;&gt;1,"",IF(OR(Q666=999,Q666=""),"",IF(OR(Q666&lt;35,Q666&gt;48),1,0)))</f>
        <v/>
      </c>
      <c r="AD666">
        <f>IF(COUNT(AA666:AC666)&lt;3,"",SUM(AA666:AC666))</f>
        <v/>
      </c>
      <c r="AE666">
        <f>IF(L666&gt;=4,2,IF(L666&gt;=2,1,0))</f>
        <v/>
      </c>
      <c r="AF666">
        <f>IF(L666&gt;=5,1,0)</f>
        <v/>
      </c>
      <c r="AG666">
        <f>AE666+AF666</f>
        <v/>
      </c>
      <c r="AH666" s="15">
        <f>IF(M666&lt;&gt;1,"",IF(OR(R666=-9,R666=""),"",R666))</f>
        <v/>
      </c>
      <c r="AI666">
        <f>IF(M666&lt;&gt;1,"",IF(OR(Q666=999,Q666=""),"",Q666))</f>
        <v/>
      </c>
    </row>
    <row r="667">
      <c r="A667" t="inlineStr">
        <is>
          <t>TQRMNOP103399</t>
        </is>
      </c>
      <c r="B667" t="n">
        <v>2025</v>
      </c>
      <c r="C667" t="n">
        <v>1</v>
      </c>
      <c r="D667" t="n">
        <v>43</v>
      </c>
      <c r="E667" t="inlineStr">
        <is>
          <t>N</t>
        </is>
      </c>
      <c r="F667" t="n">
        <v>34</v>
      </c>
      <c r="G667" t="n">
        <v>2173</v>
      </c>
      <c r="H667" t="n">
        <v>3</v>
      </c>
      <c r="I667" t="n">
        <v>2</v>
      </c>
      <c r="J667" t="n">
        <v>26</v>
      </c>
      <c r="K667" t="n">
        <v>1</v>
      </c>
      <c r="L667" t="n">
        <v>4</v>
      </c>
      <c r="M667" t="n">
        <v>3</v>
      </c>
      <c r="R667" s="15" t="n">
        <v>0</v>
      </c>
      <c r="S667" s="15" t="n">
        <v>0</v>
      </c>
      <c r="T667" s="15" t="n">
        <v>0</v>
      </c>
      <c r="U667" s="15" t="n">
        <v>284000</v>
      </c>
      <c r="V667">
        <f>IFERROR(VLOOKUP(D667,Tablas_Equivalencia!$A$3:$B$8,2,FALSE),"Sin dato")</f>
        <v/>
      </c>
      <c r="W667">
        <f>IFERROR(VLOOKUP(L667,Tablas_Equivalencia!$D$3:$E$9,2,FALSE),"Sin dato")</f>
        <v/>
      </c>
      <c r="X667">
        <f>IF(I667=1,"Varón","Mujer")</f>
        <v/>
      </c>
      <c r="Y667">
        <f>IFERROR(VLOOKUP(M667,Tablas_Equivalencia!$G$3:$H$6,2,FALSE),"Sin dato")</f>
        <v/>
      </c>
      <c r="Z667">
        <f>IF(J667&lt;=24,"18-24","25-29")</f>
        <v/>
      </c>
      <c r="AA667">
        <f>IF(M667&lt;&gt;1,"",IF(P667=2,1,0))</f>
        <v/>
      </c>
      <c r="AB667">
        <f>IF(M667&lt;&gt;1,"",IF(O667&gt;=2,1,0))</f>
        <v/>
      </c>
      <c r="AC667">
        <f>IF(M667&lt;&gt;1,"",IF(OR(Q667=999,Q667=""),"",IF(OR(Q667&lt;35,Q667&gt;48),1,0)))</f>
        <v/>
      </c>
      <c r="AD667">
        <f>IF(COUNT(AA667:AC667)&lt;3,"",SUM(AA667:AC667))</f>
        <v/>
      </c>
      <c r="AE667">
        <f>IF(L667&gt;=4,2,IF(L667&gt;=2,1,0))</f>
        <v/>
      </c>
      <c r="AF667">
        <f>IF(L667&gt;=5,1,0)</f>
        <v/>
      </c>
      <c r="AG667">
        <f>AE667+AF667</f>
        <v/>
      </c>
      <c r="AH667" s="15">
        <f>IF(M667&lt;&gt;1,"",IF(OR(R667=-9,R667=""),"",R667))</f>
        <v/>
      </c>
      <c r="AI667">
        <f>IF(M667&lt;&gt;1,"",IF(OR(Q667=999,Q667=""),"",Q667))</f>
        <v/>
      </c>
    </row>
    <row r="668">
      <c r="A668" t="inlineStr">
        <is>
          <t>TQRMNOP103408</t>
        </is>
      </c>
      <c r="B668" t="n">
        <v>2025</v>
      </c>
      <c r="C668" t="n">
        <v>1</v>
      </c>
      <c r="D668" t="n">
        <v>42</v>
      </c>
      <c r="E668" t="inlineStr">
        <is>
          <t>N</t>
        </is>
      </c>
      <c r="F668" t="n">
        <v>25</v>
      </c>
      <c r="G668" t="n">
        <v>1046</v>
      </c>
      <c r="H668" t="n">
        <v>3</v>
      </c>
      <c r="I668" t="n">
        <v>1</v>
      </c>
      <c r="J668" t="n">
        <v>27</v>
      </c>
      <c r="K668" t="n">
        <v>2</v>
      </c>
      <c r="L668" t="n">
        <v>4</v>
      </c>
      <c r="M668" t="n">
        <v>1</v>
      </c>
      <c r="N668" t="n">
        <v>3</v>
      </c>
      <c r="O668" t="n">
        <v>3</v>
      </c>
      <c r="P668" t="n">
        <v>2</v>
      </c>
      <c r="Q668" t="n">
        <v>46</v>
      </c>
      <c r="R668" s="15" t="n">
        <v>435000</v>
      </c>
      <c r="S668" s="15" t="n">
        <v>0</v>
      </c>
      <c r="T668" s="15" t="n">
        <v>435000</v>
      </c>
      <c r="U668" s="15" t="n">
        <v>156400</v>
      </c>
      <c r="V668">
        <f>IFERROR(VLOOKUP(D668,Tablas_Equivalencia!$A$3:$B$8,2,FALSE),"Sin dato")</f>
        <v/>
      </c>
      <c r="W668">
        <f>IFERROR(VLOOKUP(L668,Tablas_Equivalencia!$D$3:$E$9,2,FALSE),"Sin dato")</f>
        <v/>
      </c>
      <c r="X668">
        <f>IF(I668=1,"Varón","Mujer")</f>
        <v/>
      </c>
      <c r="Y668">
        <f>IFERROR(VLOOKUP(M668,Tablas_Equivalencia!$G$3:$H$6,2,FALSE),"Sin dato")</f>
        <v/>
      </c>
      <c r="Z668">
        <f>IF(J668&lt;=24,"18-24","25-29")</f>
        <v/>
      </c>
      <c r="AA668">
        <f>IF(M668&lt;&gt;1,"",IF(P668=2,1,0))</f>
        <v/>
      </c>
      <c r="AB668">
        <f>IF(M668&lt;&gt;1,"",IF(O668&gt;=2,1,0))</f>
        <v/>
      </c>
      <c r="AC668">
        <f>IF(M668&lt;&gt;1,"",IF(OR(Q668=999,Q668=""),"",IF(OR(Q668&lt;35,Q668&gt;48),1,0)))</f>
        <v/>
      </c>
      <c r="AD668">
        <f>IF(COUNT(AA668:AC668)&lt;3,"",SUM(AA668:AC668))</f>
        <v/>
      </c>
      <c r="AE668">
        <f>IF(L668&gt;=4,2,IF(L668&gt;=2,1,0))</f>
        <v/>
      </c>
      <c r="AF668">
        <f>IF(L668&gt;=5,1,0)</f>
        <v/>
      </c>
      <c r="AG668">
        <f>AE668+AF668</f>
        <v/>
      </c>
      <c r="AH668" s="15">
        <f>IF(M668&lt;&gt;1,"",IF(OR(R668=-9,R668=""),"",R668))</f>
        <v/>
      </c>
      <c r="AI668">
        <f>IF(M668&lt;&gt;1,"",IF(OR(Q668=999,Q668=""),"",Q668))</f>
        <v/>
      </c>
    </row>
    <row r="669">
      <c r="A669" t="inlineStr">
        <is>
          <t>TQRMNOP103411</t>
        </is>
      </c>
      <c r="B669" t="n">
        <v>2025</v>
      </c>
      <c r="C669" t="n">
        <v>1</v>
      </c>
      <c r="D669" t="n">
        <v>40</v>
      </c>
      <c r="E669" t="inlineStr">
        <is>
          <t>N</t>
        </is>
      </c>
      <c r="F669" t="n">
        <v>22</v>
      </c>
      <c r="G669" t="n">
        <v>623</v>
      </c>
      <c r="H669" t="n">
        <v>10</v>
      </c>
      <c r="I669" t="n">
        <v>1</v>
      </c>
      <c r="J669" t="n">
        <v>27</v>
      </c>
      <c r="K669" t="n">
        <v>2</v>
      </c>
      <c r="L669" t="n">
        <v>6</v>
      </c>
      <c r="M669" t="n">
        <v>3</v>
      </c>
      <c r="R669" s="15" t="n">
        <v>0</v>
      </c>
      <c r="S669" s="15" t="n">
        <v>0</v>
      </c>
      <c r="T669" s="15" t="n">
        <v>0</v>
      </c>
      <c r="U669" s="15" t="n">
        <v>140000</v>
      </c>
      <c r="V669">
        <f>IFERROR(VLOOKUP(D669,Tablas_Equivalencia!$A$3:$B$8,2,FALSE),"Sin dato")</f>
        <v/>
      </c>
      <c r="W669">
        <f>IFERROR(VLOOKUP(L669,Tablas_Equivalencia!$D$3:$E$9,2,FALSE),"Sin dato")</f>
        <v/>
      </c>
      <c r="X669">
        <f>IF(I669=1,"Varón","Mujer")</f>
        <v/>
      </c>
      <c r="Y669">
        <f>IFERROR(VLOOKUP(M669,Tablas_Equivalencia!$G$3:$H$6,2,FALSE),"Sin dato")</f>
        <v/>
      </c>
      <c r="Z669">
        <f>IF(J669&lt;=24,"18-24","25-29")</f>
        <v/>
      </c>
      <c r="AA669">
        <f>IF(M669&lt;&gt;1,"",IF(P669=2,1,0))</f>
        <v/>
      </c>
      <c r="AB669">
        <f>IF(M669&lt;&gt;1,"",IF(O669&gt;=2,1,0))</f>
        <v/>
      </c>
      <c r="AC669">
        <f>IF(M669&lt;&gt;1,"",IF(OR(Q669=999,Q669=""),"",IF(OR(Q669&lt;35,Q669&gt;48),1,0)))</f>
        <v/>
      </c>
      <c r="AD669">
        <f>IF(COUNT(AA669:AC669)&lt;3,"",SUM(AA669:AC669))</f>
        <v/>
      </c>
      <c r="AE669">
        <f>IF(L669&gt;=4,2,IF(L669&gt;=2,1,0))</f>
        <v/>
      </c>
      <c r="AF669">
        <f>IF(L669&gt;=5,1,0)</f>
        <v/>
      </c>
      <c r="AG669">
        <f>AE669+AF669</f>
        <v/>
      </c>
      <c r="AH669" s="15">
        <f>IF(M669&lt;&gt;1,"",IF(OR(R669=-9,R669=""),"",R669))</f>
        <v/>
      </c>
      <c r="AI669">
        <f>IF(M669&lt;&gt;1,"",IF(OR(Q669=999,Q669=""),"",Q669))</f>
        <v/>
      </c>
    </row>
    <row r="670">
      <c r="A670" t="inlineStr">
        <is>
          <t>TQRMNOP103422</t>
        </is>
      </c>
      <c r="B670" t="n">
        <v>2025</v>
      </c>
      <c r="C670" t="n">
        <v>1</v>
      </c>
      <c r="D670" t="n">
        <v>42</v>
      </c>
      <c r="E670" t="inlineStr">
        <is>
          <t>S</t>
        </is>
      </c>
      <c r="F670" t="n">
        <v>10</v>
      </c>
      <c r="G670" t="n">
        <v>2398</v>
      </c>
      <c r="H670" t="n">
        <v>3</v>
      </c>
      <c r="I670" t="n">
        <v>2</v>
      </c>
      <c r="J670" t="n">
        <v>22</v>
      </c>
      <c r="K670" t="n">
        <v>2</v>
      </c>
      <c r="L670" t="n">
        <v>6</v>
      </c>
      <c r="M670" t="n">
        <v>3</v>
      </c>
      <c r="R670" s="15" t="n">
        <v>0</v>
      </c>
      <c r="S670" s="15" t="n">
        <v>0</v>
      </c>
      <c r="T670" s="15" t="n">
        <v>0</v>
      </c>
      <c r="U670" s="15" t="n">
        <v>134300</v>
      </c>
      <c r="V670">
        <f>IFERROR(VLOOKUP(D670,Tablas_Equivalencia!$A$3:$B$8,2,FALSE),"Sin dato")</f>
        <v/>
      </c>
      <c r="W670">
        <f>IFERROR(VLOOKUP(L670,Tablas_Equivalencia!$D$3:$E$9,2,FALSE),"Sin dato")</f>
        <v/>
      </c>
      <c r="X670">
        <f>IF(I670=1,"Varón","Mujer")</f>
        <v/>
      </c>
      <c r="Y670">
        <f>IFERROR(VLOOKUP(M670,Tablas_Equivalencia!$G$3:$H$6,2,FALSE),"Sin dato")</f>
        <v/>
      </c>
      <c r="Z670">
        <f>IF(J670&lt;=24,"18-24","25-29")</f>
        <v/>
      </c>
      <c r="AA670">
        <f>IF(M670&lt;&gt;1,"",IF(P670=2,1,0))</f>
        <v/>
      </c>
      <c r="AB670">
        <f>IF(M670&lt;&gt;1,"",IF(O670&gt;=2,1,0))</f>
        <v/>
      </c>
      <c r="AC670">
        <f>IF(M670&lt;&gt;1,"",IF(OR(Q670=999,Q670=""),"",IF(OR(Q670&lt;35,Q670&gt;48),1,0)))</f>
        <v/>
      </c>
      <c r="AD670">
        <f>IF(COUNT(AA670:AC670)&lt;3,"",SUM(AA670:AC670))</f>
        <v/>
      </c>
      <c r="AE670">
        <f>IF(L670&gt;=4,2,IF(L670&gt;=2,1,0))</f>
        <v/>
      </c>
      <c r="AF670">
        <f>IF(L670&gt;=5,1,0)</f>
        <v/>
      </c>
      <c r="AG670">
        <f>AE670+AF670</f>
        <v/>
      </c>
      <c r="AH670" s="15">
        <f>IF(M670&lt;&gt;1,"",IF(OR(R670=-9,R670=""),"",R670))</f>
        <v/>
      </c>
      <c r="AI670">
        <f>IF(M670&lt;&gt;1,"",IF(OR(Q670=999,Q670=""),"",Q670))</f>
        <v/>
      </c>
    </row>
    <row r="671">
      <c r="A671" t="inlineStr">
        <is>
          <t>TQRMNOP103425</t>
        </is>
      </c>
      <c r="B671" t="n">
        <v>2025</v>
      </c>
      <c r="C671" t="n">
        <v>1</v>
      </c>
      <c r="D671" t="n">
        <v>42</v>
      </c>
      <c r="E671" t="inlineStr">
        <is>
          <t>N</t>
        </is>
      </c>
      <c r="F671" t="n">
        <v>25</v>
      </c>
      <c r="G671" t="n">
        <v>403</v>
      </c>
      <c r="H671" t="n">
        <v>3</v>
      </c>
      <c r="I671" t="n">
        <v>1</v>
      </c>
      <c r="J671" t="n">
        <v>29</v>
      </c>
      <c r="K671" t="n">
        <v>2</v>
      </c>
      <c r="L671" t="n">
        <v>6</v>
      </c>
      <c r="M671" t="n">
        <v>1</v>
      </c>
      <c r="N671" t="n">
        <v>3</v>
      </c>
      <c r="O671" t="n">
        <v>1</v>
      </c>
      <c r="P671" t="n">
        <v>1</v>
      </c>
      <c r="Q671" t="n">
        <v>49</v>
      </c>
      <c r="R671" s="15" t="n">
        <v>-9</v>
      </c>
      <c r="S671" s="15" t="n">
        <v>0</v>
      </c>
      <c r="T671" s="15" t="n">
        <v>0</v>
      </c>
      <c r="U671" s="15" t="n">
        <v>109900</v>
      </c>
      <c r="V671">
        <f>IFERROR(VLOOKUP(D671,Tablas_Equivalencia!$A$3:$B$8,2,FALSE),"Sin dato")</f>
        <v/>
      </c>
      <c r="W671">
        <f>IFERROR(VLOOKUP(L671,Tablas_Equivalencia!$D$3:$E$9,2,FALSE),"Sin dato")</f>
        <v/>
      </c>
      <c r="X671">
        <f>IF(I671=1,"Varón","Mujer")</f>
        <v/>
      </c>
      <c r="Y671">
        <f>IFERROR(VLOOKUP(M671,Tablas_Equivalencia!$G$3:$H$6,2,FALSE),"Sin dato")</f>
        <v/>
      </c>
      <c r="Z671">
        <f>IF(J671&lt;=24,"18-24","25-29")</f>
        <v/>
      </c>
      <c r="AA671">
        <f>IF(M671&lt;&gt;1,"",IF(P671=2,1,0))</f>
        <v/>
      </c>
      <c r="AB671">
        <f>IF(M671&lt;&gt;1,"",IF(O671&gt;=2,1,0))</f>
        <v/>
      </c>
      <c r="AC671">
        <f>IF(M671&lt;&gt;1,"",IF(OR(Q671=999,Q671=""),"",IF(OR(Q671&lt;35,Q671&gt;48),1,0)))</f>
        <v/>
      </c>
      <c r="AD671">
        <f>IF(COUNT(AA671:AC671)&lt;3,"",SUM(AA671:AC671))</f>
        <v/>
      </c>
      <c r="AE671">
        <f>IF(L671&gt;=4,2,IF(L671&gt;=2,1,0))</f>
        <v/>
      </c>
      <c r="AF671">
        <f>IF(L671&gt;=5,1,0)</f>
        <v/>
      </c>
      <c r="AG671">
        <f>AE671+AF671</f>
        <v/>
      </c>
      <c r="AH671" s="15">
        <f>IF(M671&lt;&gt;1,"",IF(OR(R671=-9,R671=""),"",R671))</f>
        <v/>
      </c>
      <c r="AI671">
        <f>IF(M671&lt;&gt;1,"",IF(OR(Q671=999,Q671=""),"",Q671))</f>
        <v/>
      </c>
    </row>
    <row r="672">
      <c r="A672" t="inlineStr">
        <is>
          <t>TQRMNOP103428</t>
        </is>
      </c>
      <c r="B672" t="n">
        <v>2025</v>
      </c>
      <c r="C672" t="n">
        <v>1</v>
      </c>
      <c r="D672" t="n">
        <v>40</v>
      </c>
      <c r="E672" t="inlineStr">
        <is>
          <t>N</t>
        </is>
      </c>
      <c r="F672" t="n">
        <v>9</v>
      </c>
      <c r="G672" t="n">
        <v>1182</v>
      </c>
      <c r="H672" t="n">
        <v>1</v>
      </c>
      <c r="I672" t="n">
        <v>2</v>
      </c>
      <c r="J672" t="n">
        <v>25</v>
      </c>
      <c r="K672" t="n">
        <v>2</v>
      </c>
      <c r="L672" t="n">
        <v>6</v>
      </c>
      <c r="M672" t="n">
        <v>3</v>
      </c>
      <c r="R672" s="15" t="n">
        <v>0</v>
      </c>
      <c r="S672" s="15" t="n">
        <v>0</v>
      </c>
      <c r="T672" s="15" t="n">
        <v>0</v>
      </c>
      <c r="U672" s="15" t="n">
        <v>278500</v>
      </c>
      <c r="V672">
        <f>IFERROR(VLOOKUP(D672,Tablas_Equivalencia!$A$3:$B$8,2,FALSE),"Sin dato")</f>
        <v/>
      </c>
      <c r="W672">
        <f>IFERROR(VLOOKUP(L672,Tablas_Equivalencia!$D$3:$E$9,2,FALSE),"Sin dato")</f>
        <v/>
      </c>
      <c r="X672">
        <f>IF(I672=1,"Varón","Mujer")</f>
        <v/>
      </c>
      <c r="Y672">
        <f>IFERROR(VLOOKUP(M672,Tablas_Equivalencia!$G$3:$H$6,2,FALSE),"Sin dato")</f>
        <v/>
      </c>
      <c r="Z672">
        <f>IF(J672&lt;=24,"18-24","25-29")</f>
        <v/>
      </c>
      <c r="AA672">
        <f>IF(M672&lt;&gt;1,"",IF(P672=2,1,0))</f>
        <v/>
      </c>
      <c r="AB672">
        <f>IF(M672&lt;&gt;1,"",IF(O672&gt;=2,1,0))</f>
        <v/>
      </c>
      <c r="AC672">
        <f>IF(M672&lt;&gt;1,"",IF(OR(Q672=999,Q672=""),"",IF(OR(Q672&lt;35,Q672&gt;48),1,0)))</f>
        <v/>
      </c>
      <c r="AD672">
        <f>IF(COUNT(AA672:AC672)&lt;3,"",SUM(AA672:AC672))</f>
        <v/>
      </c>
      <c r="AE672">
        <f>IF(L672&gt;=4,2,IF(L672&gt;=2,1,0))</f>
        <v/>
      </c>
      <c r="AF672">
        <f>IF(L672&gt;=5,1,0)</f>
        <v/>
      </c>
      <c r="AG672">
        <f>AE672+AF672</f>
        <v/>
      </c>
      <c r="AH672" s="15">
        <f>IF(M672&lt;&gt;1,"",IF(OR(R672=-9,R672=""),"",R672))</f>
        <v/>
      </c>
      <c r="AI672">
        <f>IF(M672&lt;&gt;1,"",IF(OR(Q672=999,Q672=""),"",Q672))</f>
        <v/>
      </c>
    </row>
    <row r="673">
      <c r="A673" t="inlineStr">
        <is>
          <t>TQRMNOP103430</t>
        </is>
      </c>
      <c r="B673" t="n">
        <v>2025</v>
      </c>
      <c r="C673" t="n">
        <v>1</v>
      </c>
      <c r="D673" t="n">
        <v>40</v>
      </c>
      <c r="E673" t="inlineStr">
        <is>
          <t>S</t>
        </is>
      </c>
      <c r="F673" t="n">
        <v>7</v>
      </c>
      <c r="G673" t="n">
        <v>1381</v>
      </c>
      <c r="H673" t="n">
        <v>10</v>
      </c>
      <c r="I673" t="n">
        <v>1</v>
      </c>
      <c r="J673" t="n">
        <v>24</v>
      </c>
      <c r="K673" t="n">
        <v>1</v>
      </c>
      <c r="L673" t="n">
        <v>5</v>
      </c>
      <c r="M673" t="n">
        <v>3</v>
      </c>
      <c r="R673" s="15" t="n">
        <v>0</v>
      </c>
      <c r="S673" s="15" t="n">
        <v>53000</v>
      </c>
      <c r="T673" s="15" t="n">
        <v>53000</v>
      </c>
      <c r="U673" s="15" t="n">
        <v>124000</v>
      </c>
      <c r="V673">
        <f>IFERROR(VLOOKUP(D673,Tablas_Equivalencia!$A$3:$B$8,2,FALSE),"Sin dato")</f>
        <v/>
      </c>
      <c r="W673">
        <f>IFERROR(VLOOKUP(L673,Tablas_Equivalencia!$D$3:$E$9,2,FALSE),"Sin dato")</f>
        <v/>
      </c>
      <c r="X673">
        <f>IF(I673=1,"Varón","Mujer")</f>
        <v/>
      </c>
      <c r="Y673">
        <f>IFERROR(VLOOKUP(M673,Tablas_Equivalencia!$G$3:$H$6,2,FALSE),"Sin dato")</f>
        <v/>
      </c>
      <c r="Z673">
        <f>IF(J673&lt;=24,"18-24","25-29")</f>
        <v/>
      </c>
      <c r="AA673">
        <f>IF(M673&lt;&gt;1,"",IF(P673=2,1,0))</f>
        <v/>
      </c>
      <c r="AB673">
        <f>IF(M673&lt;&gt;1,"",IF(O673&gt;=2,1,0))</f>
        <v/>
      </c>
      <c r="AC673">
        <f>IF(M673&lt;&gt;1,"",IF(OR(Q673=999,Q673=""),"",IF(OR(Q673&lt;35,Q673&gt;48),1,0)))</f>
        <v/>
      </c>
      <c r="AD673">
        <f>IF(COUNT(AA673:AC673)&lt;3,"",SUM(AA673:AC673))</f>
        <v/>
      </c>
      <c r="AE673">
        <f>IF(L673&gt;=4,2,IF(L673&gt;=2,1,0))</f>
        <v/>
      </c>
      <c r="AF673">
        <f>IF(L673&gt;=5,1,0)</f>
        <v/>
      </c>
      <c r="AG673">
        <f>AE673+AF673</f>
        <v/>
      </c>
      <c r="AH673" s="15">
        <f>IF(M673&lt;&gt;1,"",IF(OR(R673=-9,R673=""),"",R673))</f>
        <v/>
      </c>
      <c r="AI673">
        <f>IF(M673&lt;&gt;1,"",IF(OR(Q673=999,Q673=""),"",Q673))</f>
        <v/>
      </c>
    </row>
    <row r="674">
      <c r="A674" t="inlineStr">
        <is>
          <t>TQRMNOP103436</t>
        </is>
      </c>
      <c r="B674" t="n">
        <v>2025</v>
      </c>
      <c r="C674" t="n">
        <v>1</v>
      </c>
      <c r="D674" t="n">
        <v>1</v>
      </c>
      <c r="E674" t="inlineStr">
        <is>
          <t>S</t>
        </is>
      </c>
      <c r="F674" t="n">
        <v>32</v>
      </c>
      <c r="G674" t="n">
        <v>1837</v>
      </c>
      <c r="H674" t="n">
        <v>3</v>
      </c>
      <c r="I674" t="n">
        <v>2</v>
      </c>
      <c r="J674" t="n">
        <v>23</v>
      </c>
      <c r="K674" t="n">
        <v>1</v>
      </c>
      <c r="L674" t="n">
        <v>5</v>
      </c>
      <c r="M674" t="n">
        <v>1</v>
      </c>
      <c r="N674" t="n">
        <v>3</v>
      </c>
      <c r="O674" t="n">
        <v>1</v>
      </c>
      <c r="P674" t="n">
        <v>1</v>
      </c>
      <c r="Q674" t="n">
        <v>34</v>
      </c>
      <c r="R674" s="15" t="n">
        <v>906000</v>
      </c>
      <c r="S674" s="15" t="n">
        <v>84000</v>
      </c>
      <c r="T674" s="15" t="n">
        <v>990000</v>
      </c>
      <c r="U674" s="15" t="n">
        <v>136300</v>
      </c>
      <c r="V674">
        <f>IFERROR(VLOOKUP(D674,Tablas_Equivalencia!$A$3:$B$8,2,FALSE),"Sin dato")</f>
        <v/>
      </c>
      <c r="W674">
        <f>IFERROR(VLOOKUP(L674,Tablas_Equivalencia!$D$3:$E$9,2,FALSE),"Sin dato")</f>
        <v/>
      </c>
      <c r="X674">
        <f>IF(I674=1,"Varón","Mujer")</f>
        <v/>
      </c>
      <c r="Y674">
        <f>IFERROR(VLOOKUP(M674,Tablas_Equivalencia!$G$3:$H$6,2,FALSE),"Sin dato")</f>
        <v/>
      </c>
      <c r="Z674">
        <f>IF(J674&lt;=24,"18-24","25-29")</f>
        <v/>
      </c>
      <c r="AA674">
        <f>IF(M674&lt;&gt;1,"",IF(P674=2,1,0))</f>
        <v/>
      </c>
      <c r="AB674">
        <f>IF(M674&lt;&gt;1,"",IF(O674&gt;=2,1,0))</f>
        <v/>
      </c>
      <c r="AC674">
        <f>IF(M674&lt;&gt;1,"",IF(OR(Q674=999,Q674=""),"",IF(OR(Q674&lt;35,Q674&gt;48),1,0)))</f>
        <v/>
      </c>
      <c r="AD674">
        <f>IF(COUNT(AA674:AC674)&lt;3,"",SUM(AA674:AC674))</f>
        <v/>
      </c>
      <c r="AE674">
        <f>IF(L674&gt;=4,2,IF(L674&gt;=2,1,0))</f>
        <v/>
      </c>
      <c r="AF674">
        <f>IF(L674&gt;=5,1,0)</f>
        <v/>
      </c>
      <c r="AG674">
        <f>AE674+AF674</f>
        <v/>
      </c>
      <c r="AH674" s="15">
        <f>IF(M674&lt;&gt;1,"",IF(OR(R674=-9,R674=""),"",R674))</f>
        <v/>
      </c>
      <c r="AI674">
        <f>IF(M674&lt;&gt;1,"",IF(OR(Q674=999,Q674=""),"",Q674))</f>
        <v/>
      </c>
    </row>
    <row r="675">
      <c r="A675" t="inlineStr">
        <is>
          <t>TQRMNOP103440</t>
        </is>
      </c>
      <c r="B675" t="n">
        <v>2025</v>
      </c>
      <c r="C675" t="n">
        <v>1</v>
      </c>
      <c r="D675" t="n">
        <v>40</v>
      </c>
      <c r="E675" t="inlineStr">
        <is>
          <t>N</t>
        </is>
      </c>
      <c r="F675" t="n">
        <v>23</v>
      </c>
      <c r="G675" t="n">
        <v>1109</v>
      </c>
      <c r="H675" t="n">
        <v>3</v>
      </c>
      <c r="I675" t="n">
        <v>1</v>
      </c>
      <c r="J675" t="n">
        <v>21</v>
      </c>
      <c r="K675" t="n">
        <v>2</v>
      </c>
      <c r="L675" t="n">
        <v>3</v>
      </c>
      <c r="M675" t="n">
        <v>1</v>
      </c>
      <c r="N675" t="n">
        <v>3</v>
      </c>
      <c r="O675" t="n">
        <v>3</v>
      </c>
      <c r="P675" t="n">
        <v>2</v>
      </c>
      <c r="Q675" t="n">
        <v>29</v>
      </c>
      <c r="R675" s="15" t="n">
        <v>688000</v>
      </c>
      <c r="S675" s="15" t="n">
        <v>0</v>
      </c>
      <c r="T675" s="15" t="n">
        <v>688000</v>
      </c>
      <c r="U675" s="15" t="n">
        <v>402300</v>
      </c>
      <c r="V675">
        <f>IFERROR(VLOOKUP(D675,Tablas_Equivalencia!$A$3:$B$8,2,FALSE),"Sin dato")</f>
        <v/>
      </c>
      <c r="W675">
        <f>IFERROR(VLOOKUP(L675,Tablas_Equivalencia!$D$3:$E$9,2,FALSE),"Sin dato")</f>
        <v/>
      </c>
      <c r="X675">
        <f>IF(I675=1,"Varón","Mujer")</f>
        <v/>
      </c>
      <c r="Y675">
        <f>IFERROR(VLOOKUP(M675,Tablas_Equivalencia!$G$3:$H$6,2,FALSE),"Sin dato")</f>
        <v/>
      </c>
      <c r="Z675">
        <f>IF(J675&lt;=24,"18-24","25-29")</f>
        <v/>
      </c>
      <c r="AA675">
        <f>IF(M675&lt;&gt;1,"",IF(P675=2,1,0))</f>
        <v/>
      </c>
      <c r="AB675">
        <f>IF(M675&lt;&gt;1,"",IF(O675&gt;=2,1,0))</f>
        <v/>
      </c>
      <c r="AC675">
        <f>IF(M675&lt;&gt;1,"",IF(OR(Q675=999,Q675=""),"",IF(OR(Q675&lt;35,Q675&gt;48),1,0)))</f>
        <v/>
      </c>
      <c r="AD675">
        <f>IF(COUNT(AA675:AC675)&lt;3,"",SUM(AA675:AC675))</f>
        <v/>
      </c>
      <c r="AE675">
        <f>IF(L675&gt;=4,2,IF(L675&gt;=2,1,0))</f>
        <v/>
      </c>
      <c r="AF675">
        <f>IF(L675&gt;=5,1,0)</f>
        <v/>
      </c>
      <c r="AG675">
        <f>AE675+AF675</f>
        <v/>
      </c>
      <c r="AH675" s="15">
        <f>IF(M675&lt;&gt;1,"",IF(OR(R675=-9,R675=""),"",R675))</f>
        <v/>
      </c>
      <c r="AI675">
        <f>IF(M675&lt;&gt;1,"",IF(OR(Q675=999,Q675=""),"",Q675))</f>
        <v/>
      </c>
    </row>
    <row r="676">
      <c r="A676" t="inlineStr">
        <is>
          <t>TQRMNOP103441</t>
        </is>
      </c>
      <c r="B676" t="n">
        <v>2025</v>
      </c>
      <c r="C676" t="n">
        <v>1</v>
      </c>
      <c r="D676" t="n">
        <v>40</v>
      </c>
      <c r="E676" t="inlineStr">
        <is>
          <t>N</t>
        </is>
      </c>
      <c r="F676" t="n">
        <v>23</v>
      </c>
      <c r="G676" t="n">
        <v>382</v>
      </c>
      <c r="H676" t="n">
        <v>3</v>
      </c>
      <c r="I676" t="n">
        <v>2</v>
      </c>
      <c r="J676" t="n">
        <v>19</v>
      </c>
      <c r="K676" t="n">
        <v>2</v>
      </c>
      <c r="L676" t="n">
        <v>3</v>
      </c>
      <c r="M676" t="n">
        <v>1</v>
      </c>
      <c r="N676" t="n">
        <v>3</v>
      </c>
      <c r="O676" t="n">
        <v>3</v>
      </c>
      <c r="P676" t="n">
        <v>2</v>
      </c>
      <c r="Q676" t="n">
        <v>15</v>
      </c>
      <c r="R676" s="15" t="n">
        <v>162000</v>
      </c>
      <c r="S676" s="15" t="n">
        <v>38000</v>
      </c>
      <c r="T676" s="15" t="n">
        <v>200000</v>
      </c>
      <c r="U676" s="15" t="n">
        <v>186400</v>
      </c>
      <c r="V676">
        <f>IFERROR(VLOOKUP(D676,Tablas_Equivalencia!$A$3:$B$8,2,FALSE),"Sin dato")</f>
        <v/>
      </c>
      <c r="W676">
        <f>IFERROR(VLOOKUP(L676,Tablas_Equivalencia!$D$3:$E$9,2,FALSE),"Sin dato")</f>
        <v/>
      </c>
      <c r="X676">
        <f>IF(I676=1,"Varón","Mujer")</f>
        <v/>
      </c>
      <c r="Y676">
        <f>IFERROR(VLOOKUP(M676,Tablas_Equivalencia!$G$3:$H$6,2,FALSE),"Sin dato")</f>
        <v/>
      </c>
      <c r="Z676">
        <f>IF(J676&lt;=24,"18-24","25-29")</f>
        <v/>
      </c>
      <c r="AA676">
        <f>IF(M676&lt;&gt;1,"",IF(P676=2,1,0))</f>
        <v/>
      </c>
      <c r="AB676">
        <f>IF(M676&lt;&gt;1,"",IF(O676&gt;=2,1,0))</f>
        <v/>
      </c>
      <c r="AC676">
        <f>IF(M676&lt;&gt;1,"",IF(OR(Q676=999,Q676=""),"",IF(OR(Q676&lt;35,Q676&gt;48),1,0)))</f>
        <v/>
      </c>
      <c r="AD676">
        <f>IF(COUNT(AA676:AC676)&lt;3,"",SUM(AA676:AC676))</f>
        <v/>
      </c>
      <c r="AE676">
        <f>IF(L676&gt;=4,2,IF(L676&gt;=2,1,0))</f>
        <v/>
      </c>
      <c r="AF676">
        <f>IF(L676&gt;=5,1,0)</f>
        <v/>
      </c>
      <c r="AG676">
        <f>AE676+AF676</f>
        <v/>
      </c>
      <c r="AH676" s="15">
        <f>IF(M676&lt;&gt;1,"",IF(OR(R676=-9,R676=""),"",R676))</f>
        <v/>
      </c>
      <c r="AI676">
        <f>IF(M676&lt;&gt;1,"",IF(OR(Q676=999,Q676=""),"",Q676))</f>
        <v/>
      </c>
    </row>
    <row r="677">
      <c r="A677" t="inlineStr">
        <is>
          <t>TQRMNOP103443</t>
        </is>
      </c>
      <c r="B677" t="n">
        <v>2025</v>
      </c>
      <c r="C677" t="n">
        <v>1</v>
      </c>
      <c r="D677" t="n">
        <v>44</v>
      </c>
      <c r="E677" t="inlineStr">
        <is>
          <t>S</t>
        </is>
      </c>
      <c r="F677" t="n">
        <v>13</v>
      </c>
      <c r="G677" t="n">
        <v>1034</v>
      </c>
      <c r="H677" t="n">
        <v>3</v>
      </c>
      <c r="I677" t="n">
        <v>1</v>
      </c>
      <c r="J677" t="n">
        <v>18</v>
      </c>
      <c r="K677" t="n">
        <v>1</v>
      </c>
      <c r="L677" t="n">
        <v>5</v>
      </c>
      <c r="M677" t="n">
        <v>3</v>
      </c>
      <c r="R677" s="15" t="n">
        <v>0</v>
      </c>
      <c r="S677" s="15" t="n">
        <v>44000</v>
      </c>
      <c r="T677" s="15" t="n">
        <v>44000</v>
      </c>
      <c r="U677" s="15" t="n">
        <v>75600</v>
      </c>
      <c r="V677">
        <f>IFERROR(VLOOKUP(D677,Tablas_Equivalencia!$A$3:$B$8,2,FALSE),"Sin dato")</f>
        <v/>
      </c>
      <c r="W677">
        <f>IFERROR(VLOOKUP(L677,Tablas_Equivalencia!$D$3:$E$9,2,FALSE),"Sin dato")</f>
        <v/>
      </c>
      <c r="X677">
        <f>IF(I677=1,"Varón","Mujer")</f>
        <v/>
      </c>
      <c r="Y677">
        <f>IFERROR(VLOOKUP(M677,Tablas_Equivalencia!$G$3:$H$6,2,FALSE),"Sin dato")</f>
        <v/>
      </c>
      <c r="Z677">
        <f>IF(J677&lt;=24,"18-24","25-29")</f>
        <v/>
      </c>
      <c r="AA677">
        <f>IF(M677&lt;&gt;1,"",IF(P677=2,1,0))</f>
        <v/>
      </c>
      <c r="AB677">
        <f>IF(M677&lt;&gt;1,"",IF(O677&gt;=2,1,0))</f>
        <v/>
      </c>
      <c r="AC677">
        <f>IF(M677&lt;&gt;1,"",IF(OR(Q677=999,Q677=""),"",IF(OR(Q677&lt;35,Q677&gt;48),1,0)))</f>
        <v/>
      </c>
      <c r="AD677">
        <f>IF(COUNT(AA677:AC677)&lt;3,"",SUM(AA677:AC677))</f>
        <v/>
      </c>
      <c r="AE677">
        <f>IF(L677&gt;=4,2,IF(L677&gt;=2,1,0))</f>
        <v/>
      </c>
      <c r="AF677">
        <f>IF(L677&gt;=5,1,0)</f>
        <v/>
      </c>
      <c r="AG677">
        <f>AE677+AF677</f>
        <v/>
      </c>
      <c r="AH677" s="15">
        <f>IF(M677&lt;&gt;1,"",IF(OR(R677=-9,R677=""),"",R677))</f>
        <v/>
      </c>
      <c r="AI677">
        <f>IF(M677&lt;&gt;1,"",IF(OR(Q677=999,Q677=""),"",Q677))</f>
        <v/>
      </c>
    </row>
    <row r="678">
      <c r="A678" t="inlineStr">
        <is>
          <t>TQRMNOP103444</t>
        </is>
      </c>
      <c r="B678" t="n">
        <v>2025</v>
      </c>
      <c r="C678" t="n">
        <v>1</v>
      </c>
      <c r="D678" t="n">
        <v>1</v>
      </c>
      <c r="E678" t="inlineStr">
        <is>
          <t>S</t>
        </is>
      </c>
      <c r="F678" t="n">
        <v>33</v>
      </c>
      <c r="G678" t="n">
        <v>426</v>
      </c>
      <c r="H678" t="n">
        <v>2</v>
      </c>
      <c r="I678" t="n">
        <v>2</v>
      </c>
      <c r="J678" t="n">
        <v>25</v>
      </c>
      <c r="K678" t="n">
        <v>2</v>
      </c>
      <c r="L678" t="n">
        <v>3</v>
      </c>
      <c r="M678" t="n">
        <v>1</v>
      </c>
      <c r="N678" t="n">
        <v>3</v>
      </c>
      <c r="O678" t="n">
        <v>1</v>
      </c>
      <c r="P678" t="n">
        <v>1</v>
      </c>
      <c r="Q678" t="n">
        <v>41</v>
      </c>
      <c r="R678" s="15" t="n">
        <v>918000</v>
      </c>
      <c r="S678" s="15" t="n">
        <v>0</v>
      </c>
      <c r="T678" s="15" t="n">
        <v>918000</v>
      </c>
      <c r="U678" s="15" t="n">
        <v>57100</v>
      </c>
      <c r="V678">
        <f>IFERROR(VLOOKUP(D678,Tablas_Equivalencia!$A$3:$B$8,2,FALSE),"Sin dato")</f>
        <v/>
      </c>
      <c r="W678">
        <f>IFERROR(VLOOKUP(L678,Tablas_Equivalencia!$D$3:$E$9,2,FALSE),"Sin dato")</f>
        <v/>
      </c>
      <c r="X678">
        <f>IF(I678=1,"Varón","Mujer")</f>
        <v/>
      </c>
      <c r="Y678">
        <f>IFERROR(VLOOKUP(M678,Tablas_Equivalencia!$G$3:$H$6,2,FALSE),"Sin dato")</f>
        <v/>
      </c>
      <c r="Z678">
        <f>IF(J678&lt;=24,"18-24","25-29")</f>
        <v/>
      </c>
      <c r="AA678">
        <f>IF(M678&lt;&gt;1,"",IF(P678=2,1,0))</f>
        <v/>
      </c>
      <c r="AB678">
        <f>IF(M678&lt;&gt;1,"",IF(O678&gt;=2,1,0))</f>
        <v/>
      </c>
      <c r="AC678">
        <f>IF(M678&lt;&gt;1,"",IF(OR(Q678=999,Q678=""),"",IF(OR(Q678&lt;35,Q678&gt;48),1,0)))</f>
        <v/>
      </c>
      <c r="AD678">
        <f>IF(COUNT(AA678:AC678)&lt;3,"",SUM(AA678:AC678))</f>
        <v/>
      </c>
      <c r="AE678">
        <f>IF(L678&gt;=4,2,IF(L678&gt;=2,1,0))</f>
        <v/>
      </c>
      <c r="AF678">
        <f>IF(L678&gt;=5,1,0)</f>
        <v/>
      </c>
      <c r="AG678">
        <f>AE678+AF678</f>
        <v/>
      </c>
      <c r="AH678" s="15">
        <f>IF(M678&lt;&gt;1,"",IF(OR(R678=-9,R678=""),"",R678))</f>
        <v/>
      </c>
      <c r="AI678">
        <f>IF(M678&lt;&gt;1,"",IF(OR(Q678=999,Q678=""),"",Q678))</f>
        <v/>
      </c>
    </row>
    <row r="679">
      <c r="A679" t="inlineStr">
        <is>
          <t>TQRMNOP103445</t>
        </is>
      </c>
      <c r="B679" t="n">
        <v>2025</v>
      </c>
      <c r="C679" t="n">
        <v>1</v>
      </c>
      <c r="D679" t="n">
        <v>1</v>
      </c>
      <c r="E679" t="inlineStr">
        <is>
          <t>S</t>
        </is>
      </c>
      <c r="F679" t="n">
        <v>32</v>
      </c>
      <c r="G679" t="n">
        <v>866</v>
      </c>
      <c r="H679" t="n">
        <v>1</v>
      </c>
      <c r="I679" t="n">
        <v>2</v>
      </c>
      <c r="J679" t="n">
        <v>21</v>
      </c>
      <c r="K679" t="n">
        <v>2</v>
      </c>
      <c r="L679" t="n">
        <v>4</v>
      </c>
      <c r="M679" t="n">
        <v>1</v>
      </c>
      <c r="N679" t="n">
        <v>2</v>
      </c>
      <c r="O679" t="n">
        <v>3</v>
      </c>
      <c r="P679" t="n">
        <v>2</v>
      </c>
      <c r="Q679" t="n">
        <v>20</v>
      </c>
      <c r="R679" s="15" t="n">
        <v>498000</v>
      </c>
      <c r="S679" s="15" t="n">
        <v>0</v>
      </c>
      <c r="T679" s="15" t="n">
        <v>498000</v>
      </c>
      <c r="U679" s="15" t="n">
        <v>99700</v>
      </c>
      <c r="V679">
        <f>IFERROR(VLOOKUP(D679,Tablas_Equivalencia!$A$3:$B$8,2,FALSE),"Sin dato")</f>
        <v/>
      </c>
      <c r="W679">
        <f>IFERROR(VLOOKUP(L679,Tablas_Equivalencia!$D$3:$E$9,2,FALSE),"Sin dato")</f>
        <v/>
      </c>
      <c r="X679">
        <f>IF(I679=1,"Varón","Mujer")</f>
        <v/>
      </c>
      <c r="Y679">
        <f>IFERROR(VLOOKUP(M679,Tablas_Equivalencia!$G$3:$H$6,2,FALSE),"Sin dato")</f>
        <v/>
      </c>
      <c r="Z679">
        <f>IF(J679&lt;=24,"18-24","25-29")</f>
        <v/>
      </c>
      <c r="AA679">
        <f>IF(M679&lt;&gt;1,"",IF(P679=2,1,0))</f>
        <v/>
      </c>
      <c r="AB679">
        <f>IF(M679&lt;&gt;1,"",IF(O679&gt;=2,1,0))</f>
        <v/>
      </c>
      <c r="AC679">
        <f>IF(M679&lt;&gt;1,"",IF(OR(Q679=999,Q679=""),"",IF(OR(Q679&lt;35,Q679&gt;48),1,0)))</f>
        <v/>
      </c>
      <c r="AD679">
        <f>IF(COUNT(AA679:AC679)&lt;3,"",SUM(AA679:AC679))</f>
        <v/>
      </c>
      <c r="AE679">
        <f>IF(L679&gt;=4,2,IF(L679&gt;=2,1,0))</f>
        <v/>
      </c>
      <c r="AF679">
        <f>IF(L679&gt;=5,1,0)</f>
        <v/>
      </c>
      <c r="AG679">
        <f>AE679+AF679</f>
        <v/>
      </c>
      <c r="AH679" s="15">
        <f>IF(M679&lt;&gt;1,"",IF(OR(R679=-9,R679=""),"",R679))</f>
        <v/>
      </c>
      <c r="AI679">
        <f>IF(M679&lt;&gt;1,"",IF(OR(Q679=999,Q679=""),"",Q679))</f>
        <v/>
      </c>
    </row>
    <row r="680">
      <c r="A680" t="inlineStr">
        <is>
          <t>TQRMNOP103452</t>
        </is>
      </c>
      <c r="B680" t="n">
        <v>2025</v>
      </c>
      <c r="C680" t="n">
        <v>1</v>
      </c>
      <c r="D680" t="n">
        <v>1</v>
      </c>
      <c r="E680" t="inlineStr">
        <is>
          <t>S</t>
        </is>
      </c>
      <c r="F680" t="n">
        <v>33</v>
      </c>
      <c r="G680" t="n">
        <v>616</v>
      </c>
      <c r="H680" t="n">
        <v>1</v>
      </c>
      <c r="I680" t="n">
        <v>2</v>
      </c>
      <c r="J680" t="n">
        <v>21</v>
      </c>
      <c r="K680" t="n">
        <v>1</v>
      </c>
      <c r="L680" t="n">
        <v>3</v>
      </c>
      <c r="M680" t="n">
        <v>1</v>
      </c>
      <c r="N680" t="n">
        <v>3</v>
      </c>
      <c r="O680" t="n">
        <v>2</v>
      </c>
      <c r="P680" t="n">
        <v>2</v>
      </c>
      <c r="Q680" t="n">
        <v>56</v>
      </c>
      <c r="R680" s="15" t="n">
        <v>488000</v>
      </c>
      <c r="S680" s="15" t="n">
        <v>0</v>
      </c>
      <c r="T680" s="15" t="n">
        <v>488000</v>
      </c>
      <c r="U680" s="15" t="n">
        <v>221800</v>
      </c>
      <c r="V680">
        <f>IFERROR(VLOOKUP(D680,Tablas_Equivalencia!$A$3:$B$8,2,FALSE),"Sin dato")</f>
        <v/>
      </c>
      <c r="W680">
        <f>IFERROR(VLOOKUP(L680,Tablas_Equivalencia!$D$3:$E$9,2,FALSE),"Sin dato")</f>
        <v/>
      </c>
      <c r="X680">
        <f>IF(I680=1,"Varón","Mujer")</f>
        <v/>
      </c>
      <c r="Y680">
        <f>IFERROR(VLOOKUP(M680,Tablas_Equivalencia!$G$3:$H$6,2,FALSE),"Sin dato")</f>
        <v/>
      </c>
      <c r="Z680">
        <f>IF(J680&lt;=24,"18-24","25-29")</f>
        <v/>
      </c>
      <c r="AA680">
        <f>IF(M680&lt;&gt;1,"",IF(P680=2,1,0))</f>
        <v/>
      </c>
      <c r="AB680">
        <f>IF(M680&lt;&gt;1,"",IF(O680&gt;=2,1,0))</f>
        <v/>
      </c>
      <c r="AC680">
        <f>IF(M680&lt;&gt;1,"",IF(OR(Q680=999,Q680=""),"",IF(OR(Q680&lt;35,Q680&gt;48),1,0)))</f>
        <v/>
      </c>
      <c r="AD680">
        <f>IF(COUNT(AA680:AC680)&lt;3,"",SUM(AA680:AC680))</f>
        <v/>
      </c>
      <c r="AE680">
        <f>IF(L680&gt;=4,2,IF(L680&gt;=2,1,0))</f>
        <v/>
      </c>
      <c r="AF680">
        <f>IF(L680&gt;=5,1,0)</f>
        <v/>
      </c>
      <c r="AG680">
        <f>AE680+AF680</f>
        <v/>
      </c>
      <c r="AH680" s="15">
        <f>IF(M680&lt;&gt;1,"",IF(OR(R680=-9,R680=""),"",R680))</f>
        <v/>
      </c>
      <c r="AI680">
        <f>IF(M680&lt;&gt;1,"",IF(OR(Q680=999,Q680=""),"",Q680))</f>
        <v/>
      </c>
    </row>
    <row r="681">
      <c r="A681" t="inlineStr">
        <is>
          <t>TQRMNOP103464</t>
        </is>
      </c>
      <c r="B681" t="n">
        <v>2025</v>
      </c>
      <c r="C681" t="n">
        <v>1</v>
      </c>
      <c r="D681" t="n">
        <v>1</v>
      </c>
      <c r="E681" t="inlineStr">
        <is>
          <t>S</t>
        </is>
      </c>
      <c r="F681" t="n">
        <v>33</v>
      </c>
      <c r="G681" t="n">
        <v>894</v>
      </c>
      <c r="H681" t="n">
        <v>10</v>
      </c>
      <c r="I681" t="n">
        <v>2</v>
      </c>
      <c r="J681" t="n">
        <v>19</v>
      </c>
      <c r="K681" t="n">
        <v>2</v>
      </c>
      <c r="L681" t="n">
        <v>5</v>
      </c>
      <c r="M681" t="n">
        <v>1</v>
      </c>
      <c r="N681" t="n">
        <v>3</v>
      </c>
      <c r="O681" t="n">
        <v>1</v>
      </c>
      <c r="P681" t="n">
        <v>1</v>
      </c>
      <c r="Q681" t="n">
        <v>54</v>
      </c>
      <c r="R681" s="15" t="n">
        <v>660000</v>
      </c>
      <c r="S681" s="15" t="n">
        <v>0</v>
      </c>
      <c r="T681" s="15" t="n">
        <v>660000</v>
      </c>
      <c r="U681" s="15" t="n">
        <v>150200</v>
      </c>
      <c r="V681">
        <f>IFERROR(VLOOKUP(D681,Tablas_Equivalencia!$A$3:$B$8,2,FALSE),"Sin dato")</f>
        <v/>
      </c>
      <c r="W681">
        <f>IFERROR(VLOOKUP(L681,Tablas_Equivalencia!$D$3:$E$9,2,FALSE),"Sin dato")</f>
        <v/>
      </c>
      <c r="X681">
        <f>IF(I681=1,"Varón","Mujer")</f>
        <v/>
      </c>
      <c r="Y681">
        <f>IFERROR(VLOOKUP(M681,Tablas_Equivalencia!$G$3:$H$6,2,FALSE),"Sin dato")</f>
        <v/>
      </c>
      <c r="Z681">
        <f>IF(J681&lt;=24,"18-24","25-29")</f>
        <v/>
      </c>
      <c r="AA681">
        <f>IF(M681&lt;&gt;1,"",IF(P681=2,1,0))</f>
        <v/>
      </c>
      <c r="AB681">
        <f>IF(M681&lt;&gt;1,"",IF(O681&gt;=2,1,0))</f>
        <v/>
      </c>
      <c r="AC681">
        <f>IF(M681&lt;&gt;1,"",IF(OR(Q681=999,Q681=""),"",IF(OR(Q681&lt;35,Q681&gt;48),1,0)))</f>
        <v/>
      </c>
      <c r="AD681">
        <f>IF(COUNT(AA681:AC681)&lt;3,"",SUM(AA681:AC681))</f>
        <v/>
      </c>
      <c r="AE681">
        <f>IF(L681&gt;=4,2,IF(L681&gt;=2,1,0))</f>
        <v/>
      </c>
      <c r="AF681">
        <f>IF(L681&gt;=5,1,0)</f>
        <v/>
      </c>
      <c r="AG681">
        <f>AE681+AF681</f>
        <v/>
      </c>
      <c r="AH681" s="15">
        <f>IF(M681&lt;&gt;1,"",IF(OR(R681=-9,R681=""),"",R681))</f>
        <v/>
      </c>
      <c r="AI681">
        <f>IF(M681&lt;&gt;1,"",IF(OR(Q681=999,Q681=""),"",Q681))</f>
        <v/>
      </c>
    </row>
    <row r="682">
      <c r="A682" t="inlineStr">
        <is>
          <t>TQRMNOP103470</t>
        </is>
      </c>
      <c r="B682" t="n">
        <v>2025</v>
      </c>
      <c r="C682" t="n">
        <v>1</v>
      </c>
      <c r="D682" t="n">
        <v>43</v>
      </c>
      <c r="E682" t="inlineStr">
        <is>
          <t>S</t>
        </is>
      </c>
      <c r="F682" t="n">
        <v>36</v>
      </c>
      <c r="G682" t="n">
        <v>1057</v>
      </c>
      <c r="H682" t="n">
        <v>3</v>
      </c>
      <c r="I682" t="n">
        <v>1</v>
      </c>
      <c r="J682" t="n">
        <v>29</v>
      </c>
      <c r="K682" t="n">
        <v>2</v>
      </c>
      <c r="L682" t="n">
        <v>3</v>
      </c>
      <c r="M682" t="n">
        <v>2</v>
      </c>
      <c r="R682" s="15" t="n">
        <v>0</v>
      </c>
      <c r="S682" s="15" t="n">
        <v>0</v>
      </c>
      <c r="T682" s="15" t="n">
        <v>0</v>
      </c>
      <c r="U682" s="15" t="n">
        <v>356300</v>
      </c>
      <c r="V682">
        <f>IFERROR(VLOOKUP(D682,Tablas_Equivalencia!$A$3:$B$8,2,FALSE),"Sin dato")</f>
        <v/>
      </c>
      <c r="W682">
        <f>IFERROR(VLOOKUP(L682,Tablas_Equivalencia!$D$3:$E$9,2,FALSE),"Sin dato")</f>
        <v/>
      </c>
      <c r="X682">
        <f>IF(I682=1,"Varón","Mujer")</f>
        <v/>
      </c>
      <c r="Y682">
        <f>IFERROR(VLOOKUP(M682,Tablas_Equivalencia!$G$3:$H$6,2,FALSE),"Sin dato")</f>
        <v/>
      </c>
      <c r="Z682">
        <f>IF(J682&lt;=24,"18-24","25-29")</f>
        <v/>
      </c>
      <c r="AA682">
        <f>IF(M682&lt;&gt;1,"",IF(P682=2,1,0))</f>
        <v/>
      </c>
      <c r="AB682">
        <f>IF(M682&lt;&gt;1,"",IF(O682&gt;=2,1,0))</f>
        <v/>
      </c>
      <c r="AC682">
        <f>IF(M682&lt;&gt;1,"",IF(OR(Q682=999,Q682=""),"",IF(OR(Q682&lt;35,Q682&gt;48),1,0)))</f>
        <v/>
      </c>
      <c r="AD682">
        <f>IF(COUNT(AA682:AC682)&lt;3,"",SUM(AA682:AC682))</f>
        <v/>
      </c>
      <c r="AE682">
        <f>IF(L682&gt;=4,2,IF(L682&gt;=2,1,0))</f>
        <v/>
      </c>
      <c r="AF682">
        <f>IF(L682&gt;=5,1,0)</f>
        <v/>
      </c>
      <c r="AG682">
        <f>AE682+AF682</f>
        <v/>
      </c>
      <c r="AH682" s="15">
        <f>IF(M682&lt;&gt;1,"",IF(OR(R682=-9,R682=""),"",R682))</f>
        <v/>
      </c>
      <c r="AI682">
        <f>IF(M682&lt;&gt;1,"",IF(OR(Q682=999,Q682=""),"",Q682))</f>
        <v/>
      </c>
    </row>
    <row r="683">
      <c r="A683" t="inlineStr">
        <is>
          <t>TQRMNOP103471</t>
        </is>
      </c>
      <c r="B683" t="n">
        <v>2025</v>
      </c>
      <c r="C683" t="n">
        <v>1</v>
      </c>
      <c r="D683" t="n">
        <v>43</v>
      </c>
      <c r="E683" t="inlineStr">
        <is>
          <t>S</t>
        </is>
      </c>
      <c r="F683" t="n">
        <v>30</v>
      </c>
      <c r="G683" t="n">
        <v>300</v>
      </c>
      <c r="H683" t="n">
        <v>2</v>
      </c>
      <c r="I683" t="n">
        <v>1</v>
      </c>
      <c r="J683" t="n">
        <v>18</v>
      </c>
      <c r="K683" t="n">
        <v>2</v>
      </c>
      <c r="L683" t="n">
        <v>4</v>
      </c>
      <c r="M683" t="n">
        <v>2</v>
      </c>
      <c r="R683" s="15" t="n">
        <v>0</v>
      </c>
      <c r="S683" s="15" t="n">
        <v>0</v>
      </c>
      <c r="T683" s="15" t="n">
        <v>0</v>
      </c>
      <c r="U683" s="15" t="n">
        <v>139100</v>
      </c>
      <c r="V683">
        <f>IFERROR(VLOOKUP(D683,Tablas_Equivalencia!$A$3:$B$8,2,FALSE),"Sin dato")</f>
        <v/>
      </c>
      <c r="W683">
        <f>IFERROR(VLOOKUP(L683,Tablas_Equivalencia!$D$3:$E$9,2,FALSE),"Sin dato")</f>
        <v/>
      </c>
      <c r="X683">
        <f>IF(I683=1,"Varón","Mujer")</f>
        <v/>
      </c>
      <c r="Y683">
        <f>IFERROR(VLOOKUP(M683,Tablas_Equivalencia!$G$3:$H$6,2,FALSE),"Sin dato")</f>
        <v/>
      </c>
      <c r="Z683">
        <f>IF(J683&lt;=24,"18-24","25-29")</f>
        <v/>
      </c>
      <c r="AA683">
        <f>IF(M683&lt;&gt;1,"",IF(P683=2,1,0))</f>
        <v/>
      </c>
      <c r="AB683">
        <f>IF(M683&lt;&gt;1,"",IF(O683&gt;=2,1,0))</f>
        <v/>
      </c>
      <c r="AC683">
        <f>IF(M683&lt;&gt;1,"",IF(OR(Q683=999,Q683=""),"",IF(OR(Q683&lt;35,Q683&gt;48),1,0)))</f>
        <v/>
      </c>
      <c r="AD683">
        <f>IF(COUNT(AA683:AC683)&lt;3,"",SUM(AA683:AC683))</f>
        <v/>
      </c>
      <c r="AE683">
        <f>IF(L683&gt;=4,2,IF(L683&gt;=2,1,0))</f>
        <v/>
      </c>
      <c r="AF683">
        <f>IF(L683&gt;=5,1,0)</f>
        <v/>
      </c>
      <c r="AG683">
        <f>AE683+AF683</f>
        <v/>
      </c>
      <c r="AH683" s="15">
        <f>IF(M683&lt;&gt;1,"",IF(OR(R683=-9,R683=""),"",R683))</f>
        <v/>
      </c>
      <c r="AI683">
        <f>IF(M683&lt;&gt;1,"",IF(OR(Q683=999,Q683=""),"",Q683))</f>
        <v/>
      </c>
    </row>
    <row r="684">
      <c r="A684" t="inlineStr">
        <is>
          <t>TQRMNOP103475</t>
        </is>
      </c>
      <c r="B684" t="n">
        <v>2025</v>
      </c>
      <c r="C684" t="n">
        <v>1</v>
      </c>
      <c r="D684" t="n">
        <v>1</v>
      </c>
      <c r="E684" t="inlineStr">
        <is>
          <t>S</t>
        </is>
      </c>
      <c r="F684" t="n">
        <v>32</v>
      </c>
      <c r="G684" t="n">
        <v>1148</v>
      </c>
      <c r="H684" t="n">
        <v>10</v>
      </c>
      <c r="I684" t="n">
        <v>2</v>
      </c>
      <c r="J684" t="n">
        <v>18</v>
      </c>
      <c r="K684" t="n">
        <v>2</v>
      </c>
      <c r="L684" t="n">
        <v>4</v>
      </c>
      <c r="M684" t="n">
        <v>1</v>
      </c>
      <c r="N684" t="n">
        <v>3</v>
      </c>
      <c r="O684" t="n">
        <v>1</v>
      </c>
      <c r="P684" t="n">
        <v>2</v>
      </c>
      <c r="Q684" t="n">
        <v>20</v>
      </c>
      <c r="R684" s="15" t="n">
        <v>600000</v>
      </c>
      <c r="S684" s="15" t="n">
        <v>0</v>
      </c>
      <c r="T684" s="15" t="n">
        <v>600000</v>
      </c>
      <c r="U684" s="15" t="n">
        <v>124000</v>
      </c>
      <c r="V684">
        <f>IFERROR(VLOOKUP(D684,Tablas_Equivalencia!$A$3:$B$8,2,FALSE),"Sin dato")</f>
        <v/>
      </c>
      <c r="W684">
        <f>IFERROR(VLOOKUP(L684,Tablas_Equivalencia!$D$3:$E$9,2,FALSE),"Sin dato")</f>
        <v/>
      </c>
      <c r="X684">
        <f>IF(I684=1,"Varón","Mujer")</f>
        <v/>
      </c>
      <c r="Y684">
        <f>IFERROR(VLOOKUP(M684,Tablas_Equivalencia!$G$3:$H$6,2,FALSE),"Sin dato")</f>
        <v/>
      </c>
      <c r="Z684">
        <f>IF(J684&lt;=24,"18-24","25-29")</f>
        <v/>
      </c>
      <c r="AA684">
        <f>IF(M684&lt;&gt;1,"",IF(P684=2,1,0))</f>
        <v/>
      </c>
      <c r="AB684">
        <f>IF(M684&lt;&gt;1,"",IF(O684&gt;=2,1,0))</f>
        <v/>
      </c>
      <c r="AC684">
        <f>IF(M684&lt;&gt;1,"",IF(OR(Q684=999,Q684=""),"",IF(OR(Q684&lt;35,Q684&gt;48),1,0)))</f>
        <v/>
      </c>
      <c r="AD684">
        <f>IF(COUNT(AA684:AC684)&lt;3,"",SUM(AA684:AC684))</f>
        <v/>
      </c>
      <c r="AE684">
        <f>IF(L684&gt;=4,2,IF(L684&gt;=2,1,0))</f>
        <v/>
      </c>
      <c r="AF684">
        <f>IF(L684&gt;=5,1,0)</f>
        <v/>
      </c>
      <c r="AG684">
        <f>AE684+AF684</f>
        <v/>
      </c>
      <c r="AH684" s="15">
        <f>IF(M684&lt;&gt;1,"",IF(OR(R684=-9,R684=""),"",R684))</f>
        <v/>
      </c>
      <c r="AI684">
        <f>IF(M684&lt;&gt;1,"",IF(OR(Q684=999,Q684=""),"",Q684))</f>
        <v/>
      </c>
    </row>
    <row r="685">
      <c r="A685" t="inlineStr">
        <is>
          <t>TQRMNOP103479</t>
        </is>
      </c>
      <c r="B685" t="n">
        <v>2025</v>
      </c>
      <c r="C685" t="n">
        <v>1</v>
      </c>
      <c r="D685" t="n">
        <v>40</v>
      </c>
      <c r="E685" t="inlineStr">
        <is>
          <t>N</t>
        </is>
      </c>
      <c r="F685" t="n">
        <v>23</v>
      </c>
      <c r="G685" t="n">
        <v>545</v>
      </c>
      <c r="H685" t="n">
        <v>3</v>
      </c>
      <c r="I685" t="n">
        <v>2</v>
      </c>
      <c r="J685" t="n">
        <v>20</v>
      </c>
      <c r="K685" t="n">
        <v>2</v>
      </c>
      <c r="L685" t="n">
        <v>4</v>
      </c>
      <c r="M685" t="n">
        <v>1</v>
      </c>
      <c r="N685" t="n">
        <v>3</v>
      </c>
      <c r="O685" t="n">
        <v>3</v>
      </c>
      <c r="P685" t="n">
        <v>2</v>
      </c>
      <c r="Q685" t="n">
        <v>16</v>
      </c>
      <c r="R685" s="15" t="n">
        <v>507000</v>
      </c>
      <c r="S685" s="15" t="n">
        <v>0</v>
      </c>
      <c r="T685" s="15" t="n">
        <v>507000</v>
      </c>
      <c r="U685" s="15" t="n">
        <v>120400</v>
      </c>
      <c r="V685">
        <f>IFERROR(VLOOKUP(D685,Tablas_Equivalencia!$A$3:$B$8,2,FALSE),"Sin dato")</f>
        <v/>
      </c>
      <c r="W685">
        <f>IFERROR(VLOOKUP(L685,Tablas_Equivalencia!$D$3:$E$9,2,FALSE),"Sin dato")</f>
        <v/>
      </c>
      <c r="X685">
        <f>IF(I685=1,"Varón","Mujer")</f>
        <v/>
      </c>
      <c r="Y685">
        <f>IFERROR(VLOOKUP(M685,Tablas_Equivalencia!$G$3:$H$6,2,FALSE),"Sin dato")</f>
        <v/>
      </c>
      <c r="Z685">
        <f>IF(J685&lt;=24,"18-24","25-29")</f>
        <v/>
      </c>
      <c r="AA685">
        <f>IF(M685&lt;&gt;1,"",IF(P685=2,1,0))</f>
        <v/>
      </c>
      <c r="AB685">
        <f>IF(M685&lt;&gt;1,"",IF(O685&gt;=2,1,0))</f>
        <v/>
      </c>
      <c r="AC685">
        <f>IF(M685&lt;&gt;1,"",IF(OR(Q685=999,Q685=""),"",IF(OR(Q685&lt;35,Q685&gt;48),1,0)))</f>
        <v/>
      </c>
      <c r="AD685">
        <f>IF(COUNT(AA685:AC685)&lt;3,"",SUM(AA685:AC685))</f>
        <v/>
      </c>
      <c r="AE685">
        <f>IF(L685&gt;=4,2,IF(L685&gt;=2,1,0))</f>
        <v/>
      </c>
      <c r="AF685">
        <f>IF(L685&gt;=5,1,0)</f>
        <v/>
      </c>
      <c r="AG685">
        <f>AE685+AF685</f>
        <v/>
      </c>
      <c r="AH685" s="15">
        <f>IF(M685&lt;&gt;1,"",IF(OR(R685=-9,R685=""),"",R685))</f>
        <v/>
      </c>
      <c r="AI685">
        <f>IF(M685&lt;&gt;1,"",IF(OR(Q685=999,Q685=""),"",Q685))</f>
        <v/>
      </c>
    </row>
    <row r="686">
      <c r="A686" t="inlineStr">
        <is>
          <t>TQRMNOP103491</t>
        </is>
      </c>
      <c r="B686" t="n">
        <v>2025</v>
      </c>
      <c r="C686" t="n">
        <v>1</v>
      </c>
      <c r="D686" t="n">
        <v>43</v>
      </c>
      <c r="E686" t="inlineStr">
        <is>
          <t>N</t>
        </is>
      </c>
      <c r="F686" t="n">
        <v>26</v>
      </c>
      <c r="G686" t="n">
        <v>1285</v>
      </c>
      <c r="H686" t="n">
        <v>1</v>
      </c>
      <c r="I686" t="n">
        <v>2</v>
      </c>
      <c r="J686" t="n">
        <v>29</v>
      </c>
      <c r="K686" t="n">
        <v>1</v>
      </c>
      <c r="L686" t="n">
        <v>5</v>
      </c>
      <c r="M686" t="n">
        <v>3</v>
      </c>
      <c r="R686" s="15" t="n">
        <v>0</v>
      </c>
      <c r="S686" s="15" t="n">
        <v>0</v>
      </c>
      <c r="T686" s="15" t="n">
        <v>0</v>
      </c>
      <c r="U686" s="15" t="n">
        <v>78600</v>
      </c>
      <c r="V686">
        <f>IFERROR(VLOOKUP(D686,Tablas_Equivalencia!$A$3:$B$8,2,FALSE),"Sin dato")</f>
        <v/>
      </c>
      <c r="W686">
        <f>IFERROR(VLOOKUP(L686,Tablas_Equivalencia!$D$3:$E$9,2,FALSE),"Sin dato")</f>
        <v/>
      </c>
      <c r="X686">
        <f>IF(I686=1,"Varón","Mujer")</f>
        <v/>
      </c>
      <c r="Y686">
        <f>IFERROR(VLOOKUP(M686,Tablas_Equivalencia!$G$3:$H$6,2,FALSE),"Sin dato")</f>
        <v/>
      </c>
      <c r="Z686">
        <f>IF(J686&lt;=24,"18-24","25-29")</f>
        <v/>
      </c>
      <c r="AA686">
        <f>IF(M686&lt;&gt;1,"",IF(P686=2,1,0))</f>
        <v/>
      </c>
      <c r="AB686">
        <f>IF(M686&lt;&gt;1,"",IF(O686&gt;=2,1,0))</f>
        <v/>
      </c>
      <c r="AC686">
        <f>IF(M686&lt;&gt;1,"",IF(OR(Q686=999,Q686=""),"",IF(OR(Q686&lt;35,Q686&gt;48),1,0)))</f>
        <v/>
      </c>
      <c r="AD686">
        <f>IF(COUNT(AA686:AC686)&lt;3,"",SUM(AA686:AC686))</f>
        <v/>
      </c>
      <c r="AE686">
        <f>IF(L686&gt;=4,2,IF(L686&gt;=2,1,0))</f>
        <v/>
      </c>
      <c r="AF686">
        <f>IF(L686&gt;=5,1,0)</f>
        <v/>
      </c>
      <c r="AG686">
        <f>AE686+AF686</f>
        <v/>
      </c>
      <c r="AH686" s="15">
        <f>IF(M686&lt;&gt;1,"",IF(OR(R686=-9,R686=""),"",R686))</f>
        <v/>
      </c>
      <c r="AI686">
        <f>IF(M686&lt;&gt;1,"",IF(OR(Q686=999,Q686=""),"",Q686))</f>
        <v/>
      </c>
    </row>
    <row r="687">
      <c r="A687" t="inlineStr">
        <is>
          <t>TQRMNOP103494</t>
        </is>
      </c>
      <c r="B687" t="n">
        <v>2025</v>
      </c>
      <c r="C687" t="n">
        <v>1</v>
      </c>
      <c r="D687" t="n">
        <v>42</v>
      </c>
      <c r="E687" t="inlineStr">
        <is>
          <t>N</t>
        </is>
      </c>
      <c r="F687" t="n">
        <v>25</v>
      </c>
      <c r="G687" t="n">
        <v>1284</v>
      </c>
      <c r="H687" t="n">
        <v>3</v>
      </c>
      <c r="I687" t="n">
        <v>2</v>
      </c>
      <c r="J687" t="n">
        <v>18</v>
      </c>
      <c r="K687" t="n">
        <v>2</v>
      </c>
      <c r="L687" t="n">
        <v>4</v>
      </c>
      <c r="M687" t="n">
        <v>1</v>
      </c>
      <c r="N687" t="n">
        <v>2</v>
      </c>
      <c r="O687" t="n">
        <v>2</v>
      </c>
      <c r="P687" t="n">
        <v>2</v>
      </c>
      <c r="Q687" t="n">
        <v>31</v>
      </c>
      <c r="R687" s="15" t="n">
        <v>162000</v>
      </c>
      <c r="S687" s="15" t="n">
        <v>0</v>
      </c>
      <c r="T687" s="15" t="n">
        <v>162000</v>
      </c>
      <c r="U687" s="15" t="n">
        <v>58500</v>
      </c>
      <c r="V687">
        <f>IFERROR(VLOOKUP(D687,Tablas_Equivalencia!$A$3:$B$8,2,FALSE),"Sin dato")</f>
        <v/>
      </c>
      <c r="W687">
        <f>IFERROR(VLOOKUP(L687,Tablas_Equivalencia!$D$3:$E$9,2,FALSE),"Sin dato")</f>
        <v/>
      </c>
      <c r="X687">
        <f>IF(I687=1,"Varón","Mujer")</f>
        <v/>
      </c>
      <c r="Y687">
        <f>IFERROR(VLOOKUP(M687,Tablas_Equivalencia!$G$3:$H$6,2,FALSE),"Sin dato")</f>
        <v/>
      </c>
      <c r="Z687">
        <f>IF(J687&lt;=24,"18-24","25-29")</f>
        <v/>
      </c>
      <c r="AA687">
        <f>IF(M687&lt;&gt;1,"",IF(P687=2,1,0))</f>
        <v/>
      </c>
      <c r="AB687">
        <f>IF(M687&lt;&gt;1,"",IF(O687&gt;=2,1,0))</f>
        <v/>
      </c>
      <c r="AC687">
        <f>IF(M687&lt;&gt;1,"",IF(OR(Q687=999,Q687=""),"",IF(OR(Q687&lt;35,Q687&gt;48),1,0)))</f>
        <v/>
      </c>
      <c r="AD687">
        <f>IF(COUNT(AA687:AC687)&lt;3,"",SUM(AA687:AC687))</f>
        <v/>
      </c>
      <c r="AE687">
        <f>IF(L687&gt;=4,2,IF(L687&gt;=2,1,0))</f>
        <v/>
      </c>
      <c r="AF687">
        <f>IF(L687&gt;=5,1,0)</f>
        <v/>
      </c>
      <c r="AG687">
        <f>AE687+AF687</f>
        <v/>
      </c>
      <c r="AH687" s="15">
        <f>IF(M687&lt;&gt;1,"",IF(OR(R687=-9,R687=""),"",R687))</f>
        <v/>
      </c>
      <c r="AI687">
        <f>IF(M687&lt;&gt;1,"",IF(OR(Q687=999,Q687=""),"",Q687))</f>
        <v/>
      </c>
    </row>
    <row r="688">
      <c r="A688" t="inlineStr">
        <is>
          <t>TQRMNOP103497</t>
        </is>
      </c>
      <c r="B688" t="n">
        <v>2025</v>
      </c>
      <c r="C688" t="n">
        <v>1</v>
      </c>
      <c r="D688" t="n">
        <v>41</v>
      </c>
      <c r="E688" t="inlineStr">
        <is>
          <t>N</t>
        </is>
      </c>
      <c r="F688" t="n">
        <v>12</v>
      </c>
      <c r="G688" t="n">
        <v>1710</v>
      </c>
      <c r="H688" t="n">
        <v>3</v>
      </c>
      <c r="I688" t="n">
        <v>2</v>
      </c>
      <c r="J688" t="n">
        <v>24</v>
      </c>
      <c r="K688" t="n">
        <v>2</v>
      </c>
      <c r="L688" t="n">
        <v>4</v>
      </c>
      <c r="M688" t="n">
        <v>3</v>
      </c>
      <c r="R688" s="15" t="n">
        <v>0</v>
      </c>
      <c r="S688" s="15" t="n">
        <v>0</v>
      </c>
      <c r="T688" s="15" t="n">
        <v>0</v>
      </c>
      <c r="U688" s="15" t="n">
        <v>157600</v>
      </c>
      <c r="V688">
        <f>IFERROR(VLOOKUP(D688,Tablas_Equivalencia!$A$3:$B$8,2,FALSE),"Sin dato")</f>
        <v/>
      </c>
      <c r="W688">
        <f>IFERROR(VLOOKUP(L688,Tablas_Equivalencia!$D$3:$E$9,2,FALSE),"Sin dato")</f>
        <v/>
      </c>
      <c r="X688">
        <f>IF(I688=1,"Varón","Mujer")</f>
        <v/>
      </c>
      <c r="Y688">
        <f>IFERROR(VLOOKUP(M688,Tablas_Equivalencia!$G$3:$H$6,2,FALSE),"Sin dato")</f>
        <v/>
      </c>
      <c r="Z688">
        <f>IF(J688&lt;=24,"18-24","25-29")</f>
        <v/>
      </c>
      <c r="AA688">
        <f>IF(M688&lt;&gt;1,"",IF(P688=2,1,0))</f>
        <v/>
      </c>
      <c r="AB688">
        <f>IF(M688&lt;&gt;1,"",IF(O688&gt;=2,1,0))</f>
        <v/>
      </c>
      <c r="AC688">
        <f>IF(M688&lt;&gt;1,"",IF(OR(Q688=999,Q688=""),"",IF(OR(Q688&lt;35,Q688&gt;48),1,0)))</f>
        <v/>
      </c>
      <c r="AD688">
        <f>IF(COUNT(AA688:AC688)&lt;3,"",SUM(AA688:AC688))</f>
        <v/>
      </c>
      <c r="AE688">
        <f>IF(L688&gt;=4,2,IF(L688&gt;=2,1,0))</f>
        <v/>
      </c>
      <c r="AF688">
        <f>IF(L688&gt;=5,1,0)</f>
        <v/>
      </c>
      <c r="AG688">
        <f>AE688+AF688</f>
        <v/>
      </c>
      <c r="AH688" s="15">
        <f>IF(M688&lt;&gt;1,"",IF(OR(R688=-9,R688=""),"",R688))</f>
        <v/>
      </c>
      <c r="AI688">
        <f>IF(M688&lt;&gt;1,"",IF(OR(Q688=999,Q688=""),"",Q688))</f>
        <v/>
      </c>
    </row>
    <row r="689">
      <c r="A689" t="inlineStr">
        <is>
          <t>TQRMNOP103504</t>
        </is>
      </c>
      <c r="B689" t="n">
        <v>2025</v>
      </c>
      <c r="C689" t="n">
        <v>1</v>
      </c>
      <c r="D689" t="n">
        <v>42</v>
      </c>
      <c r="E689" t="inlineStr">
        <is>
          <t>N</t>
        </is>
      </c>
      <c r="F689" t="n">
        <v>27</v>
      </c>
      <c r="G689" t="n">
        <v>1121</v>
      </c>
      <c r="H689" t="n">
        <v>1</v>
      </c>
      <c r="I689" t="n">
        <v>1</v>
      </c>
      <c r="J689" t="n">
        <v>19</v>
      </c>
      <c r="K689" t="n">
        <v>2</v>
      </c>
      <c r="L689" t="n">
        <v>3</v>
      </c>
      <c r="M689" t="n">
        <v>1</v>
      </c>
      <c r="N689" t="n">
        <v>3</v>
      </c>
      <c r="O689" t="n">
        <v>1</v>
      </c>
      <c r="P689" t="n">
        <v>2</v>
      </c>
      <c r="Q689" t="n">
        <v>54</v>
      </c>
      <c r="R689" s="15" t="n">
        <v>734000</v>
      </c>
      <c r="S689" s="15" t="n">
        <v>0</v>
      </c>
      <c r="T689" s="15" t="n">
        <v>734000</v>
      </c>
      <c r="U689" s="15" t="n">
        <v>161300</v>
      </c>
      <c r="V689">
        <f>IFERROR(VLOOKUP(D689,Tablas_Equivalencia!$A$3:$B$8,2,FALSE),"Sin dato")</f>
        <v/>
      </c>
      <c r="W689">
        <f>IFERROR(VLOOKUP(L689,Tablas_Equivalencia!$D$3:$E$9,2,FALSE),"Sin dato")</f>
        <v/>
      </c>
      <c r="X689">
        <f>IF(I689=1,"Varón","Mujer")</f>
        <v/>
      </c>
      <c r="Y689">
        <f>IFERROR(VLOOKUP(M689,Tablas_Equivalencia!$G$3:$H$6,2,FALSE),"Sin dato")</f>
        <v/>
      </c>
      <c r="Z689">
        <f>IF(J689&lt;=24,"18-24","25-29")</f>
        <v/>
      </c>
      <c r="AA689">
        <f>IF(M689&lt;&gt;1,"",IF(P689=2,1,0))</f>
        <v/>
      </c>
      <c r="AB689">
        <f>IF(M689&lt;&gt;1,"",IF(O689&gt;=2,1,0))</f>
        <v/>
      </c>
      <c r="AC689">
        <f>IF(M689&lt;&gt;1,"",IF(OR(Q689=999,Q689=""),"",IF(OR(Q689&lt;35,Q689&gt;48),1,0)))</f>
        <v/>
      </c>
      <c r="AD689">
        <f>IF(COUNT(AA689:AC689)&lt;3,"",SUM(AA689:AC689))</f>
        <v/>
      </c>
      <c r="AE689">
        <f>IF(L689&gt;=4,2,IF(L689&gt;=2,1,0))</f>
        <v/>
      </c>
      <c r="AF689">
        <f>IF(L689&gt;=5,1,0)</f>
        <v/>
      </c>
      <c r="AG689">
        <f>AE689+AF689</f>
        <v/>
      </c>
      <c r="AH689" s="15">
        <f>IF(M689&lt;&gt;1,"",IF(OR(R689=-9,R689=""),"",R689))</f>
        <v/>
      </c>
      <c r="AI689">
        <f>IF(M689&lt;&gt;1,"",IF(OR(Q689=999,Q689=""),"",Q689))</f>
        <v/>
      </c>
    </row>
    <row r="690">
      <c r="A690" t="inlineStr">
        <is>
          <t>TQRMNOP103505</t>
        </is>
      </c>
      <c r="B690" t="n">
        <v>2025</v>
      </c>
      <c r="C690" t="n">
        <v>1</v>
      </c>
      <c r="D690" t="n">
        <v>1</v>
      </c>
      <c r="E690" t="inlineStr">
        <is>
          <t>S</t>
        </is>
      </c>
      <c r="F690" t="n">
        <v>33</v>
      </c>
      <c r="G690" t="n">
        <v>458</v>
      </c>
      <c r="H690" t="n">
        <v>3</v>
      </c>
      <c r="I690" t="n">
        <v>2</v>
      </c>
      <c r="J690" t="n">
        <v>23</v>
      </c>
      <c r="K690" t="n">
        <v>2</v>
      </c>
      <c r="L690" t="n">
        <v>3</v>
      </c>
      <c r="M690" t="n">
        <v>1</v>
      </c>
      <c r="N690" t="n">
        <v>2</v>
      </c>
      <c r="O690" t="n">
        <v>2</v>
      </c>
      <c r="P690" t="n">
        <v>2</v>
      </c>
      <c r="Q690" t="n">
        <v>25</v>
      </c>
      <c r="R690" s="15" t="n">
        <v>521000</v>
      </c>
      <c r="S690" s="15" t="n">
        <v>0</v>
      </c>
      <c r="T690" s="15" t="n">
        <v>521000</v>
      </c>
      <c r="U690" s="15" t="n">
        <v>226100</v>
      </c>
      <c r="V690">
        <f>IFERROR(VLOOKUP(D690,Tablas_Equivalencia!$A$3:$B$8,2,FALSE),"Sin dato")</f>
        <v/>
      </c>
      <c r="W690">
        <f>IFERROR(VLOOKUP(L690,Tablas_Equivalencia!$D$3:$E$9,2,FALSE),"Sin dato")</f>
        <v/>
      </c>
      <c r="X690">
        <f>IF(I690=1,"Varón","Mujer")</f>
        <v/>
      </c>
      <c r="Y690">
        <f>IFERROR(VLOOKUP(M690,Tablas_Equivalencia!$G$3:$H$6,2,FALSE),"Sin dato")</f>
        <v/>
      </c>
      <c r="Z690">
        <f>IF(J690&lt;=24,"18-24","25-29")</f>
        <v/>
      </c>
      <c r="AA690">
        <f>IF(M690&lt;&gt;1,"",IF(P690=2,1,0))</f>
        <v/>
      </c>
      <c r="AB690">
        <f>IF(M690&lt;&gt;1,"",IF(O690&gt;=2,1,0))</f>
        <v/>
      </c>
      <c r="AC690">
        <f>IF(M690&lt;&gt;1,"",IF(OR(Q690=999,Q690=""),"",IF(OR(Q690&lt;35,Q690&gt;48),1,0)))</f>
        <v/>
      </c>
      <c r="AD690">
        <f>IF(COUNT(AA690:AC690)&lt;3,"",SUM(AA690:AC690))</f>
        <v/>
      </c>
      <c r="AE690">
        <f>IF(L690&gt;=4,2,IF(L690&gt;=2,1,0))</f>
        <v/>
      </c>
      <c r="AF690">
        <f>IF(L690&gt;=5,1,0)</f>
        <v/>
      </c>
      <c r="AG690">
        <f>AE690+AF690</f>
        <v/>
      </c>
      <c r="AH690" s="15">
        <f>IF(M690&lt;&gt;1,"",IF(OR(R690=-9,R690=""),"",R690))</f>
        <v/>
      </c>
      <c r="AI690">
        <f>IF(M690&lt;&gt;1,"",IF(OR(Q690=999,Q690=""),"",Q690))</f>
        <v/>
      </c>
    </row>
    <row r="691">
      <c r="A691" t="inlineStr">
        <is>
          <t>TQRMNOP103519</t>
        </is>
      </c>
      <c r="B691" t="n">
        <v>2025</v>
      </c>
      <c r="C691" t="n">
        <v>1</v>
      </c>
      <c r="D691" t="n">
        <v>40</v>
      </c>
      <c r="E691" t="inlineStr">
        <is>
          <t>S</t>
        </is>
      </c>
      <c r="F691" t="n">
        <v>7</v>
      </c>
      <c r="G691" t="n">
        <v>893</v>
      </c>
      <c r="H691" t="n">
        <v>2</v>
      </c>
      <c r="I691" t="n">
        <v>2</v>
      </c>
      <c r="J691" t="n">
        <v>26</v>
      </c>
      <c r="K691" t="n">
        <v>2</v>
      </c>
      <c r="L691" t="n">
        <v>3</v>
      </c>
      <c r="M691" t="n">
        <v>1</v>
      </c>
      <c r="N691" t="n">
        <v>3</v>
      </c>
      <c r="O691" t="n">
        <v>2</v>
      </c>
      <c r="P691" t="n">
        <v>2</v>
      </c>
      <c r="Q691" t="n">
        <v>24</v>
      </c>
      <c r="R691" s="15" t="n">
        <v>430000</v>
      </c>
      <c r="S691" s="15" t="n">
        <v>0</v>
      </c>
      <c r="T691" s="15" t="n">
        <v>430000</v>
      </c>
      <c r="U691" s="15" t="n">
        <v>164700</v>
      </c>
      <c r="V691">
        <f>IFERROR(VLOOKUP(D691,Tablas_Equivalencia!$A$3:$B$8,2,FALSE),"Sin dato")</f>
        <v/>
      </c>
      <c r="W691">
        <f>IFERROR(VLOOKUP(L691,Tablas_Equivalencia!$D$3:$E$9,2,FALSE),"Sin dato")</f>
        <v/>
      </c>
      <c r="X691">
        <f>IF(I691=1,"Varón","Mujer")</f>
        <v/>
      </c>
      <c r="Y691">
        <f>IFERROR(VLOOKUP(M691,Tablas_Equivalencia!$G$3:$H$6,2,FALSE),"Sin dato")</f>
        <v/>
      </c>
      <c r="Z691">
        <f>IF(J691&lt;=24,"18-24","25-29")</f>
        <v/>
      </c>
      <c r="AA691">
        <f>IF(M691&lt;&gt;1,"",IF(P691=2,1,0))</f>
        <v/>
      </c>
      <c r="AB691">
        <f>IF(M691&lt;&gt;1,"",IF(O691&gt;=2,1,0))</f>
        <v/>
      </c>
      <c r="AC691">
        <f>IF(M691&lt;&gt;1,"",IF(OR(Q691=999,Q691=""),"",IF(OR(Q691&lt;35,Q691&gt;48),1,0)))</f>
        <v/>
      </c>
      <c r="AD691">
        <f>IF(COUNT(AA691:AC691)&lt;3,"",SUM(AA691:AC691))</f>
        <v/>
      </c>
      <c r="AE691">
        <f>IF(L691&gt;=4,2,IF(L691&gt;=2,1,0))</f>
        <v/>
      </c>
      <c r="AF691">
        <f>IF(L691&gt;=5,1,0)</f>
        <v/>
      </c>
      <c r="AG691">
        <f>AE691+AF691</f>
        <v/>
      </c>
      <c r="AH691" s="15">
        <f>IF(M691&lt;&gt;1,"",IF(OR(R691=-9,R691=""),"",R691))</f>
        <v/>
      </c>
      <c r="AI691">
        <f>IF(M691&lt;&gt;1,"",IF(OR(Q691=999,Q691=""),"",Q691))</f>
        <v/>
      </c>
    </row>
    <row r="692">
      <c r="A692" t="inlineStr">
        <is>
          <t>TQRMNOP103520</t>
        </is>
      </c>
      <c r="B692" t="n">
        <v>2025</v>
      </c>
      <c r="C692" t="n">
        <v>1</v>
      </c>
      <c r="D692" t="n">
        <v>40</v>
      </c>
      <c r="E692" t="inlineStr">
        <is>
          <t>N</t>
        </is>
      </c>
      <c r="F692" t="n">
        <v>22</v>
      </c>
      <c r="G692" t="n">
        <v>1885</v>
      </c>
      <c r="H692" t="n">
        <v>3</v>
      </c>
      <c r="I692" t="n">
        <v>2</v>
      </c>
      <c r="J692" t="n">
        <v>18</v>
      </c>
      <c r="K692" t="n">
        <v>1</v>
      </c>
      <c r="L692" t="n">
        <v>5</v>
      </c>
      <c r="M692" t="n">
        <v>1</v>
      </c>
      <c r="N692" t="n">
        <v>3</v>
      </c>
      <c r="O692" t="n">
        <v>1</v>
      </c>
      <c r="P692" t="n">
        <v>1</v>
      </c>
      <c r="Q692" t="n">
        <v>39</v>
      </c>
      <c r="R692" s="15" t="n">
        <v>371000</v>
      </c>
      <c r="S692" s="15" t="n">
        <v>0</v>
      </c>
      <c r="T692" s="15" t="n">
        <v>371000</v>
      </c>
      <c r="U692" s="15" t="n">
        <v>92800</v>
      </c>
      <c r="V692">
        <f>IFERROR(VLOOKUP(D692,Tablas_Equivalencia!$A$3:$B$8,2,FALSE),"Sin dato")</f>
        <v/>
      </c>
      <c r="W692">
        <f>IFERROR(VLOOKUP(L692,Tablas_Equivalencia!$D$3:$E$9,2,FALSE),"Sin dato")</f>
        <v/>
      </c>
      <c r="X692">
        <f>IF(I692=1,"Varón","Mujer")</f>
        <v/>
      </c>
      <c r="Y692">
        <f>IFERROR(VLOOKUP(M692,Tablas_Equivalencia!$G$3:$H$6,2,FALSE),"Sin dato")</f>
        <v/>
      </c>
      <c r="Z692">
        <f>IF(J692&lt;=24,"18-24","25-29")</f>
        <v/>
      </c>
      <c r="AA692">
        <f>IF(M692&lt;&gt;1,"",IF(P692=2,1,0))</f>
        <v/>
      </c>
      <c r="AB692">
        <f>IF(M692&lt;&gt;1,"",IF(O692&gt;=2,1,0))</f>
        <v/>
      </c>
      <c r="AC692">
        <f>IF(M692&lt;&gt;1,"",IF(OR(Q692=999,Q692=""),"",IF(OR(Q692&lt;35,Q692&gt;48),1,0)))</f>
        <v/>
      </c>
      <c r="AD692">
        <f>IF(COUNT(AA692:AC692)&lt;3,"",SUM(AA692:AC692))</f>
        <v/>
      </c>
      <c r="AE692">
        <f>IF(L692&gt;=4,2,IF(L692&gt;=2,1,0))</f>
        <v/>
      </c>
      <c r="AF692">
        <f>IF(L692&gt;=5,1,0)</f>
        <v/>
      </c>
      <c r="AG692">
        <f>AE692+AF692</f>
        <v/>
      </c>
      <c r="AH692" s="15">
        <f>IF(M692&lt;&gt;1,"",IF(OR(R692=-9,R692=""),"",R692))</f>
        <v/>
      </c>
      <c r="AI692">
        <f>IF(M692&lt;&gt;1,"",IF(OR(Q692=999,Q692=""),"",Q692))</f>
        <v/>
      </c>
    </row>
    <row r="693">
      <c r="A693" t="inlineStr">
        <is>
          <t>TQRMNOP103522</t>
        </is>
      </c>
      <c r="B693" t="n">
        <v>2025</v>
      </c>
      <c r="C693" t="n">
        <v>1</v>
      </c>
      <c r="D693" t="n">
        <v>43</v>
      </c>
      <c r="E693" t="inlineStr">
        <is>
          <t>N</t>
        </is>
      </c>
      <c r="F693" t="n">
        <v>26</v>
      </c>
      <c r="G693" t="n">
        <v>1166</v>
      </c>
      <c r="H693" t="n">
        <v>1</v>
      </c>
      <c r="I693" t="n">
        <v>2</v>
      </c>
      <c r="J693" t="n">
        <v>27</v>
      </c>
      <c r="K693" t="n">
        <v>1</v>
      </c>
      <c r="L693" t="n">
        <v>4</v>
      </c>
      <c r="M693" t="n">
        <v>1</v>
      </c>
      <c r="N693" t="n">
        <v>3</v>
      </c>
      <c r="O693" t="n">
        <v>1</v>
      </c>
      <c r="P693" t="n">
        <v>1</v>
      </c>
      <c r="Q693" t="n">
        <v>31</v>
      </c>
      <c r="R693" s="15" t="n">
        <v>744000</v>
      </c>
      <c r="S693" s="15" t="n">
        <v>0</v>
      </c>
      <c r="T693" s="15" t="n">
        <v>744000</v>
      </c>
      <c r="U693" s="15" t="n">
        <v>135800</v>
      </c>
      <c r="V693">
        <f>IFERROR(VLOOKUP(D693,Tablas_Equivalencia!$A$3:$B$8,2,FALSE),"Sin dato")</f>
        <v/>
      </c>
      <c r="W693">
        <f>IFERROR(VLOOKUP(L693,Tablas_Equivalencia!$D$3:$E$9,2,FALSE),"Sin dato")</f>
        <v/>
      </c>
      <c r="X693">
        <f>IF(I693=1,"Varón","Mujer")</f>
        <v/>
      </c>
      <c r="Y693">
        <f>IFERROR(VLOOKUP(M693,Tablas_Equivalencia!$G$3:$H$6,2,FALSE),"Sin dato")</f>
        <v/>
      </c>
      <c r="Z693">
        <f>IF(J693&lt;=24,"18-24","25-29")</f>
        <v/>
      </c>
      <c r="AA693">
        <f>IF(M693&lt;&gt;1,"",IF(P693=2,1,0))</f>
        <v/>
      </c>
      <c r="AB693">
        <f>IF(M693&lt;&gt;1,"",IF(O693&gt;=2,1,0))</f>
        <v/>
      </c>
      <c r="AC693">
        <f>IF(M693&lt;&gt;1,"",IF(OR(Q693=999,Q693=""),"",IF(OR(Q693&lt;35,Q693&gt;48),1,0)))</f>
        <v/>
      </c>
      <c r="AD693">
        <f>IF(COUNT(AA693:AC693)&lt;3,"",SUM(AA693:AC693))</f>
        <v/>
      </c>
      <c r="AE693">
        <f>IF(L693&gt;=4,2,IF(L693&gt;=2,1,0))</f>
        <v/>
      </c>
      <c r="AF693">
        <f>IF(L693&gt;=5,1,0)</f>
        <v/>
      </c>
      <c r="AG693">
        <f>AE693+AF693</f>
        <v/>
      </c>
      <c r="AH693" s="15">
        <f>IF(M693&lt;&gt;1,"",IF(OR(R693=-9,R693=""),"",R693))</f>
        <v/>
      </c>
      <c r="AI693">
        <f>IF(M693&lt;&gt;1,"",IF(OR(Q693=999,Q693=""),"",Q693))</f>
        <v/>
      </c>
    </row>
    <row r="694">
      <c r="A694" t="inlineStr">
        <is>
          <t>TQRMNOP103530</t>
        </is>
      </c>
      <c r="B694" t="n">
        <v>2025</v>
      </c>
      <c r="C694" t="n">
        <v>1</v>
      </c>
      <c r="D694" t="n">
        <v>43</v>
      </c>
      <c r="E694" t="inlineStr">
        <is>
          <t>S</t>
        </is>
      </c>
      <c r="F694" t="n">
        <v>36</v>
      </c>
      <c r="G694" t="n">
        <v>1126</v>
      </c>
      <c r="H694" t="n">
        <v>3</v>
      </c>
      <c r="I694" t="n">
        <v>2</v>
      </c>
      <c r="J694" t="n">
        <v>22</v>
      </c>
      <c r="K694" t="n">
        <v>2</v>
      </c>
      <c r="L694" t="n">
        <v>4</v>
      </c>
      <c r="M694" t="n">
        <v>3</v>
      </c>
      <c r="R694" s="15" t="n">
        <v>0</v>
      </c>
      <c r="S694" s="15" t="n">
        <v>0</v>
      </c>
      <c r="T694" s="15" t="n">
        <v>0</v>
      </c>
      <c r="U694" s="15" t="n">
        <v>173200</v>
      </c>
      <c r="V694">
        <f>IFERROR(VLOOKUP(D694,Tablas_Equivalencia!$A$3:$B$8,2,FALSE),"Sin dato")</f>
        <v/>
      </c>
      <c r="W694">
        <f>IFERROR(VLOOKUP(L694,Tablas_Equivalencia!$D$3:$E$9,2,FALSE),"Sin dato")</f>
        <v/>
      </c>
      <c r="X694">
        <f>IF(I694=1,"Varón","Mujer")</f>
        <v/>
      </c>
      <c r="Y694">
        <f>IFERROR(VLOOKUP(M694,Tablas_Equivalencia!$G$3:$H$6,2,FALSE),"Sin dato")</f>
        <v/>
      </c>
      <c r="Z694">
        <f>IF(J694&lt;=24,"18-24","25-29")</f>
        <v/>
      </c>
      <c r="AA694">
        <f>IF(M694&lt;&gt;1,"",IF(P694=2,1,0))</f>
        <v/>
      </c>
      <c r="AB694">
        <f>IF(M694&lt;&gt;1,"",IF(O694&gt;=2,1,0))</f>
        <v/>
      </c>
      <c r="AC694">
        <f>IF(M694&lt;&gt;1,"",IF(OR(Q694=999,Q694=""),"",IF(OR(Q694&lt;35,Q694&gt;48),1,0)))</f>
        <v/>
      </c>
      <c r="AD694">
        <f>IF(COUNT(AA694:AC694)&lt;3,"",SUM(AA694:AC694))</f>
        <v/>
      </c>
      <c r="AE694">
        <f>IF(L694&gt;=4,2,IF(L694&gt;=2,1,0))</f>
        <v/>
      </c>
      <c r="AF694">
        <f>IF(L694&gt;=5,1,0)</f>
        <v/>
      </c>
      <c r="AG694">
        <f>AE694+AF694</f>
        <v/>
      </c>
      <c r="AH694" s="15">
        <f>IF(M694&lt;&gt;1,"",IF(OR(R694=-9,R694=""),"",R694))</f>
        <v/>
      </c>
      <c r="AI694">
        <f>IF(M694&lt;&gt;1,"",IF(OR(Q694=999,Q694=""),"",Q694))</f>
        <v/>
      </c>
    </row>
    <row r="695">
      <c r="A695" t="inlineStr">
        <is>
          <t>TQRMNOP103534</t>
        </is>
      </c>
      <c r="B695" t="n">
        <v>2025</v>
      </c>
      <c r="C695" t="n">
        <v>1</v>
      </c>
      <c r="D695" t="n">
        <v>41</v>
      </c>
      <c r="E695" t="inlineStr">
        <is>
          <t>N</t>
        </is>
      </c>
      <c r="F695" t="n">
        <v>15</v>
      </c>
      <c r="G695" t="n">
        <v>729</v>
      </c>
      <c r="H695" t="n">
        <v>1</v>
      </c>
      <c r="I695" t="n">
        <v>2</v>
      </c>
      <c r="J695" t="n">
        <v>26</v>
      </c>
      <c r="K695" t="n">
        <v>2</v>
      </c>
      <c r="L695" t="n">
        <v>3</v>
      </c>
      <c r="M695" t="n">
        <v>3</v>
      </c>
      <c r="R695" s="15" t="n">
        <v>0</v>
      </c>
      <c r="S695" s="15" t="n">
        <v>0</v>
      </c>
      <c r="T695" s="15" t="n">
        <v>0</v>
      </c>
      <c r="U695" s="15" t="n">
        <v>327100</v>
      </c>
      <c r="V695">
        <f>IFERROR(VLOOKUP(D695,Tablas_Equivalencia!$A$3:$B$8,2,FALSE),"Sin dato")</f>
        <v/>
      </c>
      <c r="W695">
        <f>IFERROR(VLOOKUP(L695,Tablas_Equivalencia!$D$3:$E$9,2,FALSE),"Sin dato")</f>
        <v/>
      </c>
      <c r="X695">
        <f>IF(I695=1,"Varón","Mujer")</f>
        <v/>
      </c>
      <c r="Y695">
        <f>IFERROR(VLOOKUP(M695,Tablas_Equivalencia!$G$3:$H$6,2,FALSE),"Sin dato")</f>
        <v/>
      </c>
      <c r="Z695">
        <f>IF(J695&lt;=24,"18-24","25-29")</f>
        <v/>
      </c>
      <c r="AA695">
        <f>IF(M695&lt;&gt;1,"",IF(P695=2,1,0))</f>
        <v/>
      </c>
      <c r="AB695">
        <f>IF(M695&lt;&gt;1,"",IF(O695&gt;=2,1,0))</f>
        <v/>
      </c>
      <c r="AC695">
        <f>IF(M695&lt;&gt;1,"",IF(OR(Q695=999,Q695=""),"",IF(OR(Q695&lt;35,Q695&gt;48),1,0)))</f>
        <v/>
      </c>
      <c r="AD695">
        <f>IF(COUNT(AA695:AC695)&lt;3,"",SUM(AA695:AC695))</f>
        <v/>
      </c>
      <c r="AE695">
        <f>IF(L695&gt;=4,2,IF(L695&gt;=2,1,0))</f>
        <v/>
      </c>
      <c r="AF695">
        <f>IF(L695&gt;=5,1,0)</f>
        <v/>
      </c>
      <c r="AG695">
        <f>AE695+AF695</f>
        <v/>
      </c>
      <c r="AH695" s="15">
        <f>IF(M695&lt;&gt;1,"",IF(OR(R695=-9,R695=""),"",R695))</f>
        <v/>
      </c>
      <c r="AI695">
        <f>IF(M695&lt;&gt;1,"",IF(OR(Q695=999,Q695=""),"",Q695))</f>
        <v/>
      </c>
    </row>
    <row r="696">
      <c r="A696" t="inlineStr">
        <is>
          <t>TQRMNOP103535</t>
        </is>
      </c>
      <c r="B696" t="n">
        <v>2025</v>
      </c>
      <c r="C696" t="n">
        <v>1</v>
      </c>
      <c r="D696" t="n">
        <v>1</v>
      </c>
      <c r="E696" t="inlineStr">
        <is>
          <t>S</t>
        </is>
      </c>
      <c r="F696" t="n">
        <v>33</v>
      </c>
      <c r="G696" t="n">
        <v>862</v>
      </c>
      <c r="H696" t="n">
        <v>10</v>
      </c>
      <c r="I696" t="n">
        <v>1</v>
      </c>
      <c r="J696" t="n">
        <v>24</v>
      </c>
      <c r="K696" t="n">
        <v>1</v>
      </c>
      <c r="L696" t="n">
        <v>4</v>
      </c>
      <c r="M696" t="n">
        <v>3</v>
      </c>
      <c r="R696" s="15" t="n">
        <v>0</v>
      </c>
      <c r="S696" s="15" t="n">
        <v>0</v>
      </c>
      <c r="T696" s="15" t="n">
        <v>0</v>
      </c>
      <c r="U696" s="15" t="n">
        <v>80900</v>
      </c>
      <c r="V696">
        <f>IFERROR(VLOOKUP(D696,Tablas_Equivalencia!$A$3:$B$8,2,FALSE),"Sin dato")</f>
        <v/>
      </c>
      <c r="W696">
        <f>IFERROR(VLOOKUP(L696,Tablas_Equivalencia!$D$3:$E$9,2,FALSE),"Sin dato")</f>
        <v/>
      </c>
      <c r="X696">
        <f>IF(I696=1,"Varón","Mujer")</f>
        <v/>
      </c>
      <c r="Y696">
        <f>IFERROR(VLOOKUP(M696,Tablas_Equivalencia!$G$3:$H$6,2,FALSE),"Sin dato")</f>
        <v/>
      </c>
      <c r="Z696">
        <f>IF(J696&lt;=24,"18-24","25-29")</f>
        <v/>
      </c>
      <c r="AA696">
        <f>IF(M696&lt;&gt;1,"",IF(P696=2,1,0))</f>
        <v/>
      </c>
      <c r="AB696">
        <f>IF(M696&lt;&gt;1,"",IF(O696&gt;=2,1,0))</f>
        <v/>
      </c>
      <c r="AC696">
        <f>IF(M696&lt;&gt;1,"",IF(OR(Q696=999,Q696=""),"",IF(OR(Q696&lt;35,Q696&gt;48),1,0)))</f>
        <v/>
      </c>
      <c r="AD696">
        <f>IF(COUNT(AA696:AC696)&lt;3,"",SUM(AA696:AC696))</f>
        <v/>
      </c>
      <c r="AE696">
        <f>IF(L696&gt;=4,2,IF(L696&gt;=2,1,0))</f>
        <v/>
      </c>
      <c r="AF696">
        <f>IF(L696&gt;=5,1,0)</f>
        <v/>
      </c>
      <c r="AG696">
        <f>AE696+AF696</f>
        <v/>
      </c>
      <c r="AH696" s="15">
        <f>IF(M696&lt;&gt;1,"",IF(OR(R696=-9,R696=""),"",R696))</f>
        <v/>
      </c>
      <c r="AI696">
        <f>IF(M696&lt;&gt;1,"",IF(OR(Q696=999,Q696=""),"",Q696))</f>
        <v/>
      </c>
    </row>
    <row r="697">
      <c r="A697" t="inlineStr">
        <is>
          <t>TQRMNOP103537</t>
        </is>
      </c>
      <c r="B697" t="n">
        <v>2025</v>
      </c>
      <c r="C697" t="n">
        <v>1</v>
      </c>
      <c r="D697" t="n">
        <v>42</v>
      </c>
      <c r="E697" t="inlineStr">
        <is>
          <t>N</t>
        </is>
      </c>
      <c r="F697" t="n">
        <v>25</v>
      </c>
      <c r="G697" t="n">
        <v>1453</v>
      </c>
      <c r="H697" t="n">
        <v>1</v>
      </c>
      <c r="I697" t="n">
        <v>2</v>
      </c>
      <c r="J697" t="n">
        <v>29</v>
      </c>
      <c r="K697" t="n">
        <v>1</v>
      </c>
      <c r="L697" t="n">
        <v>6</v>
      </c>
      <c r="M697" t="n">
        <v>1</v>
      </c>
      <c r="N697" t="n">
        <v>4</v>
      </c>
      <c r="O697" t="n">
        <v>2</v>
      </c>
      <c r="P697" t="n">
        <v>2</v>
      </c>
      <c r="Q697" t="n">
        <v>37</v>
      </c>
      <c r="R697" s="15" t="n">
        <v>510000</v>
      </c>
      <c r="S697" s="15" t="n">
        <v>0</v>
      </c>
      <c r="T697" s="15" t="n">
        <v>510000</v>
      </c>
      <c r="U697" s="15" t="n">
        <v>340800</v>
      </c>
      <c r="V697">
        <f>IFERROR(VLOOKUP(D697,Tablas_Equivalencia!$A$3:$B$8,2,FALSE),"Sin dato")</f>
        <v/>
      </c>
      <c r="W697">
        <f>IFERROR(VLOOKUP(L697,Tablas_Equivalencia!$D$3:$E$9,2,FALSE),"Sin dato")</f>
        <v/>
      </c>
      <c r="X697">
        <f>IF(I697=1,"Varón","Mujer")</f>
        <v/>
      </c>
      <c r="Y697">
        <f>IFERROR(VLOOKUP(M697,Tablas_Equivalencia!$G$3:$H$6,2,FALSE),"Sin dato")</f>
        <v/>
      </c>
      <c r="Z697">
        <f>IF(J697&lt;=24,"18-24","25-29")</f>
        <v/>
      </c>
      <c r="AA697">
        <f>IF(M697&lt;&gt;1,"",IF(P697=2,1,0))</f>
        <v/>
      </c>
      <c r="AB697">
        <f>IF(M697&lt;&gt;1,"",IF(O697&gt;=2,1,0))</f>
        <v/>
      </c>
      <c r="AC697">
        <f>IF(M697&lt;&gt;1,"",IF(OR(Q697=999,Q697=""),"",IF(OR(Q697&lt;35,Q697&gt;48),1,0)))</f>
        <v/>
      </c>
      <c r="AD697">
        <f>IF(COUNT(AA697:AC697)&lt;3,"",SUM(AA697:AC697))</f>
        <v/>
      </c>
      <c r="AE697">
        <f>IF(L697&gt;=4,2,IF(L697&gt;=2,1,0))</f>
        <v/>
      </c>
      <c r="AF697">
        <f>IF(L697&gt;=5,1,0)</f>
        <v/>
      </c>
      <c r="AG697">
        <f>AE697+AF697</f>
        <v/>
      </c>
      <c r="AH697" s="15">
        <f>IF(M697&lt;&gt;1,"",IF(OR(R697=-9,R697=""),"",R697))</f>
        <v/>
      </c>
      <c r="AI697">
        <f>IF(M697&lt;&gt;1,"",IF(OR(Q697=999,Q697=""),"",Q697))</f>
        <v/>
      </c>
    </row>
    <row r="698">
      <c r="A698" t="inlineStr">
        <is>
          <t>TQRMNOP103539</t>
        </is>
      </c>
      <c r="B698" t="n">
        <v>2025</v>
      </c>
      <c r="C698" t="n">
        <v>1</v>
      </c>
      <c r="D698" t="n">
        <v>41</v>
      </c>
      <c r="E698" t="inlineStr">
        <is>
          <t>S</t>
        </is>
      </c>
      <c r="F698" t="n">
        <v>8</v>
      </c>
      <c r="G698" t="n">
        <v>1439</v>
      </c>
      <c r="H698" t="n">
        <v>3</v>
      </c>
      <c r="I698" t="n">
        <v>2</v>
      </c>
      <c r="J698" t="n">
        <v>26</v>
      </c>
      <c r="K698" t="n">
        <v>2</v>
      </c>
      <c r="L698" t="n">
        <v>6</v>
      </c>
      <c r="M698" t="n">
        <v>3</v>
      </c>
      <c r="R698" s="15" t="n">
        <v>0</v>
      </c>
      <c r="S698" s="15" t="n">
        <v>0</v>
      </c>
      <c r="T698" s="15" t="n">
        <v>0</v>
      </c>
      <c r="U698" s="15" t="n">
        <v>192400</v>
      </c>
      <c r="V698">
        <f>IFERROR(VLOOKUP(D698,Tablas_Equivalencia!$A$3:$B$8,2,FALSE),"Sin dato")</f>
        <v/>
      </c>
      <c r="W698">
        <f>IFERROR(VLOOKUP(L698,Tablas_Equivalencia!$D$3:$E$9,2,FALSE),"Sin dato")</f>
        <v/>
      </c>
      <c r="X698">
        <f>IF(I698=1,"Varón","Mujer")</f>
        <v/>
      </c>
      <c r="Y698">
        <f>IFERROR(VLOOKUP(M698,Tablas_Equivalencia!$G$3:$H$6,2,FALSE),"Sin dato")</f>
        <v/>
      </c>
      <c r="Z698">
        <f>IF(J698&lt;=24,"18-24","25-29")</f>
        <v/>
      </c>
      <c r="AA698">
        <f>IF(M698&lt;&gt;1,"",IF(P698=2,1,0))</f>
        <v/>
      </c>
      <c r="AB698">
        <f>IF(M698&lt;&gt;1,"",IF(O698&gt;=2,1,0))</f>
        <v/>
      </c>
      <c r="AC698">
        <f>IF(M698&lt;&gt;1,"",IF(OR(Q698=999,Q698=""),"",IF(OR(Q698&lt;35,Q698&gt;48),1,0)))</f>
        <v/>
      </c>
      <c r="AD698">
        <f>IF(COUNT(AA698:AC698)&lt;3,"",SUM(AA698:AC698))</f>
        <v/>
      </c>
      <c r="AE698">
        <f>IF(L698&gt;=4,2,IF(L698&gt;=2,1,0))</f>
        <v/>
      </c>
      <c r="AF698">
        <f>IF(L698&gt;=5,1,0)</f>
        <v/>
      </c>
      <c r="AG698">
        <f>AE698+AF698</f>
        <v/>
      </c>
      <c r="AH698" s="15">
        <f>IF(M698&lt;&gt;1,"",IF(OR(R698=-9,R698=""),"",R698))</f>
        <v/>
      </c>
      <c r="AI698">
        <f>IF(M698&lt;&gt;1,"",IF(OR(Q698=999,Q698=""),"",Q698))</f>
        <v/>
      </c>
    </row>
    <row r="699">
      <c r="A699" t="inlineStr">
        <is>
          <t>TQRMNOP103546</t>
        </is>
      </c>
      <c r="B699" t="n">
        <v>2025</v>
      </c>
      <c r="C699" t="n">
        <v>1</v>
      </c>
      <c r="D699" t="n">
        <v>41</v>
      </c>
      <c r="E699" t="inlineStr">
        <is>
          <t>N</t>
        </is>
      </c>
      <c r="F699" t="n">
        <v>15</v>
      </c>
      <c r="G699" t="n">
        <v>345</v>
      </c>
      <c r="H699" t="n">
        <v>3</v>
      </c>
      <c r="I699" t="n">
        <v>2</v>
      </c>
      <c r="J699" t="n">
        <v>26</v>
      </c>
      <c r="K699" t="n">
        <v>2</v>
      </c>
      <c r="L699" t="n">
        <v>4</v>
      </c>
      <c r="M699" t="n">
        <v>3</v>
      </c>
      <c r="R699" s="15" t="n">
        <v>0</v>
      </c>
      <c r="S699" s="15" t="n">
        <v>0</v>
      </c>
      <c r="T699" s="15" t="n">
        <v>0</v>
      </c>
      <c r="U699" s="15" t="n">
        <v>108300</v>
      </c>
      <c r="V699">
        <f>IFERROR(VLOOKUP(D699,Tablas_Equivalencia!$A$3:$B$8,2,FALSE),"Sin dato")</f>
        <v/>
      </c>
      <c r="W699">
        <f>IFERROR(VLOOKUP(L699,Tablas_Equivalencia!$D$3:$E$9,2,FALSE),"Sin dato")</f>
        <v/>
      </c>
      <c r="X699">
        <f>IF(I699=1,"Varón","Mujer")</f>
        <v/>
      </c>
      <c r="Y699">
        <f>IFERROR(VLOOKUP(M699,Tablas_Equivalencia!$G$3:$H$6,2,FALSE),"Sin dato")</f>
        <v/>
      </c>
      <c r="Z699">
        <f>IF(J699&lt;=24,"18-24","25-29")</f>
        <v/>
      </c>
      <c r="AA699">
        <f>IF(M699&lt;&gt;1,"",IF(P699=2,1,0))</f>
        <v/>
      </c>
      <c r="AB699">
        <f>IF(M699&lt;&gt;1,"",IF(O699&gt;=2,1,0))</f>
        <v/>
      </c>
      <c r="AC699">
        <f>IF(M699&lt;&gt;1,"",IF(OR(Q699=999,Q699=""),"",IF(OR(Q699&lt;35,Q699&gt;48),1,0)))</f>
        <v/>
      </c>
      <c r="AD699">
        <f>IF(COUNT(AA699:AC699)&lt;3,"",SUM(AA699:AC699))</f>
        <v/>
      </c>
      <c r="AE699">
        <f>IF(L699&gt;=4,2,IF(L699&gt;=2,1,0))</f>
        <v/>
      </c>
      <c r="AF699">
        <f>IF(L699&gt;=5,1,0)</f>
        <v/>
      </c>
      <c r="AG699">
        <f>AE699+AF699</f>
        <v/>
      </c>
      <c r="AH699" s="15">
        <f>IF(M699&lt;&gt;1,"",IF(OR(R699=-9,R699=""),"",R699))</f>
        <v/>
      </c>
      <c r="AI699">
        <f>IF(M699&lt;&gt;1,"",IF(OR(Q699=999,Q699=""),"",Q699))</f>
        <v/>
      </c>
    </row>
    <row r="700">
      <c r="A700" t="inlineStr">
        <is>
          <t>TQRMNOP103547</t>
        </is>
      </c>
      <c r="B700" t="n">
        <v>2025</v>
      </c>
      <c r="C700" t="n">
        <v>1</v>
      </c>
      <c r="D700" t="n">
        <v>40</v>
      </c>
      <c r="E700" t="inlineStr">
        <is>
          <t>N</t>
        </is>
      </c>
      <c r="F700" t="n">
        <v>9</v>
      </c>
      <c r="G700" t="n">
        <v>931</v>
      </c>
      <c r="H700" t="n">
        <v>3</v>
      </c>
      <c r="I700" t="n">
        <v>2</v>
      </c>
      <c r="J700" t="n">
        <v>27</v>
      </c>
      <c r="K700" t="n">
        <v>1</v>
      </c>
      <c r="L700" t="n">
        <v>6</v>
      </c>
      <c r="M700" t="n">
        <v>3</v>
      </c>
      <c r="R700" s="15" t="n">
        <v>0</v>
      </c>
      <c r="S700" s="15" t="n">
        <v>0</v>
      </c>
      <c r="T700" s="15" t="n">
        <v>0</v>
      </c>
      <c r="U700" s="15" t="n">
        <v>162400</v>
      </c>
      <c r="V700">
        <f>IFERROR(VLOOKUP(D700,Tablas_Equivalencia!$A$3:$B$8,2,FALSE),"Sin dato")</f>
        <v/>
      </c>
      <c r="W700">
        <f>IFERROR(VLOOKUP(L700,Tablas_Equivalencia!$D$3:$E$9,2,FALSE),"Sin dato")</f>
        <v/>
      </c>
      <c r="X700">
        <f>IF(I700=1,"Varón","Mujer")</f>
        <v/>
      </c>
      <c r="Y700">
        <f>IFERROR(VLOOKUP(M700,Tablas_Equivalencia!$G$3:$H$6,2,FALSE),"Sin dato")</f>
        <v/>
      </c>
      <c r="Z700">
        <f>IF(J700&lt;=24,"18-24","25-29")</f>
        <v/>
      </c>
      <c r="AA700">
        <f>IF(M700&lt;&gt;1,"",IF(P700=2,1,0))</f>
        <v/>
      </c>
      <c r="AB700">
        <f>IF(M700&lt;&gt;1,"",IF(O700&gt;=2,1,0))</f>
        <v/>
      </c>
      <c r="AC700">
        <f>IF(M700&lt;&gt;1,"",IF(OR(Q700=999,Q700=""),"",IF(OR(Q700&lt;35,Q700&gt;48),1,0)))</f>
        <v/>
      </c>
      <c r="AD700">
        <f>IF(COUNT(AA700:AC700)&lt;3,"",SUM(AA700:AC700))</f>
        <v/>
      </c>
      <c r="AE700">
        <f>IF(L700&gt;=4,2,IF(L700&gt;=2,1,0))</f>
        <v/>
      </c>
      <c r="AF700">
        <f>IF(L700&gt;=5,1,0)</f>
        <v/>
      </c>
      <c r="AG700">
        <f>AE700+AF700</f>
        <v/>
      </c>
      <c r="AH700" s="15">
        <f>IF(M700&lt;&gt;1,"",IF(OR(R700=-9,R700=""),"",R700))</f>
        <v/>
      </c>
      <c r="AI700">
        <f>IF(M700&lt;&gt;1,"",IF(OR(Q700=999,Q700=""),"",Q700))</f>
        <v/>
      </c>
    </row>
    <row r="701">
      <c r="A701" t="inlineStr">
        <is>
          <t>TQRMNOP103550</t>
        </is>
      </c>
      <c r="B701" t="n">
        <v>2025</v>
      </c>
      <c r="C701" t="n">
        <v>1</v>
      </c>
      <c r="D701" t="n">
        <v>1</v>
      </c>
      <c r="E701" t="inlineStr">
        <is>
          <t>S</t>
        </is>
      </c>
      <c r="F701" t="n">
        <v>32</v>
      </c>
      <c r="G701" t="n">
        <v>258</v>
      </c>
      <c r="H701" t="n">
        <v>2</v>
      </c>
      <c r="I701" t="n">
        <v>1</v>
      </c>
      <c r="J701" t="n">
        <v>18</v>
      </c>
      <c r="K701" t="n">
        <v>1</v>
      </c>
      <c r="L701" t="n">
        <v>5</v>
      </c>
      <c r="M701" t="n">
        <v>2</v>
      </c>
      <c r="R701" s="15" t="n">
        <v>0</v>
      </c>
      <c r="S701" s="15" t="n">
        <v>0</v>
      </c>
      <c r="T701" s="15" t="n">
        <v>0</v>
      </c>
      <c r="U701" s="15" t="n">
        <v>186500</v>
      </c>
      <c r="V701">
        <f>IFERROR(VLOOKUP(D701,Tablas_Equivalencia!$A$3:$B$8,2,FALSE),"Sin dato")</f>
        <v/>
      </c>
      <c r="W701">
        <f>IFERROR(VLOOKUP(L701,Tablas_Equivalencia!$D$3:$E$9,2,FALSE),"Sin dato")</f>
        <v/>
      </c>
      <c r="X701">
        <f>IF(I701=1,"Varón","Mujer")</f>
        <v/>
      </c>
      <c r="Y701">
        <f>IFERROR(VLOOKUP(M701,Tablas_Equivalencia!$G$3:$H$6,2,FALSE),"Sin dato")</f>
        <v/>
      </c>
      <c r="Z701">
        <f>IF(J701&lt;=24,"18-24","25-29")</f>
        <v/>
      </c>
      <c r="AA701">
        <f>IF(M701&lt;&gt;1,"",IF(P701=2,1,0))</f>
        <v/>
      </c>
      <c r="AB701">
        <f>IF(M701&lt;&gt;1,"",IF(O701&gt;=2,1,0))</f>
        <v/>
      </c>
      <c r="AC701">
        <f>IF(M701&lt;&gt;1,"",IF(OR(Q701=999,Q701=""),"",IF(OR(Q701&lt;35,Q701&gt;48),1,0)))</f>
        <v/>
      </c>
      <c r="AD701">
        <f>IF(COUNT(AA701:AC701)&lt;3,"",SUM(AA701:AC701))</f>
        <v/>
      </c>
      <c r="AE701">
        <f>IF(L701&gt;=4,2,IF(L701&gt;=2,1,0))</f>
        <v/>
      </c>
      <c r="AF701">
        <f>IF(L701&gt;=5,1,0)</f>
        <v/>
      </c>
      <c r="AG701">
        <f>AE701+AF701</f>
        <v/>
      </c>
      <c r="AH701" s="15">
        <f>IF(M701&lt;&gt;1,"",IF(OR(R701=-9,R701=""),"",R701))</f>
        <v/>
      </c>
      <c r="AI701">
        <f>IF(M701&lt;&gt;1,"",IF(OR(Q701=999,Q701=""),"",Q701))</f>
        <v/>
      </c>
    </row>
    <row r="702">
      <c r="A702" t="inlineStr">
        <is>
          <t>TQRMNOP103555</t>
        </is>
      </c>
      <c r="B702" t="n">
        <v>2025</v>
      </c>
      <c r="C702" t="n">
        <v>1</v>
      </c>
      <c r="D702" t="n">
        <v>43</v>
      </c>
      <c r="E702" t="inlineStr">
        <is>
          <t>N</t>
        </is>
      </c>
      <c r="F702" t="n">
        <v>38</v>
      </c>
      <c r="G702" t="n">
        <v>1044</v>
      </c>
      <c r="H702" t="n">
        <v>3</v>
      </c>
      <c r="I702" t="n">
        <v>2</v>
      </c>
      <c r="J702" t="n">
        <v>26</v>
      </c>
      <c r="K702" t="n">
        <v>1</v>
      </c>
      <c r="L702" t="n">
        <v>3</v>
      </c>
      <c r="M702" t="n">
        <v>2</v>
      </c>
      <c r="R702" s="15" t="n">
        <v>0</v>
      </c>
      <c r="S702" s="15" t="n">
        <v>0</v>
      </c>
      <c r="T702" s="15" t="n">
        <v>0</v>
      </c>
      <c r="U702" s="15" t="n">
        <v>118400</v>
      </c>
      <c r="V702">
        <f>IFERROR(VLOOKUP(D702,Tablas_Equivalencia!$A$3:$B$8,2,FALSE),"Sin dato")</f>
        <v/>
      </c>
      <c r="W702">
        <f>IFERROR(VLOOKUP(L702,Tablas_Equivalencia!$D$3:$E$9,2,FALSE),"Sin dato")</f>
        <v/>
      </c>
      <c r="X702">
        <f>IF(I702=1,"Varón","Mujer")</f>
        <v/>
      </c>
      <c r="Y702">
        <f>IFERROR(VLOOKUP(M702,Tablas_Equivalencia!$G$3:$H$6,2,FALSE),"Sin dato")</f>
        <v/>
      </c>
      <c r="Z702">
        <f>IF(J702&lt;=24,"18-24","25-29")</f>
        <v/>
      </c>
      <c r="AA702">
        <f>IF(M702&lt;&gt;1,"",IF(P702=2,1,0))</f>
        <v/>
      </c>
      <c r="AB702">
        <f>IF(M702&lt;&gt;1,"",IF(O702&gt;=2,1,0))</f>
        <v/>
      </c>
      <c r="AC702">
        <f>IF(M702&lt;&gt;1,"",IF(OR(Q702=999,Q702=""),"",IF(OR(Q702&lt;35,Q702&gt;48),1,0)))</f>
        <v/>
      </c>
      <c r="AD702">
        <f>IF(COUNT(AA702:AC702)&lt;3,"",SUM(AA702:AC702))</f>
        <v/>
      </c>
      <c r="AE702">
        <f>IF(L702&gt;=4,2,IF(L702&gt;=2,1,0))</f>
        <v/>
      </c>
      <c r="AF702">
        <f>IF(L702&gt;=5,1,0)</f>
        <v/>
      </c>
      <c r="AG702">
        <f>AE702+AF702</f>
        <v/>
      </c>
      <c r="AH702" s="15">
        <f>IF(M702&lt;&gt;1,"",IF(OR(R702=-9,R702=""),"",R702))</f>
        <v/>
      </c>
      <c r="AI702">
        <f>IF(M702&lt;&gt;1,"",IF(OR(Q702=999,Q702=""),"",Q702))</f>
        <v/>
      </c>
    </row>
    <row r="703">
      <c r="A703" t="inlineStr">
        <is>
          <t>TQRMNOP103558</t>
        </is>
      </c>
      <c r="B703" t="n">
        <v>2025</v>
      </c>
      <c r="C703" t="n">
        <v>1</v>
      </c>
      <c r="D703" t="n">
        <v>1</v>
      </c>
      <c r="E703" t="inlineStr">
        <is>
          <t>S</t>
        </is>
      </c>
      <c r="F703" t="n">
        <v>32</v>
      </c>
      <c r="G703" t="n">
        <v>102</v>
      </c>
      <c r="H703" t="n">
        <v>1</v>
      </c>
      <c r="I703" t="n">
        <v>2</v>
      </c>
      <c r="J703" t="n">
        <v>27</v>
      </c>
      <c r="K703" t="n">
        <v>2</v>
      </c>
      <c r="L703" t="n">
        <v>4</v>
      </c>
      <c r="M703" t="n">
        <v>1</v>
      </c>
      <c r="N703" t="n">
        <v>3</v>
      </c>
      <c r="O703" t="n">
        <v>1</v>
      </c>
      <c r="P703" t="n">
        <v>1</v>
      </c>
      <c r="Q703" t="n">
        <v>33</v>
      </c>
      <c r="R703" s="15" t="n">
        <v>1563000</v>
      </c>
      <c r="S703" s="15" t="n">
        <v>0</v>
      </c>
      <c r="T703" s="15" t="n">
        <v>1563000</v>
      </c>
      <c r="U703" s="15" t="n">
        <v>73600</v>
      </c>
      <c r="V703">
        <f>IFERROR(VLOOKUP(D703,Tablas_Equivalencia!$A$3:$B$8,2,FALSE),"Sin dato")</f>
        <v/>
      </c>
      <c r="W703">
        <f>IFERROR(VLOOKUP(L703,Tablas_Equivalencia!$D$3:$E$9,2,FALSE),"Sin dato")</f>
        <v/>
      </c>
      <c r="X703">
        <f>IF(I703=1,"Varón","Mujer")</f>
        <v/>
      </c>
      <c r="Y703">
        <f>IFERROR(VLOOKUP(M703,Tablas_Equivalencia!$G$3:$H$6,2,FALSE),"Sin dato")</f>
        <v/>
      </c>
      <c r="Z703">
        <f>IF(J703&lt;=24,"18-24","25-29")</f>
        <v/>
      </c>
      <c r="AA703">
        <f>IF(M703&lt;&gt;1,"",IF(P703=2,1,0))</f>
        <v/>
      </c>
      <c r="AB703">
        <f>IF(M703&lt;&gt;1,"",IF(O703&gt;=2,1,0))</f>
        <v/>
      </c>
      <c r="AC703">
        <f>IF(M703&lt;&gt;1,"",IF(OR(Q703=999,Q703=""),"",IF(OR(Q703&lt;35,Q703&gt;48),1,0)))</f>
        <v/>
      </c>
      <c r="AD703">
        <f>IF(COUNT(AA703:AC703)&lt;3,"",SUM(AA703:AC703))</f>
        <v/>
      </c>
      <c r="AE703">
        <f>IF(L703&gt;=4,2,IF(L703&gt;=2,1,0))</f>
        <v/>
      </c>
      <c r="AF703">
        <f>IF(L703&gt;=5,1,0)</f>
        <v/>
      </c>
      <c r="AG703">
        <f>AE703+AF703</f>
        <v/>
      </c>
      <c r="AH703" s="15">
        <f>IF(M703&lt;&gt;1,"",IF(OR(R703=-9,R703=""),"",R703))</f>
        <v/>
      </c>
      <c r="AI703">
        <f>IF(M703&lt;&gt;1,"",IF(OR(Q703=999,Q703=""),"",Q703))</f>
        <v/>
      </c>
    </row>
    <row r="704">
      <c r="A704" t="inlineStr">
        <is>
          <t>TQRMNOP103569</t>
        </is>
      </c>
      <c r="B704" t="n">
        <v>2025</v>
      </c>
      <c r="C704" t="n">
        <v>1</v>
      </c>
      <c r="D704" t="n">
        <v>42</v>
      </c>
      <c r="E704" t="inlineStr">
        <is>
          <t>N</t>
        </is>
      </c>
      <c r="F704" t="n">
        <v>25</v>
      </c>
      <c r="G704" t="n">
        <v>2048</v>
      </c>
      <c r="H704" t="n">
        <v>3</v>
      </c>
      <c r="I704" t="n">
        <v>2</v>
      </c>
      <c r="J704" t="n">
        <v>23</v>
      </c>
      <c r="K704" t="n">
        <v>2</v>
      </c>
      <c r="L704" t="n">
        <v>3</v>
      </c>
      <c r="M704" t="n">
        <v>2</v>
      </c>
      <c r="R704" s="15" t="n">
        <v>0</v>
      </c>
      <c r="S704" s="15" t="n">
        <v>0</v>
      </c>
      <c r="T704" s="15" t="n">
        <v>0</v>
      </c>
      <c r="U704" s="15" t="n">
        <v>92800</v>
      </c>
      <c r="V704">
        <f>IFERROR(VLOOKUP(D704,Tablas_Equivalencia!$A$3:$B$8,2,FALSE),"Sin dato")</f>
        <v/>
      </c>
      <c r="W704">
        <f>IFERROR(VLOOKUP(L704,Tablas_Equivalencia!$D$3:$E$9,2,FALSE),"Sin dato")</f>
        <v/>
      </c>
      <c r="X704">
        <f>IF(I704=1,"Varón","Mujer")</f>
        <v/>
      </c>
      <c r="Y704">
        <f>IFERROR(VLOOKUP(M704,Tablas_Equivalencia!$G$3:$H$6,2,FALSE),"Sin dato")</f>
        <v/>
      </c>
      <c r="Z704">
        <f>IF(J704&lt;=24,"18-24","25-29")</f>
        <v/>
      </c>
      <c r="AA704">
        <f>IF(M704&lt;&gt;1,"",IF(P704=2,1,0))</f>
        <v/>
      </c>
      <c r="AB704">
        <f>IF(M704&lt;&gt;1,"",IF(O704&gt;=2,1,0))</f>
        <v/>
      </c>
      <c r="AC704">
        <f>IF(M704&lt;&gt;1,"",IF(OR(Q704=999,Q704=""),"",IF(OR(Q704&lt;35,Q704&gt;48),1,0)))</f>
        <v/>
      </c>
      <c r="AD704">
        <f>IF(COUNT(AA704:AC704)&lt;3,"",SUM(AA704:AC704))</f>
        <v/>
      </c>
      <c r="AE704">
        <f>IF(L704&gt;=4,2,IF(L704&gt;=2,1,0))</f>
        <v/>
      </c>
      <c r="AF704">
        <f>IF(L704&gt;=5,1,0)</f>
        <v/>
      </c>
      <c r="AG704">
        <f>AE704+AF704</f>
        <v/>
      </c>
      <c r="AH704" s="15">
        <f>IF(M704&lt;&gt;1,"",IF(OR(R704=-9,R704=""),"",R704))</f>
        <v/>
      </c>
      <c r="AI704">
        <f>IF(M704&lt;&gt;1,"",IF(OR(Q704=999,Q704=""),"",Q704))</f>
        <v/>
      </c>
    </row>
    <row r="705">
      <c r="A705" t="inlineStr">
        <is>
          <t>TQRMNOP103571</t>
        </is>
      </c>
      <c r="B705" t="n">
        <v>2025</v>
      </c>
      <c r="C705" t="n">
        <v>1</v>
      </c>
      <c r="D705" t="n">
        <v>44</v>
      </c>
      <c r="E705" t="inlineStr">
        <is>
          <t>N</t>
        </is>
      </c>
      <c r="F705" t="n">
        <v>4</v>
      </c>
      <c r="G705" t="n">
        <v>1869</v>
      </c>
      <c r="H705" t="n">
        <v>3</v>
      </c>
      <c r="I705" t="n">
        <v>2</v>
      </c>
      <c r="J705" t="n">
        <v>29</v>
      </c>
      <c r="K705" t="n">
        <v>2</v>
      </c>
      <c r="L705" t="n">
        <v>4</v>
      </c>
      <c r="M705" t="n">
        <v>1</v>
      </c>
      <c r="N705" t="n">
        <v>3</v>
      </c>
      <c r="O705" t="n">
        <v>1</v>
      </c>
      <c r="P705" t="n">
        <v>1</v>
      </c>
      <c r="Q705" t="n">
        <v>56</v>
      </c>
      <c r="R705" s="15" t="n">
        <v>1276000</v>
      </c>
      <c r="S705" s="15" t="n">
        <v>0</v>
      </c>
      <c r="T705" s="15" t="n">
        <v>1276000</v>
      </c>
      <c r="U705" s="15" t="n">
        <v>226600</v>
      </c>
      <c r="V705">
        <f>IFERROR(VLOOKUP(D705,Tablas_Equivalencia!$A$3:$B$8,2,FALSE),"Sin dato")</f>
        <v/>
      </c>
      <c r="W705">
        <f>IFERROR(VLOOKUP(L705,Tablas_Equivalencia!$D$3:$E$9,2,FALSE),"Sin dato")</f>
        <v/>
      </c>
      <c r="X705">
        <f>IF(I705=1,"Varón","Mujer")</f>
        <v/>
      </c>
      <c r="Y705">
        <f>IFERROR(VLOOKUP(M705,Tablas_Equivalencia!$G$3:$H$6,2,FALSE),"Sin dato")</f>
        <v/>
      </c>
      <c r="Z705">
        <f>IF(J705&lt;=24,"18-24","25-29")</f>
        <v/>
      </c>
      <c r="AA705">
        <f>IF(M705&lt;&gt;1,"",IF(P705=2,1,0))</f>
        <v/>
      </c>
      <c r="AB705">
        <f>IF(M705&lt;&gt;1,"",IF(O705&gt;=2,1,0))</f>
        <v/>
      </c>
      <c r="AC705">
        <f>IF(M705&lt;&gt;1,"",IF(OR(Q705=999,Q705=""),"",IF(OR(Q705&lt;35,Q705&gt;48),1,0)))</f>
        <v/>
      </c>
      <c r="AD705">
        <f>IF(COUNT(AA705:AC705)&lt;3,"",SUM(AA705:AC705))</f>
        <v/>
      </c>
      <c r="AE705">
        <f>IF(L705&gt;=4,2,IF(L705&gt;=2,1,0))</f>
        <v/>
      </c>
      <c r="AF705">
        <f>IF(L705&gt;=5,1,0)</f>
        <v/>
      </c>
      <c r="AG705">
        <f>AE705+AF705</f>
        <v/>
      </c>
      <c r="AH705" s="15">
        <f>IF(M705&lt;&gt;1,"",IF(OR(R705=-9,R705=""),"",R705))</f>
        <v/>
      </c>
      <c r="AI705">
        <f>IF(M705&lt;&gt;1,"",IF(OR(Q705=999,Q705=""),"",Q705))</f>
        <v/>
      </c>
    </row>
    <row r="706">
      <c r="A706" t="inlineStr">
        <is>
          <t>TQRMNOP103574</t>
        </is>
      </c>
      <c r="B706" t="n">
        <v>2025</v>
      </c>
      <c r="C706" t="n">
        <v>1</v>
      </c>
      <c r="D706" t="n">
        <v>1</v>
      </c>
      <c r="E706" t="inlineStr">
        <is>
          <t>S</t>
        </is>
      </c>
      <c r="F706" t="n">
        <v>32</v>
      </c>
      <c r="G706" t="n">
        <v>2140</v>
      </c>
      <c r="H706" t="n">
        <v>1</v>
      </c>
      <c r="I706" t="n">
        <v>1</v>
      </c>
      <c r="J706" t="n">
        <v>20</v>
      </c>
      <c r="K706" t="n">
        <v>2</v>
      </c>
      <c r="L706" t="n">
        <v>3</v>
      </c>
      <c r="M706" t="n">
        <v>3</v>
      </c>
      <c r="R706" s="15" t="n">
        <v>0</v>
      </c>
      <c r="S706" s="15" t="n">
        <v>150000</v>
      </c>
      <c r="T706" s="15" t="n">
        <v>150000</v>
      </c>
      <c r="U706" s="15" t="n">
        <v>281400</v>
      </c>
      <c r="V706">
        <f>IFERROR(VLOOKUP(D706,Tablas_Equivalencia!$A$3:$B$8,2,FALSE),"Sin dato")</f>
        <v/>
      </c>
      <c r="W706">
        <f>IFERROR(VLOOKUP(L706,Tablas_Equivalencia!$D$3:$E$9,2,FALSE),"Sin dato")</f>
        <v/>
      </c>
      <c r="X706">
        <f>IF(I706=1,"Varón","Mujer")</f>
        <v/>
      </c>
      <c r="Y706">
        <f>IFERROR(VLOOKUP(M706,Tablas_Equivalencia!$G$3:$H$6,2,FALSE),"Sin dato")</f>
        <v/>
      </c>
      <c r="Z706">
        <f>IF(J706&lt;=24,"18-24","25-29")</f>
        <v/>
      </c>
      <c r="AA706">
        <f>IF(M706&lt;&gt;1,"",IF(P706=2,1,0))</f>
        <v/>
      </c>
      <c r="AB706">
        <f>IF(M706&lt;&gt;1,"",IF(O706&gt;=2,1,0))</f>
        <v/>
      </c>
      <c r="AC706">
        <f>IF(M706&lt;&gt;1,"",IF(OR(Q706=999,Q706=""),"",IF(OR(Q706&lt;35,Q706&gt;48),1,0)))</f>
        <v/>
      </c>
      <c r="AD706">
        <f>IF(COUNT(AA706:AC706)&lt;3,"",SUM(AA706:AC706))</f>
        <v/>
      </c>
      <c r="AE706">
        <f>IF(L706&gt;=4,2,IF(L706&gt;=2,1,0))</f>
        <v/>
      </c>
      <c r="AF706">
        <f>IF(L706&gt;=5,1,0)</f>
        <v/>
      </c>
      <c r="AG706">
        <f>AE706+AF706</f>
        <v/>
      </c>
      <c r="AH706" s="15">
        <f>IF(M706&lt;&gt;1,"",IF(OR(R706=-9,R706=""),"",R706))</f>
        <v/>
      </c>
      <c r="AI706">
        <f>IF(M706&lt;&gt;1,"",IF(OR(Q706=999,Q706=""),"",Q706))</f>
        <v/>
      </c>
    </row>
    <row r="707">
      <c r="A707" t="inlineStr">
        <is>
          <t>TQRMNOP103575</t>
        </is>
      </c>
      <c r="B707" t="n">
        <v>2025</v>
      </c>
      <c r="C707" t="n">
        <v>1</v>
      </c>
      <c r="D707" t="n">
        <v>1</v>
      </c>
      <c r="E707" t="inlineStr">
        <is>
          <t>S</t>
        </is>
      </c>
      <c r="F707" t="n">
        <v>32</v>
      </c>
      <c r="G707" t="n">
        <v>1124</v>
      </c>
      <c r="H707" t="n">
        <v>1</v>
      </c>
      <c r="I707" t="n">
        <v>2</v>
      </c>
      <c r="J707" t="n">
        <v>28</v>
      </c>
      <c r="K707" t="n">
        <v>2</v>
      </c>
      <c r="L707" t="n">
        <v>4</v>
      </c>
      <c r="M707" t="n">
        <v>3</v>
      </c>
      <c r="R707" s="15" t="n">
        <v>0</v>
      </c>
      <c r="S707" s="15" t="n">
        <v>62000</v>
      </c>
      <c r="T707" s="15" t="n">
        <v>62000</v>
      </c>
      <c r="U707" s="15" t="n">
        <v>157100</v>
      </c>
      <c r="V707">
        <f>IFERROR(VLOOKUP(D707,Tablas_Equivalencia!$A$3:$B$8,2,FALSE),"Sin dato")</f>
        <v/>
      </c>
      <c r="W707">
        <f>IFERROR(VLOOKUP(L707,Tablas_Equivalencia!$D$3:$E$9,2,FALSE),"Sin dato")</f>
        <v/>
      </c>
      <c r="X707">
        <f>IF(I707=1,"Varón","Mujer")</f>
        <v/>
      </c>
      <c r="Y707">
        <f>IFERROR(VLOOKUP(M707,Tablas_Equivalencia!$G$3:$H$6,2,FALSE),"Sin dato")</f>
        <v/>
      </c>
      <c r="Z707">
        <f>IF(J707&lt;=24,"18-24","25-29")</f>
        <v/>
      </c>
      <c r="AA707">
        <f>IF(M707&lt;&gt;1,"",IF(P707=2,1,0))</f>
        <v/>
      </c>
      <c r="AB707">
        <f>IF(M707&lt;&gt;1,"",IF(O707&gt;=2,1,0))</f>
        <v/>
      </c>
      <c r="AC707">
        <f>IF(M707&lt;&gt;1,"",IF(OR(Q707=999,Q707=""),"",IF(OR(Q707&lt;35,Q707&gt;48),1,0)))</f>
        <v/>
      </c>
      <c r="AD707">
        <f>IF(COUNT(AA707:AC707)&lt;3,"",SUM(AA707:AC707))</f>
        <v/>
      </c>
      <c r="AE707">
        <f>IF(L707&gt;=4,2,IF(L707&gt;=2,1,0))</f>
        <v/>
      </c>
      <c r="AF707">
        <f>IF(L707&gt;=5,1,0)</f>
        <v/>
      </c>
      <c r="AG707">
        <f>AE707+AF707</f>
        <v/>
      </c>
      <c r="AH707" s="15">
        <f>IF(M707&lt;&gt;1,"",IF(OR(R707=-9,R707=""),"",R707))</f>
        <v/>
      </c>
      <c r="AI707">
        <f>IF(M707&lt;&gt;1,"",IF(OR(Q707=999,Q707=""),"",Q707))</f>
        <v/>
      </c>
    </row>
    <row r="708">
      <c r="A708" t="inlineStr">
        <is>
          <t>TQRMNOP103576</t>
        </is>
      </c>
      <c r="B708" t="n">
        <v>2025</v>
      </c>
      <c r="C708" t="n">
        <v>1</v>
      </c>
      <c r="D708" t="n">
        <v>42</v>
      </c>
      <c r="E708" t="inlineStr">
        <is>
          <t>N</t>
        </is>
      </c>
      <c r="F708" t="n">
        <v>25</v>
      </c>
      <c r="G708" t="n">
        <v>1569</v>
      </c>
      <c r="H708" t="n">
        <v>1</v>
      </c>
      <c r="I708" t="n">
        <v>1</v>
      </c>
      <c r="J708" t="n">
        <v>27</v>
      </c>
      <c r="K708" t="n">
        <v>1</v>
      </c>
      <c r="L708" t="n">
        <v>5</v>
      </c>
      <c r="M708" t="n">
        <v>1</v>
      </c>
      <c r="N708" t="n">
        <v>2</v>
      </c>
      <c r="O708" t="n">
        <v>1</v>
      </c>
      <c r="P708" t="n">
        <v>1</v>
      </c>
      <c r="Q708" t="n">
        <v>43</v>
      </c>
      <c r="R708" s="15" t="n">
        <v>434000</v>
      </c>
      <c r="S708" s="15" t="n">
        <v>0</v>
      </c>
      <c r="T708" s="15" t="n">
        <v>434000</v>
      </c>
      <c r="U708" s="15" t="n">
        <v>355900</v>
      </c>
      <c r="V708">
        <f>IFERROR(VLOOKUP(D708,Tablas_Equivalencia!$A$3:$B$8,2,FALSE),"Sin dato")</f>
        <v/>
      </c>
      <c r="W708">
        <f>IFERROR(VLOOKUP(L708,Tablas_Equivalencia!$D$3:$E$9,2,FALSE),"Sin dato")</f>
        <v/>
      </c>
      <c r="X708">
        <f>IF(I708=1,"Varón","Mujer")</f>
        <v/>
      </c>
      <c r="Y708">
        <f>IFERROR(VLOOKUP(M708,Tablas_Equivalencia!$G$3:$H$6,2,FALSE),"Sin dato")</f>
        <v/>
      </c>
      <c r="Z708">
        <f>IF(J708&lt;=24,"18-24","25-29")</f>
        <v/>
      </c>
      <c r="AA708">
        <f>IF(M708&lt;&gt;1,"",IF(P708=2,1,0))</f>
        <v/>
      </c>
      <c r="AB708">
        <f>IF(M708&lt;&gt;1,"",IF(O708&gt;=2,1,0))</f>
        <v/>
      </c>
      <c r="AC708">
        <f>IF(M708&lt;&gt;1,"",IF(OR(Q708=999,Q708=""),"",IF(OR(Q708&lt;35,Q708&gt;48),1,0)))</f>
        <v/>
      </c>
      <c r="AD708">
        <f>IF(COUNT(AA708:AC708)&lt;3,"",SUM(AA708:AC708))</f>
        <v/>
      </c>
      <c r="AE708">
        <f>IF(L708&gt;=4,2,IF(L708&gt;=2,1,0))</f>
        <v/>
      </c>
      <c r="AF708">
        <f>IF(L708&gt;=5,1,0)</f>
        <v/>
      </c>
      <c r="AG708">
        <f>AE708+AF708</f>
        <v/>
      </c>
      <c r="AH708" s="15">
        <f>IF(M708&lt;&gt;1,"",IF(OR(R708=-9,R708=""),"",R708))</f>
        <v/>
      </c>
      <c r="AI708">
        <f>IF(M708&lt;&gt;1,"",IF(OR(Q708=999,Q708=""),"",Q708))</f>
        <v/>
      </c>
    </row>
    <row r="709">
      <c r="A709" t="inlineStr">
        <is>
          <t>TQRMNOP103586</t>
        </is>
      </c>
      <c r="B709" t="n">
        <v>2025</v>
      </c>
      <c r="C709" t="n">
        <v>1</v>
      </c>
      <c r="D709" t="n">
        <v>43</v>
      </c>
      <c r="E709" t="inlineStr">
        <is>
          <t>N</t>
        </is>
      </c>
      <c r="F709" t="n">
        <v>26</v>
      </c>
      <c r="G709" t="n">
        <v>238</v>
      </c>
      <c r="H709" t="n">
        <v>1</v>
      </c>
      <c r="I709" t="n">
        <v>2</v>
      </c>
      <c r="J709" t="n">
        <v>24</v>
      </c>
      <c r="K709" t="n">
        <v>1</v>
      </c>
      <c r="L709" t="n">
        <v>4</v>
      </c>
      <c r="M709" t="n">
        <v>3</v>
      </c>
      <c r="R709" s="15" t="n">
        <v>0</v>
      </c>
      <c r="S709" s="15" t="n">
        <v>0</v>
      </c>
      <c r="T709" s="15" t="n">
        <v>0</v>
      </c>
      <c r="U709" s="15" t="n">
        <v>188100</v>
      </c>
      <c r="V709">
        <f>IFERROR(VLOOKUP(D709,Tablas_Equivalencia!$A$3:$B$8,2,FALSE),"Sin dato")</f>
        <v/>
      </c>
      <c r="W709">
        <f>IFERROR(VLOOKUP(L709,Tablas_Equivalencia!$D$3:$E$9,2,FALSE),"Sin dato")</f>
        <v/>
      </c>
      <c r="X709">
        <f>IF(I709=1,"Varón","Mujer")</f>
        <v/>
      </c>
      <c r="Y709">
        <f>IFERROR(VLOOKUP(M709,Tablas_Equivalencia!$G$3:$H$6,2,FALSE),"Sin dato")</f>
        <v/>
      </c>
      <c r="Z709">
        <f>IF(J709&lt;=24,"18-24","25-29")</f>
        <v/>
      </c>
      <c r="AA709">
        <f>IF(M709&lt;&gt;1,"",IF(P709=2,1,0))</f>
        <v/>
      </c>
      <c r="AB709">
        <f>IF(M709&lt;&gt;1,"",IF(O709&gt;=2,1,0))</f>
        <v/>
      </c>
      <c r="AC709">
        <f>IF(M709&lt;&gt;1,"",IF(OR(Q709=999,Q709=""),"",IF(OR(Q709&lt;35,Q709&gt;48),1,0)))</f>
        <v/>
      </c>
      <c r="AD709">
        <f>IF(COUNT(AA709:AC709)&lt;3,"",SUM(AA709:AC709))</f>
        <v/>
      </c>
      <c r="AE709">
        <f>IF(L709&gt;=4,2,IF(L709&gt;=2,1,0))</f>
        <v/>
      </c>
      <c r="AF709">
        <f>IF(L709&gt;=5,1,0)</f>
        <v/>
      </c>
      <c r="AG709">
        <f>AE709+AF709</f>
        <v/>
      </c>
      <c r="AH709" s="15">
        <f>IF(M709&lt;&gt;1,"",IF(OR(R709=-9,R709=""),"",R709))</f>
        <v/>
      </c>
      <c r="AI709">
        <f>IF(M709&lt;&gt;1,"",IF(OR(Q709=999,Q709=""),"",Q709))</f>
        <v/>
      </c>
    </row>
    <row r="710">
      <c r="A710" t="inlineStr">
        <is>
          <t>TQRMNOP103590</t>
        </is>
      </c>
      <c r="B710" t="n">
        <v>2025</v>
      </c>
      <c r="C710" t="n">
        <v>1</v>
      </c>
      <c r="D710" t="n">
        <v>41</v>
      </c>
      <c r="E710" t="inlineStr">
        <is>
          <t>N</t>
        </is>
      </c>
      <c r="F710" t="n">
        <v>12</v>
      </c>
      <c r="G710" t="n">
        <v>1142</v>
      </c>
      <c r="H710" t="n">
        <v>3</v>
      </c>
      <c r="I710" t="n">
        <v>2</v>
      </c>
      <c r="J710" t="n">
        <v>19</v>
      </c>
      <c r="K710" t="n">
        <v>1</v>
      </c>
      <c r="L710" t="n">
        <v>3</v>
      </c>
      <c r="M710" t="n">
        <v>1</v>
      </c>
      <c r="N710" t="n">
        <v>3</v>
      </c>
      <c r="O710" t="n">
        <v>2</v>
      </c>
      <c r="P710" t="n">
        <v>2</v>
      </c>
      <c r="Q710" t="n">
        <v>11</v>
      </c>
      <c r="R710" s="15" t="n">
        <v>79000</v>
      </c>
      <c r="S710" s="15" t="n">
        <v>0</v>
      </c>
      <c r="T710" s="15" t="n">
        <v>79000</v>
      </c>
      <c r="U710" s="15" t="n">
        <v>121900</v>
      </c>
      <c r="V710">
        <f>IFERROR(VLOOKUP(D710,Tablas_Equivalencia!$A$3:$B$8,2,FALSE),"Sin dato")</f>
        <v/>
      </c>
      <c r="W710">
        <f>IFERROR(VLOOKUP(L710,Tablas_Equivalencia!$D$3:$E$9,2,FALSE),"Sin dato")</f>
        <v/>
      </c>
      <c r="X710">
        <f>IF(I710=1,"Varón","Mujer")</f>
        <v/>
      </c>
      <c r="Y710">
        <f>IFERROR(VLOOKUP(M710,Tablas_Equivalencia!$G$3:$H$6,2,FALSE),"Sin dato")</f>
        <v/>
      </c>
      <c r="Z710">
        <f>IF(J710&lt;=24,"18-24","25-29")</f>
        <v/>
      </c>
      <c r="AA710">
        <f>IF(M710&lt;&gt;1,"",IF(P710=2,1,0))</f>
        <v/>
      </c>
      <c r="AB710">
        <f>IF(M710&lt;&gt;1,"",IF(O710&gt;=2,1,0))</f>
        <v/>
      </c>
      <c r="AC710">
        <f>IF(M710&lt;&gt;1,"",IF(OR(Q710=999,Q710=""),"",IF(OR(Q710&lt;35,Q710&gt;48),1,0)))</f>
        <v/>
      </c>
      <c r="AD710">
        <f>IF(COUNT(AA710:AC710)&lt;3,"",SUM(AA710:AC710))</f>
        <v/>
      </c>
      <c r="AE710">
        <f>IF(L710&gt;=4,2,IF(L710&gt;=2,1,0))</f>
        <v/>
      </c>
      <c r="AF710">
        <f>IF(L710&gt;=5,1,0)</f>
        <v/>
      </c>
      <c r="AG710">
        <f>AE710+AF710</f>
        <v/>
      </c>
      <c r="AH710" s="15">
        <f>IF(M710&lt;&gt;1,"",IF(OR(R710=-9,R710=""),"",R710))</f>
        <v/>
      </c>
      <c r="AI710">
        <f>IF(M710&lt;&gt;1,"",IF(OR(Q710=999,Q710=""),"",Q710))</f>
        <v/>
      </c>
    </row>
    <row r="711">
      <c r="A711" t="inlineStr">
        <is>
          <t>TQRMNOP103596</t>
        </is>
      </c>
      <c r="B711" t="n">
        <v>2025</v>
      </c>
      <c r="C711" t="n">
        <v>1</v>
      </c>
      <c r="D711" t="n">
        <v>40</v>
      </c>
      <c r="E711" t="inlineStr">
        <is>
          <t>N</t>
        </is>
      </c>
      <c r="F711" t="n">
        <v>23</v>
      </c>
      <c r="G711" t="n">
        <v>1050</v>
      </c>
      <c r="H711" t="n">
        <v>10</v>
      </c>
      <c r="I711" t="n">
        <v>2</v>
      </c>
      <c r="J711" t="n">
        <v>23</v>
      </c>
      <c r="K711" t="n">
        <v>2</v>
      </c>
      <c r="L711" t="n">
        <v>4</v>
      </c>
      <c r="M711" t="n">
        <v>3</v>
      </c>
      <c r="R711" s="15" t="n">
        <v>0</v>
      </c>
      <c r="S711" s="15" t="n">
        <v>112000</v>
      </c>
      <c r="T711" s="15" t="n">
        <v>112000</v>
      </c>
      <c r="U711" s="15" t="n">
        <v>271100</v>
      </c>
      <c r="V711">
        <f>IFERROR(VLOOKUP(D711,Tablas_Equivalencia!$A$3:$B$8,2,FALSE),"Sin dato")</f>
        <v/>
      </c>
      <c r="W711">
        <f>IFERROR(VLOOKUP(L711,Tablas_Equivalencia!$D$3:$E$9,2,FALSE),"Sin dato")</f>
        <v/>
      </c>
      <c r="X711">
        <f>IF(I711=1,"Varón","Mujer")</f>
        <v/>
      </c>
      <c r="Y711">
        <f>IFERROR(VLOOKUP(M711,Tablas_Equivalencia!$G$3:$H$6,2,FALSE),"Sin dato")</f>
        <v/>
      </c>
      <c r="Z711">
        <f>IF(J711&lt;=24,"18-24","25-29")</f>
        <v/>
      </c>
      <c r="AA711">
        <f>IF(M711&lt;&gt;1,"",IF(P711=2,1,0))</f>
        <v/>
      </c>
      <c r="AB711">
        <f>IF(M711&lt;&gt;1,"",IF(O711&gt;=2,1,0))</f>
        <v/>
      </c>
      <c r="AC711">
        <f>IF(M711&lt;&gt;1,"",IF(OR(Q711=999,Q711=""),"",IF(OR(Q711&lt;35,Q711&gt;48),1,0)))</f>
        <v/>
      </c>
      <c r="AD711">
        <f>IF(COUNT(AA711:AC711)&lt;3,"",SUM(AA711:AC711))</f>
        <v/>
      </c>
      <c r="AE711">
        <f>IF(L711&gt;=4,2,IF(L711&gt;=2,1,0))</f>
        <v/>
      </c>
      <c r="AF711">
        <f>IF(L711&gt;=5,1,0)</f>
        <v/>
      </c>
      <c r="AG711">
        <f>AE711+AF711</f>
        <v/>
      </c>
      <c r="AH711" s="15">
        <f>IF(M711&lt;&gt;1,"",IF(OR(R711=-9,R711=""),"",R711))</f>
        <v/>
      </c>
      <c r="AI711">
        <f>IF(M711&lt;&gt;1,"",IF(OR(Q711=999,Q711=""),"",Q711))</f>
        <v/>
      </c>
    </row>
    <row r="712">
      <c r="A712" t="inlineStr">
        <is>
          <t>TQRMNOP103598</t>
        </is>
      </c>
      <c r="B712" t="n">
        <v>2025</v>
      </c>
      <c r="C712" t="n">
        <v>1</v>
      </c>
      <c r="D712" t="n">
        <v>43</v>
      </c>
      <c r="E712" t="inlineStr">
        <is>
          <t>N</t>
        </is>
      </c>
      <c r="F712" t="n">
        <v>29</v>
      </c>
      <c r="G712" t="n">
        <v>1102</v>
      </c>
      <c r="H712" t="n">
        <v>2</v>
      </c>
      <c r="I712" t="n">
        <v>1</v>
      </c>
      <c r="J712" t="n">
        <v>22</v>
      </c>
      <c r="K712" t="n">
        <v>2</v>
      </c>
      <c r="L712" t="n">
        <v>4</v>
      </c>
      <c r="M712" t="n">
        <v>2</v>
      </c>
      <c r="R712" s="15" t="n">
        <v>0</v>
      </c>
      <c r="S712" s="15" t="n">
        <v>111000</v>
      </c>
      <c r="T712" s="15" t="n">
        <v>111000</v>
      </c>
      <c r="U712" s="15" t="n">
        <v>294300</v>
      </c>
      <c r="V712">
        <f>IFERROR(VLOOKUP(D712,Tablas_Equivalencia!$A$3:$B$8,2,FALSE),"Sin dato")</f>
        <v/>
      </c>
      <c r="W712">
        <f>IFERROR(VLOOKUP(L712,Tablas_Equivalencia!$D$3:$E$9,2,FALSE),"Sin dato")</f>
        <v/>
      </c>
      <c r="X712">
        <f>IF(I712=1,"Varón","Mujer")</f>
        <v/>
      </c>
      <c r="Y712">
        <f>IFERROR(VLOOKUP(M712,Tablas_Equivalencia!$G$3:$H$6,2,FALSE),"Sin dato")</f>
        <v/>
      </c>
      <c r="Z712">
        <f>IF(J712&lt;=24,"18-24","25-29")</f>
        <v/>
      </c>
      <c r="AA712">
        <f>IF(M712&lt;&gt;1,"",IF(P712=2,1,0))</f>
        <v/>
      </c>
      <c r="AB712">
        <f>IF(M712&lt;&gt;1,"",IF(O712&gt;=2,1,0))</f>
        <v/>
      </c>
      <c r="AC712">
        <f>IF(M712&lt;&gt;1,"",IF(OR(Q712=999,Q712=""),"",IF(OR(Q712&lt;35,Q712&gt;48),1,0)))</f>
        <v/>
      </c>
      <c r="AD712">
        <f>IF(COUNT(AA712:AC712)&lt;3,"",SUM(AA712:AC712))</f>
        <v/>
      </c>
      <c r="AE712">
        <f>IF(L712&gt;=4,2,IF(L712&gt;=2,1,0))</f>
        <v/>
      </c>
      <c r="AF712">
        <f>IF(L712&gt;=5,1,0)</f>
        <v/>
      </c>
      <c r="AG712">
        <f>AE712+AF712</f>
        <v/>
      </c>
      <c r="AH712" s="15">
        <f>IF(M712&lt;&gt;1,"",IF(OR(R712=-9,R712=""),"",R712))</f>
        <v/>
      </c>
      <c r="AI712">
        <f>IF(M712&lt;&gt;1,"",IF(OR(Q712=999,Q712=""),"",Q712))</f>
        <v/>
      </c>
    </row>
    <row r="713">
      <c r="A713" t="inlineStr">
        <is>
          <t>TQRMNOP103601</t>
        </is>
      </c>
      <c r="B713" t="n">
        <v>2025</v>
      </c>
      <c r="C713" t="n">
        <v>1</v>
      </c>
      <c r="D713" t="n">
        <v>1</v>
      </c>
      <c r="E713" t="inlineStr">
        <is>
          <t>S</t>
        </is>
      </c>
      <c r="F713" t="n">
        <v>33</v>
      </c>
      <c r="G713" t="n">
        <v>1159</v>
      </c>
      <c r="H713" t="n">
        <v>3</v>
      </c>
      <c r="I713" t="n">
        <v>1</v>
      </c>
      <c r="J713" t="n">
        <v>19</v>
      </c>
      <c r="K713" t="n">
        <v>2</v>
      </c>
      <c r="L713" t="n">
        <v>4</v>
      </c>
      <c r="M713" t="n">
        <v>3</v>
      </c>
      <c r="R713" s="15" t="n">
        <v>0</v>
      </c>
      <c r="S713" s="15" t="n">
        <v>0</v>
      </c>
      <c r="T713" s="15" t="n">
        <v>0</v>
      </c>
      <c r="U713" s="15" t="n">
        <v>96100</v>
      </c>
      <c r="V713">
        <f>IFERROR(VLOOKUP(D713,Tablas_Equivalencia!$A$3:$B$8,2,FALSE),"Sin dato")</f>
        <v/>
      </c>
      <c r="W713">
        <f>IFERROR(VLOOKUP(L713,Tablas_Equivalencia!$D$3:$E$9,2,FALSE),"Sin dato")</f>
        <v/>
      </c>
      <c r="X713">
        <f>IF(I713=1,"Varón","Mujer")</f>
        <v/>
      </c>
      <c r="Y713">
        <f>IFERROR(VLOOKUP(M713,Tablas_Equivalencia!$G$3:$H$6,2,FALSE),"Sin dato")</f>
        <v/>
      </c>
      <c r="Z713">
        <f>IF(J713&lt;=24,"18-24","25-29")</f>
        <v/>
      </c>
      <c r="AA713">
        <f>IF(M713&lt;&gt;1,"",IF(P713=2,1,0))</f>
        <v/>
      </c>
      <c r="AB713">
        <f>IF(M713&lt;&gt;1,"",IF(O713&gt;=2,1,0))</f>
        <v/>
      </c>
      <c r="AC713">
        <f>IF(M713&lt;&gt;1,"",IF(OR(Q713=999,Q713=""),"",IF(OR(Q713&lt;35,Q713&gt;48),1,0)))</f>
        <v/>
      </c>
      <c r="AD713">
        <f>IF(COUNT(AA713:AC713)&lt;3,"",SUM(AA713:AC713))</f>
        <v/>
      </c>
      <c r="AE713">
        <f>IF(L713&gt;=4,2,IF(L713&gt;=2,1,0))</f>
        <v/>
      </c>
      <c r="AF713">
        <f>IF(L713&gt;=5,1,0)</f>
        <v/>
      </c>
      <c r="AG713">
        <f>AE713+AF713</f>
        <v/>
      </c>
      <c r="AH713" s="15">
        <f>IF(M713&lt;&gt;1,"",IF(OR(R713=-9,R713=""),"",R713))</f>
        <v/>
      </c>
      <c r="AI713">
        <f>IF(M713&lt;&gt;1,"",IF(OR(Q713=999,Q713=""),"",Q713))</f>
        <v/>
      </c>
    </row>
    <row r="714">
      <c r="A714" t="inlineStr">
        <is>
          <t>TQRMNOP103604</t>
        </is>
      </c>
      <c r="B714" t="n">
        <v>2025</v>
      </c>
      <c r="C714" t="n">
        <v>1</v>
      </c>
      <c r="D714" t="n">
        <v>40</v>
      </c>
      <c r="E714" t="inlineStr">
        <is>
          <t>N</t>
        </is>
      </c>
      <c r="F714" t="n">
        <v>22</v>
      </c>
      <c r="G714" t="n">
        <v>371</v>
      </c>
      <c r="H714" t="n">
        <v>1</v>
      </c>
      <c r="I714" t="n">
        <v>2</v>
      </c>
      <c r="J714" t="n">
        <v>26</v>
      </c>
      <c r="K714" t="n">
        <v>1</v>
      </c>
      <c r="L714" t="n">
        <v>5</v>
      </c>
      <c r="M714" t="n">
        <v>1</v>
      </c>
      <c r="N714" t="n">
        <v>3</v>
      </c>
      <c r="O714" t="n">
        <v>1</v>
      </c>
      <c r="P714" t="n">
        <v>1</v>
      </c>
      <c r="Q714" t="n">
        <v>25</v>
      </c>
      <c r="R714" s="15" t="n">
        <v>603000</v>
      </c>
      <c r="S714" s="15" t="n">
        <v>0</v>
      </c>
      <c r="T714" s="15" t="n">
        <v>603000</v>
      </c>
      <c r="U714" s="15" t="n">
        <v>209600</v>
      </c>
      <c r="V714">
        <f>IFERROR(VLOOKUP(D714,Tablas_Equivalencia!$A$3:$B$8,2,FALSE),"Sin dato")</f>
        <v/>
      </c>
      <c r="W714">
        <f>IFERROR(VLOOKUP(L714,Tablas_Equivalencia!$D$3:$E$9,2,FALSE),"Sin dato")</f>
        <v/>
      </c>
      <c r="X714">
        <f>IF(I714=1,"Varón","Mujer")</f>
        <v/>
      </c>
      <c r="Y714">
        <f>IFERROR(VLOOKUP(M714,Tablas_Equivalencia!$G$3:$H$6,2,FALSE),"Sin dato")</f>
        <v/>
      </c>
      <c r="Z714">
        <f>IF(J714&lt;=24,"18-24","25-29")</f>
        <v/>
      </c>
      <c r="AA714">
        <f>IF(M714&lt;&gt;1,"",IF(P714=2,1,0))</f>
        <v/>
      </c>
      <c r="AB714">
        <f>IF(M714&lt;&gt;1,"",IF(O714&gt;=2,1,0))</f>
        <v/>
      </c>
      <c r="AC714">
        <f>IF(M714&lt;&gt;1,"",IF(OR(Q714=999,Q714=""),"",IF(OR(Q714&lt;35,Q714&gt;48),1,0)))</f>
        <v/>
      </c>
      <c r="AD714">
        <f>IF(COUNT(AA714:AC714)&lt;3,"",SUM(AA714:AC714))</f>
        <v/>
      </c>
      <c r="AE714">
        <f>IF(L714&gt;=4,2,IF(L714&gt;=2,1,0))</f>
        <v/>
      </c>
      <c r="AF714">
        <f>IF(L714&gt;=5,1,0)</f>
        <v/>
      </c>
      <c r="AG714">
        <f>AE714+AF714</f>
        <v/>
      </c>
      <c r="AH714" s="15">
        <f>IF(M714&lt;&gt;1,"",IF(OR(R714=-9,R714=""),"",R714))</f>
        <v/>
      </c>
      <c r="AI714">
        <f>IF(M714&lt;&gt;1,"",IF(OR(Q714=999,Q714=""),"",Q714))</f>
        <v/>
      </c>
    </row>
    <row r="715">
      <c r="A715" t="inlineStr">
        <is>
          <t>TQRMNOP103606</t>
        </is>
      </c>
      <c r="B715" t="n">
        <v>2025</v>
      </c>
      <c r="C715" t="n">
        <v>1</v>
      </c>
      <c r="D715" t="n">
        <v>41</v>
      </c>
      <c r="E715" t="inlineStr">
        <is>
          <t>N</t>
        </is>
      </c>
      <c r="F715" t="n">
        <v>15</v>
      </c>
      <c r="G715" t="n">
        <v>1686</v>
      </c>
      <c r="H715" t="n">
        <v>10</v>
      </c>
      <c r="I715" t="n">
        <v>2</v>
      </c>
      <c r="J715" t="n">
        <v>28</v>
      </c>
      <c r="K715" t="n">
        <v>2</v>
      </c>
      <c r="L715" t="n">
        <v>6</v>
      </c>
      <c r="M715" t="n">
        <v>1</v>
      </c>
      <c r="N715" t="n">
        <v>3</v>
      </c>
      <c r="O715" t="n">
        <v>1</v>
      </c>
      <c r="P715" t="n">
        <v>2</v>
      </c>
      <c r="Q715" t="n">
        <v>21</v>
      </c>
      <c r="R715" s="15" t="n">
        <v>185000</v>
      </c>
      <c r="S715" s="15" t="n">
        <v>0</v>
      </c>
      <c r="T715" s="15" t="n">
        <v>185000</v>
      </c>
      <c r="U715" s="15" t="n">
        <v>137000</v>
      </c>
      <c r="V715">
        <f>IFERROR(VLOOKUP(D715,Tablas_Equivalencia!$A$3:$B$8,2,FALSE),"Sin dato")</f>
        <v/>
      </c>
      <c r="W715">
        <f>IFERROR(VLOOKUP(L715,Tablas_Equivalencia!$D$3:$E$9,2,FALSE),"Sin dato")</f>
        <v/>
      </c>
      <c r="X715">
        <f>IF(I715=1,"Varón","Mujer")</f>
        <v/>
      </c>
      <c r="Y715">
        <f>IFERROR(VLOOKUP(M715,Tablas_Equivalencia!$G$3:$H$6,2,FALSE),"Sin dato")</f>
        <v/>
      </c>
      <c r="Z715">
        <f>IF(J715&lt;=24,"18-24","25-29")</f>
        <v/>
      </c>
      <c r="AA715">
        <f>IF(M715&lt;&gt;1,"",IF(P715=2,1,0))</f>
        <v/>
      </c>
      <c r="AB715">
        <f>IF(M715&lt;&gt;1,"",IF(O715&gt;=2,1,0))</f>
        <v/>
      </c>
      <c r="AC715">
        <f>IF(M715&lt;&gt;1,"",IF(OR(Q715=999,Q715=""),"",IF(OR(Q715&lt;35,Q715&gt;48),1,0)))</f>
        <v/>
      </c>
      <c r="AD715">
        <f>IF(COUNT(AA715:AC715)&lt;3,"",SUM(AA715:AC715))</f>
        <v/>
      </c>
      <c r="AE715">
        <f>IF(L715&gt;=4,2,IF(L715&gt;=2,1,0))</f>
        <v/>
      </c>
      <c r="AF715">
        <f>IF(L715&gt;=5,1,0)</f>
        <v/>
      </c>
      <c r="AG715">
        <f>AE715+AF715</f>
        <v/>
      </c>
      <c r="AH715" s="15">
        <f>IF(M715&lt;&gt;1,"",IF(OR(R715=-9,R715=""),"",R715))</f>
        <v/>
      </c>
      <c r="AI715">
        <f>IF(M715&lt;&gt;1,"",IF(OR(Q715=999,Q715=""),"",Q715))</f>
        <v/>
      </c>
    </row>
    <row r="716">
      <c r="A716" t="inlineStr">
        <is>
          <t>TQRMNOP103618</t>
        </is>
      </c>
      <c r="B716" t="n">
        <v>2025</v>
      </c>
      <c r="C716" t="n">
        <v>1</v>
      </c>
      <c r="D716" t="n">
        <v>1</v>
      </c>
      <c r="E716" t="inlineStr">
        <is>
          <t>S</t>
        </is>
      </c>
      <c r="F716" t="n">
        <v>33</v>
      </c>
      <c r="G716" t="n">
        <v>893</v>
      </c>
      <c r="H716" t="n">
        <v>3</v>
      </c>
      <c r="I716" t="n">
        <v>2</v>
      </c>
      <c r="J716" t="n">
        <v>24</v>
      </c>
      <c r="K716" t="n">
        <v>1</v>
      </c>
      <c r="L716" t="n">
        <v>5</v>
      </c>
      <c r="M716" t="n">
        <v>3</v>
      </c>
      <c r="R716" s="15" t="n">
        <v>0</v>
      </c>
      <c r="S716" s="15" t="n">
        <v>51000</v>
      </c>
      <c r="T716" s="15" t="n">
        <v>51000</v>
      </c>
      <c r="U716" s="15" t="n">
        <v>331600</v>
      </c>
      <c r="V716">
        <f>IFERROR(VLOOKUP(D716,Tablas_Equivalencia!$A$3:$B$8,2,FALSE),"Sin dato")</f>
        <v/>
      </c>
      <c r="W716">
        <f>IFERROR(VLOOKUP(L716,Tablas_Equivalencia!$D$3:$E$9,2,FALSE),"Sin dato")</f>
        <v/>
      </c>
      <c r="X716">
        <f>IF(I716=1,"Varón","Mujer")</f>
        <v/>
      </c>
      <c r="Y716">
        <f>IFERROR(VLOOKUP(M716,Tablas_Equivalencia!$G$3:$H$6,2,FALSE),"Sin dato")</f>
        <v/>
      </c>
      <c r="Z716">
        <f>IF(J716&lt;=24,"18-24","25-29")</f>
        <v/>
      </c>
      <c r="AA716">
        <f>IF(M716&lt;&gt;1,"",IF(P716=2,1,0))</f>
        <v/>
      </c>
      <c r="AB716">
        <f>IF(M716&lt;&gt;1,"",IF(O716&gt;=2,1,0))</f>
        <v/>
      </c>
      <c r="AC716">
        <f>IF(M716&lt;&gt;1,"",IF(OR(Q716=999,Q716=""),"",IF(OR(Q716&lt;35,Q716&gt;48),1,0)))</f>
        <v/>
      </c>
      <c r="AD716">
        <f>IF(COUNT(AA716:AC716)&lt;3,"",SUM(AA716:AC716))</f>
        <v/>
      </c>
      <c r="AE716">
        <f>IF(L716&gt;=4,2,IF(L716&gt;=2,1,0))</f>
        <v/>
      </c>
      <c r="AF716">
        <f>IF(L716&gt;=5,1,0)</f>
        <v/>
      </c>
      <c r="AG716">
        <f>AE716+AF716</f>
        <v/>
      </c>
      <c r="AH716" s="15">
        <f>IF(M716&lt;&gt;1,"",IF(OR(R716=-9,R716=""),"",R716))</f>
        <v/>
      </c>
      <c r="AI716">
        <f>IF(M716&lt;&gt;1,"",IF(OR(Q716=999,Q716=""),"",Q716))</f>
        <v/>
      </c>
    </row>
    <row r="717">
      <c r="A717" t="inlineStr">
        <is>
          <t>TQRMNOP103627</t>
        </is>
      </c>
      <c r="B717" t="n">
        <v>2025</v>
      </c>
      <c r="C717" t="n">
        <v>1</v>
      </c>
      <c r="D717" t="n">
        <v>40</v>
      </c>
      <c r="E717" t="inlineStr">
        <is>
          <t>N</t>
        </is>
      </c>
      <c r="F717" t="n">
        <v>9</v>
      </c>
      <c r="G717" t="n">
        <v>1406</v>
      </c>
      <c r="H717" t="n">
        <v>2</v>
      </c>
      <c r="I717" t="n">
        <v>2</v>
      </c>
      <c r="J717" t="n">
        <v>20</v>
      </c>
      <c r="K717" t="n">
        <v>2</v>
      </c>
      <c r="L717" t="n">
        <v>4</v>
      </c>
      <c r="M717" t="n">
        <v>3</v>
      </c>
      <c r="R717" s="15" t="n">
        <v>0</v>
      </c>
      <c r="S717" s="15" t="n">
        <v>0</v>
      </c>
      <c r="T717" s="15" t="n">
        <v>0</v>
      </c>
      <c r="U717" s="15" t="n">
        <v>106100</v>
      </c>
      <c r="V717">
        <f>IFERROR(VLOOKUP(D717,Tablas_Equivalencia!$A$3:$B$8,2,FALSE),"Sin dato")</f>
        <v/>
      </c>
      <c r="W717">
        <f>IFERROR(VLOOKUP(L717,Tablas_Equivalencia!$D$3:$E$9,2,FALSE),"Sin dato")</f>
        <v/>
      </c>
      <c r="X717">
        <f>IF(I717=1,"Varón","Mujer")</f>
        <v/>
      </c>
      <c r="Y717">
        <f>IFERROR(VLOOKUP(M717,Tablas_Equivalencia!$G$3:$H$6,2,FALSE),"Sin dato")</f>
        <v/>
      </c>
      <c r="Z717">
        <f>IF(J717&lt;=24,"18-24","25-29")</f>
        <v/>
      </c>
      <c r="AA717">
        <f>IF(M717&lt;&gt;1,"",IF(P717=2,1,0))</f>
        <v/>
      </c>
      <c r="AB717">
        <f>IF(M717&lt;&gt;1,"",IF(O717&gt;=2,1,0))</f>
        <v/>
      </c>
      <c r="AC717">
        <f>IF(M717&lt;&gt;1,"",IF(OR(Q717=999,Q717=""),"",IF(OR(Q717&lt;35,Q717&gt;48),1,0)))</f>
        <v/>
      </c>
      <c r="AD717">
        <f>IF(COUNT(AA717:AC717)&lt;3,"",SUM(AA717:AC717))</f>
        <v/>
      </c>
      <c r="AE717">
        <f>IF(L717&gt;=4,2,IF(L717&gt;=2,1,0))</f>
        <v/>
      </c>
      <c r="AF717">
        <f>IF(L717&gt;=5,1,0)</f>
        <v/>
      </c>
      <c r="AG717">
        <f>AE717+AF717</f>
        <v/>
      </c>
      <c r="AH717" s="15">
        <f>IF(M717&lt;&gt;1,"",IF(OR(R717=-9,R717=""),"",R717))</f>
        <v/>
      </c>
      <c r="AI717">
        <f>IF(M717&lt;&gt;1,"",IF(OR(Q717=999,Q717=""),"",Q717))</f>
        <v/>
      </c>
    </row>
    <row r="718">
      <c r="A718" t="inlineStr">
        <is>
          <t>TQRMNOP103629</t>
        </is>
      </c>
      <c r="B718" t="n">
        <v>2025</v>
      </c>
      <c r="C718" t="n">
        <v>1</v>
      </c>
      <c r="D718" t="n">
        <v>43</v>
      </c>
      <c r="E718" t="inlineStr">
        <is>
          <t>N</t>
        </is>
      </c>
      <c r="F718" t="n">
        <v>38</v>
      </c>
      <c r="G718" t="n">
        <v>1483</v>
      </c>
      <c r="H718" t="n">
        <v>1</v>
      </c>
      <c r="I718" t="n">
        <v>2</v>
      </c>
      <c r="J718" t="n">
        <v>21</v>
      </c>
      <c r="K718" t="n">
        <v>2</v>
      </c>
      <c r="L718" t="n">
        <v>5</v>
      </c>
      <c r="M718" t="n">
        <v>1</v>
      </c>
      <c r="N718" t="n">
        <v>1</v>
      </c>
      <c r="O718" t="n">
        <v>3</v>
      </c>
      <c r="P718" t="n">
        <v>2</v>
      </c>
      <c r="Q718" t="n">
        <v>28</v>
      </c>
      <c r="R718" s="15" t="n">
        <v>811000</v>
      </c>
      <c r="S718" s="15" t="n">
        <v>143000</v>
      </c>
      <c r="T718" s="15" t="n">
        <v>954000</v>
      </c>
      <c r="U718" s="15" t="n">
        <v>161200</v>
      </c>
      <c r="V718">
        <f>IFERROR(VLOOKUP(D718,Tablas_Equivalencia!$A$3:$B$8,2,FALSE),"Sin dato")</f>
        <v/>
      </c>
      <c r="W718">
        <f>IFERROR(VLOOKUP(L718,Tablas_Equivalencia!$D$3:$E$9,2,FALSE),"Sin dato")</f>
        <v/>
      </c>
      <c r="X718">
        <f>IF(I718=1,"Varón","Mujer")</f>
        <v/>
      </c>
      <c r="Y718">
        <f>IFERROR(VLOOKUP(M718,Tablas_Equivalencia!$G$3:$H$6,2,FALSE),"Sin dato")</f>
        <v/>
      </c>
      <c r="Z718">
        <f>IF(J718&lt;=24,"18-24","25-29")</f>
        <v/>
      </c>
      <c r="AA718">
        <f>IF(M718&lt;&gt;1,"",IF(P718=2,1,0))</f>
        <v/>
      </c>
      <c r="AB718">
        <f>IF(M718&lt;&gt;1,"",IF(O718&gt;=2,1,0))</f>
        <v/>
      </c>
      <c r="AC718">
        <f>IF(M718&lt;&gt;1,"",IF(OR(Q718=999,Q718=""),"",IF(OR(Q718&lt;35,Q718&gt;48),1,0)))</f>
        <v/>
      </c>
      <c r="AD718">
        <f>IF(COUNT(AA718:AC718)&lt;3,"",SUM(AA718:AC718))</f>
        <v/>
      </c>
      <c r="AE718">
        <f>IF(L718&gt;=4,2,IF(L718&gt;=2,1,0))</f>
        <v/>
      </c>
      <c r="AF718">
        <f>IF(L718&gt;=5,1,0)</f>
        <v/>
      </c>
      <c r="AG718">
        <f>AE718+AF718</f>
        <v/>
      </c>
      <c r="AH718" s="15">
        <f>IF(M718&lt;&gt;1,"",IF(OR(R718=-9,R718=""),"",R718))</f>
        <v/>
      </c>
      <c r="AI718">
        <f>IF(M718&lt;&gt;1,"",IF(OR(Q718=999,Q718=""),"",Q718))</f>
        <v/>
      </c>
    </row>
    <row r="719">
      <c r="A719" t="inlineStr">
        <is>
          <t>TQRMNOP103631</t>
        </is>
      </c>
      <c r="B719" t="n">
        <v>2025</v>
      </c>
      <c r="C719" t="n">
        <v>1</v>
      </c>
      <c r="D719" t="n">
        <v>41</v>
      </c>
      <c r="E719" t="inlineStr">
        <is>
          <t>N</t>
        </is>
      </c>
      <c r="F719" t="n">
        <v>12</v>
      </c>
      <c r="G719" t="n">
        <v>752</v>
      </c>
      <c r="H719" t="n">
        <v>3</v>
      </c>
      <c r="I719" t="n">
        <v>2</v>
      </c>
      <c r="J719" t="n">
        <v>22</v>
      </c>
      <c r="K719" t="n">
        <v>2</v>
      </c>
      <c r="L719" t="n">
        <v>3</v>
      </c>
      <c r="M719" t="n">
        <v>3</v>
      </c>
      <c r="R719" s="15" t="n">
        <v>0</v>
      </c>
      <c r="S719" s="15" t="n">
        <v>0</v>
      </c>
      <c r="T719" s="15" t="n">
        <v>0</v>
      </c>
      <c r="U719" s="15" t="n">
        <v>85600</v>
      </c>
      <c r="V719">
        <f>IFERROR(VLOOKUP(D719,Tablas_Equivalencia!$A$3:$B$8,2,FALSE),"Sin dato")</f>
        <v/>
      </c>
      <c r="W719">
        <f>IFERROR(VLOOKUP(L719,Tablas_Equivalencia!$D$3:$E$9,2,FALSE),"Sin dato")</f>
        <v/>
      </c>
      <c r="X719">
        <f>IF(I719=1,"Varón","Mujer")</f>
        <v/>
      </c>
      <c r="Y719">
        <f>IFERROR(VLOOKUP(M719,Tablas_Equivalencia!$G$3:$H$6,2,FALSE),"Sin dato")</f>
        <v/>
      </c>
      <c r="Z719">
        <f>IF(J719&lt;=24,"18-24","25-29")</f>
        <v/>
      </c>
      <c r="AA719">
        <f>IF(M719&lt;&gt;1,"",IF(P719=2,1,0))</f>
        <v/>
      </c>
      <c r="AB719">
        <f>IF(M719&lt;&gt;1,"",IF(O719&gt;=2,1,0))</f>
        <v/>
      </c>
      <c r="AC719">
        <f>IF(M719&lt;&gt;1,"",IF(OR(Q719=999,Q719=""),"",IF(OR(Q719&lt;35,Q719&gt;48),1,0)))</f>
        <v/>
      </c>
      <c r="AD719">
        <f>IF(COUNT(AA719:AC719)&lt;3,"",SUM(AA719:AC719))</f>
        <v/>
      </c>
      <c r="AE719">
        <f>IF(L719&gt;=4,2,IF(L719&gt;=2,1,0))</f>
        <v/>
      </c>
      <c r="AF719">
        <f>IF(L719&gt;=5,1,0)</f>
        <v/>
      </c>
      <c r="AG719">
        <f>AE719+AF719</f>
        <v/>
      </c>
      <c r="AH719" s="15">
        <f>IF(M719&lt;&gt;1,"",IF(OR(R719=-9,R719=""),"",R719))</f>
        <v/>
      </c>
      <c r="AI719">
        <f>IF(M719&lt;&gt;1,"",IF(OR(Q719=999,Q719=""),"",Q719))</f>
        <v/>
      </c>
    </row>
    <row r="720">
      <c r="A720" t="inlineStr">
        <is>
          <t>TQRMNOP103637</t>
        </is>
      </c>
      <c r="B720" t="n">
        <v>2025</v>
      </c>
      <c r="C720" t="n">
        <v>1</v>
      </c>
      <c r="D720" t="n">
        <v>42</v>
      </c>
      <c r="E720" t="inlineStr">
        <is>
          <t>N</t>
        </is>
      </c>
      <c r="F720" t="n">
        <v>25</v>
      </c>
      <c r="G720" t="n">
        <v>1313</v>
      </c>
      <c r="H720" t="n">
        <v>3</v>
      </c>
      <c r="I720" t="n">
        <v>2</v>
      </c>
      <c r="J720" t="n">
        <v>27</v>
      </c>
      <c r="K720" t="n">
        <v>2</v>
      </c>
      <c r="L720" t="n">
        <v>6</v>
      </c>
      <c r="M720" t="n">
        <v>1</v>
      </c>
      <c r="N720" t="n">
        <v>2</v>
      </c>
      <c r="O720" t="n">
        <v>1</v>
      </c>
      <c r="P720" t="n">
        <v>1</v>
      </c>
      <c r="Q720" t="n">
        <v>52</v>
      </c>
      <c r="R720" s="15" t="n">
        <v>928000</v>
      </c>
      <c r="S720" s="15" t="n">
        <v>0</v>
      </c>
      <c r="T720" s="15" t="n">
        <v>928000</v>
      </c>
      <c r="U720" s="15" t="n">
        <v>30600</v>
      </c>
      <c r="V720">
        <f>IFERROR(VLOOKUP(D720,Tablas_Equivalencia!$A$3:$B$8,2,FALSE),"Sin dato")</f>
        <v/>
      </c>
      <c r="W720">
        <f>IFERROR(VLOOKUP(L720,Tablas_Equivalencia!$D$3:$E$9,2,FALSE),"Sin dato")</f>
        <v/>
      </c>
      <c r="X720">
        <f>IF(I720=1,"Varón","Mujer")</f>
        <v/>
      </c>
      <c r="Y720">
        <f>IFERROR(VLOOKUP(M720,Tablas_Equivalencia!$G$3:$H$6,2,FALSE),"Sin dato")</f>
        <v/>
      </c>
      <c r="Z720">
        <f>IF(J720&lt;=24,"18-24","25-29")</f>
        <v/>
      </c>
      <c r="AA720">
        <f>IF(M720&lt;&gt;1,"",IF(P720=2,1,0))</f>
        <v/>
      </c>
      <c r="AB720">
        <f>IF(M720&lt;&gt;1,"",IF(O720&gt;=2,1,0))</f>
        <v/>
      </c>
      <c r="AC720">
        <f>IF(M720&lt;&gt;1,"",IF(OR(Q720=999,Q720=""),"",IF(OR(Q720&lt;35,Q720&gt;48),1,0)))</f>
        <v/>
      </c>
      <c r="AD720">
        <f>IF(COUNT(AA720:AC720)&lt;3,"",SUM(AA720:AC720))</f>
        <v/>
      </c>
      <c r="AE720">
        <f>IF(L720&gt;=4,2,IF(L720&gt;=2,1,0))</f>
        <v/>
      </c>
      <c r="AF720">
        <f>IF(L720&gt;=5,1,0)</f>
        <v/>
      </c>
      <c r="AG720">
        <f>AE720+AF720</f>
        <v/>
      </c>
      <c r="AH720" s="15">
        <f>IF(M720&lt;&gt;1,"",IF(OR(R720=-9,R720=""),"",R720))</f>
        <v/>
      </c>
      <c r="AI720">
        <f>IF(M720&lt;&gt;1,"",IF(OR(Q720=999,Q720=""),"",Q720))</f>
        <v/>
      </c>
    </row>
    <row r="721">
      <c r="A721" t="inlineStr">
        <is>
          <t>TQRMNOP103652</t>
        </is>
      </c>
      <c r="B721" t="n">
        <v>2025</v>
      </c>
      <c r="C721" t="n">
        <v>1</v>
      </c>
      <c r="D721" t="n">
        <v>1</v>
      </c>
      <c r="E721" t="inlineStr">
        <is>
          <t>S</t>
        </is>
      </c>
      <c r="F721" t="n">
        <v>32</v>
      </c>
      <c r="G721" t="n">
        <v>981</v>
      </c>
      <c r="H721" t="n">
        <v>1</v>
      </c>
      <c r="I721" t="n">
        <v>1</v>
      </c>
      <c r="J721" t="n">
        <v>26</v>
      </c>
      <c r="K721" t="n">
        <v>2</v>
      </c>
      <c r="L721" t="n">
        <v>5</v>
      </c>
      <c r="M721" t="n">
        <v>1</v>
      </c>
      <c r="N721" t="n">
        <v>2</v>
      </c>
      <c r="O721" t="n">
        <v>2</v>
      </c>
      <c r="P721" t="n">
        <v>1</v>
      </c>
      <c r="Q721" t="n">
        <v>28</v>
      </c>
      <c r="R721" s="15" t="n">
        <v>745000</v>
      </c>
      <c r="S721" s="15" t="n">
        <v>0</v>
      </c>
      <c r="T721" s="15" t="n">
        <v>745000</v>
      </c>
      <c r="U721" s="15" t="n">
        <v>339600</v>
      </c>
      <c r="V721">
        <f>IFERROR(VLOOKUP(D721,Tablas_Equivalencia!$A$3:$B$8,2,FALSE),"Sin dato")</f>
        <v/>
      </c>
      <c r="W721">
        <f>IFERROR(VLOOKUP(L721,Tablas_Equivalencia!$D$3:$E$9,2,FALSE),"Sin dato")</f>
        <v/>
      </c>
      <c r="X721">
        <f>IF(I721=1,"Varón","Mujer")</f>
        <v/>
      </c>
      <c r="Y721">
        <f>IFERROR(VLOOKUP(M721,Tablas_Equivalencia!$G$3:$H$6,2,FALSE),"Sin dato")</f>
        <v/>
      </c>
      <c r="Z721">
        <f>IF(J721&lt;=24,"18-24","25-29")</f>
        <v/>
      </c>
      <c r="AA721">
        <f>IF(M721&lt;&gt;1,"",IF(P721=2,1,0))</f>
        <v/>
      </c>
      <c r="AB721">
        <f>IF(M721&lt;&gt;1,"",IF(O721&gt;=2,1,0))</f>
        <v/>
      </c>
      <c r="AC721">
        <f>IF(M721&lt;&gt;1,"",IF(OR(Q721=999,Q721=""),"",IF(OR(Q721&lt;35,Q721&gt;48),1,0)))</f>
        <v/>
      </c>
      <c r="AD721">
        <f>IF(COUNT(AA721:AC721)&lt;3,"",SUM(AA721:AC721))</f>
        <v/>
      </c>
      <c r="AE721">
        <f>IF(L721&gt;=4,2,IF(L721&gt;=2,1,0))</f>
        <v/>
      </c>
      <c r="AF721">
        <f>IF(L721&gt;=5,1,0)</f>
        <v/>
      </c>
      <c r="AG721">
        <f>AE721+AF721</f>
        <v/>
      </c>
      <c r="AH721" s="15">
        <f>IF(M721&lt;&gt;1,"",IF(OR(R721=-9,R721=""),"",R721))</f>
        <v/>
      </c>
      <c r="AI721">
        <f>IF(M721&lt;&gt;1,"",IF(OR(Q721=999,Q721=""),"",Q721))</f>
        <v/>
      </c>
    </row>
    <row r="722">
      <c r="A722" t="inlineStr">
        <is>
          <t>TQRMNOP103663</t>
        </is>
      </c>
      <c r="B722" t="n">
        <v>2025</v>
      </c>
      <c r="C722" t="n">
        <v>1</v>
      </c>
      <c r="D722" t="n">
        <v>40</v>
      </c>
      <c r="E722" t="inlineStr">
        <is>
          <t>N</t>
        </is>
      </c>
      <c r="F722" t="n">
        <v>9</v>
      </c>
      <c r="G722" t="n">
        <v>810</v>
      </c>
      <c r="H722" t="n">
        <v>2</v>
      </c>
      <c r="I722" t="n">
        <v>1</v>
      </c>
      <c r="J722" t="n">
        <v>19</v>
      </c>
      <c r="K722" t="n">
        <v>2</v>
      </c>
      <c r="L722" t="n">
        <v>2</v>
      </c>
      <c r="M722" t="n">
        <v>1</v>
      </c>
      <c r="N722" t="n">
        <v>2</v>
      </c>
      <c r="O722" t="n">
        <v>2</v>
      </c>
      <c r="P722" t="n">
        <v>2</v>
      </c>
      <c r="Q722" t="n">
        <v>39</v>
      </c>
      <c r="R722" s="15" t="n">
        <v>236000</v>
      </c>
      <c r="S722" s="15" t="n">
        <v>0</v>
      </c>
      <c r="T722" s="15" t="n">
        <v>236000</v>
      </c>
      <c r="U722" s="15" t="n">
        <v>144000</v>
      </c>
      <c r="V722">
        <f>IFERROR(VLOOKUP(D722,Tablas_Equivalencia!$A$3:$B$8,2,FALSE),"Sin dato")</f>
        <v/>
      </c>
      <c r="W722">
        <f>IFERROR(VLOOKUP(L722,Tablas_Equivalencia!$D$3:$E$9,2,FALSE),"Sin dato")</f>
        <v/>
      </c>
      <c r="X722">
        <f>IF(I722=1,"Varón","Mujer")</f>
        <v/>
      </c>
      <c r="Y722">
        <f>IFERROR(VLOOKUP(M722,Tablas_Equivalencia!$G$3:$H$6,2,FALSE),"Sin dato")</f>
        <v/>
      </c>
      <c r="Z722">
        <f>IF(J722&lt;=24,"18-24","25-29")</f>
        <v/>
      </c>
      <c r="AA722">
        <f>IF(M722&lt;&gt;1,"",IF(P722=2,1,0))</f>
        <v/>
      </c>
      <c r="AB722">
        <f>IF(M722&lt;&gt;1,"",IF(O722&gt;=2,1,0))</f>
        <v/>
      </c>
      <c r="AC722">
        <f>IF(M722&lt;&gt;1,"",IF(OR(Q722=999,Q722=""),"",IF(OR(Q722&lt;35,Q722&gt;48),1,0)))</f>
        <v/>
      </c>
      <c r="AD722">
        <f>IF(COUNT(AA722:AC722)&lt;3,"",SUM(AA722:AC722))</f>
        <v/>
      </c>
      <c r="AE722">
        <f>IF(L722&gt;=4,2,IF(L722&gt;=2,1,0))</f>
        <v/>
      </c>
      <c r="AF722">
        <f>IF(L722&gt;=5,1,0)</f>
        <v/>
      </c>
      <c r="AG722">
        <f>AE722+AF722</f>
        <v/>
      </c>
      <c r="AH722" s="15">
        <f>IF(M722&lt;&gt;1,"",IF(OR(R722=-9,R722=""),"",R722))</f>
        <v/>
      </c>
      <c r="AI722">
        <f>IF(M722&lt;&gt;1,"",IF(OR(Q722=999,Q722=""),"",Q722))</f>
        <v/>
      </c>
    </row>
    <row r="723">
      <c r="A723" t="inlineStr">
        <is>
          <t>TQRMNOP103674</t>
        </is>
      </c>
      <c r="B723" t="n">
        <v>2025</v>
      </c>
      <c r="C723" t="n">
        <v>1</v>
      </c>
      <c r="D723" t="n">
        <v>43</v>
      </c>
      <c r="E723" t="inlineStr">
        <is>
          <t>S</t>
        </is>
      </c>
      <c r="F723" t="n">
        <v>17</v>
      </c>
      <c r="G723" t="n">
        <v>834</v>
      </c>
      <c r="H723" t="n">
        <v>1</v>
      </c>
      <c r="I723" t="n">
        <v>1</v>
      </c>
      <c r="J723" t="n">
        <v>19</v>
      </c>
      <c r="K723" t="n">
        <v>2</v>
      </c>
      <c r="L723" t="n">
        <v>4</v>
      </c>
      <c r="M723" t="n">
        <v>2</v>
      </c>
      <c r="R723" s="15" t="n">
        <v>0</v>
      </c>
      <c r="S723" s="15" t="n">
        <v>92000</v>
      </c>
      <c r="T723" s="15" t="n">
        <v>92000</v>
      </c>
      <c r="U723" s="15" t="n">
        <v>545600</v>
      </c>
      <c r="V723">
        <f>IFERROR(VLOOKUP(D723,Tablas_Equivalencia!$A$3:$B$8,2,FALSE),"Sin dato")</f>
        <v/>
      </c>
      <c r="W723">
        <f>IFERROR(VLOOKUP(L723,Tablas_Equivalencia!$D$3:$E$9,2,FALSE),"Sin dato")</f>
        <v/>
      </c>
      <c r="X723">
        <f>IF(I723=1,"Varón","Mujer")</f>
        <v/>
      </c>
      <c r="Y723">
        <f>IFERROR(VLOOKUP(M723,Tablas_Equivalencia!$G$3:$H$6,2,FALSE),"Sin dato")</f>
        <v/>
      </c>
      <c r="Z723">
        <f>IF(J723&lt;=24,"18-24","25-29")</f>
        <v/>
      </c>
      <c r="AA723">
        <f>IF(M723&lt;&gt;1,"",IF(P723=2,1,0))</f>
        <v/>
      </c>
      <c r="AB723">
        <f>IF(M723&lt;&gt;1,"",IF(O723&gt;=2,1,0))</f>
        <v/>
      </c>
      <c r="AC723">
        <f>IF(M723&lt;&gt;1,"",IF(OR(Q723=999,Q723=""),"",IF(OR(Q723&lt;35,Q723&gt;48),1,0)))</f>
        <v/>
      </c>
      <c r="AD723">
        <f>IF(COUNT(AA723:AC723)&lt;3,"",SUM(AA723:AC723))</f>
        <v/>
      </c>
      <c r="AE723">
        <f>IF(L723&gt;=4,2,IF(L723&gt;=2,1,0))</f>
        <v/>
      </c>
      <c r="AF723">
        <f>IF(L723&gt;=5,1,0)</f>
        <v/>
      </c>
      <c r="AG723">
        <f>AE723+AF723</f>
        <v/>
      </c>
      <c r="AH723" s="15">
        <f>IF(M723&lt;&gt;1,"",IF(OR(R723=-9,R723=""),"",R723))</f>
        <v/>
      </c>
      <c r="AI723">
        <f>IF(M723&lt;&gt;1,"",IF(OR(Q723=999,Q723=""),"",Q723))</f>
        <v/>
      </c>
    </row>
    <row r="724">
      <c r="A724" t="inlineStr">
        <is>
          <t>TQRMNOP103679</t>
        </is>
      </c>
      <c r="B724" t="n">
        <v>2025</v>
      </c>
      <c r="C724" t="n">
        <v>1</v>
      </c>
      <c r="D724" t="n">
        <v>40</v>
      </c>
      <c r="E724" t="inlineStr">
        <is>
          <t>N</t>
        </is>
      </c>
      <c r="F724" t="n">
        <v>9</v>
      </c>
      <c r="G724" t="n">
        <v>1593</v>
      </c>
      <c r="H724" t="n">
        <v>3</v>
      </c>
      <c r="I724" t="n">
        <v>2</v>
      </c>
      <c r="J724" t="n">
        <v>20</v>
      </c>
      <c r="K724" t="n">
        <v>2</v>
      </c>
      <c r="L724" t="n">
        <v>3</v>
      </c>
      <c r="M724" t="n">
        <v>1</v>
      </c>
      <c r="N724" t="n">
        <v>2</v>
      </c>
      <c r="O724" t="n">
        <v>2</v>
      </c>
      <c r="P724" t="n">
        <v>2</v>
      </c>
      <c r="Q724" t="n">
        <v>27</v>
      </c>
      <c r="R724" s="15" t="n">
        <v>204000</v>
      </c>
      <c r="S724" s="15" t="n">
        <v>0</v>
      </c>
      <c r="T724" s="15" t="n">
        <v>204000</v>
      </c>
      <c r="U724" s="15" t="n">
        <v>92000</v>
      </c>
      <c r="V724">
        <f>IFERROR(VLOOKUP(D724,Tablas_Equivalencia!$A$3:$B$8,2,FALSE),"Sin dato")</f>
        <v/>
      </c>
      <c r="W724">
        <f>IFERROR(VLOOKUP(L724,Tablas_Equivalencia!$D$3:$E$9,2,FALSE),"Sin dato")</f>
        <v/>
      </c>
      <c r="X724">
        <f>IF(I724=1,"Varón","Mujer")</f>
        <v/>
      </c>
      <c r="Y724">
        <f>IFERROR(VLOOKUP(M724,Tablas_Equivalencia!$G$3:$H$6,2,FALSE),"Sin dato")</f>
        <v/>
      </c>
      <c r="Z724">
        <f>IF(J724&lt;=24,"18-24","25-29")</f>
        <v/>
      </c>
      <c r="AA724">
        <f>IF(M724&lt;&gt;1,"",IF(P724=2,1,0))</f>
        <v/>
      </c>
      <c r="AB724">
        <f>IF(M724&lt;&gt;1,"",IF(O724&gt;=2,1,0))</f>
        <v/>
      </c>
      <c r="AC724">
        <f>IF(M724&lt;&gt;1,"",IF(OR(Q724=999,Q724=""),"",IF(OR(Q724&lt;35,Q724&gt;48),1,0)))</f>
        <v/>
      </c>
      <c r="AD724">
        <f>IF(COUNT(AA724:AC724)&lt;3,"",SUM(AA724:AC724))</f>
        <v/>
      </c>
      <c r="AE724">
        <f>IF(L724&gt;=4,2,IF(L724&gt;=2,1,0))</f>
        <v/>
      </c>
      <c r="AF724">
        <f>IF(L724&gt;=5,1,0)</f>
        <v/>
      </c>
      <c r="AG724">
        <f>AE724+AF724</f>
        <v/>
      </c>
      <c r="AH724" s="15">
        <f>IF(M724&lt;&gt;1,"",IF(OR(R724=-9,R724=""),"",R724))</f>
        <v/>
      </c>
      <c r="AI724">
        <f>IF(M724&lt;&gt;1,"",IF(OR(Q724=999,Q724=""),"",Q724))</f>
        <v/>
      </c>
    </row>
    <row r="725">
      <c r="A725" t="inlineStr">
        <is>
          <t>TQRMNOP103694</t>
        </is>
      </c>
      <c r="B725" t="n">
        <v>2025</v>
      </c>
      <c r="C725" t="n">
        <v>1</v>
      </c>
      <c r="D725" t="n">
        <v>40</v>
      </c>
      <c r="E725" t="inlineStr">
        <is>
          <t>S</t>
        </is>
      </c>
      <c r="F725" t="n">
        <v>7</v>
      </c>
      <c r="G725" t="n">
        <v>1922</v>
      </c>
      <c r="H725" t="n">
        <v>1</v>
      </c>
      <c r="I725" t="n">
        <v>2</v>
      </c>
      <c r="J725" t="n">
        <v>22</v>
      </c>
      <c r="K725" t="n">
        <v>2</v>
      </c>
      <c r="L725" t="n">
        <v>6</v>
      </c>
      <c r="M725" t="n">
        <v>1</v>
      </c>
      <c r="N725" t="n">
        <v>3</v>
      </c>
      <c r="O725" t="n">
        <v>1</v>
      </c>
      <c r="P725" t="n">
        <v>1</v>
      </c>
      <c r="Q725" t="n">
        <v>39</v>
      </c>
      <c r="R725" s="15" t="n">
        <v>433000</v>
      </c>
      <c r="S725" s="15" t="n">
        <v>0</v>
      </c>
      <c r="T725" s="15" t="n">
        <v>433000</v>
      </c>
      <c r="U725" s="15" t="n">
        <v>166800</v>
      </c>
      <c r="V725">
        <f>IFERROR(VLOOKUP(D725,Tablas_Equivalencia!$A$3:$B$8,2,FALSE),"Sin dato")</f>
        <v/>
      </c>
      <c r="W725">
        <f>IFERROR(VLOOKUP(L725,Tablas_Equivalencia!$D$3:$E$9,2,FALSE),"Sin dato")</f>
        <v/>
      </c>
      <c r="X725">
        <f>IF(I725=1,"Varón","Mujer")</f>
        <v/>
      </c>
      <c r="Y725">
        <f>IFERROR(VLOOKUP(M725,Tablas_Equivalencia!$G$3:$H$6,2,FALSE),"Sin dato")</f>
        <v/>
      </c>
      <c r="Z725">
        <f>IF(J725&lt;=24,"18-24","25-29")</f>
        <v/>
      </c>
      <c r="AA725">
        <f>IF(M725&lt;&gt;1,"",IF(P725=2,1,0))</f>
        <v/>
      </c>
      <c r="AB725">
        <f>IF(M725&lt;&gt;1,"",IF(O725&gt;=2,1,0))</f>
        <v/>
      </c>
      <c r="AC725">
        <f>IF(M725&lt;&gt;1,"",IF(OR(Q725=999,Q725=""),"",IF(OR(Q725&lt;35,Q725&gt;48),1,0)))</f>
        <v/>
      </c>
      <c r="AD725">
        <f>IF(COUNT(AA725:AC725)&lt;3,"",SUM(AA725:AC725))</f>
        <v/>
      </c>
      <c r="AE725">
        <f>IF(L725&gt;=4,2,IF(L725&gt;=2,1,0))</f>
        <v/>
      </c>
      <c r="AF725">
        <f>IF(L725&gt;=5,1,0)</f>
        <v/>
      </c>
      <c r="AG725">
        <f>AE725+AF725</f>
        <v/>
      </c>
      <c r="AH725" s="15">
        <f>IF(M725&lt;&gt;1,"",IF(OR(R725=-9,R725=""),"",R725))</f>
        <v/>
      </c>
      <c r="AI725">
        <f>IF(M725&lt;&gt;1,"",IF(OR(Q725=999,Q725=""),"",Q725))</f>
        <v/>
      </c>
    </row>
    <row r="726">
      <c r="A726" t="inlineStr">
        <is>
          <t>TQRMNOP103695</t>
        </is>
      </c>
      <c r="B726" t="n">
        <v>2025</v>
      </c>
      <c r="C726" t="n">
        <v>1</v>
      </c>
      <c r="D726" t="n">
        <v>44</v>
      </c>
      <c r="E726" t="inlineStr">
        <is>
          <t>N</t>
        </is>
      </c>
      <c r="F726" t="n">
        <v>4</v>
      </c>
      <c r="G726" t="n">
        <v>1142</v>
      </c>
      <c r="H726" t="n">
        <v>3</v>
      </c>
      <c r="I726" t="n">
        <v>2</v>
      </c>
      <c r="J726" t="n">
        <v>22</v>
      </c>
      <c r="K726" t="n">
        <v>1</v>
      </c>
      <c r="L726" t="n">
        <v>1</v>
      </c>
      <c r="M726" t="n">
        <v>3</v>
      </c>
      <c r="R726" s="15" t="n">
        <v>0</v>
      </c>
      <c r="S726" s="15" t="n">
        <v>0</v>
      </c>
      <c r="T726" s="15" t="n">
        <v>0</v>
      </c>
      <c r="U726" s="15" t="n">
        <v>162000</v>
      </c>
      <c r="V726">
        <f>IFERROR(VLOOKUP(D726,Tablas_Equivalencia!$A$3:$B$8,2,FALSE),"Sin dato")</f>
        <v/>
      </c>
      <c r="W726">
        <f>IFERROR(VLOOKUP(L726,Tablas_Equivalencia!$D$3:$E$9,2,FALSE),"Sin dato")</f>
        <v/>
      </c>
      <c r="X726">
        <f>IF(I726=1,"Varón","Mujer")</f>
        <v/>
      </c>
      <c r="Y726">
        <f>IFERROR(VLOOKUP(M726,Tablas_Equivalencia!$G$3:$H$6,2,FALSE),"Sin dato")</f>
        <v/>
      </c>
      <c r="Z726">
        <f>IF(J726&lt;=24,"18-24","25-29")</f>
        <v/>
      </c>
      <c r="AA726">
        <f>IF(M726&lt;&gt;1,"",IF(P726=2,1,0))</f>
        <v/>
      </c>
      <c r="AB726">
        <f>IF(M726&lt;&gt;1,"",IF(O726&gt;=2,1,0))</f>
        <v/>
      </c>
      <c r="AC726">
        <f>IF(M726&lt;&gt;1,"",IF(OR(Q726=999,Q726=""),"",IF(OR(Q726&lt;35,Q726&gt;48),1,0)))</f>
        <v/>
      </c>
      <c r="AD726">
        <f>IF(COUNT(AA726:AC726)&lt;3,"",SUM(AA726:AC726))</f>
        <v/>
      </c>
      <c r="AE726">
        <f>IF(L726&gt;=4,2,IF(L726&gt;=2,1,0))</f>
        <v/>
      </c>
      <c r="AF726">
        <f>IF(L726&gt;=5,1,0)</f>
        <v/>
      </c>
      <c r="AG726">
        <f>AE726+AF726</f>
        <v/>
      </c>
      <c r="AH726" s="15">
        <f>IF(M726&lt;&gt;1,"",IF(OR(R726=-9,R726=""),"",R726))</f>
        <v/>
      </c>
      <c r="AI726">
        <f>IF(M726&lt;&gt;1,"",IF(OR(Q726=999,Q726=""),"",Q726))</f>
        <v/>
      </c>
    </row>
    <row r="727">
      <c r="A727" t="inlineStr">
        <is>
          <t>TQRMNOP103698</t>
        </is>
      </c>
      <c r="B727" t="n">
        <v>2025</v>
      </c>
      <c r="C727" t="n">
        <v>1</v>
      </c>
      <c r="D727" t="n">
        <v>44</v>
      </c>
      <c r="E727" t="inlineStr">
        <is>
          <t>N</t>
        </is>
      </c>
      <c r="F727" t="n">
        <v>5</v>
      </c>
      <c r="G727" t="n">
        <v>569</v>
      </c>
      <c r="H727" t="n">
        <v>1</v>
      </c>
      <c r="I727" t="n">
        <v>1</v>
      </c>
      <c r="J727" t="n">
        <v>29</v>
      </c>
      <c r="K727" t="n">
        <v>2</v>
      </c>
      <c r="L727" t="n">
        <v>3</v>
      </c>
      <c r="M727" t="n">
        <v>1</v>
      </c>
      <c r="N727" t="n">
        <v>3</v>
      </c>
      <c r="O727" t="n">
        <v>2</v>
      </c>
      <c r="P727" t="n">
        <v>2</v>
      </c>
      <c r="Q727" t="n">
        <v>35</v>
      </c>
      <c r="R727" s="15" t="n">
        <v>371000</v>
      </c>
      <c r="S727" s="15" t="n">
        <v>0</v>
      </c>
      <c r="T727" s="15" t="n">
        <v>371000</v>
      </c>
      <c r="U727" s="15" t="n">
        <v>70300</v>
      </c>
      <c r="V727">
        <f>IFERROR(VLOOKUP(D727,Tablas_Equivalencia!$A$3:$B$8,2,FALSE),"Sin dato")</f>
        <v/>
      </c>
      <c r="W727">
        <f>IFERROR(VLOOKUP(L727,Tablas_Equivalencia!$D$3:$E$9,2,FALSE),"Sin dato")</f>
        <v/>
      </c>
      <c r="X727">
        <f>IF(I727=1,"Varón","Mujer")</f>
        <v/>
      </c>
      <c r="Y727">
        <f>IFERROR(VLOOKUP(M727,Tablas_Equivalencia!$G$3:$H$6,2,FALSE),"Sin dato")</f>
        <v/>
      </c>
      <c r="Z727">
        <f>IF(J727&lt;=24,"18-24","25-29")</f>
        <v/>
      </c>
      <c r="AA727">
        <f>IF(M727&lt;&gt;1,"",IF(P727=2,1,0))</f>
        <v/>
      </c>
      <c r="AB727">
        <f>IF(M727&lt;&gt;1,"",IF(O727&gt;=2,1,0))</f>
        <v/>
      </c>
      <c r="AC727">
        <f>IF(M727&lt;&gt;1,"",IF(OR(Q727=999,Q727=""),"",IF(OR(Q727&lt;35,Q727&gt;48),1,0)))</f>
        <v/>
      </c>
      <c r="AD727">
        <f>IF(COUNT(AA727:AC727)&lt;3,"",SUM(AA727:AC727))</f>
        <v/>
      </c>
      <c r="AE727">
        <f>IF(L727&gt;=4,2,IF(L727&gt;=2,1,0))</f>
        <v/>
      </c>
      <c r="AF727">
        <f>IF(L727&gt;=5,1,0)</f>
        <v/>
      </c>
      <c r="AG727">
        <f>AE727+AF727</f>
        <v/>
      </c>
      <c r="AH727" s="15">
        <f>IF(M727&lt;&gt;1,"",IF(OR(R727=-9,R727=""),"",R727))</f>
        <v/>
      </c>
      <c r="AI727">
        <f>IF(M727&lt;&gt;1,"",IF(OR(Q727=999,Q727=""),"",Q727))</f>
        <v/>
      </c>
    </row>
    <row r="728">
      <c r="A728" t="inlineStr">
        <is>
          <t>TQRMNOP103704</t>
        </is>
      </c>
      <c r="B728" t="n">
        <v>2025</v>
      </c>
      <c r="C728" t="n">
        <v>1</v>
      </c>
      <c r="D728" t="n">
        <v>42</v>
      </c>
      <c r="E728" t="inlineStr">
        <is>
          <t>N</t>
        </is>
      </c>
      <c r="F728" t="n">
        <v>27</v>
      </c>
      <c r="G728" t="n">
        <v>1725</v>
      </c>
      <c r="H728" t="n">
        <v>10</v>
      </c>
      <c r="I728" t="n">
        <v>1</v>
      </c>
      <c r="J728" t="n">
        <v>21</v>
      </c>
      <c r="K728" t="n">
        <v>2</v>
      </c>
      <c r="L728" t="n">
        <v>5</v>
      </c>
      <c r="M728" t="n">
        <v>3</v>
      </c>
      <c r="R728" s="15" t="n">
        <v>0</v>
      </c>
      <c r="S728" s="15" t="n">
        <v>37000</v>
      </c>
      <c r="T728" s="15" t="n">
        <v>37000</v>
      </c>
      <c r="U728" s="15" t="n">
        <v>175000</v>
      </c>
      <c r="V728">
        <f>IFERROR(VLOOKUP(D728,Tablas_Equivalencia!$A$3:$B$8,2,FALSE),"Sin dato")</f>
        <v/>
      </c>
      <c r="W728">
        <f>IFERROR(VLOOKUP(L728,Tablas_Equivalencia!$D$3:$E$9,2,FALSE),"Sin dato")</f>
        <v/>
      </c>
      <c r="X728">
        <f>IF(I728=1,"Varón","Mujer")</f>
        <v/>
      </c>
      <c r="Y728">
        <f>IFERROR(VLOOKUP(M728,Tablas_Equivalencia!$G$3:$H$6,2,FALSE),"Sin dato")</f>
        <v/>
      </c>
      <c r="Z728">
        <f>IF(J728&lt;=24,"18-24","25-29")</f>
        <v/>
      </c>
      <c r="AA728">
        <f>IF(M728&lt;&gt;1,"",IF(P728=2,1,0))</f>
        <v/>
      </c>
      <c r="AB728">
        <f>IF(M728&lt;&gt;1,"",IF(O728&gt;=2,1,0))</f>
        <v/>
      </c>
      <c r="AC728">
        <f>IF(M728&lt;&gt;1,"",IF(OR(Q728=999,Q728=""),"",IF(OR(Q728&lt;35,Q728&gt;48),1,0)))</f>
        <v/>
      </c>
      <c r="AD728">
        <f>IF(COUNT(AA728:AC728)&lt;3,"",SUM(AA728:AC728))</f>
        <v/>
      </c>
      <c r="AE728">
        <f>IF(L728&gt;=4,2,IF(L728&gt;=2,1,0))</f>
        <v/>
      </c>
      <c r="AF728">
        <f>IF(L728&gt;=5,1,0)</f>
        <v/>
      </c>
      <c r="AG728">
        <f>AE728+AF728</f>
        <v/>
      </c>
      <c r="AH728" s="15">
        <f>IF(M728&lt;&gt;1,"",IF(OR(R728=-9,R728=""),"",R728))</f>
        <v/>
      </c>
      <c r="AI728">
        <f>IF(M728&lt;&gt;1,"",IF(OR(Q728=999,Q728=""),"",Q728))</f>
        <v/>
      </c>
    </row>
    <row r="729">
      <c r="A729" t="inlineStr">
        <is>
          <t>TQRMNOP103709</t>
        </is>
      </c>
      <c r="B729" t="n">
        <v>2025</v>
      </c>
      <c r="C729" t="n">
        <v>1</v>
      </c>
      <c r="D729" t="n">
        <v>42</v>
      </c>
      <c r="E729" t="inlineStr">
        <is>
          <t>S</t>
        </is>
      </c>
      <c r="F729" t="n">
        <v>10</v>
      </c>
      <c r="G729" t="n">
        <v>815</v>
      </c>
      <c r="H729" t="n">
        <v>1</v>
      </c>
      <c r="I729" t="n">
        <v>1</v>
      </c>
      <c r="J729" t="n">
        <v>27</v>
      </c>
      <c r="K729" t="n">
        <v>1</v>
      </c>
      <c r="L729" t="n">
        <v>5</v>
      </c>
      <c r="M729" t="n">
        <v>1</v>
      </c>
      <c r="N729" t="n">
        <v>3</v>
      </c>
      <c r="O729" t="n">
        <v>1</v>
      </c>
      <c r="P729" t="n">
        <v>1</v>
      </c>
      <c r="Q729" t="n">
        <v>45</v>
      </c>
      <c r="R729" s="15" t="n">
        <v>1374000</v>
      </c>
      <c r="S729" s="15" t="n">
        <v>0</v>
      </c>
      <c r="T729" s="15" t="n">
        <v>1374000</v>
      </c>
      <c r="U729" s="15" t="n">
        <v>156000</v>
      </c>
      <c r="V729">
        <f>IFERROR(VLOOKUP(D729,Tablas_Equivalencia!$A$3:$B$8,2,FALSE),"Sin dato")</f>
        <v/>
      </c>
      <c r="W729">
        <f>IFERROR(VLOOKUP(L729,Tablas_Equivalencia!$D$3:$E$9,2,FALSE),"Sin dato")</f>
        <v/>
      </c>
      <c r="X729">
        <f>IF(I729=1,"Varón","Mujer")</f>
        <v/>
      </c>
      <c r="Y729">
        <f>IFERROR(VLOOKUP(M729,Tablas_Equivalencia!$G$3:$H$6,2,FALSE),"Sin dato")</f>
        <v/>
      </c>
      <c r="Z729">
        <f>IF(J729&lt;=24,"18-24","25-29")</f>
        <v/>
      </c>
      <c r="AA729">
        <f>IF(M729&lt;&gt;1,"",IF(P729=2,1,0))</f>
        <v/>
      </c>
      <c r="AB729">
        <f>IF(M729&lt;&gt;1,"",IF(O729&gt;=2,1,0))</f>
        <v/>
      </c>
      <c r="AC729">
        <f>IF(M729&lt;&gt;1,"",IF(OR(Q729=999,Q729=""),"",IF(OR(Q729&lt;35,Q729&gt;48),1,0)))</f>
        <v/>
      </c>
      <c r="AD729">
        <f>IF(COUNT(AA729:AC729)&lt;3,"",SUM(AA729:AC729))</f>
        <v/>
      </c>
      <c r="AE729">
        <f>IF(L729&gt;=4,2,IF(L729&gt;=2,1,0))</f>
        <v/>
      </c>
      <c r="AF729">
        <f>IF(L729&gt;=5,1,0)</f>
        <v/>
      </c>
      <c r="AG729">
        <f>AE729+AF729</f>
        <v/>
      </c>
      <c r="AH729" s="15">
        <f>IF(M729&lt;&gt;1,"",IF(OR(R729=-9,R729=""),"",R729))</f>
        <v/>
      </c>
      <c r="AI729">
        <f>IF(M729&lt;&gt;1,"",IF(OR(Q729=999,Q729=""),"",Q729))</f>
        <v/>
      </c>
    </row>
    <row r="730">
      <c r="A730" t="inlineStr">
        <is>
          <t>TQRMNOP103715</t>
        </is>
      </c>
      <c r="B730" t="n">
        <v>2025</v>
      </c>
      <c r="C730" t="n">
        <v>1</v>
      </c>
      <c r="D730" t="n">
        <v>41</v>
      </c>
      <c r="E730" t="inlineStr">
        <is>
          <t>N</t>
        </is>
      </c>
      <c r="F730" t="n">
        <v>15</v>
      </c>
      <c r="G730" t="n">
        <v>1388</v>
      </c>
      <c r="H730" t="n">
        <v>2</v>
      </c>
      <c r="I730" t="n">
        <v>2</v>
      </c>
      <c r="J730" t="n">
        <v>20</v>
      </c>
      <c r="K730" t="n">
        <v>2</v>
      </c>
      <c r="L730" t="n">
        <v>4</v>
      </c>
      <c r="M730" t="n">
        <v>1</v>
      </c>
      <c r="N730" t="n">
        <v>3</v>
      </c>
      <c r="O730" t="n">
        <v>1</v>
      </c>
      <c r="P730" t="n">
        <v>1</v>
      </c>
      <c r="Q730" t="n">
        <v>45</v>
      </c>
      <c r="R730" s="15" t="n">
        <v>552000</v>
      </c>
      <c r="S730" s="15" t="n">
        <v>82000</v>
      </c>
      <c r="T730" s="15" t="n">
        <v>634000</v>
      </c>
      <c r="U730" s="15" t="n">
        <v>383600</v>
      </c>
      <c r="V730">
        <f>IFERROR(VLOOKUP(D730,Tablas_Equivalencia!$A$3:$B$8,2,FALSE),"Sin dato")</f>
        <v/>
      </c>
      <c r="W730">
        <f>IFERROR(VLOOKUP(L730,Tablas_Equivalencia!$D$3:$E$9,2,FALSE),"Sin dato")</f>
        <v/>
      </c>
      <c r="X730">
        <f>IF(I730=1,"Varón","Mujer")</f>
        <v/>
      </c>
      <c r="Y730">
        <f>IFERROR(VLOOKUP(M730,Tablas_Equivalencia!$G$3:$H$6,2,FALSE),"Sin dato")</f>
        <v/>
      </c>
      <c r="Z730">
        <f>IF(J730&lt;=24,"18-24","25-29")</f>
        <v/>
      </c>
      <c r="AA730">
        <f>IF(M730&lt;&gt;1,"",IF(P730=2,1,0))</f>
        <v/>
      </c>
      <c r="AB730">
        <f>IF(M730&lt;&gt;1,"",IF(O730&gt;=2,1,0))</f>
        <v/>
      </c>
      <c r="AC730">
        <f>IF(M730&lt;&gt;1,"",IF(OR(Q730=999,Q730=""),"",IF(OR(Q730&lt;35,Q730&gt;48),1,0)))</f>
        <v/>
      </c>
      <c r="AD730">
        <f>IF(COUNT(AA730:AC730)&lt;3,"",SUM(AA730:AC730))</f>
        <v/>
      </c>
      <c r="AE730">
        <f>IF(L730&gt;=4,2,IF(L730&gt;=2,1,0))</f>
        <v/>
      </c>
      <c r="AF730">
        <f>IF(L730&gt;=5,1,0)</f>
        <v/>
      </c>
      <c r="AG730">
        <f>AE730+AF730</f>
        <v/>
      </c>
      <c r="AH730" s="15">
        <f>IF(M730&lt;&gt;1,"",IF(OR(R730=-9,R730=""),"",R730))</f>
        <v/>
      </c>
      <c r="AI730">
        <f>IF(M730&lt;&gt;1,"",IF(OR(Q730=999,Q730=""),"",Q730))</f>
        <v/>
      </c>
    </row>
    <row r="731">
      <c r="A731" t="inlineStr">
        <is>
          <t>TQRMNOP103722</t>
        </is>
      </c>
      <c r="B731" t="n">
        <v>2025</v>
      </c>
      <c r="C731" t="n">
        <v>1</v>
      </c>
      <c r="D731" t="n">
        <v>43</v>
      </c>
      <c r="E731" t="inlineStr">
        <is>
          <t>S</t>
        </is>
      </c>
      <c r="F731" t="n">
        <v>17</v>
      </c>
      <c r="G731" t="n">
        <v>954</v>
      </c>
      <c r="H731" t="n">
        <v>3</v>
      </c>
      <c r="I731" t="n">
        <v>1</v>
      </c>
      <c r="J731" t="n">
        <v>26</v>
      </c>
      <c r="K731" t="n">
        <v>2</v>
      </c>
      <c r="L731" t="n">
        <v>4</v>
      </c>
      <c r="M731" t="n">
        <v>1</v>
      </c>
      <c r="N731" t="n">
        <v>3</v>
      </c>
      <c r="O731" t="n">
        <v>3</v>
      </c>
      <c r="P731" t="n">
        <v>2</v>
      </c>
      <c r="Q731" t="n">
        <v>45</v>
      </c>
      <c r="R731" s="15" t="n">
        <v>549000</v>
      </c>
      <c r="S731" s="15" t="n">
        <v>0</v>
      </c>
      <c r="T731" s="15" t="n">
        <v>549000</v>
      </c>
      <c r="U731" s="15" t="n">
        <v>94200</v>
      </c>
      <c r="V731">
        <f>IFERROR(VLOOKUP(D731,Tablas_Equivalencia!$A$3:$B$8,2,FALSE),"Sin dato")</f>
        <v/>
      </c>
      <c r="W731">
        <f>IFERROR(VLOOKUP(L731,Tablas_Equivalencia!$D$3:$E$9,2,FALSE),"Sin dato")</f>
        <v/>
      </c>
      <c r="X731">
        <f>IF(I731=1,"Varón","Mujer")</f>
        <v/>
      </c>
      <c r="Y731">
        <f>IFERROR(VLOOKUP(M731,Tablas_Equivalencia!$G$3:$H$6,2,FALSE),"Sin dato")</f>
        <v/>
      </c>
      <c r="Z731">
        <f>IF(J731&lt;=24,"18-24","25-29")</f>
        <v/>
      </c>
      <c r="AA731">
        <f>IF(M731&lt;&gt;1,"",IF(P731=2,1,0))</f>
        <v/>
      </c>
      <c r="AB731">
        <f>IF(M731&lt;&gt;1,"",IF(O731&gt;=2,1,0))</f>
        <v/>
      </c>
      <c r="AC731">
        <f>IF(M731&lt;&gt;1,"",IF(OR(Q731=999,Q731=""),"",IF(OR(Q731&lt;35,Q731&gt;48),1,0)))</f>
        <v/>
      </c>
      <c r="AD731">
        <f>IF(COUNT(AA731:AC731)&lt;3,"",SUM(AA731:AC731))</f>
        <v/>
      </c>
      <c r="AE731">
        <f>IF(L731&gt;=4,2,IF(L731&gt;=2,1,0))</f>
        <v/>
      </c>
      <c r="AF731">
        <f>IF(L731&gt;=5,1,0)</f>
        <v/>
      </c>
      <c r="AG731">
        <f>AE731+AF731</f>
        <v/>
      </c>
      <c r="AH731" s="15">
        <f>IF(M731&lt;&gt;1,"",IF(OR(R731=-9,R731=""),"",R731))</f>
        <v/>
      </c>
      <c r="AI731">
        <f>IF(M731&lt;&gt;1,"",IF(OR(Q731=999,Q731=""),"",Q731))</f>
        <v/>
      </c>
    </row>
    <row r="732">
      <c r="A732" t="inlineStr">
        <is>
          <t>TQRMNOP103723</t>
        </is>
      </c>
      <c r="B732" t="n">
        <v>2025</v>
      </c>
      <c r="C732" t="n">
        <v>1</v>
      </c>
      <c r="D732" t="n">
        <v>1</v>
      </c>
      <c r="E732" t="inlineStr">
        <is>
          <t>S</t>
        </is>
      </c>
      <c r="F732" t="n">
        <v>32</v>
      </c>
      <c r="G732" t="n">
        <v>649</v>
      </c>
      <c r="H732" t="n">
        <v>3</v>
      </c>
      <c r="I732" t="n">
        <v>1</v>
      </c>
      <c r="J732" t="n">
        <v>26</v>
      </c>
      <c r="K732" t="n">
        <v>1</v>
      </c>
      <c r="L732" t="n">
        <v>5</v>
      </c>
      <c r="M732" t="n">
        <v>1</v>
      </c>
      <c r="N732" t="n">
        <v>3</v>
      </c>
      <c r="O732" t="n">
        <v>1</v>
      </c>
      <c r="P732" t="n">
        <v>1</v>
      </c>
      <c r="Q732" t="n">
        <v>23</v>
      </c>
      <c r="R732" s="15" t="n">
        <v>-9</v>
      </c>
      <c r="S732" s="15" t="n">
        <v>0</v>
      </c>
      <c r="T732" s="15" t="n">
        <v>0</v>
      </c>
      <c r="U732" s="15" t="n">
        <v>134000</v>
      </c>
      <c r="V732">
        <f>IFERROR(VLOOKUP(D732,Tablas_Equivalencia!$A$3:$B$8,2,FALSE),"Sin dato")</f>
        <v/>
      </c>
      <c r="W732">
        <f>IFERROR(VLOOKUP(L732,Tablas_Equivalencia!$D$3:$E$9,2,FALSE),"Sin dato")</f>
        <v/>
      </c>
      <c r="X732">
        <f>IF(I732=1,"Varón","Mujer")</f>
        <v/>
      </c>
      <c r="Y732">
        <f>IFERROR(VLOOKUP(M732,Tablas_Equivalencia!$G$3:$H$6,2,FALSE),"Sin dato")</f>
        <v/>
      </c>
      <c r="Z732">
        <f>IF(J732&lt;=24,"18-24","25-29")</f>
        <v/>
      </c>
      <c r="AA732">
        <f>IF(M732&lt;&gt;1,"",IF(P732=2,1,0))</f>
        <v/>
      </c>
      <c r="AB732">
        <f>IF(M732&lt;&gt;1,"",IF(O732&gt;=2,1,0))</f>
        <v/>
      </c>
      <c r="AC732">
        <f>IF(M732&lt;&gt;1,"",IF(OR(Q732=999,Q732=""),"",IF(OR(Q732&lt;35,Q732&gt;48),1,0)))</f>
        <v/>
      </c>
      <c r="AD732">
        <f>IF(COUNT(AA732:AC732)&lt;3,"",SUM(AA732:AC732))</f>
        <v/>
      </c>
      <c r="AE732">
        <f>IF(L732&gt;=4,2,IF(L732&gt;=2,1,0))</f>
        <v/>
      </c>
      <c r="AF732">
        <f>IF(L732&gt;=5,1,0)</f>
        <v/>
      </c>
      <c r="AG732">
        <f>AE732+AF732</f>
        <v/>
      </c>
      <c r="AH732" s="15">
        <f>IF(M732&lt;&gt;1,"",IF(OR(R732=-9,R732=""),"",R732))</f>
        <v/>
      </c>
      <c r="AI732">
        <f>IF(M732&lt;&gt;1,"",IF(OR(Q732=999,Q732=""),"",Q732))</f>
        <v/>
      </c>
    </row>
    <row r="733">
      <c r="A733" t="inlineStr">
        <is>
          <t>TQRMNOP103724</t>
        </is>
      </c>
      <c r="B733" t="n">
        <v>2025</v>
      </c>
      <c r="C733" t="n">
        <v>1</v>
      </c>
      <c r="D733" t="n">
        <v>41</v>
      </c>
      <c r="E733" t="inlineStr">
        <is>
          <t>N</t>
        </is>
      </c>
      <c r="F733" t="n">
        <v>15</v>
      </c>
      <c r="G733" t="n">
        <v>1077</v>
      </c>
      <c r="H733" t="n">
        <v>3</v>
      </c>
      <c r="I733" t="n">
        <v>1</v>
      </c>
      <c r="J733" t="n">
        <v>26</v>
      </c>
      <c r="K733" t="n">
        <v>2</v>
      </c>
      <c r="L733" t="n">
        <v>3</v>
      </c>
      <c r="M733" t="n">
        <v>1</v>
      </c>
      <c r="N733" t="n">
        <v>3</v>
      </c>
      <c r="O733" t="n">
        <v>1</v>
      </c>
      <c r="P733" t="n">
        <v>2</v>
      </c>
      <c r="Q733" t="n">
        <v>50</v>
      </c>
      <c r="R733" s="15" t="n">
        <v>545000</v>
      </c>
      <c r="S733" s="15" t="n">
        <v>0</v>
      </c>
      <c r="T733" s="15" t="n">
        <v>545000</v>
      </c>
      <c r="U733" s="15" t="n">
        <v>143400</v>
      </c>
      <c r="V733">
        <f>IFERROR(VLOOKUP(D733,Tablas_Equivalencia!$A$3:$B$8,2,FALSE),"Sin dato")</f>
        <v/>
      </c>
      <c r="W733">
        <f>IFERROR(VLOOKUP(L733,Tablas_Equivalencia!$D$3:$E$9,2,FALSE),"Sin dato")</f>
        <v/>
      </c>
      <c r="X733">
        <f>IF(I733=1,"Varón","Mujer")</f>
        <v/>
      </c>
      <c r="Y733">
        <f>IFERROR(VLOOKUP(M733,Tablas_Equivalencia!$G$3:$H$6,2,FALSE),"Sin dato")</f>
        <v/>
      </c>
      <c r="Z733">
        <f>IF(J733&lt;=24,"18-24","25-29")</f>
        <v/>
      </c>
      <c r="AA733">
        <f>IF(M733&lt;&gt;1,"",IF(P733=2,1,0))</f>
        <v/>
      </c>
      <c r="AB733">
        <f>IF(M733&lt;&gt;1,"",IF(O733&gt;=2,1,0))</f>
        <v/>
      </c>
      <c r="AC733">
        <f>IF(M733&lt;&gt;1,"",IF(OR(Q733=999,Q733=""),"",IF(OR(Q733&lt;35,Q733&gt;48),1,0)))</f>
        <v/>
      </c>
      <c r="AD733">
        <f>IF(COUNT(AA733:AC733)&lt;3,"",SUM(AA733:AC733))</f>
        <v/>
      </c>
      <c r="AE733">
        <f>IF(L733&gt;=4,2,IF(L733&gt;=2,1,0))</f>
        <v/>
      </c>
      <c r="AF733">
        <f>IF(L733&gt;=5,1,0)</f>
        <v/>
      </c>
      <c r="AG733">
        <f>AE733+AF733</f>
        <v/>
      </c>
      <c r="AH733" s="15">
        <f>IF(M733&lt;&gt;1,"",IF(OR(R733=-9,R733=""),"",R733))</f>
        <v/>
      </c>
      <c r="AI733">
        <f>IF(M733&lt;&gt;1,"",IF(OR(Q733=999,Q733=""),"",Q733))</f>
        <v/>
      </c>
    </row>
    <row r="734">
      <c r="A734" t="inlineStr">
        <is>
          <t>TQRMNOP103725</t>
        </is>
      </c>
      <c r="B734" t="n">
        <v>2025</v>
      </c>
      <c r="C734" t="n">
        <v>1</v>
      </c>
      <c r="D734" t="n">
        <v>44</v>
      </c>
      <c r="E734" t="inlineStr">
        <is>
          <t>N</t>
        </is>
      </c>
      <c r="F734" t="n">
        <v>6</v>
      </c>
      <c r="G734" t="n">
        <v>766</v>
      </c>
      <c r="H734" t="n">
        <v>1</v>
      </c>
      <c r="I734" t="n">
        <v>1</v>
      </c>
      <c r="J734" t="n">
        <v>25</v>
      </c>
      <c r="K734" t="n">
        <v>2</v>
      </c>
      <c r="L734" t="n">
        <v>5</v>
      </c>
      <c r="M734" t="n">
        <v>1</v>
      </c>
      <c r="N734" t="n">
        <v>3</v>
      </c>
      <c r="O734" t="n">
        <v>2</v>
      </c>
      <c r="P734" t="n">
        <v>2</v>
      </c>
      <c r="Q734" t="n">
        <v>32</v>
      </c>
      <c r="R734" s="15" t="n">
        <v>579000</v>
      </c>
      <c r="S734" s="15" t="n">
        <v>37000</v>
      </c>
      <c r="T734" s="15" t="n">
        <v>616000</v>
      </c>
      <c r="U734" s="15" t="n">
        <v>400500</v>
      </c>
      <c r="V734">
        <f>IFERROR(VLOOKUP(D734,Tablas_Equivalencia!$A$3:$B$8,2,FALSE),"Sin dato")</f>
        <v/>
      </c>
      <c r="W734">
        <f>IFERROR(VLOOKUP(L734,Tablas_Equivalencia!$D$3:$E$9,2,FALSE),"Sin dato")</f>
        <v/>
      </c>
      <c r="X734">
        <f>IF(I734=1,"Varón","Mujer")</f>
        <v/>
      </c>
      <c r="Y734">
        <f>IFERROR(VLOOKUP(M734,Tablas_Equivalencia!$G$3:$H$6,2,FALSE),"Sin dato")</f>
        <v/>
      </c>
      <c r="Z734">
        <f>IF(J734&lt;=24,"18-24","25-29")</f>
        <v/>
      </c>
      <c r="AA734">
        <f>IF(M734&lt;&gt;1,"",IF(P734=2,1,0))</f>
        <v/>
      </c>
      <c r="AB734">
        <f>IF(M734&lt;&gt;1,"",IF(O734&gt;=2,1,0))</f>
        <v/>
      </c>
      <c r="AC734">
        <f>IF(M734&lt;&gt;1,"",IF(OR(Q734=999,Q734=""),"",IF(OR(Q734&lt;35,Q734&gt;48),1,0)))</f>
        <v/>
      </c>
      <c r="AD734">
        <f>IF(COUNT(AA734:AC734)&lt;3,"",SUM(AA734:AC734))</f>
        <v/>
      </c>
      <c r="AE734">
        <f>IF(L734&gt;=4,2,IF(L734&gt;=2,1,0))</f>
        <v/>
      </c>
      <c r="AF734">
        <f>IF(L734&gt;=5,1,0)</f>
        <v/>
      </c>
      <c r="AG734">
        <f>AE734+AF734</f>
        <v/>
      </c>
      <c r="AH734" s="15">
        <f>IF(M734&lt;&gt;1,"",IF(OR(R734=-9,R734=""),"",R734))</f>
        <v/>
      </c>
      <c r="AI734">
        <f>IF(M734&lt;&gt;1,"",IF(OR(Q734=999,Q734=""),"",Q734))</f>
        <v/>
      </c>
    </row>
    <row r="735">
      <c r="A735" t="inlineStr">
        <is>
          <t>TQRMNOP103735</t>
        </is>
      </c>
      <c r="B735" t="n">
        <v>2025</v>
      </c>
      <c r="C735" t="n">
        <v>1</v>
      </c>
      <c r="D735" t="n">
        <v>1</v>
      </c>
      <c r="E735" t="inlineStr">
        <is>
          <t>S</t>
        </is>
      </c>
      <c r="F735" t="n">
        <v>32</v>
      </c>
      <c r="G735" t="n">
        <v>1283</v>
      </c>
      <c r="H735" t="n">
        <v>1</v>
      </c>
      <c r="I735" t="n">
        <v>2</v>
      </c>
      <c r="J735" t="n">
        <v>29</v>
      </c>
      <c r="K735" t="n">
        <v>1</v>
      </c>
      <c r="L735" t="n">
        <v>5</v>
      </c>
      <c r="M735" t="n">
        <v>1</v>
      </c>
      <c r="N735" t="n">
        <v>3</v>
      </c>
      <c r="O735" t="n">
        <v>2</v>
      </c>
      <c r="P735" t="n">
        <v>2</v>
      </c>
      <c r="Q735" t="n">
        <v>20</v>
      </c>
      <c r="R735" s="15" t="n">
        <v>597000</v>
      </c>
      <c r="S735" s="15" t="n">
        <v>0</v>
      </c>
      <c r="T735" s="15" t="n">
        <v>597000</v>
      </c>
      <c r="U735" s="15" t="n">
        <v>144100</v>
      </c>
      <c r="V735">
        <f>IFERROR(VLOOKUP(D735,Tablas_Equivalencia!$A$3:$B$8,2,FALSE),"Sin dato")</f>
        <v/>
      </c>
      <c r="W735">
        <f>IFERROR(VLOOKUP(L735,Tablas_Equivalencia!$D$3:$E$9,2,FALSE),"Sin dato")</f>
        <v/>
      </c>
      <c r="X735">
        <f>IF(I735=1,"Varón","Mujer")</f>
        <v/>
      </c>
      <c r="Y735">
        <f>IFERROR(VLOOKUP(M735,Tablas_Equivalencia!$G$3:$H$6,2,FALSE),"Sin dato")</f>
        <v/>
      </c>
      <c r="Z735">
        <f>IF(J735&lt;=24,"18-24","25-29")</f>
        <v/>
      </c>
      <c r="AA735">
        <f>IF(M735&lt;&gt;1,"",IF(P735=2,1,0))</f>
        <v/>
      </c>
      <c r="AB735">
        <f>IF(M735&lt;&gt;1,"",IF(O735&gt;=2,1,0))</f>
        <v/>
      </c>
      <c r="AC735">
        <f>IF(M735&lt;&gt;1,"",IF(OR(Q735=999,Q735=""),"",IF(OR(Q735&lt;35,Q735&gt;48),1,0)))</f>
        <v/>
      </c>
      <c r="AD735">
        <f>IF(COUNT(AA735:AC735)&lt;3,"",SUM(AA735:AC735))</f>
        <v/>
      </c>
      <c r="AE735">
        <f>IF(L735&gt;=4,2,IF(L735&gt;=2,1,0))</f>
        <v/>
      </c>
      <c r="AF735">
        <f>IF(L735&gt;=5,1,0)</f>
        <v/>
      </c>
      <c r="AG735">
        <f>AE735+AF735</f>
        <v/>
      </c>
      <c r="AH735" s="15">
        <f>IF(M735&lt;&gt;1,"",IF(OR(R735=-9,R735=""),"",R735))</f>
        <v/>
      </c>
      <c r="AI735">
        <f>IF(M735&lt;&gt;1,"",IF(OR(Q735=999,Q735=""),"",Q735))</f>
        <v/>
      </c>
    </row>
    <row r="736">
      <c r="A736" t="inlineStr">
        <is>
          <t>TQRMNOP103738</t>
        </is>
      </c>
      <c r="B736" t="n">
        <v>2025</v>
      </c>
      <c r="C736" t="n">
        <v>1</v>
      </c>
      <c r="D736" t="n">
        <v>40</v>
      </c>
      <c r="E736" t="inlineStr">
        <is>
          <t>N</t>
        </is>
      </c>
      <c r="F736" t="n">
        <v>9</v>
      </c>
      <c r="G736" t="n">
        <v>978</v>
      </c>
      <c r="H736" t="n">
        <v>3</v>
      </c>
      <c r="I736" t="n">
        <v>2</v>
      </c>
      <c r="J736" t="n">
        <v>20</v>
      </c>
      <c r="K736" t="n">
        <v>1</v>
      </c>
      <c r="L736" t="n">
        <v>5</v>
      </c>
      <c r="M736" t="n">
        <v>3</v>
      </c>
      <c r="R736" s="15" t="n">
        <v>0</v>
      </c>
      <c r="S736" s="15" t="n">
        <v>0</v>
      </c>
      <c r="T736" s="15" t="n">
        <v>0</v>
      </c>
      <c r="U736" s="15" t="n">
        <v>281200</v>
      </c>
      <c r="V736">
        <f>IFERROR(VLOOKUP(D736,Tablas_Equivalencia!$A$3:$B$8,2,FALSE),"Sin dato")</f>
        <v/>
      </c>
      <c r="W736">
        <f>IFERROR(VLOOKUP(L736,Tablas_Equivalencia!$D$3:$E$9,2,FALSE),"Sin dato")</f>
        <v/>
      </c>
      <c r="X736">
        <f>IF(I736=1,"Varón","Mujer")</f>
        <v/>
      </c>
      <c r="Y736">
        <f>IFERROR(VLOOKUP(M736,Tablas_Equivalencia!$G$3:$H$6,2,FALSE),"Sin dato")</f>
        <v/>
      </c>
      <c r="Z736">
        <f>IF(J736&lt;=24,"18-24","25-29")</f>
        <v/>
      </c>
      <c r="AA736">
        <f>IF(M736&lt;&gt;1,"",IF(P736=2,1,0))</f>
        <v/>
      </c>
      <c r="AB736">
        <f>IF(M736&lt;&gt;1,"",IF(O736&gt;=2,1,0))</f>
        <v/>
      </c>
      <c r="AC736">
        <f>IF(M736&lt;&gt;1,"",IF(OR(Q736=999,Q736=""),"",IF(OR(Q736&lt;35,Q736&gt;48),1,0)))</f>
        <v/>
      </c>
      <c r="AD736">
        <f>IF(COUNT(AA736:AC736)&lt;3,"",SUM(AA736:AC736))</f>
        <v/>
      </c>
      <c r="AE736">
        <f>IF(L736&gt;=4,2,IF(L736&gt;=2,1,0))</f>
        <v/>
      </c>
      <c r="AF736">
        <f>IF(L736&gt;=5,1,0)</f>
        <v/>
      </c>
      <c r="AG736">
        <f>AE736+AF736</f>
        <v/>
      </c>
      <c r="AH736" s="15">
        <f>IF(M736&lt;&gt;1,"",IF(OR(R736=-9,R736=""),"",R736))</f>
        <v/>
      </c>
      <c r="AI736">
        <f>IF(M736&lt;&gt;1,"",IF(OR(Q736=999,Q736=""),"",Q736))</f>
        <v/>
      </c>
    </row>
    <row r="737">
      <c r="A737" t="inlineStr">
        <is>
          <t>TQRMNOP103740</t>
        </is>
      </c>
      <c r="B737" t="n">
        <v>2025</v>
      </c>
      <c r="C737" t="n">
        <v>1</v>
      </c>
      <c r="D737" t="n">
        <v>40</v>
      </c>
      <c r="E737" t="inlineStr">
        <is>
          <t>N</t>
        </is>
      </c>
      <c r="F737" t="n">
        <v>22</v>
      </c>
      <c r="G737" t="n">
        <v>1280</v>
      </c>
      <c r="H737" t="n">
        <v>3</v>
      </c>
      <c r="I737" t="n">
        <v>1</v>
      </c>
      <c r="J737" t="n">
        <v>22</v>
      </c>
      <c r="K737" t="n">
        <v>1</v>
      </c>
      <c r="L737" t="n">
        <v>3</v>
      </c>
      <c r="M737" t="n">
        <v>3</v>
      </c>
      <c r="R737" s="15" t="n">
        <v>0</v>
      </c>
      <c r="S737" s="15" t="n">
        <v>43000</v>
      </c>
      <c r="T737" s="15" t="n">
        <v>43000</v>
      </c>
      <c r="U737" s="15" t="n">
        <v>122700</v>
      </c>
      <c r="V737">
        <f>IFERROR(VLOOKUP(D737,Tablas_Equivalencia!$A$3:$B$8,2,FALSE),"Sin dato")</f>
        <v/>
      </c>
      <c r="W737">
        <f>IFERROR(VLOOKUP(L737,Tablas_Equivalencia!$D$3:$E$9,2,FALSE),"Sin dato")</f>
        <v/>
      </c>
      <c r="X737">
        <f>IF(I737=1,"Varón","Mujer")</f>
        <v/>
      </c>
      <c r="Y737">
        <f>IFERROR(VLOOKUP(M737,Tablas_Equivalencia!$G$3:$H$6,2,FALSE),"Sin dato")</f>
        <v/>
      </c>
      <c r="Z737">
        <f>IF(J737&lt;=24,"18-24","25-29")</f>
        <v/>
      </c>
      <c r="AA737">
        <f>IF(M737&lt;&gt;1,"",IF(P737=2,1,0))</f>
        <v/>
      </c>
      <c r="AB737">
        <f>IF(M737&lt;&gt;1,"",IF(O737&gt;=2,1,0))</f>
        <v/>
      </c>
      <c r="AC737">
        <f>IF(M737&lt;&gt;1,"",IF(OR(Q737=999,Q737=""),"",IF(OR(Q737&lt;35,Q737&gt;48),1,0)))</f>
        <v/>
      </c>
      <c r="AD737">
        <f>IF(COUNT(AA737:AC737)&lt;3,"",SUM(AA737:AC737))</f>
        <v/>
      </c>
      <c r="AE737">
        <f>IF(L737&gt;=4,2,IF(L737&gt;=2,1,0))</f>
        <v/>
      </c>
      <c r="AF737">
        <f>IF(L737&gt;=5,1,0)</f>
        <v/>
      </c>
      <c r="AG737">
        <f>AE737+AF737</f>
        <v/>
      </c>
      <c r="AH737" s="15">
        <f>IF(M737&lt;&gt;1,"",IF(OR(R737=-9,R737=""),"",R737))</f>
        <v/>
      </c>
      <c r="AI737">
        <f>IF(M737&lt;&gt;1,"",IF(OR(Q737=999,Q737=""),"",Q737))</f>
        <v/>
      </c>
    </row>
    <row r="738">
      <c r="A738" t="inlineStr">
        <is>
          <t>TQRMNOP103753</t>
        </is>
      </c>
      <c r="B738" t="n">
        <v>2025</v>
      </c>
      <c r="C738" t="n">
        <v>1</v>
      </c>
      <c r="D738" t="n">
        <v>43</v>
      </c>
      <c r="E738" t="inlineStr">
        <is>
          <t>S</t>
        </is>
      </c>
      <c r="F738" t="n">
        <v>19</v>
      </c>
      <c r="G738" t="n">
        <v>1327</v>
      </c>
      <c r="H738" t="n">
        <v>2</v>
      </c>
      <c r="I738" t="n">
        <v>1</v>
      </c>
      <c r="J738" t="n">
        <v>24</v>
      </c>
      <c r="K738" t="n">
        <v>1</v>
      </c>
      <c r="L738" t="n">
        <v>4</v>
      </c>
      <c r="M738" t="n">
        <v>1</v>
      </c>
      <c r="N738" t="n">
        <v>3</v>
      </c>
      <c r="O738" t="n">
        <v>1</v>
      </c>
      <c r="P738" t="n">
        <v>1</v>
      </c>
      <c r="Q738" t="n">
        <v>44</v>
      </c>
      <c r="R738" s="15" t="n">
        <v>1432000</v>
      </c>
      <c r="S738" s="15" t="n">
        <v>0</v>
      </c>
      <c r="T738" s="15" t="n">
        <v>1432000</v>
      </c>
      <c r="U738" s="15" t="n">
        <v>83700</v>
      </c>
      <c r="V738">
        <f>IFERROR(VLOOKUP(D738,Tablas_Equivalencia!$A$3:$B$8,2,FALSE),"Sin dato")</f>
        <v/>
      </c>
      <c r="W738">
        <f>IFERROR(VLOOKUP(L738,Tablas_Equivalencia!$D$3:$E$9,2,FALSE),"Sin dato")</f>
        <v/>
      </c>
      <c r="X738">
        <f>IF(I738=1,"Varón","Mujer")</f>
        <v/>
      </c>
      <c r="Y738">
        <f>IFERROR(VLOOKUP(M738,Tablas_Equivalencia!$G$3:$H$6,2,FALSE),"Sin dato")</f>
        <v/>
      </c>
      <c r="Z738">
        <f>IF(J738&lt;=24,"18-24","25-29")</f>
        <v/>
      </c>
      <c r="AA738">
        <f>IF(M738&lt;&gt;1,"",IF(P738=2,1,0))</f>
        <v/>
      </c>
      <c r="AB738">
        <f>IF(M738&lt;&gt;1,"",IF(O738&gt;=2,1,0))</f>
        <v/>
      </c>
      <c r="AC738">
        <f>IF(M738&lt;&gt;1,"",IF(OR(Q738=999,Q738=""),"",IF(OR(Q738&lt;35,Q738&gt;48),1,0)))</f>
        <v/>
      </c>
      <c r="AD738">
        <f>IF(COUNT(AA738:AC738)&lt;3,"",SUM(AA738:AC738))</f>
        <v/>
      </c>
      <c r="AE738">
        <f>IF(L738&gt;=4,2,IF(L738&gt;=2,1,0))</f>
        <v/>
      </c>
      <c r="AF738">
        <f>IF(L738&gt;=5,1,0)</f>
        <v/>
      </c>
      <c r="AG738">
        <f>AE738+AF738</f>
        <v/>
      </c>
      <c r="AH738" s="15">
        <f>IF(M738&lt;&gt;1,"",IF(OR(R738=-9,R738=""),"",R738))</f>
        <v/>
      </c>
      <c r="AI738">
        <f>IF(M738&lt;&gt;1,"",IF(OR(Q738=999,Q738=""),"",Q738))</f>
        <v/>
      </c>
    </row>
    <row r="739">
      <c r="A739" t="inlineStr">
        <is>
          <t>TQRMNOP103755</t>
        </is>
      </c>
      <c r="B739" t="n">
        <v>2025</v>
      </c>
      <c r="C739" t="n">
        <v>1</v>
      </c>
      <c r="D739" t="n">
        <v>1</v>
      </c>
      <c r="E739" t="inlineStr">
        <is>
          <t>S</t>
        </is>
      </c>
      <c r="F739" t="n">
        <v>32</v>
      </c>
      <c r="G739" t="n">
        <v>345</v>
      </c>
      <c r="H739" t="n">
        <v>2</v>
      </c>
      <c r="I739" t="n">
        <v>2</v>
      </c>
      <c r="J739" t="n">
        <v>22</v>
      </c>
      <c r="K739" t="n">
        <v>2</v>
      </c>
      <c r="L739" t="n">
        <v>4</v>
      </c>
      <c r="M739" t="n">
        <v>1</v>
      </c>
      <c r="N739" t="n">
        <v>3</v>
      </c>
      <c r="O739" t="n">
        <v>2</v>
      </c>
      <c r="P739" t="n">
        <v>2</v>
      </c>
      <c r="Q739" t="n">
        <v>30</v>
      </c>
      <c r="R739" s="15" t="n">
        <v>513000</v>
      </c>
      <c r="S739" s="15" t="n">
        <v>0</v>
      </c>
      <c r="T739" s="15" t="n">
        <v>513000</v>
      </c>
      <c r="U739" s="15" t="n">
        <v>638300</v>
      </c>
      <c r="V739">
        <f>IFERROR(VLOOKUP(D739,Tablas_Equivalencia!$A$3:$B$8,2,FALSE),"Sin dato")</f>
        <v/>
      </c>
      <c r="W739">
        <f>IFERROR(VLOOKUP(L739,Tablas_Equivalencia!$D$3:$E$9,2,FALSE),"Sin dato")</f>
        <v/>
      </c>
      <c r="X739">
        <f>IF(I739=1,"Varón","Mujer")</f>
        <v/>
      </c>
      <c r="Y739">
        <f>IFERROR(VLOOKUP(M739,Tablas_Equivalencia!$G$3:$H$6,2,FALSE),"Sin dato")</f>
        <v/>
      </c>
      <c r="Z739">
        <f>IF(J739&lt;=24,"18-24","25-29")</f>
        <v/>
      </c>
      <c r="AA739">
        <f>IF(M739&lt;&gt;1,"",IF(P739=2,1,0))</f>
        <v/>
      </c>
      <c r="AB739">
        <f>IF(M739&lt;&gt;1,"",IF(O739&gt;=2,1,0))</f>
        <v/>
      </c>
      <c r="AC739">
        <f>IF(M739&lt;&gt;1,"",IF(OR(Q739=999,Q739=""),"",IF(OR(Q739&lt;35,Q739&gt;48),1,0)))</f>
        <v/>
      </c>
      <c r="AD739">
        <f>IF(COUNT(AA739:AC739)&lt;3,"",SUM(AA739:AC739))</f>
        <v/>
      </c>
      <c r="AE739">
        <f>IF(L739&gt;=4,2,IF(L739&gt;=2,1,0))</f>
        <v/>
      </c>
      <c r="AF739">
        <f>IF(L739&gt;=5,1,0)</f>
        <v/>
      </c>
      <c r="AG739">
        <f>AE739+AF739</f>
        <v/>
      </c>
      <c r="AH739" s="15">
        <f>IF(M739&lt;&gt;1,"",IF(OR(R739=-9,R739=""),"",R739))</f>
        <v/>
      </c>
      <c r="AI739">
        <f>IF(M739&lt;&gt;1,"",IF(OR(Q739=999,Q739=""),"",Q739))</f>
        <v/>
      </c>
    </row>
    <row r="740">
      <c r="A740" t="inlineStr">
        <is>
          <t>TQRMNOP103756</t>
        </is>
      </c>
      <c r="B740" t="n">
        <v>2025</v>
      </c>
      <c r="C740" t="n">
        <v>1</v>
      </c>
      <c r="D740" t="n">
        <v>41</v>
      </c>
      <c r="E740" t="inlineStr">
        <is>
          <t>S</t>
        </is>
      </c>
      <c r="F740" t="n">
        <v>8</v>
      </c>
      <c r="G740" t="n">
        <v>1065</v>
      </c>
      <c r="H740" t="n">
        <v>3</v>
      </c>
      <c r="I740" t="n">
        <v>1</v>
      </c>
      <c r="J740" t="n">
        <v>26</v>
      </c>
      <c r="K740" t="n">
        <v>2</v>
      </c>
      <c r="L740" t="n">
        <v>6</v>
      </c>
      <c r="M740" t="n">
        <v>1</v>
      </c>
      <c r="N740" t="n">
        <v>3</v>
      </c>
      <c r="O740" t="n">
        <v>2</v>
      </c>
      <c r="P740" t="n">
        <v>2</v>
      </c>
      <c r="Q740" t="n">
        <v>30</v>
      </c>
      <c r="R740" s="15" t="n">
        <v>611000</v>
      </c>
      <c r="S740" s="15" t="n">
        <v>0</v>
      </c>
      <c r="T740" s="15" t="n">
        <v>611000</v>
      </c>
      <c r="U740" s="15" t="n">
        <v>146800</v>
      </c>
      <c r="V740">
        <f>IFERROR(VLOOKUP(D740,Tablas_Equivalencia!$A$3:$B$8,2,FALSE),"Sin dato")</f>
        <v/>
      </c>
      <c r="W740">
        <f>IFERROR(VLOOKUP(L740,Tablas_Equivalencia!$D$3:$E$9,2,FALSE),"Sin dato")</f>
        <v/>
      </c>
      <c r="X740">
        <f>IF(I740=1,"Varón","Mujer")</f>
        <v/>
      </c>
      <c r="Y740">
        <f>IFERROR(VLOOKUP(M740,Tablas_Equivalencia!$G$3:$H$6,2,FALSE),"Sin dato")</f>
        <v/>
      </c>
      <c r="Z740">
        <f>IF(J740&lt;=24,"18-24","25-29")</f>
        <v/>
      </c>
      <c r="AA740">
        <f>IF(M740&lt;&gt;1,"",IF(P740=2,1,0))</f>
        <v/>
      </c>
      <c r="AB740">
        <f>IF(M740&lt;&gt;1,"",IF(O740&gt;=2,1,0))</f>
        <v/>
      </c>
      <c r="AC740">
        <f>IF(M740&lt;&gt;1,"",IF(OR(Q740=999,Q740=""),"",IF(OR(Q740&lt;35,Q740&gt;48),1,0)))</f>
        <v/>
      </c>
      <c r="AD740">
        <f>IF(COUNT(AA740:AC740)&lt;3,"",SUM(AA740:AC740))</f>
        <v/>
      </c>
      <c r="AE740">
        <f>IF(L740&gt;=4,2,IF(L740&gt;=2,1,0))</f>
        <v/>
      </c>
      <c r="AF740">
        <f>IF(L740&gt;=5,1,0)</f>
        <v/>
      </c>
      <c r="AG740">
        <f>AE740+AF740</f>
        <v/>
      </c>
      <c r="AH740" s="15">
        <f>IF(M740&lt;&gt;1,"",IF(OR(R740=-9,R740=""),"",R740))</f>
        <v/>
      </c>
      <c r="AI740">
        <f>IF(M740&lt;&gt;1,"",IF(OR(Q740=999,Q740=""),"",Q740))</f>
        <v/>
      </c>
    </row>
    <row r="741">
      <c r="A741" t="inlineStr">
        <is>
          <t>TQRMNOP103765</t>
        </is>
      </c>
      <c r="B741" t="n">
        <v>2025</v>
      </c>
      <c r="C741" t="n">
        <v>1</v>
      </c>
      <c r="D741" t="n">
        <v>1</v>
      </c>
      <c r="E741" t="inlineStr">
        <is>
          <t>S</t>
        </is>
      </c>
      <c r="F741" t="n">
        <v>33</v>
      </c>
      <c r="G741" t="n">
        <v>450</v>
      </c>
      <c r="H741" t="n">
        <v>3</v>
      </c>
      <c r="I741" t="n">
        <v>2</v>
      </c>
      <c r="J741" t="n">
        <v>20</v>
      </c>
      <c r="K741" t="n">
        <v>2</v>
      </c>
      <c r="L741" t="n">
        <v>6</v>
      </c>
      <c r="M741" t="n">
        <v>2</v>
      </c>
      <c r="R741" s="15" t="n">
        <v>0</v>
      </c>
      <c r="S741" s="15" t="n">
        <v>0</v>
      </c>
      <c r="T741" s="15" t="n">
        <v>0</v>
      </c>
      <c r="U741" s="15" t="n">
        <v>89700</v>
      </c>
      <c r="V741">
        <f>IFERROR(VLOOKUP(D741,Tablas_Equivalencia!$A$3:$B$8,2,FALSE),"Sin dato")</f>
        <v/>
      </c>
      <c r="W741">
        <f>IFERROR(VLOOKUP(L741,Tablas_Equivalencia!$D$3:$E$9,2,FALSE),"Sin dato")</f>
        <v/>
      </c>
      <c r="X741">
        <f>IF(I741=1,"Varón","Mujer")</f>
        <v/>
      </c>
      <c r="Y741">
        <f>IFERROR(VLOOKUP(M741,Tablas_Equivalencia!$G$3:$H$6,2,FALSE),"Sin dato")</f>
        <v/>
      </c>
      <c r="Z741">
        <f>IF(J741&lt;=24,"18-24","25-29")</f>
        <v/>
      </c>
      <c r="AA741">
        <f>IF(M741&lt;&gt;1,"",IF(P741=2,1,0))</f>
        <v/>
      </c>
      <c r="AB741">
        <f>IF(M741&lt;&gt;1,"",IF(O741&gt;=2,1,0))</f>
        <v/>
      </c>
      <c r="AC741">
        <f>IF(M741&lt;&gt;1,"",IF(OR(Q741=999,Q741=""),"",IF(OR(Q741&lt;35,Q741&gt;48),1,0)))</f>
        <v/>
      </c>
      <c r="AD741">
        <f>IF(COUNT(AA741:AC741)&lt;3,"",SUM(AA741:AC741))</f>
        <v/>
      </c>
      <c r="AE741">
        <f>IF(L741&gt;=4,2,IF(L741&gt;=2,1,0))</f>
        <v/>
      </c>
      <c r="AF741">
        <f>IF(L741&gt;=5,1,0)</f>
        <v/>
      </c>
      <c r="AG741">
        <f>AE741+AF741</f>
        <v/>
      </c>
      <c r="AH741" s="15">
        <f>IF(M741&lt;&gt;1,"",IF(OR(R741=-9,R741=""),"",R741))</f>
        <v/>
      </c>
      <c r="AI741">
        <f>IF(M741&lt;&gt;1,"",IF(OR(Q741=999,Q741=""),"",Q741))</f>
        <v/>
      </c>
    </row>
    <row r="742">
      <c r="A742" t="inlineStr">
        <is>
          <t>TQRMNOP103769</t>
        </is>
      </c>
      <c r="B742" t="n">
        <v>2025</v>
      </c>
      <c r="C742" t="n">
        <v>1</v>
      </c>
      <c r="D742" t="n">
        <v>42</v>
      </c>
      <c r="E742" t="inlineStr">
        <is>
          <t>S</t>
        </is>
      </c>
      <c r="F742" t="n">
        <v>10</v>
      </c>
      <c r="G742" t="n">
        <v>1145</v>
      </c>
      <c r="H742" t="n">
        <v>3</v>
      </c>
      <c r="I742" t="n">
        <v>1</v>
      </c>
      <c r="J742" t="n">
        <v>21</v>
      </c>
      <c r="K742" t="n">
        <v>1</v>
      </c>
      <c r="L742" t="n">
        <v>3</v>
      </c>
      <c r="M742" t="n">
        <v>1</v>
      </c>
      <c r="N742" t="n">
        <v>3</v>
      </c>
      <c r="O742" t="n">
        <v>1</v>
      </c>
      <c r="P742" t="n">
        <v>1</v>
      </c>
      <c r="Q742" t="n">
        <v>42</v>
      </c>
      <c r="R742" s="15" t="n">
        <v>273000</v>
      </c>
      <c r="S742" s="15" t="n">
        <v>0</v>
      </c>
      <c r="T742" s="15" t="n">
        <v>273000</v>
      </c>
      <c r="U742" s="15" t="n">
        <v>209600</v>
      </c>
      <c r="V742">
        <f>IFERROR(VLOOKUP(D742,Tablas_Equivalencia!$A$3:$B$8,2,FALSE),"Sin dato")</f>
        <v/>
      </c>
      <c r="W742">
        <f>IFERROR(VLOOKUP(L742,Tablas_Equivalencia!$D$3:$E$9,2,FALSE),"Sin dato")</f>
        <v/>
      </c>
      <c r="X742">
        <f>IF(I742=1,"Varón","Mujer")</f>
        <v/>
      </c>
      <c r="Y742">
        <f>IFERROR(VLOOKUP(M742,Tablas_Equivalencia!$G$3:$H$6,2,FALSE),"Sin dato")</f>
        <v/>
      </c>
      <c r="Z742">
        <f>IF(J742&lt;=24,"18-24","25-29")</f>
        <v/>
      </c>
      <c r="AA742">
        <f>IF(M742&lt;&gt;1,"",IF(P742=2,1,0))</f>
        <v/>
      </c>
      <c r="AB742">
        <f>IF(M742&lt;&gt;1,"",IF(O742&gt;=2,1,0))</f>
        <v/>
      </c>
      <c r="AC742">
        <f>IF(M742&lt;&gt;1,"",IF(OR(Q742=999,Q742=""),"",IF(OR(Q742&lt;35,Q742&gt;48),1,0)))</f>
        <v/>
      </c>
      <c r="AD742">
        <f>IF(COUNT(AA742:AC742)&lt;3,"",SUM(AA742:AC742))</f>
        <v/>
      </c>
      <c r="AE742">
        <f>IF(L742&gt;=4,2,IF(L742&gt;=2,1,0))</f>
        <v/>
      </c>
      <c r="AF742">
        <f>IF(L742&gt;=5,1,0)</f>
        <v/>
      </c>
      <c r="AG742">
        <f>AE742+AF742</f>
        <v/>
      </c>
      <c r="AH742" s="15">
        <f>IF(M742&lt;&gt;1,"",IF(OR(R742=-9,R742=""),"",R742))</f>
        <v/>
      </c>
      <c r="AI742">
        <f>IF(M742&lt;&gt;1,"",IF(OR(Q742=999,Q742=""),"",Q742))</f>
        <v/>
      </c>
    </row>
    <row r="743">
      <c r="A743" t="inlineStr">
        <is>
          <t>TQRMNOP103772</t>
        </is>
      </c>
      <c r="B743" t="n">
        <v>2025</v>
      </c>
      <c r="C743" t="n">
        <v>1</v>
      </c>
      <c r="D743" t="n">
        <v>43</v>
      </c>
      <c r="E743" t="inlineStr">
        <is>
          <t>N</t>
        </is>
      </c>
      <c r="F743" t="n">
        <v>34</v>
      </c>
      <c r="G743" t="n">
        <v>1389</v>
      </c>
      <c r="H743" t="n">
        <v>2</v>
      </c>
      <c r="I743" t="n">
        <v>2</v>
      </c>
      <c r="J743" t="n">
        <v>29</v>
      </c>
      <c r="K743" t="n">
        <v>1</v>
      </c>
      <c r="L743" t="n">
        <v>5</v>
      </c>
      <c r="M743" t="n">
        <v>1</v>
      </c>
      <c r="N743" t="n">
        <v>2</v>
      </c>
      <c r="O743" t="n">
        <v>2</v>
      </c>
      <c r="P743" t="n">
        <v>2</v>
      </c>
      <c r="Q743" t="n">
        <v>24</v>
      </c>
      <c r="R743" s="15" t="n">
        <v>-9</v>
      </c>
      <c r="S743" s="15" t="n">
        <v>0</v>
      </c>
      <c r="T743" s="15" t="n">
        <v>0</v>
      </c>
      <c r="U743" s="15" t="n">
        <v>196300</v>
      </c>
      <c r="V743">
        <f>IFERROR(VLOOKUP(D743,Tablas_Equivalencia!$A$3:$B$8,2,FALSE),"Sin dato")</f>
        <v/>
      </c>
      <c r="W743">
        <f>IFERROR(VLOOKUP(L743,Tablas_Equivalencia!$D$3:$E$9,2,FALSE),"Sin dato")</f>
        <v/>
      </c>
      <c r="X743">
        <f>IF(I743=1,"Varón","Mujer")</f>
        <v/>
      </c>
      <c r="Y743">
        <f>IFERROR(VLOOKUP(M743,Tablas_Equivalencia!$G$3:$H$6,2,FALSE),"Sin dato")</f>
        <v/>
      </c>
      <c r="Z743">
        <f>IF(J743&lt;=24,"18-24","25-29")</f>
        <v/>
      </c>
      <c r="AA743">
        <f>IF(M743&lt;&gt;1,"",IF(P743=2,1,0))</f>
        <v/>
      </c>
      <c r="AB743">
        <f>IF(M743&lt;&gt;1,"",IF(O743&gt;=2,1,0))</f>
        <v/>
      </c>
      <c r="AC743">
        <f>IF(M743&lt;&gt;1,"",IF(OR(Q743=999,Q743=""),"",IF(OR(Q743&lt;35,Q743&gt;48),1,0)))</f>
        <v/>
      </c>
      <c r="AD743">
        <f>IF(COUNT(AA743:AC743)&lt;3,"",SUM(AA743:AC743))</f>
        <v/>
      </c>
      <c r="AE743">
        <f>IF(L743&gt;=4,2,IF(L743&gt;=2,1,0))</f>
        <v/>
      </c>
      <c r="AF743">
        <f>IF(L743&gt;=5,1,0)</f>
        <v/>
      </c>
      <c r="AG743">
        <f>AE743+AF743</f>
        <v/>
      </c>
      <c r="AH743" s="15">
        <f>IF(M743&lt;&gt;1,"",IF(OR(R743=-9,R743=""),"",R743))</f>
        <v/>
      </c>
      <c r="AI743">
        <f>IF(M743&lt;&gt;1,"",IF(OR(Q743=999,Q743=""),"",Q743))</f>
        <v/>
      </c>
    </row>
    <row r="744">
      <c r="A744" t="inlineStr">
        <is>
          <t>TQRMNOP103773</t>
        </is>
      </c>
      <c r="B744" t="n">
        <v>2025</v>
      </c>
      <c r="C744" t="n">
        <v>1</v>
      </c>
      <c r="D744" t="n">
        <v>44</v>
      </c>
      <c r="E744" t="inlineStr">
        <is>
          <t>N</t>
        </is>
      </c>
      <c r="F744" t="n">
        <v>2</v>
      </c>
      <c r="G744" t="n">
        <v>1159</v>
      </c>
      <c r="H744" t="n">
        <v>10</v>
      </c>
      <c r="I744" t="n">
        <v>2</v>
      </c>
      <c r="J744" t="n">
        <v>25</v>
      </c>
      <c r="K744" t="n">
        <v>2</v>
      </c>
      <c r="L744" t="n">
        <v>6</v>
      </c>
      <c r="M744" t="n">
        <v>1</v>
      </c>
      <c r="N744" t="n">
        <v>3</v>
      </c>
      <c r="O744" t="n">
        <v>1</v>
      </c>
      <c r="P744" t="n">
        <v>1</v>
      </c>
      <c r="Q744" t="n">
        <v>25</v>
      </c>
      <c r="R744" s="15" t="n">
        <v>562000</v>
      </c>
      <c r="S744" s="15" t="n">
        <v>0</v>
      </c>
      <c r="T744" s="15" t="n">
        <v>562000</v>
      </c>
      <c r="U744" s="15" t="n">
        <v>125000</v>
      </c>
      <c r="V744">
        <f>IFERROR(VLOOKUP(D744,Tablas_Equivalencia!$A$3:$B$8,2,FALSE),"Sin dato")</f>
        <v/>
      </c>
      <c r="W744">
        <f>IFERROR(VLOOKUP(L744,Tablas_Equivalencia!$D$3:$E$9,2,FALSE),"Sin dato")</f>
        <v/>
      </c>
      <c r="X744">
        <f>IF(I744=1,"Varón","Mujer")</f>
        <v/>
      </c>
      <c r="Y744">
        <f>IFERROR(VLOOKUP(M744,Tablas_Equivalencia!$G$3:$H$6,2,FALSE),"Sin dato")</f>
        <v/>
      </c>
      <c r="Z744">
        <f>IF(J744&lt;=24,"18-24","25-29")</f>
        <v/>
      </c>
      <c r="AA744">
        <f>IF(M744&lt;&gt;1,"",IF(P744=2,1,0))</f>
        <v/>
      </c>
      <c r="AB744">
        <f>IF(M744&lt;&gt;1,"",IF(O744&gt;=2,1,0))</f>
        <v/>
      </c>
      <c r="AC744">
        <f>IF(M744&lt;&gt;1,"",IF(OR(Q744=999,Q744=""),"",IF(OR(Q744&lt;35,Q744&gt;48),1,0)))</f>
        <v/>
      </c>
      <c r="AD744">
        <f>IF(COUNT(AA744:AC744)&lt;3,"",SUM(AA744:AC744))</f>
        <v/>
      </c>
      <c r="AE744">
        <f>IF(L744&gt;=4,2,IF(L744&gt;=2,1,0))</f>
        <v/>
      </c>
      <c r="AF744">
        <f>IF(L744&gt;=5,1,0)</f>
        <v/>
      </c>
      <c r="AG744">
        <f>AE744+AF744</f>
        <v/>
      </c>
      <c r="AH744" s="15">
        <f>IF(M744&lt;&gt;1,"",IF(OR(R744=-9,R744=""),"",R744))</f>
        <v/>
      </c>
      <c r="AI744">
        <f>IF(M744&lt;&gt;1,"",IF(OR(Q744=999,Q744=""),"",Q744))</f>
        <v/>
      </c>
    </row>
    <row r="745">
      <c r="A745" t="inlineStr">
        <is>
          <t>TQRMNOP103775</t>
        </is>
      </c>
      <c r="B745" t="n">
        <v>2025</v>
      </c>
      <c r="C745" t="n">
        <v>1</v>
      </c>
      <c r="D745" t="n">
        <v>42</v>
      </c>
      <c r="E745" t="inlineStr">
        <is>
          <t>N</t>
        </is>
      </c>
      <c r="F745" t="n">
        <v>25</v>
      </c>
      <c r="G745" t="n">
        <v>851</v>
      </c>
      <c r="H745" t="n">
        <v>3</v>
      </c>
      <c r="I745" t="n">
        <v>2</v>
      </c>
      <c r="J745" t="n">
        <v>20</v>
      </c>
      <c r="K745" t="n">
        <v>2</v>
      </c>
      <c r="L745" t="n">
        <v>4</v>
      </c>
      <c r="M745" t="n">
        <v>1</v>
      </c>
      <c r="N745" t="n">
        <v>3</v>
      </c>
      <c r="O745" t="n">
        <v>1</v>
      </c>
      <c r="P745" t="n">
        <v>2</v>
      </c>
      <c r="Q745" t="n">
        <v>47</v>
      </c>
      <c r="R745" s="15" t="n">
        <v>225000</v>
      </c>
      <c r="S745" s="15" t="n">
        <v>0</v>
      </c>
      <c r="T745" s="15" t="n">
        <v>225000</v>
      </c>
      <c r="U745" s="15" t="n">
        <v>154500</v>
      </c>
      <c r="V745">
        <f>IFERROR(VLOOKUP(D745,Tablas_Equivalencia!$A$3:$B$8,2,FALSE),"Sin dato")</f>
        <v/>
      </c>
      <c r="W745">
        <f>IFERROR(VLOOKUP(L745,Tablas_Equivalencia!$D$3:$E$9,2,FALSE),"Sin dato")</f>
        <v/>
      </c>
      <c r="X745">
        <f>IF(I745=1,"Varón","Mujer")</f>
        <v/>
      </c>
      <c r="Y745">
        <f>IFERROR(VLOOKUP(M745,Tablas_Equivalencia!$G$3:$H$6,2,FALSE),"Sin dato")</f>
        <v/>
      </c>
      <c r="Z745">
        <f>IF(J745&lt;=24,"18-24","25-29")</f>
        <v/>
      </c>
      <c r="AA745">
        <f>IF(M745&lt;&gt;1,"",IF(P745=2,1,0))</f>
        <v/>
      </c>
      <c r="AB745">
        <f>IF(M745&lt;&gt;1,"",IF(O745&gt;=2,1,0))</f>
        <v/>
      </c>
      <c r="AC745">
        <f>IF(M745&lt;&gt;1,"",IF(OR(Q745=999,Q745=""),"",IF(OR(Q745&lt;35,Q745&gt;48),1,0)))</f>
        <v/>
      </c>
      <c r="AD745">
        <f>IF(COUNT(AA745:AC745)&lt;3,"",SUM(AA745:AC745))</f>
        <v/>
      </c>
      <c r="AE745">
        <f>IF(L745&gt;=4,2,IF(L745&gt;=2,1,0))</f>
        <v/>
      </c>
      <c r="AF745">
        <f>IF(L745&gt;=5,1,0)</f>
        <v/>
      </c>
      <c r="AG745">
        <f>AE745+AF745</f>
        <v/>
      </c>
      <c r="AH745" s="15">
        <f>IF(M745&lt;&gt;1,"",IF(OR(R745=-9,R745=""),"",R745))</f>
        <v/>
      </c>
      <c r="AI745">
        <f>IF(M745&lt;&gt;1,"",IF(OR(Q745=999,Q745=""),"",Q745))</f>
        <v/>
      </c>
    </row>
    <row r="746">
      <c r="A746" t="inlineStr">
        <is>
          <t>TQRMNOP103777</t>
        </is>
      </c>
      <c r="B746" t="n">
        <v>2025</v>
      </c>
      <c r="C746" t="n">
        <v>1</v>
      </c>
      <c r="D746" t="n">
        <v>1</v>
      </c>
      <c r="E746" t="inlineStr">
        <is>
          <t>S</t>
        </is>
      </c>
      <c r="F746" t="n">
        <v>33</v>
      </c>
      <c r="G746" t="n">
        <v>1723</v>
      </c>
      <c r="H746" t="n">
        <v>1</v>
      </c>
      <c r="I746" t="n">
        <v>1</v>
      </c>
      <c r="J746" t="n">
        <v>20</v>
      </c>
      <c r="K746" t="n">
        <v>2</v>
      </c>
      <c r="L746" t="n">
        <v>4</v>
      </c>
      <c r="M746" t="n">
        <v>1</v>
      </c>
      <c r="N746" t="n">
        <v>3</v>
      </c>
      <c r="O746" t="n">
        <v>1</v>
      </c>
      <c r="P746" t="n">
        <v>1</v>
      </c>
      <c r="Q746" t="n">
        <v>48</v>
      </c>
      <c r="R746" s="15" t="n">
        <v>906000</v>
      </c>
      <c r="S746" s="15" t="n">
        <v>0</v>
      </c>
      <c r="T746" s="15" t="n">
        <v>906000</v>
      </c>
      <c r="U746" s="15" t="n">
        <v>306800</v>
      </c>
      <c r="V746">
        <f>IFERROR(VLOOKUP(D746,Tablas_Equivalencia!$A$3:$B$8,2,FALSE),"Sin dato")</f>
        <v/>
      </c>
      <c r="W746">
        <f>IFERROR(VLOOKUP(L746,Tablas_Equivalencia!$D$3:$E$9,2,FALSE),"Sin dato")</f>
        <v/>
      </c>
      <c r="X746">
        <f>IF(I746=1,"Varón","Mujer")</f>
        <v/>
      </c>
      <c r="Y746">
        <f>IFERROR(VLOOKUP(M746,Tablas_Equivalencia!$G$3:$H$6,2,FALSE),"Sin dato")</f>
        <v/>
      </c>
      <c r="Z746">
        <f>IF(J746&lt;=24,"18-24","25-29")</f>
        <v/>
      </c>
      <c r="AA746">
        <f>IF(M746&lt;&gt;1,"",IF(P746=2,1,0))</f>
        <v/>
      </c>
      <c r="AB746">
        <f>IF(M746&lt;&gt;1,"",IF(O746&gt;=2,1,0))</f>
        <v/>
      </c>
      <c r="AC746">
        <f>IF(M746&lt;&gt;1,"",IF(OR(Q746=999,Q746=""),"",IF(OR(Q746&lt;35,Q746&gt;48),1,0)))</f>
        <v/>
      </c>
      <c r="AD746">
        <f>IF(COUNT(AA746:AC746)&lt;3,"",SUM(AA746:AC746))</f>
        <v/>
      </c>
      <c r="AE746">
        <f>IF(L746&gt;=4,2,IF(L746&gt;=2,1,0))</f>
        <v/>
      </c>
      <c r="AF746">
        <f>IF(L746&gt;=5,1,0)</f>
        <v/>
      </c>
      <c r="AG746">
        <f>AE746+AF746</f>
        <v/>
      </c>
      <c r="AH746" s="15">
        <f>IF(M746&lt;&gt;1,"",IF(OR(R746=-9,R746=""),"",R746))</f>
        <v/>
      </c>
      <c r="AI746">
        <f>IF(M746&lt;&gt;1,"",IF(OR(Q746=999,Q746=""),"",Q746))</f>
        <v/>
      </c>
    </row>
    <row r="747">
      <c r="A747" t="inlineStr">
        <is>
          <t>TQRMNOP103778</t>
        </is>
      </c>
      <c r="B747" t="n">
        <v>2025</v>
      </c>
      <c r="C747" t="n">
        <v>1</v>
      </c>
      <c r="D747" t="n">
        <v>40</v>
      </c>
      <c r="E747" t="inlineStr">
        <is>
          <t>N</t>
        </is>
      </c>
      <c r="F747" t="n">
        <v>22</v>
      </c>
      <c r="G747" t="n">
        <v>1273</v>
      </c>
      <c r="H747" t="n">
        <v>1</v>
      </c>
      <c r="I747" t="n">
        <v>1</v>
      </c>
      <c r="J747" t="n">
        <v>26</v>
      </c>
      <c r="K747" t="n">
        <v>2</v>
      </c>
      <c r="L747" t="n">
        <v>4</v>
      </c>
      <c r="M747" t="n">
        <v>2</v>
      </c>
      <c r="R747" s="15" t="n">
        <v>0</v>
      </c>
      <c r="S747" s="15" t="n">
        <v>0</v>
      </c>
      <c r="T747" s="15" t="n">
        <v>0</v>
      </c>
      <c r="U747" s="15" t="n">
        <v>53300</v>
      </c>
      <c r="V747">
        <f>IFERROR(VLOOKUP(D747,Tablas_Equivalencia!$A$3:$B$8,2,FALSE),"Sin dato")</f>
        <v/>
      </c>
      <c r="W747">
        <f>IFERROR(VLOOKUP(L747,Tablas_Equivalencia!$D$3:$E$9,2,FALSE),"Sin dato")</f>
        <v/>
      </c>
      <c r="X747">
        <f>IF(I747=1,"Varón","Mujer")</f>
        <v/>
      </c>
      <c r="Y747">
        <f>IFERROR(VLOOKUP(M747,Tablas_Equivalencia!$G$3:$H$6,2,FALSE),"Sin dato")</f>
        <v/>
      </c>
      <c r="Z747">
        <f>IF(J747&lt;=24,"18-24","25-29")</f>
        <v/>
      </c>
      <c r="AA747">
        <f>IF(M747&lt;&gt;1,"",IF(P747=2,1,0))</f>
        <v/>
      </c>
      <c r="AB747">
        <f>IF(M747&lt;&gt;1,"",IF(O747&gt;=2,1,0))</f>
        <v/>
      </c>
      <c r="AC747">
        <f>IF(M747&lt;&gt;1,"",IF(OR(Q747=999,Q747=""),"",IF(OR(Q747&lt;35,Q747&gt;48),1,0)))</f>
        <v/>
      </c>
      <c r="AD747">
        <f>IF(COUNT(AA747:AC747)&lt;3,"",SUM(AA747:AC747))</f>
        <v/>
      </c>
      <c r="AE747">
        <f>IF(L747&gt;=4,2,IF(L747&gt;=2,1,0))</f>
        <v/>
      </c>
      <c r="AF747">
        <f>IF(L747&gt;=5,1,0)</f>
        <v/>
      </c>
      <c r="AG747">
        <f>AE747+AF747</f>
        <v/>
      </c>
      <c r="AH747" s="15">
        <f>IF(M747&lt;&gt;1,"",IF(OR(R747=-9,R747=""),"",R747))</f>
        <v/>
      </c>
      <c r="AI747">
        <f>IF(M747&lt;&gt;1,"",IF(OR(Q747=999,Q747=""),"",Q747))</f>
        <v/>
      </c>
    </row>
    <row r="748">
      <c r="A748" t="inlineStr">
        <is>
          <t>TQRMNOP103779</t>
        </is>
      </c>
      <c r="B748" t="n">
        <v>2025</v>
      </c>
      <c r="C748" t="n">
        <v>1</v>
      </c>
      <c r="D748" t="n">
        <v>1</v>
      </c>
      <c r="E748" t="inlineStr">
        <is>
          <t>S</t>
        </is>
      </c>
      <c r="F748" t="n">
        <v>32</v>
      </c>
      <c r="G748" t="n">
        <v>592</v>
      </c>
      <c r="H748" t="n">
        <v>3</v>
      </c>
      <c r="I748" t="n">
        <v>2</v>
      </c>
      <c r="J748" t="n">
        <v>22</v>
      </c>
      <c r="K748" t="n">
        <v>2</v>
      </c>
      <c r="L748" t="n">
        <v>4</v>
      </c>
      <c r="M748" t="n">
        <v>1</v>
      </c>
      <c r="N748" t="n">
        <v>3</v>
      </c>
      <c r="O748" t="n">
        <v>1</v>
      </c>
      <c r="P748" t="n">
        <v>1</v>
      </c>
      <c r="Q748" t="n">
        <v>29</v>
      </c>
      <c r="R748" s="15" t="n">
        <v>454000</v>
      </c>
      <c r="S748" s="15" t="n">
        <v>0</v>
      </c>
      <c r="T748" s="15" t="n">
        <v>454000</v>
      </c>
      <c r="U748" s="15" t="n">
        <v>221600</v>
      </c>
      <c r="V748">
        <f>IFERROR(VLOOKUP(D748,Tablas_Equivalencia!$A$3:$B$8,2,FALSE),"Sin dato")</f>
        <v/>
      </c>
      <c r="W748">
        <f>IFERROR(VLOOKUP(L748,Tablas_Equivalencia!$D$3:$E$9,2,FALSE),"Sin dato")</f>
        <v/>
      </c>
      <c r="X748">
        <f>IF(I748=1,"Varón","Mujer")</f>
        <v/>
      </c>
      <c r="Y748">
        <f>IFERROR(VLOOKUP(M748,Tablas_Equivalencia!$G$3:$H$6,2,FALSE),"Sin dato")</f>
        <v/>
      </c>
      <c r="Z748">
        <f>IF(J748&lt;=24,"18-24","25-29")</f>
        <v/>
      </c>
      <c r="AA748">
        <f>IF(M748&lt;&gt;1,"",IF(P748=2,1,0))</f>
        <v/>
      </c>
      <c r="AB748">
        <f>IF(M748&lt;&gt;1,"",IF(O748&gt;=2,1,0))</f>
        <v/>
      </c>
      <c r="AC748">
        <f>IF(M748&lt;&gt;1,"",IF(OR(Q748=999,Q748=""),"",IF(OR(Q748&lt;35,Q748&gt;48),1,0)))</f>
        <v/>
      </c>
      <c r="AD748">
        <f>IF(COUNT(AA748:AC748)&lt;3,"",SUM(AA748:AC748))</f>
        <v/>
      </c>
      <c r="AE748">
        <f>IF(L748&gt;=4,2,IF(L748&gt;=2,1,0))</f>
        <v/>
      </c>
      <c r="AF748">
        <f>IF(L748&gt;=5,1,0)</f>
        <v/>
      </c>
      <c r="AG748">
        <f>AE748+AF748</f>
        <v/>
      </c>
      <c r="AH748" s="15">
        <f>IF(M748&lt;&gt;1,"",IF(OR(R748=-9,R748=""),"",R748))</f>
        <v/>
      </c>
      <c r="AI748">
        <f>IF(M748&lt;&gt;1,"",IF(OR(Q748=999,Q748=""),"",Q748))</f>
        <v/>
      </c>
    </row>
    <row r="749">
      <c r="A749" t="inlineStr">
        <is>
          <t>TQRMNOP103781</t>
        </is>
      </c>
      <c r="B749" t="n">
        <v>2025</v>
      </c>
      <c r="C749" t="n">
        <v>1</v>
      </c>
      <c r="D749" t="n">
        <v>41</v>
      </c>
      <c r="E749" t="inlineStr">
        <is>
          <t>S</t>
        </is>
      </c>
      <c r="F749" t="n">
        <v>8</v>
      </c>
      <c r="G749" t="n">
        <v>741</v>
      </c>
      <c r="H749" t="n">
        <v>1</v>
      </c>
      <c r="I749" t="n">
        <v>2</v>
      </c>
      <c r="J749" t="n">
        <v>23</v>
      </c>
      <c r="K749" t="n">
        <v>2</v>
      </c>
      <c r="L749" t="n">
        <v>6</v>
      </c>
      <c r="M749" t="n">
        <v>3</v>
      </c>
      <c r="R749" s="15" t="n">
        <v>0</v>
      </c>
      <c r="S749" s="15" t="n">
        <v>0</v>
      </c>
      <c r="T749" s="15" t="n">
        <v>0</v>
      </c>
      <c r="U749" s="15" t="n">
        <v>104300</v>
      </c>
      <c r="V749">
        <f>IFERROR(VLOOKUP(D749,Tablas_Equivalencia!$A$3:$B$8,2,FALSE),"Sin dato")</f>
        <v/>
      </c>
      <c r="W749">
        <f>IFERROR(VLOOKUP(L749,Tablas_Equivalencia!$D$3:$E$9,2,FALSE),"Sin dato")</f>
        <v/>
      </c>
      <c r="X749">
        <f>IF(I749=1,"Varón","Mujer")</f>
        <v/>
      </c>
      <c r="Y749">
        <f>IFERROR(VLOOKUP(M749,Tablas_Equivalencia!$G$3:$H$6,2,FALSE),"Sin dato")</f>
        <v/>
      </c>
      <c r="Z749">
        <f>IF(J749&lt;=24,"18-24","25-29")</f>
        <v/>
      </c>
      <c r="AA749">
        <f>IF(M749&lt;&gt;1,"",IF(P749=2,1,0))</f>
        <v/>
      </c>
      <c r="AB749">
        <f>IF(M749&lt;&gt;1,"",IF(O749&gt;=2,1,0))</f>
        <v/>
      </c>
      <c r="AC749">
        <f>IF(M749&lt;&gt;1,"",IF(OR(Q749=999,Q749=""),"",IF(OR(Q749&lt;35,Q749&gt;48),1,0)))</f>
        <v/>
      </c>
      <c r="AD749">
        <f>IF(COUNT(AA749:AC749)&lt;3,"",SUM(AA749:AC749))</f>
        <v/>
      </c>
      <c r="AE749">
        <f>IF(L749&gt;=4,2,IF(L749&gt;=2,1,0))</f>
        <v/>
      </c>
      <c r="AF749">
        <f>IF(L749&gt;=5,1,0)</f>
        <v/>
      </c>
      <c r="AG749">
        <f>AE749+AF749</f>
        <v/>
      </c>
      <c r="AH749" s="15">
        <f>IF(M749&lt;&gt;1,"",IF(OR(R749=-9,R749=""),"",R749))</f>
        <v/>
      </c>
      <c r="AI749">
        <f>IF(M749&lt;&gt;1,"",IF(OR(Q749=999,Q749=""),"",Q749))</f>
        <v/>
      </c>
    </row>
    <row r="750">
      <c r="A750" t="inlineStr">
        <is>
          <t>TQRMNOP103788</t>
        </is>
      </c>
      <c r="B750" t="n">
        <v>2025</v>
      </c>
      <c r="C750" t="n">
        <v>1</v>
      </c>
      <c r="D750" t="n">
        <v>40</v>
      </c>
      <c r="E750" t="inlineStr">
        <is>
          <t>N</t>
        </is>
      </c>
      <c r="F750" t="n">
        <v>9</v>
      </c>
      <c r="G750" t="n">
        <v>1143</v>
      </c>
      <c r="H750" t="n">
        <v>3</v>
      </c>
      <c r="I750" t="n">
        <v>2</v>
      </c>
      <c r="J750" t="n">
        <v>28</v>
      </c>
      <c r="K750" t="n">
        <v>1</v>
      </c>
      <c r="L750" t="n">
        <v>4</v>
      </c>
      <c r="M750" t="n">
        <v>1</v>
      </c>
      <c r="N750" t="n">
        <v>3</v>
      </c>
      <c r="O750" t="n">
        <v>2</v>
      </c>
      <c r="P750" t="n">
        <v>2</v>
      </c>
      <c r="Q750" t="n">
        <v>21</v>
      </c>
      <c r="R750" s="15" t="n">
        <v>342000</v>
      </c>
      <c r="S750" s="15" t="n">
        <v>182000</v>
      </c>
      <c r="T750" s="15" t="n">
        <v>524000</v>
      </c>
      <c r="U750" s="15" t="n">
        <v>127400</v>
      </c>
      <c r="V750">
        <f>IFERROR(VLOOKUP(D750,Tablas_Equivalencia!$A$3:$B$8,2,FALSE),"Sin dato")</f>
        <v/>
      </c>
      <c r="W750">
        <f>IFERROR(VLOOKUP(L750,Tablas_Equivalencia!$D$3:$E$9,2,FALSE),"Sin dato")</f>
        <v/>
      </c>
      <c r="X750">
        <f>IF(I750=1,"Varón","Mujer")</f>
        <v/>
      </c>
      <c r="Y750">
        <f>IFERROR(VLOOKUP(M750,Tablas_Equivalencia!$G$3:$H$6,2,FALSE),"Sin dato")</f>
        <v/>
      </c>
      <c r="Z750">
        <f>IF(J750&lt;=24,"18-24","25-29")</f>
        <v/>
      </c>
      <c r="AA750">
        <f>IF(M750&lt;&gt;1,"",IF(P750=2,1,0))</f>
        <v/>
      </c>
      <c r="AB750">
        <f>IF(M750&lt;&gt;1,"",IF(O750&gt;=2,1,0))</f>
        <v/>
      </c>
      <c r="AC750">
        <f>IF(M750&lt;&gt;1,"",IF(OR(Q750=999,Q750=""),"",IF(OR(Q750&lt;35,Q750&gt;48),1,0)))</f>
        <v/>
      </c>
      <c r="AD750">
        <f>IF(COUNT(AA750:AC750)&lt;3,"",SUM(AA750:AC750))</f>
        <v/>
      </c>
      <c r="AE750">
        <f>IF(L750&gt;=4,2,IF(L750&gt;=2,1,0))</f>
        <v/>
      </c>
      <c r="AF750">
        <f>IF(L750&gt;=5,1,0)</f>
        <v/>
      </c>
      <c r="AG750">
        <f>AE750+AF750</f>
        <v/>
      </c>
      <c r="AH750" s="15">
        <f>IF(M750&lt;&gt;1,"",IF(OR(R750=-9,R750=""),"",R750))</f>
        <v/>
      </c>
      <c r="AI750">
        <f>IF(M750&lt;&gt;1,"",IF(OR(Q750=999,Q750=""),"",Q750))</f>
        <v/>
      </c>
    </row>
    <row r="751">
      <c r="A751" t="inlineStr">
        <is>
          <t>TQRMNOP103789</t>
        </is>
      </c>
      <c r="B751" t="n">
        <v>2025</v>
      </c>
      <c r="C751" t="n">
        <v>1</v>
      </c>
      <c r="D751" t="n">
        <v>42</v>
      </c>
      <c r="E751" t="inlineStr">
        <is>
          <t>N</t>
        </is>
      </c>
      <c r="F751" t="n">
        <v>25</v>
      </c>
      <c r="G751" t="n">
        <v>686</v>
      </c>
      <c r="H751" t="n">
        <v>3</v>
      </c>
      <c r="I751" t="n">
        <v>1</v>
      </c>
      <c r="J751" t="n">
        <v>29</v>
      </c>
      <c r="K751" t="n">
        <v>2</v>
      </c>
      <c r="L751" t="n">
        <v>6</v>
      </c>
      <c r="M751" t="n">
        <v>1</v>
      </c>
      <c r="N751" t="n">
        <v>3</v>
      </c>
      <c r="O751" t="n">
        <v>1</v>
      </c>
      <c r="P751" t="n">
        <v>1</v>
      </c>
      <c r="Q751" t="n">
        <v>10</v>
      </c>
      <c r="R751" s="15" t="n">
        <v>342000</v>
      </c>
      <c r="S751" s="15" t="n">
        <v>0</v>
      </c>
      <c r="T751" s="15" t="n">
        <v>342000</v>
      </c>
      <c r="U751" s="15" t="n">
        <v>327500</v>
      </c>
      <c r="V751">
        <f>IFERROR(VLOOKUP(D751,Tablas_Equivalencia!$A$3:$B$8,2,FALSE),"Sin dato")</f>
        <v/>
      </c>
      <c r="W751">
        <f>IFERROR(VLOOKUP(L751,Tablas_Equivalencia!$D$3:$E$9,2,FALSE),"Sin dato")</f>
        <v/>
      </c>
      <c r="X751">
        <f>IF(I751=1,"Varón","Mujer")</f>
        <v/>
      </c>
      <c r="Y751">
        <f>IFERROR(VLOOKUP(M751,Tablas_Equivalencia!$G$3:$H$6,2,FALSE),"Sin dato")</f>
        <v/>
      </c>
      <c r="Z751">
        <f>IF(J751&lt;=24,"18-24","25-29")</f>
        <v/>
      </c>
      <c r="AA751">
        <f>IF(M751&lt;&gt;1,"",IF(P751=2,1,0))</f>
        <v/>
      </c>
      <c r="AB751">
        <f>IF(M751&lt;&gt;1,"",IF(O751&gt;=2,1,0))</f>
        <v/>
      </c>
      <c r="AC751">
        <f>IF(M751&lt;&gt;1,"",IF(OR(Q751=999,Q751=""),"",IF(OR(Q751&lt;35,Q751&gt;48),1,0)))</f>
        <v/>
      </c>
      <c r="AD751">
        <f>IF(COUNT(AA751:AC751)&lt;3,"",SUM(AA751:AC751))</f>
        <v/>
      </c>
      <c r="AE751">
        <f>IF(L751&gt;=4,2,IF(L751&gt;=2,1,0))</f>
        <v/>
      </c>
      <c r="AF751">
        <f>IF(L751&gt;=5,1,0)</f>
        <v/>
      </c>
      <c r="AG751">
        <f>AE751+AF751</f>
        <v/>
      </c>
      <c r="AH751" s="15">
        <f>IF(M751&lt;&gt;1,"",IF(OR(R751=-9,R751=""),"",R751))</f>
        <v/>
      </c>
      <c r="AI751">
        <f>IF(M751&lt;&gt;1,"",IF(OR(Q751=999,Q751=""),"",Q751))</f>
        <v/>
      </c>
    </row>
    <row r="752">
      <c r="A752" t="inlineStr">
        <is>
          <t>TQRMNOP103790</t>
        </is>
      </c>
      <c r="B752" t="n">
        <v>2025</v>
      </c>
      <c r="C752" t="n">
        <v>1</v>
      </c>
      <c r="D752" t="n">
        <v>41</v>
      </c>
      <c r="E752" t="inlineStr">
        <is>
          <t>S</t>
        </is>
      </c>
      <c r="F752" t="n">
        <v>8</v>
      </c>
      <c r="G752" t="n">
        <v>1501</v>
      </c>
      <c r="H752" t="n">
        <v>1</v>
      </c>
      <c r="I752" t="n">
        <v>1</v>
      </c>
      <c r="J752" t="n">
        <v>20</v>
      </c>
      <c r="K752" t="n">
        <v>1</v>
      </c>
      <c r="L752" t="n">
        <v>4</v>
      </c>
      <c r="M752" t="n">
        <v>3</v>
      </c>
      <c r="R752" s="15" t="n">
        <v>0</v>
      </c>
      <c r="S752" s="15" t="n">
        <v>0</v>
      </c>
      <c r="T752" s="15" t="n">
        <v>0</v>
      </c>
      <c r="U752" s="15" t="n">
        <v>171000</v>
      </c>
      <c r="V752">
        <f>IFERROR(VLOOKUP(D752,Tablas_Equivalencia!$A$3:$B$8,2,FALSE),"Sin dato")</f>
        <v/>
      </c>
      <c r="W752">
        <f>IFERROR(VLOOKUP(L752,Tablas_Equivalencia!$D$3:$E$9,2,FALSE),"Sin dato")</f>
        <v/>
      </c>
      <c r="X752">
        <f>IF(I752=1,"Varón","Mujer")</f>
        <v/>
      </c>
      <c r="Y752">
        <f>IFERROR(VLOOKUP(M752,Tablas_Equivalencia!$G$3:$H$6,2,FALSE),"Sin dato")</f>
        <v/>
      </c>
      <c r="Z752">
        <f>IF(J752&lt;=24,"18-24","25-29")</f>
        <v/>
      </c>
      <c r="AA752">
        <f>IF(M752&lt;&gt;1,"",IF(P752=2,1,0))</f>
        <v/>
      </c>
      <c r="AB752">
        <f>IF(M752&lt;&gt;1,"",IF(O752&gt;=2,1,0))</f>
        <v/>
      </c>
      <c r="AC752">
        <f>IF(M752&lt;&gt;1,"",IF(OR(Q752=999,Q752=""),"",IF(OR(Q752&lt;35,Q752&gt;48),1,0)))</f>
        <v/>
      </c>
      <c r="AD752">
        <f>IF(COUNT(AA752:AC752)&lt;3,"",SUM(AA752:AC752))</f>
        <v/>
      </c>
      <c r="AE752">
        <f>IF(L752&gt;=4,2,IF(L752&gt;=2,1,0))</f>
        <v/>
      </c>
      <c r="AF752">
        <f>IF(L752&gt;=5,1,0)</f>
        <v/>
      </c>
      <c r="AG752">
        <f>AE752+AF752</f>
        <v/>
      </c>
      <c r="AH752" s="15">
        <f>IF(M752&lt;&gt;1,"",IF(OR(R752=-9,R752=""),"",R752))</f>
        <v/>
      </c>
      <c r="AI752">
        <f>IF(M752&lt;&gt;1,"",IF(OR(Q752=999,Q752=""),"",Q752))</f>
        <v/>
      </c>
    </row>
    <row r="753">
      <c r="A753" t="inlineStr">
        <is>
          <t>TQRMNOP103793</t>
        </is>
      </c>
      <c r="B753" t="n">
        <v>2025</v>
      </c>
      <c r="C753" t="n">
        <v>1</v>
      </c>
      <c r="D753" t="n">
        <v>1</v>
      </c>
      <c r="E753" t="inlineStr">
        <is>
          <t>S</t>
        </is>
      </c>
      <c r="F753" t="n">
        <v>32</v>
      </c>
      <c r="G753" t="n">
        <v>493</v>
      </c>
      <c r="H753" t="n">
        <v>10</v>
      </c>
      <c r="I753" t="n">
        <v>1</v>
      </c>
      <c r="J753" t="n">
        <v>21</v>
      </c>
      <c r="K753" t="n">
        <v>1</v>
      </c>
      <c r="L753" t="n">
        <v>5</v>
      </c>
      <c r="M753" t="n">
        <v>1</v>
      </c>
      <c r="N753" t="n">
        <v>2</v>
      </c>
      <c r="O753" t="n">
        <v>1</v>
      </c>
      <c r="P753" t="n">
        <v>1</v>
      </c>
      <c r="Q753" t="n">
        <v>31</v>
      </c>
      <c r="R753" s="15" t="n">
        <v>493000</v>
      </c>
      <c r="S753" s="15" t="n">
        <v>0</v>
      </c>
      <c r="T753" s="15" t="n">
        <v>493000</v>
      </c>
      <c r="U753" s="15" t="n">
        <v>61300</v>
      </c>
      <c r="V753">
        <f>IFERROR(VLOOKUP(D753,Tablas_Equivalencia!$A$3:$B$8,2,FALSE),"Sin dato")</f>
        <v/>
      </c>
      <c r="W753">
        <f>IFERROR(VLOOKUP(L753,Tablas_Equivalencia!$D$3:$E$9,2,FALSE),"Sin dato")</f>
        <v/>
      </c>
      <c r="X753">
        <f>IF(I753=1,"Varón","Mujer")</f>
        <v/>
      </c>
      <c r="Y753">
        <f>IFERROR(VLOOKUP(M753,Tablas_Equivalencia!$G$3:$H$6,2,FALSE),"Sin dato")</f>
        <v/>
      </c>
      <c r="Z753">
        <f>IF(J753&lt;=24,"18-24","25-29")</f>
        <v/>
      </c>
      <c r="AA753">
        <f>IF(M753&lt;&gt;1,"",IF(P753=2,1,0))</f>
        <v/>
      </c>
      <c r="AB753">
        <f>IF(M753&lt;&gt;1,"",IF(O753&gt;=2,1,0))</f>
        <v/>
      </c>
      <c r="AC753">
        <f>IF(M753&lt;&gt;1,"",IF(OR(Q753=999,Q753=""),"",IF(OR(Q753&lt;35,Q753&gt;48),1,0)))</f>
        <v/>
      </c>
      <c r="AD753">
        <f>IF(COUNT(AA753:AC753)&lt;3,"",SUM(AA753:AC753))</f>
        <v/>
      </c>
      <c r="AE753">
        <f>IF(L753&gt;=4,2,IF(L753&gt;=2,1,0))</f>
        <v/>
      </c>
      <c r="AF753">
        <f>IF(L753&gt;=5,1,0)</f>
        <v/>
      </c>
      <c r="AG753">
        <f>AE753+AF753</f>
        <v/>
      </c>
      <c r="AH753" s="15">
        <f>IF(M753&lt;&gt;1,"",IF(OR(R753=-9,R753=""),"",R753))</f>
        <v/>
      </c>
      <c r="AI753">
        <f>IF(M753&lt;&gt;1,"",IF(OR(Q753=999,Q753=""),"",Q753))</f>
        <v/>
      </c>
    </row>
    <row r="754">
      <c r="A754" t="inlineStr">
        <is>
          <t>TQRMNOP103798</t>
        </is>
      </c>
      <c r="B754" t="n">
        <v>2025</v>
      </c>
      <c r="C754" t="n">
        <v>1</v>
      </c>
      <c r="D754" t="n">
        <v>43</v>
      </c>
      <c r="E754" t="inlineStr">
        <is>
          <t>S</t>
        </is>
      </c>
      <c r="F754" t="n">
        <v>30</v>
      </c>
      <c r="G754" t="n">
        <v>846</v>
      </c>
      <c r="H754" t="n">
        <v>3</v>
      </c>
      <c r="I754" t="n">
        <v>1</v>
      </c>
      <c r="J754" t="n">
        <v>28</v>
      </c>
      <c r="K754" t="n">
        <v>2</v>
      </c>
      <c r="L754" t="n">
        <v>1</v>
      </c>
      <c r="M754" t="n">
        <v>1</v>
      </c>
      <c r="N754" t="n">
        <v>2</v>
      </c>
      <c r="O754" t="n">
        <v>2</v>
      </c>
      <c r="P754" t="n">
        <v>2</v>
      </c>
      <c r="Q754" t="n">
        <v>32</v>
      </c>
      <c r="R754" s="15" t="n">
        <v>287000</v>
      </c>
      <c r="S754" s="15" t="n">
        <v>0</v>
      </c>
      <c r="T754" s="15" t="n">
        <v>287000</v>
      </c>
      <c r="U754" s="15" t="n">
        <v>141600</v>
      </c>
      <c r="V754">
        <f>IFERROR(VLOOKUP(D754,Tablas_Equivalencia!$A$3:$B$8,2,FALSE),"Sin dato")</f>
        <v/>
      </c>
      <c r="W754">
        <f>IFERROR(VLOOKUP(L754,Tablas_Equivalencia!$D$3:$E$9,2,FALSE),"Sin dato")</f>
        <v/>
      </c>
      <c r="X754">
        <f>IF(I754=1,"Varón","Mujer")</f>
        <v/>
      </c>
      <c r="Y754">
        <f>IFERROR(VLOOKUP(M754,Tablas_Equivalencia!$G$3:$H$6,2,FALSE),"Sin dato")</f>
        <v/>
      </c>
      <c r="Z754">
        <f>IF(J754&lt;=24,"18-24","25-29")</f>
        <v/>
      </c>
      <c r="AA754">
        <f>IF(M754&lt;&gt;1,"",IF(P754=2,1,0))</f>
        <v/>
      </c>
      <c r="AB754">
        <f>IF(M754&lt;&gt;1,"",IF(O754&gt;=2,1,0))</f>
        <v/>
      </c>
      <c r="AC754">
        <f>IF(M754&lt;&gt;1,"",IF(OR(Q754=999,Q754=""),"",IF(OR(Q754&lt;35,Q754&gt;48),1,0)))</f>
        <v/>
      </c>
      <c r="AD754">
        <f>IF(COUNT(AA754:AC754)&lt;3,"",SUM(AA754:AC754))</f>
        <v/>
      </c>
      <c r="AE754">
        <f>IF(L754&gt;=4,2,IF(L754&gt;=2,1,0))</f>
        <v/>
      </c>
      <c r="AF754">
        <f>IF(L754&gt;=5,1,0)</f>
        <v/>
      </c>
      <c r="AG754">
        <f>AE754+AF754</f>
        <v/>
      </c>
      <c r="AH754" s="15">
        <f>IF(M754&lt;&gt;1,"",IF(OR(R754=-9,R754=""),"",R754))</f>
        <v/>
      </c>
      <c r="AI754">
        <f>IF(M754&lt;&gt;1,"",IF(OR(Q754=999,Q754=""),"",Q754))</f>
        <v/>
      </c>
    </row>
    <row r="755">
      <c r="A755" t="inlineStr">
        <is>
          <t>TQRMNOP103815</t>
        </is>
      </c>
      <c r="B755" t="n">
        <v>2025</v>
      </c>
      <c r="C755" t="n">
        <v>1</v>
      </c>
      <c r="D755" t="n">
        <v>43</v>
      </c>
      <c r="E755" t="inlineStr">
        <is>
          <t>N</t>
        </is>
      </c>
      <c r="F755" t="n">
        <v>38</v>
      </c>
      <c r="G755" t="n">
        <v>1505</v>
      </c>
      <c r="H755" t="n">
        <v>2</v>
      </c>
      <c r="I755" t="n">
        <v>2</v>
      </c>
      <c r="J755" t="n">
        <v>27</v>
      </c>
      <c r="K755" t="n">
        <v>2</v>
      </c>
      <c r="L755" t="n">
        <v>4</v>
      </c>
      <c r="M755" t="n">
        <v>3</v>
      </c>
      <c r="R755" s="15" t="n">
        <v>0</v>
      </c>
      <c r="S755" s="15" t="n">
        <v>0</v>
      </c>
      <c r="T755" s="15" t="n">
        <v>0</v>
      </c>
      <c r="U755" s="15" t="n">
        <v>96400</v>
      </c>
      <c r="V755">
        <f>IFERROR(VLOOKUP(D755,Tablas_Equivalencia!$A$3:$B$8,2,FALSE),"Sin dato")</f>
        <v/>
      </c>
      <c r="W755">
        <f>IFERROR(VLOOKUP(L755,Tablas_Equivalencia!$D$3:$E$9,2,FALSE),"Sin dato")</f>
        <v/>
      </c>
      <c r="X755">
        <f>IF(I755=1,"Varón","Mujer")</f>
        <v/>
      </c>
      <c r="Y755">
        <f>IFERROR(VLOOKUP(M755,Tablas_Equivalencia!$G$3:$H$6,2,FALSE),"Sin dato")</f>
        <v/>
      </c>
      <c r="Z755">
        <f>IF(J755&lt;=24,"18-24","25-29")</f>
        <v/>
      </c>
      <c r="AA755">
        <f>IF(M755&lt;&gt;1,"",IF(P755=2,1,0))</f>
        <v/>
      </c>
      <c r="AB755">
        <f>IF(M755&lt;&gt;1,"",IF(O755&gt;=2,1,0))</f>
        <v/>
      </c>
      <c r="AC755">
        <f>IF(M755&lt;&gt;1,"",IF(OR(Q755=999,Q755=""),"",IF(OR(Q755&lt;35,Q755&gt;48),1,0)))</f>
        <v/>
      </c>
      <c r="AD755">
        <f>IF(COUNT(AA755:AC755)&lt;3,"",SUM(AA755:AC755))</f>
        <v/>
      </c>
      <c r="AE755">
        <f>IF(L755&gt;=4,2,IF(L755&gt;=2,1,0))</f>
        <v/>
      </c>
      <c r="AF755">
        <f>IF(L755&gt;=5,1,0)</f>
        <v/>
      </c>
      <c r="AG755">
        <f>AE755+AF755</f>
        <v/>
      </c>
      <c r="AH755" s="15">
        <f>IF(M755&lt;&gt;1,"",IF(OR(R755=-9,R755=""),"",R755))</f>
        <v/>
      </c>
      <c r="AI755">
        <f>IF(M755&lt;&gt;1,"",IF(OR(Q755=999,Q755=""),"",Q755))</f>
        <v/>
      </c>
    </row>
    <row r="756">
      <c r="A756" t="inlineStr">
        <is>
          <t>TQRMNOP103821</t>
        </is>
      </c>
      <c r="B756" t="n">
        <v>2025</v>
      </c>
      <c r="C756" t="n">
        <v>1</v>
      </c>
      <c r="D756" t="n">
        <v>40</v>
      </c>
      <c r="E756" t="inlineStr">
        <is>
          <t>N</t>
        </is>
      </c>
      <c r="F756" t="n">
        <v>23</v>
      </c>
      <c r="G756" t="n">
        <v>1196</v>
      </c>
      <c r="H756" t="n">
        <v>2</v>
      </c>
      <c r="I756" t="n">
        <v>1</v>
      </c>
      <c r="J756" t="n">
        <v>25</v>
      </c>
      <c r="K756" t="n">
        <v>2</v>
      </c>
      <c r="L756" t="n">
        <v>3</v>
      </c>
      <c r="M756" t="n">
        <v>1</v>
      </c>
      <c r="N756" t="n">
        <v>3</v>
      </c>
      <c r="O756" t="n">
        <v>2</v>
      </c>
      <c r="P756" t="n">
        <v>2</v>
      </c>
      <c r="Q756" t="n">
        <v>30</v>
      </c>
      <c r="R756" s="15" t="n">
        <v>473000</v>
      </c>
      <c r="S756" s="15" t="n">
        <v>0</v>
      </c>
      <c r="T756" s="15" t="n">
        <v>473000</v>
      </c>
      <c r="U756" s="15" t="n">
        <v>124300</v>
      </c>
      <c r="V756">
        <f>IFERROR(VLOOKUP(D756,Tablas_Equivalencia!$A$3:$B$8,2,FALSE),"Sin dato")</f>
        <v/>
      </c>
      <c r="W756">
        <f>IFERROR(VLOOKUP(L756,Tablas_Equivalencia!$D$3:$E$9,2,FALSE),"Sin dato")</f>
        <v/>
      </c>
      <c r="X756">
        <f>IF(I756=1,"Varón","Mujer")</f>
        <v/>
      </c>
      <c r="Y756">
        <f>IFERROR(VLOOKUP(M756,Tablas_Equivalencia!$G$3:$H$6,2,FALSE),"Sin dato")</f>
        <v/>
      </c>
      <c r="Z756">
        <f>IF(J756&lt;=24,"18-24","25-29")</f>
        <v/>
      </c>
      <c r="AA756">
        <f>IF(M756&lt;&gt;1,"",IF(P756=2,1,0))</f>
        <v/>
      </c>
      <c r="AB756">
        <f>IF(M756&lt;&gt;1,"",IF(O756&gt;=2,1,0))</f>
        <v/>
      </c>
      <c r="AC756">
        <f>IF(M756&lt;&gt;1,"",IF(OR(Q756=999,Q756=""),"",IF(OR(Q756&lt;35,Q756&gt;48),1,0)))</f>
        <v/>
      </c>
      <c r="AD756">
        <f>IF(COUNT(AA756:AC756)&lt;3,"",SUM(AA756:AC756))</f>
        <v/>
      </c>
      <c r="AE756">
        <f>IF(L756&gt;=4,2,IF(L756&gt;=2,1,0))</f>
        <v/>
      </c>
      <c r="AF756">
        <f>IF(L756&gt;=5,1,0)</f>
        <v/>
      </c>
      <c r="AG756">
        <f>AE756+AF756</f>
        <v/>
      </c>
      <c r="AH756" s="15">
        <f>IF(M756&lt;&gt;1,"",IF(OR(R756=-9,R756=""),"",R756))</f>
        <v/>
      </c>
      <c r="AI756">
        <f>IF(M756&lt;&gt;1,"",IF(OR(Q756=999,Q756=""),"",Q756))</f>
        <v/>
      </c>
    </row>
    <row r="757">
      <c r="A757" t="inlineStr">
        <is>
          <t>TQRMNOP103829</t>
        </is>
      </c>
      <c r="B757" t="n">
        <v>2025</v>
      </c>
      <c r="C757" t="n">
        <v>1</v>
      </c>
      <c r="D757" t="n">
        <v>41</v>
      </c>
      <c r="E757" t="inlineStr">
        <is>
          <t>N</t>
        </is>
      </c>
      <c r="F757" t="n">
        <v>12</v>
      </c>
      <c r="G757" t="n">
        <v>1293</v>
      </c>
      <c r="H757" t="n">
        <v>1</v>
      </c>
      <c r="I757" t="n">
        <v>2</v>
      </c>
      <c r="J757" t="n">
        <v>26</v>
      </c>
      <c r="K757" t="n">
        <v>2</v>
      </c>
      <c r="L757" t="n">
        <v>3</v>
      </c>
      <c r="M757" t="n">
        <v>3</v>
      </c>
      <c r="R757" s="15" t="n">
        <v>0</v>
      </c>
      <c r="S757" s="15" t="n">
        <v>0</v>
      </c>
      <c r="T757" s="15" t="n">
        <v>0</v>
      </c>
      <c r="U757" s="15" t="n">
        <v>150700</v>
      </c>
      <c r="V757">
        <f>IFERROR(VLOOKUP(D757,Tablas_Equivalencia!$A$3:$B$8,2,FALSE),"Sin dato")</f>
        <v/>
      </c>
      <c r="W757">
        <f>IFERROR(VLOOKUP(L757,Tablas_Equivalencia!$D$3:$E$9,2,FALSE),"Sin dato")</f>
        <v/>
      </c>
      <c r="X757">
        <f>IF(I757=1,"Varón","Mujer")</f>
        <v/>
      </c>
      <c r="Y757">
        <f>IFERROR(VLOOKUP(M757,Tablas_Equivalencia!$G$3:$H$6,2,FALSE),"Sin dato")</f>
        <v/>
      </c>
      <c r="Z757">
        <f>IF(J757&lt;=24,"18-24","25-29")</f>
        <v/>
      </c>
      <c r="AA757">
        <f>IF(M757&lt;&gt;1,"",IF(P757=2,1,0))</f>
        <v/>
      </c>
      <c r="AB757">
        <f>IF(M757&lt;&gt;1,"",IF(O757&gt;=2,1,0))</f>
        <v/>
      </c>
      <c r="AC757">
        <f>IF(M757&lt;&gt;1,"",IF(OR(Q757=999,Q757=""),"",IF(OR(Q757&lt;35,Q757&gt;48),1,0)))</f>
        <v/>
      </c>
      <c r="AD757">
        <f>IF(COUNT(AA757:AC757)&lt;3,"",SUM(AA757:AC757))</f>
        <v/>
      </c>
      <c r="AE757">
        <f>IF(L757&gt;=4,2,IF(L757&gt;=2,1,0))</f>
        <v/>
      </c>
      <c r="AF757">
        <f>IF(L757&gt;=5,1,0)</f>
        <v/>
      </c>
      <c r="AG757">
        <f>AE757+AF757</f>
        <v/>
      </c>
      <c r="AH757" s="15">
        <f>IF(M757&lt;&gt;1,"",IF(OR(R757=-9,R757=""),"",R757))</f>
        <v/>
      </c>
      <c r="AI757">
        <f>IF(M757&lt;&gt;1,"",IF(OR(Q757=999,Q757=""),"",Q757))</f>
        <v/>
      </c>
    </row>
    <row r="758">
      <c r="A758" t="inlineStr">
        <is>
          <t>TQRMNOP103834</t>
        </is>
      </c>
      <c r="B758" t="n">
        <v>2025</v>
      </c>
      <c r="C758" t="n">
        <v>1</v>
      </c>
      <c r="D758" t="n">
        <v>42</v>
      </c>
      <c r="E758" t="inlineStr">
        <is>
          <t>N</t>
        </is>
      </c>
      <c r="F758" t="n">
        <v>27</v>
      </c>
      <c r="G758" t="n">
        <v>1703</v>
      </c>
      <c r="H758" t="n">
        <v>2</v>
      </c>
      <c r="I758" t="n">
        <v>2</v>
      </c>
      <c r="J758" t="n">
        <v>18</v>
      </c>
      <c r="K758" t="n">
        <v>2</v>
      </c>
      <c r="L758" t="n">
        <v>5</v>
      </c>
      <c r="M758" t="n">
        <v>1</v>
      </c>
      <c r="N758" t="n">
        <v>2</v>
      </c>
      <c r="O758" t="n">
        <v>1</v>
      </c>
      <c r="P758" t="n">
        <v>1</v>
      </c>
      <c r="Q758" t="n">
        <v>8</v>
      </c>
      <c r="R758" s="15" t="n">
        <v>779000</v>
      </c>
      <c r="S758" s="15" t="n">
        <v>0</v>
      </c>
      <c r="T758" s="15" t="n">
        <v>779000</v>
      </c>
      <c r="U758" s="15" t="n">
        <v>123500</v>
      </c>
      <c r="V758">
        <f>IFERROR(VLOOKUP(D758,Tablas_Equivalencia!$A$3:$B$8,2,FALSE),"Sin dato")</f>
        <v/>
      </c>
      <c r="W758">
        <f>IFERROR(VLOOKUP(L758,Tablas_Equivalencia!$D$3:$E$9,2,FALSE),"Sin dato")</f>
        <v/>
      </c>
      <c r="X758">
        <f>IF(I758=1,"Varón","Mujer")</f>
        <v/>
      </c>
      <c r="Y758">
        <f>IFERROR(VLOOKUP(M758,Tablas_Equivalencia!$G$3:$H$6,2,FALSE),"Sin dato")</f>
        <v/>
      </c>
      <c r="Z758">
        <f>IF(J758&lt;=24,"18-24","25-29")</f>
        <v/>
      </c>
      <c r="AA758">
        <f>IF(M758&lt;&gt;1,"",IF(P758=2,1,0))</f>
        <v/>
      </c>
      <c r="AB758">
        <f>IF(M758&lt;&gt;1,"",IF(O758&gt;=2,1,0))</f>
        <v/>
      </c>
      <c r="AC758">
        <f>IF(M758&lt;&gt;1,"",IF(OR(Q758=999,Q758=""),"",IF(OR(Q758&lt;35,Q758&gt;48),1,0)))</f>
        <v/>
      </c>
      <c r="AD758">
        <f>IF(COUNT(AA758:AC758)&lt;3,"",SUM(AA758:AC758))</f>
        <v/>
      </c>
      <c r="AE758">
        <f>IF(L758&gt;=4,2,IF(L758&gt;=2,1,0))</f>
        <v/>
      </c>
      <c r="AF758">
        <f>IF(L758&gt;=5,1,0)</f>
        <v/>
      </c>
      <c r="AG758">
        <f>AE758+AF758</f>
        <v/>
      </c>
      <c r="AH758" s="15">
        <f>IF(M758&lt;&gt;1,"",IF(OR(R758=-9,R758=""),"",R758))</f>
        <v/>
      </c>
      <c r="AI758">
        <f>IF(M758&lt;&gt;1,"",IF(OR(Q758=999,Q758=""),"",Q758))</f>
        <v/>
      </c>
    </row>
    <row r="759">
      <c r="A759" t="inlineStr">
        <is>
          <t>TQRMNOP103840</t>
        </is>
      </c>
      <c r="B759" t="n">
        <v>2025</v>
      </c>
      <c r="C759" t="n">
        <v>1</v>
      </c>
      <c r="D759" t="n">
        <v>1</v>
      </c>
      <c r="E759" t="inlineStr">
        <is>
          <t>S</t>
        </is>
      </c>
      <c r="F759" t="n">
        <v>33</v>
      </c>
      <c r="G759" t="n">
        <v>1387</v>
      </c>
      <c r="H759" t="n">
        <v>2</v>
      </c>
      <c r="I759" t="n">
        <v>1</v>
      </c>
      <c r="J759" t="n">
        <v>29</v>
      </c>
      <c r="K759" t="n">
        <v>1</v>
      </c>
      <c r="L759" t="n">
        <v>4</v>
      </c>
      <c r="M759" t="n">
        <v>3</v>
      </c>
      <c r="R759" s="15" t="n">
        <v>0</v>
      </c>
      <c r="S759" s="15" t="n">
        <v>0</v>
      </c>
      <c r="T759" s="15" t="n">
        <v>0</v>
      </c>
      <c r="U759" s="15" t="n">
        <v>191800</v>
      </c>
      <c r="V759">
        <f>IFERROR(VLOOKUP(D759,Tablas_Equivalencia!$A$3:$B$8,2,FALSE),"Sin dato")</f>
        <v/>
      </c>
      <c r="W759">
        <f>IFERROR(VLOOKUP(L759,Tablas_Equivalencia!$D$3:$E$9,2,FALSE),"Sin dato")</f>
        <v/>
      </c>
      <c r="X759">
        <f>IF(I759=1,"Varón","Mujer")</f>
        <v/>
      </c>
      <c r="Y759">
        <f>IFERROR(VLOOKUP(M759,Tablas_Equivalencia!$G$3:$H$6,2,FALSE),"Sin dato")</f>
        <v/>
      </c>
      <c r="Z759">
        <f>IF(J759&lt;=24,"18-24","25-29")</f>
        <v/>
      </c>
      <c r="AA759">
        <f>IF(M759&lt;&gt;1,"",IF(P759=2,1,0))</f>
        <v/>
      </c>
      <c r="AB759">
        <f>IF(M759&lt;&gt;1,"",IF(O759&gt;=2,1,0))</f>
        <v/>
      </c>
      <c r="AC759">
        <f>IF(M759&lt;&gt;1,"",IF(OR(Q759=999,Q759=""),"",IF(OR(Q759&lt;35,Q759&gt;48),1,0)))</f>
        <v/>
      </c>
      <c r="AD759">
        <f>IF(COUNT(AA759:AC759)&lt;3,"",SUM(AA759:AC759))</f>
        <v/>
      </c>
      <c r="AE759">
        <f>IF(L759&gt;=4,2,IF(L759&gt;=2,1,0))</f>
        <v/>
      </c>
      <c r="AF759">
        <f>IF(L759&gt;=5,1,0)</f>
        <v/>
      </c>
      <c r="AG759">
        <f>AE759+AF759</f>
        <v/>
      </c>
      <c r="AH759" s="15">
        <f>IF(M759&lt;&gt;1,"",IF(OR(R759=-9,R759=""),"",R759))</f>
        <v/>
      </c>
      <c r="AI759">
        <f>IF(M759&lt;&gt;1,"",IF(OR(Q759=999,Q759=""),"",Q759))</f>
        <v/>
      </c>
    </row>
    <row r="760">
      <c r="A760" t="inlineStr">
        <is>
          <t>TQRMNOP103860</t>
        </is>
      </c>
      <c r="B760" t="n">
        <v>2025</v>
      </c>
      <c r="C760" t="n">
        <v>1</v>
      </c>
      <c r="D760" t="n">
        <v>43</v>
      </c>
      <c r="E760" t="inlineStr">
        <is>
          <t>S</t>
        </is>
      </c>
      <c r="F760" t="n">
        <v>19</v>
      </c>
      <c r="G760" t="n">
        <v>1074</v>
      </c>
      <c r="H760" t="n">
        <v>1</v>
      </c>
      <c r="I760" t="n">
        <v>1</v>
      </c>
      <c r="J760" t="n">
        <v>24</v>
      </c>
      <c r="K760" t="n">
        <v>2</v>
      </c>
      <c r="L760" t="n">
        <v>5</v>
      </c>
      <c r="M760" t="n">
        <v>1</v>
      </c>
      <c r="N760" t="n">
        <v>2</v>
      </c>
      <c r="O760" t="n">
        <v>1</v>
      </c>
      <c r="P760" t="n">
        <v>1</v>
      </c>
      <c r="Q760" t="n">
        <v>20</v>
      </c>
      <c r="R760" s="15" t="n">
        <v>602000</v>
      </c>
      <c r="S760" s="15" t="n">
        <v>0</v>
      </c>
      <c r="T760" s="15" t="n">
        <v>602000</v>
      </c>
      <c r="U760" s="15" t="n">
        <v>337500</v>
      </c>
      <c r="V760">
        <f>IFERROR(VLOOKUP(D760,Tablas_Equivalencia!$A$3:$B$8,2,FALSE),"Sin dato")</f>
        <v/>
      </c>
      <c r="W760">
        <f>IFERROR(VLOOKUP(L760,Tablas_Equivalencia!$D$3:$E$9,2,FALSE),"Sin dato")</f>
        <v/>
      </c>
      <c r="X760">
        <f>IF(I760=1,"Varón","Mujer")</f>
        <v/>
      </c>
      <c r="Y760">
        <f>IFERROR(VLOOKUP(M760,Tablas_Equivalencia!$G$3:$H$6,2,FALSE),"Sin dato")</f>
        <v/>
      </c>
      <c r="Z760">
        <f>IF(J760&lt;=24,"18-24","25-29")</f>
        <v/>
      </c>
      <c r="AA760">
        <f>IF(M760&lt;&gt;1,"",IF(P760=2,1,0))</f>
        <v/>
      </c>
      <c r="AB760">
        <f>IF(M760&lt;&gt;1,"",IF(O760&gt;=2,1,0))</f>
        <v/>
      </c>
      <c r="AC760">
        <f>IF(M760&lt;&gt;1,"",IF(OR(Q760=999,Q760=""),"",IF(OR(Q760&lt;35,Q760&gt;48),1,0)))</f>
        <v/>
      </c>
      <c r="AD760">
        <f>IF(COUNT(AA760:AC760)&lt;3,"",SUM(AA760:AC760))</f>
        <v/>
      </c>
      <c r="AE760">
        <f>IF(L760&gt;=4,2,IF(L760&gt;=2,1,0))</f>
        <v/>
      </c>
      <c r="AF760">
        <f>IF(L760&gt;=5,1,0)</f>
        <v/>
      </c>
      <c r="AG760">
        <f>AE760+AF760</f>
        <v/>
      </c>
      <c r="AH760" s="15">
        <f>IF(M760&lt;&gt;1,"",IF(OR(R760=-9,R760=""),"",R760))</f>
        <v/>
      </c>
      <c r="AI760">
        <f>IF(M760&lt;&gt;1,"",IF(OR(Q760=999,Q760=""),"",Q760))</f>
        <v/>
      </c>
    </row>
    <row r="761">
      <c r="A761" t="inlineStr">
        <is>
          <t>TQRMNOP103867</t>
        </is>
      </c>
      <c r="B761" t="n">
        <v>2025</v>
      </c>
      <c r="C761" t="n">
        <v>1</v>
      </c>
      <c r="D761" t="n">
        <v>1</v>
      </c>
      <c r="E761" t="inlineStr">
        <is>
          <t>S</t>
        </is>
      </c>
      <c r="F761" t="n">
        <v>33</v>
      </c>
      <c r="G761" t="n">
        <v>2323</v>
      </c>
      <c r="H761" t="n">
        <v>2</v>
      </c>
      <c r="I761" t="n">
        <v>2</v>
      </c>
      <c r="J761" t="n">
        <v>21</v>
      </c>
      <c r="K761" t="n">
        <v>2</v>
      </c>
      <c r="L761" t="n">
        <v>4</v>
      </c>
      <c r="M761" t="n">
        <v>3</v>
      </c>
      <c r="R761" s="15" t="n">
        <v>0</v>
      </c>
      <c r="S761" s="15" t="n">
        <v>49000</v>
      </c>
      <c r="T761" s="15" t="n">
        <v>49000</v>
      </c>
      <c r="U761" s="15" t="n">
        <v>133000</v>
      </c>
      <c r="V761">
        <f>IFERROR(VLOOKUP(D761,Tablas_Equivalencia!$A$3:$B$8,2,FALSE),"Sin dato")</f>
        <v/>
      </c>
      <c r="W761">
        <f>IFERROR(VLOOKUP(L761,Tablas_Equivalencia!$D$3:$E$9,2,FALSE),"Sin dato")</f>
        <v/>
      </c>
      <c r="X761">
        <f>IF(I761=1,"Varón","Mujer")</f>
        <v/>
      </c>
      <c r="Y761">
        <f>IFERROR(VLOOKUP(M761,Tablas_Equivalencia!$G$3:$H$6,2,FALSE),"Sin dato")</f>
        <v/>
      </c>
      <c r="Z761">
        <f>IF(J761&lt;=24,"18-24","25-29")</f>
        <v/>
      </c>
      <c r="AA761">
        <f>IF(M761&lt;&gt;1,"",IF(P761=2,1,0))</f>
        <v/>
      </c>
      <c r="AB761">
        <f>IF(M761&lt;&gt;1,"",IF(O761&gt;=2,1,0))</f>
        <v/>
      </c>
      <c r="AC761">
        <f>IF(M761&lt;&gt;1,"",IF(OR(Q761=999,Q761=""),"",IF(OR(Q761&lt;35,Q761&gt;48),1,0)))</f>
        <v/>
      </c>
      <c r="AD761">
        <f>IF(COUNT(AA761:AC761)&lt;3,"",SUM(AA761:AC761))</f>
        <v/>
      </c>
      <c r="AE761">
        <f>IF(L761&gt;=4,2,IF(L761&gt;=2,1,0))</f>
        <v/>
      </c>
      <c r="AF761">
        <f>IF(L761&gt;=5,1,0)</f>
        <v/>
      </c>
      <c r="AG761">
        <f>AE761+AF761</f>
        <v/>
      </c>
      <c r="AH761" s="15">
        <f>IF(M761&lt;&gt;1,"",IF(OR(R761=-9,R761=""),"",R761))</f>
        <v/>
      </c>
      <c r="AI761">
        <f>IF(M761&lt;&gt;1,"",IF(OR(Q761=999,Q761=""),"",Q761))</f>
        <v/>
      </c>
    </row>
    <row r="762">
      <c r="A762" t="inlineStr">
        <is>
          <t>TQRMNOP103870</t>
        </is>
      </c>
      <c r="B762" t="n">
        <v>2025</v>
      </c>
      <c r="C762" t="n">
        <v>1</v>
      </c>
      <c r="D762" t="n">
        <v>41</v>
      </c>
      <c r="E762" t="inlineStr">
        <is>
          <t>N</t>
        </is>
      </c>
      <c r="F762" t="n">
        <v>15</v>
      </c>
      <c r="G762" t="n">
        <v>1021</v>
      </c>
      <c r="H762" t="n">
        <v>3</v>
      </c>
      <c r="I762" t="n">
        <v>2</v>
      </c>
      <c r="J762" t="n">
        <v>23</v>
      </c>
      <c r="K762" t="n">
        <v>2</v>
      </c>
      <c r="L762" t="n">
        <v>3</v>
      </c>
      <c r="M762" t="n">
        <v>3</v>
      </c>
      <c r="R762" s="15" t="n">
        <v>0</v>
      </c>
      <c r="S762" s="15" t="n">
        <v>0</v>
      </c>
      <c r="T762" s="15" t="n">
        <v>0</v>
      </c>
      <c r="U762" s="15" t="n">
        <v>178200</v>
      </c>
      <c r="V762">
        <f>IFERROR(VLOOKUP(D762,Tablas_Equivalencia!$A$3:$B$8,2,FALSE),"Sin dato")</f>
        <v/>
      </c>
      <c r="W762">
        <f>IFERROR(VLOOKUP(L762,Tablas_Equivalencia!$D$3:$E$9,2,FALSE),"Sin dato")</f>
        <v/>
      </c>
      <c r="X762">
        <f>IF(I762=1,"Varón","Mujer")</f>
        <v/>
      </c>
      <c r="Y762">
        <f>IFERROR(VLOOKUP(M762,Tablas_Equivalencia!$G$3:$H$6,2,FALSE),"Sin dato")</f>
        <v/>
      </c>
      <c r="Z762">
        <f>IF(J762&lt;=24,"18-24","25-29")</f>
        <v/>
      </c>
      <c r="AA762">
        <f>IF(M762&lt;&gt;1,"",IF(P762=2,1,0))</f>
        <v/>
      </c>
      <c r="AB762">
        <f>IF(M762&lt;&gt;1,"",IF(O762&gt;=2,1,0))</f>
        <v/>
      </c>
      <c r="AC762">
        <f>IF(M762&lt;&gt;1,"",IF(OR(Q762=999,Q762=""),"",IF(OR(Q762&lt;35,Q762&gt;48),1,0)))</f>
        <v/>
      </c>
      <c r="AD762">
        <f>IF(COUNT(AA762:AC762)&lt;3,"",SUM(AA762:AC762))</f>
        <v/>
      </c>
      <c r="AE762">
        <f>IF(L762&gt;=4,2,IF(L762&gt;=2,1,0))</f>
        <v/>
      </c>
      <c r="AF762">
        <f>IF(L762&gt;=5,1,0)</f>
        <v/>
      </c>
      <c r="AG762">
        <f>AE762+AF762</f>
        <v/>
      </c>
      <c r="AH762" s="15">
        <f>IF(M762&lt;&gt;1,"",IF(OR(R762=-9,R762=""),"",R762))</f>
        <v/>
      </c>
      <c r="AI762">
        <f>IF(M762&lt;&gt;1,"",IF(OR(Q762=999,Q762=""),"",Q762))</f>
        <v/>
      </c>
    </row>
    <row r="763">
      <c r="A763" t="inlineStr">
        <is>
          <t>TQRMNOP103878</t>
        </is>
      </c>
      <c r="B763" t="n">
        <v>2025</v>
      </c>
      <c r="C763" t="n">
        <v>1</v>
      </c>
      <c r="D763" t="n">
        <v>1</v>
      </c>
      <c r="E763" t="inlineStr">
        <is>
          <t>S</t>
        </is>
      </c>
      <c r="F763" t="n">
        <v>32</v>
      </c>
      <c r="G763" t="n">
        <v>436</v>
      </c>
      <c r="H763" t="n">
        <v>3</v>
      </c>
      <c r="I763" t="n">
        <v>1</v>
      </c>
      <c r="J763" t="n">
        <v>19</v>
      </c>
      <c r="K763" t="n">
        <v>2</v>
      </c>
      <c r="L763" t="n">
        <v>3</v>
      </c>
      <c r="M763" t="n">
        <v>3</v>
      </c>
      <c r="R763" s="15" t="n">
        <v>0</v>
      </c>
      <c r="S763" s="15" t="n">
        <v>0</v>
      </c>
      <c r="T763" s="15" t="n">
        <v>0</v>
      </c>
      <c r="U763" s="15" t="n">
        <v>287200</v>
      </c>
      <c r="V763">
        <f>IFERROR(VLOOKUP(D763,Tablas_Equivalencia!$A$3:$B$8,2,FALSE),"Sin dato")</f>
        <v/>
      </c>
      <c r="W763">
        <f>IFERROR(VLOOKUP(L763,Tablas_Equivalencia!$D$3:$E$9,2,FALSE),"Sin dato")</f>
        <v/>
      </c>
      <c r="X763">
        <f>IF(I763=1,"Varón","Mujer")</f>
        <v/>
      </c>
      <c r="Y763">
        <f>IFERROR(VLOOKUP(M763,Tablas_Equivalencia!$G$3:$H$6,2,FALSE),"Sin dato")</f>
        <v/>
      </c>
      <c r="Z763">
        <f>IF(J763&lt;=24,"18-24","25-29")</f>
        <v/>
      </c>
      <c r="AA763">
        <f>IF(M763&lt;&gt;1,"",IF(P763=2,1,0))</f>
        <v/>
      </c>
      <c r="AB763">
        <f>IF(M763&lt;&gt;1,"",IF(O763&gt;=2,1,0))</f>
        <v/>
      </c>
      <c r="AC763">
        <f>IF(M763&lt;&gt;1,"",IF(OR(Q763=999,Q763=""),"",IF(OR(Q763&lt;35,Q763&gt;48),1,0)))</f>
        <v/>
      </c>
      <c r="AD763">
        <f>IF(COUNT(AA763:AC763)&lt;3,"",SUM(AA763:AC763))</f>
        <v/>
      </c>
      <c r="AE763">
        <f>IF(L763&gt;=4,2,IF(L763&gt;=2,1,0))</f>
        <v/>
      </c>
      <c r="AF763">
        <f>IF(L763&gt;=5,1,0)</f>
        <v/>
      </c>
      <c r="AG763">
        <f>AE763+AF763</f>
        <v/>
      </c>
      <c r="AH763" s="15">
        <f>IF(M763&lt;&gt;1,"",IF(OR(R763=-9,R763=""),"",R763))</f>
        <v/>
      </c>
      <c r="AI763">
        <f>IF(M763&lt;&gt;1,"",IF(OR(Q763=999,Q763=""),"",Q763))</f>
        <v/>
      </c>
    </row>
    <row r="764">
      <c r="A764" t="inlineStr">
        <is>
          <t>TQRMNOP103881</t>
        </is>
      </c>
      <c r="B764" t="n">
        <v>2025</v>
      </c>
      <c r="C764" t="n">
        <v>1</v>
      </c>
      <c r="D764" t="n">
        <v>1</v>
      </c>
      <c r="E764" t="inlineStr">
        <is>
          <t>S</t>
        </is>
      </c>
      <c r="F764" t="n">
        <v>32</v>
      </c>
      <c r="G764" t="n">
        <v>880</v>
      </c>
      <c r="H764" t="n">
        <v>10</v>
      </c>
      <c r="I764" t="n">
        <v>2</v>
      </c>
      <c r="J764" t="n">
        <v>27</v>
      </c>
      <c r="K764" t="n">
        <v>2</v>
      </c>
      <c r="L764" t="n">
        <v>2</v>
      </c>
      <c r="M764" t="n">
        <v>2</v>
      </c>
      <c r="R764" s="15" t="n">
        <v>0</v>
      </c>
      <c r="S764" s="15" t="n">
        <v>0</v>
      </c>
      <c r="T764" s="15" t="n">
        <v>0</v>
      </c>
      <c r="U764" s="15" t="n">
        <v>146700</v>
      </c>
      <c r="V764">
        <f>IFERROR(VLOOKUP(D764,Tablas_Equivalencia!$A$3:$B$8,2,FALSE),"Sin dato")</f>
        <v/>
      </c>
      <c r="W764">
        <f>IFERROR(VLOOKUP(L764,Tablas_Equivalencia!$D$3:$E$9,2,FALSE),"Sin dato")</f>
        <v/>
      </c>
      <c r="X764">
        <f>IF(I764=1,"Varón","Mujer")</f>
        <v/>
      </c>
      <c r="Y764">
        <f>IFERROR(VLOOKUP(M764,Tablas_Equivalencia!$G$3:$H$6,2,FALSE),"Sin dato")</f>
        <v/>
      </c>
      <c r="Z764">
        <f>IF(J764&lt;=24,"18-24","25-29")</f>
        <v/>
      </c>
      <c r="AA764">
        <f>IF(M764&lt;&gt;1,"",IF(P764=2,1,0))</f>
        <v/>
      </c>
      <c r="AB764">
        <f>IF(M764&lt;&gt;1,"",IF(O764&gt;=2,1,0))</f>
        <v/>
      </c>
      <c r="AC764">
        <f>IF(M764&lt;&gt;1,"",IF(OR(Q764=999,Q764=""),"",IF(OR(Q764&lt;35,Q764&gt;48),1,0)))</f>
        <v/>
      </c>
      <c r="AD764">
        <f>IF(COUNT(AA764:AC764)&lt;3,"",SUM(AA764:AC764))</f>
        <v/>
      </c>
      <c r="AE764">
        <f>IF(L764&gt;=4,2,IF(L764&gt;=2,1,0))</f>
        <v/>
      </c>
      <c r="AF764">
        <f>IF(L764&gt;=5,1,0)</f>
        <v/>
      </c>
      <c r="AG764">
        <f>AE764+AF764</f>
        <v/>
      </c>
      <c r="AH764" s="15">
        <f>IF(M764&lt;&gt;1,"",IF(OR(R764=-9,R764=""),"",R764))</f>
        <v/>
      </c>
      <c r="AI764">
        <f>IF(M764&lt;&gt;1,"",IF(OR(Q764=999,Q764=""),"",Q764))</f>
        <v/>
      </c>
    </row>
    <row r="765">
      <c r="A765" t="inlineStr">
        <is>
          <t>TQRMNOP103887</t>
        </is>
      </c>
      <c r="B765" t="n">
        <v>2025</v>
      </c>
      <c r="C765" t="n">
        <v>1</v>
      </c>
      <c r="D765" t="n">
        <v>43</v>
      </c>
      <c r="E765" t="inlineStr">
        <is>
          <t>N</t>
        </is>
      </c>
      <c r="F765" t="n">
        <v>29</v>
      </c>
      <c r="G765" t="n">
        <v>1078</v>
      </c>
      <c r="H765" t="n">
        <v>3</v>
      </c>
      <c r="I765" t="n">
        <v>1</v>
      </c>
      <c r="J765" t="n">
        <v>26</v>
      </c>
      <c r="K765" t="n">
        <v>2</v>
      </c>
      <c r="L765" t="n">
        <v>5</v>
      </c>
      <c r="M765" t="n">
        <v>1</v>
      </c>
      <c r="N765" t="n">
        <v>3</v>
      </c>
      <c r="O765" t="n">
        <v>1</v>
      </c>
      <c r="P765" t="n">
        <v>1</v>
      </c>
      <c r="Q765" t="n">
        <v>25</v>
      </c>
      <c r="R765" s="15" t="n">
        <v>531000</v>
      </c>
      <c r="S765" s="15" t="n">
        <v>0</v>
      </c>
      <c r="T765" s="15" t="n">
        <v>531000</v>
      </c>
      <c r="U765" s="15" t="n">
        <v>159000</v>
      </c>
      <c r="V765">
        <f>IFERROR(VLOOKUP(D765,Tablas_Equivalencia!$A$3:$B$8,2,FALSE),"Sin dato")</f>
        <v/>
      </c>
      <c r="W765">
        <f>IFERROR(VLOOKUP(L765,Tablas_Equivalencia!$D$3:$E$9,2,FALSE),"Sin dato")</f>
        <v/>
      </c>
      <c r="X765">
        <f>IF(I765=1,"Varón","Mujer")</f>
        <v/>
      </c>
      <c r="Y765">
        <f>IFERROR(VLOOKUP(M765,Tablas_Equivalencia!$G$3:$H$6,2,FALSE),"Sin dato")</f>
        <v/>
      </c>
      <c r="Z765">
        <f>IF(J765&lt;=24,"18-24","25-29")</f>
        <v/>
      </c>
      <c r="AA765">
        <f>IF(M765&lt;&gt;1,"",IF(P765=2,1,0))</f>
        <v/>
      </c>
      <c r="AB765">
        <f>IF(M765&lt;&gt;1,"",IF(O765&gt;=2,1,0))</f>
        <v/>
      </c>
      <c r="AC765">
        <f>IF(M765&lt;&gt;1,"",IF(OR(Q765=999,Q765=""),"",IF(OR(Q765&lt;35,Q765&gt;48),1,0)))</f>
        <v/>
      </c>
      <c r="AD765">
        <f>IF(COUNT(AA765:AC765)&lt;3,"",SUM(AA765:AC765))</f>
        <v/>
      </c>
      <c r="AE765">
        <f>IF(L765&gt;=4,2,IF(L765&gt;=2,1,0))</f>
        <v/>
      </c>
      <c r="AF765">
        <f>IF(L765&gt;=5,1,0)</f>
        <v/>
      </c>
      <c r="AG765">
        <f>AE765+AF765</f>
        <v/>
      </c>
      <c r="AH765" s="15">
        <f>IF(M765&lt;&gt;1,"",IF(OR(R765=-9,R765=""),"",R765))</f>
        <v/>
      </c>
      <c r="AI765">
        <f>IF(M765&lt;&gt;1,"",IF(OR(Q765=999,Q765=""),"",Q765))</f>
        <v/>
      </c>
    </row>
    <row r="766">
      <c r="A766" t="inlineStr">
        <is>
          <t>TQRMNOP103893</t>
        </is>
      </c>
      <c r="B766" t="n">
        <v>2025</v>
      </c>
      <c r="C766" t="n">
        <v>1</v>
      </c>
      <c r="D766" t="n">
        <v>43</v>
      </c>
      <c r="E766" t="inlineStr">
        <is>
          <t>S</t>
        </is>
      </c>
      <c r="F766" t="n">
        <v>19</v>
      </c>
      <c r="G766" t="n">
        <v>1168</v>
      </c>
      <c r="H766" t="n">
        <v>3</v>
      </c>
      <c r="I766" t="n">
        <v>1</v>
      </c>
      <c r="J766" t="n">
        <v>18</v>
      </c>
      <c r="K766" t="n">
        <v>1</v>
      </c>
      <c r="L766" t="n">
        <v>3</v>
      </c>
      <c r="M766" t="n">
        <v>2</v>
      </c>
      <c r="R766" s="15" t="n">
        <v>0</v>
      </c>
      <c r="S766" s="15" t="n">
        <v>0</v>
      </c>
      <c r="T766" s="15" t="n">
        <v>0</v>
      </c>
      <c r="U766" s="15" t="n">
        <v>340300</v>
      </c>
      <c r="V766">
        <f>IFERROR(VLOOKUP(D766,Tablas_Equivalencia!$A$3:$B$8,2,FALSE),"Sin dato")</f>
        <v/>
      </c>
      <c r="W766">
        <f>IFERROR(VLOOKUP(L766,Tablas_Equivalencia!$D$3:$E$9,2,FALSE),"Sin dato")</f>
        <v/>
      </c>
      <c r="X766">
        <f>IF(I766=1,"Varón","Mujer")</f>
        <v/>
      </c>
      <c r="Y766">
        <f>IFERROR(VLOOKUP(M766,Tablas_Equivalencia!$G$3:$H$6,2,FALSE),"Sin dato")</f>
        <v/>
      </c>
      <c r="Z766">
        <f>IF(J766&lt;=24,"18-24","25-29")</f>
        <v/>
      </c>
      <c r="AA766">
        <f>IF(M766&lt;&gt;1,"",IF(P766=2,1,0))</f>
        <v/>
      </c>
      <c r="AB766">
        <f>IF(M766&lt;&gt;1,"",IF(O766&gt;=2,1,0))</f>
        <v/>
      </c>
      <c r="AC766">
        <f>IF(M766&lt;&gt;1,"",IF(OR(Q766=999,Q766=""),"",IF(OR(Q766&lt;35,Q766&gt;48),1,0)))</f>
        <v/>
      </c>
      <c r="AD766">
        <f>IF(COUNT(AA766:AC766)&lt;3,"",SUM(AA766:AC766))</f>
        <v/>
      </c>
      <c r="AE766">
        <f>IF(L766&gt;=4,2,IF(L766&gt;=2,1,0))</f>
        <v/>
      </c>
      <c r="AF766">
        <f>IF(L766&gt;=5,1,0)</f>
        <v/>
      </c>
      <c r="AG766">
        <f>AE766+AF766</f>
        <v/>
      </c>
      <c r="AH766" s="15">
        <f>IF(M766&lt;&gt;1,"",IF(OR(R766=-9,R766=""),"",R766))</f>
        <v/>
      </c>
      <c r="AI766">
        <f>IF(M766&lt;&gt;1,"",IF(OR(Q766=999,Q766=""),"",Q766))</f>
        <v/>
      </c>
    </row>
    <row r="767">
      <c r="A767" t="inlineStr">
        <is>
          <t>TQRMNOP103894</t>
        </is>
      </c>
      <c r="B767" t="n">
        <v>2025</v>
      </c>
      <c r="C767" t="n">
        <v>1</v>
      </c>
      <c r="D767" t="n">
        <v>43</v>
      </c>
      <c r="E767" t="inlineStr">
        <is>
          <t>N</t>
        </is>
      </c>
      <c r="F767" t="n">
        <v>38</v>
      </c>
      <c r="G767" t="n">
        <v>1569</v>
      </c>
      <c r="H767" t="n">
        <v>2</v>
      </c>
      <c r="I767" t="n">
        <v>2</v>
      </c>
      <c r="J767" t="n">
        <v>21</v>
      </c>
      <c r="K767" t="n">
        <v>2</v>
      </c>
      <c r="L767" t="n">
        <v>3</v>
      </c>
      <c r="M767" t="n">
        <v>3</v>
      </c>
      <c r="R767" s="15" t="n">
        <v>0</v>
      </c>
      <c r="S767" s="15" t="n">
        <v>0</v>
      </c>
      <c r="T767" s="15" t="n">
        <v>0</v>
      </c>
      <c r="U767" s="15" t="n">
        <v>60400</v>
      </c>
      <c r="V767">
        <f>IFERROR(VLOOKUP(D767,Tablas_Equivalencia!$A$3:$B$8,2,FALSE),"Sin dato")</f>
        <v/>
      </c>
      <c r="W767">
        <f>IFERROR(VLOOKUP(L767,Tablas_Equivalencia!$D$3:$E$9,2,FALSE),"Sin dato")</f>
        <v/>
      </c>
      <c r="X767">
        <f>IF(I767=1,"Varón","Mujer")</f>
        <v/>
      </c>
      <c r="Y767">
        <f>IFERROR(VLOOKUP(M767,Tablas_Equivalencia!$G$3:$H$6,2,FALSE),"Sin dato")</f>
        <v/>
      </c>
      <c r="Z767">
        <f>IF(J767&lt;=24,"18-24","25-29")</f>
        <v/>
      </c>
      <c r="AA767">
        <f>IF(M767&lt;&gt;1,"",IF(P767=2,1,0))</f>
        <v/>
      </c>
      <c r="AB767">
        <f>IF(M767&lt;&gt;1,"",IF(O767&gt;=2,1,0))</f>
        <v/>
      </c>
      <c r="AC767">
        <f>IF(M767&lt;&gt;1,"",IF(OR(Q767=999,Q767=""),"",IF(OR(Q767&lt;35,Q767&gt;48),1,0)))</f>
        <v/>
      </c>
      <c r="AD767">
        <f>IF(COUNT(AA767:AC767)&lt;3,"",SUM(AA767:AC767))</f>
        <v/>
      </c>
      <c r="AE767">
        <f>IF(L767&gt;=4,2,IF(L767&gt;=2,1,0))</f>
        <v/>
      </c>
      <c r="AF767">
        <f>IF(L767&gt;=5,1,0)</f>
        <v/>
      </c>
      <c r="AG767">
        <f>AE767+AF767</f>
        <v/>
      </c>
      <c r="AH767" s="15">
        <f>IF(M767&lt;&gt;1,"",IF(OR(R767=-9,R767=""),"",R767))</f>
        <v/>
      </c>
      <c r="AI767">
        <f>IF(M767&lt;&gt;1,"",IF(OR(Q767=999,Q767=""),"",Q767))</f>
        <v/>
      </c>
    </row>
    <row r="768">
      <c r="A768" t="inlineStr">
        <is>
          <t>TQRMNOP103906</t>
        </is>
      </c>
      <c r="B768" t="n">
        <v>2025</v>
      </c>
      <c r="C768" t="n">
        <v>1</v>
      </c>
      <c r="D768" t="n">
        <v>40</v>
      </c>
      <c r="E768" t="inlineStr">
        <is>
          <t>N</t>
        </is>
      </c>
      <c r="F768" t="n">
        <v>9</v>
      </c>
      <c r="G768" t="n">
        <v>994</v>
      </c>
      <c r="H768" t="n">
        <v>1</v>
      </c>
      <c r="I768" t="n">
        <v>1</v>
      </c>
      <c r="J768" t="n">
        <v>18</v>
      </c>
      <c r="K768" t="n">
        <v>2</v>
      </c>
      <c r="L768" t="n">
        <v>3</v>
      </c>
      <c r="M768" t="n">
        <v>1</v>
      </c>
      <c r="N768" t="n">
        <v>2</v>
      </c>
      <c r="O768" t="n">
        <v>1</v>
      </c>
      <c r="P768" t="n">
        <v>2</v>
      </c>
      <c r="Q768" t="n">
        <v>39</v>
      </c>
      <c r="R768" s="15" t="n">
        <v>326000</v>
      </c>
      <c r="S768" s="15" t="n">
        <v>64000</v>
      </c>
      <c r="T768" s="15" t="n">
        <v>390000</v>
      </c>
      <c r="U768" s="15" t="n">
        <v>91000</v>
      </c>
      <c r="V768">
        <f>IFERROR(VLOOKUP(D768,Tablas_Equivalencia!$A$3:$B$8,2,FALSE),"Sin dato")</f>
        <v/>
      </c>
      <c r="W768">
        <f>IFERROR(VLOOKUP(L768,Tablas_Equivalencia!$D$3:$E$9,2,FALSE),"Sin dato")</f>
        <v/>
      </c>
      <c r="X768">
        <f>IF(I768=1,"Varón","Mujer")</f>
        <v/>
      </c>
      <c r="Y768">
        <f>IFERROR(VLOOKUP(M768,Tablas_Equivalencia!$G$3:$H$6,2,FALSE),"Sin dato")</f>
        <v/>
      </c>
      <c r="Z768">
        <f>IF(J768&lt;=24,"18-24","25-29")</f>
        <v/>
      </c>
      <c r="AA768">
        <f>IF(M768&lt;&gt;1,"",IF(P768=2,1,0))</f>
        <v/>
      </c>
      <c r="AB768">
        <f>IF(M768&lt;&gt;1,"",IF(O768&gt;=2,1,0))</f>
        <v/>
      </c>
      <c r="AC768">
        <f>IF(M768&lt;&gt;1,"",IF(OR(Q768=999,Q768=""),"",IF(OR(Q768&lt;35,Q768&gt;48),1,0)))</f>
        <v/>
      </c>
      <c r="AD768">
        <f>IF(COUNT(AA768:AC768)&lt;3,"",SUM(AA768:AC768))</f>
        <v/>
      </c>
      <c r="AE768">
        <f>IF(L768&gt;=4,2,IF(L768&gt;=2,1,0))</f>
        <v/>
      </c>
      <c r="AF768">
        <f>IF(L768&gt;=5,1,0)</f>
        <v/>
      </c>
      <c r="AG768">
        <f>AE768+AF768</f>
        <v/>
      </c>
      <c r="AH768" s="15">
        <f>IF(M768&lt;&gt;1,"",IF(OR(R768=-9,R768=""),"",R768))</f>
        <v/>
      </c>
      <c r="AI768">
        <f>IF(M768&lt;&gt;1,"",IF(OR(Q768=999,Q768=""),"",Q768))</f>
        <v/>
      </c>
    </row>
    <row r="769">
      <c r="A769" t="inlineStr">
        <is>
          <t>TQRMNOP103907</t>
        </is>
      </c>
      <c r="B769" t="n">
        <v>2025</v>
      </c>
      <c r="C769" t="n">
        <v>1</v>
      </c>
      <c r="D769" t="n">
        <v>1</v>
      </c>
      <c r="E769" t="inlineStr">
        <is>
          <t>S</t>
        </is>
      </c>
      <c r="F769" t="n">
        <v>33</v>
      </c>
      <c r="G769" t="n">
        <v>1319</v>
      </c>
      <c r="H769" t="n">
        <v>10</v>
      </c>
      <c r="I769" t="n">
        <v>1</v>
      </c>
      <c r="J769" t="n">
        <v>28</v>
      </c>
      <c r="K769" t="n">
        <v>2</v>
      </c>
      <c r="L769" t="n">
        <v>6</v>
      </c>
      <c r="M769" t="n">
        <v>1</v>
      </c>
      <c r="N769" t="n">
        <v>2</v>
      </c>
      <c r="O769" t="n">
        <v>1</v>
      </c>
      <c r="P769" t="n">
        <v>1</v>
      </c>
      <c r="Q769" t="n">
        <v>27</v>
      </c>
      <c r="R769" s="15" t="n">
        <v>-9</v>
      </c>
      <c r="S769" s="15" t="n">
        <v>0</v>
      </c>
      <c r="T769" s="15" t="n">
        <v>0</v>
      </c>
      <c r="U769" s="15" t="n">
        <v>234400</v>
      </c>
      <c r="V769">
        <f>IFERROR(VLOOKUP(D769,Tablas_Equivalencia!$A$3:$B$8,2,FALSE),"Sin dato")</f>
        <v/>
      </c>
      <c r="W769">
        <f>IFERROR(VLOOKUP(L769,Tablas_Equivalencia!$D$3:$E$9,2,FALSE),"Sin dato")</f>
        <v/>
      </c>
      <c r="X769">
        <f>IF(I769=1,"Varón","Mujer")</f>
        <v/>
      </c>
      <c r="Y769">
        <f>IFERROR(VLOOKUP(M769,Tablas_Equivalencia!$G$3:$H$6,2,FALSE),"Sin dato")</f>
        <v/>
      </c>
      <c r="Z769">
        <f>IF(J769&lt;=24,"18-24","25-29")</f>
        <v/>
      </c>
      <c r="AA769">
        <f>IF(M769&lt;&gt;1,"",IF(P769=2,1,0))</f>
        <v/>
      </c>
      <c r="AB769">
        <f>IF(M769&lt;&gt;1,"",IF(O769&gt;=2,1,0))</f>
        <v/>
      </c>
      <c r="AC769">
        <f>IF(M769&lt;&gt;1,"",IF(OR(Q769=999,Q769=""),"",IF(OR(Q769&lt;35,Q769&gt;48),1,0)))</f>
        <v/>
      </c>
      <c r="AD769">
        <f>IF(COUNT(AA769:AC769)&lt;3,"",SUM(AA769:AC769))</f>
        <v/>
      </c>
      <c r="AE769">
        <f>IF(L769&gt;=4,2,IF(L769&gt;=2,1,0))</f>
        <v/>
      </c>
      <c r="AF769">
        <f>IF(L769&gt;=5,1,0)</f>
        <v/>
      </c>
      <c r="AG769">
        <f>AE769+AF769</f>
        <v/>
      </c>
      <c r="AH769" s="15">
        <f>IF(M769&lt;&gt;1,"",IF(OR(R769=-9,R769=""),"",R769))</f>
        <v/>
      </c>
      <c r="AI769">
        <f>IF(M769&lt;&gt;1,"",IF(OR(Q769=999,Q769=""),"",Q769))</f>
        <v/>
      </c>
    </row>
    <row r="770">
      <c r="A770" t="inlineStr">
        <is>
          <t>TQRMNOP103908</t>
        </is>
      </c>
      <c r="B770" t="n">
        <v>2025</v>
      </c>
      <c r="C770" t="n">
        <v>1</v>
      </c>
      <c r="D770" t="n">
        <v>1</v>
      </c>
      <c r="E770" t="inlineStr">
        <is>
          <t>S</t>
        </is>
      </c>
      <c r="F770" t="n">
        <v>33</v>
      </c>
      <c r="G770" t="n">
        <v>1075</v>
      </c>
      <c r="H770" t="n">
        <v>1</v>
      </c>
      <c r="I770" t="n">
        <v>1</v>
      </c>
      <c r="J770" t="n">
        <v>24</v>
      </c>
      <c r="K770" t="n">
        <v>1</v>
      </c>
      <c r="L770" t="n">
        <v>6</v>
      </c>
      <c r="M770" t="n">
        <v>1</v>
      </c>
      <c r="N770" t="n">
        <v>3</v>
      </c>
      <c r="O770" t="n">
        <v>1</v>
      </c>
      <c r="P770" t="n">
        <v>1</v>
      </c>
      <c r="Q770" t="n">
        <v>50</v>
      </c>
      <c r="R770" s="15" t="n">
        <v>1052000</v>
      </c>
      <c r="S770" s="15" t="n">
        <v>0</v>
      </c>
      <c r="T770" s="15" t="n">
        <v>1052000</v>
      </c>
      <c r="U770" s="15" t="n">
        <v>319300</v>
      </c>
      <c r="V770">
        <f>IFERROR(VLOOKUP(D770,Tablas_Equivalencia!$A$3:$B$8,2,FALSE),"Sin dato")</f>
        <v/>
      </c>
      <c r="W770">
        <f>IFERROR(VLOOKUP(L770,Tablas_Equivalencia!$D$3:$E$9,2,FALSE),"Sin dato")</f>
        <v/>
      </c>
      <c r="X770">
        <f>IF(I770=1,"Varón","Mujer")</f>
        <v/>
      </c>
      <c r="Y770">
        <f>IFERROR(VLOOKUP(M770,Tablas_Equivalencia!$G$3:$H$6,2,FALSE),"Sin dato")</f>
        <v/>
      </c>
      <c r="Z770">
        <f>IF(J770&lt;=24,"18-24","25-29")</f>
        <v/>
      </c>
      <c r="AA770">
        <f>IF(M770&lt;&gt;1,"",IF(P770=2,1,0))</f>
        <v/>
      </c>
      <c r="AB770">
        <f>IF(M770&lt;&gt;1,"",IF(O770&gt;=2,1,0))</f>
        <v/>
      </c>
      <c r="AC770">
        <f>IF(M770&lt;&gt;1,"",IF(OR(Q770=999,Q770=""),"",IF(OR(Q770&lt;35,Q770&gt;48),1,0)))</f>
        <v/>
      </c>
      <c r="AD770">
        <f>IF(COUNT(AA770:AC770)&lt;3,"",SUM(AA770:AC770))</f>
        <v/>
      </c>
      <c r="AE770">
        <f>IF(L770&gt;=4,2,IF(L770&gt;=2,1,0))</f>
        <v/>
      </c>
      <c r="AF770">
        <f>IF(L770&gt;=5,1,0)</f>
        <v/>
      </c>
      <c r="AG770">
        <f>AE770+AF770</f>
        <v/>
      </c>
      <c r="AH770" s="15">
        <f>IF(M770&lt;&gt;1,"",IF(OR(R770=-9,R770=""),"",R770))</f>
        <v/>
      </c>
      <c r="AI770">
        <f>IF(M770&lt;&gt;1,"",IF(OR(Q770=999,Q770=""),"",Q770))</f>
        <v/>
      </c>
    </row>
    <row r="771">
      <c r="A771" t="inlineStr">
        <is>
          <t>TQRMNOP103909</t>
        </is>
      </c>
      <c r="B771" t="n">
        <v>2025</v>
      </c>
      <c r="C771" t="n">
        <v>1</v>
      </c>
      <c r="D771" t="n">
        <v>43</v>
      </c>
      <c r="E771" t="inlineStr">
        <is>
          <t>N</t>
        </is>
      </c>
      <c r="F771" t="n">
        <v>29</v>
      </c>
      <c r="G771" t="n">
        <v>1148</v>
      </c>
      <c r="H771" t="n">
        <v>3</v>
      </c>
      <c r="I771" t="n">
        <v>2</v>
      </c>
      <c r="J771" t="n">
        <v>24</v>
      </c>
      <c r="K771" t="n">
        <v>1</v>
      </c>
      <c r="L771" t="n">
        <v>5</v>
      </c>
      <c r="M771" t="n">
        <v>1</v>
      </c>
      <c r="N771" t="n">
        <v>3</v>
      </c>
      <c r="O771" t="n">
        <v>1</v>
      </c>
      <c r="P771" t="n">
        <v>1</v>
      </c>
      <c r="Q771" t="n">
        <v>54</v>
      </c>
      <c r="R771" s="15" t="n">
        <v>1764000</v>
      </c>
      <c r="S771" s="15" t="n">
        <v>0</v>
      </c>
      <c r="T771" s="15" t="n">
        <v>1764000</v>
      </c>
      <c r="U771" s="15" t="n">
        <v>326100</v>
      </c>
      <c r="V771">
        <f>IFERROR(VLOOKUP(D771,Tablas_Equivalencia!$A$3:$B$8,2,FALSE),"Sin dato")</f>
        <v/>
      </c>
      <c r="W771">
        <f>IFERROR(VLOOKUP(L771,Tablas_Equivalencia!$D$3:$E$9,2,FALSE),"Sin dato")</f>
        <v/>
      </c>
      <c r="X771">
        <f>IF(I771=1,"Varón","Mujer")</f>
        <v/>
      </c>
      <c r="Y771">
        <f>IFERROR(VLOOKUP(M771,Tablas_Equivalencia!$G$3:$H$6,2,FALSE),"Sin dato")</f>
        <v/>
      </c>
      <c r="Z771">
        <f>IF(J771&lt;=24,"18-24","25-29")</f>
        <v/>
      </c>
      <c r="AA771">
        <f>IF(M771&lt;&gt;1,"",IF(P771=2,1,0))</f>
        <v/>
      </c>
      <c r="AB771">
        <f>IF(M771&lt;&gt;1,"",IF(O771&gt;=2,1,0))</f>
        <v/>
      </c>
      <c r="AC771">
        <f>IF(M771&lt;&gt;1,"",IF(OR(Q771=999,Q771=""),"",IF(OR(Q771&lt;35,Q771&gt;48),1,0)))</f>
        <v/>
      </c>
      <c r="AD771">
        <f>IF(COUNT(AA771:AC771)&lt;3,"",SUM(AA771:AC771))</f>
        <v/>
      </c>
      <c r="AE771">
        <f>IF(L771&gt;=4,2,IF(L771&gt;=2,1,0))</f>
        <v/>
      </c>
      <c r="AF771">
        <f>IF(L771&gt;=5,1,0)</f>
        <v/>
      </c>
      <c r="AG771">
        <f>AE771+AF771</f>
        <v/>
      </c>
      <c r="AH771" s="15">
        <f>IF(M771&lt;&gt;1,"",IF(OR(R771=-9,R771=""),"",R771))</f>
        <v/>
      </c>
      <c r="AI771">
        <f>IF(M771&lt;&gt;1,"",IF(OR(Q771=999,Q771=""),"",Q771))</f>
        <v/>
      </c>
    </row>
    <row r="772">
      <c r="A772" t="inlineStr">
        <is>
          <t>TQRMNOP103914</t>
        </is>
      </c>
      <c r="B772" t="n">
        <v>2025</v>
      </c>
      <c r="C772" t="n">
        <v>1</v>
      </c>
      <c r="D772" t="n">
        <v>43</v>
      </c>
      <c r="E772" t="inlineStr">
        <is>
          <t>S</t>
        </is>
      </c>
      <c r="F772" t="n">
        <v>36</v>
      </c>
      <c r="G772" t="n">
        <v>1169</v>
      </c>
      <c r="H772" t="n">
        <v>2</v>
      </c>
      <c r="I772" t="n">
        <v>2</v>
      </c>
      <c r="J772" t="n">
        <v>24</v>
      </c>
      <c r="K772" t="n">
        <v>2</v>
      </c>
      <c r="L772" t="n">
        <v>2</v>
      </c>
      <c r="M772" t="n">
        <v>3</v>
      </c>
      <c r="R772" s="15" t="n">
        <v>0</v>
      </c>
      <c r="S772" s="15" t="n">
        <v>0</v>
      </c>
      <c r="T772" s="15" t="n">
        <v>0</v>
      </c>
      <c r="U772" s="15" t="n">
        <v>53200</v>
      </c>
      <c r="V772">
        <f>IFERROR(VLOOKUP(D772,Tablas_Equivalencia!$A$3:$B$8,2,FALSE),"Sin dato")</f>
        <v/>
      </c>
      <c r="W772">
        <f>IFERROR(VLOOKUP(L772,Tablas_Equivalencia!$D$3:$E$9,2,FALSE),"Sin dato")</f>
        <v/>
      </c>
      <c r="X772">
        <f>IF(I772=1,"Varón","Mujer")</f>
        <v/>
      </c>
      <c r="Y772">
        <f>IFERROR(VLOOKUP(M772,Tablas_Equivalencia!$G$3:$H$6,2,FALSE),"Sin dato")</f>
        <v/>
      </c>
      <c r="Z772">
        <f>IF(J772&lt;=24,"18-24","25-29")</f>
        <v/>
      </c>
      <c r="AA772">
        <f>IF(M772&lt;&gt;1,"",IF(P772=2,1,0))</f>
        <v/>
      </c>
      <c r="AB772">
        <f>IF(M772&lt;&gt;1,"",IF(O772&gt;=2,1,0))</f>
        <v/>
      </c>
      <c r="AC772">
        <f>IF(M772&lt;&gt;1,"",IF(OR(Q772=999,Q772=""),"",IF(OR(Q772&lt;35,Q772&gt;48),1,0)))</f>
        <v/>
      </c>
      <c r="AD772">
        <f>IF(COUNT(AA772:AC772)&lt;3,"",SUM(AA772:AC772))</f>
        <v/>
      </c>
      <c r="AE772">
        <f>IF(L772&gt;=4,2,IF(L772&gt;=2,1,0))</f>
        <v/>
      </c>
      <c r="AF772">
        <f>IF(L772&gt;=5,1,0)</f>
        <v/>
      </c>
      <c r="AG772">
        <f>AE772+AF772</f>
        <v/>
      </c>
      <c r="AH772" s="15">
        <f>IF(M772&lt;&gt;1,"",IF(OR(R772=-9,R772=""),"",R772))</f>
        <v/>
      </c>
      <c r="AI772">
        <f>IF(M772&lt;&gt;1,"",IF(OR(Q772=999,Q772=""),"",Q772))</f>
        <v/>
      </c>
    </row>
    <row r="773">
      <c r="A773" t="inlineStr">
        <is>
          <t>TQRMNOP103931</t>
        </is>
      </c>
      <c r="B773" t="n">
        <v>2025</v>
      </c>
      <c r="C773" t="n">
        <v>1</v>
      </c>
      <c r="D773" t="n">
        <v>44</v>
      </c>
      <c r="E773" t="inlineStr">
        <is>
          <t>N</t>
        </is>
      </c>
      <c r="F773" t="n">
        <v>2</v>
      </c>
      <c r="G773" t="n">
        <v>1109</v>
      </c>
      <c r="H773" t="n">
        <v>3</v>
      </c>
      <c r="I773" t="n">
        <v>1</v>
      </c>
      <c r="J773" t="n">
        <v>28</v>
      </c>
      <c r="K773" t="n">
        <v>2</v>
      </c>
      <c r="L773" t="n">
        <v>6</v>
      </c>
      <c r="M773" t="n">
        <v>1</v>
      </c>
      <c r="N773" t="n">
        <v>3</v>
      </c>
      <c r="O773" t="n">
        <v>3</v>
      </c>
      <c r="P773" t="n">
        <v>1</v>
      </c>
      <c r="Q773" t="n">
        <v>57</v>
      </c>
      <c r="R773" s="15" t="n">
        <v>1338000</v>
      </c>
      <c r="S773" s="15" t="n">
        <v>0</v>
      </c>
      <c r="T773" s="15" t="n">
        <v>1338000</v>
      </c>
      <c r="U773" s="15" t="n">
        <v>216400</v>
      </c>
      <c r="V773">
        <f>IFERROR(VLOOKUP(D773,Tablas_Equivalencia!$A$3:$B$8,2,FALSE),"Sin dato")</f>
        <v/>
      </c>
      <c r="W773">
        <f>IFERROR(VLOOKUP(L773,Tablas_Equivalencia!$D$3:$E$9,2,FALSE),"Sin dato")</f>
        <v/>
      </c>
      <c r="X773">
        <f>IF(I773=1,"Varón","Mujer")</f>
        <v/>
      </c>
      <c r="Y773">
        <f>IFERROR(VLOOKUP(M773,Tablas_Equivalencia!$G$3:$H$6,2,FALSE),"Sin dato")</f>
        <v/>
      </c>
      <c r="Z773">
        <f>IF(J773&lt;=24,"18-24","25-29")</f>
        <v/>
      </c>
      <c r="AA773">
        <f>IF(M773&lt;&gt;1,"",IF(P773=2,1,0))</f>
        <v/>
      </c>
      <c r="AB773">
        <f>IF(M773&lt;&gt;1,"",IF(O773&gt;=2,1,0))</f>
        <v/>
      </c>
      <c r="AC773">
        <f>IF(M773&lt;&gt;1,"",IF(OR(Q773=999,Q773=""),"",IF(OR(Q773&lt;35,Q773&gt;48),1,0)))</f>
        <v/>
      </c>
      <c r="AD773">
        <f>IF(COUNT(AA773:AC773)&lt;3,"",SUM(AA773:AC773))</f>
        <v/>
      </c>
      <c r="AE773">
        <f>IF(L773&gt;=4,2,IF(L773&gt;=2,1,0))</f>
        <v/>
      </c>
      <c r="AF773">
        <f>IF(L773&gt;=5,1,0)</f>
        <v/>
      </c>
      <c r="AG773">
        <f>AE773+AF773</f>
        <v/>
      </c>
      <c r="AH773" s="15">
        <f>IF(M773&lt;&gt;1,"",IF(OR(R773=-9,R773=""),"",R773))</f>
        <v/>
      </c>
      <c r="AI773">
        <f>IF(M773&lt;&gt;1,"",IF(OR(Q773=999,Q773=""),"",Q773))</f>
        <v/>
      </c>
    </row>
    <row r="774">
      <c r="A774" t="inlineStr">
        <is>
          <t>TQRMNOP103955</t>
        </is>
      </c>
      <c r="B774" t="n">
        <v>2025</v>
      </c>
      <c r="C774" t="n">
        <v>1</v>
      </c>
      <c r="D774" t="n">
        <v>40</v>
      </c>
      <c r="E774" t="inlineStr">
        <is>
          <t>N</t>
        </is>
      </c>
      <c r="F774" t="n">
        <v>9</v>
      </c>
      <c r="G774" t="n">
        <v>1008</v>
      </c>
      <c r="H774" t="n">
        <v>3</v>
      </c>
      <c r="I774" t="n">
        <v>2</v>
      </c>
      <c r="J774" t="n">
        <v>24</v>
      </c>
      <c r="K774" t="n">
        <v>2</v>
      </c>
      <c r="L774" t="n">
        <v>3</v>
      </c>
      <c r="M774" t="n">
        <v>3</v>
      </c>
      <c r="R774" s="15" t="n">
        <v>0</v>
      </c>
      <c r="S774" s="15" t="n">
        <v>0</v>
      </c>
      <c r="T774" s="15" t="n">
        <v>0</v>
      </c>
      <c r="U774" s="15" t="n">
        <v>177900</v>
      </c>
      <c r="V774">
        <f>IFERROR(VLOOKUP(D774,Tablas_Equivalencia!$A$3:$B$8,2,FALSE),"Sin dato")</f>
        <v/>
      </c>
      <c r="W774">
        <f>IFERROR(VLOOKUP(L774,Tablas_Equivalencia!$D$3:$E$9,2,FALSE),"Sin dato")</f>
        <v/>
      </c>
      <c r="X774">
        <f>IF(I774=1,"Varón","Mujer")</f>
        <v/>
      </c>
      <c r="Y774">
        <f>IFERROR(VLOOKUP(M774,Tablas_Equivalencia!$G$3:$H$6,2,FALSE),"Sin dato")</f>
        <v/>
      </c>
      <c r="Z774">
        <f>IF(J774&lt;=24,"18-24","25-29")</f>
        <v/>
      </c>
      <c r="AA774">
        <f>IF(M774&lt;&gt;1,"",IF(P774=2,1,0))</f>
        <v/>
      </c>
      <c r="AB774">
        <f>IF(M774&lt;&gt;1,"",IF(O774&gt;=2,1,0))</f>
        <v/>
      </c>
      <c r="AC774">
        <f>IF(M774&lt;&gt;1,"",IF(OR(Q774=999,Q774=""),"",IF(OR(Q774&lt;35,Q774&gt;48),1,0)))</f>
        <v/>
      </c>
      <c r="AD774">
        <f>IF(COUNT(AA774:AC774)&lt;3,"",SUM(AA774:AC774))</f>
        <v/>
      </c>
      <c r="AE774">
        <f>IF(L774&gt;=4,2,IF(L774&gt;=2,1,0))</f>
        <v/>
      </c>
      <c r="AF774">
        <f>IF(L774&gt;=5,1,0)</f>
        <v/>
      </c>
      <c r="AG774">
        <f>AE774+AF774</f>
        <v/>
      </c>
      <c r="AH774" s="15">
        <f>IF(M774&lt;&gt;1,"",IF(OR(R774=-9,R774=""),"",R774))</f>
        <v/>
      </c>
      <c r="AI774">
        <f>IF(M774&lt;&gt;1,"",IF(OR(Q774=999,Q774=""),"",Q774))</f>
        <v/>
      </c>
    </row>
    <row r="775">
      <c r="A775" t="inlineStr">
        <is>
          <t>TQRMNOP103959</t>
        </is>
      </c>
      <c r="B775" t="n">
        <v>2025</v>
      </c>
      <c r="C775" t="n">
        <v>1</v>
      </c>
      <c r="D775" t="n">
        <v>40</v>
      </c>
      <c r="E775" t="inlineStr">
        <is>
          <t>N</t>
        </is>
      </c>
      <c r="F775" t="n">
        <v>22</v>
      </c>
      <c r="G775" t="n">
        <v>709</v>
      </c>
      <c r="H775" t="n">
        <v>1</v>
      </c>
      <c r="I775" t="n">
        <v>2</v>
      </c>
      <c r="J775" t="n">
        <v>21</v>
      </c>
      <c r="K775" t="n">
        <v>2</v>
      </c>
      <c r="L775" t="n">
        <v>5</v>
      </c>
      <c r="M775" t="n">
        <v>2</v>
      </c>
      <c r="R775" s="15" t="n">
        <v>0</v>
      </c>
      <c r="S775" s="15" t="n">
        <v>0</v>
      </c>
      <c r="T775" s="15" t="n">
        <v>0</v>
      </c>
      <c r="U775" s="15" t="n">
        <v>85500</v>
      </c>
      <c r="V775">
        <f>IFERROR(VLOOKUP(D775,Tablas_Equivalencia!$A$3:$B$8,2,FALSE),"Sin dato")</f>
        <v/>
      </c>
      <c r="W775">
        <f>IFERROR(VLOOKUP(L775,Tablas_Equivalencia!$D$3:$E$9,2,FALSE),"Sin dato")</f>
        <v/>
      </c>
      <c r="X775">
        <f>IF(I775=1,"Varón","Mujer")</f>
        <v/>
      </c>
      <c r="Y775">
        <f>IFERROR(VLOOKUP(M775,Tablas_Equivalencia!$G$3:$H$6,2,FALSE),"Sin dato")</f>
        <v/>
      </c>
      <c r="Z775">
        <f>IF(J775&lt;=24,"18-24","25-29")</f>
        <v/>
      </c>
      <c r="AA775">
        <f>IF(M775&lt;&gt;1,"",IF(P775=2,1,0))</f>
        <v/>
      </c>
      <c r="AB775">
        <f>IF(M775&lt;&gt;1,"",IF(O775&gt;=2,1,0))</f>
        <v/>
      </c>
      <c r="AC775">
        <f>IF(M775&lt;&gt;1,"",IF(OR(Q775=999,Q775=""),"",IF(OR(Q775&lt;35,Q775&gt;48),1,0)))</f>
        <v/>
      </c>
      <c r="AD775">
        <f>IF(COUNT(AA775:AC775)&lt;3,"",SUM(AA775:AC775))</f>
        <v/>
      </c>
      <c r="AE775">
        <f>IF(L775&gt;=4,2,IF(L775&gt;=2,1,0))</f>
        <v/>
      </c>
      <c r="AF775">
        <f>IF(L775&gt;=5,1,0)</f>
        <v/>
      </c>
      <c r="AG775">
        <f>AE775+AF775</f>
        <v/>
      </c>
      <c r="AH775" s="15">
        <f>IF(M775&lt;&gt;1,"",IF(OR(R775=-9,R775=""),"",R775))</f>
        <v/>
      </c>
      <c r="AI775">
        <f>IF(M775&lt;&gt;1,"",IF(OR(Q775=999,Q775=""),"",Q775))</f>
        <v/>
      </c>
    </row>
    <row r="776">
      <c r="A776" t="inlineStr">
        <is>
          <t>TQRMNOP103963</t>
        </is>
      </c>
      <c r="B776" t="n">
        <v>2025</v>
      </c>
      <c r="C776" t="n">
        <v>1</v>
      </c>
      <c r="D776" t="n">
        <v>1</v>
      </c>
      <c r="E776" t="inlineStr">
        <is>
          <t>S</t>
        </is>
      </c>
      <c r="F776" t="n">
        <v>33</v>
      </c>
      <c r="G776" t="n">
        <v>1184</v>
      </c>
      <c r="H776" t="n">
        <v>1</v>
      </c>
      <c r="I776" t="n">
        <v>2</v>
      </c>
      <c r="J776" t="n">
        <v>29</v>
      </c>
      <c r="K776" t="n">
        <v>2</v>
      </c>
      <c r="L776" t="n">
        <v>4</v>
      </c>
      <c r="M776" t="n">
        <v>1</v>
      </c>
      <c r="N776" t="n">
        <v>3</v>
      </c>
      <c r="O776" t="n">
        <v>1</v>
      </c>
      <c r="P776" t="n">
        <v>2</v>
      </c>
      <c r="Q776" t="n">
        <v>13</v>
      </c>
      <c r="R776" s="15" t="n">
        <v>334000</v>
      </c>
      <c r="S776" s="15" t="n">
        <v>0</v>
      </c>
      <c r="T776" s="15" t="n">
        <v>334000</v>
      </c>
      <c r="U776" s="15" t="n">
        <v>206200</v>
      </c>
      <c r="V776">
        <f>IFERROR(VLOOKUP(D776,Tablas_Equivalencia!$A$3:$B$8,2,FALSE),"Sin dato")</f>
        <v/>
      </c>
      <c r="W776">
        <f>IFERROR(VLOOKUP(L776,Tablas_Equivalencia!$D$3:$E$9,2,FALSE),"Sin dato")</f>
        <v/>
      </c>
      <c r="X776">
        <f>IF(I776=1,"Varón","Mujer")</f>
        <v/>
      </c>
      <c r="Y776">
        <f>IFERROR(VLOOKUP(M776,Tablas_Equivalencia!$G$3:$H$6,2,FALSE),"Sin dato")</f>
        <v/>
      </c>
      <c r="Z776">
        <f>IF(J776&lt;=24,"18-24","25-29")</f>
        <v/>
      </c>
      <c r="AA776">
        <f>IF(M776&lt;&gt;1,"",IF(P776=2,1,0))</f>
        <v/>
      </c>
      <c r="AB776">
        <f>IF(M776&lt;&gt;1,"",IF(O776&gt;=2,1,0))</f>
        <v/>
      </c>
      <c r="AC776">
        <f>IF(M776&lt;&gt;1,"",IF(OR(Q776=999,Q776=""),"",IF(OR(Q776&lt;35,Q776&gt;48),1,0)))</f>
        <v/>
      </c>
      <c r="AD776">
        <f>IF(COUNT(AA776:AC776)&lt;3,"",SUM(AA776:AC776))</f>
        <v/>
      </c>
      <c r="AE776">
        <f>IF(L776&gt;=4,2,IF(L776&gt;=2,1,0))</f>
        <v/>
      </c>
      <c r="AF776">
        <f>IF(L776&gt;=5,1,0)</f>
        <v/>
      </c>
      <c r="AG776">
        <f>AE776+AF776</f>
        <v/>
      </c>
      <c r="AH776" s="15">
        <f>IF(M776&lt;&gt;1,"",IF(OR(R776=-9,R776=""),"",R776))</f>
        <v/>
      </c>
      <c r="AI776">
        <f>IF(M776&lt;&gt;1,"",IF(OR(Q776=999,Q776=""),"",Q776))</f>
        <v/>
      </c>
    </row>
    <row r="777">
      <c r="A777" t="inlineStr">
        <is>
          <t>TQRMNOP103965</t>
        </is>
      </c>
      <c r="B777" t="n">
        <v>2025</v>
      </c>
      <c r="C777" t="n">
        <v>1</v>
      </c>
      <c r="D777" t="n">
        <v>42</v>
      </c>
      <c r="E777" t="inlineStr">
        <is>
          <t>N</t>
        </is>
      </c>
      <c r="F777" t="n">
        <v>25</v>
      </c>
      <c r="G777" t="n">
        <v>1273</v>
      </c>
      <c r="H777" t="n">
        <v>3</v>
      </c>
      <c r="I777" t="n">
        <v>2</v>
      </c>
      <c r="J777" t="n">
        <v>26</v>
      </c>
      <c r="K777" t="n">
        <v>2</v>
      </c>
      <c r="L777" t="n">
        <v>5</v>
      </c>
      <c r="M777" t="n">
        <v>1</v>
      </c>
      <c r="N777" t="n">
        <v>2</v>
      </c>
      <c r="O777" t="n">
        <v>2</v>
      </c>
      <c r="P777" t="n">
        <v>2</v>
      </c>
      <c r="Q777" t="n">
        <v>46</v>
      </c>
      <c r="R777" s="15" t="n">
        <v>608000</v>
      </c>
      <c r="S777" s="15" t="n">
        <v>0</v>
      </c>
      <c r="T777" s="15" t="n">
        <v>608000</v>
      </c>
      <c r="U777" s="15" t="n">
        <v>167800</v>
      </c>
      <c r="V777">
        <f>IFERROR(VLOOKUP(D777,Tablas_Equivalencia!$A$3:$B$8,2,FALSE),"Sin dato")</f>
        <v/>
      </c>
      <c r="W777">
        <f>IFERROR(VLOOKUP(L777,Tablas_Equivalencia!$D$3:$E$9,2,FALSE),"Sin dato")</f>
        <v/>
      </c>
      <c r="X777">
        <f>IF(I777=1,"Varón","Mujer")</f>
        <v/>
      </c>
      <c r="Y777">
        <f>IFERROR(VLOOKUP(M777,Tablas_Equivalencia!$G$3:$H$6,2,FALSE),"Sin dato")</f>
        <v/>
      </c>
      <c r="Z777">
        <f>IF(J777&lt;=24,"18-24","25-29")</f>
        <v/>
      </c>
      <c r="AA777">
        <f>IF(M777&lt;&gt;1,"",IF(P777=2,1,0))</f>
        <v/>
      </c>
      <c r="AB777">
        <f>IF(M777&lt;&gt;1,"",IF(O777&gt;=2,1,0))</f>
        <v/>
      </c>
      <c r="AC777">
        <f>IF(M777&lt;&gt;1,"",IF(OR(Q777=999,Q777=""),"",IF(OR(Q777&lt;35,Q777&gt;48),1,0)))</f>
        <v/>
      </c>
      <c r="AD777">
        <f>IF(COUNT(AA777:AC777)&lt;3,"",SUM(AA777:AC777))</f>
        <v/>
      </c>
      <c r="AE777">
        <f>IF(L777&gt;=4,2,IF(L777&gt;=2,1,0))</f>
        <v/>
      </c>
      <c r="AF777">
        <f>IF(L777&gt;=5,1,0)</f>
        <v/>
      </c>
      <c r="AG777">
        <f>AE777+AF777</f>
        <v/>
      </c>
      <c r="AH777" s="15">
        <f>IF(M777&lt;&gt;1,"",IF(OR(R777=-9,R777=""),"",R777))</f>
        <v/>
      </c>
      <c r="AI777">
        <f>IF(M777&lt;&gt;1,"",IF(OR(Q777=999,Q777=""),"",Q777))</f>
        <v/>
      </c>
    </row>
    <row r="778">
      <c r="A778" t="inlineStr">
        <is>
          <t>TQRMNOP103973</t>
        </is>
      </c>
      <c r="B778" t="n">
        <v>2025</v>
      </c>
      <c r="C778" t="n">
        <v>1</v>
      </c>
      <c r="D778" t="n">
        <v>44</v>
      </c>
      <c r="E778" t="inlineStr">
        <is>
          <t>S</t>
        </is>
      </c>
      <c r="F778" t="n">
        <v>13</v>
      </c>
      <c r="G778" t="n">
        <v>662</v>
      </c>
      <c r="H778" t="n">
        <v>1</v>
      </c>
      <c r="I778" t="n">
        <v>2</v>
      </c>
      <c r="J778" t="n">
        <v>20</v>
      </c>
      <c r="K778" t="n">
        <v>1</v>
      </c>
      <c r="L778" t="n">
        <v>5</v>
      </c>
      <c r="M778" t="n">
        <v>1</v>
      </c>
      <c r="N778" t="n">
        <v>3</v>
      </c>
      <c r="O778" t="n">
        <v>1</v>
      </c>
      <c r="P778" t="n">
        <v>1</v>
      </c>
      <c r="Q778" t="n">
        <v>31</v>
      </c>
      <c r="R778" s="15" t="n">
        <v>682000</v>
      </c>
      <c r="S778" s="15" t="n">
        <v>0</v>
      </c>
      <c r="T778" s="15" t="n">
        <v>682000</v>
      </c>
      <c r="U778" s="15" t="n">
        <v>79600</v>
      </c>
      <c r="V778">
        <f>IFERROR(VLOOKUP(D778,Tablas_Equivalencia!$A$3:$B$8,2,FALSE),"Sin dato")</f>
        <v/>
      </c>
      <c r="W778">
        <f>IFERROR(VLOOKUP(L778,Tablas_Equivalencia!$D$3:$E$9,2,FALSE),"Sin dato")</f>
        <v/>
      </c>
      <c r="X778">
        <f>IF(I778=1,"Varón","Mujer")</f>
        <v/>
      </c>
      <c r="Y778">
        <f>IFERROR(VLOOKUP(M778,Tablas_Equivalencia!$G$3:$H$6,2,FALSE),"Sin dato")</f>
        <v/>
      </c>
      <c r="Z778">
        <f>IF(J778&lt;=24,"18-24","25-29")</f>
        <v/>
      </c>
      <c r="AA778">
        <f>IF(M778&lt;&gt;1,"",IF(P778=2,1,0))</f>
        <v/>
      </c>
      <c r="AB778">
        <f>IF(M778&lt;&gt;1,"",IF(O778&gt;=2,1,0))</f>
        <v/>
      </c>
      <c r="AC778">
        <f>IF(M778&lt;&gt;1,"",IF(OR(Q778=999,Q778=""),"",IF(OR(Q778&lt;35,Q778&gt;48),1,0)))</f>
        <v/>
      </c>
      <c r="AD778">
        <f>IF(COUNT(AA778:AC778)&lt;3,"",SUM(AA778:AC778))</f>
        <v/>
      </c>
      <c r="AE778">
        <f>IF(L778&gt;=4,2,IF(L778&gt;=2,1,0))</f>
        <v/>
      </c>
      <c r="AF778">
        <f>IF(L778&gt;=5,1,0)</f>
        <v/>
      </c>
      <c r="AG778">
        <f>AE778+AF778</f>
        <v/>
      </c>
      <c r="AH778" s="15">
        <f>IF(M778&lt;&gt;1,"",IF(OR(R778=-9,R778=""),"",R778))</f>
        <v/>
      </c>
      <c r="AI778">
        <f>IF(M778&lt;&gt;1,"",IF(OR(Q778=999,Q778=""),"",Q778))</f>
        <v/>
      </c>
    </row>
    <row r="779">
      <c r="A779" t="inlineStr">
        <is>
          <t>TQRMNOP103978</t>
        </is>
      </c>
      <c r="B779" t="n">
        <v>2025</v>
      </c>
      <c r="C779" t="n">
        <v>1</v>
      </c>
      <c r="D779" t="n">
        <v>43</v>
      </c>
      <c r="E779" t="inlineStr">
        <is>
          <t>S</t>
        </is>
      </c>
      <c r="F779" t="n">
        <v>17</v>
      </c>
      <c r="G779" t="n">
        <v>1161</v>
      </c>
      <c r="H779" t="n">
        <v>3</v>
      </c>
      <c r="I779" t="n">
        <v>1</v>
      </c>
      <c r="J779" t="n">
        <v>21</v>
      </c>
      <c r="K779" t="n">
        <v>2</v>
      </c>
      <c r="L779" t="n">
        <v>5</v>
      </c>
      <c r="M779" t="n">
        <v>3</v>
      </c>
      <c r="R779" s="15" t="n">
        <v>0</v>
      </c>
      <c r="S779" s="15" t="n">
        <v>0</v>
      </c>
      <c r="T779" s="15" t="n">
        <v>0</v>
      </c>
      <c r="U779" s="15" t="n">
        <v>129800</v>
      </c>
      <c r="V779">
        <f>IFERROR(VLOOKUP(D779,Tablas_Equivalencia!$A$3:$B$8,2,FALSE),"Sin dato")</f>
        <v/>
      </c>
      <c r="W779">
        <f>IFERROR(VLOOKUP(L779,Tablas_Equivalencia!$D$3:$E$9,2,FALSE),"Sin dato")</f>
        <v/>
      </c>
      <c r="X779">
        <f>IF(I779=1,"Varón","Mujer")</f>
        <v/>
      </c>
      <c r="Y779">
        <f>IFERROR(VLOOKUP(M779,Tablas_Equivalencia!$G$3:$H$6,2,FALSE),"Sin dato")</f>
        <v/>
      </c>
      <c r="Z779">
        <f>IF(J779&lt;=24,"18-24","25-29")</f>
        <v/>
      </c>
      <c r="AA779">
        <f>IF(M779&lt;&gt;1,"",IF(P779=2,1,0))</f>
        <v/>
      </c>
      <c r="AB779">
        <f>IF(M779&lt;&gt;1,"",IF(O779&gt;=2,1,0))</f>
        <v/>
      </c>
      <c r="AC779">
        <f>IF(M779&lt;&gt;1,"",IF(OR(Q779=999,Q779=""),"",IF(OR(Q779&lt;35,Q779&gt;48),1,0)))</f>
        <v/>
      </c>
      <c r="AD779">
        <f>IF(COUNT(AA779:AC779)&lt;3,"",SUM(AA779:AC779))</f>
        <v/>
      </c>
      <c r="AE779">
        <f>IF(L779&gt;=4,2,IF(L779&gt;=2,1,0))</f>
        <v/>
      </c>
      <c r="AF779">
        <f>IF(L779&gt;=5,1,0)</f>
        <v/>
      </c>
      <c r="AG779">
        <f>AE779+AF779</f>
        <v/>
      </c>
      <c r="AH779" s="15">
        <f>IF(M779&lt;&gt;1,"",IF(OR(R779=-9,R779=""),"",R779))</f>
        <v/>
      </c>
      <c r="AI779">
        <f>IF(M779&lt;&gt;1,"",IF(OR(Q779=999,Q779=""),"",Q779))</f>
        <v/>
      </c>
    </row>
    <row r="780">
      <c r="A780" t="inlineStr">
        <is>
          <t>TQRMNOP103981</t>
        </is>
      </c>
      <c r="B780" t="n">
        <v>2025</v>
      </c>
      <c r="C780" t="n">
        <v>1</v>
      </c>
      <c r="D780" t="n">
        <v>42</v>
      </c>
      <c r="E780" t="inlineStr">
        <is>
          <t>N</t>
        </is>
      </c>
      <c r="F780" t="n">
        <v>27</v>
      </c>
      <c r="G780" t="n">
        <v>1356</v>
      </c>
      <c r="H780" t="n">
        <v>10</v>
      </c>
      <c r="I780" t="n">
        <v>2</v>
      </c>
      <c r="J780" t="n">
        <v>22</v>
      </c>
      <c r="K780" t="n">
        <v>1</v>
      </c>
      <c r="L780" t="n">
        <v>5</v>
      </c>
      <c r="M780" t="n">
        <v>1</v>
      </c>
      <c r="N780" t="n">
        <v>3</v>
      </c>
      <c r="O780" t="n">
        <v>1</v>
      </c>
      <c r="P780" t="n">
        <v>2</v>
      </c>
      <c r="Q780" t="n">
        <v>22</v>
      </c>
      <c r="R780" s="15" t="n">
        <v>347000</v>
      </c>
      <c r="S780" s="15" t="n">
        <v>0</v>
      </c>
      <c r="T780" s="15" t="n">
        <v>347000</v>
      </c>
      <c r="U780" s="15" t="n">
        <v>171300</v>
      </c>
      <c r="V780">
        <f>IFERROR(VLOOKUP(D780,Tablas_Equivalencia!$A$3:$B$8,2,FALSE),"Sin dato")</f>
        <v/>
      </c>
      <c r="W780">
        <f>IFERROR(VLOOKUP(L780,Tablas_Equivalencia!$D$3:$E$9,2,FALSE),"Sin dato")</f>
        <v/>
      </c>
      <c r="X780">
        <f>IF(I780=1,"Varón","Mujer")</f>
        <v/>
      </c>
      <c r="Y780">
        <f>IFERROR(VLOOKUP(M780,Tablas_Equivalencia!$G$3:$H$6,2,FALSE),"Sin dato")</f>
        <v/>
      </c>
      <c r="Z780">
        <f>IF(J780&lt;=24,"18-24","25-29")</f>
        <v/>
      </c>
      <c r="AA780">
        <f>IF(M780&lt;&gt;1,"",IF(P780=2,1,0))</f>
        <v/>
      </c>
      <c r="AB780">
        <f>IF(M780&lt;&gt;1,"",IF(O780&gt;=2,1,0))</f>
        <v/>
      </c>
      <c r="AC780">
        <f>IF(M780&lt;&gt;1,"",IF(OR(Q780=999,Q780=""),"",IF(OR(Q780&lt;35,Q780&gt;48),1,0)))</f>
        <v/>
      </c>
      <c r="AD780">
        <f>IF(COUNT(AA780:AC780)&lt;3,"",SUM(AA780:AC780))</f>
        <v/>
      </c>
      <c r="AE780">
        <f>IF(L780&gt;=4,2,IF(L780&gt;=2,1,0))</f>
        <v/>
      </c>
      <c r="AF780">
        <f>IF(L780&gt;=5,1,0)</f>
        <v/>
      </c>
      <c r="AG780">
        <f>AE780+AF780</f>
        <v/>
      </c>
      <c r="AH780" s="15">
        <f>IF(M780&lt;&gt;1,"",IF(OR(R780=-9,R780=""),"",R780))</f>
        <v/>
      </c>
      <c r="AI780">
        <f>IF(M780&lt;&gt;1,"",IF(OR(Q780=999,Q780=""),"",Q780))</f>
        <v/>
      </c>
    </row>
    <row r="781">
      <c r="A781" t="inlineStr">
        <is>
          <t>TQRMNOP103984</t>
        </is>
      </c>
      <c r="B781" t="n">
        <v>2025</v>
      </c>
      <c r="C781" t="n">
        <v>1</v>
      </c>
      <c r="D781" t="n">
        <v>41</v>
      </c>
      <c r="E781" t="inlineStr">
        <is>
          <t>N</t>
        </is>
      </c>
      <c r="F781" t="n">
        <v>12</v>
      </c>
      <c r="G781" t="n">
        <v>923</v>
      </c>
      <c r="H781" t="n">
        <v>1</v>
      </c>
      <c r="I781" t="n">
        <v>1</v>
      </c>
      <c r="J781" t="n">
        <v>26</v>
      </c>
      <c r="K781" t="n">
        <v>1</v>
      </c>
      <c r="L781" t="n">
        <v>5</v>
      </c>
      <c r="M781" t="n">
        <v>1</v>
      </c>
      <c r="N781" t="n">
        <v>1</v>
      </c>
      <c r="O781" t="n">
        <v>2</v>
      </c>
      <c r="P781" t="n">
        <v>2</v>
      </c>
      <c r="Q781" t="n">
        <v>38</v>
      </c>
      <c r="R781" s="15" t="n">
        <v>391000</v>
      </c>
      <c r="S781" s="15" t="n">
        <v>0</v>
      </c>
      <c r="T781" s="15" t="n">
        <v>391000</v>
      </c>
      <c r="U781" s="15" t="n">
        <v>111000</v>
      </c>
      <c r="V781">
        <f>IFERROR(VLOOKUP(D781,Tablas_Equivalencia!$A$3:$B$8,2,FALSE),"Sin dato")</f>
        <v/>
      </c>
      <c r="W781">
        <f>IFERROR(VLOOKUP(L781,Tablas_Equivalencia!$D$3:$E$9,2,FALSE),"Sin dato")</f>
        <v/>
      </c>
      <c r="X781">
        <f>IF(I781=1,"Varón","Mujer")</f>
        <v/>
      </c>
      <c r="Y781">
        <f>IFERROR(VLOOKUP(M781,Tablas_Equivalencia!$G$3:$H$6,2,FALSE),"Sin dato")</f>
        <v/>
      </c>
      <c r="Z781">
        <f>IF(J781&lt;=24,"18-24","25-29")</f>
        <v/>
      </c>
      <c r="AA781">
        <f>IF(M781&lt;&gt;1,"",IF(P781=2,1,0))</f>
        <v/>
      </c>
      <c r="AB781">
        <f>IF(M781&lt;&gt;1,"",IF(O781&gt;=2,1,0))</f>
        <v/>
      </c>
      <c r="AC781">
        <f>IF(M781&lt;&gt;1,"",IF(OR(Q781=999,Q781=""),"",IF(OR(Q781&lt;35,Q781&gt;48),1,0)))</f>
        <v/>
      </c>
      <c r="AD781">
        <f>IF(COUNT(AA781:AC781)&lt;3,"",SUM(AA781:AC781))</f>
        <v/>
      </c>
      <c r="AE781">
        <f>IF(L781&gt;=4,2,IF(L781&gt;=2,1,0))</f>
        <v/>
      </c>
      <c r="AF781">
        <f>IF(L781&gt;=5,1,0)</f>
        <v/>
      </c>
      <c r="AG781">
        <f>AE781+AF781</f>
        <v/>
      </c>
      <c r="AH781" s="15">
        <f>IF(M781&lt;&gt;1,"",IF(OR(R781=-9,R781=""),"",R781))</f>
        <v/>
      </c>
      <c r="AI781">
        <f>IF(M781&lt;&gt;1,"",IF(OR(Q781=999,Q781=""),"",Q781))</f>
        <v/>
      </c>
    </row>
    <row r="782">
      <c r="A782" t="inlineStr">
        <is>
          <t>TQRMNOP103989</t>
        </is>
      </c>
      <c r="B782" t="n">
        <v>2025</v>
      </c>
      <c r="C782" t="n">
        <v>1</v>
      </c>
      <c r="D782" t="n">
        <v>40</v>
      </c>
      <c r="E782" t="inlineStr">
        <is>
          <t>S</t>
        </is>
      </c>
      <c r="F782" t="n">
        <v>7</v>
      </c>
      <c r="G782" t="n">
        <v>1280</v>
      </c>
      <c r="H782" t="n">
        <v>2</v>
      </c>
      <c r="I782" t="n">
        <v>1</v>
      </c>
      <c r="J782" t="n">
        <v>25</v>
      </c>
      <c r="K782" t="n">
        <v>2</v>
      </c>
      <c r="L782" t="n">
        <v>4</v>
      </c>
      <c r="M782" t="n">
        <v>2</v>
      </c>
      <c r="R782" s="15" t="n">
        <v>0</v>
      </c>
      <c r="S782" s="15" t="n">
        <v>0</v>
      </c>
      <c r="T782" s="15" t="n">
        <v>0</v>
      </c>
      <c r="U782" s="15" t="n">
        <v>193500</v>
      </c>
      <c r="V782">
        <f>IFERROR(VLOOKUP(D782,Tablas_Equivalencia!$A$3:$B$8,2,FALSE),"Sin dato")</f>
        <v/>
      </c>
      <c r="W782">
        <f>IFERROR(VLOOKUP(L782,Tablas_Equivalencia!$D$3:$E$9,2,FALSE),"Sin dato")</f>
        <v/>
      </c>
      <c r="X782">
        <f>IF(I782=1,"Varón","Mujer")</f>
        <v/>
      </c>
      <c r="Y782">
        <f>IFERROR(VLOOKUP(M782,Tablas_Equivalencia!$G$3:$H$6,2,FALSE),"Sin dato")</f>
        <v/>
      </c>
      <c r="Z782">
        <f>IF(J782&lt;=24,"18-24","25-29")</f>
        <v/>
      </c>
      <c r="AA782">
        <f>IF(M782&lt;&gt;1,"",IF(P782=2,1,0))</f>
        <v/>
      </c>
      <c r="AB782">
        <f>IF(M782&lt;&gt;1,"",IF(O782&gt;=2,1,0))</f>
        <v/>
      </c>
      <c r="AC782">
        <f>IF(M782&lt;&gt;1,"",IF(OR(Q782=999,Q782=""),"",IF(OR(Q782&lt;35,Q782&gt;48),1,0)))</f>
        <v/>
      </c>
      <c r="AD782">
        <f>IF(COUNT(AA782:AC782)&lt;3,"",SUM(AA782:AC782))</f>
        <v/>
      </c>
      <c r="AE782">
        <f>IF(L782&gt;=4,2,IF(L782&gt;=2,1,0))</f>
        <v/>
      </c>
      <c r="AF782">
        <f>IF(L782&gt;=5,1,0)</f>
        <v/>
      </c>
      <c r="AG782">
        <f>AE782+AF782</f>
        <v/>
      </c>
      <c r="AH782" s="15">
        <f>IF(M782&lt;&gt;1,"",IF(OR(R782=-9,R782=""),"",R782))</f>
        <v/>
      </c>
      <c r="AI782">
        <f>IF(M782&lt;&gt;1,"",IF(OR(Q782=999,Q782=""),"",Q782))</f>
        <v/>
      </c>
    </row>
    <row r="783">
      <c r="A783" t="inlineStr">
        <is>
          <t>TQRMNOP103997</t>
        </is>
      </c>
      <c r="B783" t="n">
        <v>2025</v>
      </c>
      <c r="C783" t="n">
        <v>1</v>
      </c>
      <c r="D783" t="n">
        <v>42</v>
      </c>
      <c r="E783" t="inlineStr">
        <is>
          <t>N</t>
        </is>
      </c>
      <c r="F783" t="n">
        <v>25</v>
      </c>
      <c r="G783" t="n">
        <v>1285</v>
      </c>
      <c r="H783" t="n">
        <v>1</v>
      </c>
      <c r="I783" t="n">
        <v>2</v>
      </c>
      <c r="J783" t="n">
        <v>24</v>
      </c>
      <c r="K783" t="n">
        <v>2</v>
      </c>
      <c r="L783" t="n">
        <v>3</v>
      </c>
      <c r="M783" t="n">
        <v>3</v>
      </c>
      <c r="R783" s="15" t="n">
        <v>0</v>
      </c>
      <c r="S783" s="15" t="n">
        <v>0</v>
      </c>
      <c r="T783" s="15" t="n">
        <v>0</v>
      </c>
      <c r="U783" s="15" t="n">
        <v>110100</v>
      </c>
      <c r="V783">
        <f>IFERROR(VLOOKUP(D783,Tablas_Equivalencia!$A$3:$B$8,2,FALSE),"Sin dato")</f>
        <v/>
      </c>
      <c r="W783">
        <f>IFERROR(VLOOKUP(L783,Tablas_Equivalencia!$D$3:$E$9,2,FALSE),"Sin dato")</f>
        <v/>
      </c>
      <c r="X783">
        <f>IF(I783=1,"Varón","Mujer")</f>
        <v/>
      </c>
      <c r="Y783">
        <f>IFERROR(VLOOKUP(M783,Tablas_Equivalencia!$G$3:$H$6,2,FALSE),"Sin dato")</f>
        <v/>
      </c>
      <c r="Z783">
        <f>IF(J783&lt;=24,"18-24","25-29")</f>
        <v/>
      </c>
      <c r="AA783">
        <f>IF(M783&lt;&gt;1,"",IF(P783=2,1,0))</f>
        <v/>
      </c>
      <c r="AB783">
        <f>IF(M783&lt;&gt;1,"",IF(O783&gt;=2,1,0))</f>
        <v/>
      </c>
      <c r="AC783">
        <f>IF(M783&lt;&gt;1,"",IF(OR(Q783=999,Q783=""),"",IF(OR(Q783&lt;35,Q783&gt;48),1,0)))</f>
        <v/>
      </c>
      <c r="AD783">
        <f>IF(COUNT(AA783:AC783)&lt;3,"",SUM(AA783:AC783))</f>
        <v/>
      </c>
      <c r="AE783">
        <f>IF(L783&gt;=4,2,IF(L783&gt;=2,1,0))</f>
        <v/>
      </c>
      <c r="AF783">
        <f>IF(L783&gt;=5,1,0)</f>
        <v/>
      </c>
      <c r="AG783">
        <f>AE783+AF783</f>
        <v/>
      </c>
      <c r="AH783" s="15">
        <f>IF(M783&lt;&gt;1,"",IF(OR(R783=-9,R783=""),"",R783))</f>
        <v/>
      </c>
      <c r="AI783">
        <f>IF(M783&lt;&gt;1,"",IF(OR(Q783=999,Q783=""),"",Q783))</f>
        <v/>
      </c>
    </row>
    <row r="784">
      <c r="A784" t="inlineStr">
        <is>
          <t>TQRMNOP103999</t>
        </is>
      </c>
      <c r="B784" t="n">
        <v>2025</v>
      </c>
      <c r="C784" t="n">
        <v>1</v>
      </c>
      <c r="D784" t="n">
        <v>1</v>
      </c>
      <c r="E784" t="inlineStr">
        <is>
          <t>S</t>
        </is>
      </c>
      <c r="F784" t="n">
        <v>32</v>
      </c>
      <c r="G784" t="n">
        <v>1248</v>
      </c>
      <c r="H784" t="n">
        <v>3</v>
      </c>
      <c r="I784" t="n">
        <v>1</v>
      </c>
      <c r="J784" t="n">
        <v>27</v>
      </c>
      <c r="K784" t="n">
        <v>1</v>
      </c>
      <c r="L784" t="n">
        <v>5</v>
      </c>
      <c r="M784" t="n">
        <v>2</v>
      </c>
      <c r="R784" s="15" t="n">
        <v>0</v>
      </c>
      <c r="S784" s="15" t="n">
        <v>0</v>
      </c>
      <c r="T784" s="15" t="n">
        <v>0</v>
      </c>
      <c r="U784" s="15" t="n">
        <v>243100</v>
      </c>
      <c r="V784">
        <f>IFERROR(VLOOKUP(D784,Tablas_Equivalencia!$A$3:$B$8,2,FALSE),"Sin dato")</f>
        <v/>
      </c>
      <c r="W784">
        <f>IFERROR(VLOOKUP(L784,Tablas_Equivalencia!$D$3:$E$9,2,FALSE),"Sin dato")</f>
        <v/>
      </c>
      <c r="X784">
        <f>IF(I784=1,"Varón","Mujer")</f>
        <v/>
      </c>
      <c r="Y784">
        <f>IFERROR(VLOOKUP(M784,Tablas_Equivalencia!$G$3:$H$6,2,FALSE),"Sin dato")</f>
        <v/>
      </c>
      <c r="Z784">
        <f>IF(J784&lt;=24,"18-24","25-29")</f>
        <v/>
      </c>
      <c r="AA784">
        <f>IF(M784&lt;&gt;1,"",IF(P784=2,1,0))</f>
        <v/>
      </c>
      <c r="AB784">
        <f>IF(M784&lt;&gt;1,"",IF(O784&gt;=2,1,0))</f>
        <v/>
      </c>
      <c r="AC784">
        <f>IF(M784&lt;&gt;1,"",IF(OR(Q784=999,Q784=""),"",IF(OR(Q784&lt;35,Q784&gt;48),1,0)))</f>
        <v/>
      </c>
      <c r="AD784">
        <f>IF(COUNT(AA784:AC784)&lt;3,"",SUM(AA784:AC784))</f>
        <v/>
      </c>
      <c r="AE784">
        <f>IF(L784&gt;=4,2,IF(L784&gt;=2,1,0))</f>
        <v/>
      </c>
      <c r="AF784">
        <f>IF(L784&gt;=5,1,0)</f>
        <v/>
      </c>
      <c r="AG784">
        <f>AE784+AF784</f>
        <v/>
      </c>
      <c r="AH784" s="15">
        <f>IF(M784&lt;&gt;1,"",IF(OR(R784=-9,R784=""),"",R784))</f>
        <v/>
      </c>
      <c r="AI784">
        <f>IF(M784&lt;&gt;1,"",IF(OR(Q784=999,Q784=""),"",Q784))</f>
        <v/>
      </c>
    </row>
    <row r="785">
      <c r="A785" t="inlineStr">
        <is>
          <t>TQRMNOP104002</t>
        </is>
      </c>
      <c r="B785" t="n">
        <v>2025</v>
      </c>
      <c r="C785" t="n">
        <v>1</v>
      </c>
      <c r="D785" t="n">
        <v>44</v>
      </c>
      <c r="E785" t="inlineStr">
        <is>
          <t>S</t>
        </is>
      </c>
      <c r="F785" t="n">
        <v>13</v>
      </c>
      <c r="G785" t="n">
        <v>597</v>
      </c>
      <c r="H785" t="n">
        <v>10</v>
      </c>
      <c r="I785" t="n">
        <v>1</v>
      </c>
      <c r="J785" t="n">
        <v>23</v>
      </c>
      <c r="K785" t="n">
        <v>1</v>
      </c>
      <c r="L785" t="n">
        <v>4</v>
      </c>
      <c r="M785" t="n">
        <v>3</v>
      </c>
      <c r="R785" s="15" t="n">
        <v>0</v>
      </c>
      <c r="S785" s="15" t="n">
        <v>0</v>
      </c>
      <c r="T785" s="15" t="n">
        <v>0</v>
      </c>
      <c r="U785" s="15" t="n">
        <v>309800</v>
      </c>
      <c r="V785">
        <f>IFERROR(VLOOKUP(D785,Tablas_Equivalencia!$A$3:$B$8,2,FALSE),"Sin dato")</f>
        <v/>
      </c>
      <c r="W785">
        <f>IFERROR(VLOOKUP(L785,Tablas_Equivalencia!$D$3:$E$9,2,FALSE),"Sin dato")</f>
        <v/>
      </c>
      <c r="X785">
        <f>IF(I785=1,"Varón","Mujer")</f>
        <v/>
      </c>
      <c r="Y785">
        <f>IFERROR(VLOOKUP(M785,Tablas_Equivalencia!$G$3:$H$6,2,FALSE),"Sin dato")</f>
        <v/>
      </c>
      <c r="Z785">
        <f>IF(J785&lt;=24,"18-24","25-29")</f>
        <v/>
      </c>
      <c r="AA785">
        <f>IF(M785&lt;&gt;1,"",IF(P785=2,1,0))</f>
        <v/>
      </c>
      <c r="AB785">
        <f>IF(M785&lt;&gt;1,"",IF(O785&gt;=2,1,0))</f>
        <v/>
      </c>
      <c r="AC785">
        <f>IF(M785&lt;&gt;1,"",IF(OR(Q785=999,Q785=""),"",IF(OR(Q785&lt;35,Q785&gt;48),1,0)))</f>
        <v/>
      </c>
      <c r="AD785">
        <f>IF(COUNT(AA785:AC785)&lt;3,"",SUM(AA785:AC785))</f>
        <v/>
      </c>
      <c r="AE785">
        <f>IF(L785&gt;=4,2,IF(L785&gt;=2,1,0))</f>
        <v/>
      </c>
      <c r="AF785">
        <f>IF(L785&gt;=5,1,0)</f>
        <v/>
      </c>
      <c r="AG785">
        <f>AE785+AF785</f>
        <v/>
      </c>
      <c r="AH785" s="15">
        <f>IF(M785&lt;&gt;1,"",IF(OR(R785=-9,R785=""),"",R785))</f>
        <v/>
      </c>
      <c r="AI785">
        <f>IF(M785&lt;&gt;1,"",IF(OR(Q785=999,Q785=""),"",Q785))</f>
        <v/>
      </c>
    </row>
    <row r="786">
      <c r="A786" t="inlineStr">
        <is>
          <t>TQRMNOP104009</t>
        </is>
      </c>
      <c r="B786" t="n">
        <v>2025</v>
      </c>
      <c r="C786" t="n">
        <v>1</v>
      </c>
      <c r="D786" t="n">
        <v>1</v>
      </c>
      <c r="E786" t="inlineStr">
        <is>
          <t>S</t>
        </is>
      </c>
      <c r="F786" t="n">
        <v>32</v>
      </c>
      <c r="G786" t="n">
        <v>967</v>
      </c>
      <c r="H786" t="n">
        <v>3</v>
      </c>
      <c r="I786" t="n">
        <v>1</v>
      </c>
      <c r="J786" t="n">
        <v>20</v>
      </c>
      <c r="K786" t="n">
        <v>1</v>
      </c>
      <c r="L786" t="n">
        <v>5</v>
      </c>
      <c r="M786" t="n">
        <v>1</v>
      </c>
      <c r="N786" t="n">
        <v>1</v>
      </c>
      <c r="O786" t="n">
        <v>1</v>
      </c>
      <c r="P786" t="n">
        <v>2</v>
      </c>
      <c r="Q786" t="n">
        <v>32</v>
      </c>
      <c r="R786" s="15" t="n">
        <v>594000</v>
      </c>
      <c r="S786" s="15" t="n">
        <v>0</v>
      </c>
      <c r="T786" s="15" t="n">
        <v>594000</v>
      </c>
      <c r="U786" s="15" t="n">
        <v>183500</v>
      </c>
      <c r="V786">
        <f>IFERROR(VLOOKUP(D786,Tablas_Equivalencia!$A$3:$B$8,2,FALSE),"Sin dato")</f>
        <v/>
      </c>
      <c r="W786">
        <f>IFERROR(VLOOKUP(L786,Tablas_Equivalencia!$D$3:$E$9,2,FALSE),"Sin dato")</f>
        <v/>
      </c>
      <c r="X786">
        <f>IF(I786=1,"Varón","Mujer")</f>
        <v/>
      </c>
      <c r="Y786">
        <f>IFERROR(VLOOKUP(M786,Tablas_Equivalencia!$G$3:$H$6,2,FALSE),"Sin dato")</f>
        <v/>
      </c>
      <c r="Z786">
        <f>IF(J786&lt;=24,"18-24","25-29")</f>
        <v/>
      </c>
      <c r="AA786">
        <f>IF(M786&lt;&gt;1,"",IF(P786=2,1,0))</f>
        <v/>
      </c>
      <c r="AB786">
        <f>IF(M786&lt;&gt;1,"",IF(O786&gt;=2,1,0))</f>
        <v/>
      </c>
      <c r="AC786">
        <f>IF(M786&lt;&gt;1,"",IF(OR(Q786=999,Q786=""),"",IF(OR(Q786&lt;35,Q786&gt;48),1,0)))</f>
        <v/>
      </c>
      <c r="AD786">
        <f>IF(COUNT(AA786:AC786)&lt;3,"",SUM(AA786:AC786))</f>
        <v/>
      </c>
      <c r="AE786">
        <f>IF(L786&gt;=4,2,IF(L786&gt;=2,1,0))</f>
        <v/>
      </c>
      <c r="AF786">
        <f>IF(L786&gt;=5,1,0)</f>
        <v/>
      </c>
      <c r="AG786">
        <f>AE786+AF786</f>
        <v/>
      </c>
      <c r="AH786" s="15">
        <f>IF(M786&lt;&gt;1,"",IF(OR(R786=-9,R786=""),"",R786))</f>
        <v/>
      </c>
      <c r="AI786">
        <f>IF(M786&lt;&gt;1,"",IF(OR(Q786=999,Q786=""),"",Q786))</f>
        <v/>
      </c>
    </row>
    <row r="787">
      <c r="A787" t="inlineStr">
        <is>
          <t>TQRMNOP104012</t>
        </is>
      </c>
      <c r="B787" t="n">
        <v>2025</v>
      </c>
      <c r="C787" t="n">
        <v>1</v>
      </c>
      <c r="D787" t="n">
        <v>43</v>
      </c>
      <c r="E787" t="inlineStr">
        <is>
          <t>N</t>
        </is>
      </c>
      <c r="F787" t="n">
        <v>34</v>
      </c>
      <c r="G787" t="n">
        <v>1547</v>
      </c>
      <c r="H787" t="n">
        <v>3</v>
      </c>
      <c r="I787" t="n">
        <v>1</v>
      </c>
      <c r="J787" t="n">
        <v>28</v>
      </c>
      <c r="K787" t="n">
        <v>2</v>
      </c>
      <c r="L787" t="n">
        <v>4</v>
      </c>
      <c r="M787" t="n">
        <v>1</v>
      </c>
      <c r="N787" t="n">
        <v>2</v>
      </c>
      <c r="O787" t="n">
        <v>1</v>
      </c>
      <c r="P787" t="n">
        <v>1</v>
      </c>
      <c r="Q787" t="n">
        <v>43</v>
      </c>
      <c r="R787" s="15" t="n">
        <v>446000</v>
      </c>
      <c r="S787" s="15" t="n">
        <v>0</v>
      </c>
      <c r="T787" s="15" t="n">
        <v>446000</v>
      </c>
      <c r="U787" s="15" t="n">
        <v>232200</v>
      </c>
      <c r="V787">
        <f>IFERROR(VLOOKUP(D787,Tablas_Equivalencia!$A$3:$B$8,2,FALSE),"Sin dato")</f>
        <v/>
      </c>
      <c r="W787">
        <f>IFERROR(VLOOKUP(L787,Tablas_Equivalencia!$D$3:$E$9,2,FALSE),"Sin dato")</f>
        <v/>
      </c>
      <c r="X787">
        <f>IF(I787=1,"Varón","Mujer")</f>
        <v/>
      </c>
      <c r="Y787">
        <f>IFERROR(VLOOKUP(M787,Tablas_Equivalencia!$G$3:$H$6,2,FALSE),"Sin dato")</f>
        <v/>
      </c>
      <c r="Z787">
        <f>IF(J787&lt;=24,"18-24","25-29")</f>
        <v/>
      </c>
      <c r="AA787">
        <f>IF(M787&lt;&gt;1,"",IF(P787=2,1,0))</f>
        <v/>
      </c>
      <c r="AB787">
        <f>IF(M787&lt;&gt;1,"",IF(O787&gt;=2,1,0))</f>
        <v/>
      </c>
      <c r="AC787">
        <f>IF(M787&lt;&gt;1,"",IF(OR(Q787=999,Q787=""),"",IF(OR(Q787&lt;35,Q787&gt;48),1,0)))</f>
        <v/>
      </c>
      <c r="AD787">
        <f>IF(COUNT(AA787:AC787)&lt;3,"",SUM(AA787:AC787))</f>
        <v/>
      </c>
      <c r="AE787">
        <f>IF(L787&gt;=4,2,IF(L787&gt;=2,1,0))</f>
        <v/>
      </c>
      <c r="AF787">
        <f>IF(L787&gt;=5,1,0)</f>
        <v/>
      </c>
      <c r="AG787">
        <f>AE787+AF787</f>
        <v/>
      </c>
      <c r="AH787" s="15">
        <f>IF(M787&lt;&gt;1,"",IF(OR(R787=-9,R787=""),"",R787))</f>
        <v/>
      </c>
      <c r="AI787">
        <f>IF(M787&lt;&gt;1,"",IF(OR(Q787=999,Q787=""),"",Q787))</f>
        <v/>
      </c>
    </row>
    <row r="788">
      <c r="A788" t="inlineStr">
        <is>
          <t>TQRMNOP104021</t>
        </is>
      </c>
      <c r="B788" t="n">
        <v>2025</v>
      </c>
      <c r="C788" t="n">
        <v>1</v>
      </c>
      <c r="D788" t="n">
        <v>42</v>
      </c>
      <c r="E788" t="inlineStr">
        <is>
          <t>N</t>
        </is>
      </c>
      <c r="F788" t="n">
        <v>27</v>
      </c>
      <c r="G788" t="n">
        <v>1735</v>
      </c>
      <c r="H788" t="n">
        <v>3</v>
      </c>
      <c r="I788" t="n">
        <v>1</v>
      </c>
      <c r="J788" t="n">
        <v>19</v>
      </c>
      <c r="K788" t="n">
        <v>2</v>
      </c>
      <c r="L788" t="n">
        <v>3</v>
      </c>
      <c r="M788" t="n">
        <v>1</v>
      </c>
      <c r="N788" t="n">
        <v>3</v>
      </c>
      <c r="O788" t="n">
        <v>3</v>
      </c>
      <c r="P788" t="n">
        <v>2</v>
      </c>
      <c r="Q788" t="n">
        <v>19</v>
      </c>
      <c r="R788" s="15" t="n">
        <v>230000</v>
      </c>
      <c r="S788" s="15" t="n">
        <v>0</v>
      </c>
      <c r="T788" s="15" t="n">
        <v>230000</v>
      </c>
      <c r="U788" s="15" t="n">
        <v>176600</v>
      </c>
      <c r="V788">
        <f>IFERROR(VLOOKUP(D788,Tablas_Equivalencia!$A$3:$B$8,2,FALSE),"Sin dato")</f>
        <v/>
      </c>
      <c r="W788">
        <f>IFERROR(VLOOKUP(L788,Tablas_Equivalencia!$D$3:$E$9,2,FALSE),"Sin dato")</f>
        <v/>
      </c>
      <c r="X788">
        <f>IF(I788=1,"Varón","Mujer")</f>
        <v/>
      </c>
      <c r="Y788">
        <f>IFERROR(VLOOKUP(M788,Tablas_Equivalencia!$G$3:$H$6,2,FALSE),"Sin dato")</f>
        <v/>
      </c>
      <c r="Z788">
        <f>IF(J788&lt;=24,"18-24","25-29")</f>
        <v/>
      </c>
      <c r="AA788">
        <f>IF(M788&lt;&gt;1,"",IF(P788=2,1,0))</f>
        <v/>
      </c>
      <c r="AB788">
        <f>IF(M788&lt;&gt;1,"",IF(O788&gt;=2,1,0))</f>
        <v/>
      </c>
      <c r="AC788">
        <f>IF(M788&lt;&gt;1,"",IF(OR(Q788=999,Q788=""),"",IF(OR(Q788&lt;35,Q788&gt;48),1,0)))</f>
        <v/>
      </c>
      <c r="AD788">
        <f>IF(COUNT(AA788:AC788)&lt;3,"",SUM(AA788:AC788))</f>
        <v/>
      </c>
      <c r="AE788">
        <f>IF(L788&gt;=4,2,IF(L788&gt;=2,1,0))</f>
        <v/>
      </c>
      <c r="AF788">
        <f>IF(L788&gt;=5,1,0)</f>
        <v/>
      </c>
      <c r="AG788">
        <f>AE788+AF788</f>
        <v/>
      </c>
      <c r="AH788" s="15">
        <f>IF(M788&lt;&gt;1,"",IF(OR(R788=-9,R788=""),"",R788))</f>
        <v/>
      </c>
      <c r="AI788">
        <f>IF(M788&lt;&gt;1,"",IF(OR(Q788=999,Q788=""),"",Q788))</f>
        <v/>
      </c>
    </row>
    <row r="789">
      <c r="A789" t="inlineStr">
        <is>
          <t>TQRMNOP104022</t>
        </is>
      </c>
      <c r="B789" t="n">
        <v>2025</v>
      </c>
      <c r="C789" t="n">
        <v>1</v>
      </c>
      <c r="D789" t="n">
        <v>42</v>
      </c>
      <c r="E789" t="inlineStr">
        <is>
          <t>S</t>
        </is>
      </c>
      <c r="F789" t="n">
        <v>10</v>
      </c>
      <c r="G789" t="n">
        <v>953</v>
      </c>
      <c r="H789" t="n">
        <v>3</v>
      </c>
      <c r="I789" t="n">
        <v>2</v>
      </c>
      <c r="J789" t="n">
        <v>18</v>
      </c>
      <c r="K789" t="n">
        <v>1</v>
      </c>
      <c r="L789" t="n">
        <v>5</v>
      </c>
      <c r="M789" t="n">
        <v>3</v>
      </c>
      <c r="R789" s="15" t="n">
        <v>0</v>
      </c>
      <c r="S789" s="15" t="n">
        <v>0</v>
      </c>
      <c r="T789" s="15" t="n">
        <v>0</v>
      </c>
      <c r="U789" s="15" t="n">
        <v>104200</v>
      </c>
      <c r="V789">
        <f>IFERROR(VLOOKUP(D789,Tablas_Equivalencia!$A$3:$B$8,2,FALSE),"Sin dato")</f>
        <v/>
      </c>
      <c r="W789">
        <f>IFERROR(VLOOKUP(L789,Tablas_Equivalencia!$D$3:$E$9,2,FALSE),"Sin dato")</f>
        <v/>
      </c>
      <c r="X789">
        <f>IF(I789=1,"Varón","Mujer")</f>
        <v/>
      </c>
      <c r="Y789">
        <f>IFERROR(VLOOKUP(M789,Tablas_Equivalencia!$G$3:$H$6,2,FALSE),"Sin dato")</f>
        <v/>
      </c>
      <c r="Z789">
        <f>IF(J789&lt;=24,"18-24","25-29")</f>
        <v/>
      </c>
      <c r="AA789">
        <f>IF(M789&lt;&gt;1,"",IF(P789=2,1,0))</f>
        <v/>
      </c>
      <c r="AB789">
        <f>IF(M789&lt;&gt;1,"",IF(O789&gt;=2,1,0))</f>
        <v/>
      </c>
      <c r="AC789">
        <f>IF(M789&lt;&gt;1,"",IF(OR(Q789=999,Q789=""),"",IF(OR(Q789&lt;35,Q789&gt;48),1,0)))</f>
        <v/>
      </c>
      <c r="AD789">
        <f>IF(COUNT(AA789:AC789)&lt;3,"",SUM(AA789:AC789))</f>
        <v/>
      </c>
      <c r="AE789">
        <f>IF(L789&gt;=4,2,IF(L789&gt;=2,1,0))</f>
        <v/>
      </c>
      <c r="AF789">
        <f>IF(L789&gt;=5,1,0)</f>
        <v/>
      </c>
      <c r="AG789">
        <f>AE789+AF789</f>
        <v/>
      </c>
      <c r="AH789" s="15">
        <f>IF(M789&lt;&gt;1,"",IF(OR(R789=-9,R789=""),"",R789))</f>
        <v/>
      </c>
      <c r="AI789">
        <f>IF(M789&lt;&gt;1,"",IF(OR(Q789=999,Q789=""),"",Q789))</f>
        <v/>
      </c>
    </row>
    <row r="790">
      <c r="A790" t="inlineStr">
        <is>
          <t>TQRMNOP104024</t>
        </is>
      </c>
      <c r="B790" t="n">
        <v>2025</v>
      </c>
      <c r="C790" t="n">
        <v>1</v>
      </c>
      <c r="D790" t="n">
        <v>44</v>
      </c>
      <c r="E790" t="inlineStr">
        <is>
          <t>N</t>
        </is>
      </c>
      <c r="F790" t="n">
        <v>4</v>
      </c>
      <c r="G790" t="n">
        <v>908</v>
      </c>
      <c r="H790" t="n">
        <v>2</v>
      </c>
      <c r="I790" t="n">
        <v>2</v>
      </c>
      <c r="J790" t="n">
        <v>28</v>
      </c>
      <c r="K790" t="n">
        <v>2</v>
      </c>
      <c r="L790" t="n">
        <v>4</v>
      </c>
      <c r="M790" t="n">
        <v>1</v>
      </c>
      <c r="N790" t="n">
        <v>3</v>
      </c>
      <c r="O790" t="n">
        <v>2</v>
      </c>
      <c r="P790" t="n">
        <v>2</v>
      </c>
      <c r="Q790" t="n">
        <v>31</v>
      </c>
      <c r="R790" s="15" t="n">
        <v>623000</v>
      </c>
      <c r="S790" s="15" t="n">
        <v>0</v>
      </c>
      <c r="T790" s="15" t="n">
        <v>623000</v>
      </c>
      <c r="U790" s="15" t="n">
        <v>201400</v>
      </c>
      <c r="V790">
        <f>IFERROR(VLOOKUP(D790,Tablas_Equivalencia!$A$3:$B$8,2,FALSE),"Sin dato")</f>
        <v/>
      </c>
      <c r="W790">
        <f>IFERROR(VLOOKUP(L790,Tablas_Equivalencia!$D$3:$E$9,2,FALSE),"Sin dato")</f>
        <v/>
      </c>
      <c r="X790">
        <f>IF(I790=1,"Varón","Mujer")</f>
        <v/>
      </c>
      <c r="Y790">
        <f>IFERROR(VLOOKUP(M790,Tablas_Equivalencia!$G$3:$H$6,2,FALSE),"Sin dato")</f>
        <v/>
      </c>
      <c r="Z790">
        <f>IF(J790&lt;=24,"18-24","25-29")</f>
        <v/>
      </c>
      <c r="AA790">
        <f>IF(M790&lt;&gt;1,"",IF(P790=2,1,0))</f>
        <v/>
      </c>
      <c r="AB790">
        <f>IF(M790&lt;&gt;1,"",IF(O790&gt;=2,1,0))</f>
        <v/>
      </c>
      <c r="AC790">
        <f>IF(M790&lt;&gt;1,"",IF(OR(Q790=999,Q790=""),"",IF(OR(Q790&lt;35,Q790&gt;48),1,0)))</f>
        <v/>
      </c>
      <c r="AD790">
        <f>IF(COUNT(AA790:AC790)&lt;3,"",SUM(AA790:AC790))</f>
        <v/>
      </c>
      <c r="AE790">
        <f>IF(L790&gt;=4,2,IF(L790&gt;=2,1,0))</f>
        <v/>
      </c>
      <c r="AF790">
        <f>IF(L790&gt;=5,1,0)</f>
        <v/>
      </c>
      <c r="AG790">
        <f>AE790+AF790</f>
        <v/>
      </c>
      <c r="AH790" s="15">
        <f>IF(M790&lt;&gt;1,"",IF(OR(R790=-9,R790=""),"",R790))</f>
        <v/>
      </c>
      <c r="AI790">
        <f>IF(M790&lt;&gt;1,"",IF(OR(Q790=999,Q790=""),"",Q790))</f>
        <v/>
      </c>
    </row>
    <row r="791">
      <c r="A791" t="inlineStr">
        <is>
          <t>TQRMNOP104026</t>
        </is>
      </c>
      <c r="B791" t="n">
        <v>2025</v>
      </c>
      <c r="C791" t="n">
        <v>1</v>
      </c>
      <c r="D791" t="n">
        <v>43</v>
      </c>
      <c r="E791" t="inlineStr">
        <is>
          <t>N</t>
        </is>
      </c>
      <c r="F791" t="n">
        <v>38</v>
      </c>
      <c r="G791" t="n">
        <v>1893</v>
      </c>
      <c r="H791" t="n">
        <v>3</v>
      </c>
      <c r="I791" t="n">
        <v>2</v>
      </c>
      <c r="J791" t="n">
        <v>24</v>
      </c>
      <c r="K791" t="n">
        <v>2</v>
      </c>
      <c r="L791" t="n">
        <v>6</v>
      </c>
      <c r="M791" t="n">
        <v>1</v>
      </c>
      <c r="N791" t="n">
        <v>2</v>
      </c>
      <c r="O791" t="n">
        <v>1</v>
      </c>
      <c r="P791" t="n">
        <v>1</v>
      </c>
      <c r="Q791" t="n">
        <v>41</v>
      </c>
      <c r="R791" s="15" t="n">
        <v>458000</v>
      </c>
      <c r="S791" s="15" t="n">
        <v>0</v>
      </c>
      <c r="T791" s="15" t="n">
        <v>458000</v>
      </c>
      <c r="U791" s="15" t="n">
        <v>73500</v>
      </c>
      <c r="V791">
        <f>IFERROR(VLOOKUP(D791,Tablas_Equivalencia!$A$3:$B$8,2,FALSE),"Sin dato")</f>
        <v/>
      </c>
      <c r="W791">
        <f>IFERROR(VLOOKUP(L791,Tablas_Equivalencia!$D$3:$E$9,2,FALSE),"Sin dato")</f>
        <v/>
      </c>
      <c r="X791">
        <f>IF(I791=1,"Varón","Mujer")</f>
        <v/>
      </c>
      <c r="Y791">
        <f>IFERROR(VLOOKUP(M791,Tablas_Equivalencia!$G$3:$H$6,2,FALSE),"Sin dato")</f>
        <v/>
      </c>
      <c r="Z791">
        <f>IF(J791&lt;=24,"18-24","25-29")</f>
        <v/>
      </c>
      <c r="AA791">
        <f>IF(M791&lt;&gt;1,"",IF(P791=2,1,0))</f>
        <v/>
      </c>
      <c r="AB791">
        <f>IF(M791&lt;&gt;1,"",IF(O791&gt;=2,1,0))</f>
        <v/>
      </c>
      <c r="AC791">
        <f>IF(M791&lt;&gt;1,"",IF(OR(Q791=999,Q791=""),"",IF(OR(Q791&lt;35,Q791&gt;48),1,0)))</f>
        <v/>
      </c>
      <c r="AD791">
        <f>IF(COUNT(AA791:AC791)&lt;3,"",SUM(AA791:AC791))</f>
        <v/>
      </c>
      <c r="AE791">
        <f>IF(L791&gt;=4,2,IF(L791&gt;=2,1,0))</f>
        <v/>
      </c>
      <c r="AF791">
        <f>IF(L791&gt;=5,1,0)</f>
        <v/>
      </c>
      <c r="AG791">
        <f>AE791+AF791</f>
        <v/>
      </c>
      <c r="AH791" s="15">
        <f>IF(M791&lt;&gt;1,"",IF(OR(R791=-9,R791=""),"",R791))</f>
        <v/>
      </c>
      <c r="AI791">
        <f>IF(M791&lt;&gt;1,"",IF(OR(Q791=999,Q791=""),"",Q791))</f>
        <v/>
      </c>
    </row>
    <row r="792">
      <c r="A792" t="inlineStr">
        <is>
          <t>TQRMNOP104029</t>
        </is>
      </c>
      <c r="B792" t="n">
        <v>2025</v>
      </c>
      <c r="C792" t="n">
        <v>1</v>
      </c>
      <c r="D792" t="n">
        <v>1</v>
      </c>
      <c r="E792" t="inlineStr">
        <is>
          <t>S</t>
        </is>
      </c>
      <c r="F792" t="n">
        <v>33</v>
      </c>
      <c r="G792" t="n">
        <v>195</v>
      </c>
      <c r="H792" t="n">
        <v>3</v>
      </c>
      <c r="I792" t="n">
        <v>1</v>
      </c>
      <c r="J792" t="n">
        <v>21</v>
      </c>
      <c r="K792" t="n">
        <v>1</v>
      </c>
      <c r="L792" t="n">
        <v>4</v>
      </c>
      <c r="M792" t="n">
        <v>1</v>
      </c>
      <c r="N792" t="n">
        <v>3</v>
      </c>
      <c r="O792" t="n">
        <v>3</v>
      </c>
      <c r="P792" t="n">
        <v>2</v>
      </c>
      <c r="Q792" t="n">
        <v>40</v>
      </c>
      <c r="R792" s="15" t="n">
        <v>189000</v>
      </c>
      <c r="S792" s="15" t="n">
        <v>0</v>
      </c>
      <c r="T792" s="15" t="n">
        <v>189000</v>
      </c>
      <c r="U792" s="15" t="n">
        <v>91000</v>
      </c>
      <c r="V792">
        <f>IFERROR(VLOOKUP(D792,Tablas_Equivalencia!$A$3:$B$8,2,FALSE),"Sin dato")</f>
        <v/>
      </c>
      <c r="W792">
        <f>IFERROR(VLOOKUP(L792,Tablas_Equivalencia!$D$3:$E$9,2,FALSE),"Sin dato")</f>
        <v/>
      </c>
      <c r="X792">
        <f>IF(I792=1,"Varón","Mujer")</f>
        <v/>
      </c>
      <c r="Y792">
        <f>IFERROR(VLOOKUP(M792,Tablas_Equivalencia!$G$3:$H$6,2,FALSE),"Sin dato")</f>
        <v/>
      </c>
      <c r="Z792">
        <f>IF(J792&lt;=24,"18-24","25-29")</f>
        <v/>
      </c>
      <c r="AA792">
        <f>IF(M792&lt;&gt;1,"",IF(P792=2,1,0))</f>
        <v/>
      </c>
      <c r="AB792">
        <f>IF(M792&lt;&gt;1,"",IF(O792&gt;=2,1,0))</f>
        <v/>
      </c>
      <c r="AC792">
        <f>IF(M792&lt;&gt;1,"",IF(OR(Q792=999,Q792=""),"",IF(OR(Q792&lt;35,Q792&gt;48),1,0)))</f>
        <v/>
      </c>
      <c r="AD792">
        <f>IF(COUNT(AA792:AC792)&lt;3,"",SUM(AA792:AC792))</f>
        <v/>
      </c>
      <c r="AE792">
        <f>IF(L792&gt;=4,2,IF(L792&gt;=2,1,0))</f>
        <v/>
      </c>
      <c r="AF792">
        <f>IF(L792&gt;=5,1,0)</f>
        <v/>
      </c>
      <c r="AG792">
        <f>AE792+AF792</f>
        <v/>
      </c>
      <c r="AH792" s="15">
        <f>IF(M792&lt;&gt;1,"",IF(OR(R792=-9,R792=""),"",R792))</f>
        <v/>
      </c>
      <c r="AI792">
        <f>IF(M792&lt;&gt;1,"",IF(OR(Q792=999,Q792=""),"",Q792))</f>
        <v/>
      </c>
    </row>
    <row r="793">
      <c r="A793" t="inlineStr">
        <is>
          <t>TQRMNOP104031</t>
        </is>
      </c>
      <c r="B793" t="n">
        <v>2025</v>
      </c>
      <c r="C793" t="n">
        <v>1</v>
      </c>
      <c r="D793" t="n">
        <v>40</v>
      </c>
      <c r="E793" t="inlineStr">
        <is>
          <t>N</t>
        </is>
      </c>
      <c r="F793" t="n">
        <v>23</v>
      </c>
      <c r="G793" t="n">
        <v>624</v>
      </c>
      <c r="H793" t="n">
        <v>2</v>
      </c>
      <c r="I793" t="n">
        <v>1</v>
      </c>
      <c r="J793" t="n">
        <v>23</v>
      </c>
      <c r="K793" t="n">
        <v>2</v>
      </c>
      <c r="L793" t="n">
        <v>4</v>
      </c>
      <c r="M793" t="n">
        <v>1</v>
      </c>
      <c r="N793" t="n">
        <v>3</v>
      </c>
      <c r="O793" t="n">
        <v>1</v>
      </c>
      <c r="P793" t="n">
        <v>1</v>
      </c>
      <c r="Q793" t="n">
        <v>40</v>
      </c>
      <c r="R793" s="15" t="n">
        <v>-9</v>
      </c>
      <c r="S793" s="15" t="n">
        <v>0</v>
      </c>
      <c r="T793" s="15" t="n">
        <v>0</v>
      </c>
      <c r="U793" s="15" t="n">
        <v>124300</v>
      </c>
      <c r="V793">
        <f>IFERROR(VLOOKUP(D793,Tablas_Equivalencia!$A$3:$B$8,2,FALSE),"Sin dato")</f>
        <v/>
      </c>
      <c r="W793">
        <f>IFERROR(VLOOKUP(L793,Tablas_Equivalencia!$D$3:$E$9,2,FALSE),"Sin dato")</f>
        <v/>
      </c>
      <c r="X793">
        <f>IF(I793=1,"Varón","Mujer")</f>
        <v/>
      </c>
      <c r="Y793">
        <f>IFERROR(VLOOKUP(M793,Tablas_Equivalencia!$G$3:$H$6,2,FALSE),"Sin dato")</f>
        <v/>
      </c>
      <c r="Z793">
        <f>IF(J793&lt;=24,"18-24","25-29")</f>
        <v/>
      </c>
      <c r="AA793">
        <f>IF(M793&lt;&gt;1,"",IF(P793=2,1,0))</f>
        <v/>
      </c>
      <c r="AB793">
        <f>IF(M793&lt;&gt;1,"",IF(O793&gt;=2,1,0))</f>
        <v/>
      </c>
      <c r="AC793">
        <f>IF(M793&lt;&gt;1,"",IF(OR(Q793=999,Q793=""),"",IF(OR(Q793&lt;35,Q793&gt;48),1,0)))</f>
        <v/>
      </c>
      <c r="AD793">
        <f>IF(COUNT(AA793:AC793)&lt;3,"",SUM(AA793:AC793))</f>
        <v/>
      </c>
      <c r="AE793">
        <f>IF(L793&gt;=4,2,IF(L793&gt;=2,1,0))</f>
        <v/>
      </c>
      <c r="AF793">
        <f>IF(L793&gt;=5,1,0)</f>
        <v/>
      </c>
      <c r="AG793">
        <f>AE793+AF793</f>
        <v/>
      </c>
      <c r="AH793" s="15">
        <f>IF(M793&lt;&gt;1,"",IF(OR(R793=-9,R793=""),"",R793))</f>
        <v/>
      </c>
      <c r="AI793">
        <f>IF(M793&lt;&gt;1,"",IF(OR(Q793=999,Q793=""),"",Q793))</f>
        <v/>
      </c>
    </row>
    <row r="794">
      <c r="A794" t="inlineStr">
        <is>
          <t>TQRMNOP104040</t>
        </is>
      </c>
      <c r="B794" t="n">
        <v>2025</v>
      </c>
      <c r="C794" t="n">
        <v>1</v>
      </c>
      <c r="D794" t="n">
        <v>41</v>
      </c>
      <c r="E794" t="inlineStr">
        <is>
          <t>N</t>
        </is>
      </c>
      <c r="F794" t="n">
        <v>15</v>
      </c>
      <c r="G794" t="n">
        <v>918</v>
      </c>
      <c r="H794" t="n">
        <v>1</v>
      </c>
      <c r="I794" t="n">
        <v>2</v>
      </c>
      <c r="J794" t="n">
        <v>28</v>
      </c>
      <c r="K794" t="n">
        <v>2</v>
      </c>
      <c r="L794" t="n">
        <v>3</v>
      </c>
      <c r="M794" t="n">
        <v>1</v>
      </c>
      <c r="N794" t="n">
        <v>3</v>
      </c>
      <c r="O794" t="n">
        <v>3</v>
      </c>
      <c r="P794" t="n">
        <v>2</v>
      </c>
      <c r="Q794" t="n">
        <v>19</v>
      </c>
      <c r="R794" s="15" t="n">
        <v>239000</v>
      </c>
      <c r="S794" s="15" t="n">
        <v>0</v>
      </c>
      <c r="T794" s="15" t="n">
        <v>239000</v>
      </c>
      <c r="U794" s="15" t="n">
        <v>563500</v>
      </c>
      <c r="V794">
        <f>IFERROR(VLOOKUP(D794,Tablas_Equivalencia!$A$3:$B$8,2,FALSE),"Sin dato")</f>
        <v/>
      </c>
      <c r="W794">
        <f>IFERROR(VLOOKUP(L794,Tablas_Equivalencia!$D$3:$E$9,2,FALSE),"Sin dato")</f>
        <v/>
      </c>
      <c r="X794">
        <f>IF(I794=1,"Varón","Mujer")</f>
        <v/>
      </c>
      <c r="Y794">
        <f>IFERROR(VLOOKUP(M794,Tablas_Equivalencia!$G$3:$H$6,2,FALSE),"Sin dato")</f>
        <v/>
      </c>
      <c r="Z794">
        <f>IF(J794&lt;=24,"18-24","25-29")</f>
        <v/>
      </c>
      <c r="AA794">
        <f>IF(M794&lt;&gt;1,"",IF(P794=2,1,0))</f>
        <v/>
      </c>
      <c r="AB794">
        <f>IF(M794&lt;&gt;1,"",IF(O794&gt;=2,1,0))</f>
        <v/>
      </c>
      <c r="AC794">
        <f>IF(M794&lt;&gt;1,"",IF(OR(Q794=999,Q794=""),"",IF(OR(Q794&lt;35,Q794&gt;48),1,0)))</f>
        <v/>
      </c>
      <c r="AD794">
        <f>IF(COUNT(AA794:AC794)&lt;3,"",SUM(AA794:AC794))</f>
        <v/>
      </c>
      <c r="AE794">
        <f>IF(L794&gt;=4,2,IF(L794&gt;=2,1,0))</f>
        <v/>
      </c>
      <c r="AF794">
        <f>IF(L794&gt;=5,1,0)</f>
        <v/>
      </c>
      <c r="AG794">
        <f>AE794+AF794</f>
        <v/>
      </c>
      <c r="AH794" s="15">
        <f>IF(M794&lt;&gt;1,"",IF(OR(R794=-9,R794=""),"",R794))</f>
        <v/>
      </c>
      <c r="AI794">
        <f>IF(M794&lt;&gt;1,"",IF(OR(Q794=999,Q794=""),"",Q794))</f>
        <v/>
      </c>
    </row>
    <row r="795">
      <c r="A795" t="inlineStr">
        <is>
          <t>TQRMNOP104041</t>
        </is>
      </c>
      <c r="B795" t="n">
        <v>2025</v>
      </c>
      <c r="C795" t="n">
        <v>1</v>
      </c>
      <c r="D795" t="n">
        <v>1</v>
      </c>
      <c r="E795" t="inlineStr">
        <is>
          <t>S</t>
        </is>
      </c>
      <c r="F795" t="n">
        <v>33</v>
      </c>
      <c r="G795" t="n">
        <v>690</v>
      </c>
      <c r="H795" t="n">
        <v>3</v>
      </c>
      <c r="I795" t="n">
        <v>2</v>
      </c>
      <c r="J795" t="n">
        <v>24</v>
      </c>
      <c r="K795" t="n">
        <v>2</v>
      </c>
      <c r="L795" t="n">
        <v>6</v>
      </c>
      <c r="M795" t="n">
        <v>3</v>
      </c>
      <c r="R795" s="15" t="n">
        <v>0</v>
      </c>
      <c r="S795" s="15" t="n">
        <v>0</v>
      </c>
      <c r="T795" s="15" t="n">
        <v>0</v>
      </c>
      <c r="U795" s="15" t="n">
        <v>116400</v>
      </c>
      <c r="V795">
        <f>IFERROR(VLOOKUP(D795,Tablas_Equivalencia!$A$3:$B$8,2,FALSE),"Sin dato")</f>
        <v/>
      </c>
      <c r="W795">
        <f>IFERROR(VLOOKUP(L795,Tablas_Equivalencia!$D$3:$E$9,2,FALSE),"Sin dato")</f>
        <v/>
      </c>
      <c r="X795">
        <f>IF(I795=1,"Varón","Mujer")</f>
        <v/>
      </c>
      <c r="Y795">
        <f>IFERROR(VLOOKUP(M795,Tablas_Equivalencia!$G$3:$H$6,2,FALSE),"Sin dato")</f>
        <v/>
      </c>
      <c r="Z795">
        <f>IF(J795&lt;=24,"18-24","25-29")</f>
        <v/>
      </c>
      <c r="AA795">
        <f>IF(M795&lt;&gt;1,"",IF(P795=2,1,0))</f>
        <v/>
      </c>
      <c r="AB795">
        <f>IF(M795&lt;&gt;1,"",IF(O795&gt;=2,1,0))</f>
        <v/>
      </c>
      <c r="AC795">
        <f>IF(M795&lt;&gt;1,"",IF(OR(Q795=999,Q795=""),"",IF(OR(Q795&lt;35,Q795&gt;48),1,0)))</f>
        <v/>
      </c>
      <c r="AD795">
        <f>IF(COUNT(AA795:AC795)&lt;3,"",SUM(AA795:AC795))</f>
        <v/>
      </c>
      <c r="AE795">
        <f>IF(L795&gt;=4,2,IF(L795&gt;=2,1,0))</f>
        <v/>
      </c>
      <c r="AF795">
        <f>IF(L795&gt;=5,1,0)</f>
        <v/>
      </c>
      <c r="AG795">
        <f>AE795+AF795</f>
        <v/>
      </c>
      <c r="AH795" s="15">
        <f>IF(M795&lt;&gt;1,"",IF(OR(R795=-9,R795=""),"",R795))</f>
        <v/>
      </c>
      <c r="AI795">
        <f>IF(M795&lt;&gt;1,"",IF(OR(Q795=999,Q795=""),"",Q795))</f>
        <v/>
      </c>
    </row>
    <row r="796">
      <c r="A796" t="inlineStr">
        <is>
          <t>TQRMNOP104042</t>
        </is>
      </c>
      <c r="B796" t="n">
        <v>2025</v>
      </c>
      <c r="C796" t="n">
        <v>1</v>
      </c>
      <c r="D796" t="n">
        <v>42</v>
      </c>
      <c r="E796" t="inlineStr">
        <is>
          <t>N</t>
        </is>
      </c>
      <c r="F796" t="n">
        <v>25</v>
      </c>
      <c r="G796" t="n">
        <v>675</v>
      </c>
      <c r="H796" t="n">
        <v>1</v>
      </c>
      <c r="I796" t="n">
        <v>1</v>
      </c>
      <c r="J796" t="n">
        <v>21</v>
      </c>
      <c r="K796" t="n">
        <v>1</v>
      </c>
      <c r="L796" t="n">
        <v>1</v>
      </c>
      <c r="M796" t="n">
        <v>1</v>
      </c>
      <c r="N796" t="n">
        <v>3</v>
      </c>
      <c r="O796" t="n">
        <v>2</v>
      </c>
      <c r="P796" t="n">
        <v>2</v>
      </c>
      <c r="Q796" t="n">
        <v>19</v>
      </c>
      <c r="R796" s="15" t="n">
        <v>384000</v>
      </c>
      <c r="S796" s="15" t="n">
        <v>0</v>
      </c>
      <c r="T796" s="15" t="n">
        <v>384000</v>
      </c>
      <c r="U796" s="15" t="n">
        <v>80800</v>
      </c>
      <c r="V796">
        <f>IFERROR(VLOOKUP(D796,Tablas_Equivalencia!$A$3:$B$8,2,FALSE),"Sin dato")</f>
        <v/>
      </c>
      <c r="W796">
        <f>IFERROR(VLOOKUP(L796,Tablas_Equivalencia!$D$3:$E$9,2,FALSE),"Sin dato")</f>
        <v/>
      </c>
      <c r="X796">
        <f>IF(I796=1,"Varón","Mujer")</f>
        <v/>
      </c>
      <c r="Y796">
        <f>IFERROR(VLOOKUP(M796,Tablas_Equivalencia!$G$3:$H$6,2,FALSE),"Sin dato")</f>
        <v/>
      </c>
      <c r="Z796">
        <f>IF(J796&lt;=24,"18-24","25-29")</f>
        <v/>
      </c>
      <c r="AA796">
        <f>IF(M796&lt;&gt;1,"",IF(P796=2,1,0))</f>
        <v/>
      </c>
      <c r="AB796">
        <f>IF(M796&lt;&gt;1,"",IF(O796&gt;=2,1,0))</f>
        <v/>
      </c>
      <c r="AC796">
        <f>IF(M796&lt;&gt;1,"",IF(OR(Q796=999,Q796=""),"",IF(OR(Q796&lt;35,Q796&gt;48),1,0)))</f>
        <v/>
      </c>
      <c r="AD796">
        <f>IF(COUNT(AA796:AC796)&lt;3,"",SUM(AA796:AC796))</f>
        <v/>
      </c>
      <c r="AE796">
        <f>IF(L796&gt;=4,2,IF(L796&gt;=2,1,0))</f>
        <v/>
      </c>
      <c r="AF796">
        <f>IF(L796&gt;=5,1,0)</f>
        <v/>
      </c>
      <c r="AG796">
        <f>AE796+AF796</f>
        <v/>
      </c>
      <c r="AH796" s="15">
        <f>IF(M796&lt;&gt;1,"",IF(OR(R796=-9,R796=""),"",R796))</f>
        <v/>
      </c>
      <c r="AI796">
        <f>IF(M796&lt;&gt;1,"",IF(OR(Q796=999,Q796=""),"",Q796))</f>
        <v/>
      </c>
    </row>
    <row r="797">
      <c r="A797" t="inlineStr">
        <is>
          <t>TQRMNOP104046</t>
        </is>
      </c>
      <c r="B797" t="n">
        <v>2025</v>
      </c>
      <c r="C797" t="n">
        <v>1</v>
      </c>
      <c r="D797" t="n">
        <v>43</v>
      </c>
      <c r="E797" t="inlineStr">
        <is>
          <t>N</t>
        </is>
      </c>
      <c r="F797" t="n">
        <v>34</v>
      </c>
      <c r="G797" t="n">
        <v>796</v>
      </c>
      <c r="H797" t="n">
        <v>3</v>
      </c>
      <c r="I797" t="n">
        <v>2</v>
      </c>
      <c r="J797" t="n">
        <v>27</v>
      </c>
      <c r="K797" t="n">
        <v>2</v>
      </c>
      <c r="L797" t="n">
        <v>3</v>
      </c>
      <c r="M797" t="n">
        <v>1</v>
      </c>
      <c r="N797" t="n">
        <v>2</v>
      </c>
      <c r="O797" t="n">
        <v>2</v>
      </c>
      <c r="P797" t="n">
        <v>2</v>
      </c>
      <c r="Q797" t="n">
        <v>999</v>
      </c>
      <c r="R797" s="15" t="n">
        <v>1009000</v>
      </c>
      <c r="S797" s="15" t="n">
        <v>0</v>
      </c>
      <c r="T797" s="15" t="n">
        <v>1009000</v>
      </c>
      <c r="U797" s="15" t="n">
        <v>135400</v>
      </c>
      <c r="V797">
        <f>IFERROR(VLOOKUP(D797,Tablas_Equivalencia!$A$3:$B$8,2,FALSE),"Sin dato")</f>
        <v/>
      </c>
      <c r="W797">
        <f>IFERROR(VLOOKUP(L797,Tablas_Equivalencia!$D$3:$E$9,2,FALSE),"Sin dato")</f>
        <v/>
      </c>
      <c r="X797">
        <f>IF(I797=1,"Varón","Mujer")</f>
        <v/>
      </c>
      <c r="Y797">
        <f>IFERROR(VLOOKUP(M797,Tablas_Equivalencia!$G$3:$H$6,2,FALSE),"Sin dato")</f>
        <v/>
      </c>
      <c r="Z797">
        <f>IF(J797&lt;=24,"18-24","25-29")</f>
        <v/>
      </c>
      <c r="AA797">
        <f>IF(M797&lt;&gt;1,"",IF(P797=2,1,0))</f>
        <v/>
      </c>
      <c r="AB797">
        <f>IF(M797&lt;&gt;1,"",IF(O797&gt;=2,1,0))</f>
        <v/>
      </c>
      <c r="AC797">
        <f>IF(M797&lt;&gt;1,"",IF(OR(Q797=999,Q797=""),"",IF(OR(Q797&lt;35,Q797&gt;48),1,0)))</f>
        <v/>
      </c>
      <c r="AD797">
        <f>IF(COUNT(AA797:AC797)&lt;3,"",SUM(AA797:AC797))</f>
        <v/>
      </c>
      <c r="AE797">
        <f>IF(L797&gt;=4,2,IF(L797&gt;=2,1,0))</f>
        <v/>
      </c>
      <c r="AF797">
        <f>IF(L797&gt;=5,1,0)</f>
        <v/>
      </c>
      <c r="AG797">
        <f>AE797+AF797</f>
        <v/>
      </c>
      <c r="AH797" s="15">
        <f>IF(M797&lt;&gt;1,"",IF(OR(R797=-9,R797=""),"",R797))</f>
        <v/>
      </c>
      <c r="AI797">
        <f>IF(M797&lt;&gt;1,"",IF(OR(Q797=999,Q797=""),"",Q797))</f>
        <v/>
      </c>
    </row>
    <row r="798">
      <c r="A798" t="inlineStr">
        <is>
          <t>TQRMNOP104057</t>
        </is>
      </c>
      <c r="B798" t="n">
        <v>2025</v>
      </c>
      <c r="C798" t="n">
        <v>1</v>
      </c>
      <c r="D798" t="n">
        <v>41</v>
      </c>
      <c r="E798" t="inlineStr">
        <is>
          <t>S</t>
        </is>
      </c>
      <c r="F798" t="n">
        <v>8</v>
      </c>
      <c r="G798" t="n">
        <v>137</v>
      </c>
      <c r="H798" t="n">
        <v>3</v>
      </c>
      <c r="I798" t="n">
        <v>1</v>
      </c>
      <c r="J798" t="n">
        <v>22</v>
      </c>
      <c r="K798" t="n">
        <v>2</v>
      </c>
      <c r="L798" t="n">
        <v>4</v>
      </c>
      <c r="M798" t="n">
        <v>3</v>
      </c>
      <c r="R798" s="15" t="n">
        <v>0</v>
      </c>
      <c r="S798" s="15" t="n">
        <v>0</v>
      </c>
      <c r="T798" s="15" t="n">
        <v>0</v>
      </c>
      <c r="U798" s="15" t="n">
        <v>429300</v>
      </c>
      <c r="V798">
        <f>IFERROR(VLOOKUP(D798,Tablas_Equivalencia!$A$3:$B$8,2,FALSE),"Sin dato")</f>
        <v/>
      </c>
      <c r="W798">
        <f>IFERROR(VLOOKUP(L798,Tablas_Equivalencia!$D$3:$E$9,2,FALSE),"Sin dato")</f>
        <v/>
      </c>
      <c r="X798">
        <f>IF(I798=1,"Varón","Mujer")</f>
        <v/>
      </c>
      <c r="Y798">
        <f>IFERROR(VLOOKUP(M798,Tablas_Equivalencia!$G$3:$H$6,2,FALSE),"Sin dato")</f>
        <v/>
      </c>
      <c r="Z798">
        <f>IF(J798&lt;=24,"18-24","25-29")</f>
        <v/>
      </c>
      <c r="AA798">
        <f>IF(M798&lt;&gt;1,"",IF(P798=2,1,0))</f>
        <v/>
      </c>
      <c r="AB798">
        <f>IF(M798&lt;&gt;1,"",IF(O798&gt;=2,1,0))</f>
        <v/>
      </c>
      <c r="AC798">
        <f>IF(M798&lt;&gt;1,"",IF(OR(Q798=999,Q798=""),"",IF(OR(Q798&lt;35,Q798&gt;48),1,0)))</f>
        <v/>
      </c>
      <c r="AD798">
        <f>IF(COUNT(AA798:AC798)&lt;3,"",SUM(AA798:AC798))</f>
        <v/>
      </c>
      <c r="AE798">
        <f>IF(L798&gt;=4,2,IF(L798&gt;=2,1,0))</f>
        <v/>
      </c>
      <c r="AF798">
        <f>IF(L798&gt;=5,1,0)</f>
        <v/>
      </c>
      <c r="AG798">
        <f>AE798+AF798</f>
        <v/>
      </c>
      <c r="AH798" s="15">
        <f>IF(M798&lt;&gt;1,"",IF(OR(R798=-9,R798=""),"",R798))</f>
        <v/>
      </c>
      <c r="AI798">
        <f>IF(M798&lt;&gt;1,"",IF(OR(Q798=999,Q798=""),"",Q798))</f>
        <v/>
      </c>
    </row>
    <row r="799">
      <c r="A799" t="inlineStr">
        <is>
          <t>TQRMNOP104072</t>
        </is>
      </c>
      <c r="B799" t="n">
        <v>2025</v>
      </c>
      <c r="C799" t="n">
        <v>1</v>
      </c>
      <c r="D799" t="n">
        <v>41</v>
      </c>
      <c r="E799" t="inlineStr">
        <is>
          <t>S</t>
        </is>
      </c>
      <c r="F799" t="n">
        <v>8</v>
      </c>
      <c r="G799" t="n">
        <v>1048</v>
      </c>
      <c r="H799" t="n">
        <v>1</v>
      </c>
      <c r="I799" t="n">
        <v>2</v>
      </c>
      <c r="J799" t="n">
        <v>24</v>
      </c>
      <c r="K799" t="n">
        <v>2</v>
      </c>
      <c r="L799" t="n">
        <v>6</v>
      </c>
      <c r="M799" t="n">
        <v>1</v>
      </c>
      <c r="N799" t="n">
        <v>3</v>
      </c>
      <c r="O799" t="n">
        <v>3</v>
      </c>
      <c r="P799" t="n">
        <v>2</v>
      </c>
      <c r="Q799" t="n">
        <v>34</v>
      </c>
      <c r="R799" s="15" t="n">
        <v>-9</v>
      </c>
      <c r="S799" s="15" t="n">
        <v>0</v>
      </c>
      <c r="T799" s="15" t="n">
        <v>0</v>
      </c>
      <c r="U799" s="15" t="n">
        <v>106200</v>
      </c>
      <c r="V799">
        <f>IFERROR(VLOOKUP(D799,Tablas_Equivalencia!$A$3:$B$8,2,FALSE),"Sin dato")</f>
        <v/>
      </c>
      <c r="W799">
        <f>IFERROR(VLOOKUP(L799,Tablas_Equivalencia!$D$3:$E$9,2,FALSE),"Sin dato")</f>
        <v/>
      </c>
      <c r="X799">
        <f>IF(I799=1,"Varón","Mujer")</f>
        <v/>
      </c>
      <c r="Y799">
        <f>IFERROR(VLOOKUP(M799,Tablas_Equivalencia!$G$3:$H$6,2,FALSE),"Sin dato")</f>
        <v/>
      </c>
      <c r="Z799">
        <f>IF(J799&lt;=24,"18-24","25-29")</f>
        <v/>
      </c>
      <c r="AA799">
        <f>IF(M799&lt;&gt;1,"",IF(P799=2,1,0))</f>
        <v/>
      </c>
      <c r="AB799">
        <f>IF(M799&lt;&gt;1,"",IF(O799&gt;=2,1,0))</f>
        <v/>
      </c>
      <c r="AC799">
        <f>IF(M799&lt;&gt;1,"",IF(OR(Q799=999,Q799=""),"",IF(OR(Q799&lt;35,Q799&gt;48),1,0)))</f>
        <v/>
      </c>
      <c r="AD799">
        <f>IF(COUNT(AA799:AC799)&lt;3,"",SUM(AA799:AC799))</f>
        <v/>
      </c>
      <c r="AE799">
        <f>IF(L799&gt;=4,2,IF(L799&gt;=2,1,0))</f>
        <v/>
      </c>
      <c r="AF799">
        <f>IF(L799&gt;=5,1,0)</f>
        <v/>
      </c>
      <c r="AG799">
        <f>AE799+AF799</f>
        <v/>
      </c>
      <c r="AH799" s="15">
        <f>IF(M799&lt;&gt;1,"",IF(OR(R799=-9,R799=""),"",R799))</f>
        <v/>
      </c>
      <c r="AI799">
        <f>IF(M799&lt;&gt;1,"",IF(OR(Q799=999,Q799=""),"",Q799))</f>
        <v/>
      </c>
    </row>
    <row r="800">
      <c r="A800" t="inlineStr">
        <is>
          <t>TQRMNOP104073</t>
        </is>
      </c>
      <c r="B800" t="n">
        <v>2025</v>
      </c>
      <c r="C800" t="n">
        <v>1</v>
      </c>
      <c r="D800" t="n">
        <v>43</v>
      </c>
      <c r="E800" t="inlineStr">
        <is>
          <t>S</t>
        </is>
      </c>
      <c r="F800" t="n">
        <v>36</v>
      </c>
      <c r="G800" t="n">
        <v>810</v>
      </c>
      <c r="H800" t="n">
        <v>3</v>
      </c>
      <c r="I800" t="n">
        <v>1</v>
      </c>
      <c r="J800" t="n">
        <v>27</v>
      </c>
      <c r="K800" t="n">
        <v>2</v>
      </c>
      <c r="L800" t="n">
        <v>3</v>
      </c>
      <c r="M800" t="n">
        <v>1</v>
      </c>
      <c r="N800" t="n">
        <v>2</v>
      </c>
      <c r="O800" t="n">
        <v>3</v>
      </c>
      <c r="P800" t="n">
        <v>2</v>
      </c>
      <c r="Q800" t="n">
        <v>28</v>
      </c>
      <c r="R800" s="15" t="n">
        <v>557000</v>
      </c>
      <c r="S800" s="15" t="n">
        <v>0</v>
      </c>
      <c r="T800" s="15" t="n">
        <v>557000</v>
      </c>
      <c r="U800" s="15" t="n">
        <v>114900</v>
      </c>
      <c r="V800">
        <f>IFERROR(VLOOKUP(D800,Tablas_Equivalencia!$A$3:$B$8,2,FALSE),"Sin dato")</f>
        <v/>
      </c>
      <c r="W800">
        <f>IFERROR(VLOOKUP(L800,Tablas_Equivalencia!$D$3:$E$9,2,FALSE),"Sin dato")</f>
        <v/>
      </c>
      <c r="X800">
        <f>IF(I800=1,"Varón","Mujer")</f>
        <v/>
      </c>
      <c r="Y800">
        <f>IFERROR(VLOOKUP(M800,Tablas_Equivalencia!$G$3:$H$6,2,FALSE),"Sin dato")</f>
        <v/>
      </c>
      <c r="Z800">
        <f>IF(J800&lt;=24,"18-24","25-29")</f>
        <v/>
      </c>
      <c r="AA800">
        <f>IF(M800&lt;&gt;1,"",IF(P800=2,1,0))</f>
        <v/>
      </c>
      <c r="AB800">
        <f>IF(M800&lt;&gt;1,"",IF(O800&gt;=2,1,0))</f>
        <v/>
      </c>
      <c r="AC800">
        <f>IF(M800&lt;&gt;1,"",IF(OR(Q800=999,Q800=""),"",IF(OR(Q800&lt;35,Q800&gt;48),1,0)))</f>
        <v/>
      </c>
      <c r="AD800">
        <f>IF(COUNT(AA800:AC800)&lt;3,"",SUM(AA800:AC800))</f>
        <v/>
      </c>
      <c r="AE800">
        <f>IF(L800&gt;=4,2,IF(L800&gt;=2,1,0))</f>
        <v/>
      </c>
      <c r="AF800">
        <f>IF(L800&gt;=5,1,0)</f>
        <v/>
      </c>
      <c r="AG800">
        <f>AE800+AF800</f>
        <v/>
      </c>
      <c r="AH800" s="15">
        <f>IF(M800&lt;&gt;1,"",IF(OR(R800=-9,R800=""),"",R800))</f>
        <v/>
      </c>
      <c r="AI800">
        <f>IF(M800&lt;&gt;1,"",IF(OR(Q800=999,Q800=""),"",Q800))</f>
        <v/>
      </c>
    </row>
    <row r="801">
      <c r="A801" t="inlineStr">
        <is>
          <t>TQRMNOP104082</t>
        </is>
      </c>
      <c r="B801" t="n">
        <v>2025</v>
      </c>
      <c r="C801" t="n">
        <v>1</v>
      </c>
      <c r="D801" t="n">
        <v>43</v>
      </c>
      <c r="E801" t="inlineStr">
        <is>
          <t>S</t>
        </is>
      </c>
      <c r="F801" t="n">
        <v>19</v>
      </c>
      <c r="G801" t="n">
        <v>391</v>
      </c>
      <c r="H801" t="n">
        <v>3</v>
      </c>
      <c r="I801" t="n">
        <v>2</v>
      </c>
      <c r="J801" t="n">
        <v>29</v>
      </c>
      <c r="K801" t="n">
        <v>2</v>
      </c>
      <c r="L801" t="n">
        <v>5</v>
      </c>
      <c r="M801" t="n">
        <v>1</v>
      </c>
      <c r="N801" t="n">
        <v>3</v>
      </c>
      <c r="O801" t="n">
        <v>1</v>
      </c>
      <c r="P801" t="n">
        <v>1</v>
      </c>
      <c r="Q801" t="n">
        <v>35</v>
      </c>
      <c r="R801" s="15" t="n">
        <v>-9</v>
      </c>
      <c r="S801" s="15" t="n">
        <v>0</v>
      </c>
      <c r="T801" s="15" t="n">
        <v>0</v>
      </c>
      <c r="U801" s="15" t="n">
        <v>118800</v>
      </c>
      <c r="V801">
        <f>IFERROR(VLOOKUP(D801,Tablas_Equivalencia!$A$3:$B$8,2,FALSE),"Sin dato")</f>
        <v/>
      </c>
      <c r="W801">
        <f>IFERROR(VLOOKUP(L801,Tablas_Equivalencia!$D$3:$E$9,2,FALSE),"Sin dato")</f>
        <v/>
      </c>
      <c r="X801">
        <f>IF(I801=1,"Varón","Mujer")</f>
        <v/>
      </c>
      <c r="Y801">
        <f>IFERROR(VLOOKUP(M801,Tablas_Equivalencia!$G$3:$H$6,2,FALSE),"Sin dato")</f>
        <v/>
      </c>
      <c r="Z801">
        <f>IF(J801&lt;=24,"18-24","25-29")</f>
        <v/>
      </c>
      <c r="AA801">
        <f>IF(M801&lt;&gt;1,"",IF(P801=2,1,0))</f>
        <v/>
      </c>
      <c r="AB801">
        <f>IF(M801&lt;&gt;1,"",IF(O801&gt;=2,1,0))</f>
        <v/>
      </c>
      <c r="AC801">
        <f>IF(M801&lt;&gt;1,"",IF(OR(Q801=999,Q801=""),"",IF(OR(Q801&lt;35,Q801&gt;48),1,0)))</f>
        <v/>
      </c>
      <c r="AD801">
        <f>IF(COUNT(AA801:AC801)&lt;3,"",SUM(AA801:AC801))</f>
        <v/>
      </c>
      <c r="AE801">
        <f>IF(L801&gt;=4,2,IF(L801&gt;=2,1,0))</f>
        <v/>
      </c>
      <c r="AF801">
        <f>IF(L801&gt;=5,1,0)</f>
        <v/>
      </c>
      <c r="AG801">
        <f>AE801+AF801</f>
        <v/>
      </c>
      <c r="AH801" s="15">
        <f>IF(M801&lt;&gt;1,"",IF(OR(R801=-9,R801=""),"",R801))</f>
        <v/>
      </c>
      <c r="AI801">
        <f>IF(M801&lt;&gt;1,"",IF(OR(Q801=999,Q801=""),"",Q801))</f>
        <v/>
      </c>
    </row>
    <row r="802">
      <c r="A802" t="inlineStr">
        <is>
          <t>TQRMNOP104087</t>
        </is>
      </c>
      <c r="B802" t="n">
        <v>2025</v>
      </c>
      <c r="C802" t="n">
        <v>1</v>
      </c>
      <c r="D802" t="n">
        <v>40</v>
      </c>
      <c r="E802" t="inlineStr">
        <is>
          <t>N</t>
        </is>
      </c>
      <c r="F802" t="n">
        <v>22</v>
      </c>
      <c r="G802" t="n">
        <v>1305</v>
      </c>
      <c r="H802" t="n">
        <v>1</v>
      </c>
      <c r="I802" t="n">
        <v>2</v>
      </c>
      <c r="J802" t="n">
        <v>28</v>
      </c>
      <c r="K802" t="n">
        <v>2</v>
      </c>
      <c r="L802" t="n">
        <v>6</v>
      </c>
      <c r="M802" t="n">
        <v>2</v>
      </c>
      <c r="R802" s="15" t="n">
        <v>0</v>
      </c>
      <c r="S802" s="15" t="n">
        <v>0</v>
      </c>
      <c r="T802" s="15" t="n">
        <v>0</v>
      </c>
      <c r="U802" s="15" t="n">
        <v>297400</v>
      </c>
      <c r="V802">
        <f>IFERROR(VLOOKUP(D802,Tablas_Equivalencia!$A$3:$B$8,2,FALSE),"Sin dato")</f>
        <v/>
      </c>
      <c r="W802">
        <f>IFERROR(VLOOKUP(L802,Tablas_Equivalencia!$D$3:$E$9,2,FALSE),"Sin dato")</f>
        <v/>
      </c>
      <c r="X802">
        <f>IF(I802=1,"Varón","Mujer")</f>
        <v/>
      </c>
      <c r="Y802">
        <f>IFERROR(VLOOKUP(M802,Tablas_Equivalencia!$G$3:$H$6,2,FALSE),"Sin dato")</f>
        <v/>
      </c>
      <c r="Z802">
        <f>IF(J802&lt;=24,"18-24","25-29")</f>
        <v/>
      </c>
      <c r="AA802">
        <f>IF(M802&lt;&gt;1,"",IF(P802=2,1,0))</f>
        <v/>
      </c>
      <c r="AB802">
        <f>IF(M802&lt;&gt;1,"",IF(O802&gt;=2,1,0))</f>
        <v/>
      </c>
      <c r="AC802">
        <f>IF(M802&lt;&gt;1,"",IF(OR(Q802=999,Q802=""),"",IF(OR(Q802&lt;35,Q802&gt;48),1,0)))</f>
        <v/>
      </c>
      <c r="AD802">
        <f>IF(COUNT(AA802:AC802)&lt;3,"",SUM(AA802:AC802))</f>
        <v/>
      </c>
      <c r="AE802">
        <f>IF(L802&gt;=4,2,IF(L802&gt;=2,1,0))</f>
        <v/>
      </c>
      <c r="AF802">
        <f>IF(L802&gt;=5,1,0)</f>
        <v/>
      </c>
      <c r="AG802">
        <f>AE802+AF802</f>
        <v/>
      </c>
      <c r="AH802" s="15">
        <f>IF(M802&lt;&gt;1,"",IF(OR(R802=-9,R802=""),"",R802))</f>
        <v/>
      </c>
      <c r="AI802">
        <f>IF(M802&lt;&gt;1,"",IF(OR(Q802=999,Q802=""),"",Q802))</f>
        <v/>
      </c>
    </row>
    <row r="803">
      <c r="A803" t="inlineStr">
        <is>
          <t>TQRMNOP104090</t>
        </is>
      </c>
      <c r="B803" t="n">
        <v>2025</v>
      </c>
      <c r="C803" t="n">
        <v>1</v>
      </c>
      <c r="D803" t="n">
        <v>1</v>
      </c>
      <c r="E803" t="inlineStr">
        <is>
          <t>S</t>
        </is>
      </c>
      <c r="F803" t="n">
        <v>33</v>
      </c>
      <c r="G803" t="n">
        <v>1217</v>
      </c>
      <c r="H803" t="n">
        <v>3</v>
      </c>
      <c r="I803" t="n">
        <v>1</v>
      </c>
      <c r="J803" t="n">
        <v>22</v>
      </c>
      <c r="K803" t="n">
        <v>1</v>
      </c>
      <c r="L803" t="n">
        <v>5</v>
      </c>
      <c r="M803" t="n">
        <v>1</v>
      </c>
      <c r="N803" t="n">
        <v>3</v>
      </c>
      <c r="O803" t="n">
        <v>3</v>
      </c>
      <c r="P803" t="n">
        <v>2</v>
      </c>
      <c r="Q803" t="n">
        <v>22</v>
      </c>
      <c r="R803" s="15" t="n">
        <v>481000</v>
      </c>
      <c r="S803" s="15" t="n">
        <v>32000</v>
      </c>
      <c r="T803" s="15" t="n">
        <v>513000</v>
      </c>
      <c r="U803" s="15" t="n">
        <v>103000</v>
      </c>
      <c r="V803">
        <f>IFERROR(VLOOKUP(D803,Tablas_Equivalencia!$A$3:$B$8,2,FALSE),"Sin dato")</f>
        <v/>
      </c>
      <c r="W803">
        <f>IFERROR(VLOOKUP(L803,Tablas_Equivalencia!$D$3:$E$9,2,FALSE),"Sin dato")</f>
        <v/>
      </c>
      <c r="X803">
        <f>IF(I803=1,"Varón","Mujer")</f>
        <v/>
      </c>
      <c r="Y803">
        <f>IFERROR(VLOOKUP(M803,Tablas_Equivalencia!$G$3:$H$6,2,FALSE),"Sin dato")</f>
        <v/>
      </c>
      <c r="Z803">
        <f>IF(J803&lt;=24,"18-24","25-29")</f>
        <v/>
      </c>
      <c r="AA803">
        <f>IF(M803&lt;&gt;1,"",IF(P803=2,1,0))</f>
        <v/>
      </c>
      <c r="AB803">
        <f>IF(M803&lt;&gt;1,"",IF(O803&gt;=2,1,0))</f>
        <v/>
      </c>
      <c r="AC803">
        <f>IF(M803&lt;&gt;1,"",IF(OR(Q803=999,Q803=""),"",IF(OR(Q803&lt;35,Q803&gt;48),1,0)))</f>
        <v/>
      </c>
      <c r="AD803">
        <f>IF(COUNT(AA803:AC803)&lt;3,"",SUM(AA803:AC803))</f>
        <v/>
      </c>
      <c r="AE803">
        <f>IF(L803&gt;=4,2,IF(L803&gt;=2,1,0))</f>
        <v/>
      </c>
      <c r="AF803">
        <f>IF(L803&gt;=5,1,0)</f>
        <v/>
      </c>
      <c r="AG803">
        <f>AE803+AF803</f>
        <v/>
      </c>
      <c r="AH803" s="15">
        <f>IF(M803&lt;&gt;1,"",IF(OR(R803=-9,R803=""),"",R803))</f>
        <v/>
      </c>
      <c r="AI803">
        <f>IF(M803&lt;&gt;1,"",IF(OR(Q803=999,Q803=""),"",Q803))</f>
        <v/>
      </c>
    </row>
    <row r="804">
      <c r="A804" t="inlineStr">
        <is>
          <t>TQRMNOP104093</t>
        </is>
      </c>
      <c r="B804" t="n">
        <v>2025</v>
      </c>
      <c r="C804" t="n">
        <v>1</v>
      </c>
      <c r="D804" t="n">
        <v>1</v>
      </c>
      <c r="E804" t="inlineStr">
        <is>
          <t>S</t>
        </is>
      </c>
      <c r="F804" t="n">
        <v>32</v>
      </c>
      <c r="G804" t="n">
        <v>1444</v>
      </c>
      <c r="H804" t="n">
        <v>2</v>
      </c>
      <c r="I804" t="n">
        <v>1</v>
      </c>
      <c r="J804" t="n">
        <v>22</v>
      </c>
      <c r="K804" t="n">
        <v>2</v>
      </c>
      <c r="L804" t="n">
        <v>4</v>
      </c>
      <c r="M804" t="n">
        <v>3</v>
      </c>
      <c r="R804" s="15" t="n">
        <v>0</v>
      </c>
      <c r="S804" s="15" t="n">
        <v>135000</v>
      </c>
      <c r="T804" s="15" t="n">
        <v>135000</v>
      </c>
      <c r="U804" s="15" t="n">
        <v>113700</v>
      </c>
      <c r="V804">
        <f>IFERROR(VLOOKUP(D804,Tablas_Equivalencia!$A$3:$B$8,2,FALSE),"Sin dato")</f>
        <v/>
      </c>
      <c r="W804">
        <f>IFERROR(VLOOKUP(L804,Tablas_Equivalencia!$D$3:$E$9,2,FALSE),"Sin dato")</f>
        <v/>
      </c>
      <c r="X804">
        <f>IF(I804=1,"Varón","Mujer")</f>
        <v/>
      </c>
      <c r="Y804">
        <f>IFERROR(VLOOKUP(M804,Tablas_Equivalencia!$G$3:$H$6,2,FALSE),"Sin dato")</f>
        <v/>
      </c>
      <c r="Z804">
        <f>IF(J804&lt;=24,"18-24","25-29")</f>
        <v/>
      </c>
      <c r="AA804">
        <f>IF(M804&lt;&gt;1,"",IF(P804=2,1,0))</f>
        <v/>
      </c>
      <c r="AB804">
        <f>IF(M804&lt;&gt;1,"",IF(O804&gt;=2,1,0))</f>
        <v/>
      </c>
      <c r="AC804">
        <f>IF(M804&lt;&gt;1,"",IF(OR(Q804=999,Q804=""),"",IF(OR(Q804&lt;35,Q804&gt;48),1,0)))</f>
        <v/>
      </c>
      <c r="AD804">
        <f>IF(COUNT(AA804:AC804)&lt;3,"",SUM(AA804:AC804))</f>
        <v/>
      </c>
      <c r="AE804">
        <f>IF(L804&gt;=4,2,IF(L804&gt;=2,1,0))</f>
        <v/>
      </c>
      <c r="AF804">
        <f>IF(L804&gt;=5,1,0)</f>
        <v/>
      </c>
      <c r="AG804">
        <f>AE804+AF804</f>
        <v/>
      </c>
      <c r="AH804" s="15">
        <f>IF(M804&lt;&gt;1,"",IF(OR(R804=-9,R804=""),"",R804))</f>
        <v/>
      </c>
      <c r="AI804">
        <f>IF(M804&lt;&gt;1,"",IF(OR(Q804=999,Q804=""),"",Q804))</f>
        <v/>
      </c>
    </row>
    <row r="805">
      <c r="A805" t="inlineStr">
        <is>
          <t>TQRMNOP104122</t>
        </is>
      </c>
      <c r="B805" t="n">
        <v>2025</v>
      </c>
      <c r="C805" t="n">
        <v>1</v>
      </c>
      <c r="D805" t="n">
        <v>1</v>
      </c>
      <c r="E805" t="inlineStr">
        <is>
          <t>S</t>
        </is>
      </c>
      <c r="F805" t="n">
        <v>32</v>
      </c>
      <c r="G805" t="n">
        <v>1014</v>
      </c>
      <c r="H805" t="n">
        <v>1</v>
      </c>
      <c r="I805" t="n">
        <v>2</v>
      </c>
      <c r="J805" t="n">
        <v>29</v>
      </c>
      <c r="K805" t="n">
        <v>1</v>
      </c>
      <c r="L805" t="n">
        <v>4</v>
      </c>
      <c r="M805" t="n">
        <v>1</v>
      </c>
      <c r="N805" t="n">
        <v>3</v>
      </c>
      <c r="O805" t="n">
        <v>1</v>
      </c>
      <c r="P805" t="n">
        <v>1</v>
      </c>
      <c r="Q805" t="n">
        <v>41</v>
      </c>
      <c r="R805" s="15" t="n">
        <v>786000</v>
      </c>
      <c r="S805" s="15" t="n">
        <v>0</v>
      </c>
      <c r="T805" s="15" t="n">
        <v>786000</v>
      </c>
      <c r="U805" s="15" t="n">
        <v>161500</v>
      </c>
      <c r="V805">
        <f>IFERROR(VLOOKUP(D805,Tablas_Equivalencia!$A$3:$B$8,2,FALSE),"Sin dato")</f>
        <v/>
      </c>
      <c r="W805">
        <f>IFERROR(VLOOKUP(L805,Tablas_Equivalencia!$D$3:$E$9,2,FALSE),"Sin dato")</f>
        <v/>
      </c>
      <c r="X805">
        <f>IF(I805=1,"Varón","Mujer")</f>
        <v/>
      </c>
      <c r="Y805">
        <f>IFERROR(VLOOKUP(M805,Tablas_Equivalencia!$G$3:$H$6,2,FALSE),"Sin dato")</f>
        <v/>
      </c>
      <c r="Z805">
        <f>IF(J805&lt;=24,"18-24","25-29")</f>
        <v/>
      </c>
      <c r="AA805">
        <f>IF(M805&lt;&gt;1,"",IF(P805=2,1,0))</f>
        <v/>
      </c>
      <c r="AB805">
        <f>IF(M805&lt;&gt;1,"",IF(O805&gt;=2,1,0))</f>
        <v/>
      </c>
      <c r="AC805">
        <f>IF(M805&lt;&gt;1,"",IF(OR(Q805=999,Q805=""),"",IF(OR(Q805&lt;35,Q805&gt;48),1,0)))</f>
        <v/>
      </c>
      <c r="AD805">
        <f>IF(COUNT(AA805:AC805)&lt;3,"",SUM(AA805:AC805))</f>
        <v/>
      </c>
      <c r="AE805">
        <f>IF(L805&gt;=4,2,IF(L805&gt;=2,1,0))</f>
        <v/>
      </c>
      <c r="AF805">
        <f>IF(L805&gt;=5,1,0)</f>
        <v/>
      </c>
      <c r="AG805">
        <f>AE805+AF805</f>
        <v/>
      </c>
      <c r="AH805" s="15">
        <f>IF(M805&lt;&gt;1,"",IF(OR(R805=-9,R805=""),"",R805))</f>
        <v/>
      </c>
      <c r="AI805">
        <f>IF(M805&lt;&gt;1,"",IF(OR(Q805=999,Q805=""),"",Q805))</f>
        <v/>
      </c>
    </row>
    <row r="806">
      <c r="A806" t="inlineStr">
        <is>
          <t>TQRMNOP104124</t>
        </is>
      </c>
      <c r="B806" t="n">
        <v>2025</v>
      </c>
      <c r="C806" t="n">
        <v>1</v>
      </c>
      <c r="D806" t="n">
        <v>1</v>
      </c>
      <c r="E806" t="inlineStr">
        <is>
          <t>S</t>
        </is>
      </c>
      <c r="F806" t="n">
        <v>33</v>
      </c>
      <c r="G806" t="n">
        <v>1228</v>
      </c>
      <c r="H806" t="n">
        <v>1</v>
      </c>
      <c r="I806" t="n">
        <v>1</v>
      </c>
      <c r="J806" t="n">
        <v>20</v>
      </c>
      <c r="K806" t="n">
        <v>1</v>
      </c>
      <c r="L806" t="n">
        <v>5</v>
      </c>
      <c r="M806" t="n">
        <v>2</v>
      </c>
      <c r="R806" s="15" t="n">
        <v>0</v>
      </c>
      <c r="S806" s="15" t="n">
        <v>57000</v>
      </c>
      <c r="T806" s="15" t="n">
        <v>57000</v>
      </c>
      <c r="U806" s="15" t="n">
        <v>254600</v>
      </c>
      <c r="V806">
        <f>IFERROR(VLOOKUP(D806,Tablas_Equivalencia!$A$3:$B$8,2,FALSE),"Sin dato")</f>
        <v/>
      </c>
      <c r="W806">
        <f>IFERROR(VLOOKUP(L806,Tablas_Equivalencia!$D$3:$E$9,2,FALSE),"Sin dato")</f>
        <v/>
      </c>
      <c r="X806">
        <f>IF(I806=1,"Varón","Mujer")</f>
        <v/>
      </c>
      <c r="Y806">
        <f>IFERROR(VLOOKUP(M806,Tablas_Equivalencia!$G$3:$H$6,2,FALSE),"Sin dato")</f>
        <v/>
      </c>
      <c r="Z806">
        <f>IF(J806&lt;=24,"18-24","25-29")</f>
        <v/>
      </c>
      <c r="AA806">
        <f>IF(M806&lt;&gt;1,"",IF(P806=2,1,0))</f>
        <v/>
      </c>
      <c r="AB806">
        <f>IF(M806&lt;&gt;1,"",IF(O806&gt;=2,1,0))</f>
        <v/>
      </c>
      <c r="AC806">
        <f>IF(M806&lt;&gt;1,"",IF(OR(Q806=999,Q806=""),"",IF(OR(Q806&lt;35,Q806&gt;48),1,0)))</f>
        <v/>
      </c>
      <c r="AD806">
        <f>IF(COUNT(AA806:AC806)&lt;3,"",SUM(AA806:AC806))</f>
        <v/>
      </c>
      <c r="AE806">
        <f>IF(L806&gt;=4,2,IF(L806&gt;=2,1,0))</f>
        <v/>
      </c>
      <c r="AF806">
        <f>IF(L806&gt;=5,1,0)</f>
        <v/>
      </c>
      <c r="AG806">
        <f>AE806+AF806</f>
        <v/>
      </c>
      <c r="AH806" s="15">
        <f>IF(M806&lt;&gt;1,"",IF(OR(R806=-9,R806=""),"",R806))</f>
        <v/>
      </c>
      <c r="AI806">
        <f>IF(M806&lt;&gt;1,"",IF(OR(Q806=999,Q806=""),"",Q806))</f>
        <v/>
      </c>
    </row>
    <row r="807">
      <c r="A807" t="inlineStr">
        <is>
          <t>TQRMNOP104133</t>
        </is>
      </c>
      <c r="B807" t="n">
        <v>2025</v>
      </c>
      <c r="C807" t="n">
        <v>1</v>
      </c>
      <c r="D807" t="n">
        <v>41</v>
      </c>
      <c r="E807" t="inlineStr">
        <is>
          <t>N</t>
        </is>
      </c>
      <c r="F807" t="n">
        <v>12</v>
      </c>
      <c r="G807" t="n">
        <v>1010</v>
      </c>
      <c r="H807" t="n">
        <v>3</v>
      </c>
      <c r="I807" t="n">
        <v>1</v>
      </c>
      <c r="J807" t="n">
        <v>25</v>
      </c>
      <c r="K807" t="n">
        <v>2</v>
      </c>
      <c r="L807" t="n">
        <v>6</v>
      </c>
      <c r="M807" t="n">
        <v>1</v>
      </c>
      <c r="N807" t="n">
        <v>3</v>
      </c>
      <c r="O807" t="n">
        <v>3</v>
      </c>
      <c r="P807" t="n">
        <v>2</v>
      </c>
      <c r="Q807" t="n">
        <v>15</v>
      </c>
      <c r="R807" s="15" t="n">
        <v>493000</v>
      </c>
      <c r="S807" s="15" t="n">
        <v>0</v>
      </c>
      <c r="T807" s="15" t="n">
        <v>493000</v>
      </c>
      <c r="U807" s="15" t="n">
        <v>102300</v>
      </c>
      <c r="V807">
        <f>IFERROR(VLOOKUP(D807,Tablas_Equivalencia!$A$3:$B$8,2,FALSE),"Sin dato")</f>
        <v/>
      </c>
      <c r="W807">
        <f>IFERROR(VLOOKUP(L807,Tablas_Equivalencia!$D$3:$E$9,2,FALSE),"Sin dato")</f>
        <v/>
      </c>
      <c r="X807">
        <f>IF(I807=1,"Varón","Mujer")</f>
        <v/>
      </c>
      <c r="Y807">
        <f>IFERROR(VLOOKUP(M807,Tablas_Equivalencia!$G$3:$H$6,2,FALSE),"Sin dato")</f>
        <v/>
      </c>
      <c r="Z807">
        <f>IF(J807&lt;=24,"18-24","25-29")</f>
        <v/>
      </c>
      <c r="AA807">
        <f>IF(M807&lt;&gt;1,"",IF(P807=2,1,0))</f>
        <v/>
      </c>
      <c r="AB807">
        <f>IF(M807&lt;&gt;1,"",IF(O807&gt;=2,1,0))</f>
        <v/>
      </c>
      <c r="AC807">
        <f>IF(M807&lt;&gt;1,"",IF(OR(Q807=999,Q807=""),"",IF(OR(Q807&lt;35,Q807&gt;48),1,0)))</f>
        <v/>
      </c>
      <c r="AD807">
        <f>IF(COUNT(AA807:AC807)&lt;3,"",SUM(AA807:AC807))</f>
        <v/>
      </c>
      <c r="AE807">
        <f>IF(L807&gt;=4,2,IF(L807&gt;=2,1,0))</f>
        <v/>
      </c>
      <c r="AF807">
        <f>IF(L807&gt;=5,1,0)</f>
        <v/>
      </c>
      <c r="AG807">
        <f>AE807+AF807</f>
        <v/>
      </c>
      <c r="AH807" s="15">
        <f>IF(M807&lt;&gt;1,"",IF(OR(R807=-9,R807=""),"",R807))</f>
        <v/>
      </c>
      <c r="AI807">
        <f>IF(M807&lt;&gt;1,"",IF(OR(Q807=999,Q807=""),"",Q807))</f>
        <v/>
      </c>
    </row>
    <row r="808">
      <c r="A808" t="inlineStr">
        <is>
          <t>TQRMNOP104139</t>
        </is>
      </c>
      <c r="B808" t="n">
        <v>2025</v>
      </c>
      <c r="C808" t="n">
        <v>1</v>
      </c>
      <c r="D808" t="n">
        <v>42</v>
      </c>
      <c r="E808" t="inlineStr">
        <is>
          <t>S</t>
        </is>
      </c>
      <c r="F808" t="n">
        <v>10</v>
      </c>
      <c r="G808" t="n">
        <v>1495</v>
      </c>
      <c r="H808" t="n">
        <v>1</v>
      </c>
      <c r="I808" t="n">
        <v>2</v>
      </c>
      <c r="J808" t="n">
        <v>25</v>
      </c>
      <c r="K808" t="n">
        <v>1</v>
      </c>
      <c r="L808" t="n">
        <v>5</v>
      </c>
      <c r="M808" t="n">
        <v>2</v>
      </c>
      <c r="R808" s="15" t="n">
        <v>0</v>
      </c>
      <c r="S808" s="15" t="n">
        <v>0</v>
      </c>
      <c r="T808" s="15" t="n">
        <v>0</v>
      </c>
      <c r="U808" s="15" t="n">
        <v>183000</v>
      </c>
      <c r="V808">
        <f>IFERROR(VLOOKUP(D808,Tablas_Equivalencia!$A$3:$B$8,2,FALSE),"Sin dato")</f>
        <v/>
      </c>
      <c r="W808">
        <f>IFERROR(VLOOKUP(L808,Tablas_Equivalencia!$D$3:$E$9,2,FALSE),"Sin dato")</f>
        <v/>
      </c>
      <c r="X808">
        <f>IF(I808=1,"Varón","Mujer")</f>
        <v/>
      </c>
      <c r="Y808">
        <f>IFERROR(VLOOKUP(M808,Tablas_Equivalencia!$G$3:$H$6,2,FALSE),"Sin dato")</f>
        <v/>
      </c>
      <c r="Z808">
        <f>IF(J808&lt;=24,"18-24","25-29")</f>
        <v/>
      </c>
      <c r="AA808">
        <f>IF(M808&lt;&gt;1,"",IF(P808=2,1,0))</f>
        <v/>
      </c>
      <c r="AB808">
        <f>IF(M808&lt;&gt;1,"",IF(O808&gt;=2,1,0))</f>
        <v/>
      </c>
      <c r="AC808">
        <f>IF(M808&lt;&gt;1,"",IF(OR(Q808=999,Q808=""),"",IF(OR(Q808&lt;35,Q808&gt;48),1,0)))</f>
        <v/>
      </c>
      <c r="AD808">
        <f>IF(COUNT(AA808:AC808)&lt;3,"",SUM(AA808:AC808))</f>
        <v/>
      </c>
      <c r="AE808">
        <f>IF(L808&gt;=4,2,IF(L808&gt;=2,1,0))</f>
        <v/>
      </c>
      <c r="AF808">
        <f>IF(L808&gt;=5,1,0)</f>
        <v/>
      </c>
      <c r="AG808">
        <f>AE808+AF808</f>
        <v/>
      </c>
      <c r="AH808" s="15">
        <f>IF(M808&lt;&gt;1,"",IF(OR(R808=-9,R808=""),"",R808))</f>
        <v/>
      </c>
      <c r="AI808">
        <f>IF(M808&lt;&gt;1,"",IF(OR(Q808=999,Q808=""),"",Q808))</f>
        <v/>
      </c>
    </row>
    <row r="809">
      <c r="A809" t="inlineStr">
        <is>
          <t>TQRMNOP104144</t>
        </is>
      </c>
      <c r="B809" t="n">
        <v>2025</v>
      </c>
      <c r="C809" t="n">
        <v>1</v>
      </c>
      <c r="D809" t="n">
        <v>1</v>
      </c>
      <c r="E809" t="inlineStr">
        <is>
          <t>S</t>
        </is>
      </c>
      <c r="F809" t="n">
        <v>33</v>
      </c>
      <c r="G809" t="n">
        <v>419</v>
      </c>
      <c r="H809" t="n">
        <v>3</v>
      </c>
      <c r="I809" t="n">
        <v>2</v>
      </c>
      <c r="J809" t="n">
        <v>27</v>
      </c>
      <c r="K809" t="n">
        <v>2</v>
      </c>
      <c r="L809" t="n">
        <v>4</v>
      </c>
      <c r="M809" t="n">
        <v>3</v>
      </c>
      <c r="R809" s="15" t="n">
        <v>0</v>
      </c>
      <c r="S809" s="15" t="n">
        <v>0</v>
      </c>
      <c r="T809" s="15" t="n">
        <v>0</v>
      </c>
      <c r="U809" s="15" t="n">
        <v>205800</v>
      </c>
      <c r="V809">
        <f>IFERROR(VLOOKUP(D809,Tablas_Equivalencia!$A$3:$B$8,2,FALSE),"Sin dato")</f>
        <v/>
      </c>
      <c r="W809">
        <f>IFERROR(VLOOKUP(L809,Tablas_Equivalencia!$D$3:$E$9,2,FALSE),"Sin dato")</f>
        <v/>
      </c>
      <c r="X809">
        <f>IF(I809=1,"Varón","Mujer")</f>
        <v/>
      </c>
      <c r="Y809">
        <f>IFERROR(VLOOKUP(M809,Tablas_Equivalencia!$G$3:$H$6,2,FALSE),"Sin dato")</f>
        <v/>
      </c>
      <c r="Z809">
        <f>IF(J809&lt;=24,"18-24","25-29")</f>
        <v/>
      </c>
      <c r="AA809">
        <f>IF(M809&lt;&gt;1,"",IF(P809=2,1,0))</f>
        <v/>
      </c>
      <c r="AB809">
        <f>IF(M809&lt;&gt;1,"",IF(O809&gt;=2,1,0))</f>
        <v/>
      </c>
      <c r="AC809">
        <f>IF(M809&lt;&gt;1,"",IF(OR(Q809=999,Q809=""),"",IF(OR(Q809&lt;35,Q809&gt;48),1,0)))</f>
        <v/>
      </c>
      <c r="AD809">
        <f>IF(COUNT(AA809:AC809)&lt;3,"",SUM(AA809:AC809))</f>
        <v/>
      </c>
      <c r="AE809">
        <f>IF(L809&gt;=4,2,IF(L809&gt;=2,1,0))</f>
        <v/>
      </c>
      <c r="AF809">
        <f>IF(L809&gt;=5,1,0)</f>
        <v/>
      </c>
      <c r="AG809">
        <f>AE809+AF809</f>
        <v/>
      </c>
      <c r="AH809" s="15">
        <f>IF(M809&lt;&gt;1,"",IF(OR(R809=-9,R809=""),"",R809))</f>
        <v/>
      </c>
      <c r="AI809">
        <f>IF(M809&lt;&gt;1,"",IF(OR(Q809=999,Q809=""),"",Q809))</f>
        <v/>
      </c>
    </row>
    <row r="810">
      <c r="A810" t="inlineStr">
        <is>
          <t>TQRMNOP104148</t>
        </is>
      </c>
      <c r="B810" t="n">
        <v>2025</v>
      </c>
      <c r="C810" t="n">
        <v>1</v>
      </c>
      <c r="D810" t="n">
        <v>44</v>
      </c>
      <c r="E810" t="inlineStr">
        <is>
          <t>N</t>
        </is>
      </c>
      <c r="F810" t="n">
        <v>14</v>
      </c>
      <c r="G810" t="n">
        <v>678</v>
      </c>
      <c r="H810" t="n">
        <v>1</v>
      </c>
      <c r="I810" t="n">
        <v>2</v>
      </c>
      <c r="J810" t="n">
        <v>19</v>
      </c>
      <c r="K810" t="n">
        <v>1</v>
      </c>
      <c r="L810" t="n">
        <v>5</v>
      </c>
      <c r="M810" t="n">
        <v>1</v>
      </c>
      <c r="N810" t="n">
        <v>3</v>
      </c>
      <c r="O810" t="n">
        <v>1</v>
      </c>
      <c r="P810" t="n">
        <v>1</v>
      </c>
      <c r="Q810" t="n">
        <v>39</v>
      </c>
      <c r="R810" s="15" t="n">
        <v>593000</v>
      </c>
      <c r="S810" s="15" t="n">
        <v>0</v>
      </c>
      <c r="T810" s="15" t="n">
        <v>593000</v>
      </c>
      <c r="U810" s="15" t="n">
        <v>140100</v>
      </c>
      <c r="V810">
        <f>IFERROR(VLOOKUP(D810,Tablas_Equivalencia!$A$3:$B$8,2,FALSE),"Sin dato")</f>
        <v/>
      </c>
      <c r="W810">
        <f>IFERROR(VLOOKUP(L810,Tablas_Equivalencia!$D$3:$E$9,2,FALSE),"Sin dato")</f>
        <v/>
      </c>
      <c r="X810">
        <f>IF(I810=1,"Varón","Mujer")</f>
        <v/>
      </c>
      <c r="Y810">
        <f>IFERROR(VLOOKUP(M810,Tablas_Equivalencia!$G$3:$H$6,2,FALSE),"Sin dato")</f>
        <v/>
      </c>
      <c r="Z810">
        <f>IF(J810&lt;=24,"18-24","25-29")</f>
        <v/>
      </c>
      <c r="AA810">
        <f>IF(M810&lt;&gt;1,"",IF(P810=2,1,0))</f>
        <v/>
      </c>
      <c r="AB810">
        <f>IF(M810&lt;&gt;1,"",IF(O810&gt;=2,1,0))</f>
        <v/>
      </c>
      <c r="AC810">
        <f>IF(M810&lt;&gt;1,"",IF(OR(Q810=999,Q810=""),"",IF(OR(Q810&lt;35,Q810&gt;48),1,0)))</f>
        <v/>
      </c>
      <c r="AD810">
        <f>IF(COUNT(AA810:AC810)&lt;3,"",SUM(AA810:AC810))</f>
        <v/>
      </c>
      <c r="AE810">
        <f>IF(L810&gt;=4,2,IF(L810&gt;=2,1,0))</f>
        <v/>
      </c>
      <c r="AF810">
        <f>IF(L810&gt;=5,1,0)</f>
        <v/>
      </c>
      <c r="AG810">
        <f>AE810+AF810</f>
        <v/>
      </c>
      <c r="AH810" s="15">
        <f>IF(M810&lt;&gt;1,"",IF(OR(R810=-9,R810=""),"",R810))</f>
        <v/>
      </c>
      <c r="AI810">
        <f>IF(M810&lt;&gt;1,"",IF(OR(Q810=999,Q810=""),"",Q810))</f>
        <v/>
      </c>
    </row>
    <row r="811">
      <c r="A811" t="inlineStr">
        <is>
          <t>TQRMNOP104149</t>
        </is>
      </c>
      <c r="B811" t="n">
        <v>2025</v>
      </c>
      <c r="C811" t="n">
        <v>1</v>
      </c>
      <c r="D811" t="n">
        <v>40</v>
      </c>
      <c r="E811" t="inlineStr">
        <is>
          <t>N</t>
        </is>
      </c>
      <c r="F811" t="n">
        <v>9</v>
      </c>
      <c r="G811" t="n">
        <v>1054</v>
      </c>
      <c r="H811" t="n">
        <v>1</v>
      </c>
      <c r="I811" t="n">
        <v>2</v>
      </c>
      <c r="J811" t="n">
        <v>26</v>
      </c>
      <c r="K811" t="n">
        <v>1</v>
      </c>
      <c r="L811" t="n">
        <v>4</v>
      </c>
      <c r="M811" t="n">
        <v>3</v>
      </c>
      <c r="R811" s="15" t="n">
        <v>0</v>
      </c>
      <c r="S811" s="15" t="n">
        <v>0</v>
      </c>
      <c r="T811" s="15" t="n">
        <v>0</v>
      </c>
      <c r="U811" s="15" t="n">
        <v>466600</v>
      </c>
      <c r="V811">
        <f>IFERROR(VLOOKUP(D811,Tablas_Equivalencia!$A$3:$B$8,2,FALSE),"Sin dato")</f>
        <v/>
      </c>
      <c r="W811">
        <f>IFERROR(VLOOKUP(L811,Tablas_Equivalencia!$D$3:$E$9,2,FALSE),"Sin dato")</f>
        <v/>
      </c>
      <c r="X811">
        <f>IF(I811=1,"Varón","Mujer")</f>
        <v/>
      </c>
      <c r="Y811">
        <f>IFERROR(VLOOKUP(M811,Tablas_Equivalencia!$G$3:$H$6,2,FALSE),"Sin dato")</f>
        <v/>
      </c>
      <c r="Z811">
        <f>IF(J811&lt;=24,"18-24","25-29")</f>
        <v/>
      </c>
      <c r="AA811">
        <f>IF(M811&lt;&gt;1,"",IF(P811=2,1,0))</f>
        <v/>
      </c>
      <c r="AB811">
        <f>IF(M811&lt;&gt;1,"",IF(O811&gt;=2,1,0))</f>
        <v/>
      </c>
      <c r="AC811">
        <f>IF(M811&lt;&gt;1,"",IF(OR(Q811=999,Q811=""),"",IF(OR(Q811&lt;35,Q811&gt;48),1,0)))</f>
        <v/>
      </c>
      <c r="AD811">
        <f>IF(COUNT(AA811:AC811)&lt;3,"",SUM(AA811:AC811))</f>
        <v/>
      </c>
      <c r="AE811">
        <f>IF(L811&gt;=4,2,IF(L811&gt;=2,1,0))</f>
        <v/>
      </c>
      <c r="AF811">
        <f>IF(L811&gt;=5,1,0)</f>
        <v/>
      </c>
      <c r="AG811">
        <f>AE811+AF811</f>
        <v/>
      </c>
      <c r="AH811" s="15">
        <f>IF(M811&lt;&gt;1,"",IF(OR(R811=-9,R811=""),"",R811))</f>
        <v/>
      </c>
      <c r="AI811">
        <f>IF(M811&lt;&gt;1,"",IF(OR(Q811=999,Q811=""),"",Q811))</f>
        <v/>
      </c>
    </row>
    <row r="812">
      <c r="A812" t="inlineStr">
        <is>
          <t>TQRMNOP104151</t>
        </is>
      </c>
      <c r="B812" t="n">
        <v>2025</v>
      </c>
      <c r="C812" t="n">
        <v>1</v>
      </c>
      <c r="D812" t="n">
        <v>41</v>
      </c>
      <c r="E812" t="inlineStr">
        <is>
          <t>N</t>
        </is>
      </c>
      <c r="F812" t="n">
        <v>12</v>
      </c>
      <c r="G812" t="n">
        <v>1085</v>
      </c>
      <c r="H812" t="n">
        <v>1</v>
      </c>
      <c r="I812" t="n">
        <v>1</v>
      </c>
      <c r="J812" t="n">
        <v>26</v>
      </c>
      <c r="K812" t="n">
        <v>2</v>
      </c>
      <c r="L812" t="n">
        <v>6</v>
      </c>
      <c r="M812" t="n">
        <v>1</v>
      </c>
      <c r="N812" t="n">
        <v>3</v>
      </c>
      <c r="O812" t="n">
        <v>2</v>
      </c>
      <c r="P812" t="n">
        <v>2</v>
      </c>
      <c r="Q812" t="n">
        <v>40</v>
      </c>
      <c r="R812" s="15" t="n">
        <v>438000</v>
      </c>
      <c r="S812" s="15" t="n">
        <v>0</v>
      </c>
      <c r="T812" s="15" t="n">
        <v>438000</v>
      </c>
      <c r="U812" s="15" t="n">
        <v>58600</v>
      </c>
      <c r="V812">
        <f>IFERROR(VLOOKUP(D812,Tablas_Equivalencia!$A$3:$B$8,2,FALSE),"Sin dato")</f>
        <v/>
      </c>
      <c r="W812">
        <f>IFERROR(VLOOKUP(L812,Tablas_Equivalencia!$D$3:$E$9,2,FALSE),"Sin dato")</f>
        <v/>
      </c>
      <c r="X812">
        <f>IF(I812=1,"Varón","Mujer")</f>
        <v/>
      </c>
      <c r="Y812">
        <f>IFERROR(VLOOKUP(M812,Tablas_Equivalencia!$G$3:$H$6,2,FALSE),"Sin dato")</f>
        <v/>
      </c>
      <c r="Z812">
        <f>IF(J812&lt;=24,"18-24","25-29")</f>
        <v/>
      </c>
      <c r="AA812">
        <f>IF(M812&lt;&gt;1,"",IF(P812=2,1,0))</f>
        <v/>
      </c>
      <c r="AB812">
        <f>IF(M812&lt;&gt;1,"",IF(O812&gt;=2,1,0))</f>
        <v/>
      </c>
      <c r="AC812">
        <f>IF(M812&lt;&gt;1,"",IF(OR(Q812=999,Q812=""),"",IF(OR(Q812&lt;35,Q812&gt;48),1,0)))</f>
        <v/>
      </c>
      <c r="AD812">
        <f>IF(COUNT(AA812:AC812)&lt;3,"",SUM(AA812:AC812))</f>
        <v/>
      </c>
      <c r="AE812">
        <f>IF(L812&gt;=4,2,IF(L812&gt;=2,1,0))</f>
        <v/>
      </c>
      <c r="AF812">
        <f>IF(L812&gt;=5,1,0)</f>
        <v/>
      </c>
      <c r="AG812">
        <f>AE812+AF812</f>
        <v/>
      </c>
      <c r="AH812" s="15">
        <f>IF(M812&lt;&gt;1,"",IF(OR(R812=-9,R812=""),"",R812))</f>
        <v/>
      </c>
      <c r="AI812">
        <f>IF(M812&lt;&gt;1,"",IF(OR(Q812=999,Q812=""),"",Q812))</f>
        <v/>
      </c>
    </row>
    <row r="813">
      <c r="A813" t="inlineStr">
        <is>
          <t>TQRMNOP104157</t>
        </is>
      </c>
      <c r="B813" t="n">
        <v>2025</v>
      </c>
      <c r="C813" t="n">
        <v>1</v>
      </c>
      <c r="D813" t="n">
        <v>42</v>
      </c>
      <c r="E813" t="inlineStr">
        <is>
          <t>S</t>
        </is>
      </c>
      <c r="F813" t="n">
        <v>10</v>
      </c>
      <c r="G813" t="n">
        <v>1854</v>
      </c>
      <c r="H813" t="n">
        <v>2</v>
      </c>
      <c r="I813" t="n">
        <v>2</v>
      </c>
      <c r="J813" t="n">
        <v>18</v>
      </c>
      <c r="K813" t="n">
        <v>1</v>
      </c>
      <c r="L813" t="n">
        <v>4</v>
      </c>
      <c r="M813" t="n">
        <v>1</v>
      </c>
      <c r="N813" t="n">
        <v>3</v>
      </c>
      <c r="O813" t="n">
        <v>2</v>
      </c>
      <c r="P813" t="n">
        <v>1</v>
      </c>
      <c r="Q813" t="n">
        <v>35</v>
      </c>
      <c r="R813" s="15" t="n">
        <v>970000</v>
      </c>
      <c r="S813" s="15" t="n">
        <v>0</v>
      </c>
      <c r="T813" s="15" t="n">
        <v>970000</v>
      </c>
      <c r="U813" s="15" t="n">
        <v>278300</v>
      </c>
      <c r="V813">
        <f>IFERROR(VLOOKUP(D813,Tablas_Equivalencia!$A$3:$B$8,2,FALSE),"Sin dato")</f>
        <v/>
      </c>
      <c r="W813">
        <f>IFERROR(VLOOKUP(L813,Tablas_Equivalencia!$D$3:$E$9,2,FALSE),"Sin dato")</f>
        <v/>
      </c>
      <c r="X813">
        <f>IF(I813=1,"Varón","Mujer")</f>
        <v/>
      </c>
      <c r="Y813">
        <f>IFERROR(VLOOKUP(M813,Tablas_Equivalencia!$G$3:$H$6,2,FALSE),"Sin dato")</f>
        <v/>
      </c>
      <c r="Z813">
        <f>IF(J813&lt;=24,"18-24","25-29")</f>
        <v/>
      </c>
      <c r="AA813">
        <f>IF(M813&lt;&gt;1,"",IF(P813=2,1,0))</f>
        <v/>
      </c>
      <c r="AB813">
        <f>IF(M813&lt;&gt;1,"",IF(O813&gt;=2,1,0))</f>
        <v/>
      </c>
      <c r="AC813">
        <f>IF(M813&lt;&gt;1,"",IF(OR(Q813=999,Q813=""),"",IF(OR(Q813&lt;35,Q813&gt;48),1,0)))</f>
        <v/>
      </c>
      <c r="AD813">
        <f>IF(COUNT(AA813:AC813)&lt;3,"",SUM(AA813:AC813))</f>
        <v/>
      </c>
      <c r="AE813">
        <f>IF(L813&gt;=4,2,IF(L813&gt;=2,1,0))</f>
        <v/>
      </c>
      <c r="AF813">
        <f>IF(L813&gt;=5,1,0)</f>
        <v/>
      </c>
      <c r="AG813">
        <f>AE813+AF813</f>
        <v/>
      </c>
      <c r="AH813" s="15">
        <f>IF(M813&lt;&gt;1,"",IF(OR(R813=-9,R813=""),"",R813))</f>
        <v/>
      </c>
      <c r="AI813">
        <f>IF(M813&lt;&gt;1,"",IF(OR(Q813=999,Q813=""),"",Q813))</f>
        <v/>
      </c>
    </row>
    <row r="814">
      <c r="A814" t="inlineStr">
        <is>
          <t>TQRMNOP104161</t>
        </is>
      </c>
      <c r="B814" t="n">
        <v>2025</v>
      </c>
      <c r="C814" t="n">
        <v>1</v>
      </c>
      <c r="D814" t="n">
        <v>43</v>
      </c>
      <c r="E814" t="inlineStr">
        <is>
          <t>S</t>
        </is>
      </c>
      <c r="F814" t="n">
        <v>17</v>
      </c>
      <c r="G814" t="n">
        <v>948</v>
      </c>
      <c r="H814" t="n">
        <v>3</v>
      </c>
      <c r="I814" t="n">
        <v>1</v>
      </c>
      <c r="J814" t="n">
        <v>23</v>
      </c>
      <c r="K814" t="n">
        <v>2</v>
      </c>
      <c r="L814" t="n">
        <v>4</v>
      </c>
      <c r="M814" t="n">
        <v>1</v>
      </c>
      <c r="N814" t="n">
        <v>3</v>
      </c>
      <c r="O814" t="n">
        <v>1</v>
      </c>
      <c r="P814" t="n">
        <v>1</v>
      </c>
      <c r="Q814" t="n">
        <v>30</v>
      </c>
      <c r="R814" s="15" t="n">
        <v>688000</v>
      </c>
      <c r="S814" s="15" t="n">
        <v>112000</v>
      </c>
      <c r="T814" s="15" t="n">
        <v>800000</v>
      </c>
      <c r="U814" s="15" t="n">
        <v>188100</v>
      </c>
      <c r="V814">
        <f>IFERROR(VLOOKUP(D814,Tablas_Equivalencia!$A$3:$B$8,2,FALSE),"Sin dato")</f>
        <v/>
      </c>
      <c r="W814">
        <f>IFERROR(VLOOKUP(L814,Tablas_Equivalencia!$D$3:$E$9,2,FALSE),"Sin dato")</f>
        <v/>
      </c>
      <c r="X814">
        <f>IF(I814=1,"Varón","Mujer")</f>
        <v/>
      </c>
      <c r="Y814">
        <f>IFERROR(VLOOKUP(M814,Tablas_Equivalencia!$G$3:$H$6,2,FALSE),"Sin dato")</f>
        <v/>
      </c>
      <c r="Z814">
        <f>IF(J814&lt;=24,"18-24","25-29")</f>
        <v/>
      </c>
      <c r="AA814">
        <f>IF(M814&lt;&gt;1,"",IF(P814=2,1,0))</f>
        <v/>
      </c>
      <c r="AB814">
        <f>IF(M814&lt;&gt;1,"",IF(O814&gt;=2,1,0))</f>
        <v/>
      </c>
      <c r="AC814">
        <f>IF(M814&lt;&gt;1,"",IF(OR(Q814=999,Q814=""),"",IF(OR(Q814&lt;35,Q814&gt;48),1,0)))</f>
        <v/>
      </c>
      <c r="AD814">
        <f>IF(COUNT(AA814:AC814)&lt;3,"",SUM(AA814:AC814))</f>
        <v/>
      </c>
      <c r="AE814">
        <f>IF(L814&gt;=4,2,IF(L814&gt;=2,1,0))</f>
        <v/>
      </c>
      <c r="AF814">
        <f>IF(L814&gt;=5,1,0)</f>
        <v/>
      </c>
      <c r="AG814">
        <f>AE814+AF814</f>
        <v/>
      </c>
      <c r="AH814" s="15">
        <f>IF(M814&lt;&gt;1,"",IF(OR(R814=-9,R814=""),"",R814))</f>
        <v/>
      </c>
      <c r="AI814">
        <f>IF(M814&lt;&gt;1,"",IF(OR(Q814=999,Q814=""),"",Q814))</f>
        <v/>
      </c>
    </row>
    <row r="815">
      <c r="A815" t="inlineStr">
        <is>
          <t>TQRMNOP104162</t>
        </is>
      </c>
      <c r="B815" t="n">
        <v>2025</v>
      </c>
      <c r="C815" t="n">
        <v>1</v>
      </c>
      <c r="D815" t="n">
        <v>41</v>
      </c>
      <c r="E815" t="inlineStr">
        <is>
          <t>N</t>
        </is>
      </c>
      <c r="F815" t="n">
        <v>12</v>
      </c>
      <c r="G815" t="n">
        <v>1018</v>
      </c>
      <c r="H815" t="n">
        <v>2</v>
      </c>
      <c r="I815" t="n">
        <v>1</v>
      </c>
      <c r="J815" t="n">
        <v>20</v>
      </c>
      <c r="K815" t="n">
        <v>2</v>
      </c>
      <c r="L815" t="n">
        <v>4</v>
      </c>
      <c r="M815" t="n">
        <v>1</v>
      </c>
      <c r="N815" t="n">
        <v>3</v>
      </c>
      <c r="O815" t="n">
        <v>1</v>
      </c>
      <c r="P815" t="n">
        <v>2</v>
      </c>
      <c r="Q815" t="n">
        <v>30</v>
      </c>
      <c r="R815" s="15" t="n">
        <v>448000</v>
      </c>
      <c r="S815" s="15" t="n">
        <v>0</v>
      </c>
      <c r="T815" s="15" t="n">
        <v>448000</v>
      </c>
      <c r="U815" s="15" t="n">
        <v>221600</v>
      </c>
      <c r="V815">
        <f>IFERROR(VLOOKUP(D815,Tablas_Equivalencia!$A$3:$B$8,2,FALSE),"Sin dato")</f>
        <v/>
      </c>
      <c r="W815">
        <f>IFERROR(VLOOKUP(L815,Tablas_Equivalencia!$D$3:$E$9,2,FALSE),"Sin dato")</f>
        <v/>
      </c>
      <c r="X815">
        <f>IF(I815=1,"Varón","Mujer")</f>
        <v/>
      </c>
      <c r="Y815">
        <f>IFERROR(VLOOKUP(M815,Tablas_Equivalencia!$G$3:$H$6,2,FALSE),"Sin dato")</f>
        <v/>
      </c>
      <c r="Z815">
        <f>IF(J815&lt;=24,"18-24","25-29")</f>
        <v/>
      </c>
      <c r="AA815">
        <f>IF(M815&lt;&gt;1,"",IF(P815=2,1,0))</f>
        <v/>
      </c>
      <c r="AB815">
        <f>IF(M815&lt;&gt;1,"",IF(O815&gt;=2,1,0))</f>
        <v/>
      </c>
      <c r="AC815">
        <f>IF(M815&lt;&gt;1,"",IF(OR(Q815=999,Q815=""),"",IF(OR(Q815&lt;35,Q815&gt;48),1,0)))</f>
        <v/>
      </c>
      <c r="AD815">
        <f>IF(COUNT(AA815:AC815)&lt;3,"",SUM(AA815:AC815))</f>
        <v/>
      </c>
      <c r="AE815">
        <f>IF(L815&gt;=4,2,IF(L815&gt;=2,1,0))</f>
        <v/>
      </c>
      <c r="AF815">
        <f>IF(L815&gt;=5,1,0)</f>
        <v/>
      </c>
      <c r="AG815">
        <f>AE815+AF815</f>
        <v/>
      </c>
      <c r="AH815" s="15">
        <f>IF(M815&lt;&gt;1,"",IF(OR(R815=-9,R815=""),"",R815))</f>
        <v/>
      </c>
      <c r="AI815">
        <f>IF(M815&lt;&gt;1,"",IF(OR(Q815=999,Q815=""),"",Q815))</f>
        <v/>
      </c>
    </row>
    <row r="816">
      <c r="A816" t="inlineStr">
        <is>
          <t>TQRMNOP104163</t>
        </is>
      </c>
      <c r="B816" t="n">
        <v>2025</v>
      </c>
      <c r="C816" t="n">
        <v>1</v>
      </c>
      <c r="D816" t="n">
        <v>40</v>
      </c>
      <c r="E816" t="inlineStr">
        <is>
          <t>N</t>
        </is>
      </c>
      <c r="F816" t="n">
        <v>9</v>
      </c>
      <c r="G816" t="n">
        <v>1450</v>
      </c>
      <c r="H816" t="n">
        <v>1</v>
      </c>
      <c r="I816" t="n">
        <v>2</v>
      </c>
      <c r="J816" t="n">
        <v>27</v>
      </c>
      <c r="K816" t="n">
        <v>1</v>
      </c>
      <c r="L816" t="n">
        <v>5</v>
      </c>
      <c r="M816" t="n">
        <v>1</v>
      </c>
      <c r="N816" t="n">
        <v>3</v>
      </c>
      <c r="O816" t="n">
        <v>1</v>
      </c>
      <c r="P816" t="n">
        <v>2</v>
      </c>
      <c r="Q816" t="n">
        <v>30</v>
      </c>
      <c r="R816" s="15" t="n">
        <v>618000</v>
      </c>
      <c r="S816" s="15" t="n">
        <v>0</v>
      </c>
      <c r="T816" s="15" t="n">
        <v>618000</v>
      </c>
      <c r="U816" s="15" t="n">
        <v>126700</v>
      </c>
      <c r="V816">
        <f>IFERROR(VLOOKUP(D816,Tablas_Equivalencia!$A$3:$B$8,2,FALSE),"Sin dato")</f>
        <v/>
      </c>
      <c r="W816">
        <f>IFERROR(VLOOKUP(L816,Tablas_Equivalencia!$D$3:$E$9,2,FALSE),"Sin dato")</f>
        <v/>
      </c>
      <c r="X816">
        <f>IF(I816=1,"Varón","Mujer")</f>
        <v/>
      </c>
      <c r="Y816">
        <f>IFERROR(VLOOKUP(M816,Tablas_Equivalencia!$G$3:$H$6,2,FALSE),"Sin dato")</f>
        <v/>
      </c>
      <c r="Z816">
        <f>IF(J816&lt;=24,"18-24","25-29")</f>
        <v/>
      </c>
      <c r="AA816">
        <f>IF(M816&lt;&gt;1,"",IF(P816=2,1,0))</f>
        <v/>
      </c>
      <c r="AB816">
        <f>IF(M816&lt;&gt;1,"",IF(O816&gt;=2,1,0))</f>
        <v/>
      </c>
      <c r="AC816">
        <f>IF(M816&lt;&gt;1,"",IF(OR(Q816=999,Q816=""),"",IF(OR(Q816&lt;35,Q816&gt;48),1,0)))</f>
        <v/>
      </c>
      <c r="AD816">
        <f>IF(COUNT(AA816:AC816)&lt;3,"",SUM(AA816:AC816))</f>
        <v/>
      </c>
      <c r="AE816">
        <f>IF(L816&gt;=4,2,IF(L816&gt;=2,1,0))</f>
        <v/>
      </c>
      <c r="AF816">
        <f>IF(L816&gt;=5,1,0)</f>
        <v/>
      </c>
      <c r="AG816">
        <f>AE816+AF816</f>
        <v/>
      </c>
      <c r="AH816" s="15">
        <f>IF(M816&lt;&gt;1,"",IF(OR(R816=-9,R816=""),"",R816))</f>
        <v/>
      </c>
      <c r="AI816">
        <f>IF(M816&lt;&gt;1,"",IF(OR(Q816=999,Q816=""),"",Q816))</f>
        <v/>
      </c>
    </row>
    <row r="817">
      <c r="A817" t="inlineStr">
        <is>
          <t>TQRMNOP104164</t>
        </is>
      </c>
      <c r="B817" t="n">
        <v>2025</v>
      </c>
      <c r="C817" t="n">
        <v>1</v>
      </c>
      <c r="D817" t="n">
        <v>43</v>
      </c>
      <c r="E817" t="inlineStr">
        <is>
          <t>S</t>
        </is>
      </c>
      <c r="F817" t="n">
        <v>20</v>
      </c>
      <c r="G817" t="n">
        <v>1309</v>
      </c>
      <c r="H817" t="n">
        <v>1</v>
      </c>
      <c r="I817" t="n">
        <v>2</v>
      </c>
      <c r="J817" t="n">
        <v>19</v>
      </c>
      <c r="K817" t="n">
        <v>2</v>
      </c>
      <c r="L817" t="n">
        <v>4</v>
      </c>
      <c r="M817" t="n">
        <v>1</v>
      </c>
      <c r="N817" t="n">
        <v>3</v>
      </c>
      <c r="O817" t="n">
        <v>1</v>
      </c>
      <c r="P817" t="n">
        <v>1</v>
      </c>
      <c r="Q817" t="n">
        <v>37</v>
      </c>
      <c r="R817" s="15" t="n">
        <v>1318000</v>
      </c>
      <c r="S817" s="15" t="n">
        <v>0</v>
      </c>
      <c r="T817" s="15" t="n">
        <v>1318000</v>
      </c>
      <c r="U817" s="15" t="n">
        <v>481900</v>
      </c>
      <c r="V817">
        <f>IFERROR(VLOOKUP(D817,Tablas_Equivalencia!$A$3:$B$8,2,FALSE),"Sin dato")</f>
        <v/>
      </c>
      <c r="W817">
        <f>IFERROR(VLOOKUP(L817,Tablas_Equivalencia!$D$3:$E$9,2,FALSE),"Sin dato")</f>
        <v/>
      </c>
      <c r="X817">
        <f>IF(I817=1,"Varón","Mujer")</f>
        <v/>
      </c>
      <c r="Y817">
        <f>IFERROR(VLOOKUP(M817,Tablas_Equivalencia!$G$3:$H$6,2,FALSE),"Sin dato")</f>
        <v/>
      </c>
      <c r="Z817">
        <f>IF(J817&lt;=24,"18-24","25-29")</f>
        <v/>
      </c>
      <c r="AA817">
        <f>IF(M817&lt;&gt;1,"",IF(P817=2,1,0))</f>
        <v/>
      </c>
      <c r="AB817">
        <f>IF(M817&lt;&gt;1,"",IF(O817&gt;=2,1,0))</f>
        <v/>
      </c>
      <c r="AC817">
        <f>IF(M817&lt;&gt;1,"",IF(OR(Q817=999,Q817=""),"",IF(OR(Q817&lt;35,Q817&gt;48),1,0)))</f>
        <v/>
      </c>
      <c r="AD817">
        <f>IF(COUNT(AA817:AC817)&lt;3,"",SUM(AA817:AC817))</f>
        <v/>
      </c>
      <c r="AE817">
        <f>IF(L817&gt;=4,2,IF(L817&gt;=2,1,0))</f>
        <v/>
      </c>
      <c r="AF817">
        <f>IF(L817&gt;=5,1,0)</f>
        <v/>
      </c>
      <c r="AG817">
        <f>AE817+AF817</f>
        <v/>
      </c>
      <c r="AH817" s="15">
        <f>IF(M817&lt;&gt;1,"",IF(OR(R817=-9,R817=""),"",R817))</f>
        <v/>
      </c>
      <c r="AI817">
        <f>IF(M817&lt;&gt;1,"",IF(OR(Q817=999,Q817=""),"",Q817))</f>
        <v/>
      </c>
    </row>
    <row r="818">
      <c r="A818" t="inlineStr">
        <is>
          <t>TQRMNOP104166</t>
        </is>
      </c>
      <c r="B818" t="n">
        <v>2025</v>
      </c>
      <c r="C818" t="n">
        <v>1</v>
      </c>
      <c r="D818" t="n">
        <v>44</v>
      </c>
      <c r="E818" t="inlineStr">
        <is>
          <t>N</t>
        </is>
      </c>
      <c r="F818" t="n">
        <v>5</v>
      </c>
      <c r="G818" t="n">
        <v>2118</v>
      </c>
      <c r="H818" t="n">
        <v>2</v>
      </c>
      <c r="I818" t="n">
        <v>2</v>
      </c>
      <c r="J818" t="n">
        <v>22</v>
      </c>
      <c r="K818" t="n">
        <v>2</v>
      </c>
      <c r="L818" t="n">
        <v>4</v>
      </c>
      <c r="M818" t="n">
        <v>1</v>
      </c>
      <c r="N818" t="n">
        <v>3</v>
      </c>
      <c r="O818" t="n">
        <v>3</v>
      </c>
      <c r="P818" t="n">
        <v>2</v>
      </c>
      <c r="Q818" t="n">
        <v>49</v>
      </c>
      <c r="R818" s="15" t="n">
        <v>310000</v>
      </c>
      <c r="S818" s="15" t="n">
        <v>0</v>
      </c>
      <c r="T818" s="15" t="n">
        <v>310000</v>
      </c>
      <c r="U818" s="15" t="n">
        <v>362600</v>
      </c>
      <c r="V818">
        <f>IFERROR(VLOOKUP(D818,Tablas_Equivalencia!$A$3:$B$8,2,FALSE),"Sin dato")</f>
        <v/>
      </c>
      <c r="W818">
        <f>IFERROR(VLOOKUP(L818,Tablas_Equivalencia!$D$3:$E$9,2,FALSE),"Sin dato")</f>
        <v/>
      </c>
      <c r="X818">
        <f>IF(I818=1,"Varón","Mujer")</f>
        <v/>
      </c>
      <c r="Y818">
        <f>IFERROR(VLOOKUP(M818,Tablas_Equivalencia!$G$3:$H$6,2,FALSE),"Sin dato")</f>
        <v/>
      </c>
      <c r="Z818">
        <f>IF(J818&lt;=24,"18-24","25-29")</f>
        <v/>
      </c>
      <c r="AA818">
        <f>IF(M818&lt;&gt;1,"",IF(P818=2,1,0))</f>
        <v/>
      </c>
      <c r="AB818">
        <f>IF(M818&lt;&gt;1,"",IF(O818&gt;=2,1,0))</f>
        <v/>
      </c>
      <c r="AC818">
        <f>IF(M818&lt;&gt;1,"",IF(OR(Q818=999,Q818=""),"",IF(OR(Q818&lt;35,Q818&gt;48),1,0)))</f>
        <v/>
      </c>
      <c r="AD818">
        <f>IF(COUNT(AA818:AC818)&lt;3,"",SUM(AA818:AC818))</f>
        <v/>
      </c>
      <c r="AE818">
        <f>IF(L818&gt;=4,2,IF(L818&gt;=2,1,0))</f>
        <v/>
      </c>
      <c r="AF818">
        <f>IF(L818&gt;=5,1,0)</f>
        <v/>
      </c>
      <c r="AG818">
        <f>AE818+AF818</f>
        <v/>
      </c>
      <c r="AH818" s="15">
        <f>IF(M818&lt;&gt;1,"",IF(OR(R818=-9,R818=""),"",R818))</f>
        <v/>
      </c>
      <c r="AI818">
        <f>IF(M818&lt;&gt;1,"",IF(OR(Q818=999,Q818=""),"",Q818))</f>
        <v/>
      </c>
    </row>
    <row r="819">
      <c r="A819" t="inlineStr">
        <is>
          <t>TQRMNOP104174</t>
        </is>
      </c>
      <c r="B819" t="n">
        <v>2025</v>
      </c>
      <c r="C819" t="n">
        <v>1</v>
      </c>
      <c r="D819" t="n">
        <v>40</v>
      </c>
      <c r="E819" t="inlineStr">
        <is>
          <t>N</t>
        </is>
      </c>
      <c r="F819" t="n">
        <v>23</v>
      </c>
      <c r="G819" t="n">
        <v>1549</v>
      </c>
      <c r="H819" t="n">
        <v>2</v>
      </c>
      <c r="I819" t="n">
        <v>1</v>
      </c>
      <c r="J819" t="n">
        <v>21</v>
      </c>
      <c r="K819" t="n">
        <v>2</v>
      </c>
      <c r="L819" t="n">
        <v>2</v>
      </c>
      <c r="M819" t="n">
        <v>1</v>
      </c>
      <c r="N819" t="n">
        <v>3</v>
      </c>
      <c r="O819" t="n">
        <v>3</v>
      </c>
      <c r="P819" t="n">
        <v>2</v>
      </c>
      <c r="Q819" t="n">
        <v>35</v>
      </c>
      <c r="R819" s="15" t="n">
        <v>343000</v>
      </c>
      <c r="S819" s="15" t="n">
        <v>0</v>
      </c>
      <c r="T819" s="15" t="n">
        <v>343000</v>
      </c>
      <c r="U819" s="15" t="n">
        <v>110200</v>
      </c>
      <c r="V819">
        <f>IFERROR(VLOOKUP(D819,Tablas_Equivalencia!$A$3:$B$8,2,FALSE),"Sin dato")</f>
        <v/>
      </c>
      <c r="W819">
        <f>IFERROR(VLOOKUP(L819,Tablas_Equivalencia!$D$3:$E$9,2,FALSE),"Sin dato")</f>
        <v/>
      </c>
      <c r="X819">
        <f>IF(I819=1,"Varón","Mujer")</f>
        <v/>
      </c>
      <c r="Y819">
        <f>IFERROR(VLOOKUP(M819,Tablas_Equivalencia!$G$3:$H$6,2,FALSE),"Sin dato")</f>
        <v/>
      </c>
      <c r="Z819">
        <f>IF(J819&lt;=24,"18-24","25-29")</f>
        <v/>
      </c>
      <c r="AA819">
        <f>IF(M819&lt;&gt;1,"",IF(P819=2,1,0))</f>
        <v/>
      </c>
      <c r="AB819">
        <f>IF(M819&lt;&gt;1,"",IF(O819&gt;=2,1,0))</f>
        <v/>
      </c>
      <c r="AC819">
        <f>IF(M819&lt;&gt;1,"",IF(OR(Q819=999,Q819=""),"",IF(OR(Q819&lt;35,Q819&gt;48),1,0)))</f>
        <v/>
      </c>
      <c r="AD819">
        <f>IF(COUNT(AA819:AC819)&lt;3,"",SUM(AA819:AC819))</f>
        <v/>
      </c>
      <c r="AE819">
        <f>IF(L819&gt;=4,2,IF(L819&gt;=2,1,0))</f>
        <v/>
      </c>
      <c r="AF819">
        <f>IF(L819&gt;=5,1,0)</f>
        <v/>
      </c>
      <c r="AG819">
        <f>AE819+AF819</f>
        <v/>
      </c>
      <c r="AH819" s="15">
        <f>IF(M819&lt;&gt;1,"",IF(OR(R819=-9,R819=""),"",R819))</f>
        <v/>
      </c>
      <c r="AI819">
        <f>IF(M819&lt;&gt;1,"",IF(OR(Q819=999,Q819=""),"",Q819))</f>
        <v/>
      </c>
    </row>
    <row r="820">
      <c r="A820" t="inlineStr">
        <is>
          <t>TQRMNOP104177</t>
        </is>
      </c>
      <c r="B820" t="n">
        <v>2025</v>
      </c>
      <c r="C820" t="n">
        <v>1</v>
      </c>
      <c r="D820" t="n">
        <v>1</v>
      </c>
      <c r="E820" t="inlineStr">
        <is>
          <t>S</t>
        </is>
      </c>
      <c r="F820" t="n">
        <v>33</v>
      </c>
      <c r="G820" t="n">
        <v>303</v>
      </c>
      <c r="H820" t="n">
        <v>3</v>
      </c>
      <c r="I820" t="n">
        <v>1</v>
      </c>
      <c r="J820" t="n">
        <v>19</v>
      </c>
      <c r="K820" t="n">
        <v>2</v>
      </c>
      <c r="L820" t="n">
        <v>4</v>
      </c>
      <c r="M820" t="n">
        <v>2</v>
      </c>
      <c r="R820" s="15" t="n">
        <v>0</v>
      </c>
      <c r="S820" s="15" t="n">
        <v>0</v>
      </c>
      <c r="T820" s="15" t="n">
        <v>0</v>
      </c>
      <c r="U820" s="15" t="n">
        <v>63400</v>
      </c>
      <c r="V820">
        <f>IFERROR(VLOOKUP(D820,Tablas_Equivalencia!$A$3:$B$8,2,FALSE),"Sin dato")</f>
        <v/>
      </c>
      <c r="W820">
        <f>IFERROR(VLOOKUP(L820,Tablas_Equivalencia!$D$3:$E$9,2,FALSE),"Sin dato")</f>
        <v/>
      </c>
      <c r="X820">
        <f>IF(I820=1,"Varón","Mujer")</f>
        <v/>
      </c>
      <c r="Y820">
        <f>IFERROR(VLOOKUP(M820,Tablas_Equivalencia!$G$3:$H$6,2,FALSE),"Sin dato")</f>
        <v/>
      </c>
      <c r="Z820">
        <f>IF(J820&lt;=24,"18-24","25-29")</f>
        <v/>
      </c>
      <c r="AA820">
        <f>IF(M820&lt;&gt;1,"",IF(P820=2,1,0))</f>
        <v/>
      </c>
      <c r="AB820">
        <f>IF(M820&lt;&gt;1,"",IF(O820&gt;=2,1,0))</f>
        <v/>
      </c>
      <c r="AC820">
        <f>IF(M820&lt;&gt;1,"",IF(OR(Q820=999,Q820=""),"",IF(OR(Q820&lt;35,Q820&gt;48),1,0)))</f>
        <v/>
      </c>
      <c r="AD820">
        <f>IF(COUNT(AA820:AC820)&lt;3,"",SUM(AA820:AC820))</f>
        <v/>
      </c>
      <c r="AE820">
        <f>IF(L820&gt;=4,2,IF(L820&gt;=2,1,0))</f>
        <v/>
      </c>
      <c r="AF820">
        <f>IF(L820&gt;=5,1,0)</f>
        <v/>
      </c>
      <c r="AG820">
        <f>AE820+AF820</f>
        <v/>
      </c>
      <c r="AH820" s="15">
        <f>IF(M820&lt;&gt;1,"",IF(OR(R820=-9,R820=""),"",R820))</f>
        <v/>
      </c>
      <c r="AI820">
        <f>IF(M820&lt;&gt;1,"",IF(OR(Q820=999,Q820=""),"",Q820))</f>
        <v/>
      </c>
    </row>
    <row r="821">
      <c r="A821" t="inlineStr">
        <is>
          <t>TQRMNOP104182</t>
        </is>
      </c>
      <c r="B821" t="n">
        <v>2025</v>
      </c>
      <c r="C821" t="n">
        <v>1</v>
      </c>
      <c r="D821" t="n">
        <v>1</v>
      </c>
      <c r="E821" t="inlineStr">
        <is>
          <t>S</t>
        </is>
      </c>
      <c r="F821" t="n">
        <v>33</v>
      </c>
      <c r="G821" t="n">
        <v>975</v>
      </c>
      <c r="H821" t="n">
        <v>1</v>
      </c>
      <c r="I821" t="n">
        <v>2</v>
      </c>
      <c r="J821" t="n">
        <v>27</v>
      </c>
      <c r="K821" t="n">
        <v>2</v>
      </c>
      <c r="L821" t="n">
        <v>3</v>
      </c>
      <c r="M821" t="n">
        <v>1</v>
      </c>
      <c r="N821" t="n">
        <v>2</v>
      </c>
      <c r="O821" t="n">
        <v>1</v>
      </c>
      <c r="P821" t="n">
        <v>1</v>
      </c>
      <c r="Q821" t="n">
        <v>33</v>
      </c>
      <c r="R821" s="15" t="n">
        <v>-9</v>
      </c>
      <c r="S821" s="15" t="n">
        <v>98000</v>
      </c>
      <c r="T821" s="15" t="n">
        <v>97991</v>
      </c>
      <c r="U821" s="15" t="n">
        <v>137100</v>
      </c>
      <c r="V821">
        <f>IFERROR(VLOOKUP(D821,Tablas_Equivalencia!$A$3:$B$8,2,FALSE),"Sin dato")</f>
        <v/>
      </c>
      <c r="W821">
        <f>IFERROR(VLOOKUP(L821,Tablas_Equivalencia!$D$3:$E$9,2,FALSE),"Sin dato")</f>
        <v/>
      </c>
      <c r="X821">
        <f>IF(I821=1,"Varón","Mujer")</f>
        <v/>
      </c>
      <c r="Y821">
        <f>IFERROR(VLOOKUP(M821,Tablas_Equivalencia!$G$3:$H$6,2,FALSE),"Sin dato")</f>
        <v/>
      </c>
      <c r="Z821">
        <f>IF(J821&lt;=24,"18-24","25-29")</f>
        <v/>
      </c>
      <c r="AA821">
        <f>IF(M821&lt;&gt;1,"",IF(P821=2,1,0))</f>
        <v/>
      </c>
      <c r="AB821">
        <f>IF(M821&lt;&gt;1,"",IF(O821&gt;=2,1,0))</f>
        <v/>
      </c>
      <c r="AC821">
        <f>IF(M821&lt;&gt;1,"",IF(OR(Q821=999,Q821=""),"",IF(OR(Q821&lt;35,Q821&gt;48),1,0)))</f>
        <v/>
      </c>
      <c r="AD821">
        <f>IF(COUNT(AA821:AC821)&lt;3,"",SUM(AA821:AC821))</f>
        <v/>
      </c>
      <c r="AE821">
        <f>IF(L821&gt;=4,2,IF(L821&gt;=2,1,0))</f>
        <v/>
      </c>
      <c r="AF821">
        <f>IF(L821&gt;=5,1,0)</f>
        <v/>
      </c>
      <c r="AG821">
        <f>AE821+AF821</f>
        <v/>
      </c>
      <c r="AH821" s="15">
        <f>IF(M821&lt;&gt;1,"",IF(OR(R821=-9,R821=""),"",R821))</f>
        <v/>
      </c>
      <c r="AI821">
        <f>IF(M821&lt;&gt;1,"",IF(OR(Q821=999,Q821=""),"",Q821))</f>
        <v/>
      </c>
    </row>
    <row r="822">
      <c r="A822" t="inlineStr">
        <is>
          <t>TQRMNOP104183</t>
        </is>
      </c>
      <c r="B822" t="n">
        <v>2025</v>
      </c>
      <c r="C822" t="n">
        <v>1</v>
      </c>
      <c r="D822" t="n">
        <v>41</v>
      </c>
      <c r="E822" t="inlineStr">
        <is>
          <t>S</t>
        </is>
      </c>
      <c r="F822" t="n">
        <v>8</v>
      </c>
      <c r="G822" t="n">
        <v>1084</v>
      </c>
      <c r="H822" t="n">
        <v>1</v>
      </c>
      <c r="I822" t="n">
        <v>1</v>
      </c>
      <c r="J822" t="n">
        <v>25</v>
      </c>
      <c r="K822" t="n">
        <v>1</v>
      </c>
      <c r="L822" t="n">
        <v>5</v>
      </c>
      <c r="M822" t="n">
        <v>2</v>
      </c>
      <c r="R822" s="15" t="n">
        <v>0</v>
      </c>
      <c r="S822" s="15" t="n">
        <v>83000</v>
      </c>
      <c r="T822" s="15" t="n">
        <v>83000</v>
      </c>
      <c r="U822" s="15" t="n">
        <v>273700</v>
      </c>
      <c r="V822">
        <f>IFERROR(VLOOKUP(D822,Tablas_Equivalencia!$A$3:$B$8,2,FALSE),"Sin dato")</f>
        <v/>
      </c>
      <c r="W822">
        <f>IFERROR(VLOOKUP(L822,Tablas_Equivalencia!$D$3:$E$9,2,FALSE),"Sin dato")</f>
        <v/>
      </c>
      <c r="X822">
        <f>IF(I822=1,"Varón","Mujer")</f>
        <v/>
      </c>
      <c r="Y822">
        <f>IFERROR(VLOOKUP(M822,Tablas_Equivalencia!$G$3:$H$6,2,FALSE),"Sin dato")</f>
        <v/>
      </c>
      <c r="Z822">
        <f>IF(J822&lt;=24,"18-24","25-29")</f>
        <v/>
      </c>
      <c r="AA822">
        <f>IF(M822&lt;&gt;1,"",IF(P822=2,1,0))</f>
        <v/>
      </c>
      <c r="AB822">
        <f>IF(M822&lt;&gt;1,"",IF(O822&gt;=2,1,0))</f>
        <v/>
      </c>
      <c r="AC822">
        <f>IF(M822&lt;&gt;1,"",IF(OR(Q822=999,Q822=""),"",IF(OR(Q822&lt;35,Q822&gt;48),1,0)))</f>
        <v/>
      </c>
      <c r="AD822">
        <f>IF(COUNT(AA822:AC822)&lt;3,"",SUM(AA822:AC822))</f>
        <v/>
      </c>
      <c r="AE822">
        <f>IF(L822&gt;=4,2,IF(L822&gt;=2,1,0))</f>
        <v/>
      </c>
      <c r="AF822">
        <f>IF(L822&gt;=5,1,0)</f>
        <v/>
      </c>
      <c r="AG822">
        <f>AE822+AF822</f>
        <v/>
      </c>
      <c r="AH822" s="15">
        <f>IF(M822&lt;&gt;1,"",IF(OR(R822=-9,R822=""),"",R822))</f>
        <v/>
      </c>
      <c r="AI822">
        <f>IF(M822&lt;&gt;1,"",IF(OR(Q822=999,Q822=""),"",Q822))</f>
        <v/>
      </c>
    </row>
    <row r="823">
      <c r="A823" t="inlineStr">
        <is>
          <t>TQRMNOP104185</t>
        </is>
      </c>
      <c r="B823" t="n">
        <v>2025</v>
      </c>
      <c r="C823" t="n">
        <v>1</v>
      </c>
      <c r="D823" t="n">
        <v>1</v>
      </c>
      <c r="E823" t="inlineStr">
        <is>
          <t>S</t>
        </is>
      </c>
      <c r="F823" t="n">
        <v>33</v>
      </c>
      <c r="G823" t="n">
        <v>654</v>
      </c>
      <c r="H823" t="n">
        <v>1</v>
      </c>
      <c r="I823" t="n">
        <v>1</v>
      </c>
      <c r="J823" t="n">
        <v>27</v>
      </c>
      <c r="K823" t="n">
        <v>2</v>
      </c>
      <c r="L823" t="n">
        <v>4</v>
      </c>
      <c r="M823" t="n">
        <v>1</v>
      </c>
      <c r="N823" t="n">
        <v>2</v>
      </c>
      <c r="O823" t="n">
        <v>2</v>
      </c>
      <c r="P823" t="n">
        <v>2</v>
      </c>
      <c r="Q823" t="n">
        <v>53</v>
      </c>
      <c r="R823" s="15" t="n">
        <v>-9</v>
      </c>
      <c r="S823" s="15" t="n">
        <v>0</v>
      </c>
      <c r="T823" s="15" t="n">
        <v>0</v>
      </c>
      <c r="U823" s="15" t="n">
        <v>168200</v>
      </c>
      <c r="V823">
        <f>IFERROR(VLOOKUP(D823,Tablas_Equivalencia!$A$3:$B$8,2,FALSE),"Sin dato")</f>
        <v/>
      </c>
      <c r="W823">
        <f>IFERROR(VLOOKUP(L823,Tablas_Equivalencia!$D$3:$E$9,2,FALSE),"Sin dato")</f>
        <v/>
      </c>
      <c r="X823">
        <f>IF(I823=1,"Varón","Mujer")</f>
        <v/>
      </c>
      <c r="Y823">
        <f>IFERROR(VLOOKUP(M823,Tablas_Equivalencia!$G$3:$H$6,2,FALSE),"Sin dato")</f>
        <v/>
      </c>
      <c r="Z823">
        <f>IF(J823&lt;=24,"18-24","25-29")</f>
        <v/>
      </c>
      <c r="AA823">
        <f>IF(M823&lt;&gt;1,"",IF(P823=2,1,0))</f>
        <v/>
      </c>
      <c r="AB823">
        <f>IF(M823&lt;&gt;1,"",IF(O823&gt;=2,1,0))</f>
        <v/>
      </c>
      <c r="AC823">
        <f>IF(M823&lt;&gt;1,"",IF(OR(Q823=999,Q823=""),"",IF(OR(Q823&lt;35,Q823&gt;48),1,0)))</f>
        <v/>
      </c>
      <c r="AD823">
        <f>IF(COUNT(AA823:AC823)&lt;3,"",SUM(AA823:AC823))</f>
        <v/>
      </c>
      <c r="AE823">
        <f>IF(L823&gt;=4,2,IF(L823&gt;=2,1,0))</f>
        <v/>
      </c>
      <c r="AF823">
        <f>IF(L823&gt;=5,1,0)</f>
        <v/>
      </c>
      <c r="AG823">
        <f>AE823+AF823</f>
        <v/>
      </c>
      <c r="AH823" s="15">
        <f>IF(M823&lt;&gt;1,"",IF(OR(R823=-9,R823=""),"",R823))</f>
        <v/>
      </c>
      <c r="AI823">
        <f>IF(M823&lt;&gt;1,"",IF(OR(Q823=999,Q823=""),"",Q823))</f>
        <v/>
      </c>
    </row>
    <row r="824">
      <c r="A824" t="inlineStr">
        <is>
          <t>TQRMNOP104187</t>
        </is>
      </c>
      <c r="B824" t="n">
        <v>2025</v>
      </c>
      <c r="C824" t="n">
        <v>1</v>
      </c>
      <c r="D824" t="n">
        <v>42</v>
      </c>
      <c r="E824" t="inlineStr">
        <is>
          <t>N</t>
        </is>
      </c>
      <c r="F824" t="n">
        <v>25</v>
      </c>
      <c r="G824" t="n">
        <v>1855</v>
      </c>
      <c r="H824" t="n">
        <v>2</v>
      </c>
      <c r="I824" t="n">
        <v>1</v>
      </c>
      <c r="J824" t="n">
        <v>23</v>
      </c>
      <c r="K824" t="n">
        <v>2</v>
      </c>
      <c r="L824" t="n">
        <v>4</v>
      </c>
      <c r="M824" t="n">
        <v>1</v>
      </c>
      <c r="N824" t="n">
        <v>3</v>
      </c>
      <c r="O824" t="n">
        <v>2</v>
      </c>
      <c r="P824" t="n">
        <v>2</v>
      </c>
      <c r="Q824" t="n">
        <v>50</v>
      </c>
      <c r="R824" s="15" t="n">
        <v>446000</v>
      </c>
      <c r="S824" s="15" t="n">
        <v>46000</v>
      </c>
      <c r="T824" s="15" t="n">
        <v>492000</v>
      </c>
      <c r="U824" s="15" t="n">
        <v>414800</v>
      </c>
      <c r="V824">
        <f>IFERROR(VLOOKUP(D824,Tablas_Equivalencia!$A$3:$B$8,2,FALSE),"Sin dato")</f>
        <v/>
      </c>
      <c r="W824">
        <f>IFERROR(VLOOKUP(L824,Tablas_Equivalencia!$D$3:$E$9,2,FALSE),"Sin dato")</f>
        <v/>
      </c>
      <c r="X824">
        <f>IF(I824=1,"Varón","Mujer")</f>
        <v/>
      </c>
      <c r="Y824">
        <f>IFERROR(VLOOKUP(M824,Tablas_Equivalencia!$G$3:$H$6,2,FALSE),"Sin dato")</f>
        <v/>
      </c>
      <c r="Z824">
        <f>IF(J824&lt;=24,"18-24","25-29")</f>
        <v/>
      </c>
      <c r="AA824">
        <f>IF(M824&lt;&gt;1,"",IF(P824=2,1,0))</f>
        <v/>
      </c>
      <c r="AB824">
        <f>IF(M824&lt;&gt;1,"",IF(O824&gt;=2,1,0))</f>
        <v/>
      </c>
      <c r="AC824">
        <f>IF(M824&lt;&gt;1,"",IF(OR(Q824=999,Q824=""),"",IF(OR(Q824&lt;35,Q824&gt;48),1,0)))</f>
        <v/>
      </c>
      <c r="AD824">
        <f>IF(COUNT(AA824:AC824)&lt;3,"",SUM(AA824:AC824))</f>
        <v/>
      </c>
      <c r="AE824">
        <f>IF(L824&gt;=4,2,IF(L824&gt;=2,1,0))</f>
        <v/>
      </c>
      <c r="AF824">
        <f>IF(L824&gt;=5,1,0)</f>
        <v/>
      </c>
      <c r="AG824">
        <f>AE824+AF824</f>
        <v/>
      </c>
      <c r="AH824" s="15">
        <f>IF(M824&lt;&gt;1,"",IF(OR(R824=-9,R824=""),"",R824))</f>
        <v/>
      </c>
      <c r="AI824">
        <f>IF(M824&lt;&gt;1,"",IF(OR(Q824=999,Q824=""),"",Q824))</f>
        <v/>
      </c>
    </row>
    <row r="825">
      <c r="A825" t="inlineStr">
        <is>
          <t>TQRMNOP104201</t>
        </is>
      </c>
      <c r="B825" t="n">
        <v>2025</v>
      </c>
      <c r="C825" t="n">
        <v>1</v>
      </c>
      <c r="D825" t="n">
        <v>41</v>
      </c>
      <c r="E825" t="inlineStr">
        <is>
          <t>N</t>
        </is>
      </c>
      <c r="F825" t="n">
        <v>15</v>
      </c>
      <c r="G825" t="n">
        <v>532</v>
      </c>
      <c r="H825" t="n">
        <v>3</v>
      </c>
      <c r="I825" t="n">
        <v>2</v>
      </c>
      <c r="J825" t="n">
        <v>28</v>
      </c>
      <c r="K825" t="n">
        <v>1</v>
      </c>
      <c r="L825" t="n">
        <v>6</v>
      </c>
      <c r="M825" t="n">
        <v>1</v>
      </c>
      <c r="N825" t="n">
        <v>3</v>
      </c>
      <c r="O825" t="n">
        <v>1</v>
      </c>
      <c r="P825" t="n">
        <v>1</v>
      </c>
      <c r="Q825" t="n">
        <v>44</v>
      </c>
      <c r="R825" s="15" t="n">
        <v>-9</v>
      </c>
      <c r="S825" s="15" t="n">
        <v>0</v>
      </c>
      <c r="T825" s="15" t="n">
        <v>0</v>
      </c>
      <c r="U825" s="15" t="n">
        <v>345600</v>
      </c>
      <c r="V825">
        <f>IFERROR(VLOOKUP(D825,Tablas_Equivalencia!$A$3:$B$8,2,FALSE),"Sin dato")</f>
        <v/>
      </c>
      <c r="W825">
        <f>IFERROR(VLOOKUP(L825,Tablas_Equivalencia!$D$3:$E$9,2,FALSE),"Sin dato")</f>
        <v/>
      </c>
      <c r="X825">
        <f>IF(I825=1,"Varón","Mujer")</f>
        <v/>
      </c>
      <c r="Y825">
        <f>IFERROR(VLOOKUP(M825,Tablas_Equivalencia!$G$3:$H$6,2,FALSE),"Sin dato")</f>
        <v/>
      </c>
      <c r="Z825">
        <f>IF(J825&lt;=24,"18-24","25-29")</f>
        <v/>
      </c>
      <c r="AA825">
        <f>IF(M825&lt;&gt;1,"",IF(P825=2,1,0))</f>
        <v/>
      </c>
      <c r="AB825">
        <f>IF(M825&lt;&gt;1,"",IF(O825&gt;=2,1,0))</f>
        <v/>
      </c>
      <c r="AC825">
        <f>IF(M825&lt;&gt;1,"",IF(OR(Q825=999,Q825=""),"",IF(OR(Q825&lt;35,Q825&gt;48),1,0)))</f>
        <v/>
      </c>
      <c r="AD825">
        <f>IF(COUNT(AA825:AC825)&lt;3,"",SUM(AA825:AC825))</f>
        <v/>
      </c>
      <c r="AE825">
        <f>IF(L825&gt;=4,2,IF(L825&gt;=2,1,0))</f>
        <v/>
      </c>
      <c r="AF825">
        <f>IF(L825&gt;=5,1,0)</f>
        <v/>
      </c>
      <c r="AG825">
        <f>AE825+AF825</f>
        <v/>
      </c>
      <c r="AH825" s="15">
        <f>IF(M825&lt;&gt;1,"",IF(OR(R825=-9,R825=""),"",R825))</f>
        <v/>
      </c>
      <c r="AI825">
        <f>IF(M825&lt;&gt;1,"",IF(OR(Q825=999,Q825=""),"",Q825))</f>
        <v/>
      </c>
    </row>
    <row r="826">
      <c r="A826" t="inlineStr">
        <is>
          <t>TQRMNOP104203</t>
        </is>
      </c>
      <c r="B826" t="n">
        <v>2025</v>
      </c>
      <c r="C826" t="n">
        <v>1</v>
      </c>
      <c r="D826" t="n">
        <v>44</v>
      </c>
      <c r="E826" t="inlineStr">
        <is>
          <t>N</t>
        </is>
      </c>
      <c r="F826" t="n">
        <v>6</v>
      </c>
      <c r="G826" t="n">
        <v>1592</v>
      </c>
      <c r="H826" t="n">
        <v>1</v>
      </c>
      <c r="I826" t="n">
        <v>2</v>
      </c>
      <c r="J826" t="n">
        <v>29</v>
      </c>
      <c r="K826" t="n">
        <v>2</v>
      </c>
      <c r="L826" t="n">
        <v>6</v>
      </c>
      <c r="M826" t="n">
        <v>1</v>
      </c>
      <c r="N826" t="n">
        <v>3</v>
      </c>
      <c r="O826" t="n">
        <v>1</v>
      </c>
      <c r="P826" t="n">
        <v>1</v>
      </c>
      <c r="Q826" t="n">
        <v>31</v>
      </c>
      <c r="R826" s="15" t="n">
        <v>1142000</v>
      </c>
      <c r="S826" s="15" t="n">
        <v>0</v>
      </c>
      <c r="T826" s="15" t="n">
        <v>1142000</v>
      </c>
      <c r="U826" s="15" t="n">
        <v>193100</v>
      </c>
      <c r="V826">
        <f>IFERROR(VLOOKUP(D826,Tablas_Equivalencia!$A$3:$B$8,2,FALSE),"Sin dato")</f>
        <v/>
      </c>
      <c r="W826">
        <f>IFERROR(VLOOKUP(L826,Tablas_Equivalencia!$D$3:$E$9,2,FALSE),"Sin dato")</f>
        <v/>
      </c>
      <c r="X826">
        <f>IF(I826=1,"Varón","Mujer")</f>
        <v/>
      </c>
      <c r="Y826">
        <f>IFERROR(VLOOKUP(M826,Tablas_Equivalencia!$G$3:$H$6,2,FALSE),"Sin dato")</f>
        <v/>
      </c>
      <c r="Z826">
        <f>IF(J826&lt;=24,"18-24","25-29")</f>
        <v/>
      </c>
      <c r="AA826">
        <f>IF(M826&lt;&gt;1,"",IF(P826=2,1,0))</f>
        <v/>
      </c>
      <c r="AB826">
        <f>IF(M826&lt;&gt;1,"",IF(O826&gt;=2,1,0))</f>
        <v/>
      </c>
      <c r="AC826">
        <f>IF(M826&lt;&gt;1,"",IF(OR(Q826=999,Q826=""),"",IF(OR(Q826&lt;35,Q826&gt;48),1,0)))</f>
        <v/>
      </c>
      <c r="AD826">
        <f>IF(COUNT(AA826:AC826)&lt;3,"",SUM(AA826:AC826))</f>
        <v/>
      </c>
      <c r="AE826">
        <f>IF(L826&gt;=4,2,IF(L826&gt;=2,1,0))</f>
        <v/>
      </c>
      <c r="AF826">
        <f>IF(L826&gt;=5,1,0)</f>
        <v/>
      </c>
      <c r="AG826">
        <f>AE826+AF826</f>
        <v/>
      </c>
      <c r="AH826" s="15">
        <f>IF(M826&lt;&gt;1,"",IF(OR(R826=-9,R826=""),"",R826))</f>
        <v/>
      </c>
      <c r="AI826">
        <f>IF(M826&lt;&gt;1,"",IF(OR(Q826=999,Q826=""),"",Q826))</f>
        <v/>
      </c>
    </row>
    <row r="827">
      <c r="A827" t="inlineStr">
        <is>
          <t>TQRMNOP104205</t>
        </is>
      </c>
      <c r="B827" t="n">
        <v>2025</v>
      </c>
      <c r="C827" t="n">
        <v>1</v>
      </c>
      <c r="D827" t="n">
        <v>40</v>
      </c>
      <c r="E827" t="inlineStr">
        <is>
          <t>N</t>
        </is>
      </c>
      <c r="F827" t="n">
        <v>9</v>
      </c>
      <c r="G827" t="n">
        <v>951</v>
      </c>
      <c r="H827" t="n">
        <v>1</v>
      </c>
      <c r="I827" t="n">
        <v>1</v>
      </c>
      <c r="J827" t="n">
        <v>26</v>
      </c>
      <c r="K827" t="n">
        <v>1</v>
      </c>
      <c r="L827" t="n">
        <v>5</v>
      </c>
      <c r="M827" t="n">
        <v>1</v>
      </c>
      <c r="N827" t="n">
        <v>3</v>
      </c>
      <c r="O827" t="n">
        <v>1</v>
      </c>
      <c r="P827" t="n">
        <v>1</v>
      </c>
      <c r="Q827" t="n">
        <v>58</v>
      </c>
      <c r="R827" s="15" t="n">
        <v>766000</v>
      </c>
      <c r="S827" s="15" t="n">
        <v>0</v>
      </c>
      <c r="T827" s="15" t="n">
        <v>766000</v>
      </c>
      <c r="U827" s="15" t="n">
        <v>171700</v>
      </c>
      <c r="V827">
        <f>IFERROR(VLOOKUP(D827,Tablas_Equivalencia!$A$3:$B$8,2,FALSE),"Sin dato")</f>
        <v/>
      </c>
      <c r="W827">
        <f>IFERROR(VLOOKUP(L827,Tablas_Equivalencia!$D$3:$E$9,2,FALSE),"Sin dato")</f>
        <v/>
      </c>
      <c r="X827">
        <f>IF(I827=1,"Varón","Mujer")</f>
        <v/>
      </c>
      <c r="Y827">
        <f>IFERROR(VLOOKUP(M827,Tablas_Equivalencia!$G$3:$H$6,2,FALSE),"Sin dato")</f>
        <v/>
      </c>
      <c r="Z827">
        <f>IF(J827&lt;=24,"18-24","25-29")</f>
        <v/>
      </c>
      <c r="AA827">
        <f>IF(M827&lt;&gt;1,"",IF(P827=2,1,0))</f>
        <v/>
      </c>
      <c r="AB827">
        <f>IF(M827&lt;&gt;1,"",IF(O827&gt;=2,1,0))</f>
        <v/>
      </c>
      <c r="AC827">
        <f>IF(M827&lt;&gt;1,"",IF(OR(Q827=999,Q827=""),"",IF(OR(Q827&lt;35,Q827&gt;48),1,0)))</f>
        <v/>
      </c>
      <c r="AD827">
        <f>IF(COUNT(AA827:AC827)&lt;3,"",SUM(AA827:AC827))</f>
        <v/>
      </c>
      <c r="AE827">
        <f>IF(L827&gt;=4,2,IF(L827&gt;=2,1,0))</f>
        <v/>
      </c>
      <c r="AF827">
        <f>IF(L827&gt;=5,1,0)</f>
        <v/>
      </c>
      <c r="AG827">
        <f>AE827+AF827</f>
        <v/>
      </c>
      <c r="AH827" s="15">
        <f>IF(M827&lt;&gt;1,"",IF(OR(R827=-9,R827=""),"",R827))</f>
        <v/>
      </c>
      <c r="AI827">
        <f>IF(M827&lt;&gt;1,"",IF(OR(Q827=999,Q827=""),"",Q827))</f>
        <v/>
      </c>
    </row>
    <row r="828">
      <c r="A828" t="inlineStr">
        <is>
          <t>TQRMNOP104208</t>
        </is>
      </c>
      <c r="B828" t="n">
        <v>2025</v>
      </c>
      <c r="C828" t="n">
        <v>1</v>
      </c>
      <c r="D828" t="n">
        <v>43</v>
      </c>
      <c r="E828" t="inlineStr">
        <is>
          <t>S</t>
        </is>
      </c>
      <c r="F828" t="n">
        <v>19</v>
      </c>
      <c r="G828" t="n">
        <v>1218</v>
      </c>
      <c r="H828" t="n">
        <v>3</v>
      </c>
      <c r="I828" t="n">
        <v>2</v>
      </c>
      <c r="J828" t="n">
        <v>20</v>
      </c>
      <c r="K828" t="n">
        <v>2</v>
      </c>
      <c r="L828" t="n">
        <v>5</v>
      </c>
      <c r="M828" t="n">
        <v>1</v>
      </c>
      <c r="N828" t="n">
        <v>3</v>
      </c>
      <c r="O828" t="n">
        <v>1</v>
      </c>
      <c r="P828" t="n">
        <v>1</v>
      </c>
      <c r="Q828" t="n">
        <v>21</v>
      </c>
      <c r="R828" s="15" t="n">
        <v>559000</v>
      </c>
      <c r="S828" s="15" t="n">
        <v>0</v>
      </c>
      <c r="T828" s="15" t="n">
        <v>559000</v>
      </c>
      <c r="U828" s="15" t="n">
        <v>521500</v>
      </c>
      <c r="V828">
        <f>IFERROR(VLOOKUP(D828,Tablas_Equivalencia!$A$3:$B$8,2,FALSE),"Sin dato")</f>
        <v/>
      </c>
      <c r="W828">
        <f>IFERROR(VLOOKUP(L828,Tablas_Equivalencia!$D$3:$E$9,2,FALSE),"Sin dato")</f>
        <v/>
      </c>
      <c r="X828">
        <f>IF(I828=1,"Varón","Mujer")</f>
        <v/>
      </c>
      <c r="Y828">
        <f>IFERROR(VLOOKUP(M828,Tablas_Equivalencia!$G$3:$H$6,2,FALSE),"Sin dato")</f>
        <v/>
      </c>
      <c r="Z828">
        <f>IF(J828&lt;=24,"18-24","25-29")</f>
        <v/>
      </c>
      <c r="AA828">
        <f>IF(M828&lt;&gt;1,"",IF(P828=2,1,0))</f>
        <v/>
      </c>
      <c r="AB828">
        <f>IF(M828&lt;&gt;1,"",IF(O828&gt;=2,1,0))</f>
        <v/>
      </c>
      <c r="AC828">
        <f>IF(M828&lt;&gt;1,"",IF(OR(Q828=999,Q828=""),"",IF(OR(Q828&lt;35,Q828&gt;48),1,0)))</f>
        <v/>
      </c>
      <c r="AD828">
        <f>IF(COUNT(AA828:AC828)&lt;3,"",SUM(AA828:AC828))</f>
        <v/>
      </c>
      <c r="AE828">
        <f>IF(L828&gt;=4,2,IF(L828&gt;=2,1,0))</f>
        <v/>
      </c>
      <c r="AF828">
        <f>IF(L828&gt;=5,1,0)</f>
        <v/>
      </c>
      <c r="AG828">
        <f>AE828+AF828</f>
        <v/>
      </c>
      <c r="AH828" s="15">
        <f>IF(M828&lt;&gt;1,"",IF(OR(R828=-9,R828=""),"",R828))</f>
        <v/>
      </c>
      <c r="AI828">
        <f>IF(M828&lt;&gt;1,"",IF(OR(Q828=999,Q828=""),"",Q828))</f>
        <v/>
      </c>
    </row>
    <row r="829">
      <c r="A829" t="inlineStr">
        <is>
          <t>TQRMNOP104214</t>
        </is>
      </c>
      <c r="B829" t="n">
        <v>2025</v>
      </c>
      <c r="C829" t="n">
        <v>1</v>
      </c>
      <c r="D829" t="n">
        <v>41</v>
      </c>
      <c r="E829" t="inlineStr">
        <is>
          <t>N</t>
        </is>
      </c>
      <c r="F829" t="n">
        <v>12</v>
      </c>
      <c r="G829" t="n">
        <v>1138</v>
      </c>
      <c r="H829" t="n">
        <v>1</v>
      </c>
      <c r="I829" t="n">
        <v>2</v>
      </c>
      <c r="J829" t="n">
        <v>29</v>
      </c>
      <c r="K829" t="n">
        <v>2</v>
      </c>
      <c r="L829" t="n">
        <v>6</v>
      </c>
      <c r="M829" t="n">
        <v>1</v>
      </c>
      <c r="N829" t="n">
        <v>2</v>
      </c>
      <c r="O829" t="n">
        <v>1</v>
      </c>
      <c r="P829" t="n">
        <v>1</v>
      </c>
      <c r="Q829" t="n">
        <v>43</v>
      </c>
      <c r="R829" s="15" t="n">
        <v>751000</v>
      </c>
      <c r="S829" s="15" t="n">
        <v>41000</v>
      </c>
      <c r="T829" s="15" t="n">
        <v>792000</v>
      </c>
      <c r="U829" s="15" t="n">
        <v>222100</v>
      </c>
      <c r="V829">
        <f>IFERROR(VLOOKUP(D829,Tablas_Equivalencia!$A$3:$B$8,2,FALSE),"Sin dato")</f>
        <v/>
      </c>
      <c r="W829">
        <f>IFERROR(VLOOKUP(L829,Tablas_Equivalencia!$D$3:$E$9,2,FALSE),"Sin dato")</f>
        <v/>
      </c>
      <c r="X829">
        <f>IF(I829=1,"Varón","Mujer")</f>
        <v/>
      </c>
      <c r="Y829">
        <f>IFERROR(VLOOKUP(M829,Tablas_Equivalencia!$G$3:$H$6,2,FALSE),"Sin dato")</f>
        <v/>
      </c>
      <c r="Z829">
        <f>IF(J829&lt;=24,"18-24","25-29")</f>
        <v/>
      </c>
      <c r="AA829">
        <f>IF(M829&lt;&gt;1,"",IF(P829=2,1,0))</f>
        <v/>
      </c>
      <c r="AB829">
        <f>IF(M829&lt;&gt;1,"",IF(O829&gt;=2,1,0))</f>
        <v/>
      </c>
      <c r="AC829">
        <f>IF(M829&lt;&gt;1,"",IF(OR(Q829=999,Q829=""),"",IF(OR(Q829&lt;35,Q829&gt;48),1,0)))</f>
        <v/>
      </c>
      <c r="AD829">
        <f>IF(COUNT(AA829:AC829)&lt;3,"",SUM(AA829:AC829))</f>
        <v/>
      </c>
      <c r="AE829">
        <f>IF(L829&gt;=4,2,IF(L829&gt;=2,1,0))</f>
        <v/>
      </c>
      <c r="AF829">
        <f>IF(L829&gt;=5,1,0)</f>
        <v/>
      </c>
      <c r="AG829">
        <f>AE829+AF829</f>
        <v/>
      </c>
      <c r="AH829" s="15">
        <f>IF(M829&lt;&gt;1,"",IF(OR(R829=-9,R829=""),"",R829))</f>
        <v/>
      </c>
      <c r="AI829">
        <f>IF(M829&lt;&gt;1,"",IF(OR(Q829=999,Q829=""),"",Q829))</f>
        <v/>
      </c>
    </row>
    <row r="830">
      <c r="A830" t="inlineStr">
        <is>
          <t>TQRMNOP104216</t>
        </is>
      </c>
      <c r="B830" t="n">
        <v>2025</v>
      </c>
      <c r="C830" t="n">
        <v>1</v>
      </c>
      <c r="D830" t="n">
        <v>1</v>
      </c>
      <c r="E830" t="inlineStr">
        <is>
          <t>S</t>
        </is>
      </c>
      <c r="F830" t="n">
        <v>32</v>
      </c>
      <c r="G830" t="n">
        <v>1353</v>
      </c>
      <c r="H830" t="n">
        <v>1</v>
      </c>
      <c r="I830" t="n">
        <v>1</v>
      </c>
      <c r="J830" t="n">
        <v>29</v>
      </c>
      <c r="K830" t="n">
        <v>2</v>
      </c>
      <c r="L830" t="n">
        <v>4</v>
      </c>
      <c r="M830" t="n">
        <v>1</v>
      </c>
      <c r="N830" t="n">
        <v>3</v>
      </c>
      <c r="O830" t="n">
        <v>1</v>
      </c>
      <c r="P830" t="n">
        <v>1</v>
      </c>
      <c r="Q830" t="n">
        <v>48</v>
      </c>
      <c r="R830" s="15" t="n">
        <v>528000</v>
      </c>
      <c r="S830" s="15" t="n">
        <v>0</v>
      </c>
      <c r="T830" s="15" t="n">
        <v>528000</v>
      </c>
      <c r="U830" s="15" t="n">
        <v>65200</v>
      </c>
      <c r="V830">
        <f>IFERROR(VLOOKUP(D830,Tablas_Equivalencia!$A$3:$B$8,2,FALSE),"Sin dato")</f>
        <v/>
      </c>
      <c r="W830">
        <f>IFERROR(VLOOKUP(L830,Tablas_Equivalencia!$D$3:$E$9,2,FALSE),"Sin dato")</f>
        <v/>
      </c>
      <c r="X830">
        <f>IF(I830=1,"Varón","Mujer")</f>
        <v/>
      </c>
      <c r="Y830">
        <f>IFERROR(VLOOKUP(M830,Tablas_Equivalencia!$G$3:$H$6,2,FALSE),"Sin dato")</f>
        <v/>
      </c>
      <c r="Z830">
        <f>IF(J830&lt;=24,"18-24","25-29")</f>
        <v/>
      </c>
      <c r="AA830">
        <f>IF(M830&lt;&gt;1,"",IF(P830=2,1,0))</f>
        <v/>
      </c>
      <c r="AB830">
        <f>IF(M830&lt;&gt;1,"",IF(O830&gt;=2,1,0))</f>
        <v/>
      </c>
      <c r="AC830">
        <f>IF(M830&lt;&gt;1,"",IF(OR(Q830=999,Q830=""),"",IF(OR(Q830&lt;35,Q830&gt;48),1,0)))</f>
        <v/>
      </c>
      <c r="AD830">
        <f>IF(COUNT(AA830:AC830)&lt;3,"",SUM(AA830:AC830))</f>
        <v/>
      </c>
      <c r="AE830">
        <f>IF(L830&gt;=4,2,IF(L830&gt;=2,1,0))</f>
        <v/>
      </c>
      <c r="AF830">
        <f>IF(L830&gt;=5,1,0)</f>
        <v/>
      </c>
      <c r="AG830">
        <f>AE830+AF830</f>
        <v/>
      </c>
      <c r="AH830" s="15">
        <f>IF(M830&lt;&gt;1,"",IF(OR(R830=-9,R830=""),"",R830))</f>
        <v/>
      </c>
      <c r="AI830">
        <f>IF(M830&lt;&gt;1,"",IF(OR(Q830=999,Q830=""),"",Q830))</f>
        <v/>
      </c>
    </row>
    <row r="831">
      <c r="A831" t="inlineStr">
        <is>
          <t>TQRMNOP104232</t>
        </is>
      </c>
      <c r="B831" t="n">
        <v>2025</v>
      </c>
      <c r="C831" t="n">
        <v>1</v>
      </c>
      <c r="D831" t="n">
        <v>41</v>
      </c>
      <c r="E831" t="inlineStr">
        <is>
          <t>S</t>
        </is>
      </c>
      <c r="F831" t="n">
        <v>8</v>
      </c>
      <c r="G831" t="n">
        <v>1030</v>
      </c>
      <c r="H831" t="n">
        <v>3</v>
      </c>
      <c r="I831" t="n">
        <v>2</v>
      </c>
      <c r="J831" t="n">
        <v>19</v>
      </c>
      <c r="K831" t="n">
        <v>2</v>
      </c>
      <c r="L831" t="n">
        <v>3</v>
      </c>
      <c r="M831" t="n">
        <v>3</v>
      </c>
      <c r="R831" s="15" t="n">
        <v>0</v>
      </c>
      <c r="S831" s="15" t="n">
        <v>0</v>
      </c>
      <c r="T831" s="15" t="n">
        <v>0</v>
      </c>
      <c r="U831" s="15" t="n">
        <v>132800</v>
      </c>
      <c r="V831">
        <f>IFERROR(VLOOKUP(D831,Tablas_Equivalencia!$A$3:$B$8,2,FALSE),"Sin dato")</f>
        <v/>
      </c>
      <c r="W831">
        <f>IFERROR(VLOOKUP(L831,Tablas_Equivalencia!$D$3:$E$9,2,FALSE),"Sin dato")</f>
        <v/>
      </c>
      <c r="X831">
        <f>IF(I831=1,"Varón","Mujer")</f>
        <v/>
      </c>
      <c r="Y831">
        <f>IFERROR(VLOOKUP(M831,Tablas_Equivalencia!$G$3:$H$6,2,FALSE),"Sin dato")</f>
        <v/>
      </c>
      <c r="Z831">
        <f>IF(J831&lt;=24,"18-24","25-29")</f>
        <v/>
      </c>
      <c r="AA831">
        <f>IF(M831&lt;&gt;1,"",IF(P831=2,1,0))</f>
        <v/>
      </c>
      <c r="AB831">
        <f>IF(M831&lt;&gt;1,"",IF(O831&gt;=2,1,0))</f>
        <v/>
      </c>
      <c r="AC831">
        <f>IF(M831&lt;&gt;1,"",IF(OR(Q831=999,Q831=""),"",IF(OR(Q831&lt;35,Q831&gt;48),1,0)))</f>
        <v/>
      </c>
      <c r="AD831">
        <f>IF(COUNT(AA831:AC831)&lt;3,"",SUM(AA831:AC831))</f>
        <v/>
      </c>
      <c r="AE831">
        <f>IF(L831&gt;=4,2,IF(L831&gt;=2,1,0))</f>
        <v/>
      </c>
      <c r="AF831">
        <f>IF(L831&gt;=5,1,0)</f>
        <v/>
      </c>
      <c r="AG831">
        <f>AE831+AF831</f>
        <v/>
      </c>
      <c r="AH831" s="15">
        <f>IF(M831&lt;&gt;1,"",IF(OR(R831=-9,R831=""),"",R831))</f>
        <v/>
      </c>
      <c r="AI831">
        <f>IF(M831&lt;&gt;1,"",IF(OR(Q831=999,Q831=""),"",Q831))</f>
        <v/>
      </c>
    </row>
    <row r="832">
      <c r="A832" t="inlineStr">
        <is>
          <t>TQRMNOP104240</t>
        </is>
      </c>
      <c r="B832" t="n">
        <v>2025</v>
      </c>
      <c r="C832" t="n">
        <v>1</v>
      </c>
      <c r="D832" t="n">
        <v>44</v>
      </c>
      <c r="E832" t="inlineStr">
        <is>
          <t>S</t>
        </is>
      </c>
      <c r="F832" t="n">
        <v>13</v>
      </c>
      <c r="G832" t="n">
        <v>1771</v>
      </c>
      <c r="H832" t="n">
        <v>3</v>
      </c>
      <c r="I832" t="n">
        <v>1</v>
      </c>
      <c r="J832" t="n">
        <v>21</v>
      </c>
      <c r="K832" t="n">
        <v>1</v>
      </c>
      <c r="L832" t="n">
        <v>5</v>
      </c>
      <c r="M832" t="n">
        <v>1</v>
      </c>
      <c r="N832" t="n">
        <v>3</v>
      </c>
      <c r="O832" t="n">
        <v>1</v>
      </c>
      <c r="P832" t="n">
        <v>1</v>
      </c>
      <c r="Q832" t="n">
        <v>38</v>
      </c>
      <c r="R832" s="15" t="n">
        <v>1757000</v>
      </c>
      <c r="S832" s="15" t="n">
        <v>0</v>
      </c>
      <c r="T832" s="15" t="n">
        <v>1757000</v>
      </c>
      <c r="U832" s="15" t="n">
        <v>270600</v>
      </c>
      <c r="V832">
        <f>IFERROR(VLOOKUP(D832,Tablas_Equivalencia!$A$3:$B$8,2,FALSE),"Sin dato")</f>
        <v/>
      </c>
      <c r="W832">
        <f>IFERROR(VLOOKUP(L832,Tablas_Equivalencia!$D$3:$E$9,2,FALSE),"Sin dato")</f>
        <v/>
      </c>
      <c r="X832">
        <f>IF(I832=1,"Varón","Mujer")</f>
        <v/>
      </c>
      <c r="Y832">
        <f>IFERROR(VLOOKUP(M832,Tablas_Equivalencia!$G$3:$H$6,2,FALSE),"Sin dato")</f>
        <v/>
      </c>
      <c r="Z832">
        <f>IF(J832&lt;=24,"18-24","25-29")</f>
        <v/>
      </c>
      <c r="AA832">
        <f>IF(M832&lt;&gt;1,"",IF(P832=2,1,0))</f>
        <v/>
      </c>
      <c r="AB832">
        <f>IF(M832&lt;&gt;1,"",IF(O832&gt;=2,1,0))</f>
        <v/>
      </c>
      <c r="AC832">
        <f>IF(M832&lt;&gt;1,"",IF(OR(Q832=999,Q832=""),"",IF(OR(Q832&lt;35,Q832&gt;48),1,0)))</f>
        <v/>
      </c>
      <c r="AD832">
        <f>IF(COUNT(AA832:AC832)&lt;3,"",SUM(AA832:AC832))</f>
        <v/>
      </c>
      <c r="AE832">
        <f>IF(L832&gt;=4,2,IF(L832&gt;=2,1,0))</f>
        <v/>
      </c>
      <c r="AF832">
        <f>IF(L832&gt;=5,1,0)</f>
        <v/>
      </c>
      <c r="AG832">
        <f>AE832+AF832</f>
        <v/>
      </c>
      <c r="AH832" s="15">
        <f>IF(M832&lt;&gt;1,"",IF(OR(R832=-9,R832=""),"",R832))</f>
        <v/>
      </c>
      <c r="AI832">
        <f>IF(M832&lt;&gt;1,"",IF(OR(Q832=999,Q832=""),"",Q832))</f>
        <v/>
      </c>
    </row>
    <row r="833">
      <c r="A833" t="inlineStr">
        <is>
          <t>TQRMNOP104242</t>
        </is>
      </c>
      <c r="B833" t="n">
        <v>2025</v>
      </c>
      <c r="C833" t="n">
        <v>1</v>
      </c>
      <c r="D833" t="n">
        <v>43</v>
      </c>
      <c r="E833" t="inlineStr">
        <is>
          <t>N</t>
        </is>
      </c>
      <c r="F833" t="n">
        <v>38</v>
      </c>
      <c r="G833" t="n">
        <v>729</v>
      </c>
      <c r="H833" t="n">
        <v>3</v>
      </c>
      <c r="I833" t="n">
        <v>2</v>
      </c>
      <c r="J833" t="n">
        <v>23</v>
      </c>
      <c r="K833" t="n">
        <v>2</v>
      </c>
      <c r="L833" t="n">
        <v>5</v>
      </c>
      <c r="M833" t="n">
        <v>3</v>
      </c>
      <c r="R833" s="15" t="n">
        <v>0</v>
      </c>
      <c r="S833" s="15" t="n">
        <v>0</v>
      </c>
      <c r="T833" s="15" t="n">
        <v>0</v>
      </c>
      <c r="U833" s="15" t="n">
        <v>25800</v>
      </c>
      <c r="V833">
        <f>IFERROR(VLOOKUP(D833,Tablas_Equivalencia!$A$3:$B$8,2,FALSE),"Sin dato")</f>
        <v/>
      </c>
      <c r="W833">
        <f>IFERROR(VLOOKUP(L833,Tablas_Equivalencia!$D$3:$E$9,2,FALSE),"Sin dato")</f>
        <v/>
      </c>
      <c r="X833">
        <f>IF(I833=1,"Varón","Mujer")</f>
        <v/>
      </c>
      <c r="Y833">
        <f>IFERROR(VLOOKUP(M833,Tablas_Equivalencia!$G$3:$H$6,2,FALSE),"Sin dato")</f>
        <v/>
      </c>
      <c r="Z833">
        <f>IF(J833&lt;=24,"18-24","25-29")</f>
        <v/>
      </c>
      <c r="AA833">
        <f>IF(M833&lt;&gt;1,"",IF(P833=2,1,0))</f>
        <v/>
      </c>
      <c r="AB833">
        <f>IF(M833&lt;&gt;1,"",IF(O833&gt;=2,1,0))</f>
        <v/>
      </c>
      <c r="AC833">
        <f>IF(M833&lt;&gt;1,"",IF(OR(Q833=999,Q833=""),"",IF(OR(Q833&lt;35,Q833&gt;48),1,0)))</f>
        <v/>
      </c>
      <c r="AD833">
        <f>IF(COUNT(AA833:AC833)&lt;3,"",SUM(AA833:AC833))</f>
        <v/>
      </c>
      <c r="AE833">
        <f>IF(L833&gt;=4,2,IF(L833&gt;=2,1,0))</f>
        <v/>
      </c>
      <c r="AF833">
        <f>IF(L833&gt;=5,1,0)</f>
        <v/>
      </c>
      <c r="AG833">
        <f>AE833+AF833</f>
        <v/>
      </c>
      <c r="AH833" s="15">
        <f>IF(M833&lt;&gt;1,"",IF(OR(R833=-9,R833=""),"",R833))</f>
        <v/>
      </c>
      <c r="AI833">
        <f>IF(M833&lt;&gt;1,"",IF(OR(Q833=999,Q833=""),"",Q833))</f>
        <v/>
      </c>
    </row>
    <row r="834">
      <c r="A834" t="inlineStr">
        <is>
          <t>TQRMNOP104254</t>
        </is>
      </c>
      <c r="B834" t="n">
        <v>2025</v>
      </c>
      <c r="C834" t="n">
        <v>1</v>
      </c>
      <c r="D834" t="n">
        <v>43</v>
      </c>
      <c r="E834" t="inlineStr">
        <is>
          <t>N</t>
        </is>
      </c>
      <c r="F834" t="n">
        <v>26</v>
      </c>
      <c r="G834" t="n">
        <v>357</v>
      </c>
      <c r="H834" t="n">
        <v>3</v>
      </c>
      <c r="I834" t="n">
        <v>2</v>
      </c>
      <c r="J834" t="n">
        <v>18</v>
      </c>
      <c r="K834" t="n">
        <v>2</v>
      </c>
      <c r="L834" t="n">
        <v>4</v>
      </c>
      <c r="M834" t="n">
        <v>3</v>
      </c>
      <c r="R834" s="15" t="n">
        <v>0</v>
      </c>
      <c r="S834" s="15" t="n">
        <v>0</v>
      </c>
      <c r="T834" s="15" t="n">
        <v>0</v>
      </c>
      <c r="U834" s="15" t="n">
        <v>102400</v>
      </c>
      <c r="V834">
        <f>IFERROR(VLOOKUP(D834,Tablas_Equivalencia!$A$3:$B$8,2,FALSE),"Sin dato")</f>
        <v/>
      </c>
      <c r="W834">
        <f>IFERROR(VLOOKUP(L834,Tablas_Equivalencia!$D$3:$E$9,2,FALSE),"Sin dato")</f>
        <v/>
      </c>
      <c r="X834">
        <f>IF(I834=1,"Varón","Mujer")</f>
        <v/>
      </c>
      <c r="Y834">
        <f>IFERROR(VLOOKUP(M834,Tablas_Equivalencia!$G$3:$H$6,2,FALSE),"Sin dato")</f>
        <v/>
      </c>
      <c r="Z834">
        <f>IF(J834&lt;=24,"18-24","25-29")</f>
        <v/>
      </c>
      <c r="AA834">
        <f>IF(M834&lt;&gt;1,"",IF(P834=2,1,0))</f>
        <v/>
      </c>
      <c r="AB834">
        <f>IF(M834&lt;&gt;1,"",IF(O834&gt;=2,1,0))</f>
        <v/>
      </c>
      <c r="AC834">
        <f>IF(M834&lt;&gt;1,"",IF(OR(Q834=999,Q834=""),"",IF(OR(Q834&lt;35,Q834&gt;48),1,0)))</f>
        <v/>
      </c>
      <c r="AD834">
        <f>IF(COUNT(AA834:AC834)&lt;3,"",SUM(AA834:AC834))</f>
        <v/>
      </c>
      <c r="AE834">
        <f>IF(L834&gt;=4,2,IF(L834&gt;=2,1,0))</f>
        <v/>
      </c>
      <c r="AF834">
        <f>IF(L834&gt;=5,1,0)</f>
        <v/>
      </c>
      <c r="AG834">
        <f>AE834+AF834</f>
        <v/>
      </c>
      <c r="AH834" s="15">
        <f>IF(M834&lt;&gt;1,"",IF(OR(R834=-9,R834=""),"",R834))</f>
        <v/>
      </c>
      <c r="AI834">
        <f>IF(M834&lt;&gt;1,"",IF(OR(Q834=999,Q834=""),"",Q834))</f>
        <v/>
      </c>
    </row>
    <row r="835">
      <c r="A835" t="inlineStr">
        <is>
          <t>TQRMNOP104255</t>
        </is>
      </c>
      <c r="B835" t="n">
        <v>2025</v>
      </c>
      <c r="C835" t="n">
        <v>1</v>
      </c>
      <c r="D835" t="n">
        <v>43</v>
      </c>
      <c r="E835" t="inlineStr">
        <is>
          <t>S</t>
        </is>
      </c>
      <c r="F835" t="n">
        <v>19</v>
      </c>
      <c r="G835" t="n">
        <v>674</v>
      </c>
      <c r="H835" t="n">
        <v>3</v>
      </c>
      <c r="I835" t="n">
        <v>2</v>
      </c>
      <c r="J835" t="n">
        <v>23</v>
      </c>
      <c r="K835" t="n">
        <v>2</v>
      </c>
      <c r="L835" t="n">
        <v>7</v>
      </c>
      <c r="M835" t="n">
        <v>1</v>
      </c>
      <c r="N835" t="n">
        <v>3</v>
      </c>
      <c r="O835" t="n">
        <v>2</v>
      </c>
      <c r="P835" t="n">
        <v>2</v>
      </c>
      <c r="Q835" t="n">
        <v>23</v>
      </c>
      <c r="R835" s="15" t="n">
        <v>208000</v>
      </c>
      <c r="S835" s="15" t="n">
        <v>0</v>
      </c>
      <c r="T835" s="15" t="n">
        <v>208000</v>
      </c>
      <c r="U835" s="15" t="n">
        <v>240700</v>
      </c>
      <c r="V835">
        <f>IFERROR(VLOOKUP(D835,Tablas_Equivalencia!$A$3:$B$8,2,FALSE),"Sin dato")</f>
        <v/>
      </c>
      <c r="W835">
        <f>IFERROR(VLOOKUP(L835,Tablas_Equivalencia!$D$3:$E$9,2,FALSE),"Sin dato")</f>
        <v/>
      </c>
      <c r="X835">
        <f>IF(I835=1,"Varón","Mujer")</f>
        <v/>
      </c>
      <c r="Y835">
        <f>IFERROR(VLOOKUP(M835,Tablas_Equivalencia!$G$3:$H$6,2,FALSE),"Sin dato")</f>
        <v/>
      </c>
      <c r="Z835">
        <f>IF(J835&lt;=24,"18-24","25-29")</f>
        <v/>
      </c>
      <c r="AA835">
        <f>IF(M835&lt;&gt;1,"",IF(P835=2,1,0))</f>
        <v/>
      </c>
      <c r="AB835">
        <f>IF(M835&lt;&gt;1,"",IF(O835&gt;=2,1,0))</f>
        <v/>
      </c>
      <c r="AC835">
        <f>IF(M835&lt;&gt;1,"",IF(OR(Q835=999,Q835=""),"",IF(OR(Q835&lt;35,Q835&gt;48),1,0)))</f>
        <v/>
      </c>
      <c r="AD835">
        <f>IF(COUNT(AA835:AC835)&lt;3,"",SUM(AA835:AC835))</f>
        <v/>
      </c>
      <c r="AE835">
        <f>IF(L835&gt;=4,2,IF(L835&gt;=2,1,0))</f>
        <v/>
      </c>
      <c r="AF835">
        <f>IF(L835&gt;=5,1,0)</f>
        <v/>
      </c>
      <c r="AG835">
        <f>AE835+AF835</f>
        <v/>
      </c>
      <c r="AH835" s="15">
        <f>IF(M835&lt;&gt;1,"",IF(OR(R835=-9,R835=""),"",R835))</f>
        <v/>
      </c>
      <c r="AI835">
        <f>IF(M835&lt;&gt;1,"",IF(OR(Q835=999,Q835=""),"",Q835))</f>
        <v/>
      </c>
    </row>
    <row r="836">
      <c r="A836" t="inlineStr">
        <is>
          <t>TQRMNOP104261</t>
        </is>
      </c>
      <c r="B836" t="n">
        <v>2025</v>
      </c>
      <c r="C836" t="n">
        <v>1</v>
      </c>
      <c r="D836" t="n">
        <v>43</v>
      </c>
      <c r="E836" t="inlineStr">
        <is>
          <t>N</t>
        </is>
      </c>
      <c r="F836" t="n">
        <v>34</v>
      </c>
      <c r="G836" t="n">
        <v>1349</v>
      </c>
      <c r="H836" t="n">
        <v>3</v>
      </c>
      <c r="I836" t="n">
        <v>1</v>
      </c>
      <c r="J836" t="n">
        <v>18</v>
      </c>
      <c r="K836" t="n">
        <v>1</v>
      </c>
      <c r="L836" t="n">
        <v>3</v>
      </c>
      <c r="M836" t="n">
        <v>1</v>
      </c>
      <c r="N836" t="n">
        <v>1</v>
      </c>
      <c r="O836" t="n">
        <v>3</v>
      </c>
      <c r="P836" t="n">
        <v>2</v>
      </c>
      <c r="Q836" t="n">
        <v>38</v>
      </c>
      <c r="R836" s="15" t="n">
        <v>394000</v>
      </c>
      <c r="S836" s="15" t="n">
        <v>0</v>
      </c>
      <c r="T836" s="15" t="n">
        <v>394000</v>
      </c>
      <c r="U836" s="15" t="n">
        <v>50800</v>
      </c>
      <c r="V836">
        <f>IFERROR(VLOOKUP(D836,Tablas_Equivalencia!$A$3:$B$8,2,FALSE),"Sin dato")</f>
        <v/>
      </c>
      <c r="W836">
        <f>IFERROR(VLOOKUP(L836,Tablas_Equivalencia!$D$3:$E$9,2,FALSE),"Sin dato")</f>
        <v/>
      </c>
      <c r="X836">
        <f>IF(I836=1,"Varón","Mujer")</f>
        <v/>
      </c>
      <c r="Y836">
        <f>IFERROR(VLOOKUP(M836,Tablas_Equivalencia!$G$3:$H$6,2,FALSE),"Sin dato")</f>
        <v/>
      </c>
      <c r="Z836">
        <f>IF(J836&lt;=24,"18-24","25-29")</f>
        <v/>
      </c>
      <c r="AA836">
        <f>IF(M836&lt;&gt;1,"",IF(P836=2,1,0))</f>
        <v/>
      </c>
      <c r="AB836">
        <f>IF(M836&lt;&gt;1,"",IF(O836&gt;=2,1,0))</f>
        <v/>
      </c>
      <c r="AC836">
        <f>IF(M836&lt;&gt;1,"",IF(OR(Q836=999,Q836=""),"",IF(OR(Q836&lt;35,Q836&gt;48),1,0)))</f>
        <v/>
      </c>
      <c r="AD836">
        <f>IF(COUNT(AA836:AC836)&lt;3,"",SUM(AA836:AC836))</f>
        <v/>
      </c>
      <c r="AE836">
        <f>IF(L836&gt;=4,2,IF(L836&gt;=2,1,0))</f>
        <v/>
      </c>
      <c r="AF836">
        <f>IF(L836&gt;=5,1,0)</f>
        <v/>
      </c>
      <c r="AG836">
        <f>AE836+AF836</f>
        <v/>
      </c>
      <c r="AH836" s="15">
        <f>IF(M836&lt;&gt;1,"",IF(OR(R836=-9,R836=""),"",R836))</f>
        <v/>
      </c>
      <c r="AI836">
        <f>IF(M836&lt;&gt;1,"",IF(OR(Q836=999,Q836=""),"",Q836))</f>
        <v/>
      </c>
    </row>
    <row r="837">
      <c r="A837" t="inlineStr">
        <is>
          <t>TQRMNOP104263</t>
        </is>
      </c>
      <c r="B837" t="n">
        <v>2025</v>
      </c>
      <c r="C837" t="n">
        <v>1</v>
      </c>
      <c r="D837" t="n">
        <v>43</v>
      </c>
      <c r="E837" t="inlineStr">
        <is>
          <t>S</t>
        </is>
      </c>
      <c r="F837" t="n">
        <v>30</v>
      </c>
      <c r="G837" t="n">
        <v>162</v>
      </c>
      <c r="H837" t="n">
        <v>10</v>
      </c>
      <c r="I837" t="n">
        <v>1</v>
      </c>
      <c r="J837" t="n">
        <v>25</v>
      </c>
      <c r="K837" t="n">
        <v>2</v>
      </c>
      <c r="L837" t="n">
        <v>4</v>
      </c>
      <c r="M837" t="n">
        <v>1</v>
      </c>
      <c r="N837" t="n">
        <v>2</v>
      </c>
      <c r="O837" t="n">
        <v>2</v>
      </c>
      <c r="P837" t="n">
        <v>2</v>
      </c>
      <c r="Q837" t="n">
        <v>27</v>
      </c>
      <c r="R837" s="15" t="n">
        <v>404000</v>
      </c>
      <c r="S837" s="15" t="n">
        <v>0</v>
      </c>
      <c r="T837" s="15" t="n">
        <v>404000</v>
      </c>
      <c r="U837" s="15" t="n">
        <v>136900</v>
      </c>
      <c r="V837">
        <f>IFERROR(VLOOKUP(D837,Tablas_Equivalencia!$A$3:$B$8,2,FALSE),"Sin dato")</f>
        <v/>
      </c>
      <c r="W837">
        <f>IFERROR(VLOOKUP(L837,Tablas_Equivalencia!$D$3:$E$9,2,FALSE),"Sin dato")</f>
        <v/>
      </c>
      <c r="X837">
        <f>IF(I837=1,"Varón","Mujer")</f>
        <v/>
      </c>
      <c r="Y837">
        <f>IFERROR(VLOOKUP(M837,Tablas_Equivalencia!$G$3:$H$6,2,FALSE),"Sin dato")</f>
        <v/>
      </c>
      <c r="Z837">
        <f>IF(J837&lt;=24,"18-24","25-29")</f>
        <v/>
      </c>
      <c r="AA837">
        <f>IF(M837&lt;&gt;1,"",IF(P837=2,1,0))</f>
        <v/>
      </c>
      <c r="AB837">
        <f>IF(M837&lt;&gt;1,"",IF(O837&gt;=2,1,0))</f>
        <v/>
      </c>
      <c r="AC837">
        <f>IF(M837&lt;&gt;1,"",IF(OR(Q837=999,Q837=""),"",IF(OR(Q837&lt;35,Q837&gt;48),1,0)))</f>
        <v/>
      </c>
      <c r="AD837">
        <f>IF(COUNT(AA837:AC837)&lt;3,"",SUM(AA837:AC837))</f>
        <v/>
      </c>
      <c r="AE837">
        <f>IF(L837&gt;=4,2,IF(L837&gt;=2,1,0))</f>
        <v/>
      </c>
      <c r="AF837">
        <f>IF(L837&gt;=5,1,0)</f>
        <v/>
      </c>
      <c r="AG837">
        <f>AE837+AF837</f>
        <v/>
      </c>
      <c r="AH837" s="15">
        <f>IF(M837&lt;&gt;1,"",IF(OR(R837=-9,R837=""),"",R837))</f>
        <v/>
      </c>
      <c r="AI837">
        <f>IF(M837&lt;&gt;1,"",IF(OR(Q837=999,Q837=""),"",Q837))</f>
        <v/>
      </c>
    </row>
    <row r="838">
      <c r="A838" t="inlineStr">
        <is>
          <t>TQRMNOP104278</t>
        </is>
      </c>
      <c r="B838" t="n">
        <v>2025</v>
      </c>
      <c r="C838" t="n">
        <v>1</v>
      </c>
      <c r="D838" t="n">
        <v>43</v>
      </c>
      <c r="E838" t="inlineStr">
        <is>
          <t>N</t>
        </is>
      </c>
      <c r="F838" t="n">
        <v>34</v>
      </c>
      <c r="G838" t="n">
        <v>647</v>
      </c>
      <c r="H838" t="n">
        <v>2</v>
      </c>
      <c r="I838" t="n">
        <v>2</v>
      </c>
      <c r="J838" t="n">
        <v>27</v>
      </c>
      <c r="K838" t="n">
        <v>2</v>
      </c>
      <c r="L838" t="n">
        <v>4</v>
      </c>
      <c r="M838" t="n">
        <v>3</v>
      </c>
      <c r="R838" s="15" t="n">
        <v>0</v>
      </c>
      <c r="S838" s="15" t="n">
        <v>0</v>
      </c>
      <c r="T838" s="15" t="n">
        <v>0</v>
      </c>
      <c r="U838" s="15" t="n">
        <v>114200</v>
      </c>
      <c r="V838">
        <f>IFERROR(VLOOKUP(D838,Tablas_Equivalencia!$A$3:$B$8,2,FALSE),"Sin dato")</f>
        <v/>
      </c>
      <c r="W838">
        <f>IFERROR(VLOOKUP(L838,Tablas_Equivalencia!$D$3:$E$9,2,FALSE),"Sin dato")</f>
        <v/>
      </c>
      <c r="X838">
        <f>IF(I838=1,"Varón","Mujer")</f>
        <v/>
      </c>
      <c r="Y838">
        <f>IFERROR(VLOOKUP(M838,Tablas_Equivalencia!$G$3:$H$6,2,FALSE),"Sin dato")</f>
        <v/>
      </c>
      <c r="Z838">
        <f>IF(J838&lt;=24,"18-24","25-29")</f>
        <v/>
      </c>
      <c r="AA838">
        <f>IF(M838&lt;&gt;1,"",IF(P838=2,1,0))</f>
        <v/>
      </c>
      <c r="AB838">
        <f>IF(M838&lt;&gt;1,"",IF(O838&gt;=2,1,0))</f>
        <v/>
      </c>
      <c r="AC838">
        <f>IF(M838&lt;&gt;1,"",IF(OR(Q838=999,Q838=""),"",IF(OR(Q838&lt;35,Q838&gt;48),1,0)))</f>
        <v/>
      </c>
      <c r="AD838">
        <f>IF(COUNT(AA838:AC838)&lt;3,"",SUM(AA838:AC838))</f>
        <v/>
      </c>
      <c r="AE838">
        <f>IF(L838&gt;=4,2,IF(L838&gt;=2,1,0))</f>
        <v/>
      </c>
      <c r="AF838">
        <f>IF(L838&gt;=5,1,0)</f>
        <v/>
      </c>
      <c r="AG838">
        <f>AE838+AF838</f>
        <v/>
      </c>
      <c r="AH838" s="15">
        <f>IF(M838&lt;&gt;1,"",IF(OR(R838=-9,R838=""),"",R838))</f>
        <v/>
      </c>
      <c r="AI838">
        <f>IF(M838&lt;&gt;1,"",IF(OR(Q838=999,Q838=""),"",Q838))</f>
        <v/>
      </c>
    </row>
    <row r="839">
      <c r="A839" t="inlineStr">
        <is>
          <t>TQRMNOP104280</t>
        </is>
      </c>
      <c r="B839" t="n">
        <v>2025</v>
      </c>
      <c r="C839" t="n">
        <v>1</v>
      </c>
      <c r="D839" t="n">
        <v>1</v>
      </c>
      <c r="E839" t="inlineStr">
        <is>
          <t>S</t>
        </is>
      </c>
      <c r="F839" t="n">
        <v>32</v>
      </c>
      <c r="G839" t="n">
        <v>1416</v>
      </c>
      <c r="H839" t="n">
        <v>3</v>
      </c>
      <c r="I839" t="n">
        <v>1</v>
      </c>
      <c r="J839" t="n">
        <v>26</v>
      </c>
      <c r="K839" t="n">
        <v>1</v>
      </c>
      <c r="L839" t="n">
        <v>4</v>
      </c>
      <c r="M839" t="n">
        <v>1</v>
      </c>
      <c r="N839" t="n">
        <v>3</v>
      </c>
      <c r="O839" t="n">
        <v>2</v>
      </c>
      <c r="P839" t="n">
        <v>2</v>
      </c>
      <c r="Q839" t="n">
        <v>33</v>
      </c>
      <c r="R839" s="15" t="n">
        <v>925000</v>
      </c>
      <c r="S839" s="15" t="n">
        <v>0</v>
      </c>
      <c r="T839" s="15" t="n">
        <v>925000</v>
      </c>
      <c r="U839" s="15" t="n">
        <v>157900</v>
      </c>
      <c r="V839">
        <f>IFERROR(VLOOKUP(D839,Tablas_Equivalencia!$A$3:$B$8,2,FALSE),"Sin dato")</f>
        <v/>
      </c>
      <c r="W839">
        <f>IFERROR(VLOOKUP(L839,Tablas_Equivalencia!$D$3:$E$9,2,FALSE),"Sin dato")</f>
        <v/>
      </c>
      <c r="X839">
        <f>IF(I839=1,"Varón","Mujer")</f>
        <v/>
      </c>
      <c r="Y839">
        <f>IFERROR(VLOOKUP(M839,Tablas_Equivalencia!$G$3:$H$6,2,FALSE),"Sin dato")</f>
        <v/>
      </c>
      <c r="Z839">
        <f>IF(J839&lt;=24,"18-24","25-29")</f>
        <v/>
      </c>
      <c r="AA839">
        <f>IF(M839&lt;&gt;1,"",IF(P839=2,1,0))</f>
        <v/>
      </c>
      <c r="AB839">
        <f>IF(M839&lt;&gt;1,"",IF(O839&gt;=2,1,0))</f>
        <v/>
      </c>
      <c r="AC839">
        <f>IF(M839&lt;&gt;1,"",IF(OR(Q839=999,Q839=""),"",IF(OR(Q839&lt;35,Q839&gt;48),1,0)))</f>
        <v/>
      </c>
      <c r="AD839">
        <f>IF(COUNT(AA839:AC839)&lt;3,"",SUM(AA839:AC839))</f>
        <v/>
      </c>
      <c r="AE839">
        <f>IF(L839&gt;=4,2,IF(L839&gt;=2,1,0))</f>
        <v/>
      </c>
      <c r="AF839">
        <f>IF(L839&gt;=5,1,0)</f>
        <v/>
      </c>
      <c r="AG839">
        <f>AE839+AF839</f>
        <v/>
      </c>
      <c r="AH839" s="15">
        <f>IF(M839&lt;&gt;1,"",IF(OR(R839=-9,R839=""),"",R839))</f>
        <v/>
      </c>
      <c r="AI839">
        <f>IF(M839&lt;&gt;1,"",IF(OR(Q839=999,Q839=""),"",Q839))</f>
        <v/>
      </c>
    </row>
    <row r="840">
      <c r="A840" t="inlineStr">
        <is>
          <t>TQRMNOP104281</t>
        </is>
      </c>
      <c r="B840" t="n">
        <v>2025</v>
      </c>
      <c r="C840" t="n">
        <v>1</v>
      </c>
      <c r="D840" t="n">
        <v>40</v>
      </c>
      <c r="E840" t="inlineStr">
        <is>
          <t>N</t>
        </is>
      </c>
      <c r="F840" t="n">
        <v>23</v>
      </c>
      <c r="G840" t="n">
        <v>837</v>
      </c>
      <c r="H840" t="n">
        <v>3</v>
      </c>
      <c r="I840" t="n">
        <v>2</v>
      </c>
      <c r="J840" t="n">
        <v>23</v>
      </c>
      <c r="K840" t="n">
        <v>1</v>
      </c>
      <c r="L840" t="n">
        <v>5</v>
      </c>
      <c r="M840" t="n">
        <v>1</v>
      </c>
      <c r="N840" t="n">
        <v>2</v>
      </c>
      <c r="O840" t="n">
        <v>1</v>
      </c>
      <c r="P840" t="n">
        <v>1</v>
      </c>
      <c r="Q840" t="n">
        <v>42</v>
      </c>
      <c r="R840" s="15" t="n">
        <v>388000</v>
      </c>
      <c r="S840" s="15" t="n">
        <v>0</v>
      </c>
      <c r="T840" s="15" t="n">
        <v>388000</v>
      </c>
      <c r="U840" s="15" t="n">
        <v>479500</v>
      </c>
      <c r="V840">
        <f>IFERROR(VLOOKUP(D840,Tablas_Equivalencia!$A$3:$B$8,2,FALSE),"Sin dato")</f>
        <v/>
      </c>
      <c r="W840">
        <f>IFERROR(VLOOKUP(L840,Tablas_Equivalencia!$D$3:$E$9,2,FALSE),"Sin dato")</f>
        <v/>
      </c>
      <c r="X840">
        <f>IF(I840=1,"Varón","Mujer")</f>
        <v/>
      </c>
      <c r="Y840">
        <f>IFERROR(VLOOKUP(M840,Tablas_Equivalencia!$G$3:$H$6,2,FALSE),"Sin dato")</f>
        <v/>
      </c>
      <c r="Z840">
        <f>IF(J840&lt;=24,"18-24","25-29")</f>
        <v/>
      </c>
      <c r="AA840">
        <f>IF(M840&lt;&gt;1,"",IF(P840=2,1,0))</f>
        <v/>
      </c>
      <c r="AB840">
        <f>IF(M840&lt;&gt;1,"",IF(O840&gt;=2,1,0))</f>
        <v/>
      </c>
      <c r="AC840">
        <f>IF(M840&lt;&gt;1,"",IF(OR(Q840=999,Q840=""),"",IF(OR(Q840&lt;35,Q840&gt;48),1,0)))</f>
        <v/>
      </c>
      <c r="AD840">
        <f>IF(COUNT(AA840:AC840)&lt;3,"",SUM(AA840:AC840))</f>
        <v/>
      </c>
      <c r="AE840">
        <f>IF(L840&gt;=4,2,IF(L840&gt;=2,1,0))</f>
        <v/>
      </c>
      <c r="AF840">
        <f>IF(L840&gt;=5,1,0)</f>
        <v/>
      </c>
      <c r="AG840">
        <f>AE840+AF840</f>
        <v/>
      </c>
      <c r="AH840" s="15">
        <f>IF(M840&lt;&gt;1,"",IF(OR(R840=-9,R840=""),"",R840))</f>
        <v/>
      </c>
      <c r="AI840">
        <f>IF(M840&lt;&gt;1,"",IF(OR(Q840=999,Q840=""),"",Q840))</f>
        <v/>
      </c>
    </row>
    <row r="841">
      <c r="A841" t="inlineStr">
        <is>
          <t>TQRMNOP104292</t>
        </is>
      </c>
      <c r="B841" t="n">
        <v>2025</v>
      </c>
      <c r="C841" t="n">
        <v>1</v>
      </c>
      <c r="D841" t="n">
        <v>42</v>
      </c>
      <c r="E841" t="inlineStr">
        <is>
          <t>S</t>
        </is>
      </c>
      <c r="F841" t="n">
        <v>10</v>
      </c>
      <c r="G841" t="n">
        <v>1295</v>
      </c>
      <c r="H841" t="n">
        <v>1</v>
      </c>
      <c r="I841" t="n">
        <v>2</v>
      </c>
      <c r="J841" t="n">
        <v>25</v>
      </c>
      <c r="K841" t="n">
        <v>2</v>
      </c>
      <c r="L841" t="n">
        <v>3</v>
      </c>
      <c r="M841" t="n">
        <v>3</v>
      </c>
      <c r="R841" s="15" t="n">
        <v>0</v>
      </c>
      <c r="S841" s="15" t="n">
        <v>0</v>
      </c>
      <c r="T841" s="15" t="n">
        <v>0</v>
      </c>
      <c r="U841" s="15" t="n">
        <v>57500</v>
      </c>
      <c r="V841">
        <f>IFERROR(VLOOKUP(D841,Tablas_Equivalencia!$A$3:$B$8,2,FALSE),"Sin dato")</f>
        <v/>
      </c>
      <c r="W841">
        <f>IFERROR(VLOOKUP(L841,Tablas_Equivalencia!$D$3:$E$9,2,FALSE),"Sin dato")</f>
        <v/>
      </c>
      <c r="X841">
        <f>IF(I841=1,"Varón","Mujer")</f>
        <v/>
      </c>
      <c r="Y841">
        <f>IFERROR(VLOOKUP(M841,Tablas_Equivalencia!$G$3:$H$6,2,FALSE),"Sin dato")</f>
        <v/>
      </c>
      <c r="Z841">
        <f>IF(J841&lt;=24,"18-24","25-29")</f>
        <v/>
      </c>
      <c r="AA841">
        <f>IF(M841&lt;&gt;1,"",IF(P841=2,1,0))</f>
        <v/>
      </c>
      <c r="AB841">
        <f>IF(M841&lt;&gt;1,"",IF(O841&gt;=2,1,0))</f>
        <v/>
      </c>
      <c r="AC841">
        <f>IF(M841&lt;&gt;1,"",IF(OR(Q841=999,Q841=""),"",IF(OR(Q841&lt;35,Q841&gt;48),1,0)))</f>
        <v/>
      </c>
      <c r="AD841">
        <f>IF(COUNT(AA841:AC841)&lt;3,"",SUM(AA841:AC841))</f>
        <v/>
      </c>
      <c r="AE841">
        <f>IF(L841&gt;=4,2,IF(L841&gt;=2,1,0))</f>
        <v/>
      </c>
      <c r="AF841">
        <f>IF(L841&gt;=5,1,0)</f>
        <v/>
      </c>
      <c r="AG841">
        <f>AE841+AF841</f>
        <v/>
      </c>
      <c r="AH841" s="15">
        <f>IF(M841&lt;&gt;1,"",IF(OR(R841=-9,R841=""),"",R841))</f>
        <v/>
      </c>
      <c r="AI841">
        <f>IF(M841&lt;&gt;1,"",IF(OR(Q841=999,Q841=""),"",Q841))</f>
        <v/>
      </c>
    </row>
    <row r="842">
      <c r="A842" t="inlineStr">
        <is>
          <t>TQRMNOP104294</t>
        </is>
      </c>
      <c r="B842" t="n">
        <v>2025</v>
      </c>
      <c r="C842" t="n">
        <v>1</v>
      </c>
      <c r="D842" t="n">
        <v>43</v>
      </c>
      <c r="E842" t="inlineStr">
        <is>
          <t>N</t>
        </is>
      </c>
      <c r="F842" t="n">
        <v>29</v>
      </c>
      <c r="G842" t="n">
        <v>681</v>
      </c>
      <c r="H842" t="n">
        <v>3</v>
      </c>
      <c r="I842" t="n">
        <v>2</v>
      </c>
      <c r="J842" t="n">
        <v>21</v>
      </c>
      <c r="K842" t="n">
        <v>2</v>
      </c>
      <c r="L842" t="n">
        <v>3</v>
      </c>
      <c r="M842" t="n">
        <v>2</v>
      </c>
      <c r="R842" s="15" t="n">
        <v>0</v>
      </c>
      <c r="S842" s="15" t="n">
        <v>0</v>
      </c>
      <c r="T842" s="15" t="n">
        <v>0</v>
      </c>
      <c r="U842" s="15" t="n">
        <v>147200</v>
      </c>
      <c r="V842">
        <f>IFERROR(VLOOKUP(D842,Tablas_Equivalencia!$A$3:$B$8,2,FALSE),"Sin dato")</f>
        <v/>
      </c>
      <c r="W842">
        <f>IFERROR(VLOOKUP(L842,Tablas_Equivalencia!$D$3:$E$9,2,FALSE),"Sin dato")</f>
        <v/>
      </c>
      <c r="X842">
        <f>IF(I842=1,"Varón","Mujer")</f>
        <v/>
      </c>
      <c r="Y842">
        <f>IFERROR(VLOOKUP(M842,Tablas_Equivalencia!$G$3:$H$6,2,FALSE),"Sin dato")</f>
        <v/>
      </c>
      <c r="Z842">
        <f>IF(J842&lt;=24,"18-24","25-29")</f>
        <v/>
      </c>
      <c r="AA842">
        <f>IF(M842&lt;&gt;1,"",IF(P842=2,1,0))</f>
        <v/>
      </c>
      <c r="AB842">
        <f>IF(M842&lt;&gt;1,"",IF(O842&gt;=2,1,0))</f>
        <v/>
      </c>
      <c r="AC842">
        <f>IF(M842&lt;&gt;1,"",IF(OR(Q842=999,Q842=""),"",IF(OR(Q842&lt;35,Q842&gt;48),1,0)))</f>
        <v/>
      </c>
      <c r="AD842">
        <f>IF(COUNT(AA842:AC842)&lt;3,"",SUM(AA842:AC842))</f>
        <v/>
      </c>
      <c r="AE842">
        <f>IF(L842&gt;=4,2,IF(L842&gt;=2,1,0))</f>
        <v/>
      </c>
      <c r="AF842">
        <f>IF(L842&gt;=5,1,0)</f>
        <v/>
      </c>
      <c r="AG842">
        <f>AE842+AF842</f>
        <v/>
      </c>
      <c r="AH842" s="15">
        <f>IF(M842&lt;&gt;1,"",IF(OR(R842=-9,R842=""),"",R842))</f>
        <v/>
      </c>
      <c r="AI842">
        <f>IF(M842&lt;&gt;1,"",IF(OR(Q842=999,Q842=""),"",Q842))</f>
        <v/>
      </c>
    </row>
    <row r="843">
      <c r="A843" t="inlineStr">
        <is>
          <t>TQRMNOP104300</t>
        </is>
      </c>
      <c r="B843" t="n">
        <v>2025</v>
      </c>
      <c r="C843" t="n">
        <v>1</v>
      </c>
      <c r="D843" t="n">
        <v>42</v>
      </c>
      <c r="E843" t="inlineStr">
        <is>
          <t>N</t>
        </is>
      </c>
      <c r="F843" t="n">
        <v>25</v>
      </c>
      <c r="G843" t="n">
        <v>1465</v>
      </c>
      <c r="H843" t="n">
        <v>1</v>
      </c>
      <c r="I843" t="n">
        <v>1</v>
      </c>
      <c r="J843" t="n">
        <v>24</v>
      </c>
      <c r="K843" t="n">
        <v>2</v>
      </c>
      <c r="L843" t="n">
        <v>3</v>
      </c>
      <c r="M843" t="n">
        <v>1</v>
      </c>
      <c r="N843" t="n">
        <v>3</v>
      </c>
      <c r="O843" t="n">
        <v>1</v>
      </c>
      <c r="P843" t="n">
        <v>2</v>
      </c>
      <c r="Q843" t="n">
        <v>22</v>
      </c>
      <c r="R843" s="15" t="n">
        <v>312000</v>
      </c>
      <c r="S843" s="15" t="n">
        <v>0</v>
      </c>
      <c r="T843" s="15" t="n">
        <v>312000</v>
      </c>
      <c r="U843" s="15" t="n">
        <v>308400</v>
      </c>
      <c r="V843">
        <f>IFERROR(VLOOKUP(D843,Tablas_Equivalencia!$A$3:$B$8,2,FALSE),"Sin dato")</f>
        <v/>
      </c>
      <c r="W843">
        <f>IFERROR(VLOOKUP(L843,Tablas_Equivalencia!$D$3:$E$9,2,FALSE),"Sin dato")</f>
        <v/>
      </c>
      <c r="X843">
        <f>IF(I843=1,"Varón","Mujer")</f>
        <v/>
      </c>
      <c r="Y843">
        <f>IFERROR(VLOOKUP(M843,Tablas_Equivalencia!$G$3:$H$6,2,FALSE),"Sin dato")</f>
        <v/>
      </c>
      <c r="Z843">
        <f>IF(J843&lt;=24,"18-24","25-29")</f>
        <v/>
      </c>
      <c r="AA843">
        <f>IF(M843&lt;&gt;1,"",IF(P843=2,1,0))</f>
        <v/>
      </c>
      <c r="AB843">
        <f>IF(M843&lt;&gt;1,"",IF(O843&gt;=2,1,0))</f>
        <v/>
      </c>
      <c r="AC843">
        <f>IF(M843&lt;&gt;1,"",IF(OR(Q843=999,Q843=""),"",IF(OR(Q843&lt;35,Q843&gt;48),1,0)))</f>
        <v/>
      </c>
      <c r="AD843">
        <f>IF(COUNT(AA843:AC843)&lt;3,"",SUM(AA843:AC843))</f>
        <v/>
      </c>
      <c r="AE843">
        <f>IF(L843&gt;=4,2,IF(L843&gt;=2,1,0))</f>
        <v/>
      </c>
      <c r="AF843">
        <f>IF(L843&gt;=5,1,0)</f>
        <v/>
      </c>
      <c r="AG843">
        <f>AE843+AF843</f>
        <v/>
      </c>
      <c r="AH843" s="15">
        <f>IF(M843&lt;&gt;1,"",IF(OR(R843=-9,R843=""),"",R843))</f>
        <v/>
      </c>
      <c r="AI843">
        <f>IF(M843&lt;&gt;1,"",IF(OR(Q843=999,Q843=""),"",Q843))</f>
        <v/>
      </c>
    </row>
    <row r="844">
      <c r="A844" t="inlineStr">
        <is>
          <t>TQRMNOP104302</t>
        </is>
      </c>
      <c r="B844" t="n">
        <v>2025</v>
      </c>
      <c r="C844" t="n">
        <v>1</v>
      </c>
      <c r="D844" t="n">
        <v>43</v>
      </c>
      <c r="E844" t="inlineStr">
        <is>
          <t>S</t>
        </is>
      </c>
      <c r="F844" t="n">
        <v>19</v>
      </c>
      <c r="G844" t="n">
        <v>268</v>
      </c>
      <c r="H844" t="n">
        <v>10</v>
      </c>
      <c r="I844" t="n">
        <v>2</v>
      </c>
      <c r="J844" t="n">
        <v>28</v>
      </c>
      <c r="K844" t="n">
        <v>1</v>
      </c>
      <c r="L844" t="n">
        <v>5</v>
      </c>
      <c r="M844" t="n">
        <v>3</v>
      </c>
      <c r="R844" s="15" t="n">
        <v>0</v>
      </c>
      <c r="S844" s="15" t="n">
        <v>0</v>
      </c>
      <c r="T844" s="15" t="n">
        <v>0</v>
      </c>
      <c r="U844" s="15" t="n">
        <v>200100</v>
      </c>
      <c r="V844">
        <f>IFERROR(VLOOKUP(D844,Tablas_Equivalencia!$A$3:$B$8,2,FALSE),"Sin dato")</f>
        <v/>
      </c>
      <c r="W844">
        <f>IFERROR(VLOOKUP(L844,Tablas_Equivalencia!$D$3:$E$9,2,FALSE),"Sin dato")</f>
        <v/>
      </c>
      <c r="X844">
        <f>IF(I844=1,"Varón","Mujer")</f>
        <v/>
      </c>
      <c r="Y844">
        <f>IFERROR(VLOOKUP(M844,Tablas_Equivalencia!$G$3:$H$6,2,FALSE),"Sin dato")</f>
        <v/>
      </c>
      <c r="Z844">
        <f>IF(J844&lt;=24,"18-24","25-29")</f>
        <v/>
      </c>
      <c r="AA844">
        <f>IF(M844&lt;&gt;1,"",IF(P844=2,1,0))</f>
        <v/>
      </c>
      <c r="AB844">
        <f>IF(M844&lt;&gt;1,"",IF(O844&gt;=2,1,0))</f>
        <v/>
      </c>
      <c r="AC844">
        <f>IF(M844&lt;&gt;1,"",IF(OR(Q844=999,Q844=""),"",IF(OR(Q844&lt;35,Q844&gt;48),1,0)))</f>
        <v/>
      </c>
      <c r="AD844">
        <f>IF(COUNT(AA844:AC844)&lt;3,"",SUM(AA844:AC844))</f>
        <v/>
      </c>
      <c r="AE844">
        <f>IF(L844&gt;=4,2,IF(L844&gt;=2,1,0))</f>
        <v/>
      </c>
      <c r="AF844">
        <f>IF(L844&gt;=5,1,0)</f>
        <v/>
      </c>
      <c r="AG844">
        <f>AE844+AF844</f>
        <v/>
      </c>
      <c r="AH844" s="15">
        <f>IF(M844&lt;&gt;1,"",IF(OR(R844=-9,R844=""),"",R844))</f>
        <v/>
      </c>
      <c r="AI844">
        <f>IF(M844&lt;&gt;1,"",IF(OR(Q844=999,Q844=""),"",Q844))</f>
        <v/>
      </c>
    </row>
    <row r="845">
      <c r="A845" t="inlineStr">
        <is>
          <t>TQRMNOP104305</t>
        </is>
      </c>
      <c r="B845" t="n">
        <v>2025</v>
      </c>
      <c r="C845" t="n">
        <v>1</v>
      </c>
      <c r="D845" t="n">
        <v>43</v>
      </c>
      <c r="E845" t="inlineStr">
        <is>
          <t>S</t>
        </is>
      </c>
      <c r="F845" t="n">
        <v>17</v>
      </c>
      <c r="G845" t="n">
        <v>968</v>
      </c>
      <c r="H845" t="n">
        <v>1</v>
      </c>
      <c r="I845" t="n">
        <v>2</v>
      </c>
      <c r="J845" t="n">
        <v>18</v>
      </c>
      <c r="K845" t="n">
        <v>1</v>
      </c>
      <c r="L845" t="n">
        <v>5</v>
      </c>
      <c r="M845" t="n">
        <v>2</v>
      </c>
      <c r="R845" s="15" t="n">
        <v>0</v>
      </c>
      <c r="S845" s="15" t="n">
        <v>0</v>
      </c>
      <c r="T845" s="15" t="n">
        <v>0</v>
      </c>
      <c r="U845" s="15" t="n">
        <v>84500</v>
      </c>
      <c r="V845">
        <f>IFERROR(VLOOKUP(D845,Tablas_Equivalencia!$A$3:$B$8,2,FALSE),"Sin dato")</f>
        <v/>
      </c>
      <c r="W845">
        <f>IFERROR(VLOOKUP(L845,Tablas_Equivalencia!$D$3:$E$9,2,FALSE),"Sin dato")</f>
        <v/>
      </c>
      <c r="X845">
        <f>IF(I845=1,"Varón","Mujer")</f>
        <v/>
      </c>
      <c r="Y845">
        <f>IFERROR(VLOOKUP(M845,Tablas_Equivalencia!$G$3:$H$6,2,FALSE),"Sin dato")</f>
        <v/>
      </c>
      <c r="Z845">
        <f>IF(J845&lt;=24,"18-24","25-29")</f>
        <v/>
      </c>
      <c r="AA845">
        <f>IF(M845&lt;&gt;1,"",IF(P845=2,1,0))</f>
        <v/>
      </c>
      <c r="AB845">
        <f>IF(M845&lt;&gt;1,"",IF(O845&gt;=2,1,0))</f>
        <v/>
      </c>
      <c r="AC845">
        <f>IF(M845&lt;&gt;1,"",IF(OR(Q845=999,Q845=""),"",IF(OR(Q845&lt;35,Q845&gt;48),1,0)))</f>
        <v/>
      </c>
      <c r="AD845">
        <f>IF(COUNT(AA845:AC845)&lt;3,"",SUM(AA845:AC845))</f>
        <v/>
      </c>
      <c r="AE845">
        <f>IF(L845&gt;=4,2,IF(L845&gt;=2,1,0))</f>
        <v/>
      </c>
      <c r="AF845">
        <f>IF(L845&gt;=5,1,0)</f>
        <v/>
      </c>
      <c r="AG845">
        <f>AE845+AF845</f>
        <v/>
      </c>
      <c r="AH845" s="15">
        <f>IF(M845&lt;&gt;1,"",IF(OR(R845=-9,R845=""),"",R845))</f>
        <v/>
      </c>
      <c r="AI845">
        <f>IF(M845&lt;&gt;1,"",IF(OR(Q845=999,Q845=""),"",Q845))</f>
        <v/>
      </c>
    </row>
    <row r="846">
      <c r="A846" t="inlineStr">
        <is>
          <t>TQRMNOP104317</t>
        </is>
      </c>
      <c r="B846" t="n">
        <v>2025</v>
      </c>
      <c r="C846" t="n">
        <v>1</v>
      </c>
      <c r="D846" t="n">
        <v>1</v>
      </c>
      <c r="E846" t="inlineStr">
        <is>
          <t>S</t>
        </is>
      </c>
      <c r="F846" t="n">
        <v>32</v>
      </c>
      <c r="G846" t="n">
        <v>1588</v>
      </c>
      <c r="H846" t="n">
        <v>3</v>
      </c>
      <c r="I846" t="n">
        <v>2</v>
      </c>
      <c r="J846" t="n">
        <v>23</v>
      </c>
      <c r="K846" t="n">
        <v>2</v>
      </c>
      <c r="L846" t="n">
        <v>5</v>
      </c>
      <c r="M846" t="n">
        <v>3</v>
      </c>
      <c r="R846" s="15" t="n">
        <v>0</v>
      </c>
      <c r="S846" s="15" t="n">
        <v>0</v>
      </c>
      <c r="T846" s="15" t="n">
        <v>0</v>
      </c>
      <c r="U846" s="15" t="n">
        <v>155200</v>
      </c>
      <c r="V846">
        <f>IFERROR(VLOOKUP(D846,Tablas_Equivalencia!$A$3:$B$8,2,FALSE),"Sin dato")</f>
        <v/>
      </c>
      <c r="W846">
        <f>IFERROR(VLOOKUP(L846,Tablas_Equivalencia!$D$3:$E$9,2,FALSE),"Sin dato")</f>
        <v/>
      </c>
      <c r="X846">
        <f>IF(I846=1,"Varón","Mujer")</f>
        <v/>
      </c>
      <c r="Y846">
        <f>IFERROR(VLOOKUP(M846,Tablas_Equivalencia!$G$3:$H$6,2,FALSE),"Sin dato")</f>
        <v/>
      </c>
      <c r="Z846">
        <f>IF(J846&lt;=24,"18-24","25-29")</f>
        <v/>
      </c>
      <c r="AA846">
        <f>IF(M846&lt;&gt;1,"",IF(P846=2,1,0))</f>
        <v/>
      </c>
      <c r="AB846">
        <f>IF(M846&lt;&gt;1,"",IF(O846&gt;=2,1,0))</f>
        <v/>
      </c>
      <c r="AC846">
        <f>IF(M846&lt;&gt;1,"",IF(OR(Q846=999,Q846=""),"",IF(OR(Q846&lt;35,Q846&gt;48),1,0)))</f>
        <v/>
      </c>
      <c r="AD846">
        <f>IF(COUNT(AA846:AC846)&lt;3,"",SUM(AA846:AC846))</f>
        <v/>
      </c>
      <c r="AE846">
        <f>IF(L846&gt;=4,2,IF(L846&gt;=2,1,0))</f>
        <v/>
      </c>
      <c r="AF846">
        <f>IF(L846&gt;=5,1,0)</f>
        <v/>
      </c>
      <c r="AG846">
        <f>AE846+AF846</f>
        <v/>
      </c>
      <c r="AH846" s="15">
        <f>IF(M846&lt;&gt;1,"",IF(OR(R846=-9,R846=""),"",R846))</f>
        <v/>
      </c>
      <c r="AI846">
        <f>IF(M846&lt;&gt;1,"",IF(OR(Q846=999,Q846=""),"",Q846))</f>
        <v/>
      </c>
    </row>
    <row r="847">
      <c r="A847" t="inlineStr">
        <is>
          <t>TQRMNOP104323</t>
        </is>
      </c>
      <c r="B847" t="n">
        <v>2025</v>
      </c>
      <c r="C847" t="n">
        <v>1</v>
      </c>
      <c r="D847" t="n">
        <v>41</v>
      </c>
      <c r="E847" t="inlineStr">
        <is>
          <t>N</t>
        </is>
      </c>
      <c r="F847" t="n">
        <v>15</v>
      </c>
      <c r="G847" t="n">
        <v>414</v>
      </c>
      <c r="H847" t="n">
        <v>3</v>
      </c>
      <c r="I847" t="n">
        <v>1</v>
      </c>
      <c r="J847" t="n">
        <v>27</v>
      </c>
      <c r="K847" t="n">
        <v>1</v>
      </c>
      <c r="L847" t="n">
        <v>3</v>
      </c>
      <c r="M847" t="n">
        <v>1</v>
      </c>
      <c r="N847" t="n">
        <v>3</v>
      </c>
      <c r="O847" t="n">
        <v>1</v>
      </c>
      <c r="P847" t="n">
        <v>2</v>
      </c>
      <c r="Q847" t="n">
        <v>20</v>
      </c>
      <c r="R847" s="15" t="n">
        <v>233000</v>
      </c>
      <c r="S847" s="15" t="n">
        <v>0</v>
      </c>
      <c r="T847" s="15" t="n">
        <v>233000</v>
      </c>
      <c r="U847" s="15" t="n">
        <v>173800</v>
      </c>
      <c r="V847">
        <f>IFERROR(VLOOKUP(D847,Tablas_Equivalencia!$A$3:$B$8,2,FALSE),"Sin dato")</f>
        <v/>
      </c>
      <c r="W847">
        <f>IFERROR(VLOOKUP(L847,Tablas_Equivalencia!$D$3:$E$9,2,FALSE),"Sin dato")</f>
        <v/>
      </c>
      <c r="X847">
        <f>IF(I847=1,"Varón","Mujer")</f>
        <v/>
      </c>
      <c r="Y847">
        <f>IFERROR(VLOOKUP(M847,Tablas_Equivalencia!$G$3:$H$6,2,FALSE),"Sin dato")</f>
        <v/>
      </c>
      <c r="Z847">
        <f>IF(J847&lt;=24,"18-24","25-29")</f>
        <v/>
      </c>
      <c r="AA847">
        <f>IF(M847&lt;&gt;1,"",IF(P847=2,1,0))</f>
        <v/>
      </c>
      <c r="AB847">
        <f>IF(M847&lt;&gt;1,"",IF(O847&gt;=2,1,0))</f>
        <v/>
      </c>
      <c r="AC847">
        <f>IF(M847&lt;&gt;1,"",IF(OR(Q847=999,Q847=""),"",IF(OR(Q847&lt;35,Q847&gt;48),1,0)))</f>
        <v/>
      </c>
      <c r="AD847">
        <f>IF(COUNT(AA847:AC847)&lt;3,"",SUM(AA847:AC847))</f>
        <v/>
      </c>
      <c r="AE847">
        <f>IF(L847&gt;=4,2,IF(L847&gt;=2,1,0))</f>
        <v/>
      </c>
      <c r="AF847">
        <f>IF(L847&gt;=5,1,0)</f>
        <v/>
      </c>
      <c r="AG847">
        <f>AE847+AF847</f>
        <v/>
      </c>
      <c r="AH847" s="15">
        <f>IF(M847&lt;&gt;1,"",IF(OR(R847=-9,R847=""),"",R847))</f>
        <v/>
      </c>
      <c r="AI847">
        <f>IF(M847&lt;&gt;1,"",IF(OR(Q847=999,Q847=""),"",Q847))</f>
        <v/>
      </c>
    </row>
    <row r="848">
      <c r="A848" t="inlineStr">
        <is>
          <t>TQRMNOP104329</t>
        </is>
      </c>
      <c r="B848" t="n">
        <v>2025</v>
      </c>
      <c r="C848" t="n">
        <v>1</v>
      </c>
      <c r="D848" t="n">
        <v>43</v>
      </c>
      <c r="E848" t="inlineStr">
        <is>
          <t>S</t>
        </is>
      </c>
      <c r="F848" t="n">
        <v>17</v>
      </c>
      <c r="G848" t="n">
        <v>1443</v>
      </c>
      <c r="H848" t="n">
        <v>3</v>
      </c>
      <c r="I848" t="n">
        <v>2</v>
      </c>
      <c r="J848" t="n">
        <v>21</v>
      </c>
      <c r="K848" t="n">
        <v>2</v>
      </c>
      <c r="L848" t="n">
        <v>2</v>
      </c>
      <c r="M848" t="n">
        <v>3</v>
      </c>
      <c r="R848" s="15" t="n">
        <v>0</v>
      </c>
      <c r="S848" s="15" t="n">
        <v>167000</v>
      </c>
      <c r="T848" s="15" t="n">
        <v>167000</v>
      </c>
      <c r="U848" s="15" t="n">
        <v>128700</v>
      </c>
      <c r="V848">
        <f>IFERROR(VLOOKUP(D848,Tablas_Equivalencia!$A$3:$B$8,2,FALSE),"Sin dato")</f>
        <v/>
      </c>
      <c r="W848">
        <f>IFERROR(VLOOKUP(L848,Tablas_Equivalencia!$D$3:$E$9,2,FALSE),"Sin dato")</f>
        <v/>
      </c>
      <c r="X848">
        <f>IF(I848=1,"Varón","Mujer")</f>
        <v/>
      </c>
      <c r="Y848">
        <f>IFERROR(VLOOKUP(M848,Tablas_Equivalencia!$G$3:$H$6,2,FALSE),"Sin dato")</f>
        <v/>
      </c>
      <c r="Z848">
        <f>IF(J848&lt;=24,"18-24","25-29")</f>
        <v/>
      </c>
      <c r="AA848">
        <f>IF(M848&lt;&gt;1,"",IF(P848=2,1,0))</f>
        <v/>
      </c>
      <c r="AB848">
        <f>IF(M848&lt;&gt;1,"",IF(O848&gt;=2,1,0))</f>
        <v/>
      </c>
      <c r="AC848">
        <f>IF(M848&lt;&gt;1,"",IF(OR(Q848=999,Q848=""),"",IF(OR(Q848&lt;35,Q848&gt;48),1,0)))</f>
        <v/>
      </c>
      <c r="AD848">
        <f>IF(COUNT(AA848:AC848)&lt;3,"",SUM(AA848:AC848))</f>
        <v/>
      </c>
      <c r="AE848">
        <f>IF(L848&gt;=4,2,IF(L848&gt;=2,1,0))</f>
        <v/>
      </c>
      <c r="AF848">
        <f>IF(L848&gt;=5,1,0)</f>
        <v/>
      </c>
      <c r="AG848">
        <f>AE848+AF848</f>
        <v/>
      </c>
      <c r="AH848" s="15">
        <f>IF(M848&lt;&gt;1,"",IF(OR(R848=-9,R848=""),"",R848))</f>
        <v/>
      </c>
      <c r="AI848">
        <f>IF(M848&lt;&gt;1,"",IF(OR(Q848=999,Q848=""),"",Q848))</f>
        <v/>
      </c>
    </row>
    <row r="849">
      <c r="A849" t="inlineStr">
        <is>
          <t>TQRMNOP104330</t>
        </is>
      </c>
      <c r="B849" t="n">
        <v>2025</v>
      </c>
      <c r="C849" t="n">
        <v>1</v>
      </c>
      <c r="D849" t="n">
        <v>41</v>
      </c>
      <c r="E849" t="inlineStr">
        <is>
          <t>N</t>
        </is>
      </c>
      <c r="F849" t="n">
        <v>15</v>
      </c>
      <c r="G849" t="n">
        <v>401</v>
      </c>
      <c r="H849" t="n">
        <v>1</v>
      </c>
      <c r="I849" t="n">
        <v>2</v>
      </c>
      <c r="J849" t="n">
        <v>22</v>
      </c>
      <c r="K849" t="n">
        <v>1</v>
      </c>
      <c r="L849" t="n">
        <v>6</v>
      </c>
      <c r="M849" t="n">
        <v>3</v>
      </c>
      <c r="R849" s="15" t="n">
        <v>0</v>
      </c>
      <c r="S849" s="15" t="n">
        <v>0</v>
      </c>
      <c r="T849" s="15" t="n">
        <v>0</v>
      </c>
      <c r="U849" s="15" t="n">
        <v>181500</v>
      </c>
      <c r="V849">
        <f>IFERROR(VLOOKUP(D849,Tablas_Equivalencia!$A$3:$B$8,2,FALSE),"Sin dato")</f>
        <v/>
      </c>
      <c r="W849">
        <f>IFERROR(VLOOKUP(L849,Tablas_Equivalencia!$D$3:$E$9,2,FALSE),"Sin dato")</f>
        <v/>
      </c>
      <c r="X849">
        <f>IF(I849=1,"Varón","Mujer")</f>
        <v/>
      </c>
      <c r="Y849">
        <f>IFERROR(VLOOKUP(M849,Tablas_Equivalencia!$G$3:$H$6,2,FALSE),"Sin dato")</f>
        <v/>
      </c>
      <c r="Z849">
        <f>IF(J849&lt;=24,"18-24","25-29")</f>
        <v/>
      </c>
      <c r="AA849">
        <f>IF(M849&lt;&gt;1,"",IF(P849=2,1,0))</f>
        <v/>
      </c>
      <c r="AB849">
        <f>IF(M849&lt;&gt;1,"",IF(O849&gt;=2,1,0))</f>
        <v/>
      </c>
      <c r="AC849">
        <f>IF(M849&lt;&gt;1,"",IF(OR(Q849=999,Q849=""),"",IF(OR(Q849&lt;35,Q849&gt;48),1,0)))</f>
        <v/>
      </c>
      <c r="AD849">
        <f>IF(COUNT(AA849:AC849)&lt;3,"",SUM(AA849:AC849))</f>
        <v/>
      </c>
      <c r="AE849">
        <f>IF(L849&gt;=4,2,IF(L849&gt;=2,1,0))</f>
        <v/>
      </c>
      <c r="AF849">
        <f>IF(L849&gt;=5,1,0)</f>
        <v/>
      </c>
      <c r="AG849">
        <f>AE849+AF849</f>
        <v/>
      </c>
      <c r="AH849" s="15">
        <f>IF(M849&lt;&gt;1,"",IF(OR(R849=-9,R849=""),"",R849))</f>
        <v/>
      </c>
      <c r="AI849">
        <f>IF(M849&lt;&gt;1,"",IF(OR(Q849=999,Q849=""),"",Q849))</f>
        <v/>
      </c>
    </row>
    <row r="850">
      <c r="A850" t="inlineStr">
        <is>
          <t>TQRMNOP104341</t>
        </is>
      </c>
      <c r="B850" t="n">
        <v>2025</v>
      </c>
      <c r="C850" t="n">
        <v>1</v>
      </c>
      <c r="D850" t="n">
        <v>42</v>
      </c>
      <c r="E850" t="inlineStr">
        <is>
          <t>N</t>
        </is>
      </c>
      <c r="F850" t="n">
        <v>27</v>
      </c>
      <c r="G850" t="n">
        <v>1653</v>
      </c>
      <c r="H850" t="n">
        <v>1</v>
      </c>
      <c r="I850" t="n">
        <v>1</v>
      </c>
      <c r="J850" t="n">
        <v>28</v>
      </c>
      <c r="K850" t="n">
        <v>2</v>
      </c>
      <c r="L850" t="n">
        <v>6</v>
      </c>
      <c r="M850" t="n">
        <v>1</v>
      </c>
      <c r="N850" t="n">
        <v>2</v>
      </c>
      <c r="O850" t="n">
        <v>1</v>
      </c>
      <c r="P850" t="n">
        <v>1</v>
      </c>
      <c r="Q850" t="n">
        <v>33</v>
      </c>
      <c r="R850" s="15" t="n">
        <v>452000</v>
      </c>
      <c r="S850" s="15" t="n">
        <v>31000</v>
      </c>
      <c r="T850" s="15" t="n">
        <v>483000</v>
      </c>
      <c r="U850" s="15" t="n">
        <v>178600</v>
      </c>
      <c r="V850">
        <f>IFERROR(VLOOKUP(D850,Tablas_Equivalencia!$A$3:$B$8,2,FALSE),"Sin dato")</f>
        <v/>
      </c>
      <c r="W850">
        <f>IFERROR(VLOOKUP(L850,Tablas_Equivalencia!$D$3:$E$9,2,FALSE),"Sin dato")</f>
        <v/>
      </c>
      <c r="X850">
        <f>IF(I850=1,"Varón","Mujer")</f>
        <v/>
      </c>
      <c r="Y850">
        <f>IFERROR(VLOOKUP(M850,Tablas_Equivalencia!$G$3:$H$6,2,FALSE),"Sin dato")</f>
        <v/>
      </c>
      <c r="Z850">
        <f>IF(J850&lt;=24,"18-24","25-29")</f>
        <v/>
      </c>
      <c r="AA850">
        <f>IF(M850&lt;&gt;1,"",IF(P850=2,1,0))</f>
        <v/>
      </c>
      <c r="AB850">
        <f>IF(M850&lt;&gt;1,"",IF(O850&gt;=2,1,0))</f>
        <v/>
      </c>
      <c r="AC850">
        <f>IF(M850&lt;&gt;1,"",IF(OR(Q850=999,Q850=""),"",IF(OR(Q850&lt;35,Q850&gt;48),1,0)))</f>
        <v/>
      </c>
      <c r="AD850">
        <f>IF(COUNT(AA850:AC850)&lt;3,"",SUM(AA850:AC850))</f>
        <v/>
      </c>
      <c r="AE850">
        <f>IF(L850&gt;=4,2,IF(L850&gt;=2,1,0))</f>
        <v/>
      </c>
      <c r="AF850">
        <f>IF(L850&gt;=5,1,0)</f>
        <v/>
      </c>
      <c r="AG850">
        <f>AE850+AF850</f>
        <v/>
      </c>
      <c r="AH850" s="15">
        <f>IF(M850&lt;&gt;1,"",IF(OR(R850=-9,R850=""),"",R850))</f>
        <v/>
      </c>
      <c r="AI850">
        <f>IF(M850&lt;&gt;1,"",IF(OR(Q850=999,Q850=""),"",Q850))</f>
        <v/>
      </c>
    </row>
    <row r="851">
      <c r="A851" t="inlineStr">
        <is>
          <t>TQRMNOP104345</t>
        </is>
      </c>
      <c r="B851" t="n">
        <v>2025</v>
      </c>
      <c r="C851" t="n">
        <v>1</v>
      </c>
      <c r="D851" t="n">
        <v>40</v>
      </c>
      <c r="E851" t="inlineStr">
        <is>
          <t>N</t>
        </is>
      </c>
      <c r="F851" t="n">
        <v>23</v>
      </c>
      <c r="G851" t="n">
        <v>1814</v>
      </c>
      <c r="H851" t="n">
        <v>1</v>
      </c>
      <c r="I851" t="n">
        <v>2</v>
      </c>
      <c r="J851" t="n">
        <v>20</v>
      </c>
      <c r="K851" t="n">
        <v>1</v>
      </c>
      <c r="L851" t="n">
        <v>5</v>
      </c>
      <c r="M851" t="n">
        <v>1</v>
      </c>
      <c r="N851" t="n">
        <v>3</v>
      </c>
      <c r="O851" t="n">
        <v>3</v>
      </c>
      <c r="P851" t="n">
        <v>2</v>
      </c>
      <c r="Q851" t="n">
        <v>12</v>
      </c>
      <c r="R851" s="15" t="n">
        <v>267000</v>
      </c>
      <c r="S851" s="15" t="n">
        <v>0</v>
      </c>
      <c r="T851" s="15" t="n">
        <v>267000</v>
      </c>
      <c r="U851" s="15" t="n">
        <v>46100</v>
      </c>
      <c r="V851">
        <f>IFERROR(VLOOKUP(D851,Tablas_Equivalencia!$A$3:$B$8,2,FALSE),"Sin dato")</f>
        <v/>
      </c>
      <c r="W851">
        <f>IFERROR(VLOOKUP(L851,Tablas_Equivalencia!$D$3:$E$9,2,FALSE),"Sin dato")</f>
        <v/>
      </c>
      <c r="X851">
        <f>IF(I851=1,"Varón","Mujer")</f>
        <v/>
      </c>
      <c r="Y851">
        <f>IFERROR(VLOOKUP(M851,Tablas_Equivalencia!$G$3:$H$6,2,FALSE),"Sin dato")</f>
        <v/>
      </c>
      <c r="Z851">
        <f>IF(J851&lt;=24,"18-24","25-29")</f>
        <v/>
      </c>
      <c r="AA851">
        <f>IF(M851&lt;&gt;1,"",IF(P851=2,1,0))</f>
        <v/>
      </c>
      <c r="AB851">
        <f>IF(M851&lt;&gt;1,"",IF(O851&gt;=2,1,0))</f>
        <v/>
      </c>
      <c r="AC851">
        <f>IF(M851&lt;&gt;1,"",IF(OR(Q851=999,Q851=""),"",IF(OR(Q851&lt;35,Q851&gt;48),1,0)))</f>
        <v/>
      </c>
      <c r="AD851">
        <f>IF(COUNT(AA851:AC851)&lt;3,"",SUM(AA851:AC851))</f>
        <v/>
      </c>
      <c r="AE851">
        <f>IF(L851&gt;=4,2,IF(L851&gt;=2,1,0))</f>
        <v/>
      </c>
      <c r="AF851">
        <f>IF(L851&gt;=5,1,0)</f>
        <v/>
      </c>
      <c r="AG851">
        <f>AE851+AF851</f>
        <v/>
      </c>
      <c r="AH851" s="15">
        <f>IF(M851&lt;&gt;1,"",IF(OR(R851=-9,R851=""),"",R851))</f>
        <v/>
      </c>
      <c r="AI851">
        <f>IF(M851&lt;&gt;1,"",IF(OR(Q851=999,Q851=""),"",Q851))</f>
        <v/>
      </c>
    </row>
    <row r="852">
      <c r="A852" t="inlineStr">
        <is>
          <t>TQRMNOP104347</t>
        </is>
      </c>
      <c r="B852" t="n">
        <v>2025</v>
      </c>
      <c r="C852" t="n">
        <v>1</v>
      </c>
      <c r="D852" t="n">
        <v>1</v>
      </c>
      <c r="E852" t="inlineStr">
        <is>
          <t>S</t>
        </is>
      </c>
      <c r="F852" t="n">
        <v>32</v>
      </c>
      <c r="G852" t="n">
        <v>1180</v>
      </c>
      <c r="H852" t="n">
        <v>1</v>
      </c>
      <c r="I852" t="n">
        <v>2</v>
      </c>
      <c r="J852" t="n">
        <v>24</v>
      </c>
      <c r="K852" t="n">
        <v>2</v>
      </c>
      <c r="L852" t="n">
        <v>6</v>
      </c>
      <c r="M852" t="n">
        <v>1</v>
      </c>
      <c r="N852" t="n">
        <v>3</v>
      </c>
      <c r="O852" t="n">
        <v>1</v>
      </c>
      <c r="P852" t="n">
        <v>1</v>
      </c>
      <c r="Q852" t="n">
        <v>32</v>
      </c>
      <c r="R852" s="15" t="n">
        <v>1167000</v>
      </c>
      <c r="S852" s="15" t="n">
        <v>0</v>
      </c>
      <c r="T852" s="15" t="n">
        <v>1167000</v>
      </c>
      <c r="U852" s="15" t="n">
        <v>121900</v>
      </c>
      <c r="V852">
        <f>IFERROR(VLOOKUP(D852,Tablas_Equivalencia!$A$3:$B$8,2,FALSE),"Sin dato")</f>
        <v/>
      </c>
      <c r="W852">
        <f>IFERROR(VLOOKUP(L852,Tablas_Equivalencia!$D$3:$E$9,2,FALSE),"Sin dato")</f>
        <v/>
      </c>
      <c r="X852">
        <f>IF(I852=1,"Varón","Mujer")</f>
        <v/>
      </c>
      <c r="Y852">
        <f>IFERROR(VLOOKUP(M852,Tablas_Equivalencia!$G$3:$H$6,2,FALSE),"Sin dato")</f>
        <v/>
      </c>
      <c r="Z852">
        <f>IF(J852&lt;=24,"18-24","25-29")</f>
        <v/>
      </c>
      <c r="AA852">
        <f>IF(M852&lt;&gt;1,"",IF(P852=2,1,0))</f>
        <v/>
      </c>
      <c r="AB852">
        <f>IF(M852&lt;&gt;1,"",IF(O852&gt;=2,1,0))</f>
        <v/>
      </c>
      <c r="AC852">
        <f>IF(M852&lt;&gt;1,"",IF(OR(Q852=999,Q852=""),"",IF(OR(Q852&lt;35,Q852&gt;48),1,0)))</f>
        <v/>
      </c>
      <c r="AD852">
        <f>IF(COUNT(AA852:AC852)&lt;3,"",SUM(AA852:AC852))</f>
        <v/>
      </c>
      <c r="AE852">
        <f>IF(L852&gt;=4,2,IF(L852&gt;=2,1,0))</f>
        <v/>
      </c>
      <c r="AF852">
        <f>IF(L852&gt;=5,1,0)</f>
        <v/>
      </c>
      <c r="AG852">
        <f>AE852+AF852</f>
        <v/>
      </c>
      <c r="AH852" s="15">
        <f>IF(M852&lt;&gt;1,"",IF(OR(R852=-9,R852=""),"",R852))</f>
        <v/>
      </c>
      <c r="AI852">
        <f>IF(M852&lt;&gt;1,"",IF(OR(Q852=999,Q852=""),"",Q852))</f>
        <v/>
      </c>
    </row>
    <row r="853">
      <c r="A853" t="inlineStr">
        <is>
          <t>TQRMNOP104356</t>
        </is>
      </c>
      <c r="B853" t="n">
        <v>2025</v>
      </c>
      <c r="C853" t="n">
        <v>1</v>
      </c>
      <c r="D853" t="n">
        <v>1</v>
      </c>
      <c r="E853" t="inlineStr">
        <is>
          <t>S</t>
        </is>
      </c>
      <c r="F853" t="n">
        <v>32</v>
      </c>
      <c r="G853" t="n">
        <v>1206</v>
      </c>
      <c r="H853" t="n">
        <v>2</v>
      </c>
      <c r="I853" t="n">
        <v>1</v>
      </c>
      <c r="J853" t="n">
        <v>29</v>
      </c>
      <c r="K853" t="n">
        <v>1</v>
      </c>
      <c r="L853" t="n">
        <v>4</v>
      </c>
      <c r="M853" t="n">
        <v>3</v>
      </c>
      <c r="R853" s="15" t="n">
        <v>0</v>
      </c>
      <c r="S853" s="15" t="n">
        <v>0</v>
      </c>
      <c r="T853" s="15" t="n">
        <v>0</v>
      </c>
      <c r="U853" s="15" t="n">
        <v>118000</v>
      </c>
      <c r="V853">
        <f>IFERROR(VLOOKUP(D853,Tablas_Equivalencia!$A$3:$B$8,2,FALSE),"Sin dato")</f>
        <v/>
      </c>
      <c r="W853">
        <f>IFERROR(VLOOKUP(L853,Tablas_Equivalencia!$D$3:$E$9,2,FALSE),"Sin dato")</f>
        <v/>
      </c>
      <c r="X853">
        <f>IF(I853=1,"Varón","Mujer")</f>
        <v/>
      </c>
      <c r="Y853">
        <f>IFERROR(VLOOKUP(M853,Tablas_Equivalencia!$G$3:$H$6,2,FALSE),"Sin dato")</f>
        <v/>
      </c>
      <c r="Z853">
        <f>IF(J853&lt;=24,"18-24","25-29")</f>
        <v/>
      </c>
      <c r="AA853">
        <f>IF(M853&lt;&gt;1,"",IF(P853=2,1,0))</f>
        <v/>
      </c>
      <c r="AB853">
        <f>IF(M853&lt;&gt;1,"",IF(O853&gt;=2,1,0))</f>
        <v/>
      </c>
      <c r="AC853">
        <f>IF(M853&lt;&gt;1,"",IF(OR(Q853=999,Q853=""),"",IF(OR(Q853&lt;35,Q853&gt;48),1,0)))</f>
        <v/>
      </c>
      <c r="AD853">
        <f>IF(COUNT(AA853:AC853)&lt;3,"",SUM(AA853:AC853))</f>
        <v/>
      </c>
      <c r="AE853">
        <f>IF(L853&gt;=4,2,IF(L853&gt;=2,1,0))</f>
        <v/>
      </c>
      <c r="AF853">
        <f>IF(L853&gt;=5,1,0)</f>
        <v/>
      </c>
      <c r="AG853">
        <f>AE853+AF853</f>
        <v/>
      </c>
      <c r="AH853" s="15">
        <f>IF(M853&lt;&gt;1,"",IF(OR(R853=-9,R853=""),"",R853))</f>
        <v/>
      </c>
      <c r="AI853">
        <f>IF(M853&lt;&gt;1,"",IF(OR(Q853=999,Q853=""),"",Q853))</f>
        <v/>
      </c>
    </row>
    <row r="854">
      <c r="A854" t="inlineStr">
        <is>
          <t>TQRMNOP104367</t>
        </is>
      </c>
      <c r="B854" t="n">
        <v>2025</v>
      </c>
      <c r="C854" t="n">
        <v>1</v>
      </c>
      <c r="D854" t="n">
        <v>43</v>
      </c>
      <c r="E854" t="inlineStr">
        <is>
          <t>S</t>
        </is>
      </c>
      <c r="F854" t="n">
        <v>20</v>
      </c>
      <c r="G854" t="n">
        <v>1098</v>
      </c>
      <c r="H854" t="n">
        <v>3</v>
      </c>
      <c r="I854" t="n">
        <v>1</v>
      </c>
      <c r="J854" t="n">
        <v>29</v>
      </c>
      <c r="K854" t="n">
        <v>2</v>
      </c>
      <c r="L854" t="n">
        <v>1</v>
      </c>
      <c r="M854" t="n">
        <v>1</v>
      </c>
      <c r="N854" t="n">
        <v>3</v>
      </c>
      <c r="O854" t="n">
        <v>2</v>
      </c>
      <c r="P854" t="n">
        <v>2</v>
      </c>
      <c r="Q854" t="n">
        <v>33</v>
      </c>
      <c r="R854" s="15" t="n">
        <v>297000</v>
      </c>
      <c r="S854" s="15" t="n">
        <v>0</v>
      </c>
      <c r="T854" s="15" t="n">
        <v>297000</v>
      </c>
      <c r="U854" s="15" t="n">
        <v>162000</v>
      </c>
      <c r="V854">
        <f>IFERROR(VLOOKUP(D854,Tablas_Equivalencia!$A$3:$B$8,2,FALSE),"Sin dato")</f>
        <v/>
      </c>
      <c r="W854">
        <f>IFERROR(VLOOKUP(L854,Tablas_Equivalencia!$D$3:$E$9,2,FALSE),"Sin dato")</f>
        <v/>
      </c>
      <c r="X854">
        <f>IF(I854=1,"Varón","Mujer")</f>
        <v/>
      </c>
      <c r="Y854">
        <f>IFERROR(VLOOKUP(M854,Tablas_Equivalencia!$G$3:$H$6,2,FALSE),"Sin dato")</f>
        <v/>
      </c>
      <c r="Z854">
        <f>IF(J854&lt;=24,"18-24","25-29")</f>
        <v/>
      </c>
      <c r="AA854">
        <f>IF(M854&lt;&gt;1,"",IF(P854=2,1,0))</f>
        <v/>
      </c>
      <c r="AB854">
        <f>IF(M854&lt;&gt;1,"",IF(O854&gt;=2,1,0))</f>
        <v/>
      </c>
      <c r="AC854">
        <f>IF(M854&lt;&gt;1,"",IF(OR(Q854=999,Q854=""),"",IF(OR(Q854&lt;35,Q854&gt;48),1,0)))</f>
        <v/>
      </c>
      <c r="AD854">
        <f>IF(COUNT(AA854:AC854)&lt;3,"",SUM(AA854:AC854))</f>
        <v/>
      </c>
      <c r="AE854">
        <f>IF(L854&gt;=4,2,IF(L854&gt;=2,1,0))</f>
        <v/>
      </c>
      <c r="AF854">
        <f>IF(L854&gt;=5,1,0)</f>
        <v/>
      </c>
      <c r="AG854">
        <f>AE854+AF854</f>
        <v/>
      </c>
      <c r="AH854" s="15">
        <f>IF(M854&lt;&gt;1,"",IF(OR(R854=-9,R854=""),"",R854))</f>
        <v/>
      </c>
      <c r="AI854">
        <f>IF(M854&lt;&gt;1,"",IF(OR(Q854=999,Q854=""),"",Q854))</f>
        <v/>
      </c>
    </row>
    <row r="855">
      <c r="A855" t="inlineStr">
        <is>
          <t>TQRMNOP104368</t>
        </is>
      </c>
      <c r="B855" t="n">
        <v>2025</v>
      </c>
      <c r="C855" t="n">
        <v>1</v>
      </c>
      <c r="D855" t="n">
        <v>42</v>
      </c>
      <c r="E855" t="inlineStr">
        <is>
          <t>S</t>
        </is>
      </c>
      <c r="F855" t="n">
        <v>10</v>
      </c>
      <c r="G855" t="n">
        <v>176</v>
      </c>
      <c r="H855" t="n">
        <v>2</v>
      </c>
      <c r="I855" t="n">
        <v>2</v>
      </c>
      <c r="J855" t="n">
        <v>23</v>
      </c>
      <c r="K855" t="n">
        <v>2</v>
      </c>
      <c r="L855" t="n">
        <v>6</v>
      </c>
      <c r="M855" t="n">
        <v>1</v>
      </c>
      <c r="N855" t="n">
        <v>3</v>
      </c>
      <c r="O855" t="n">
        <v>1</v>
      </c>
      <c r="P855" t="n">
        <v>1</v>
      </c>
      <c r="Q855" t="n">
        <v>48</v>
      </c>
      <c r="R855" s="15" t="n">
        <v>489000</v>
      </c>
      <c r="S855" s="15" t="n">
        <v>0</v>
      </c>
      <c r="T855" s="15" t="n">
        <v>489000</v>
      </c>
      <c r="U855" s="15" t="n">
        <v>187900</v>
      </c>
      <c r="V855">
        <f>IFERROR(VLOOKUP(D855,Tablas_Equivalencia!$A$3:$B$8,2,FALSE),"Sin dato")</f>
        <v/>
      </c>
      <c r="W855">
        <f>IFERROR(VLOOKUP(L855,Tablas_Equivalencia!$D$3:$E$9,2,FALSE),"Sin dato")</f>
        <v/>
      </c>
      <c r="X855">
        <f>IF(I855=1,"Varón","Mujer")</f>
        <v/>
      </c>
      <c r="Y855">
        <f>IFERROR(VLOOKUP(M855,Tablas_Equivalencia!$G$3:$H$6,2,FALSE),"Sin dato")</f>
        <v/>
      </c>
      <c r="Z855">
        <f>IF(J855&lt;=24,"18-24","25-29")</f>
        <v/>
      </c>
      <c r="AA855">
        <f>IF(M855&lt;&gt;1,"",IF(P855=2,1,0))</f>
        <v/>
      </c>
      <c r="AB855">
        <f>IF(M855&lt;&gt;1,"",IF(O855&gt;=2,1,0))</f>
        <v/>
      </c>
      <c r="AC855">
        <f>IF(M855&lt;&gt;1,"",IF(OR(Q855=999,Q855=""),"",IF(OR(Q855&lt;35,Q855&gt;48),1,0)))</f>
        <v/>
      </c>
      <c r="AD855">
        <f>IF(COUNT(AA855:AC855)&lt;3,"",SUM(AA855:AC855))</f>
        <v/>
      </c>
      <c r="AE855">
        <f>IF(L855&gt;=4,2,IF(L855&gt;=2,1,0))</f>
        <v/>
      </c>
      <c r="AF855">
        <f>IF(L855&gt;=5,1,0)</f>
        <v/>
      </c>
      <c r="AG855">
        <f>AE855+AF855</f>
        <v/>
      </c>
      <c r="AH855" s="15">
        <f>IF(M855&lt;&gt;1,"",IF(OR(R855=-9,R855=""),"",R855))</f>
        <v/>
      </c>
      <c r="AI855">
        <f>IF(M855&lt;&gt;1,"",IF(OR(Q855=999,Q855=""),"",Q855))</f>
        <v/>
      </c>
    </row>
    <row r="856">
      <c r="A856" t="inlineStr">
        <is>
          <t>TQRMNOP104373</t>
        </is>
      </c>
      <c r="B856" t="n">
        <v>2025</v>
      </c>
      <c r="C856" t="n">
        <v>1</v>
      </c>
      <c r="D856" t="n">
        <v>41</v>
      </c>
      <c r="E856" t="inlineStr">
        <is>
          <t>S</t>
        </is>
      </c>
      <c r="F856" t="n">
        <v>8</v>
      </c>
      <c r="G856" t="n">
        <v>1004</v>
      </c>
      <c r="H856" t="n">
        <v>1</v>
      </c>
      <c r="I856" t="n">
        <v>2</v>
      </c>
      <c r="J856" t="n">
        <v>20</v>
      </c>
      <c r="K856" t="n">
        <v>2</v>
      </c>
      <c r="L856" t="n">
        <v>5</v>
      </c>
      <c r="M856" t="n">
        <v>1</v>
      </c>
      <c r="N856" t="n">
        <v>3</v>
      </c>
      <c r="O856" t="n">
        <v>1</v>
      </c>
      <c r="P856" t="n">
        <v>1</v>
      </c>
      <c r="Q856" t="n">
        <v>49</v>
      </c>
      <c r="R856" s="15" t="n">
        <v>1126000</v>
      </c>
      <c r="S856" s="15" t="n">
        <v>0</v>
      </c>
      <c r="T856" s="15" t="n">
        <v>1126000</v>
      </c>
      <c r="U856" s="15" t="n">
        <v>250600</v>
      </c>
      <c r="V856">
        <f>IFERROR(VLOOKUP(D856,Tablas_Equivalencia!$A$3:$B$8,2,FALSE),"Sin dato")</f>
        <v/>
      </c>
      <c r="W856">
        <f>IFERROR(VLOOKUP(L856,Tablas_Equivalencia!$D$3:$E$9,2,FALSE),"Sin dato")</f>
        <v/>
      </c>
      <c r="X856">
        <f>IF(I856=1,"Varón","Mujer")</f>
        <v/>
      </c>
      <c r="Y856">
        <f>IFERROR(VLOOKUP(M856,Tablas_Equivalencia!$G$3:$H$6,2,FALSE),"Sin dato")</f>
        <v/>
      </c>
      <c r="Z856">
        <f>IF(J856&lt;=24,"18-24","25-29")</f>
        <v/>
      </c>
      <c r="AA856">
        <f>IF(M856&lt;&gt;1,"",IF(P856=2,1,0))</f>
        <v/>
      </c>
      <c r="AB856">
        <f>IF(M856&lt;&gt;1,"",IF(O856&gt;=2,1,0))</f>
        <v/>
      </c>
      <c r="AC856">
        <f>IF(M856&lt;&gt;1,"",IF(OR(Q856=999,Q856=""),"",IF(OR(Q856&lt;35,Q856&gt;48),1,0)))</f>
        <v/>
      </c>
      <c r="AD856">
        <f>IF(COUNT(AA856:AC856)&lt;3,"",SUM(AA856:AC856))</f>
        <v/>
      </c>
      <c r="AE856">
        <f>IF(L856&gt;=4,2,IF(L856&gt;=2,1,0))</f>
        <v/>
      </c>
      <c r="AF856">
        <f>IF(L856&gt;=5,1,0)</f>
        <v/>
      </c>
      <c r="AG856">
        <f>AE856+AF856</f>
        <v/>
      </c>
      <c r="AH856" s="15">
        <f>IF(M856&lt;&gt;1,"",IF(OR(R856=-9,R856=""),"",R856))</f>
        <v/>
      </c>
      <c r="AI856">
        <f>IF(M856&lt;&gt;1,"",IF(OR(Q856=999,Q856=""),"",Q856))</f>
        <v/>
      </c>
    </row>
    <row r="857">
      <c r="A857" t="inlineStr">
        <is>
          <t>TQRMNOP104382</t>
        </is>
      </c>
      <c r="B857" t="n">
        <v>2025</v>
      </c>
      <c r="C857" t="n">
        <v>1</v>
      </c>
      <c r="D857" t="n">
        <v>1</v>
      </c>
      <c r="E857" t="inlineStr">
        <is>
          <t>S</t>
        </is>
      </c>
      <c r="F857" t="n">
        <v>32</v>
      </c>
      <c r="G857" t="n">
        <v>1079</v>
      </c>
      <c r="H857" t="n">
        <v>3</v>
      </c>
      <c r="I857" t="n">
        <v>1</v>
      </c>
      <c r="J857" t="n">
        <v>21</v>
      </c>
      <c r="K857" t="n">
        <v>2</v>
      </c>
      <c r="L857" t="n">
        <v>3</v>
      </c>
      <c r="M857" t="n">
        <v>1</v>
      </c>
      <c r="N857" t="n">
        <v>3</v>
      </c>
      <c r="O857" t="n">
        <v>3</v>
      </c>
      <c r="P857" t="n">
        <v>2</v>
      </c>
      <c r="Q857" t="n">
        <v>13</v>
      </c>
      <c r="R857" s="15" t="n">
        <v>335000</v>
      </c>
      <c r="S857" s="15" t="n">
        <v>0</v>
      </c>
      <c r="T857" s="15" t="n">
        <v>335000</v>
      </c>
      <c r="U857" s="15" t="n">
        <v>157300</v>
      </c>
      <c r="V857">
        <f>IFERROR(VLOOKUP(D857,Tablas_Equivalencia!$A$3:$B$8,2,FALSE),"Sin dato")</f>
        <v/>
      </c>
      <c r="W857">
        <f>IFERROR(VLOOKUP(L857,Tablas_Equivalencia!$D$3:$E$9,2,FALSE),"Sin dato")</f>
        <v/>
      </c>
      <c r="X857">
        <f>IF(I857=1,"Varón","Mujer")</f>
        <v/>
      </c>
      <c r="Y857">
        <f>IFERROR(VLOOKUP(M857,Tablas_Equivalencia!$G$3:$H$6,2,FALSE),"Sin dato")</f>
        <v/>
      </c>
      <c r="Z857">
        <f>IF(J857&lt;=24,"18-24","25-29")</f>
        <v/>
      </c>
      <c r="AA857">
        <f>IF(M857&lt;&gt;1,"",IF(P857=2,1,0))</f>
        <v/>
      </c>
      <c r="AB857">
        <f>IF(M857&lt;&gt;1,"",IF(O857&gt;=2,1,0))</f>
        <v/>
      </c>
      <c r="AC857">
        <f>IF(M857&lt;&gt;1,"",IF(OR(Q857=999,Q857=""),"",IF(OR(Q857&lt;35,Q857&gt;48),1,0)))</f>
        <v/>
      </c>
      <c r="AD857">
        <f>IF(COUNT(AA857:AC857)&lt;3,"",SUM(AA857:AC857))</f>
        <v/>
      </c>
      <c r="AE857">
        <f>IF(L857&gt;=4,2,IF(L857&gt;=2,1,0))</f>
        <v/>
      </c>
      <c r="AF857">
        <f>IF(L857&gt;=5,1,0)</f>
        <v/>
      </c>
      <c r="AG857">
        <f>AE857+AF857</f>
        <v/>
      </c>
      <c r="AH857" s="15">
        <f>IF(M857&lt;&gt;1,"",IF(OR(R857=-9,R857=""),"",R857))</f>
        <v/>
      </c>
      <c r="AI857">
        <f>IF(M857&lt;&gt;1,"",IF(OR(Q857=999,Q857=""),"",Q857))</f>
        <v/>
      </c>
    </row>
    <row r="858">
      <c r="A858" t="inlineStr">
        <is>
          <t>TQRMNOP104386</t>
        </is>
      </c>
      <c r="B858" t="n">
        <v>2025</v>
      </c>
      <c r="C858" t="n">
        <v>1</v>
      </c>
      <c r="D858" t="n">
        <v>1</v>
      </c>
      <c r="E858" t="inlineStr">
        <is>
          <t>S</t>
        </is>
      </c>
      <c r="F858" t="n">
        <v>32</v>
      </c>
      <c r="G858" t="n">
        <v>1749</v>
      </c>
      <c r="H858" t="n">
        <v>3</v>
      </c>
      <c r="I858" t="n">
        <v>1</v>
      </c>
      <c r="J858" t="n">
        <v>28</v>
      </c>
      <c r="K858" t="n">
        <v>1</v>
      </c>
      <c r="L858" t="n">
        <v>4</v>
      </c>
      <c r="M858" t="n">
        <v>1</v>
      </c>
      <c r="N858" t="n">
        <v>3</v>
      </c>
      <c r="O858" t="n">
        <v>2</v>
      </c>
      <c r="P858" t="n">
        <v>2</v>
      </c>
      <c r="Q858" t="n">
        <v>38</v>
      </c>
      <c r="R858" s="15" t="n">
        <v>361000</v>
      </c>
      <c r="S858" s="15" t="n">
        <v>0</v>
      </c>
      <c r="T858" s="15" t="n">
        <v>361000</v>
      </c>
      <c r="U858" s="15" t="n">
        <v>178800</v>
      </c>
      <c r="V858">
        <f>IFERROR(VLOOKUP(D858,Tablas_Equivalencia!$A$3:$B$8,2,FALSE),"Sin dato")</f>
        <v/>
      </c>
      <c r="W858">
        <f>IFERROR(VLOOKUP(L858,Tablas_Equivalencia!$D$3:$E$9,2,FALSE),"Sin dato")</f>
        <v/>
      </c>
      <c r="X858">
        <f>IF(I858=1,"Varón","Mujer")</f>
        <v/>
      </c>
      <c r="Y858">
        <f>IFERROR(VLOOKUP(M858,Tablas_Equivalencia!$G$3:$H$6,2,FALSE),"Sin dato")</f>
        <v/>
      </c>
      <c r="Z858">
        <f>IF(J858&lt;=24,"18-24","25-29")</f>
        <v/>
      </c>
      <c r="AA858">
        <f>IF(M858&lt;&gt;1,"",IF(P858=2,1,0))</f>
        <v/>
      </c>
      <c r="AB858">
        <f>IF(M858&lt;&gt;1,"",IF(O858&gt;=2,1,0))</f>
        <v/>
      </c>
      <c r="AC858">
        <f>IF(M858&lt;&gt;1,"",IF(OR(Q858=999,Q858=""),"",IF(OR(Q858&lt;35,Q858&gt;48),1,0)))</f>
        <v/>
      </c>
      <c r="AD858">
        <f>IF(COUNT(AA858:AC858)&lt;3,"",SUM(AA858:AC858))</f>
        <v/>
      </c>
      <c r="AE858">
        <f>IF(L858&gt;=4,2,IF(L858&gt;=2,1,0))</f>
        <v/>
      </c>
      <c r="AF858">
        <f>IF(L858&gt;=5,1,0)</f>
        <v/>
      </c>
      <c r="AG858">
        <f>AE858+AF858</f>
        <v/>
      </c>
      <c r="AH858" s="15">
        <f>IF(M858&lt;&gt;1,"",IF(OR(R858=-9,R858=""),"",R858))</f>
        <v/>
      </c>
      <c r="AI858">
        <f>IF(M858&lt;&gt;1,"",IF(OR(Q858=999,Q858=""),"",Q858))</f>
        <v/>
      </c>
    </row>
    <row r="859">
      <c r="A859" t="inlineStr">
        <is>
          <t>TQRMNOP104387</t>
        </is>
      </c>
      <c r="B859" t="n">
        <v>2025</v>
      </c>
      <c r="C859" t="n">
        <v>1</v>
      </c>
      <c r="D859" t="n">
        <v>1</v>
      </c>
      <c r="E859" t="inlineStr">
        <is>
          <t>S</t>
        </is>
      </c>
      <c r="F859" t="n">
        <v>32</v>
      </c>
      <c r="G859" t="n">
        <v>962</v>
      </c>
      <c r="H859" t="n">
        <v>3</v>
      </c>
      <c r="I859" t="n">
        <v>1</v>
      </c>
      <c r="J859" t="n">
        <v>28</v>
      </c>
      <c r="K859" t="n">
        <v>2</v>
      </c>
      <c r="L859" t="n">
        <v>6</v>
      </c>
      <c r="M859" t="n">
        <v>1</v>
      </c>
      <c r="N859" t="n">
        <v>2</v>
      </c>
      <c r="O859" t="n">
        <v>1</v>
      </c>
      <c r="P859" t="n">
        <v>1</v>
      </c>
      <c r="Q859" t="n">
        <v>45</v>
      </c>
      <c r="R859" s="15" t="n">
        <v>1835000</v>
      </c>
      <c r="S859" s="15" t="n">
        <v>0</v>
      </c>
      <c r="T859" s="15" t="n">
        <v>1835000</v>
      </c>
      <c r="U859" s="15" t="n">
        <v>138400</v>
      </c>
      <c r="V859">
        <f>IFERROR(VLOOKUP(D859,Tablas_Equivalencia!$A$3:$B$8,2,FALSE),"Sin dato")</f>
        <v/>
      </c>
      <c r="W859">
        <f>IFERROR(VLOOKUP(L859,Tablas_Equivalencia!$D$3:$E$9,2,FALSE),"Sin dato")</f>
        <v/>
      </c>
      <c r="X859">
        <f>IF(I859=1,"Varón","Mujer")</f>
        <v/>
      </c>
      <c r="Y859">
        <f>IFERROR(VLOOKUP(M859,Tablas_Equivalencia!$G$3:$H$6,2,FALSE),"Sin dato")</f>
        <v/>
      </c>
      <c r="Z859">
        <f>IF(J859&lt;=24,"18-24","25-29")</f>
        <v/>
      </c>
      <c r="AA859">
        <f>IF(M859&lt;&gt;1,"",IF(P859=2,1,0))</f>
        <v/>
      </c>
      <c r="AB859">
        <f>IF(M859&lt;&gt;1,"",IF(O859&gt;=2,1,0))</f>
        <v/>
      </c>
      <c r="AC859">
        <f>IF(M859&lt;&gt;1,"",IF(OR(Q859=999,Q859=""),"",IF(OR(Q859&lt;35,Q859&gt;48),1,0)))</f>
        <v/>
      </c>
      <c r="AD859">
        <f>IF(COUNT(AA859:AC859)&lt;3,"",SUM(AA859:AC859))</f>
        <v/>
      </c>
      <c r="AE859">
        <f>IF(L859&gt;=4,2,IF(L859&gt;=2,1,0))</f>
        <v/>
      </c>
      <c r="AF859">
        <f>IF(L859&gt;=5,1,0)</f>
        <v/>
      </c>
      <c r="AG859">
        <f>AE859+AF859</f>
        <v/>
      </c>
      <c r="AH859" s="15">
        <f>IF(M859&lt;&gt;1,"",IF(OR(R859=-9,R859=""),"",R859))</f>
        <v/>
      </c>
      <c r="AI859">
        <f>IF(M859&lt;&gt;1,"",IF(OR(Q859=999,Q859=""),"",Q859))</f>
        <v/>
      </c>
    </row>
    <row r="860">
      <c r="A860" t="inlineStr">
        <is>
          <t>TQRMNOP104390</t>
        </is>
      </c>
      <c r="B860" t="n">
        <v>2025</v>
      </c>
      <c r="C860" t="n">
        <v>1</v>
      </c>
      <c r="D860" t="n">
        <v>40</v>
      </c>
      <c r="E860" t="inlineStr">
        <is>
          <t>S</t>
        </is>
      </c>
      <c r="F860" t="n">
        <v>7</v>
      </c>
      <c r="G860" t="n">
        <v>1341</v>
      </c>
      <c r="H860" t="n">
        <v>1</v>
      </c>
      <c r="I860" t="n">
        <v>1</v>
      </c>
      <c r="J860" t="n">
        <v>21</v>
      </c>
      <c r="K860" t="n">
        <v>2</v>
      </c>
      <c r="L860" t="n">
        <v>3</v>
      </c>
      <c r="M860" t="n">
        <v>2</v>
      </c>
      <c r="R860" s="15" t="n">
        <v>0</v>
      </c>
      <c r="S860" s="15" t="n">
        <v>0</v>
      </c>
      <c r="T860" s="15" t="n">
        <v>0</v>
      </c>
      <c r="U860" s="15" t="n">
        <v>78500</v>
      </c>
      <c r="V860">
        <f>IFERROR(VLOOKUP(D860,Tablas_Equivalencia!$A$3:$B$8,2,FALSE),"Sin dato")</f>
        <v/>
      </c>
      <c r="W860">
        <f>IFERROR(VLOOKUP(L860,Tablas_Equivalencia!$D$3:$E$9,2,FALSE),"Sin dato")</f>
        <v/>
      </c>
      <c r="X860">
        <f>IF(I860=1,"Varón","Mujer")</f>
        <v/>
      </c>
      <c r="Y860">
        <f>IFERROR(VLOOKUP(M860,Tablas_Equivalencia!$G$3:$H$6,2,FALSE),"Sin dato")</f>
        <v/>
      </c>
      <c r="Z860">
        <f>IF(J860&lt;=24,"18-24","25-29")</f>
        <v/>
      </c>
      <c r="AA860">
        <f>IF(M860&lt;&gt;1,"",IF(P860=2,1,0))</f>
        <v/>
      </c>
      <c r="AB860">
        <f>IF(M860&lt;&gt;1,"",IF(O860&gt;=2,1,0))</f>
        <v/>
      </c>
      <c r="AC860">
        <f>IF(M860&lt;&gt;1,"",IF(OR(Q860=999,Q860=""),"",IF(OR(Q860&lt;35,Q860&gt;48),1,0)))</f>
        <v/>
      </c>
      <c r="AD860">
        <f>IF(COUNT(AA860:AC860)&lt;3,"",SUM(AA860:AC860))</f>
        <v/>
      </c>
      <c r="AE860">
        <f>IF(L860&gt;=4,2,IF(L860&gt;=2,1,0))</f>
        <v/>
      </c>
      <c r="AF860">
        <f>IF(L860&gt;=5,1,0)</f>
        <v/>
      </c>
      <c r="AG860">
        <f>AE860+AF860</f>
        <v/>
      </c>
      <c r="AH860" s="15">
        <f>IF(M860&lt;&gt;1,"",IF(OR(R860=-9,R860=""),"",R860))</f>
        <v/>
      </c>
      <c r="AI860">
        <f>IF(M860&lt;&gt;1,"",IF(OR(Q860=999,Q860=""),"",Q860))</f>
        <v/>
      </c>
    </row>
    <row r="861">
      <c r="A861" t="inlineStr">
        <is>
          <t>TQRMNOP104392</t>
        </is>
      </c>
      <c r="B861" t="n">
        <v>2025</v>
      </c>
      <c r="C861" t="n">
        <v>1</v>
      </c>
      <c r="D861" t="n">
        <v>41</v>
      </c>
      <c r="E861" t="inlineStr">
        <is>
          <t>N</t>
        </is>
      </c>
      <c r="F861" t="n">
        <v>12</v>
      </c>
      <c r="G861" t="n">
        <v>1146</v>
      </c>
      <c r="H861" t="n">
        <v>10</v>
      </c>
      <c r="I861" t="n">
        <v>2</v>
      </c>
      <c r="J861" t="n">
        <v>23</v>
      </c>
      <c r="K861" t="n">
        <v>1</v>
      </c>
      <c r="L861" t="n">
        <v>5</v>
      </c>
      <c r="M861" t="n">
        <v>1</v>
      </c>
      <c r="N861" t="n">
        <v>3</v>
      </c>
      <c r="O861" t="n">
        <v>2</v>
      </c>
      <c r="P861" t="n">
        <v>2</v>
      </c>
      <c r="Q861" t="n">
        <v>22</v>
      </c>
      <c r="R861" s="15" t="n">
        <v>241000</v>
      </c>
      <c r="S861" s="15" t="n">
        <v>0</v>
      </c>
      <c r="T861" s="15" t="n">
        <v>241000</v>
      </c>
      <c r="U861" s="15" t="n">
        <v>157000</v>
      </c>
      <c r="V861">
        <f>IFERROR(VLOOKUP(D861,Tablas_Equivalencia!$A$3:$B$8,2,FALSE),"Sin dato")</f>
        <v/>
      </c>
      <c r="W861">
        <f>IFERROR(VLOOKUP(L861,Tablas_Equivalencia!$D$3:$E$9,2,FALSE),"Sin dato")</f>
        <v/>
      </c>
      <c r="X861">
        <f>IF(I861=1,"Varón","Mujer")</f>
        <v/>
      </c>
      <c r="Y861">
        <f>IFERROR(VLOOKUP(M861,Tablas_Equivalencia!$G$3:$H$6,2,FALSE),"Sin dato")</f>
        <v/>
      </c>
      <c r="Z861">
        <f>IF(J861&lt;=24,"18-24","25-29")</f>
        <v/>
      </c>
      <c r="AA861">
        <f>IF(M861&lt;&gt;1,"",IF(P861=2,1,0))</f>
        <v/>
      </c>
      <c r="AB861">
        <f>IF(M861&lt;&gt;1,"",IF(O861&gt;=2,1,0))</f>
        <v/>
      </c>
      <c r="AC861">
        <f>IF(M861&lt;&gt;1,"",IF(OR(Q861=999,Q861=""),"",IF(OR(Q861&lt;35,Q861&gt;48),1,0)))</f>
        <v/>
      </c>
      <c r="AD861">
        <f>IF(COUNT(AA861:AC861)&lt;3,"",SUM(AA861:AC861))</f>
        <v/>
      </c>
      <c r="AE861">
        <f>IF(L861&gt;=4,2,IF(L861&gt;=2,1,0))</f>
        <v/>
      </c>
      <c r="AF861">
        <f>IF(L861&gt;=5,1,0)</f>
        <v/>
      </c>
      <c r="AG861">
        <f>AE861+AF861</f>
        <v/>
      </c>
      <c r="AH861" s="15">
        <f>IF(M861&lt;&gt;1,"",IF(OR(R861=-9,R861=""),"",R861))</f>
        <v/>
      </c>
      <c r="AI861">
        <f>IF(M861&lt;&gt;1,"",IF(OR(Q861=999,Q861=""),"",Q861))</f>
        <v/>
      </c>
    </row>
    <row r="862">
      <c r="A862" t="inlineStr">
        <is>
          <t>TQRMNOP104400</t>
        </is>
      </c>
      <c r="B862" t="n">
        <v>2025</v>
      </c>
      <c r="C862" t="n">
        <v>1</v>
      </c>
      <c r="D862" t="n">
        <v>43</v>
      </c>
      <c r="E862" t="inlineStr">
        <is>
          <t>N</t>
        </is>
      </c>
      <c r="F862" t="n">
        <v>34</v>
      </c>
      <c r="G862" t="n">
        <v>527</v>
      </c>
      <c r="H862" t="n">
        <v>3</v>
      </c>
      <c r="I862" t="n">
        <v>2</v>
      </c>
      <c r="J862" t="n">
        <v>20</v>
      </c>
      <c r="K862" t="n">
        <v>1</v>
      </c>
      <c r="L862" t="n">
        <v>3</v>
      </c>
      <c r="M862" t="n">
        <v>1</v>
      </c>
      <c r="N862" t="n">
        <v>1</v>
      </c>
      <c r="O862" t="n">
        <v>2</v>
      </c>
      <c r="P862" t="n">
        <v>2</v>
      </c>
      <c r="Q862" t="n">
        <v>37</v>
      </c>
      <c r="R862" s="15" t="n">
        <v>200000</v>
      </c>
      <c r="S862" s="15" t="n">
        <v>0</v>
      </c>
      <c r="T862" s="15" t="n">
        <v>200000</v>
      </c>
      <c r="U862" s="15" t="n">
        <v>152800</v>
      </c>
      <c r="V862">
        <f>IFERROR(VLOOKUP(D862,Tablas_Equivalencia!$A$3:$B$8,2,FALSE),"Sin dato")</f>
        <v/>
      </c>
      <c r="W862">
        <f>IFERROR(VLOOKUP(L862,Tablas_Equivalencia!$D$3:$E$9,2,FALSE),"Sin dato")</f>
        <v/>
      </c>
      <c r="X862">
        <f>IF(I862=1,"Varón","Mujer")</f>
        <v/>
      </c>
      <c r="Y862">
        <f>IFERROR(VLOOKUP(M862,Tablas_Equivalencia!$G$3:$H$6,2,FALSE),"Sin dato")</f>
        <v/>
      </c>
      <c r="Z862">
        <f>IF(J862&lt;=24,"18-24","25-29")</f>
        <v/>
      </c>
      <c r="AA862">
        <f>IF(M862&lt;&gt;1,"",IF(P862=2,1,0))</f>
        <v/>
      </c>
      <c r="AB862">
        <f>IF(M862&lt;&gt;1,"",IF(O862&gt;=2,1,0))</f>
        <v/>
      </c>
      <c r="AC862">
        <f>IF(M862&lt;&gt;1,"",IF(OR(Q862=999,Q862=""),"",IF(OR(Q862&lt;35,Q862&gt;48),1,0)))</f>
        <v/>
      </c>
      <c r="AD862">
        <f>IF(COUNT(AA862:AC862)&lt;3,"",SUM(AA862:AC862))</f>
        <v/>
      </c>
      <c r="AE862">
        <f>IF(L862&gt;=4,2,IF(L862&gt;=2,1,0))</f>
        <v/>
      </c>
      <c r="AF862">
        <f>IF(L862&gt;=5,1,0)</f>
        <v/>
      </c>
      <c r="AG862">
        <f>AE862+AF862</f>
        <v/>
      </c>
      <c r="AH862" s="15">
        <f>IF(M862&lt;&gt;1,"",IF(OR(R862=-9,R862=""),"",R862))</f>
        <v/>
      </c>
      <c r="AI862">
        <f>IF(M862&lt;&gt;1,"",IF(OR(Q862=999,Q862=""),"",Q862))</f>
        <v/>
      </c>
    </row>
    <row r="863">
      <c r="A863" t="inlineStr">
        <is>
          <t>TQRMNOP104411</t>
        </is>
      </c>
      <c r="B863" t="n">
        <v>2025</v>
      </c>
      <c r="C863" t="n">
        <v>1</v>
      </c>
      <c r="D863" t="n">
        <v>43</v>
      </c>
      <c r="E863" t="inlineStr">
        <is>
          <t>N</t>
        </is>
      </c>
      <c r="F863" t="n">
        <v>29</v>
      </c>
      <c r="G863" t="n">
        <v>986</v>
      </c>
      <c r="H863" t="n">
        <v>2</v>
      </c>
      <c r="I863" t="n">
        <v>1</v>
      </c>
      <c r="J863" t="n">
        <v>29</v>
      </c>
      <c r="K863" t="n">
        <v>2</v>
      </c>
      <c r="L863" t="n">
        <v>3</v>
      </c>
      <c r="M863" t="n">
        <v>3</v>
      </c>
      <c r="R863" s="15" t="n">
        <v>0</v>
      </c>
      <c r="S863" s="15" t="n">
        <v>0</v>
      </c>
      <c r="T863" s="15" t="n">
        <v>0</v>
      </c>
      <c r="U863" s="15" t="n">
        <v>520000</v>
      </c>
      <c r="V863">
        <f>IFERROR(VLOOKUP(D863,Tablas_Equivalencia!$A$3:$B$8,2,FALSE),"Sin dato")</f>
        <v/>
      </c>
      <c r="W863">
        <f>IFERROR(VLOOKUP(L863,Tablas_Equivalencia!$D$3:$E$9,2,FALSE),"Sin dato")</f>
        <v/>
      </c>
      <c r="X863">
        <f>IF(I863=1,"Varón","Mujer")</f>
        <v/>
      </c>
      <c r="Y863">
        <f>IFERROR(VLOOKUP(M863,Tablas_Equivalencia!$G$3:$H$6,2,FALSE),"Sin dato")</f>
        <v/>
      </c>
      <c r="Z863">
        <f>IF(J863&lt;=24,"18-24","25-29")</f>
        <v/>
      </c>
      <c r="AA863">
        <f>IF(M863&lt;&gt;1,"",IF(P863=2,1,0))</f>
        <v/>
      </c>
      <c r="AB863">
        <f>IF(M863&lt;&gt;1,"",IF(O863&gt;=2,1,0))</f>
        <v/>
      </c>
      <c r="AC863">
        <f>IF(M863&lt;&gt;1,"",IF(OR(Q863=999,Q863=""),"",IF(OR(Q863&lt;35,Q863&gt;48),1,0)))</f>
        <v/>
      </c>
      <c r="AD863">
        <f>IF(COUNT(AA863:AC863)&lt;3,"",SUM(AA863:AC863))</f>
        <v/>
      </c>
      <c r="AE863">
        <f>IF(L863&gt;=4,2,IF(L863&gt;=2,1,0))</f>
        <v/>
      </c>
      <c r="AF863">
        <f>IF(L863&gt;=5,1,0)</f>
        <v/>
      </c>
      <c r="AG863">
        <f>AE863+AF863</f>
        <v/>
      </c>
      <c r="AH863" s="15">
        <f>IF(M863&lt;&gt;1,"",IF(OR(R863=-9,R863=""),"",R863))</f>
        <v/>
      </c>
      <c r="AI863">
        <f>IF(M863&lt;&gt;1,"",IF(OR(Q863=999,Q863=""),"",Q863))</f>
        <v/>
      </c>
    </row>
    <row r="864">
      <c r="A864" t="inlineStr">
        <is>
          <t>TQRMNOP104416</t>
        </is>
      </c>
      <c r="B864" t="n">
        <v>2025</v>
      </c>
      <c r="C864" t="n">
        <v>1</v>
      </c>
      <c r="D864" t="n">
        <v>42</v>
      </c>
      <c r="E864" t="inlineStr">
        <is>
          <t>S</t>
        </is>
      </c>
      <c r="F864" t="n">
        <v>10</v>
      </c>
      <c r="G864" t="n">
        <v>471</v>
      </c>
      <c r="H864" t="n">
        <v>2</v>
      </c>
      <c r="I864" t="n">
        <v>2</v>
      </c>
      <c r="J864" t="n">
        <v>21</v>
      </c>
      <c r="K864" t="n">
        <v>2</v>
      </c>
      <c r="L864" t="n">
        <v>5</v>
      </c>
      <c r="M864" t="n">
        <v>1</v>
      </c>
      <c r="N864" t="n">
        <v>3</v>
      </c>
      <c r="O864" t="n">
        <v>1</v>
      </c>
      <c r="P864" t="n">
        <v>1</v>
      </c>
      <c r="Q864" t="n">
        <v>6</v>
      </c>
      <c r="R864" s="15" t="n">
        <v>288000</v>
      </c>
      <c r="S864" s="15" t="n">
        <v>141000</v>
      </c>
      <c r="T864" s="15" t="n">
        <v>429000</v>
      </c>
      <c r="U864" s="15" t="n">
        <v>118500</v>
      </c>
      <c r="V864">
        <f>IFERROR(VLOOKUP(D864,Tablas_Equivalencia!$A$3:$B$8,2,FALSE),"Sin dato")</f>
        <v/>
      </c>
      <c r="W864">
        <f>IFERROR(VLOOKUP(L864,Tablas_Equivalencia!$D$3:$E$9,2,FALSE),"Sin dato")</f>
        <v/>
      </c>
      <c r="X864">
        <f>IF(I864=1,"Varón","Mujer")</f>
        <v/>
      </c>
      <c r="Y864">
        <f>IFERROR(VLOOKUP(M864,Tablas_Equivalencia!$G$3:$H$6,2,FALSE),"Sin dato")</f>
        <v/>
      </c>
      <c r="Z864">
        <f>IF(J864&lt;=24,"18-24","25-29")</f>
        <v/>
      </c>
      <c r="AA864">
        <f>IF(M864&lt;&gt;1,"",IF(P864=2,1,0))</f>
        <v/>
      </c>
      <c r="AB864">
        <f>IF(M864&lt;&gt;1,"",IF(O864&gt;=2,1,0))</f>
        <v/>
      </c>
      <c r="AC864">
        <f>IF(M864&lt;&gt;1,"",IF(OR(Q864=999,Q864=""),"",IF(OR(Q864&lt;35,Q864&gt;48),1,0)))</f>
        <v/>
      </c>
      <c r="AD864">
        <f>IF(COUNT(AA864:AC864)&lt;3,"",SUM(AA864:AC864))</f>
        <v/>
      </c>
      <c r="AE864">
        <f>IF(L864&gt;=4,2,IF(L864&gt;=2,1,0))</f>
        <v/>
      </c>
      <c r="AF864">
        <f>IF(L864&gt;=5,1,0)</f>
        <v/>
      </c>
      <c r="AG864">
        <f>AE864+AF864</f>
        <v/>
      </c>
      <c r="AH864" s="15">
        <f>IF(M864&lt;&gt;1,"",IF(OR(R864=-9,R864=""),"",R864))</f>
        <v/>
      </c>
      <c r="AI864">
        <f>IF(M864&lt;&gt;1,"",IF(OR(Q864=999,Q864=""),"",Q864))</f>
        <v/>
      </c>
    </row>
    <row r="865">
      <c r="A865" t="inlineStr">
        <is>
          <t>TQRMNOP104419</t>
        </is>
      </c>
      <c r="B865" t="n">
        <v>2025</v>
      </c>
      <c r="C865" t="n">
        <v>1</v>
      </c>
      <c r="D865" t="n">
        <v>1</v>
      </c>
      <c r="E865" t="inlineStr">
        <is>
          <t>S</t>
        </is>
      </c>
      <c r="F865" t="n">
        <v>33</v>
      </c>
      <c r="G865" t="n">
        <v>1314</v>
      </c>
      <c r="H865" t="n">
        <v>3</v>
      </c>
      <c r="I865" t="n">
        <v>1</v>
      </c>
      <c r="J865" t="n">
        <v>23</v>
      </c>
      <c r="K865" t="n">
        <v>2</v>
      </c>
      <c r="L865" t="n">
        <v>5</v>
      </c>
      <c r="M865" t="n">
        <v>1</v>
      </c>
      <c r="N865" t="n">
        <v>3</v>
      </c>
      <c r="O865" t="n">
        <v>1</v>
      </c>
      <c r="P865" t="n">
        <v>1</v>
      </c>
      <c r="Q865" t="n">
        <v>45</v>
      </c>
      <c r="R865" s="15" t="n">
        <v>1316000</v>
      </c>
      <c r="S865" s="15" t="n">
        <v>0</v>
      </c>
      <c r="T865" s="15" t="n">
        <v>1316000</v>
      </c>
      <c r="U865" s="15" t="n">
        <v>58100</v>
      </c>
      <c r="V865">
        <f>IFERROR(VLOOKUP(D865,Tablas_Equivalencia!$A$3:$B$8,2,FALSE),"Sin dato")</f>
        <v/>
      </c>
      <c r="W865">
        <f>IFERROR(VLOOKUP(L865,Tablas_Equivalencia!$D$3:$E$9,2,FALSE),"Sin dato")</f>
        <v/>
      </c>
      <c r="X865">
        <f>IF(I865=1,"Varón","Mujer")</f>
        <v/>
      </c>
      <c r="Y865">
        <f>IFERROR(VLOOKUP(M865,Tablas_Equivalencia!$G$3:$H$6,2,FALSE),"Sin dato")</f>
        <v/>
      </c>
      <c r="Z865">
        <f>IF(J865&lt;=24,"18-24","25-29")</f>
        <v/>
      </c>
      <c r="AA865">
        <f>IF(M865&lt;&gt;1,"",IF(P865=2,1,0))</f>
        <v/>
      </c>
      <c r="AB865">
        <f>IF(M865&lt;&gt;1,"",IF(O865&gt;=2,1,0))</f>
        <v/>
      </c>
      <c r="AC865">
        <f>IF(M865&lt;&gt;1,"",IF(OR(Q865=999,Q865=""),"",IF(OR(Q865&lt;35,Q865&gt;48),1,0)))</f>
        <v/>
      </c>
      <c r="AD865">
        <f>IF(COUNT(AA865:AC865)&lt;3,"",SUM(AA865:AC865))</f>
        <v/>
      </c>
      <c r="AE865">
        <f>IF(L865&gt;=4,2,IF(L865&gt;=2,1,0))</f>
        <v/>
      </c>
      <c r="AF865">
        <f>IF(L865&gt;=5,1,0)</f>
        <v/>
      </c>
      <c r="AG865">
        <f>AE865+AF865</f>
        <v/>
      </c>
      <c r="AH865" s="15">
        <f>IF(M865&lt;&gt;1,"",IF(OR(R865=-9,R865=""),"",R865))</f>
        <v/>
      </c>
      <c r="AI865">
        <f>IF(M865&lt;&gt;1,"",IF(OR(Q865=999,Q865=""),"",Q865))</f>
        <v/>
      </c>
    </row>
    <row r="866">
      <c r="A866" t="inlineStr">
        <is>
          <t>TQRMNOP104425</t>
        </is>
      </c>
      <c r="B866" t="n">
        <v>2025</v>
      </c>
      <c r="C866" t="n">
        <v>1</v>
      </c>
      <c r="D866" t="n">
        <v>42</v>
      </c>
      <c r="E866" t="inlineStr">
        <is>
          <t>N</t>
        </is>
      </c>
      <c r="F866" t="n">
        <v>25</v>
      </c>
      <c r="G866" t="n">
        <v>741</v>
      </c>
      <c r="H866" t="n">
        <v>3</v>
      </c>
      <c r="I866" t="n">
        <v>1</v>
      </c>
      <c r="J866" t="n">
        <v>18</v>
      </c>
      <c r="K866" t="n">
        <v>2</v>
      </c>
      <c r="L866" t="n">
        <v>3</v>
      </c>
      <c r="M866" t="n">
        <v>3</v>
      </c>
      <c r="R866" s="15" t="n">
        <v>0</v>
      </c>
      <c r="S866" s="15" t="n">
        <v>0</v>
      </c>
      <c r="T866" s="15" t="n">
        <v>0</v>
      </c>
      <c r="U866" s="15" t="n">
        <v>75000</v>
      </c>
      <c r="V866">
        <f>IFERROR(VLOOKUP(D866,Tablas_Equivalencia!$A$3:$B$8,2,FALSE),"Sin dato")</f>
        <v/>
      </c>
      <c r="W866">
        <f>IFERROR(VLOOKUP(L866,Tablas_Equivalencia!$D$3:$E$9,2,FALSE),"Sin dato")</f>
        <v/>
      </c>
      <c r="X866">
        <f>IF(I866=1,"Varón","Mujer")</f>
        <v/>
      </c>
      <c r="Y866">
        <f>IFERROR(VLOOKUP(M866,Tablas_Equivalencia!$G$3:$H$6,2,FALSE),"Sin dato")</f>
        <v/>
      </c>
      <c r="Z866">
        <f>IF(J866&lt;=24,"18-24","25-29")</f>
        <v/>
      </c>
      <c r="AA866">
        <f>IF(M866&lt;&gt;1,"",IF(P866=2,1,0))</f>
        <v/>
      </c>
      <c r="AB866">
        <f>IF(M866&lt;&gt;1,"",IF(O866&gt;=2,1,0))</f>
        <v/>
      </c>
      <c r="AC866">
        <f>IF(M866&lt;&gt;1,"",IF(OR(Q866=999,Q866=""),"",IF(OR(Q866&lt;35,Q866&gt;48),1,0)))</f>
        <v/>
      </c>
      <c r="AD866">
        <f>IF(COUNT(AA866:AC866)&lt;3,"",SUM(AA866:AC866))</f>
        <v/>
      </c>
      <c r="AE866">
        <f>IF(L866&gt;=4,2,IF(L866&gt;=2,1,0))</f>
        <v/>
      </c>
      <c r="AF866">
        <f>IF(L866&gt;=5,1,0)</f>
        <v/>
      </c>
      <c r="AG866">
        <f>AE866+AF866</f>
        <v/>
      </c>
      <c r="AH866" s="15">
        <f>IF(M866&lt;&gt;1,"",IF(OR(R866=-9,R866=""),"",R866))</f>
        <v/>
      </c>
      <c r="AI866">
        <f>IF(M866&lt;&gt;1,"",IF(OR(Q866=999,Q866=""),"",Q866))</f>
        <v/>
      </c>
    </row>
    <row r="867">
      <c r="A867" t="inlineStr">
        <is>
          <t>TQRMNOP104429</t>
        </is>
      </c>
      <c r="B867" t="n">
        <v>2025</v>
      </c>
      <c r="C867" t="n">
        <v>1</v>
      </c>
      <c r="D867" t="n">
        <v>43</v>
      </c>
      <c r="E867" t="inlineStr">
        <is>
          <t>N</t>
        </is>
      </c>
      <c r="F867" t="n">
        <v>38</v>
      </c>
      <c r="G867" t="n">
        <v>961</v>
      </c>
      <c r="H867" t="n">
        <v>1</v>
      </c>
      <c r="I867" t="n">
        <v>1</v>
      </c>
      <c r="J867" t="n">
        <v>23</v>
      </c>
      <c r="K867" t="n">
        <v>2</v>
      </c>
      <c r="L867" t="n">
        <v>5</v>
      </c>
      <c r="M867" t="n">
        <v>1</v>
      </c>
      <c r="N867" t="n">
        <v>3</v>
      </c>
      <c r="O867" t="n">
        <v>2</v>
      </c>
      <c r="P867" t="n">
        <v>2</v>
      </c>
      <c r="Q867" t="n">
        <v>10</v>
      </c>
      <c r="R867" s="15" t="n">
        <v>-9</v>
      </c>
      <c r="S867" s="15" t="n">
        <v>0</v>
      </c>
      <c r="T867" s="15" t="n">
        <v>0</v>
      </c>
      <c r="U867" s="15" t="n">
        <v>157700</v>
      </c>
      <c r="V867">
        <f>IFERROR(VLOOKUP(D867,Tablas_Equivalencia!$A$3:$B$8,2,FALSE),"Sin dato")</f>
        <v/>
      </c>
      <c r="W867">
        <f>IFERROR(VLOOKUP(L867,Tablas_Equivalencia!$D$3:$E$9,2,FALSE),"Sin dato")</f>
        <v/>
      </c>
      <c r="X867">
        <f>IF(I867=1,"Varón","Mujer")</f>
        <v/>
      </c>
      <c r="Y867">
        <f>IFERROR(VLOOKUP(M867,Tablas_Equivalencia!$G$3:$H$6,2,FALSE),"Sin dato")</f>
        <v/>
      </c>
      <c r="Z867">
        <f>IF(J867&lt;=24,"18-24","25-29")</f>
        <v/>
      </c>
      <c r="AA867">
        <f>IF(M867&lt;&gt;1,"",IF(P867=2,1,0))</f>
        <v/>
      </c>
      <c r="AB867">
        <f>IF(M867&lt;&gt;1,"",IF(O867&gt;=2,1,0))</f>
        <v/>
      </c>
      <c r="AC867">
        <f>IF(M867&lt;&gt;1,"",IF(OR(Q867=999,Q867=""),"",IF(OR(Q867&lt;35,Q867&gt;48),1,0)))</f>
        <v/>
      </c>
      <c r="AD867">
        <f>IF(COUNT(AA867:AC867)&lt;3,"",SUM(AA867:AC867))</f>
        <v/>
      </c>
      <c r="AE867">
        <f>IF(L867&gt;=4,2,IF(L867&gt;=2,1,0))</f>
        <v/>
      </c>
      <c r="AF867">
        <f>IF(L867&gt;=5,1,0)</f>
        <v/>
      </c>
      <c r="AG867">
        <f>AE867+AF867</f>
        <v/>
      </c>
      <c r="AH867" s="15">
        <f>IF(M867&lt;&gt;1,"",IF(OR(R867=-9,R867=""),"",R867))</f>
        <v/>
      </c>
      <c r="AI867">
        <f>IF(M867&lt;&gt;1,"",IF(OR(Q867=999,Q867=""),"",Q867))</f>
        <v/>
      </c>
    </row>
    <row r="868">
      <c r="A868" t="inlineStr">
        <is>
          <t>TQRMNOP104430</t>
        </is>
      </c>
      <c r="B868" t="n">
        <v>2025</v>
      </c>
      <c r="C868" t="n">
        <v>1</v>
      </c>
      <c r="D868" t="n">
        <v>43</v>
      </c>
      <c r="E868" t="inlineStr">
        <is>
          <t>N</t>
        </is>
      </c>
      <c r="F868" t="n">
        <v>34</v>
      </c>
      <c r="G868" t="n">
        <v>1000</v>
      </c>
      <c r="H868" t="n">
        <v>1</v>
      </c>
      <c r="I868" t="n">
        <v>2</v>
      </c>
      <c r="J868" t="n">
        <v>20</v>
      </c>
      <c r="K868" t="n">
        <v>1</v>
      </c>
      <c r="L868" t="n">
        <v>5</v>
      </c>
      <c r="M868" t="n">
        <v>1</v>
      </c>
      <c r="N868" t="n">
        <v>3</v>
      </c>
      <c r="O868" t="n">
        <v>1</v>
      </c>
      <c r="P868" t="n">
        <v>2</v>
      </c>
      <c r="Q868" t="n">
        <v>25</v>
      </c>
      <c r="R868" s="15" t="n">
        <v>379000</v>
      </c>
      <c r="S868" s="15" t="n">
        <v>0</v>
      </c>
      <c r="T868" s="15" t="n">
        <v>379000</v>
      </c>
      <c r="U868" s="15" t="n">
        <v>311200</v>
      </c>
      <c r="V868">
        <f>IFERROR(VLOOKUP(D868,Tablas_Equivalencia!$A$3:$B$8,2,FALSE),"Sin dato")</f>
        <v/>
      </c>
      <c r="W868">
        <f>IFERROR(VLOOKUP(L868,Tablas_Equivalencia!$D$3:$E$9,2,FALSE),"Sin dato")</f>
        <v/>
      </c>
      <c r="X868">
        <f>IF(I868=1,"Varón","Mujer")</f>
        <v/>
      </c>
      <c r="Y868">
        <f>IFERROR(VLOOKUP(M868,Tablas_Equivalencia!$G$3:$H$6,2,FALSE),"Sin dato")</f>
        <v/>
      </c>
      <c r="Z868">
        <f>IF(J868&lt;=24,"18-24","25-29")</f>
        <v/>
      </c>
      <c r="AA868">
        <f>IF(M868&lt;&gt;1,"",IF(P868=2,1,0))</f>
        <v/>
      </c>
      <c r="AB868">
        <f>IF(M868&lt;&gt;1,"",IF(O868&gt;=2,1,0))</f>
        <v/>
      </c>
      <c r="AC868">
        <f>IF(M868&lt;&gt;1,"",IF(OR(Q868=999,Q868=""),"",IF(OR(Q868&lt;35,Q868&gt;48),1,0)))</f>
        <v/>
      </c>
      <c r="AD868">
        <f>IF(COUNT(AA868:AC868)&lt;3,"",SUM(AA868:AC868))</f>
        <v/>
      </c>
      <c r="AE868">
        <f>IF(L868&gt;=4,2,IF(L868&gt;=2,1,0))</f>
        <v/>
      </c>
      <c r="AF868">
        <f>IF(L868&gt;=5,1,0)</f>
        <v/>
      </c>
      <c r="AG868">
        <f>AE868+AF868</f>
        <v/>
      </c>
      <c r="AH868" s="15">
        <f>IF(M868&lt;&gt;1,"",IF(OR(R868=-9,R868=""),"",R868))</f>
        <v/>
      </c>
      <c r="AI868">
        <f>IF(M868&lt;&gt;1,"",IF(OR(Q868=999,Q868=""),"",Q868))</f>
        <v/>
      </c>
    </row>
    <row r="869">
      <c r="A869" t="inlineStr">
        <is>
          <t>TQRMNOP104435</t>
        </is>
      </c>
      <c r="B869" t="n">
        <v>2025</v>
      </c>
      <c r="C869" t="n">
        <v>1</v>
      </c>
      <c r="D869" t="n">
        <v>43</v>
      </c>
      <c r="E869" t="inlineStr">
        <is>
          <t>S</t>
        </is>
      </c>
      <c r="F869" t="n">
        <v>17</v>
      </c>
      <c r="G869" t="n">
        <v>834</v>
      </c>
      <c r="H869" t="n">
        <v>2</v>
      </c>
      <c r="I869" t="n">
        <v>2</v>
      </c>
      <c r="J869" t="n">
        <v>21</v>
      </c>
      <c r="K869" t="n">
        <v>1</v>
      </c>
      <c r="L869" t="n">
        <v>5</v>
      </c>
      <c r="M869" t="n">
        <v>1</v>
      </c>
      <c r="N869" t="n">
        <v>1</v>
      </c>
      <c r="O869" t="n">
        <v>1</v>
      </c>
      <c r="P869" t="n">
        <v>1</v>
      </c>
      <c r="Q869" t="n">
        <v>48</v>
      </c>
      <c r="R869" s="15" t="n">
        <v>1212000</v>
      </c>
      <c r="S869" s="15" t="n">
        <v>0</v>
      </c>
      <c r="T869" s="15" t="n">
        <v>1212000</v>
      </c>
      <c r="U869" s="15" t="n">
        <v>292700</v>
      </c>
      <c r="V869">
        <f>IFERROR(VLOOKUP(D869,Tablas_Equivalencia!$A$3:$B$8,2,FALSE),"Sin dato")</f>
        <v/>
      </c>
      <c r="W869">
        <f>IFERROR(VLOOKUP(L869,Tablas_Equivalencia!$D$3:$E$9,2,FALSE),"Sin dato")</f>
        <v/>
      </c>
      <c r="X869">
        <f>IF(I869=1,"Varón","Mujer")</f>
        <v/>
      </c>
      <c r="Y869">
        <f>IFERROR(VLOOKUP(M869,Tablas_Equivalencia!$G$3:$H$6,2,FALSE),"Sin dato")</f>
        <v/>
      </c>
      <c r="Z869">
        <f>IF(J869&lt;=24,"18-24","25-29")</f>
        <v/>
      </c>
      <c r="AA869">
        <f>IF(M869&lt;&gt;1,"",IF(P869=2,1,0))</f>
        <v/>
      </c>
      <c r="AB869">
        <f>IF(M869&lt;&gt;1,"",IF(O869&gt;=2,1,0))</f>
        <v/>
      </c>
      <c r="AC869">
        <f>IF(M869&lt;&gt;1,"",IF(OR(Q869=999,Q869=""),"",IF(OR(Q869&lt;35,Q869&gt;48),1,0)))</f>
        <v/>
      </c>
      <c r="AD869">
        <f>IF(COUNT(AA869:AC869)&lt;3,"",SUM(AA869:AC869))</f>
        <v/>
      </c>
      <c r="AE869">
        <f>IF(L869&gt;=4,2,IF(L869&gt;=2,1,0))</f>
        <v/>
      </c>
      <c r="AF869">
        <f>IF(L869&gt;=5,1,0)</f>
        <v/>
      </c>
      <c r="AG869">
        <f>AE869+AF869</f>
        <v/>
      </c>
      <c r="AH869" s="15">
        <f>IF(M869&lt;&gt;1,"",IF(OR(R869=-9,R869=""),"",R869))</f>
        <v/>
      </c>
      <c r="AI869">
        <f>IF(M869&lt;&gt;1,"",IF(OR(Q869=999,Q869=""),"",Q869))</f>
        <v/>
      </c>
    </row>
    <row r="870">
      <c r="A870" t="inlineStr">
        <is>
          <t>TQRMNOP104448</t>
        </is>
      </c>
      <c r="B870" t="n">
        <v>2025</v>
      </c>
      <c r="C870" t="n">
        <v>1</v>
      </c>
      <c r="D870" t="n">
        <v>42</v>
      </c>
      <c r="E870" t="inlineStr">
        <is>
          <t>S</t>
        </is>
      </c>
      <c r="F870" t="n">
        <v>10</v>
      </c>
      <c r="G870" t="n">
        <v>1390</v>
      </c>
      <c r="H870" t="n">
        <v>1</v>
      </c>
      <c r="I870" t="n">
        <v>1</v>
      </c>
      <c r="J870" t="n">
        <v>27</v>
      </c>
      <c r="K870" t="n">
        <v>2</v>
      </c>
      <c r="L870" t="n">
        <v>4</v>
      </c>
      <c r="M870" t="n">
        <v>1</v>
      </c>
      <c r="N870" t="n">
        <v>3</v>
      </c>
      <c r="O870" t="n">
        <v>1</v>
      </c>
      <c r="P870" t="n">
        <v>1</v>
      </c>
      <c r="Q870" t="n">
        <v>8</v>
      </c>
      <c r="R870" s="15" t="n">
        <v>391000</v>
      </c>
      <c r="S870" s="15" t="n">
        <v>0</v>
      </c>
      <c r="T870" s="15" t="n">
        <v>391000</v>
      </c>
      <c r="U870" s="15" t="n">
        <v>138500</v>
      </c>
      <c r="V870">
        <f>IFERROR(VLOOKUP(D870,Tablas_Equivalencia!$A$3:$B$8,2,FALSE),"Sin dato")</f>
        <v/>
      </c>
      <c r="W870">
        <f>IFERROR(VLOOKUP(L870,Tablas_Equivalencia!$D$3:$E$9,2,FALSE),"Sin dato")</f>
        <v/>
      </c>
      <c r="X870">
        <f>IF(I870=1,"Varón","Mujer")</f>
        <v/>
      </c>
      <c r="Y870">
        <f>IFERROR(VLOOKUP(M870,Tablas_Equivalencia!$G$3:$H$6,2,FALSE),"Sin dato")</f>
        <v/>
      </c>
      <c r="Z870">
        <f>IF(J870&lt;=24,"18-24","25-29")</f>
        <v/>
      </c>
      <c r="AA870">
        <f>IF(M870&lt;&gt;1,"",IF(P870=2,1,0))</f>
        <v/>
      </c>
      <c r="AB870">
        <f>IF(M870&lt;&gt;1,"",IF(O870&gt;=2,1,0))</f>
        <v/>
      </c>
      <c r="AC870">
        <f>IF(M870&lt;&gt;1,"",IF(OR(Q870=999,Q870=""),"",IF(OR(Q870&lt;35,Q870&gt;48),1,0)))</f>
        <v/>
      </c>
      <c r="AD870">
        <f>IF(COUNT(AA870:AC870)&lt;3,"",SUM(AA870:AC870))</f>
        <v/>
      </c>
      <c r="AE870">
        <f>IF(L870&gt;=4,2,IF(L870&gt;=2,1,0))</f>
        <v/>
      </c>
      <c r="AF870">
        <f>IF(L870&gt;=5,1,0)</f>
        <v/>
      </c>
      <c r="AG870">
        <f>AE870+AF870</f>
        <v/>
      </c>
      <c r="AH870" s="15">
        <f>IF(M870&lt;&gt;1,"",IF(OR(R870=-9,R870=""),"",R870))</f>
        <v/>
      </c>
      <c r="AI870">
        <f>IF(M870&lt;&gt;1,"",IF(OR(Q870=999,Q870=""),"",Q870))</f>
        <v/>
      </c>
    </row>
    <row r="871">
      <c r="A871" t="inlineStr">
        <is>
          <t>TQRMNOP104449</t>
        </is>
      </c>
      <c r="B871" t="n">
        <v>2025</v>
      </c>
      <c r="C871" t="n">
        <v>1</v>
      </c>
      <c r="D871" t="n">
        <v>43</v>
      </c>
      <c r="E871" t="inlineStr">
        <is>
          <t>N</t>
        </is>
      </c>
      <c r="F871" t="n">
        <v>34</v>
      </c>
      <c r="G871" t="n">
        <v>1080</v>
      </c>
      <c r="H871" t="n">
        <v>1</v>
      </c>
      <c r="I871" t="n">
        <v>2</v>
      </c>
      <c r="J871" t="n">
        <v>25</v>
      </c>
      <c r="K871" t="n">
        <v>1</v>
      </c>
      <c r="L871" t="n">
        <v>5</v>
      </c>
      <c r="M871" t="n">
        <v>1</v>
      </c>
      <c r="N871" t="n">
        <v>3</v>
      </c>
      <c r="O871" t="n">
        <v>1</v>
      </c>
      <c r="P871" t="n">
        <v>2</v>
      </c>
      <c r="Q871" t="n">
        <v>34</v>
      </c>
      <c r="R871" s="15" t="n">
        <v>226000</v>
      </c>
      <c r="S871" s="15" t="n">
        <v>0</v>
      </c>
      <c r="T871" s="15" t="n">
        <v>226000</v>
      </c>
      <c r="U871" s="15" t="n">
        <v>163200</v>
      </c>
      <c r="V871">
        <f>IFERROR(VLOOKUP(D871,Tablas_Equivalencia!$A$3:$B$8,2,FALSE),"Sin dato")</f>
        <v/>
      </c>
      <c r="W871">
        <f>IFERROR(VLOOKUP(L871,Tablas_Equivalencia!$D$3:$E$9,2,FALSE),"Sin dato")</f>
        <v/>
      </c>
      <c r="X871">
        <f>IF(I871=1,"Varón","Mujer")</f>
        <v/>
      </c>
      <c r="Y871">
        <f>IFERROR(VLOOKUP(M871,Tablas_Equivalencia!$G$3:$H$6,2,FALSE),"Sin dato")</f>
        <v/>
      </c>
      <c r="Z871">
        <f>IF(J871&lt;=24,"18-24","25-29")</f>
        <v/>
      </c>
      <c r="AA871">
        <f>IF(M871&lt;&gt;1,"",IF(P871=2,1,0))</f>
        <v/>
      </c>
      <c r="AB871">
        <f>IF(M871&lt;&gt;1,"",IF(O871&gt;=2,1,0))</f>
        <v/>
      </c>
      <c r="AC871">
        <f>IF(M871&lt;&gt;1,"",IF(OR(Q871=999,Q871=""),"",IF(OR(Q871&lt;35,Q871&gt;48),1,0)))</f>
        <v/>
      </c>
      <c r="AD871">
        <f>IF(COUNT(AA871:AC871)&lt;3,"",SUM(AA871:AC871))</f>
        <v/>
      </c>
      <c r="AE871">
        <f>IF(L871&gt;=4,2,IF(L871&gt;=2,1,0))</f>
        <v/>
      </c>
      <c r="AF871">
        <f>IF(L871&gt;=5,1,0)</f>
        <v/>
      </c>
      <c r="AG871">
        <f>AE871+AF871</f>
        <v/>
      </c>
      <c r="AH871" s="15">
        <f>IF(M871&lt;&gt;1,"",IF(OR(R871=-9,R871=""),"",R871))</f>
        <v/>
      </c>
      <c r="AI871">
        <f>IF(M871&lt;&gt;1,"",IF(OR(Q871=999,Q871=""),"",Q871))</f>
        <v/>
      </c>
    </row>
    <row r="872">
      <c r="A872" t="inlineStr">
        <is>
          <t>TQRMNOP104455</t>
        </is>
      </c>
      <c r="B872" t="n">
        <v>2025</v>
      </c>
      <c r="C872" t="n">
        <v>1</v>
      </c>
      <c r="D872" t="n">
        <v>41</v>
      </c>
      <c r="E872" t="inlineStr">
        <is>
          <t>N</t>
        </is>
      </c>
      <c r="F872" t="n">
        <v>15</v>
      </c>
      <c r="G872" t="n">
        <v>1390</v>
      </c>
      <c r="H872" t="n">
        <v>3</v>
      </c>
      <c r="I872" t="n">
        <v>1</v>
      </c>
      <c r="J872" t="n">
        <v>23</v>
      </c>
      <c r="K872" t="n">
        <v>2</v>
      </c>
      <c r="L872" t="n">
        <v>4</v>
      </c>
      <c r="M872" t="n">
        <v>3</v>
      </c>
      <c r="R872" s="15" t="n">
        <v>0</v>
      </c>
      <c r="S872" s="15" t="n">
        <v>0</v>
      </c>
      <c r="T872" s="15" t="n">
        <v>0</v>
      </c>
      <c r="U872" s="15" t="n">
        <v>188000</v>
      </c>
      <c r="V872">
        <f>IFERROR(VLOOKUP(D872,Tablas_Equivalencia!$A$3:$B$8,2,FALSE),"Sin dato")</f>
        <v/>
      </c>
      <c r="W872">
        <f>IFERROR(VLOOKUP(L872,Tablas_Equivalencia!$D$3:$E$9,2,FALSE),"Sin dato")</f>
        <v/>
      </c>
      <c r="X872">
        <f>IF(I872=1,"Varón","Mujer")</f>
        <v/>
      </c>
      <c r="Y872">
        <f>IFERROR(VLOOKUP(M872,Tablas_Equivalencia!$G$3:$H$6,2,FALSE),"Sin dato")</f>
        <v/>
      </c>
      <c r="Z872">
        <f>IF(J872&lt;=24,"18-24","25-29")</f>
        <v/>
      </c>
      <c r="AA872">
        <f>IF(M872&lt;&gt;1,"",IF(P872=2,1,0))</f>
        <v/>
      </c>
      <c r="AB872">
        <f>IF(M872&lt;&gt;1,"",IF(O872&gt;=2,1,0))</f>
        <v/>
      </c>
      <c r="AC872">
        <f>IF(M872&lt;&gt;1,"",IF(OR(Q872=999,Q872=""),"",IF(OR(Q872&lt;35,Q872&gt;48),1,0)))</f>
        <v/>
      </c>
      <c r="AD872">
        <f>IF(COUNT(AA872:AC872)&lt;3,"",SUM(AA872:AC872))</f>
        <v/>
      </c>
      <c r="AE872">
        <f>IF(L872&gt;=4,2,IF(L872&gt;=2,1,0))</f>
        <v/>
      </c>
      <c r="AF872">
        <f>IF(L872&gt;=5,1,0)</f>
        <v/>
      </c>
      <c r="AG872">
        <f>AE872+AF872</f>
        <v/>
      </c>
      <c r="AH872" s="15">
        <f>IF(M872&lt;&gt;1,"",IF(OR(R872=-9,R872=""),"",R872))</f>
        <v/>
      </c>
      <c r="AI872">
        <f>IF(M872&lt;&gt;1,"",IF(OR(Q872=999,Q872=""),"",Q872))</f>
        <v/>
      </c>
    </row>
    <row r="873">
      <c r="A873" t="inlineStr">
        <is>
          <t>TQRMNOP104460</t>
        </is>
      </c>
      <c r="B873" t="n">
        <v>2025</v>
      </c>
      <c r="C873" t="n">
        <v>1</v>
      </c>
      <c r="D873" t="n">
        <v>43</v>
      </c>
      <c r="E873" t="inlineStr">
        <is>
          <t>S</t>
        </is>
      </c>
      <c r="F873" t="n">
        <v>17</v>
      </c>
      <c r="G873" t="n">
        <v>1376</v>
      </c>
      <c r="H873" t="n">
        <v>3</v>
      </c>
      <c r="I873" t="n">
        <v>2</v>
      </c>
      <c r="J873" t="n">
        <v>28</v>
      </c>
      <c r="K873" t="n">
        <v>2</v>
      </c>
      <c r="L873" t="n">
        <v>4</v>
      </c>
      <c r="M873" t="n">
        <v>2</v>
      </c>
      <c r="R873" s="15" t="n">
        <v>0</v>
      </c>
      <c r="S873" s="15" t="n">
        <v>0</v>
      </c>
      <c r="T873" s="15" t="n">
        <v>0</v>
      </c>
      <c r="U873" s="15" t="n">
        <v>254800</v>
      </c>
      <c r="V873">
        <f>IFERROR(VLOOKUP(D873,Tablas_Equivalencia!$A$3:$B$8,2,FALSE),"Sin dato")</f>
        <v/>
      </c>
      <c r="W873">
        <f>IFERROR(VLOOKUP(L873,Tablas_Equivalencia!$D$3:$E$9,2,FALSE),"Sin dato")</f>
        <v/>
      </c>
      <c r="X873">
        <f>IF(I873=1,"Varón","Mujer")</f>
        <v/>
      </c>
      <c r="Y873">
        <f>IFERROR(VLOOKUP(M873,Tablas_Equivalencia!$G$3:$H$6,2,FALSE),"Sin dato")</f>
        <v/>
      </c>
      <c r="Z873">
        <f>IF(J873&lt;=24,"18-24","25-29")</f>
        <v/>
      </c>
      <c r="AA873">
        <f>IF(M873&lt;&gt;1,"",IF(P873=2,1,0))</f>
        <v/>
      </c>
      <c r="AB873">
        <f>IF(M873&lt;&gt;1,"",IF(O873&gt;=2,1,0))</f>
        <v/>
      </c>
      <c r="AC873">
        <f>IF(M873&lt;&gt;1,"",IF(OR(Q873=999,Q873=""),"",IF(OR(Q873&lt;35,Q873&gt;48),1,0)))</f>
        <v/>
      </c>
      <c r="AD873">
        <f>IF(COUNT(AA873:AC873)&lt;3,"",SUM(AA873:AC873))</f>
        <v/>
      </c>
      <c r="AE873">
        <f>IF(L873&gt;=4,2,IF(L873&gt;=2,1,0))</f>
        <v/>
      </c>
      <c r="AF873">
        <f>IF(L873&gt;=5,1,0)</f>
        <v/>
      </c>
      <c r="AG873">
        <f>AE873+AF873</f>
        <v/>
      </c>
      <c r="AH873" s="15">
        <f>IF(M873&lt;&gt;1,"",IF(OR(R873=-9,R873=""),"",R873))</f>
        <v/>
      </c>
      <c r="AI873">
        <f>IF(M873&lt;&gt;1,"",IF(OR(Q873=999,Q873=""),"",Q873))</f>
        <v/>
      </c>
    </row>
    <row r="874">
      <c r="A874" t="inlineStr">
        <is>
          <t>TQRMNOP104474</t>
        </is>
      </c>
      <c r="B874" t="n">
        <v>2025</v>
      </c>
      <c r="C874" t="n">
        <v>1</v>
      </c>
      <c r="D874" t="n">
        <v>43</v>
      </c>
      <c r="E874" t="inlineStr">
        <is>
          <t>N</t>
        </is>
      </c>
      <c r="F874" t="n">
        <v>26</v>
      </c>
      <c r="G874" t="n">
        <v>1422</v>
      </c>
      <c r="H874" t="n">
        <v>1</v>
      </c>
      <c r="I874" t="n">
        <v>1</v>
      </c>
      <c r="J874" t="n">
        <v>21</v>
      </c>
      <c r="K874" t="n">
        <v>2</v>
      </c>
      <c r="L874" t="n">
        <v>3</v>
      </c>
      <c r="M874" t="n">
        <v>1</v>
      </c>
      <c r="N874" t="n">
        <v>3</v>
      </c>
      <c r="O874" t="n">
        <v>2</v>
      </c>
      <c r="P874" t="n">
        <v>2</v>
      </c>
      <c r="Q874" t="n">
        <v>42</v>
      </c>
      <c r="R874" s="15" t="n">
        <v>1380000</v>
      </c>
      <c r="S874" s="15" t="n">
        <v>0</v>
      </c>
      <c r="T874" s="15" t="n">
        <v>1380000</v>
      </c>
      <c r="U874" s="15" t="n">
        <v>306200</v>
      </c>
      <c r="V874">
        <f>IFERROR(VLOOKUP(D874,Tablas_Equivalencia!$A$3:$B$8,2,FALSE),"Sin dato")</f>
        <v/>
      </c>
      <c r="W874">
        <f>IFERROR(VLOOKUP(L874,Tablas_Equivalencia!$D$3:$E$9,2,FALSE),"Sin dato")</f>
        <v/>
      </c>
      <c r="X874">
        <f>IF(I874=1,"Varón","Mujer")</f>
        <v/>
      </c>
      <c r="Y874">
        <f>IFERROR(VLOOKUP(M874,Tablas_Equivalencia!$G$3:$H$6,2,FALSE),"Sin dato")</f>
        <v/>
      </c>
      <c r="Z874">
        <f>IF(J874&lt;=24,"18-24","25-29")</f>
        <v/>
      </c>
      <c r="AA874">
        <f>IF(M874&lt;&gt;1,"",IF(P874=2,1,0))</f>
        <v/>
      </c>
      <c r="AB874">
        <f>IF(M874&lt;&gt;1,"",IF(O874&gt;=2,1,0))</f>
        <v/>
      </c>
      <c r="AC874">
        <f>IF(M874&lt;&gt;1,"",IF(OR(Q874=999,Q874=""),"",IF(OR(Q874&lt;35,Q874&gt;48),1,0)))</f>
        <v/>
      </c>
      <c r="AD874">
        <f>IF(COUNT(AA874:AC874)&lt;3,"",SUM(AA874:AC874))</f>
        <v/>
      </c>
      <c r="AE874">
        <f>IF(L874&gt;=4,2,IF(L874&gt;=2,1,0))</f>
        <v/>
      </c>
      <c r="AF874">
        <f>IF(L874&gt;=5,1,0)</f>
        <v/>
      </c>
      <c r="AG874">
        <f>AE874+AF874</f>
        <v/>
      </c>
      <c r="AH874" s="15">
        <f>IF(M874&lt;&gt;1,"",IF(OR(R874=-9,R874=""),"",R874))</f>
        <v/>
      </c>
      <c r="AI874">
        <f>IF(M874&lt;&gt;1,"",IF(OR(Q874=999,Q874=""),"",Q874))</f>
        <v/>
      </c>
    </row>
    <row r="875">
      <c r="A875" t="inlineStr">
        <is>
          <t>TQRMNOP104483</t>
        </is>
      </c>
      <c r="B875" t="n">
        <v>2025</v>
      </c>
      <c r="C875" t="n">
        <v>1</v>
      </c>
      <c r="D875" t="n">
        <v>40</v>
      </c>
      <c r="E875" t="inlineStr">
        <is>
          <t>S</t>
        </is>
      </c>
      <c r="F875" t="n">
        <v>7</v>
      </c>
      <c r="G875" t="n">
        <v>674</v>
      </c>
      <c r="H875" t="n">
        <v>2</v>
      </c>
      <c r="I875" t="n">
        <v>1</v>
      </c>
      <c r="J875" t="n">
        <v>21</v>
      </c>
      <c r="K875" t="n">
        <v>2</v>
      </c>
      <c r="L875" t="n">
        <v>3</v>
      </c>
      <c r="M875" t="n">
        <v>1</v>
      </c>
      <c r="N875" t="n">
        <v>2</v>
      </c>
      <c r="O875" t="n">
        <v>2</v>
      </c>
      <c r="P875" t="n">
        <v>2</v>
      </c>
      <c r="Q875" t="n">
        <v>27</v>
      </c>
      <c r="R875" s="15" t="n">
        <v>189000</v>
      </c>
      <c r="S875" s="15" t="n">
        <v>0</v>
      </c>
      <c r="T875" s="15" t="n">
        <v>189000</v>
      </c>
      <c r="U875" s="15" t="n">
        <v>164800</v>
      </c>
      <c r="V875">
        <f>IFERROR(VLOOKUP(D875,Tablas_Equivalencia!$A$3:$B$8,2,FALSE),"Sin dato")</f>
        <v/>
      </c>
      <c r="W875">
        <f>IFERROR(VLOOKUP(L875,Tablas_Equivalencia!$D$3:$E$9,2,FALSE),"Sin dato")</f>
        <v/>
      </c>
      <c r="X875">
        <f>IF(I875=1,"Varón","Mujer")</f>
        <v/>
      </c>
      <c r="Y875">
        <f>IFERROR(VLOOKUP(M875,Tablas_Equivalencia!$G$3:$H$6,2,FALSE),"Sin dato")</f>
        <v/>
      </c>
      <c r="Z875">
        <f>IF(J875&lt;=24,"18-24","25-29")</f>
        <v/>
      </c>
      <c r="AA875">
        <f>IF(M875&lt;&gt;1,"",IF(P875=2,1,0))</f>
        <v/>
      </c>
      <c r="AB875">
        <f>IF(M875&lt;&gt;1,"",IF(O875&gt;=2,1,0))</f>
        <v/>
      </c>
      <c r="AC875">
        <f>IF(M875&lt;&gt;1,"",IF(OR(Q875=999,Q875=""),"",IF(OR(Q875&lt;35,Q875&gt;48),1,0)))</f>
        <v/>
      </c>
      <c r="AD875">
        <f>IF(COUNT(AA875:AC875)&lt;3,"",SUM(AA875:AC875))</f>
        <v/>
      </c>
      <c r="AE875">
        <f>IF(L875&gt;=4,2,IF(L875&gt;=2,1,0))</f>
        <v/>
      </c>
      <c r="AF875">
        <f>IF(L875&gt;=5,1,0)</f>
        <v/>
      </c>
      <c r="AG875">
        <f>AE875+AF875</f>
        <v/>
      </c>
      <c r="AH875" s="15">
        <f>IF(M875&lt;&gt;1,"",IF(OR(R875=-9,R875=""),"",R875))</f>
        <v/>
      </c>
      <c r="AI875">
        <f>IF(M875&lt;&gt;1,"",IF(OR(Q875=999,Q875=""),"",Q875))</f>
        <v/>
      </c>
    </row>
    <row r="876">
      <c r="A876" t="inlineStr">
        <is>
          <t>TQRMNOP104485</t>
        </is>
      </c>
      <c r="B876" t="n">
        <v>2025</v>
      </c>
      <c r="C876" t="n">
        <v>1</v>
      </c>
      <c r="D876" t="n">
        <v>41</v>
      </c>
      <c r="E876" t="inlineStr">
        <is>
          <t>N</t>
        </is>
      </c>
      <c r="F876" t="n">
        <v>12</v>
      </c>
      <c r="G876" t="n">
        <v>1195</v>
      </c>
      <c r="H876" t="n">
        <v>1</v>
      </c>
      <c r="I876" t="n">
        <v>2</v>
      </c>
      <c r="J876" t="n">
        <v>28</v>
      </c>
      <c r="K876" t="n">
        <v>2</v>
      </c>
      <c r="L876" t="n">
        <v>3</v>
      </c>
      <c r="M876" t="n">
        <v>1</v>
      </c>
      <c r="N876" t="n">
        <v>2</v>
      </c>
      <c r="O876" t="n">
        <v>3</v>
      </c>
      <c r="P876" t="n">
        <v>2</v>
      </c>
      <c r="Q876" t="n">
        <v>34</v>
      </c>
      <c r="R876" s="15" t="n">
        <v>575000</v>
      </c>
      <c r="S876" s="15" t="n">
        <v>66000</v>
      </c>
      <c r="T876" s="15" t="n">
        <v>641000</v>
      </c>
      <c r="U876" s="15" t="n">
        <v>415900</v>
      </c>
      <c r="V876">
        <f>IFERROR(VLOOKUP(D876,Tablas_Equivalencia!$A$3:$B$8,2,FALSE),"Sin dato")</f>
        <v/>
      </c>
      <c r="W876">
        <f>IFERROR(VLOOKUP(L876,Tablas_Equivalencia!$D$3:$E$9,2,FALSE),"Sin dato")</f>
        <v/>
      </c>
      <c r="X876">
        <f>IF(I876=1,"Varón","Mujer")</f>
        <v/>
      </c>
      <c r="Y876">
        <f>IFERROR(VLOOKUP(M876,Tablas_Equivalencia!$G$3:$H$6,2,FALSE),"Sin dato")</f>
        <v/>
      </c>
      <c r="Z876">
        <f>IF(J876&lt;=24,"18-24","25-29")</f>
        <v/>
      </c>
      <c r="AA876">
        <f>IF(M876&lt;&gt;1,"",IF(P876=2,1,0))</f>
        <v/>
      </c>
      <c r="AB876">
        <f>IF(M876&lt;&gt;1,"",IF(O876&gt;=2,1,0))</f>
        <v/>
      </c>
      <c r="AC876">
        <f>IF(M876&lt;&gt;1,"",IF(OR(Q876=999,Q876=""),"",IF(OR(Q876&lt;35,Q876&gt;48),1,0)))</f>
        <v/>
      </c>
      <c r="AD876">
        <f>IF(COUNT(AA876:AC876)&lt;3,"",SUM(AA876:AC876))</f>
        <v/>
      </c>
      <c r="AE876">
        <f>IF(L876&gt;=4,2,IF(L876&gt;=2,1,0))</f>
        <v/>
      </c>
      <c r="AF876">
        <f>IF(L876&gt;=5,1,0)</f>
        <v/>
      </c>
      <c r="AG876">
        <f>AE876+AF876</f>
        <v/>
      </c>
      <c r="AH876" s="15">
        <f>IF(M876&lt;&gt;1,"",IF(OR(R876=-9,R876=""),"",R876))</f>
        <v/>
      </c>
      <c r="AI876">
        <f>IF(M876&lt;&gt;1,"",IF(OR(Q876=999,Q876=""),"",Q876))</f>
        <v/>
      </c>
    </row>
    <row r="877">
      <c r="A877" t="inlineStr">
        <is>
          <t>TQRMNOP104488</t>
        </is>
      </c>
      <c r="B877" t="n">
        <v>2025</v>
      </c>
      <c r="C877" t="n">
        <v>1</v>
      </c>
      <c r="D877" t="n">
        <v>41</v>
      </c>
      <c r="E877" t="inlineStr">
        <is>
          <t>N</t>
        </is>
      </c>
      <c r="F877" t="n">
        <v>12</v>
      </c>
      <c r="G877" t="n">
        <v>1189</v>
      </c>
      <c r="H877" t="n">
        <v>3</v>
      </c>
      <c r="I877" t="n">
        <v>2</v>
      </c>
      <c r="J877" t="n">
        <v>19</v>
      </c>
      <c r="K877" t="n">
        <v>2</v>
      </c>
      <c r="L877" t="n">
        <v>4</v>
      </c>
      <c r="M877" t="n">
        <v>3</v>
      </c>
      <c r="R877" s="15" t="n">
        <v>0</v>
      </c>
      <c r="S877" s="15" t="n">
        <v>0</v>
      </c>
      <c r="T877" s="15" t="n">
        <v>0</v>
      </c>
      <c r="U877" s="15" t="n">
        <v>139200</v>
      </c>
      <c r="V877">
        <f>IFERROR(VLOOKUP(D877,Tablas_Equivalencia!$A$3:$B$8,2,FALSE),"Sin dato")</f>
        <v/>
      </c>
      <c r="W877">
        <f>IFERROR(VLOOKUP(L877,Tablas_Equivalencia!$D$3:$E$9,2,FALSE),"Sin dato")</f>
        <v/>
      </c>
      <c r="X877">
        <f>IF(I877=1,"Varón","Mujer")</f>
        <v/>
      </c>
      <c r="Y877">
        <f>IFERROR(VLOOKUP(M877,Tablas_Equivalencia!$G$3:$H$6,2,FALSE),"Sin dato")</f>
        <v/>
      </c>
      <c r="Z877">
        <f>IF(J877&lt;=24,"18-24","25-29")</f>
        <v/>
      </c>
      <c r="AA877">
        <f>IF(M877&lt;&gt;1,"",IF(P877=2,1,0))</f>
        <v/>
      </c>
      <c r="AB877">
        <f>IF(M877&lt;&gt;1,"",IF(O877&gt;=2,1,0))</f>
        <v/>
      </c>
      <c r="AC877">
        <f>IF(M877&lt;&gt;1,"",IF(OR(Q877=999,Q877=""),"",IF(OR(Q877&lt;35,Q877&gt;48),1,0)))</f>
        <v/>
      </c>
      <c r="AD877">
        <f>IF(COUNT(AA877:AC877)&lt;3,"",SUM(AA877:AC877))</f>
        <v/>
      </c>
      <c r="AE877">
        <f>IF(L877&gt;=4,2,IF(L877&gt;=2,1,0))</f>
        <v/>
      </c>
      <c r="AF877">
        <f>IF(L877&gt;=5,1,0)</f>
        <v/>
      </c>
      <c r="AG877">
        <f>AE877+AF877</f>
        <v/>
      </c>
      <c r="AH877" s="15">
        <f>IF(M877&lt;&gt;1,"",IF(OR(R877=-9,R877=""),"",R877))</f>
        <v/>
      </c>
      <c r="AI877">
        <f>IF(M877&lt;&gt;1,"",IF(OR(Q877=999,Q877=""),"",Q877))</f>
        <v/>
      </c>
    </row>
    <row r="878">
      <c r="A878" t="inlineStr">
        <is>
          <t>TQRMNOP104505</t>
        </is>
      </c>
      <c r="B878" t="n">
        <v>2025</v>
      </c>
      <c r="C878" t="n">
        <v>1</v>
      </c>
      <c r="D878" t="n">
        <v>1</v>
      </c>
      <c r="E878" t="inlineStr">
        <is>
          <t>S</t>
        </is>
      </c>
      <c r="F878" t="n">
        <v>32</v>
      </c>
      <c r="G878" t="n">
        <v>90</v>
      </c>
      <c r="H878" t="n">
        <v>1</v>
      </c>
      <c r="I878" t="n">
        <v>1</v>
      </c>
      <c r="J878" t="n">
        <v>28</v>
      </c>
      <c r="K878" t="n">
        <v>2</v>
      </c>
      <c r="L878" t="n">
        <v>4</v>
      </c>
      <c r="M878" t="n">
        <v>1</v>
      </c>
      <c r="N878" t="n">
        <v>3</v>
      </c>
      <c r="O878" t="n">
        <v>3</v>
      </c>
      <c r="P878" t="n">
        <v>2</v>
      </c>
      <c r="Q878" t="n">
        <v>29</v>
      </c>
      <c r="R878" s="15" t="n">
        <v>690000</v>
      </c>
      <c r="S878" s="15" t="n">
        <v>0</v>
      </c>
      <c r="T878" s="15" t="n">
        <v>690000</v>
      </c>
      <c r="U878" s="15" t="n">
        <v>108800</v>
      </c>
      <c r="V878">
        <f>IFERROR(VLOOKUP(D878,Tablas_Equivalencia!$A$3:$B$8,2,FALSE),"Sin dato")</f>
        <v/>
      </c>
      <c r="W878">
        <f>IFERROR(VLOOKUP(L878,Tablas_Equivalencia!$D$3:$E$9,2,FALSE),"Sin dato")</f>
        <v/>
      </c>
      <c r="X878">
        <f>IF(I878=1,"Varón","Mujer")</f>
        <v/>
      </c>
      <c r="Y878">
        <f>IFERROR(VLOOKUP(M878,Tablas_Equivalencia!$G$3:$H$6,2,FALSE),"Sin dato")</f>
        <v/>
      </c>
      <c r="Z878">
        <f>IF(J878&lt;=24,"18-24","25-29")</f>
        <v/>
      </c>
      <c r="AA878">
        <f>IF(M878&lt;&gt;1,"",IF(P878=2,1,0))</f>
        <v/>
      </c>
      <c r="AB878">
        <f>IF(M878&lt;&gt;1,"",IF(O878&gt;=2,1,0))</f>
        <v/>
      </c>
      <c r="AC878">
        <f>IF(M878&lt;&gt;1,"",IF(OR(Q878=999,Q878=""),"",IF(OR(Q878&lt;35,Q878&gt;48),1,0)))</f>
        <v/>
      </c>
      <c r="AD878">
        <f>IF(COUNT(AA878:AC878)&lt;3,"",SUM(AA878:AC878))</f>
        <v/>
      </c>
      <c r="AE878">
        <f>IF(L878&gt;=4,2,IF(L878&gt;=2,1,0))</f>
        <v/>
      </c>
      <c r="AF878">
        <f>IF(L878&gt;=5,1,0)</f>
        <v/>
      </c>
      <c r="AG878">
        <f>AE878+AF878</f>
        <v/>
      </c>
      <c r="AH878" s="15">
        <f>IF(M878&lt;&gt;1,"",IF(OR(R878=-9,R878=""),"",R878))</f>
        <v/>
      </c>
      <c r="AI878">
        <f>IF(M878&lt;&gt;1,"",IF(OR(Q878=999,Q878=""),"",Q878))</f>
        <v/>
      </c>
    </row>
    <row r="879">
      <c r="A879" t="inlineStr">
        <is>
          <t>TQRMNOP104522</t>
        </is>
      </c>
      <c r="B879" t="n">
        <v>2025</v>
      </c>
      <c r="C879" t="n">
        <v>1</v>
      </c>
      <c r="D879" t="n">
        <v>44</v>
      </c>
      <c r="E879" t="inlineStr">
        <is>
          <t>N</t>
        </is>
      </c>
      <c r="F879" t="n">
        <v>4</v>
      </c>
      <c r="G879" t="n">
        <v>1975</v>
      </c>
      <c r="H879" t="n">
        <v>2</v>
      </c>
      <c r="I879" t="n">
        <v>1</v>
      </c>
      <c r="J879" t="n">
        <v>23</v>
      </c>
      <c r="K879" t="n">
        <v>2</v>
      </c>
      <c r="L879" t="n">
        <v>4</v>
      </c>
      <c r="M879" t="n">
        <v>1</v>
      </c>
      <c r="N879" t="n">
        <v>3</v>
      </c>
      <c r="O879" t="n">
        <v>1</v>
      </c>
      <c r="P879" t="n">
        <v>1</v>
      </c>
      <c r="Q879" t="n">
        <v>51</v>
      </c>
      <c r="R879" s="15" t="n">
        <v>682000</v>
      </c>
      <c r="S879" s="15" t="n">
        <v>0</v>
      </c>
      <c r="T879" s="15" t="n">
        <v>682000</v>
      </c>
      <c r="U879" s="15" t="n">
        <v>111900</v>
      </c>
      <c r="V879">
        <f>IFERROR(VLOOKUP(D879,Tablas_Equivalencia!$A$3:$B$8,2,FALSE),"Sin dato")</f>
        <v/>
      </c>
      <c r="W879">
        <f>IFERROR(VLOOKUP(L879,Tablas_Equivalencia!$D$3:$E$9,2,FALSE),"Sin dato")</f>
        <v/>
      </c>
      <c r="X879">
        <f>IF(I879=1,"Varón","Mujer")</f>
        <v/>
      </c>
      <c r="Y879">
        <f>IFERROR(VLOOKUP(M879,Tablas_Equivalencia!$G$3:$H$6,2,FALSE),"Sin dato")</f>
        <v/>
      </c>
      <c r="Z879">
        <f>IF(J879&lt;=24,"18-24","25-29")</f>
        <v/>
      </c>
      <c r="AA879">
        <f>IF(M879&lt;&gt;1,"",IF(P879=2,1,0))</f>
        <v/>
      </c>
      <c r="AB879">
        <f>IF(M879&lt;&gt;1,"",IF(O879&gt;=2,1,0))</f>
        <v/>
      </c>
      <c r="AC879">
        <f>IF(M879&lt;&gt;1,"",IF(OR(Q879=999,Q879=""),"",IF(OR(Q879&lt;35,Q879&gt;48),1,0)))</f>
        <v/>
      </c>
      <c r="AD879">
        <f>IF(COUNT(AA879:AC879)&lt;3,"",SUM(AA879:AC879))</f>
        <v/>
      </c>
      <c r="AE879">
        <f>IF(L879&gt;=4,2,IF(L879&gt;=2,1,0))</f>
        <v/>
      </c>
      <c r="AF879">
        <f>IF(L879&gt;=5,1,0)</f>
        <v/>
      </c>
      <c r="AG879">
        <f>AE879+AF879</f>
        <v/>
      </c>
      <c r="AH879" s="15">
        <f>IF(M879&lt;&gt;1,"",IF(OR(R879=-9,R879=""),"",R879))</f>
        <v/>
      </c>
      <c r="AI879">
        <f>IF(M879&lt;&gt;1,"",IF(OR(Q879=999,Q879=""),"",Q879))</f>
        <v/>
      </c>
    </row>
    <row r="880">
      <c r="A880" t="inlineStr">
        <is>
          <t>TQRMNOP104528</t>
        </is>
      </c>
      <c r="B880" t="n">
        <v>2025</v>
      </c>
      <c r="C880" t="n">
        <v>1</v>
      </c>
      <c r="D880" t="n">
        <v>40</v>
      </c>
      <c r="E880" t="inlineStr">
        <is>
          <t>N</t>
        </is>
      </c>
      <c r="F880" t="n">
        <v>23</v>
      </c>
      <c r="G880" t="n">
        <v>1381</v>
      </c>
      <c r="H880" t="n">
        <v>1</v>
      </c>
      <c r="I880" t="n">
        <v>2</v>
      </c>
      <c r="J880" t="n">
        <v>23</v>
      </c>
      <c r="K880" t="n">
        <v>2</v>
      </c>
      <c r="L880" t="n">
        <v>6</v>
      </c>
      <c r="M880" t="n">
        <v>1</v>
      </c>
      <c r="N880" t="n">
        <v>3</v>
      </c>
      <c r="O880" t="n">
        <v>1</v>
      </c>
      <c r="P880" t="n">
        <v>1</v>
      </c>
      <c r="Q880" t="n">
        <v>41</v>
      </c>
      <c r="R880" s="15" t="n">
        <v>1174000</v>
      </c>
      <c r="S880" s="15" t="n">
        <v>0</v>
      </c>
      <c r="T880" s="15" t="n">
        <v>1174000</v>
      </c>
      <c r="U880" s="15" t="n">
        <v>161400</v>
      </c>
      <c r="V880">
        <f>IFERROR(VLOOKUP(D880,Tablas_Equivalencia!$A$3:$B$8,2,FALSE),"Sin dato")</f>
        <v/>
      </c>
      <c r="W880">
        <f>IFERROR(VLOOKUP(L880,Tablas_Equivalencia!$D$3:$E$9,2,FALSE),"Sin dato")</f>
        <v/>
      </c>
      <c r="X880">
        <f>IF(I880=1,"Varón","Mujer")</f>
        <v/>
      </c>
      <c r="Y880">
        <f>IFERROR(VLOOKUP(M880,Tablas_Equivalencia!$G$3:$H$6,2,FALSE),"Sin dato")</f>
        <v/>
      </c>
      <c r="Z880">
        <f>IF(J880&lt;=24,"18-24","25-29")</f>
        <v/>
      </c>
      <c r="AA880">
        <f>IF(M880&lt;&gt;1,"",IF(P880=2,1,0))</f>
        <v/>
      </c>
      <c r="AB880">
        <f>IF(M880&lt;&gt;1,"",IF(O880&gt;=2,1,0))</f>
        <v/>
      </c>
      <c r="AC880">
        <f>IF(M880&lt;&gt;1,"",IF(OR(Q880=999,Q880=""),"",IF(OR(Q880&lt;35,Q880&gt;48),1,0)))</f>
        <v/>
      </c>
      <c r="AD880">
        <f>IF(COUNT(AA880:AC880)&lt;3,"",SUM(AA880:AC880))</f>
        <v/>
      </c>
      <c r="AE880">
        <f>IF(L880&gt;=4,2,IF(L880&gt;=2,1,0))</f>
        <v/>
      </c>
      <c r="AF880">
        <f>IF(L880&gt;=5,1,0)</f>
        <v/>
      </c>
      <c r="AG880">
        <f>AE880+AF880</f>
        <v/>
      </c>
      <c r="AH880" s="15">
        <f>IF(M880&lt;&gt;1,"",IF(OR(R880=-9,R880=""),"",R880))</f>
        <v/>
      </c>
      <c r="AI880">
        <f>IF(M880&lt;&gt;1,"",IF(OR(Q880=999,Q880=""),"",Q880))</f>
        <v/>
      </c>
    </row>
    <row r="881">
      <c r="A881" t="inlineStr">
        <is>
          <t>TQRMNOP104529</t>
        </is>
      </c>
      <c r="B881" t="n">
        <v>2025</v>
      </c>
      <c r="C881" t="n">
        <v>1</v>
      </c>
      <c r="D881" t="n">
        <v>44</v>
      </c>
      <c r="E881" t="inlineStr">
        <is>
          <t>N</t>
        </is>
      </c>
      <c r="F881" t="n">
        <v>5</v>
      </c>
      <c r="G881" t="n">
        <v>695</v>
      </c>
      <c r="H881" t="n">
        <v>2</v>
      </c>
      <c r="I881" t="n">
        <v>2</v>
      </c>
      <c r="J881" t="n">
        <v>23</v>
      </c>
      <c r="K881" t="n">
        <v>1</v>
      </c>
      <c r="L881" t="n">
        <v>3</v>
      </c>
      <c r="M881" t="n">
        <v>2</v>
      </c>
      <c r="R881" s="15" t="n">
        <v>0</v>
      </c>
      <c r="S881" s="15" t="n">
        <v>62000</v>
      </c>
      <c r="T881" s="15" t="n">
        <v>62000</v>
      </c>
      <c r="U881" s="15" t="n">
        <v>53000</v>
      </c>
      <c r="V881">
        <f>IFERROR(VLOOKUP(D881,Tablas_Equivalencia!$A$3:$B$8,2,FALSE),"Sin dato")</f>
        <v/>
      </c>
      <c r="W881">
        <f>IFERROR(VLOOKUP(L881,Tablas_Equivalencia!$D$3:$E$9,2,FALSE),"Sin dato")</f>
        <v/>
      </c>
      <c r="X881">
        <f>IF(I881=1,"Varón","Mujer")</f>
        <v/>
      </c>
      <c r="Y881">
        <f>IFERROR(VLOOKUP(M881,Tablas_Equivalencia!$G$3:$H$6,2,FALSE),"Sin dato")</f>
        <v/>
      </c>
      <c r="Z881">
        <f>IF(J881&lt;=24,"18-24","25-29")</f>
        <v/>
      </c>
      <c r="AA881">
        <f>IF(M881&lt;&gt;1,"",IF(P881=2,1,0))</f>
        <v/>
      </c>
      <c r="AB881">
        <f>IF(M881&lt;&gt;1,"",IF(O881&gt;=2,1,0))</f>
        <v/>
      </c>
      <c r="AC881">
        <f>IF(M881&lt;&gt;1,"",IF(OR(Q881=999,Q881=""),"",IF(OR(Q881&lt;35,Q881&gt;48),1,0)))</f>
        <v/>
      </c>
      <c r="AD881">
        <f>IF(COUNT(AA881:AC881)&lt;3,"",SUM(AA881:AC881))</f>
        <v/>
      </c>
      <c r="AE881">
        <f>IF(L881&gt;=4,2,IF(L881&gt;=2,1,0))</f>
        <v/>
      </c>
      <c r="AF881">
        <f>IF(L881&gt;=5,1,0)</f>
        <v/>
      </c>
      <c r="AG881">
        <f>AE881+AF881</f>
        <v/>
      </c>
      <c r="AH881" s="15">
        <f>IF(M881&lt;&gt;1,"",IF(OR(R881=-9,R881=""),"",R881))</f>
        <v/>
      </c>
      <c r="AI881">
        <f>IF(M881&lt;&gt;1,"",IF(OR(Q881=999,Q881=""),"",Q881))</f>
        <v/>
      </c>
    </row>
    <row r="882">
      <c r="A882" t="inlineStr">
        <is>
          <t>TQRMNOP104531</t>
        </is>
      </c>
      <c r="B882" t="n">
        <v>2025</v>
      </c>
      <c r="C882" t="n">
        <v>1</v>
      </c>
      <c r="D882" t="n">
        <v>1</v>
      </c>
      <c r="E882" t="inlineStr">
        <is>
          <t>S</t>
        </is>
      </c>
      <c r="F882" t="n">
        <v>33</v>
      </c>
      <c r="G882" t="n">
        <v>1455</v>
      </c>
      <c r="H882" t="n">
        <v>10</v>
      </c>
      <c r="I882" t="n">
        <v>1</v>
      </c>
      <c r="J882" t="n">
        <v>29</v>
      </c>
      <c r="K882" t="n">
        <v>2</v>
      </c>
      <c r="L882" t="n">
        <v>3</v>
      </c>
      <c r="M882" t="n">
        <v>1</v>
      </c>
      <c r="N882" t="n">
        <v>3</v>
      </c>
      <c r="O882" t="n">
        <v>1</v>
      </c>
      <c r="P882" t="n">
        <v>1</v>
      </c>
      <c r="Q882" t="n">
        <v>31</v>
      </c>
      <c r="R882" s="15" t="n">
        <v>676000</v>
      </c>
      <c r="S882" s="15" t="n">
        <v>0</v>
      </c>
      <c r="T882" s="15" t="n">
        <v>676000</v>
      </c>
      <c r="U882" s="15" t="n">
        <v>154500</v>
      </c>
      <c r="V882">
        <f>IFERROR(VLOOKUP(D882,Tablas_Equivalencia!$A$3:$B$8,2,FALSE),"Sin dato")</f>
        <v/>
      </c>
      <c r="W882">
        <f>IFERROR(VLOOKUP(L882,Tablas_Equivalencia!$D$3:$E$9,2,FALSE),"Sin dato")</f>
        <v/>
      </c>
      <c r="X882">
        <f>IF(I882=1,"Varón","Mujer")</f>
        <v/>
      </c>
      <c r="Y882">
        <f>IFERROR(VLOOKUP(M882,Tablas_Equivalencia!$G$3:$H$6,2,FALSE),"Sin dato")</f>
        <v/>
      </c>
      <c r="Z882">
        <f>IF(J882&lt;=24,"18-24","25-29")</f>
        <v/>
      </c>
      <c r="AA882">
        <f>IF(M882&lt;&gt;1,"",IF(P882=2,1,0))</f>
        <v/>
      </c>
      <c r="AB882">
        <f>IF(M882&lt;&gt;1,"",IF(O882&gt;=2,1,0))</f>
        <v/>
      </c>
      <c r="AC882">
        <f>IF(M882&lt;&gt;1,"",IF(OR(Q882=999,Q882=""),"",IF(OR(Q882&lt;35,Q882&gt;48),1,0)))</f>
        <v/>
      </c>
      <c r="AD882">
        <f>IF(COUNT(AA882:AC882)&lt;3,"",SUM(AA882:AC882))</f>
        <v/>
      </c>
      <c r="AE882">
        <f>IF(L882&gt;=4,2,IF(L882&gt;=2,1,0))</f>
        <v/>
      </c>
      <c r="AF882">
        <f>IF(L882&gt;=5,1,0)</f>
        <v/>
      </c>
      <c r="AG882">
        <f>AE882+AF882</f>
        <v/>
      </c>
      <c r="AH882" s="15">
        <f>IF(M882&lt;&gt;1,"",IF(OR(R882=-9,R882=""),"",R882))</f>
        <v/>
      </c>
      <c r="AI882">
        <f>IF(M882&lt;&gt;1,"",IF(OR(Q882=999,Q882=""),"",Q882))</f>
        <v/>
      </c>
    </row>
    <row r="883">
      <c r="A883" t="inlineStr">
        <is>
          <t>TQRMNOP104533</t>
        </is>
      </c>
      <c r="B883" t="n">
        <v>2025</v>
      </c>
      <c r="C883" t="n">
        <v>1</v>
      </c>
      <c r="D883" t="n">
        <v>1</v>
      </c>
      <c r="E883" t="inlineStr">
        <is>
          <t>S</t>
        </is>
      </c>
      <c r="F883" t="n">
        <v>33</v>
      </c>
      <c r="G883" t="n">
        <v>1172</v>
      </c>
      <c r="H883" t="n">
        <v>1</v>
      </c>
      <c r="I883" t="n">
        <v>1</v>
      </c>
      <c r="J883" t="n">
        <v>29</v>
      </c>
      <c r="K883" t="n">
        <v>2</v>
      </c>
      <c r="L883" t="n">
        <v>5</v>
      </c>
      <c r="M883" t="n">
        <v>1</v>
      </c>
      <c r="N883" t="n">
        <v>3</v>
      </c>
      <c r="O883" t="n">
        <v>1</v>
      </c>
      <c r="P883" t="n">
        <v>1</v>
      </c>
      <c r="Q883" t="n">
        <v>30</v>
      </c>
      <c r="R883" s="15" t="n">
        <v>767000</v>
      </c>
      <c r="S883" s="15" t="n">
        <v>0</v>
      </c>
      <c r="T883" s="15" t="n">
        <v>767000</v>
      </c>
      <c r="U883" s="15" t="n">
        <v>69600</v>
      </c>
      <c r="V883">
        <f>IFERROR(VLOOKUP(D883,Tablas_Equivalencia!$A$3:$B$8,2,FALSE),"Sin dato")</f>
        <v/>
      </c>
      <c r="W883">
        <f>IFERROR(VLOOKUP(L883,Tablas_Equivalencia!$D$3:$E$9,2,FALSE),"Sin dato")</f>
        <v/>
      </c>
      <c r="X883">
        <f>IF(I883=1,"Varón","Mujer")</f>
        <v/>
      </c>
      <c r="Y883">
        <f>IFERROR(VLOOKUP(M883,Tablas_Equivalencia!$G$3:$H$6,2,FALSE),"Sin dato")</f>
        <v/>
      </c>
      <c r="Z883">
        <f>IF(J883&lt;=24,"18-24","25-29")</f>
        <v/>
      </c>
      <c r="AA883">
        <f>IF(M883&lt;&gt;1,"",IF(P883=2,1,0))</f>
        <v/>
      </c>
      <c r="AB883">
        <f>IF(M883&lt;&gt;1,"",IF(O883&gt;=2,1,0))</f>
        <v/>
      </c>
      <c r="AC883">
        <f>IF(M883&lt;&gt;1,"",IF(OR(Q883=999,Q883=""),"",IF(OR(Q883&lt;35,Q883&gt;48),1,0)))</f>
        <v/>
      </c>
      <c r="AD883">
        <f>IF(COUNT(AA883:AC883)&lt;3,"",SUM(AA883:AC883))</f>
        <v/>
      </c>
      <c r="AE883">
        <f>IF(L883&gt;=4,2,IF(L883&gt;=2,1,0))</f>
        <v/>
      </c>
      <c r="AF883">
        <f>IF(L883&gt;=5,1,0)</f>
        <v/>
      </c>
      <c r="AG883">
        <f>AE883+AF883</f>
        <v/>
      </c>
      <c r="AH883" s="15">
        <f>IF(M883&lt;&gt;1,"",IF(OR(R883=-9,R883=""),"",R883))</f>
        <v/>
      </c>
      <c r="AI883">
        <f>IF(M883&lt;&gt;1,"",IF(OR(Q883=999,Q883=""),"",Q883))</f>
        <v/>
      </c>
    </row>
    <row r="884">
      <c r="A884" t="inlineStr">
        <is>
          <t>TQRMNOP104534</t>
        </is>
      </c>
      <c r="B884" t="n">
        <v>2025</v>
      </c>
      <c r="C884" t="n">
        <v>1</v>
      </c>
      <c r="D884" t="n">
        <v>1</v>
      </c>
      <c r="E884" t="inlineStr">
        <is>
          <t>S</t>
        </is>
      </c>
      <c r="F884" t="n">
        <v>32</v>
      </c>
      <c r="G884" t="n">
        <v>1309</v>
      </c>
      <c r="H884" t="n">
        <v>3</v>
      </c>
      <c r="I884" t="n">
        <v>2</v>
      </c>
      <c r="J884" t="n">
        <v>19</v>
      </c>
      <c r="K884" t="n">
        <v>2</v>
      </c>
      <c r="L884" t="n">
        <v>2</v>
      </c>
      <c r="M884" t="n">
        <v>3</v>
      </c>
      <c r="R884" s="15" t="n">
        <v>0</v>
      </c>
      <c r="S884" s="15" t="n">
        <v>0</v>
      </c>
      <c r="T884" s="15" t="n">
        <v>0</v>
      </c>
      <c r="U884" s="15" t="n">
        <v>126200</v>
      </c>
      <c r="V884">
        <f>IFERROR(VLOOKUP(D884,Tablas_Equivalencia!$A$3:$B$8,2,FALSE),"Sin dato")</f>
        <v/>
      </c>
      <c r="W884">
        <f>IFERROR(VLOOKUP(L884,Tablas_Equivalencia!$D$3:$E$9,2,FALSE),"Sin dato")</f>
        <v/>
      </c>
      <c r="X884">
        <f>IF(I884=1,"Varón","Mujer")</f>
        <v/>
      </c>
      <c r="Y884">
        <f>IFERROR(VLOOKUP(M884,Tablas_Equivalencia!$G$3:$H$6,2,FALSE),"Sin dato")</f>
        <v/>
      </c>
      <c r="Z884">
        <f>IF(J884&lt;=24,"18-24","25-29")</f>
        <v/>
      </c>
      <c r="AA884">
        <f>IF(M884&lt;&gt;1,"",IF(P884=2,1,0))</f>
        <v/>
      </c>
      <c r="AB884">
        <f>IF(M884&lt;&gt;1,"",IF(O884&gt;=2,1,0))</f>
        <v/>
      </c>
      <c r="AC884">
        <f>IF(M884&lt;&gt;1,"",IF(OR(Q884=999,Q884=""),"",IF(OR(Q884&lt;35,Q884&gt;48),1,0)))</f>
        <v/>
      </c>
      <c r="AD884">
        <f>IF(COUNT(AA884:AC884)&lt;3,"",SUM(AA884:AC884))</f>
        <v/>
      </c>
      <c r="AE884">
        <f>IF(L884&gt;=4,2,IF(L884&gt;=2,1,0))</f>
        <v/>
      </c>
      <c r="AF884">
        <f>IF(L884&gt;=5,1,0)</f>
        <v/>
      </c>
      <c r="AG884">
        <f>AE884+AF884</f>
        <v/>
      </c>
      <c r="AH884" s="15">
        <f>IF(M884&lt;&gt;1,"",IF(OR(R884=-9,R884=""),"",R884))</f>
        <v/>
      </c>
      <c r="AI884">
        <f>IF(M884&lt;&gt;1,"",IF(OR(Q884=999,Q884=""),"",Q884))</f>
        <v/>
      </c>
    </row>
    <row r="885">
      <c r="A885" t="inlineStr">
        <is>
          <t>TQRMNOP104536</t>
        </is>
      </c>
      <c r="B885" t="n">
        <v>2025</v>
      </c>
      <c r="C885" t="n">
        <v>1</v>
      </c>
      <c r="D885" t="n">
        <v>42</v>
      </c>
      <c r="E885" t="inlineStr">
        <is>
          <t>N</t>
        </is>
      </c>
      <c r="F885" t="n">
        <v>25</v>
      </c>
      <c r="G885" t="n">
        <v>845</v>
      </c>
      <c r="H885" t="n">
        <v>1</v>
      </c>
      <c r="I885" t="n">
        <v>2</v>
      </c>
      <c r="J885" t="n">
        <v>28</v>
      </c>
      <c r="K885" t="n">
        <v>2</v>
      </c>
      <c r="L885" t="n">
        <v>3</v>
      </c>
      <c r="M885" t="n">
        <v>1</v>
      </c>
      <c r="N885" t="n">
        <v>2</v>
      </c>
      <c r="O885" t="n">
        <v>3</v>
      </c>
      <c r="P885" t="n">
        <v>2</v>
      </c>
      <c r="Q885" t="n">
        <v>13</v>
      </c>
      <c r="R885" s="15" t="n">
        <v>318000</v>
      </c>
      <c r="S885" s="15" t="n">
        <v>0</v>
      </c>
      <c r="T885" s="15" t="n">
        <v>318000</v>
      </c>
      <c r="U885" s="15" t="n">
        <v>106800</v>
      </c>
      <c r="V885">
        <f>IFERROR(VLOOKUP(D885,Tablas_Equivalencia!$A$3:$B$8,2,FALSE),"Sin dato")</f>
        <v/>
      </c>
      <c r="W885">
        <f>IFERROR(VLOOKUP(L885,Tablas_Equivalencia!$D$3:$E$9,2,FALSE),"Sin dato")</f>
        <v/>
      </c>
      <c r="X885">
        <f>IF(I885=1,"Varón","Mujer")</f>
        <v/>
      </c>
      <c r="Y885">
        <f>IFERROR(VLOOKUP(M885,Tablas_Equivalencia!$G$3:$H$6,2,FALSE),"Sin dato")</f>
        <v/>
      </c>
      <c r="Z885">
        <f>IF(J885&lt;=24,"18-24","25-29")</f>
        <v/>
      </c>
      <c r="AA885">
        <f>IF(M885&lt;&gt;1,"",IF(P885=2,1,0))</f>
        <v/>
      </c>
      <c r="AB885">
        <f>IF(M885&lt;&gt;1,"",IF(O885&gt;=2,1,0))</f>
        <v/>
      </c>
      <c r="AC885">
        <f>IF(M885&lt;&gt;1,"",IF(OR(Q885=999,Q885=""),"",IF(OR(Q885&lt;35,Q885&gt;48),1,0)))</f>
        <v/>
      </c>
      <c r="AD885">
        <f>IF(COUNT(AA885:AC885)&lt;3,"",SUM(AA885:AC885))</f>
        <v/>
      </c>
      <c r="AE885">
        <f>IF(L885&gt;=4,2,IF(L885&gt;=2,1,0))</f>
        <v/>
      </c>
      <c r="AF885">
        <f>IF(L885&gt;=5,1,0)</f>
        <v/>
      </c>
      <c r="AG885">
        <f>AE885+AF885</f>
        <v/>
      </c>
      <c r="AH885" s="15">
        <f>IF(M885&lt;&gt;1,"",IF(OR(R885=-9,R885=""),"",R885))</f>
        <v/>
      </c>
      <c r="AI885">
        <f>IF(M885&lt;&gt;1,"",IF(OR(Q885=999,Q885=""),"",Q885))</f>
        <v/>
      </c>
    </row>
    <row r="886">
      <c r="A886" t="inlineStr">
        <is>
          <t>TQRMNOP104542</t>
        </is>
      </c>
      <c r="B886" t="n">
        <v>2025</v>
      </c>
      <c r="C886" t="n">
        <v>1</v>
      </c>
      <c r="D886" t="n">
        <v>44</v>
      </c>
      <c r="E886" t="inlineStr">
        <is>
          <t>S</t>
        </is>
      </c>
      <c r="F886" t="n">
        <v>13</v>
      </c>
      <c r="G886" t="n">
        <v>719</v>
      </c>
      <c r="H886" t="n">
        <v>3</v>
      </c>
      <c r="I886" t="n">
        <v>1</v>
      </c>
      <c r="J886" t="n">
        <v>25</v>
      </c>
      <c r="K886" t="n">
        <v>2</v>
      </c>
      <c r="L886" t="n">
        <v>3</v>
      </c>
      <c r="M886" t="n">
        <v>1</v>
      </c>
      <c r="N886" t="n">
        <v>3</v>
      </c>
      <c r="O886" t="n">
        <v>1</v>
      </c>
      <c r="P886" t="n">
        <v>1</v>
      </c>
      <c r="Q886" t="n">
        <v>28</v>
      </c>
      <c r="R886" s="15" t="n">
        <v>311000</v>
      </c>
      <c r="S886" s="15" t="n">
        <v>0</v>
      </c>
      <c r="T886" s="15" t="n">
        <v>311000</v>
      </c>
      <c r="U886" s="15" t="n">
        <v>121800</v>
      </c>
      <c r="V886">
        <f>IFERROR(VLOOKUP(D886,Tablas_Equivalencia!$A$3:$B$8,2,FALSE),"Sin dato")</f>
        <v/>
      </c>
      <c r="W886">
        <f>IFERROR(VLOOKUP(L886,Tablas_Equivalencia!$D$3:$E$9,2,FALSE),"Sin dato")</f>
        <v/>
      </c>
      <c r="X886">
        <f>IF(I886=1,"Varón","Mujer")</f>
        <v/>
      </c>
      <c r="Y886">
        <f>IFERROR(VLOOKUP(M886,Tablas_Equivalencia!$G$3:$H$6,2,FALSE),"Sin dato")</f>
        <v/>
      </c>
      <c r="Z886">
        <f>IF(J886&lt;=24,"18-24","25-29")</f>
        <v/>
      </c>
      <c r="AA886">
        <f>IF(M886&lt;&gt;1,"",IF(P886=2,1,0))</f>
        <v/>
      </c>
      <c r="AB886">
        <f>IF(M886&lt;&gt;1,"",IF(O886&gt;=2,1,0))</f>
        <v/>
      </c>
      <c r="AC886">
        <f>IF(M886&lt;&gt;1,"",IF(OR(Q886=999,Q886=""),"",IF(OR(Q886&lt;35,Q886&gt;48),1,0)))</f>
        <v/>
      </c>
      <c r="AD886">
        <f>IF(COUNT(AA886:AC886)&lt;3,"",SUM(AA886:AC886))</f>
        <v/>
      </c>
      <c r="AE886">
        <f>IF(L886&gt;=4,2,IF(L886&gt;=2,1,0))</f>
        <v/>
      </c>
      <c r="AF886">
        <f>IF(L886&gt;=5,1,0)</f>
        <v/>
      </c>
      <c r="AG886">
        <f>AE886+AF886</f>
        <v/>
      </c>
      <c r="AH886" s="15">
        <f>IF(M886&lt;&gt;1,"",IF(OR(R886=-9,R886=""),"",R886))</f>
        <v/>
      </c>
      <c r="AI886">
        <f>IF(M886&lt;&gt;1,"",IF(OR(Q886=999,Q886=""),"",Q886))</f>
        <v/>
      </c>
    </row>
    <row r="887">
      <c r="A887" t="inlineStr">
        <is>
          <t>TQRMNOP104547</t>
        </is>
      </c>
      <c r="B887" t="n">
        <v>2025</v>
      </c>
      <c r="C887" t="n">
        <v>1</v>
      </c>
      <c r="D887" t="n">
        <v>42</v>
      </c>
      <c r="E887" t="inlineStr">
        <is>
          <t>N</t>
        </is>
      </c>
      <c r="F887" t="n">
        <v>25</v>
      </c>
      <c r="G887" t="n">
        <v>1075</v>
      </c>
      <c r="H887" t="n">
        <v>1</v>
      </c>
      <c r="I887" t="n">
        <v>2</v>
      </c>
      <c r="J887" t="n">
        <v>27</v>
      </c>
      <c r="K887" t="n">
        <v>2</v>
      </c>
      <c r="L887" t="n">
        <v>6</v>
      </c>
      <c r="M887" t="n">
        <v>1</v>
      </c>
      <c r="N887" t="n">
        <v>3</v>
      </c>
      <c r="O887" t="n">
        <v>1</v>
      </c>
      <c r="P887" t="n">
        <v>1</v>
      </c>
      <c r="Q887" t="n">
        <v>36</v>
      </c>
      <c r="R887" s="15" t="n">
        <v>735000</v>
      </c>
      <c r="S887" s="15" t="n">
        <v>0</v>
      </c>
      <c r="T887" s="15" t="n">
        <v>735000</v>
      </c>
      <c r="U887" s="15" t="n">
        <v>89700</v>
      </c>
      <c r="V887">
        <f>IFERROR(VLOOKUP(D887,Tablas_Equivalencia!$A$3:$B$8,2,FALSE),"Sin dato")</f>
        <v/>
      </c>
      <c r="W887">
        <f>IFERROR(VLOOKUP(L887,Tablas_Equivalencia!$D$3:$E$9,2,FALSE),"Sin dato")</f>
        <v/>
      </c>
      <c r="X887">
        <f>IF(I887=1,"Varón","Mujer")</f>
        <v/>
      </c>
      <c r="Y887">
        <f>IFERROR(VLOOKUP(M887,Tablas_Equivalencia!$G$3:$H$6,2,FALSE),"Sin dato")</f>
        <v/>
      </c>
      <c r="Z887">
        <f>IF(J887&lt;=24,"18-24","25-29")</f>
        <v/>
      </c>
      <c r="AA887">
        <f>IF(M887&lt;&gt;1,"",IF(P887=2,1,0))</f>
        <v/>
      </c>
      <c r="AB887">
        <f>IF(M887&lt;&gt;1,"",IF(O887&gt;=2,1,0))</f>
        <v/>
      </c>
      <c r="AC887">
        <f>IF(M887&lt;&gt;1,"",IF(OR(Q887=999,Q887=""),"",IF(OR(Q887&lt;35,Q887&gt;48),1,0)))</f>
        <v/>
      </c>
      <c r="AD887">
        <f>IF(COUNT(AA887:AC887)&lt;3,"",SUM(AA887:AC887))</f>
        <v/>
      </c>
      <c r="AE887">
        <f>IF(L887&gt;=4,2,IF(L887&gt;=2,1,0))</f>
        <v/>
      </c>
      <c r="AF887">
        <f>IF(L887&gt;=5,1,0)</f>
        <v/>
      </c>
      <c r="AG887">
        <f>AE887+AF887</f>
        <v/>
      </c>
      <c r="AH887" s="15">
        <f>IF(M887&lt;&gt;1,"",IF(OR(R887=-9,R887=""),"",R887))</f>
        <v/>
      </c>
      <c r="AI887">
        <f>IF(M887&lt;&gt;1,"",IF(OR(Q887=999,Q887=""),"",Q887))</f>
        <v/>
      </c>
    </row>
    <row r="888">
      <c r="A888" t="inlineStr">
        <is>
          <t>TQRMNOP104550</t>
        </is>
      </c>
      <c r="B888" t="n">
        <v>2025</v>
      </c>
      <c r="C888" t="n">
        <v>1</v>
      </c>
      <c r="D888" t="n">
        <v>44</v>
      </c>
      <c r="E888" t="inlineStr">
        <is>
          <t>N</t>
        </is>
      </c>
      <c r="F888" t="n">
        <v>5</v>
      </c>
      <c r="G888" t="n">
        <v>1067</v>
      </c>
      <c r="H888" t="n">
        <v>3</v>
      </c>
      <c r="I888" t="n">
        <v>1</v>
      </c>
      <c r="J888" t="n">
        <v>19</v>
      </c>
      <c r="K888" t="n">
        <v>1</v>
      </c>
      <c r="L888" t="n">
        <v>5</v>
      </c>
      <c r="M888" t="n">
        <v>1</v>
      </c>
      <c r="N888" t="n">
        <v>3</v>
      </c>
      <c r="O888" t="n">
        <v>1</v>
      </c>
      <c r="P888" t="n">
        <v>1</v>
      </c>
      <c r="Q888" t="n">
        <v>33</v>
      </c>
      <c r="R888" s="15" t="n">
        <v>563000</v>
      </c>
      <c r="S888" s="15" t="n">
        <v>0</v>
      </c>
      <c r="T888" s="15" t="n">
        <v>563000</v>
      </c>
      <c r="U888" s="15" t="n">
        <v>92500</v>
      </c>
      <c r="V888">
        <f>IFERROR(VLOOKUP(D888,Tablas_Equivalencia!$A$3:$B$8,2,FALSE),"Sin dato")</f>
        <v/>
      </c>
      <c r="W888">
        <f>IFERROR(VLOOKUP(L888,Tablas_Equivalencia!$D$3:$E$9,2,FALSE),"Sin dato")</f>
        <v/>
      </c>
      <c r="X888">
        <f>IF(I888=1,"Varón","Mujer")</f>
        <v/>
      </c>
      <c r="Y888">
        <f>IFERROR(VLOOKUP(M888,Tablas_Equivalencia!$G$3:$H$6,2,FALSE),"Sin dato")</f>
        <v/>
      </c>
      <c r="Z888">
        <f>IF(J888&lt;=24,"18-24","25-29")</f>
        <v/>
      </c>
      <c r="AA888">
        <f>IF(M888&lt;&gt;1,"",IF(P888=2,1,0))</f>
        <v/>
      </c>
      <c r="AB888">
        <f>IF(M888&lt;&gt;1,"",IF(O888&gt;=2,1,0))</f>
        <v/>
      </c>
      <c r="AC888">
        <f>IF(M888&lt;&gt;1,"",IF(OR(Q888=999,Q888=""),"",IF(OR(Q888&lt;35,Q888&gt;48),1,0)))</f>
        <v/>
      </c>
      <c r="AD888">
        <f>IF(COUNT(AA888:AC888)&lt;3,"",SUM(AA888:AC888))</f>
        <v/>
      </c>
      <c r="AE888">
        <f>IF(L888&gt;=4,2,IF(L888&gt;=2,1,0))</f>
        <v/>
      </c>
      <c r="AF888">
        <f>IF(L888&gt;=5,1,0)</f>
        <v/>
      </c>
      <c r="AG888">
        <f>AE888+AF888</f>
        <v/>
      </c>
      <c r="AH888" s="15">
        <f>IF(M888&lt;&gt;1,"",IF(OR(R888=-9,R888=""),"",R888))</f>
        <v/>
      </c>
      <c r="AI888">
        <f>IF(M888&lt;&gt;1,"",IF(OR(Q888=999,Q888=""),"",Q888))</f>
        <v/>
      </c>
    </row>
    <row r="889">
      <c r="A889" t="inlineStr">
        <is>
          <t>TQRMNOP104551</t>
        </is>
      </c>
      <c r="B889" t="n">
        <v>2025</v>
      </c>
      <c r="C889" t="n">
        <v>1</v>
      </c>
      <c r="D889" t="n">
        <v>43</v>
      </c>
      <c r="E889" t="inlineStr">
        <is>
          <t>N</t>
        </is>
      </c>
      <c r="F889" t="n">
        <v>29</v>
      </c>
      <c r="G889" t="n">
        <v>1823</v>
      </c>
      <c r="H889" t="n">
        <v>1</v>
      </c>
      <c r="I889" t="n">
        <v>2</v>
      </c>
      <c r="J889" t="n">
        <v>18</v>
      </c>
      <c r="K889" t="n">
        <v>2</v>
      </c>
      <c r="L889" t="n">
        <v>3</v>
      </c>
      <c r="M889" t="n">
        <v>2</v>
      </c>
      <c r="R889" s="15" t="n">
        <v>0</v>
      </c>
      <c r="S889" s="15" t="n">
        <v>0</v>
      </c>
      <c r="T889" s="15" t="n">
        <v>0</v>
      </c>
      <c r="U889" s="15" t="n">
        <v>173100</v>
      </c>
      <c r="V889">
        <f>IFERROR(VLOOKUP(D889,Tablas_Equivalencia!$A$3:$B$8,2,FALSE),"Sin dato")</f>
        <v/>
      </c>
      <c r="W889">
        <f>IFERROR(VLOOKUP(L889,Tablas_Equivalencia!$D$3:$E$9,2,FALSE),"Sin dato")</f>
        <v/>
      </c>
      <c r="X889">
        <f>IF(I889=1,"Varón","Mujer")</f>
        <v/>
      </c>
      <c r="Y889">
        <f>IFERROR(VLOOKUP(M889,Tablas_Equivalencia!$G$3:$H$6,2,FALSE),"Sin dato")</f>
        <v/>
      </c>
      <c r="Z889">
        <f>IF(J889&lt;=24,"18-24","25-29")</f>
        <v/>
      </c>
      <c r="AA889">
        <f>IF(M889&lt;&gt;1,"",IF(P889=2,1,0))</f>
        <v/>
      </c>
      <c r="AB889">
        <f>IF(M889&lt;&gt;1,"",IF(O889&gt;=2,1,0))</f>
        <v/>
      </c>
      <c r="AC889">
        <f>IF(M889&lt;&gt;1,"",IF(OR(Q889=999,Q889=""),"",IF(OR(Q889&lt;35,Q889&gt;48),1,0)))</f>
        <v/>
      </c>
      <c r="AD889">
        <f>IF(COUNT(AA889:AC889)&lt;3,"",SUM(AA889:AC889))</f>
        <v/>
      </c>
      <c r="AE889">
        <f>IF(L889&gt;=4,2,IF(L889&gt;=2,1,0))</f>
        <v/>
      </c>
      <c r="AF889">
        <f>IF(L889&gt;=5,1,0)</f>
        <v/>
      </c>
      <c r="AG889">
        <f>AE889+AF889</f>
        <v/>
      </c>
      <c r="AH889" s="15">
        <f>IF(M889&lt;&gt;1,"",IF(OR(R889=-9,R889=""),"",R889))</f>
        <v/>
      </c>
      <c r="AI889">
        <f>IF(M889&lt;&gt;1,"",IF(OR(Q889=999,Q889=""),"",Q889))</f>
        <v/>
      </c>
    </row>
    <row r="890">
      <c r="A890" t="inlineStr">
        <is>
          <t>TQRMNOP104552</t>
        </is>
      </c>
      <c r="B890" t="n">
        <v>2025</v>
      </c>
      <c r="C890" t="n">
        <v>1</v>
      </c>
      <c r="D890" t="n">
        <v>41</v>
      </c>
      <c r="E890" t="inlineStr">
        <is>
          <t>N</t>
        </is>
      </c>
      <c r="F890" t="n">
        <v>12</v>
      </c>
      <c r="G890" t="n">
        <v>1193</v>
      </c>
      <c r="H890" t="n">
        <v>2</v>
      </c>
      <c r="I890" t="n">
        <v>1</v>
      </c>
      <c r="J890" t="n">
        <v>21</v>
      </c>
      <c r="K890" t="n">
        <v>1</v>
      </c>
      <c r="L890" t="n">
        <v>5</v>
      </c>
      <c r="M890" t="n">
        <v>1</v>
      </c>
      <c r="N890" t="n">
        <v>3</v>
      </c>
      <c r="O890" t="n">
        <v>1</v>
      </c>
      <c r="P890" t="n">
        <v>1</v>
      </c>
      <c r="Q890" t="n">
        <v>41</v>
      </c>
      <c r="R890" s="15" t="n">
        <v>515000</v>
      </c>
      <c r="S890" s="15" t="n">
        <v>0</v>
      </c>
      <c r="T890" s="15" t="n">
        <v>515000</v>
      </c>
      <c r="U890" s="15" t="n">
        <v>142700</v>
      </c>
      <c r="V890">
        <f>IFERROR(VLOOKUP(D890,Tablas_Equivalencia!$A$3:$B$8,2,FALSE),"Sin dato")</f>
        <v/>
      </c>
      <c r="W890">
        <f>IFERROR(VLOOKUP(L890,Tablas_Equivalencia!$D$3:$E$9,2,FALSE),"Sin dato")</f>
        <v/>
      </c>
      <c r="X890">
        <f>IF(I890=1,"Varón","Mujer")</f>
        <v/>
      </c>
      <c r="Y890">
        <f>IFERROR(VLOOKUP(M890,Tablas_Equivalencia!$G$3:$H$6,2,FALSE),"Sin dato")</f>
        <v/>
      </c>
      <c r="Z890">
        <f>IF(J890&lt;=24,"18-24","25-29")</f>
        <v/>
      </c>
      <c r="AA890">
        <f>IF(M890&lt;&gt;1,"",IF(P890=2,1,0))</f>
        <v/>
      </c>
      <c r="AB890">
        <f>IF(M890&lt;&gt;1,"",IF(O890&gt;=2,1,0))</f>
        <v/>
      </c>
      <c r="AC890">
        <f>IF(M890&lt;&gt;1,"",IF(OR(Q890=999,Q890=""),"",IF(OR(Q890&lt;35,Q890&gt;48),1,0)))</f>
        <v/>
      </c>
      <c r="AD890">
        <f>IF(COUNT(AA890:AC890)&lt;3,"",SUM(AA890:AC890))</f>
        <v/>
      </c>
      <c r="AE890">
        <f>IF(L890&gt;=4,2,IF(L890&gt;=2,1,0))</f>
        <v/>
      </c>
      <c r="AF890">
        <f>IF(L890&gt;=5,1,0)</f>
        <v/>
      </c>
      <c r="AG890">
        <f>AE890+AF890</f>
        <v/>
      </c>
      <c r="AH890" s="15">
        <f>IF(M890&lt;&gt;1,"",IF(OR(R890=-9,R890=""),"",R890))</f>
        <v/>
      </c>
      <c r="AI890">
        <f>IF(M890&lt;&gt;1,"",IF(OR(Q890=999,Q890=""),"",Q890))</f>
        <v/>
      </c>
    </row>
    <row r="891">
      <c r="A891" t="inlineStr">
        <is>
          <t>TQRMNOP104553</t>
        </is>
      </c>
      <c r="B891" t="n">
        <v>2025</v>
      </c>
      <c r="C891" t="n">
        <v>1</v>
      </c>
      <c r="D891" t="n">
        <v>43</v>
      </c>
      <c r="E891" t="inlineStr">
        <is>
          <t>N</t>
        </is>
      </c>
      <c r="F891" t="n">
        <v>38</v>
      </c>
      <c r="G891" t="n">
        <v>1488</v>
      </c>
      <c r="H891" t="n">
        <v>3</v>
      </c>
      <c r="I891" t="n">
        <v>2</v>
      </c>
      <c r="J891" t="n">
        <v>25</v>
      </c>
      <c r="K891" t="n">
        <v>2</v>
      </c>
      <c r="L891" t="n">
        <v>3</v>
      </c>
      <c r="M891" t="n">
        <v>1</v>
      </c>
      <c r="N891" t="n">
        <v>2</v>
      </c>
      <c r="O891" t="n">
        <v>1</v>
      </c>
      <c r="P891" t="n">
        <v>2</v>
      </c>
      <c r="Q891" t="n">
        <v>1</v>
      </c>
      <c r="R891" s="15" t="n">
        <v>-9</v>
      </c>
      <c r="S891" s="15" t="n">
        <v>0</v>
      </c>
      <c r="T891" s="15" t="n">
        <v>0</v>
      </c>
      <c r="U891" s="15" t="n">
        <v>153900</v>
      </c>
      <c r="V891">
        <f>IFERROR(VLOOKUP(D891,Tablas_Equivalencia!$A$3:$B$8,2,FALSE),"Sin dato")</f>
        <v/>
      </c>
      <c r="W891">
        <f>IFERROR(VLOOKUP(L891,Tablas_Equivalencia!$D$3:$E$9,2,FALSE),"Sin dato")</f>
        <v/>
      </c>
      <c r="X891">
        <f>IF(I891=1,"Varón","Mujer")</f>
        <v/>
      </c>
      <c r="Y891">
        <f>IFERROR(VLOOKUP(M891,Tablas_Equivalencia!$G$3:$H$6,2,FALSE),"Sin dato")</f>
        <v/>
      </c>
      <c r="Z891">
        <f>IF(J891&lt;=24,"18-24","25-29")</f>
        <v/>
      </c>
      <c r="AA891">
        <f>IF(M891&lt;&gt;1,"",IF(P891=2,1,0))</f>
        <v/>
      </c>
      <c r="AB891">
        <f>IF(M891&lt;&gt;1,"",IF(O891&gt;=2,1,0))</f>
        <v/>
      </c>
      <c r="AC891">
        <f>IF(M891&lt;&gt;1,"",IF(OR(Q891=999,Q891=""),"",IF(OR(Q891&lt;35,Q891&gt;48),1,0)))</f>
        <v/>
      </c>
      <c r="AD891">
        <f>IF(COUNT(AA891:AC891)&lt;3,"",SUM(AA891:AC891))</f>
        <v/>
      </c>
      <c r="AE891">
        <f>IF(L891&gt;=4,2,IF(L891&gt;=2,1,0))</f>
        <v/>
      </c>
      <c r="AF891">
        <f>IF(L891&gt;=5,1,0)</f>
        <v/>
      </c>
      <c r="AG891">
        <f>AE891+AF891</f>
        <v/>
      </c>
      <c r="AH891" s="15">
        <f>IF(M891&lt;&gt;1,"",IF(OR(R891=-9,R891=""),"",R891))</f>
        <v/>
      </c>
      <c r="AI891">
        <f>IF(M891&lt;&gt;1,"",IF(OR(Q891=999,Q891=""),"",Q891))</f>
        <v/>
      </c>
    </row>
    <row r="892">
      <c r="A892" t="inlineStr">
        <is>
          <t>TQRMNOP104557</t>
        </is>
      </c>
      <c r="B892" t="n">
        <v>2025</v>
      </c>
      <c r="C892" t="n">
        <v>1</v>
      </c>
      <c r="D892" t="n">
        <v>41</v>
      </c>
      <c r="E892" t="inlineStr">
        <is>
          <t>S</t>
        </is>
      </c>
      <c r="F892" t="n">
        <v>8</v>
      </c>
      <c r="G892" t="n">
        <v>444</v>
      </c>
      <c r="H892" t="n">
        <v>3</v>
      </c>
      <c r="I892" t="n">
        <v>2</v>
      </c>
      <c r="J892" t="n">
        <v>24</v>
      </c>
      <c r="K892" t="n">
        <v>2</v>
      </c>
      <c r="L892" t="n">
        <v>4</v>
      </c>
      <c r="M892" t="n">
        <v>2</v>
      </c>
      <c r="R892" s="15" t="n">
        <v>0</v>
      </c>
      <c r="S892" s="15" t="n">
        <v>0</v>
      </c>
      <c r="T892" s="15" t="n">
        <v>0</v>
      </c>
      <c r="U892" s="15" t="n">
        <v>128600</v>
      </c>
      <c r="V892">
        <f>IFERROR(VLOOKUP(D892,Tablas_Equivalencia!$A$3:$B$8,2,FALSE),"Sin dato")</f>
        <v/>
      </c>
      <c r="W892">
        <f>IFERROR(VLOOKUP(L892,Tablas_Equivalencia!$D$3:$E$9,2,FALSE),"Sin dato")</f>
        <v/>
      </c>
      <c r="X892">
        <f>IF(I892=1,"Varón","Mujer")</f>
        <v/>
      </c>
      <c r="Y892">
        <f>IFERROR(VLOOKUP(M892,Tablas_Equivalencia!$G$3:$H$6,2,FALSE),"Sin dato")</f>
        <v/>
      </c>
      <c r="Z892">
        <f>IF(J892&lt;=24,"18-24","25-29")</f>
        <v/>
      </c>
      <c r="AA892">
        <f>IF(M892&lt;&gt;1,"",IF(P892=2,1,0))</f>
        <v/>
      </c>
      <c r="AB892">
        <f>IF(M892&lt;&gt;1,"",IF(O892&gt;=2,1,0))</f>
        <v/>
      </c>
      <c r="AC892">
        <f>IF(M892&lt;&gt;1,"",IF(OR(Q892=999,Q892=""),"",IF(OR(Q892&lt;35,Q892&gt;48),1,0)))</f>
        <v/>
      </c>
      <c r="AD892">
        <f>IF(COUNT(AA892:AC892)&lt;3,"",SUM(AA892:AC892))</f>
        <v/>
      </c>
      <c r="AE892">
        <f>IF(L892&gt;=4,2,IF(L892&gt;=2,1,0))</f>
        <v/>
      </c>
      <c r="AF892">
        <f>IF(L892&gt;=5,1,0)</f>
        <v/>
      </c>
      <c r="AG892">
        <f>AE892+AF892</f>
        <v/>
      </c>
      <c r="AH892" s="15">
        <f>IF(M892&lt;&gt;1,"",IF(OR(R892=-9,R892=""),"",R892))</f>
        <v/>
      </c>
      <c r="AI892">
        <f>IF(M892&lt;&gt;1,"",IF(OR(Q892=999,Q892=""),"",Q892))</f>
        <v/>
      </c>
    </row>
    <row r="893">
      <c r="A893" t="inlineStr">
        <is>
          <t>TQRMNOP104578</t>
        </is>
      </c>
      <c r="B893" t="n">
        <v>2025</v>
      </c>
      <c r="C893" t="n">
        <v>1</v>
      </c>
      <c r="D893" t="n">
        <v>43</v>
      </c>
      <c r="E893" t="inlineStr">
        <is>
          <t>N</t>
        </is>
      </c>
      <c r="F893" t="n">
        <v>26</v>
      </c>
      <c r="G893" t="n">
        <v>1470</v>
      </c>
      <c r="H893" t="n">
        <v>2</v>
      </c>
      <c r="I893" t="n">
        <v>2</v>
      </c>
      <c r="J893" t="n">
        <v>20</v>
      </c>
      <c r="K893" t="n">
        <v>2</v>
      </c>
      <c r="L893" t="n">
        <v>3</v>
      </c>
      <c r="M893" t="n">
        <v>1</v>
      </c>
      <c r="N893" t="n">
        <v>1</v>
      </c>
      <c r="O893" t="n">
        <v>1</v>
      </c>
      <c r="P893" t="n">
        <v>1</v>
      </c>
      <c r="Q893" t="n">
        <v>16</v>
      </c>
      <c r="R893" s="15" t="n">
        <v>370000</v>
      </c>
      <c r="S893" s="15" t="n">
        <v>0</v>
      </c>
      <c r="T893" s="15" t="n">
        <v>370000</v>
      </c>
      <c r="U893" s="15" t="n">
        <v>225900</v>
      </c>
      <c r="V893">
        <f>IFERROR(VLOOKUP(D893,Tablas_Equivalencia!$A$3:$B$8,2,FALSE),"Sin dato")</f>
        <v/>
      </c>
      <c r="W893">
        <f>IFERROR(VLOOKUP(L893,Tablas_Equivalencia!$D$3:$E$9,2,FALSE),"Sin dato")</f>
        <v/>
      </c>
      <c r="X893">
        <f>IF(I893=1,"Varón","Mujer")</f>
        <v/>
      </c>
      <c r="Y893">
        <f>IFERROR(VLOOKUP(M893,Tablas_Equivalencia!$G$3:$H$6,2,FALSE),"Sin dato")</f>
        <v/>
      </c>
      <c r="Z893">
        <f>IF(J893&lt;=24,"18-24","25-29")</f>
        <v/>
      </c>
      <c r="AA893">
        <f>IF(M893&lt;&gt;1,"",IF(P893=2,1,0))</f>
        <v/>
      </c>
      <c r="AB893">
        <f>IF(M893&lt;&gt;1,"",IF(O893&gt;=2,1,0))</f>
        <v/>
      </c>
      <c r="AC893">
        <f>IF(M893&lt;&gt;1,"",IF(OR(Q893=999,Q893=""),"",IF(OR(Q893&lt;35,Q893&gt;48),1,0)))</f>
        <v/>
      </c>
      <c r="AD893">
        <f>IF(COUNT(AA893:AC893)&lt;3,"",SUM(AA893:AC893))</f>
        <v/>
      </c>
      <c r="AE893">
        <f>IF(L893&gt;=4,2,IF(L893&gt;=2,1,0))</f>
        <v/>
      </c>
      <c r="AF893">
        <f>IF(L893&gt;=5,1,0)</f>
        <v/>
      </c>
      <c r="AG893">
        <f>AE893+AF893</f>
        <v/>
      </c>
      <c r="AH893" s="15">
        <f>IF(M893&lt;&gt;1,"",IF(OR(R893=-9,R893=""),"",R893))</f>
        <v/>
      </c>
      <c r="AI893">
        <f>IF(M893&lt;&gt;1,"",IF(OR(Q893=999,Q893=""),"",Q893))</f>
        <v/>
      </c>
    </row>
    <row r="894">
      <c r="A894" t="inlineStr">
        <is>
          <t>TQRMNOP104580</t>
        </is>
      </c>
      <c r="B894" t="n">
        <v>2025</v>
      </c>
      <c r="C894" t="n">
        <v>1</v>
      </c>
      <c r="D894" t="n">
        <v>42</v>
      </c>
      <c r="E894" t="inlineStr">
        <is>
          <t>N</t>
        </is>
      </c>
      <c r="F894" t="n">
        <v>27</v>
      </c>
      <c r="G894" t="n">
        <v>1254</v>
      </c>
      <c r="H894" t="n">
        <v>2</v>
      </c>
      <c r="I894" t="n">
        <v>2</v>
      </c>
      <c r="J894" t="n">
        <v>29</v>
      </c>
      <c r="K894" t="n">
        <v>2</v>
      </c>
      <c r="L894" t="n">
        <v>3</v>
      </c>
      <c r="M894" t="n">
        <v>3</v>
      </c>
      <c r="R894" s="15" t="n">
        <v>0</v>
      </c>
      <c r="S894" s="15" t="n">
        <v>0</v>
      </c>
      <c r="T894" s="15" t="n">
        <v>0</v>
      </c>
      <c r="U894" s="15" t="n">
        <v>109100</v>
      </c>
      <c r="V894">
        <f>IFERROR(VLOOKUP(D894,Tablas_Equivalencia!$A$3:$B$8,2,FALSE),"Sin dato")</f>
        <v/>
      </c>
      <c r="W894">
        <f>IFERROR(VLOOKUP(L894,Tablas_Equivalencia!$D$3:$E$9,2,FALSE),"Sin dato")</f>
        <v/>
      </c>
      <c r="X894">
        <f>IF(I894=1,"Varón","Mujer")</f>
        <v/>
      </c>
      <c r="Y894">
        <f>IFERROR(VLOOKUP(M894,Tablas_Equivalencia!$G$3:$H$6,2,FALSE),"Sin dato")</f>
        <v/>
      </c>
      <c r="Z894">
        <f>IF(J894&lt;=24,"18-24","25-29")</f>
        <v/>
      </c>
      <c r="AA894">
        <f>IF(M894&lt;&gt;1,"",IF(P894=2,1,0))</f>
        <v/>
      </c>
      <c r="AB894">
        <f>IF(M894&lt;&gt;1,"",IF(O894&gt;=2,1,0))</f>
        <v/>
      </c>
      <c r="AC894">
        <f>IF(M894&lt;&gt;1,"",IF(OR(Q894=999,Q894=""),"",IF(OR(Q894&lt;35,Q894&gt;48),1,0)))</f>
        <v/>
      </c>
      <c r="AD894">
        <f>IF(COUNT(AA894:AC894)&lt;3,"",SUM(AA894:AC894))</f>
        <v/>
      </c>
      <c r="AE894">
        <f>IF(L894&gt;=4,2,IF(L894&gt;=2,1,0))</f>
        <v/>
      </c>
      <c r="AF894">
        <f>IF(L894&gt;=5,1,0)</f>
        <v/>
      </c>
      <c r="AG894">
        <f>AE894+AF894</f>
        <v/>
      </c>
      <c r="AH894" s="15">
        <f>IF(M894&lt;&gt;1,"",IF(OR(R894=-9,R894=""),"",R894))</f>
        <v/>
      </c>
      <c r="AI894">
        <f>IF(M894&lt;&gt;1,"",IF(OR(Q894=999,Q894=""),"",Q894))</f>
        <v/>
      </c>
    </row>
    <row r="895">
      <c r="A895" t="inlineStr">
        <is>
          <t>TQRMNOP104595</t>
        </is>
      </c>
      <c r="B895" t="n">
        <v>2025</v>
      </c>
      <c r="C895" t="n">
        <v>1</v>
      </c>
      <c r="D895" t="n">
        <v>1</v>
      </c>
      <c r="E895" t="inlineStr">
        <is>
          <t>S</t>
        </is>
      </c>
      <c r="F895" t="n">
        <v>33</v>
      </c>
      <c r="G895" t="n">
        <v>967</v>
      </c>
      <c r="H895" t="n">
        <v>3</v>
      </c>
      <c r="I895" t="n">
        <v>1</v>
      </c>
      <c r="J895" t="n">
        <v>21</v>
      </c>
      <c r="K895" t="n">
        <v>2</v>
      </c>
      <c r="L895" t="n">
        <v>4</v>
      </c>
      <c r="M895" t="n">
        <v>3</v>
      </c>
      <c r="R895" s="15" t="n">
        <v>0</v>
      </c>
      <c r="S895" s="15" t="n">
        <v>0</v>
      </c>
      <c r="T895" s="15" t="n">
        <v>0</v>
      </c>
      <c r="U895" s="15" t="n">
        <v>160100</v>
      </c>
      <c r="V895">
        <f>IFERROR(VLOOKUP(D895,Tablas_Equivalencia!$A$3:$B$8,2,FALSE),"Sin dato")</f>
        <v/>
      </c>
      <c r="W895">
        <f>IFERROR(VLOOKUP(L895,Tablas_Equivalencia!$D$3:$E$9,2,FALSE),"Sin dato")</f>
        <v/>
      </c>
      <c r="X895">
        <f>IF(I895=1,"Varón","Mujer")</f>
        <v/>
      </c>
      <c r="Y895">
        <f>IFERROR(VLOOKUP(M895,Tablas_Equivalencia!$G$3:$H$6,2,FALSE),"Sin dato")</f>
        <v/>
      </c>
      <c r="Z895">
        <f>IF(J895&lt;=24,"18-24","25-29")</f>
        <v/>
      </c>
      <c r="AA895">
        <f>IF(M895&lt;&gt;1,"",IF(P895=2,1,0))</f>
        <v/>
      </c>
      <c r="AB895">
        <f>IF(M895&lt;&gt;1,"",IF(O895&gt;=2,1,0))</f>
        <v/>
      </c>
      <c r="AC895">
        <f>IF(M895&lt;&gt;1,"",IF(OR(Q895=999,Q895=""),"",IF(OR(Q895&lt;35,Q895&gt;48),1,0)))</f>
        <v/>
      </c>
      <c r="AD895">
        <f>IF(COUNT(AA895:AC895)&lt;3,"",SUM(AA895:AC895))</f>
        <v/>
      </c>
      <c r="AE895">
        <f>IF(L895&gt;=4,2,IF(L895&gt;=2,1,0))</f>
        <v/>
      </c>
      <c r="AF895">
        <f>IF(L895&gt;=5,1,0)</f>
        <v/>
      </c>
      <c r="AG895">
        <f>AE895+AF895</f>
        <v/>
      </c>
      <c r="AH895" s="15">
        <f>IF(M895&lt;&gt;1,"",IF(OR(R895=-9,R895=""),"",R895))</f>
        <v/>
      </c>
      <c r="AI895">
        <f>IF(M895&lt;&gt;1,"",IF(OR(Q895=999,Q895=""),"",Q895))</f>
        <v/>
      </c>
    </row>
    <row r="896">
      <c r="A896" t="inlineStr">
        <is>
          <t>TQRMNOP104596</t>
        </is>
      </c>
      <c r="B896" t="n">
        <v>2025</v>
      </c>
      <c r="C896" t="n">
        <v>1</v>
      </c>
      <c r="D896" t="n">
        <v>40</v>
      </c>
      <c r="E896" t="inlineStr">
        <is>
          <t>N</t>
        </is>
      </c>
      <c r="F896" t="n">
        <v>9</v>
      </c>
      <c r="G896" t="n">
        <v>1542</v>
      </c>
      <c r="H896" t="n">
        <v>2</v>
      </c>
      <c r="I896" t="n">
        <v>2</v>
      </c>
      <c r="J896" t="n">
        <v>26</v>
      </c>
      <c r="K896" t="n">
        <v>1</v>
      </c>
      <c r="L896" t="n">
        <v>5</v>
      </c>
      <c r="M896" t="n">
        <v>1</v>
      </c>
      <c r="N896" t="n">
        <v>3</v>
      </c>
      <c r="O896" t="n">
        <v>2</v>
      </c>
      <c r="P896" t="n">
        <v>2</v>
      </c>
      <c r="Q896" t="n">
        <v>44</v>
      </c>
      <c r="R896" s="15" t="n">
        <v>365000</v>
      </c>
      <c r="S896" s="15" t="n">
        <v>0</v>
      </c>
      <c r="T896" s="15" t="n">
        <v>365000</v>
      </c>
      <c r="U896" s="15" t="n">
        <v>483300</v>
      </c>
      <c r="V896">
        <f>IFERROR(VLOOKUP(D896,Tablas_Equivalencia!$A$3:$B$8,2,FALSE),"Sin dato")</f>
        <v/>
      </c>
      <c r="W896">
        <f>IFERROR(VLOOKUP(L896,Tablas_Equivalencia!$D$3:$E$9,2,FALSE),"Sin dato")</f>
        <v/>
      </c>
      <c r="X896">
        <f>IF(I896=1,"Varón","Mujer")</f>
        <v/>
      </c>
      <c r="Y896">
        <f>IFERROR(VLOOKUP(M896,Tablas_Equivalencia!$G$3:$H$6,2,FALSE),"Sin dato")</f>
        <v/>
      </c>
      <c r="Z896">
        <f>IF(J896&lt;=24,"18-24","25-29")</f>
        <v/>
      </c>
      <c r="AA896">
        <f>IF(M896&lt;&gt;1,"",IF(P896=2,1,0))</f>
        <v/>
      </c>
      <c r="AB896">
        <f>IF(M896&lt;&gt;1,"",IF(O896&gt;=2,1,0))</f>
        <v/>
      </c>
      <c r="AC896">
        <f>IF(M896&lt;&gt;1,"",IF(OR(Q896=999,Q896=""),"",IF(OR(Q896&lt;35,Q896&gt;48),1,0)))</f>
        <v/>
      </c>
      <c r="AD896">
        <f>IF(COUNT(AA896:AC896)&lt;3,"",SUM(AA896:AC896))</f>
        <v/>
      </c>
      <c r="AE896">
        <f>IF(L896&gt;=4,2,IF(L896&gt;=2,1,0))</f>
        <v/>
      </c>
      <c r="AF896">
        <f>IF(L896&gt;=5,1,0)</f>
        <v/>
      </c>
      <c r="AG896">
        <f>AE896+AF896</f>
        <v/>
      </c>
      <c r="AH896" s="15">
        <f>IF(M896&lt;&gt;1,"",IF(OR(R896=-9,R896=""),"",R896))</f>
        <v/>
      </c>
      <c r="AI896">
        <f>IF(M896&lt;&gt;1,"",IF(OR(Q896=999,Q896=""),"",Q896))</f>
        <v/>
      </c>
    </row>
    <row r="897">
      <c r="A897" t="inlineStr">
        <is>
          <t>TQRMNOP104602</t>
        </is>
      </c>
      <c r="B897" t="n">
        <v>2025</v>
      </c>
      <c r="C897" t="n">
        <v>1</v>
      </c>
      <c r="D897" t="n">
        <v>1</v>
      </c>
      <c r="E897" t="inlineStr">
        <is>
          <t>S</t>
        </is>
      </c>
      <c r="F897" t="n">
        <v>32</v>
      </c>
      <c r="G897" t="n">
        <v>791</v>
      </c>
      <c r="H897" t="n">
        <v>3</v>
      </c>
      <c r="I897" t="n">
        <v>1</v>
      </c>
      <c r="J897" t="n">
        <v>21</v>
      </c>
      <c r="K897" t="n">
        <v>2</v>
      </c>
      <c r="L897" t="n">
        <v>4</v>
      </c>
      <c r="M897" t="n">
        <v>1</v>
      </c>
      <c r="N897" t="n">
        <v>3</v>
      </c>
      <c r="O897" t="n">
        <v>1</v>
      </c>
      <c r="P897" t="n">
        <v>1</v>
      </c>
      <c r="Q897" t="n">
        <v>62</v>
      </c>
      <c r="R897" s="15" t="n">
        <v>1065000</v>
      </c>
      <c r="S897" s="15" t="n">
        <v>0</v>
      </c>
      <c r="T897" s="15" t="n">
        <v>1065000</v>
      </c>
      <c r="U897" s="15" t="n">
        <v>179400</v>
      </c>
      <c r="V897">
        <f>IFERROR(VLOOKUP(D897,Tablas_Equivalencia!$A$3:$B$8,2,FALSE),"Sin dato")</f>
        <v/>
      </c>
      <c r="W897">
        <f>IFERROR(VLOOKUP(L897,Tablas_Equivalencia!$D$3:$E$9,2,FALSE),"Sin dato")</f>
        <v/>
      </c>
      <c r="X897">
        <f>IF(I897=1,"Varón","Mujer")</f>
        <v/>
      </c>
      <c r="Y897">
        <f>IFERROR(VLOOKUP(M897,Tablas_Equivalencia!$G$3:$H$6,2,FALSE),"Sin dato")</f>
        <v/>
      </c>
      <c r="Z897">
        <f>IF(J897&lt;=24,"18-24","25-29")</f>
        <v/>
      </c>
      <c r="AA897">
        <f>IF(M897&lt;&gt;1,"",IF(P897=2,1,0))</f>
        <v/>
      </c>
      <c r="AB897">
        <f>IF(M897&lt;&gt;1,"",IF(O897&gt;=2,1,0))</f>
        <v/>
      </c>
      <c r="AC897">
        <f>IF(M897&lt;&gt;1,"",IF(OR(Q897=999,Q897=""),"",IF(OR(Q897&lt;35,Q897&gt;48),1,0)))</f>
        <v/>
      </c>
      <c r="AD897">
        <f>IF(COUNT(AA897:AC897)&lt;3,"",SUM(AA897:AC897))</f>
        <v/>
      </c>
      <c r="AE897">
        <f>IF(L897&gt;=4,2,IF(L897&gt;=2,1,0))</f>
        <v/>
      </c>
      <c r="AF897">
        <f>IF(L897&gt;=5,1,0)</f>
        <v/>
      </c>
      <c r="AG897">
        <f>AE897+AF897</f>
        <v/>
      </c>
      <c r="AH897" s="15">
        <f>IF(M897&lt;&gt;1,"",IF(OR(R897=-9,R897=""),"",R897))</f>
        <v/>
      </c>
      <c r="AI897">
        <f>IF(M897&lt;&gt;1,"",IF(OR(Q897=999,Q897=""),"",Q897))</f>
        <v/>
      </c>
    </row>
    <row r="898">
      <c r="A898" t="inlineStr">
        <is>
          <t>TQRMNOP104603</t>
        </is>
      </c>
      <c r="B898" t="n">
        <v>2025</v>
      </c>
      <c r="C898" t="n">
        <v>1</v>
      </c>
      <c r="D898" t="n">
        <v>1</v>
      </c>
      <c r="E898" t="inlineStr">
        <is>
          <t>S</t>
        </is>
      </c>
      <c r="F898" t="n">
        <v>32</v>
      </c>
      <c r="G898" t="n">
        <v>1397</v>
      </c>
      <c r="H898" t="n">
        <v>3</v>
      </c>
      <c r="I898" t="n">
        <v>1</v>
      </c>
      <c r="J898" t="n">
        <v>23</v>
      </c>
      <c r="K898" t="n">
        <v>2</v>
      </c>
      <c r="L898" t="n">
        <v>6</v>
      </c>
      <c r="M898" t="n">
        <v>2</v>
      </c>
      <c r="R898" s="15" t="n">
        <v>0</v>
      </c>
      <c r="S898" s="15" t="n">
        <v>0</v>
      </c>
      <c r="T898" s="15" t="n">
        <v>0</v>
      </c>
      <c r="U898" s="15" t="n">
        <v>162800</v>
      </c>
      <c r="V898">
        <f>IFERROR(VLOOKUP(D898,Tablas_Equivalencia!$A$3:$B$8,2,FALSE),"Sin dato")</f>
        <v/>
      </c>
      <c r="W898">
        <f>IFERROR(VLOOKUP(L898,Tablas_Equivalencia!$D$3:$E$9,2,FALSE),"Sin dato")</f>
        <v/>
      </c>
      <c r="X898">
        <f>IF(I898=1,"Varón","Mujer")</f>
        <v/>
      </c>
      <c r="Y898">
        <f>IFERROR(VLOOKUP(M898,Tablas_Equivalencia!$G$3:$H$6,2,FALSE),"Sin dato")</f>
        <v/>
      </c>
      <c r="Z898">
        <f>IF(J898&lt;=24,"18-24","25-29")</f>
        <v/>
      </c>
      <c r="AA898">
        <f>IF(M898&lt;&gt;1,"",IF(P898=2,1,0))</f>
        <v/>
      </c>
      <c r="AB898">
        <f>IF(M898&lt;&gt;1,"",IF(O898&gt;=2,1,0))</f>
        <v/>
      </c>
      <c r="AC898">
        <f>IF(M898&lt;&gt;1,"",IF(OR(Q898=999,Q898=""),"",IF(OR(Q898&lt;35,Q898&gt;48),1,0)))</f>
        <v/>
      </c>
      <c r="AD898">
        <f>IF(COUNT(AA898:AC898)&lt;3,"",SUM(AA898:AC898))</f>
        <v/>
      </c>
      <c r="AE898">
        <f>IF(L898&gt;=4,2,IF(L898&gt;=2,1,0))</f>
        <v/>
      </c>
      <c r="AF898">
        <f>IF(L898&gt;=5,1,0)</f>
        <v/>
      </c>
      <c r="AG898">
        <f>AE898+AF898</f>
        <v/>
      </c>
      <c r="AH898" s="15">
        <f>IF(M898&lt;&gt;1,"",IF(OR(R898=-9,R898=""),"",R898))</f>
        <v/>
      </c>
      <c r="AI898">
        <f>IF(M898&lt;&gt;1,"",IF(OR(Q898=999,Q898=""),"",Q898))</f>
        <v/>
      </c>
    </row>
    <row r="899">
      <c r="A899" t="inlineStr">
        <is>
          <t>TQRMNOP104606</t>
        </is>
      </c>
      <c r="B899" t="n">
        <v>2025</v>
      </c>
      <c r="C899" t="n">
        <v>1</v>
      </c>
      <c r="D899" t="n">
        <v>42</v>
      </c>
      <c r="E899" t="inlineStr">
        <is>
          <t>N</t>
        </is>
      </c>
      <c r="F899" t="n">
        <v>27</v>
      </c>
      <c r="G899" t="n">
        <v>1500</v>
      </c>
      <c r="H899" t="n">
        <v>3</v>
      </c>
      <c r="I899" t="n">
        <v>1</v>
      </c>
      <c r="J899" t="n">
        <v>23</v>
      </c>
      <c r="K899" t="n">
        <v>2</v>
      </c>
      <c r="L899" t="n">
        <v>6</v>
      </c>
      <c r="M899" t="n">
        <v>1</v>
      </c>
      <c r="N899" t="n">
        <v>3</v>
      </c>
      <c r="O899" t="n">
        <v>2</v>
      </c>
      <c r="P899" t="n">
        <v>1</v>
      </c>
      <c r="Q899" t="n">
        <v>23</v>
      </c>
      <c r="R899" s="15" t="n">
        <v>-9</v>
      </c>
      <c r="S899" s="15" t="n">
        <v>0</v>
      </c>
      <c r="T899" s="15" t="n">
        <v>0</v>
      </c>
      <c r="U899" s="15" t="n">
        <v>199900</v>
      </c>
      <c r="V899">
        <f>IFERROR(VLOOKUP(D899,Tablas_Equivalencia!$A$3:$B$8,2,FALSE),"Sin dato")</f>
        <v/>
      </c>
      <c r="W899">
        <f>IFERROR(VLOOKUP(L899,Tablas_Equivalencia!$D$3:$E$9,2,FALSE),"Sin dato")</f>
        <v/>
      </c>
      <c r="X899">
        <f>IF(I899=1,"Varón","Mujer")</f>
        <v/>
      </c>
      <c r="Y899">
        <f>IFERROR(VLOOKUP(M899,Tablas_Equivalencia!$G$3:$H$6,2,FALSE),"Sin dato")</f>
        <v/>
      </c>
      <c r="Z899">
        <f>IF(J899&lt;=24,"18-24","25-29")</f>
        <v/>
      </c>
      <c r="AA899">
        <f>IF(M899&lt;&gt;1,"",IF(P899=2,1,0))</f>
        <v/>
      </c>
      <c r="AB899">
        <f>IF(M899&lt;&gt;1,"",IF(O899&gt;=2,1,0))</f>
        <v/>
      </c>
      <c r="AC899">
        <f>IF(M899&lt;&gt;1,"",IF(OR(Q899=999,Q899=""),"",IF(OR(Q899&lt;35,Q899&gt;48),1,0)))</f>
        <v/>
      </c>
      <c r="AD899">
        <f>IF(COUNT(AA899:AC899)&lt;3,"",SUM(AA899:AC899))</f>
        <v/>
      </c>
      <c r="AE899">
        <f>IF(L899&gt;=4,2,IF(L899&gt;=2,1,0))</f>
        <v/>
      </c>
      <c r="AF899">
        <f>IF(L899&gt;=5,1,0)</f>
        <v/>
      </c>
      <c r="AG899">
        <f>AE899+AF899</f>
        <v/>
      </c>
      <c r="AH899" s="15">
        <f>IF(M899&lt;&gt;1,"",IF(OR(R899=-9,R899=""),"",R899))</f>
        <v/>
      </c>
      <c r="AI899">
        <f>IF(M899&lt;&gt;1,"",IF(OR(Q899=999,Q899=""),"",Q899))</f>
        <v/>
      </c>
    </row>
    <row r="900">
      <c r="A900" t="inlineStr">
        <is>
          <t>TQRMNOP104607</t>
        </is>
      </c>
      <c r="B900" t="n">
        <v>2025</v>
      </c>
      <c r="C900" t="n">
        <v>1</v>
      </c>
      <c r="D900" t="n">
        <v>40</v>
      </c>
      <c r="E900" t="inlineStr">
        <is>
          <t>N</t>
        </is>
      </c>
      <c r="F900" t="n">
        <v>9</v>
      </c>
      <c r="G900" t="n">
        <v>546</v>
      </c>
      <c r="H900" t="n">
        <v>2</v>
      </c>
      <c r="I900" t="n">
        <v>2</v>
      </c>
      <c r="J900" t="n">
        <v>27</v>
      </c>
      <c r="K900" t="n">
        <v>1</v>
      </c>
      <c r="L900" t="n">
        <v>5</v>
      </c>
      <c r="M900" t="n">
        <v>1</v>
      </c>
      <c r="N900" t="n">
        <v>3</v>
      </c>
      <c r="O900" t="n">
        <v>1</v>
      </c>
      <c r="P900" t="n">
        <v>1</v>
      </c>
      <c r="Q900" t="n">
        <v>26</v>
      </c>
      <c r="R900" s="15" t="n">
        <v>492000</v>
      </c>
      <c r="S900" s="15" t="n">
        <v>134000</v>
      </c>
      <c r="T900" s="15" t="n">
        <v>626000</v>
      </c>
      <c r="U900" s="15" t="n">
        <v>75700</v>
      </c>
      <c r="V900">
        <f>IFERROR(VLOOKUP(D900,Tablas_Equivalencia!$A$3:$B$8,2,FALSE),"Sin dato")</f>
        <v/>
      </c>
      <c r="W900">
        <f>IFERROR(VLOOKUP(L900,Tablas_Equivalencia!$D$3:$E$9,2,FALSE),"Sin dato")</f>
        <v/>
      </c>
      <c r="X900">
        <f>IF(I900=1,"Varón","Mujer")</f>
        <v/>
      </c>
      <c r="Y900">
        <f>IFERROR(VLOOKUP(M900,Tablas_Equivalencia!$G$3:$H$6,2,FALSE),"Sin dato")</f>
        <v/>
      </c>
      <c r="Z900">
        <f>IF(J900&lt;=24,"18-24","25-29")</f>
        <v/>
      </c>
      <c r="AA900">
        <f>IF(M900&lt;&gt;1,"",IF(P900=2,1,0))</f>
        <v/>
      </c>
      <c r="AB900">
        <f>IF(M900&lt;&gt;1,"",IF(O900&gt;=2,1,0))</f>
        <v/>
      </c>
      <c r="AC900">
        <f>IF(M900&lt;&gt;1,"",IF(OR(Q900=999,Q900=""),"",IF(OR(Q900&lt;35,Q900&gt;48),1,0)))</f>
        <v/>
      </c>
      <c r="AD900">
        <f>IF(COUNT(AA900:AC900)&lt;3,"",SUM(AA900:AC900))</f>
        <v/>
      </c>
      <c r="AE900">
        <f>IF(L900&gt;=4,2,IF(L900&gt;=2,1,0))</f>
        <v/>
      </c>
      <c r="AF900">
        <f>IF(L900&gt;=5,1,0)</f>
        <v/>
      </c>
      <c r="AG900">
        <f>AE900+AF900</f>
        <v/>
      </c>
      <c r="AH900" s="15">
        <f>IF(M900&lt;&gt;1,"",IF(OR(R900=-9,R900=""),"",R900))</f>
        <v/>
      </c>
      <c r="AI900">
        <f>IF(M900&lt;&gt;1,"",IF(OR(Q900=999,Q900=""),"",Q900))</f>
        <v/>
      </c>
    </row>
    <row r="901">
      <c r="A901" t="inlineStr">
        <is>
          <t>TQRMNOP104608</t>
        </is>
      </c>
      <c r="B901" t="n">
        <v>2025</v>
      </c>
      <c r="C901" t="n">
        <v>1</v>
      </c>
      <c r="D901" t="n">
        <v>43</v>
      </c>
      <c r="E901" t="inlineStr">
        <is>
          <t>S</t>
        </is>
      </c>
      <c r="F901" t="n">
        <v>20</v>
      </c>
      <c r="G901" t="n">
        <v>630</v>
      </c>
      <c r="H901" t="n">
        <v>2</v>
      </c>
      <c r="I901" t="n">
        <v>1</v>
      </c>
      <c r="J901" t="n">
        <v>21</v>
      </c>
      <c r="K901" t="n">
        <v>1</v>
      </c>
      <c r="L901" t="n">
        <v>4</v>
      </c>
      <c r="M901" t="n">
        <v>1</v>
      </c>
      <c r="N901" t="n">
        <v>3</v>
      </c>
      <c r="O901" t="n">
        <v>1</v>
      </c>
      <c r="P901" t="n">
        <v>1</v>
      </c>
      <c r="Q901" t="n">
        <v>40</v>
      </c>
      <c r="R901" s="15" t="n">
        <v>-9</v>
      </c>
      <c r="S901" s="15" t="n">
        <v>83000</v>
      </c>
      <c r="T901" s="15" t="n">
        <v>82991</v>
      </c>
      <c r="U901" s="15" t="n">
        <v>111900</v>
      </c>
      <c r="V901">
        <f>IFERROR(VLOOKUP(D901,Tablas_Equivalencia!$A$3:$B$8,2,FALSE),"Sin dato")</f>
        <v/>
      </c>
      <c r="W901">
        <f>IFERROR(VLOOKUP(L901,Tablas_Equivalencia!$D$3:$E$9,2,FALSE),"Sin dato")</f>
        <v/>
      </c>
      <c r="X901">
        <f>IF(I901=1,"Varón","Mujer")</f>
        <v/>
      </c>
      <c r="Y901">
        <f>IFERROR(VLOOKUP(M901,Tablas_Equivalencia!$G$3:$H$6,2,FALSE),"Sin dato")</f>
        <v/>
      </c>
      <c r="Z901">
        <f>IF(J901&lt;=24,"18-24","25-29")</f>
        <v/>
      </c>
      <c r="AA901">
        <f>IF(M901&lt;&gt;1,"",IF(P901=2,1,0))</f>
        <v/>
      </c>
      <c r="AB901">
        <f>IF(M901&lt;&gt;1,"",IF(O901&gt;=2,1,0))</f>
        <v/>
      </c>
      <c r="AC901">
        <f>IF(M901&lt;&gt;1,"",IF(OR(Q901=999,Q901=""),"",IF(OR(Q901&lt;35,Q901&gt;48),1,0)))</f>
        <v/>
      </c>
      <c r="AD901">
        <f>IF(COUNT(AA901:AC901)&lt;3,"",SUM(AA901:AC901))</f>
        <v/>
      </c>
      <c r="AE901">
        <f>IF(L901&gt;=4,2,IF(L901&gt;=2,1,0))</f>
        <v/>
      </c>
      <c r="AF901">
        <f>IF(L901&gt;=5,1,0)</f>
        <v/>
      </c>
      <c r="AG901">
        <f>AE901+AF901</f>
        <v/>
      </c>
      <c r="AH901" s="15">
        <f>IF(M901&lt;&gt;1,"",IF(OR(R901=-9,R901=""),"",R901))</f>
        <v/>
      </c>
      <c r="AI901">
        <f>IF(M901&lt;&gt;1,"",IF(OR(Q901=999,Q901=""),"",Q901))</f>
        <v/>
      </c>
    </row>
    <row r="902">
      <c r="A902" t="inlineStr">
        <is>
          <t>TQRMNOP104609</t>
        </is>
      </c>
      <c r="B902" t="n">
        <v>2025</v>
      </c>
      <c r="C902" t="n">
        <v>1</v>
      </c>
      <c r="D902" t="n">
        <v>43</v>
      </c>
      <c r="E902" t="inlineStr">
        <is>
          <t>N</t>
        </is>
      </c>
      <c r="F902" t="n">
        <v>29</v>
      </c>
      <c r="G902" t="n">
        <v>290</v>
      </c>
      <c r="H902" t="n">
        <v>1</v>
      </c>
      <c r="I902" t="n">
        <v>1</v>
      </c>
      <c r="J902" t="n">
        <v>28</v>
      </c>
      <c r="K902" t="n">
        <v>2</v>
      </c>
      <c r="L902" t="n">
        <v>4</v>
      </c>
      <c r="M902" t="n">
        <v>1</v>
      </c>
      <c r="N902" t="n">
        <v>4</v>
      </c>
      <c r="O902" t="n">
        <v>2</v>
      </c>
      <c r="P902" t="n">
        <v>2</v>
      </c>
      <c r="Q902" t="n">
        <v>36</v>
      </c>
      <c r="R902" s="15" t="n">
        <v>1153000</v>
      </c>
      <c r="S902" s="15" t="n">
        <v>66000</v>
      </c>
      <c r="T902" s="15" t="n">
        <v>1219000</v>
      </c>
      <c r="U902" s="15" t="n">
        <v>173800</v>
      </c>
      <c r="V902">
        <f>IFERROR(VLOOKUP(D902,Tablas_Equivalencia!$A$3:$B$8,2,FALSE),"Sin dato")</f>
        <v/>
      </c>
      <c r="W902">
        <f>IFERROR(VLOOKUP(L902,Tablas_Equivalencia!$D$3:$E$9,2,FALSE),"Sin dato")</f>
        <v/>
      </c>
      <c r="X902">
        <f>IF(I902=1,"Varón","Mujer")</f>
        <v/>
      </c>
      <c r="Y902">
        <f>IFERROR(VLOOKUP(M902,Tablas_Equivalencia!$G$3:$H$6,2,FALSE),"Sin dato")</f>
        <v/>
      </c>
      <c r="Z902">
        <f>IF(J902&lt;=24,"18-24","25-29")</f>
        <v/>
      </c>
      <c r="AA902">
        <f>IF(M902&lt;&gt;1,"",IF(P902=2,1,0))</f>
        <v/>
      </c>
      <c r="AB902">
        <f>IF(M902&lt;&gt;1,"",IF(O902&gt;=2,1,0))</f>
        <v/>
      </c>
      <c r="AC902">
        <f>IF(M902&lt;&gt;1,"",IF(OR(Q902=999,Q902=""),"",IF(OR(Q902&lt;35,Q902&gt;48),1,0)))</f>
        <v/>
      </c>
      <c r="AD902">
        <f>IF(COUNT(AA902:AC902)&lt;3,"",SUM(AA902:AC902))</f>
        <v/>
      </c>
      <c r="AE902">
        <f>IF(L902&gt;=4,2,IF(L902&gt;=2,1,0))</f>
        <v/>
      </c>
      <c r="AF902">
        <f>IF(L902&gt;=5,1,0)</f>
        <v/>
      </c>
      <c r="AG902">
        <f>AE902+AF902</f>
        <v/>
      </c>
      <c r="AH902" s="15">
        <f>IF(M902&lt;&gt;1,"",IF(OR(R902=-9,R902=""),"",R902))</f>
        <v/>
      </c>
      <c r="AI902">
        <f>IF(M902&lt;&gt;1,"",IF(OR(Q902=999,Q902=""),"",Q902))</f>
        <v/>
      </c>
    </row>
    <row r="903">
      <c r="A903" t="inlineStr">
        <is>
          <t>TQRMNOP104615</t>
        </is>
      </c>
      <c r="B903" t="n">
        <v>2025</v>
      </c>
      <c r="C903" t="n">
        <v>1</v>
      </c>
      <c r="D903" t="n">
        <v>41</v>
      </c>
      <c r="E903" t="inlineStr">
        <is>
          <t>N</t>
        </is>
      </c>
      <c r="F903" t="n">
        <v>15</v>
      </c>
      <c r="G903" t="n">
        <v>1459</v>
      </c>
      <c r="H903" t="n">
        <v>1</v>
      </c>
      <c r="I903" t="n">
        <v>1</v>
      </c>
      <c r="J903" t="n">
        <v>18</v>
      </c>
      <c r="K903" t="n">
        <v>2</v>
      </c>
      <c r="L903" t="n">
        <v>1</v>
      </c>
      <c r="M903" t="n">
        <v>3</v>
      </c>
      <c r="R903" s="15" t="n">
        <v>0</v>
      </c>
      <c r="S903" s="15" t="n">
        <v>0</v>
      </c>
      <c r="T903" s="15" t="n">
        <v>0</v>
      </c>
      <c r="U903" s="15" t="n">
        <v>114400</v>
      </c>
      <c r="V903">
        <f>IFERROR(VLOOKUP(D903,Tablas_Equivalencia!$A$3:$B$8,2,FALSE),"Sin dato")</f>
        <v/>
      </c>
      <c r="W903">
        <f>IFERROR(VLOOKUP(L903,Tablas_Equivalencia!$D$3:$E$9,2,FALSE),"Sin dato")</f>
        <v/>
      </c>
      <c r="X903">
        <f>IF(I903=1,"Varón","Mujer")</f>
        <v/>
      </c>
      <c r="Y903">
        <f>IFERROR(VLOOKUP(M903,Tablas_Equivalencia!$G$3:$H$6,2,FALSE),"Sin dato")</f>
        <v/>
      </c>
      <c r="Z903">
        <f>IF(J903&lt;=24,"18-24","25-29")</f>
        <v/>
      </c>
      <c r="AA903">
        <f>IF(M903&lt;&gt;1,"",IF(P903=2,1,0))</f>
        <v/>
      </c>
      <c r="AB903">
        <f>IF(M903&lt;&gt;1,"",IF(O903&gt;=2,1,0))</f>
        <v/>
      </c>
      <c r="AC903">
        <f>IF(M903&lt;&gt;1,"",IF(OR(Q903=999,Q903=""),"",IF(OR(Q903&lt;35,Q903&gt;48),1,0)))</f>
        <v/>
      </c>
      <c r="AD903">
        <f>IF(COUNT(AA903:AC903)&lt;3,"",SUM(AA903:AC903))</f>
        <v/>
      </c>
      <c r="AE903">
        <f>IF(L903&gt;=4,2,IF(L903&gt;=2,1,0))</f>
        <v/>
      </c>
      <c r="AF903">
        <f>IF(L903&gt;=5,1,0)</f>
        <v/>
      </c>
      <c r="AG903">
        <f>AE903+AF903</f>
        <v/>
      </c>
      <c r="AH903" s="15">
        <f>IF(M903&lt;&gt;1,"",IF(OR(R903=-9,R903=""),"",R903))</f>
        <v/>
      </c>
      <c r="AI903">
        <f>IF(M903&lt;&gt;1,"",IF(OR(Q903=999,Q903=""),"",Q903))</f>
        <v/>
      </c>
    </row>
    <row r="904">
      <c r="A904" t="inlineStr">
        <is>
          <t>TQRMNOP104618</t>
        </is>
      </c>
      <c r="B904" t="n">
        <v>2025</v>
      </c>
      <c r="C904" t="n">
        <v>1</v>
      </c>
      <c r="D904" t="n">
        <v>1</v>
      </c>
      <c r="E904" t="inlineStr">
        <is>
          <t>S</t>
        </is>
      </c>
      <c r="F904" t="n">
        <v>32</v>
      </c>
      <c r="G904" t="n">
        <v>276</v>
      </c>
      <c r="H904" t="n">
        <v>3</v>
      </c>
      <c r="I904" t="n">
        <v>2</v>
      </c>
      <c r="J904" t="n">
        <v>21</v>
      </c>
      <c r="K904" t="n">
        <v>2</v>
      </c>
      <c r="L904" t="n">
        <v>4</v>
      </c>
      <c r="M904" t="n">
        <v>2</v>
      </c>
      <c r="R904" s="15" t="n">
        <v>0</v>
      </c>
      <c r="S904" s="15" t="n">
        <v>0</v>
      </c>
      <c r="T904" s="15" t="n">
        <v>0</v>
      </c>
      <c r="U904" s="15" t="n">
        <v>239300</v>
      </c>
      <c r="V904">
        <f>IFERROR(VLOOKUP(D904,Tablas_Equivalencia!$A$3:$B$8,2,FALSE),"Sin dato")</f>
        <v/>
      </c>
      <c r="W904">
        <f>IFERROR(VLOOKUP(L904,Tablas_Equivalencia!$D$3:$E$9,2,FALSE),"Sin dato")</f>
        <v/>
      </c>
      <c r="X904">
        <f>IF(I904=1,"Varón","Mujer")</f>
        <v/>
      </c>
      <c r="Y904">
        <f>IFERROR(VLOOKUP(M904,Tablas_Equivalencia!$G$3:$H$6,2,FALSE),"Sin dato")</f>
        <v/>
      </c>
      <c r="Z904">
        <f>IF(J904&lt;=24,"18-24","25-29")</f>
        <v/>
      </c>
      <c r="AA904">
        <f>IF(M904&lt;&gt;1,"",IF(P904=2,1,0))</f>
        <v/>
      </c>
      <c r="AB904">
        <f>IF(M904&lt;&gt;1,"",IF(O904&gt;=2,1,0))</f>
        <v/>
      </c>
      <c r="AC904">
        <f>IF(M904&lt;&gt;1,"",IF(OR(Q904=999,Q904=""),"",IF(OR(Q904&lt;35,Q904&gt;48),1,0)))</f>
        <v/>
      </c>
      <c r="AD904">
        <f>IF(COUNT(AA904:AC904)&lt;3,"",SUM(AA904:AC904))</f>
        <v/>
      </c>
      <c r="AE904">
        <f>IF(L904&gt;=4,2,IF(L904&gt;=2,1,0))</f>
        <v/>
      </c>
      <c r="AF904">
        <f>IF(L904&gt;=5,1,0)</f>
        <v/>
      </c>
      <c r="AG904">
        <f>AE904+AF904</f>
        <v/>
      </c>
      <c r="AH904" s="15">
        <f>IF(M904&lt;&gt;1,"",IF(OR(R904=-9,R904=""),"",R904))</f>
        <v/>
      </c>
      <c r="AI904">
        <f>IF(M904&lt;&gt;1,"",IF(OR(Q904=999,Q904=""),"",Q904))</f>
        <v/>
      </c>
    </row>
    <row r="905">
      <c r="A905" t="inlineStr">
        <is>
          <t>TQRMNOP104640</t>
        </is>
      </c>
      <c r="B905" t="n">
        <v>2025</v>
      </c>
      <c r="C905" t="n">
        <v>1</v>
      </c>
      <c r="D905" t="n">
        <v>42</v>
      </c>
      <c r="E905" t="inlineStr">
        <is>
          <t>N</t>
        </is>
      </c>
      <c r="F905" t="n">
        <v>25</v>
      </c>
      <c r="G905" t="n">
        <v>1379</v>
      </c>
      <c r="H905" t="n">
        <v>1</v>
      </c>
      <c r="I905" t="n">
        <v>1</v>
      </c>
      <c r="J905" t="n">
        <v>18</v>
      </c>
      <c r="K905" t="n">
        <v>2</v>
      </c>
      <c r="L905" t="n">
        <v>2</v>
      </c>
      <c r="M905" t="n">
        <v>1</v>
      </c>
      <c r="N905" t="n">
        <v>3</v>
      </c>
      <c r="O905" t="n">
        <v>2</v>
      </c>
      <c r="P905" t="n">
        <v>2</v>
      </c>
      <c r="Q905" t="n">
        <v>36</v>
      </c>
      <c r="R905" s="15" t="n">
        <v>234000</v>
      </c>
      <c r="S905" s="15" t="n">
        <v>138000</v>
      </c>
      <c r="T905" s="15" t="n">
        <v>372000</v>
      </c>
      <c r="U905" s="15" t="n">
        <v>117900</v>
      </c>
      <c r="V905">
        <f>IFERROR(VLOOKUP(D905,Tablas_Equivalencia!$A$3:$B$8,2,FALSE),"Sin dato")</f>
        <v/>
      </c>
      <c r="W905">
        <f>IFERROR(VLOOKUP(L905,Tablas_Equivalencia!$D$3:$E$9,2,FALSE),"Sin dato")</f>
        <v/>
      </c>
      <c r="X905">
        <f>IF(I905=1,"Varón","Mujer")</f>
        <v/>
      </c>
      <c r="Y905">
        <f>IFERROR(VLOOKUP(M905,Tablas_Equivalencia!$G$3:$H$6,2,FALSE),"Sin dato")</f>
        <v/>
      </c>
      <c r="Z905">
        <f>IF(J905&lt;=24,"18-24","25-29")</f>
        <v/>
      </c>
      <c r="AA905">
        <f>IF(M905&lt;&gt;1,"",IF(P905=2,1,0))</f>
        <v/>
      </c>
      <c r="AB905">
        <f>IF(M905&lt;&gt;1,"",IF(O905&gt;=2,1,0))</f>
        <v/>
      </c>
      <c r="AC905">
        <f>IF(M905&lt;&gt;1,"",IF(OR(Q905=999,Q905=""),"",IF(OR(Q905&lt;35,Q905&gt;48),1,0)))</f>
        <v/>
      </c>
      <c r="AD905">
        <f>IF(COUNT(AA905:AC905)&lt;3,"",SUM(AA905:AC905))</f>
        <v/>
      </c>
      <c r="AE905">
        <f>IF(L905&gt;=4,2,IF(L905&gt;=2,1,0))</f>
        <v/>
      </c>
      <c r="AF905">
        <f>IF(L905&gt;=5,1,0)</f>
        <v/>
      </c>
      <c r="AG905">
        <f>AE905+AF905</f>
        <v/>
      </c>
      <c r="AH905" s="15">
        <f>IF(M905&lt;&gt;1,"",IF(OR(R905=-9,R905=""),"",R905))</f>
        <v/>
      </c>
      <c r="AI905">
        <f>IF(M905&lt;&gt;1,"",IF(OR(Q905=999,Q905=""),"",Q905))</f>
        <v/>
      </c>
    </row>
    <row r="906">
      <c r="A906" t="inlineStr">
        <is>
          <t>TQRMNOP104644</t>
        </is>
      </c>
      <c r="B906" t="n">
        <v>2025</v>
      </c>
      <c r="C906" t="n">
        <v>1</v>
      </c>
      <c r="D906" t="n">
        <v>43</v>
      </c>
      <c r="E906" t="inlineStr">
        <is>
          <t>S</t>
        </is>
      </c>
      <c r="F906" t="n">
        <v>30</v>
      </c>
      <c r="G906" t="n">
        <v>888</v>
      </c>
      <c r="H906" t="n">
        <v>3</v>
      </c>
      <c r="I906" t="n">
        <v>1</v>
      </c>
      <c r="J906" t="n">
        <v>19</v>
      </c>
      <c r="K906" t="n">
        <v>2</v>
      </c>
      <c r="L906" t="n">
        <v>4</v>
      </c>
      <c r="M906" t="n">
        <v>1</v>
      </c>
      <c r="N906" t="n">
        <v>4</v>
      </c>
      <c r="O906" t="n">
        <v>1</v>
      </c>
      <c r="P906" t="n">
        <v>1</v>
      </c>
      <c r="Q906" t="n">
        <v>43</v>
      </c>
      <c r="R906" s="15" t="n">
        <v>1242000</v>
      </c>
      <c r="S906" s="15" t="n">
        <v>0</v>
      </c>
      <c r="T906" s="15" t="n">
        <v>1242000</v>
      </c>
      <c r="U906" s="15" t="n">
        <v>117700</v>
      </c>
      <c r="V906">
        <f>IFERROR(VLOOKUP(D906,Tablas_Equivalencia!$A$3:$B$8,2,FALSE),"Sin dato")</f>
        <v/>
      </c>
      <c r="W906">
        <f>IFERROR(VLOOKUP(L906,Tablas_Equivalencia!$D$3:$E$9,2,FALSE),"Sin dato")</f>
        <v/>
      </c>
      <c r="X906">
        <f>IF(I906=1,"Varón","Mujer")</f>
        <v/>
      </c>
      <c r="Y906">
        <f>IFERROR(VLOOKUP(M906,Tablas_Equivalencia!$G$3:$H$6,2,FALSE),"Sin dato")</f>
        <v/>
      </c>
      <c r="Z906">
        <f>IF(J906&lt;=24,"18-24","25-29")</f>
        <v/>
      </c>
      <c r="AA906">
        <f>IF(M906&lt;&gt;1,"",IF(P906=2,1,0))</f>
        <v/>
      </c>
      <c r="AB906">
        <f>IF(M906&lt;&gt;1,"",IF(O906&gt;=2,1,0))</f>
        <v/>
      </c>
      <c r="AC906">
        <f>IF(M906&lt;&gt;1,"",IF(OR(Q906=999,Q906=""),"",IF(OR(Q906&lt;35,Q906&gt;48),1,0)))</f>
        <v/>
      </c>
      <c r="AD906">
        <f>IF(COUNT(AA906:AC906)&lt;3,"",SUM(AA906:AC906))</f>
        <v/>
      </c>
      <c r="AE906">
        <f>IF(L906&gt;=4,2,IF(L906&gt;=2,1,0))</f>
        <v/>
      </c>
      <c r="AF906">
        <f>IF(L906&gt;=5,1,0)</f>
        <v/>
      </c>
      <c r="AG906">
        <f>AE906+AF906</f>
        <v/>
      </c>
      <c r="AH906" s="15">
        <f>IF(M906&lt;&gt;1,"",IF(OR(R906=-9,R906=""),"",R906))</f>
        <v/>
      </c>
      <c r="AI906">
        <f>IF(M906&lt;&gt;1,"",IF(OR(Q906=999,Q906=""),"",Q906))</f>
        <v/>
      </c>
    </row>
    <row r="907">
      <c r="A907" t="inlineStr">
        <is>
          <t>TQRMNOP104651</t>
        </is>
      </c>
      <c r="B907" t="n">
        <v>2025</v>
      </c>
      <c r="C907" t="n">
        <v>1</v>
      </c>
      <c r="D907" t="n">
        <v>43</v>
      </c>
      <c r="E907" t="inlineStr">
        <is>
          <t>S</t>
        </is>
      </c>
      <c r="F907" t="n">
        <v>19</v>
      </c>
      <c r="G907" t="n">
        <v>899</v>
      </c>
      <c r="H907" t="n">
        <v>2</v>
      </c>
      <c r="I907" t="n">
        <v>2</v>
      </c>
      <c r="J907" t="n">
        <v>22</v>
      </c>
      <c r="K907" t="n">
        <v>1</v>
      </c>
      <c r="L907" t="n">
        <v>4</v>
      </c>
      <c r="M907" t="n">
        <v>3</v>
      </c>
      <c r="R907" s="15" t="n">
        <v>0</v>
      </c>
      <c r="S907" s="15" t="n">
        <v>0</v>
      </c>
      <c r="T907" s="15" t="n">
        <v>0</v>
      </c>
      <c r="U907" s="15" t="n">
        <v>150600</v>
      </c>
      <c r="V907">
        <f>IFERROR(VLOOKUP(D907,Tablas_Equivalencia!$A$3:$B$8,2,FALSE),"Sin dato")</f>
        <v/>
      </c>
      <c r="W907">
        <f>IFERROR(VLOOKUP(L907,Tablas_Equivalencia!$D$3:$E$9,2,FALSE),"Sin dato")</f>
        <v/>
      </c>
      <c r="X907">
        <f>IF(I907=1,"Varón","Mujer")</f>
        <v/>
      </c>
      <c r="Y907">
        <f>IFERROR(VLOOKUP(M907,Tablas_Equivalencia!$G$3:$H$6,2,FALSE),"Sin dato")</f>
        <v/>
      </c>
      <c r="Z907">
        <f>IF(J907&lt;=24,"18-24","25-29")</f>
        <v/>
      </c>
      <c r="AA907">
        <f>IF(M907&lt;&gt;1,"",IF(P907=2,1,0))</f>
        <v/>
      </c>
      <c r="AB907">
        <f>IF(M907&lt;&gt;1,"",IF(O907&gt;=2,1,0))</f>
        <v/>
      </c>
      <c r="AC907">
        <f>IF(M907&lt;&gt;1,"",IF(OR(Q907=999,Q907=""),"",IF(OR(Q907&lt;35,Q907&gt;48),1,0)))</f>
        <v/>
      </c>
      <c r="AD907">
        <f>IF(COUNT(AA907:AC907)&lt;3,"",SUM(AA907:AC907))</f>
        <v/>
      </c>
      <c r="AE907">
        <f>IF(L907&gt;=4,2,IF(L907&gt;=2,1,0))</f>
        <v/>
      </c>
      <c r="AF907">
        <f>IF(L907&gt;=5,1,0)</f>
        <v/>
      </c>
      <c r="AG907">
        <f>AE907+AF907</f>
        <v/>
      </c>
      <c r="AH907" s="15">
        <f>IF(M907&lt;&gt;1,"",IF(OR(R907=-9,R907=""),"",R907))</f>
        <v/>
      </c>
      <c r="AI907">
        <f>IF(M907&lt;&gt;1,"",IF(OR(Q907=999,Q907=""),"",Q907))</f>
        <v/>
      </c>
    </row>
    <row r="908">
      <c r="A908" t="inlineStr">
        <is>
          <t>TQRMNOP104658</t>
        </is>
      </c>
      <c r="B908" t="n">
        <v>2025</v>
      </c>
      <c r="C908" t="n">
        <v>1</v>
      </c>
      <c r="D908" t="n">
        <v>42</v>
      </c>
      <c r="E908" t="inlineStr">
        <is>
          <t>N</t>
        </is>
      </c>
      <c r="F908" t="n">
        <v>27</v>
      </c>
      <c r="G908" t="n">
        <v>1023</v>
      </c>
      <c r="H908" t="n">
        <v>2</v>
      </c>
      <c r="I908" t="n">
        <v>2</v>
      </c>
      <c r="J908" t="n">
        <v>24</v>
      </c>
      <c r="K908" t="n">
        <v>2</v>
      </c>
      <c r="L908" t="n">
        <v>3</v>
      </c>
      <c r="M908" t="n">
        <v>2</v>
      </c>
      <c r="R908" s="15" t="n">
        <v>0</v>
      </c>
      <c r="S908" s="15" t="n">
        <v>0</v>
      </c>
      <c r="T908" s="15" t="n">
        <v>0</v>
      </c>
      <c r="U908" s="15" t="n">
        <v>89800</v>
      </c>
      <c r="V908">
        <f>IFERROR(VLOOKUP(D908,Tablas_Equivalencia!$A$3:$B$8,2,FALSE),"Sin dato")</f>
        <v/>
      </c>
      <c r="W908">
        <f>IFERROR(VLOOKUP(L908,Tablas_Equivalencia!$D$3:$E$9,2,FALSE),"Sin dato")</f>
        <v/>
      </c>
      <c r="X908">
        <f>IF(I908=1,"Varón","Mujer")</f>
        <v/>
      </c>
      <c r="Y908">
        <f>IFERROR(VLOOKUP(M908,Tablas_Equivalencia!$G$3:$H$6,2,FALSE),"Sin dato")</f>
        <v/>
      </c>
      <c r="Z908">
        <f>IF(J908&lt;=24,"18-24","25-29")</f>
        <v/>
      </c>
      <c r="AA908">
        <f>IF(M908&lt;&gt;1,"",IF(P908=2,1,0))</f>
        <v/>
      </c>
      <c r="AB908">
        <f>IF(M908&lt;&gt;1,"",IF(O908&gt;=2,1,0))</f>
        <v/>
      </c>
      <c r="AC908">
        <f>IF(M908&lt;&gt;1,"",IF(OR(Q908=999,Q908=""),"",IF(OR(Q908&lt;35,Q908&gt;48),1,0)))</f>
        <v/>
      </c>
      <c r="AD908">
        <f>IF(COUNT(AA908:AC908)&lt;3,"",SUM(AA908:AC908))</f>
        <v/>
      </c>
      <c r="AE908">
        <f>IF(L908&gt;=4,2,IF(L908&gt;=2,1,0))</f>
        <v/>
      </c>
      <c r="AF908">
        <f>IF(L908&gt;=5,1,0)</f>
        <v/>
      </c>
      <c r="AG908">
        <f>AE908+AF908</f>
        <v/>
      </c>
      <c r="AH908" s="15">
        <f>IF(M908&lt;&gt;1,"",IF(OR(R908=-9,R908=""),"",R908))</f>
        <v/>
      </c>
      <c r="AI908">
        <f>IF(M908&lt;&gt;1,"",IF(OR(Q908=999,Q908=""),"",Q908))</f>
        <v/>
      </c>
    </row>
    <row r="909">
      <c r="A909" t="inlineStr">
        <is>
          <t>TQRMNOP104664</t>
        </is>
      </c>
      <c r="B909" t="n">
        <v>2025</v>
      </c>
      <c r="C909" t="n">
        <v>1</v>
      </c>
      <c r="D909" t="n">
        <v>1</v>
      </c>
      <c r="E909" t="inlineStr">
        <is>
          <t>S</t>
        </is>
      </c>
      <c r="F909" t="n">
        <v>32</v>
      </c>
      <c r="G909" t="n">
        <v>1650</v>
      </c>
      <c r="H909" t="n">
        <v>3</v>
      </c>
      <c r="I909" t="n">
        <v>1</v>
      </c>
      <c r="J909" t="n">
        <v>27</v>
      </c>
      <c r="K909" t="n">
        <v>2</v>
      </c>
      <c r="L909" t="n">
        <v>4</v>
      </c>
      <c r="M909" t="n">
        <v>1</v>
      </c>
      <c r="N909" t="n">
        <v>2</v>
      </c>
      <c r="O909" t="n">
        <v>1</v>
      </c>
      <c r="P909" t="n">
        <v>1</v>
      </c>
      <c r="Q909" t="n">
        <v>48</v>
      </c>
      <c r="R909" s="15" t="n">
        <v>664000</v>
      </c>
      <c r="S909" s="15" t="n">
        <v>0</v>
      </c>
      <c r="T909" s="15" t="n">
        <v>664000</v>
      </c>
      <c r="U909" s="15" t="n">
        <v>128700</v>
      </c>
      <c r="V909">
        <f>IFERROR(VLOOKUP(D909,Tablas_Equivalencia!$A$3:$B$8,2,FALSE),"Sin dato")</f>
        <v/>
      </c>
      <c r="W909">
        <f>IFERROR(VLOOKUP(L909,Tablas_Equivalencia!$D$3:$E$9,2,FALSE),"Sin dato")</f>
        <v/>
      </c>
      <c r="X909">
        <f>IF(I909=1,"Varón","Mujer")</f>
        <v/>
      </c>
      <c r="Y909">
        <f>IFERROR(VLOOKUP(M909,Tablas_Equivalencia!$G$3:$H$6,2,FALSE),"Sin dato")</f>
        <v/>
      </c>
      <c r="Z909">
        <f>IF(J909&lt;=24,"18-24","25-29")</f>
        <v/>
      </c>
      <c r="AA909">
        <f>IF(M909&lt;&gt;1,"",IF(P909=2,1,0))</f>
        <v/>
      </c>
      <c r="AB909">
        <f>IF(M909&lt;&gt;1,"",IF(O909&gt;=2,1,0))</f>
        <v/>
      </c>
      <c r="AC909">
        <f>IF(M909&lt;&gt;1,"",IF(OR(Q909=999,Q909=""),"",IF(OR(Q909&lt;35,Q909&gt;48),1,0)))</f>
        <v/>
      </c>
      <c r="AD909">
        <f>IF(COUNT(AA909:AC909)&lt;3,"",SUM(AA909:AC909))</f>
        <v/>
      </c>
      <c r="AE909">
        <f>IF(L909&gt;=4,2,IF(L909&gt;=2,1,0))</f>
        <v/>
      </c>
      <c r="AF909">
        <f>IF(L909&gt;=5,1,0)</f>
        <v/>
      </c>
      <c r="AG909">
        <f>AE909+AF909</f>
        <v/>
      </c>
      <c r="AH909" s="15">
        <f>IF(M909&lt;&gt;1,"",IF(OR(R909=-9,R909=""),"",R909))</f>
        <v/>
      </c>
      <c r="AI909">
        <f>IF(M909&lt;&gt;1,"",IF(OR(Q909=999,Q909=""),"",Q909))</f>
        <v/>
      </c>
    </row>
    <row r="910">
      <c r="A910" t="inlineStr">
        <is>
          <t>TQRMNOP104666</t>
        </is>
      </c>
      <c r="B910" t="n">
        <v>2025</v>
      </c>
      <c r="C910" t="n">
        <v>1</v>
      </c>
      <c r="D910" t="n">
        <v>42</v>
      </c>
      <c r="E910" t="inlineStr">
        <is>
          <t>N</t>
        </is>
      </c>
      <c r="F910" t="n">
        <v>25</v>
      </c>
      <c r="G910" t="n">
        <v>1201</v>
      </c>
      <c r="H910" t="n">
        <v>1</v>
      </c>
      <c r="I910" t="n">
        <v>1</v>
      </c>
      <c r="J910" t="n">
        <v>29</v>
      </c>
      <c r="K910" t="n">
        <v>1</v>
      </c>
      <c r="L910" t="n">
        <v>5</v>
      </c>
      <c r="M910" t="n">
        <v>1</v>
      </c>
      <c r="N910" t="n">
        <v>3</v>
      </c>
      <c r="O910" t="n">
        <v>1</v>
      </c>
      <c r="P910" t="n">
        <v>1</v>
      </c>
      <c r="Q910" t="n">
        <v>42</v>
      </c>
      <c r="R910" s="15" t="n">
        <v>910000</v>
      </c>
      <c r="S910" s="15" t="n">
        <v>0</v>
      </c>
      <c r="T910" s="15" t="n">
        <v>910000</v>
      </c>
      <c r="U910" s="15" t="n">
        <v>239100</v>
      </c>
      <c r="V910">
        <f>IFERROR(VLOOKUP(D910,Tablas_Equivalencia!$A$3:$B$8,2,FALSE),"Sin dato")</f>
        <v/>
      </c>
      <c r="W910">
        <f>IFERROR(VLOOKUP(L910,Tablas_Equivalencia!$D$3:$E$9,2,FALSE),"Sin dato")</f>
        <v/>
      </c>
      <c r="X910">
        <f>IF(I910=1,"Varón","Mujer")</f>
        <v/>
      </c>
      <c r="Y910">
        <f>IFERROR(VLOOKUP(M910,Tablas_Equivalencia!$G$3:$H$6,2,FALSE),"Sin dato")</f>
        <v/>
      </c>
      <c r="Z910">
        <f>IF(J910&lt;=24,"18-24","25-29")</f>
        <v/>
      </c>
      <c r="AA910">
        <f>IF(M910&lt;&gt;1,"",IF(P910=2,1,0))</f>
        <v/>
      </c>
      <c r="AB910">
        <f>IF(M910&lt;&gt;1,"",IF(O910&gt;=2,1,0))</f>
        <v/>
      </c>
      <c r="AC910">
        <f>IF(M910&lt;&gt;1,"",IF(OR(Q910=999,Q910=""),"",IF(OR(Q910&lt;35,Q910&gt;48),1,0)))</f>
        <v/>
      </c>
      <c r="AD910">
        <f>IF(COUNT(AA910:AC910)&lt;3,"",SUM(AA910:AC910))</f>
        <v/>
      </c>
      <c r="AE910">
        <f>IF(L910&gt;=4,2,IF(L910&gt;=2,1,0))</f>
        <v/>
      </c>
      <c r="AF910">
        <f>IF(L910&gt;=5,1,0)</f>
        <v/>
      </c>
      <c r="AG910">
        <f>AE910+AF910</f>
        <v/>
      </c>
      <c r="AH910" s="15">
        <f>IF(M910&lt;&gt;1,"",IF(OR(R910=-9,R910=""),"",R910))</f>
        <v/>
      </c>
      <c r="AI910">
        <f>IF(M910&lt;&gt;1,"",IF(OR(Q910=999,Q910=""),"",Q910))</f>
        <v/>
      </c>
    </row>
    <row r="911">
      <c r="A911" t="inlineStr">
        <is>
          <t>TQRMNOP104667</t>
        </is>
      </c>
      <c r="B911" t="n">
        <v>2025</v>
      </c>
      <c r="C911" t="n">
        <v>1</v>
      </c>
      <c r="D911" t="n">
        <v>1</v>
      </c>
      <c r="E911" t="inlineStr">
        <is>
          <t>S</t>
        </is>
      </c>
      <c r="F911" t="n">
        <v>33</v>
      </c>
      <c r="G911" t="n">
        <v>954</v>
      </c>
      <c r="H911" t="n">
        <v>3</v>
      </c>
      <c r="I911" t="n">
        <v>1</v>
      </c>
      <c r="J911" t="n">
        <v>28</v>
      </c>
      <c r="K911" t="n">
        <v>2</v>
      </c>
      <c r="L911" t="n">
        <v>3</v>
      </c>
      <c r="M911" t="n">
        <v>1</v>
      </c>
      <c r="N911" t="n">
        <v>3</v>
      </c>
      <c r="O911" t="n">
        <v>1</v>
      </c>
      <c r="P911" t="n">
        <v>1</v>
      </c>
      <c r="Q911" t="n">
        <v>36</v>
      </c>
      <c r="R911" s="15" t="n">
        <v>729000</v>
      </c>
      <c r="S911" s="15" t="n">
        <v>0</v>
      </c>
      <c r="T911" s="15" t="n">
        <v>729000</v>
      </c>
      <c r="U911" s="15" t="n">
        <v>66900</v>
      </c>
      <c r="V911">
        <f>IFERROR(VLOOKUP(D911,Tablas_Equivalencia!$A$3:$B$8,2,FALSE),"Sin dato")</f>
        <v/>
      </c>
      <c r="W911">
        <f>IFERROR(VLOOKUP(L911,Tablas_Equivalencia!$D$3:$E$9,2,FALSE),"Sin dato")</f>
        <v/>
      </c>
      <c r="X911">
        <f>IF(I911=1,"Varón","Mujer")</f>
        <v/>
      </c>
      <c r="Y911">
        <f>IFERROR(VLOOKUP(M911,Tablas_Equivalencia!$G$3:$H$6,2,FALSE),"Sin dato")</f>
        <v/>
      </c>
      <c r="Z911">
        <f>IF(J911&lt;=24,"18-24","25-29")</f>
        <v/>
      </c>
      <c r="AA911">
        <f>IF(M911&lt;&gt;1,"",IF(P911=2,1,0))</f>
        <v/>
      </c>
      <c r="AB911">
        <f>IF(M911&lt;&gt;1,"",IF(O911&gt;=2,1,0))</f>
        <v/>
      </c>
      <c r="AC911">
        <f>IF(M911&lt;&gt;1,"",IF(OR(Q911=999,Q911=""),"",IF(OR(Q911&lt;35,Q911&gt;48),1,0)))</f>
        <v/>
      </c>
      <c r="AD911">
        <f>IF(COUNT(AA911:AC911)&lt;3,"",SUM(AA911:AC911))</f>
        <v/>
      </c>
      <c r="AE911">
        <f>IF(L911&gt;=4,2,IF(L911&gt;=2,1,0))</f>
        <v/>
      </c>
      <c r="AF911">
        <f>IF(L911&gt;=5,1,0)</f>
        <v/>
      </c>
      <c r="AG911">
        <f>AE911+AF911</f>
        <v/>
      </c>
      <c r="AH911" s="15">
        <f>IF(M911&lt;&gt;1,"",IF(OR(R911=-9,R911=""),"",R911))</f>
        <v/>
      </c>
      <c r="AI911">
        <f>IF(M911&lt;&gt;1,"",IF(OR(Q911=999,Q911=""),"",Q911))</f>
        <v/>
      </c>
    </row>
    <row r="912">
      <c r="A912" t="inlineStr">
        <is>
          <t>TQRMNOP104669</t>
        </is>
      </c>
      <c r="B912" t="n">
        <v>2025</v>
      </c>
      <c r="C912" t="n">
        <v>1</v>
      </c>
      <c r="D912" t="n">
        <v>1</v>
      </c>
      <c r="E912" t="inlineStr">
        <is>
          <t>S</t>
        </is>
      </c>
      <c r="F912" t="n">
        <v>33</v>
      </c>
      <c r="G912" t="n">
        <v>1351</v>
      </c>
      <c r="H912" t="n">
        <v>3</v>
      </c>
      <c r="I912" t="n">
        <v>2</v>
      </c>
      <c r="J912" t="n">
        <v>25</v>
      </c>
      <c r="K912" t="n">
        <v>2</v>
      </c>
      <c r="L912" t="n">
        <v>5</v>
      </c>
      <c r="M912" t="n">
        <v>1</v>
      </c>
      <c r="N912" t="n">
        <v>3</v>
      </c>
      <c r="O912" t="n">
        <v>3</v>
      </c>
      <c r="P912" t="n">
        <v>2</v>
      </c>
      <c r="Q912" t="n">
        <v>15</v>
      </c>
      <c r="R912" s="15" t="n">
        <v>365000</v>
      </c>
      <c r="S912" s="15" t="n">
        <v>42000</v>
      </c>
      <c r="T912" s="15" t="n">
        <v>407000</v>
      </c>
      <c r="U912" s="15" t="n">
        <v>454700</v>
      </c>
      <c r="V912">
        <f>IFERROR(VLOOKUP(D912,Tablas_Equivalencia!$A$3:$B$8,2,FALSE),"Sin dato")</f>
        <v/>
      </c>
      <c r="W912">
        <f>IFERROR(VLOOKUP(L912,Tablas_Equivalencia!$D$3:$E$9,2,FALSE),"Sin dato")</f>
        <v/>
      </c>
      <c r="X912">
        <f>IF(I912=1,"Varón","Mujer")</f>
        <v/>
      </c>
      <c r="Y912">
        <f>IFERROR(VLOOKUP(M912,Tablas_Equivalencia!$G$3:$H$6,2,FALSE),"Sin dato")</f>
        <v/>
      </c>
      <c r="Z912">
        <f>IF(J912&lt;=24,"18-24","25-29")</f>
        <v/>
      </c>
      <c r="AA912">
        <f>IF(M912&lt;&gt;1,"",IF(P912=2,1,0))</f>
        <v/>
      </c>
      <c r="AB912">
        <f>IF(M912&lt;&gt;1,"",IF(O912&gt;=2,1,0))</f>
        <v/>
      </c>
      <c r="AC912">
        <f>IF(M912&lt;&gt;1,"",IF(OR(Q912=999,Q912=""),"",IF(OR(Q912&lt;35,Q912&gt;48),1,0)))</f>
        <v/>
      </c>
      <c r="AD912">
        <f>IF(COUNT(AA912:AC912)&lt;3,"",SUM(AA912:AC912))</f>
        <v/>
      </c>
      <c r="AE912">
        <f>IF(L912&gt;=4,2,IF(L912&gt;=2,1,0))</f>
        <v/>
      </c>
      <c r="AF912">
        <f>IF(L912&gt;=5,1,0)</f>
        <v/>
      </c>
      <c r="AG912">
        <f>AE912+AF912</f>
        <v/>
      </c>
      <c r="AH912" s="15">
        <f>IF(M912&lt;&gt;1,"",IF(OR(R912=-9,R912=""),"",R912))</f>
        <v/>
      </c>
      <c r="AI912">
        <f>IF(M912&lt;&gt;1,"",IF(OR(Q912=999,Q912=""),"",Q912))</f>
        <v/>
      </c>
    </row>
    <row r="913">
      <c r="A913" t="inlineStr">
        <is>
          <t>TQRMNOP104681</t>
        </is>
      </c>
      <c r="B913" t="n">
        <v>2025</v>
      </c>
      <c r="C913" t="n">
        <v>1</v>
      </c>
      <c r="D913" t="n">
        <v>41</v>
      </c>
      <c r="E913" t="inlineStr">
        <is>
          <t>N</t>
        </is>
      </c>
      <c r="F913" t="n">
        <v>12</v>
      </c>
      <c r="G913" t="n">
        <v>292</v>
      </c>
      <c r="H913" t="n">
        <v>2</v>
      </c>
      <c r="I913" t="n">
        <v>2</v>
      </c>
      <c r="J913" t="n">
        <v>20</v>
      </c>
      <c r="K913" t="n">
        <v>2</v>
      </c>
      <c r="L913" t="n">
        <v>3</v>
      </c>
      <c r="M913" t="n">
        <v>3</v>
      </c>
      <c r="R913" s="15" t="n">
        <v>0</v>
      </c>
      <c r="S913" s="15" t="n">
        <v>0</v>
      </c>
      <c r="T913" s="15" t="n">
        <v>0</v>
      </c>
      <c r="U913" s="15" t="n">
        <v>164900</v>
      </c>
      <c r="V913">
        <f>IFERROR(VLOOKUP(D913,Tablas_Equivalencia!$A$3:$B$8,2,FALSE),"Sin dato")</f>
        <v/>
      </c>
      <c r="W913">
        <f>IFERROR(VLOOKUP(L913,Tablas_Equivalencia!$D$3:$E$9,2,FALSE),"Sin dato")</f>
        <v/>
      </c>
      <c r="X913">
        <f>IF(I913=1,"Varón","Mujer")</f>
        <v/>
      </c>
      <c r="Y913">
        <f>IFERROR(VLOOKUP(M913,Tablas_Equivalencia!$G$3:$H$6,2,FALSE),"Sin dato")</f>
        <v/>
      </c>
      <c r="Z913">
        <f>IF(J913&lt;=24,"18-24","25-29")</f>
        <v/>
      </c>
      <c r="AA913">
        <f>IF(M913&lt;&gt;1,"",IF(P913=2,1,0))</f>
        <v/>
      </c>
      <c r="AB913">
        <f>IF(M913&lt;&gt;1,"",IF(O913&gt;=2,1,0))</f>
        <v/>
      </c>
      <c r="AC913">
        <f>IF(M913&lt;&gt;1,"",IF(OR(Q913=999,Q913=""),"",IF(OR(Q913&lt;35,Q913&gt;48),1,0)))</f>
        <v/>
      </c>
      <c r="AD913">
        <f>IF(COUNT(AA913:AC913)&lt;3,"",SUM(AA913:AC913))</f>
        <v/>
      </c>
      <c r="AE913">
        <f>IF(L913&gt;=4,2,IF(L913&gt;=2,1,0))</f>
        <v/>
      </c>
      <c r="AF913">
        <f>IF(L913&gt;=5,1,0)</f>
        <v/>
      </c>
      <c r="AG913">
        <f>AE913+AF913</f>
        <v/>
      </c>
      <c r="AH913" s="15">
        <f>IF(M913&lt;&gt;1,"",IF(OR(R913=-9,R913=""),"",R913))</f>
        <v/>
      </c>
      <c r="AI913">
        <f>IF(M913&lt;&gt;1,"",IF(OR(Q913=999,Q913=""),"",Q913))</f>
        <v/>
      </c>
    </row>
    <row r="914">
      <c r="A914" t="inlineStr">
        <is>
          <t>TQRMNOP104682</t>
        </is>
      </c>
      <c r="B914" t="n">
        <v>2025</v>
      </c>
      <c r="C914" t="n">
        <v>1</v>
      </c>
      <c r="D914" t="n">
        <v>40</v>
      </c>
      <c r="E914" t="inlineStr">
        <is>
          <t>N</t>
        </is>
      </c>
      <c r="F914" t="n">
        <v>23</v>
      </c>
      <c r="G914" t="n">
        <v>822</v>
      </c>
      <c r="H914" t="n">
        <v>3</v>
      </c>
      <c r="I914" t="n">
        <v>2</v>
      </c>
      <c r="J914" t="n">
        <v>28</v>
      </c>
      <c r="K914" t="n">
        <v>1</v>
      </c>
      <c r="L914" t="n">
        <v>4</v>
      </c>
      <c r="M914" t="n">
        <v>1</v>
      </c>
      <c r="N914" t="n">
        <v>3</v>
      </c>
      <c r="O914" t="n">
        <v>1</v>
      </c>
      <c r="P914" t="n">
        <v>1</v>
      </c>
      <c r="Q914" t="n">
        <v>29</v>
      </c>
      <c r="R914" s="15" t="n">
        <v>705000</v>
      </c>
      <c r="S914" s="15" t="n">
        <v>0</v>
      </c>
      <c r="T914" s="15" t="n">
        <v>705000</v>
      </c>
      <c r="U914" s="15" t="n">
        <v>187800</v>
      </c>
      <c r="V914">
        <f>IFERROR(VLOOKUP(D914,Tablas_Equivalencia!$A$3:$B$8,2,FALSE),"Sin dato")</f>
        <v/>
      </c>
      <c r="W914">
        <f>IFERROR(VLOOKUP(L914,Tablas_Equivalencia!$D$3:$E$9,2,FALSE),"Sin dato")</f>
        <v/>
      </c>
      <c r="X914">
        <f>IF(I914=1,"Varón","Mujer")</f>
        <v/>
      </c>
      <c r="Y914">
        <f>IFERROR(VLOOKUP(M914,Tablas_Equivalencia!$G$3:$H$6,2,FALSE),"Sin dato")</f>
        <v/>
      </c>
      <c r="Z914">
        <f>IF(J914&lt;=24,"18-24","25-29")</f>
        <v/>
      </c>
      <c r="AA914">
        <f>IF(M914&lt;&gt;1,"",IF(P914=2,1,0))</f>
        <v/>
      </c>
      <c r="AB914">
        <f>IF(M914&lt;&gt;1,"",IF(O914&gt;=2,1,0))</f>
        <v/>
      </c>
      <c r="AC914">
        <f>IF(M914&lt;&gt;1,"",IF(OR(Q914=999,Q914=""),"",IF(OR(Q914&lt;35,Q914&gt;48),1,0)))</f>
        <v/>
      </c>
      <c r="AD914">
        <f>IF(COUNT(AA914:AC914)&lt;3,"",SUM(AA914:AC914))</f>
        <v/>
      </c>
      <c r="AE914">
        <f>IF(L914&gt;=4,2,IF(L914&gt;=2,1,0))</f>
        <v/>
      </c>
      <c r="AF914">
        <f>IF(L914&gt;=5,1,0)</f>
        <v/>
      </c>
      <c r="AG914">
        <f>AE914+AF914</f>
        <v/>
      </c>
      <c r="AH914" s="15">
        <f>IF(M914&lt;&gt;1,"",IF(OR(R914=-9,R914=""),"",R914))</f>
        <v/>
      </c>
      <c r="AI914">
        <f>IF(M914&lt;&gt;1,"",IF(OR(Q914=999,Q914=""),"",Q914))</f>
        <v/>
      </c>
    </row>
    <row r="915">
      <c r="A915" t="inlineStr">
        <is>
          <t>TQRMNOP104686</t>
        </is>
      </c>
      <c r="B915" t="n">
        <v>2025</v>
      </c>
      <c r="C915" t="n">
        <v>1</v>
      </c>
      <c r="D915" t="n">
        <v>1</v>
      </c>
      <c r="E915" t="inlineStr">
        <is>
          <t>S</t>
        </is>
      </c>
      <c r="F915" t="n">
        <v>33</v>
      </c>
      <c r="G915" t="n">
        <v>1435</v>
      </c>
      <c r="H915" t="n">
        <v>3</v>
      </c>
      <c r="I915" t="n">
        <v>2</v>
      </c>
      <c r="J915" t="n">
        <v>18</v>
      </c>
      <c r="K915" t="n">
        <v>2</v>
      </c>
      <c r="L915" t="n">
        <v>5</v>
      </c>
      <c r="M915" t="n">
        <v>1</v>
      </c>
      <c r="N915" t="n">
        <v>3</v>
      </c>
      <c r="O915" t="n">
        <v>1</v>
      </c>
      <c r="P915" t="n">
        <v>1</v>
      </c>
      <c r="Q915" t="n">
        <v>33</v>
      </c>
      <c r="R915" s="15" t="n">
        <v>611000</v>
      </c>
      <c r="S915" s="15" t="n">
        <v>54000</v>
      </c>
      <c r="T915" s="15" t="n">
        <v>665000</v>
      </c>
      <c r="U915" s="15" t="n">
        <v>395500</v>
      </c>
      <c r="V915">
        <f>IFERROR(VLOOKUP(D915,Tablas_Equivalencia!$A$3:$B$8,2,FALSE),"Sin dato")</f>
        <v/>
      </c>
      <c r="W915">
        <f>IFERROR(VLOOKUP(L915,Tablas_Equivalencia!$D$3:$E$9,2,FALSE),"Sin dato")</f>
        <v/>
      </c>
      <c r="X915">
        <f>IF(I915=1,"Varón","Mujer")</f>
        <v/>
      </c>
      <c r="Y915">
        <f>IFERROR(VLOOKUP(M915,Tablas_Equivalencia!$G$3:$H$6,2,FALSE),"Sin dato")</f>
        <v/>
      </c>
      <c r="Z915">
        <f>IF(J915&lt;=24,"18-24","25-29")</f>
        <v/>
      </c>
      <c r="AA915">
        <f>IF(M915&lt;&gt;1,"",IF(P915=2,1,0))</f>
        <v/>
      </c>
      <c r="AB915">
        <f>IF(M915&lt;&gt;1,"",IF(O915&gt;=2,1,0))</f>
        <v/>
      </c>
      <c r="AC915">
        <f>IF(M915&lt;&gt;1,"",IF(OR(Q915=999,Q915=""),"",IF(OR(Q915&lt;35,Q915&gt;48),1,0)))</f>
        <v/>
      </c>
      <c r="AD915">
        <f>IF(COUNT(AA915:AC915)&lt;3,"",SUM(AA915:AC915))</f>
        <v/>
      </c>
      <c r="AE915">
        <f>IF(L915&gt;=4,2,IF(L915&gt;=2,1,0))</f>
        <v/>
      </c>
      <c r="AF915">
        <f>IF(L915&gt;=5,1,0)</f>
        <v/>
      </c>
      <c r="AG915">
        <f>AE915+AF915</f>
        <v/>
      </c>
      <c r="AH915" s="15">
        <f>IF(M915&lt;&gt;1,"",IF(OR(R915=-9,R915=""),"",R915))</f>
        <v/>
      </c>
      <c r="AI915">
        <f>IF(M915&lt;&gt;1,"",IF(OR(Q915=999,Q915=""),"",Q915))</f>
        <v/>
      </c>
    </row>
    <row r="916">
      <c r="A916" t="inlineStr">
        <is>
          <t>TQRMNOP104687</t>
        </is>
      </c>
      <c r="B916" t="n">
        <v>2025</v>
      </c>
      <c r="C916" t="n">
        <v>1</v>
      </c>
      <c r="D916" t="n">
        <v>1</v>
      </c>
      <c r="E916" t="inlineStr">
        <is>
          <t>S</t>
        </is>
      </c>
      <c r="F916" t="n">
        <v>33</v>
      </c>
      <c r="G916" t="n">
        <v>1657</v>
      </c>
      <c r="H916" t="n">
        <v>1</v>
      </c>
      <c r="I916" t="n">
        <v>2</v>
      </c>
      <c r="J916" t="n">
        <v>29</v>
      </c>
      <c r="K916" t="n">
        <v>2</v>
      </c>
      <c r="L916" t="n">
        <v>2</v>
      </c>
      <c r="M916" t="n">
        <v>1</v>
      </c>
      <c r="N916" t="n">
        <v>3</v>
      </c>
      <c r="O916" t="n">
        <v>2</v>
      </c>
      <c r="P916" t="n">
        <v>2</v>
      </c>
      <c r="Q916" t="n">
        <v>25</v>
      </c>
      <c r="R916" s="15" t="n">
        <v>196000</v>
      </c>
      <c r="S916" s="15" t="n">
        <v>138000</v>
      </c>
      <c r="T916" s="15" t="n">
        <v>334000</v>
      </c>
      <c r="U916" s="15" t="n">
        <v>152800</v>
      </c>
      <c r="V916">
        <f>IFERROR(VLOOKUP(D916,Tablas_Equivalencia!$A$3:$B$8,2,FALSE),"Sin dato")</f>
        <v/>
      </c>
      <c r="W916">
        <f>IFERROR(VLOOKUP(L916,Tablas_Equivalencia!$D$3:$E$9,2,FALSE),"Sin dato")</f>
        <v/>
      </c>
      <c r="X916">
        <f>IF(I916=1,"Varón","Mujer")</f>
        <v/>
      </c>
      <c r="Y916">
        <f>IFERROR(VLOOKUP(M916,Tablas_Equivalencia!$G$3:$H$6,2,FALSE),"Sin dato")</f>
        <v/>
      </c>
      <c r="Z916">
        <f>IF(J916&lt;=24,"18-24","25-29")</f>
        <v/>
      </c>
      <c r="AA916">
        <f>IF(M916&lt;&gt;1,"",IF(P916=2,1,0))</f>
        <v/>
      </c>
      <c r="AB916">
        <f>IF(M916&lt;&gt;1,"",IF(O916&gt;=2,1,0))</f>
        <v/>
      </c>
      <c r="AC916">
        <f>IF(M916&lt;&gt;1,"",IF(OR(Q916=999,Q916=""),"",IF(OR(Q916&lt;35,Q916&gt;48),1,0)))</f>
        <v/>
      </c>
      <c r="AD916">
        <f>IF(COUNT(AA916:AC916)&lt;3,"",SUM(AA916:AC916))</f>
        <v/>
      </c>
      <c r="AE916">
        <f>IF(L916&gt;=4,2,IF(L916&gt;=2,1,0))</f>
        <v/>
      </c>
      <c r="AF916">
        <f>IF(L916&gt;=5,1,0)</f>
        <v/>
      </c>
      <c r="AG916">
        <f>AE916+AF916</f>
        <v/>
      </c>
      <c r="AH916" s="15">
        <f>IF(M916&lt;&gt;1,"",IF(OR(R916=-9,R916=""),"",R916))</f>
        <v/>
      </c>
      <c r="AI916">
        <f>IF(M916&lt;&gt;1,"",IF(OR(Q916=999,Q916=""),"",Q916))</f>
        <v/>
      </c>
    </row>
    <row r="917">
      <c r="A917" t="inlineStr">
        <is>
          <t>TQRMNOP104696</t>
        </is>
      </c>
      <c r="B917" t="n">
        <v>2025</v>
      </c>
      <c r="C917" t="n">
        <v>1</v>
      </c>
      <c r="D917" t="n">
        <v>43</v>
      </c>
      <c r="E917" t="inlineStr">
        <is>
          <t>S</t>
        </is>
      </c>
      <c r="F917" t="n">
        <v>17</v>
      </c>
      <c r="G917" t="n">
        <v>1248</v>
      </c>
      <c r="H917" t="n">
        <v>3</v>
      </c>
      <c r="I917" t="n">
        <v>2</v>
      </c>
      <c r="J917" t="n">
        <v>26</v>
      </c>
      <c r="K917" t="n">
        <v>2</v>
      </c>
      <c r="L917" t="n">
        <v>3</v>
      </c>
      <c r="M917" t="n">
        <v>1</v>
      </c>
      <c r="N917" t="n">
        <v>3</v>
      </c>
      <c r="O917" t="n">
        <v>1</v>
      </c>
      <c r="P917" t="n">
        <v>2</v>
      </c>
      <c r="Q917" t="n">
        <v>13</v>
      </c>
      <c r="R917" s="15" t="n">
        <v>316000</v>
      </c>
      <c r="S917" s="15" t="n">
        <v>0</v>
      </c>
      <c r="T917" s="15" t="n">
        <v>316000</v>
      </c>
      <c r="U917" s="15" t="n">
        <v>599300</v>
      </c>
      <c r="V917">
        <f>IFERROR(VLOOKUP(D917,Tablas_Equivalencia!$A$3:$B$8,2,FALSE),"Sin dato")</f>
        <v/>
      </c>
      <c r="W917">
        <f>IFERROR(VLOOKUP(L917,Tablas_Equivalencia!$D$3:$E$9,2,FALSE),"Sin dato")</f>
        <v/>
      </c>
      <c r="X917">
        <f>IF(I917=1,"Varón","Mujer")</f>
        <v/>
      </c>
      <c r="Y917">
        <f>IFERROR(VLOOKUP(M917,Tablas_Equivalencia!$G$3:$H$6,2,FALSE),"Sin dato")</f>
        <v/>
      </c>
      <c r="Z917">
        <f>IF(J917&lt;=24,"18-24","25-29")</f>
        <v/>
      </c>
      <c r="AA917">
        <f>IF(M917&lt;&gt;1,"",IF(P917=2,1,0))</f>
        <v/>
      </c>
      <c r="AB917">
        <f>IF(M917&lt;&gt;1,"",IF(O917&gt;=2,1,0))</f>
        <v/>
      </c>
      <c r="AC917">
        <f>IF(M917&lt;&gt;1,"",IF(OR(Q917=999,Q917=""),"",IF(OR(Q917&lt;35,Q917&gt;48),1,0)))</f>
        <v/>
      </c>
      <c r="AD917">
        <f>IF(COUNT(AA917:AC917)&lt;3,"",SUM(AA917:AC917))</f>
        <v/>
      </c>
      <c r="AE917">
        <f>IF(L917&gt;=4,2,IF(L917&gt;=2,1,0))</f>
        <v/>
      </c>
      <c r="AF917">
        <f>IF(L917&gt;=5,1,0)</f>
        <v/>
      </c>
      <c r="AG917">
        <f>AE917+AF917</f>
        <v/>
      </c>
      <c r="AH917" s="15">
        <f>IF(M917&lt;&gt;1,"",IF(OR(R917=-9,R917=""),"",R917))</f>
        <v/>
      </c>
      <c r="AI917">
        <f>IF(M917&lt;&gt;1,"",IF(OR(Q917=999,Q917=""),"",Q917))</f>
        <v/>
      </c>
    </row>
    <row r="918">
      <c r="A918" t="inlineStr">
        <is>
          <t>TQRMNOP104700</t>
        </is>
      </c>
      <c r="B918" t="n">
        <v>2025</v>
      </c>
      <c r="C918" t="n">
        <v>1</v>
      </c>
      <c r="D918" t="n">
        <v>43</v>
      </c>
      <c r="E918" t="inlineStr">
        <is>
          <t>S</t>
        </is>
      </c>
      <c r="F918" t="n">
        <v>36</v>
      </c>
      <c r="G918" t="n">
        <v>1475</v>
      </c>
      <c r="H918" t="n">
        <v>2</v>
      </c>
      <c r="I918" t="n">
        <v>2</v>
      </c>
      <c r="J918" t="n">
        <v>23</v>
      </c>
      <c r="K918" t="n">
        <v>1</v>
      </c>
      <c r="L918" t="n">
        <v>5</v>
      </c>
      <c r="M918" t="n">
        <v>3</v>
      </c>
      <c r="R918" s="15" t="n">
        <v>0</v>
      </c>
      <c r="S918" s="15" t="n">
        <v>0</v>
      </c>
      <c r="T918" s="15" t="n">
        <v>0</v>
      </c>
      <c r="U918" s="15" t="n">
        <v>212200</v>
      </c>
      <c r="V918">
        <f>IFERROR(VLOOKUP(D918,Tablas_Equivalencia!$A$3:$B$8,2,FALSE),"Sin dato")</f>
        <v/>
      </c>
      <c r="W918">
        <f>IFERROR(VLOOKUP(L918,Tablas_Equivalencia!$D$3:$E$9,2,FALSE),"Sin dato")</f>
        <v/>
      </c>
      <c r="X918">
        <f>IF(I918=1,"Varón","Mujer")</f>
        <v/>
      </c>
      <c r="Y918">
        <f>IFERROR(VLOOKUP(M918,Tablas_Equivalencia!$G$3:$H$6,2,FALSE),"Sin dato")</f>
        <v/>
      </c>
      <c r="Z918">
        <f>IF(J918&lt;=24,"18-24","25-29")</f>
        <v/>
      </c>
      <c r="AA918">
        <f>IF(M918&lt;&gt;1,"",IF(P918=2,1,0))</f>
        <v/>
      </c>
      <c r="AB918">
        <f>IF(M918&lt;&gt;1,"",IF(O918&gt;=2,1,0))</f>
        <v/>
      </c>
      <c r="AC918">
        <f>IF(M918&lt;&gt;1,"",IF(OR(Q918=999,Q918=""),"",IF(OR(Q918&lt;35,Q918&gt;48),1,0)))</f>
        <v/>
      </c>
      <c r="AD918">
        <f>IF(COUNT(AA918:AC918)&lt;3,"",SUM(AA918:AC918))</f>
        <v/>
      </c>
      <c r="AE918">
        <f>IF(L918&gt;=4,2,IF(L918&gt;=2,1,0))</f>
        <v/>
      </c>
      <c r="AF918">
        <f>IF(L918&gt;=5,1,0)</f>
        <v/>
      </c>
      <c r="AG918">
        <f>AE918+AF918</f>
        <v/>
      </c>
      <c r="AH918" s="15">
        <f>IF(M918&lt;&gt;1,"",IF(OR(R918=-9,R918=""),"",R918))</f>
        <v/>
      </c>
      <c r="AI918">
        <f>IF(M918&lt;&gt;1,"",IF(OR(Q918=999,Q918=""),"",Q918))</f>
        <v/>
      </c>
    </row>
    <row r="919">
      <c r="A919" t="inlineStr">
        <is>
          <t>TQRMNOP104707</t>
        </is>
      </c>
      <c r="B919" t="n">
        <v>2025</v>
      </c>
      <c r="C919" t="n">
        <v>1</v>
      </c>
      <c r="D919" t="n">
        <v>43</v>
      </c>
      <c r="E919" t="inlineStr">
        <is>
          <t>S</t>
        </is>
      </c>
      <c r="F919" t="n">
        <v>30</v>
      </c>
      <c r="G919" t="n">
        <v>745</v>
      </c>
      <c r="H919" t="n">
        <v>3</v>
      </c>
      <c r="I919" t="n">
        <v>2</v>
      </c>
      <c r="J919" t="n">
        <v>22</v>
      </c>
      <c r="K919" t="n">
        <v>2</v>
      </c>
      <c r="L919" t="n">
        <v>5</v>
      </c>
      <c r="M919" t="n">
        <v>1</v>
      </c>
      <c r="N919" t="n">
        <v>3</v>
      </c>
      <c r="O919" t="n">
        <v>1</v>
      </c>
      <c r="P919" t="n">
        <v>2</v>
      </c>
      <c r="Q919" t="n">
        <v>29</v>
      </c>
      <c r="R919" s="15" t="n">
        <v>339000</v>
      </c>
      <c r="S919" s="15" t="n">
        <v>0</v>
      </c>
      <c r="T919" s="15" t="n">
        <v>339000</v>
      </c>
      <c r="U919" s="15" t="n">
        <v>42800</v>
      </c>
      <c r="V919">
        <f>IFERROR(VLOOKUP(D919,Tablas_Equivalencia!$A$3:$B$8,2,FALSE),"Sin dato")</f>
        <v/>
      </c>
      <c r="W919">
        <f>IFERROR(VLOOKUP(L919,Tablas_Equivalencia!$D$3:$E$9,2,FALSE),"Sin dato")</f>
        <v/>
      </c>
      <c r="X919">
        <f>IF(I919=1,"Varón","Mujer")</f>
        <v/>
      </c>
      <c r="Y919">
        <f>IFERROR(VLOOKUP(M919,Tablas_Equivalencia!$G$3:$H$6,2,FALSE),"Sin dato")</f>
        <v/>
      </c>
      <c r="Z919">
        <f>IF(J919&lt;=24,"18-24","25-29")</f>
        <v/>
      </c>
      <c r="AA919">
        <f>IF(M919&lt;&gt;1,"",IF(P919=2,1,0))</f>
        <v/>
      </c>
      <c r="AB919">
        <f>IF(M919&lt;&gt;1,"",IF(O919&gt;=2,1,0))</f>
        <v/>
      </c>
      <c r="AC919">
        <f>IF(M919&lt;&gt;1,"",IF(OR(Q919=999,Q919=""),"",IF(OR(Q919&lt;35,Q919&gt;48),1,0)))</f>
        <v/>
      </c>
      <c r="AD919">
        <f>IF(COUNT(AA919:AC919)&lt;3,"",SUM(AA919:AC919))</f>
        <v/>
      </c>
      <c r="AE919">
        <f>IF(L919&gt;=4,2,IF(L919&gt;=2,1,0))</f>
        <v/>
      </c>
      <c r="AF919">
        <f>IF(L919&gt;=5,1,0)</f>
        <v/>
      </c>
      <c r="AG919">
        <f>AE919+AF919</f>
        <v/>
      </c>
      <c r="AH919" s="15">
        <f>IF(M919&lt;&gt;1,"",IF(OR(R919=-9,R919=""),"",R919))</f>
        <v/>
      </c>
      <c r="AI919">
        <f>IF(M919&lt;&gt;1,"",IF(OR(Q919=999,Q919=""),"",Q919))</f>
        <v/>
      </c>
    </row>
    <row r="920">
      <c r="A920" t="inlineStr">
        <is>
          <t>TQRMNOP104711</t>
        </is>
      </c>
      <c r="B920" t="n">
        <v>2025</v>
      </c>
      <c r="C920" t="n">
        <v>1</v>
      </c>
      <c r="D920" t="n">
        <v>40</v>
      </c>
      <c r="E920" t="inlineStr">
        <is>
          <t>N</t>
        </is>
      </c>
      <c r="F920" t="n">
        <v>23</v>
      </c>
      <c r="G920" t="n">
        <v>1054</v>
      </c>
      <c r="H920" t="n">
        <v>1</v>
      </c>
      <c r="I920" t="n">
        <v>1</v>
      </c>
      <c r="J920" t="n">
        <v>21</v>
      </c>
      <c r="K920" t="n">
        <v>1</v>
      </c>
      <c r="L920" t="n">
        <v>5</v>
      </c>
      <c r="M920" t="n">
        <v>1</v>
      </c>
      <c r="N920" t="n">
        <v>3</v>
      </c>
      <c r="O920" t="n">
        <v>1</v>
      </c>
      <c r="P920" t="n">
        <v>2</v>
      </c>
      <c r="Q920" t="n">
        <v>42</v>
      </c>
      <c r="R920" s="15" t="n">
        <v>236000</v>
      </c>
      <c r="S920" s="15" t="n">
        <v>0</v>
      </c>
      <c r="T920" s="15" t="n">
        <v>236000</v>
      </c>
      <c r="U920" s="15" t="n">
        <v>182300</v>
      </c>
      <c r="V920">
        <f>IFERROR(VLOOKUP(D920,Tablas_Equivalencia!$A$3:$B$8,2,FALSE),"Sin dato")</f>
        <v/>
      </c>
      <c r="W920">
        <f>IFERROR(VLOOKUP(L920,Tablas_Equivalencia!$D$3:$E$9,2,FALSE),"Sin dato")</f>
        <v/>
      </c>
      <c r="X920">
        <f>IF(I920=1,"Varón","Mujer")</f>
        <v/>
      </c>
      <c r="Y920">
        <f>IFERROR(VLOOKUP(M920,Tablas_Equivalencia!$G$3:$H$6,2,FALSE),"Sin dato")</f>
        <v/>
      </c>
      <c r="Z920">
        <f>IF(J920&lt;=24,"18-24","25-29")</f>
        <v/>
      </c>
      <c r="AA920">
        <f>IF(M920&lt;&gt;1,"",IF(P920=2,1,0))</f>
        <v/>
      </c>
      <c r="AB920">
        <f>IF(M920&lt;&gt;1,"",IF(O920&gt;=2,1,0))</f>
        <v/>
      </c>
      <c r="AC920">
        <f>IF(M920&lt;&gt;1,"",IF(OR(Q920=999,Q920=""),"",IF(OR(Q920&lt;35,Q920&gt;48),1,0)))</f>
        <v/>
      </c>
      <c r="AD920">
        <f>IF(COUNT(AA920:AC920)&lt;3,"",SUM(AA920:AC920))</f>
        <v/>
      </c>
      <c r="AE920">
        <f>IF(L920&gt;=4,2,IF(L920&gt;=2,1,0))</f>
        <v/>
      </c>
      <c r="AF920">
        <f>IF(L920&gt;=5,1,0)</f>
        <v/>
      </c>
      <c r="AG920">
        <f>AE920+AF920</f>
        <v/>
      </c>
      <c r="AH920" s="15">
        <f>IF(M920&lt;&gt;1,"",IF(OR(R920=-9,R920=""),"",R920))</f>
        <v/>
      </c>
      <c r="AI920">
        <f>IF(M920&lt;&gt;1,"",IF(OR(Q920=999,Q920=""),"",Q920))</f>
        <v/>
      </c>
    </row>
    <row r="921">
      <c r="A921" t="inlineStr">
        <is>
          <t>TQRMNOP104714</t>
        </is>
      </c>
      <c r="B921" t="n">
        <v>2025</v>
      </c>
      <c r="C921" t="n">
        <v>1</v>
      </c>
      <c r="D921" t="n">
        <v>44</v>
      </c>
      <c r="E921" t="inlineStr">
        <is>
          <t>S</t>
        </is>
      </c>
      <c r="F921" t="n">
        <v>13</v>
      </c>
      <c r="G921" t="n">
        <v>2011</v>
      </c>
      <c r="H921" t="n">
        <v>3</v>
      </c>
      <c r="I921" t="n">
        <v>2</v>
      </c>
      <c r="J921" t="n">
        <v>23</v>
      </c>
      <c r="K921" t="n">
        <v>2</v>
      </c>
      <c r="L921" t="n">
        <v>4</v>
      </c>
      <c r="M921" t="n">
        <v>3</v>
      </c>
      <c r="R921" s="15" t="n">
        <v>0</v>
      </c>
      <c r="S921" s="15" t="n">
        <v>0</v>
      </c>
      <c r="T921" s="15" t="n">
        <v>0</v>
      </c>
      <c r="U921" s="15" t="n">
        <v>69000</v>
      </c>
      <c r="V921">
        <f>IFERROR(VLOOKUP(D921,Tablas_Equivalencia!$A$3:$B$8,2,FALSE),"Sin dato")</f>
        <v/>
      </c>
      <c r="W921">
        <f>IFERROR(VLOOKUP(L921,Tablas_Equivalencia!$D$3:$E$9,2,FALSE),"Sin dato")</f>
        <v/>
      </c>
      <c r="X921">
        <f>IF(I921=1,"Varón","Mujer")</f>
        <v/>
      </c>
      <c r="Y921">
        <f>IFERROR(VLOOKUP(M921,Tablas_Equivalencia!$G$3:$H$6,2,FALSE),"Sin dato")</f>
        <v/>
      </c>
      <c r="Z921">
        <f>IF(J921&lt;=24,"18-24","25-29")</f>
        <v/>
      </c>
      <c r="AA921">
        <f>IF(M921&lt;&gt;1,"",IF(P921=2,1,0))</f>
        <v/>
      </c>
      <c r="AB921">
        <f>IF(M921&lt;&gt;1,"",IF(O921&gt;=2,1,0))</f>
        <v/>
      </c>
      <c r="AC921">
        <f>IF(M921&lt;&gt;1,"",IF(OR(Q921=999,Q921=""),"",IF(OR(Q921&lt;35,Q921&gt;48),1,0)))</f>
        <v/>
      </c>
      <c r="AD921">
        <f>IF(COUNT(AA921:AC921)&lt;3,"",SUM(AA921:AC921))</f>
        <v/>
      </c>
      <c r="AE921">
        <f>IF(L921&gt;=4,2,IF(L921&gt;=2,1,0))</f>
        <v/>
      </c>
      <c r="AF921">
        <f>IF(L921&gt;=5,1,0)</f>
        <v/>
      </c>
      <c r="AG921">
        <f>AE921+AF921</f>
        <v/>
      </c>
      <c r="AH921" s="15">
        <f>IF(M921&lt;&gt;1,"",IF(OR(R921=-9,R921=""),"",R921))</f>
        <v/>
      </c>
      <c r="AI921">
        <f>IF(M921&lt;&gt;1,"",IF(OR(Q921=999,Q921=""),"",Q921))</f>
        <v/>
      </c>
    </row>
    <row r="922">
      <c r="A922" t="inlineStr">
        <is>
          <t>TQRMNOP104717</t>
        </is>
      </c>
      <c r="B922" t="n">
        <v>2025</v>
      </c>
      <c r="C922" t="n">
        <v>1</v>
      </c>
      <c r="D922" t="n">
        <v>1</v>
      </c>
      <c r="E922" t="inlineStr">
        <is>
          <t>S</t>
        </is>
      </c>
      <c r="F922" t="n">
        <v>32</v>
      </c>
      <c r="G922" t="n">
        <v>972</v>
      </c>
      <c r="H922" t="n">
        <v>1</v>
      </c>
      <c r="I922" t="n">
        <v>1</v>
      </c>
      <c r="J922" t="n">
        <v>20</v>
      </c>
      <c r="K922" t="n">
        <v>2</v>
      </c>
      <c r="L922" t="n">
        <v>4</v>
      </c>
      <c r="M922" t="n">
        <v>3</v>
      </c>
      <c r="R922" s="15" t="n">
        <v>0</v>
      </c>
      <c r="S922" s="15" t="n">
        <v>0</v>
      </c>
      <c r="T922" s="15" t="n">
        <v>0</v>
      </c>
      <c r="U922" s="15" t="n">
        <v>193600</v>
      </c>
      <c r="V922">
        <f>IFERROR(VLOOKUP(D922,Tablas_Equivalencia!$A$3:$B$8,2,FALSE),"Sin dato")</f>
        <v/>
      </c>
      <c r="W922">
        <f>IFERROR(VLOOKUP(L922,Tablas_Equivalencia!$D$3:$E$9,2,FALSE),"Sin dato")</f>
        <v/>
      </c>
      <c r="X922">
        <f>IF(I922=1,"Varón","Mujer")</f>
        <v/>
      </c>
      <c r="Y922">
        <f>IFERROR(VLOOKUP(M922,Tablas_Equivalencia!$G$3:$H$6,2,FALSE),"Sin dato")</f>
        <v/>
      </c>
      <c r="Z922">
        <f>IF(J922&lt;=24,"18-24","25-29")</f>
        <v/>
      </c>
      <c r="AA922">
        <f>IF(M922&lt;&gt;1,"",IF(P922=2,1,0))</f>
        <v/>
      </c>
      <c r="AB922">
        <f>IF(M922&lt;&gt;1,"",IF(O922&gt;=2,1,0))</f>
        <v/>
      </c>
      <c r="AC922">
        <f>IF(M922&lt;&gt;1,"",IF(OR(Q922=999,Q922=""),"",IF(OR(Q922&lt;35,Q922&gt;48),1,0)))</f>
        <v/>
      </c>
      <c r="AD922">
        <f>IF(COUNT(AA922:AC922)&lt;3,"",SUM(AA922:AC922))</f>
        <v/>
      </c>
      <c r="AE922">
        <f>IF(L922&gt;=4,2,IF(L922&gt;=2,1,0))</f>
        <v/>
      </c>
      <c r="AF922">
        <f>IF(L922&gt;=5,1,0)</f>
        <v/>
      </c>
      <c r="AG922">
        <f>AE922+AF922</f>
        <v/>
      </c>
      <c r="AH922" s="15">
        <f>IF(M922&lt;&gt;1,"",IF(OR(R922=-9,R922=""),"",R922))</f>
        <v/>
      </c>
      <c r="AI922">
        <f>IF(M922&lt;&gt;1,"",IF(OR(Q922=999,Q922=""),"",Q922))</f>
        <v/>
      </c>
    </row>
    <row r="923">
      <c r="A923" t="inlineStr">
        <is>
          <t>TQRMNOP104727</t>
        </is>
      </c>
      <c r="B923" t="n">
        <v>2025</v>
      </c>
      <c r="C923" t="n">
        <v>1</v>
      </c>
      <c r="D923" t="n">
        <v>1</v>
      </c>
      <c r="E923" t="inlineStr">
        <is>
          <t>S</t>
        </is>
      </c>
      <c r="F923" t="n">
        <v>32</v>
      </c>
      <c r="G923" t="n">
        <v>1314</v>
      </c>
      <c r="H923" t="n">
        <v>1</v>
      </c>
      <c r="I923" t="n">
        <v>2</v>
      </c>
      <c r="J923" t="n">
        <v>21</v>
      </c>
      <c r="K923" t="n">
        <v>2</v>
      </c>
      <c r="L923" t="n">
        <v>4</v>
      </c>
      <c r="M923" t="n">
        <v>3</v>
      </c>
      <c r="R923" s="15" t="n">
        <v>0</v>
      </c>
      <c r="S923" s="15" t="n">
        <v>0</v>
      </c>
      <c r="T923" s="15" t="n">
        <v>0</v>
      </c>
      <c r="U923" s="15" t="n">
        <v>187800</v>
      </c>
      <c r="V923">
        <f>IFERROR(VLOOKUP(D923,Tablas_Equivalencia!$A$3:$B$8,2,FALSE),"Sin dato")</f>
        <v/>
      </c>
      <c r="W923">
        <f>IFERROR(VLOOKUP(L923,Tablas_Equivalencia!$D$3:$E$9,2,FALSE),"Sin dato")</f>
        <v/>
      </c>
      <c r="X923">
        <f>IF(I923=1,"Varón","Mujer")</f>
        <v/>
      </c>
      <c r="Y923">
        <f>IFERROR(VLOOKUP(M923,Tablas_Equivalencia!$G$3:$H$6,2,FALSE),"Sin dato")</f>
        <v/>
      </c>
      <c r="Z923">
        <f>IF(J923&lt;=24,"18-24","25-29")</f>
        <v/>
      </c>
      <c r="AA923">
        <f>IF(M923&lt;&gt;1,"",IF(P923=2,1,0))</f>
        <v/>
      </c>
      <c r="AB923">
        <f>IF(M923&lt;&gt;1,"",IF(O923&gt;=2,1,0))</f>
        <v/>
      </c>
      <c r="AC923">
        <f>IF(M923&lt;&gt;1,"",IF(OR(Q923=999,Q923=""),"",IF(OR(Q923&lt;35,Q923&gt;48),1,0)))</f>
        <v/>
      </c>
      <c r="AD923">
        <f>IF(COUNT(AA923:AC923)&lt;3,"",SUM(AA923:AC923))</f>
        <v/>
      </c>
      <c r="AE923">
        <f>IF(L923&gt;=4,2,IF(L923&gt;=2,1,0))</f>
        <v/>
      </c>
      <c r="AF923">
        <f>IF(L923&gt;=5,1,0)</f>
        <v/>
      </c>
      <c r="AG923">
        <f>AE923+AF923</f>
        <v/>
      </c>
      <c r="AH923" s="15">
        <f>IF(M923&lt;&gt;1,"",IF(OR(R923=-9,R923=""),"",R923))</f>
        <v/>
      </c>
      <c r="AI923">
        <f>IF(M923&lt;&gt;1,"",IF(OR(Q923=999,Q923=""),"",Q923))</f>
        <v/>
      </c>
    </row>
    <row r="924">
      <c r="A924" t="inlineStr">
        <is>
          <t>TQRMNOP104729</t>
        </is>
      </c>
      <c r="B924" t="n">
        <v>2025</v>
      </c>
      <c r="C924" t="n">
        <v>1</v>
      </c>
      <c r="D924" t="n">
        <v>40</v>
      </c>
      <c r="E924" t="inlineStr">
        <is>
          <t>S</t>
        </is>
      </c>
      <c r="F924" t="n">
        <v>7</v>
      </c>
      <c r="G924" t="n">
        <v>916</v>
      </c>
      <c r="H924" t="n">
        <v>3</v>
      </c>
      <c r="I924" t="n">
        <v>1</v>
      </c>
      <c r="J924" t="n">
        <v>20</v>
      </c>
      <c r="K924" t="n">
        <v>2</v>
      </c>
      <c r="L924" t="n">
        <v>6</v>
      </c>
      <c r="M924" t="n">
        <v>3</v>
      </c>
      <c r="R924" s="15" t="n">
        <v>0</v>
      </c>
      <c r="S924" s="15" t="n">
        <v>0</v>
      </c>
      <c r="T924" s="15" t="n">
        <v>0</v>
      </c>
      <c r="U924" s="15" t="n">
        <v>106000</v>
      </c>
      <c r="V924">
        <f>IFERROR(VLOOKUP(D924,Tablas_Equivalencia!$A$3:$B$8,2,FALSE),"Sin dato")</f>
        <v/>
      </c>
      <c r="W924">
        <f>IFERROR(VLOOKUP(L924,Tablas_Equivalencia!$D$3:$E$9,2,FALSE),"Sin dato")</f>
        <v/>
      </c>
      <c r="X924">
        <f>IF(I924=1,"Varón","Mujer")</f>
        <v/>
      </c>
      <c r="Y924">
        <f>IFERROR(VLOOKUP(M924,Tablas_Equivalencia!$G$3:$H$6,2,FALSE),"Sin dato")</f>
        <v/>
      </c>
      <c r="Z924">
        <f>IF(J924&lt;=24,"18-24","25-29")</f>
        <v/>
      </c>
      <c r="AA924">
        <f>IF(M924&lt;&gt;1,"",IF(P924=2,1,0))</f>
        <v/>
      </c>
      <c r="AB924">
        <f>IF(M924&lt;&gt;1,"",IF(O924&gt;=2,1,0))</f>
        <v/>
      </c>
      <c r="AC924">
        <f>IF(M924&lt;&gt;1,"",IF(OR(Q924=999,Q924=""),"",IF(OR(Q924&lt;35,Q924&gt;48),1,0)))</f>
        <v/>
      </c>
      <c r="AD924">
        <f>IF(COUNT(AA924:AC924)&lt;3,"",SUM(AA924:AC924))</f>
        <v/>
      </c>
      <c r="AE924">
        <f>IF(L924&gt;=4,2,IF(L924&gt;=2,1,0))</f>
        <v/>
      </c>
      <c r="AF924">
        <f>IF(L924&gt;=5,1,0)</f>
        <v/>
      </c>
      <c r="AG924">
        <f>AE924+AF924</f>
        <v/>
      </c>
      <c r="AH924" s="15">
        <f>IF(M924&lt;&gt;1,"",IF(OR(R924=-9,R924=""),"",R924))</f>
        <v/>
      </c>
      <c r="AI924">
        <f>IF(M924&lt;&gt;1,"",IF(OR(Q924=999,Q924=""),"",Q924))</f>
        <v/>
      </c>
    </row>
    <row r="925">
      <c r="A925" t="inlineStr">
        <is>
          <t>TQRMNOP104730</t>
        </is>
      </c>
      <c r="B925" t="n">
        <v>2025</v>
      </c>
      <c r="C925" t="n">
        <v>1</v>
      </c>
      <c r="D925" t="n">
        <v>41</v>
      </c>
      <c r="E925" t="inlineStr">
        <is>
          <t>N</t>
        </is>
      </c>
      <c r="F925" t="n">
        <v>12</v>
      </c>
      <c r="G925" t="n">
        <v>808</v>
      </c>
      <c r="H925" t="n">
        <v>1</v>
      </c>
      <c r="I925" t="n">
        <v>2</v>
      </c>
      <c r="J925" t="n">
        <v>24</v>
      </c>
      <c r="K925" t="n">
        <v>1</v>
      </c>
      <c r="L925" t="n">
        <v>4</v>
      </c>
      <c r="M925" t="n">
        <v>2</v>
      </c>
      <c r="R925" s="15" t="n">
        <v>0</v>
      </c>
      <c r="S925" s="15" t="n">
        <v>0</v>
      </c>
      <c r="T925" s="15" t="n">
        <v>0</v>
      </c>
      <c r="U925" s="15" t="n">
        <v>77500</v>
      </c>
      <c r="V925">
        <f>IFERROR(VLOOKUP(D925,Tablas_Equivalencia!$A$3:$B$8,2,FALSE),"Sin dato")</f>
        <v/>
      </c>
      <c r="W925">
        <f>IFERROR(VLOOKUP(L925,Tablas_Equivalencia!$D$3:$E$9,2,FALSE),"Sin dato")</f>
        <v/>
      </c>
      <c r="X925">
        <f>IF(I925=1,"Varón","Mujer")</f>
        <v/>
      </c>
      <c r="Y925">
        <f>IFERROR(VLOOKUP(M925,Tablas_Equivalencia!$G$3:$H$6,2,FALSE),"Sin dato")</f>
        <v/>
      </c>
      <c r="Z925">
        <f>IF(J925&lt;=24,"18-24","25-29")</f>
        <v/>
      </c>
      <c r="AA925">
        <f>IF(M925&lt;&gt;1,"",IF(P925=2,1,0))</f>
        <v/>
      </c>
      <c r="AB925">
        <f>IF(M925&lt;&gt;1,"",IF(O925&gt;=2,1,0))</f>
        <v/>
      </c>
      <c r="AC925">
        <f>IF(M925&lt;&gt;1,"",IF(OR(Q925=999,Q925=""),"",IF(OR(Q925&lt;35,Q925&gt;48),1,0)))</f>
        <v/>
      </c>
      <c r="AD925">
        <f>IF(COUNT(AA925:AC925)&lt;3,"",SUM(AA925:AC925))</f>
        <v/>
      </c>
      <c r="AE925">
        <f>IF(L925&gt;=4,2,IF(L925&gt;=2,1,0))</f>
        <v/>
      </c>
      <c r="AF925">
        <f>IF(L925&gt;=5,1,0)</f>
        <v/>
      </c>
      <c r="AG925">
        <f>AE925+AF925</f>
        <v/>
      </c>
      <c r="AH925" s="15">
        <f>IF(M925&lt;&gt;1,"",IF(OR(R925=-9,R925=""),"",R925))</f>
        <v/>
      </c>
      <c r="AI925">
        <f>IF(M925&lt;&gt;1,"",IF(OR(Q925=999,Q925=""),"",Q925))</f>
        <v/>
      </c>
    </row>
    <row r="926">
      <c r="A926" t="inlineStr">
        <is>
          <t>TQRMNOP104734</t>
        </is>
      </c>
      <c r="B926" t="n">
        <v>2025</v>
      </c>
      <c r="C926" t="n">
        <v>1</v>
      </c>
      <c r="D926" t="n">
        <v>1</v>
      </c>
      <c r="E926" t="inlineStr">
        <is>
          <t>S</t>
        </is>
      </c>
      <c r="F926" t="n">
        <v>32</v>
      </c>
      <c r="G926" t="n">
        <v>1568</v>
      </c>
      <c r="H926" t="n">
        <v>3</v>
      </c>
      <c r="I926" t="n">
        <v>2</v>
      </c>
      <c r="J926" t="n">
        <v>24</v>
      </c>
      <c r="K926" t="n">
        <v>1</v>
      </c>
      <c r="L926" t="n">
        <v>4</v>
      </c>
      <c r="M926" t="n">
        <v>1</v>
      </c>
      <c r="N926" t="n">
        <v>3</v>
      </c>
      <c r="O926" t="n">
        <v>1</v>
      </c>
      <c r="P926" t="n">
        <v>2</v>
      </c>
      <c r="Q926" t="n">
        <v>27</v>
      </c>
      <c r="R926" s="15" t="n">
        <v>446000</v>
      </c>
      <c r="S926" s="15" t="n">
        <v>0</v>
      </c>
      <c r="T926" s="15" t="n">
        <v>446000</v>
      </c>
      <c r="U926" s="15" t="n">
        <v>162400</v>
      </c>
      <c r="V926">
        <f>IFERROR(VLOOKUP(D926,Tablas_Equivalencia!$A$3:$B$8,2,FALSE),"Sin dato")</f>
        <v/>
      </c>
      <c r="W926">
        <f>IFERROR(VLOOKUP(L926,Tablas_Equivalencia!$D$3:$E$9,2,FALSE),"Sin dato")</f>
        <v/>
      </c>
      <c r="X926">
        <f>IF(I926=1,"Varón","Mujer")</f>
        <v/>
      </c>
      <c r="Y926">
        <f>IFERROR(VLOOKUP(M926,Tablas_Equivalencia!$G$3:$H$6,2,FALSE),"Sin dato")</f>
        <v/>
      </c>
      <c r="Z926">
        <f>IF(J926&lt;=24,"18-24","25-29")</f>
        <v/>
      </c>
      <c r="AA926">
        <f>IF(M926&lt;&gt;1,"",IF(P926=2,1,0))</f>
        <v/>
      </c>
      <c r="AB926">
        <f>IF(M926&lt;&gt;1,"",IF(O926&gt;=2,1,0))</f>
        <v/>
      </c>
      <c r="AC926">
        <f>IF(M926&lt;&gt;1,"",IF(OR(Q926=999,Q926=""),"",IF(OR(Q926&lt;35,Q926&gt;48),1,0)))</f>
        <v/>
      </c>
      <c r="AD926">
        <f>IF(COUNT(AA926:AC926)&lt;3,"",SUM(AA926:AC926))</f>
        <v/>
      </c>
      <c r="AE926">
        <f>IF(L926&gt;=4,2,IF(L926&gt;=2,1,0))</f>
        <v/>
      </c>
      <c r="AF926">
        <f>IF(L926&gt;=5,1,0)</f>
        <v/>
      </c>
      <c r="AG926">
        <f>AE926+AF926</f>
        <v/>
      </c>
      <c r="AH926" s="15">
        <f>IF(M926&lt;&gt;1,"",IF(OR(R926=-9,R926=""),"",R926))</f>
        <v/>
      </c>
      <c r="AI926">
        <f>IF(M926&lt;&gt;1,"",IF(OR(Q926=999,Q926=""),"",Q926))</f>
        <v/>
      </c>
    </row>
    <row r="927">
      <c r="A927" t="inlineStr">
        <is>
          <t>TQRMNOP104740</t>
        </is>
      </c>
      <c r="B927" t="n">
        <v>2025</v>
      </c>
      <c r="C927" t="n">
        <v>1</v>
      </c>
      <c r="D927" t="n">
        <v>1</v>
      </c>
      <c r="E927" t="inlineStr">
        <is>
          <t>S</t>
        </is>
      </c>
      <c r="F927" t="n">
        <v>33</v>
      </c>
      <c r="G927" t="n">
        <v>431</v>
      </c>
      <c r="H927" t="n">
        <v>1</v>
      </c>
      <c r="I927" t="n">
        <v>2</v>
      </c>
      <c r="J927" t="n">
        <v>28</v>
      </c>
      <c r="K927" t="n">
        <v>2</v>
      </c>
      <c r="L927" t="n">
        <v>6</v>
      </c>
      <c r="M927" t="n">
        <v>1</v>
      </c>
      <c r="N927" t="n">
        <v>3</v>
      </c>
      <c r="O927" t="n">
        <v>1</v>
      </c>
      <c r="P927" t="n">
        <v>1</v>
      </c>
      <c r="Q927" t="n">
        <v>27</v>
      </c>
      <c r="R927" s="15" t="n">
        <v>549000</v>
      </c>
      <c r="S927" s="15" t="n">
        <v>66000</v>
      </c>
      <c r="T927" s="15" t="n">
        <v>615000</v>
      </c>
      <c r="U927" s="15" t="n">
        <v>175100</v>
      </c>
      <c r="V927">
        <f>IFERROR(VLOOKUP(D927,Tablas_Equivalencia!$A$3:$B$8,2,FALSE),"Sin dato")</f>
        <v/>
      </c>
      <c r="W927">
        <f>IFERROR(VLOOKUP(L927,Tablas_Equivalencia!$D$3:$E$9,2,FALSE),"Sin dato")</f>
        <v/>
      </c>
      <c r="X927">
        <f>IF(I927=1,"Varón","Mujer")</f>
        <v/>
      </c>
      <c r="Y927">
        <f>IFERROR(VLOOKUP(M927,Tablas_Equivalencia!$G$3:$H$6,2,FALSE),"Sin dato")</f>
        <v/>
      </c>
      <c r="Z927">
        <f>IF(J927&lt;=24,"18-24","25-29")</f>
        <v/>
      </c>
      <c r="AA927">
        <f>IF(M927&lt;&gt;1,"",IF(P927=2,1,0))</f>
        <v/>
      </c>
      <c r="AB927">
        <f>IF(M927&lt;&gt;1,"",IF(O927&gt;=2,1,0))</f>
        <v/>
      </c>
      <c r="AC927">
        <f>IF(M927&lt;&gt;1,"",IF(OR(Q927=999,Q927=""),"",IF(OR(Q927&lt;35,Q927&gt;48),1,0)))</f>
        <v/>
      </c>
      <c r="AD927">
        <f>IF(COUNT(AA927:AC927)&lt;3,"",SUM(AA927:AC927))</f>
        <v/>
      </c>
      <c r="AE927">
        <f>IF(L927&gt;=4,2,IF(L927&gt;=2,1,0))</f>
        <v/>
      </c>
      <c r="AF927">
        <f>IF(L927&gt;=5,1,0)</f>
        <v/>
      </c>
      <c r="AG927">
        <f>AE927+AF927</f>
        <v/>
      </c>
      <c r="AH927" s="15">
        <f>IF(M927&lt;&gt;1,"",IF(OR(R927=-9,R927=""),"",R927))</f>
        <v/>
      </c>
      <c r="AI927">
        <f>IF(M927&lt;&gt;1,"",IF(OR(Q927=999,Q927=""),"",Q927))</f>
        <v/>
      </c>
    </row>
    <row r="928">
      <c r="A928" t="inlineStr">
        <is>
          <t>TQRMNOP104741</t>
        </is>
      </c>
      <c r="B928" t="n">
        <v>2025</v>
      </c>
      <c r="C928" t="n">
        <v>1</v>
      </c>
      <c r="D928" t="n">
        <v>43</v>
      </c>
      <c r="E928" t="inlineStr">
        <is>
          <t>N</t>
        </is>
      </c>
      <c r="F928" t="n">
        <v>26</v>
      </c>
      <c r="G928" t="n">
        <v>756</v>
      </c>
      <c r="H928" t="n">
        <v>2</v>
      </c>
      <c r="I928" t="n">
        <v>2</v>
      </c>
      <c r="J928" t="n">
        <v>29</v>
      </c>
      <c r="K928" t="n">
        <v>2</v>
      </c>
      <c r="L928" t="n">
        <v>2</v>
      </c>
      <c r="M928" t="n">
        <v>3</v>
      </c>
      <c r="R928" s="15" t="n">
        <v>0</v>
      </c>
      <c r="S928" s="15" t="n">
        <v>0</v>
      </c>
      <c r="T928" s="15" t="n">
        <v>0</v>
      </c>
      <c r="U928" s="15" t="n">
        <v>115300</v>
      </c>
      <c r="V928">
        <f>IFERROR(VLOOKUP(D928,Tablas_Equivalencia!$A$3:$B$8,2,FALSE),"Sin dato")</f>
        <v/>
      </c>
      <c r="W928">
        <f>IFERROR(VLOOKUP(L928,Tablas_Equivalencia!$D$3:$E$9,2,FALSE),"Sin dato")</f>
        <v/>
      </c>
      <c r="X928">
        <f>IF(I928=1,"Varón","Mujer")</f>
        <v/>
      </c>
      <c r="Y928">
        <f>IFERROR(VLOOKUP(M928,Tablas_Equivalencia!$G$3:$H$6,2,FALSE),"Sin dato")</f>
        <v/>
      </c>
      <c r="Z928">
        <f>IF(J928&lt;=24,"18-24","25-29")</f>
        <v/>
      </c>
      <c r="AA928">
        <f>IF(M928&lt;&gt;1,"",IF(P928=2,1,0))</f>
        <v/>
      </c>
      <c r="AB928">
        <f>IF(M928&lt;&gt;1,"",IF(O928&gt;=2,1,0))</f>
        <v/>
      </c>
      <c r="AC928">
        <f>IF(M928&lt;&gt;1,"",IF(OR(Q928=999,Q928=""),"",IF(OR(Q928&lt;35,Q928&gt;48),1,0)))</f>
        <v/>
      </c>
      <c r="AD928">
        <f>IF(COUNT(AA928:AC928)&lt;3,"",SUM(AA928:AC928))</f>
        <v/>
      </c>
      <c r="AE928">
        <f>IF(L928&gt;=4,2,IF(L928&gt;=2,1,0))</f>
        <v/>
      </c>
      <c r="AF928">
        <f>IF(L928&gt;=5,1,0)</f>
        <v/>
      </c>
      <c r="AG928">
        <f>AE928+AF928</f>
        <v/>
      </c>
      <c r="AH928" s="15">
        <f>IF(M928&lt;&gt;1,"",IF(OR(R928=-9,R928=""),"",R928))</f>
        <v/>
      </c>
      <c r="AI928">
        <f>IF(M928&lt;&gt;1,"",IF(OR(Q928=999,Q928=""),"",Q928))</f>
        <v/>
      </c>
    </row>
    <row r="929">
      <c r="A929" t="inlineStr">
        <is>
          <t>TQRMNOP104750</t>
        </is>
      </c>
      <c r="B929" t="n">
        <v>2025</v>
      </c>
      <c r="C929" t="n">
        <v>1</v>
      </c>
      <c r="D929" t="n">
        <v>43</v>
      </c>
      <c r="E929" t="inlineStr">
        <is>
          <t>N</t>
        </is>
      </c>
      <c r="F929" t="n">
        <v>29</v>
      </c>
      <c r="G929" t="n">
        <v>1223</v>
      </c>
      <c r="H929" t="n">
        <v>3</v>
      </c>
      <c r="I929" t="n">
        <v>2</v>
      </c>
      <c r="J929" t="n">
        <v>19</v>
      </c>
      <c r="K929" t="n">
        <v>2</v>
      </c>
      <c r="L929" t="n">
        <v>2</v>
      </c>
      <c r="M929" t="n">
        <v>3</v>
      </c>
      <c r="R929" s="15" t="n">
        <v>0</v>
      </c>
      <c r="S929" s="15" t="n">
        <v>0</v>
      </c>
      <c r="T929" s="15" t="n">
        <v>0</v>
      </c>
      <c r="U929" s="15" t="n">
        <v>115000</v>
      </c>
      <c r="V929">
        <f>IFERROR(VLOOKUP(D929,Tablas_Equivalencia!$A$3:$B$8,2,FALSE),"Sin dato")</f>
        <v/>
      </c>
      <c r="W929">
        <f>IFERROR(VLOOKUP(L929,Tablas_Equivalencia!$D$3:$E$9,2,FALSE),"Sin dato")</f>
        <v/>
      </c>
      <c r="X929">
        <f>IF(I929=1,"Varón","Mujer")</f>
        <v/>
      </c>
      <c r="Y929">
        <f>IFERROR(VLOOKUP(M929,Tablas_Equivalencia!$G$3:$H$6,2,FALSE),"Sin dato")</f>
        <v/>
      </c>
      <c r="Z929">
        <f>IF(J929&lt;=24,"18-24","25-29")</f>
        <v/>
      </c>
      <c r="AA929">
        <f>IF(M929&lt;&gt;1,"",IF(P929=2,1,0))</f>
        <v/>
      </c>
      <c r="AB929">
        <f>IF(M929&lt;&gt;1,"",IF(O929&gt;=2,1,0))</f>
        <v/>
      </c>
      <c r="AC929">
        <f>IF(M929&lt;&gt;1,"",IF(OR(Q929=999,Q929=""),"",IF(OR(Q929&lt;35,Q929&gt;48),1,0)))</f>
        <v/>
      </c>
      <c r="AD929">
        <f>IF(COUNT(AA929:AC929)&lt;3,"",SUM(AA929:AC929))</f>
        <v/>
      </c>
      <c r="AE929">
        <f>IF(L929&gt;=4,2,IF(L929&gt;=2,1,0))</f>
        <v/>
      </c>
      <c r="AF929">
        <f>IF(L929&gt;=5,1,0)</f>
        <v/>
      </c>
      <c r="AG929">
        <f>AE929+AF929</f>
        <v/>
      </c>
      <c r="AH929" s="15">
        <f>IF(M929&lt;&gt;1,"",IF(OR(R929=-9,R929=""),"",R929))</f>
        <v/>
      </c>
      <c r="AI929">
        <f>IF(M929&lt;&gt;1,"",IF(OR(Q929=999,Q929=""),"",Q929))</f>
        <v/>
      </c>
    </row>
    <row r="930">
      <c r="A930" t="inlineStr">
        <is>
          <t>TQRMNOP104754</t>
        </is>
      </c>
      <c r="B930" t="n">
        <v>2025</v>
      </c>
      <c r="C930" t="n">
        <v>1</v>
      </c>
      <c r="D930" t="n">
        <v>41</v>
      </c>
      <c r="E930" t="inlineStr">
        <is>
          <t>S</t>
        </is>
      </c>
      <c r="F930" t="n">
        <v>8</v>
      </c>
      <c r="G930" t="n">
        <v>969</v>
      </c>
      <c r="H930" t="n">
        <v>1</v>
      </c>
      <c r="I930" t="n">
        <v>1</v>
      </c>
      <c r="J930" t="n">
        <v>25</v>
      </c>
      <c r="K930" t="n">
        <v>2</v>
      </c>
      <c r="L930" t="n">
        <v>2</v>
      </c>
      <c r="M930" t="n">
        <v>1</v>
      </c>
      <c r="N930" t="n">
        <v>3</v>
      </c>
      <c r="O930" t="n">
        <v>1</v>
      </c>
      <c r="P930" t="n">
        <v>1</v>
      </c>
      <c r="Q930" t="n">
        <v>75</v>
      </c>
      <c r="R930" s="15" t="n">
        <v>-9</v>
      </c>
      <c r="S930" s="15" t="n">
        <v>0</v>
      </c>
      <c r="T930" s="15" t="n">
        <v>0</v>
      </c>
      <c r="U930" s="15" t="n">
        <v>319000</v>
      </c>
      <c r="V930">
        <f>IFERROR(VLOOKUP(D930,Tablas_Equivalencia!$A$3:$B$8,2,FALSE),"Sin dato")</f>
        <v/>
      </c>
      <c r="W930">
        <f>IFERROR(VLOOKUP(L930,Tablas_Equivalencia!$D$3:$E$9,2,FALSE),"Sin dato")</f>
        <v/>
      </c>
      <c r="X930">
        <f>IF(I930=1,"Varón","Mujer")</f>
        <v/>
      </c>
      <c r="Y930">
        <f>IFERROR(VLOOKUP(M930,Tablas_Equivalencia!$G$3:$H$6,2,FALSE),"Sin dato")</f>
        <v/>
      </c>
      <c r="Z930">
        <f>IF(J930&lt;=24,"18-24","25-29")</f>
        <v/>
      </c>
      <c r="AA930">
        <f>IF(M930&lt;&gt;1,"",IF(P930=2,1,0))</f>
        <v/>
      </c>
      <c r="AB930">
        <f>IF(M930&lt;&gt;1,"",IF(O930&gt;=2,1,0))</f>
        <v/>
      </c>
      <c r="AC930">
        <f>IF(M930&lt;&gt;1,"",IF(OR(Q930=999,Q930=""),"",IF(OR(Q930&lt;35,Q930&gt;48),1,0)))</f>
        <v/>
      </c>
      <c r="AD930">
        <f>IF(COUNT(AA930:AC930)&lt;3,"",SUM(AA930:AC930))</f>
        <v/>
      </c>
      <c r="AE930">
        <f>IF(L930&gt;=4,2,IF(L930&gt;=2,1,0))</f>
        <v/>
      </c>
      <c r="AF930">
        <f>IF(L930&gt;=5,1,0)</f>
        <v/>
      </c>
      <c r="AG930">
        <f>AE930+AF930</f>
        <v/>
      </c>
      <c r="AH930" s="15">
        <f>IF(M930&lt;&gt;1,"",IF(OR(R930=-9,R930=""),"",R930))</f>
        <v/>
      </c>
      <c r="AI930">
        <f>IF(M930&lt;&gt;1,"",IF(OR(Q930=999,Q930=""),"",Q930))</f>
        <v/>
      </c>
    </row>
    <row r="931">
      <c r="A931" t="inlineStr">
        <is>
          <t>TQRMNOP104771</t>
        </is>
      </c>
      <c r="B931" t="n">
        <v>2025</v>
      </c>
      <c r="C931" t="n">
        <v>1</v>
      </c>
      <c r="D931" t="n">
        <v>42</v>
      </c>
      <c r="E931" t="inlineStr">
        <is>
          <t>N</t>
        </is>
      </c>
      <c r="F931" t="n">
        <v>25</v>
      </c>
      <c r="G931" t="n">
        <v>1142</v>
      </c>
      <c r="H931" t="n">
        <v>10</v>
      </c>
      <c r="I931" t="n">
        <v>2</v>
      </c>
      <c r="J931" t="n">
        <v>20</v>
      </c>
      <c r="K931" t="n">
        <v>2</v>
      </c>
      <c r="L931" t="n">
        <v>2</v>
      </c>
      <c r="M931" t="n">
        <v>2</v>
      </c>
      <c r="R931" s="15" t="n">
        <v>0</v>
      </c>
      <c r="S931" s="15" t="n">
        <v>0</v>
      </c>
      <c r="T931" s="15" t="n">
        <v>0</v>
      </c>
      <c r="U931" s="15" t="n">
        <v>186300</v>
      </c>
      <c r="V931">
        <f>IFERROR(VLOOKUP(D931,Tablas_Equivalencia!$A$3:$B$8,2,FALSE),"Sin dato")</f>
        <v/>
      </c>
      <c r="W931">
        <f>IFERROR(VLOOKUP(L931,Tablas_Equivalencia!$D$3:$E$9,2,FALSE),"Sin dato")</f>
        <v/>
      </c>
      <c r="X931">
        <f>IF(I931=1,"Varón","Mujer")</f>
        <v/>
      </c>
      <c r="Y931">
        <f>IFERROR(VLOOKUP(M931,Tablas_Equivalencia!$G$3:$H$6,2,FALSE),"Sin dato")</f>
        <v/>
      </c>
      <c r="Z931">
        <f>IF(J931&lt;=24,"18-24","25-29")</f>
        <v/>
      </c>
      <c r="AA931">
        <f>IF(M931&lt;&gt;1,"",IF(P931=2,1,0))</f>
        <v/>
      </c>
      <c r="AB931">
        <f>IF(M931&lt;&gt;1,"",IF(O931&gt;=2,1,0))</f>
        <v/>
      </c>
      <c r="AC931">
        <f>IF(M931&lt;&gt;1,"",IF(OR(Q931=999,Q931=""),"",IF(OR(Q931&lt;35,Q931&gt;48),1,0)))</f>
        <v/>
      </c>
      <c r="AD931">
        <f>IF(COUNT(AA931:AC931)&lt;3,"",SUM(AA931:AC931))</f>
        <v/>
      </c>
      <c r="AE931">
        <f>IF(L931&gt;=4,2,IF(L931&gt;=2,1,0))</f>
        <v/>
      </c>
      <c r="AF931">
        <f>IF(L931&gt;=5,1,0)</f>
        <v/>
      </c>
      <c r="AG931">
        <f>AE931+AF931</f>
        <v/>
      </c>
      <c r="AH931" s="15">
        <f>IF(M931&lt;&gt;1,"",IF(OR(R931=-9,R931=""),"",R931))</f>
        <v/>
      </c>
      <c r="AI931">
        <f>IF(M931&lt;&gt;1,"",IF(OR(Q931=999,Q931=""),"",Q931))</f>
        <v/>
      </c>
    </row>
    <row r="932">
      <c r="A932" t="inlineStr">
        <is>
          <t>TQRMNOP104775</t>
        </is>
      </c>
      <c r="B932" t="n">
        <v>2025</v>
      </c>
      <c r="C932" t="n">
        <v>1</v>
      </c>
      <c r="D932" t="n">
        <v>1</v>
      </c>
      <c r="E932" t="inlineStr">
        <is>
          <t>S</t>
        </is>
      </c>
      <c r="F932" t="n">
        <v>33</v>
      </c>
      <c r="G932" t="n">
        <v>1297</v>
      </c>
      <c r="H932" t="n">
        <v>2</v>
      </c>
      <c r="I932" t="n">
        <v>2</v>
      </c>
      <c r="J932" t="n">
        <v>19</v>
      </c>
      <c r="K932" t="n">
        <v>2</v>
      </c>
      <c r="L932" t="n">
        <v>2</v>
      </c>
      <c r="M932" t="n">
        <v>3</v>
      </c>
      <c r="R932" s="15" t="n">
        <v>0</v>
      </c>
      <c r="S932" s="15" t="n">
        <v>0</v>
      </c>
      <c r="T932" s="15" t="n">
        <v>0</v>
      </c>
      <c r="U932" s="15" t="n">
        <v>88700</v>
      </c>
      <c r="V932">
        <f>IFERROR(VLOOKUP(D932,Tablas_Equivalencia!$A$3:$B$8,2,FALSE),"Sin dato")</f>
        <v/>
      </c>
      <c r="W932">
        <f>IFERROR(VLOOKUP(L932,Tablas_Equivalencia!$D$3:$E$9,2,FALSE),"Sin dato")</f>
        <v/>
      </c>
      <c r="X932">
        <f>IF(I932=1,"Varón","Mujer")</f>
        <v/>
      </c>
      <c r="Y932">
        <f>IFERROR(VLOOKUP(M932,Tablas_Equivalencia!$G$3:$H$6,2,FALSE),"Sin dato")</f>
        <v/>
      </c>
      <c r="Z932">
        <f>IF(J932&lt;=24,"18-24","25-29")</f>
        <v/>
      </c>
      <c r="AA932">
        <f>IF(M932&lt;&gt;1,"",IF(P932=2,1,0))</f>
        <v/>
      </c>
      <c r="AB932">
        <f>IF(M932&lt;&gt;1,"",IF(O932&gt;=2,1,0))</f>
        <v/>
      </c>
      <c r="AC932">
        <f>IF(M932&lt;&gt;1,"",IF(OR(Q932=999,Q932=""),"",IF(OR(Q932&lt;35,Q932&gt;48),1,0)))</f>
        <v/>
      </c>
      <c r="AD932">
        <f>IF(COUNT(AA932:AC932)&lt;3,"",SUM(AA932:AC932))</f>
        <v/>
      </c>
      <c r="AE932">
        <f>IF(L932&gt;=4,2,IF(L932&gt;=2,1,0))</f>
        <v/>
      </c>
      <c r="AF932">
        <f>IF(L932&gt;=5,1,0)</f>
        <v/>
      </c>
      <c r="AG932">
        <f>AE932+AF932</f>
        <v/>
      </c>
      <c r="AH932" s="15">
        <f>IF(M932&lt;&gt;1,"",IF(OR(R932=-9,R932=""),"",R932))</f>
        <v/>
      </c>
      <c r="AI932">
        <f>IF(M932&lt;&gt;1,"",IF(OR(Q932=999,Q932=""),"",Q932))</f>
        <v/>
      </c>
    </row>
    <row r="933">
      <c r="A933" t="inlineStr">
        <is>
          <t>TQRMNOP104776</t>
        </is>
      </c>
      <c r="B933" t="n">
        <v>2025</v>
      </c>
      <c r="C933" t="n">
        <v>1</v>
      </c>
      <c r="D933" t="n">
        <v>42</v>
      </c>
      <c r="E933" t="inlineStr">
        <is>
          <t>N</t>
        </is>
      </c>
      <c r="F933" t="n">
        <v>27</v>
      </c>
      <c r="G933" t="n">
        <v>1338</v>
      </c>
      <c r="H933" t="n">
        <v>3</v>
      </c>
      <c r="I933" t="n">
        <v>1</v>
      </c>
      <c r="J933" t="n">
        <v>26</v>
      </c>
      <c r="K933" t="n">
        <v>1</v>
      </c>
      <c r="L933" t="n">
        <v>5</v>
      </c>
      <c r="M933" t="n">
        <v>1</v>
      </c>
      <c r="N933" t="n">
        <v>3</v>
      </c>
      <c r="O933" t="n">
        <v>2</v>
      </c>
      <c r="P933" t="n">
        <v>2</v>
      </c>
      <c r="Q933" t="n">
        <v>32</v>
      </c>
      <c r="R933" s="15" t="n">
        <v>790000</v>
      </c>
      <c r="S933" s="15" t="n">
        <v>0</v>
      </c>
      <c r="T933" s="15" t="n">
        <v>790000</v>
      </c>
      <c r="U933" s="15" t="n">
        <v>102200</v>
      </c>
      <c r="V933">
        <f>IFERROR(VLOOKUP(D933,Tablas_Equivalencia!$A$3:$B$8,2,FALSE),"Sin dato")</f>
        <v/>
      </c>
      <c r="W933">
        <f>IFERROR(VLOOKUP(L933,Tablas_Equivalencia!$D$3:$E$9,2,FALSE),"Sin dato")</f>
        <v/>
      </c>
      <c r="X933">
        <f>IF(I933=1,"Varón","Mujer")</f>
        <v/>
      </c>
      <c r="Y933">
        <f>IFERROR(VLOOKUP(M933,Tablas_Equivalencia!$G$3:$H$6,2,FALSE),"Sin dato")</f>
        <v/>
      </c>
      <c r="Z933">
        <f>IF(J933&lt;=24,"18-24","25-29")</f>
        <v/>
      </c>
      <c r="AA933">
        <f>IF(M933&lt;&gt;1,"",IF(P933=2,1,0))</f>
        <v/>
      </c>
      <c r="AB933">
        <f>IF(M933&lt;&gt;1,"",IF(O933&gt;=2,1,0))</f>
        <v/>
      </c>
      <c r="AC933">
        <f>IF(M933&lt;&gt;1,"",IF(OR(Q933=999,Q933=""),"",IF(OR(Q933&lt;35,Q933&gt;48),1,0)))</f>
        <v/>
      </c>
      <c r="AD933">
        <f>IF(COUNT(AA933:AC933)&lt;3,"",SUM(AA933:AC933))</f>
        <v/>
      </c>
      <c r="AE933">
        <f>IF(L933&gt;=4,2,IF(L933&gt;=2,1,0))</f>
        <v/>
      </c>
      <c r="AF933">
        <f>IF(L933&gt;=5,1,0)</f>
        <v/>
      </c>
      <c r="AG933">
        <f>AE933+AF933</f>
        <v/>
      </c>
      <c r="AH933" s="15">
        <f>IF(M933&lt;&gt;1,"",IF(OR(R933=-9,R933=""),"",R933))</f>
        <v/>
      </c>
      <c r="AI933">
        <f>IF(M933&lt;&gt;1,"",IF(OR(Q933=999,Q933=""),"",Q933))</f>
        <v/>
      </c>
    </row>
    <row r="934">
      <c r="A934" t="inlineStr">
        <is>
          <t>TQRMNOP104785</t>
        </is>
      </c>
      <c r="B934" t="n">
        <v>2025</v>
      </c>
      <c r="C934" t="n">
        <v>1</v>
      </c>
      <c r="D934" t="n">
        <v>1</v>
      </c>
      <c r="E934" t="inlineStr">
        <is>
          <t>S</t>
        </is>
      </c>
      <c r="F934" t="n">
        <v>32</v>
      </c>
      <c r="G934" t="n">
        <v>927</v>
      </c>
      <c r="H934" t="n">
        <v>2</v>
      </c>
      <c r="I934" t="n">
        <v>1</v>
      </c>
      <c r="J934" t="n">
        <v>24</v>
      </c>
      <c r="K934" t="n">
        <v>2</v>
      </c>
      <c r="L934" t="n">
        <v>2</v>
      </c>
      <c r="M934" t="n">
        <v>1</v>
      </c>
      <c r="N934" t="n">
        <v>3</v>
      </c>
      <c r="O934" t="n">
        <v>1</v>
      </c>
      <c r="P934" t="n">
        <v>2</v>
      </c>
      <c r="Q934" t="n">
        <v>31</v>
      </c>
      <c r="R934" s="15" t="n">
        <v>473000</v>
      </c>
      <c r="S934" s="15" t="n">
        <v>0</v>
      </c>
      <c r="T934" s="15" t="n">
        <v>473000</v>
      </c>
      <c r="U934" s="15" t="n">
        <v>118400</v>
      </c>
      <c r="V934">
        <f>IFERROR(VLOOKUP(D934,Tablas_Equivalencia!$A$3:$B$8,2,FALSE),"Sin dato")</f>
        <v/>
      </c>
      <c r="W934">
        <f>IFERROR(VLOOKUP(L934,Tablas_Equivalencia!$D$3:$E$9,2,FALSE),"Sin dato")</f>
        <v/>
      </c>
      <c r="X934">
        <f>IF(I934=1,"Varón","Mujer")</f>
        <v/>
      </c>
      <c r="Y934">
        <f>IFERROR(VLOOKUP(M934,Tablas_Equivalencia!$G$3:$H$6,2,FALSE),"Sin dato")</f>
        <v/>
      </c>
      <c r="Z934">
        <f>IF(J934&lt;=24,"18-24","25-29")</f>
        <v/>
      </c>
      <c r="AA934">
        <f>IF(M934&lt;&gt;1,"",IF(P934=2,1,0))</f>
        <v/>
      </c>
      <c r="AB934">
        <f>IF(M934&lt;&gt;1,"",IF(O934&gt;=2,1,0))</f>
        <v/>
      </c>
      <c r="AC934">
        <f>IF(M934&lt;&gt;1,"",IF(OR(Q934=999,Q934=""),"",IF(OR(Q934&lt;35,Q934&gt;48),1,0)))</f>
        <v/>
      </c>
      <c r="AD934">
        <f>IF(COUNT(AA934:AC934)&lt;3,"",SUM(AA934:AC934))</f>
        <v/>
      </c>
      <c r="AE934">
        <f>IF(L934&gt;=4,2,IF(L934&gt;=2,1,0))</f>
        <v/>
      </c>
      <c r="AF934">
        <f>IF(L934&gt;=5,1,0)</f>
        <v/>
      </c>
      <c r="AG934">
        <f>AE934+AF934</f>
        <v/>
      </c>
      <c r="AH934" s="15">
        <f>IF(M934&lt;&gt;1,"",IF(OR(R934=-9,R934=""),"",R934))</f>
        <v/>
      </c>
      <c r="AI934">
        <f>IF(M934&lt;&gt;1,"",IF(OR(Q934=999,Q934=""),"",Q934))</f>
        <v/>
      </c>
    </row>
    <row r="935">
      <c r="A935" t="inlineStr">
        <is>
          <t>TQRMNOP104796</t>
        </is>
      </c>
      <c r="B935" t="n">
        <v>2025</v>
      </c>
      <c r="C935" t="n">
        <v>1</v>
      </c>
      <c r="D935" t="n">
        <v>40</v>
      </c>
      <c r="E935" t="inlineStr">
        <is>
          <t>N</t>
        </is>
      </c>
      <c r="F935" t="n">
        <v>22</v>
      </c>
      <c r="G935" t="n">
        <v>1131</v>
      </c>
      <c r="H935" t="n">
        <v>3</v>
      </c>
      <c r="I935" t="n">
        <v>1</v>
      </c>
      <c r="J935" t="n">
        <v>19</v>
      </c>
      <c r="K935" t="n">
        <v>2</v>
      </c>
      <c r="L935" t="n">
        <v>3</v>
      </c>
      <c r="M935" t="n">
        <v>3</v>
      </c>
      <c r="R935" s="15" t="n">
        <v>0</v>
      </c>
      <c r="S935" s="15" t="n">
        <v>0</v>
      </c>
      <c r="T935" s="15" t="n">
        <v>0</v>
      </c>
      <c r="U935" s="15" t="n">
        <v>151700</v>
      </c>
      <c r="V935">
        <f>IFERROR(VLOOKUP(D935,Tablas_Equivalencia!$A$3:$B$8,2,FALSE),"Sin dato")</f>
        <v/>
      </c>
      <c r="W935">
        <f>IFERROR(VLOOKUP(L935,Tablas_Equivalencia!$D$3:$E$9,2,FALSE),"Sin dato")</f>
        <v/>
      </c>
      <c r="X935">
        <f>IF(I935=1,"Varón","Mujer")</f>
        <v/>
      </c>
      <c r="Y935">
        <f>IFERROR(VLOOKUP(M935,Tablas_Equivalencia!$G$3:$H$6,2,FALSE),"Sin dato")</f>
        <v/>
      </c>
      <c r="Z935">
        <f>IF(J935&lt;=24,"18-24","25-29")</f>
        <v/>
      </c>
      <c r="AA935">
        <f>IF(M935&lt;&gt;1,"",IF(P935=2,1,0))</f>
        <v/>
      </c>
      <c r="AB935">
        <f>IF(M935&lt;&gt;1,"",IF(O935&gt;=2,1,0))</f>
        <v/>
      </c>
      <c r="AC935">
        <f>IF(M935&lt;&gt;1,"",IF(OR(Q935=999,Q935=""),"",IF(OR(Q935&lt;35,Q935&gt;48),1,0)))</f>
        <v/>
      </c>
      <c r="AD935">
        <f>IF(COUNT(AA935:AC935)&lt;3,"",SUM(AA935:AC935))</f>
        <v/>
      </c>
      <c r="AE935">
        <f>IF(L935&gt;=4,2,IF(L935&gt;=2,1,0))</f>
        <v/>
      </c>
      <c r="AF935">
        <f>IF(L935&gt;=5,1,0)</f>
        <v/>
      </c>
      <c r="AG935">
        <f>AE935+AF935</f>
        <v/>
      </c>
      <c r="AH935" s="15">
        <f>IF(M935&lt;&gt;1,"",IF(OR(R935=-9,R935=""),"",R935))</f>
        <v/>
      </c>
      <c r="AI935">
        <f>IF(M935&lt;&gt;1,"",IF(OR(Q935=999,Q935=""),"",Q935))</f>
        <v/>
      </c>
    </row>
    <row r="936">
      <c r="A936" t="inlineStr">
        <is>
          <t>TQRMNOP104797</t>
        </is>
      </c>
      <c r="B936" t="n">
        <v>2025</v>
      </c>
      <c r="C936" t="n">
        <v>1</v>
      </c>
      <c r="D936" t="n">
        <v>43</v>
      </c>
      <c r="E936" t="inlineStr">
        <is>
          <t>N</t>
        </is>
      </c>
      <c r="F936" t="n">
        <v>26</v>
      </c>
      <c r="G936" t="n">
        <v>1779</v>
      </c>
      <c r="H936" t="n">
        <v>2</v>
      </c>
      <c r="I936" t="n">
        <v>2</v>
      </c>
      <c r="J936" t="n">
        <v>18</v>
      </c>
      <c r="K936" t="n">
        <v>2</v>
      </c>
      <c r="L936" t="n">
        <v>4</v>
      </c>
      <c r="M936" t="n">
        <v>2</v>
      </c>
      <c r="R936" s="15" t="n">
        <v>0</v>
      </c>
      <c r="S936" s="15" t="n">
        <v>0</v>
      </c>
      <c r="T936" s="15" t="n">
        <v>0</v>
      </c>
      <c r="U936" s="15" t="n">
        <v>119500</v>
      </c>
      <c r="V936">
        <f>IFERROR(VLOOKUP(D936,Tablas_Equivalencia!$A$3:$B$8,2,FALSE),"Sin dato")</f>
        <v/>
      </c>
      <c r="W936">
        <f>IFERROR(VLOOKUP(L936,Tablas_Equivalencia!$D$3:$E$9,2,FALSE),"Sin dato")</f>
        <v/>
      </c>
      <c r="X936">
        <f>IF(I936=1,"Varón","Mujer")</f>
        <v/>
      </c>
      <c r="Y936">
        <f>IFERROR(VLOOKUP(M936,Tablas_Equivalencia!$G$3:$H$6,2,FALSE),"Sin dato")</f>
        <v/>
      </c>
      <c r="Z936">
        <f>IF(J936&lt;=24,"18-24","25-29")</f>
        <v/>
      </c>
      <c r="AA936">
        <f>IF(M936&lt;&gt;1,"",IF(P936=2,1,0))</f>
        <v/>
      </c>
      <c r="AB936">
        <f>IF(M936&lt;&gt;1,"",IF(O936&gt;=2,1,0))</f>
        <v/>
      </c>
      <c r="AC936">
        <f>IF(M936&lt;&gt;1,"",IF(OR(Q936=999,Q936=""),"",IF(OR(Q936&lt;35,Q936&gt;48),1,0)))</f>
        <v/>
      </c>
      <c r="AD936">
        <f>IF(COUNT(AA936:AC936)&lt;3,"",SUM(AA936:AC936))</f>
        <v/>
      </c>
      <c r="AE936">
        <f>IF(L936&gt;=4,2,IF(L936&gt;=2,1,0))</f>
        <v/>
      </c>
      <c r="AF936">
        <f>IF(L936&gt;=5,1,0)</f>
        <v/>
      </c>
      <c r="AG936">
        <f>AE936+AF936</f>
        <v/>
      </c>
      <c r="AH936" s="15">
        <f>IF(M936&lt;&gt;1,"",IF(OR(R936=-9,R936=""),"",R936))</f>
        <v/>
      </c>
      <c r="AI936">
        <f>IF(M936&lt;&gt;1,"",IF(OR(Q936=999,Q936=""),"",Q936))</f>
        <v/>
      </c>
    </row>
    <row r="937">
      <c r="A937" t="inlineStr">
        <is>
          <t>TQRMNOP104800</t>
        </is>
      </c>
      <c r="B937" t="n">
        <v>2025</v>
      </c>
      <c r="C937" t="n">
        <v>1</v>
      </c>
      <c r="D937" t="n">
        <v>40</v>
      </c>
      <c r="E937" t="inlineStr">
        <is>
          <t>S</t>
        </is>
      </c>
      <c r="F937" t="n">
        <v>7</v>
      </c>
      <c r="G937" t="n">
        <v>1419</v>
      </c>
      <c r="H937" t="n">
        <v>3</v>
      </c>
      <c r="I937" t="n">
        <v>2</v>
      </c>
      <c r="J937" t="n">
        <v>28</v>
      </c>
      <c r="K937" t="n">
        <v>2</v>
      </c>
      <c r="L937" t="n">
        <v>4</v>
      </c>
      <c r="M937" t="n">
        <v>3</v>
      </c>
      <c r="R937" s="15" t="n">
        <v>0</v>
      </c>
      <c r="S937" s="15" t="n">
        <v>0</v>
      </c>
      <c r="T937" s="15" t="n">
        <v>0</v>
      </c>
      <c r="U937" s="15" t="n">
        <v>64000</v>
      </c>
      <c r="V937">
        <f>IFERROR(VLOOKUP(D937,Tablas_Equivalencia!$A$3:$B$8,2,FALSE),"Sin dato")</f>
        <v/>
      </c>
      <c r="W937">
        <f>IFERROR(VLOOKUP(L937,Tablas_Equivalencia!$D$3:$E$9,2,FALSE),"Sin dato")</f>
        <v/>
      </c>
      <c r="X937">
        <f>IF(I937=1,"Varón","Mujer")</f>
        <v/>
      </c>
      <c r="Y937">
        <f>IFERROR(VLOOKUP(M937,Tablas_Equivalencia!$G$3:$H$6,2,FALSE),"Sin dato")</f>
        <v/>
      </c>
      <c r="Z937">
        <f>IF(J937&lt;=24,"18-24","25-29")</f>
        <v/>
      </c>
      <c r="AA937">
        <f>IF(M937&lt;&gt;1,"",IF(P937=2,1,0))</f>
        <v/>
      </c>
      <c r="AB937">
        <f>IF(M937&lt;&gt;1,"",IF(O937&gt;=2,1,0))</f>
        <v/>
      </c>
      <c r="AC937">
        <f>IF(M937&lt;&gt;1,"",IF(OR(Q937=999,Q937=""),"",IF(OR(Q937&lt;35,Q937&gt;48),1,0)))</f>
        <v/>
      </c>
      <c r="AD937">
        <f>IF(COUNT(AA937:AC937)&lt;3,"",SUM(AA937:AC937))</f>
        <v/>
      </c>
      <c r="AE937">
        <f>IF(L937&gt;=4,2,IF(L937&gt;=2,1,0))</f>
        <v/>
      </c>
      <c r="AF937">
        <f>IF(L937&gt;=5,1,0)</f>
        <v/>
      </c>
      <c r="AG937">
        <f>AE937+AF937</f>
        <v/>
      </c>
      <c r="AH937" s="15">
        <f>IF(M937&lt;&gt;1,"",IF(OR(R937=-9,R937=""),"",R937))</f>
        <v/>
      </c>
      <c r="AI937">
        <f>IF(M937&lt;&gt;1,"",IF(OR(Q937=999,Q937=""),"",Q937))</f>
        <v/>
      </c>
    </row>
    <row r="938">
      <c r="A938" t="inlineStr">
        <is>
          <t>TQRMNOP104813</t>
        </is>
      </c>
      <c r="B938" t="n">
        <v>2025</v>
      </c>
      <c r="C938" t="n">
        <v>1</v>
      </c>
      <c r="D938" t="n">
        <v>1</v>
      </c>
      <c r="E938" t="inlineStr">
        <is>
          <t>S</t>
        </is>
      </c>
      <c r="F938" t="n">
        <v>32</v>
      </c>
      <c r="G938" t="n">
        <v>1246</v>
      </c>
      <c r="H938" t="n">
        <v>1</v>
      </c>
      <c r="I938" t="n">
        <v>2</v>
      </c>
      <c r="J938" t="n">
        <v>18</v>
      </c>
      <c r="K938" t="n">
        <v>1</v>
      </c>
      <c r="L938" t="n">
        <v>5</v>
      </c>
      <c r="M938" t="n">
        <v>3</v>
      </c>
      <c r="R938" s="15" t="n">
        <v>0</v>
      </c>
      <c r="S938" s="15" t="n">
        <v>0</v>
      </c>
      <c r="T938" s="15" t="n">
        <v>0</v>
      </c>
      <c r="U938" s="15" t="n">
        <v>102500</v>
      </c>
      <c r="V938">
        <f>IFERROR(VLOOKUP(D938,Tablas_Equivalencia!$A$3:$B$8,2,FALSE),"Sin dato")</f>
        <v/>
      </c>
      <c r="W938">
        <f>IFERROR(VLOOKUP(L938,Tablas_Equivalencia!$D$3:$E$9,2,FALSE),"Sin dato")</f>
        <v/>
      </c>
      <c r="X938">
        <f>IF(I938=1,"Varón","Mujer")</f>
        <v/>
      </c>
      <c r="Y938">
        <f>IFERROR(VLOOKUP(M938,Tablas_Equivalencia!$G$3:$H$6,2,FALSE),"Sin dato")</f>
        <v/>
      </c>
      <c r="Z938">
        <f>IF(J938&lt;=24,"18-24","25-29")</f>
        <v/>
      </c>
      <c r="AA938">
        <f>IF(M938&lt;&gt;1,"",IF(P938=2,1,0))</f>
        <v/>
      </c>
      <c r="AB938">
        <f>IF(M938&lt;&gt;1,"",IF(O938&gt;=2,1,0))</f>
        <v/>
      </c>
      <c r="AC938">
        <f>IF(M938&lt;&gt;1,"",IF(OR(Q938=999,Q938=""),"",IF(OR(Q938&lt;35,Q938&gt;48),1,0)))</f>
        <v/>
      </c>
      <c r="AD938">
        <f>IF(COUNT(AA938:AC938)&lt;3,"",SUM(AA938:AC938))</f>
        <v/>
      </c>
      <c r="AE938">
        <f>IF(L938&gt;=4,2,IF(L938&gt;=2,1,0))</f>
        <v/>
      </c>
      <c r="AF938">
        <f>IF(L938&gt;=5,1,0)</f>
        <v/>
      </c>
      <c r="AG938">
        <f>AE938+AF938</f>
        <v/>
      </c>
      <c r="AH938" s="15">
        <f>IF(M938&lt;&gt;1,"",IF(OR(R938=-9,R938=""),"",R938))</f>
        <v/>
      </c>
      <c r="AI938">
        <f>IF(M938&lt;&gt;1,"",IF(OR(Q938=999,Q938=""),"",Q938))</f>
        <v/>
      </c>
    </row>
    <row r="939">
      <c r="A939" t="inlineStr">
        <is>
          <t>TQRMNOP104821</t>
        </is>
      </c>
      <c r="B939" t="n">
        <v>2025</v>
      </c>
      <c r="C939" t="n">
        <v>1</v>
      </c>
      <c r="D939" t="n">
        <v>1</v>
      </c>
      <c r="E939" t="inlineStr">
        <is>
          <t>S</t>
        </is>
      </c>
      <c r="F939" t="n">
        <v>33</v>
      </c>
      <c r="G939" t="n">
        <v>719</v>
      </c>
      <c r="H939" t="n">
        <v>3</v>
      </c>
      <c r="I939" t="n">
        <v>2</v>
      </c>
      <c r="J939" t="n">
        <v>21</v>
      </c>
      <c r="K939" t="n">
        <v>2</v>
      </c>
      <c r="L939" t="n">
        <v>4</v>
      </c>
      <c r="M939" t="n">
        <v>3</v>
      </c>
      <c r="R939" s="15" t="n">
        <v>0</v>
      </c>
      <c r="S939" s="15" t="n">
        <v>0</v>
      </c>
      <c r="T939" s="15" t="n">
        <v>0</v>
      </c>
      <c r="U939" s="15" t="n">
        <v>176900</v>
      </c>
      <c r="V939">
        <f>IFERROR(VLOOKUP(D939,Tablas_Equivalencia!$A$3:$B$8,2,FALSE),"Sin dato")</f>
        <v/>
      </c>
      <c r="W939">
        <f>IFERROR(VLOOKUP(L939,Tablas_Equivalencia!$D$3:$E$9,2,FALSE),"Sin dato")</f>
        <v/>
      </c>
      <c r="X939">
        <f>IF(I939=1,"Varón","Mujer")</f>
        <v/>
      </c>
      <c r="Y939">
        <f>IFERROR(VLOOKUP(M939,Tablas_Equivalencia!$G$3:$H$6,2,FALSE),"Sin dato")</f>
        <v/>
      </c>
      <c r="Z939">
        <f>IF(J939&lt;=24,"18-24","25-29")</f>
        <v/>
      </c>
      <c r="AA939">
        <f>IF(M939&lt;&gt;1,"",IF(P939=2,1,0))</f>
        <v/>
      </c>
      <c r="AB939">
        <f>IF(M939&lt;&gt;1,"",IF(O939&gt;=2,1,0))</f>
        <v/>
      </c>
      <c r="AC939">
        <f>IF(M939&lt;&gt;1,"",IF(OR(Q939=999,Q939=""),"",IF(OR(Q939&lt;35,Q939&gt;48),1,0)))</f>
        <v/>
      </c>
      <c r="AD939">
        <f>IF(COUNT(AA939:AC939)&lt;3,"",SUM(AA939:AC939))</f>
        <v/>
      </c>
      <c r="AE939">
        <f>IF(L939&gt;=4,2,IF(L939&gt;=2,1,0))</f>
        <v/>
      </c>
      <c r="AF939">
        <f>IF(L939&gt;=5,1,0)</f>
        <v/>
      </c>
      <c r="AG939">
        <f>AE939+AF939</f>
        <v/>
      </c>
      <c r="AH939" s="15">
        <f>IF(M939&lt;&gt;1,"",IF(OR(R939=-9,R939=""),"",R939))</f>
        <v/>
      </c>
      <c r="AI939">
        <f>IF(M939&lt;&gt;1,"",IF(OR(Q939=999,Q939=""),"",Q939))</f>
        <v/>
      </c>
    </row>
    <row r="940">
      <c r="A940" t="inlineStr">
        <is>
          <t>TQRMNOP104822</t>
        </is>
      </c>
      <c r="B940" t="n">
        <v>2025</v>
      </c>
      <c r="C940" t="n">
        <v>1</v>
      </c>
      <c r="D940" t="n">
        <v>43</v>
      </c>
      <c r="E940" t="inlineStr">
        <is>
          <t>S</t>
        </is>
      </c>
      <c r="F940" t="n">
        <v>36</v>
      </c>
      <c r="G940" t="n">
        <v>1707</v>
      </c>
      <c r="H940" t="n">
        <v>10</v>
      </c>
      <c r="I940" t="n">
        <v>1</v>
      </c>
      <c r="J940" t="n">
        <v>27</v>
      </c>
      <c r="K940" t="n">
        <v>2</v>
      </c>
      <c r="L940" t="n">
        <v>3</v>
      </c>
      <c r="M940" t="n">
        <v>1</v>
      </c>
      <c r="N940" t="n">
        <v>3</v>
      </c>
      <c r="O940" t="n">
        <v>3</v>
      </c>
      <c r="P940" t="n">
        <v>2</v>
      </c>
      <c r="Q940" t="n">
        <v>24</v>
      </c>
      <c r="R940" s="15" t="n">
        <v>444000</v>
      </c>
      <c r="S940" s="15" t="n">
        <v>0</v>
      </c>
      <c r="T940" s="15" t="n">
        <v>444000</v>
      </c>
      <c r="U940" s="15" t="n">
        <v>391600</v>
      </c>
      <c r="V940">
        <f>IFERROR(VLOOKUP(D940,Tablas_Equivalencia!$A$3:$B$8,2,FALSE),"Sin dato")</f>
        <v/>
      </c>
      <c r="W940">
        <f>IFERROR(VLOOKUP(L940,Tablas_Equivalencia!$D$3:$E$9,2,FALSE),"Sin dato")</f>
        <v/>
      </c>
      <c r="X940">
        <f>IF(I940=1,"Varón","Mujer")</f>
        <v/>
      </c>
      <c r="Y940">
        <f>IFERROR(VLOOKUP(M940,Tablas_Equivalencia!$G$3:$H$6,2,FALSE),"Sin dato")</f>
        <v/>
      </c>
      <c r="Z940">
        <f>IF(J940&lt;=24,"18-24","25-29")</f>
        <v/>
      </c>
      <c r="AA940">
        <f>IF(M940&lt;&gt;1,"",IF(P940=2,1,0))</f>
        <v/>
      </c>
      <c r="AB940">
        <f>IF(M940&lt;&gt;1,"",IF(O940&gt;=2,1,0))</f>
        <v/>
      </c>
      <c r="AC940">
        <f>IF(M940&lt;&gt;1,"",IF(OR(Q940=999,Q940=""),"",IF(OR(Q940&lt;35,Q940&gt;48),1,0)))</f>
        <v/>
      </c>
      <c r="AD940">
        <f>IF(COUNT(AA940:AC940)&lt;3,"",SUM(AA940:AC940))</f>
        <v/>
      </c>
      <c r="AE940">
        <f>IF(L940&gt;=4,2,IF(L940&gt;=2,1,0))</f>
        <v/>
      </c>
      <c r="AF940">
        <f>IF(L940&gt;=5,1,0)</f>
        <v/>
      </c>
      <c r="AG940">
        <f>AE940+AF940</f>
        <v/>
      </c>
      <c r="AH940" s="15">
        <f>IF(M940&lt;&gt;1,"",IF(OR(R940=-9,R940=""),"",R940))</f>
        <v/>
      </c>
      <c r="AI940">
        <f>IF(M940&lt;&gt;1,"",IF(OR(Q940=999,Q940=""),"",Q940))</f>
        <v/>
      </c>
    </row>
    <row r="941">
      <c r="A941" t="inlineStr">
        <is>
          <t>TQRMNOP104837</t>
        </is>
      </c>
      <c r="B941" t="n">
        <v>2025</v>
      </c>
      <c r="C941" t="n">
        <v>1</v>
      </c>
      <c r="D941" t="n">
        <v>1</v>
      </c>
      <c r="E941" t="inlineStr">
        <is>
          <t>S</t>
        </is>
      </c>
      <c r="F941" t="n">
        <v>32</v>
      </c>
      <c r="G941" t="n">
        <v>1007</v>
      </c>
      <c r="H941" t="n">
        <v>3</v>
      </c>
      <c r="I941" t="n">
        <v>2</v>
      </c>
      <c r="J941" t="n">
        <v>28</v>
      </c>
      <c r="K941" t="n">
        <v>2</v>
      </c>
      <c r="L941" t="n">
        <v>4</v>
      </c>
      <c r="M941" t="n">
        <v>1</v>
      </c>
      <c r="N941" t="n">
        <v>3</v>
      </c>
      <c r="O941" t="n">
        <v>1</v>
      </c>
      <c r="P941" t="n">
        <v>2</v>
      </c>
      <c r="Q941" t="n">
        <v>10</v>
      </c>
      <c r="R941" s="15" t="n">
        <v>295000</v>
      </c>
      <c r="S941" s="15" t="n">
        <v>34000</v>
      </c>
      <c r="T941" s="15" t="n">
        <v>329000</v>
      </c>
      <c r="U941" s="15" t="n">
        <v>172900</v>
      </c>
      <c r="V941">
        <f>IFERROR(VLOOKUP(D941,Tablas_Equivalencia!$A$3:$B$8,2,FALSE),"Sin dato")</f>
        <v/>
      </c>
      <c r="W941">
        <f>IFERROR(VLOOKUP(L941,Tablas_Equivalencia!$D$3:$E$9,2,FALSE),"Sin dato")</f>
        <v/>
      </c>
      <c r="X941">
        <f>IF(I941=1,"Varón","Mujer")</f>
        <v/>
      </c>
      <c r="Y941">
        <f>IFERROR(VLOOKUP(M941,Tablas_Equivalencia!$G$3:$H$6,2,FALSE),"Sin dato")</f>
        <v/>
      </c>
      <c r="Z941">
        <f>IF(J941&lt;=24,"18-24","25-29")</f>
        <v/>
      </c>
      <c r="AA941">
        <f>IF(M941&lt;&gt;1,"",IF(P941=2,1,0))</f>
        <v/>
      </c>
      <c r="AB941">
        <f>IF(M941&lt;&gt;1,"",IF(O941&gt;=2,1,0))</f>
        <v/>
      </c>
      <c r="AC941">
        <f>IF(M941&lt;&gt;1,"",IF(OR(Q941=999,Q941=""),"",IF(OR(Q941&lt;35,Q941&gt;48),1,0)))</f>
        <v/>
      </c>
      <c r="AD941">
        <f>IF(COUNT(AA941:AC941)&lt;3,"",SUM(AA941:AC941))</f>
        <v/>
      </c>
      <c r="AE941">
        <f>IF(L941&gt;=4,2,IF(L941&gt;=2,1,0))</f>
        <v/>
      </c>
      <c r="AF941">
        <f>IF(L941&gt;=5,1,0)</f>
        <v/>
      </c>
      <c r="AG941">
        <f>AE941+AF941</f>
        <v/>
      </c>
      <c r="AH941" s="15">
        <f>IF(M941&lt;&gt;1,"",IF(OR(R941=-9,R941=""),"",R941))</f>
        <v/>
      </c>
      <c r="AI941">
        <f>IF(M941&lt;&gt;1,"",IF(OR(Q941=999,Q941=""),"",Q941))</f>
        <v/>
      </c>
    </row>
    <row r="942">
      <c r="A942" t="inlineStr">
        <is>
          <t>TQRMNOP104843</t>
        </is>
      </c>
      <c r="B942" t="n">
        <v>2025</v>
      </c>
      <c r="C942" t="n">
        <v>1</v>
      </c>
      <c r="D942" t="n">
        <v>43</v>
      </c>
      <c r="E942" t="inlineStr">
        <is>
          <t>S</t>
        </is>
      </c>
      <c r="F942" t="n">
        <v>20</v>
      </c>
      <c r="G942" t="n">
        <v>781</v>
      </c>
      <c r="H942" t="n">
        <v>3</v>
      </c>
      <c r="I942" t="n">
        <v>2</v>
      </c>
      <c r="J942" t="n">
        <v>20</v>
      </c>
      <c r="K942" t="n">
        <v>1</v>
      </c>
      <c r="L942" t="n">
        <v>3</v>
      </c>
      <c r="M942" t="n">
        <v>3</v>
      </c>
      <c r="R942" s="15" t="n">
        <v>0</v>
      </c>
      <c r="S942" s="15" t="n">
        <v>0</v>
      </c>
      <c r="T942" s="15" t="n">
        <v>0</v>
      </c>
      <c r="U942" s="15" t="n">
        <v>170300</v>
      </c>
      <c r="V942">
        <f>IFERROR(VLOOKUP(D942,Tablas_Equivalencia!$A$3:$B$8,2,FALSE),"Sin dato")</f>
        <v/>
      </c>
      <c r="W942">
        <f>IFERROR(VLOOKUP(L942,Tablas_Equivalencia!$D$3:$E$9,2,FALSE),"Sin dato")</f>
        <v/>
      </c>
      <c r="X942">
        <f>IF(I942=1,"Varón","Mujer")</f>
        <v/>
      </c>
      <c r="Y942">
        <f>IFERROR(VLOOKUP(M942,Tablas_Equivalencia!$G$3:$H$6,2,FALSE),"Sin dato")</f>
        <v/>
      </c>
      <c r="Z942">
        <f>IF(J942&lt;=24,"18-24","25-29")</f>
        <v/>
      </c>
      <c r="AA942">
        <f>IF(M942&lt;&gt;1,"",IF(P942=2,1,0))</f>
        <v/>
      </c>
      <c r="AB942">
        <f>IF(M942&lt;&gt;1,"",IF(O942&gt;=2,1,0))</f>
        <v/>
      </c>
      <c r="AC942">
        <f>IF(M942&lt;&gt;1,"",IF(OR(Q942=999,Q942=""),"",IF(OR(Q942&lt;35,Q942&gt;48),1,0)))</f>
        <v/>
      </c>
      <c r="AD942">
        <f>IF(COUNT(AA942:AC942)&lt;3,"",SUM(AA942:AC942))</f>
        <v/>
      </c>
      <c r="AE942">
        <f>IF(L942&gt;=4,2,IF(L942&gt;=2,1,0))</f>
        <v/>
      </c>
      <c r="AF942">
        <f>IF(L942&gt;=5,1,0)</f>
        <v/>
      </c>
      <c r="AG942">
        <f>AE942+AF942</f>
        <v/>
      </c>
      <c r="AH942" s="15">
        <f>IF(M942&lt;&gt;1,"",IF(OR(R942=-9,R942=""),"",R942))</f>
        <v/>
      </c>
      <c r="AI942">
        <f>IF(M942&lt;&gt;1,"",IF(OR(Q942=999,Q942=""),"",Q942))</f>
        <v/>
      </c>
    </row>
    <row r="943">
      <c r="A943" t="inlineStr">
        <is>
          <t>TQRMNOP104846</t>
        </is>
      </c>
      <c r="B943" t="n">
        <v>2025</v>
      </c>
      <c r="C943" t="n">
        <v>1</v>
      </c>
      <c r="D943" t="n">
        <v>43</v>
      </c>
      <c r="E943" t="inlineStr">
        <is>
          <t>S</t>
        </is>
      </c>
      <c r="F943" t="n">
        <v>36</v>
      </c>
      <c r="G943" t="n">
        <v>1515</v>
      </c>
      <c r="H943" t="n">
        <v>2</v>
      </c>
      <c r="I943" t="n">
        <v>1</v>
      </c>
      <c r="J943" t="n">
        <v>29</v>
      </c>
      <c r="K943" t="n">
        <v>1</v>
      </c>
      <c r="L943" t="n">
        <v>3</v>
      </c>
      <c r="M943" t="n">
        <v>1</v>
      </c>
      <c r="N943" t="n">
        <v>2</v>
      </c>
      <c r="O943" t="n">
        <v>1</v>
      </c>
      <c r="P943" t="n">
        <v>2</v>
      </c>
      <c r="Q943" t="n">
        <v>19</v>
      </c>
      <c r="R943" s="15" t="n">
        <v>578000</v>
      </c>
      <c r="S943" s="15" t="n">
        <v>0</v>
      </c>
      <c r="T943" s="15" t="n">
        <v>578000</v>
      </c>
      <c r="U943" s="15" t="n">
        <v>153100</v>
      </c>
      <c r="V943">
        <f>IFERROR(VLOOKUP(D943,Tablas_Equivalencia!$A$3:$B$8,2,FALSE),"Sin dato")</f>
        <v/>
      </c>
      <c r="W943">
        <f>IFERROR(VLOOKUP(L943,Tablas_Equivalencia!$D$3:$E$9,2,FALSE),"Sin dato")</f>
        <v/>
      </c>
      <c r="X943">
        <f>IF(I943=1,"Varón","Mujer")</f>
        <v/>
      </c>
      <c r="Y943">
        <f>IFERROR(VLOOKUP(M943,Tablas_Equivalencia!$G$3:$H$6,2,FALSE),"Sin dato")</f>
        <v/>
      </c>
      <c r="Z943">
        <f>IF(J943&lt;=24,"18-24","25-29")</f>
        <v/>
      </c>
      <c r="AA943">
        <f>IF(M943&lt;&gt;1,"",IF(P943=2,1,0))</f>
        <v/>
      </c>
      <c r="AB943">
        <f>IF(M943&lt;&gt;1,"",IF(O943&gt;=2,1,0))</f>
        <v/>
      </c>
      <c r="AC943">
        <f>IF(M943&lt;&gt;1,"",IF(OR(Q943=999,Q943=""),"",IF(OR(Q943&lt;35,Q943&gt;48),1,0)))</f>
        <v/>
      </c>
      <c r="AD943">
        <f>IF(COUNT(AA943:AC943)&lt;3,"",SUM(AA943:AC943))</f>
        <v/>
      </c>
      <c r="AE943">
        <f>IF(L943&gt;=4,2,IF(L943&gt;=2,1,0))</f>
        <v/>
      </c>
      <c r="AF943">
        <f>IF(L943&gt;=5,1,0)</f>
        <v/>
      </c>
      <c r="AG943">
        <f>AE943+AF943</f>
        <v/>
      </c>
      <c r="AH943" s="15">
        <f>IF(M943&lt;&gt;1,"",IF(OR(R943=-9,R943=""),"",R943))</f>
        <v/>
      </c>
      <c r="AI943">
        <f>IF(M943&lt;&gt;1,"",IF(OR(Q943=999,Q943=""),"",Q943))</f>
        <v/>
      </c>
    </row>
    <row r="944">
      <c r="A944" t="inlineStr">
        <is>
          <t>TQRMNOP104855</t>
        </is>
      </c>
      <c r="B944" t="n">
        <v>2025</v>
      </c>
      <c r="C944" t="n">
        <v>1</v>
      </c>
      <c r="D944" t="n">
        <v>41</v>
      </c>
      <c r="E944" t="inlineStr">
        <is>
          <t>N</t>
        </is>
      </c>
      <c r="F944" t="n">
        <v>15</v>
      </c>
      <c r="G944" t="n">
        <v>912</v>
      </c>
      <c r="H944" t="n">
        <v>3</v>
      </c>
      <c r="I944" t="n">
        <v>1</v>
      </c>
      <c r="J944" t="n">
        <v>27</v>
      </c>
      <c r="K944" t="n">
        <v>2</v>
      </c>
      <c r="L944" t="n">
        <v>4</v>
      </c>
      <c r="M944" t="n">
        <v>1</v>
      </c>
      <c r="N944" t="n">
        <v>3</v>
      </c>
      <c r="O944" t="n">
        <v>3</v>
      </c>
      <c r="P944" t="n">
        <v>2</v>
      </c>
      <c r="Q944" t="n">
        <v>17</v>
      </c>
      <c r="R944" s="15" t="n">
        <v>119000</v>
      </c>
      <c r="S944" s="15" t="n">
        <v>113000</v>
      </c>
      <c r="T944" s="15" t="n">
        <v>232000</v>
      </c>
      <c r="U944" s="15" t="n">
        <v>155100</v>
      </c>
      <c r="V944">
        <f>IFERROR(VLOOKUP(D944,Tablas_Equivalencia!$A$3:$B$8,2,FALSE),"Sin dato")</f>
        <v/>
      </c>
      <c r="W944">
        <f>IFERROR(VLOOKUP(L944,Tablas_Equivalencia!$D$3:$E$9,2,FALSE),"Sin dato")</f>
        <v/>
      </c>
      <c r="X944">
        <f>IF(I944=1,"Varón","Mujer")</f>
        <v/>
      </c>
      <c r="Y944">
        <f>IFERROR(VLOOKUP(M944,Tablas_Equivalencia!$G$3:$H$6,2,FALSE),"Sin dato")</f>
        <v/>
      </c>
      <c r="Z944">
        <f>IF(J944&lt;=24,"18-24","25-29")</f>
        <v/>
      </c>
      <c r="AA944">
        <f>IF(M944&lt;&gt;1,"",IF(P944=2,1,0))</f>
        <v/>
      </c>
      <c r="AB944">
        <f>IF(M944&lt;&gt;1,"",IF(O944&gt;=2,1,0))</f>
        <v/>
      </c>
      <c r="AC944">
        <f>IF(M944&lt;&gt;1,"",IF(OR(Q944=999,Q944=""),"",IF(OR(Q944&lt;35,Q944&gt;48),1,0)))</f>
        <v/>
      </c>
      <c r="AD944">
        <f>IF(COUNT(AA944:AC944)&lt;3,"",SUM(AA944:AC944))</f>
        <v/>
      </c>
      <c r="AE944">
        <f>IF(L944&gt;=4,2,IF(L944&gt;=2,1,0))</f>
        <v/>
      </c>
      <c r="AF944">
        <f>IF(L944&gt;=5,1,0)</f>
        <v/>
      </c>
      <c r="AG944">
        <f>AE944+AF944</f>
        <v/>
      </c>
      <c r="AH944" s="15">
        <f>IF(M944&lt;&gt;1,"",IF(OR(R944=-9,R944=""),"",R944))</f>
        <v/>
      </c>
      <c r="AI944">
        <f>IF(M944&lt;&gt;1,"",IF(OR(Q944=999,Q944=""),"",Q944))</f>
        <v/>
      </c>
    </row>
    <row r="945">
      <c r="A945" t="inlineStr">
        <is>
          <t>TQRMNOP104859</t>
        </is>
      </c>
      <c r="B945" t="n">
        <v>2025</v>
      </c>
      <c r="C945" t="n">
        <v>1</v>
      </c>
      <c r="D945" t="n">
        <v>1</v>
      </c>
      <c r="E945" t="inlineStr">
        <is>
          <t>S</t>
        </is>
      </c>
      <c r="F945" t="n">
        <v>32</v>
      </c>
      <c r="G945" t="n">
        <v>1764</v>
      </c>
      <c r="H945" t="n">
        <v>3</v>
      </c>
      <c r="I945" t="n">
        <v>1</v>
      </c>
      <c r="J945" t="n">
        <v>26</v>
      </c>
      <c r="K945" t="n">
        <v>1</v>
      </c>
      <c r="L945" t="n">
        <v>5</v>
      </c>
      <c r="M945" t="n">
        <v>1</v>
      </c>
      <c r="N945" t="n">
        <v>2</v>
      </c>
      <c r="O945" t="n">
        <v>1</v>
      </c>
      <c r="P945" t="n">
        <v>1</v>
      </c>
      <c r="Q945" t="n">
        <v>45</v>
      </c>
      <c r="R945" s="15" t="n">
        <v>-9</v>
      </c>
      <c r="S945" s="15" t="n">
        <v>0</v>
      </c>
      <c r="T945" s="15" t="n">
        <v>0</v>
      </c>
      <c r="U945" s="15" t="n">
        <v>134600</v>
      </c>
      <c r="V945">
        <f>IFERROR(VLOOKUP(D945,Tablas_Equivalencia!$A$3:$B$8,2,FALSE),"Sin dato")</f>
        <v/>
      </c>
      <c r="W945">
        <f>IFERROR(VLOOKUP(L945,Tablas_Equivalencia!$D$3:$E$9,2,FALSE),"Sin dato")</f>
        <v/>
      </c>
      <c r="X945">
        <f>IF(I945=1,"Varón","Mujer")</f>
        <v/>
      </c>
      <c r="Y945">
        <f>IFERROR(VLOOKUP(M945,Tablas_Equivalencia!$G$3:$H$6,2,FALSE),"Sin dato")</f>
        <v/>
      </c>
      <c r="Z945">
        <f>IF(J945&lt;=24,"18-24","25-29")</f>
        <v/>
      </c>
      <c r="AA945">
        <f>IF(M945&lt;&gt;1,"",IF(P945=2,1,0))</f>
        <v/>
      </c>
      <c r="AB945">
        <f>IF(M945&lt;&gt;1,"",IF(O945&gt;=2,1,0))</f>
        <v/>
      </c>
      <c r="AC945">
        <f>IF(M945&lt;&gt;1,"",IF(OR(Q945=999,Q945=""),"",IF(OR(Q945&lt;35,Q945&gt;48),1,0)))</f>
        <v/>
      </c>
      <c r="AD945">
        <f>IF(COUNT(AA945:AC945)&lt;3,"",SUM(AA945:AC945))</f>
        <v/>
      </c>
      <c r="AE945">
        <f>IF(L945&gt;=4,2,IF(L945&gt;=2,1,0))</f>
        <v/>
      </c>
      <c r="AF945">
        <f>IF(L945&gt;=5,1,0)</f>
        <v/>
      </c>
      <c r="AG945">
        <f>AE945+AF945</f>
        <v/>
      </c>
      <c r="AH945" s="15">
        <f>IF(M945&lt;&gt;1,"",IF(OR(R945=-9,R945=""),"",R945))</f>
        <v/>
      </c>
      <c r="AI945">
        <f>IF(M945&lt;&gt;1,"",IF(OR(Q945=999,Q945=""),"",Q945))</f>
        <v/>
      </c>
    </row>
    <row r="946">
      <c r="A946" t="inlineStr">
        <is>
          <t>TQRMNOP104867</t>
        </is>
      </c>
      <c r="B946" t="n">
        <v>2025</v>
      </c>
      <c r="C946" t="n">
        <v>1</v>
      </c>
      <c r="D946" t="n">
        <v>40</v>
      </c>
      <c r="E946" t="inlineStr">
        <is>
          <t>S</t>
        </is>
      </c>
      <c r="F946" t="n">
        <v>7</v>
      </c>
      <c r="G946" t="n">
        <v>927</v>
      </c>
      <c r="H946" t="n">
        <v>1</v>
      </c>
      <c r="I946" t="n">
        <v>1</v>
      </c>
      <c r="J946" t="n">
        <v>28</v>
      </c>
      <c r="K946" t="n">
        <v>2</v>
      </c>
      <c r="L946" t="n">
        <v>4</v>
      </c>
      <c r="M946" t="n">
        <v>1</v>
      </c>
      <c r="N946" t="n">
        <v>3</v>
      </c>
      <c r="O946" t="n">
        <v>2</v>
      </c>
      <c r="P946" t="n">
        <v>2</v>
      </c>
      <c r="Q946" t="n">
        <v>15</v>
      </c>
      <c r="R946" s="15" t="n">
        <v>440000</v>
      </c>
      <c r="S946" s="15" t="n">
        <v>71000</v>
      </c>
      <c r="T946" s="15" t="n">
        <v>511000</v>
      </c>
      <c r="U946" s="15" t="n">
        <v>39300</v>
      </c>
      <c r="V946">
        <f>IFERROR(VLOOKUP(D946,Tablas_Equivalencia!$A$3:$B$8,2,FALSE),"Sin dato")</f>
        <v/>
      </c>
      <c r="W946">
        <f>IFERROR(VLOOKUP(L946,Tablas_Equivalencia!$D$3:$E$9,2,FALSE),"Sin dato")</f>
        <v/>
      </c>
      <c r="X946">
        <f>IF(I946=1,"Varón","Mujer")</f>
        <v/>
      </c>
      <c r="Y946">
        <f>IFERROR(VLOOKUP(M946,Tablas_Equivalencia!$G$3:$H$6,2,FALSE),"Sin dato")</f>
        <v/>
      </c>
      <c r="Z946">
        <f>IF(J946&lt;=24,"18-24","25-29")</f>
        <v/>
      </c>
      <c r="AA946">
        <f>IF(M946&lt;&gt;1,"",IF(P946=2,1,0))</f>
        <v/>
      </c>
      <c r="AB946">
        <f>IF(M946&lt;&gt;1,"",IF(O946&gt;=2,1,0))</f>
        <v/>
      </c>
      <c r="AC946">
        <f>IF(M946&lt;&gt;1,"",IF(OR(Q946=999,Q946=""),"",IF(OR(Q946&lt;35,Q946&gt;48),1,0)))</f>
        <v/>
      </c>
      <c r="AD946">
        <f>IF(COUNT(AA946:AC946)&lt;3,"",SUM(AA946:AC946))</f>
        <v/>
      </c>
      <c r="AE946">
        <f>IF(L946&gt;=4,2,IF(L946&gt;=2,1,0))</f>
        <v/>
      </c>
      <c r="AF946">
        <f>IF(L946&gt;=5,1,0)</f>
        <v/>
      </c>
      <c r="AG946">
        <f>AE946+AF946</f>
        <v/>
      </c>
      <c r="AH946" s="15">
        <f>IF(M946&lt;&gt;1,"",IF(OR(R946=-9,R946=""),"",R946))</f>
        <v/>
      </c>
      <c r="AI946">
        <f>IF(M946&lt;&gt;1,"",IF(OR(Q946=999,Q946=""),"",Q946))</f>
        <v/>
      </c>
    </row>
    <row r="947">
      <c r="A947" t="inlineStr">
        <is>
          <t>TQRMNOP104873</t>
        </is>
      </c>
      <c r="B947" t="n">
        <v>2025</v>
      </c>
      <c r="C947" t="n">
        <v>1</v>
      </c>
      <c r="D947" t="n">
        <v>40</v>
      </c>
      <c r="E947" t="inlineStr">
        <is>
          <t>S</t>
        </is>
      </c>
      <c r="F947" t="n">
        <v>7</v>
      </c>
      <c r="G947" t="n">
        <v>962</v>
      </c>
      <c r="H947" t="n">
        <v>3</v>
      </c>
      <c r="I947" t="n">
        <v>1</v>
      </c>
      <c r="J947" t="n">
        <v>21</v>
      </c>
      <c r="K947" t="n">
        <v>2</v>
      </c>
      <c r="L947" t="n">
        <v>4</v>
      </c>
      <c r="M947" t="n">
        <v>3</v>
      </c>
      <c r="R947" s="15" t="n">
        <v>0</v>
      </c>
      <c r="S947" s="15" t="n">
        <v>106000</v>
      </c>
      <c r="T947" s="15" t="n">
        <v>106000</v>
      </c>
      <c r="U947" s="15" t="n">
        <v>188100</v>
      </c>
      <c r="V947">
        <f>IFERROR(VLOOKUP(D947,Tablas_Equivalencia!$A$3:$B$8,2,FALSE),"Sin dato")</f>
        <v/>
      </c>
      <c r="W947">
        <f>IFERROR(VLOOKUP(L947,Tablas_Equivalencia!$D$3:$E$9,2,FALSE),"Sin dato")</f>
        <v/>
      </c>
      <c r="X947">
        <f>IF(I947=1,"Varón","Mujer")</f>
        <v/>
      </c>
      <c r="Y947">
        <f>IFERROR(VLOOKUP(M947,Tablas_Equivalencia!$G$3:$H$6,2,FALSE),"Sin dato")</f>
        <v/>
      </c>
      <c r="Z947">
        <f>IF(J947&lt;=24,"18-24","25-29")</f>
        <v/>
      </c>
      <c r="AA947">
        <f>IF(M947&lt;&gt;1,"",IF(P947=2,1,0))</f>
        <v/>
      </c>
      <c r="AB947">
        <f>IF(M947&lt;&gt;1,"",IF(O947&gt;=2,1,0))</f>
        <v/>
      </c>
      <c r="AC947">
        <f>IF(M947&lt;&gt;1,"",IF(OR(Q947=999,Q947=""),"",IF(OR(Q947&lt;35,Q947&gt;48),1,0)))</f>
        <v/>
      </c>
      <c r="AD947">
        <f>IF(COUNT(AA947:AC947)&lt;3,"",SUM(AA947:AC947))</f>
        <v/>
      </c>
      <c r="AE947">
        <f>IF(L947&gt;=4,2,IF(L947&gt;=2,1,0))</f>
        <v/>
      </c>
      <c r="AF947">
        <f>IF(L947&gt;=5,1,0)</f>
        <v/>
      </c>
      <c r="AG947">
        <f>AE947+AF947</f>
        <v/>
      </c>
      <c r="AH947" s="15">
        <f>IF(M947&lt;&gt;1,"",IF(OR(R947=-9,R947=""),"",R947))</f>
        <v/>
      </c>
      <c r="AI947">
        <f>IF(M947&lt;&gt;1,"",IF(OR(Q947=999,Q947=""),"",Q947))</f>
        <v/>
      </c>
    </row>
    <row r="948">
      <c r="A948" t="inlineStr">
        <is>
          <t>TQRMNOP104896</t>
        </is>
      </c>
      <c r="B948" t="n">
        <v>2025</v>
      </c>
      <c r="C948" t="n">
        <v>1</v>
      </c>
      <c r="D948" t="n">
        <v>43</v>
      </c>
      <c r="E948" t="inlineStr">
        <is>
          <t>S</t>
        </is>
      </c>
      <c r="F948" t="n">
        <v>36</v>
      </c>
      <c r="G948" t="n">
        <v>1030</v>
      </c>
      <c r="H948" t="n">
        <v>1</v>
      </c>
      <c r="I948" t="n">
        <v>1</v>
      </c>
      <c r="J948" t="n">
        <v>27</v>
      </c>
      <c r="K948" t="n">
        <v>2</v>
      </c>
      <c r="L948" t="n">
        <v>3</v>
      </c>
      <c r="M948" t="n">
        <v>1</v>
      </c>
      <c r="N948" t="n">
        <v>3</v>
      </c>
      <c r="O948" t="n">
        <v>3</v>
      </c>
      <c r="P948" t="n">
        <v>2</v>
      </c>
      <c r="Q948" t="n">
        <v>20</v>
      </c>
      <c r="R948" s="15" t="n">
        <v>319000</v>
      </c>
      <c r="S948" s="15" t="n">
        <v>0</v>
      </c>
      <c r="T948" s="15" t="n">
        <v>319000</v>
      </c>
      <c r="U948" s="15" t="n">
        <v>154700</v>
      </c>
      <c r="V948">
        <f>IFERROR(VLOOKUP(D948,Tablas_Equivalencia!$A$3:$B$8,2,FALSE),"Sin dato")</f>
        <v/>
      </c>
      <c r="W948">
        <f>IFERROR(VLOOKUP(L948,Tablas_Equivalencia!$D$3:$E$9,2,FALSE),"Sin dato")</f>
        <v/>
      </c>
      <c r="X948">
        <f>IF(I948=1,"Varón","Mujer")</f>
        <v/>
      </c>
      <c r="Y948">
        <f>IFERROR(VLOOKUP(M948,Tablas_Equivalencia!$G$3:$H$6,2,FALSE),"Sin dato")</f>
        <v/>
      </c>
      <c r="Z948">
        <f>IF(J948&lt;=24,"18-24","25-29")</f>
        <v/>
      </c>
      <c r="AA948">
        <f>IF(M948&lt;&gt;1,"",IF(P948=2,1,0))</f>
        <v/>
      </c>
      <c r="AB948">
        <f>IF(M948&lt;&gt;1,"",IF(O948&gt;=2,1,0))</f>
        <v/>
      </c>
      <c r="AC948">
        <f>IF(M948&lt;&gt;1,"",IF(OR(Q948=999,Q948=""),"",IF(OR(Q948&lt;35,Q948&gt;48),1,0)))</f>
        <v/>
      </c>
      <c r="AD948">
        <f>IF(COUNT(AA948:AC948)&lt;3,"",SUM(AA948:AC948))</f>
        <v/>
      </c>
      <c r="AE948">
        <f>IF(L948&gt;=4,2,IF(L948&gt;=2,1,0))</f>
        <v/>
      </c>
      <c r="AF948">
        <f>IF(L948&gt;=5,1,0)</f>
        <v/>
      </c>
      <c r="AG948">
        <f>AE948+AF948</f>
        <v/>
      </c>
      <c r="AH948" s="15">
        <f>IF(M948&lt;&gt;1,"",IF(OR(R948=-9,R948=""),"",R948))</f>
        <v/>
      </c>
      <c r="AI948">
        <f>IF(M948&lt;&gt;1,"",IF(OR(Q948=999,Q948=""),"",Q948))</f>
        <v/>
      </c>
    </row>
    <row r="949">
      <c r="A949" t="inlineStr">
        <is>
          <t>TQRMNOP104897</t>
        </is>
      </c>
      <c r="B949" t="n">
        <v>2025</v>
      </c>
      <c r="C949" t="n">
        <v>1</v>
      </c>
      <c r="D949" t="n">
        <v>40</v>
      </c>
      <c r="E949" t="inlineStr">
        <is>
          <t>N</t>
        </is>
      </c>
      <c r="F949" t="n">
        <v>9</v>
      </c>
      <c r="G949" t="n">
        <v>902</v>
      </c>
      <c r="H949" t="n">
        <v>1</v>
      </c>
      <c r="I949" t="n">
        <v>1</v>
      </c>
      <c r="J949" t="n">
        <v>28</v>
      </c>
      <c r="K949" t="n">
        <v>2</v>
      </c>
      <c r="L949" t="n">
        <v>4</v>
      </c>
      <c r="M949" t="n">
        <v>1</v>
      </c>
      <c r="N949" t="n">
        <v>3</v>
      </c>
      <c r="O949" t="n">
        <v>1</v>
      </c>
      <c r="P949" t="n">
        <v>1</v>
      </c>
      <c r="Q949" t="n">
        <v>38</v>
      </c>
      <c r="R949" s="15" t="n">
        <v>888000</v>
      </c>
      <c r="S949" s="15" t="n">
        <v>28000</v>
      </c>
      <c r="T949" s="15" t="n">
        <v>916000</v>
      </c>
      <c r="U949" s="15" t="n">
        <v>129800</v>
      </c>
      <c r="V949">
        <f>IFERROR(VLOOKUP(D949,Tablas_Equivalencia!$A$3:$B$8,2,FALSE),"Sin dato")</f>
        <v/>
      </c>
      <c r="W949">
        <f>IFERROR(VLOOKUP(L949,Tablas_Equivalencia!$D$3:$E$9,2,FALSE),"Sin dato")</f>
        <v/>
      </c>
      <c r="X949">
        <f>IF(I949=1,"Varón","Mujer")</f>
        <v/>
      </c>
      <c r="Y949">
        <f>IFERROR(VLOOKUP(M949,Tablas_Equivalencia!$G$3:$H$6,2,FALSE),"Sin dato")</f>
        <v/>
      </c>
      <c r="Z949">
        <f>IF(J949&lt;=24,"18-24","25-29")</f>
        <v/>
      </c>
      <c r="AA949">
        <f>IF(M949&lt;&gt;1,"",IF(P949=2,1,0))</f>
        <v/>
      </c>
      <c r="AB949">
        <f>IF(M949&lt;&gt;1,"",IF(O949&gt;=2,1,0))</f>
        <v/>
      </c>
      <c r="AC949">
        <f>IF(M949&lt;&gt;1,"",IF(OR(Q949=999,Q949=""),"",IF(OR(Q949&lt;35,Q949&gt;48),1,0)))</f>
        <v/>
      </c>
      <c r="AD949">
        <f>IF(COUNT(AA949:AC949)&lt;3,"",SUM(AA949:AC949))</f>
        <v/>
      </c>
      <c r="AE949">
        <f>IF(L949&gt;=4,2,IF(L949&gt;=2,1,0))</f>
        <v/>
      </c>
      <c r="AF949">
        <f>IF(L949&gt;=5,1,0)</f>
        <v/>
      </c>
      <c r="AG949">
        <f>AE949+AF949</f>
        <v/>
      </c>
      <c r="AH949" s="15">
        <f>IF(M949&lt;&gt;1,"",IF(OR(R949=-9,R949=""),"",R949))</f>
        <v/>
      </c>
      <c r="AI949">
        <f>IF(M949&lt;&gt;1,"",IF(OR(Q949=999,Q949=""),"",Q949))</f>
        <v/>
      </c>
    </row>
    <row r="950">
      <c r="A950" t="inlineStr">
        <is>
          <t>TQRMNOP104903</t>
        </is>
      </c>
      <c r="B950" t="n">
        <v>2025</v>
      </c>
      <c r="C950" t="n">
        <v>1</v>
      </c>
      <c r="D950" t="n">
        <v>43</v>
      </c>
      <c r="E950" t="inlineStr">
        <is>
          <t>S</t>
        </is>
      </c>
      <c r="F950" t="n">
        <v>20</v>
      </c>
      <c r="G950" t="n">
        <v>1810</v>
      </c>
      <c r="H950" t="n">
        <v>3</v>
      </c>
      <c r="I950" t="n">
        <v>1</v>
      </c>
      <c r="J950" t="n">
        <v>19</v>
      </c>
      <c r="K950" t="n">
        <v>1</v>
      </c>
      <c r="L950" t="n">
        <v>5</v>
      </c>
      <c r="M950" t="n">
        <v>1</v>
      </c>
      <c r="N950" t="n">
        <v>3</v>
      </c>
      <c r="O950" t="n">
        <v>1</v>
      </c>
      <c r="P950" t="n">
        <v>1</v>
      </c>
      <c r="Q950" t="n">
        <v>32</v>
      </c>
      <c r="R950" s="15" t="n">
        <v>386000</v>
      </c>
      <c r="S950" s="15" t="n">
        <v>0</v>
      </c>
      <c r="T950" s="15" t="n">
        <v>386000</v>
      </c>
      <c r="U950" s="15" t="n">
        <v>91500</v>
      </c>
      <c r="V950">
        <f>IFERROR(VLOOKUP(D950,Tablas_Equivalencia!$A$3:$B$8,2,FALSE),"Sin dato")</f>
        <v/>
      </c>
      <c r="W950">
        <f>IFERROR(VLOOKUP(L950,Tablas_Equivalencia!$D$3:$E$9,2,FALSE),"Sin dato")</f>
        <v/>
      </c>
      <c r="X950">
        <f>IF(I950=1,"Varón","Mujer")</f>
        <v/>
      </c>
      <c r="Y950">
        <f>IFERROR(VLOOKUP(M950,Tablas_Equivalencia!$G$3:$H$6,2,FALSE),"Sin dato")</f>
        <v/>
      </c>
      <c r="Z950">
        <f>IF(J950&lt;=24,"18-24","25-29")</f>
        <v/>
      </c>
      <c r="AA950">
        <f>IF(M950&lt;&gt;1,"",IF(P950=2,1,0))</f>
        <v/>
      </c>
      <c r="AB950">
        <f>IF(M950&lt;&gt;1,"",IF(O950&gt;=2,1,0))</f>
        <v/>
      </c>
      <c r="AC950">
        <f>IF(M950&lt;&gt;1,"",IF(OR(Q950=999,Q950=""),"",IF(OR(Q950&lt;35,Q950&gt;48),1,0)))</f>
        <v/>
      </c>
      <c r="AD950">
        <f>IF(COUNT(AA950:AC950)&lt;3,"",SUM(AA950:AC950))</f>
        <v/>
      </c>
      <c r="AE950">
        <f>IF(L950&gt;=4,2,IF(L950&gt;=2,1,0))</f>
        <v/>
      </c>
      <c r="AF950">
        <f>IF(L950&gt;=5,1,0)</f>
        <v/>
      </c>
      <c r="AG950">
        <f>AE950+AF950</f>
        <v/>
      </c>
      <c r="AH950" s="15">
        <f>IF(M950&lt;&gt;1,"",IF(OR(R950=-9,R950=""),"",R950))</f>
        <v/>
      </c>
      <c r="AI950">
        <f>IF(M950&lt;&gt;1,"",IF(OR(Q950=999,Q950=""),"",Q950))</f>
        <v/>
      </c>
    </row>
    <row r="951">
      <c r="A951" t="inlineStr">
        <is>
          <t>TQRMNOP104911</t>
        </is>
      </c>
      <c r="B951" t="n">
        <v>2025</v>
      </c>
      <c r="C951" t="n">
        <v>1</v>
      </c>
      <c r="D951" t="n">
        <v>40</v>
      </c>
      <c r="E951" t="inlineStr">
        <is>
          <t>S</t>
        </is>
      </c>
      <c r="F951" t="n">
        <v>7</v>
      </c>
      <c r="G951" t="n">
        <v>882</v>
      </c>
      <c r="H951" t="n">
        <v>3</v>
      </c>
      <c r="I951" t="n">
        <v>1</v>
      </c>
      <c r="J951" t="n">
        <v>22</v>
      </c>
      <c r="K951" t="n">
        <v>2</v>
      </c>
      <c r="L951" t="n">
        <v>4</v>
      </c>
      <c r="M951" t="n">
        <v>1</v>
      </c>
      <c r="N951" t="n">
        <v>2</v>
      </c>
      <c r="O951" t="n">
        <v>2</v>
      </c>
      <c r="P951" t="n">
        <v>2</v>
      </c>
      <c r="Q951" t="n">
        <v>12</v>
      </c>
      <c r="R951" s="15" t="n">
        <v>177000</v>
      </c>
      <c r="S951" s="15" t="n">
        <v>0</v>
      </c>
      <c r="T951" s="15" t="n">
        <v>177000</v>
      </c>
      <c r="U951" s="15" t="n">
        <v>37500</v>
      </c>
      <c r="V951">
        <f>IFERROR(VLOOKUP(D951,Tablas_Equivalencia!$A$3:$B$8,2,FALSE),"Sin dato")</f>
        <v/>
      </c>
      <c r="W951">
        <f>IFERROR(VLOOKUP(L951,Tablas_Equivalencia!$D$3:$E$9,2,FALSE),"Sin dato")</f>
        <v/>
      </c>
      <c r="X951">
        <f>IF(I951=1,"Varón","Mujer")</f>
        <v/>
      </c>
      <c r="Y951">
        <f>IFERROR(VLOOKUP(M951,Tablas_Equivalencia!$G$3:$H$6,2,FALSE),"Sin dato")</f>
        <v/>
      </c>
      <c r="Z951">
        <f>IF(J951&lt;=24,"18-24","25-29")</f>
        <v/>
      </c>
      <c r="AA951">
        <f>IF(M951&lt;&gt;1,"",IF(P951=2,1,0))</f>
        <v/>
      </c>
      <c r="AB951">
        <f>IF(M951&lt;&gt;1,"",IF(O951&gt;=2,1,0))</f>
        <v/>
      </c>
      <c r="AC951">
        <f>IF(M951&lt;&gt;1,"",IF(OR(Q951=999,Q951=""),"",IF(OR(Q951&lt;35,Q951&gt;48),1,0)))</f>
        <v/>
      </c>
      <c r="AD951">
        <f>IF(COUNT(AA951:AC951)&lt;3,"",SUM(AA951:AC951))</f>
        <v/>
      </c>
      <c r="AE951">
        <f>IF(L951&gt;=4,2,IF(L951&gt;=2,1,0))</f>
        <v/>
      </c>
      <c r="AF951">
        <f>IF(L951&gt;=5,1,0)</f>
        <v/>
      </c>
      <c r="AG951">
        <f>AE951+AF951</f>
        <v/>
      </c>
      <c r="AH951" s="15">
        <f>IF(M951&lt;&gt;1,"",IF(OR(R951=-9,R951=""),"",R951))</f>
        <v/>
      </c>
      <c r="AI951">
        <f>IF(M951&lt;&gt;1,"",IF(OR(Q951=999,Q951=""),"",Q951))</f>
        <v/>
      </c>
    </row>
    <row r="952">
      <c r="A952" t="inlineStr">
        <is>
          <t>TQRMNOP104918</t>
        </is>
      </c>
      <c r="B952" t="n">
        <v>2025</v>
      </c>
      <c r="C952" t="n">
        <v>1</v>
      </c>
      <c r="D952" t="n">
        <v>1</v>
      </c>
      <c r="E952" t="inlineStr">
        <is>
          <t>S</t>
        </is>
      </c>
      <c r="F952" t="n">
        <v>32</v>
      </c>
      <c r="G952" t="n">
        <v>748</v>
      </c>
      <c r="H952" t="n">
        <v>2</v>
      </c>
      <c r="I952" t="n">
        <v>2</v>
      </c>
      <c r="J952" t="n">
        <v>28</v>
      </c>
      <c r="K952" t="n">
        <v>1</v>
      </c>
      <c r="L952" t="n">
        <v>4</v>
      </c>
      <c r="M952" t="n">
        <v>1</v>
      </c>
      <c r="N952" t="n">
        <v>3</v>
      </c>
      <c r="O952" t="n">
        <v>1</v>
      </c>
      <c r="P952" t="n">
        <v>1</v>
      </c>
      <c r="Q952" t="n">
        <v>23</v>
      </c>
      <c r="R952" s="15" t="n">
        <v>449000</v>
      </c>
      <c r="S952" s="15" t="n">
        <v>0</v>
      </c>
      <c r="T952" s="15" t="n">
        <v>449000</v>
      </c>
      <c r="U952" s="15" t="n">
        <v>195600</v>
      </c>
      <c r="V952">
        <f>IFERROR(VLOOKUP(D952,Tablas_Equivalencia!$A$3:$B$8,2,FALSE),"Sin dato")</f>
        <v/>
      </c>
      <c r="W952">
        <f>IFERROR(VLOOKUP(L952,Tablas_Equivalencia!$D$3:$E$9,2,FALSE),"Sin dato")</f>
        <v/>
      </c>
      <c r="X952">
        <f>IF(I952=1,"Varón","Mujer")</f>
        <v/>
      </c>
      <c r="Y952">
        <f>IFERROR(VLOOKUP(M952,Tablas_Equivalencia!$G$3:$H$6,2,FALSE),"Sin dato")</f>
        <v/>
      </c>
      <c r="Z952">
        <f>IF(J952&lt;=24,"18-24","25-29")</f>
        <v/>
      </c>
      <c r="AA952">
        <f>IF(M952&lt;&gt;1,"",IF(P952=2,1,0))</f>
        <v/>
      </c>
      <c r="AB952">
        <f>IF(M952&lt;&gt;1,"",IF(O952&gt;=2,1,0))</f>
        <v/>
      </c>
      <c r="AC952">
        <f>IF(M952&lt;&gt;1,"",IF(OR(Q952=999,Q952=""),"",IF(OR(Q952&lt;35,Q952&gt;48),1,0)))</f>
        <v/>
      </c>
      <c r="AD952">
        <f>IF(COUNT(AA952:AC952)&lt;3,"",SUM(AA952:AC952))</f>
        <v/>
      </c>
      <c r="AE952">
        <f>IF(L952&gt;=4,2,IF(L952&gt;=2,1,0))</f>
        <v/>
      </c>
      <c r="AF952">
        <f>IF(L952&gt;=5,1,0)</f>
        <v/>
      </c>
      <c r="AG952">
        <f>AE952+AF952</f>
        <v/>
      </c>
      <c r="AH952" s="15">
        <f>IF(M952&lt;&gt;1,"",IF(OR(R952=-9,R952=""),"",R952))</f>
        <v/>
      </c>
      <c r="AI952">
        <f>IF(M952&lt;&gt;1,"",IF(OR(Q952=999,Q952=""),"",Q952))</f>
        <v/>
      </c>
    </row>
    <row r="953">
      <c r="A953" t="inlineStr">
        <is>
          <t>TQRMNOP104919</t>
        </is>
      </c>
      <c r="B953" t="n">
        <v>2025</v>
      </c>
      <c r="C953" t="n">
        <v>1</v>
      </c>
      <c r="D953" t="n">
        <v>40</v>
      </c>
      <c r="E953" t="inlineStr">
        <is>
          <t>N</t>
        </is>
      </c>
      <c r="F953" t="n">
        <v>9</v>
      </c>
      <c r="G953" t="n">
        <v>714</v>
      </c>
      <c r="H953" t="n">
        <v>1</v>
      </c>
      <c r="I953" t="n">
        <v>2</v>
      </c>
      <c r="J953" t="n">
        <v>21</v>
      </c>
      <c r="K953" t="n">
        <v>2</v>
      </c>
      <c r="L953" t="n">
        <v>1</v>
      </c>
      <c r="M953" t="n">
        <v>3</v>
      </c>
      <c r="R953" s="15" t="n">
        <v>0</v>
      </c>
      <c r="S953" s="15" t="n">
        <v>0</v>
      </c>
      <c r="T953" s="15" t="n">
        <v>0</v>
      </c>
      <c r="U953" s="15" t="n">
        <v>191400</v>
      </c>
      <c r="V953">
        <f>IFERROR(VLOOKUP(D953,Tablas_Equivalencia!$A$3:$B$8,2,FALSE),"Sin dato")</f>
        <v/>
      </c>
      <c r="W953">
        <f>IFERROR(VLOOKUP(L953,Tablas_Equivalencia!$D$3:$E$9,2,FALSE),"Sin dato")</f>
        <v/>
      </c>
      <c r="X953">
        <f>IF(I953=1,"Varón","Mujer")</f>
        <v/>
      </c>
      <c r="Y953">
        <f>IFERROR(VLOOKUP(M953,Tablas_Equivalencia!$G$3:$H$6,2,FALSE),"Sin dato")</f>
        <v/>
      </c>
      <c r="Z953">
        <f>IF(J953&lt;=24,"18-24","25-29")</f>
        <v/>
      </c>
      <c r="AA953">
        <f>IF(M953&lt;&gt;1,"",IF(P953=2,1,0))</f>
        <v/>
      </c>
      <c r="AB953">
        <f>IF(M953&lt;&gt;1,"",IF(O953&gt;=2,1,0))</f>
        <v/>
      </c>
      <c r="AC953">
        <f>IF(M953&lt;&gt;1,"",IF(OR(Q953=999,Q953=""),"",IF(OR(Q953&lt;35,Q953&gt;48),1,0)))</f>
        <v/>
      </c>
      <c r="AD953">
        <f>IF(COUNT(AA953:AC953)&lt;3,"",SUM(AA953:AC953))</f>
        <v/>
      </c>
      <c r="AE953">
        <f>IF(L953&gt;=4,2,IF(L953&gt;=2,1,0))</f>
        <v/>
      </c>
      <c r="AF953">
        <f>IF(L953&gt;=5,1,0)</f>
        <v/>
      </c>
      <c r="AG953">
        <f>AE953+AF953</f>
        <v/>
      </c>
      <c r="AH953" s="15">
        <f>IF(M953&lt;&gt;1,"",IF(OR(R953=-9,R953=""),"",R953))</f>
        <v/>
      </c>
      <c r="AI953">
        <f>IF(M953&lt;&gt;1,"",IF(OR(Q953=999,Q953=""),"",Q953))</f>
        <v/>
      </c>
    </row>
    <row r="954">
      <c r="A954" t="inlineStr">
        <is>
          <t>TQRMNOP104926</t>
        </is>
      </c>
      <c r="B954" t="n">
        <v>2025</v>
      </c>
      <c r="C954" t="n">
        <v>1</v>
      </c>
      <c r="D954" t="n">
        <v>42</v>
      </c>
      <c r="E954" t="inlineStr">
        <is>
          <t>N</t>
        </is>
      </c>
      <c r="F954" t="n">
        <v>25</v>
      </c>
      <c r="G954" t="n">
        <v>452</v>
      </c>
      <c r="H954" t="n">
        <v>2</v>
      </c>
      <c r="I954" t="n">
        <v>1</v>
      </c>
      <c r="J954" t="n">
        <v>21</v>
      </c>
      <c r="K954" t="n">
        <v>1</v>
      </c>
      <c r="L954" t="n">
        <v>4</v>
      </c>
      <c r="M954" t="n">
        <v>3</v>
      </c>
      <c r="R954" s="15" t="n">
        <v>0</v>
      </c>
      <c r="S954" s="15" t="n">
        <v>0</v>
      </c>
      <c r="T954" s="15" t="n">
        <v>0</v>
      </c>
      <c r="U954" s="15" t="n">
        <v>83900</v>
      </c>
      <c r="V954">
        <f>IFERROR(VLOOKUP(D954,Tablas_Equivalencia!$A$3:$B$8,2,FALSE),"Sin dato")</f>
        <v/>
      </c>
      <c r="W954">
        <f>IFERROR(VLOOKUP(L954,Tablas_Equivalencia!$D$3:$E$9,2,FALSE),"Sin dato")</f>
        <v/>
      </c>
      <c r="X954">
        <f>IF(I954=1,"Varón","Mujer")</f>
        <v/>
      </c>
      <c r="Y954">
        <f>IFERROR(VLOOKUP(M954,Tablas_Equivalencia!$G$3:$H$6,2,FALSE),"Sin dato")</f>
        <v/>
      </c>
      <c r="Z954">
        <f>IF(J954&lt;=24,"18-24","25-29")</f>
        <v/>
      </c>
      <c r="AA954">
        <f>IF(M954&lt;&gt;1,"",IF(P954=2,1,0))</f>
        <v/>
      </c>
      <c r="AB954">
        <f>IF(M954&lt;&gt;1,"",IF(O954&gt;=2,1,0))</f>
        <v/>
      </c>
      <c r="AC954">
        <f>IF(M954&lt;&gt;1,"",IF(OR(Q954=999,Q954=""),"",IF(OR(Q954&lt;35,Q954&gt;48),1,0)))</f>
        <v/>
      </c>
      <c r="AD954">
        <f>IF(COUNT(AA954:AC954)&lt;3,"",SUM(AA954:AC954))</f>
        <v/>
      </c>
      <c r="AE954">
        <f>IF(L954&gt;=4,2,IF(L954&gt;=2,1,0))</f>
        <v/>
      </c>
      <c r="AF954">
        <f>IF(L954&gt;=5,1,0)</f>
        <v/>
      </c>
      <c r="AG954">
        <f>AE954+AF954</f>
        <v/>
      </c>
      <c r="AH954" s="15">
        <f>IF(M954&lt;&gt;1,"",IF(OR(R954=-9,R954=""),"",R954))</f>
        <v/>
      </c>
      <c r="AI954">
        <f>IF(M954&lt;&gt;1,"",IF(OR(Q954=999,Q954=""),"",Q954))</f>
        <v/>
      </c>
    </row>
    <row r="955">
      <c r="A955" t="inlineStr">
        <is>
          <t>TQRMNOP104929</t>
        </is>
      </c>
      <c r="B955" t="n">
        <v>2025</v>
      </c>
      <c r="C955" t="n">
        <v>1</v>
      </c>
      <c r="D955" t="n">
        <v>43</v>
      </c>
      <c r="E955" t="inlineStr">
        <is>
          <t>N</t>
        </is>
      </c>
      <c r="F955" t="n">
        <v>29</v>
      </c>
      <c r="G955" t="n">
        <v>1963</v>
      </c>
      <c r="H955" t="n">
        <v>2</v>
      </c>
      <c r="I955" t="n">
        <v>2</v>
      </c>
      <c r="J955" t="n">
        <v>23</v>
      </c>
      <c r="K955" t="n">
        <v>1</v>
      </c>
      <c r="L955" t="n">
        <v>5</v>
      </c>
      <c r="M955" t="n">
        <v>2</v>
      </c>
      <c r="R955" s="15" t="n">
        <v>0</v>
      </c>
      <c r="S955" s="15" t="n">
        <v>0</v>
      </c>
      <c r="T955" s="15" t="n">
        <v>0</v>
      </c>
      <c r="U955" s="15" t="n">
        <v>131100</v>
      </c>
      <c r="V955">
        <f>IFERROR(VLOOKUP(D955,Tablas_Equivalencia!$A$3:$B$8,2,FALSE),"Sin dato")</f>
        <v/>
      </c>
      <c r="W955">
        <f>IFERROR(VLOOKUP(L955,Tablas_Equivalencia!$D$3:$E$9,2,FALSE),"Sin dato")</f>
        <v/>
      </c>
      <c r="X955">
        <f>IF(I955=1,"Varón","Mujer")</f>
        <v/>
      </c>
      <c r="Y955">
        <f>IFERROR(VLOOKUP(M955,Tablas_Equivalencia!$G$3:$H$6,2,FALSE),"Sin dato")</f>
        <v/>
      </c>
      <c r="Z955">
        <f>IF(J955&lt;=24,"18-24","25-29")</f>
        <v/>
      </c>
      <c r="AA955">
        <f>IF(M955&lt;&gt;1,"",IF(P955=2,1,0))</f>
        <v/>
      </c>
      <c r="AB955">
        <f>IF(M955&lt;&gt;1,"",IF(O955&gt;=2,1,0))</f>
        <v/>
      </c>
      <c r="AC955">
        <f>IF(M955&lt;&gt;1,"",IF(OR(Q955=999,Q955=""),"",IF(OR(Q955&lt;35,Q955&gt;48),1,0)))</f>
        <v/>
      </c>
      <c r="AD955">
        <f>IF(COUNT(AA955:AC955)&lt;3,"",SUM(AA955:AC955))</f>
        <v/>
      </c>
      <c r="AE955">
        <f>IF(L955&gt;=4,2,IF(L955&gt;=2,1,0))</f>
        <v/>
      </c>
      <c r="AF955">
        <f>IF(L955&gt;=5,1,0)</f>
        <v/>
      </c>
      <c r="AG955">
        <f>AE955+AF955</f>
        <v/>
      </c>
      <c r="AH955" s="15">
        <f>IF(M955&lt;&gt;1,"",IF(OR(R955=-9,R955=""),"",R955))</f>
        <v/>
      </c>
      <c r="AI955">
        <f>IF(M955&lt;&gt;1,"",IF(OR(Q955=999,Q955=""),"",Q955))</f>
        <v/>
      </c>
    </row>
    <row r="956">
      <c r="A956" t="inlineStr">
        <is>
          <t>TQRMNOP104936</t>
        </is>
      </c>
      <c r="B956" t="n">
        <v>2025</v>
      </c>
      <c r="C956" t="n">
        <v>1</v>
      </c>
      <c r="D956" t="n">
        <v>41</v>
      </c>
      <c r="E956" t="inlineStr">
        <is>
          <t>N</t>
        </is>
      </c>
      <c r="F956" t="n">
        <v>15</v>
      </c>
      <c r="G956" t="n">
        <v>671</v>
      </c>
      <c r="H956" t="n">
        <v>3</v>
      </c>
      <c r="I956" t="n">
        <v>1</v>
      </c>
      <c r="J956" t="n">
        <v>29</v>
      </c>
      <c r="K956" t="n">
        <v>2</v>
      </c>
      <c r="L956" t="n">
        <v>3</v>
      </c>
      <c r="M956" t="n">
        <v>1</v>
      </c>
      <c r="N956" t="n">
        <v>3</v>
      </c>
      <c r="O956" t="n">
        <v>2</v>
      </c>
      <c r="P956" t="n">
        <v>2</v>
      </c>
      <c r="Q956" t="n">
        <v>38</v>
      </c>
      <c r="R956" s="15" t="n">
        <v>497000</v>
      </c>
      <c r="S956" s="15" t="n">
        <v>81000</v>
      </c>
      <c r="T956" s="15" t="n">
        <v>578000</v>
      </c>
      <c r="U956" s="15" t="n">
        <v>163100</v>
      </c>
      <c r="V956">
        <f>IFERROR(VLOOKUP(D956,Tablas_Equivalencia!$A$3:$B$8,2,FALSE),"Sin dato")</f>
        <v/>
      </c>
      <c r="W956">
        <f>IFERROR(VLOOKUP(L956,Tablas_Equivalencia!$D$3:$E$9,2,FALSE),"Sin dato")</f>
        <v/>
      </c>
      <c r="X956">
        <f>IF(I956=1,"Varón","Mujer")</f>
        <v/>
      </c>
      <c r="Y956">
        <f>IFERROR(VLOOKUP(M956,Tablas_Equivalencia!$G$3:$H$6,2,FALSE),"Sin dato")</f>
        <v/>
      </c>
      <c r="Z956">
        <f>IF(J956&lt;=24,"18-24","25-29")</f>
        <v/>
      </c>
      <c r="AA956">
        <f>IF(M956&lt;&gt;1,"",IF(P956=2,1,0))</f>
        <v/>
      </c>
      <c r="AB956">
        <f>IF(M956&lt;&gt;1,"",IF(O956&gt;=2,1,0))</f>
        <v/>
      </c>
      <c r="AC956">
        <f>IF(M956&lt;&gt;1,"",IF(OR(Q956=999,Q956=""),"",IF(OR(Q956&lt;35,Q956&gt;48),1,0)))</f>
        <v/>
      </c>
      <c r="AD956">
        <f>IF(COUNT(AA956:AC956)&lt;3,"",SUM(AA956:AC956))</f>
        <v/>
      </c>
      <c r="AE956">
        <f>IF(L956&gt;=4,2,IF(L956&gt;=2,1,0))</f>
        <v/>
      </c>
      <c r="AF956">
        <f>IF(L956&gt;=5,1,0)</f>
        <v/>
      </c>
      <c r="AG956">
        <f>AE956+AF956</f>
        <v/>
      </c>
      <c r="AH956" s="15">
        <f>IF(M956&lt;&gt;1,"",IF(OR(R956=-9,R956=""),"",R956))</f>
        <v/>
      </c>
      <c r="AI956">
        <f>IF(M956&lt;&gt;1,"",IF(OR(Q956=999,Q956=""),"",Q956))</f>
        <v/>
      </c>
    </row>
    <row r="957">
      <c r="A957" t="inlineStr">
        <is>
          <t>TQRMNOP104939</t>
        </is>
      </c>
      <c r="B957" t="n">
        <v>2025</v>
      </c>
      <c r="C957" t="n">
        <v>1</v>
      </c>
      <c r="D957" t="n">
        <v>40</v>
      </c>
      <c r="E957" t="inlineStr">
        <is>
          <t>S</t>
        </is>
      </c>
      <c r="F957" t="n">
        <v>7</v>
      </c>
      <c r="G957" t="n">
        <v>611</v>
      </c>
      <c r="H957" t="n">
        <v>1</v>
      </c>
      <c r="I957" t="n">
        <v>1</v>
      </c>
      <c r="J957" t="n">
        <v>23</v>
      </c>
      <c r="K957" t="n">
        <v>2</v>
      </c>
      <c r="L957" t="n">
        <v>6</v>
      </c>
      <c r="M957" t="n">
        <v>1</v>
      </c>
      <c r="N957" t="n">
        <v>3</v>
      </c>
      <c r="O957" t="n">
        <v>3</v>
      </c>
      <c r="P957" t="n">
        <v>2</v>
      </c>
      <c r="Q957" t="n">
        <v>26</v>
      </c>
      <c r="R957" s="15" t="n">
        <v>363000</v>
      </c>
      <c r="S957" s="15" t="n">
        <v>0</v>
      </c>
      <c r="T957" s="15" t="n">
        <v>363000</v>
      </c>
      <c r="U957" s="15" t="n">
        <v>259300</v>
      </c>
      <c r="V957">
        <f>IFERROR(VLOOKUP(D957,Tablas_Equivalencia!$A$3:$B$8,2,FALSE),"Sin dato")</f>
        <v/>
      </c>
      <c r="W957">
        <f>IFERROR(VLOOKUP(L957,Tablas_Equivalencia!$D$3:$E$9,2,FALSE),"Sin dato")</f>
        <v/>
      </c>
      <c r="X957">
        <f>IF(I957=1,"Varón","Mujer")</f>
        <v/>
      </c>
      <c r="Y957">
        <f>IFERROR(VLOOKUP(M957,Tablas_Equivalencia!$G$3:$H$6,2,FALSE),"Sin dato")</f>
        <v/>
      </c>
      <c r="Z957">
        <f>IF(J957&lt;=24,"18-24","25-29")</f>
        <v/>
      </c>
      <c r="AA957">
        <f>IF(M957&lt;&gt;1,"",IF(P957=2,1,0))</f>
        <v/>
      </c>
      <c r="AB957">
        <f>IF(M957&lt;&gt;1,"",IF(O957&gt;=2,1,0))</f>
        <v/>
      </c>
      <c r="AC957">
        <f>IF(M957&lt;&gt;1,"",IF(OR(Q957=999,Q957=""),"",IF(OR(Q957&lt;35,Q957&gt;48),1,0)))</f>
        <v/>
      </c>
      <c r="AD957">
        <f>IF(COUNT(AA957:AC957)&lt;3,"",SUM(AA957:AC957))</f>
        <v/>
      </c>
      <c r="AE957">
        <f>IF(L957&gt;=4,2,IF(L957&gt;=2,1,0))</f>
        <v/>
      </c>
      <c r="AF957">
        <f>IF(L957&gt;=5,1,0)</f>
        <v/>
      </c>
      <c r="AG957">
        <f>AE957+AF957</f>
        <v/>
      </c>
      <c r="AH957" s="15">
        <f>IF(M957&lt;&gt;1,"",IF(OR(R957=-9,R957=""),"",R957))</f>
        <v/>
      </c>
      <c r="AI957">
        <f>IF(M957&lt;&gt;1,"",IF(OR(Q957=999,Q957=""),"",Q957))</f>
        <v/>
      </c>
    </row>
    <row r="958">
      <c r="A958" t="inlineStr">
        <is>
          <t>TQRMNOP104946</t>
        </is>
      </c>
      <c r="B958" t="n">
        <v>2025</v>
      </c>
      <c r="C958" t="n">
        <v>1</v>
      </c>
      <c r="D958" t="n">
        <v>41</v>
      </c>
      <c r="E958" t="inlineStr">
        <is>
          <t>N</t>
        </is>
      </c>
      <c r="F958" t="n">
        <v>12</v>
      </c>
      <c r="G958" t="n">
        <v>694</v>
      </c>
      <c r="H958" t="n">
        <v>1</v>
      </c>
      <c r="I958" t="n">
        <v>1</v>
      </c>
      <c r="J958" t="n">
        <v>19</v>
      </c>
      <c r="K958" t="n">
        <v>2</v>
      </c>
      <c r="L958" t="n">
        <v>3</v>
      </c>
      <c r="M958" t="n">
        <v>1</v>
      </c>
      <c r="N958" t="n">
        <v>3</v>
      </c>
      <c r="O958" t="n">
        <v>2</v>
      </c>
      <c r="P958" t="n">
        <v>2</v>
      </c>
      <c r="Q958" t="n">
        <v>43</v>
      </c>
      <c r="R958" s="15" t="n">
        <v>218000</v>
      </c>
      <c r="S958" s="15" t="n">
        <v>0</v>
      </c>
      <c r="T958" s="15" t="n">
        <v>218000</v>
      </c>
      <c r="U958" s="15" t="n">
        <v>250500</v>
      </c>
      <c r="V958">
        <f>IFERROR(VLOOKUP(D958,Tablas_Equivalencia!$A$3:$B$8,2,FALSE),"Sin dato")</f>
        <v/>
      </c>
      <c r="W958">
        <f>IFERROR(VLOOKUP(L958,Tablas_Equivalencia!$D$3:$E$9,2,FALSE),"Sin dato")</f>
        <v/>
      </c>
      <c r="X958">
        <f>IF(I958=1,"Varón","Mujer")</f>
        <v/>
      </c>
      <c r="Y958">
        <f>IFERROR(VLOOKUP(M958,Tablas_Equivalencia!$G$3:$H$6,2,FALSE),"Sin dato")</f>
        <v/>
      </c>
      <c r="Z958">
        <f>IF(J958&lt;=24,"18-24","25-29")</f>
        <v/>
      </c>
      <c r="AA958">
        <f>IF(M958&lt;&gt;1,"",IF(P958=2,1,0))</f>
        <v/>
      </c>
      <c r="AB958">
        <f>IF(M958&lt;&gt;1,"",IF(O958&gt;=2,1,0))</f>
        <v/>
      </c>
      <c r="AC958">
        <f>IF(M958&lt;&gt;1,"",IF(OR(Q958=999,Q958=""),"",IF(OR(Q958&lt;35,Q958&gt;48),1,0)))</f>
        <v/>
      </c>
      <c r="AD958">
        <f>IF(COUNT(AA958:AC958)&lt;3,"",SUM(AA958:AC958))</f>
        <v/>
      </c>
      <c r="AE958">
        <f>IF(L958&gt;=4,2,IF(L958&gt;=2,1,0))</f>
        <v/>
      </c>
      <c r="AF958">
        <f>IF(L958&gt;=5,1,0)</f>
        <v/>
      </c>
      <c r="AG958">
        <f>AE958+AF958</f>
        <v/>
      </c>
      <c r="AH958" s="15">
        <f>IF(M958&lt;&gt;1,"",IF(OR(R958=-9,R958=""),"",R958))</f>
        <v/>
      </c>
      <c r="AI958">
        <f>IF(M958&lt;&gt;1,"",IF(OR(Q958=999,Q958=""),"",Q958))</f>
        <v/>
      </c>
    </row>
    <row r="959">
      <c r="A959" t="inlineStr">
        <is>
          <t>TQRMNOP104954</t>
        </is>
      </c>
      <c r="B959" t="n">
        <v>2025</v>
      </c>
      <c r="C959" t="n">
        <v>1</v>
      </c>
      <c r="D959" t="n">
        <v>42</v>
      </c>
      <c r="E959" t="inlineStr">
        <is>
          <t>N</t>
        </is>
      </c>
      <c r="F959" t="n">
        <v>25</v>
      </c>
      <c r="G959" t="n">
        <v>1575</v>
      </c>
      <c r="H959" t="n">
        <v>1</v>
      </c>
      <c r="I959" t="n">
        <v>2</v>
      </c>
      <c r="J959" t="n">
        <v>23</v>
      </c>
      <c r="K959" t="n">
        <v>2</v>
      </c>
      <c r="L959" t="n">
        <v>2</v>
      </c>
      <c r="M959" t="n">
        <v>1</v>
      </c>
      <c r="N959" t="n">
        <v>2</v>
      </c>
      <c r="O959" t="n">
        <v>2</v>
      </c>
      <c r="P959" t="n">
        <v>2</v>
      </c>
      <c r="Q959" t="n">
        <v>67</v>
      </c>
      <c r="R959" s="15" t="n">
        <v>553000</v>
      </c>
      <c r="S959" s="15" t="n">
        <v>0</v>
      </c>
      <c r="T959" s="15" t="n">
        <v>553000</v>
      </c>
      <c r="U959" s="15" t="n">
        <v>131400</v>
      </c>
      <c r="V959">
        <f>IFERROR(VLOOKUP(D959,Tablas_Equivalencia!$A$3:$B$8,2,FALSE),"Sin dato")</f>
        <v/>
      </c>
      <c r="W959">
        <f>IFERROR(VLOOKUP(L959,Tablas_Equivalencia!$D$3:$E$9,2,FALSE),"Sin dato")</f>
        <v/>
      </c>
      <c r="X959">
        <f>IF(I959=1,"Varón","Mujer")</f>
        <v/>
      </c>
      <c r="Y959">
        <f>IFERROR(VLOOKUP(M959,Tablas_Equivalencia!$G$3:$H$6,2,FALSE),"Sin dato")</f>
        <v/>
      </c>
      <c r="Z959">
        <f>IF(J959&lt;=24,"18-24","25-29")</f>
        <v/>
      </c>
      <c r="AA959">
        <f>IF(M959&lt;&gt;1,"",IF(P959=2,1,0))</f>
        <v/>
      </c>
      <c r="AB959">
        <f>IF(M959&lt;&gt;1,"",IF(O959&gt;=2,1,0))</f>
        <v/>
      </c>
      <c r="AC959">
        <f>IF(M959&lt;&gt;1,"",IF(OR(Q959=999,Q959=""),"",IF(OR(Q959&lt;35,Q959&gt;48),1,0)))</f>
        <v/>
      </c>
      <c r="AD959">
        <f>IF(COUNT(AA959:AC959)&lt;3,"",SUM(AA959:AC959))</f>
        <v/>
      </c>
      <c r="AE959">
        <f>IF(L959&gt;=4,2,IF(L959&gt;=2,1,0))</f>
        <v/>
      </c>
      <c r="AF959">
        <f>IF(L959&gt;=5,1,0)</f>
        <v/>
      </c>
      <c r="AG959">
        <f>AE959+AF959</f>
        <v/>
      </c>
      <c r="AH959" s="15">
        <f>IF(M959&lt;&gt;1,"",IF(OR(R959=-9,R959=""),"",R959))</f>
        <v/>
      </c>
      <c r="AI959">
        <f>IF(M959&lt;&gt;1,"",IF(OR(Q959=999,Q959=""),"",Q959))</f>
        <v/>
      </c>
    </row>
    <row r="960">
      <c r="A960" t="inlineStr">
        <is>
          <t>TQRMNOP104962</t>
        </is>
      </c>
      <c r="B960" t="n">
        <v>2025</v>
      </c>
      <c r="C960" t="n">
        <v>1</v>
      </c>
      <c r="D960" t="n">
        <v>43</v>
      </c>
      <c r="E960" t="inlineStr">
        <is>
          <t>N</t>
        </is>
      </c>
      <c r="F960" t="n">
        <v>29</v>
      </c>
      <c r="G960" t="n">
        <v>1004</v>
      </c>
      <c r="H960" t="n">
        <v>3</v>
      </c>
      <c r="I960" t="n">
        <v>2</v>
      </c>
      <c r="J960" t="n">
        <v>28</v>
      </c>
      <c r="K960" t="n">
        <v>2</v>
      </c>
      <c r="L960" t="n">
        <v>6</v>
      </c>
      <c r="M960" t="n">
        <v>1</v>
      </c>
      <c r="N960" t="n">
        <v>3</v>
      </c>
      <c r="O960" t="n">
        <v>1</v>
      </c>
      <c r="P960" t="n">
        <v>1</v>
      </c>
      <c r="Q960" t="n">
        <v>47</v>
      </c>
      <c r="R960" s="15" t="n">
        <v>623000</v>
      </c>
      <c r="S960" s="15" t="n">
        <v>27000</v>
      </c>
      <c r="T960" s="15" t="n">
        <v>650000</v>
      </c>
      <c r="U960" s="15" t="n">
        <v>205400</v>
      </c>
      <c r="V960">
        <f>IFERROR(VLOOKUP(D960,Tablas_Equivalencia!$A$3:$B$8,2,FALSE),"Sin dato")</f>
        <v/>
      </c>
      <c r="W960">
        <f>IFERROR(VLOOKUP(L960,Tablas_Equivalencia!$D$3:$E$9,2,FALSE),"Sin dato")</f>
        <v/>
      </c>
      <c r="X960">
        <f>IF(I960=1,"Varón","Mujer")</f>
        <v/>
      </c>
      <c r="Y960">
        <f>IFERROR(VLOOKUP(M960,Tablas_Equivalencia!$G$3:$H$6,2,FALSE),"Sin dato")</f>
        <v/>
      </c>
      <c r="Z960">
        <f>IF(J960&lt;=24,"18-24","25-29")</f>
        <v/>
      </c>
      <c r="AA960">
        <f>IF(M960&lt;&gt;1,"",IF(P960=2,1,0))</f>
        <v/>
      </c>
      <c r="AB960">
        <f>IF(M960&lt;&gt;1,"",IF(O960&gt;=2,1,0))</f>
        <v/>
      </c>
      <c r="AC960">
        <f>IF(M960&lt;&gt;1,"",IF(OR(Q960=999,Q960=""),"",IF(OR(Q960&lt;35,Q960&gt;48),1,0)))</f>
        <v/>
      </c>
      <c r="AD960">
        <f>IF(COUNT(AA960:AC960)&lt;3,"",SUM(AA960:AC960))</f>
        <v/>
      </c>
      <c r="AE960">
        <f>IF(L960&gt;=4,2,IF(L960&gt;=2,1,0))</f>
        <v/>
      </c>
      <c r="AF960">
        <f>IF(L960&gt;=5,1,0)</f>
        <v/>
      </c>
      <c r="AG960">
        <f>AE960+AF960</f>
        <v/>
      </c>
      <c r="AH960" s="15">
        <f>IF(M960&lt;&gt;1,"",IF(OR(R960=-9,R960=""),"",R960))</f>
        <v/>
      </c>
      <c r="AI960">
        <f>IF(M960&lt;&gt;1,"",IF(OR(Q960=999,Q960=""),"",Q960))</f>
        <v/>
      </c>
    </row>
    <row r="961">
      <c r="A961" t="inlineStr">
        <is>
          <t>TQRMNOP104969</t>
        </is>
      </c>
      <c r="B961" t="n">
        <v>2025</v>
      </c>
      <c r="C961" t="n">
        <v>1</v>
      </c>
      <c r="D961" t="n">
        <v>1</v>
      </c>
      <c r="E961" t="inlineStr">
        <is>
          <t>S</t>
        </is>
      </c>
      <c r="F961" t="n">
        <v>32</v>
      </c>
      <c r="G961" t="n">
        <v>722</v>
      </c>
      <c r="H961" t="n">
        <v>1</v>
      </c>
      <c r="I961" t="n">
        <v>2</v>
      </c>
      <c r="J961" t="n">
        <v>25</v>
      </c>
      <c r="K961" t="n">
        <v>1</v>
      </c>
      <c r="L961" t="n">
        <v>5</v>
      </c>
      <c r="M961" t="n">
        <v>3</v>
      </c>
      <c r="R961" s="15" t="n">
        <v>0</v>
      </c>
      <c r="S961" s="15" t="n">
        <v>0</v>
      </c>
      <c r="T961" s="15" t="n">
        <v>0</v>
      </c>
      <c r="U961" s="15" t="n">
        <v>139800</v>
      </c>
      <c r="V961">
        <f>IFERROR(VLOOKUP(D961,Tablas_Equivalencia!$A$3:$B$8,2,FALSE),"Sin dato")</f>
        <v/>
      </c>
      <c r="W961">
        <f>IFERROR(VLOOKUP(L961,Tablas_Equivalencia!$D$3:$E$9,2,FALSE),"Sin dato")</f>
        <v/>
      </c>
      <c r="X961">
        <f>IF(I961=1,"Varón","Mujer")</f>
        <v/>
      </c>
      <c r="Y961">
        <f>IFERROR(VLOOKUP(M961,Tablas_Equivalencia!$G$3:$H$6,2,FALSE),"Sin dato")</f>
        <v/>
      </c>
      <c r="Z961">
        <f>IF(J961&lt;=24,"18-24","25-29")</f>
        <v/>
      </c>
      <c r="AA961">
        <f>IF(M961&lt;&gt;1,"",IF(P961=2,1,0))</f>
        <v/>
      </c>
      <c r="AB961">
        <f>IF(M961&lt;&gt;1,"",IF(O961&gt;=2,1,0))</f>
        <v/>
      </c>
      <c r="AC961">
        <f>IF(M961&lt;&gt;1,"",IF(OR(Q961=999,Q961=""),"",IF(OR(Q961&lt;35,Q961&gt;48),1,0)))</f>
        <v/>
      </c>
      <c r="AD961">
        <f>IF(COUNT(AA961:AC961)&lt;3,"",SUM(AA961:AC961))</f>
        <v/>
      </c>
      <c r="AE961">
        <f>IF(L961&gt;=4,2,IF(L961&gt;=2,1,0))</f>
        <v/>
      </c>
      <c r="AF961">
        <f>IF(L961&gt;=5,1,0)</f>
        <v/>
      </c>
      <c r="AG961">
        <f>AE961+AF961</f>
        <v/>
      </c>
      <c r="AH961" s="15">
        <f>IF(M961&lt;&gt;1,"",IF(OR(R961=-9,R961=""),"",R961))</f>
        <v/>
      </c>
      <c r="AI961">
        <f>IF(M961&lt;&gt;1,"",IF(OR(Q961=999,Q961=""),"",Q961))</f>
        <v/>
      </c>
    </row>
    <row r="962">
      <c r="A962" t="inlineStr">
        <is>
          <t>TQRMNOP104970</t>
        </is>
      </c>
      <c r="B962" t="n">
        <v>2025</v>
      </c>
      <c r="C962" t="n">
        <v>1</v>
      </c>
      <c r="D962" t="n">
        <v>1</v>
      </c>
      <c r="E962" t="inlineStr">
        <is>
          <t>S</t>
        </is>
      </c>
      <c r="F962" t="n">
        <v>33</v>
      </c>
      <c r="G962" t="n">
        <v>416</v>
      </c>
      <c r="H962" t="n">
        <v>10</v>
      </c>
      <c r="I962" t="n">
        <v>2</v>
      </c>
      <c r="J962" t="n">
        <v>23</v>
      </c>
      <c r="K962" t="n">
        <v>2</v>
      </c>
      <c r="L962" t="n">
        <v>3</v>
      </c>
      <c r="M962" t="n">
        <v>1</v>
      </c>
      <c r="N962" t="n">
        <v>2</v>
      </c>
      <c r="O962" t="n">
        <v>1</v>
      </c>
      <c r="P962" t="n">
        <v>2</v>
      </c>
      <c r="Q962" t="n">
        <v>13</v>
      </c>
      <c r="R962" s="15" t="n">
        <v>221000</v>
      </c>
      <c r="S962" s="15" t="n">
        <v>0</v>
      </c>
      <c r="T962" s="15" t="n">
        <v>221000</v>
      </c>
      <c r="U962" s="15" t="n">
        <v>148000</v>
      </c>
      <c r="V962">
        <f>IFERROR(VLOOKUP(D962,Tablas_Equivalencia!$A$3:$B$8,2,FALSE),"Sin dato")</f>
        <v/>
      </c>
      <c r="W962">
        <f>IFERROR(VLOOKUP(L962,Tablas_Equivalencia!$D$3:$E$9,2,FALSE),"Sin dato")</f>
        <v/>
      </c>
      <c r="X962">
        <f>IF(I962=1,"Varón","Mujer")</f>
        <v/>
      </c>
      <c r="Y962">
        <f>IFERROR(VLOOKUP(M962,Tablas_Equivalencia!$G$3:$H$6,2,FALSE),"Sin dato")</f>
        <v/>
      </c>
      <c r="Z962">
        <f>IF(J962&lt;=24,"18-24","25-29")</f>
        <v/>
      </c>
      <c r="AA962">
        <f>IF(M962&lt;&gt;1,"",IF(P962=2,1,0))</f>
        <v/>
      </c>
      <c r="AB962">
        <f>IF(M962&lt;&gt;1,"",IF(O962&gt;=2,1,0))</f>
        <v/>
      </c>
      <c r="AC962">
        <f>IF(M962&lt;&gt;1,"",IF(OR(Q962=999,Q962=""),"",IF(OR(Q962&lt;35,Q962&gt;48),1,0)))</f>
        <v/>
      </c>
      <c r="AD962">
        <f>IF(COUNT(AA962:AC962)&lt;3,"",SUM(AA962:AC962))</f>
        <v/>
      </c>
      <c r="AE962">
        <f>IF(L962&gt;=4,2,IF(L962&gt;=2,1,0))</f>
        <v/>
      </c>
      <c r="AF962">
        <f>IF(L962&gt;=5,1,0)</f>
        <v/>
      </c>
      <c r="AG962">
        <f>AE962+AF962</f>
        <v/>
      </c>
      <c r="AH962" s="15">
        <f>IF(M962&lt;&gt;1,"",IF(OR(R962=-9,R962=""),"",R962))</f>
        <v/>
      </c>
      <c r="AI962">
        <f>IF(M962&lt;&gt;1,"",IF(OR(Q962=999,Q962=""),"",Q962))</f>
        <v/>
      </c>
    </row>
    <row r="963">
      <c r="A963" t="inlineStr">
        <is>
          <t>TQRMNOP104974</t>
        </is>
      </c>
      <c r="B963" t="n">
        <v>2025</v>
      </c>
      <c r="C963" t="n">
        <v>1</v>
      </c>
      <c r="D963" t="n">
        <v>43</v>
      </c>
      <c r="E963" t="inlineStr">
        <is>
          <t>S</t>
        </is>
      </c>
      <c r="F963" t="n">
        <v>19</v>
      </c>
      <c r="G963" t="n">
        <v>1073</v>
      </c>
      <c r="H963" t="n">
        <v>1</v>
      </c>
      <c r="I963" t="n">
        <v>2</v>
      </c>
      <c r="J963" t="n">
        <v>28</v>
      </c>
      <c r="K963" t="n">
        <v>2</v>
      </c>
      <c r="L963" t="n">
        <v>4</v>
      </c>
      <c r="M963" t="n">
        <v>1</v>
      </c>
      <c r="N963" t="n">
        <v>3</v>
      </c>
      <c r="O963" t="n">
        <v>1</v>
      </c>
      <c r="P963" t="n">
        <v>1</v>
      </c>
      <c r="Q963" t="n">
        <v>52</v>
      </c>
      <c r="R963" s="15" t="n">
        <v>1473000</v>
      </c>
      <c r="S963" s="15" t="n">
        <v>137000</v>
      </c>
      <c r="T963" s="15" t="n">
        <v>1610000</v>
      </c>
      <c r="U963" s="15" t="n">
        <v>141600</v>
      </c>
      <c r="V963">
        <f>IFERROR(VLOOKUP(D963,Tablas_Equivalencia!$A$3:$B$8,2,FALSE),"Sin dato")</f>
        <v/>
      </c>
      <c r="W963">
        <f>IFERROR(VLOOKUP(L963,Tablas_Equivalencia!$D$3:$E$9,2,FALSE),"Sin dato")</f>
        <v/>
      </c>
      <c r="X963">
        <f>IF(I963=1,"Varón","Mujer")</f>
        <v/>
      </c>
      <c r="Y963">
        <f>IFERROR(VLOOKUP(M963,Tablas_Equivalencia!$G$3:$H$6,2,FALSE),"Sin dato")</f>
        <v/>
      </c>
      <c r="Z963">
        <f>IF(J963&lt;=24,"18-24","25-29")</f>
        <v/>
      </c>
      <c r="AA963">
        <f>IF(M963&lt;&gt;1,"",IF(P963=2,1,0))</f>
        <v/>
      </c>
      <c r="AB963">
        <f>IF(M963&lt;&gt;1,"",IF(O963&gt;=2,1,0))</f>
        <v/>
      </c>
      <c r="AC963">
        <f>IF(M963&lt;&gt;1,"",IF(OR(Q963=999,Q963=""),"",IF(OR(Q963&lt;35,Q963&gt;48),1,0)))</f>
        <v/>
      </c>
      <c r="AD963">
        <f>IF(COUNT(AA963:AC963)&lt;3,"",SUM(AA963:AC963))</f>
        <v/>
      </c>
      <c r="AE963">
        <f>IF(L963&gt;=4,2,IF(L963&gt;=2,1,0))</f>
        <v/>
      </c>
      <c r="AF963">
        <f>IF(L963&gt;=5,1,0)</f>
        <v/>
      </c>
      <c r="AG963">
        <f>AE963+AF963</f>
        <v/>
      </c>
      <c r="AH963" s="15">
        <f>IF(M963&lt;&gt;1,"",IF(OR(R963=-9,R963=""),"",R963))</f>
        <v/>
      </c>
      <c r="AI963">
        <f>IF(M963&lt;&gt;1,"",IF(OR(Q963=999,Q963=""),"",Q963))</f>
        <v/>
      </c>
    </row>
    <row r="964">
      <c r="A964" t="inlineStr">
        <is>
          <t>TQRMNOP104989</t>
        </is>
      </c>
      <c r="B964" t="n">
        <v>2025</v>
      </c>
      <c r="C964" t="n">
        <v>1</v>
      </c>
      <c r="D964" t="n">
        <v>1</v>
      </c>
      <c r="E964" t="inlineStr">
        <is>
          <t>S</t>
        </is>
      </c>
      <c r="F964" t="n">
        <v>33</v>
      </c>
      <c r="G964" t="n">
        <v>1399</v>
      </c>
      <c r="H964" t="n">
        <v>1</v>
      </c>
      <c r="I964" t="n">
        <v>2</v>
      </c>
      <c r="J964" t="n">
        <v>19</v>
      </c>
      <c r="K964" t="n">
        <v>2</v>
      </c>
      <c r="L964" t="n">
        <v>4</v>
      </c>
      <c r="M964" t="n">
        <v>1</v>
      </c>
      <c r="N964" t="n">
        <v>3</v>
      </c>
      <c r="O964" t="n">
        <v>1</v>
      </c>
      <c r="P964" t="n">
        <v>2</v>
      </c>
      <c r="Q964" t="n">
        <v>33</v>
      </c>
      <c r="R964" s="15" t="n">
        <v>246000</v>
      </c>
      <c r="S964" s="15" t="n">
        <v>0</v>
      </c>
      <c r="T964" s="15" t="n">
        <v>246000</v>
      </c>
      <c r="U964" s="15" t="n">
        <v>72300</v>
      </c>
      <c r="V964">
        <f>IFERROR(VLOOKUP(D964,Tablas_Equivalencia!$A$3:$B$8,2,FALSE),"Sin dato")</f>
        <v/>
      </c>
      <c r="W964">
        <f>IFERROR(VLOOKUP(L964,Tablas_Equivalencia!$D$3:$E$9,2,FALSE),"Sin dato")</f>
        <v/>
      </c>
      <c r="X964">
        <f>IF(I964=1,"Varón","Mujer")</f>
        <v/>
      </c>
      <c r="Y964">
        <f>IFERROR(VLOOKUP(M964,Tablas_Equivalencia!$G$3:$H$6,2,FALSE),"Sin dato")</f>
        <v/>
      </c>
      <c r="Z964">
        <f>IF(J964&lt;=24,"18-24","25-29")</f>
        <v/>
      </c>
      <c r="AA964">
        <f>IF(M964&lt;&gt;1,"",IF(P964=2,1,0))</f>
        <v/>
      </c>
      <c r="AB964">
        <f>IF(M964&lt;&gt;1,"",IF(O964&gt;=2,1,0))</f>
        <v/>
      </c>
      <c r="AC964">
        <f>IF(M964&lt;&gt;1,"",IF(OR(Q964=999,Q964=""),"",IF(OR(Q964&lt;35,Q964&gt;48),1,0)))</f>
        <v/>
      </c>
      <c r="AD964">
        <f>IF(COUNT(AA964:AC964)&lt;3,"",SUM(AA964:AC964))</f>
        <v/>
      </c>
      <c r="AE964">
        <f>IF(L964&gt;=4,2,IF(L964&gt;=2,1,0))</f>
        <v/>
      </c>
      <c r="AF964">
        <f>IF(L964&gt;=5,1,0)</f>
        <v/>
      </c>
      <c r="AG964">
        <f>AE964+AF964</f>
        <v/>
      </c>
      <c r="AH964" s="15">
        <f>IF(M964&lt;&gt;1,"",IF(OR(R964=-9,R964=""),"",R964))</f>
        <v/>
      </c>
      <c r="AI964">
        <f>IF(M964&lt;&gt;1,"",IF(OR(Q964=999,Q964=""),"",Q964))</f>
        <v/>
      </c>
    </row>
    <row r="965">
      <c r="A965" t="inlineStr">
        <is>
          <t>TQRMNOP104991</t>
        </is>
      </c>
      <c r="B965" t="n">
        <v>2025</v>
      </c>
      <c r="C965" t="n">
        <v>1</v>
      </c>
      <c r="D965" t="n">
        <v>1</v>
      </c>
      <c r="E965" t="inlineStr">
        <is>
          <t>S</t>
        </is>
      </c>
      <c r="F965" t="n">
        <v>33</v>
      </c>
      <c r="G965" t="n">
        <v>1555</v>
      </c>
      <c r="H965" t="n">
        <v>3</v>
      </c>
      <c r="I965" t="n">
        <v>1</v>
      </c>
      <c r="J965" t="n">
        <v>28</v>
      </c>
      <c r="K965" t="n">
        <v>1</v>
      </c>
      <c r="L965" t="n">
        <v>5</v>
      </c>
      <c r="M965" t="n">
        <v>1</v>
      </c>
      <c r="N965" t="n">
        <v>3</v>
      </c>
      <c r="O965" t="n">
        <v>2</v>
      </c>
      <c r="P965" t="n">
        <v>2</v>
      </c>
      <c r="Q965" t="n">
        <v>31</v>
      </c>
      <c r="R965" s="15" t="n">
        <v>518000</v>
      </c>
      <c r="S965" s="15" t="n">
        <v>0</v>
      </c>
      <c r="T965" s="15" t="n">
        <v>518000</v>
      </c>
      <c r="U965" s="15" t="n">
        <v>105700</v>
      </c>
      <c r="V965">
        <f>IFERROR(VLOOKUP(D965,Tablas_Equivalencia!$A$3:$B$8,2,FALSE),"Sin dato")</f>
        <v/>
      </c>
      <c r="W965">
        <f>IFERROR(VLOOKUP(L965,Tablas_Equivalencia!$D$3:$E$9,2,FALSE),"Sin dato")</f>
        <v/>
      </c>
      <c r="X965">
        <f>IF(I965=1,"Varón","Mujer")</f>
        <v/>
      </c>
      <c r="Y965">
        <f>IFERROR(VLOOKUP(M965,Tablas_Equivalencia!$G$3:$H$6,2,FALSE),"Sin dato")</f>
        <v/>
      </c>
      <c r="Z965">
        <f>IF(J965&lt;=24,"18-24","25-29")</f>
        <v/>
      </c>
      <c r="AA965">
        <f>IF(M965&lt;&gt;1,"",IF(P965=2,1,0))</f>
        <v/>
      </c>
      <c r="AB965">
        <f>IF(M965&lt;&gt;1,"",IF(O965&gt;=2,1,0))</f>
        <v/>
      </c>
      <c r="AC965">
        <f>IF(M965&lt;&gt;1,"",IF(OR(Q965=999,Q965=""),"",IF(OR(Q965&lt;35,Q965&gt;48),1,0)))</f>
        <v/>
      </c>
      <c r="AD965">
        <f>IF(COUNT(AA965:AC965)&lt;3,"",SUM(AA965:AC965))</f>
        <v/>
      </c>
      <c r="AE965">
        <f>IF(L965&gt;=4,2,IF(L965&gt;=2,1,0))</f>
        <v/>
      </c>
      <c r="AF965">
        <f>IF(L965&gt;=5,1,0)</f>
        <v/>
      </c>
      <c r="AG965">
        <f>AE965+AF965</f>
        <v/>
      </c>
      <c r="AH965" s="15">
        <f>IF(M965&lt;&gt;1,"",IF(OR(R965=-9,R965=""),"",R965))</f>
        <v/>
      </c>
      <c r="AI965">
        <f>IF(M965&lt;&gt;1,"",IF(OR(Q965=999,Q965=""),"",Q965))</f>
        <v/>
      </c>
    </row>
    <row r="966">
      <c r="A966" t="inlineStr">
        <is>
          <t>TQRMNOP105007</t>
        </is>
      </c>
      <c r="B966" t="n">
        <v>2025</v>
      </c>
      <c r="C966" t="n">
        <v>1</v>
      </c>
      <c r="D966" t="n">
        <v>1</v>
      </c>
      <c r="E966" t="inlineStr">
        <is>
          <t>S</t>
        </is>
      </c>
      <c r="F966" t="n">
        <v>33</v>
      </c>
      <c r="G966" t="n">
        <v>1367</v>
      </c>
      <c r="H966" t="n">
        <v>2</v>
      </c>
      <c r="I966" t="n">
        <v>1</v>
      </c>
      <c r="J966" t="n">
        <v>23</v>
      </c>
      <c r="K966" t="n">
        <v>2</v>
      </c>
      <c r="L966" t="n">
        <v>3</v>
      </c>
      <c r="M966" t="n">
        <v>1</v>
      </c>
      <c r="N966" t="n">
        <v>2</v>
      </c>
      <c r="O966" t="n">
        <v>1</v>
      </c>
      <c r="P966" t="n">
        <v>1</v>
      </c>
      <c r="Q966" t="n">
        <v>51</v>
      </c>
      <c r="R966" s="15" t="n">
        <v>958000</v>
      </c>
      <c r="S966" s="15" t="n">
        <v>0</v>
      </c>
      <c r="T966" s="15" t="n">
        <v>958000</v>
      </c>
      <c r="U966" s="15" t="n">
        <v>114700</v>
      </c>
      <c r="V966">
        <f>IFERROR(VLOOKUP(D966,Tablas_Equivalencia!$A$3:$B$8,2,FALSE),"Sin dato")</f>
        <v/>
      </c>
      <c r="W966">
        <f>IFERROR(VLOOKUP(L966,Tablas_Equivalencia!$D$3:$E$9,2,FALSE),"Sin dato")</f>
        <v/>
      </c>
      <c r="X966">
        <f>IF(I966=1,"Varón","Mujer")</f>
        <v/>
      </c>
      <c r="Y966">
        <f>IFERROR(VLOOKUP(M966,Tablas_Equivalencia!$G$3:$H$6,2,FALSE),"Sin dato")</f>
        <v/>
      </c>
      <c r="Z966">
        <f>IF(J966&lt;=24,"18-24","25-29")</f>
        <v/>
      </c>
      <c r="AA966">
        <f>IF(M966&lt;&gt;1,"",IF(P966=2,1,0))</f>
        <v/>
      </c>
      <c r="AB966">
        <f>IF(M966&lt;&gt;1,"",IF(O966&gt;=2,1,0))</f>
        <v/>
      </c>
      <c r="AC966">
        <f>IF(M966&lt;&gt;1,"",IF(OR(Q966=999,Q966=""),"",IF(OR(Q966&lt;35,Q966&gt;48),1,0)))</f>
        <v/>
      </c>
      <c r="AD966">
        <f>IF(COUNT(AA966:AC966)&lt;3,"",SUM(AA966:AC966))</f>
        <v/>
      </c>
      <c r="AE966">
        <f>IF(L966&gt;=4,2,IF(L966&gt;=2,1,0))</f>
        <v/>
      </c>
      <c r="AF966">
        <f>IF(L966&gt;=5,1,0)</f>
        <v/>
      </c>
      <c r="AG966">
        <f>AE966+AF966</f>
        <v/>
      </c>
      <c r="AH966" s="15">
        <f>IF(M966&lt;&gt;1,"",IF(OR(R966=-9,R966=""),"",R966))</f>
        <v/>
      </c>
      <c r="AI966">
        <f>IF(M966&lt;&gt;1,"",IF(OR(Q966=999,Q966=""),"",Q966))</f>
        <v/>
      </c>
    </row>
    <row r="967">
      <c r="A967" t="inlineStr">
        <is>
          <t>TQRMNOP105013</t>
        </is>
      </c>
      <c r="B967" t="n">
        <v>2025</v>
      </c>
      <c r="C967" t="n">
        <v>1</v>
      </c>
      <c r="D967" t="n">
        <v>1</v>
      </c>
      <c r="E967" t="inlineStr">
        <is>
          <t>S</t>
        </is>
      </c>
      <c r="F967" t="n">
        <v>33</v>
      </c>
      <c r="G967" t="n">
        <v>1290</v>
      </c>
      <c r="H967" t="n">
        <v>1</v>
      </c>
      <c r="I967" t="n">
        <v>2</v>
      </c>
      <c r="J967" t="n">
        <v>23</v>
      </c>
      <c r="K967" t="n">
        <v>2</v>
      </c>
      <c r="L967" t="n">
        <v>3</v>
      </c>
      <c r="M967" t="n">
        <v>1</v>
      </c>
      <c r="N967" t="n">
        <v>3</v>
      </c>
      <c r="O967" t="n">
        <v>2</v>
      </c>
      <c r="P967" t="n">
        <v>2</v>
      </c>
      <c r="Q967" t="n">
        <v>19</v>
      </c>
      <c r="R967" s="15" t="n">
        <v>445000</v>
      </c>
      <c r="S967" s="15" t="n">
        <v>0</v>
      </c>
      <c r="T967" s="15" t="n">
        <v>445000</v>
      </c>
      <c r="U967" s="15" t="n">
        <v>415000</v>
      </c>
      <c r="V967">
        <f>IFERROR(VLOOKUP(D967,Tablas_Equivalencia!$A$3:$B$8,2,FALSE),"Sin dato")</f>
        <v/>
      </c>
      <c r="W967">
        <f>IFERROR(VLOOKUP(L967,Tablas_Equivalencia!$D$3:$E$9,2,FALSE),"Sin dato")</f>
        <v/>
      </c>
      <c r="X967">
        <f>IF(I967=1,"Varón","Mujer")</f>
        <v/>
      </c>
      <c r="Y967">
        <f>IFERROR(VLOOKUP(M967,Tablas_Equivalencia!$G$3:$H$6,2,FALSE),"Sin dato")</f>
        <v/>
      </c>
      <c r="Z967">
        <f>IF(J967&lt;=24,"18-24","25-29")</f>
        <v/>
      </c>
      <c r="AA967">
        <f>IF(M967&lt;&gt;1,"",IF(P967=2,1,0))</f>
        <v/>
      </c>
      <c r="AB967">
        <f>IF(M967&lt;&gt;1,"",IF(O967&gt;=2,1,0))</f>
        <v/>
      </c>
      <c r="AC967">
        <f>IF(M967&lt;&gt;1,"",IF(OR(Q967=999,Q967=""),"",IF(OR(Q967&lt;35,Q967&gt;48),1,0)))</f>
        <v/>
      </c>
      <c r="AD967">
        <f>IF(COUNT(AA967:AC967)&lt;3,"",SUM(AA967:AC967))</f>
        <v/>
      </c>
      <c r="AE967">
        <f>IF(L967&gt;=4,2,IF(L967&gt;=2,1,0))</f>
        <v/>
      </c>
      <c r="AF967">
        <f>IF(L967&gt;=5,1,0)</f>
        <v/>
      </c>
      <c r="AG967">
        <f>AE967+AF967</f>
        <v/>
      </c>
      <c r="AH967" s="15">
        <f>IF(M967&lt;&gt;1,"",IF(OR(R967=-9,R967=""),"",R967))</f>
        <v/>
      </c>
      <c r="AI967">
        <f>IF(M967&lt;&gt;1,"",IF(OR(Q967=999,Q967=""),"",Q967))</f>
        <v/>
      </c>
    </row>
    <row r="968">
      <c r="A968" t="inlineStr">
        <is>
          <t>TQRMNOP105021</t>
        </is>
      </c>
      <c r="B968" t="n">
        <v>2025</v>
      </c>
      <c r="C968" t="n">
        <v>1</v>
      </c>
      <c r="D968" t="n">
        <v>40</v>
      </c>
      <c r="E968" t="inlineStr">
        <is>
          <t>N</t>
        </is>
      </c>
      <c r="F968" t="n">
        <v>9</v>
      </c>
      <c r="G968" t="n">
        <v>1284</v>
      </c>
      <c r="H968" t="n">
        <v>3</v>
      </c>
      <c r="I968" t="n">
        <v>1</v>
      </c>
      <c r="J968" t="n">
        <v>27</v>
      </c>
      <c r="K968" t="n">
        <v>1</v>
      </c>
      <c r="L968" t="n">
        <v>5</v>
      </c>
      <c r="M968" t="n">
        <v>1</v>
      </c>
      <c r="N968" t="n">
        <v>3</v>
      </c>
      <c r="O968" t="n">
        <v>1</v>
      </c>
      <c r="P968" t="n">
        <v>1</v>
      </c>
      <c r="Q968" t="n">
        <v>30</v>
      </c>
      <c r="R968" s="15" t="n">
        <v>653000</v>
      </c>
      <c r="S968" s="15" t="n">
        <v>100000</v>
      </c>
      <c r="T968" s="15" t="n">
        <v>753000</v>
      </c>
      <c r="U968" s="15" t="n">
        <v>228900</v>
      </c>
      <c r="V968">
        <f>IFERROR(VLOOKUP(D968,Tablas_Equivalencia!$A$3:$B$8,2,FALSE),"Sin dato")</f>
        <v/>
      </c>
      <c r="W968">
        <f>IFERROR(VLOOKUP(L968,Tablas_Equivalencia!$D$3:$E$9,2,FALSE),"Sin dato")</f>
        <v/>
      </c>
      <c r="X968">
        <f>IF(I968=1,"Varón","Mujer")</f>
        <v/>
      </c>
      <c r="Y968">
        <f>IFERROR(VLOOKUP(M968,Tablas_Equivalencia!$G$3:$H$6,2,FALSE),"Sin dato")</f>
        <v/>
      </c>
      <c r="Z968">
        <f>IF(J968&lt;=24,"18-24","25-29")</f>
        <v/>
      </c>
      <c r="AA968">
        <f>IF(M968&lt;&gt;1,"",IF(P968=2,1,0))</f>
        <v/>
      </c>
      <c r="AB968">
        <f>IF(M968&lt;&gt;1,"",IF(O968&gt;=2,1,0))</f>
        <v/>
      </c>
      <c r="AC968">
        <f>IF(M968&lt;&gt;1,"",IF(OR(Q968=999,Q968=""),"",IF(OR(Q968&lt;35,Q968&gt;48),1,0)))</f>
        <v/>
      </c>
      <c r="AD968">
        <f>IF(COUNT(AA968:AC968)&lt;3,"",SUM(AA968:AC968))</f>
        <v/>
      </c>
      <c r="AE968">
        <f>IF(L968&gt;=4,2,IF(L968&gt;=2,1,0))</f>
        <v/>
      </c>
      <c r="AF968">
        <f>IF(L968&gt;=5,1,0)</f>
        <v/>
      </c>
      <c r="AG968">
        <f>AE968+AF968</f>
        <v/>
      </c>
      <c r="AH968" s="15">
        <f>IF(M968&lt;&gt;1,"",IF(OR(R968=-9,R968=""),"",R968))</f>
        <v/>
      </c>
      <c r="AI968">
        <f>IF(M968&lt;&gt;1,"",IF(OR(Q968=999,Q968=""),"",Q968))</f>
        <v/>
      </c>
    </row>
    <row r="969">
      <c r="A969" t="inlineStr">
        <is>
          <t>TQRMNOP105024</t>
        </is>
      </c>
      <c r="B969" t="n">
        <v>2025</v>
      </c>
      <c r="C969" t="n">
        <v>1</v>
      </c>
      <c r="D969" t="n">
        <v>1</v>
      </c>
      <c r="E969" t="inlineStr">
        <is>
          <t>S</t>
        </is>
      </c>
      <c r="F969" t="n">
        <v>32</v>
      </c>
      <c r="G969" t="n">
        <v>416</v>
      </c>
      <c r="H969" t="n">
        <v>1</v>
      </c>
      <c r="I969" t="n">
        <v>2</v>
      </c>
      <c r="J969" t="n">
        <v>18</v>
      </c>
      <c r="K969" t="n">
        <v>2</v>
      </c>
      <c r="L969" t="n">
        <v>4</v>
      </c>
      <c r="M969" t="n">
        <v>1</v>
      </c>
      <c r="N969" t="n">
        <v>3</v>
      </c>
      <c r="O969" t="n">
        <v>2</v>
      </c>
      <c r="P969" t="n">
        <v>2</v>
      </c>
      <c r="Q969" t="n">
        <v>42</v>
      </c>
      <c r="R969" s="15" t="n">
        <v>1017000</v>
      </c>
      <c r="S969" s="15" t="n">
        <v>0</v>
      </c>
      <c r="T969" s="15" t="n">
        <v>1017000</v>
      </c>
      <c r="U969" s="15" t="n">
        <v>54200</v>
      </c>
      <c r="V969">
        <f>IFERROR(VLOOKUP(D969,Tablas_Equivalencia!$A$3:$B$8,2,FALSE),"Sin dato")</f>
        <v/>
      </c>
      <c r="W969">
        <f>IFERROR(VLOOKUP(L969,Tablas_Equivalencia!$D$3:$E$9,2,FALSE),"Sin dato")</f>
        <v/>
      </c>
      <c r="X969">
        <f>IF(I969=1,"Varón","Mujer")</f>
        <v/>
      </c>
      <c r="Y969">
        <f>IFERROR(VLOOKUP(M969,Tablas_Equivalencia!$G$3:$H$6,2,FALSE),"Sin dato")</f>
        <v/>
      </c>
      <c r="Z969">
        <f>IF(J969&lt;=24,"18-24","25-29")</f>
        <v/>
      </c>
      <c r="AA969">
        <f>IF(M969&lt;&gt;1,"",IF(P969=2,1,0))</f>
        <v/>
      </c>
      <c r="AB969">
        <f>IF(M969&lt;&gt;1,"",IF(O969&gt;=2,1,0))</f>
        <v/>
      </c>
      <c r="AC969">
        <f>IF(M969&lt;&gt;1,"",IF(OR(Q969=999,Q969=""),"",IF(OR(Q969&lt;35,Q969&gt;48),1,0)))</f>
        <v/>
      </c>
      <c r="AD969">
        <f>IF(COUNT(AA969:AC969)&lt;3,"",SUM(AA969:AC969))</f>
        <v/>
      </c>
      <c r="AE969">
        <f>IF(L969&gt;=4,2,IF(L969&gt;=2,1,0))</f>
        <v/>
      </c>
      <c r="AF969">
        <f>IF(L969&gt;=5,1,0)</f>
        <v/>
      </c>
      <c r="AG969">
        <f>AE969+AF969</f>
        <v/>
      </c>
      <c r="AH969" s="15">
        <f>IF(M969&lt;&gt;1,"",IF(OR(R969=-9,R969=""),"",R969))</f>
        <v/>
      </c>
      <c r="AI969">
        <f>IF(M969&lt;&gt;1,"",IF(OR(Q969=999,Q969=""),"",Q969))</f>
        <v/>
      </c>
    </row>
    <row r="970">
      <c r="A970" t="inlineStr">
        <is>
          <t>TQRMNOP105036</t>
        </is>
      </c>
      <c r="B970" t="n">
        <v>2025</v>
      </c>
      <c r="C970" t="n">
        <v>1</v>
      </c>
      <c r="D970" t="n">
        <v>41</v>
      </c>
      <c r="E970" t="inlineStr">
        <is>
          <t>N</t>
        </is>
      </c>
      <c r="F970" t="n">
        <v>15</v>
      </c>
      <c r="G970" t="n">
        <v>684</v>
      </c>
      <c r="H970" t="n">
        <v>1</v>
      </c>
      <c r="I970" t="n">
        <v>2</v>
      </c>
      <c r="J970" t="n">
        <v>22</v>
      </c>
      <c r="K970" t="n">
        <v>2</v>
      </c>
      <c r="L970" t="n">
        <v>6</v>
      </c>
      <c r="M970" t="n">
        <v>1</v>
      </c>
      <c r="N970" t="n">
        <v>3</v>
      </c>
      <c r="O970" t="n">
        <v>1</v>
      </c>
      <c r="P970" t="n">
        <v>1</v>
      </c>
      <c r="Q970" t="n">
        <v>33</v>
      </c>
      <c r="R970" s="15" t="n">
        <v>452000</v>
      </c>
      <c r="S970" s="15" t="n">
        <v>0</v>
      </c>
      <c r="T970" s="15" t="n">
        <v>452000</v>
      </c>
      <c r="U970" s="15" t="n">
        <v>153300</v>
      </c>
      <c r="V970">
        <f>IFERROR(VLOOKUP(D970,Tablas_Equivalencia!$A$3:$B$8,2,FALSE),"Sin dato")</f>
        <v/>
      </c>
      <c r="W970">
        <f>IFERROR(VLOOKUP(L970,Tablas_Equivalencia!$D$3:$E$9,2,FALSE),"Sin dato")</f>
        <v/>
      </c>
      <c r="X970">
        <f>IF(I970=1,"Varón","Mujer")</f>
        <v/>
      </c>
      <c r="Y970">
        <f>IFERROR(VLOOKUP(M970,Tablas_Equivalencia!$G$3:$H$6,2,FALSE),"Sin dato")</f>
        <v/>
      </c>
      <c r="Z970">
        <f>IF(J970&lt;=24,"18-24","25-29")</f>
        <v/>
      </c>
      <c r="AA970">
        <f>IF(M970&lt;&gt;1,"",IF(P970=2,1,0))</f>
        <v/>
      </c>
      <c r="AB970">
        <f>IF(M970&lt;&gt;1,"",IF(O970&gt;=2,1,0))</f>
        <v/>
      </c>
      <c r="AC970">
        <f>IF(M970&lt;&gt;1,"",IF(OR(Q970=999,Q970=""),"",IF(OR(Q970&lt;35,Q970&gt;48),1,0)))</f>
        <v/>
      </c>
      <c r="AD970">
        <f>IF(COUNT(AA970:AC970)&lt;3,"",SUM(AA970:AC970))</f>
        <v/>
      </c>
      <c r="AE970">
        <f>IF(L970&gt;=4,2,IF(L970&gt;=2,1,0))</f>
        <v/>
      </c>
      <c r="AF970">
        <f>IF(L970&gt;=5,1,0)</f>
        <v/>
      </c>
      <c r="AG970">
        <f>AE970+AF970</f>
        <v/>
      </c>
      <c r="AH970" s="15">
        <f>IF(M970&lt;&gt;1,"",IF(OR(R970=-9,R970=""),"",R970))</f>
        <v/>
      </c>
      <c r="AI970">
        <f>IF(M970&lt;&gt;1,"",IF(OR(Q970=999,Q970=""),"",Q970))</f>
        <v/>
      </c>
    </row>
    <row r="971">
      <c r="A971" t="inlineStr">
        <is>
          <t>TQRMNOP105043</t>
        </is>
      </c>
      <c r="B971" t="n">
        <v>2025</v>
      </c>
      <c r="C971" t="n">
        <v>1</v>
      </c>
      <c r="D971" t="n">
        <v>1</v>
      </c>
      <c r="E971" t="inlineStr">
        <is>
          <t>S</t>
        </is>
      </c>
      <c r="F971" t="n">
        <v>32</v>
      </c>
      <c r="G971" t="n">
        <v>722</v>
      </c>
      <c r="H971" t="n">
        <v>1</v>
      </c>
      <c r="I971" t="n">
        <v>1</v>
      </c>
      <c r="J971" t="n">
        <v>25</v>
      </c>
      <c r="K971" t="n">
        <v>2</v>
      </c>
      <c r="L971" t="n">
        <v>3</v>
      </c>
      <c r="M971" t="n">
        <v>1</v>
      </c>
      <c r="N971" t="n">
        <v>3</v>
      </c>
      <c r="O971" t="n">
        <v>3</v>
      </c>
      <c r="P971" t="n">
        <v>2</v>
      </c>
      <c r="Q971" t="n">
        <v>34</v>
      </c>
      <c r="R971" s="15" t="n">
        <v>480000</v>
      </c>
      <c r="S971" s="15" t="n">
        <v>0</v>
      </c>
      <c r="T971" s="15" t="n">
        <v>480000</v>
      </c>
      <c r="U971" s="15" t="n">
        <v>233900</v>
      </c>
      <c r="V971">
        <f>IFERROR(VLOOKUP(D971,Tablas_Equivalencia!$A$3:$B$8,2,FALSE),"Sin dato")</f>
        <v/>
      </c>
      <c r="W971">
        <f>IFERROR(VLOOKUP(L971,Tablas_Equivalencia!$D$3:$E$9,2,FALSE),"Sin dato")</f>
        <v/>
      </c>
      <c r="X971">
        <f>IF(I971=1,"Varón","Mujer")</f>
        <v/>
      </c>
      <c r="Y971">
        <f>IFERROR(VLOOKUP(M971,Tablas_Equivalencia!$G$3:$H$6,2,FALSE),"Sin dato")</f>
        <v/>
      </c>
      <c r="Z971">
        <f>IF(J971&lt;=24,"18-24","25-29")</f>
        <v/>
      </c>
      <c r="AA971">
        <f>IF(M971&lt;&gt;1,"",IF(P971=2,1,0))</f>
        <v/>
      </c>
      <c r="AB971">
        <f>IF(M971&lt;&gt;1,"",IF(O971&gt;=2,1,0))</f>
        <v/>
      </c>
      <c r="AC971">
        <f>IF(M971&lt;&gt;1,"",IF(OR(Q971=999,Q971=""),"",IF(OR(Q971&lt;35,Q971&gt;48),1,0)))</f>
        <v/>
      </c>
      <c r="AD971">
        <f>IF(COUNT(AA971:AC971)&lt;3,"",SUM(AA971:AC971))</f>
        <v/>
      </c>
      <c r="AE971">
        <f>IF(L971&gt;=4,2,IF(L971&gt;=2,1,0))</f>
        <v/>
      </c>
      <c r="AF971">
        <f>IF(L971&gt;=5,1,0)</f>
        <v/>
      </c>
      <c r="AG971">
        <f>AE971+AF971</f>
        <v/>
      </c>
      <c r="AH971" s="15">
        <f>IF(M971&lt;&gt;1,"",IF(OR(R971=-9,R971=""),"",R971))</f>
        <v/>
      </c>
      <c r="AI971">
        <f>IF(M971&lt;&gt;1,"",IF(OR(Q971=999,Q971=""),"",Q971))</f>
        <v/>
      </c>
    </row>
    <row r="972">
      <c r="A972" t="inlineStr">
        <is>
          <t>TQRMNOP105045</t>
        </is>
      </c>
      <c r="B972" t="n">
        <v>2025</v>
      </c>
      <c r="C972" t="n">
        <v>1</v>
      </c>
      <c r="D972" t="n">
        <v>43</v>
      </c>
      <c r="E972" t="inlineStr">
        <is>
          <t>S</t>
        </is>
      </c>
      <c r="F972" t="n">
        <v>36</v>
      </c>
      <c r="G972" t="n">
        <v>1217</v>
      </c>
      <c r="H972" t="n">
        <v>1</v>
      </c>
      <c r="I972" t="n">
        <v>1</v>
      </c>
      <c r="J972" t="n">
        <v>22</v>
      </c>
      <c r="K972" t="n">
        <v>2</v>
      </c>
      <c r="L972" t="n">
        <v>5</v>
      </c>
      <c r="M972" t="n">
        <v>1</v>
      </c>
      <c r="N972" t="n">
        <v>2</v>
      </c>
      <c r="O972" t="n">
        <v>3</v>
      </c>
      <c r="P972" t="n">
        <v>2</v>
      </c>
      <c r="Q972" t="n">
        <v>34</v>
      </c>
      <c r="R972" s="15" t="n">
        <v>766000</v>
      </c>
      <c r="S972" s="15" t="n">
        <v>0</v>
      </c>
      <c r="T972" s="15" t="n">
        <v>766000</v>
      </c>
      <c r="U972" s="15" t="n">
        <v>341300</v>
      </c>
      <c r="V972">
        <f>IFERROR(VLOOKUP(D972,Tablas_Equivalencia!$A$3:$B$8,2,FALSE),"Sin dato")</f>
        <v/>
      </c>
      <c r="W972">
        <f>IFERROR(VLOOKUP(L972,Tablas_Equivalencia!$D$3:$E$9,2,FALSE),"Sin dato")</f>
        <v/>
      </c>
      <c r="X972">
        <f>IF(I972=1,"Varón","Mujer")</f>
        <v/>
      </c>
      <c r="Y972">
        <f>IFERROR(VLOOKUP(M972,Tablas_Equivalencia!$G$3:$H$6,2,FALSE),"Sin dato")</f>
        <v/>
      </c>
      <c r="Z972">
        <f>IF(J972&lt;=24,"18-24","25-29")</f>
        <v/>
      </c>
      <c r="AA972">
        <f>IF(M972&lt;&gt;1,"",IF(P972=2,1,0))</f>
        <v/>
      </c>
      <c r="AB972">
        <f>IF(M972&lt;&gt;1,"",IF(O972&gt;=2,1,0))</f>
        <v/>
      </c>
      <c r="AC972">
        <f>IF(M972&lt;&gt;1,"",IF(OR(Q972=999,Q972=""),"",IF(OR(Q972&lt;35,Q972&gt;48),1,0)))</f>
        <v/>
      </c>
      <c r="AD972">
        <f>IF(COUNT(AA972:AC972)&lt;3,"",SUM(AA972:AC972))</f>
        <v/>
      </c>
      <c r="AE972">
        <f>IF(L972&gt;=4,2,IF(L972&gt;=2,1,0))</f>
        <v/>
      </c>
      <c r="AF972">
        <f>IF(L972&gt;=5,1,0)</f>
        <v/>
      </c>
      <c r="AG972">
        <f>AE972+AF972</f>
        <v/>
      </c>
      <c r="AH972" s="15">
        <f>IF(M972&lt;&gt;1,"",IF(OR(R972=-9,R972=""),"",R972))</f>
        <v/>
      </c>
      <c r="AI972">
        <f>IF(M972&lt;&gt;1,"",IF(OR(Q972=999,Q972=""),"",Q972))</f>
        <v/>
      </c>
    </row>
    <row r="973">
      <c r="A973" t="inlineStr">
        <is>
          <t>TQRMNOP105077</t>
        </is>
      </c>
      <c r="B973" t="n">
        <v>2025</v>
      </c>
      <c r="C973" t="n">
        <v>1</v>
      </c>
      <c r="D973" t="n">
        <v>44</v>
      </c>
      <c r="E973" t="inlineStr">
        <is>
          <t>N</t>
        </is>
      </c>
      <c r="F973" t="n">
        <v>4</v>
      </c>
      <c r="G973" t="n">
        <v>1024</v>
      </c>
      <c r="H973" t="n">
        <v>10</v>
      </c>
      <c r="I973" t="n">
        <v>1</v>
      </c>
      <c r="J973" t="n">
        <v>20</v>
      </c>
      <c r="K973" t="n">
        <v>1</v>
      </c>
      <c r="L973" t="n">
        <v>5</v>
      </c>
      <c r="M973" t="n">
        <v>2</v>
      </c>
      <c r="R973" s="15" t="n">
        <v>0</v>
      </c>
      <c r="S973" s="15" t="n">
        <v>0</v>
      </c>
      <c r="T973" s="15" t="n">
        <v>0</v>
      </c>
      <c r="U973" s="15" t="n">
        <v>143600</v>
      </c>
      <c r="V973">
        <f>IFERROR(VLOOKUP(D973,Tablas_Equivalencia!$A$3:$B$8,2,FALSE),"Sin dato")</f>
        <v/>
      </c>
      <c r="W973">
        <f>IFERROR(VLOOKUP(L973,Tablas_Equivalencia!$D$3:$E$9,2,FALSE),"Sin dato")</f>
        <v/>
      </c>
      <c r="X973">
        <f>IF(I973=1,"Varón","Mujer")</f>
        <v/>
      </c>
      <c r="Y973">
        <f>IFERROR(VLOOKUP(M973,Tablas_Equivalencia!$G$3:$H$6,2,FALSE),"Sin dato")</f>
        <v/>
      </c>
      <c r="Z973">
        <f>IF(J973&lt;=24,"18-24","25-29")</f>
        <v/>
      </c>
      <c r="AA973">
        <f>IF(M973&lt;&gt;1,"",IF(P973=2,1,0))</f>
        <v/>
      </c>
      <c r="AB973">
        <f>IF(M973&lt;&gt;1,"",IF(O973&gt;=2,1,0))</f>
        <v/>
      </c>
      <c r="AC973">
        <f>IF(M973&lt;&gt;1,"",IF(OR(Q973=999,Q973=""),"",IF(OR(Q973&lt;35,Q973&gt;48),1,0)))</f>
        <v/>
      </c>
      <c r="AD973">
        <f>IF(COUNT(AA973:AC973)&lt;3,"",SUM(AA973:AC973))</f>
        <v/>
      </c>
      <c r="AE973">
        <f>IF(L973&gt;=4,2,IF(L973&gt;=2,1,0))</f>
        <v/>
      </c>
      <c r="AF973">
        <f>IF(L973&gt;=5,1,0)</f>
        <v/>
      </c>
      <c r="AG973">
        <f>AE973+AF973</f>
        <v/>
      </c>
      <c r="AH973" s="15">
        <f>IF(M973&lt;&gt;1,"",IF(OR(R973=-9,R973=""),"",R973))</f>
        <v/>
      </c>
      <c r="AI973">
        <f>IF(M973&lt;&gt;1,"",IF(OR(Q973=999,Q973=""),"",Q973))</f>
        <v/>
      </c>
    </row>
    <row r="974">
      <c r="A974" t="inlineStr">
        <is>
          <t>TQRMNOP105078</t>
        </is>
      </c>
      <c r="B974" t="n">
        <v>2025</v>
      </c>
      <c r="C974" t="n">
        <v>1</v>
      </c>
      <c r="D974" t="n">
        <v>1</v>
      </c>
      <c r="E974" t="inlineStr">
        <is>
          <t>S</t>
        </is>
      </c>
      <c r="F974" t="n">
        <v>33</v>
      </c>
      <c r="G974" t="n">
        <v>1137</v>
      </c>
      <c r="H974" t="n">
        <v>3</v>
      </c>
      <c r="I974" t="n">
        <v>2</v>
      </c>
      <c r="J974" t="n">
        <v>22</v>
      </c>
      <c r="K974" t="n">
        <v>2</v>
      </c>
      <c r="L974" t="n">
        <v>6</v>
      </c>
      <c r="M974" t="n">
        <v>1</v>
      </c>
      <c r="N974" t="n">
        <v>3</v>
      </c>
      <c r="O974" t="n">
        <v>1</v>
      </c>
      <c r="P974" t="n">
        <v>1</v>
      </c>
      <c r="Q974" t="n">
        <v>35</v>
      </c>
      <c r="R974" s="15" t="n">
        <v>1607000</v>
      </c>
      <c r="S974" s="15" t="n">
        <v>0</v>
      </c>
      <c r="T974" s="15" t="n">
        <v>1607000</v>
      </c>
      <c r="U974" s="15" t="n">
        <v>298200</v>
      </c>
      <c r="V974">
        <f>IFERROR(VLOOKUP(D974,Tablas_Equivalencia!$A$3:$B$8,2,FALSE),"Sin dato")</f>
        <v/>
      </c>
      <c r="W974">
        <f>IFERROR(VLOOKUP(L974,Tablas_Equivalencia!$D$3:$E$9,2,FALSE),"Sin dato")</f>
        <v/>
      </c>
      <c r="X974">
        <f>IF(I974=1,"Varón","Mujer")</f>
        <v/>
      </c>
      <c r="Y974">
        <f>IFERROR(VLOOKUP(M974,Tablas_Equivalencia!$G$3:$H$6,2,FALSE),"Sin dato")</f>
        <v/>
      </c>
      <c r="Z974">
        <f>IF(J974&lt;=24,"18-24","25-29")</f>
        <v/>
      </c>
      <c r="AA974">
        <f>IF(M974&lt;&gt;1,"",IF(P974=2,1,0))</f>
        <v/>
      </c>
      <c r="AB974">
        <f>IF(M974&lt;&gt;1,"",IF(O974&gt;=2,1,0))</f>
        <v/>
      </c>
      <c r="AC974">
        <f>IF(M974&lt;&gt;1,"",IF(OR(Q974=999,Q974=""),"",IF(OR(Q974&lt;35,Q974&gt;48),1,0)))</f>
        <v/>
      </c>
      <c r="AD974">
        <f>IF(COUNT(AA974:AC974)&lt;3,"",SUM(AA974:AC974))</f>
        <v/>
      </c>
      <c r="AE974">
        <f>IF(L974&gt;=4,2,IF(L974&gt;=2,1,0))</f>
        <v/>
      </c>
      <c r="AF974">
        <f>IF(L974&gt;=5,1,0)</f>
        <v/>
      </c>
      <c r="AG974">
        <f>AE974+AF974</f>
        <v/>
      </c>
      <c r="AH974" s="15">
        <f>IF(M974&lt;&gt;1,"",IF(OR(R974=-9,R974=""),"",R974))</f>
        <v/>
      </c>
      <c r="AI974">
        <f>IF(M974&lt;&gt;1,"",IF(OR(Q974=999,Q974=""),"",Q974))</f>
        <v/>
      </c>
    </row>
    <row r="975">
      <c r="A975" t="inlineStr">
        <is>
          <t>TQRMNOP105082</t>
        </is>
      </c>
      <c r="B975" t="n">
        <v>2025</v>
      </c>
      <c r="C975" t="n">
        <v>1</v>
      </c>
      <c r="D975" t="n">
        <v>41</v>
      </c>
      <c r="E975" t="inlineStr">
        <is>
          <t>N</t>
        </is>
      </c>
      <c r="F975" t="n">
        <v>15</v>
      </c>
      <c r="G975" t="n">
        <v>1148</v>
      </c>
      <c r="H975" t="n">
        <v>3</v>
      </c>
      <c r="I975" t="n">
        <v>2</v>
      </c>
      <c r="J975" t="n">
        <v>26</v>
      </c>
      <c r="K975" t="n">
        <v>2</v>
      </c>
      <c r="L975" t="n">
        <v>6</v>
      </c>
      <c r="M975" t="n">
        <v>1</v>
      </c>
      <c r="N975" t="n">
        <v>1</v>
      </c>
      <c r="O975" t="n">
        <v>1</v>
      </c>
      <c r="P975" t="n">
        <v>1</v>
      </c>
      <c r="Q975" t="n">
        <v>28</v>
      </c>
      <c r="R975" s="15" t="n">
        <v>1031000</v>
      </c>
      <c r="S975" s="15" t="n">
        <v>0</v>
      </c>
      <c r="T975" s="15" t="n">
        <v>1031000</v>
      </c>
      <c r="U975" s="15" t="n">
        <v>122100</v>
      </c>
      <c r="V975">
        <f>IFERROR(VLOOKUP(D975,Tablas_Equivalencia!$A$3:$B$8,2,FALSE),"Sin dato")</f>
        <v/>
      </c>
      <c r="W975">
        <f>IFERROR(VLOOKUP(L975,Tablas_Equivalencia!$D$3:$E$9,2,FALSE),"Sin dato")</f>
        <v/>
      </c>
      <c r="X975">
        <f>IF(I975=1,"Varón","Mujer")</f>
        <v/>
      </c>
      <c r="Y975">
        <f>IFERROR(VLOOKUP(M975,Tablas_Equivalencia!$G$3:$H$6,2,FALSE),"Sin dato")</f>
        <v/>
      </c>
      <c r="Z975">
        <f>IF(J975&lt;=24,"18-24","25-29")</f>
        <v/>
      </c>
      <c r="AA975">
        <f>IF(M975&lt;&gt;1,"",IF(P975=2,1,0))</f>
        <v/>
      </c>
      <c r="AB975">
        <f>IF(M975&lt;&gt;1,"",IF(O975&gt;=2,1,0))</f>
        <v/>
      </c>
      <c r="AC975">
        <f>IF(M975&lt;&gt;1,"",IF(OR(Q975=999,Q975=""),"",IF(OR(Q975&lt;35,Q975&gt;48),1,0)))</f>
        <v/>
      </c>
      <c r="AD975">
        <f>IF(COUNT(AA975:AC975)&lt;3,"",SUM(AA975:AC975))</f>
        <v/>
      </c>
      <c r="AE975">
        <f>IF(L975&gt;=4,2,IF(L975&gt;=2,1,0))</f>
        <v/>
      </c>
      <c r="AF975">
        <f>IF(L975&gt;=5,1,0)</f>
        <v/>
      </c>
      <c r="AG975">
        <f>AE975+AF975</f>
        <v/>
      </c>
      <c r="AH975" s="15">
        <f>IF(M975&lt;&gt;1,"",IF(OR(R975=-9,R975=""),"",R975))</f>
        <v/>
      </c>
      <c r="AI975">
        <f>IF(M975&lt;&gt;1,"",IF(OR(Q975=999,Q975=""),"",Q975))</f>
        <v/>
      </c>
    </row>
    <row r="976">
      <c r="A976" t="inlineStr">
        <is>
          <t>TQRMNOP105090</t>
        </is>
      </c>
      <c r="B976" t="n">
        <v>2025</v>
      </c>
      <c r="C976" t="n">
        <v>1</v>
      </c>
      <c r="D976" t="n">
        <v>43</v>
      </c>
      <c r="E976" t="inlineStr">
        <is>
          <t>N</t>
        </is>
      </c>
      <c r="F976" t="n">
        <v>34</v>
      </c>
      <c r="G976" t="n">
        <v>696</v>
      </c>
      <c r="H976" t="n">
        <v>2</v>
      </c>
      <c r="I976" t="n">
        <v>2</v>
      </c>
      <c r="J976" t="n">
        <v>18</v>
      </c>
      <c r="K976" t="n">
        <v>1</v>
      </c>
      <c r="L976" t="n">
        <v>6</v>
      </c>
      <c r="M976" t="n">
        <v>3</v>
      </c>
      <c r="R976" s="15" t="n">
        <v>0</v>
      </c>
      <c r="S976" s="15" t="n">
        <v>0</v>
      </c>
      <c r="T976" s="15" t="n">
        <v>0</v>
      </c>
      <c r="U976" s="15" t="n">
        <v>130000</v>
      </c>
      <c r="V976">
        <f>IFERROR(VLOOKUP(D976,Tablas_Equivalencia!$A$3:$B$8,2,FALSE),"Sin dato")</f>
        <v/>
      </c>
      <c r="W976">
        <f>IFERROR(VLOOKUP(L976,Tablas_Equivalencia!$D$3:$E$9,2,FALSE),"Sin dato")</f>
        <v/>
      </c>
      <c r="X976">
        <f>IF(I976=1,"Varón","Mujer")</f>
        <v/>
      </c>
      <c r="Y976">
        <f>IFERROR(VLOOKUP(M976,Tablas_Equivalencia!$G$3:$H$6,2,FALSE),"Sin dato")</f>
        <v/>
      </c>
      <c r="Z976">
        <f>IF(J976&lt;=24,"18-24","25-29")</f>
        <v/>
      </c>
      <c r="AA976">
        <f>IF(M976&lt;&gt;1,"",IF(P976=2,1,0))</f>
        <v/>
      </c>
      <c r="AB976">
        <f>IF(M976&lt;&gt;1,"",IF(O976&gt;=2,1,0))</f>
        <v/>
      </c>
      <c r="AC976">
        <f>IF(M976&lt;&gt;1,"",IF(OR(Q976=999,Q976=""),"",IF(OR(Q976&lt;35,Q976&gt;48),1,0)))</f>
        <v/>
      </c>
      <c r="AD976">
        <f>IF(COUNT(AA976:AC976)&lt;3,"",SUM(AA976:AC976))</f>
        <v/>
      </c>
      <c r="AE976">
        <f>IF(L976&gt;=4,2,IF(L976&gt;=2,1,0))</f>
        <v/>
      </c>
      <c r="AF976">
        <f>IF(L976&gt;=5,1,0)</f>
        <v/>
      </c>
      <c r="AG976">
        <f>AE976+AF976</f>
        <v/>
      </c>
      <c r="AH976" s="15">
        <f>IF(M976&lt;&gt;1,"",IF(OR(R976=-9,R976=""),"",R976))</f>
        <v/>
      </c>
      <c r="AI976">
        <f>IF(M976&lt;&gt;1,"",IF(OR(Q976=999,Q976=""),"",Q976))</f>
        <v/>
      </c>
    </row>
    <row r="977">
      <c r="A977" t="inlineStr">
        <is>
          <t>TQRMNOP105092</t>
        </is>
      </c>
      <c r="B977" t="n">
        <v>2025</v>
      </c>
      <c r="C977" t="n">
        <v>1</v>
      </c>
      <c r="D977" t="n">
        <v>40</v>
      </c>
      <c r="E977" t="inlineStr">
        <is>
          <t>N</t>
        </is>
      </c>
      <c r="F977" t="n">
        <v>22</v>
      </c>
      <c r="G977" t="n">
        <v>1271</v>
      </c>
      <c r="H977" t="n">
        <v>1</v>
      </c>
      <c r="I977" t="n">
        <v>1</v>
      </c>
      <c r="J977" t="n">
        <v>23</v>
      </c>
      <c r="K977" t="n">
        <v>1</v>
      </c>
      <c r="L977" t="n">
        <v>5</v>
      </c>
      <c r="M977" t="n">
        <v>1</v>
      </c>
      <c r="N977" t="n">
        <v>3</v>
      </c>
      <c r="O977" t="n">
        <v>3</v>
      </c>
      <c r="P977" t="n">
        <v>2</v>
      </c>
      <c r="Q977" t="n">
        <v>19</v>
      </c>
      <c r="R977" s="15" t="n">
        <v>313000</v>
      </c>
      <c r="S977" s="15" t="n">
        <v>57000</v>
      </c>
      <c r="T977" s="15" t="n">
        <v>370000</v>
      </c>
      <c r="U977" s="15" t="n">
        <v>107800</v>
      </c>
      <c r="V977">
        <f>IFERROR(VLOOKUP(D977,Tablas_Equivalencia!$A$3:$B$8,2,FALSE),"Sin dato")</f>
        <v/>
      </c>
      <c r="W977">
        <f>IFERROR(VLOOKUP(L977,Tablas_Equivalencia!$D$3:$E$9,2,FALSE),"Sin dato")</f>
        <v/>
      </c>
      <c r="X977">
        <f>IF(I977=1,"Varón","Mujer")</f>
        <v/>
      </c>
      <c r="Y977">
        <f>IFERROR(VLOOKUP(M977,Tablas_Equivalencia!$G$3:$H$6,2,FALSE),"Sin dato")</f>
        <v/>
      </c>
      <c r="Z977">
        <f>IF(J977&lt;=24,"18-24","25-29")</f>
        <v/>
      </c>
      <c r="AA977">
        <f>IF(M977&lt;&gt;1,"",IF(P977=2,1,0))</f>
        <v/>
      </c>
      <c r="AB977">
        <f>IF(M977&lt;&gt;1,"",IF(O977&gt;=2,1,0))</f>
        <v/>
      </c>
      <c r="AC977">
        <f>IF(M977&lt;&gt;1,"",IF(OR(Q977=999,Q977=""),"",IF(OR(Q977&lt;35,Q977&gt;48),1,0)))</f>
        <v/>
      </c>
      <c r="AD977">
        <f>IF(COUNT(AA977:AC977)&lt;3,"",SUM(AA977:AC977))</f>
        <v/>
      </c>
      <c r="AE977">
        <f>IF(L977&gt;=4,2,IF(L977&gt;=2,1,0))</f>
        <v/>
      </c>
      <c r="AF977">
        <f>IF(L977&gt;=5,1,0)</f>
        <v/>
      </c>
      <c r="AG977">
        <f>AE977+AF977</f>
        <v/>
      </c>
      <c r="AH977" s="15">
        <f>IF(M977&lt;&gt;1,"",IF(OR(R977=-9,R977=""),"",R977))</f>
        <v/>
      </c>
      <c r="AI977">
        <f>IF(M977&lt;&gt;1,"",IF(OR(Q977=999,Q977=""),"",Q977))</f>
        <v/>
      </c>
    </row>
    <row r="978">
      <c r="A978" t="inlineStr">
        <is>
          <t>TQRMNOP105094</t>
        </is>
      </c>
      <c r="B978" t="n">
        <v>2025</v>
      </c>
      <c r="C978" t="n">
        <v>1</v>
      </c>
      <c r="D978" t="n">
        <v>43</v>
      </c>
      <c r="E978" t="inlineStr">
        <is>
          <t>N</t>
        </is>
      </c>
      <c r="F978" t="n">
        <v>34</v>
      </c>
      <c r="G978" t="n">
        <v>478</v>
      </c>
      <c r="H978" t="n">
        <v>2</v>
      </c>
      <c r="I978" t="n">
        <v>2</v>
      </c>
      <c r="J978" t="n">
        <v>28</v>
      </c>
      <c r="K978" t="n">
        <v>1</v>
      </c>
      <c r="L978" t="n">
        <v>3</v>
      </c>
      <c r="M978" t="n">
        <v>1</v>
      </c>
      <c r="N978" t="n">
        <v>3</v>
      </c>
      <c r="O978" t="n">
        <v>2</v>
      </c>
      <c r="P978" t="n">
        <v>2</v>
      </c>
      <c r="Q978" t="n">
        <v>16</v>
      </c>
      <c r="R978" s="15" t="n">
        <v>-9</v>
      </c>
      <c r="S978" s="15" t="n">
        <v>0</v>
      </c>
      <c r="T978" s="15" t="n">
        <v>0</v>
      </c>
      <c r="U978" s="15" t="n">
        <v>74400</v>
      </c>
      <c r="V978">
        <f>IFERROR(VLOOKUP(D978,Tablas_Equivalencia!$A$3:$B$8,2,FALSE),"Sin dato")</f>
        <v/>
      </c>
      <c r="W978">
        <f>IFERROR(VLOOKUP(L978,Tablas_Equivalencia!$D$3:$E$9,2,FALSE),"Sin dato")</f>
        <v/>
      </c>
      <c r="X978">
        <f>IF(I978=1,"Varón","Mujer")</f>
        <v/>
      </c>
      <c r="Y978">
        <f>IFERROR(VLOOKUP(M978,Tablas_Equivalencia!$G$3:$H$6,2,FALSE),"Sin dato")</f>
        <v/>
      </c>
      <c r="Z978">
        <f>IF(J978&lt;=24,"18-24","25-29")</f>
        <v/>
      </c>
      <c r="AA978">
        <f>IF(M978&lt;&gt;1,"",IF(P978=2,1,0))</f>
        <v/>
      </c>
      <c r="AB978">
        <f>IF(M978&lt;&gt;1,"",IF(O978&gt;=2,1,0))</f>
        <v/>
      </c>
      <c r="AC978">
        <f>IF(M978&lt;&gt;1,"",IF(OR(Q978=999,Q978=""),"",IF(OR(Q978&lt;35,Q978&gt;48),1,0)))</f>
        <v/>
      </c>
      <c r="AD978">
        <f>IF(COUNT(AA978:AC978)&lt;3,"",SUM(AA978:AC978))</f>
        <v/>
      </c>
      <c r="AE978">
        <f>IF(L978&gt;=4,2,IF(L978&gt;=2,1,0))</f>
        <v/>
      </c>
      <c r="AF978">
        <f>IF(L978&gt;=5,1,0)</f>
        <v/>
      </c>
      <c r="AG978">
        <f>AE978+AF978</f>
        <v/>
      </c>
      <c r="AH978" s="15">
        <f>IF(M978&lt;&gt;1,"",IF(OR(R978=-9,R978=""),"",R978))</f>
        <v/>
      </c>
      <c r="AI978">
        <f>IF(M978&lt;&gt;1,"",IF(OR(Q978=999,Q978=""),"",Q978))</f>
        <v/>
      </c>
    </row>
    <row r="979">
      <c r="A979" t="inlineStr">
        <is>
          <t>TQRMNOP105098</t>
        </is>
      </c>
      <c r="B979" t="n">
        <v>2025</v>
      </c>
      <c r="C979" t="n">
        <v>1</v>
      </c>
      <c r="D979" t="n">
        <v>42</v>
      </c>
      <c r="E979" t="inlineStr">
        <is>
          <t>S</t>
        </is>
      </c>
      <c r="F979" t="n">
        <v>10</v>
      </c>
      <c r="G979" t="n">
        <v>943</v>
      </c>
      <c r="H979" t="n">
        <v>1</v>
      </c>
      <c r="I979" t="n">
        <v>2</v>
      </c>
      <c r="J979" t="n">
        <v>25</v>
      </c>
      <c r="K979" t="n">
        <v>2</v>
      </c>
      <c r="L979" t="n">
        <v>6</v>
      </c>
      <c r="M979" t="n">
        <v>1</v>
      </c>
      <c r="N979" t="n">
        <v>3</v>
      </c>
      <c r="O979" t="n">
        <v>2</v>
      </c>
      <c r="P979" t="n">
        <v>2</v>
      </c>
      <c r="Q979" t="n">
        <v>36</v>
      </c>
      <c r="R979" s="15" t="n">
        <v>509000</v>
      </c>
      <c r="S979" s="15" t="n">
        <v>0</v>
      </c>
      <c r="T979" s="15" t="n">
        <v>509000</v>
      </c>
      <c r="U979" s="15" t="n">
        <v>140300</v>
      </c>
      <c r="V979">
        <f>IFERROR(VLOOKUP(D979,Tablas_Equivalencia!$A$3:$B$8,2,FALSE),"Sin dato")</f>
        <v/>
      </c>
      <c r="W979">
        <f>IFERROR(VLOOKUP(L979,Tablas_Equivalencia!$D$3:$E$9,2,FALSE),"Sin dato")</f>
        <v/>
      </c>
      <c r="X979">
        <f>IF(I979=1,"Varón","Mujer")</f>
        <v/>
      </c>
      <c r="Y979">
        <f>IFERROR(VLOOKUP(M979,Tablas_Equivalencia!$G$3:$H$6,2,FALSE),"Sin dato")</f>
        <v/>
      </c>
      <c r="Z979">
        <f>IF(J979&lt;=24,"18-24","25-29")</f>
        <v/>
      </c>
      <c r="AA979">
        <f>IF(M979&lt;&gt;1,"",IF(P979=2,1,0))</f>
        <v/>
      </c>
      <c r="AB979">
        <f>IF(M979&lt;&gt;1,"",IF(O979&gt;=2,1,0))</f>
        <v/>
      </c>
      <c r="AC979">
        <f>IF(M979&lt;&gt;1,"",IF(OR(Q979=999,Q979=""),"",IF(OR(Q979&lt;35,Q979&gt;48),1,0)))</f>
        <v/>
      </c>
      <c r="AD979">
        <f>IF(COUNT(AA979:AC979)&lt;3,"",SUM(AA979:AC979))</f>
        <v/>
      </c>
      <c r="AE979">
        <f>IF(L979&gt;=4,2,IF(L979&gt;=2,1,0))</f>
        <v/>
      </c>
      <c r="AF979">
        <f>IF(L979&gt;=5,1,0)</f>
        <v/>
      </c>
      <c r="AG979">
        <f>AE979+AF979</f>
        <v/>
      </c>
      <c r="AH979" s="15">
        <f>IF(M979&lt;&gt;1,"",IF(OR(R979=-9,R979=""),"",R979))</f>
        <v/>
      </c>
      <c r="AI979">
        <f>IF(M979&lt;&gt;1,"",IF(OR(Q979=999,Q979=""),"",Q979))</f>
        <v/>
      </c>
    </row>
    <row r="980">
      <c r="A980" t="inlineStr">
        <is>
          <t>TQRMNOP105114</t>
        </is>
      </c>
      <c r="B980" t="n">
        <v>2025</v>
      </c>
      <c r="C980" t="n">
        <v>1</v>
      </c>
      <c r="D980" t="n">
        <v>43</v>
      </c>
      <c r="E980" t="inlineStr">
        <is>
          <t>N</t>
        </is>
      </c>
      <c r="F980" t="n">
        <v>26</v>
      </c>
      <c r="G980" t="n">
        <v>1194</v>
      </c>
      <c r="H980" t="n">
        <v>2</v>
      </c>
      <c r="I980" t="n">
        <v>2</v>
      </c>
      <c r="J980" t="n">
        <v>29</v>
      </c>
      <c r="K980" t="n">
        <v>2</v>
      </c>
      <c r="L980" t="n">
        <v>4</v>
      </c>
      <c r="M980" t="n">
        <v>1</v>
      </c>
      <c r="N980" t="n">
        <v>2</v>
      </c>
      <c r="O980" t="n">
        <v>1</v>
      </c>
      <c r="P980" t="n">
        <v>1</v>
      </c>
      <c r="Q980" t="n">
        <v>42</v>
      </c>
      <c r="R980" s="15" t="n">
        <v>-9</v>
      </c>
      <c r="S980" s="15" t="n">
        <v>110000</v>
      </c>
      <c r="T980" s="15" t="n">
        <v>109991</v>
      </c>
      <c r="U980" s="15" t="n">
        <v>47000</v>
      </c>
      <c r="V980">
        <f>IFERROR(VLOOKUP(D980,Tablas_Equivalencia!$A$3:$B$8,2,FALSE),"Sin dato")</f>
        <v/>
      </c>
      <c r="W980">
        <f>IFERROR(VLOOKUP(L980,Tablas_Equivalencia!$D$3:$E$9,2,FALSE),"Sin dato")</f>
        <v/>
      </c>
      <c r="X980">
        <f>IF(I980=1,"Varón","Mujer")</f>
        <v/>
      </c>
      <c r="Y980">
        <f>IFERROR(VLOOKUP(M980,Tablas_Equivalencia!$G$3:$H$6,2,FALSE),"Sin dato")</f>
        <v/>
      </c>
      <c r="Z980">
        <f>IF(J980&lt;=24,"18-24","25-29")</f>
        <v/>
      </c>
      <c r="AA980">
        <f>IF(M980&lt;&gt;1,"",IF(P980=2,1,0))</f>
        <v/>
      </c>
      <c r="AB980">
        <f>IF(M980&lt;&gt;1,"",IF(O980&gt;=2,1,0))</f>
        <v/>
      </c>
      <c r="AC980">
        <f>IF(M980&lt;&gt;1,"",IF(OR(Q980=999,Q980=""),"",IF(OR(Q980&lt;35,Q980&gt;48),1,0)))</f>
        <v/>
      </c>
      <c r="AD980">
        <f>IF(COUNT(AA980:AC980)&lt;3,"",SUM(AA980:AC980))</f>
        <v/>
      </c>
      <c r="AE980">
        <f>IF(L980&gt;=4,2,IF(L980&gt;=2,1,0))</f>
        <v/>
      </c>
      <c r="AF980">
        <f>IF(L980&gt;=5,1,0)</f>
        <v/>
      </c>
      <c r="AG980">
        <f>AE980+AF980</f>
        <v/>
      </c>
      <c r="AH980" s="15">
        <f>IF(M980&lt;&gt;1,"",IF(OR(R980=-9,R980=""),"",R980))</f>
        <v/>
      </c>
      <c r="AI980">
        <f>IF(M980&lt;&gt;1,"",IF(OR(Q980=999,Q980=""),"",Q980))</f>
        <v/>
      </c>
    </row>
    <row r="981">
      <c r="A981" t="inlineStr">
        <is>
          <t>TQRMNOP105129</t>
        </is>
      </c>
      <c r="B981" t="n">
        <v>2025</v>
      </c>
      <c r="C981" t="n">
        <v>1</v>
      </c>
      <c r="D981" t="n">
        <v>44</v>
      </c>
      <c r="E981" t="inlineStr">
        <is>
          <t>N</t>
        </is>
      </c>
      <c r="F981" t="n">
        <v>93</v>
      </c>
      <c r="G981" t="n">
        <v>1256</v>
      </c>
      <c r="H981" t="n">
        <v>3</v>
      </c>
      <c r="I981" t="n">
        <v>1</v>
      </c>
      <c r="J981" t="n">
        <v>28</v>
      </c>
      <c r="K981" t="n">
        <v>2</v>
      </c>
      <c r="L981" t="n">
        <v>5</v>
      </c>
      <c r="M981" t="n">
        <v>1</v>
      </c>
      <c r="N981" t="n">
        <v>2</v>
      </c>
      <c r="O981" t="n">
        <v>2</v>
      </c>
      <c r="P981" t="n">
        <v>2</v>
      </c>
      <c r="Q981" t="n">
        <v>41</v>
      </c>
      <c r="R981" s="15" t="n">
        <v>756000</v>
      </c>
      <c r="S981" s="15" t="n">
        <v>0</v>
      </c>
      <c r="T981" s="15" t="n">
        <v>756000</v>
      </c>
      <c r="U981" s="15" t="n">
        <v>131500</v>
      </c>
      <c r="V981">
        <f>IFERROR(VLOOKUP(D981,Tablas_Equivalencia!$A$3:$B$8,2,FALSE),"Sin dato")</f>
        <v/>
      </c>
      <c r="W981">
        <f>IFERROR(VLOOKUP(L981,Tablas_Equivalencia!$D$3:$E$9,2,FALSE),"Sin dato")</f>
        <v/>
      </c>
      <c r="X981">
        <f>IF(I981=1,"Varón","Mujer")</f>
        <v/>
      </c>
      <c r="Y981">
        <f>IFERROR(VLOOKUP(M981,Tablas_Equivalencia!$G$3:$H$6,2,FALSE),"Sin dato")</f>
        <v/>
      </c>
      <c r="Z981">
        <f>IF(J981&lt;=24,"18-24","25-29")</f>
        <v/>
      </c>
      <c r="AA981">
        <f>IF(M981&lt;&gt;1,"",IF(P981=2,1,0))</f>
        <v/>
      </c>
      <c r="AB981">
        <f>IF(M981&lt;&gt;1,"",IF(O981&gt;=2,1,0))</f>
        <v/>
      </c>
      <c r="AC981">
        <f>IF(M981&lt;&gt;1,"",IF(OR(Q981=999,Q981=""),"",IF(OR(Q981&lt;35,Q981&gt;48),1,0)))</f>
        <v/>
      </c>
      <c r="AD981">
        <f>IF(COUNT(AA981:AC981)&lt;3,"",SUM(AA981:AC981))</f>
        <v/>
      </c>
      <c r="AE981">
        <f>IF(L981&gt;=4,2,IF(L981&gt;=2,1,0))</f>
        <v/>
      </c>
      <c r="AF981">
        <f>IF(L981&gt;=5,1,0)</f>
        <v/>
      </c>
      <c r="AG981">
        <f>AE981+AF981</f>
        <v/>
      </c>
      <c r="AH981" s="15">
        <f>IF(M981&lt;&gt;1,"",IF(OR(R981=-9,R981=""),"",R981))</f>
        <v/>
      </c>
      <c r="AI981">
        <f>IF(M981&lt;&gt;1,"",IF(OR(Q981=999,Q981=""),"",Q981))</f>
        <v/>
      </c>
    </row>
    <row r="982">
      <c r="A982" t="inlineStr">
        <is>
          <t>TQRMNOP105135</t>
        </is>
      </c>
      <c r="B982" t="n">
        <v>2025</v>
      </c>
      <c r="C982" t="n">
        <v>1</v>
      </c>
      <c r="D982" t="n">
        <v>1</v>
      </c>
      <c r="E982" t="inlineStr">
        <is>
          <t>S</t>
        </is>
      </c>
      <c r="F982" t="n">
        <v>32</v>
      </c>
      <c r="G982" t="n">
        <v>1944</v>
      </c>
      <c r="H982" t="n">
        <v>3</v>
      </c>
      <c r="I982" t="n">
        <v>2</v>
      </c>
      <c r="J982" t="n">
        <v>27</v>
      </c>
      <c r="K982" t="n">
        <v>2</v>
      </c>
      <c r="L982" t="n">
        <v>4</v>
      </c>
      <c r="M982" t="n">
        <v>3</v>
      </c>
      <c r="R982" s="15" t="n">
        <v>0</v>
      </c>
      <c r="S982" s="15" t="n">
        <v>0</v>
      </c>
      <c r="T982" s="15" t="n">
        <v>0</v>
      </c>
      <c r="U982" s="15" t="n">
        <v>256500</v>
      </c>
      <c r="V982">
        <f>IFERROR(VLOOKUP(D982,Tablas_Equivalencia!$A$3:$B$8,2,FALSE),"Sin dato")</f>
        <v/>
      </c>
      <c r="W982">
        <f>IFERROR(VLOOKUP(L982,Tablas_Equivalencia!$D$3:$E$9,2,FALSE),"Sin dato")</f>
        <v/>
      </c>
      <c r="X982">
        <f>IF(I982=1,"Varón","Mujer")</f>
        <v/>
      </c>
      <c r="Y982">
        <f>IFERROR(VLOOKUP(M982,Tablas_Equivalencia!$G$3:$H$6,2,FALSE),"Sin dato")</f>
        <v/>
      </c>
      <c r="Z982">
        <f>IF(J982&lt;=24,"18-24","25-29")</f>
        <v/>
      </c>
      <c r="AA982">
        <f>IF(M982&lt;&gt;1,"",IF(P982=2,1,0))</f>
        <v/>
      </c>
      <c r="AB982">
        <f>IF(M982&lt;&gt;1,"",IF(O982&gt;=2,1,0))</f>
        <v/>
      </c>
      <c r="AC982">
        <f>IF(M982&lt;&gt;1,"",IF(OR(Q982=999,Q982=""),"",IF(OR(Q982&lt;35,Q982&gt;48),1,0)))</f>
        <v/>
      </c>
      <c r="AD982">
        <f>IF(COUNT(AA982:AC982)&lt;3,"",SUM(AA982:AC982))</f>
        <v/>
      </c>
      <c r="AE982">
        <f>IF(L982&gt;=4,2,IF(L982&gt;=2,1,0))</f>
        <v/>
      </c>
      <c r="AF982">
        <f>IF(L982&gt;=5,1,0)</f>
        <v/>
      </c>
      <c r="AG982">
        <f>AE982+AF982</f>
        <v/>
      </c>
      <c r="AH982" s="15">
        <f>IF(M982&lt;&gt;1,"",IF(OR(R982=-9,R982=""),"",R982))</f>
        <v/>
      </c>
      <c r="AI982">
        <f>IF(M982&lt;&gt;1,"",IF(OR(Q982=999,Q982=""),"",Q982))</f>
        <v/>
      </c>
    </row>
    <row r="983">
      <c r="A983" t="inlineStr">
        <is>
          <t>TQRMNOP105136</t>
        </is>
      </c>
      <c r="B983" t="n">
        <v>2025</v>
      </c>
      <c r="C983" t="n">
        <v>1</v>
      </c>
      <c r="D983" t="n">
        <v>1</v>
      </c>
      <c r="E983" t="inlineStr">
        <is>
          <t>S</t>
        </is>
      </c>
      <c r="F983" t="n">
        <v>33</v>
      </c>
      <c r="G983" t="n">
        <v>1379</v>
      </c>
      <c r="H983" t="n">
        <v>1</v>
      </c>
      <c r="I983" t="n">
        <v>2</v>
      </c>
      <c r="J983" t="n">
        <v>25</v>
      </c>
      <c r="K983" t="n">
        <v>2</v>
      </c>
      <c r="L983" t="n">
        <v>6</v>
      </c>
      <c r="M983" t="n">
        <v>1</v>
      </c>
      <c r="N983" t="n">
        <v>2</v>
      </c>
      <c r="O983" t="n">
        <v>3</v>
      </c>
      <c r="P983" t="n">
        <v>2</v>
      </c>
      <c r="Q983" t="n">
        <v>3</v>
      </c>
      <c r="R983" s="15" t="n">
        <v>492000</v>
      </c>
      <c r="S983" s="15" t="n">
        <v>0</v>
      </c>
      <c r="T983" s="15" t="n">
        <v>492000</v>
      </c>
      <c r="U983" s="15" t="n">
        <v>209700</v>
      </c>
      <c r="V983">
        <f>IFERROR(VLOOKUP(D983,Tablas_Equivalencia!$A$3:$B$8,2,FALSE),"Sin dato")</f>
        <v/>
      </c>
      <c r="W983">
        <f>IFERROR(VLOOKUP(L983,Tablas_Equivalencia!$D$3:$E$9,2,FALSE),"Sin dato")</f>
        <v/>
      </c>
      <c r="X983">
        <f>IF(I983=1,"Varón","Mujer")</f>
        <v/>
      </c>
      <c r="Y983">
        <f>IFERROR(VLOOKUP(M983,Tablas_Equivalencia!$G$3:$H$6,2,FALSE),"Sin dato")</f>
        <v/>
      </c>
      <c r="Z983">
        <f>IF(J983&lt;=24,"18-24","25-29")</f>
        <v/>
      </c>
      <c r="AA983">
        <f>IF(M983&lt;&gt;1,"",IF(P983=2,1,0))</f>
        <v/>
      </c>
      <c r="AB983">
        <f>IF(M983&lt;&gt;1,"",IF(O983&gt;=2,1,0))</f>
        <v/>
      </c>
      <c r="AC983">
        <f>IF(M983&lt;&gt;1,"",IF(OR(Q983=999,Q983=""),"",IF(OR(Q983&lt;35,Q983&gt;48),1,0)))</f>
        <v/>
      </c>
      <c r="AD983">
        <f>IF(COUNT(AA983:AC983)&lt;3,"",SUM(AA983:AC983))</f>
        <v/>
      </c>
      <c r="AE983">
        <f>IF(L983&gt;=4,2,IF(L983&gt;=2,1,0))</f>
        <v/>
      </c>
      <c r="AF983">
        <f>IF(L983&gt;=5,1,0)</f>
        <v/>
      </c>
      <c r="AG983">
        <f>AE983+AF983</f>
        <v/>
      </c>
      <c r="AH983" s="15">
        <f>IF(M983&lt;&gt;1,"",IF(OR(R983=-9,R983=""),"",R983))</f>
        <v/>
      </c>
      <c r="AI983">
        <f>IF(M983&lt;&gt;1,"",IF(OR(Q983=999,Q983=""),"",Q983))</f>
        <v/>
      </c>
    </row>
    <row r="984">
      <c r="A984" t="inlineStr">
        <is>
          <t>TQRMNOP105144</t>
        </is>
      </c>
      <c r="B984" t="n">
        <v>2025</v>
      </c>
      <c r="C984" t="n">
        <v>1</v>
      </c>
      <c r="D984" t="n">
        <v>42</v>
      </c>
      <c r="E984" t="inlineStr">
        <is>
          <t>S</t>
        </is>
      </c>
      <c r="F984" t="n">
        <v>10</v>
      </c>
      <c r="G984" t="n">
        <v>1505</v>
      </c>
      <c r="H984" t="n">
        <v>3</v>
      </c>
      <c r="I984" t="n">
        <v>2</v>
      </c>
      <c r="J984" t="n">
        <v>29</v>
      </c>
      <c r="K984" t="n">
        <v>1</v>
      </c>
      <c r="L984" t="n">
        <v>5</v>
      </c>
      <c r="M984" t="n">
        <v>1</v>
      </c>
      <c r="N984" t="n">
        <v>3</v>
      </c>
      <c r="O984" t="n">
        <v>2</v>
      </c>
      <c r="P984" t="n">
        <v>2</v>
      </c>
      <c r="Q984" t="n">
        <v>35</v>
      </c>
      <c r="R984" s="15" t="n">
        <v>537000</v>
      </c>
      <c r="S984" s="15" t="n">
        <v>0</v>
      </c>
      <c r="T984" s="15" t="n">
        <v>537000</v>
      </c>
      <c r="U984" s="15" t="n">
        <v>104800</v>
      </c>
      <c r="V984">
        <f>IFERROR(VLOOKUP(D984,Tablas_Equivalencia!$A$3:$B$8,2,FALSE),"Sin dato")</f>
        <v/>
      </c>
      <c r="W984">
        <f>IFERROR(VLOOKUP(L984,Tablas_Equivalencia!$D$3:$E$9,2,FALSE),"Sin dato")</f>
        <v/>
      </c>
      <c r="X984">
        <f>IF(I984=1,"Varón","Mujer")</f>
        <v/>
      </c>
      <c r="Y984">
        <f>IFERROR(VLOOKUP(M984,Tablas_Equivalencia!$G$3:$H$6,2,FALSE),"Sin dato")</f>
        <v/>
      </c>
      <c r="Z984">
        <f>IF(J984&lt;=24,"18-24","25-29")</f>
        <v/>
      </c>
      <c r="AA984">
        <f>IF(M984&lt;&gt;1,"",IF(P984=2,1,0))</f>
        <v/>
      </c>
      <c r="AB984">
        <f>IF(M984&lt;&gt;1,"",IF(O984&gt;=2,1,0))</f>
        <v/>
      </c>
      <c r="AC984">
        <f>IF(M984&lt;&gt;1,"",IF(OR(Q984=999,Q984=""),"",IF(OR(Q984&lt;35,Q984&gt;48),1,0)))</f>
        <v/>
      </c>
      <c r="AD984">
        <f>IF(COUNT(AA984:AC984)&lt;3,"",SUM(AA984:AC984))</f>
        <v/>
      </c>
      <c r="AE984">
        <f>IF(L984&gt;=4,2,IF(L984&gt;=2,1,0))</f>
        <v/>
      </c>
      <c r="AF984">
        <f>IF(L984&gt;=5,1,0)</f>
        <v/>
      </c>
      <c r="AG984">
        <f>AE984+AF984</f>
        <v/>
      </c>
      <c r="AH984" s="15">
        <f>IF(M984&lt;&gt;1,"",IF(OR(R984=-9,R984=""),"",R984))</f>
        <v/>
      </c>
      <c r="AI984">
        <f>IF(M984&lt;&gt;1,"",IF(OR(Q984=999,Q984=""),"",Q984))</f>
        <v/>
      </c>
    </row>
    <row r="985">
      <c r="A985" t="inlineStr">
        <is>
          <t>TQRMNOP105149</t>
        </is>
      </c>
      <c r="B985" t="n">
        <v>2025</v>
      </c>
      <c r="C985" t="n">
        <v>1</v>
      </c>
      <c r="D985" t="n">
        <v>1</v>
      </c>
      <c r="E985" t="inlineStr">
        <is>
          <t>S</t>
        </is>
      </c>
      <c r="F985" t="n">
        <v>33</v>
      </c>
      <c r="G985" t="n">
        <v>1642</v>
      </c>
      <c r="H985" t="n">
        <v>2</v>
      </c>
      <c r="I985" t="n">
        <v>2</v>
      </c>
      <c r="J985" t="n">
        <v>27</v>
      </c>
      <c r="K985" t="n">
        <v>2</v>
      </c>
      <c r="L985" t="n">
        <v>6</v>
      </c>
      <c r="M985" t="n">
        <v>3</v>
      </c>
      <c r="R985" s="15" t="n">
        <v>0</v>
      </c>
      <c r="S985" s="15" t="n">
        <v>52000</v>
      </c>
      <c r="T985" s="15" t="n">
        <v>52000</v>
      </c>
      <c r="U985" s="15" t="n">
        <v>103600</v>
      </c>
      <c r="V985">
        <f>IFERROR(VLOOKUP(D985,Tablas_Equivalencia!$A$3:$B$8,2,FALSE),"Sin dato")</f>
        <v/>
      </c>
      <c r="W985">
        <f>IFERROR(VLOOKUP(L985,Tablas_Equivalencia!$D$3:$E$9,2,FALSE),"Sin dato")</f>
        <v/>
      </c>
      <c r="X985">
        <f>IF(I985=1,"Varón","Mujer")</f>
        <v/>
      </c>
      <c r="Y985">
        <f>IFERROR(VLOOKUP(M985,Tablas_Equivalencia!$G$3:$H$6,2,FALSE),"Sin dato")</f>
        <v/>
      </c>
      <c r="Z985">
        <f>IF(J985&lt;=24,"18-24","25-29")</f>
        <v/>
      </c>
      <c r="AA985">
        <f>IF(M985&lt;&gt;1,"",IF(P985=2,1,0))</f>
        <v/>
      </c>
      <c r="AB985">
        <f>IF(M985&lt;&gt;1,"",IF(O985&gt;=2,1,0))</f>
        <v/>
      </c>
      <c r="AC985">
        <f>IF(M985&lt;&gt;1,"",IF(OR(Q985=999,Q985=""),"",IF(OR(Q985&lt;35,Q985&gt;48),1,0)))</f>
        <v/>
      </c>
      <c r="AD985">
        <f>IF(COUNT(AA985:AC985)&lt;3,"",SUM(AA985:AC985))</f>
        <v/>
      </c>
      <c r="AE985">
        <f>IF(L985&gt;=4,2,IF(L985&gt;=2,1,0))</f>
        <v/>
      </c>
      <c r="AF985">
        <f>IF(L985&gt;=5,1,0)</f>
        <v/>
      </c>
      <c r="AG985">
        <f>AE985+AF985</f>
        <v/>
      </c>
      <c r="AH985" s="15">
        <f>IF(M985&lt;&gt;1,"",IF(OR(R985=-9,R985=""),"",R985))</f>
        <v/>
      </c>
      <c r="AI985">
        <f>IF(M985&lt;&gt;1,"",IF(OR(Q985=999,Q985=""),"",Q985))</f>
        <v/>
      </c>
    </row>
    <row r="986">
      <c r="A986" t="inlineStr">
        <is>
          <t>TQRMNOP105150</t>
        </is>
      </c>
      <c r="B986" t="n">
        <v>2025</v>
      </c>
      <c r="C986" t="n">
        <v>1</v>
      </c>
      <c r="D986" t="n">
        <v>44</v>
      </c>
      <c r="E986" t="inlineStr">
        <is>
          <t>N</t>
        </is>
      </c>
      <c r="F986" t="n">
        <v>6</v>
      </c>
      <c r="G986" t="n">
        <v>795</v>
      </c>
      <c r="H986" t="n">
        <v>1</v>
      </c>
      <c r="I986" t="n">
        <v>1</v>
      </c>
      <c r="J986" t="n">
        <v>28</v>
      </c>
      <c r="K986" t="n">
        <v>2</v>
      </c>
      <c r="L986" t="n">
        <v>3</v>
      </c>
      <c r="M986" t="n">
        <v>1</v>
      </c>
      <c r="N986" t="n">
        <v>3</v>
      </c>
      <c r="O986" t="n">
        <v>1</v>
      </c>
      <c r="P986" t="n">
        <v>2</v>
      </c>
      <c r="Q986" t="n">
        <v>30</v>
      </c>
      <c r="R986" s="15" t="n">
        <v>598000</v>
      </c>
      <c r="S986" s="15" t="n">
        <v>0</v>
      </c>
      <c r="T986" s="15" t="n">
        <v>598000</v>
      </c>
      <c r="U986" s="15" t="n">
        <v>211500</v>
      </c>
      <c r="V986">
        <f>IFERROR(VLOOKUP(D986,Tablas_Equivalencia!$A$3:$B$8,2,FALSE),"Sin dato")</f>
        <v/>
      </c>
      <c r="W986">
        <f>IFERROR(VLOOKUP(L986,Tablas_Equivalencia!$D$3:$E$9,2,FALSE),"Sin dato")</f>
        <v/>
      </c>
      <c r="X986">
        <f>IF(I986=1,"Varón","Mujer")</f>
        <v/>
      </c>
      <c r="Y986">
        <f>IFERROR(VLOOKUP(M986,Tablas_Equivalencia!$G$3:$H$6,2,FALSE),"Sin dato")</f>
        <v/>
      </c>
      <c r="Z986">
        <f>IF(J986&lt;=24,"18-24","25-29")</f>
        <v/>
      </c>
      <c r="AA986">
        <f>IF(M986&lt;&gt;1,"",IF(P986=2,1,0))</f>
        <v/>
      </c>
      <c r="AB986">
        <f>IF(M986&lt;&gt;1,"",IF(O986&gt;=2,1,0))</f>
        <v/>
      </c>
      <c r="AC986">
        <f>IF(M986&lt;&gt;1,"",IF(OR(Q986=999,Q986=""),"",IF(OR(Q986&lt;35,Q986&gt;48),1,0)))</f>
        <v/>
      </c>
      <c r="AD986">
        <f>IF(COUNT(AA986:AC986)&lt;3,"",SUM(AA986:AC986))</f>
        <v/>
      </c>
      <c r="AE986">
        <f>IF(L986&gt;=4,2,IF(L986&gt;=2,1,0))</f>
        <v/>
      </c>
      <c r="AF986">
        <f>IF(L986&gt;=5,1,0)</f>
        <v/>
      </c>
      <c r="AG986">
        <f>AE986+AF986</f>
        <v/>
      </c>
      <c r="AH986" s="15">
        <f>IF(M986&lt;&gt;1,"",IF(OR(R986=-9,R986=""),"",R986))</f>
        <v/>
      </c>
      <c r="AI986">
        <f>IF(M986&lt;&gt;1,"",IF(OR(Q986=999,Q986=""),"",Q986))</f>
        <v/>
      </c>
    </row>
    <row r="987">
      <c r="A987" t="inlineStr">
        <is>
          <t>TQRMNOP105158</t>
        </is>
      </c>
      <c r="B987" t="n">
        <v>2025</v>
      </c>
      <c r="C987" t="n">
        <v>1</v>
      </c>
      <c r="D987" t="n">
        <v>1</v>
      </c>
      <c r="E987" t="inlineStr">
        <is>
          <t>S</t>
        </is>
      </c>
      <c r="F987" t="n">
        <v>32</v>
      </c>
      <c r="G987" t="n">
        <v>1209</v>
      </c>
      <c r="H987" t="n">
        <v>2</v>
      </c>
      <c r="I987" t="n">
        <v>2</v>
      </c>
      <c r="J987" t="n">
        <v>23</v>
      </c>
      <c r="K987" t="n">
        <v>2</v>
      </c>
      <c r="L987" t="n">
        <v>4</v>
      </c>
      <c r="M987" t="n">
        <v>3</v>
      </c>
      <c r="R987" s="15" t="n">
        <v>0</v>
      </c>
      <c r="S987" s="15" t="n">
        <v>34000</v>
      </c>
      <c r="T987" s="15" t="n">
        <v>34000</v>
      </c>
      <c r="U987" s="15" t="n">
        <v>83100</v>
      </c>
      <c r="V987">
        <f>IFERROR(VLOOKUP(D987,Tablas_Equivalencia!$A$3:$B$8,2,FALSE),"Sin dato")</f>
        <v/>
      </c>
      <c r="W987">
        <f>IFERROR(VLOOKUP(L987,Tablas_Equivalencia!$D$3:$E$9,2,FALSE),"Sin dato")</f>
        <v/>
      </c>
      <c r="X987">
        <f>IF(I987=1,"Varón","Mujer")</f>
        <v/>
      </c>
      <c r="Y987">
        <f>IFERROR(VLOOKUP(M987,Tablas_Equivalencia!$G$3:$H$6,2,FALSE),"Sin dato")</f>
        <v/>
      </c>
      <c r="Z987">
        <f>IF(J987&lt;=24,"18-24","25-29")</f>
        <v/>
      </c>
      <c r="AA987">
        <f>IF(M987&lt;&gt;1,"",IF(P987=2,1,0))</f>
        <v/>
      </c>
      <c r="AB987">
        <f>IF(M987&lt;&gt;1,"",IF(O987&gt;=2,1,0))</f>
        <v/>
      </c>
      <c r="AC987">
        <f>IF(M987&lt;&gt;1,"",IF(OR(Q987=999,Q987=""),"",IF(OR(Q987&lt;35,Q987&gt;48),1,0)))</f>
        <v/>
      </c>
      <c r="AD987">
        <f>IF(COUNT(AA987:AC987)&lt;3,"",SUM(AA987:AC987))</f>
        <v/>
      </c>
      <c r="AE987">
        <f>IF(L987&gt;=4,2,IF(L987&gt;=2,1,0))</f>
        <v/>
      </c>
      <c r="AF987">
        <f>IF(L987&gt;=5,1,0)</f>
        <v/>
      </c>
      <c r="AG987">
        <f>AE987+AF987</f>
        <v/>
      </c>
      <c r="AH987" s="15">
        <f>IF(M987&lt;&gt;1,"",IF(OR(R987=-9,R987=""),"",R987))</f>
        <v/>
      </c>
      <c r="AI987">
        <f>IF(M987&lt;&gt;1,"",IF(OR(Q987=999,Q987=""),"",Q987))</f>
        <v/>
      </c>
    </row>
    <row r="988">
      <c r="A988" t="inlineStr">
        <is>
          <t>TQRMNOP105160</t>
        </is>
      </c>
      <c r="B988" t="n">
        <v>2025</v>
      </c>
      <c r="C988" t="n">
        <v>1</v>
      </c>
      <c r="D988" t="n">
        <v>43</v>
      </c>
      <c r="E988" t="inlineStr">
        <is>
          <t>N</t>
        </is>
      </c>
      <c r="F988" t="n">
        <v>38</v>
      </c>
      <c r="G988" t="n">
        <v>1341</v>
      </c>
      <c r="H988" t="n">
        <v>1</v>
      </c>
      <c r="I988" t="n">
        <v>2</v>
      </c>
      <c r="J988" t="n">
        <v>24</v>
      </c>
      <c r="K988" t="n">
        <v>2</v>
      </c>
      <c r="L988" t="n">
        <v>6</v>
      </c>
      <c r="M988" t="n">
        <v>1</v>
      </c>
      <c r="N988" t="n">
        <v>1</v>
      </c>
      <c r="O988" t="n">
        <v>1</v>
      </c>
      <c r="P988" t="n">
        <v>1</v>
      </c>
      <c r="Q988" t="n">
        <v>57</v>
      </c>
      <c r="R988" s="15" t="n">
        <v>721000</v>
      </c>
      <c r="S988" s="15" t="n">
        <v>0</v>
      </c>
      <c r="T988" s="15" t="n">
        <v>721000</v>
      </c>
      <c r="U988" s="15" t="n">
        <v>306400</v>
      </c>
      <c r="V988">
        <f>IFERROR(VLOOKUP(D988,Tablas_Equivalencia!$A$3:$B$8,2,FALSE),"Sin dato")</f>
        <v/>
      </c>
      <c r="W988">
        <f>IFERROR(VLOOKUP(L988,Tablas_Equivalencia!$D$3:$E$9,2,FALSE),"Sin dato")</f>
        <v/>
      </c>
      <c r="X988">
        <f>IF(I988=1,"Varón","Mujer")</f>
        <v/>
      </c>
      <c r="Y988">
        <f>IFERROR(VLOOKUP(M988,Tablas_Equivalencia!$G$3:$H$6,2,FALSE),"Sin dato")</f>
        <v/>
      </c>
      <c r="Z988">
        <f>IF(J988&lt;=24,"18-24","25-29")</f>
        <v/>
      </c>
      <c r="AA988">
        <f>IF(M988&lt;&gt;1,"",IF(P988=2,1,0))</f>
        <v/>
      </c>
      <c r="AB988">
        <f>IF(M988&lt;&gt;1,"",IF(O988&gt;=2,1,0))</f>
        <v/>
      </c>
      <c r="AC988">
        <f>IF(M988&lt;&gt;1,"",IF(OR(Q988=999,Q988=""),"",IF(OR(Q988&lt;35,Q988&gt;48),1,0)))</f>
        <v/>
      </c>
      <c r="AD988">
        <f>IF(COUNT(AA988:AC988)&lt;3,"",SUM(AA988:AC988))</f>
        <v/>
      </c>
      <c r="AE988">
        <f>IF(L988&gt;=4,2,IF(L988&gt;=2,1,0))</f>
        <v/>
      </c>
      <c r="AF988">
        <f>IF(L988&gt;=5,1,0)</f>
        <v/>
      </c>
      <c r="AG988">
        <f>AE988+AF988</f>
        <v/>
      </c>
      <c r="AH988" s="15">
        <f>IF(M988&lt;&gt;1,"",IF(OR(R988=-9,R988=""),"",R988))</f>
        <v/>
      </c>
      <c r="AI988">
        <f>IF(M988&lt;&gt;1,"",IF(OR(Q988=999,Q988=""),"",Q988))</f>
        <v/>
      </c>
    </row>
    <row r="989">
      <c r="A989" t="inlineStr">
        <is>
          <t>TQRMNOP105161</t>
        </is>
      </c>
      <c r="B989" t="n">
        <v>2025</v>
      </c>
      <c r="C989" t="n">
        <v>1</v>
      </c>
      <c r="D989" t="n">
        <v>1</v>
      </c>
      <c r="E989" t="inlineStr">
        <is>
          <t>S</t>
        </is>
      </c>
      <c r="F989" t="n">
        <v>32</v>
      </c>
      <c r="G989" t="n">
        <v>812</v>
      </c>
      <c r="H989" t="n">
        <v>1</v>
      </c>
      <c r="I989" t="n">
        <v>2</v>
      </c>
      <c r="J989" t="n">
        <v>21</v>
      </c>
      <c r="K989" t="n">
        <v>2</v>
      </c>
      <c r="L989" t="n">
        <v>3</v>
      </c>
      <c r="M989" t="n">
        <v>1</v>
      </c>
      <c r="N989" t="n">
        <v>3</v>
      </c>
      <c r="O989" t="n">
        <v>3</v>
      </c>
      <c r="P989" t="n">
        <v>2</v>
      </c>
      <c r="Q989" t="n">
        <v>7</v>
      </c>
      <c r="R989" s="15" t="n">
        <v>154000</v>
      </c>
      <c r="S989" s="15" t="n">
        <v>0</v>
      </c>
      <c r="T989" s="15" t="n">
        <v>154000</v>
      </c>
      <c r="U989" s="15" t="n">
        <v>110700</v>
      </c>
      <c r="V989">
        <f>IFERROR(VLOOKUP(D989,Tablas_Equivalencia!$A$3:$B$8,2,FALSE),"Sin dato")</f>
        <v/>
      </c>
      <c r="W989">
        <f>IFERROR(VLOOKUP(L989,Tablas_Equivalencia!$D$3:$E$9,2,FALSE),"Sin dato")</f>
        <v/>
      </c>
      <c r="X989">
        <f>IF(I989=1,"Varón","Mujer")</f>
        <v/>
      </c>
      <c r="Y989">
        <f>IFERROR(VLOOKUP(M989,Tablas_Equivalencia!$G$3:$H$6,2,FALSE),"Sin dato")</f>
        <v/>
      </c>
      <c r="Z989">
        <f>IF(J989&lt;=24,"18-24","25-29")</f>
        <v/>
      </c>
      <c r="AA989">
        <f>IF(M989&lt;&gt;1,"",IF(P989=2,1,0))</f>
        <v/>
      </c>
      <c r="AB989">
        <f>IF(M989&lt;&gt;1,"",IF(O989&gt;=2,1,0))</f>
        <v/>
      </c>
      <c r="AC989">
        <f>IF(M989&lt;&gt;1,"",IF(OR(Q989=999,Q989=""),"",IF(OR(Q989&lt;35,Q989&gt;48),1,0)))</f>
        <v/>
      </c>
      <c r="AD989">
        <f>IF(COUNT(AA989:AC989)&lt;3,"",SUM(AA989:AC989))</f>
        <v/>
      </c>
      <c r="AE989">
        <f>IF(L989&gt;=4,2,IF(L989&gt;=2,1,0))</f>
        <v/>
      </c>
      <c r="AF989">
        <f>IF(L989&gt;=5,1,0)</f>
        <v/>
      </c>
      <c r="AG989">
        <f>AE989+AF989</f>
        <v/>
      </c>
      <c r="AH989" s="15">
        <f>IF(M989&lt;&gt;1,"",IF(OR(R989=-9,R989=""),"",R989))</f>
        <v/>
      </c>
      <c r="AI989">
        <f>IF(M989&lt;&gt;1,"",IF(OR(Q989=999,Q989=""),"",Q989))</f>
        <v/>
      </c>
    </row>
    <row r="990">
      <c r="A990" t="inlineStr">
        <is>
          <t>TQRMNOP105163</t>
        </is>
      </c>
      <c r="B990" t="n">
        <v>2025</v>
      </c>
      <c r="C990" t="n">
        <v>1</v>
      </c>
      <c r="D990" t="n">
        <v>40</v>
      </c>
      <c r="E990" t="inlineStr">
        <is>
          <t>N</t>
        </is>
      </c>
      <c r="F990" t="n">
        <v>22</v>
      </c>
      <c r="G990" t="n">
        <v>538</v>
      </c>
      <c r="H990" t="n">
        <v>2</v>
      </c>
      <c r="I990" t="n">
        <v>2</v>
      </c>
      <c r="J990" t="n">
        <v>27</v>
      </c>
      <c r="K990" t="n">
        <v>2</v>
      </c>
      <c r="L990" t="n">
        <v>6</v>
      </c>
      <c r="M990" t="n">
        <v>3</v>
      </c>
      <c r="R990" s="15" t="n">
        <v>0</v>
      </c>
      <c r="S990" s="15" t="n">
        <v>0</v>
      </c>
      <c r="T990" s="15" t="n">
        <v>0</v>
      </c>
      <c r="U990" s="15" t="n">
        <v>241400</v>
      </c>
      <c r="V990">
        <f>IFERROR(VLOOKUP(D990,Tablas_Equivalencia!$A$3:$B$8,2,FALSE),"Sin dato")</f>
        <v/>
      </c>
      <c r="W990">
        <f>IFERROR(VLOOKUP(L990,Tablas_Equivalencia!$D$3:$E$9,2,FALSE),"Sin dato")</f>
        <v/>
      </c>
      <c r="X990">
        <f>IF(I990=1,"Varón","Mujer")</f>
        <v/>
      </c>
      <c r="Y990">
        <f>IFERROR(VLOOKUP(M990,Tablas_Equivalencia!$G$3:$H$6,2,FALSE),"Sin dato")</f>
        <v/>
      </c>
      <c r="Z990">
        <f>IF(J990&lt;=24,"18-24","25-29")</f>
        <v/>
      </c>
      <c r="AA990">
        <f>IF(M990&lt;&gt;1,"",IF(P990=2,1,0))</f>
        <v/>
      </c>
      <c r="AB990">
        <f>IF(M990&lt;&gt;1,"",IF(O990&gt;=2,1,0))</f>
        <v/>
      </c>
      <c r="AC990">
        <f>IF(M990&lt;&gt;1,"",IF(OR(Q990=999,Q990=""),"",IF(OR(Q990&lt;35,Q990&gt;48),1,0)))</f>
        <v/>
      </c>
      <c r="AD990">
        <f>IF(COUNT(AA990:AC990)&lt;3,"",SUM(AA990:AC990))</f>
        <v/>
      </c>
      <c r="AE990">
        <f>IF(L990&gt;=4,2,IF(L990&gt;=2,1,0))</f>
        <v/>
      </c>
      <c r="AF990">
        <f>IF(L990&gt;=5,1,0)</f>
        <v/>
      </c>
      <c r="AG990">
        <f>AE990+AF990</f>
        <v/>
      </c>
      <c r="AH990" s="15">
        <f>IF(M990&lt;&gt;1,"",IF(OR(R990=-9,R990=""),"",R990))</f>
        <v/>
      </c>
      <c r="AI990">
        <f>IF(M990&lt;&gt;1,"",IF(OR(Q990=999,Q990=""),"",Q990))</f>
        <v/>
      </c>
    </row>
    <row r="991">
      <c r="A991" t="inlineStr">
        <is>
          <t>TQRMNOP105169</t>
        </is>
      </c>
      <c r="B991" t="n">
        <v>2025</v>
      </c>
      <c r="C991" t="n">
        <v>1</v>
      </c>
      <c r="D991" t="n">
        <v>41</v>
      </c>
      <c r="E991" t="inlineStr">
        <is>
          <t>S</t>
        </is>
      </c>
      <c r="F991" t="n">
        <v>8</v>
      </c>
      <c r="G991" t="n">
        <v>914</v>
      </c>
      <c r="H991" t="n">
        <v>2</v>
      </c>
      <c r="I991" t="n">
        <v>2</v>
      </c>
      <c r="J991" t="n">
        <v>22</v>
      </c>
      <c r="K991" t="n">
        <v>1</v>
      </c>
      <c r="L991" t="n">
        <v>5</v>
      </c>
      <c r="M991" t="n">
        <v>1</v>
      </c>
      <c r="N991" t="n">
        <v>2</v>
      </c>
      <c r="O991" t="n">
        <v>1</v>
      </c>
      <c r="P991" t="n">
        <v>1</v>
      </c>
      <c r="Q991" t="n">
        <v>63</v>
      </c>
      <c r="R991" s="15" t="n">
        <v>820000</v>
      </c>
      <c r="S991" s="15" t="n">
        <v>35000</v>
      </c>
      <c r="T991" s="15" t="n">
        <v>855000</v>
      </c>
      <c r="U991" s="15" t="n">
        <v>165800</v>
      </c>
      <c r="V991">
        <f>IFERROR(VLOOKUP(D991,Tablas_Equivalencia!$A$3:$B$8,2,FALSE),"Sin dato")</f>
        <v/>
      </c>
      <c r="W991">
        <f>IFERROR(VLOOKUP(L991,Tablas_Equivalencia!$D$3:$E$9,2,FALSE),"Sin dato")</f>
        <v/>
      </c>
      <c r="X991">
        <f>IF(I991=1,"Varón","Mujer")</f>
        <v/>
      </c>
      <c r="Y991">
        <f>IFERROR(VLOOKUP(M991,Tablas_Equivalencia!$G$3:$H$6,2,FALSE),"Sin dato")</f>
        <v/>
      </c>
      <c r="Z991">
        <f>IF(J991&lt;=24,"18-24","25-29")</f>
        <v/>
      </c>
      <c r="AA991">
        <f>IF(M991&lt;&gt;1,"",IF(P991=2,1,0))</f>
        <v/>
      </c>
      <c r="AB991">
        <f>IF(M991&lt;&gt;1,"",IF(O991&gt;=2,1,0))</f>
        <v/>
      </c>
      <c r="AC991">
        <f>IF(M991&lt;&gt;1,"",IF(OR(Q991=999,Q991=""),"",IF(OR(Q991&lt;35,Q991&gt;48),1,0)))</f>
        <v/>
      </c>
      <c r="AD991">
        <f>IF(COUNT(AA991:AC991)&lt;3,"",SUM(AA991:AC991))</f>
        <v/>
      </c>
      <c r="AE991">
        <f>IF(L991&gt;=4,2,IF(L991&gt;=2,1,0))</f>
        <v/>
      </c>
      <c r="AF991">
        <f>IF(L991&gt;=5,1,0)</f>
        <v/>
      </c>
      <c r="AG991">
        <f>AE991+AF991</f>
        <v/>
      </c>
      <c r="AH991" s="15">
        <f>IF(M991&lt;&gt;1,"",IF(OR(R991=-9,R991=""),"",R991))</f>
        <v/>
      </c>
      <c r="AI991">
        <f>IF(M991&lt;&gt;1,"",IF(OR(Q991=999,Q991=""),"",Q991))</f>
        <v/>
      </c>
    </row>
    <row r="992">
      <c r="A992" t="inlineStr">
        <is>
          <t>TQRMNOP105174</t>
        </is>
      </c>
      <c r="B992" t="n">
        <v>2025</v>
      </c>
      <c r="C992" t="n">
        <v>1</v>
      </c>
      <c r="D992" t="n">
        <v>1</v>
      </c>
      <c r="E992" t="inlineStr">
        <is>
          <t>S</t>
        </is>
      </c>
      <c r="F992" t="n">
        <v>32</v>
      </c>
      <c r="G992" t="n">
        <v>1135</v>
      </c>
      <c r="H992" t="n">
        <v>3</v>
      </c>
      <c r="I992" t="n">
        <v>1</v>
      </c>
      <c r="J992" t="n">
        <v>26</v>
      </c>
      <c r="K992" t="n">
        <v>1</v>
      </c>
      <c r="L992" t="n">
        <v>5</v>
      </c>
      <c r="M992" t="n">
        <v>2</v>
      </c>
      <c r="R992" s="15" t="n">
        <v>0</v>
      </c>
      <c r="S992" s="15" t="n">
        <v>68000</v>
      </c>
      <c r="T992" s="15" t="n">
        <v>68000</v>
      </c>
      <c r="U992" s="15" t="n">
        <v>248300</v>
      </c>
      <c r="V992">
        <f>IFERROR(VLOOKUP(D992,Tablas_Equivalencia!$A$3:$B$8,2,FALSE),"Sin dato")</f>
        <v/>
      </c>
      <c r="W992">
        <f>IFERROR(VLOOKUP(L992,Tablas_Equivalencia!$D$3:$E$9,2,FALSE),"Sin dato")</f>
        <v/>
      </c>
      <c r="X992">
        <f>IF(I992=1,"Varón","Mujer")</f>
        <v/>
      </c>
      <c r="Y992">
        <f>IFERROR(VLOOKUP(M992,Tablas_Equivalencia!$G$3:$H$6,2,FALSE),"Sin dato")</f>
        <v/>
      </c>
      <c r="Z992">
        <f>IF(J992&lt;=24,"18-24","25-29")</f>
        <v/>
      </c>
      <c r="AA992">
        <f>IF(M992&lt;&gt;1,"",IF(P992=2,1,0))</f>
        <v/>
      </c>
      <c r="AB992">
        <f>IF(M992&lt;&gt;1,"",IF(O992&gt;=2,1,0))</f>
        <v/>
      </c>
      <c r="AC992">
        <f>IF(M992&lt;&gt;1,"",IF(OR(Q992=999,Q992=""),"",IF(OR(Q992&lt;35,Q992&gt;48),1,0)))</f>
        <v/>
      </c>
      <c r="AD992">
        <f>IF(COUNT(AA992:AC992)&lt;3,"",SUM(AA992:AC992))</f>
        <v/>
      </c>
      <c r="AE992">
        <f>IF(L992&gt;=4,2,IF(L992&gt;=2,1,0))</f>
        <v/>
      </c>
      <c r="AF992">
        <f>IF(L992&gt;=5,1,0)</f>
        <v/>
      </c>
      <c r="AG992">
        <f>AE992+AF992</f>
        <v/>
      </c>
      <c r="AH992" s="15">
        <f>IF(M992&lt;&gt;1,"",IF(OR(R992=-9,R992=""),"",R992))</f>
        <v/>
      </c>
      <c r="AI992">
        <f>IF(M992&lt;&gt;1,"",IF(OR(Q992=999,Q992=""),"",Q992))</f>
        <v/>
      </c>
    </row>
    <row r="993">
      <c r="A993" t="inlineStr">
        <is>
          <t>TQRMNOP105176</t>
        </is>
      </c>
      <c r="B993" t="n">
        <v>2025</v>
      </c>
      <c r="C993" t="n">
        <v>1</v>
      </c>
      <c r="D993" t="n">
        <v>43</v>
      </c>
      <c r="E993" t="inlineStr">
        <is>
          <t>N</t>
        </is>
      </c>
      <c r="F993" t="n">
        <v>26</v>
      </c>
      <c r="G993" t="n">
        <v>1423</v>
      </c>
      <c r="H993" t="n">
        <v>1</v>
      </c>
      <c r="I993" t="n">
        <v>1</v>
      </c>
      <c r="J993" t="n">
        <v>21</v>
      </c>
      <c r="K993" t="n">
        <v>2</v>
      </c>
      <c r="L993" t="n">
        <v>6</v>
      </c>
      <c r="M993" t="n">
        <v>2</v>
      </c>
      <c r="R993" s="15" t="n">
        <v>0</v>
      </c>
      <c r="S993" s="15" t="n">
        <v>0</v>
      </c>
      <c r="T993" s="15" t="n">
        <v>0</v>
      </c>
      <c r="U993" s="15" t="n">
        <v>279000</v>
      </c>
      <c r="V993">
        <f>IFERROR(VLOOKUP(D993,Tablas_Equivalencia!$A$3:$B$8,2,FALSE),"Sin dato")</f>
        <v/>
      </c>
      <c r="W993">
        <f>IFERROR(VLOOKUP(L993,Tablas_Equivalencia!$D$3:$E$9,2,FALSE),"Sin dato")</f>
        <v/>
      </c>
      <c r="X993">
        <f>IF(I993=1,"Varón","Mujer")</f>
        <v/>
      </c>
      <c r="Y993">
        <f>IFERROR(VLOOKUP(M993,Tablas_Equivalencia!$G$3:$H$6,2,FALSE),"Sin dato")</f>
        <v/>
      </c>
      <c r="Z993">
        <f>IF(J993&lt;=24,"18-24","25-29")</f>
        <v/>
      </c>
      <c r="AA993">
        <f>IF(M993&lt;&gt;1,"",IF(P993=2,1,0))</f>
        <v/>
      </c>
      <c r="AB993">
        <f>IF(M993&lt;&gt;1,"",IF(O993&gt;=2,1,0))</f>
        <v/>
      </c>
      <c r="AC993">
        <f>IF(M993&lt;&gt;1,"",IF(OR(Q993=999,Q993=""),"",IF(OR(Q993&lt;35,Q993&gt;48),1,0)))</f>
        <v/>
      </c>
      <c r="AD993">
        <f>IF(COUNT(AA993:AC993)&lt;3,"",SUM(AA993:AC993))</f>
        <v/>
      </c>
      <c r="AE993">
        <f>IF(L993&gt;=4,2,IF(L993&gt;=2,1,0))</f>
        <v/>
      </c>
      <c r="AF993">
        <f>IF(L993&gt;=5,1,0)</f>
        <v/>
      </c>
      <c r="AG993">
        <f>AE993+AF993</f>
        <v/>
      </c>
      <c r="AH993" s="15">
        <f>IF(M993&lt;&gt;1,"",IF(OR(R993=-9,R993=""),"",R993))</f>
        <v/>
      </c>
      <c r="AI993">
        <f>IF(M993&lt;&gt;1,"",IF(OR(Q993=999,Q993=""),"",Q993))</f>
        <v/>
      </c>
    </row>
    <row r="994">
      <c r="A994" t="inlineStr">
        <is>
          <t>TQRMNOP105177</t>
        </is>
      </c>
      <c r="B994" t="n">
        <v>2025</v>
      </c>
      <c r="C994" t="n">
        <v>1</v>
      </c>
      <c r="D994" t="n">
        <v>41</v>
      </c>
      <c r="E994" t="inlineStr">
        <is>
          <t>N</t>
        </is>
      </c>
      <c r="F994" t="n">
        <v>12</v>
      </c>
      <c r="G994" t="n">
        <v>785</v>
      </c>
      <c r="H994" t="n">
        <v>2</v>
      </c>
      <c r="I994" t="n">
        <v>2</v>
      </c>
      <c r="J994" t="n">
        <v>18</v>
      </c>
      <c r="K994" t="n">
        <v>2</v>
      </c>
      <c r="L994" t="n">
        <v>1</v>
      </c>
      <c r="M994" t="n">
        <v>1</v>
      </c>
      <c r="N994" t="n">
        <v>2</v>
      </c>
      <c r="O994" t="n">
        <v>2</v>
      </c>
      <c r="P994" t="n">
        <v>2</v>
      </c>
      <c r="Q994" t="n">
        <v>13</v>
      </c>
      <c r="R994" s="15" t="n">
        <v>-9</v>
      </c>
      <c r="S994" s="15" t="n">
        <v>0</v>
      </c>
      <c r="T994" s="15" t="n">
        <v>0</v>
      </c>
      <c r="U994" s="15" t="n">
        <v>128300</v>
      </c>
      <c r="V994">
        <f>IFERROR(VLOOKUP(D994,Tablas_Equivalencia!$A$3:$B$8,2,FALSE),"Sin dato")</f>
        <v/>
      </c>
      <c r="W994">
        <f>IFERROR(VLOOKUP(L994,Tablas_Equivalencia!$D$3:$E$9,2,FALSE),"Sin dato")</f>
        <v/>
      </c>
      <c r="X994">
        <f>IF(I994=1,"Varón","Mujer")</f>
        <v/>
      </c>
      <c r="Y994">
        <f>IFERROR(VLOOKUP(M994,Tablas_Equivalencia!$G$3:$H$6,2,FALSE),"Sin dato")</f>
        <v/>
      </c>
      <c r="Z994">
        <f>IF(J994&lt;=24,"18-24","25-29")</f>
        <v/>
      </c>
      <c r="AA994">
        <f>IF(M994&lt;&gt;1,"",IF(P994=2,1,0))</f>
        <v/>
      </c>
      <c r="AB994">
        <f>IF(M994&lt;&gt;1,"",IF(O994&gt;=2,1,0))</f>
        <v/>
      </c>
      <c r="AC994">
        <f>IF(M994&lt;&gt;1,"",IF(OR(Q994=999,Q994=""),"",IF(OR(Q994&lt;35,Q994&gt;48),1,0)))</f>
        <v/>
      </c>
      <c r="AD994">
        <f>IF(COUNT(AA994:AC994)&lt;3,"",SUM(AA994:AC994))</f>
        <v/>
      </c>
      <c r="AE994">
        <f>IF(L994&gt;=4,2,IF(L994&gt;=2,1,0))</f>
        <v/>
      </c>
      <c r="AF994">
        <f>IF(L994&gt;=5,1,0)</f>
        <v/>
      </c>
      <c r="AG994">
        <f>AE994+AF994</f>
        <v/>
      </c>
      <c r="AH994" s="15">
        <f>IF(M994&lt;&gt;1,"",IF(OR(R994=-9,R994=""),"",R994))</f>
        <v/>
      </c>
      <c r="AI994">
        <f>IF(M994&lt;&gt;1,"",IF(OR(Q994=999,Q994=""),"",Q994))</f>
        <v/>
      </c>
    </row>
    <row r="995">
      <c r="A995" t="inlineStr">
        <is>
          <t>TQRMNOP105187</t>
        </is>
      </c>
      <c r="B995" t="n">
        <v>2025</v>
      </c>
      <c r="C995" t="n">
        <v>1</v>
      </c>
      <c r="D995" t="n">
        <v>41</v>
      </c>
      <c r="E995" t="inlineStr">
        <is>
          <t>S</t>
        </is>
      </c>
      <c r="F995" t="n">
        <v>8</v>
      </c>
      <c r="G995" t="n">
        <v>1037</v>
      </c>
      <c r="H995" t="n">
        <v>3</v>
      </c>
      <c r="I995" t="n">
        <v>1</v>
      </c>
      <c r="J995" t="n">
        <v>24</v>
      </c>
      <c r="K995" t="n">
        <v>1</v>
      </c>
      <c r="L995" t="n">
        <v>5</v>
      </c>
      <c r="M995" t="n">
        <v>3</v>
      </c>
      <c r="R995" s="15" t="n">
        <v>0</v>
      </c>
      <c r="S995" s="15" t="n">
        <v>0</v>
      </c>
      <c r="T995" s="15" t="n">
        <v>0</v>
      </c>
      <c r="U995" s="15" t="n">
        <v>167300</v>
      </c>
      <c r="V995">
        <f>IFERROR(VLOOKUP(D995,Tablas_Equivalencia!$A$3:$B$8,2,FALSE),"Sin dato")</f>
        <v/>
      </c>
      <c r="W995">
        <f>IFERROR(VLOOKUP(L995,Tablas_Equivalencia!$D$3:$E$9,2,FALSE),"Sin dato")</f>
        <v/>
      </c>
      <c r="X995">
        <f>IF(I995=1,"Varón","Mujer")</f>
        <v/>
      </c>
      <c r="Y995">
        <f>IFERROR(VLOOKUP(M995,Tablas_Equivalencia!$G$3:$H$6,2,FALSE),"Sin dato")</f>
        <v/>
      </c>
      <c r="Z995">
        <f>IF(J995&lt;=24,"18-24","25-29")</f>
        <v/>
      </c>
      <c r="AA995">
        <f>IF(M995&lt;&gt;1,"",IF(P995=2,1,0))</f>
        <v/>
      </c>
      <c r="AB995">
        <f>IF(M995&lt;&gt;1,"",IF(O995&gt;=2,1,0))</f>
        <v/>
      </c>
      <c r="AC995">
        <f>IF(M995&lt;&gt;1,"",IF(OR(Q995=999,Q995=""),"",IF(OR(Q995&lt;35,Q995&gt;48),1,0)))</f>
        <v/>
      </c>
      <c r="AD995">
        <f>IF(COUNT(AA995:AC995)&lt;3,"",SUM(AA995:AC995))</f>
        <v/>
      </c>
      <c r="AE995">
        <f>IF(L995&gt;=4,2,IF(L995&gt;=2,1,0))</f>
        <v/>
      </c>
      <c r="AF995">
        <f>IF(L995&gt;=5,1,0)</f>
        <v/>
      </c>
      <c r="AG995">
        <f>AE995+AF995</f>
        <v/>
      </c>
      <c r="AH995" s="15">
        <f>IF(M995&lt;&gt;1,"",IF(OR(R995=-9,R995=""),"",R995))</f>
        <v/>
      </c>
      <c r="AI995">
        <f>IF(M995&lt;&gt;1,"",IF(OR(Q995=999,Q995=""),"",Q995))</f>
        <v/>
      </c>
    </row>
    <row r="996">
      <c r="A996" t="inlineStr">
        <is>
          <t>TQRMNOP105188</t>
        </is>
      </c>
      <c r="B996" t="n">
        <v>2025</v>
      </c>
      <c r="C996" t="n">
        <v>1</v>
      </c>
      <c r="D996" t="n">
        <v>41</v>
      </c>
      <c r="E996" t="inlineStr">
        <is>
          <t>N</t>
        </is>
      </c>
      <c r="F996" t="n">
        <v>15</v>
      </c>
      <c r="G996" t="n">
        <v>1120</v>
      </c>
      <c r="H996" t="n">
        <v>1</v>
      </c>
      <c r="I996" t="n">
        <v>1</v>
      </c>
      <c r="J996" t="n">
        <v>22</v>
      </c>
      <c r="K996" t="n">
        <v>2</v>
      </c>
      <c r="L996" t="n">
        <v>2</v>
      </c>
      <c r="M996" t="n">
        <v>1</v>
      </c>
      <c r="N996" t="n">
        <v>1</v>
      </c>
      <c r="O996" t="n">
        <v>2</v>
      </c>
      <c r="P996" t="n">
        <v>2</v>
      </c>
      <c r="Q996" t="n">
        <v>20</v>
      </c>
      <c r="R996" s="15" t="n">
        <v>184000</v>
      </c>
      <c r="S996" s="15" t="n">
        <v>0</v>
      </c>
      <c r="T996" s="15" t="n">
        <v>184000</v>
      </c>
      <c r="U996" s="15" t="n">
        <v>109900</v>
      </c>
      <c r="V996">
        <f>IFERROR(VLOOKUP(D996,Tablas_Equivalencia!$A$3:$B$8,2,FALSE),"Sin dato")</f>
        <v/>
      </c>
      <c r="W996">
        <f>IFERROR(VLOOKUP(L996,Tablas_Equivalencia!$D$3:$E$9,2,FALSE),"Sin dato")</f>
        <v/>
      </c>
      <c r="X996">
        <f>IF(I996=1,"Varón","Mujer")</f>
        <v/>
      </c>
      <c r="Y996">
        <f>IFERROR(VLOOKUP(M996,Tablas_Equivalencia!$G$3:$H$6,2,FALSE),"Sin dato")</f>
        <v/>
      </c>
      <c r="Z996">
        <f>IF(J996&lt;=24,"18-24","25-29")</f>
        <v/>
      </c>
      <c r="AA996">
        <f>IF(M996&lt;&gt;1,"",IF(P996=2,1,0))</f>
        <v/>
      </c>
      <c r="AB996">
        <f>IF(M996&lt;&gt;1,"",IF(O996&gt;=2,1,0))</f>
        <v/>
      </c>
      <c r="AC996">
        <f>IF(M996&lt;&gt;1,"",IF(OR(Q996=999,Q996=""),"",IF(OR(Q996&lt;35,Q996&gt;48),1,0)))</f>
        <v/>
      </c>
      <c r="AD996">
        <f>IF(COUNT(AA996:AC996)&lt;3,"",SUM(AA996:AC996))</f>
        <v/>
      </c>
      <c r="AE996">
        <f>IF(L996&gt;=4,2,IF(L996&gt;=2,1,0))</f>
        <v/>
      </c>
      <c r="AF996">
        <f>IF(L996&gt;=5,1,0)</f>
        <v/>
      </c>
      <c r="AG996">
        <f>AE996+AF996</f>
        <v/>
      </c>
      <c r="AH996" s="15">
        <f>IF(M996&lt;&gt;1,"",IF(OR(R996=-9,R996=""),"",R996))</f>
        <v/>
      </c>
      <c r="AI996">
        <f>IF(M996&lt;&gt;1,"",IF(OR(Q996=999,Q996=""),"",Q996))</f>
        <v/>
      </c>
    </row>
    <row r="997">
      <c r="A997" t="inlineStr">
        <is>
          <t>TQRMNOP105190</t>
        </is>
      </c>
      <c r="B997" t="n">
        <v>2025</v>
      </c>
      <c r="C997" t="n">
        <v>1</v>
      </c>
      <c r="D997" t="n">
        <v>41</v>
      </c>
      <c r="E997" t="inlineStr">
        <is>
          <t>N</t>
        </is>
      </c>
      <c r="F997" t="n">
        <v>15</v>
      </c>
      <c r="G997" t="n">
        <v>1467</v>
      </c>
      <c r="H997" t="n">
        <v>1</v>
      </c>
      <c r="I997" t="n">
        <v>2</v>
      </c>
      <c r="J997" t="n">
        <v>27</v>
      </c>
      <c r="K997" t="n">
        <v>2</v>
      </c>
      <c r="L997" t="n">
        <v>6</v>
      </c>
      <c r="M997" t="n">
        <v>1</v>
      </c>
      <c r="N997" t="n">
        <v>2</v>
      </c>
      <c r="O997" t="n">
        <v>1</v>
      </c>
      <c r="P997" t="n">
        <v>1</v>
      </c>
      <c r="Q997" t="n">
        <v>31</v>
      </c>
      <c r="R997" s="15" t="n">
        <v>524000</v>
      </c>
      <c r="S997" s="15" t="n">
        <v>0</v>
      </c>
      <c r="T997" s="15" t="n">
        <v>524000</v>
      </c>
      <c r="U997" s="15" t="n">
        <v>53700</v>
      </c>
      <c r="V997">
        <f>IFERROR(VLOOKUP(D997,Tablas_Equivalencia!$A$3:$B$8,2,FALSE),"Sin dato")</f>
        <v/>
      </c>
      <c r="W997">
        <f>IFERROR(VLOOKUP(L997,Tablas_Equivalencia!$D$3:$E$9,2,FALSE),"Sin dato")</f>
        <v/>
      </c>
      <c r="X997">
        <f>IF(I997=1,"Varón","Mujer")</f>
        <v/>
      </c>
      <c r="Y997">
        <f>IFERROR(VLOOKUP(M997,Tablas_Equivalencia!$G$3:$H$6,2,FALSE),"Sin dato")</f>
        <v/>
      </c>
      <c r="Z997">
        <f>IF(J997&lt;=24,"18-24","25-29")</f>
        <v/>
      </c>
      <c r="AA997">
        <f>IF(M997&lt;&gt;1,"",IF(P997=2,1,0))</f>
        <v/>
      </c>
      <c r="AB997">
        <f>IF(M997&lt;&gt;1,"",IF(O997&gt;=2,1,0))</f>
        <v/>
      </c>
      <c r="AC997">
        <f>IF(M997&lt;&gt;1,"",IF(OR(Q997=999,Q997=""),"",IF(OR(Q997&lt;35,Q997&gt;48),1,0)))</f>
        <v/>
      </c>
      <c r="AD997">
        <f>IF(COUNT(AA997:AC997)&lt;3,"",SUM(AA997:AC997))</f>
        <v/>
      </c>
      <c r="AE997">
        <f>IF(L997&gt;=4,2,IF(L997&gt;=2,1,0))</f>
        <v/>
      </c>
      <c r="AF997">
        <f>IF(L997&gt;=5,1,0)</f>
        <v/>
      </c>
      <c r="AG997">
        <f>AE997+AF997</f>
        <v/>
      </c>
      <c r="AH997" s="15">
        <f>IF(M997&lt;&gt;1,"",IF(OR(R997=-9,R997=""),"",R997))</f>
        <v/>
      </c>
      <c r="AI997">
        <f>IF(M997&lt;&gt;1,"",IF(OR(Q997=999,Q997=""),"",Q997))</f>
        <v/>
      </c>
    </row>
    <row r="998">
      <c r="A998" t="inlineStr">
        <is>
          <t>TQRMNOP105200</t>
        </is>
      </c>
      <c r="B998" t="n">
        <v>2025</v>
      </c>
      <c r="C998" t="n">
        <v>1</v>
      </c>
      <c r="D998" t="n">
        <v>41</v>
      </c>
      <c r="E998" t="inlineStr">
        <is>
          <t>S</t>
        </is>
      </c>
      <c r="F998" t="n">
        <v>8</v>
      </c>
      <c r="G998" t="n">
        <v>1211</v>
      </c>
      <c r="H998" t="n">
        <v>1</v>
      </c>
      <c r="I998" t="n">
        <v>1</v>
      </c>
      <c r="J998" t="n">
        <v>27</v>
      </c>
      <c r="K998" t="n">
        <v>1</v>
      </c>
      <c r="L998" t="n">
        <v>4</v>
      </c>
      <c r="M998" t="n">
        <v>1</v>
      </c>
      <c r="N998" t="n">
        <v>3</v>
      </c>
      <c r="O998" t="n">
        <v>3</v>
      </c>
      <c r="P998" t="n">
        <v>2</v>
      </c>
      <c r="Q998" t="n">
        <v>57</v>
      </c>
      <c r="R998" s="15" t="n">
        <v>1537000</v>
      </c>
      <c r="S998" s="15" t="n">
        <v>0</v>
      </c>
      <c r="T998" s="15" t="n">
        <v>1537000</v>
      </c>
      <c r="U998" s="15" t="n">
        <v>146400</v>
      </c>
      <c r="V998">
        <f>IFERROR(VLOOKUP(D998,Tablas_Equivalencia!$A$3:$B$8,2,FALSE),"Sin dato")</f>
        <v/>
      </c>
      <c r="W998">
        <f>IFERROR(VLOOKUP(L998,Tablas_Equivalencia!$D$3:$E$9,2,FALSE),"Sin dato")</f>
        <v/>
      </c>
      <c r="X998">
        <f>IF(I998=1,"Varón","Mujer")</f>
        <v/>
      </c>
      <c r="Y998">
        <f>IFERROR(VLOOKUP(M998,Tablas_Equivalencia!$G$3:$H$6,2,FALSE),"Sin dato")</f>
        <v/>
      </c>
      <c r="Z998">
        <f>IF(J998&lt;=24,"18-24","25-29")</f>
        <v/>
      </c>
      <c r="AA998">
        <f>IF(M998&lt;&gt;1,"",IF(P998=2,1,0))</f>
        <v/>
      </c>
      <c r="AB998">
        <f>IF(M998&lt;&gt;1,"",IF(O998&gt;=2,1,0))</f>
        <v/>
      </c>
      <c r="AC998">
        <f>IF(M998&lt;&gt;1,"",IF(OR(Q998=999,Q998=""),"",IF(OR(Q998&lt;35,Q998&gt;48),1,0)))</f>
        <v/>
      </c>
      <c r="AD998">
        <f>IF(COUNT(AA998:AC998)&lt;3,"",SUM(AA998:AC998))</f>
        <v/>
      </c>
      <c r="AE998">
        <f>IF(L998&gt;=4,2,IF(L998&gt;=2,1,0))</f>
        <v/>
      </c>
      <c r="AF998">
        <f>IF(L998&gt;=5,1,0)</f>
        <v/>
      </c>
      <c r="AG998">
        <f>AE998+AF998</f>
        <v/>
      </c>
      <c r="AH998" s="15">
        <f>IF(M998&lt;&gt;1,"",IF(OR(R998=-9,R998=""),"",R998))</f>
        <v/>
      </c>
      <c r="AI998">
        <f>IF(M998&lt;&gt;1,"",IF(OR(Q998=999,Q998=""),"",Q998))</f>
        <v/>
      </c>
    </row>
    <row r="999">
      <c r="A999" t="inlineStr">
        <is>
          <t>TQRMNOP105201</t>
        </is>
      </c>
      <c r="B999" t="n">
        <v>2025</v>
      </c>
      <c r="C999" t="n">
        <v>1</v>
      </c>
      <c r="D999" t="n">
        <v>1</v>
      </c>
      <c r="E999" t="inlineStr">
        <is>
          <t>S</t>
        </is>
      </c>
      <c r="F999" t="n">
        <v>33</v>
      </c>
      <c r="G999" t="n">
        <v>1474</v>
      </c>
      <c r="H999" t="n">
        <v>3</v>
      </c>
      <c r="I999" t="n">
        <v>1</v>
      </c>
      <c r="J999" t="n">
        <v>19</v>
      </c>
      <c r="K999" t="n">
        <v>2</v>
      </c>
      <c r="L999" t="n">
        <v>4</v>
      </c>
      <c r="M999" t="n">
        <v>1</v>
      </c>
      <c r="N999" t="n">
        <v>2</v>
      </c>
      <c r="O999" t="n">
        <v>2</v>
      </c>
      <c r="P999" t="n">
        <v>2</v>
      </c>
      <c r="Q999" t="n">
        <v>37</v>
      </c>
      <c r="R999" s="15" t="n">
        <v>625000</v>
      </c>
      <c r="S999" s="15" t="n">
        <v>0</v>
      </c>
      <c r="T999" s="15" t="n">
        <v>625000</v>
      </c>
      <c r="U999" s="15" t="n">
        <v>179000</v>
      </c>
      <c r="V999">
        <f>IFERROR(VLOOKUP(D999,Tablas_Equivalencia!$A$3:$B$8,2,FALSE),"Sin dato")</f>
        <v/>
      </c>
      <c r="W999">
        <f>IFERROR(VLOOKUP(L999,Tablas_Equivalencia!$D$3:$E$9,2,FALSE),"Sin dato")</f>
        <v/>
      </c>
      <c r="X999">
        <f>IF(I999=1,"Varón","Mujer")</f>
        <v/>
      </c>
      <c r="Y999">
        <f>IFERROR(VLOOKUP(M999,Tablas_Equivalencia!$G$3:$H$6,2,FALSE),"Sin dato")</f>
        <v/>
      </c>
      <c r="Z999">
        <f>IF(J999&lt;=24,"18-24","25-29")</f>
        <v/>
      </c>
      <c r="AA999">
        <f>IF(M999&lt;&gt;1,"",IF(P999=2,1,0))</f>
        <v/>
      </c>
      <c r="AB999">
        <f>IF(M999&lt;&gt;1,"",IF(O999&gt;=2,1,0))</f>
        <v/>
      </c>
      <c r="AC999">
        <f>IF(M999&lt;&gt;1,"",IF(OR(Q999=999,Q999=""),"",IF(OR(Q999&lt;35,Q999&gt;48),1,0)))</f>
        <v/>
      </c>
      <c r="AD999">
        <f>IF(COUNT(AA999:AC999)&lt;3,"",SUM(AA999:AC999))</f>
        <v/>
      </c>
      <c r="AE999">
        <f>IF(L999&gt;=4,2,IF(L999&gt;=2,1,0))</f>
        <v/>
      </c>
      <c r="AF999">
        <f>IF(L999&gt;=5,1,0)</f>
        <v/>
      </c>
      <c r="AG999">
        <f>AE999+AF999</f>
        <v/>
      </c>
      <c r="AH999" s="15">
        <f>IF(M999&lt;&gt;1,"",IF(OR(R999=-9,R999=""),"",R999))</f>
        <v/>
      </c>
      <c r="AI999">
        <f>IF(M999&lt;&gt;1,"",IF(OR(Q999=999,Q999=""),"",Q999))</f>
        <v/>
      </c>
    </row>
    <row r="1000">
      <c r="A1000" t="inlineStr">
        <is>
          <t>TQRMNOP105203</t>
        </is>
      </c>
      <c r="B1000" t="n">
        <v>2025</v>
      </c>
      <c r="C1000" t="n">
        <v>1</v>
      </c>
      <c r="D1000" t="n">
        <v>40</v>
      </c>
      <c r="E1000" t="inlineStr">
        <is>
          <t>N</t>
        </is>
      </c>
      <c r="F1000" t="n">
        <v>9</v>
      </c>
      <c r="G1000" t="n">
        <v>1714</v>
      </c>
      <c r="H1000" t="n">
        <v>3</v>
      </c>
      <c r="I1000" t="n">
        <v>1</v>
      </c>
      <c r="J1000" t="n">
        <v>27</v>
      </c>
      <c r="K1000" t="n">
        <v>2</v>
      </c>
      <c r="L1000" t="n">
        <v>3</v>
      </c>
      <c r="M1000" t="n">
        <v>3</v>
      </c>
      <c r="R1000" s="15" t="n">
        <v>0</v>
      </c>
      <c r="S1000" s="15" t="n">
        <v>0</v>
      </c>
      <c r="T1000" s="15" t="n">
        <v>0</v>
      </c>
      <c r="U1000" s="15" t="n">
        <v>62200</v>
      </c>
      <c r="V1000">
        <f>IFERROR(VLOOKUP(D1000,Tablas_Equivalencia!$A$3:$B$8,2,FALSE),"Sin dato")</f>
        <v/>
      </c>
      <c r="W1000">
        <f>IFERROR(VLOOKUP(L1000,Tablas_Equivalencia!$D$3:$E$9,2,FALSE),"Sin dato")</f>
        <v/>
      </c>
      <c r="X1000">
        <f>IF(I1000=1,"Varón","Mujer")</f>
        <v/>
      </c>
      <c r="Y1000">
        <f>IFERROR(VLOOKUP(M1000,Tablas_Equivalencia!$G$3:$H$6,2,FALSE),"Sin dato")</f>
        <v/>
      </c>
      <c r="Z1000">
        <f>IF(J1000&lt;=24,"18-24","25-29")</f>
        <v/>
      </c>
      <c r="AA1000">
        <f>IF(M1000&lt;&gt;1,"",IF(P1000=2,1,0))</f>
        <v/>
      </c>
      <c r="AB1000">
        <f>IF(M1000&lt;&gt;1,"",IF(O1000&gt;=2,1,0))</f>
        <v/>
      </c>
      <c r="AC1000">
        <f>IF(M1000&lt;&gt;1,"",IF(OR(Q1000=999,Q1000=""),"",IF(OR(Q1000&lt;35,Q1000&gt;48),1,0)))</f>
        <v/>
      </c>
      <c r="AD1000">
        <f>IF(COUNT(AA1000:AC1000)&lt;3,"",SUM(AA1000:AC1000))</f>
        <v/>
      </c>
      <c r="AE1000">
        <f>IF(L1000&gt;=4,2,IF(L1000&gt;=2,1,0))</f>
        <v/>
      </c>
      <c r="AF1000">
        <f>IF(L1000&gt;=5,1,0)</f>
        <v/>
      </c>
      <c r="AG1000">
        <f>AE1000+AF1000</f>
        <v/>
      </c>
      <c r="AH1000" s="15">
        <f>IF(M1000&lt;&gt;1,"",IF(OR(R1000=-9,R1000=""),"",R1000))</f>
        <v/>
      </c>
      <c r="AI1000">
        <f>IF(M1000&lt;&gt;1,"",IF(OR(Q1000=999,Q1000=""),"",Q1000))</f>
        <v/>
      </c>
    </row>
    <row r="1001">
      <c r="A1001" t="inlineStr">
        <is>
          <t>TQRMNOP105210</t>
        </is>
      </c>
      <c r="B1001" t="n">
        <v>2025</v>
      </c>
      <c r="C1001" t="n">
        <v>1</v>
      </c>
      <c r="D1001" t="n">
        <v>41</v>
      </c>
      <c r="E1001" t="inlineStr">
        <is>
          <t>N</t>
        </is>
      </c>
      <c r="F1001" t="n">
        <v>15</v>
      </c>
      <c r="G1001" t="n">
        <v>894</v>
      </c>
      <c r="H1001" t="n">
        <v>3</v>
      </c>
      <c r="I1001" t="n">
        <v>2</v>
      </c>
      <c r="J1001" t="n">
        <v>29</v>
      </c>
      <c r="K1001" t="n">
        <v>1</v>
      </c>
      <c r="L1001" t="n">
        <v>5</v>
      </c>
      <c r="M1001" t="n">
        <v>1</v>
      </c>
      <c r="N1001" t="n">
        <v>3</v>
      </c>
      <c r="O1001" t="n">
        <v>1</v>
      </c>
      <c r="P1001" t="n">
        <v>1</v>
      </c>
      <c r="Q1001" t="n">
        <v>52</v>
      </c>
      <c r="R1001" s="15" t="n">
        <v>1355000</v>
      </c>
      <c r="S1001" s="15" t="n">
        <v>0</v>
      </c>
      <c r="T1001" s="15" t="n">
        <v>1355000</v>
      </c>
      <c r="U1001" s="15" t="n">
        <v>221100</v>
      </c>
      <c r="V1001">
        <f>IFERROR(VLOOKUP(D1001,Tablas_Equivalencia!$A$3:$B$8,2,FALSE),"Sin dato")</f>
        <v/>
      </c>
      <c r="W1001">
        <f>IFERROR(VLOOKUP(L1001,Tablas_Equivalencia!$D$3:$E$9,2,FALSE),"Sin dato")</f>
        <v/>
      </c>
      <c r="X1001">
        <f>IF(I1001=1,"Varón","Mujer")</f>
        <v/>
      </c>
      <c r="Y1001">
        <f>IFERROR(VLOOKUP(M1001,Tablas_Equivalencia!$G$3:$H$6,2,FALSE),"Sin dato")</f>
        <v/>
      </c>
      <c r="Z1001">
        <f>IF(J1001&lt;=24,"18-24","25-29")</f>
        <v/>
      </c>
      <c r="AA1001">
        <f>IF(M1001&lt;&gt;1,"",IF(P1001=2,1,0))</f>
        <v/>
      </c>
      <c r="AB1001">
        <f>IF(M1001&lt;&gt;1,"",IF(O1001&gt;=2,1,0))</f>
        <v/>
      </c>
      <c r="AC1001">
        <f>IF(M1001&lt;&gt;1,"",IF(OR(Q1001=999,Q1001=""),"",IF(OR(Q1001&lt;35,Q1001&gt;48),1,0)))</f>
        <v/>
      </c>
      <c r="AD1001">
        <f>IF(COUNT(AA1001:AC1001)&lt;3,"",SUM(AA1001:AC1001))</f>
        <v/>
      </c>
      <c r="AE1001">
        <f>IF(L1001&gt;=4,2,IF(L1001&gt;=2,1,0))</f>
        <v/>
      </c>
      <c r="AF1001">
        <f>IF(L1001&gt;=5,1,0)</f>
        <v/>
      </c>
      <c r="AG1001">
        <f>AE1001+AF1001</f>
        <v/>
      </c>
      <c r="AH1001" s="15">
        <f>IF(M1001&lt;&gt;1,"",IF(OR(R1001=-9,R1001=""),"",R1001))</f>
        <v/>
      </c>
      <c r="AI1001">
        <f>IF(M1001&lt;&gt;1,"",IF(OR(Q1001=999,Q1001=""),"",Q1001))</f>
        <v/>
      </c>
    </row>
    <row r="1002">
      <c r="A1002" t="inlineStr">
        <is>
          <t>TQRMNOP105211</t>
        </is>
      </c>
      <c r="B1002" t="n">
        <v>2025</v>
      </c>
      <c r="C1002" t="n">
        <v>1</v>
      </c>
      <c r="D1002" t="n">
        <v>44</v>
      </c>
      <c r="E1002" t="inlineStr">
        <is>
          <t>N</t>
        </is>
      </c>
      <c r="F1002" t="n">
        <v>6</v>
      </c>
      <c r="G1002" t="n">
        <v>853</v>
      </c>
      <c r="H1002" t="n">
        <v>2</v>
      </c>
      <c r="I1002" t="n">
        <v>1</v>
      </c>
      <c r="J1002" t="n">
        <v>26</v>
      </c>
      <c r="K1002" t="n">
        <v>2</v>
      </c>
      <c r="L1002" t="n">
        <v>4</v>
      </c>
      <c r="M1002" t="n">
        <v>1</v>
      </c>
      <c r="N1002" t="n">
        <v>3</v>
      </c>
      <c r="O1002" t="n">
        <v>1</v>
      </c>
      <c r="P1002" t="n">
        <v>1</v>
      </c>
      <c r="Q1002" t="n">
        <v>40</v>
      </c>
      <c r="R1002" s="15" t="n">
        <v>1167000</v>
      </c>
      <c r="S1002" s="15" t="n">
        <v>0</v>
      </c>
      <c r="T1002" s="15" t="n">
        <v>1167000</v>
      </c>
      <c r="U1002" s="15" t="n">
        <v>206500</v>
      </c>
      <c r="V1002">
        <f>IFERROR(VLOOKUP(D1002,Tablas_Equivalencia!$A$3:$B$8,2,FALSE),"Sin dato")</f>
        <v/>
      </c>
      <c r="W1002">
        <f>IFERROR(VLOOKUP(L1002,Tablas_Equivalencia!$D$3:$E$9,2,FALSE),"Sin dato")</f>
        <v/>
      </c>
      <c r="X1002">
        <f>IF(I1002=1,"Varón","Mujer")</f>
        <v/>
      </c>
      <c r="Y1002">
        <f>IFERROR(VLOOKUP(M1002,Tablas_Equivalencia!$G$3:$H$6,2,FALSE),"Sin dato")</f>
        <v/>
      </c>
      <c r="Z1002">
        <f>IF(J1002&lt;=24,"18-24","25-29")</f>
        <v/>
      </c>
      <c r="AA1002">
        <f>IF(M1002&lt;&gt;1,"",IF(P1002=2,1,0))</f>
        <v/>
      </c>
      <c r="AB1002">
        <f>IF(M1002&lt;&gt;1,"",IF(O1002&gt;=2,1,0))</f>
        <v/>
      </c>
      <c r="AC1002">
        <f>IF(M1002&lt;&gt;1,"",IF(OR(Q1002=999,Q1002=""),"",IF(OR(Q1002&lt;35,Q1002&gt;48),1,0)))</f>
        <v/>
      </c>
      <c r="AD1002">
        <f>IF(COUNT(AA1002:AC1002)&lt;3,"",SUM(AA1002:AC1002))</f>
        <v/>
      </c>
      <c r="AE1002">
        <f>IF(L1002&gt;=4,2,IF(L1002&gt;=2,1,0))</f>
        <v/>
      </c>
      <c r="AF1002">
        <f>IF(L1002&gt;=5,1,0)</f>
        <v/>
      </c>
      <c r="AG1002">
        <f>AE1002+AF1002</f>
        <v/>
      </c>
      <c r="AH1002" s="15">
        <f>IF(M1002&lt;&gt;1,"",IF(OR(R1002=-9,R1002=""),"",R1002))</f>
        <v/>
      </c>
      <c r="AI1002">
        <f>IF(M1002&lt;&gt;1,"",IF(OR(Q1002=999,Q1002=""),"",Q1002))</f>
        <v/>
      </c>
    </row>
    <row r="1003">
      <c r="A1003" t="inlineStr">
        <is>
          <t>TQRMNOP105214</t>
        </is>
      </c>
      <c r="B1003" t="n">
        <v>2025</v>
      </c>
      <c r="C1003" t="n">
        <v>1</v>
      </c>
      <c r="D1003" t="n">
        <v>43</v>
      </c>
      <c r="E1003" t="inlineStr">
        <is>
          <t>S</t>
        </is>
      </c>
      <c r="F1003" t="n">
        <v>17</v>
      </c>
      <c r="G1003" t="n">
        <v>804</v>
      </c>
      <c r="H1003" t="n">
        <v>3</v>
      </c>
      <c r="I1003" t="n">
        <v>1</v>
      </c>
      <c r="J1003" t="n">
        <v>26</v>
      </c>
      <c r="K1003" t="n">
        <v>2</v>
      </c>
      <c r="L1003" t="n">
        <v>6</v>
      </c>
      <c r="M1003" t="n">
        <v>1</v>
      </c>
      <c r="N1003" t="n">
        <v>1</v>
      </c>
      <c r="O1003" t="n">
        <v>1</v>
      </c>
      <c r="P1003" t="n">
        <v>1</v>
      </c>
      <c r="Q1003" t="n">
        <v>57</v>
      </c>
      <c r="R1003" s="15" t="n">
        <v>1044000</v>
      </c>
      <c r="S1003" s="15" t="n">
        <v>0</v>
      </c>
      <c r="T1003" s="15" t="n">
        <v>1044000</v>
      </c>
      <c r="U1003" s="15" t="n">
        <v>325300</v>
      </c>
      <c r="V1003">
        <f>IFERROR(VLOOKUP(D1003,Tablas_Equivalencia!$A$3:$B$8,2,FALSE),"Sin dato")</f>
        <v/>
      </c>
      <c r="W1003">
        <f>IFERROR(VLOOKUP(L1003,Tablas_Equivalencia!$D$3:$E$9,2,FALSE),"Sin dato")</f>
        <v/>
      </c>
      <c r="X1003">
        <f>IF(I1003=1,"Varón","Mujer")</f>
        <v/>
      </c>
      <c r="Y1003">
        <f>IFERROR(VLOOKUP(M1003,Tablas_Equivalencia!$G$3:$H$6,2,FALSE),"Sin dato")</f>
        <v/>
      </c>
      <c r="Z1003">
        <f>IF(J1003&lt;=24,"18-24","25-29")</f>
        <v/>
      </c>
      <c r="AA1003">
        <f>IF(M1003&lt;&gt;1,"",IF(P1003=2,1,0))</f>
        <v/>
      </c>
      <c r="AB1003">
        <f>IF(M1003&lt;&gt;1,"",IF(O1003&gt;=2,1,0))</f>
        <v/>
      </c>
      <c r="AC1003">
        <f>IF(M1003&lt;&gt;1,"",IF(OR(Q1003=999,Q1003=""),"",IF(OR(Q1003&lt;35,Q1003&gt;48),1,0)))</f>
        <v/>
      </c>
      <c r="AD1003">
        <f>IF(COUNT(AA1003:AC1003)&lt;3,"",SUM(AA1003:AC1003))</f>
        <v/>
      </c>
      <c r="AE1003">
        <f>IF(L1003&gt;=4,2,IF(L1003&gt;=2,1,0))</f>
        <v/>
      </c>
      <c r="AF1003">
        <f>IF(L1003&gt;=5,1,0)</f>
        <v/>
      </c>
      <c r="AG1003">
        <f>AE1003+AF1003</f>
        <v/>
      </c>
      <c r="AH1003" s="15">
        <f>IF(M1003&lt;&gt;1,"",IF(OR(R1003=-9,R1003=""),"",R1003))</f>
        <v/>
      </c>
      <c r="AI1003">
        <f>IF(M1003&lt;&gt;1,"",IF(OR(Q1003=999,Q1003=""),"",Q1003))</f>
        <v/>
      </c>
    </row>
    <row r="1004">
      <c r="A1004" t="inlineStr">
        <is>
          <t>TQRMNOP105222</t>
        </is>
      </c>
      <c r="B1004" t="n">
        <v>2025</v>
      </c>
      <c r="C1004" t="n">
        <v>1</v>
      </c>
      <c r="D1004" t="n">
        <v>42</v>
      </c>
      <c r="E1004" t="inlineStr">
        <is>
          <t>N</t>
        </is>
      </c>
      <c r="F1004" t="n">
        <v>27</v>
      </c>
      <c r="G1004" t="n">
        <v>939</v>
      </c>
      <c r="H1004" t="n">
        <v>2</v>
      </c>
      <c r="I1004" t="n">
        <v>2</v>
      </c>
      <c r="J1004" t="n">
        <v>24</v>
      </c>
      <c r="K1004" t="n">
        <v>1</v>
      </c>
      <c r="L1004" t="n">
        <v>5</v>
      </c>
      <c r="M1004" t="n">
        <v>1</v>
      </c>
      <c r="N1004" t="n">
        <v>3</v>
      </c>
      <c r="O1004" t="n">
        <v>2</v>
      </c>
      <c r="P1004" t="n">
        <v>2</v>
      </c>
      <c r="Q1004" t="n">
        <v>19</v>
      </c>
      <c r="R1004" s="15" t="n">
        <v>358000</v>
      </c>
      <c r="S1004" s="15" t="n">
        <v>0</v>
      </c>
      <c r="T1004" s="15" t="n">
        <v>358000</v>
      </c>
      <c r="U1004" s="15" t="n">
        <v>123300</v>
      </c>
      <c r="V1004">
        <f>IFERROR(VLOOKUP(D1004,Tablas_Equivalencia!$A$3:$B$8,2,FALSE),"Sin dato")</f>
        <v/>
      </c>
      <c r="W1004">
        <f>IFERROR(VLOOKUP(L1004,Tablas_Equivalencia!$D$3:$E$9,2,FALSE),"Sin dato")</f>
        <v/>
      </c>
      <c r="X1004">
        <f>IF(I1004=1,"Varón","Mujer")</f>
        <v/>
      </c>
      <c r="Y1004">
        <f>IFERROR(VLOOKUP(M1004,Tablas_Equivalencia!$G$3:$H$6,2,FALSE),"Sin dato")</f>
        <v/>
      </c>
      <c r="Z1004">
        <f>IF(J1004&lt;=24,"18-24","25-29")</f>
        <v/>
      </c>
      <c r="AA1004">
        <f>IF(M1004&lt;&gt;1,"",IF(P1004=2,1,0))</f>
        <v/>
      </c>
      <c r="AB1004">
        <f>IF(M1004&lt;&gt;1,"",IF(O1004&gt;=2,1,0))</f>
        <v/>
      </c>
      <c r="AC1004">
        <f>IF(M1004&lt;&gt;1,"",IF(OR(Q1004=999,Q1004=""),"",IF(OR(Q1004&lt;35,Q1004&gt;48),1,0)))</f>
        <v/>
      </c>
      <c r="AD1004">
        <f>IF(COUNT(AA1004:AC1004)&lt;3,"",SUM(AA1004:AC1004))</f>
        <v/>
      </c>
      <c r="AE1004">
        <f>IF(L1004&gt;=4,2,IF(L1004&gt;=2,1,0))</f>
        <v/>
      </c>
      <c r="AF1004">
        <f>IF(L1004&gt;=5,1,0)</f>
        <v/>
      </c>
      <c r="AG1004">
        <f>AE1004+AF1004</f>
        <v/>
      </c>
      <c r="AH1004" s="15">
        <f>IF(M1004&lt;&gt;1,"",IF(OR(R1004=-9,R1004=""),"",R1004))</f>
        <v/>
      </c>
      <c r="AI1004">
        <f>IF(M1004&lt;&gt;1,"",IF(OR(Q1004=999,Q1004=""),"",Q1004))</f>
        <v/>
      </c>
    </row>
    <row r="1005">
      <c r="A1005" t="inlineStr">
        <is>
          <t>TQRMNOP105225</t>
        </is>
      </c>
      <c r="B1005" t="n">
        <v>2025</v>
      </c>
      <c r="C1005" t="n">
        <v>1</v>
      </c>
      <c r="D1005" t="n">
        <v>42</v>
      </c>
      <c r="E1005" t="inlineStr">
        <is>
          <t>N</t>
        </is>
      </c>
      <c r="F1005" t="n">
        <v>25</v>
      </c>
      <c r="G1005" t="n">
        <v>1501</v>
      </c>
      <c r="H1005" t="n">
        <v>3</v>
      </c>
      <c r="I1005" t="n">
        <v>2</v>
      </c>
      <c r="J1005" t="n">
        <v>29</v>
      </c>
      <c r="K1005" t="n">
        <v>1</v>
      </c>
      <c r="L1005" t="n">
        <v>4</v>
      </c>
      <c r="M1005" t="n">
        <v>3</v>
      </c>
      <c r="R1005" s="15" t="n">
        <v>0</v>
      </c>
      <c r="S1005" s="15" t="n">
        <v>155000</v>
      </c>
      <c r="T1005" s="15" t="n">
        <v>155000</v>
      </c>
      <c r="U1005" s="15" t="n">
        <v>252000</v>
      </c>
      <c r="V1005">
        <f>IFERROR(VLOOKUP(D1005,Tablas_Equivalencia!$A$3:$B$8,2,FALSE),"Sin dato")</f>
        <v/>
      </c>
      <c r="W1005">
        <f>IFERROR(VLOOKUP(L1005,Tablas_Equivalencia!$D$3:$E$9,2,FALSE),"Sin dato")</f>
        <v/>
      </c>
      <c r="X1005">
        <f>IF(I1005=1,"Varón","Mujer")</f>
        <v/>
      </c>
      <c r="Y1005">
        <f>IFERROR(VLOOKUP(M1005,Tablas_Equivalencia!$G$3:$H$6,2,FALSE),"Sin dato")</f>
        <v/>
      </c>
      <c r="Z1005">
        <f>IF(J1005&lt;=24,"18-24","25-29")</f>
        <v/>
      </c>
      <c r="AA1005">
        <f>IF(M1005&lt;&gt;1,"",IF(P1005=2,1,0))</f>
        <v/>
      </c>
      <c r="AB1005">
        <f>IF(M1005&lt;&gt;1,"",IF(O1005&gt;=2,1,0))</f>
        <v/>
      </c>
      <c r="AC1005">
        <f>IF(M1005&lt;&gt;1,"",IF(OR(Q1005=999,Q1005=""),"",IF(OR(Q1005&lt;35,Q1005&gt;48),1,0)))</f>
        <v/>
      </c>
      <c r="AD1005">
        <f>IF(COUNT(AA1005:AC1005)&lt;3,"",SUM(AA1005:AC1005))</f>
        <v/>
      </c>
      <c r="AE1005">
        <f>IF(L1005&gt;=4,2,IF(L1005&gt;=2,1,0))</f>
        <v/>
      </c>
      <c r="AF1005">
        <f>IF(L1005&gt;=5,1,0)</f>
        <v/>
      </c>
      <c r="AG1005">
        <f>AE1005+AF1005</f>
        <v/>
      </c>
      <c r="AH1005" s="15">
        <f>IF(M1005&lt;&gt;1,"",IF(OR(R1005=-9,R1005=""),"",R1005))</f>
        <v/>
      </c>
      <c r="AI1005">
        <f>IF(M1005&lt;&gt;1,"",IF(OR(Q1005=999,Q1005=""),"",Q1005))</f>
        <v/>
      </c>
    </row>
    <row r="1006">
      <c r="A1006" t="inlineStr">
        <is>
          <t>TQRMNOP105242</t>
        </is>
      </c>
      <c r="B1006" t="n">
        <v>2025</v>
      </c>
      <c r="C1006" t="n">
        <v>1</v>
      </c>
      <c r="D1006" t="n">
        <v>43</v>
      </c>
      <c r="E1006" t="inlineStr">
        <is>
          <t>S</t>
        </is>
      </c>
      <c r="F1006" t="n">
        <v>30</v>
      </c>
      <c r="G1006" t="n">
        <v>1405</v>
      </c>
      <c r="H1006" t="n">
        <v>1</v>
      </c>
      <c r="I1006" t="n">
        <v>2</v>
      </c>
      <c r="J1006" t="n">
        <v>18</v>
      </c>
      <c r="K1006" t="n">
        <v>2</v>
      </c>
      <c r="L1006" t="n">
        <v>3</v>
      </c>
      <c r="M1006" t="n">
        <v>1</v>
      </c>
      <c r="N1006" t="n">
        <v>3</v>
      </c>
      <c r="O1006" t="n">
        <v>1</v>
      </c>
      <c r="P1006" t="n">
        <v>2</v>
      </c>
      <c r="Q1006" t="n">
        <v>31</v>
      </c>
      <c r="R1006" s="15" t="n">
        <v>217000</v>
      </c>
      <c r="S1006" s="15" t="n">
        <v>0</v>
      </c>
      <c r="T1006" s="15" t="n">
        <v>217000</v>
      </c>
      <c r="U1006" s="15" t="n">
        <v>171000</v>
      </c>
      <c r="V1006">
        <f>IFERROR(VLOOKUP(D1006,Tablas_Equivalencia!$A$3:$B$8,2,FALSE),"Sin dato")</f>
        <v/>
      </c>
      <c r="W1006">
        <f>IFERROR(VLOOKUP(L1006,Tablas_Equivalencia!$D$3:$E$9,2,FALSE),"Sin dato")</f>
        <v/>
      </c>
      <c r="X1006">
        <f>IF(I1006=1,"Varón","Mujer")</f>
        <v/>
      </c>
      <c r="Y1006">
        <f>IFERROR(VLOOKUP(M1006,Tablas_Equivalencia!$G$3:$H$6,2,FALSE),"Sin dato")</f>
        <v/>
      </c>
      <c r="Z1006">
        <f>IF(J1006&lt;=24,"18-24","25-29")</f>
        <v/>
      </c>
      <c r="AA1006">
        <f>IF(M1006&lt;&gt;1,"",IF(P1006=2,1,0))</f>
        <v/>
      </c>
      <c r="AB1006">
        <f>IF(M1006&lt;&gt;1,"",IF(O1006&gt;=2,1,0))</f>
        <v/>
      </c>
      <c r="AC1006">
        <f>IF(M1006&lt;&gt;1,"",IF(OR(Q1006=999,Q1006=""),"",IF(OR(Q1006&lt;35,Q1006&gt;48),1,0)))</f>
        <v/>
      </c>
      <c r="AD1006">
        <f>IF(COUNT(AA1006:AC1006)&lt;3,"",SUM(AA1006:AC1006))</f>
        <v/>
      </c>
      <c r="AE1006">
        <f>IF(L1006&gt;=4,2,IF(L1006&gt;=2,1,0))</f>
        <v/>
      </c>
      <c r="AF1006">
        <f>IF(L1006&gt;=5,1,0)</f>
        <v/>
      </c>
      <c r="AG1006">
        <f>AE1006+AF1006</f>
        <v/>
      </c>
      <c r="AH1006" s="15">
        <f>IF(M1006&lt;&gt;1,"",IF(OR(R1006=-9,R1006=""),"",R1006))</f>
        <v/>
      </c>
      <c r="AI1006">
        <f>IF(M1006&lt;&gt;1,"",IF(OR(Q1006=999,Q1006=""),"",Q1006))</f>
        <v/>
      </c>
    </row>
    <row r="1007">
      <c r="A1007" t="inlineStr">
        <is>
          <t>TQRMNOP105248</t>
        </is>
      </c>
      <c r="B1007" t="n">
        <v>2025</v>
      </c>
      <c r="C1007" t="n">
        <v>1</v>
      </c>
      <c r="D1007" t="n">
        <v>43</v>
      </c>
      <c r="E1007" t="inlineStr">
        <is>
          <t>N</t>
        </is>
      </c>
      <c r="F1007" t="n">
        <v>29</v>
      </c>
      <c r="G1007" t="n">
        <v>1623</v>
      </c>
      <c r="H1007" t="n">
        <v>3</v>
      </c>
      <c r="I1007" t="n">
        <v>1</v>
      </c>
      <c r="J1007" t="n">
        <v>27</v>
      </c>
      <c r="K1007" t="n">
        <v>2</v>
      </c>
      <c r="L1007" t="n">
        <v>3</v>
      </c>
      <c r="M1007" t="n">
        <v>3</v>
      </c>
      <c r="R1007" s="15" t="n">
        <v>0</v>
      </c>
      <c r="S1007" s="15" t="n">
        <v>40000</v>
      </c>
      <c r="T1007" s="15" t="n">
        <v>40000</v>
      </c>
      <c r="U1007" s="15" t="n">
        <v>183000</v>
      </c>
      <c r="V1007">
        <f>IFERROR(VLOOKUP(D1007,Tablas_Equivalencia!$A$3:$B$8,2,FALSE),"Sin dato")</f>
        <v/>
      </c>
      <c r="W1007">
        <f>IFERROR(VLOOKUP(L1007,Tablas_Equivalencia!$D$3:$E$9,2,FALSE),"Sin dato")</f>
        <v/>
      </c>
      <c r="X1007">
        <f>IF(I1007=1,"Varón","Mujer")</f>
        <v/>
      </c>
      <c r="Y1007">
        <f>IFERROR(VLOOKUP(M1007,Tablas_Equivalencia!$G$3:$H$6,2,FALSE),"Sin dato")</f>
        <v/>
      </c>
      <c r="Z1007">
        <f>IF(J1007&lt;=24,"18-24","25-29")</f>
        <v/>
      </c>
      <c r="AA1007">
        <f>IF(M1007&lt;&gt;1,"",IF(P1007=2,1,0))</f>
        <v/>
      </c>
      <c r="AB1007">
        <f>IF(M1007&lt;&gt;1,"",IF(O1007&gt;=2,1,0))</f>
        <v/>
      </c>
      <c r="AC1007">
        <f>IF(M1007&lt;&gt;1,"",IF(OR(Q1007=999,Q1007=""),"",IF(OR(Q1007&lt;35,Q1007&gt;48),1,0)))</f>
        <v/>
      </c>
      <c r="AD1007">
        <f>IF(COUNT(AA1007:AC1007)&lt;3,"",SUM(AA1007:AC1007))</f>
        <v/>
      </c>
      <c r="AE1007">
        <f>IF(L1007&gt;=4,2,IF(L1007&gt;=2,1,0))</f>
        <v/>
      </c>
      <c r="AF1007">
        <f>IF(L1007&gt;=5,1,0)</f>
        <v/>
      </c>
      <c r="AG1007">
        <f>AE1007+AF1007</f>
        <v/>
      </c>
      <c r="AH1007" s="15">
        <f>IF(M1007&lt;&gt;1,"",IF(OR(R1007=-9,R1007=""),"",R1007))</f>
        <v/>
      </c>
      <c r="AI1007">
        <f>IF(M1007&lt;&gt;1,"",IF(OR(Q1007=999,Q1007=""),"",Q1007))</f>
        <v/>
      </c>
    </row>
    <row r="1008">
      <c r="A1008" t="inlineStr">
        <is>
          <t>TQRMNOP105276</t>
        </is>
      </c>
      <c r="B1008" t="n">
        <v>2025</v>
      </c>
      <c r="C1008" t="n">
        <v>1</v>
      </c>
      <c r="D1008" t="n">
        <v>43</v>
      </c>
      <c r="E1008" t="inlineStr">
        <is>
          <t>S</t>
        </is>
      </c>
      <c r="F1008" t="n">
        <v>36</v>
      </c>
      <c r="G1008" t="n">
        <v>1081</v>
      </c>
      <c r="H1008" t="n">
        <v>3</v>
      </c>
      <c r="I1008" t="n">
        <v>1</v>
      </c>
      <c r="J1008" t="n">
        <v>23</v>
      </c>
      <c r="K1008" t="n">
        <v>1</v>
      </c>
      <c r="L1008" t="n">
        <v>4</v>
      </c>
      <c r="M1008" t="n">
        <v>1</v>
      </c>
      <c r="N1008" t="n">
        <v>2</v>
      </c>
      <c r="O1008" t="n">
        <v>3</v>
      </c>
      <c r="P1008" t="n">
        <v>2</v>
      </c>
      <c r="Q1008" t="n">
        <v>44</v>
      </c>
      <c r="R1008" s="15" t="n">
        <v>898000</v>
      </c>
      <c r="S1008" s="15" t="n">
        <v>0</v>
      </c>
      <c r="T1008" s="15" t="n">
        <v>898000</v>
      </c>
      <c r="U1008" s="15" t="n">
        <v>217900</v>
      </c>
      <c r="V1008">
        <f>IFERROR(VLOOKUP(D1008,Tablas_Equivalencia!$A$3:$B$8,2,FALSE),"Sin dato")</f>
        <v/>
      </c>
      <c r="W1008">
        <f>IFERROR(VLOOKUP(L1008,Tablas_Equivalencia!$D$3:$E$9,2,FALSE),"Sin dato")</f>
        <v/>
      </c>
      <c r="X1008">
        <f>IF(I1008=1,"Varón","Mujer")</f>
        <v/>
      </c>
      <c r="Y1008">
        <f>IFERROR(VLOOKUP(M1008,Tablas_Equivalencia!$G$3:$H$6,2,FALSE),"Sin dato")</f>
        <v/>
      </c>
      <c r="Z1008">
        <f>IF(J1008&lt;=24,"18-24","25-29")</f>
        <v/>
      </c>
      <c r="AA1008">
        <f>IF(M1008&lt;&gt;1,"",IF(P1008=2,1,0))</f>
        <v/>
      </c>
      <c r="AB1008">
        <f>IF(M1008&lt;&gt;1,"",IF(O1008&gt;=2,1,0))</f>
        <v/>
      </c>
      <c r="AC1008">
        <f>IF(M1008&lt;&gt;1,"",IF(OR(Q1008=999,Q1008=""),"",IF(OR(Q1008&lt;35,Q1008&gt;48),1,0)))</f>
        <v/>
      </c>
      <c r="AD1008">
        <f>IF(COUNT(AA1008:AC1008)&lt;3,"",SUM(AA1008:AC1008))</f>
        <v/>
      </c>
      <c r="AE1008">
        <f>IF(L1008&gt;=4,2,IF(L1008&gt;=2,1,0))</f>
        <v/>
      </c>
      <c r="AF1008">
        <f>IF(L1008&gt;=5,1,0)</f>
        <v/>
      </c>
      <c r="AG1008">
        <f>AE1008+AF1008</f>
        <v/>
      </c>
      <c r="AH1008" s="15">
        <f>IF(M1008&lt;&gt;1,"",IF(OR(R1008=-9,R1008=""),"",R1008))</f>
        <v/>
      </c>
      <c r="AI1008">
        <f>IF(M1008&lt;&gt;1,"",IF(OR(Q1008=999,Q1008=""),"",Q1008))</f>
        <v/>
      </c>
    </row>
    <row r="1009">
      <c r="A1009" t="inlineStr">
        <is>
          <t>TQRMNOP105278</t>
        </is>
      </c>
      <c r="B1009" t="n">
        <v>2025</v>
      </c>
      <c r="C1009" t="n">
        <v>1</v>
      </c>
      <c r="D1009" t="n">
        <v>1</v>
      </c>
      <c r="E1009" t="inlineStr">
        <is>
          <t>S</t>
        </is>
      </c>
      <c r="F1009" t="n">
        <v>32</v>
      </c>
      <c r="G1009" t="n">
        <v>382</v>
      </c>
      <c r="H1009" t="n">
        <v>3</v>
      </c>
      <c r="I1009" t="n">
        <v>1</v>
      </c>
      <c r="J1009" t="n">
        <v>18</v>
      </c>
      <c r="K1009" t="n">
        <v>2</v>
      </c>
      <c r="L1009" t="n">
        <v>5</v>
      </c>
      <c r="M1009" t="n">
        <v>1</v>
      </c>
      <c r="N1009" t="n">
        <v>3</v>
      </c>
      <c r="O1009" t="n">
        <v>2</v>
      </c>
      <c r="P1009" t="n">
        <v>2</v>
      </c>
      <c r="Q1009" t="n">
        <v>34</v>
      </c>
      <c r="R1009" s="15" t="n">
        <v>896000</v>
      </c>
      <c r="S1009" s="15" t="n">
        <v>0</v>
      </c>
      <c r="T1009" s="15" t="n">
        <v>896000</v>
      </c>
      <c r="U1009" s="15" t="n">
        <v>198200</v>
      </c>
      <c r="V1009">
        <f>IFERROR(VLOOKUP(D1009,Tablas_Equivalencia!$A$3:$B$8,2,FALSE),"Sin dato")</f>
        <v/>
      </c>
      <c r="W1009">
        <f>IFERROR(VLOOKUP(L1009,Tablas_Equivalencia!$D$3:$E$9,2,FALSE),"Sin dato")</f>
        <v/>
      </c>
      <c r="X1009">
        <f>IF(I1009=1,"Varón","Mujer")</f>
        <v/>
      </c>
      <c r="Y1009">
        <f>IFERROR(VLOOKUP(M1009,Tablas_Equivalencia!$G$3:$H$6,2,FALSE),"Sin dato")</f>
        <v/>
      </c>
      <c r="Z1009">
        <f>IF(J1009&lt;=24,"18-24","25-29")</f>
        <v/>
      </c>
      <c r="AA1009">
        <f>IF(M1009&lt;&gt;1,"",IF(P1009=2,1,0))</f>
        <v/>
      </c>
      <c r="AB1009">
        <f>IF(M1009&lt;&gt;1,"",IF(O1009&gt;=2,1,0))</f>
        <v/>
      </c>
      <c r="AC1009">
        <f>IF(M1009&lt;&gt;1,"",IF(OR(Q1009=999,Q1009=""),"",IF(OR(Q1009&lt;35,Q1009&gt;48),1,0)))</f>
        <v/>
      </c>
      <c r="AD1009">
        <f>IF(COUNT(AA1009:AC1009)&lt;3,"",SUM(AA1009:AC1009))</f>
        <v/>
      </c>
      <c r="AE1009">
        <f>IF(L1009&gt;=4,2,IF(L1009&gt;=2,1,0))</f>
        <v/>
      </c>
      <c r="AF1009">
        <f>IF(L1009&gt;=5,1,0)</f>
        <v/>
      </c>
      <c r="AG1009">
        <f>AE1009+AF1009</f>
        <v/>
      </c>
      <c r="AH1009" s="15">
        <f>IF(M1009&lt;&gt;1,"",IF(OR(R1009=-9,R1009=""),"",R1009))</f>
        <v/>
      </c>
      <c r="AI1009">
        <f>IF(M1009&lt;&gt;1,"",IF(OR(Q1009=999,Q1009=""),"",Q1009))</f>
        <v/>
      </c>
    </row>
    <row r="1010">
      <c r="A1010" t="inlineStr">
        <is>
          <t>TQRMNOP105283</t>
        </is>
      </c>
      <c r="B1010" t="n">
        <v>2025</v>
      </c>
      <c r="C1010" t="n">
        <v>1</v>
      </c>
      <c r="D1010" t="n">
        <v>1</v>
      </c>
      <c r="E1010" t="inlineStr">
        <is>
          <t>S</t>
        </is>
      </c>
      <c r="F1010" t="n">
        <v>32</v>
      </c>
      <c r="G1010" t="n">
        <v>439</v>
      </c>
      <c r="H1010" t="n">
        <v>3</v>
      </c>
      <c r="I1010" t="n">
        <v>2</v>
      </c>
      <c r="J1010" t="n">
        <v>29</v>
      </c>
      <c r="K1010" t="n">
        <v>2</v>
      </c>
      <c r="L1010" t="n">
        <v>6</v>
      </c>
      <c r="M1010" t="n">
        <v>3</v>
      </c>
      <c r="R1010" s="15" t="n">
        <v>0</v>
      </c>
      <c r="S1010" s="15" t="n">
        <v>0</v>
      </c>
      <c r="T1010" s="15" t="n">
        <v>0</v>
      </c>
      <c r="U1010" s="15" t="n">
        <v>151600</v>
      </c>
      <c r="V1010">
        <f>IFERROR(VLOOKUP(D1010,Tablas_Equivalencia!$A$3:$B$8,2,FALSE),"Sin dato")</f>
        <v/>
      </c>
      <c r="W1010">
        <f>IFERROR(VLOOKUP(L1010,Tablas_Equivalencia!$D$3:$E$9,2,FALSE),"Sin dato")</f>
        <v/>
      </c>
      <c r="X1010">
        <f>IF(I1010=1,"Varón","Mujer")</f>
        <v/>
      </c>
      <c r="Y1010">
        <f>IFERROR(VLOOKUP(M1010,Tablas_Equivalencia!$G$3:$H$6,2,FALSE),"Sin dato")</f>
        <v/>
      </c>
      <c r="Z1010">
        <f>IF(J1010&lt;=24,"18-24","25-29")</f>
        <v/>
      </c>
      <c r="AA1010">
        <f>IF(M1010&lt;&gt;1,"",IF(P1010=2,1,0))</f>
        <v/>
      </c>
      <c r="AB1010">
        <f>IF(M1010&lt;&gt;1,"",IF(O1010&gt;=2,1,0))</f>
        <v/>
      </c>
      <c r="AC1010">
        <f>IF(M1010&lt;&gt;1,"",IF(OR(Q1010=999,Q1010=""),"",IF(OR(Q1010&lt;35,Q1010&gt;48),1,0)))</f>
        <v/>
      </c>
      <c r="AD1010">
        <f>IF(COUNT(AA1010:AC1010)&lt;3,"",SUM(AA1010:AC1010))</f>
        <v/>
      </c>
      <c r="AE1010">
        <f>IF(L1010&gt;=4,2,IF(L1010&gt;=2,1,0))</f>
        <v/>
      </c>
      <c r="AF1010">
        <f>IF(L1010&gt;=5,1,0)</f>
        <v/>
      </c>
      <c r="AG1010">
        <f>AE1010+AF1010</f>
        <v/>
      </c>
      <c r="AH1010" s="15">
        <f>IF(M1010&lt;&gt;1,"",IF(OR(R1010=-9,R1010=""),"",R1010))</f>
        <v/>
      </c>
      <c r="AI1010">
        <f>IF(M1010&lt;&gt;1,"",IF(OR(Q1010=999,Q1010=""),"",Q1010))</f>
        <v/>
      </c>
    </row>
    <row r="1011">
      <c r="A1011" t="inlineStr">
        <is>
          <t>TQRMNOP105293</t>
        </is>
      </c>
      <c r="B1011" t="n">
        <v>2025</v>
      </c>
      <c r="C1011" t="n">
        <v>1</v>
      </c>
      <c r="D1011" t="n">
        <v>44</v>
      </c>
      <c r="E1011" t="inlineStr">
        <is>
          <t>N</t>
        </is>
      </c>
      <c r="F1011" t="n">
        <v>2</v>
      </c>
      <c r="G1011" t="n">
        <v>1242</v>
      </c>
      <c r="H1011" t="n">
        <v>2</v>
      </c>
      <c r="I1011" t="n">
        <v>2</v>
      </c>
      <c r="J1011" t="n">
        <v>22</v>
      </c>
      <c r="K1011" t="n">
        <v>2</v>
      </c>
      <c r="L1011" t="n">
        <v>4</v>
      </c>
      <c r="M1011" t="n">
        <v>3</v>
      </c>
      <c r="R1011" s="15" t="n">
        <v>0</v>
      </c>
      <c r="S1011" s="15" t="n">
        <v>0</v>
      </c>
      <c r="T1011" s="15" t="n">
        <v>0</v>
      </c>
      <c r="U1011" s="15" t="n">
        <v>224200</v>
      </c>
      <c r="V1011">
        <f>IFERROR(VLOOKUP(D1011,Tablas_Equivalencia!$A$3:$B$8,2,FALSE),"Sin dato")</f>
        <v/>
      </c>
      <c r="W1011">
        <f>IFERROR(VLOOKUP(L1011,Tablas_Equivalencia!$D$3:$E$9,2,FALSE),"Sin dato")</f>
        <v/>
      </c>
      <c r="X1011">
        <f>IF(I1011=1,"Varón","Mujer")</f>
        <v/>
      </c>
      <c r="Y1011">
        <f>IFERROR(VLOOKUP(M1011,Tablas_Equivalencia!$G$3:$H$6,2,FALSE),"Sin dato")</f>
        <v/>
      </c>
      <c r="Z1011">
        <f>IF(J1011&lt;=24,"18-24","25-29")</f>
        <v/>
      </c>
      <c r="AA1011">
        <f>IF(M1011&lt;&gt;1,"",IF(P1011=2,1,0))</f>
        <v/>
      </c>
      <c r="AB1011">
        <f>IF(M1011&lt;&gt;1,"",IF(O1011&gt;=2,1,0))</f>
        <v/>
      </c>
      <c r="AC1011">
        <f>IF(M1011&lt;&gt;1,"",IF(OR(Q1011=999,Q1011=""),"",IF(OR(Q1011&lt;35,Q1011&gt;48),1,0)))</f>
        <v/>
      </c>
      <c r="AD1011">
        <f>IF(COUNT(AA1011:AC1011)&lt;3,"",SUM(AA1011:AC1011))</f>
        <v/>
      </c>
      <c r="AE1011">
        <f>IF(L1011&gt;=4,2,IF(L1011&gt;=2,1,0))</f>
        <v/>
      </c>
      <c r="AF1011">
        <f>IF(L1011&gt;=5,1,0)</f>
        <v/>
      </c>
      <c r="AG1011">
        <f>AE1011+AF1011</f>
        <v/>
      </c>
      <c r="AH1011" s="15">
        <f>IF(M1011&lt;&gt;1,"",IF(OR(R1011=-9,R1011=""),"",R1011))</f>
        <v/>
      </c>
      <c r="AI1011">
        <f>IF(M1011&lt;&gt;1,"",IF(OR(Q1011=999,Q1011=""),"",Q1011))</f>
        <v/>
      </c>
    </row>
    <row r="1012">
      <c r="A1012" t="inlineStr">
        <is>
          <t>TQRMNOP105296</t>
        </is>
      </c>
      <c r="B1012" t="n">
        <v>2025</v>
      </c>
      <c r="C1012" t="n">
        <v>1</v>
      </c>
      <c r="D1012" t="n">
        <v>43</v>
      </c>
      <c r="E1012" t="inlineStr">
        <is>
          <t>S</t>
        </is>
      </c>
      <c r="F1012" t="n">
        <v>30</v>
      </c>
      <c r="G1012" t="n">
        <v>1279</v>
      </c>
      <c r="H1012" t="n">
        <v>1</v>
      </c>
      <c r="I1012" t="n">
        <v>1</v>
      </c>
      <c r="J1012" t="n">
        <v>28</v>
      </c>
      <c r="K1012" t="n">
        <v>2</v>
      </c>
      <c r="L1012" t="n">
        <v>3</v>
      </c>
      <c r="M1012" t="n">
        <v>1</v>
      </c>
      <c r="N1012" t="n">
        <v>3</v>
      </c>
      <c r="O1012" t="n">
        <v>1</v>
      </c>
      <c r="P1012" t="n">
        <v>1</v>
      </c>
      <c r="Q1012" t="n">
        <v>49</v>
      </c>
      <c r="R1012" s="15" t="n">
        <v>696000</v>
      </c>
      <c r="S1012" s="15" t="n">
        <v>44000</v>
      </c>
      <c r="T1012" s="15" t="n">
        <v>740000</v>
      </c>
      <c r="U1012" s="15" t="n">
        <v>74800</v>
      </c>
      <c r="V1012">
        <f>IFERROR(VLOOKUP(D1012,Tablas_Equivalencia!$A$3:$B$8,2,FALSE),"Sin dato")</f>
        <v/>
      </c>
      <c r="W1012">
        <f>IFERROR(VLOOKUP(L1012,Tablas_Equivalencia!$D$3:$E$9,2,FALSE),"Sin dato")</f>
        <v/>
      </c>
      <c r="X1012">
        <f>IF(I1012=1,"Varón","Mujer")</f>
        <v/>
      </c>
      <c r="Y1012">
        <f>IFERROR(VLOOKUP(M1012,Tablas_Equivalencia!$G$3:$H$6,2,FALSE),"Sin dato")</f>
        <v/>
      </c>
      <c r="Z1012">
        <f>IF(J1012&lt;=24,"18-24","25-29")</f>
        <v/>
      </c>
      <c r="AA1012">
        <f>IF(M1012&lt;&gt;1,"",IF(P1012=2,1,0))</f>
        <v/>
      </c>
      <c r="AB1012">
        <f>IF(M1012&lt;&gt;1,"",IF(O1012&gt;=2,1,0))</f>
        <v/>
      </c>
      <c r="AC1012">
        <f>IF(M1012&lt;&gt;1,"",IF(OR(Q1012=999,Q1012=""),"",IF(OR(Q1012&lt;35,Q1012&gt;48),1,0)))</f>
        <v/>
      </c>
      <c r="AD1012">
        <f>IF(COUNT(AA1012:AC1012)&lt;3,"",SUM(AA1012:AC1012))</f>
        <v/>
      </c>
      <c r="AE1012">
        <f>IF(L1012&gt;=4,2,IF(L1012&gt;=2,1,0))</f>
        <v/>
      </c>
      <c r="AF1012">
        <f>IF(L1012&gt;=5,1,0)</f>
        <v/>
      </c>
      <c r="AG1012">
        <f>AE1012+AF1012</f>
        <v/>
      </c>
      <c r="AH1012" s="15">
        <f>IF(M1012&lt;&gt;1,"",IF(OR(R1012=-9,R1012=""),"",R1012))</f>
        <v/>
      </c>
      <c r="AI1012">
        <f>IF(M1012&lt;&gt;1,"",IF(OR(Q1012=999,Q1012=""),"",Q1012))</f>
        <v/>
      </c>
    </row>
    <row r="1013">
      <c r="A1013" t="inlineStr">
        <is>
          <t>TQRMNOP105297</t>
        </is>
      </c>
      <c r="B1013" t="n">
        <v>2025</v>
      </c>
      <c r="C1013" t="n">
        <v>1</v>
      </c>
      <c r="D1013" t="n">
        <v>43</v>
      </c>
      <c r="E1013" t="inlineStr">
        <is>
          <t>S</t>
        </is>
      </c>
      <c r="F1013" t="n">
        <v>30</v>
      </c>
      <c r="G1013" t="n">
        <v>965</v>
      </c>
      <c r="H1013" t="n">
        <v>3</v>
      </c>
      <c r="I1013" t="n">
        <v>1</v>
      </c>
      <c r="J1013" t="n">
        <v>18</v>
      </c>
      <c r="K1013" t="n">
        <v>1</v>
      </c>
      <c r="L1013" t="n">
        <v>5</v>
      </c>
      <c r="M1013" t="n">
        <v>1</v>
      </c>
      <c r="N1013" t="n">
        <v>3</v>
      </c>
      <c r="O1013" t="n">
        <v>1</v>
      </c>
      <c r="P1013" t="n">
        <v>1</v>
      </c>
      <c r="Q1013" t="n">
        <v>34</v>
      </c>
      <c r="R1013" s="15" t="n">
        <v>398000</v>
      </c>
      <c r="S1013" s="15" t="n">
        <v>0</v>
      </c>
      <c r="T1013" s="15" t="n">
        <v>398000</v>
      </c>
      <c r="U1013" s="15" t="n">
        <v>127100</v>
      </c>
      <c r="V1013">
        <f>IFERROR(VLOOKUP(D1013,Tablas_Equivalencia!$A$3:$B$8,2,FALSE),"Sin dato")</f>
        <v/>
      </c>
      <c r="W1013">
        <f>IFERROR(VLOOKUP(L1013,Tablas_Equivalencia!$D$3:$E$9,2,FALSE),"Sin dato")</f>
        <v/>
      </c>
      <c r="X1013">
        <f>IF(I1013=1,"Varón","Mujer")</f>
        <v/>
      </c>
      <c r="Y1013">
        <f>IFERROR(VLOOKUP(M1013,Tablas_Equivalencia!$G$3:$H$6,2,FALSE),"Sin dato")</f>
        <v/>
      </c>
      <c r="Z1013">
        <f>IF(J1013&lt;=24,"18-24","25-29")</f>
        <v/>
      </c>
      <c r="AA1013">
        <f>IF(M1013&lt;&gt;1,"",IF(P1013=2,1,0))</f>
        <v/>
      </c>
      <c r="AB1013">
        <f>IF(M1013&lt;&gt;1,"",IF(O1013&gt;=2,1,0))</f>
        <v/>
      </c>
      <c r="AC1013">
        <f>IF(M1013&lt;&gt;1,"",IF(OR(Q1013=999,Q1013=""),"",IF(OR(Q1013&lt;35,Q1013&gt;48),1,0)))</f>
        <v/>
      </c>
      <c r="AD1013">
        <f>IF(COUNT(AA1013:AC1013)&lt;3,"",SUM(AA1013:AC1013))</f>
        <v/>
      </c>
      <c r="AE1013">
        <f>IF(L1013&gt;=4,2,IF(L1013&gt;=2,1,0))</f>
        <v/>
      </c>
      <c r="AF1013">
        <f>IF(L1013&gt;=5,1,0)</f>
        <v/>
      </c>
      <c r="AG1013">
        <f>AE1013+AF1013</f>
        <v/>
      </c>
      <c r="AH1013" s="15">
        <f>IF(M1013&lt;&gt;1,"",IF(OR(R1013=-9,R1013=""),"",R1013))</f>
        <v/>
      </c>
      <c r="AI1013">
        <f>IF(M1013&lt;&gt;1,"",IF(OR(Q1013=999,Q1013=""),"",Q1013))</f>
        <v/>
      </c>
    </row>
    <row r="1014">
      <c r="A1014" t="inlineStr">
        <is>
          <t>TQRMNOP105305</t>
        </is>
      </c>
      <c r="B1014" t="n">
        <v>2025</v>
      </c>
      <c r="C1014" t="n">
        <v>1</v>
      </c>
      <c r="D1014" t="n">
        <v>43</v>
      </c>
      <c r="E1014" t="inlineStr">
        <is>
          <t>S</t>
        </is>
      </c>
      <c r="F1014" t="n">
        <v>20</v>
      </c>
      <c r="G1014" t="n">
        <v>809</v>
      </c>
      <c r="H1014" t="n">
        <v>1</v>
      </c>
      <c r="I1014" t="n">
        <v>2</v>
      </c>
      <c r="J1014" t="n">
        <v>18</v>
      </c>
      <c r="K1014" t="n">
        <v>2</v>
      </c>
      <c r="L1014" t="n">
        <v>4</v>
      </c>
      <c r="M1014" t="n">
        <v>1</v>
      </c>
      <c r="N1014" t="n">
        <v>2</v>
      </c>
      <c r="O1014" t="n">
        <v>1</v>
      </c>
      <c r="P1014" t="n">
        <v>1</v>
      </c>
      <c r="Q1014" t="n">
        <v>34</v>
      </c>
      <c r="R1014" s="15" t="n">
        <v>530000</v>
      </c>
      <c r="S1014" s="15" t="n">
        <v>0</v>
      </c>
      <c r="T1014" s="15" t="n">
        <v>530000</v>
      </c>
      <c r="U1014" s="15" t="n">
        <v>88800</v>
      </c>
      <c r="V1014">
        <f>IFERROR(VLOOKUP(D1014,Tablas_Equivalencia!$A$3:$B$8,2,FALSE),"Sin dato")</f>
        <v/>
      </c>
      <c r="W1014">
        <f>IFERROR(VLOOKUP(L1014,Tablas_Equivalencia!$D$3:$E$9,2,FALSE),"Sin dato")</f>
        <v/>
      </c>
      <c r="X1014">
        <f>IF(I1014=1,"Varón","Mujer")</f>
        <v/>
      </c>
      <c r="Y1014">
        <f>IFERROR(VLOOKUP(M1014,Tablas_Equivalencia!$G$3:$H$6,2,FALSE),"Sin dato")</f>
        <v/>
      </c>
      <c r="Z1014">
        <f>IF(J1014&lt;=24,"18-24","25-29")</f>
        <v/>
      </c>
      <c r="AA1014">
        <f>IF(M1014&lt;&gt;1,"",IF(P1014=2,1,0))</f>
        <v/>
      </c>
      <c r="AB1014">
        <f>IF(M1014&lt;&gt;1,"",IF(O1014&gt;=2,1,0))</f>
        <v/>
      </c>
      <c r="AC1014">
        <f>IF(M1014&lt;&gt;1,"",IF(OR(Q1014=999,Q1014=""),"",IF(OR(Q1014&lt;35,Q1014&gt;48),1,0)))</f>
        <v/>
      </c>
      <c r="AD1014">
        <f>IF(COUNT(AA1014:AC1014)&lt;3,"",SUM(AA1014:AC1014))</f>
        <v/>
      </c>
      <c r="AE1014">
        <f>IF(L1014&gt;=4,2,IF(L1014&gt;=2,1,0))</f>
        <v/>
      </c>
      <c r="AF1014">
        <f>IF(L1014&gt;=5,1,0)</f>
        <v/>
      </c>
      <c r="AG1014">
        <f>AE1014+AF1014</f>
        <v/>
      </c>
      <c r="AH1014" s="15">
        <f>IF(M1014&lt;&gt;1,"",IF(OR(R1014=-9,R1014=""),"",R1014))</f>
        <v/>
      </c>
      <c r="AI1014">
        <f>IF(M1014&lt;&gt;1,"",IF(OR(Q1014=999,Q1014=""),"",Q1014))</f>
        <v/>
      </c>
    </row>
    <row r="1015">
      <c r="A1015" t="inlineStr">
        <is>
          <t>TQRMNOP105323</t>
        </is>
      </c>
      <c r="B1015" t="n">
        <v>2025</v>
      </c>
      <c r="C1015" t="n">
        <v>1</v>
      </c>
      <c r="D1015" t="n">
        <v>1</v>
      </c>
      <c r="E1015" t="inlineStr">
        <is>
          <t>S</t>
        </is>
      </c>
      <c r="F1015" t="n">
        <v>33</v>
      </c>
      <c r="G1015" t="n">
        <v>751</v>
      </c>
      <c r="H1015" t="n">
        <v>2</v>
      </c>
      <c r="I1015" t="n">
        <v>2</v>
      </c>
      <c r="J1015" t="n">
        <v>25</v>
      </c>
      <c r="K1015" t="n">
        <v>1</v>
      </c>
      <c r="L1015" t="n">
        <v>5</v>
      </c>
      <c r="M1015" t="n">
        <v>2</v>
      </c>
      <c r="R1015" s="15" t="n">
        <v>0</v>
      </c>
      <c r="S1015" s="15" t="n">
        <v>0</v>
      </c>
      <c r="T1015" s="15" t="n">
        <v>0</v>
      </c>
      <c r="U1015" s="15" t="n">
        <v>240100</v>
      </c>
      <c r="V1015">
        <f>IFERROR(VLOOKUP(D1015,Tablas_Equivalencia!$A$3:$B$8,2,FALSE),"Sin dato")</f>
        <v/>
      </c>
      <c r="W1015">
        <f>IFERROR(VLOOKUP(L1015,Tablas_Equivalencia!$D$3:$E$9,2,FALSE),"Sin dato")</f>
        <v/>
      </c>
      <c r="X1015">
        <f>IF(I1015=1,"Varón","Mujer")</f>
        <v/>
      </c>
      <c r="Y1015">
        <f>IFERROR(VLOOKUP(M1015,Tablas_Equivalencia!$G$3:$H$6,2,FALSE),"Sin dato")</f>
        <v/>
      </c>
      <c r="Z1015">
        <f>IF(J1015&lt;=24,"18-24","25-29")</f>
        <v/>
      </c>
      <c r="AA1015">
        <f>IF(M1015&lt;&gt;1,"",IF(P1015=2,1,0))</f>
        <v/>
      </c>
      <c r="AB1015">
        <f>IF(M1015&lt;&gt;1,"",IF(O1015&gt;=2,1,0))</f>
        <v/>
      </c>
      <c r="AC1015">
        <f>IF(M1015&lt;&gt;1,"",IF(OR(Q1015=999,Q1015=""),"",IF(OR(Q1015&lt;35,Q1015&gt;48),1,0)))</f>
        <v/>
      </c>
      <c r="AD1015">
        <f>IF(COUNT(AA1015:AC1015)&lt;3,"",SUM(AA1015:AC1015))</f>
        <v/>
      </c>
      <c r="AE1015">
        <f>IF(L1015&gt;=4,2,IF(L1015&gt;=2,1,0))</f>
        <v/>
      </c>
      <c r="AF1015">
        <f>IF(L1015&gt;=5,1,0)</f>
        <v/>
      </c>
      <c r="AG1015">
        <f>AE1015+AF1015</f>
        <v/>
      </c>
      <c r="AH1015" s="15">
        <f>IF(M1015&lt;&gt;1,"",IF(OR(R1015=-9,R1015=""),"",R1015))</f>
        <v/>
      </c>
      <c r="AI1015">
        <f>IF(M1015&lt;&gt;1,"",IF(OR(Q1015=999,Q1015=""),"",Q1015))</f>
        <v/>
      </c>
    </row>
    <row r="1016">
      <c r="A1016" t="inlineStr">
        <is>
          <t>TQRMNOP105328</t>
        </is>
      </c>
      <c r="B1016" t="n">
        <v>2025</v>
      </c>
      <c r="C1016" t="n">
        <v>1</v>
      </c>
      <c r="D1016" t="n">
        <v>44</v>
      </c>
      <c r="E1016" t="inlineStr">
        <is>
          <t>S</t>
        </is>
      </c>
      <c r="F1016" t="n">
        <v>13</v>
      </c>
      <c r="G1016" t="n">
        <v>1035</v>
      </c>
      <c r="H1016" t="n">
        <v>3</v>
      </c>
      <c r="I1016" t="n">
        <v>1</v>
      </c>
      <c r="J1016" t="n">
        <v>28</v>
      </c>
      <c r="K1016" t="n">
        <v>2</v>
      </c>
      <c r="L1016" t="n">
        <v>4</v>
      </c>
      <c r="M1016" t="n">
        <v>3</v>
      </c>
      <c r="R1016" s="15" t="n">
        <v>0</v>
      </c>
      <c r="S1016" s="15" t="n">
        <v>0</v>
      </c>
      <c r="T1016" s="15" t="n">
        <v>0</v>
      </c>
      <c r="U1016" s="15" t="n">
        <v>207800</v>
      </c>
      <c r="V1016">
        <f>IFERROR(VLOOKUP(D1016,Tablas_Equivalencia!$A$3:$B$8,2,FALSE),"Sin dato")</f>
        <v/>
      </c>
      <c r="W1016">
        <f>IFERROR(VLOOKUP(L1016,Tablas_Equivalencia!$D$3:$E$9,2,FALSE),"Sin dato")</f>
        <v/>
      </c>
      <c r="X1016">
        <f>IF(I1016=1,"Varón","Mujer")</f>
        <v/>
      </c>
      <c r="Y1016">
        <f>IFERROR(VLOOKUP(M1016,Tablas_Equivalencia!$G$3:$H$6,2,FALSE),"Sin dato")</f>
        <v/>
      </c>
      <c r="Z1016">
        <f>IF(J1016&lt;=24,"18-24","25-29")</f>
        <v/>
      </c>
      <c r="AA1016">
        <f>IF(M1016&lt;&gt;1,"",IF(P1016=2,1,0))</f>
        <v/>
      </c>
      <c r="AB1016">
        <f>IF(M1016&lt;&gt;1,"",IF(O1016&gt;=2,1,0))</f>
        <v/>
      </c>
      <c r="AC1016">
        <f>IF(M1016&lt;&gt;1,"",IF(OR(Q1016=999,Q1016=""),"",IF(OR(Q1016&lt;35,Q1016&gt;48),1,0)))</f>
        <v/>
      </c>
      <c r="AD1016">
        <f>IF(COUNT(AA1016:AC1016)&lt;3,"",SUM(AA1016:AC1016))</f>
        <v/>
      </c>
      <c r="AE1016">
        <f>IF(L1016&gt;=4,2,IF(L1016&gt;=2,1,0))</f>
        <v/>
      </c>
      <c r="AF1016">
        <f>IF(L1016&gt;=5,1,0)</f>
        <v/>
      </c>
      <c r="AG1016">
        <f>AE1016+AF1016</f>
        <v/>
      </c>
      <c r="AH1016" s="15">
        <f>IF(M1016&lt;&gt;1,"",IF(OR(R1016=-9,R1016=""),"",R1016))</f>
        <v/>
      </c>
      <c r="AI1016">
        <f>IF(M1016&lt;&gt;1,"",IF(OR(Q1016=999,Q1016=""),"",Q1016))</f>
        <v/>
      </c>
    </row>
    <row r="1017">
      <c r="A1017" t="inlineStr">
        <is>
          <t>TQRMNOP105350</t>
        </is>
      </c>
      <c r="B1017" t="n">
        <v>2025</v>
      </c>
      <c r="C1017" t="n">
        <v>1</v>
      </c>
      <c r="D1017" t="n">
        <v>41</v>
      </c>
      <c r="E1017" t="inlineStr">
        <is>
          <t>N</t>
        </is>
      </c>
      <c r="F1017" t="n">
        <v>15</v>
      </c>
      <c r="G1017" t="n">
        <v>967</v>
      </c>
      <c r="H1017" t="n">
        <v>3</v>
      </c>
      <c r="I1017" t="n">
        <v>1</v>
      </c>
      <c r="J1017" t="n">
        <v>27</v>
      </c>
      <c r="K1017" t="n">
        <v>2</v>
      </c>
      <c r="L1017" t="n">
        <v>6</v>
      </c>
      <c r="M1017" t="n">
        <v>3</v>
      </c>
      <c r="R1017" s="15" t="n">
        <v>0</v>
      </c>
      <c r="S1017" s="15" t="n">
        <v>0</v>
      </c>
      <c r="T1017" s="15" t="n">
        <v>0</v>
      </c>
      <c r="U1017" s="15" t="n">
        <v>141200</v>
      </c>
      <c r="V1017">
        <f>IFERROR(VLOOKUP(D1017,Tablas_Equivalencia!$A$3:$B$8,2,FALSE),"Sin dato")</f>
        <v/>
      </c>
      <c r="W1017">
        <f>IFERROR(VLOOKUP(L1017,Tablas_Equivalencia!$D$3:$E$9,2,FALSE),"Sin dato")</f>
        <v/>
      </c>
      <c r="X1017">
        <f>IF(I1017=1,"Varón","Mujer")</f>
        <v/>
      </c>
      <c r="Y1017">
        <f>IFERROR(VLOOKUP(M1017,Tablas_Equivalencia!$G$3:$H$6,2,FALSE),"Sin dato")</f>
        <v/>
      </c>
      <c r="Z1017">
        <f>IF(J1017&lt;=24,"18-24","25-29")</f>
        <v/>
      </c>
      <c r="AA1017">
        <f>IF(M1017&lt;&gt;1,"",IF(P1017=2,1,0))</f>
        <v/>
      </c>
      <c r="AB1017">
        <f>IF(M1017&lt;&gt;1,"",IF(O1017&gt;=2,1,0))</f>
        <v/>
      </c>
      <c r="AC1017">
        <f>IF(M1017&lt;&gt;1,"",IF(OR(Q1017=999,Q1017=""),"",IF(OR(Q1017&lt;35,Q1017&gt;48),1,0)))</f>
        <v/>
      </c>
      <c r="AD1017">
        <f>IF(COUNT(AA1017:AC1017)&lt;3,"",SUM(AA1017:AC1017))</f>
        <v/>
      </c>
      <c r="AE1017">
        <f>IF(L1017&gt;=4,2,IF(L1017&gt;=2,1,0))</f>
        <v/>
      </c>
      <c r="AF1017">
        <f>IF(L1017&gt;=5,1,0)</f>
        <v/>
      </c>
      <c r="AG1017">
        <f>AE1017+AF1017</f>
        <v/>
      </c>
      <c r="AH1017" s="15">
        <f>IF(M1017&lt;&gt;1,"",IF(OR(R1017=-9,R1017=""),"",R1017))</f>
        <v/>
      </c>
      <c r="AI1017">
        <f>IF(M1017&lt;&gt;1,"",IF(OR(Q1017=999,Q1017=""),"",Q1017))</f>
        <v/>
      </c>
    </row>
    <row r="1018">
      <c r="A1018" t="inlineStr">
        <is>
          <t>TQRMNOP105353</t>
        </is>
      </c>
      <c r="B1018" t="n">
        <v>2025</v>
      </c>
      <c r="C1018" t="n">
        <v>1</v>
      </c>
      <c r="D1018" t="n">
        <v>1</v>
      </c>
      <c r="E1018" t="inlineStr">
        <is>
          <t>S</t>
        </is>
      </c>
      <c r="F1018" t="n">
        <v>32</v>
      </c>
      <c r="G1018" t="n">
        <v>585</v>
      </c>
      <c r="H1018" t="n">
        <v>1</v>
      </c>
      <c r="I1018" t="n">
        <v>2</v>
      </c>
      <c r="J1018" t="n">
        <v>24</v>
      </c>
      <c r="K1018" t="n">
        <v>2</v>
      </c>
      <c r="L1018" t="n">
        <v>4</v>
      </c>
      <c r="M1018" t="n">
        <v>3</v>
      </c>
      <c r="R1018" s="15" t="n">
        <v>0</v>
      </c>
      <c r="S1018" s="15" t="n">
        <v>0</v>
      </c>
      <c r="T1018" s="15" t="n">
        <v>0</v>
      </c>
      <c r="U1018" s="15" t="n">
        <v>131600</v>
      </c>
      <c r="V1018">
        <f>IFERROR(VLOOKUP(D1018,Tablas_Equivalencia!$A$3:$B$8,2,FALSE),"Sin dato")</f>
        <v/>
      </c>
      <c r="W1018">
        <f>IFERROR(VLOOKUP(L1018,Tablas_Equivalencia!$D$3:$E$9,2,FALSE),"Sin dato")</f>
        <v/>
      </c>
      <c r="X1018">
        <f>IF(I1018=1,"Varón","Mujer")</f>
        <v/>
      </c>
      <c r="Y1018">
        <f>IFERROR(VLOOKUP(M1018,Tablas_Equivalencia!$G$3:$H$6,2,FALSE),"Sin dato")</f>
        <v/>
      </c>
      <c r="Z1018">
        <f>IF(J1018&lt;=24,"18-24","25-29")</f>
        <v/>
      </c>
      <c r="AA1018">
        <f>IF(M1018&lt;&gt;1,"",IF(P1018=2,1,0))</f>
        <v/>
      </c>
      <c r="AB1018">
        <f>IF(M1018&lt;&gt;1,"",IF(O1018&gt;=2,1,0))</f>
        <v/>
      </c>
      <c r="AC1018">
        <f>IF(M1018&lt;&gt;1,"",IF(OR(Q1018=999,Q1018=""),"",IF(OR(Q1018&lt;35,Q1018&gt;48),1,0)))</f>
        <v/>
      </c>
      <c r="AD1018">
        <f>IF(COUNT(AA1018:AC1018)&lt;3,"",SUM(AA1018:AC1018))</f>
        <v/>
      </c>
      <c r="AE1018">
        <f>IF(L1018&gt;=4,2,IF(L1018&gt;=2,1,0))</f>
        <v/>
      </c>
      <c r="AF1018">
        <f>IF(L1018&gt;=5,1,0)</f>
        <v/>
      </c>
      <c r="AG1018">
        <f>AE1018+AF1018</f>
        <v/>
      </c>
      <c r="AH1018" s="15">
        <f>IF(M1018&lt;&gt;1,"",IF(OR(R1018=-9,R1018=""),"",R1018))</f>
        <v/>
      </c>
      <c r="AI1018">
        <f>IF(M1018&lt;&gt;1,"",IF(OR(Q1018=999,Q1018=""),"",Q1018))</f>
        <v/>
      </c>
    </row>
    <row r="1019">
      <c r="A1019" t="inlineStr">
        <is>
          <t>TQRMNOP105364</t>
        </is>
      </c>
      <c r="B1019" t="n">
        <v>2025</v>
      </c>
      <c r="C1019" t="n">
        <v>1</v>
      </c>
      <c r="D1019" t="n">
        <v>43</v>
      </c>
      <c r="E1019" t="inlineStr">
        <is>
          <t>N</t>
        </is>
      </c>
      <c r="F1019" t="n">
        <v>38</v>
      </c>
      <c r="G1019" t="n">
        <v>1020</v>
      </c>
      <c r="H1019" t="n">
        <v>10</v>
      </c>
      <c r="I1019" t="n">
        <v>2</v>
      </c>
      <c r="J1019" t="n">
        <v>26</v>
      </c>
      <c r="K1019" t="n">
        <v>1</v>
      </c>
      <c r="L1019" t="n">
        <v>6</v>
      </c>
      <c r="M1019" t="n">
        <v>1</v>
      </c>
      <c r="N1019" t="n">
        <v>3</v>
      </c>
      <c r="O1019" t="n">
        <v>1</v>
      </c>
      <c r="P1019" t="n">
        <v>1</v>
      </c>
      <c r="Q1019" t="n">
        <v>8</v>
      </c>
      <c r="R1019" s="15" t="n">
        <v>1379000</v>
      </c>
      <c r="S1019" s="15" t="n">
        <v>0</v>
      </c>
      <c r="T1019" s="15" t="n">
        <v>1379000</v>
      </c>
      <c r="U1019" s="15" t="n">
        <v>64600</v>
      </c>
      <c r="V1019">
        <f>IFERROR(VLOOKUP(D1019,Tablas_Equivalencia!$A$3:$B$8,2,FALSE),"Sin dato")</f>
        <v/>
      </c>
      <c r="W1019">
        <f>IFERROR(VLOOKUP(L1019,Tablas_Equivalencia!$D$3:$E$9,2,FALSE),"Sin dato")</f>
        <v/>
      </c>
      <c r="X1019">
        <f>IF(I1019=1,"Varón","Mujer")</f>
        <v/>
      </c>
      <c r="Y1019">
        <f>IFERROR(VLOOKUP(M1019,Tablas_Equivalencia!$G$3:$H$6,2,FALSE),"Sin dato")</f>
        <v/>
      </c>
      <c r="Z1019">
        <f>IF(J1019&lt;=24,"18-24","25-29")</f>
        <v/>
      </c>
      <c r="AA1019">
        <f>IF(M1019&lt;&gt;1,"",IF(P1019=2,1,0))</f>
        <v/>
      </c>
      <c r="AB1019">
        <f>IF(M1019&lt;&gt;1,"",IF(O1019&gt;=2,1,0))</f>
        <v/>
      </c>
      <c r="AC1019">
        <f>IF(M1019&lt;&gt;1,"",IF(OR(Q1019=999,Q1019=""),"",IF(OR(Q1019&lt;35,Q1019&gt;48),1,0)))</f>
        <v/>
      </c>
      <c r="AD1019">
        <f>IF(COUNT(AA1019:AC1019)&lt;3,"",SUM(AA1019:AC1019))</f>
        <v/>
      </c>
      <c r="AE1019">
        <f>IF(L1019&gt;=4,2,IF(L1019&gt;=2,1,0))</f>
        <v/>
      </c>
      <c r="AF1019">
        <f>IF(L1019&gt;=5,1,0)</f>
        <v/>
      </c>
      <c r="AG1019">
        <f>AE1019+AF1019</f>
        <v/>
      </c>
      <c r="AH1019" s="15">
        <f>IF(M1019&lt;&gt;1,"",IF(OR(R1019=-9,R1019=""),"",R1019))</f>
        <v/>
      </c>
      <c r="AI1019">
        <f>IF(M1019&lt;&gt;1,"",IF(OR(Q1019=999,Q1019=""),"",Q1019))</f>
        <v/>
      </c>
    </row>
    <row r="1020">
      <c r="A1020" t="inlineStr">
        <is>
          <t>TQRMNOP105375</t>
        </is>
      </c>
      <c r="B1020" t="n">
        <v>2025</v>
      </c>
      <c r="C1020" t="n">
        <v>1</v>
      </c>
      <c r="D1020" t="n">
        <v>43</v>
      </c>
      <c r="E1020" t="inlineStr">
        <is>
          <t>N</t>
        </is>
      </c>
      <c r="F1020" t="n">
        <v>34</v>
      </c>
      <c r="G1020" t="n">
        <v>1448</v>
      </c>
      <c r="H1020" t="n">
        <v>1</v>
      </c>
      <c r="I1020" t="n">
        <v>1</v>
      </c>
      <c r="J1020" t="n">
        <v>29</v>
      </c>
      <c r="K1020" t="n">
        <v>2</v>
      </c>
      <c r="L1020" t="n">
        <v>4</v>
      </c>
      <c r="M1020" t="n">
        <v>1</v>
      </c>
      <c r="N1020" t="n">
        <v>1</v>
      </c>
      <c r="O1020" t="n">
        <v>1</v>
      </c>
      <c r="P1020" t="n">
        <v>1</v>
      </c>
      <c r="Q1020" t="n">
        <v>32</v>
      </c>
      <c r="R1020" s="15" t="n">
        <v>639000</v>
      </c>
      <c r="S1020" s="15" t="n">
        <v>0</v>
      </c>
      <c r="T1020" s="15" t="n">
        <v>639000</v>
      </c>
      <c r="U1020" s="15" t="n">
        <v>98900</v>
      </c>
      <c r="V1020">
        <f>IFERROR(VLOOKUP(D1020,Tablas_Equivalencia!$A$3:$B$8,2,FALSE),"Sin dato")</f>
        <v/>
      </c>
      <c r="W1020">
        <f>IFERROR(VLOOKUP(L1020,Tablas_Equivalencia!$D$3:$E$9,2,FALSE),"Sin dato")</f>
        <v/>
      </c>
      <c r="X1020">
        <f>IF(I1020=1,"Varón","Mujer")</f>
        <v/>
      </c>
      <c r="Y1020">
        <f>IFERROR(VLOOKUP(M1020,Tablas_Equivalencia!$G$3:$H$6,2,FALSE),"Sin dato")</f>
        <v/>
      </c>
      <c r="Z1020">
        <f>IF(J1020&lt;=24,"18-24","25-29")</f>
        <v/>
      </c>
      <c r="AA1020">
        <f>IF(M1020&lt;&gt;1,"",IF(P1020=2,1,0))</f>
        <v/>
      </c>
      <c r="AB1020">
        <f>IF(M1020&lt;&gt;1,"",IF(O1020&gt;=2,1,0))</f>
        <v/>
      </c>
      <c r="AC1020">
        <f>IF(M1020&lt;&gt;1,"",IF(OR(Q1020=999,Q1020=""),"",IF(OR(Q1020&lt;35,Q1020&gt;48),1,0)))</f>
        <v/>
      </c>
      <c r="AD1020">
        <f>IF(COUNT(AA1020:AC1020)&lt;3,"",SUM(AA1020:AC1020))</f>
        <v/>
      </c>
      <c r="AE1020">
        <f>IF(L1020&gt;=4,2,IF(L1020&gt;=2,1,0))</f>
        <v/>
      </c>
      <c r="AF1020">
        <f>IF(L1020&gt;=5,1,0)</f>
        <v/>
      </c>
      <c r="AG1020">
        <f>AE1020+AF1020</f>
        <v/>
      </c>
      <c r="AH1020" s="15">
        <f>IF(M1020&lt;&gt;1,"",IF(OR(R1020=-9,R1020=""),"",R1020))</f>
        <v/>
      </c>
      <c r="AI1020">
        <f>IF(M1020&lt;&gt;1,"",IF(OR(Q1020=999,Q1020=""),"",Q1020))</f>
        <v/>
      </c>
    </row>
    <row r="1021">
      <c r="A1021" t="inlineStr">
        <is>
          <t>TQRMNOP105376</t>
        </is>
      </c>
      <c r="B1021" t="n">
        <v>2025</v>
      </c>
      <c r="C1021" t="n">
        <v>1</v>
      </c>
      <c r="D1021" t="n">
        <v>1</v>
      </c>
      <c r="E1021" t="inlineStr">
        <is>
          <t>S</t>
        </is>
      </c>
      <c r="F1021" t="n">
        <v>32</v>
      </c>
      <c r="G1021" t="n">
        <v>804</v>
      </c>
      <c r="H1021" t="n">
        <v>3</v>
      </c>
      <c r="I1021" t="n">
        <v>2</v>
      </c>
      <c r="J1021" t="n">
        <v>18</v>
      </c>
      <c r="K1021" t="n">
        <v>2</v>
      </c>
      <c r="L1021" t="n">
        <v>4</v>
      </c>
      <c r="M1021" t="n">
        <v>1</v>
      </c>
      <c r="N1021" t="n">
        <v>3</v>
      </c>
      <c r="O1021" t="n">
        <v>1</v>
      </c>
      <c r="P1021" t="n">
        <v>1</v>
      </c>
      <c r="Q1021" t="n">
        <v>33</v>
      </c>
      <c r="R1021" s="15" t="n">
        <v>435000</v>
      </c>
      <c r="S1021" s="15" t="n">
        <v>0</v>
      </c>
      <c r="T1021" s="15" t="n">
        <v>435000</v>
      </c>
      <c r="U1021" s="15" t="n">
        <v>203000</v>
      </c>
      <c r="V1021">
        <f>IFERROR(VLOOKUP(D1021,Tablas_Equivalencia!$A$3:$B$8,2,FALSE),"Sin dato")</f>
        <v/>
      </c>
      <c r="W1021">
        <f>IFERROR(VLOOKUP(L1021,Tablas_Equivalencia!$D$3:$E$9,2,FALSE),"Sin dato")</f>
        <v/>
      </c>
      <c r="X1021">
        <f>IF(I1021=1,"Varón","Mujer")</f>
        <v/>
      </c>
      <c r="Y1021">
        <f>IFERROR(VLOOKUP(M1021,Tablas_Equivalencia!$G$3:$H$6,2,FALSE),"Sin dato")</f>
        <v/>
      </c>
      <c r="Z1021">
        <f>IF(J1021&lt;=24,"18-24","25-29")</f>
        <v/>
      </c>
      <c r="AA1021">
        <f>IF(M1021&lt;&gt;1,"",IF(P1021=2,1,0))</f>
        <v/>
      </c>
      <c r="AB1021">
        <f>IF(M1021&lt;&gt;1,"",IF(O1021&gt;=2,1,0))</f>
        <v/>
      </c>
      <c r="AC1021">
        <f>IF(M1021&lt;&gt;1,"",IF(OR(Q1021=999,Q1021=""),"",IF(OR(Q1021&lt;35,Q1021&gt;48),1,0)))</f>
        <v/>
      </c>
      <c r="AD1021">
        <f>IF(COUNT(AA1021:AC1021)&lt;3,"",SUM(AA1021:AC1021))</f>
        <v/>
      </c>
      <c r="AE1021">
        <f>IF(L1021&gt;=4,2,IF(L1021&gt;=2,1,0))</f>
        <v/>
      </c>
      <c r="AF1021">
        <f>IF(L1021&gt;=5,1,0)</f>
        <v/>
      </c>
      <c r="AG1021">
        <f>AE1021+AF1021</f>
        <v/>
      </c>
      <c r="AH1021" s="15">
        <f>IF(M1021&lt;&gt;1,"",IF(OR(R1021=-9,R1021=""),"",R1021))</f>
        <v/>
      </c>
      <c r="AI1021">
        <f>IF(M1021&lt;&gt;1,"",IF(OR(Q1021=999,Q1021=""),"",Q1021))</f>
        <v/>
      </c>
    </row>
    <row r="1022">
      <c r="A1022" t="inlineStr">
        <is>
          <t>TQRMNOP105385</t>
        </is>
      </c>
      <c r="B1022" t="n">
        <v>2025</v>
      </c>
      <c r="C1022" t="n">
        <v>1</v>
      </c>
      <c r="D1022" t="n">
        <v>42</v>
      </c>
      <c r="E1022" t="inlineStr">
        <is>
          <t>S</t>
        </is>
      </c>
      <c r="F1022" t="n">
        <v>10</v>
      </c>
      <c r="G1022" t="n">
        <v>1385</v>
      </c>
      <c r="H1022" t="n">
        <v>1</v>
      </c>
      <c r="I1022" t="n">
        <v>2</v>
      </c>
      <c r="J1022" t="n">
        <v>25</v>
      </c>
      <c r="K1022" t="n">
        <v>2</v>
      </c>
      <c r="L1022" t="n">
        <v>3</v>
      </c>
      <c r="M1022" t="n">
        <v>2</v>
      </c>
      <c r="R1022" s="15" t="n">
        <v>0</v>
      </c>
      <c r="S1022" s="15" t="n">
        <v>0</v>
      </c>
      <c r="T1022" s="15" t="n">
        <v>0</v>
      </c>
      <c r="U1022" s="15" t="n">
        <v>357200</v>
      </c>
      <c r="V1022">
        <f>IFERROR(VLOOKUP(D1022,Tablas_Equivalencia!$A$3:$B$8,2,FALSE),"Sin dato")</f>
        <v/>
      </c>
      <c r="W1022">
        <f>IFERROR(VLOOKUP(L1022,Tablas_Equivalencia!$D$3:$E$9,2,FALSE),"Sin dato")</f>
        <v/>
      </c>
      <c r="X1022">
        <f>IF(I1022=1,"Varón","Mujer")</f>
        <v/>
      </c>
      <c r="Y1022">
        <f>IFERROR(VLOOKUP(M1022,Tablas_Equivalencia!$G$3:$H$6,2,FALSE),"Sin dato")</f>
        <v/>
      </c>
      <c r="Z1022">
        <f>IF(J1022&lt;=24,"18-24","25-29")</f>
        <v/>
      </c>
      <c r="AA1022">
        <f>IF(M1022&lt;&gt;1,"",IF(P1022=2,1,0))</f>
        <v/>
      </c>
      <c r="AB1022">
        <f>IF(M1022&lt;&gt;1,"",IF(O1022&gt;=2,1,0))</f>
        <v/>
      </c>
      <c r="AC1022">
        <f>IF(M1022&lt;&gt;1,"",IF(OR(Q1022=999,Q1022=""),"",IF(OR(Q1022&lt;35,Q1022&gt;48),1,0)))</f>
        <v/>
      </c>
      <c r="AD1022">
        <f>IF(COUNT(AA1022:AC1022)&lt;3,"",SUM(AA1022:AC1022))</f>
        <v/>
      </c>
      <c r="AE1022">
        <f>IF(L1022&gt;=4,2,IF(L1022&gt;=2,1,0))</f>
        <v/>
      </c>
      <c r="AF1022">
        <f>IF(L1022&gt;=5,1,0)</f>
        <v/>
      </c>
      <c r="AG1022">
        <f>AE1022+AF1022</f>
        <v/>
      </c>
      <c r="AH1022" s="15">
        <f>IF(M1022&lt;&gt;1,"",IF(OR(R1022=-9,R1022=""),"",R1022))</f>
        <v/>
      </c>
      <c r="AI1022">
        <f>IF(M1022&lt;&gt;1,"",IF(OR(Q1022=999,Q1022=""),"",Q1022))</f>
        <v/>
      </c>
    </row>
    <row r="1023">
      <c r="A1023" t="inlineStr">
        <is>
          <t>TQRMNOP105386</t>
        </is>
      </c>
      <c r="B1023" t="n">
        <v>2025</v>
      </c>
      <c r="C1023" t="n">
        <v>1</v>
      </c>
      <c r="D1023" t="n">
        <v>43</v>
      </c>
      <c r="E1023" t="inlineStr">
        <is>
          <t>S</t>
        </is>
      </c>
      <c r="F1023" t="n">
        <v>30</v>
      </c>
      <c r="G1023" t="n">
        <v>90</v>
      </c>
      <c r="H1023" t="n">
        <v>1</v>
      </c>
      <c r="I1023" t="n">
        <v>1</v>
      </c>
      <c r="J1023" t="n">
        <v>27</v>
      </c>
      <c r="K1023" t="n">
        <v>2</v>
      </c>
      <c r="L1023" t="n">
        <v>4</v>
      </c>
      <c r="M1023" t="n">
        <v>1</v>
      </c>
      <c r="N1023" t="n">
        <v>3</v>
      </c>
      <c r="O1023" t="n">
        <v>2</v>
      </c>
      <c r="P1023" t="n">
        <v>2</v>
      </c>
      <c r="Q1023" t="n">
        <v>26</v>
      </c>
      <c r="R1023" s="15" t="n">
        <v>1378000</v>
      </c>
      <c r="S1023" s="15" t="n">
        <v>169000</v>
      </c>
      <c r="T1023" s="15" t="n">
        <v>1547000</v>
      </c>
      <c r="U1023" s="15" t="n">
        <v>169600</v>
      </c>
      <c r="V1023">
        <f>IFERROR(VLOOKUP(D1023,Tablas_Equivalencia!$A$3:$B$8,2,FALSE),"Sin dato")</f>
        <v/>
      </c>
      <c r="W1023">
        <f>IFERROR(VLOOKUP(L1023,Tablas_Equivalencia!$D$3:$E$9,2,FALSE),"Sin dato")</f>
        <v/>
      </c>
      <c r="X1023">
        <f>IF(I1023=1,"Varón","Mujer")</f>
        <v/>
      </c>
      <c r="Y1023">
        <f>IFERROR(VLOOKUP(M1023,Tablas_Equivalencia!$G$3:$H$6,2,FALSE),"Sin dato")</f>
        <v/>
      </c>
      <c r="Z1023">
        <f>IF(J1023&lt;=24,"18-24","25-29")</f>
        <v/>
      </c>
      <c r="AA1023">
        <f>IF(M1023&lt;&gt;1,"",IF(P1023=2,1,0))</f>
        <v/>
      </c>
      <c r="AB1023">
        <f>IF(M1023&lt;&gt;1,"",IF(O1023&gt;=2,1,0))</f>
        <v/>
      </c>
      <c r="AC1023">
        <f>IF(M1023&lt;&gt;1,"",IF(OR(Q1023=999,Q1023=""),"",IF(OR(Q1023&lt;35,Q1023&gt;48),1,0)))</f>
        <v/>
      </c>
      <c r="AD1023">
        <f>IF(COUNT(AA1023:AC1023)&lt;3,"",SUM(AA1023:AC1023))</f>
        <v/>
      </c>
      <c r="AE1023">
        <f>IF(L1023&gt;=4,2,IF(L1023&gt;=2,1,0))</f>
        <v/>
      </c>
      <c r="AF1023">
        <f>IF(L1023&gt;=5,1,0)</f>
        <v/>
      </c>
      <c r="AG1023">
        <f>AE1023+AF1023</f>
        <v/>
      </c>
      <c r="AH1023" s="15">
        <f>IF(M1023&lt;&gt;1,"",IF(OR(R1023=-9,R1023=""),"",R1023))</f>
        <v/>
      </c>
      <c r="AI1023">
        <f>IF(M1023&lt;&gt;1,"",IF(OR(Q1023=999,Q1023=""),"",Q1023))</f>
        <v/>
      </c>
    </row>
    <row r="1024">
      <c r="A1024" t="inlineStr">
        <is>
          <t>TQRMNOP105387</t>
        </is>
      </c>
      <c r="B1024" t="n">
        <v>2025</v>
      </c>
      <c r="C1024" t="n">
        <v>1</v>
      </c>
      <c r="D1024" t="n">
        <v>44</v>
      </c>
      <c r="E1024" t="inlineStr">
        <is>
          <t>N</t>
        </is>
      </c>
      <c r="F1024" t="n">
        <v>6</v>
      </c>
      <c r="G1024" t="n">
        <v>982</v>
      </c>
      <c r="H1024" t="n">
        <v>3</v>
      </c>
      <c r="I1024" t="n">
        <v>1</v>
      </c>
      <c r="J1024" t="n">
        <v>24</v>
      </c>
      <c r="K1024" t="n">
        <v>2</v>
      </c>
      <c r="L1024" t="n">
        <v>2</v>
      </c>
      <c r="M1024" t="n">
        <v>3</v>
      </c>
      <c r="R1024" s="15" t="n">
        <v>0</v>
      </c>
      <c r="S1024" s="15" t="n">
        <v>0</v>
      </c>
      <c r="T1024" s="15" t="n">
        <v>0</v>
      </c>
      <c r="U1024" s="15" t="n">
        <v>87200</v>
      </c>
      <c r="V1024">
        <f>IFERROR(VLOOKUP(D1024,Tablas_Equivalencia!$A$3:$B$8,2,FALSE),"Sin dato")</f>
        <v/>
      </c>
      <c r="W1024">
        <f>IFERROR(VLOOKUP(L1024,Tablas_Equivalencia!$D$3:$E$9,2,FALSE),"Sin dato")</f>
        <v/>
      </c>
      <c r="X1024">
        <f>IF(I1024=1,"Varón","Mujer")</f>
        <v/>
      </c>
      <c r="Y1024">
        <f>IFERROR(VLOOKUP(M1024,Tablas_Equivalencia!$G$3:$H$6,2,FALSE),"Sin dato")</f>
        <v/>
      </c>
      <c r="Z1024">
        <f>IF(J1024&lt;=24,"18-24","25-29")</f>
        <v/>
      </c>
      <c r="AA1024">
        <f>IF(M1024&lt;&gt;1,"",IF(P1024=2,1,0))</f>
        <v/>
      </c>
      <c r="AB1024">
        <f>IF(M1024&lt;&gt;1,"",IF(O1024&gt;=2,1,0))</f>
        <v/>
      </c>
      <c r="AC1024">
        <f>IF(M1024&lt;&gt;1,"",IF(OR(Q1024=999,Q1024=""),"",IF(OR(Q1024&lt;35,Q1024&gt;48),1,0)))</f>
        <v/>
      </c>
      <c r="AD1024">
        <f>IF(COUNT(AA1024:AC1024)&lt;3,"",SUM(AA1024:AC1024))</f>
        <v/>
      </c>
      <c r="AE1024">
        <f>IF(L1024&gt;=4,2,IF(L1024&gt;=2,1,0))</f>
        <v/>
      </c>
      <c r="AF1024">
        <f>IF(L1024&gt;=5,1,0)</f>
        <v/>
      </c>
      <c r="AG1024">
        <f>AE1024+AF1024</f>
        <v/>
      </c>
      <c r="AH1024" s="15">
        <f>IF(M1024&lt;&gt;1,"",IF(OR(R1024=-9,R1024=""),"",R1024))</f>
        <v/>
      </c>
      <c r="AI1024">
        <f>IF(M1024&lt;&gt;1,"",IF(OR(Q1024=999,Q1024=""),"",Q1024))</f>
        <v/>
      </c>
    </row>
    <row r="1025">
      <c r="A1025" t="inlineStr">
        <is>
          <t>TQRMNOP105391</t>
        </is>
      </c>
      <c r="B1025" t="n">
        <v>2025</v>
      </c>
      <c r="C1025" t="n">
        <v>1</v>
      </c>
      <c r="D1025" t="n">
        <v>44</v>
      </c>
      <c r="E1025" t="inlineStr">
        <is>
          <t>N</t>
        </is>
      </c>
      <c r="F1025" t="n">
        <v>14</v>
      </c>
      <c r="G1025" t="n">
        <v>1266</v>
      </c>
      <c r="H1025" t="n">
        <v>3</v>
      </c>
      <c r="I1025" t="n">
        <v>2</v>
      </c>
      <c r="J1025" t="n">
        <v>29</v>
      </c>
      <c r="K1025" t="n">
        <v>1</v>
      </c>
      <c r="L1025" t="n">
        <v>5</v>
      </c>
      <c r="M1025" t="n">
        <v>2</v>
      </c>
      <c r="R1025" s="15" t="n">
        <v>0</v>
      </c>
      <c r="S1025" s="15" t="n">
        <v>0</v>
      </c>
      <c r="T1025" s="15" t="n">
        <v>0</v>
      </c>
      <c r="U1025" s="15" t="n">
        <v>177300</v>
      </c>
      <c r="V1025">
        <f>IFERROR(VLOOKUP(D1025,Tablas_Equivalencia!$A$3:$B$8,2,FALSE),"Sin dato")</f>
        <v/>
      </c>
      <c r="W1025">
        <f>IFERROR(VLOOKUP(L1025,Tablas_Equivalencia!$D$3:$E$9,2,FALSE),"Sin dato")</f>
        <v/>
      </c>
      <c r="X1025">
        <f>IF(I1025=1,"Varón","Mujer")</f>
        <v/>
      </c>
      <c r="Y1025">
        <f>IFERROR(VLOOKUP(M1025,Tablas_Equivalencia!$G$3:$H$6,2,FALSE),"Sin dato")</f>
        <v/>
      </c>
      <c r="Z1025">
        <f>IF(J1025&lt;=24,"18-24","25-29")</f>
        <v/>
      </c>
      <c r="AA1025">
        <f>IF(M1025&lt;&gt;1,"",IF(P1025=2,1,0))</f>
        <v/>
      </c>
      <c r="AB1025">
        <f>IF(M1025&lt;&gt;1,"",IF(O1025&gt;=2,1,0))</f>
        <v/>
      </c>
      <c r="AC1025">
        <f>IF(M1025&lt;&gt;1,"",IF(OR(Q1025=999,Q1025=""),"",IF(OR(Q1025&lt;35,Q1025&gt;48),1,0)))</f>
        <v/>
      </c>
      <c r="AD1025">
        <f>IF(COUNT(AA1025:AC1025)&lt;3,"",SUM(AA1025:AC1025))</f>
        <v/>
      </c>
      <c r="AE1025">
        <f>IF(L1025&gt;=4,2,IF(L1025&gt;=2,1,0))</f>
        <v/>
      </c>
      <c r="AF1025">
        <f>IF(L1025&gt;=5,1,0)</f>
        <v/>
      </c>
      <c r="AG1025">
        <f>AE1025+AF1025</f>
        <v/>
      </c>
      <c r="AH1025" s="15">
        <f>IF(M1025&lt;&gt;1,"",IF(OR(R1025=-9,R1025=""),"",R1025))</f>
        <v/>
      </c>
      <c r="AI1025">
        <f>IF(M1025&lt;&gt;1,"",IF(OR(Q1025=999,Q1025=""),"",Q1025))</f>
        <v/>
      </c>
    </row>
    <row r="1026">
      <c r="A1026" t="inlineStr">
        <is>
          <t>TQRMNOP105395</t>
        </is>
      </c>
      <c r="B1026" t="n">
        <v>2025</v>
      </c>
      <c r="C1026" t="n">
        <v>1</v>
      </c>
      <c r="D1026" t="n">
        <v>41</v>
      </c>
      <c r="E1026" t="inlineStr">
        <is>
          <t>S</t>
        </is>
      </c>
      <c r="F1026" t="n">
        <v>8</v>
      </c>
      <c r="G1026" t="n">
        <v>1330</v>
      </c>
      <c r="H1026" t="n">
        <v>1</v>
      </c>
      <c r="I1026" t="n">
        <v>1</v>
      </c>
      <c r="J1026" t="n">
        <v>25</v>
      </c>
      <c r="K1026" t="n">
        <v>2</v>
      </c>
      <c r="L1026" t="n">
        <v>6</v>
      </c>
      <c r="M1026" t="n">
        <v>1</v>
      </c>
      <c r="N1026" t="n">
        <v>3</v>
      </c>
      <c r="O1026" t="n">
        <v>1</v>
      </c>
      <c r="P1026" t="n">
        <v>1</v>
      </c>
      <c r="Q1026" t="n">
        <v>55</v>
      </c>
      <c r="R1026" s="15" t="n">
        <v>430000</v>
      </c>
      <c r="S1026" s="15" t="n">
        <v>0</v>
      </c>
      <c r="T1026" s="15" t="n">
        <v>430000</v>
      </c>
      <c r="U1026" s="15" t="n">
        <v>142900</v>
      </c>
      <c r="V1026">
        <f>IFERROR(VLOOKUP(D1026,Tablas_Equivalencia!$A$3:$B$8,2,FALSE),"Sin dato")</f>
        <v/>
      </c>
      <c r="W1026">
        <f>IFERROR(VLOOKUP(L1026,Tablas_Equivalencia!$D$3:$E$9,2,FALSE),"Sin dato")</f>
        <v/>
      </c>
      <c r="X1026">
        <f>IF(I1026=1,"Varón","Mujer")</f>
        <v/>
      </c>
      <c r="Y1026">
        <f>IFERROR(VLOOKUP(M1026,Tablas_Equivalencia!$G$3:$H$6,2,FALSE),"Sin dato")</f>
        <v/>
      </c>
      <c r="Z1026">
        <f>IF(J1026&lt;=24,"18-24","25-29")</f>
        <v/>
      </c>
      <c r="AA1026">
        <f>IF(M1026&lt;&gt;1,"",IF(P1026=2,1,0))</f>
        <v/>
      </c>
      <c r="AB1026">
        <f>IF(M1026&lt;&gt;1,"",IF(O1026&gt;=2,1,0))</f>
        <v/>
      </c>
      <c r="AC1026">
        <f>IF(M1026&lt;&gt;1,"",IF(OR(Q1026=999,Q1026=""),"",IF(OR(Q1026&lt;35,Q1026&gt;48),1,0)))</f>
        <v/>
      </c>
      <c r="AD1026">
        <f>IF(COUNT(AA1026:AC1026)&lt;3,"",SUM(AA1026:AC1026))</f>
        <v/>
      </c>
      <c r="AE1026">
        <f>IF(L1026&gt;=4,2,IF(L1026&gt;=2,1,0))</f>
        <v/>
      </c>
      <c r="AF1026">
        <f>IF(L1026&gt;=5,1,0)</f>
        <v/>
      </c>
      <c r="AG1026">
        <f>AE1026+AF1026</f>
        <v/>
      </c>
      <c r="AH1026" s="15">
        <f>IF(M1026&lt;&gt;1,"",IF(OR(R1026=-9,R1026=""),"",R1026))</f>
        <v/>
      </c>
      <c r="AI1026">
        <f>IF(M1026&lt;&gt;1,"",IF(OR(Q1026=999,Q1026=""),"",Q1026))</f>
        <v/>
      </c>
    </row>
    <row r="1027">
      <c r="A1027" t="inlineStr">
        <is>
          <t>TQRMNOP105402</t>
        </is>
      </c>
      <c r="B1027" t="n">
        <v>2025</v>
      </c>
      <c r="C1027" t="n">
        <v>1</v>
      </c>
      <c r="D1027" t="n">
        <v>1</v>
      </c>
      <c r="E1027" t="inlineStr">
        <is>
          <t>S</t>
        </is>
      </c>
      <c r="F1027" t="n">
        <v>33</v>
      </c>
      <c r="G1027" t="n">
        <v>1731</v>
      </c>
      <c r="H1027" t="n">
        <v>1</v>
      </c>
      <c r="I1027" t="n">
        <v>1</v>
      </c>
      <c r="J1027" t="n">
        <v>27</v>
      </c>
      <c r="K1027" t="n">
        <v>1</v>
      </c>
      <c r="L1027" t="n">
        <v>4</v>
      </c>
      <c r="M1027" t="n">
        <v>1</v>
      </c>
      <c r="N1027" t="n">
        <v>2</v>
      </c>
      <c r="O1027" t="n">
        <v>1</v>
      </c>
      <c r="P1027" t="n">
        <v>1</v>
      </c>
      <c r="Q1027" t="n">
        <v>51</v>
      </c>
      <c r="R1027" s="15" t="n">
        <v>845000</v>
      </c>
      <c r="S1027" s="15" t="n">
        <v>0</v>
      </c>
      <c r="T1027" s="15" t="n">
        <v>845000</v>
      </c>
      <c r="U1027" s="15" t="n">
        <v>257500</v>
      </c>
      <c r="V1027">
        <f>IFERROR(VLOOKUP(D1027,Tablas_Equivalencia!$A$3:$B$8,2,FALSE),"Sin dato")</f>
        <v/>
      </c>
      <c r="W1027">
        <f>IFERROR(VLOOKUP(L1027,Tablas_Equivalencia!$D$3:$E$9,2,FALSE),"Sin dato")</f>
        <v/>
      </c>
      <c r="X1027">
        <f>IF(I1027=1,"Varón","Mujer")</f>
        <v/>
      </c>
      <c r="Y1027">
        <f>IFERROR(VLOOKUP(M1027,Tablas_Equivalencia!$G$3:$H$6,2,FALSE),"Sin dato")</f>
        <v/>
      </c>
      <c r="Z1027">
        <f>IF(J1027&lt;=24,"18-24","25-29")</f>
        <v/>
      </c>
      <c r="AA1027">
        <f>IF(M1027&lt;&gt;1,"",IF(P1027=2,1,0))</f>
        <v/>
      </c>
      <c r="AB1027">
        <f>IF(M1027&lt;&gt;1,"",IF(O1027&gt;=2,1,0))</f>
        <v/>
      </c>
      <c r="AC1027">
        <f>IF(M1027&lt;&gt;1,"",IF(OR(Q1027=999,Q1027=""),"",IF(OR(Q1027&lt;35,Q1027&gt;48),1,0)))</f>
        <v/>
      </c>
      <c r="AD1027">
        <f>IF(COUNT(AA1027:AC1027)&lt;3,"",SUM(AA1027:AC1027))</f>
        <v/>
      </c>
      <c r="AE1027">
        <f>IF(L1027&gt;=4,2,IF(L1027&gt;=2,1,0))</f>
        <v/>
      </c>
      <c r="AF1027">
        <f>IF(L1027&gt;=5,1,0)</f>
        <v/>
      </c>
      <c r="AG1027">
        <f>AE1027+AF1027</f>
        <v/>
      </c>
      <c r="AH1027" s="15">
        <f>IF(M1027&lt;&gt;1,"",IF(OR(R1027=-9,R1027=""),"",R1027))</f>
        <v/>
      </c>
      <c r="AI1027">
        <f>IF(M1027&lt;&gt;1,"",IF(OR(Q1027=999,Q1027=""),"",Q1027))</f>
        <v/>
      </c>
    </row>
    <row r="1028">
      <c r="A1028" t="inlineStr">
        <is>
          <t>TQRMNOP105410</t>
        </is>
      </c>
      <c r="B1028" t="n">
        <v>2025</v>
      </c>
      <c r="C1028" t="n">
        <v>1</v>
      </c>
      <c r="D1028" t="n">
        <v>44</v>
      </c>
      <c r="E1028" t="inlineStr">
        <is>
          <t>S</t>
        </is>
      </c>
      <c r="F1028" t="n">
        <v>13</v>
      </c>
      <c r="G1028" t="n">
        <v>750</v>
      </c>
      <c r="H1028" t="n">
        <v>2</v>
      </c>
      <c r="I1028" t="n">
        <v>1</v>
      </c>
      <c r="J1028" t="n">
        <v>28</v>
      </c>
      <c r="K1028" t="n">
        <v>2</v>
      </c>
      <c r="L1028" t="n">
        <v>3</v>
      </c>
      <c r="M1028" t="n">
        <v>3</v>
      </c>
      <c r="R1028" s="15" t="n">
        <v>0</v>
      </c>
      <c r="S1028" s="15" t="n">
        <v>35000</v>
      </c>
      <c r="T1028" s="15" t="n">
        <v>35000</v>
      </c>
      <c r="U1028" s="15" t="n">
        <v>180500</v>
      </c>
      <c r="V1028">
        <f>IFERROR(VLOOKUP(D1028,Tablas_Equivalencia!$A$3:$B$8,2,FALSE),"Sin dato")</f>
        <v/>
      </c>
      <c r="W1028">
        <f>IFERROR(VLOOKUP(L1028,Tablas_Equivalencia!$D$3:$E$9,2,FALSE),"Sin dato")</f>
        <v/>
      </c>
      <c r="X1028">
        <f>IF(I1028=1,"Varón","Mujer")</f>
        <v/>
      </c>
      <c r="Y1028">
        <f>IFERROR(VLOOKUP(M1028,Tablas_Equivalencia!$G$3:$H$6,2,FALSE),"Sin dato")</f>
        <v/>
      </c>
      <c r="Z1028">
        <f>IF(J1028&lt;=24,"18-24","25-29")</f>
        <v/>
      </c>
      <c r="AA1028">
        <f>IF(M1028&lt;&gt;1,"",IF(P1028=2,1,0))</f>
        <v/>
      </c>
      <c r="AB1028">
        <f>IF(M1028&lt;&gt;1,"",IF(O1028&gt;=2,1,0))</f>
        <v/>
      </c>
      <c r="AC1028">
        <f>IF(M1028&lt;&gt;1,"",IF(OR(Q1028=999,Q1028=""),"",IF(OR(Q1028&lt;35,Q1028&gt;48),1,0)))</f>
        <v/>
      </c>
      <c r="AD1028">
        <f>IF(COUNT(AA1028:AC1028)&lt;3,"",SUM(AA1028:AC1028))</f>
        <v/>
      </c>
      <c r="AE1028">
        <f>IF(L1028&gt;=4,2,IF(L1028&gt;=2,1,0))</f>
        <v/>
      </c>
      <c r="AF1028">
        <f>IF(L1028&gt;=5,1,0)</f>
        <v/>
      </c>
      <c r="AG1028">
        <f>AE1028+AF1028</f>
        <v/>
      </c>
      <c r="AH1028" s="15">
        <f>IF(M1028&lt;&gt;1,"",IF(OR(R1028=-9,R1028=""),"",R1028))</f>
        <v/>
      </c>
      <c r="AI1028">
        <f>IF(M1028&lt;&gt;1,"",IF(OR(Q1028=999,Q1028=""),"",Q1028))</f>
        <v/>
      </c>
    </row>
    <row r="1029">
      <c r="A1029" t="inlineStr">
        <is>
          <t>TQRMNOP105416</t>
        </is>
      </c>
      <c r="B1029" t="n">
        <v>2025</v>
      </c>
      <c r="C1029" t="n">
        <v>1</v>
      </c>
      <c r="D1029" t="n">
        <v>40</v>
      </c>
      <c r="E1029" t="inlineStr">
        <is>
          <t>N</t>
        </is>
      </c>
      <c r="F1029" t="n">
        <v>23</v>
      </c>
      <c r="G1029" t="n">
        <v>511</v>
      </c>
      <c r="H1029" t="n">
        <v>1</v>
      </c>
      <c r="I1029" t="n">
        <v>2</v>
      </c>
      <c r="J1029" t="n">
        <v>27</v>
      </c>
      <c r="K1029" t="n">
        <v>2</v>
      </c>
      <c r="L1029" t="n">
        <v>6</v>
      </c>
      <c r="M1029" t="n">
        <v>1</v>
      </c>
      <c r="N1029" t="n">
        <v>2</v>
      </c>
      <c r="O1029" t="n">
        <v>1</v>
      </c>
      <c r="P1029" t="n">
        <v>1</v>
      </c>
      <c r="Q1029" t="n">
        <v>38</v>
      </c>
      <c r="R1029" s="15" t="n">
        <v>552000</v>
      </c>
      <c r="S1029" s="15" t="n">
        <v>88000</v>
      </c>
      <c r="T1029" s="15" t="n">
        <v>640000</v>
      </c>
      <c r="U1029" s="15" t="n">
        <v>203100</v>
      </c>
      <c r="V1029">
        <f>IFERROR(VLOOKUP(D1029,Tablas_Equivalencia!$A$3:$B$8,2,FALSE),"Sin dato")</f>
        <v/>
      </c>
      <c r="W1029">
        <f>IFERROR(VLOOKUP(L1029,Tablas_Equivalencia!$D$3:$E$9,2,FALSE),"Sin dato")</f>
        <v/>
      </c>
      <c r="X1029">
        <f>IF(I1029=1,"Varón","Mujer")</f>
        <v/>
      </c>
      <c r="Y1029">
        <f>IFERROR(VLOOKUP(M1029,Tablas_Equivalencia!$G$3:$H$6,2,FALSE),"Sin dato")</f>
        <v/>
      </c>
      <c r="Z1029">
        <f>IF(J1029&lt;=24,"18-24","25-29")</f>
        <v/>
      </c>
      <c r="AA1029">
        <f>IF(M1029&lt;&gt;1,"",IF(P1029=2,1,0))</f>
        <v/>
      </c>
      <c r="AB1029">
        <f>IF(M1029&lt;&gt;1,"",IF(O1029&gt;=2,1,0))</f>
        <v/>
      </c>
      <c r="AC1029">
        <f>IF(M1029&lt;&gt;1,"",IF(OR(Q1029=999,Q1029=""),"",IF(OR(Q1029&lt;35,Q1029&gt;48),1,0)))</f>
        <v/>
      </c>
      <c r="AD1029">
        <f>IF(COUNT(AA1029:AC1029)&lt;3,"",SUM(AA1029:AC1029))</f>
        <v/>
      </c>
      <c r="AE1029">
        <f>IF(L1029&gt;=4,2,IF(L1029&gt;=2,1,0))</f>
        <v/>
      </c>
      <c r="AF1029">
        <f>IF(L1029&gt;=5,1,0)</f>
        <v/>
      </c>
      <c r="AG1029">
        <f>AE1029+AF1029</f>
        <v/>
      </c>
      <c r="AH1029" s="15">
        <f>IF(M1029&lt;&gt;1,"",IF(OR(R1029=-9,R1029=""),"",R1029))</f>
        <v/>
      </c>
      <c r="AI1029">
        <f>IF(M1029&lt;&gt;1,"",IF(OR(Q1029=999,Q1029=""),"",Q1029))</f>
        <v/>
      </c>
    </row>
    <row r="1030">
      <c r="A1030" t="inlineStr">
        <is>
          <t>TQRMNOP105425</t>
        </is>
      </c>
      <c r="B1030" t="n">
        <v>2025</v>
      </c>
      <c r="C1030" t="n">
        <v>1</v>
      </c>
      <c r="D1030" t="n">
        <v>1</v>
      </c>
      <c r="E1030" t="inlineStr">
        <is>
          <t>S</t>
        </is>
      </c>
      <c r="F1030" t="n">
        <v>33</v>
      </c>
      <c r="G1030" t="n">
        <v>852</v>
      </c>
      <c r="H1030" t="n">
        <v>3</v>
      </c>
      <c r="I1030" t="n">
        <v>1</v>
      </c>
      <c r="J1030" t="n">
        <v>23</v>
      </c>
      <c r="K1030" t="n">
        <v>1</v>
      </c>
      <c r="L1030" t="n">
        <v>5</v>
      </c>
      <c r="M1030" t="n">
        <v>1</v>
      </c>
      <c r="N1030" t="n">
        <v>2</v>
      </c>
      <c r="O1030" t="n">
        <v>1</v>
      </c>
      <c r="P1030" t="n">
        <v>1</v>
      </c>
      <c r="Q1030" t="n">
        <v>60</v>
      </c>
      <c r="R1030" s="15" t="n">
        <v>1552000</v>
      </c>
      <c r="S1030" s="15" t="n">
        <v>0</v>
      </c>
      <c r="T1030" s="15" t="n">
        <v>1552000</v>
      </c>
      <c r="U1030" s="15" t="n">
        <v>112300</v>
      </c>
      <c r="V1030">
        <f>IFERROR(VLOOKUP(D1030,Tablas_Equivalencia!$A$3:$B$8,2,FALSE),"Sin dato")</f>
        <v/>
      </c>
      <c r="W1030">
        <f>IFERROR(VLOOKUP(L1030,Tablas_Equivalencia!$D$3:$E$9,2,FALSE),"Sin dato")</f>
        <v/>
      </c>
      <c r="X1030">
        <f>IF(I1030=1,"Varón","Mujer")</f>
        <v/>
      </c>
      <c r="Y1030">
        <f>IFERROR(VLOOKUP(M1030,Tablas_Equivalencia!$G$3:$H$6,2,FALSE),"Sin dato")</f>
        <v/>
      </c>
      <c r="Z1030">
        <f>IF(J1030&lt;=24,"18-24","25-29")</f>
        <v/>
      </c>
      <c r="AA1030">
        <f>IF(M1030&lt;&gt;1,"",IF(P1030=2,1,0))</f>
        <v/>
      </c>
      <c r="AB1030">
        <f>IF(M1030&lt;&gt;1,"",IF(O1030&gt;=2,1,0))</f>
        <v/>
      </c>
      <c r="AC1030">
        <f>IF(M1030&lt;&gt;1,"",IF(OR(Q1030=999,Q1030=""),"",IF(OR(Q1030&lt;35,Q1030&gt;48),1,0)))</f>
        <v/>
      </c>
      <c r="AD1030">
        <f>IF(COUNT(AA1030:AC1030)&lt;3,"",SUM(AA1030:AC1030))</f>
        <v/>
      </c>
      <c r="AE1030">
        <f>IF(L1030&gt;=4,2,IF(L1030&gt;=2,1,0))</f>
        <v/>
      </c>
      <c r="AF1030">
        <f>IF(L1030&gt;=5,1,0)</f>
        <v/>
      </c>
      <c r="AG1030">
        <f>AE1030+AF1030</f>
        <v/>
      </c>
      <c r="AH1030" s="15">
        <f>IF(M1030&lt;&gt;1,"",IF(OR(R1030=-9,R1030=""),"",R1030))</f>
        <v/>
      </c>
      <c r="AI1030">
        <f>IF(M1030&lt;&gt;1,"",IF(OR(Q1030=999,Q1030=""),"",Q1030))</f>
        <v/>
      </c>
    </row>
    <row r="1031">
      <c r="A1031" t="inlineStr">
        <is>
          <t>TQRMNOP105433</t>
        </is>
      </c>
      <c r="B1031" t="n">
        <v>2025</v>
      </c>
      <c r="C1031" t="n">
        <v>1</v>
      </c>
      <c r="D1031" t="n">
        <v>1</v>
      </c>
      <c r="E1031" t="inlineStr">
        <is>
          <t>S</t>
        </is>
      </c>
      <c r="F1031" t="n">
        <v>32</v>
      </c>
      <c r="G1031" t="n">
        <v>1163</v>
      </c>
      <c r="H1031" t="n">
        <v>3</v>
      </c>
      <c r="I1031" t="n">
        <v>2</v>
      </c>
      <c r="J1031" t="n">
        <v>19</v>
      </c>
      <c r="K1031" t="n">
        <v>1</v>
      </c>
      <c r="L1031" t="n">
        <v>1</v>
      </c>
      <c r="M1031" t="n">
        <v>1</v>
      </c>
      <c r="N1031" t="n">
        <v>2</v>
      </c>
      <c r="O1031" t="n">
        <v>3</v>
      </c>
      <c r="P1031" t="n">
        <v>2</v>
      </c>
      <c r="Q1031" t="n">
        <v>27</v>
      </c>
      <c r="R1031" s="15" t="n">
        <v>456000</v>
      </c>
      <c r="S1031" s="15" t="n">
        <v>36000</v>
      </c>
      <c r="T1031" s="15" t="n">
        <v>492000</v>
      </c>
      <c r="U1031" s="15" t="n">
        <v>206300</v>
      </c>
      <c r="V1031">
        <f>IFERROR(VLOOKUP(D1031,Tablas_Equivalencia!$A$3:$B$8,2,FALSE),"Sin dato")</f>
        <v/>
      </c>
      <c r="W1031">
        <f>IFERROR(VLOOKUP(L1031,Tablas_Equivalencia!$D$3:$E$9,2,FALSE),"Sin dato")</f>
        <v/>
      </c>
      <c r="X1031">
        <f>IF(I1031=1,"Varón","Mujer")</f>
        <v/>
      </c>
      <c r="Y1031">
        <f>IFERROR(VLOOKUP(M1031,Tablas_Equivalencia!$G$3:$H$6,2,FALSE),"Sin dato")</f>
        <v/>
      </c>
      <c r="Z1031">
        <f>IF(J1031&lt;=24,"18-24","25-29")</f>
        <v/>
      </c>
      <c r="AA1031">
        <f>IF(M1031&lt;&gt;1,"",IF(P1031=2,1,0))</f>
        <v/>
      </c>
      <c r="AB1031">
        <f>IF(M1031&lt;&gt;1,"",IF(O1031&gt;=2,1,0))</f>
        <v/>
      </c>
      <c r="AC1031">
        <f>IF(M1031&lt;&gt;1,"",IF(OR(Q1031=999,Q1031=""),"",IF(OR(Q1031&lt;35,Q1031&gt;48),1,0)))</f>
        <v/>
      </c>
      <c r="AD1031">
        <f>IF(COUNT(AA1031:AC1031)&lt;3,"",SUM(AA1031:AC1031))</f>
        <v/>
      </c>
      <c r="AE1031">
        <f>IF(L1031&gt;=4,2,IF(L1031&gt;=2,1,0))</f>
        <v/>
      </c>
      <c r="AF1031">
        <f>IF(L1031&gt;=5,1,0)</f>
        <v/>
      </c>
      <c r="AG1031">
        <f>AE1031+AF1031</f>
        <v/>
      </c>
      <c r="AH1031" s="15">
        <f>IF(M1031&lt;&gt;1,"",IF(OR(R1031=-9,R1031=""),"",R1031))</f>
        <v/>
      </c>
      <c r="AI1031">
        <f>IF(M1031&lt;&gt;1,"",IF(OR(Q1031=999,Q1031=""),"",Q1031))</f>
        <v/>
      </c>
    </row>
    <row r="1032">
      <c r="A1032" t="inlineStr">
        <is>
          <t>TQRMNOP105437</t>
        </is>
      </c>
      <c r="B1032" t="n">
        <v>2025</v>
      </c>
      <c r="C1032" t="n">
        <v>1</v>
      </c>
      <c r="D1032" t="n">
        <v>1</v>
      </c>
      <c r="E1032" t="inlineStr">
        <is>
          <t>S</t>
        </is>
      </c>
      <c r="F1032" t="n">
        <v>33</v>
      </c>
      <c r="G1032" t="n">
        <v>1311</v>
      </c>
      <c r="H1032" t="n">
        <v>3</v>
      </c>
      <c r="I1032" t="n">
        <v>1</v>
      </c>
      <c r="J1032" t="n">
        <v>27</v>
      </c>
      <c r="K1032" t="n">
        <v>2</v>
      </c>
      <c r="L1032" t="n">
        <v>6</v>
      </c>
      <c r="M1032" t="n">
        <v>3</v>
      </c>
      <c r="R1032" s="15" t="n">
        <v>0</v>
      </c>
      <c r="S1032" s="15" t="n">
        <v>0</v>
      </c>
      <c r="T1032" s="15" t="n">
        <v>0</v>
      </c>
      <c r="U1032" s="15" t="n">
        <v>97500</v>
      </c>
      <c r="V1032">
        <f>IFERROR(VLOOKUP(D1032,Tablas_Equivalencia!$A$3:$B$8,2,FALSE),"Sin dato")</f>
        <v/>
      </c>
      <c r="W1032">
        <f>IFERROR(VLOOKUP(L1032,Tablas_Equivalencia!$D$3:$E$9,2,FALSE),"Sin dato")</f>
        <v/>
      </c>
      <c r="X1032">
        <f>IF(I1032=1,"Varón","Mujer")</f>
        <v/>
      </c>
      <c r="Y1032">
        <f>IFERROR(VLOOKUP(M1032,Tablas_Equivalencia!$G$3:$H$6,2,FALSE),"Sin dato")</f>
        <v/>
      </c>
      <c r="Z1032">
        <f>IF(J1032&lt;=24,"18-24","25-29")</f>
        <v/>
      </c>
      <c r="AA1032">
        <f>IF(M1032&lt;&gt;1,"",IF(P1032=2,1,0))</f>
        <v/>
      </c>
      <c r="AB1032">
        <f>IF(M1032&lt;&gt;1,"",IF(O1032&gt;=2,1,0))</f>
        <v/>
      </c>
      <c r="AC1032">
        <f>IF(M1032&lt;&gt;1,"",IF(OR(Q1032=999,Q1032=""),"",IF(OR(Q1032&lt;35,Q1032&gt;48),1,0)))</f>
        <v/>
      </c>
      <c r="AD1032">
        <f>IF(COUNT(AA1032:AC1032)&lt;3,"",SUM(AA1032:AC1032))</f>
        <v/>
      </c>
      <c r="AE1032">
        <f>IF(L1032&gt;=4,2,IF(L1032&gt;=2,1,0))</f>
        <v/>
      </c>
      <c r="AF1032">
        <f>IF(L1032&gt;=5,1,0)</f>
        <v/>
      </c>
      <c r="AG1032">
        <f>AE1032+AF1032</f>
        <v/>
      </c>
      <c r="AH1032" s="15">
        <f>IF(M1032&lt;&gt;1,"",IF(OR(R1032=-9,R1032=""),"",R1032))</f>
        <v/>
      </c>
      <c r="AI1032">
        <f>IF(M1032&lt;&gt;1,"",IF(OR(Q1032=999,Q1032=""),"",Q1032))</f>
        <v/>
      </c>
    </row>
    <row r="1033">
      <c r="A1033" t="inlineStr">
        <is>
          <t>TQRMNOP105444</t>
        </is>
      </c>
      <c r="B1033" t="n">
        <v>2025</v>
      </c>
      <c r="C1033" t="n">
        <v>1</v>
      </c>
      <c r="D1033" t="n">
        <v>44</v>
      </c>
      <c r="E1033" t="inlineStr">
        <is>
          <t>N</t>
        </is>
      </c>
      <c r="F1033" t="n">
        <v>4</v>
      </c>
      <c r="G1033" t="n">
        <v>710</v>
      </c>
      <c r="H1033" t="n">
        <v>3</v>
      </c>
      <c r="I1033" t="n">
        <v>2</v>
      </c>
      <c r="J1033" t="n">
        <v>19</v>
      </c>
      <c r="K1033" t="n">
        <v>1</v>
      </c>
      <c r="L1033" t="n">
        <v>5</v>
      </c>
      <c r="M1033" t="n">
        <v>1</v>
      </c>
      <c r="N1033" t="n">
        <v>3</v>
      </c>
      <c r="O1033" t="n">
        <v>1</v>
      </c>
      <c r="P1033" t="n">
        <v>1</v>
      </c>
      <c r="Q1033" t="n">
        <v>22</v>
      </c>
      <c r="R1033" s="15" t="n">
        <v>625000</v>
      </c>
      <c r="S1033" s="15" t="n">
        <v>0</v>
      </c>
      <c r="T1033" s="15" t="n">
        <v>625000</v>
      </c>
      <c r="U1033" s="15" t="n">
        <v>220900</v>
      </c>
      <c r="V1033">
        <f>IFERROR(VLOOKUP(D1033,Tablas_Equivalencia!$A$3:$B$8,2,FALSE),"Sin dato")</f>
        <v/>
      </c>
      <c r="W1033">
        <f>IFERROR(VLOOKUP(L1033,Tablas_Equivalencia!$D$3:$E$9,2,FALSE),"Sin dato")</f>
        <v/>
      </c>
      <c r="X1033">
        <f>IF(I1033=1,"Varón","Mujer")</f>
        <v/>
      </c>
      <c r="Y1033">
        <f>IFERROR(VLOOKUP(M1033,Tablas_Equivalencia!$G$3:$H$6,2,FALSE),"Sin dato")</f>
        <v/>
      </c>
      <c r="Z1033">
        <f>IF(J1033&lt;=24,"18-24","25-29")</f>
        <v/>
      </c>
      <c r="AA1033">
        <f>IF(M1033&lt;&gt;1,"",IF(P1033=2,1,0))</f>
        <v/>
      </c>
      <c r="AB1033">
        <f>IF(M1033&lt;&gt;1,"",IF(O1033&gt;=2,1,0))</f>
        <v/>
      </c>
      <c r="AC1033">
        <f>IF(M1033&lt;&gt;1,"",IF(OR(Q1033=999,Q1033=""),"",IF(OR(Q1033&lt;35,Q1033&gt;48),1,0)))</f>
        <v/>
      </c>
      <c r="AD1033">
        <f>IF(COUNT(AA1033:AC1033)&lt;3,"",SUM(AA1033:AC1033))</f>
        <v/>
      </c>
      <c r="AE1033">
        <f>IF(L1033&gt;=4,2,IF(L1033&gt;=2,1,0))</f>
        <v/>
      </c>
      <c r="AF1033">
        <f>IF(L1033&gt;=5,1,0)</f>
        <v/>
      </c>
      <c r="AG1033">
        <f>AE1033+AF1033</f>
        <v/>
      </c>
      <c r="AH1033" s="15">
        <f>IF(M1033&lt;&gt;1,"",IF(OR(R1033=-9,R1033=""),"",R1033))</f>
        <v/>
      </c>
      <c r="AI1033">
        <f>IF(M1033&lt;&gt;1,"",IF(OR(Q1033=999,Q1033=""),"",Q1033))</f>
        <v/>
      </c>
    </row>
    <row r="1034">
      <c r="A1034" t="inlineStr">
        <is>
          <t>TQRMNOP105465</t>
        </is>
      </c>
      <c r="B1034" t="n">
        <v>2025</v>
      </c>
      <c r="C1034" t="n">
        <v>1</v>
      </c>
      <c r="D1034" t="n">
        <v>42</v>
      </c>
      <c r="E1034" t="inlineStr">
        <is>
          <t>N</t>
        </is>
      </c>
      <c r="F1034" t="n">
        <v>25</v>
      </c>
      <c r="G1034" t="n">
        <v>1785</v>
      </c>
      <c r="H1034" t="n">
        <v>1</v>
      </c>
      <c r="I1034" t="n">
        <v>1</v>
      </c>
      <c r="J1034" t="n">
        <v>18</v>
      </c>
      <c r="K1034" t="n">
        <v>1</v>
      </c>
      <c r="L1034" t="n">
        <v>4</v>
      </c>
      <c r="M1034" t="n">
        <v>1</v>
      </c>
      <c r="N1034" t="n">
        <v>2</v>
      </c>
      <c r="O1034" t="n">
        <v>2</v>
      </c>
      <c r="P1034" t="n">
        <v>2</v>
      </c>
      <c r="Q1034" t="n">
        <v>16</v>
      </c>
      <c r="R1034" s="15" t="n">
        <v>446000</v>
      </c>
      <c r="S1034" s="15" t="n">
        <v>0</v>
      </c>
      <c r="T1034" s="15" t="n">
        <v>446000</v>
      </c>
      <c r="U1034" s="15" t="n">
        <v>158600</v>
      </c>
      <c r="V1034">
        <f>IFERROR(VLOOKUP(D1034,Tablas_Equivalencia!$A$3:$B$8,2,FALSE),"Sin dato")</f>
        <v/>
      </c>
      <c r="W1034">
        <f>IFERROR(VLOOKUP(L1034,Tablas_Equivalencia!$D$3:$E$9,2,FALSE),"Sin dato")</f>
        <v/>
      </c>
      <c r="X1034">
        <f>IF(I1034=1,"Varón","Mujer")</f>
        <v/>
      </c>
      <c r="Y1034">
        <f>IFERROR(VLOOKUP(M1034,Tablas_Equivalencia!$G$3:$H$6,2,FALSE),"Sin dato")</f>
        <v/>
      </c>
      <c r="Z1034">
        <f>IF(J1034&lt;=24,"18-24","25-29")</f>
        <v/>
      </c>
      <c r="AA1034">
        <f>IF(M1034&lt;&gt;1,"",IF(P1034=2,1,0))</f>
        <v/>
      </c>
      <c r="AB1034">
        <f>IF(M1034&lt;&gt;1,"",IF(O1034&gt;=2,1,0))</f>
        <v/>
      </c>
      <c r="AC1034">
        <f>IF(M1034&lt;&gt;1,"",IF(OR(Q1034=999,Q1034=""),"",IF(OR(Q1034&lt;35,Q1034&gt;48),1,0)))</f>
        <v/>
      </c>
      <c r="AD1034">
        <f>IF(COUNT(AA1034:AC1034)&lt;3,"",SUM(AA1034:AC1034))</f>
        <v/>
      </c>
      <c r="AE1034">
        <f>IF(L1034&gt;=4,2,IF(L1034&gt;=2,1,0))</f>
        <v/>
      </c>
      <c r="AF1034">
        <f>IF(L1034&gt;=5,1,0)</f>
        <v/>
      </c>
      <c r="AG1034">
        <f>AE1034+AF1034</f>
        <v/>
      </c>
      <c r="AH1034" s="15">
        <f>IF(M1034&lt;&gt;1,"",IF(OR(R1034=-9,R1034=""),"",R1034))</f>
        <v/>
      </c>
      <c r="AI1034">
        <f>IF(M1034&lt;&gt;1,"",IF(OR(Q1034=999,Q1034=""),"",Q1034))</f>
        <v/>
      </c>
    </row>
    <row r="1035">
      <c r="A1035" t="inlineStr">
        <is>
          <t>TQRMNOP105466</t>
        </is>
      </c>
      <c r="B1035" t="n">
        <v>2025</v>
      </c>
      <c r="C1035" t="n">
        <v>1</v>
      </c>
      <c r="D1035" t="n">
        <v>1</v>
      </c>
      <c r="E1035" t="inlineStr">
        <is>
          <t>S</t>
        </is>
      </c>
      <c r="F1035" t="n">
        <v>33</v>
      </c>
      <c r="G1035" t="n">
        <v>1960</v>
      </c>
      <c r="H1035" t="n">
        <v>3</v>
      </c>
      <c r="I1035" t="n">
        <v>2</v>
      </c>
      <c r="J1035" t="n">
        <v>24</v>
      </c>
      <c r="K1035" t="n">
        <v>1</v>
      </c>
      <c r="L1035" t="n">
        <v>5</v>
      </c>
      <c r="M1035" t="n">
        <v>1</v>
      </c>
      <c r="N1035" t="n">
        <v>2</v>
      </c>
      <c r="O1035" t="n">
        <v>1</v>
      </c>
      <c r="P1035" t="n">
        <v>2</v>
      </c>
      <c r="Q1035" t="n">
        <v>20</v>
      </c>
      <c r="R1035" s="15" t="n">
        <v>383000</v>
      </c>
      <c r="S1035" s="15" t="n">
        <v>0</v>
      </c>
      <c r="T1035" s="15" t="n">
        <v>383000</v>
      </c>
      <c r="U1035" s="15" t="n">
        <v>162800</v>
      </c>
      <c r="V1035">
        <f>IFERROR(VLOOKUP(D1035,Tablas_Equivalencia!$A$3:$B$8,2,FALSE),"Sin dato")</f>
        <v/>
      </c>
      <c r="W1035">
        <f>IFERROR(VLOOKUP(L1035,Tablas_Equivalencia!$D$3:$E$9,2,FALSE),"Sin dato")</f>
        <v/>
      </c>
      <c r="X1035">
        <f>IF(I1035=1,"Varón","Mujer")</f>
        <v/>
      </c>
      <c r="Y1035">
        <f>IFERROR(VLOOKUP(M1035,Tablas_Equivalencia!$G$3:$H$6,2,FALSE),"Sin dato")</f>
        <v/>
      </c>
      <c r="Z1035">
        <f>IF(J1035&lt;=24,"18-24","25-29")</f>
        <v/>
      </c>
      <c r="AA1035">
        <f>IF(M1035&lt;&gt;1,"",IF(P1035=2,1,0))</f>
        <v/>
      </c>
      <c r="AB1035">
        <f>IF(M1035&lt;&gt;1,"",IF(O1035&gt;=2,1,0))</f>
        <v/>
      </c>
      <c r="AC1035">
        <f>IF(M1035&lt;&gt;1,"",IF(OR(Q1035=999,Q1035=""),"",IF(OR(Q1035&lt;35,Q1035&gt;48),1,0)))</f>
        <v/>
      </c>
      <c r="AD1035">
        <f>IF(COUNT(AA1035:AC1035)&lt;3,"",SUM(AA1035:AC1035))</f>
        <v/>
      </c>
      <c r="AE1035">
        <f>IF(L1035&gt;=4,2,IF(L1035&gt;=2,1,0))</f>
        <v/>
      </c>
      <c r="AF1035">
        <f>IF(L1035&gt;=5,1,0)</f>
        <v/>
      </c>
      <c r="AG1035">
        <f>AE1035+AF1035</f>
        <v/>
      </c>
      <c r="AH1035" s="15">
        <f>IF(M1035&lt;&gt;1,"",IF(OR(R1035=-9,R1035=""),"",R1035))</f>
        <v/>
      </c>
      <c r="AI1035">
        <f>IF(M1035&lt;&gt;1,"",IF(OR(Q1035=999,Q1035=""),"",Q1035))</f>
        <v/>
      </c>
    </row>
    <row r="1036">
      <c r="A1036" t="inlineStr">
        <is>
          <t>TQRMNOP105470</t>
        </is>
      </c>
      <c r="B1036" t="n">
        <v>2025</v>
      </c>
      <c r="C1036" t="n">
        <v>1</v>
      </c>
      <c r="D1036" t="n">
        <v>42</v>
      </c>
      <c r="E1036" t="inlineStr">
        <is>
          <t>N</t>
        </is>
      </c>
      <c r="F1036" t="n">
        <v>25</v>
      </c>
      <c r="G1036" t="n">
        <v>959</v>
      </c>
      <c r="H1036" t="n">
        <v>3</v>
      </c>
      <c r="I1036" t="n">
        <v>2</v>
      </c>
      <c r="J1036" t="n">
        <v>22</v>
      </c>
      <c r="K1036" t="n">
        <v>1</v>
      </c>
      <c r="L1036" t="n">
        <v>5</v>
      </c>
      <c r="M1036" t="n">
        <v>1</v>
      </c>
      <c r="N1036" t="n">
        <v>3</v>
      </c>
      <c r="O1036" t="n">
        <v>2</v>
      </c>
      <c r="P1036" t="n">
        <v>2</v>
      </c>
      <c r="Q1036" t="n">
        <v>28</v>
      </c>
      <c r="R1036" s="15" t="n">
        <v>309000</v>
      </c>
      <c r="S1036" s="15" t="n">
        <v>0</v>
      </c>
      <c r="T1036" s="15" t="n">
        <v>309000</v>
      </c>
      <c r="U1036" s="15" t="n">
        <v>98700</v>
      </c>
      <c r="V1036">
        <f>IFERROR(VLOOKUP(D1036,Tablas_Equivalencia!$A$3:$B$8,2,FALSE),"Sin dato")</f>
        <v/>
      </c>
      <c r="W1036">
        <f>IFERROR(VLOOKUP(L1036,Tablas_Equivalencia!$D$3:$E$9,2,FALSE),"Sin dato")</f>
        <v/>
      </c>
      <c r="X1036">
        <f>IF(I1036=1,"Varón","Mujer")</f>
        <v/>
      </c>
      <c r="Y1036">
        <f>IFERROR(VLOOKUP(M1036,Tablas_Equivalencia!$G$3:$H$6,2,FALSE),"Sin dato")</f>
        <v/>
      </c>
      <c r="Z1036">
        <f>IF(J1036&lt;=24,"18-24","25-29")</f>
        <v/>
      </c>
      <c r="AA1036">
        <f>IF(M1036&lt;&gt;1,"",IF(P1036=2,1,0))</f>
        <v/>
      </c>
      <c r="AB1036">
        <f>IF(M1036&lt;&gt;1,"",IF(O1036&gt;=2,1,0))</f>
        <v/>
      </c>
      <c r="AC1036">
        <f>IF(M1036&lt;&gt;1,"",IF(OR(Q1036=999,Q1036=""),"",IF(OR(Q1036&lt;35,Q1036&gt;48),1,0)))</f>
        <v/>
      </c>
      <c r="AD1036">
        <f>IF(COUNT(AA1036:AC1036)&lt;3,"",SUM(AA1036:AC1036))</f>
        <v/>
      </c>
      <c r="AE1036">
        <f>IF(L1036&gt;=4,2,IF(L1036&gt;=2,1,0))</f>
        <v/>
      </c>
      <c r="AF1036">
        <f>IF(L1036&gt;=5,1,0)</f>
        <v/>
      </c>
      <c r="AG1036">
        <f>AE1036+AF1036</f>
        <v/>
      </c>
      <c r="AH1036" s="15">
        <f>IF(M1036&lt;&gt;1,"",IF(OR(R1036=-9,R1036=""),"",R1036))</f>
        <v/>
      </c>
      <c r="AI1036">
        <f>IF(M1036&lt;&gt;1,"",IF(OR(Q1036=999,Q1036=""),"",Q1036))</f>
        <v/>
      </c>
    </row>
    <row r="1037">
      <c r="A1037" t="inlineStr">
        <is>
          <t>TQRMNOP105472</t>
        </is>
      </c>
      <c r="B1037" t="n">
        <v>2025</v>
      </c>
      <c r="C1037" t="n">
        <v>1</v>
      </c>
      <c r="D1037" t="n">
        <v>40</v>
      </c>
      <c r="E1037" t="inlineStr">
        <is>
          <t>S</t>
        </is>
      </c>
      <c r="F1037" t="n">
        <v>7</v>
      </c>
      <c r="G1037" t="n">
        <v>528</v>
      </c>
      <c r="H1037" t="n">
        <v>2</v>
      </c>
      <c r="I1037" t="n">
        <v>2</v>
      </c>
      <c r="J1037" t="n">
        <v>24</v>
      </c>
      <c r="K1037" t="n">
        <v>1</v>
      </c>
      <c r="L1037" t="n">
        <v>5</v>
      </c>
      <c r="M1037" t="n">
        <v>3</v>
      </c>
      <c r="R1037" s="15" t="n">
        <v>0</v>
      </c>
      <c r="S1037" s="15" t="n">
        <v>0</v>
      </c>
      <c r="T1037" s="15" t="n">
        <v>0</v>
      </c>
      <c r="U1037" s="15" t="n">
        <v>44900</v>
      </c>
      <c r="V1037">
        <f>IFERROR(VLOOKUP(D1037,Tablas_Equivalencia!$A$3:$B$8,2,FALSE),"Sin dato")</f>
        <v/>
      </c>
      <c r="W1037">
        <f>IFERROR(VLOOKUP(L1037,Tablas_Equivalencia!$D$3:$E$9,2,FALSE),"Sin dato")</f>
        <v/>
      </c>
      <c r="X1037">
        <f>IF(I1037=1,"Varón","Mujer")</f>
        <v/>
      </c>
      <c r="Y1037">
        <f>IFERROR(VLOOKUP(M1037,Tablas_Equivalencia!$G$3:$H$6,2,FALSE),"Sin dato")</f>
        <v/>
      </c>
      <c r="Z1037">
        <f>IF(J1037&lt;=24,"18-24","25-29")</f>
        <v/>
      </c>
      <c r="AA1037">
        <f>IF(M1037&lt;&gt;1,"",IF(P1037=2,1,0))</f>
        <v/>
      </c>
      <c r="AB1037">
        <f>IF(M1037&lt;&gt;1,"",IF(O1037&gt;=2,1,0))</f>
        <v/>
      </c>
      <c r="AC1037">
        <f>IF(M1037&lt;&gt;1,"",IF(OR(Q1037=999,Q1037=""),"",IF(OR(Q1037&lt;35,Q1037&gt;48),1,0)))</f>
        <v/>
      </c>
      <c r="AD1037">
        <f>IF(COUNT(AA1037:AC1037)&lt;3,"",SUM(AA1037:AC1037))</f>
        <v/>
      </c>
      <c r="AE1037">
        <f>IF(L1037&gt;=4,2,IF(L1037&gt;=2,1,0))</f>
        <v/>
      </c>
      <c r="AF1037">
        <f>IF(L1037&gt;=5,1,0)</f>
        <v/>
      </c>
      <c r="AG1037">
        <f>AE1037+AF1037</f>
        <v/>
      </c>
      <c r="AH1037" s="15">
        <f>IF(M1037&lt;&gt;1,"",IF(OR(R1037=-9,R1037=""),"",R1037))</f>
        <v/>
      </c>
      <c r="AI1037">
        <f>IF(M1037&lt;&gt;1,"",IF(OR(Q1037=999,Q1037=""),"",Q1037))</f>
        <v/>
      </c>
    </row>
    <row r="1038">
      <c r="A1038" t="inlineStr">
        <is>
          <t>TQRMNOP105479</t>
        </is>
      </c>
      <c r="B1038" t="n">
        <v>2025</v>
      </c>
      <c r="C1038" t="n">
        <v>1</v>
      </c>
      <c r="D1038" t="n">
        <v>42</v>
      </c>
      <c r="E1038" t="inlineStr">
        <is>
          <t>S</t>
        </is>
      </c>
      <c r="F1038" t="n">
        <v>10</v>
      </c>
      <c r="G1038" t="n">
        <v>588</v>
      </c>
      <c r="H1038" t="n">
        <v>1</v>
      </c>
      <c r="I1038" t="n">
        <v>2</v>
      </c>
      <c r="J1038" t="n">
        <v>19</v>
      </c>
      <c r="K1038" t="n">
        <v>2</v>
      </c>
      <c r="L1038" t="n">
        <v>4</v>
      </c>
      <c r="M1038" t="n">
        <v>2</v>
      </c>
      <c r="R1038" s="15" t="n">
        <v>0</v>
      </c>
      <c r="S1038" s="15" t="n">
        <v>122000</v>
      </c>
      <c r="T1038" s="15" t="n">
        <v>122000</v>
      </c>
      <c r="U1038" s="15" t="n">
        <v>490700</v>
      </c>
      <c r="V1038">
        <f>IFERROR(VLOOKUP(D1038,Tablas_Equivalencia!$A$3:$B$8,2,FALSE),"Sin dato")</f>
        <v/>
      </c>
      <c r="W1038">
        <f>IFERROR(VLOOKUP(L1038,Tablas_Equivalencia!$D$3:$E$9,2,FALSE),"Sin dato")</f>
        <v/>
      </c>
      <c r="X1038">
        <f>IF(I1038=1,"Varón","Mujer")</f>
        <v/>
      </c>
      <c r="Y1038">
        <f>IFERROR(VLOOKUP(M1038,Tablas_Equivalencia!$G$3:$H$6,2,FALSE),"Sin dato")</f>
        <v/>
      </c>
      <c r="Z1038">
        <f>IF(J1038&lt;=24,"18-24","25-29")</f>
        <v/>
      </c>
      <c r="AA1038">
        <f>IF(M1038&lt;&gt;1,"",IF(P1038=2,1,0))</f>
        <v/>
      </c>
      <c r="AB1038">
        <f>IF(M1038&lt;&gt;1,"",IF(O1038&gt;=2,1,0))</f>
        <v/>
      </c>
      <c r="AC1038">
        <f>IF(M1038&lt;&gt;1,"",IF(OR(Q1038=999,Q1038=""),"",IF(OR(Q1038&lt;35,Q1038&gt;48),1,0)))</f>
        <v/>
      </c>
      <c r="AD1038">
        <f>IF(COUNT(AA1038:AC1038)&lt;3,"",SUM(AA1038:AC1038))</f>
        <v/>
      </c>
      <c r="AE1038">
        <f>IF(L1038&gt;=4,2,IF(L1038&gt;=2,1,0))</f>
        <v/>
      </c>
      <c r="AF1038">
        <f>IF(L1038&gt;=5,1,0)</f>
        <v/>
      </c>
      <c r="AG1038">
        <f>AE1038+AF1038</f>
        <v/>
      </c>
      <c r="AH1038" s="15">
        <f>IF(M1038&lt;&gt;1,"",IF(OR(R1038=-9,R1038=""),"",R1038))</f>
        <v/>
      </c>
      <c r="AI1038">
        <f>IF(M1038&lt;&gt;1,"",IF(OR(Q1038=999,Q1038=""),"",Q1038))</f>
        <v/>
      </c>
    </row>
    <row r="1039">
      <c r="A1039" t="inlineStr">
        <is>
          <t>TQRMNOP105481</t>
        </is>
      </c>
      <c r="B1039" t="n">
        <v>2025</v>
      </c>
      <c r="C1039" t="n">
        <v>1</v>
      </c>
      <c r="D1039" t="n">
        <v>1</v>
      </c>
      <c r="E1039" t="inlineStr">
        <is>
          <t>S</t>
        </is>
      </c>
      <c r="F1039" t="n">
        <v>32</v>
      </c>
      <c r="G1039" t="n">
        <v>1016</v>
      </c>
      <c r="H1039" t="n">
        <v>1</v>
      </c>
      <c r="I1039" t="n">
        <v>2</v>
      </c>
      <c r="J1039" t="n">
        <v>29</v>
      </c>
      <c r="K1039" t="n">
        <v>2</v>
      </c>
      <c r="L1039" t="n">
        <v>5</v>
      </c>
      <c r="M1039" t="n">
        <v>3</v>
      </c>
      <c r="R1039" s="15" t="n">
        <v>0</v>
      </c>
      <c r="S1039" s="15" t="n">
        <v>0</v>
      </c>
      <c r="T1039" s="15" t="n">
        <v>0</v>
      </c>
      <c r="U1039" s="15" t="n">
        <v>203500</v>
      </c>
      <c r="V1039">
        <f>IFERROR(VLOOKUP(D1039,Tablas_Equivalencia!$A$3:$B$8,2,FALSE),"Sin dato")</f>
        <v/>
      </c>
      <c r="W1039">
        <f>IFERROR(VLOOKUP(L1039,Tablas_Equivalencia!$D$3:$E$9,2,FALSE),"Sin dato")</f>
        <v/>
      </c>
      <c r="X1039">
        <f>IF(I1039=1,"Varón","Mujer")</f>
        <v/>
      </c>
      <c r="Y1039">
        <f>IFERROR(VLOOKUP(M1039,Tablas_Equivalencia!$G$3:$H$6,2,FALSE),"Sin dato")</f>
        <v/>
      </c>
      <c r="Z1039">
        <f>IF(J1039&lt;=24,"18-24","25-29")</f>
        <v/>
      </c>
      <c r="AA1039">
        <f>IF(M1039&lt;&gt;1,"",IF(P1039=2,1,0))</f>
        <v/>
      </c>
      <c r="AB1039">
        <f>IF(M1039&lt;&gt;1,"",IF(O1039&gt;=2,1,0))</f>
        <v/>
      </c>
      <c r="AC1039">
        <f>IF(M1039&lt;&gt;1,"",IF(OR(Q1039=999,Q1039=""),"",IF(OR(Q1039&lt;35,Q1039&gt;48),1,0)))</f>
        <v/>
      </c>
      <c r="AD1039">
        <f>IF(COUNT(AA1039:AC1039)&lt;3,"",SUM(AA1039:AC1039))</f>
        <v/>
      </c>
      <c r="AE1039">
        <f>IF(L1039&gt;=4,2,IF(L1039&gt;=2,1,0))</f>
        <v/>
      </c>
      <c r="AF1039">
        <f>IF(L1039&gt;=5,1,0)</f>
        <v/>
      </c>
      <c r="AG1039">
        <f>AE1039+AF1039</f>
        <v/>
      </c>
      <c r="AH1039" s="15">
        <f>IF(M1039&lt;&gt;1,"",IF(OR(R1039=-9,R1039=""),"",R1039))</f>
        <v/>
      </c>
      <c r="AI1039">
        <f>IF(M1039&lt;&gt;1,"",IF(OR(Q1039=999,Q1039=""),"",Q1039))</f>
        <v/>
      </c>
    </row>
    <row r="1040">
      <c r="A1040" t="inlineStr">
        <is>
          <t>TQRMNOP105487</t>
        </is>
      </c>
      <c r="B1040" t="n">
        <v>2025</v>
      </c>
      <c r="C1040" t="n">
        <v>1</v>
      </c>
      <c r="D1040" t="n">
        <v>41</v>
      </c>
      <c r="E1040" t="inlineStr">
        <is>
          <t>S</t>
        </is>
      </c>
      <c r="F1040" t="n">
        <v>8</v>
      </c>
      <c r="G1040" t="n">
        <v>1462</v>
      </c>
      <c r="H1040" t="n">
        <v>2</v>
      </c>
      <c r="I1040" t="n">
        <v>2</v>
      </c>
      <c r="J1040" t="n">
        <v>20</v>
      </c>
      <c r="K1040" t="n">
        <v>2</v>
      </c>
      <c r="L1040" t="n">
        <v>3</v>
      </c>
      <c r="M1040" t="n">
        <v>2</v>
      </c>
      <c r="R1040" s="15" t="n">
        <v>0</v>
      </c>
      <c r="S1040" s="15" t="n">
        <v>0</v>
      </c>
      <c r="T1040" s="15" t="n">
        <v>0</v>
      </c>
      <c r="U1040" s="15" t="n">
        <v>173600</v>
      </c>
      <c r="V1040">
        <f>IFERROR(VLOOKUP(D1040,Tablas_Equivalencia!$A$3:$B$8,2,FALSE),"Sin dato")</f>
        <v/>
      </c>
      <c r="W1040">
        <f>IFERROR(VLOOKUP(L1040,Tablas_Equivalencia!$D$3:$E$9,2,FALSE),"Sin dato")</f>
        <v/>
      </c>
      <c r="X1040">
        <f>IF(I1040=1,"Varón","Mujer")</f>
        <v/>
      </c>
      <c r="Y1040">
        <f>IFERROR(VLOOKUP(M1040,Tablas_Equivalencia!$G$3:$H$6,2,FALSE),"Sin dato")</f>
        <v/>
      </c>
      <c r="Z1040">
        <f>IF(J1040&lt;=24,"18-24","25-29")</f>
        <v/>
      </c>
      <c r="AA1040">
        <f>IF(M1040&lt;&gt;1,"",IF(P1040=2,1,0))</f>
        <v/>
      </c>
      <c r="AB1040">
        <f>IF(M1040&lt;&gt;1,"",IF(O1040&gt;=2,1,0))</f>
        <v/>
      </c>
      <c r="AC1040">
        <f>IF(M1040&lt;&gt;1,"",IF(OR(Q1040=999,Q1040=""),"",IF(OR(Q1040&lt;35,Q1040&gt;48),1,0)))</f>
        <v/>
      </c>
      <c r="AD1040">
        <f>IF(COUNT(AA1040:AC1040)&lt;3,"",SUM(AA1040:AC1040))</f>
        <v/>
      </c>
      <c r="AE1040">
        <f>IF(L1040&gt;=4,2,IF(L1040&gt;=2,1,0))</f>
        <v/>
      </c>
      <c r="AF1040">
        <f>IF(L1040&gt;=5,1,0)</f>
        <v/>
      </c>
      <c r="AG1040">
        <f>AE1040+AF1040</f>
        <v/>
      </c>
      <c r="AH1040" s="15">
        <f>IF(M1040&lt;&gt;1,"",IF(OR(R1040=-9,R1040=""),"",R1040))</f>
        <v/>
      </c>
      <c r="AI1040">
        <f>IF(M1040&lt;&gt;1,"",IF(OR(Q1040=999,Q1040=""),"",Q1040))</f>
        <v/>
      </c>
    </row>
    <row r="1041">
      <c r="A1041" t="inlineStr">
        <is>
          <t>TQRMNOP105491</t>
        </is>
      </c>
      <c r="B1041" t="n">
        <v>2025</v>
      </c>
      <c r="C1041" t="n">
        <v>1</v>
      </c>
      <c r="D1041" t="n">
        <v>1</v>
      </c>
      <c r="E1041" t="inlineStr">
        <is>
          <t>S</t>
        </is>
      </c>
      <c r="F1041" t="n">
        <v>32</v>
      </c>
      <c r="G1041" t="n">
        <v>1068</v>
      </c>
      <c r="H1041" t="n">
        <v>3</v>
      </c>
      <c r="I1041" t="n">
        <v>2</v>
      </c>
      <c r="J1041" t="n">
        <v>27</v>
      </c>
      <c r="K1041" t="n">
        <v>1</v>
      </c>
      <c r="L1041" t="n">
        <v>5</v>
      </c>
      <c r="M1041" t="n">
        <v>1</v>
      </c>
      <c r="N1041" t="n">
        <v>3</v>
      </c>
      <c r="O1041" t="n">
        <v>1</v>
      </c>
      <c r="P1041" t="n">
        <v>1</v>
      </c>
      <c r="Q1041" t="n">
        <v>47</v>
      </c>
      <c r="R1041" s="15" t="n">
        <v>699000</v>
      </c>
      <c r="S1041" s="15" t="n">
        <v>0</v>
      </c>
      <c r="T1041" s="15" t="n">
        <v>699000</v>
      </c>
      <c r="U1041" s="15" t="n">
        <v>119000</v>
      </c>
      <c r="V1041">
        <f>IFERROR(VLOOKUP(D1041,Tablas_Equivalencia!$A$3:$B$8,2,FALSE),"Sin dato")</f>
        <v/>
      </c>
      <c r="W1041">
        <f>IFERROR(VLOOKUP(L1041,Tablas_Equivalencia!$D$3:$E$9,2,FALSE),"Sin dato")</f>
        <v/>
      </c>
      <c r="X1041">
        <f>IF(I1041=1,"Varón","Mujer")</f>
        <v/>
      </c>
      <c r="Y1041">
        <f>IFERROR(VLOOKUP(M1041,Tablas_Equivalencia!$G$3:$H$6,2,FALSE),"Sin dato")</f>
        <v/>
      </c>
      <c r="Z1041">
        <f>IF(J1041&lt;=24,"18-24","25-29")</f>
        <v/>
      </c>
      <c r="AA1041">
        <f>IF(M1041&lt;&gt;1,"",IF(P1041=2,1,0))</f>
        <v/>
      </c>
      <c r="AB1041">
        <f>IF(M1041&lt;&gt;1,"",IF(O1041&gt;=2,1,0))</f>
        <v/>
      </c>
      <c r="AC1041">
        <f>IF(M1041&lt;&gt;1,"",IF(OR(Q1041=999,Q1041=""),"",IF(OR(Q1041&lt;35,Q1041&gt;48),1,0)))</f>
        <v/>
      </c>
      <c r="AD1041">
        <f>IF(COUNT(AA1041:AC1041)&lt;3,"",SUM(AA1041:AC1041))</f>
        <v/>
      </c>
      <c r="AE1041">
        <f>IF(L1041&gt;=4,2,IF(L1041&gt;=2,1,0))</f>
        <v/>
      </c>
      <c r="AF1041">
        <f>IF(L1041&gt;=5,1,0)</f>
        <v/>
      </c>
      <c r="AG1041">
        <f>AE1041+AF1041</f>
        <v/>
      </c>
      <c r="AH1041" s="15">
        <f>IF(M1041&lt;&gt;1,"",IF(OR(R1041=-9,R1041=""),"",R1041))</f>
        <v/>
      </c>
      <c r="AI1041">
        <f>IF(M1041&lt;&gt;1,"",IF(OR(Q1041=999,Q1041=""),"",Q1041))</f>
        <v/>
      </c>
    </row>
    <row r="1042">
      <c r="A1042" t="inlineStr">
        <is>
          <t>TQRMNOP105501</t>
        </is>
      </c>
      <c r="B1042" t="n">
        <v>2025</v>
      </c>
      <c r="C1042" t="n">
        <v>1</v>
      </c>
      <c r="D1042" t="n">
        <v>43</v>
      </c>
      <c r="E1042" t="inlineStr">
        <is>
          <t>N</t>
        </is>
      </c>
      <c r="F1042" t="n">
        <v>38</v>
      </c>
      <c r="G1042" t="n">
        <v>1137</v>
      </c>
      <c r="H1042" t="n">
        <v>2</v>
      </c>
      <c r="I1042" t="n">
        <v>2</v>
      </c>
      <c r="J1042" t="n">
        <v>26</v>
      </c>
      <c r="K1042" t="n">
        <v>2</v>
      </c>
      <c r="L1042" t="n">
        <v>5</v>
      </c>
      <c r="M1042" t="n">
        <v>1</v>
      </c>
      <c r="N1042" t="n">
        <v>3</v>
      </c>
      <c r="O1042" t="n">
        <v>1</v>
      </c>
      <c r="P1042" t="n">
        <v>1</v>
      </c>
      <c r="Q1042" t="n">
        <v>20</v>
      </c>
      <c r="R1042" s="15" t="n">
        <v>309000</v>
      </c>
      <c r="S1042" s="15" t="n">
        <v>41000</v>
      </c>
      <c r="T1042" s="15" t="n">
        <v>350000</v>
      </c>
      <c r="U1042" s="15" t="n">
        <v>126400</v>
      </c>
      <c r="V1042">
        <f>IFERROR(VLOOKUP(D1042,Tablas_Equivalencia!$A$3:$B$8,2,FALSE),"Sin dato")</f>
        <v/>
      </c>
      <c r="W1042">
        <f>IFERROR(VLOOKUP(L1042,Tablas_Equivalencia!$D$3:$E$9,2,FALSE),"Sin dato")</f>
        <v/>
      </c>
      <c r="X1042">
        <f>IF(I1042=1,"Varón","Mujer")</f>
        <v/>
      </c>
      <c r="Y1042">
        <f>IFERROR(VLOOKUP(M1042,Tablas_Equivalencia!$G$3:$H$6,2,FALSE),"Sin dato")</f>
        <v/>
      </c>
      <c r="Z1042">
        <f>IF(J1042&lt;=24,"18-24","25-29")</f>
        <v/>
      </c>
      <c r="AA1042">
        <f>IF(M1042&lt;&gt;1,"",IF(P1042=2,1,0))</f>
        <v/>
      </c>
      <c r="AB1042">
        <f>IF(M1042&lt;&gt;1,"",IF(O1042&gt;=2,1,0))</f>
        <v/>
      </c>
      <c r="AC1042">
        <f>IF(M1042&lt;&gt;1,"",IF(OR(Q1042=999,Q1042=""),"",IF(OR(Q1042&lt;35,Q1042&gt;48),1,0)))</f>
        <v/>
      </c>
      <c r="AD1042">
        <f>IF(COUNT(AA1042:AC1042)&lt;3,"",SUM(AA1042:AC1042))</f>
        <v/>
      </c>
      <c r="AE1042">
        <f>IF(L1042&gt;=4,2,IF(L1042&gt;=2,1,0))</f>
        <v/>
      </c>
      <c r="AF1042">
        <f>IF(L1042&gt;=5,1,0)</f>
        <v/>
      </c>
      <c r="AG1042">
        <f>AE1042+AF1042</f>
        <v/>
      </c>
      <c r="AH1042" s="15">
        <f>IF(M1042&lt;&gt;1,"",IF(OR(R1042=-9,R1042=""),"",R1042))</f>
        <v/>
      </c>
      <c r="AI1042">
        <f>IF(M1042&lt;&gt;1,"",IF(OR(Q1042=999,Q1042=""),"",Q1042))</f>
        <v/>
      </c>
    </row>
    <row r="1043">
      <c r="A1043" t="inlineStr">
        <is>
          <t>TQRMNOP105506</t>
        </is>
      </c>
      <c r="B1043" t="n">
        <v>2025</v>
      </c>
      <c r="C1043" t="n">
        <v>1</v>
      </c>
      <c r="D1043" t="n">
        <v>40</v>
      </c>
      <c r="E1043" t="inlineStr">
        <is>
          <t>N</t>
        </is>
      </c>
      <c r="F1043" t="n">
        <v>22</v>
      </c>
      <c r="G1043" t="n">
        <v>1259</v>
      </c>
      <c r="H1043" t="n">
        <v>3</v>
      </c>
      <c r="I1043" t="n">
        <v>2</v>
      </c>
      <c r="J1043" t="n">
        <v>25</v>
      </c>
      <c r="K1043" t="n">
        <v>1</v>
      </c>
      <c r="L1043" t="n">
        <v>5</v>
      </c>
      <c r="M1043" t="n">
        <v>3</v>
      </c>
      <c r="R1043" s="15" t="n">
        <v>0</v>
      </c>
      <c r="S1043" s="15" t="n">
        <v>0</v>
      </c>
      <c r="T1043" s="15" t="n">
        <v>0</v>
      </c>
      <c r="U1043" s="15" t="n">
        <v>133800</v>
      </c>
      <c r="V1043">
        <f>IFERROR(VLOOKUP(D1043,Tablas_Equivalencia!$A$3:$B$8,2,FALSE),"Sin dato")</f>
        <v/>
      </c>
      <c r="W1043">
        <f>IFERROR(VLOOKUP(L1043,Tablas_Equivalencia!$D$3:$E$9,2,FALSE),"Sin dato")</f>
        <v/>
      </c>
      <c r="X1043">
        <f>IF(I1043=1,"Varón","Mujer")</f>
        <v/>
      </c>
      <c r="Y1043">
        <f>IFERROR(VLOOKUP(M1043,Tablas_Equivalencia!$G$3:$H$6,2,FALSE),"Sin dato")</f>
        <v/>
      </c>
      <c r="Z1043">
        <f>IF(J1043&lt;=24,"18-24","25-29")</f>
        <v/>
      </c>
      <c r="AA1043">
        <f>IF(M1043&lt;&gt;1,"",IF(P1043=2,1,0))</f>
        <v/>
      </c>
      <c r="AB1043">
        <f>IF(M1043&lt;&gt;1,"",IF(O1043&gt;=2,1,0))</f>
        <v/>
      </c>
      <c r="AC1043">
        <f>IF(M1043&lt;&gt;1,"",IF(OR(Q1043=999,Q1043=""),"",IF(OR(Q1043&lt;35,Q1043&gt;48),1,0)))</f>
        <v/>
      </c>
      <c r="AD1043">
        <f>IF(COUNT(AA1043:AC1043)&lt;3,"",SUM(AA1043:AC1043))</f>
        <v/>
      </c>
      <c r="AE1043">
        <f>IF(L1043&gt;=4,2,IF(L1043&gt;=2,1,0))</f>
        <v/>
      </c>
      <c r="AF1043">
        <f>IF(L1043&gt;=5,1,0)</f>
        <v/>
      </c>
      <c r="AG1043">
        <f>AE1043+AF1043</f>
        <v/>
      </c>
      <c r="AH1043" s="15">
        <f>IF(M1043&lt;&gt;1,"",IF(OR(R1043=-9,R1043=""),"",R1043))</f>
        <v/>
      </c>
      <c r="AI1043">
        <f>IF(M1043&lt;&gt;1,"",IF(OR(Q1043=999,Q1043=""),"",Q1043))</f>
        <v/>
      </c>
    </row>
    <row r="1044">
      <c r="A1044" t="inlineStr">
        <is>
          <t>TQRMNOP105515</t>
        </is>
      </c>
      <c r="B1044" t="n">
        <v>2025</v>
      </c>
      <c r="C1044" t="n">
        <v>1</v>
      </c>
      <c r="D1044" t="n">
        <v>41</v>
      </c>
      <c r="E1044" t="inlineStr">
        <is>
          <t>N</t>
        </is>
      </c>
      <c r="F1044" t="n">
        <v>15</v>
      </c>
      <c r="G1044" t="n">
        <v>821</v>
      </c>
      <c r="H1044" t="n">
        <v>2</v>
      </c>
      <c r="I1044" t="n">
        <v>1</v>
      </c>
      <c r="J1044" t="n">
        <v>19</v>
      </c>
      <c r="K1044" t="n">
        <v>2</v>
      </c>
      <c r="L1044" t="n">
        <v>2</v>
      </c>
      <c r="M1044" t="n">
        <v>1</v>
      </c>
      <c r="N1044" t="n">
        <v>3</v>
      </c>
      <c r="O1044" t="n">
        <v>2</v>
      </c>
      <c r="P1044" t="n">
        <v>2</v>
      </c>
      <c r="Q1044" t="n">
        <v>34</v>
      </c>
      <c r="R1044" s="15" t="n">
        <v>212000</v>
      </c>
      <c r="S1044" s="15" t="n">
        <v>0</v>
      </c>
      <c r="T1044" s="15" t="n">
        <v>212000</v>
      </c>
      <c r="U1044" s="15" t="n">
        <v>139000</v>
      </c>
      <c r="V1044">
        <f>IFERROR(VLOOKUP(D1044,Tablas_Equivalencia!$A$3:$B$8,2,FALSE),"Sin dato")</f>
        <v/>
      </c>
      <c r="W1044">
        <f>IFERROR(VLOOKUP(L1044,Tablas_Equivalencia!$D$3:$E$9,2,FALSE),"Sin dato")</f>
        <v/>
      </c>
      <c r="X1044">
        <f>IF(I1044=1,"Varón","Mujer")</f>
        <v/>
      </c>
      <c r="Y1044">
        <f>IFERROR(VLOOKUP(M1044,Tablas_Equivalencia!$G$3:$H$6,2,FALSE),"Sin dato")</f>
        <v/>
      </c>
      <c r="Z1044">
        <f>IF(J1044&lt;=24,"18-24","25-29")</f>
        <v/>
      </c>
      <c r="AA1044">
        <f>IF(M1044&lt;&gt;1,"",IF(P1044=2,1,0))</f>
        <v/>
      </c>
      <c r="AB1044">
        <f>IF(M1044&lt;&gt;1,"",IF(O1044&gt;=2,1,0))</f>
        <v/>
      </c>
      <c r="AC1044">
        <f>IF(M1044&lt;&gt;1,"",IF(OR(Q1044=999,Q1044=""),"",IF(OR(Q1044&lt;35,Q1044&gt;48),1,0)))</f>
        <v/>
      </c>
      <c r="AD1044">
        <f>IF(COUNT(AA1044:AC1044)&lt;3,"",SUM(AA1044:AC1044))</f>
        <v/>
      </c>
      <c r="AE1044">
        <f>IF(L1044&gt;=4,2,IF(L1044&gt;=2,1,0))</f>
        <v/>
      </c>
      <c r="AF1044">
        <f>IF(L1044&gt;=5,1,0)</f>
        <v/>
      </c>
      <c r="AG1044">
        <f>AE1044+AF1044</f>
        <v/>
      </c>
      <c r="AH1044" s="15">
        <f>IF(M1044&lt;&gt;1,"",IF(OR(R1044=-9,R1044=""),"",R1044))</f>
        <v/>
      </c>
      <c r="AI1044">
        <f>IF(M1044&lt;&gt;1,"",IF(OR(Q1044=999,Q1044=""),"",Q1044))</f>
        <v/>
      </c>
    </row>
    <row r="1045">
      <c r="A1045" t="inlineStr">
        <is>
          <t>TQRMNOP105517</t>
        </is>
      </c>
      <c r="B1045" t="n">
        <v>2025</v>
      </c>
      <c r="C1045" t="n">
        <v>1</v>
      </c>
      <c r="D1045" t="n">
        <v>44</v>
      </c>
      <c r="E1045" t="inlineStr">
        <is>
          <t>N</t>
        </is>
      </c>
      <c r="F1045" t="n">
        <v>4</v>
      </c>
      <c r="G1045" t="n">
        <v>1887</v>
      </c>
      <c r="H1045" t="n">
        <v>2</v>
      </c>
      <c r="I1045" t="n">
        <v>2</v>
      </c>
      <c r="J1045" t="n">
        <v>26</v>
      </c>
      <c r="K1045" t="n">
        <v>1</v>
      </c>
      <c r="L1045" t="n">
        <v>5</v>
      </c>
      <c r="M1045" t="n">
        <v>1</v>
      </c>
      <c r="N1045" t="n">
        <v>3</v>
      </c>
      <c r="O1045" t="n">
        <v>2</v>
      </c>
      <c r="P1045" t="n">
        <v>2</v>
      </c>
      <c r="Q1045" t="n">
        <v>23</v>
      </c>
      <c r="R1045" s="15" t="n">
        <v>1041000</v>
      </c>
      <c r="S1045" s="15" t="n">
        <v>46000</v>
      </c>
      <c r="T1045" s="15" t="n">
        <v>1087000</v>
      </c>
      <c r="U1045" s="15" t="n">
        <v>255100</v>
      </c>
      <c r="V1045">
        <f>IFERROR(VLOOKUP(D1045,Tablas_Equivalencia!$A$3:$B$8,2,FALSE),"Sin dato")</f>
        <v/>
      </c>
      <c r="W1045">
        <f>IFERROR(VLOOKUP(L1045,Tablas_Equivalencia!$D$3:$E$9,2,FALSE),"Sin dato")</f>
        <v/>
      </c>
      <c r="X1045">
        <f>IF(I1045=1,"Varón","Mujer")</f>
        <v/>
      </c>
      <c r="Y1045">
        <f>IFERROR(VLOOKUP(M1045,Tablas_Equivalencia!$G$3:$H$6,2,FALSE),"Sin dato")</f>
        <v/>
      </c>
      <c r="Z1045">
        <f>IF(J1045&lt;=24,"18-24","25-29")</f>
        <v/>
      </c>
      <c r="AA1045">
        <f>IF(M1045&lt;&gt;1,"",IF(P1045=2,1,0))</f>
        <v/>
      </c>
      <c r="AB1045">
        <f>IF(M1045&lt;&gt;1,"",IF(O1045&gt;=2,1,0))</f>
        <v/>
      </c>
      <c r="AC1045">
        <f>IF(M1045&lt;&gt;1,"",IF(OR(Q1045=999,Q1045=""),"",IF(OR(Q1045&lt;35,Q1045&gt;48),1,0)))</f>
        <v/>
      </c>
      <c r="AD1045">
        <f>IF(COUNT(AA1045:AC1045)&lt;3,"",SUM(AA1045:AC1045))</f>
        <v/>
      </c>
      <c r="AE1045">
        <f>IF(L1045&gt;=4,2,IF(L1045&gt;=2,1,0))</f>
        <v/>
      </c>
      <c r="AF1045">
        <f>IF(L1045&gt;=5,1,0)</f>
        <v/>
      </c>
      <c r="AG1045">
        <f>AE1045+AF1045</f>
        <v/>
      </c>
      <c r="AH1045" s="15">
        <f>IF(M1045&lt;&gt;1,"",IF(OR(R1045=-9,R1045=""),"",R1045))</f>
        <v/>
      </c>
      <c r="AI1045">
        <f>IF(M1045&lt;&gt;1,"",IF(OR(Q1045=999,Q1045=""),"",Q1045))</f>
        <v/>
      </c>
    </row>
    <row r="1046">
      <c r="A1046" t="inlineStr">
        <is>
          <t>TQRMNOP105518</t>
        </is>
      </c>
      <c r="B1046" t="n">
        <v>2025</v>
      </c>
      <c r="C1046" t="n">
        <v>1</v>
      </c>
      <c r="D1046" t="n">
        <v>1</v>
      </c>
      <c r="E1046" t="inlineStr">
        <is>
          <t>S</t>
        </is>
      </c>
      <c r="F1046" t="n">
        <v>33</v>
      </c>
      <c r="G1046" t="n">
        <v>948</v>
      </c>
      <c r="H1046" t="n">
        <v>3</v>
      </c>
      <c r="I1046" t="n">
        <v>1</v>
      </c>
      <c r="J1046" t="n">
        <v>25</v>
      </c>
      <c r="K1046" t="n">
        <v>2</v>
      </c>
      <c r="L1046" t="n">
        <v>6</v>
      </c>
      <c r="M1046" t="n">
        <v>1</v>
      </c>
      <c r="N1046" t="n">
        <v>1</v>
      </c>
      <c r="O1046" t="n">
        <v>1</v>
      </c>
      <c r="P1046" t="n">
        <v>1</v>
      </c>
      <c r="Q1046" t="n">
        <v>38</v>
      </c>
      <c r="R1046" s="15" t="n">
        <v>941000</v>
      </c>
      <c r="S1046" s="15" t="n">
        <v>0</v>
      </c>
      <c r="T1046" s="15" t="n">
        <v>941000</v>
      </c>
      <c r="U1046" s="15" t="n">
        <v>385600</v>
      </c>
      <c r="V1046">
        <f>IFERROR(VLOOKUP(D1046,Tablas_Equivalencia!$A$3:$B$8,2,FALSE),"Sin dato")</f>
        <v/>
      </c>
      <c r="W1046">
        <f>IFERROR(VLOOKUP(L1046,Tablas_Equivalencia!$D$3:$E$9,2,FALSE),"Sin dato")</f>
        <v/>
      </c>
      <c r="X1046">
        <f>IF(I1046=1,"Varón","Mujer")</f>
        <v/>
      </c>
      <c r="Y1046">
        <f>IFERROR(VLOOKUP(M1046,Tablas_Equivalencia!$G$3:$H$6,2,FALSE),"Sin dato")</f>
        <v/>
      </c>
      <c r="Z1046">
        <f>IF(J1046&lt;=24,"18-24","25-29")</f>
        <v/>
      </c>
      <c r="AA1046">
        <f>IF(M1046&lt;&gt;1,"",IF(P1046=2,1,0))</f>
        <v/>
      </c>
      <c r="AB1046">
        <f>IF(M1046&lt;&gt;1,"",IF(O1046&gt;=2,1,0))</f>
        <v/>
      </c>
      <c r="AC1046">
        <f>IF(M1046&lt;&gt;1,"",IF(OR(Q1046=999,Q1046=""),"",IF(OR(Q1046&lt;35,Q1046&gt;48),1,0)))</f>
        <v/>
      </c>
      <c r="AD1046">
        <f>IF(COUNT(AA1046:AC1046)&lt;3,"",SUM(AA1046:AC1046))</f>
        <v/>
      </c>
      <c r="AE1046">
        <f>IF(L1046&gt;=4,2,IF(L1046&gt;=2,1,0))</f>
        <v/>
      </c>
      <c r="AF1046">
        <f>IF(L1046&gt;=5,1,0)</f>
        <v/>
      </c>
      <c r="AG1046">
        <f>AE1046+AF1046</f>
        <v/>
      </c>
      <c r="AH1046" s="15">
        <f>IF(M1046&lt;&gt;1,"",IF(OR(R1046=-9,R1046=""),"",R1046))</f>
        <v/>
      </c>
      <c r="AI1046">
        <f>IF(M1046&lt;&gt;1,"",IF(OR(Q1046=999,Q1046=""),"",Q1046))</f>
        <v/>
      </c>
    </row>
    <row r="1047">
      <c r="A1047" t="inlineStr">
        <is>
          <t>TQRMNOP105522</t>
        </is>
      </c>
      <c r="B1047" t="n">
        <v>2025</v>
      </c>
      <c r="C1047" t="n">
        <v>1</v>
      </c>
      <c r="D1047" t="n">
        <v>42</v>
      </c>
      <c r="E1047" t="inlineStr">
        <is>
          <t>N</t>
        </is>
      </c>
      <c r="F1047" t="n">
        <v>27</v>
      </c>
      <c r="G1047" t="n">
        <v>1596</v>
      </c>
      <c r="H1047" t="n">
        <v>1</v>
      </c>
      <c r="I1047" t="n">
        <v>2</v>
      </c>
      <c r="J1047" t="n">
        <v>19</v>
      </c>
      <c r="K1047" t="n">
        <v>2</v>
      </c>
      <c r="L1047" t="n">
        <v>3</v>
      </c>
      <c r="M1047" t="n">
        <v>3</v>
      </c>
      <c r="R1047" s="15" t="n">
        <v>0</v>
      </c>
      <c r="S1047" s="15" t="n">
        <v>90000</v>
      </c>
      <c r="T1047" s="15" t="n">
        <v>90000</v>
      </c>
      <c r="U1047" s="15" t="n">
        <v>127200</v>
      </c>
      <c r="V1047">
        <f>IFERROR(VLOOKUP(D1047,Tablas_Equivalencia!$A$3:$B$8,2,FALSE),"Sin dato")</f>
        <v/>
      </c>
      <c r="W1047">
        <f>IFERROR(VLOOKUP(L1047,Tablas_Equivalencia!$D$3:$E$9,2,FALSE),"Sin dato")</f>
        <v/>
      </c>
      <c r="X1047">
        <f>IF(I1047=1,"Varón","Mujer")</f>
        <v/>
      </c>
      <c r="Y1047">
        <f>IFERROR(VLOOKUP(M1047,Tablas_Equivalencia!$G$3:$H$6,2,FALSE),"Sin dato")</f>
        <v/>
      </c>
      <c r="Z1047">
        <f>IF(J1047&lt;=24,"18-24","25-29")</f>
        <v/>
      </c>
      <c r="AA1047">
        <f>IF(M1047&lt;&gt;1,"",IF(P1047=2,1,0))</f>
        <v/>
      </c>
      <c r="AB1047">
        <f>IF(M1047&lt;&gt;1,"",IF(O1047&gt;=2,1,0))</f>
        <v/>
      </c>
      <c r="AC1047">
        <f>IF(M1047&lt;&gt;1,"",IF(OR(Q1047=999,Q1047=""),"",IF(OR(Q1047&lt;35,Q1047&gt;48),1,0)))</f>
        <v/>
      </c>
      <c r="AD1047">
        <f>IF(COUNT(AA1047:AC1047)&lt;3,"",SUM(AA1047:AC1047))</f>
        <v/>
      </c>
      <c r="AE1047">
        <f>IF(L1047&gt;=4,2,IF(L1047&gt;=2,1,0))</f>
        <v/>
      </c>
      <c r="AF1047">
        <f>IF(L1047&gt;=5,1,0)</f>
        <v/>
      </c>
      <c r="AG1047">
        <f>AE1047+AF1047</f>
        <v/>
      </c>
      <c r="AH1047" s="15">
        <f>IF(M1047&lt;&gt;1,"",IF(OR(R1047=-9,R1047=""),"",R1047))</f>
        <v/>
      </c>
      <c r="AI1047">
        <f>IF(M1047&lt;&gt;1,"",IF(OR(Q1047=999,Q1047=""),"",Q1047))</f>
        <v/>
      </c>
    </row>
    <row r="1048">
      <c r="A1048" t="inlineStr">
        <is>
          <t>TQRMNOP105524</t>
        </is>
      </c>
      <c r="B1048" t="n">
        <v>2025</v>
      </c>
      <c r="C1048" t="n">
        <v>1</v>
      </c>
      <c r="D1048" t="n">
        <v>42</v>
      </c>
      <c r="E1048" t="inlineStr">
        <is>
          <t>N</t>
        </is>
      </c>
      <c r="F1048" t="n">
        <v>27</v>
      </c>
      <c r="G1048" t="n">
        <v>410</v>
      </c>
      <c r="H1048" t="n">
        <v>2</v>
      </c>
      <c r="I1048" t="n">
        <v>1</v>
      </c>
      <c r="J1048" t="n">
        <v>29</v>
      </c>
      <c r="K1048" t="n">
        <v>2</v>
      </c>
      <c r="L1048" t="n">
        <v>4</v>
      </c>
      <c r="M1048" t="n">
        <v>1</v>
      </c>
      <c r="N1048" t="n">
        <v>3</v>
      </c>
      <c r="O1048" t="n">
        <v>2</v>
      </c>
      <c r="P1048" t="n">
        <v>2</v>
      </c>
      <c r="Q1048" t="n">
        <v>42</v>
      </c>
      <c r="R1048" s="15" t="n">
        <v>587000</v>
      </c>
      <c r="S1048" s="15" t="n">
        <v>0</v>
      </c>
      <c r="T1048" s="15" t="n">
        <v>587000</v>
      </c>
      <c r="U1048" s="15" t="n">
        <v>99800</v>
      </c>
      <c r="V1048">
        <f>IFERROR(VLOOKUP(D1048,Tablas_Equivalencia!$A$3:$B$8,2,FALSE),"Sin dato")</f>
        <v/>
      </c>
      <c r="W1048">
        <f>IFERROR(VLOOKUP(L1048,Tablas_Equivalencia!$D$3:$E$9,2,FALSE),"Sin dato")</f>
        <v/>
      </c>
      <c r="X1048">
        <f>IF(I1048=1,"Varón","Mujer")</f>
        <v/>
      </c>
      <c r="Y1048">
        <f>IFERROR(VLOOKUP(M1048,Tablas_Equivalencia!$G$3:$H$6,2,FALSE),"Sin dato")</f>
        <v/>
      </c>
      <c r="Z1048">
        <f>IF(J1048&lt;=24,"18-24","25-29")</f>
        <v/>
      </c>
      <c r="AA1048">
        <f>IF(M1048&lt;&gt;1,"",IF(P1048=2,1,0))</f>
        <v/>
      </c>
      <c r="AB1048">
        <f>IF(M1048&lt;&gt;1,"",IF(O1048&gt;=2,1,0))</f>
        <v/>
      </c>
      <c r="AC1048">
        <f>IF(M1048&lt;&gt;1,"",IF(OR(Q1048=999,Q1048=""),"",IF(OR(Q1048&lt;35,Q1048&gt;48),1,0)))</f>
        <v/>
      </c>
      <c r="AD1048">
        <f>IF(COUNT(AA1048:AC1048)&lt;3,"",SUM(AA1048:AC1048))</f>
        <v/>
      </c>
      <c r="AE1048">
        <f>IF(L1048&gt;=4,2,IF(L1048&gt;=2,1,0))</f>
        <v/>
      </c>
      <c r="AF1048">
        <f>IF(L1048&gt;=5,1,0)</f>
        <v/>
      </c>
      <c r="AG1048">
        <f>AE1048+AF1048</f>
        <v/>
      </c>
      <c r="AH1048" s="15">
        <f>IF(M1048&lt;&gt;1,"",IF(OR(R1048=-9,R1048=""),"",R1048))</f>
        <v/>
      </c>
      <c r="AI1048">
        <f>IF(M1048&lt;&gt;1,"",IF(OR(Q1048=999,Q1048=""),"",Q1048))</f>
        <v/>
      </c>
    </row>
    <row r="1049">
      <c r="A1049" t="inlineStr">
        <is>
          <t>TQRMNOP105526</t>
        </is>
      </c>
      <c r="B1049" t="n">
        <v>2025</v>
      </c>
      <c r="C1049" t="n">
        <v>1</v>
      </c>
      <c r="D1049" t="n">
        <v>1</v>
      </c>
      <c r="E1049" t="inlineStr">
        <is>
          <t>S</t>
        </is>
      </c>
      <c r="F1049" t="n">
        <v>33</v>
      </c>
      <c r="G1049" t="n">
        <v>1504</v>
      </c>
      <c r="H1049" t="n">
        <v>3</v>
      </c>
      <c r="I1049" t="n">
        <v>2</v>
      </c>
      <c r="J1049" t="n">
        <v>27</v>
      </c>
      <c r="K1049" t="n">
        <v>1</v>
      </c>
      <c r="L1049" t="n">
        <v>4</v>
      </c>
      <c r="M1049" t="n">
        <v>1</v>
      </c>
      <c r="N1049" t="n">
        <v>3</v>
      </c>
      <c r="O1049" t="n">
        <v>1</v>
      </c>
      <c r="P1049" t="n">
        <v>1</v>
      </c>
      <c r="Q1049" t="n">
        <v>39</v>
      </c>
      <c r="R1049" s="15" t="n">
        <v>715000</v>
      </c>
      <c r="S1049" s="15" t="n">
        <v>0</v>
      </c>
      <c r="T1049" s="15" t="n">
        <v>715000</v>
      </c>
      <c r="U1049" s="15" t="n">
        <v>54700</v>
      </c>
      <c r="V1049">
        <f>IFERROR(VLOOKUP(D1049,Tablas_Equivalencia!$A$3:$B$8,2,FALSE),"Sin dato")</f>
        <v/>
      </c>
      <c r="W1049">
        <f>IFERROR(VLOOKUP(L1049,Tablas_Equivalencia!$D$3:$E$9,2,FALSE),"Sin dato")</f>
        <v/>
      </c>
      <c r="X1049">
        <f>IF(I1049=1,"Varón","Mujer")</f>
        <v/>
      </c>
      <c r="Y1049">
        <f>IFERROR(VLOOKUP(M1049,Tablas_Equivalencia!$G$3:$H$6,2,FALSE),"Sin dato")</f>
        <v/>
      </c>
      <c r="Z1049">
        <f>IF(J1049&lt;=24,"18-24","25-29")</f>
        <v/>
      </c>
      <c r="AA1049">
        <f>IF(M1049&lt;&gt;1,"",IF(P1049=2,1,0))</f>
        <v/>
      </c>
      <c r="AB1049">
        <f>IF(M1049&lt;&gt;1,"",IF(O1049&gt;=2,1,0))</f>
        <v/>
      </c>
      <c r="AC1049">
        <f>IF(M1049&lt;&gt;1,"",IF(OR(Q1049=999,Q1049=""),"",IF(OR(Q1049&lt;35,Q1049&gt;48),1,0)))</f>
        <v/>
      </c>
      <c r="AD1049">
        <f>IF(COUNT(AA1049:AC1049)&lt;3,"",SUM(AA1049:AC1049))</f>
        <v/>
      </c>
      <c r="AE1049">
        <f>IF(L1049&gt;=4,2,IF(L1049&gt;=2,1,0))</f>
        <v/>
      </c>
      <c r="AF1049">
        <f>IF(L1049&gt;=5,1,0)</f>
        <v/>
      </c>
      <c r="AG1049">
        <f>AE1049+AF1049</f>
        <v/>
      </c>
      <c r="AH1049" s="15">
        <f>IF(M1049&lt;&gt;1,"",IF(OR(R1049=-9,R1049=""),"",R1049))</f>
        <v/>
      </c>
      <c r="AI1049">
        <f>IF(M1049&lt;&gt;1,"",IF(OR(Q1049=999,Q1049=""),"",Q1049))</f>
        <v/>
      </c>
    </row>
    <row r="1050">
      <c r="A1050" t="inlineStr">
        <is>
          <t>TQRMNOP105528</t>
        </is>
      </c>
      <c r="B1050" t="n">
        <v>2025</v>
      </c>
      <c r="C1050" t="n">
        <v>1</v>
      </c>
      <c r="D1050" t="n">
        <v>44</v>
      </c>
      <c r="E1050" t="inlineStr">
        <is>
          <t>N</t>
        </is>
      </c>
      <c r="F1050" t="n">
        <v>4</v>
      </c>
      <c r="G1050" t="n">
        <v>1001</v>
      </c>
      <c r="H1050" t="n">
        <v>3</v>
      </c>
      <c r="I1050" t="n">
        <v>2</v>
      </c>
      <c r="J1050" t="n">
        <v>27</v>
      </c>
      <c r="K1050" t="n">
        <v>1</v>
      </c>
      <c r="L1050" t="n">
        <v>5</v>
      </c>
      <c r="M1050" t="n">
        <v>1</v>
      </c>
      <c r="N1050" t="n">
        <v>3</v>
      </c>
      <c r="O1050" t="n">
        <v>1</v>
      </c>
      <c r="P1050" t="n">
        <v>2</v>
      </c>
      <c r="Q1050" t="n">
        <v>42</v>
      </c>
      <c r="R1050" s="15" t="n">
        <v>313000</v>
      </c>
      <c r="S1050" s="15" t="n">
        <v>0</v>
      </c>
      <c r="T1050" s="15" t="n">
        <v>313000</v>
      </c>
      <c r="U1050" s="15" t="n">
        <v>140500</v>
      </c>
      <c r="V1050">
        <f>IFERROR(VLOOKUP(D1050,Tablas_Equivalencia!$A$3:$B$8,2,FALSE),"Sin dato")</f>
        <v/>
      </c>
      <c r="W1050">
        <f>IFERROR(VLOOKUP(L1050,Tablas_Equivalencia!$D$3:$E$9,2,FALSE),"Sin dato")</f>
        <v/>
      </c>
      <c r="X1050">
        <f>IF(I1050=1,"Varón","Mujer")</f>
        <v/>
      </c>
      <c r="Y1050">
        <f>IFERROR(VLOOKUP(M1050,Tablas_Equivalencia!$G$3:$H$6,2,FALSE),"Sin dato")</f>
        <v/>
      </c>
      <c r="Z1050">
        <f>IF(J1050&lt;=24,"18-24","25-29")</f>
        <v/>
      </c>
      <c r="AA1050">
        <f>IF(M1050&lt;&gt;1,"",IF(P1050=2,1,0))</f>
        <v/>
      </c>
      <c r="AB1050">
        <f>IF(M1050&lt;&gt;1,"",IF(O1050&gt;=2,1,0))</f>
        <v/>
      </c>
      <c r="AC1050">
        <f>IF(M1050&lt;&gt;1,"",IF(OR(Q1050=999,Q1050=""),"",IF(OR(Q1050&lt;35,Q1050&gt;48),1,0)))</f>
        <v/>
      </c>
      <c r="AD1050">
        <f>IF(COUNT(AA1050:AC1050)&lt;3,"",SUM(AA1050:AC1050))</f>
        <v/>
      </c>
      <c r="AE1050">
        <f>IF(L1050&gt;=4,2,IF(L1050&gt;=2,1,0))</f>
        <v/>
      </c>
      <c r="AF1050">
        <f>IF(L1050&gt;=5,1,0)</f>
        <v/>
      </c>
      <c r="AG1050">
        <f>AE1050+AF1050</f>
        <v/>
      </c>
      <c r="AH1050" s="15">
        <f>IF(M1050&lt;&gt;1,"",IF(OR(R1050=-9,R1050=""),"",R1050))</f>
        <v/>
      </c>
      <c r="AI1050">
        <f>IF(M1050&lt;&gt;1,"",IF(OR(Q1050=999,Q1050=""),"",Q1050))</f>
        <v/>
      </c>
    </row>
    <row r="1051">
      <c r="A1051" t="inlineStr">
        <is>
          <t>TQRMNOP105530</t>
        </is>
      </c>
      <c r="B1051" t="n">
        <v>2025</v>
      </c>
      <c r="C1051" t="n">
        <v>1</v>
      </c>
      <c r="D1051" t="n">
        <v>43</v>
      </c>
      <c r="E1051" t="inlineStr">
        <is>
          <t>N</t>
        </is>
      </c>
      <c r="F1051" t="n">
        <v>29</v>
      </c>
      <c r="G1051" t="n">
        <v>1571</v>
      </c>
      <c r="H1051" t="n">
        <v>3</v>
      </c>
      <c r="I1051" t="n">
        <v>1</v>
      </c>
      <c r="J1051" t="n">
        <v>18</v>
      </c>
      <c r="K1051" t="n">
        <v>2</v>
      </c>
      <c r="L1051" t="n">
        <v>4</v>
      </c>
      <c r="M1051" t="n">
        <v>1</v>
      </c>
      <c r="N1051" t="n">
        <v>3</v>
      </c>
      <c r="O1051" t="n">
        <v>1</v>
      </c>
      <c r="P1051" t="n">
        <v>1</v>
      </c>
      <c r="Q1051" t="n">
        <v>40</v>
      </c>
      <c r="R1051" s="15" t="n">
        <v>989000</v>
      </c>
      <c r="S1051" s="15" t="n">
        <v>0</v>
      </c>
      <c r="T1051" s="15" t="n">
        <v>989000</v>
      </c>
      <c r="U1051" s="15" t="n">
        <v>197300</v>
      </c>
      <c r="V1051">
        <f>IFERROR(VLOOKUP(D1051,Tablas_Equivalencia!$A$3:$B$8,2,FALSE),"Sin dato")</f>
        <v/>
      </c>
      <c r="W1051">
        <f>IFERROR(VLOOKUP(L1051,Tablas_Equivalencia!$D$3:$E$9,2,FALSE),"Sin dato")</f>
        <v/>
      </c>
      <c r="X1051">
        <f>IF(I1051=1,"Varón","Mujer")</f>
        <v/>
      </c>
      <c r="Y1051">
        <f>IFERROR(VLOOKUP(M1051,Tablas_Equivalencia!$G$3:$H$6,2,FALSE),"Sin dato")</f>
        <v/>
      </c>
      <c r="Z1051">
        <f>IF(J1051&lt;=24,"18-24","25-29")</f>
        <v/>
      </c>
      <c r="AA1051">
        <f>IF(M1051&lt;&gt;1,"",IF(P1051=2,1,0))</f>
        <v/>
      </c>
      <c r="AB1051">
        <f>IF(M1051&lt;&gt;1,"",IF(O1051&gt;=2,1,0))</f>
        <v/>
      </c>
      <c r="AC1051">
        <f>IF(M1051&lt;&gt;1,"",IF(OR(Q1051=999,Q1051=""),"",IF(OR(Q1051&lt;35,Q1051&gt;48),1,0)))</f>
        <v/>
      </c>
      <c r="AD1051">
        <f>IF(COUNT(AA1051:AC1051)&lt;3,"",SUM(AA1051:AC1051))</f>
        <v/>
      </c>
      <c r="AE1051">
        <f>IF(L1051&gt;=4,2,IF(L1051&gt;=2,1,0))</f>
        <v/>
      </c>
      <c r="AF1051">
        <f>IF(L1051&gt;=5,1,0)</f>
        <v/>
      </c>
      <c r="AG1051">
        <f>AE1051+AF1051</f>
        <v/>
      </c>
      <c r="AH1051" s="15">
        <f>IF(M1051&lt;&gt;1,"",IF(OR(R1051=-9,R1051=""),"",R1051))</f>
        <v/>
      </c>
      <c r="AI1051">
        <f>IF(M1051&lt;&gt;1,"",IF(OR(Q1051=999,Q1051=""),"",Q1051))</f>
        <v/>
      </c>
    </row>
    <row r="1052">
      <c r="A1052" t="inlineStr">
        <is>
          <t>TQRMNOP105533</t>
        </is>
      </c>
      <c r="B1052" t="n">
        <v>2025</v>
      </c>
      <c r="C1052" t="n">
        <v>1</v>
      </c>
      <c r="D1052" t="n">
        <v>43</v>
      </c>
      <c r="E1052" t="inlineStr">
        <is>
          <t>N</t>
        </is>
      </c>
      <c r="F1052" t="n">
        <v>34</v>
      </c>
      <c r="G1052" t="n">
        <v>1077</v>
      </c>
      <c r="H1052" t="n">
        <v>3</v>
      </c>
      <c r="I1052" t="n">
        <v>1</v>
      </c>
      <c r="J1052" t="n">
        <v>20</v>
      </c>
      <c r="K1052" t="n">
        <v>2</v>
      </c>
      <c r="L1052" t="n">
        <v>4</v>
      </c>
      <c r="M1052" t="n">
        <v>3</v>
      </c>
      <c r="R1052" s="15" t="n">
        <v>0</v>
      </c>
      <c r="S1052" s="15" t="n">
        <v>0</v>
      </c>
      <c r="T1052" s="15" t="n">
        <v>0</v>
      </c>
      <c r="U1052" s="15" t="n">
        <v>172100</v>
      </c>
      <c r="V1052">
        <f>IFERROR(VLOOKUP(D1052,Tablas_Equivalencia!$A$3:$B$8,2,FALSE),"Sin dato")</f>
        <v/>
      </c>
      <c r="W1052">
        <f>IFERROR(VLOOKUP(L1052,Tablas_Equivalencia!$D$3:$E$9,2,FALSE),"Sin dato")</f>
        <v/>
      </c>
      <c r="X1052">
        <f>IF(I1052=1,"Varón","Mujer")</f>
        <v/>
      </c>
      <c r="Y1052">
        <f>IFERROR(VLOOKUP(M1052,Tablas_Equivalencia!$G$3:$H$6,2,FALSE),"Sin dato")</f>
        <v/>
      </c>
      <c r="Z1052">
        <f>IF(J1052&lt;=24,"18-24","25-29")</f>
        <v/>
      </c>
      <c r="AA1052">
        <f>IF(M1052&lt;&gt;1,"",IF(P1052=2,1,0))</f>
        <v/>
      </c>
      <c r="AB1052">
        <f>IF(M1052&lt;&gt;1,"",IF(O1052&gt;=2,1,0))</f>
        <v/>
      </c>
      <c r="AC1052">
        <f>IF(M1052&lt;&gt;1,"",IF(OR(Q1052=999,Q1052=""),"",IF(OR(Q1052&lt;35,Q1052&gt;48),1,0)))</f>
        <v/>
      </c>
      <c r="AD1052">
        <f>IF(COUNT(AA1052:AC1052)&lt;3,"",SUM(AA1052:AC1052))</f>
        <v/>
      </c>
      <c r="AE1052">
        <f>IF(L1052&gt;=4,2,IF(L1052&gt;=2,1,0))</f>
        <v/>
      </c>
      <c r="AF1052">
        <f>IF(L1052&gt;=5,1,0)</f>
        <v/>
      </c>
      <c r="AG1052">
        <f>AE1052+AF1052</f>
        <v/>
      </c>
      <c r="AH1052" s="15">
        <f>IF(M1052&lt;&gt;1,"",IF(OR(R1052=-9,R1052=""),"",R1052))</f>
        <v/>
      </c>
      <c r="AI1052">
        <f>IF(M1052&lt;&gt;1,"",IF(OR(Q1052=999,Q1052=""),"",Q1052))</f>
        <v/>
      </c>
    </row>
    <row r="1053">
      <c r="A1053" t="inlineStr">
        <is>
          <t>TQRMNOP105543</t>
        </is>
      </c>
      <c r="B1053" t="n">
        <v>2025</v>
      </c>
      <c r="C1053" t="n">
        <v>1</v>
      </c>
      <c r="D1053" t="n">
        <v>1</v>
      </c>
      <c r="E1053" t="inlineStr">
        <is>
          <t>S</t>
        </is>
      </c>
      <c r="F1053" t="n">
        <v>33</v>
      </c>
      <c r="G1053" t="n">
        <v>1748</v>
      </c>
      <c r="H1053" t="n">
        <v>1</v>
      </c>
      <c r="I1053" t="n">
        <v>2</v>
      </c>
      <c r="J1053" t="n">
        <v>19</v>
      </c>
      <c r="K1053" t="n">
        <v>2</v>
      </c>
      <c r="L1053" t="n">
        <v>3</v>
      </c>
      <c r="M1053" t="n">
        <v>3</v>
      </c>
      <c r="R1053" s="15" t="n">
        <v>0</v>
      </c>
      <c r="S1053" s="15" t="n">
        <v>63000</v>
      </c>
      <c r="T1053" s="15" t="n">
        <v>63000</v>
      </c>
      <c r="U1053" s="15" t="n">
        <v>328500</v>
      </c>
      <c r="V1053">
        <f>IFERROR(VLOOKUP(D1053,Tablas_Equivalencia!$A$3:$B$8,2,FALSE),"Sin dato")</f>
        <v/>
      </c>
      <c r="W1053">
        <f>IFERROR(VLOOKUP(L1053,Tablas_Equivalencia!$D$3:$E$9,2,FALSE),"Sin dato")</f>
        <v/>
      </c>
      <c r="X1053">
        <f>IF(I1053=1,"Varón","Mujer")</f>
        <v/>
      </c>
      <c r="Y1053">
        <f>IFERROR(VLOOKUP(M1053,Tablas_Equivalencia!$G$3:$H$6,2,FALSE),"Sin dato")</f>
        <v/>
      </c>
      <c r="Z1053">
        <f>IF(J1053&lt;=24,"18-24","25-29")</f>
        <v/>
      </c>
      <c r="AA1053">
        <f>IF(M1053&lt;&gt;1,"",IF(P1053=2,1,0))</f>
        <v/>
      </c>
      <c r="AB1053">
        <f>IF(M1053&lt;&gt;1,"",IF(O1053&gt;=2,1,0))</f>
        <v/>
      </c>
      <c r="AC1053">
        <f>IF(M1053&lt;&gt;1,"",IF(OR(Q1053=999,Q1053=""),"",IF(OR(Q1053&lt;35,Q1053&gt;48),1,0)))</f>
        <v/>
      </c>
      <c r="AD1053">
        <f>IF(COUNT(AA1053:AC1053)&lt;3,"",SUM(AA1053:AC1053))</f>
        <v/>
      </c>
      <c r="AE1053">
        <f>IF(L1053&gt;=4,2,IF(L1053&gt;=2,1,0))</f>
        <v/>
      </c>
      <c r="AF1053">
        <f>IF(L1053&gt;=5,1,0)</f>
        <v/>
      </c>
      <c r="AG1053">
        <f>AE1053+AF1053</f>
        <v/>
      </c>
      <c r="AH1053" s="15">
        <f>IF(M1053&lt;&gt;1,"",IF(OR(R1053=-9,R1053=""),"",R1053))</f>
        <v/>
      </c>
      <c r="AI1053">
        <f>IF(M1053&lt;&gt;1,"",IF(OR(Q1053=999,Q1053=""),"",Q1053))</f>
        <v/>
      </c>
    </row>
    <row r="1054">
      <c r="A1054" t="inlineStr">
        <is>
          <t>TQRMNOP105551</t>
        </is>
      </c>
      <c r="B1054" t="n">
        <v>2025</v>
      </c>
      <c r="C1054" t="n">
        <v>1</v>
      </c>
      <c r="D1054" t="n">
        <v>44</v>
      </c>
      <c r="E1054" t="inlineStr">
        <is>
          <t>N</t>
        </is>
      </c>
      <c r="F1054" t="n">
        <v>93</v>
      </c>
      <c r="G1054" t="n">
        <v>1324</v>
      </c>
      <c r="H1054" t="n">
        <v>3</v>
      </c>
      <c r="I1054" t="n">
        <v>1</v>
      </c>
      <c r="J1054" t="n">
        <v>18</v>
      </c>
      <c r="K1054" t="n">
        <v>1</v>
      </c>
      <c r="L1054" t="n">
        <v>3</v>
      </c>
      <c r="M1054" t="n">
        <v>1</v>
      </c>
      <c r="N1054" t="n">
        <v>3</v>
      </c>
      <c r="O1054" t="n">
        <v>2</v>
      </c>
      <c r="P1054" t="n">
        <v>2</v>
      </c>
      <c r="Q1054" t="n">
        <v>5</v>
      </c>
      <c r="R1054" s="15" t="n">
        <v>501000</v>
      </c>
      <c r="S1054" s="15" t="n">
        <v>0</v>
      </c>
      <c r="T1054" s="15" t="n">
        <v>501000</v>
      </c>
      <c r="U1054" s="15" t="n">
        <v>204500</v>
      </c>
      <c r="V1054">
        <f>IFERROR(VLOOKUP(D1054,Tablas_Equivalencia!$A$3:$B$8,2,FALSE),"Sin dato")</f>
        <v/>
      </c>
      <c r="W1054">
        <f>IFERROR(VLOOKUP(L1054,Tablas_Equivalencia!$D$3:$E$9,2,FALSE),"Sin dato")</f>
        <v/>
      </c>
      <c r="X1054">
        <f>IF(I1054=1,"Varón","Mujer")</f>
        <v/>
      </c>
      <c r="Y1054">
        <f>IFERROR(VLOOKUP(M1054,Tablas_Equivalencia!$G$3:$H$6,2,FALSE),"Sin dato")</f>
        <v/>
      </c>
      <c r="Z1054">
        <f>IF(J1054&lt;=24,"18-24","25-29")</f>
        <v/>
      </c>
      <c r="AA1054">
        <f>IF(M1054&lt;&gt;1,"",IF(P1054=2,1,0))</f>
        <v/>
      </c>
      <c r="AB1054">
        <f>IF(M1054&lt;&gt;1,"",IF(O1054&gt;=2,1,0))</f>
        <v/>
      </c>
      <c r="AC1054">
        <f>IF(M1054&lt;&gt;1,"",IF(OR(Q1054=999,Q1054=""),"",IF(OR(Q1054&lt;35,Q1054&gt;48),1,0)))</f>
        <v/>
      </c>
      <c r="AD1054">
        <f>IF(COUNT(AA1054:AC1054)&lt;3,"",SUM(AA1054:AC1054))</f>
        <v/>
      </c>
      <c r="AE1054">
        <f>IF(L1054&gt;=4,2,IF(L1054&gt;=2,1,0))</f>
        <v/>
      </c>
      <c r="AF1054">
        <f>IF(L1054&gt;=5,1,0)</f>
        <v/>
      </c>
      <c r="AG1054">
        <f>AE1054+AF1054</f>
        <v/>
      </c>
      <c r="AH1054" s="15">
        <f>IF(M1054&lt;&gt;1,"",IF(OR(R1054=-9,R1054=""),"",R1054))</f>
        <v/>
      </c>
      <c r="AI1054">
        <f>IF(M1054&lt;&gt;1,"",IF(OR(Q1054=999,Q1054=""),"",Q1054))</f>
        <v/>
      </c>
    </row>
    <row r="1055">
      <c r="A1055" t="inlineStr">
        <is>
          <t>TQRMNOP105556</t>
        </is>
      </c>
      <c r="B1055" t="n">
        <v>2025</v>
      </c>
      <c r="C1055" t="n">
        <v>1</v>
      </c>
      <c r="D1055" t="n">
        <v>44</v>
      </c>
      <c r="E1055" t="inlineStr">
        <is>
          <t>N</t>
        </is>
      </c>
      <c r="F1055" t="n">
        <v>14</v>
      </c>
      <c r="G1055" t="n">
        <v>1121</v>
      </c>
      <c r="H1055" t="n">
        <v>10</v>
      </c>
      <c r="I1055" t="n">
        <v>2</v>
      </c>
      <c r="J1055" t="n">
        <v>29</v>
      </c>
      <c r="K1055" t="n">
        <v>2</v>
      </c>
      <c r="L1055" t="n">
        <v>4</v>
      </c>
      <c r="M1055" t="n">
        <v>1</v>
      </c>
      <c r="N1055" t="n">
        <v>3</v>
      </c>
      <c r="O1055" t="n">
        <v>2</v>
      </c>
      <c r="P1055" t="n">
        <v>2</v>
      </c>
      <c r="Q1055" t="n">
        <v>20</v>
      </c>
      <c r="R1055" s="15" t="n">
        <v>905000</v>
      </c>
      <c r="S1055" s="15" t="n">
        <v>0</v>
      </c>
      <c r="T1055" s="15" t="n">
        <v>905000</v>
      </c>
      <c r="U1055" s="15" t="n">
        <v>81700</v>
      </c>
      <c r="V1055">
        <f>IFERROR(VLOOKUP(D1055,Tablas_Equivalencia!$A$3:$B$8,2,FALSE),"Sin dato")</f>
        <v/>
      </c>
      <c r="W1055">
        <f>IFERROR(VLOOKUP(L1055,Tablas_Equivalencia!$D$3:$E$9,2,FALSE),"Sin dato")</f>
        <v/>
      </c>
      <c r="X1055">
        <f>IF(I1055=1,"Varón","Mujer")</f>
        <v/>
      </c>
      <c r="Y1055">
        <f>IFERROR(VLOOKUP(M1055,Tablas_Equivalencia!$G$3:$H$6,2,FALSE),"Sin dato")</f>
        <v/>
      </c>
      <c r="Z1055">
        <f>IF(J1055&lt;=24,"18-24","25-29")</f>
        <v/>
      </c>
      <c r="AA1055">
        <f>IF(M1055&lt;&gt;1,"",IF(P1055=2,1,0))</f>
        <v/>
      </c>
      <c r="AB1055">
        <f>IF(M1055&lt;&gt;1,"",IF(O1055&gt;=2,1,0))</f>
        <v/>
      </c>
      <c r="AC1055">
        <f>IF(M1055&lt;&gt;1,"",IF(OR(Q1055=999,Q1055=""),"",IF(OR(Q1055&lt;35,Q1055&gt;48),1,0)))</f>
        <v/>
      </c>
      <c r="AD1055">
        <f>IF(COUNT(AA1055:AC1055)&lt;3,"",SUM(AA1055:AC1055))</f>
        <v/>
      </c>
      <c r="AE1055">
        <f>IF(L1055&gt;=4,2,IF(L1055&gt;=2,1,0))</f>
        <v/>
      </c>
      <c r="AF1055">
        <f>IF(L1055&gt;=5,1,0)</f>
        <v/>
      </c>
      <c r="AG1055">
        <f>AE1055+AF1055</f>
        <v/>
      </c>
      <c r="AH1055" s="15">
        <f>IF(M1055&lt;&gt;1,"",IF(OR(R1055=-9,R1055=""),"",R1055))</f>
        <v/>
      </c>
      <c r="AI1055">
        <f>IF(M1055&lt;&gt;1,"",IF(OR(Q1055=999,Q1055=""),"",Q1055))</f>
        <v/>
      </c>
    </row>
    <row r="1056">
      <c r="A1056" t="inlineStr">
        <is>
          <t>TQRMNOP105557</t>
        </is>
      </c>
      <c r="B1056" t="n">
        <v>2025</v>
      </c>
      <c r="C1056" t="n">
        <v>1</v>
      </c>
      <c r="D1056" t="n">
        <v>43</v>
      </c>
      <c r="E1056" t="inlineStr">
        <is>
          <t>S</t>
        </is>
      </c>
      <c r="F1056" t="n">
        <v>20</v>
      </c>
      <c r="G1056" t="n">
        <v>1857</v>
      </c>
      <c r="H1056" t="n">
        <v>2</v>
      </c>
      <c r="I1056" t="n">
        <v>2</v>
      </c>
      <c r="J1056" t="n">
        <v>23</v>
      </c>
      <c r="K1056" t="n">
        <v>2</v>
      </c>
      <c r="L1056" t="n">
        <v>4</v>
      </c>
      <c r="M1056" t="n">
        <v>3</v>
      </c>
      <c r="R1056" s="15" t="n">
        <v>0</v>
      </c>
      <c r="S1056" s="15" t="n">
        <v>191000</v>
      </c>
      <c r="T1056" s="15" t="n">
        <v>191000</v>
      </c>
      <c r="U1056" s="15" t="n">
        <v>126000</v>
      </c>
      <c r="V1056">
        <f>IFERROR(VLOOKUP(D1056,Tablas_Equivalencia!$A$3:$B$8,2,FALSE),"Sin dato")</f>
        <v/>
      </c>
      <c r="W1056">
        <f>IFERROR(VLOOKUP(L1056,Tablas_Equivalencia!$D$3:$E$9,2,FALSE),"Sin dato")</f>
        <v/>
      </c>
      <c r="X1056">
        <f>IF(I1056=1,"Varón","Mujer")</f>
        <v/>
      </c>
      <c r="Y1056">
        <f>IFERROR(VLOOKUP(M1056,Tablas_Equivalencia!$G$3:$H$6,2,FALSE),"Sin dato")</f>
        <v/>
      </c>
      <c r="Z1056">
        <f>IF(J1056&lt;=24,"18-24","25-29")</f>
        <v/>
      </c>
      <c r="AA1056">
        <f>IF(M1056&lt;&gt;1,"",IF(P1056=2,1,0))</f>
        <v/>
      </c>
      <c r="AB1056">
        <f>IF(M1056&lt;&gt;1,"",IF(O1056&gt;=2,1,0))</f>
        <v/>
      </c>
      <c r="AC1056">
        <f>IF(M1056&lt;&gt;1,"",IF(OR(Q1056=999,Q1056=""),"",IF(OR(Q1056&lt;35,Q1056&gt;48),1,0)))</f>
        <v/>
      </c>
      <c r="AD1056">
        <f>IF(COUNT(AA1056:AC1056)&lt;3,"",SUM(AA1056:AC1056))</f>
        <v/>
      </c>
      <c r="AE1056">
        <f>IF(L1056&gt;=4,2,IF(L1056&gt;=2,1,0))</f>
        <v/>
      </c>
      <c r="AF1056">
        <f>IF(L1056&gt;=5,1,0)</f>
        <v/>
      </c>
      <c r="AG1056">
        <f>AE1056+AF1056</f>
        <v/>
      </c>
      <c r="AH1056" s="15">
        <f>IF(M1056&lt;&gt;1,"",IF(OR(R1056=-9,R1056=""),"",R1056))</f>
        <v/>
      </c>
      <c r="AI1056">
        <f>IF(M1056&lt;&gt;1,"",IF(OR(Q1056=999,Q1056=""),"",Q1056))</f>
        <v/>
      </c>
    </row>
    <row r="1057">
      <c r="A1057" t="inlineStr">
        <is>
          <t>TQRMNOP105564</t>
        </is>
      </c>
      <c r="B1057" t="n">
        <v>2025</v>
      </c>
      <c r="C1057" t="n">
        <v>1</v>
      </c>
      <c r="D1057" t="n">
        <v>42</v>
      </c>
      <c r="E1057" t="inlineStr">
        <is>
          <t>N</t>
        </is>
      </c>
      <c r="F1057" t="n">
        <v>27</v>
      </c>
      <c r="G1057" t="n">
        <v>650</v>
      </c>
      <c r="H1057" t="n">
        <v>1</v>
      </c>
      <c r="I1057" t="n">
        <v>1</v>
      </c>
      <c r="J1057" t="n">
        <v>23</v>
      </c>
      <c r="K1057" t="n">
        <v>1</v>
      </c>
      <c r="L1057" t="n">
        <v>3</v>
      </c>
      <c r="M1057" t="n">
        <v>1</v>
      </c>
      <c r="N1057" t="n">
        <v>2</v>
      </c>
      <c r="O1057" t="n">
        <v>2</v>
      </c>
      <c r="P1057" t="n">
        <v>2</v>
      </c>
      <c r="Q1057" t="n">
        <v>21</v>
      </c>
      <c r="R1057" s="15" t="n">
        <v>508000</v>
      </c>
      <c r="S1057" s="15" t="n">
        <v>0</v>
      </c>
      <c r="T1057" s="15" t="n">
        <v>508000</v>
      </c>
      <c r="U1057" s="15" t="n">
        <v>279600</v>
      </c>
      <c r="V1057">
        <f>IFERROR(VLOOKUP(D1057,Tablas_Equivalencia!$A$3:$B$8,2,FALSE),"Sin dato")</f>
        <v/>
      </c>
      <c r="W1057">
        <f>IFERROR(VLOOKUP(L1057,Tablas_Equivalencia!$D$3:$E$9,2,FALSE),"Sin dato")</f>
        <v/>
      </c>
      <c r="X1057">
        <f>IF(I1057=1,"Varón","Mujer")</f>
        <v/>
      </c>
      <c r="Y1057">
        <f>IFERROR(VLOOKUP(M1057,Tablas_Equivalencia!$G$3:$H$6,2,FALSE),"Sin dato")</f>
        <v/>
      </c>
      <c r="Z1057">
        <f>IF(J1057&lt;=24,"18-24","25-29")</f>
        <v/>
      </c>
      <c r="AA1057">
        <f>IF(M1057&lt;&gt;1,"",IF(P1057=2,1,0))</f>
        <v/>
      </c>
      <c r="AB1057">
        <f>IF(M1057&lt;&gt;1,"",IF(O1057&gt;=2,1,0))</f>
        <v/>
      </c>
      <c r="AC1057">
        <f>IF(M1057&lt;&gt;1,"",IF(OR(Q1057=999,Q1057=""),"",IF(OR(Q1057&lt;35,Q1057&gt;48),1,0)))</f>
        <v/>
      </c>
      <c r="AD1057">
        <f>IF(COUNT(AA1057:AC1057)&lt;3,"",SUM(AA1057:AC1057))</f>
        <v/>
      </c>
      <c r="AE1057">
        <f>IF(L1057&gt;=4,2,IF(L1057&gt;=2,1,0))</f>
        <v/>
      </c>
      <c r="AF1057">
        <f>IF(L1057&gt;=5,1,0)</f>
        <v/>
      </c>
      <c r="AG1057">
        <f>AE1057+AF1057</f>
        <v/>
      </c>
      <c r="AH1057" s="15">
        <f>IF(M1057&lt;&gt;1,"",IF(OR(R1057=-9,R1057=""),"",R1057))</f>
        <v/>
      </c>
      <c r="AI1057">
        <f>IF(M1057&lt;&gt;1,"",IF(OR(Q1057=999,Q1057=""),"",Q1057))</f>
        <v/>
      </c>
    </row>
    <row r="1058">
      <c r="A1058" t="inlineStr">
        <is>
          <t>TQRMNOP105570</t>
        </is>
      </c>
      <c r="B1058" t="n">
        <v>2025</v>
      </c>
      <c r="C1058" t="n">
        <v>1</v>
      </c>
      <c r="D1058" t="n">
        <v>40</v>
      </c>
      <c r="E1058" t="inlineStr">
        <is>
          <t>S</t>
        </is>
      </c>
      <c r="F1058" t="n">
        <v>7</v>
      </c>
      <c r="G1058" t="n">
        <v>416</v>
      </c>
      <c r="H1058" t="n">
        <v>3</v>
      </c>
      <c r="I1058" t="n">
        <v>2</v>
      </c>
      <c r="J1058" t="n">
        <v>27</v>
      </c>
      <c r="K1058" t="n">
        <v>1</v>
      </c>
      <c r="L1058" t="n">
        <v>3</v>
      </c>
      <c r="M1058" t="n">
        <v>3</v>
      </c>
      <c r="R1058" s="15" t="n">
        <v>0</v>
      </c>
      <c r="S1058" s="15" t="n">
        <v>0</v>
      </c>
      <c r="T1058" s="15" t="n">
        <v>0</v>
      </c>
      <c r="U1058" s="15" t="n">
        <v>153500</v>
      </c>
      <c r="V1058">
        <f>IFERROR(VLOOKUP(D1058,Tablas_Equivalencia!$A$3:$B$8,2,FALSE),"Sin dato")</f>
        <v/>
      </c>
      <c r="W1058">
        <f>IFERROR(VLOOKUP(L1058,Tablas_Equivalencia!$D$3:$E$9,2,FALSE),"Sin dato")</f>
        <v/>
      </c>
      <c r="X1058">
        <f>IF(I1058=1,"Varón","Mujer")</f>
        <v/>
      </c>
      <c r="Y1058">
        <f>IFERROR(VLOOKUP(M1058,Tablas_Equivalencia!$G$3:$H$6,2,FALSE),"Sin dato")</f>
        <v/>
      </c>
      <c r="Z1058">
        <f>IF(J1058&lt;=24,"18-24","25-29")</f>
        <v/>
      </c>
      <c r="AA1058">
        <f>IF(M1058&lt;&gt;1,"",IF(P1058=2,1,0))</f>
        <v/>
      </c>
      <c r="AB1058">
        <f>IF(M1058&lt;&gt;1,"",IF(O1058&gt;=2,1,0))</f>
        <v/>
      </c>
      <c r="AC1058">
        <f>IF(M1058&lt;&gt;1,"",IF(OR(Q1058=999,Q1058=""),"",IF(OR(Q1058&lt;35,Q1058&gt;48),1,0)))</f>
        <v/>
      </c>
      <c r="AD1058">
        <f>IF(COUNT(AA1058:AC1058)&lt;3,"",SUM(AA1058:AC1058))</f>
        <v/>
      </c>
      <c r="AE1058">
        <f>IF(L1058&gt;=4,2,IF(L1058&gt;=2,1,0))</f>
        <v/>
      </c>
      <c r="AF1058">
        <f>IF(L1058&gt;=5,1,0)</f>
        <v/>
      </c>
      <c r="AG1058">
        <f>AE1058+AF1058</f>
        <v/>
      </c>
      <c r="AH1058" s="15">
        <f>IF(M1058&lt;&gt;1,"",IF(OR(R1058=-9,R1058=""),"",R1058))</f>
        <v/>
      </c>
      <c r="AI1058">
        <f>IF(M1058&lt;&gt;1,"",IF(OR(Q1058=999,Q1058=""),"",Q1058))</f>
        <v/>
      </c>
    </row>
    <row r="1059">
      <c r="A1059" t="inlineStr">
        <is>
          <t>TQRMNOP105571</t>
        </is>
      </c>
      <c r="B1059" t="n">
        <v>2025</v>
      </c>
      <c r="C1059" t="n">
        <v>1</v>
      </c>
      <c r="D1059" t="n">
        <v>43</v>
      </c>
      <c r="E1059" t="inlineStr">
        <is>
          <t>N</t>
        </is>
      </c>
      <c r="F1059" t="n">
        <v>38</v>
      </c>
      <c r="G1059" t="n">
        <v>1336</v>
      </c>
      <c r="H1059" t="n">
        <v>3</v>
      </c>
      <c r="I1059" t="n">
        <v>1</v>
      </c>
      <c r="J1059" t="n">
        <v>23</v>
      </c>
      <c r="K1059" t="n">
        <v>2</v>
      </c>
      <c r="L1059" t="n">
        <v>7</v>
      </c>
      <c r="M1059" t="n">
        <v>2</v>
      </c>
      <c r="R1059" s="15" t="n">
        <v>0</v>
      </c>
      <c r="S1059" s="15" t="n">
        <v>30000</v>
      </c>
      <c r="T1059" s="15" t="n">
        <v>30000</v>
      </c>
      <c r="U1059" s="15" t="n">
        <v>259800</v>
      </c>
      <c r="V1059">
        <f>IFERROR(VLOOKUP(D1059,Tablas_Equivalencia!$A$3:$B$8,2,FALSE),"Sin dato")</f>
        <v/>
      </c>
      <c r="W1059">
        <f>IFERROR(VLOOKUP(L1059,Tablas_Equivalencia!$D$3:$E$9,2,FALSE),"Sin dato")</f>
        <v/>
      </c>
      <c r="X1059">
        <f>IF(I1059=1,"Varón","Mujer")</f>
        <v/>
      </c>
      <c r="Y1059">
        <f>IFERROR(VLOOKUP(M1059,Tablas_Equivalencia!$G$3:$H$6,2,FALSE),"Sin dato")</f>
        <v/>
      </c>
      <c r="Z1059">
        <f>IF(J1059&lt;=24,"18-24","25-29")</f>
        <v/>
      </c>
      <c r="AA1059">
        <f>IF(M1059&lt;&gt;1,"",IF(P1059=2,1,0))</f>
        <v/>
      </c>
      <c r="AB1059">
        <f>IF(M1059&lt;&gt;1,"",IF(O1059&gt;=2,1,0))</f>
        <v/>
      </c>
      <c r="AC1059">
        <f>IF(M1059&lt;&gt;1,"",IF(OR(Q1059=999,Q1059=""),"",IF(OR(Q1059&lt;35,Q1059&gt;48),1,0)))</f>
        <v/>
      </c>
      <c r="AD1059">
        <f>IF(COUNT(AA1059:AC1059)&lt;3,"",SUM(AA1059:AC1059))</f>
        <v/>
      </c>
      <c r="AE1059">
        <f>IF(L1059&gt;=4,2,IF(L1059&gt;=2,1,0))</f>
        <v/>
      </c>
      <c r="AF1059">
        <f>IF(L1059&gt;=5,1,0)</f>
        <v/>
      </c>
      <c r="AG1059">
        <f>AE1059+AF1059</f>
        <v/>
      </c>
      <c r="AH1059" s="15">
        <f>IF(M1059&lt;&gt;1,"",IF(OR(R1059=-9,R1059=""),"",R1059))</f>
        <v/>
      </c>
      <c r="AI1059">
        <f>IF(M1059&lt;&gt;1,"",IF(OR(Q1059=999,Q1059=""),"",Q1059))</f>
        <v/>
      </c>
    </row>
    <row r="1060">
      <c r="A1060" t="inlineStr">
        <is>
          <t>TQRMNOP105575</t>
        </is>
      </c>
      <c r="B1060" t="n">
        <v>2025</v>
      </c>
      <c r="C1060" t="n">
        <v>1</v>
      </c>
      <c r="D1060" t="n">
        <v>1</v>
      </c>
      <c r="E1060" t="inlineStr">
        <is>
          <t>S</t>
        </is>
      </c>
      <c r="F1060" t="n">
        <v>32</v>
      </c>
      <c r="G1060" t="n">
        <v>577</v>
      </c>
      <c r="H1060" t="n">
        <v>2</v>
      </c>
      <c r="I1060" t="n">
        <v>2</v>
      </c>
      <c r="J1060" t="n">
        <v>22</v>
      </c>
      <c r="K1060" t="n">
        <v>1</v>
      </c>
      <c r="L1060" t="n">
        <v>5</v>
      </c>
      <c r="M1060" t="n">
        <v>3</v>
      </c>
      <c r="R1060" s="15" t="n">
        <v>0</v>
      </c>
      <c r="S1060" s="15" t="n">
        <v>56000</v>
      </c>
      <c r="T1060" s="15" t="n">
        <v>56000</v>
      </c>
      <c r="U1060" s="15" t="n">
        <v>88000</v>
      </c>
      <c r="V1060">
        <f>IFERROR(VLOOKUP(D1060,Tablas_Equivalencia!$A$3:$B$8,2,FALSE),"Sin dato")</f>
        <v/>
      </c>
      <c r="W1060">
        <f>IFERROR(VLOOKUP(L1060,Tablas_Equivalencia!$D$3:$E$9,2,FALSE),"Sin dato")</f>
        <v/>
      </c>
      <c r="X1060">
        <f>IF(I1060=1,"Varón","Mujer")</f>
        <v/>
      </c>
      <c r="Y1060">
        <f>IFERROR(VLOOKUP(M1060,Tablas_Equivalencia!$G$3:$H$6,2,FALSE),"Sin dato")</f>
        <v/>
      </c>
      <c r="Z1060">
        <f>IF(J1060&lt;=24,"18-24","25-29")</f>
        <v/>
      </c>
      <c r="AA1060">
        <f>IF(M1060&lt;&gt;1,"",IF(P1060=2,1,0))</f>
        <v/>
      </c>
      <c r="AB1060">
        <f>IF(M1060&lt;&gt;1,"",IF(O1060&gt;=2,1,0))</f>
        <v/>
      </c>
      <c r="AC1060">
        <f>IF(M1060&lt;&gt;1,"",IF(OR(Q1060=999,Q1060=""),"",IF(OR(Q1060&lt;35,Q1060&gt;48),1,0)))</f>
        <v/>
      </c>
      <c r="AD1060">
        <f>IF(COUNT(AA1060:AC1060)&lt;3,"",SUM(AA1060:AC1060))</f>
        <v/>
      </c>
      <c r="AE1060">
        <f>IF(L1060&gt;=4,2,IF(L1060&gt;=2,1,0))</f>
        <v/>
      </c>
      <c r="AF1060">
        <f>IF(L1060&gt;=5,1,0)</f>
        <v/>
      </c>
      <c r="AG1060">
        <f>AE1060+AF1060</f>
        <v/>
      </c>
      <c r="AH1060" s="15">
        <f>IF(M1060&lt;&gt;1,"",IF(OR(R1060=-9,R1060=""),"",R1060))</f>
        <v/>
      </c>
      <c r="AI1060">
        <f>IF(M1060&lt;&gt;1,"",IF(OR(Q1060=999,Q1060=""),"",Q1060))</f>
        <v/>
      </c>
    </row>
    <row r="1061">
      <c r="A1061" t="inlineStr">
        <is>
          <t>TQRMNOP105577</t>
        </is>
      </c>
      <c r="B1061" t="n">
        <v>2025</v>
      </c>
      <c r="C1061" t="n">
        <v>1</v>
      </c>
      <c r="D1061" t="n">
        <v>1</v>
      </c>
      <c r="E1061" t="inlineStr">
        <is>
          <t>S</t>
        </is>
      </c>
      <c r="F1061" t="n">
        <v>33</v>
      </c>
      <c r="G1061" t="n">
        <v>924</v>
      </c>
      <c r="H1061" t="n">
        <v>1</v>
      </c>
      <c r="I1061" t="n">
        <v>1</v>
      </c>
      <c r="J1061" t="n">
        <v>20</v>
      </c>
      <c r="K1061" t="n">
        <v>2</v>
      </c>
      <c r="L1061" t="n">
        <v>4</v>
      </c>
      <c r="M1061" t="n">
        <v>1</v>
      </c>
      <c r="N1061" t="n">
        <v>3</v>
      </c>
      <c r="O1061" t="n">
        <v>1</v>
      </c>
      <c r="P1061" t="n">
        <v>2</v>
      </c>
      <c r="Q1061" t="n">
        <v>22</v>
      </c>
      <c r="R1061" s="15" t="n">
        <v>556000</v>
      </c>
      <c r="S1061" s="15" t="n">
        <v>0</v>
      </c>
      <c r="T1061" s="15" t="n">
        <v>556000</v>
      </c>
      <c r="U1061" s="15" t="n">
        <v>207700</v>
      </c>
      <c r="V1061">
        <f>IFERROR(VLOOKUP(D1061,Tablas_Equivalencia!$A$3:$B$8,2,FALSE),"Sin dato")</f>
        <v/>
      </c>
      <c r="W1061">
        <f>IFERROR(VLOOKUP(L1061,Tablas_Equivalencia!$D$3:$E$9,2,FALSE),"Sin dato")</f>
        <v/>
      </c>
      <c r="X1061">
        <f>IF(I1061=1,"Varón","Mujer")</f>
        <v/>
      </c>
      <c r="Y1061">
        <f>IFERROR(VLOOKUP(M1061,Tablas_Equivalencia!$G$3:$H$6,2,FALSE),"Sin dato")</f>
        <v/>
      </c>
      <c r="Z1061">
        <f>IF(J1061&lt;=24,"18-24","25-29")</f>
        <v/>
      </c>
      <c r="AA1061">
        <f>IF(M1061&lt;&gt;1,"",IF(P1061=2,1,0))</f>
        <v/>
      </c>
      <c r="AB1061">
        <f>IF(M1061&lt;&gt;1,"",IF(O1061&gt;=2,1,0))</f>
        <v/>
      </c>
      <c r="AC1061">
        <f>IF(M1061&lt;&gt;1,"",IF(OR(Q1061=999,Q1061=""),"",IF(OR(Q1061&lt;35,Q1061&gt;48),1,0)))</f>
        <v/>
      </c>
      <c r="AD1061">
        <f>IF(COUNT(AA1061:AC1061)&lt;3,"",SUM(AA1061:AC1061))</f>
        <v/>
      </c>
      <c r="AE1061">
        <f>IF(L1061&gt;=4,2,IF(L1061&gt;=2,1,0))</f>
        <v/>
      </c>
      <c r="AF1061">
        <f>IF(L1061&gt;=5,1,0)</f>
        <v/>
      </c>
      <c r="AG1061">
        <f>AE1061+AF1061</f>
        <v/>
      </c>
      <c r="AH1061" s="15">
        <f>IF(M1061&lt;&gt;1,"",IF(OR(R1061=-9,R1061=""),"",R1061))</f>
        <v/>
      </c>
      <c r="AI1061">
        <f>IF(M1061&lt;&gt;1,"",IF(OR(Q1061=999,Q1061=""),"",Q1061))</f>
        <v/>
      </c>
    </row>
    <row r="1062">
      <c r="A1062" t="inlineStr">
        <is>
          <t>TQRMNOP105580</t>
        </is>
      </c>
      <c r="B1062" t="n">
        <v>2025</v>
      </c>
      <c r="C1062" t="n">
        <v>1</v>
      </c>
      <c r="D1062" t="n">
        <v>41</v>
      </c>
      <c r="E1062" t="inlineStr">
        <is>
          <t>N</t>
        </is>
      </c>
      <c r="F1062" t="n">
        <v>12</v>
      </c>
      <c r="G1062" t="n">
        <v>822</v>
      </c>
      <c r="H1062" t="n">
        <v>1</v>
      </c>
      <c r="I1062" t="n">
        <v>1</v>
      </c>
      <c r="J1062" t="n">
        <v>25</v>
      </c>
      <c r="K1062" t="n">
        <v>2</v>
      </c>
      <c r="L1062" t="n">
        <v>4</v>
      </c>
      <c r="M1062" t="n">
        <v>1</v>
      </c>
      <c r="N1062" t="n">
        <v>2</v>
      </c>
      <c r="O1062" t="n">
        <v>2</v>
      </c>
      <c r="P1062" t="n">
        <v>2</v>
      </c>
      <c r="Q1062" t="n">
        <v>40</v>
      </c>
      <c r="R1062" s="15" t="n">
        <v>305000</v>
      </c>
      <c r="S1062" s="15" t="n">
        <v>0</v>
      </c>
      <c r="T1062" s="15" t="n">
        <v>305000</v>
      </c>
      <c r="U1062" s="15" t="n">
        <v>130400</v>
      </c>
      <c r="V1062">
        <f>IFERROR(VLOOKUP(D1062,Tablas_Equivalencia!$A$3:$B$8,2,FALSE),"Sin dato")</f>
        <v/>
      </c>
      <c r="W1062">
        <f>IFERROR(VLOOKUP(L1062,Tablas_Equivalencia!$D$3:$E$9,2,FALSE),"Sin dato")</f>
        <v/>
      </c>
      <c r="X1062">
        <f>IF(I1062=1,"Varón","Mujer")</f>
        <v/>
      </c>
      <c r="Y1062">
        <f>IFERROR(VLOOKUP(M1062,Tablas_Equivalencia!$G$3:$H$6,2,FALSE),"Sin dato")</f>
        <v/>
      </c>
      <c r="Z1062">
        <f>IF(J1062&lt;=24,"18-24","25-29")</f>
        <v/>
      </c>
      <c r="AA1062">
        <f>IF(M1062&lt;&gt;1,"",IF(P1062=2,1,0))</f>
        <v/>
      </c>
      <c r="AB1062">
        <f>IF(M1062&lt;&gt;1,"",IF(O1062&gt;=2,1,0))</f>
        <v/>
      </c>
      <c r="AC1062">
        <f>IF(M1062&lt;&gt;1,"",IF(OR(Q1062=999,Q1062=""),"",IF(OR(Q1062&lt;35,Q1062&gt;48),1,0)))</f>
        <v/>
      </c>
      <c r="AD1062">
        <f>IF(COUNT(AA1062:AC1062)&lt;3,"",SUM(AA1062:AC1062))</f>
        <v/>
      </c>
      <c r="AE1062">
        <f>IF(L1062&gt;=4,2,IF(L1062&gt;=2,1,0))</f>
        <v/>
      </c>
      <c r="AF1062">
        <f>IF(L1062&gt;=5,1,0)</f>
        <v/>
      </c>
      <c r="AG1062">
        <f>AE1062+AF1062</f>
        <v/>
      </c>
      <c r="AH1062" s="15">
        <f>IF(M1062&lt;&gt;1,"",IF(OR(R1062=-9,R1062=""),"",R1062))</f>
        <v/>
      </c>
      <c r="AI1062">
        <f>IF(M1062&lt;&gt;1,"",IF(OR(Q1062=999,Q1062=""),"",Q1062))</f>
        <v/>
      </c>
    </row>
    <row r="1063">
      <c r="A1063" t="inlineStr">
        <is>
          <t>TQRMNOP105590</t>
        </is>
      </c>
      <c r="B1063" t="n">
        <v>2025</v>
      </c>
      <c r="C1063" t="n">
        <v>1</v>
      </c>
      <c r="D1063" t="n">
        <v>1</v>
      </c>
      <c r="E1063" t="inlineStr">
        <is>
          <t>S</t>
        </is>
      </c>
      <c r="F1063" t="n">
        <v>32</v>
      </c>
      <c r="G1063" t="n">
        <v>707</v>
      </c>
      <c r="H1063" t="n">
        <v>1</v>
      </c>
      <c r="I1063" t="n">
        <v>2</v>
      </c>
      <c r="J1063" t="n">
        <v>25</v>
      </c>
      <c r="K1063" t="n">
        <v>1</v>
      </c>
      <c r="L1063" t="n">
        <v>5</v>
      </c>
      <c r="M1063" t="n">
        <v>2</v>
      </c>
      <c r="R1063" s="15" t="n">
        <v>0</v>
      </c>
      <c r="S1063" s="15" t="n">
        <v>0</v>
      </c>
      <c r="T1063" s="15" t="n">
        <v>0</v>
      </c>
      <c r="U1063" s="15" t="n">
        <v>116100</v>
      </c>
      <c r="V1063">
        <f>IFERROR(VLOOKUP(D1063,Tablas_Equivalencia!$A$3:$B$8,2,FALSE),"Sin dato")</f>
        <v/>
      </c>
      <c r="W1063">
        <f>IFERROR(VLOOKUP(L1063,Tablas_Equivalencia!$D$3:$E$9,2,FALSE),"Sin dato")</f>
        <v/>
      </c>
      <c r="X1063">
        <f>IF(I1063=1,"Varón","Mujer")</f>
        <v/>
      </c>
      <c r="Y1063">
        <f>IFERROR(VLOOKUP(M1063,Tablas_Equivalencia!$G$3:$H$6,2,FALSE),"Sin dato")</f>
        <v/>
      </c>
      <c r="Z1063">
        <f>IF(J1063&lt;=24,"18-24","25-29")</f>
        <v/>
      </c>
      <c r="AA1063">
        <f>IF(M1063&lt;&gt;1,"",IF(P1063=2,1,0))</f>
        <v/>
      </c>
      <c r="AB1063">
        <f>IF(M1063&lt;&gt;1,"",IF(O1063&gt;=2,1,0))</f>
        <v/>
      </c>
      <c r="AC1063">
        <f>IF(M1063&lt;&gt;1,"",IF(OR(Q1063=999,Q1063=""),"",IF(OR(Q1063&lt;35,Q1063&gt;48),1,0)))</f>
        <v/>
      </c>
      <c r="AD1063">
        <f>IF(COUNT(AA1063:AC1063)&lt;3,"",SUM(AA1063:AC1063))</f>
        <v/>
      </c>
      <c r="AE1063">
        <f>IF(L1063&gt;=4,2,IF(L1063&gt;=2,1,0))</f>
        <v/>
      </c>
      <c r="AF1063">
        <f>IF(L1063&gt;=5,1,0)</f>
        <v/>
      </c>
      <c r="AG1063">
        <f>AE1063+AF1063</f>
        <v/>
      </c>
      <c r="AH1063" s="15">
        <f>IF(M1063&lt;&gt;1,"",IF(OR(R1063=-9,R1063=""),"",R1063))</f>
        <v/>
      </c>
      <c r="AI1063">
        <f>IF(M1063&lt;&gt;1,"",IF(OR(Q1063=999,Q1063=""),"",Q1063))</f>
        <v/>
      </c>
    </row>
    <row r="1064">
      <c r="A1064" t="inlineStr">
        <is>
          <t>TQRMNOP105601</t>
        </is>
      </c>
      <c r="B1064" t="n">
        <v>2025</v>
      </c>
      <c r="C1064" t="n">
        <v>1</v>
      </c>
      <c r="D1064" t="n">
        <v>40</v>
      </c>
      <c r="E1064" t="inlineStr">
        <is>
          <t>S</t>
        </is>
      </c>
      <c r="F1064" t="n">
        <v>7</v>
      </c>
      <c r="G1064" t="n">
        <v>923</v>
      </c>
      <c r="H1064" t="n">
        <v>1</v>
      </c>
      <c r="I1064" t="n">
        <v>2</v>
      </c>
      <c r="J1064" t="n">
        <v>27</v>
      </c>
      <c r="K1064" t="n">
        <v>1</v>
      </c>
      <c r="L1064" t="n">
        <v>5</v>
      </c>
      <c r="M1064" t="n">
        <v>3</v>
      </c>
      <c r="R1064" s="15" t="n">
        <v>0</v>
      </c>
      <c r="S1064" s="15" t="n">
        <v>0</v>
      </c>
      <c r="T1064" s="15" t="n">
        <v>0</v>
      </c>
      <c r="U1064" s="15" t="n">
        <v>191300</v>
      </c>
      <c r="V1064">
        <f>IFERROR(VLOOKUP(D1064,Tablas_Equivalencia!$A$3:$B$8,2,FALSE),"Sin dato")</f>
        <v/>
      </c>
      <c r="W1064">
        <f>IFERROR(VLOOKUP(L1064,Tablas_Equivalencia!$D$3:$E$9,2,FALSE),"Sin dato")</f>
        <v/>
      </c>
      <c r="X1064">
        <f>IF(I1064=1,"Varón","Mujer")</f>
        <v/>
      </c>
      <c r="Y1064">
        <f>IFERROR(VLOOKUP(M1064,Tablas_Equivalencia!$G$3:$H$6,2,FALSE),"Sin dato")</f>
        <v/>
      </c>
      <c r="Z1064">
        <f>IF(J1064&lt;=24,"18-24","25-29")</f>
        <v/>
      </c>
      <c r="AA1064">
        <f>IF(M1064&lt;&gt;1,"",IF(P1064=2,1,0))</f>
        <v/>
      </c>
      <c r="AB1064">
        <f>IF(M1064&lt;&gt;1,"",IF(O1064&gt;=2,1,0))</f>
        <v/>
      </c>
      <c r="AC1064">
        <f>IF(M1064&lt;&gt;1,"",IF(OR(Q1064=999,Q1064=""),"",IF(OR(Q1064&lt;35,Q1064&gt;48),1,0)))</f>
        <v/>
      </c>
      <c r="AD1064">
        <f>IF(COUNT(AA1064:AC1064)&lt;3,"",SUM(AA1064:AC1064))</f>
        <v/>
      </c>
      <c r="AE1064">
        <f>IF(L1064&gt;=4,2,IF(L1064&gt;=2,1,0))</f>
        <v/>
      </c>
      <c r="AF1064">
        <f>IF(L1064&gt;=5,1,0)</f>
        <v/>
      </c>
      <c r="AG1064">
        <f>AE1064+AF1064</f>
        <v/>
      </c>
      <c r="AH1064" s="15">
        <f>IF(M1064&lt;&gt;1,"",IF(OR(R1064=-9,R1064=""),"",R1064))</f>
        <v/>
      </c>
      <c r="AI1064">
        <f>IF(M1064&lt;&gt;1,"",IF(OR(Q1064=999,Q1064=""),"",Q1064))</f>
        <v/>
      </c>
    </row>
    <row r="1065">
      <c r="A1065" t="inlineStr">
        <is>
          <t>TQRMNOP105620</t>
        </is>
      </c>
      <c r="B1065" t="n">
        <v>2025</v>
      </c>
      <c r="C1065" t="n">
        <v>1</v>
      </c>
      <c r="D1065" t="n">
        <v>42</v>
      </c>
      <c r="E1065" t="inlineStr">
        <is>
          <t>N</t>
        </is>
      </c>
      <c r="F1065" t="n">
        <v>25</v>
      </c>
      <c r="G1065" t="n">
        <v>1105</v>
      </c>
      <c r="H1065" t="n">
        <v>1</v>
      </c>
      <c r="I1065" t="n">
        <v>1</v>
      </c>
      <c r="J1065" t="n">
        <v>21</v>
      </c>
      <c r="K1065" t="n">
        <v>1</v>
      </c>
      <c r="L1065" t="n">
        <v>3</v>
      </c>
      <c r="M1065" t="n">
        <v>1</v>
      </c>
      <c r="N1065" t="n">
        <v>2</v>
      </c>
      <c r="O1065" t="n">
        <v>3</v>
      </c>
      <c r="P1065" t="n">
        <v>2</v>
      </c>
      <c r="Q1065" t="n">
        <v>24</v>
      </c>
      <c r="R1065" s="15" t="n">
        <v>235000</v>
      </c>
      <c r="S1065" s="15" t="n">
        <v>0</v>
      </c>
      <c r="T1065" s="15" t="n">
        <v>235000</v>
      </c>
      <c r="U1065" s="15" t="n">
        <v>270800</v>
      </c>
      <c r="V1065">
        <f>IFERROR(VLOOKUP(D1065,Tablas_Equivalencia!$A$3:$B$8,2,FALSE),"Sin dato")</f>
        <v/>
      </c>
      <c r="W1065">
        <f>IFERROR(VLOOKUP(L1065,Tablas_Equivalencia!$D$3:$E$9,2,FALSE),"Sin dato")</f>
        <v/>
      </c>
      <c r="X1065">
        <f>IF(I1065=1,"Varón","Mujer")</f>
        <v/>
      </c>
      <c r="Y1065">
        <f>IFERROR(VLOOKUP(M1065,Tablas_Equivalencia!$G$3:$H$6,2,FALSE),"Sin dato")</f>
        <v/>
      </c>
      <c r="Z1065">
        <f>IF(J1065&lt;=24,"18-24","25-29")</f>
        <v/>
      </c>
      <c r="AA1065">
        <f>IF(M1065&lt;&gt;1,"",IF(P1065=2,1,0))</f>
        <v/>
      </c>
      <c r="AB1065">
        <f>IF(M1065&lt;&gt;1,"",IF(O1065&gt;=2,1,0))</f>
        <v/>
      </c>
      <c r="AC1065">
        <f>IF(M1065&lt;&gt;1,"",IF(OR(Q1065=999,Q1065=""),"",IF(OR(Q1065&lt;35,Q1065&gt;48),1,0)))</f>
        <v/>
      </c>
      <c r="AD1065">
        <f>IF(COUNT(AA1065:AC1065)&lt;3,"",SUM(AA1065:AC1065))</f>
        <v/>
      </c>
      <c r="AE1065">
        <f>IF(L1065&gt;=4,2,IF(L1065&gt;=2,1,0))</f>
        <v/>
      </c>
      <c r="AF1065">
        <f>IF(L1065&gt;=5,1,0)</f>
        <v/>
      </c>
      <c r="AG1065">
        <f>AE1065+AF1065</f>
        <v/>
      </c>
      <c r="AH1065" s="15">
        <f>IF(M1065&lt;&gt;1,"",IF(OR(R1065=-9,R1065=""),"",R1065))</f>
        <v/>
      </c>
      <c r="AI1065">
        <f>IF(M1065&lt;&gt;1,"",IF(OR(Q1065=999,Q1065=""),"",Q1065))</f>
        <v/>
      </c>
    </row>
    <row r="1066">
      <c r="A1066" t="inlineStr">
        <is>
          <t>TQRMNOP105623</t>
        </is>
      </c>
      <c r="B1066" t="n">
        <v>2025</v>
      </c>
      <c r="C1066" t="n">
        <v>1</v>
      </c>
      <c r="D1066" t="n">
        <v>43</v>
      </c>
      <c r="E1066" t="inlineStr">
        <is>
          <t>N</t>
        </is>
      </c>
      <c r="F1066" t="n">
        <v>34</v>
      </c>
      <c r="G1066" t="n">
        <v>840</v>
      </c>
      <c r="H1066" t="n">
        <v>2</v>
      </c>
      <c r="I1066" t="n">
        <v>1</v>
      </c>
      <c r="J1066" t="n">
        <v>21</v>
      </c>
      <c r="K1066" t="n">
        <v>2</v>
      </c>
      <c r="L1066" t="n">
        <v>4</v>
      </c>
      <c r="M1066" t="n">
        <v>3</v>
      </c>
      <c r="R1066" s="15" t="n">
        <v>0</v>
      </c>
      <c r="S1066" s="15" t="n">
        <v>0</v>
      </c>
      <c r="T1066" s="15" t="n">
        <v>0</v>
      </c>
      <c r="U1066" s="15" t="n">
        <v>58500</v>
      </c>
      <c r="V1066">
        <f>IFERROR(VLOOKUP(D1066,Tablas_Equivalencia!$A$3:$B$8,2,FALSE),"Sin dato")</f>
        <v/>
      </c>
      <c r="W1066">
        <f>IFERROR(VLOOKUP(L1066,Tablas_Equivalencia!$D$3:$E$9,2,FALSE),"Sin dato")</f>
        <v/>
      </c>
      <c r="X1066">
        <f>IF(I1066=1,"Varón","Mujer")</f>
        <v/>
      </c>
      <c r="Y1066">
        <f>IFERROR(VLOOKUP(M1066,Tablas_Equivalencia!$G$3:$H$6,2,FALSE),"Sin dato")</f>
        <v/>
      </c>
      <c r="Z1066">
        <f>IF(J1066&lt;=24,"18-24","25-29")</f>
        <v/>
      </c>
      <c r="AA1066">
        <f>IF(M1066&lt;&gt;1,"",IF(P1066=2,1,0))</f>
        <v/>
      </c>
      <c r="AB1066">
        <f>IF(M1066&lt;&gt;1,"",IF(O1066&gt;=2,1,0))</f>
        <v/>
      </c>
      <c r="AC1066">
        <f>IF(M1066&lt;&gt;1,"",IF(OR(Q1066=999,Q1066=""),"",IF(OR(Q1066&lt;35,Q1066&gt;48),1,0)))</f>
        <v/>
      </c>
      <c r="AD1066">
        <f>IF(COUNT(AA1066:AC1066)&lt;3,"",SUM(AA1066:AC1066))</f>
        <v/>
      </c>
      <c r="AE1066">
        <f>IF(L1066&gt;=4,2,IF(L1066&gt;=2,1,0))</f>
        <v/>
      </c>
      <c r="AF1066">
        <f>IF(L1066&gt;=5,1,0)</f>
        <v/>
      </c>
      <c r="AG1066">
        <f>AE1066+AF1066</f>
        <v/>
      </c>
      <c r="AH1066" s="15">
        <f>IF(M1066&lt;&gt;1,"",IF(OR(R1066=-9,R1066=""),"",R1066))</f>
        <v/>
      </c>
      <c r="AI1066">
        <f>IF(M1066&lt;&gt;1,"",IF(OR(Q1066=999,Q1066=""),"",Q1066))</f>
        <v/>
      </c>
    </row>
    <row r="1067">
      <c r="A1067" t="inlineStr">
        <is>
          <t>TQRMNOP105628</t>
        </is>
      </c>
      <c r="B1067" t="n">
        <v>2025</v>
      </c>
      <c r="C1067" t="n">
        <v>1</v>
      </c>
      <c r="D1067" t="n">
        <v>1</v>
      </c>
      <c r="E1067" t="inlineStr">
        <is>
          <t>S</t>
        </is>
      </c>
      <c r="F1067" t="n">
        <v>33</v>
      </c>
      <c r="G1067" t="n">
        <v>999</v>
      </c>
      <c r="H1067" t="n">
        <v>2</v>
      </c>
      <c r="I1067" t="n">
        <v>1</v>
      </c>
      <c r="J1067" t="n">
        <v>24</v>
      </c>
      <c r="K1067" t="n">
        <v>2</v>
      </c>
      <c r="L1067" t="n">
        <v>3</v>
      </c>
      <c r="M1067" t="n">
        <v>3</v>
      </c>
      <c r="R1067" s="15" t="n">
        <v>0</v>
      </c>
      <c r="S1067" s="15" t="n">
        <v>0</v>
      </c>
      <c r="T1067" s="15" t="n">
        <v>0</v>
      </c>
      <c r="U1067" s="15" t="n">
        <v>136900</v>
      </c>
      <c r="V1067">
        <f>IFERROR(VLOOKUP(D1067,Tablas_Equivalencia!$A$3:$B$8,2,FALSE),"Sin dato")</f>
        <v/>
      </c>
      <c r="W1067">
        <f>IFERROR(VLOOKUP(L1067,Tablas_Equivalencia!$D$3:$E$9,2,FALSE),"Sin dato")</f>
        <v/>
      </c>
      <c r="X1067">
        <f>IF(I1067=1,"Varón","Mujer")</f>
        <v/>
      </c>
      <c r="Y1067">
        <f>IFERROR(VLOOKUP(M1067,Tablas_Equivalencia!$G$3:$H$6,2,FALSE),"Sin dato")</f>
        <v/>
      </c>
      <c r="Z1067">
        <f>IF(J1067&lt;=24,"18-24","25-29")</f>
        <v/>
      </c>
      <c r="AA1067">
        <f>IF(M1067&lt;&gt;1,"",IF(P1067=2,1,0))</f>
        <v/>
      </c>
      <c r="AB1067">
        <f>IF(M1067&lt;&gt;1,"",IF(O1067&gt;=2,1,0))</f>
        <v/>
      </c>
      <c r="AC1067">
        <f>IF(M1067&lt;&gt;1,"",IF(OR(Q1067=999,Q1067=""),"",IF(OR(Q1067&lt;35,Q1067&gt;48),1,0)))</f>
        <v/>
      </c>
      <c r="AD1067">
        <f>IF(COUNT(AA1067:AC1067)&lt;3,"",SUM(AA1067:AC1067))</f>
        <v/>
      </c>
      <c r="AE1067">
        <f>IF(L1067&gt;=4,2,IF(L1067&gt;=2,1,0))</f>
        <v/>
      </c>
      <c r="AF1067">
        <f>IF(L1067&gt;=5,1,0)</f>
        <v/>
      </c>
      <c r="AG1067">
        <f>AE1067+AF1067</f>
        <v/>
      </c>
      <c r="AH1067" s="15">
        <f>IF(M1067&lt;&gt;1,"",IF(OR(R1067=-9,R1067=""),"",R1067))</f>
        <v/>
      </c>
      <c r="AI1067">
        <f>IF(M1067&lt;&gt;1,"",IF(OR(Q1067=999,Q1067=""),"",Q1067))</f>
        <v/>
      </c>
    </row>
    <row r="1068">
      <c r="A1068" t="inlineStr">
        <is>
          <t>TQRMNOP105629</t>
        </is>
      </c>
      <c r="B1068" t="n">
        <v>2025</v>
      </c>
      <c r="C1068" t="n">
        <v>1</v>
      </c>
      <c r="D1068" t="n">
        <v>43</v>
      </c>
      <c r="E1068" t="inlineStr">
        <is>
          <t>S</t>
        </is>
      </c>
      <c r="F1068" t="n">
        <v>36</v>
      </c>
      <c r="G1068" t="n">
        <v>1522</v>
      </c>
      <c r="H1068" t="n">
        <v>3</v>
      </c>
      <c r="I1068" t="n">
        <v>1</v>
      </c>
      <c r="J1068" t="n">
        <v>29</v>
      </c>
      <c r="K1068" t="n">
        <v>2</v>
      </c>
      <c r="L1068" t="n">
        <v>6</v>
      </c>
      <c r="M1068" t="n">
        <v>1</v>
      </c>
      <c r="N1068" t="n">
        <v>3</v>
      </c>
      <c r="O1068" t="n">
        <v>1</v>
      </c>
      <c r="P1068" t="n">
        <v>1</v>
      </c>
      <c r="Q1068" t="n">
        <v>37</v>
      </c>
      <c r="R1068" s="15" t="n">
        <v>530000</v>
      </c>
      <c r="S1068" s="15" t="n">
        <v>0</v>
      </c>
      <c r="T1068" s="15" t="n">
        <v>530000</v>
      </c>
      <c r="U1068" s="15" t="n">
        <v>119400</v>
      </c>
      <c r="V1068">
        <f>IFERROR(VLOOKUP(D1068,Tablas_Equivalencia!$A$3:$B$8,2,FALSE),"Sin dato")</f>
        <v/>
      </c>
      <c r="W1068">
        <f>IFERROR(VLOOKUP(L1068,Tablas_Equivalencia!$D$3:$E$9,2,FALSE),"Sin dato")</f>
        <v/>
      </c>
      <c r="X1068">
        <f>IF(I1068=1,"Varón","Mujer")</f>
        <v/>
      </c>
      <c r="Y1068">
        <f>IFERROR(VLOOKUP(M1068,Tablas_Equivalencia!$G$3:$H$6,2,FALSE),"Sin dato")</f>
        <v/>
      </c>
      <c r="Z1068">
        <f>IF(J1068&lt;=24,"18-24","25-29")</f>
        <v/>
      </c>
      <c r="AA1068">
        <f>IF(M1068&lt;&gt;1,"",IF(P1068=2,1,0))</f>
        <v/>
      </c>
      <c r="AB1068">
        <f>IF(M1068&lt;&gt;1,"",IF(O1068&gt;=2,1,0))</f>
        <v/>
      </c>
      <c r="AC1068">
        <f>IF(M1068&lt;&gt;1,"",IF(OR(Q1068=999,Q1068=""),"",IF(OR(Q1068&lt;35,Q1068&gt;48),1,0)))</f>
        <v/>
      </c>
      <c r="AD1068">
        <f>IF(COUNT(AA1068:AC1068)&lt;3,"",SUM(AA1068:AC1068))</f>
        <v/>
      </c>
      <c r="AE1068">
        <f>IF(L1068&gt;=4,2,IF(L1068&gt;=2,1,0))</f>
        <v/>
      </c>
      <c r="AF1068">
        <f>IF(L1068&gt;=5,1,0)</f>
        <v/>
      </c>
      <c r="AG1068">
        <f>AE1068+AF1068</f>
        <v/>
      </c>
      <c r="AH1068" s="15">
        <f>IF(M1068&lt;&gt;1,"",IF(OR(R1068=-9,R1068=""),"",R1068))</f>
        <v/>
      </c>
      <c r="AI1068">
        <f>IF(M1068&lt;&gt;1,"",IF(OR(Q1068=999,Q1068=""),"",Q1068))</f>
        <v/>
      </c>
    </row>
    <row r="1069">
      <c r="A1069" t="inlineStr">
        <is>
          <t>TQRMNOP105634</t>
        </is>
      </c>
      <c r="B1069" t="n">
        <v>2025</v>
      </c>
      <c r="C1069" t="n">
        <v>1</v>
      </c>
      <c r="D1069" t="n">
        <v>1</v>
      </c>
      <c r="E1069" t="inlineStr">
        <is>
          <t>S</t>
        </is>
      </c>
      <c r="F1069" t="n">
        <v>33</v>
      </c>
      <c r="G1069" t="n">
        <v>1165</v>
      </c>
      <c r="H1069" t="n">
        <v>1</v>
      </c>
      <c r="I1069" t="n">
        <v>1</v>
      </c>
      <c r="J1069" t="n">
        <v>21</v>
      </c>
      <c r="K1069" t="n">
        <v>2</v>
      </c>
      <c r="L1069" t="n">
        <v>5</v>
      </c>
      <c r="M1069" t="n">
        <v>3</v>
      </c>
      <c r="R1069" s="15" t="n">
        <v>0</v>
      </c>
      <c r="S1069" s="15" t="n">
        <v>0</v>
      </c>
      <c r="T1069" s="15" t="n">
        <v>0</v>
      </c>
      <c r="U1069" s="15" t="n">
        <v>98600</v>
      </c>
      <c r="V1069">
        <f>IFERROR(VLOOKUP(D1069,Tablas_Equivalencia!$A$3:$B$8,2,FALSE),"Sin dato")</f>
        <v/>
      </c>
      <c r="W1069">
        <f>IFERROR(VLOOKUP(L1069,Tablas_Equivalencia!$D$3:$E$9,2,FALSE),"Sin dato")</f>
        <v/>
      </c>
      <c r="X1069">
        <f>IF(I1069=1,"Varón","Mujer")</f>
        <v/>
      </c>
      <c r="Y1069">
        <f>IFERROR(VLOOKUP(M1069,Tablas_Equivalencia!$G$3:$H$6,2,FALSE),"Sin dato")</f>
        <v/>
      </c>
      <c r="Z1069">
        <f>IF(J1069&lt;=24,"18-24","25-29")</f>
        <v/>
      </c>
      <c r="AA1069">
        <f>IF(M1069&lt;&gt;1,"",IF(P1069=2,1,0))</f>
        <v/>
      </c>
      <c r="AB1069">
        <f>IF(M1069&lt;&gt;1,"",IF(O1069&gt;=2,1,0))</f>
        <v/>
      </c>
      <c r="AC1069">
        <f>IF(M1069&lt;&gt;1,"",IF(OR(Q1069=999,Q1069=""),"",IF(OR(Q1069&lt;35,Q1069&gt;48),1,0)))</f>
        <v/>
      </c>
      <c r="AD1069">
        <f>IF(COUNT(AA1069:AC1069)&lt;3,"",SUM(AA1069:AC1069))</f>
        <v/>
      </c>
      <c r="AE1069">
        <f>IF(L1069&gt;=4,2,IF(L1069&gt;=2,1,0))</f>
        <v/>
      </c>
      <c r="AF1069">
        <f>IF(L1069&gt;=5,1,0)</f>
        <v/>
      </c>
      <c r="AG1069">
        <f>AE1069+AF1069</f>
        <v/>
      </c>
      <c r="AH1069" s="15">
        <f>IF(M1069&lt;&gt;1,"",IF(OR(R1069=-9,R1069=""),"",R1069))</f>
        <v/>
      </c>
      <c r="AI1069">
        <f>IF(M1069&lt;&gt;1,"",IF(OR(Q1069=999,Q1069=""),"",Q1069))</f>
        <v/>
      </c>
    </row>
    <row r="1070">
      <c r="A1070" t="inlineStr">
        <is>
          <t>TQRMNOP105638</t>
        </is>
      </c>
      <c r="B1070" t="n">
        <v>2025</v>
      </c>
      <c r="C1070" t="n">
        <v>1</v>
      </c>
      <c r="D1070" t="n">
        <v>44</v>
      </c>
      <c r="E1070" t="inlineStr">
        <is>
          <t>N</t>
        </is>
      </c>
      <c r="F1070" t="n">
        <v>2</v>
      </c>
      <c r="G1070" t="n">
        <v>1387</v>
      </c>
      <c r="H1070" t="n">
        <v>3</v>
      </c>
      <c r="I1070" t="n">
        <v>2</v>
      </c>
      <c r="J1070" t="n">
        <v>23</v>
      </c>
      <c r="K1070" t="n">
        <v>2</v>
      </c>
      <c r="L1070" t="n">
        <v>6</v>
      </c>
      <c r="M1070" t="n">
        <v>3</v>
      </c>
      <c r="R1070" s="15" t="n">
        <v>0</v>
      </c>
      <c r="S1070" s="15" t="n">
        <v>0</v>
      </c>
      <c r="T1070" s="15" t="n">
        <v>0</v>
      </c>
      <c r="U1070" s="15" t="n">
        <v>199700</v>
      </c>
      <c r="V1070">
        <f>IFERROR(VLOOKUP(D1070,Tablas_Equivalencia!$A$3:$B$8,2,FALSE),"Sin dato")</f>
        <v/>
      </c>
      <c r="W1070">
        <f>IFERROR(VLOOKUP(L1070,Tablas_Equivalencia!$D$3:$E$9,2,FALSE),"Sin dato")</f>
        <v/>
      </c>
      <c r="X1070">
        <f>IF(I1070=1,"Varón","Mujer")</f>
        <v/>
      </c>
      <c r="Y1070">
        <f>IFERROR(VLOOKUP(M1070,Tablas_Equivalencia!$G$3:$H$6,2,FALSE),"Sin dato")</f>
        <v/>
      </c>
      <c r="Z1070">
        <f>IF(J1070&lt;=24,"18-24","25-29")</f>
        <v/>
      </c>
      <c r="AA1070">
        <f>IF(M1070&lt;&gt;1,"",IF(P1070=2,1,0))</f>
        <v/>
      </c>
      <c r="AB1070">
        <f>IF(M1070&lt;&gt;1,"",IF(O1070&gt;=2,1,0))</f>
        <v/>
      </c>
      <c r="AC1070">
        <f>IF(M1070&lt;&gt;1,"",IF(OR(Q1070=999,Q1070=""),"",IF(OR(Q1070&lt;35,Q1070&gt;48),1,0)))</f>
        <v/>
      </c>
      <c r="AD1070">
        <f>IF(COUNT(AA1070:AC1070)&lt;3,"",SUM(AA1070:AC1070))</f>
        <v/>
      </c>
      <c r="AE1070">
        <f>IF(L1070&gt;=4,2,IF(L1070&gt;=2,1,0))</f>
        <v/>
      </c>
      <c r="AF1070">
        <f>IF(L1070&gt;=5,1,0)</f>
        <v/>
      </c>
      <c r="AG1070">
        <f>AE1070+AF1070</f>
        <v/>
      </c>
      <c r="AH1070" s="15">
        <f>IF(M1070&lt;&gt;1,"",IF(OR(R1070=-9,R1070=""),"",R1070))</f>
        <v/>
      </c>
      <c r="AI1070">
        <f>IF(M1070&lt;&gt;1,"",IF(OR(Q1070=999,Q1070=""),"",Q1070))</f>
        <v/>
      </c>
    </row>
    <row r="1071">
      <c r="A1071" t="inlineStr">
        <is>
          <t>TQRMNOP105640</t>
        </is>
      </c>
      <c r="B1071" t="n">
        <v>2025</v>
      </c>
      <c r="C1071" t="n">
        <v>1</v>
      </c>
      <c r="D1071" t="n">
        <v>1</v>
      </c>
      <c r="E1071" t="inlineStr">
        <is>
          <t>S</t>
        </is>
      </c>
      <c r="F1071" t="n">
        <v>33</v>
      </c>
      <c r="G1071" t="n">
        <v>1129</v>
      </c>
      <c r="H1071" t="n">
        <v>1</v>
      </c>
      <c r="I1071" t="n">
        <v>2</v>
      </c>
      <c r="J1071" t="n">
        <v>23</v>
      </c>
      <c r="K1071" t="n">
        <v>2</v>
      </c>
      <c r="L1071" t="n">
        <v>4</v>
      </c>
      <c r="M1071" t="n">
        <v>2</v>
      </c>
      <c r="R1071" s="15" t="n">
        <v>0</v>
      </c>
      <c r="S1071" s="15" t="n">
        <v>0</v>
      </c>
      <c r="T1071" s="15" t="n">
        <v>0</v>
      </c>
      <c r="U1071" s="15" t="n">
        <v>287900</v>
      </c>
      <c r="V1071">
        <f>IFERROR(VLOOKUP(D1071,Tablas_Equivalencia!$A$3:$B$8,2,FALSE),"Sin dato")</f>
        <v/>
      </c>
      <c r="W1071">
        <f>IFERROR(VLOOKUP(L1071,Tablas_Equivalencia!$D$3:$E$9,2,FALSE),"Sin dato")</f>
        <v/>
      </c>
      <c r="X1071">
        <f>IF(I1071=1,"Varón","Mujer")</f>
        <v/>
      </c>
      <c r="Y1071">
        <f>IFERROR(VLOOKUP(M1071,Tablas_Equivalencia!$G$3:$H$6,2,FALSE),"Sin dato")</f>
        <v/>
      </c>
      <c r="Z1071">
        <f>IF(J1071&lt;=24,"18-24","25-29")</f>
        <v/>
      </c>
      <c r="AA1071">
        <f>IF(M1071&lt;&gt;1,"",IF(P1071=2,1,0))</f>
        <v/>
      </c>
      <c r="AB1071">
        <f>IF(M1071&lt;&gt;1,"",IF(O1071&gt;=2,1,0))</f>
        <v/>
      </c>
      <c r="AC1071">
        <f>IF(M1071&lt;&gt;1,"",IF(OR(Q1071=999,Q1071=""),"",IF(OR(Q1071&lt;35,Q1071&gt;48),1,0)))</f>
        <v/>
      </c>
      <c r="AD1071">
        <f>IF(COUNT(AA1071:AC1071)&lt;3,"",SUM(AA1071:AC1071))</f>
        <v/>
      </c>
      <c r="AE1071">
        <f>IF(L1071&gt;=4,2,IF(L1071&gt;=2,1,0))</f>
        <v/>
      </c>
      <c r="AF1071">
        <f>IF(L1071&gt;=5,1,0)</f>
        <v/>
      </c>
      <c r="AG1071">
        <f>AE1071+AF1071</f>
        <v/>
      </c>
      <c r="AH1071" s="15">
        <f>IF(M1071&lt;&gt;1,"",IF(OR(R1071=-9,R1071=""),"",R1071))</f>
        <v/>
      </c>
      <c r="AI1071">
        <f>IF(M1071&lt;&gt;1,"",IF(OR(Q1071=999,Q1071=""),"",Q1071))</f>
        <v/>
      </c>
    </row>
    <row r="1072">
      <c r="A1072" t="inlineStr">
        <is>
          <t>TQRMNOP105642</t>
        </is>
      </c>
      <c r="B1072" t="n">
        <v>2025</v>
      </c>
      <c r="C1072" t="n">
        <v>1</v>
      </c>
      <c r="D1072" t="n">
        <v>1</v>
      </c>
      <c r="E1072" t="inlineStr">
        <is>
          <t>S</t>
        </is>
      </c>
      <c r="F1072" t="n">
        <v>33</v>
      </c>
      <c r="G1072" t="n">
        <v>1094</v>
      </c>
      <c r="H1072" t="n">
        <v>3</v>
      </c>
      <c r="I1072" t="n">
        <v>1</v>
      </c>
      <c r="J1072" t="n">
        <v>28</v>
      </c>
      <c r="K1072" t="n">
        <v>2</v>
      </c>
      <c r="L1072" t="n">
        <v>4</v>
      </c>
      <c r="M1072" t="n">
        <v>3</v>
      </c>
      <c r="R1072" s="15" t="n">
        <v>0</v>
      </c>
      <c r="S1072" s="15" t="n">
        <v>35000</v>
      </c>
      <c r="T1072" s="15" t="n">
        <v>35000</v>
      </c>
      <c r="U1072" s="15" t="n">
        <v>393400</v>
      </c>
      <c r="V1072">
        <f>IFERROR(VLOOKUP(D1072,Tablas_Equivalencia!$A$3:$B$8,2,FALSE),"Sin dato")</f>
        <v/>
      </c>
      <c r="W1072">
        <f>IFERROR(VLOOKUP(L1072,Tablas_Equivalencia!$D$3:$E$9,2,FALSE),"Sin dato")</f>
        <v/>
      </c>
      <c r="X1072">
        <f>IF(I1072=1,"Varón","Mujer")</f>
        <v/>
      </c>
      <c r="Y1072">
        <f>IFERROR(VLOOKUP(M1072,Tablas_Equivalencia!$G$3:$H$6,2,FALSE),"Sin dato")</f>
        <v/>
      </c>
      <c r="Z1072">
        <f>IF(J1072&lt;=24,"18-24","25-29")</f>
        <v/>
      </c>
      <c r="AA1072">
        <f>IF(M1072&lt;&gt;1,"",IF(P1072=2,1,0))</f>
        <v/>
      </c>
      <c r="AB1072">
        <f>IF(M1072&lt;&gt;1,"",IF(O1072&gt;=2,1,0))</f>
        <v/>
      </c>
      <c r="AC1072">
        <f>IF(M1072&lt;&gt;1,"",IF(OR(Q1072=999,Q1072=""),"",IF(OR(Q1072&lt;35,Q1072&gt;48),1,0)))</f>
        <v/>
      </c>
      <c r="AD1072">
        <f>IF(COUNT(AA1072:AC1072)&lt;3,"",SUM(AA1072:AC1072))</f>
        <v/>
      </c>
      <c r="AE1072">
        <f>IF(L1072&gt;=4,2,IF(L1072&gt;=2,1,0))</f>
        <v/>
      </c>
      <c r="AF1072">
        <f>IF(L1072&gt;=5,1,0)</f>
        <v/>
      </c>
      <c r="AG1072">
        <f>AE1072+AF1072</f>
        <v/>
      </c>
      <c r="AH1072" s="15">
        <f>IF(M1072&lt;&gt;1,"",IF(OR(R1072=-9,R1072=""),"",R1072))</f>
        <v/>
      </c>
      <c r="AI1072">
        <f>IF(M1072&lt;&gt;1,"",IF(OR(Q1072=999,Q1072=""),"",Q1072))</f>
        <v/>
      </c>
    </row>
    <row r="1073">
      <c r="A1073" t="inlineStr">
        <is>
          <t>TQRMNOP105650</t>
        </is>
      </c>
      <c r="B1073" t="n">
        <v>2025</v>
      </c>
      <c r="C1073" t="n">
        <v>1</v>
      </c>
      <c r="D1073" t="n">
        <v>1</v>
      </c>
      <c r="E1073" t="inlineStr">
        <is>
          <t>S</t>
        </is>
      </c>
      <c r="F1073" t="n">
        <v>33</v>
      </c>
      <c r="G1073" t="n">
        <v>951</v>
      </c>
      <c r="H1073" t="n">
        <v>1</v>
      </c>
      <c r="I1073" t="n">
        <v>2</v>
      </c>
      <c r="J1073" t="n">
        <v>27</v>
      </c>
      <c r="K1073" t="n">
        <v>1</v>
      </c>
      <c r="L1073" t="n">
        <v>6</v>
      </c>
      <c r="M1073" t="n">
        <v>1</v>
      </c>
      <c r="N1073" t="n">
        <v>1</v>
      </c>
      <c r="O1073" t="n">
        <v>1</v>
      </c>
      <c r="P1073" t="n">
        <v>1</v>
      </c>
      <c r="Q1073" t="n">
        <v>39</v>
      </c>
      <c r="R1073" s="15" t="n">
        <v>1868000</v>
      </c>
      <c r="S1073" s="15" t="n">
        <v>0</v>
      </c>
      <c r="T1073" s="15" t="n">
        <v>1868000</v>
      </c>
      <c r="U1073" s="15" t="n">
        <v>181600</v>
      </c>
      <c r="V1073">
        <f>IFERROR(VLOOKUP(D1073,Tablas_Equivalencia!$A$3:$B$8,2,FALSE),"Sin dato")</f>
        <v/>
      </c>
      <c r="W1073">
        <f>IFERROR(VLOOKUP(L1073,Tablas_Equivalencia!$D$3:$E$9,2,FALSE),"Sin dato")</f>
        <v/>
      </c>
      <c r="X1073">
        <f>IF(I1073=1,"Varón","Mujer")</f>
        <v/>
      </c>
      <c r="Y1073">
        <f>IFERROR(VLOOKUP(M1073,Tablas_Equivalencia!$G$3:$H$6,2,FALSE),"Sin dato")</f>
        <v/>
      </c>
      <c r="Z1073">
        <f>IF(J1073&lt;=24,"18-24","25-29")</f>
        <v/>
      </c>
      <c r="AA1073">
        <f>IF(M1073&lt;&gt;1,"",IF(P1073=2,1,0))</f>
        <v/>
      </c>
      <c r="AB1073">
        <f>IF(M1073&lt;&gt;1,"",IF(O1073&gt;=2,1,0))</f>
        <v/>
      </c>
      <c r="AC1073">
        <f>IF(M1073&lt;&gt;1,"",IF(OR(Q1073=999,Q1073=""),"",IF(OR(Q1073&lt;35,Q1073&gt;48),1,0)))</f>
        <v/>
      </c>
      <c r="AD1073">
        <f>IF(COUNT(AA1073:AC1073)&lt;3,"",SUM(AA1073:AC1073))</f>
        <v/>
      </c>
      <c r="AE1073">
        <f>IF(L1073&gt;=4,2,IF(L1073&gt;=2,1,0))</f>
        <v/>
      </c>
      <c r="AF1073">
        <f>IF(L1073&gt;=5,1,0)</f>
        <v/>
      </c>
      <c r="AG1073">
        <f>AE1073+AF1073</f>
        <v/>
      </c>
      <c r="AH1073" s="15">
        <f>IF(M1073&lt;&gt;1,"",IF(OR(R1073=-9,R1073=""),"",R1073))</f>
        <v/>
      </c>
      <c r="AI1073">
        <f>IF(M1073&lt;&gt;1,"",IF(OR(Q1073=999,Q1073=""),"",Q1073))</f>
        <v/>
      </c>
    </row>
    <row r="1074">
      <c r="A1074" t="inlineStr">
        <is>
          <t>TQRMNOP105652</t>
        </is>
      </c>
      <c r="B1074" t="n">
        <v>2025</v>
      </c>
      <c r="C1074" t="n">
        <v>1</v>
      </c>
      <c r="D1074" t="n">
        <v>40</v>
      </c>
      <c r="E1074" t="inlineStr">
        <is>
          <t>N</t>
        </is>
      </c>
      <c r="F1074" t="n">
        <v>22</v>
      </c>
      <c r="G1074" t="n">
        <v>378</v>
      </c>
      <c r="H1074" t="n">
        <v>3</v>
      </c>
      <c r="I1074" t="n">
        <v>2</v>
      </c>
      <c r="J1074" t="n">
        <v>28</v>
      </c>
      <c r="K1074" t="n">
        <v>2</v>
      </c>
      <c r="L1074" t="n">
        <v>3</v>
      </c>
      <c r="M1074" t="n">
        <v>3</v>
      </c>
      <c r="R1074" s="15" t="n">
        <v>0</v>
      </c>
      <c r="S1074" s="15" t="n">
        <v>0</v>
      </c>
      <c r="T1074" s="15" t="n">
        <v>0</v>
      </c>
      <c r="U1074" s="15" t="n">
        <v>251900</v>
      </c>
      <c r="V1074">
        <f>IFERROR(VLOOKUP(D1074,Tablas_Equivalencia!$A$3:$B$8,2,FALSE),"Sin dato")</f>
        <v/>
      </c>
      <c r="W1074">
        <f>IFERROR(VLOOKUP(L1074,Tablas_Equivalencia!$D$3:$E$9,2,FALSE),"Sin dato")</f>
        <v/>
      </c>
      <c r="X1074">
        <f>IF(I1074=1,"Varón","Mujer")</f>
        <v/>
      </c>
      <c r="Y1074">
        <f>IFERROR(VLOOKUP(M1074,Tablas_Equivalencia!$G$3:$H$6,2,FALSE),"Sin dato")</f>
        <v/>
      </c>
      <c r="Z1074">
        <f>IF(J1074&lt;=24,"18-24","25-29")</f>
        <v/>
      </c>
      <c r="AA1074">
        <f>IF(M1074&lt;&gt;1,"",IF(P1074=2,1,0))</f>
        <v/>
      </c>
      <c r="AB1074">
        <f>IF(M1074&lt;&gt;1,"",IF(O1074&gt;=2,1,0))</f>
        <v/>
      </c>
      <c r="AC1074">
        <f>IF(M1074&lt;&gt;1,"",IF(OR(Q1074=999,Q1074=""),"",IF(OR(Q1074&lt;35,Q1074&gt;48),1,0)))</f>
        <v/>
      </c>
      <c r="AD1074">
        <f>IF(COUNT(AA1074:AC1074)&lt;3,"",SUM(AA1074:AC1074))</f>
        <v/>
      </c>
      <c r="AE1074">
        <f>IF(L1074&gt;=4,2,IF(L1074&gt;=2,1,0))</f>
        <v/>
      </c>
      <c r="AF1074">
        <f>IF(L1074&gt;=5,1,0)</f>
        <v/>
      </c>
      <c r="AG1074">
        <f>AE1074+AF1074</f>
        <v/>
      </c>
      <c r="AH1074" s="15">
        <f>IF(M1074&lt;&gt;1,"",IF(OR(R1074=-9,R1074=""),"",R1074))</f>
        <v/>
      </c>
      <c r="AI1074">
        <f>IF(M1074&lt;&gt;1,"",IF(OR(Q1074=999,Q1074=""),"",Q1074))</f>
        <v/>
      </c>
    </row>
    <row r="1075">
      <c r="A1075" t="inlineStr">
        <is>
          <t>TQRMNOP105655</t>
        </is>
      </c>
      <c r="B1075" t="n">
        <v>2025</v>
      </c>
      <c r="C1075" t="n">
        <v>1</v>
      </c>
      <c r="D1075" t="n">
        <v>44</v>
      </c>
      <c r="E1075" t="inlineStr">
        <is>
          <t>S</t>
        </is>
      </c>
      <c r="F1075" t="n">
        <v>13</v>
      </c>
      <c r="G1075" t="n">
        <v>1398</v>
      </c>
      <c r="H1075" t="n">
        <v>3</v>
      </c>
      <c r="I1075" t="n">
        <v>1</v>
      </c>
      <c r="J1075" t="n">
        <v>26</v>
      </c>
      <c r="K1075" t="n">
        <v>2</v>
      </c>
      <c r="L1075" t="n">
        <v>4</v>
      </c>
      <c r="M1075" t="n">
        <v>1</v>
      </c>
      <c r="N1075" t="n">
        <v>2</v>
      </c>
      <c r="O1075" t="n">
        <v>1</v>
      </c>
      <c r="P1075" t="n">
        <v>1</v>
      </c>
      <c r="Q1075" t="n">
        <v>38</v>
      </c>
      <c r="R1075" s="15" t="n">
        <v>-9</v>
      </c>
      <c r="S1075" s="15" t="n">
        <v>0</v>
      </c>
      <c r="T1075" s="15" t="n">
        <v>0</v>
      </c>
      <c r="U1075" s="15" t="n">
        <v>71200</v>
      </c>
      <c r="V1075">
        <f>IFERROR(VLOOKUP(D1075,Tablas_Equivalencia!$A$3:$B$8,2,FALSE),"Sin dato")</f>
        <v/>
      </c>
      <c r="W1075">
        <f>IFERROR(VLOOKUP(L1075,Tablas_Equivalencia!$D$3:$E$9,2,FALSE),"Sin dato")</f>
        <v/>
      </c>
      <c r="X1075">
        <f>IF(I1075=1,"Varón","Mujer")</f>
        <v/>
      </c>
      <c r="Y1075">
        <f>IFERROR(VLOOKUP(M1075,Tablas_Equivalencia!$G$3:$H$6,2,FALSE),"Sin dato")</f>
        <v/>
      </c>
      <c r="Z1075">
        <f>IF(J1075&lt;=24,"18-24","25-29")</f>
        <v/>
      </c>
      <c r="AA1075">
        <f>IF(M1075&lt;&gt;1,"",IF(P1075=2,1,0))</f>
        <v/>
      </c>
      <c r="AB1075">
        <f>IF(M1075&lt;&gt;1,"",IF(O1075&gt;=2,1,0))</f>
        <v/>
      </c>
      <c r="AC1075">
        <f>IF(M1075&lt;&gt;1,"",IF(OR(Q1075=999,Q1075=""),"",IF(OR(Q1075&lt;35,Q1075&gt;48),1,0)))</f>
        <v/>
      </c>
      <c r="AD1075">
        <f>IF(COUNT(AA1075:AC1075)&lt;3,"",SUM(AA1075:AC1075))</f>
        <v/>
      </c>
      <c r="AE1075">
        <f>IF(L1075&gt;=4,2,IF(L1075&gt;=2,1,0))</f>
        <v/>
      </c>
      <c r="AF1075">
        <f>IF(L1075&gt;=5,1,0)</f>
        <v/>
      </c>
      <c r="AG1075">
        <f>AE1075+AF1075</f>
        <v/>
      </c>
      <c r="AH1075" s="15">
        <f>IF(M1075&lt;&gt;1,"",IF(OR(R1075=-9,R1075=""),"",R1075))</f>
        <v/>
      </c>
      <c r="AI1075">
        <f>IF(M1075&lt;&gt;1,"",IF(OR(Q1075=999,Q1075=""),"",Q1075))</f>
        <v/>
      </c>
    </row>
    <row r="1076">
      <c r="A1076" t="inlineStr">
        <is>
          <t>TQRMNOP105660</t>
        </is>
      </c>
      <c r="B1076" t="n">
        <v>2025</v>
      </c>
      <c r="C1076" t="n">
        <v>1</v>
      </c>
      <c r="D1076" t="n">
        <v>40</v>
      </c>
      <c r="E1076" t="inlineStr">
        <is>
          <t>S</t>
        </is>
      </c>
      <c r="F1076" t="n">
        <v>7</v>
      </c>
      <c r="G1076" t="n">
        <v>792</v>
      </c>
      <c r="H1076" t="n">
        <v>1</v>
      </c>
      <c r="I1076" t="n">
        <v>2</v>
      </c>
      <c r="J1076" t="n">
        <v>25</v>
      </c>
      <c r="K1076" t="n">
        <v>2</v>
      </c>
      <c r="L1076" t="n">
        <v>4</v>
      </c>
      <c r="M1076" t="n">
        <v>3</v>
      </c>
      <c r="R1076" s="15" t="n">
        <v>0</v>
      </c>
      <c r="S1076" s="15" t="n">
        <v>0</v>
      </c>
      <c r="T1076" s="15" t="n">
        <v>0</v>
      </c>
      <c r="U1076" s="15" t="n">
        <v>125700</v>
      </c>
      <c r="V1076">
        <f>IFERROR(VLOOKUP(D1076,Tablas_Equivalencia!$A$3:$B$8,2,FALSE),"Sin dato")</f>
        <v/>
      </c>
      <c r="W1076">
        <f>IFERROR(VLOOKUP(L1076,Tablas_Equivalencia!$D$3:$E$9,2,FALSE),"Sin dato")</f>
        <v/>
      </c>
      <c r="X1076">
        <f>IF(I1076=1,"Varón","Mujer")</f>
        <v/>
      </c>
      <c r="Y1076">
        <f>IFERROR(VLOOKUP(M1076,Tablas_Equivalencia!$G$3:$H$6,2,FALSE),"Sin dato")</f>
        <v/>
      </c>
      <c r="Z1076">
        <f>IF(J1076&lt;=24,"18-24","25-29")</f>
        <v/>
      </c>
      <c r="AA1076">
        <f>IF(M1076&lt;&gt;1,"",IF(P1076=2,1,0))</f>
        <v/>
      </c>
      <c r="AB1076">
        <f>IF(M1076&lt;&gt;1,"",IF(O1076&gt;=2,1,0))</f>
        <v/>
      </c>
      <c r="AC1076">
        <f>IF(M1076&lt;&gt;1,"",IF(OR(Q1076=999,Q1076=""),"",IF(OR(Q1076&lt;35,Q1076&gt;48),1,0)))</f>
        <v/>
      </c>
      <c r="AD1076">
        <f>IF(COUNT(AA1076:AC1076)&lt;3,"",SUM(AA1076:AC1076))</f>
        <v/>
      </c>
      <c r="AE1076">
        <f>IF(L1076&gt;=4,2,IF(L1076&gt;=2,1,0))</f>
        <v/>
      </c>
      <c r="AF1076">
        <f>IF(L1076&gt;=5,1,0)</f>
        <v/>
      </c>
      <c r="AG1076">
        <f>AE1076+AF1076</f>
        <v/>
      </c>
      <c r="AH1076" s="15">
        <f>IF(M1076&lt;&gt;1,"",IF(OR(R1076=-9,R1076=""),"",R1076))</f>
        <v/>
      </c>
      <c r="AI1076">
        <f>IF(M1076&lt;&gt;1,"",IF(OR(Q1076=999,Q1076=""),"",Q1076))</f>
        <v/>
      </c>
    </row>
    <row r="1077">
      <c r="A1077" t="inlineStr">
        <is>
          <t>TQRMNOP105666</t>
        </is>
      </c>
      <c r="B1077" t="n">
        <v>2025</v>
      </c>
      <c r="C1077" t="n">
        <v>1</v>
      </c>
      <c r="D1077" t="n">
        <v>1</v>
      </c>
      <c r="E1077" t="inlineStr">
        <is>
          <t>S</t>
        </is>
      </c>
      <c r="F1077" t="n">
        <v>33</v>
      </c>
      <c r="G1077" t="n">
        <v>1433</v>
      </c>
      <c r="H1077" t="n">
        <v>2</v>
      </c>
      <c r="I1077" t="n">
        <v>2</v>
      </c>
      <c r="J1077" t="n">
        <v>25</v>
      </c>
      <c r="K1077" t="n">
        <v>1</v>
      </c>
      <c r="L1077" t="n">
        <v>4</v>
      </c>
      <c r="M1077" t="n">
        <v>2</v>
      </c>
      <c r="R1077" s="15" t="n">
        <v>0</v>
      </c>
      <c r="S1077" s="15" t="n">
        <v>162000</v>
      </c>
      <c r="T1077" s="15" t="n">
        <v>162000</v>
      </c>
      <c r="U1077" s="15" t="n">
        <v>236900</v>
      </c>
      <c r="V1077">
        <f>IFERROR(VLOOKUP(D1077,Tablas_Equivalencia!$A$3:$B$8,2,FALSE),"Sin dato")</f>
        <v/>
      </c>
      <c r="W1077">
        <f>IFERROR(VLOOKUP(L1077,Tablas_Equivalencia!$D$3:$E$9,2,FALSE),"Sin dato")</f>
        <v/>
      </c>
      <c r="X1077">
        <f>IF(I1077=1,"Varón","Mujer")</f>
        <v/>
      </c>
      <c r="Y1077">
        <f>IFERROR(VLOOKUP(M1077,Tablas_Equivalencia!$G$3:$H$6,2,FALSE),"Sin dato")</f>
        <v/>
      </c>
      <c r="Z1077">
        <f>IF(J1077&lt;=24,"18-24","25-29")</f>
        <v/>
      </c>
      <c r="AA1077">
        <f>IF(M1077&lt;&gt;1,"",IF(P1077=2,1,0))</f>
        <v/>
      </c>
      <c r="AB1077">
        <f>IF(M1077&lt;&gt;1,"",IF(O1077&gt;=2,1,0))</f>
        <v/>
      </c>
      <c r="AC1077">
        <f>IF(M1077&lt;&gt;1,"",IF(OR(Q1077=999,Q1077=""),"",IF(OR(Q1077&lt;35,Q1077&gt;48),1,0)))</f>
        <v/>
      </c>
      <c r="AD1077">
        <f>IF(COUNT(AA1077:AC1077)&lt;3,"",SUM(AA1077:AC1077))</f>
        <v/>
      </c>
      <c r="AE1077">
        <f>IF(L1077&gt;=4,2,IF(L1077&gt;=2,1,0))</f>
        <v/>
      </c>
      <c r="AF1077">
        <f>IF(L1077&gt;=5,1,0)</f>
        <v/>
      </c>
      <c r="AG1077">
        <f>AE1077+AF1077</f>
        <v/>
      </c>
      <c r="AH1077" s="15">
        <f>IF(M1077&lt;&gt;1,"",IF(OR(R1077=-9,R1077=""),"",R1077))</f>
        <v/>
      </c>
      <c r="AI1077">
        <f>IF(M1077&lt;&gt;1,"",IF(OR(Q1077=999,Q1077=""),"",Q1077))</f>
        <v/>
      </c>
    </row>
    <row r="1078">
      <c r="A1078" t="inlineStr">
        <is>
          <t>TQRMNOP105686</t>
        </is>
      </c>
      <c r="B1078" t="n">
        <v>2025</v>
      </c>
      <c r="C1078" t="n">
        <v>1</v>
      </c>
      <c r="D1078" t="n">
        <v>40</v>
      </c>
      <c r="E1078" t="inlineStr">
        <is>
          <t>N</t>
        </is>
      </c>
      <c r="F1078" t="n">
        <v>23</v>
      </c>
      <c r="G1078" t="n">
        <v>404</v>
      </c>
      <c r="H1078" t="n">
        <v>1</v>
      </c>
      <c r="I1078" t="n">
        <v>1</v>
      </c>
      <c r="J1078" t="n">
        <v>22</v>
      </c>
      <c r="K1078" t="n">
        <v>1</v>
      </c>
      <c r="L1078" t="n">
        <v>6</v>
      </c>
      <c r="M1078" t="n">
        <v>2</v>
      </c>
      <c r="R1078" s="15" t="n">
        <v>0</v>
      </c>
      <c r="S1078" s="15" t="n">
        <v>0</v>
      </c>
      <c r="T1078" s="15" t="n">
        <v>0</v>
      </c>
      <c r="U1078" s="15" t="n">
        <v>63000</v>
      </c>
      <c r="V1078">
        <f>IFERROR(VLOOKUP(D1078,Tablas_Equivalencia!$A$3:$B$8,2,FALSE),"Sin dato")</f>
        <v/>
      </c>
      <c r="W1078">
        <f>IFERROR(VLOOKUP(L1078,Tablas_Equivalencia!$D$3:$E$9,2,FALSE),"Sin dato")</f>
        <v/>
      </c>
      <c r="X1078">
        <f>IF(I1078=1,"Varón","Mujer")</f>
        <v/>
      </c>
      <c r="Y1078">
        <f>IFERROR(VLOOKUP(M1078,Tablas_Equivalencia!$G$3:$H$6,2,FALSE),"Sin dato")</f>
        <v/>
      </c>
      <c r="Z1078">
        <f>IF(J1078&lt;=24,"18-24","25-29")</f>
        <v/>
      </c>
      <c r="AA1078">
        <f>IF(M1078&lt;&gt;1,"",IF(P1078=2,1,0))</f>
        <v/>
      </c>
      <c r="AB1078">
        <f>IF(M1078&lt;&gt;1,"",IF(O1078&gt;=2,1,0))</f>
        <v/>
      </c>
      <c r="AC1078">
        <f>IF(M1078&lt;&gt;1,"",IF(OR(Q1078=999,Q1078=""),"",IF(OR(Q1078&lt;35,Q1078&gt;48),1,0)))</f>
        <v/>
      </c>
      <c r="AD1078">
        <f>IF(COUNT(AA1078:AC1078)&lt;3,"",SUM(AA1078:AC1078))</f>
        <v/>
      </c>
      <c r="AE1078">
        <f>IF(L1078&gt;=4,2,IF(L1078&gt;=2,1,0))</f>
        <v/>
      </c>
      <c r="AF1078">
        <f>IF(L1078&gt;=5,1,0)</f>
        <v/>
      </c>
      <c r="AG1078">
        <f>AE1078+AF1078</f>
        <v/>
      </c>
      <c r="AH1078" s="15">
        <f>IF(M1078&lt;&gt;1,"",IF(OR(R1078=-9,R1078=""),"",R1078))</f>
        <v/>
      </c>
      <c r="AI1078">
        <f>IF(M1078&lt;&gt;1,"",IF(OR(Q1078=999,Q1078=""),"",Q1078))</f>
        <v/>
      </c>
    </row>
    <row r="1079">
      <c r="A1079" t="inlineStr">
        <is>
          <t>TQRMNOP105688</t>
        </is>
      </c>
      <c r="B1079" t="n">
        <v>2025</v>
      </c>
      <c r="C1079" t="n">
        <v>1</v>
      </c>
      <c r="D1079" t="n">
        <v>1</v>
      </c>
      <c r="E1079" t="inlineStr">
        <is>
          <t>S</t>
        </is>
      </c>
      <c r="F1079" t="n">
        <v>33</v>
      </c>
      <c r="G1079" t="n">
        <v>1415</v>
      </c>
      <c r="H1079" t="n">
        <v>3</v>
      </c>
      <c r="I1079" t="n">
        <v>2</v>
      </c>
      <c r="J1079" t="n">
        <v>26</v>
      </c>
      <c r="K1079" t="n">
        <v>2</v>
      </c>
      <c r="L1079" t="n">
        <v>6</v>
      </c>
      <c r="M1079" t="n">
        <v>1</v>
      </c>
      <c r="N1079" t="n">
        <v>3</v>
      </c>
      <c r="O1079" t="n">
        <v>1</v>
      </c>
      <c r="P1079" t="n">
        <v>1</v>
      </c>
      <c r="Q1079" t="n">
        <v>47</v>
      </c>
      <c r="R1079" s="15" t="n">
        <v>779000</v>
      </c>
      <c r="S1079" s="15" t="n">
        <v>0</v>
      </c>
      <c r="T1079" s="15" t="n">
        <v>779000</v>
      </c>
      <c r="U1079" s="15" t="n">
        <v>227700</v>
      </c>
      <c r="V1079">
        <f>IFERROR(VLOOKUP(D1079,Tablas_Equivalencia!$A$3:$B$8,2,FALSE),"Sin dato")</f>
        <v/>
      </c>
      <c r="W1079">
        <f>IFERROR(VLOOKUP(L1079,Tablas_Equivalencia!$D$3:$E$9,2,FALSE),"Sin dato")</f>
        <v/>
      </c>
      <c r="X1079">
        <f>IF(I1079=1,"Varón","Mujer")</f>
        <v/>
      </c>
      <c r="Y1079">
        <f>IFERROR(VLOOKUP(M1079,Tablas_Equivalencia!$G$3:$H$6,2,FALSE),"Sin dato")</f>
        <v/>
      </c>
      <c r="Z1079">
        <f>IF(J1079&lt;=24,"18-24","25-29")</f>
        <v/>
      </c>
      <c r="AA1079">
        <f>IF(M1079&lt;&gt;1,"",IF(P1079=2,1,0))</f>
        <v/>
      </c>
      <c r="AB1079">
        <f>IF(M1079&lt;&gt;1,"",IF(O1079&gt;=2,1,0))</f>
        <v/>
      </c>
      <c r="AC1079">
        <f>IF(M1079&lt;&gt;1,"",IF(OR(Q1079=999,Q1079=""),"",IF(OR(Q1079&lt;35,Q1079&gt;48),1,0)))</f>
        <v/>
      </c>
      <c r="AD1079">
        <f>IF(COUNT(AA1079:AC1079)&lt;3,"",SUM(AA1079:AC1079))</f>
        <v/>
      </c>
      <c r="AE1079">
        <f>IF(L1079&gt;=4,2,IF(L1079&gt;=2,1,0))</f>
        <v/>
      </c>
      <c r="AF1079">
        <f>IF(L1079&gt;=5,1,0)</f>
        <v/>
      </c>
      <c r="AG1079">
        <f>AE1079+AF1079</f>
        <v/>
      </c>
      <c r="AH1079" s="15">
        <f>IF(M1079&lt;&gt;1,"",IF(OR(R1079=-9,R1079=""),"",R1079))</f>
        <v/>
      </c>
      <c r="AI1079">
        <f>IF(M1079&lt;&gt;1,"",IF(OR(Q1079=999,Q1079=""),"",Q1079))</f>
        <v/>
      </c>
    </row>
    <row r="1080">
      <c r="A1080" t="inlineStr">
        <is>
          <t>TQRMNOP105698</t>
        </is>
      </c>
      <c r="B1080" t="n">
        <v>2025</v>
      </c>
      <c r="C1080" t="n">
        <v>1</v>
      </c>
      <c r="D1080" t="n">
        <v>42</v>
      </c>
      <c r="E1080" t="inlineStr">
        <is>
          <t>N</t>
        </is>
      </c>
      <c r="F1080" t="n">
        <v>25</v>
      </c>
      <c r="G1080" t="n">
        <v>454</v>
      </c>
      <c r="H1080" t="n">
        <v>3</v>
      </c>
      <c r="I1080" t="n">
        <v>1</v>
      </c>
      <c r="J1080" t="n">
        <v>21</v>
      </c>
      <c r="K1080" t="n">
        <v>2</v>
      </c>
      <c r="L1080" t="n">
        <v>2</v>
      </c>
      <c r="M1080" t="n">
        <v>3</v>
      </c>
      <c r="R1080" s="15" t="n">
        <v>0</v>
      </c>
      <c r="S1080" s="15" t="n">
        <v>0</v>
      </c>
      <c r="T1080" s="15" t="n">
        <v>0</v>
      </c>
      <c r="U1080" s="15" t="n">
        <v>237100</v>
      </c>
      <c r="V1080">
        <f>IFERROR(VLOOKUP(D1080,Tablas_Equivalencia!$A$3:$B$8,2,FALSE),"Sin dato")</f>
        <v/>
      </c>
      <c r="W1080">
        <f>IFERROR(VLOOKUP(L1080,Tablas_Equivalencia!$D$3:$E$9,2,FALSE),"Sin dato")</f>
        <v/>
      </c>
      <c r="X1080">
        <f>IF(I1080=1,"Varón","Mujer")</f>
        <v/>
      </c>
      <c r="Y1080">
        <f>IFERROR(VLOOKUP(M1080,Tablas_Equivalencia!$G$3:$H$6,2,FALSE),"Sin dato")</f>
        <v/>
      </c>
      <c r="Z1080">
        <f>IF(J1080&lt;=24,"18-24","25-29")</f>
        <v/>
      </c>
      <c r="AA1080">
        <f>IF(M1080&lt;&gt;1,"",IF(P1080=2,1,0))</f>
        <v/>
      </c>
      <c r="AB1080">
        <f>IF(M1080&lt;&gt;1,"",IF(O1080&gt;=2,1,0))</f>
        <v/>
      </c>
      <c r="AC1080">
        <f>IF(M1080&lt;&gt;1,"",IF(OR(Q1080=999,Q1080=""),"",IF(OR(Q1080&lt;35,Q1080&gt;48),1,0)))</f>
        <v/>
      </c>
      <c r="AD1080">
        <f>IF(COUNT(AA1080:AC1080)&lt;3,"",SUM(AA1080:AC1080))</f>
        <v/>
      </c>
      <c r="AE1080">
        <f>IF(L1080&gt;=4,2,IF(L1080&gt;=2,1,0))</f>
        <v/>
      </c>
      <c r="AF1080">
        <f>IF(L1080&gt;=5,1,0)</f>
        <v/>
      </c>
      <c r="AG1080">
        <f>AE1080+AF1080</f>
        <v/>
      </c>
      <c r="AH1080" s="15">
        <f>IF(M1080&lt;&gt;1,"",IF(OR(R1080=-9,R1080=""),"",R1080))</f>
        <v/>
      </c>
      <c r="AI1080">
        <f>IF(M1080&lt;&gt;1,"",IF(OR(Q1080=999,Q1080=""),"",Q1080))</f>
        <v/>
      </c>
    </row>
    <row r="1081">
      <c r="A1081" t="inlineStr">
        <is>
          <t>TQRMNOP105700</t>
        </is>
      </c>
      <c r="B1081" t="n">
        <v>2025</v>
      </c>
      <c r="C1081" t="n">
        <v>1</v>
      </c>
      <c r="D1081" t="n">
        <v>1</v>
      </c>
      <c r="E1081" t="inlineStr">
        <is>
          <t>S</t>
        </is>
      </c>
      <c r="F1081" t="n">
        <v>33</v>
      </c>
      <c r="G1081" t="n">
        <v>218</v>
      </c>
      <c r="H1081" t="n">
        <v>1</v>
      </c>
      <c r="I1081" t="n">
        <v>2</v>
      </c>
      <c r="J1081" t="n">
        <v>26</v>
      </c>
      <c r="K1081" t="n">
        <v>2</v>
      </c>
      <c r="L1081" t="n">
        <v>3</v>
      </c>
      <c r="M1081" t="n">
        <v>3</v>
      </c>
      <c r="R1081" s="15" t="n">
        <v>0</v>
      </c>
      <c r="S1081" s="15" t="n">
        <v>0</v>
      </c>
      <c r="T1081" s="15" t="n">
        <v>0</v>
      </c>
      <c r="U1081" s="15" t="n">
        <v>165600</v>
      </c>
      <c r="V1081">
        <f>IFERROR(VLOOKUP(D1081,Tablas_Equivalencia!$A$3:$B$8,2,FALSE),"Sin dato")</f>
        <v/>
      </c>
      <c r="W1081">
        <f>IFERROR(VLOOKUP(L1081,Tablas_Equivalencia!$D$3:$E$9,2,FALSE),"Sin dato")</f>
        <v/>
      </c>
      <c r="X1081">
        <f>IF(I1081=1,"Varón","Mujer")</f>
        <v/>
      </c>
      <c r="Y1081">
        <f>IFERROR(VLOOKUP(M1081,Tablas_Equivalencia!$G$3:$H$6,2,FALSE),"Sin dato")</f>
        <v/>
      </c>
      <c r="Z1081">
        <f>IF(J1081&lt;=24,"18-24","25-29")</f>
        <v/>
      </c>
      <c r="AA1081">
        <f>IF(M1081&lt;&gt;1,"",IF(P1081=2,1,0))</f>
        <v/>
      </c>
      <c r="AB1081">
        <f>IF(M1081&lt;&gt;1,"",IF(O1081&gt;=2,1,0))</f>
        <v/>
      </c>
      <c r="AC1081">
        <f>IF(M1081&lt;&gt;1,"",IF(OR(Q1081=999,Q1081=""),"",IF(OR(Q1081&lt;35,Q1081&gt;48),1,0)))</f>
        <v/>
      </c>
      <c r="AD1081">
        <f>IF(COUNT(AA1081:AC1081)&lt;3,"",SUM(AA1081:AC1081))</f>
        <v/>
      </c>
      <c r="AE1081">
        <f>IF(L1081&gt;=4,2,IF(L1081&gt;=2,1,0))</f>
        <v/>
      </c>
      <c r="AF1081">
        <f>IF(L1081&gt;=5,1,0)</f>
        <v/>
      </c>
      <c r="AG1081">
        <f>AE1081+AF1081</f>
        <v/>
      </c>
      <c r="AH1081" s="15">
        <f>IF(M1081&lt;&gt;1,"",IF(OR(R1081=-9,R1081=""),"",R1081))</f>
        <v/>
      </c>
      <c r="AI1081">
        <f>IF(M1081&lt;&gt;1,"",IF(OR(Q1081=999,Q1081=""),"",Q1081))</f>
        <v/>
      </c>
    </row>
    <row r="1082">
      <c r="A1082" t="inlineStr">
        <is>
          <t>TQRMNOP105714</t>
        </is>
      </c>
      <c r="B1082" t="n">
        <v>2025</v>
      </c>
      <c r="C1082" t="n">
        <v>1</v>
      </c>
      <c r="D1082" t="n">
        <v>43</v>
      </c>
      <c r="E1082" t="inlineStr">
        <is>
          <t>S</t>
        </is>
      </c>
      <c r="F1082" t="n">
        <v>20</v>
      </c>
      <c r="G1082" t="n">
        <v>639</v>
      </c>
      <c r="H1082" t="n">
        <v>1</v>
      </c>
      <c r="I1082" t="n">
        <v>1</v>
      </c>
      <c r="J1082" t="n">
        <v>21</v>
      </c>
      <c r="K1082" t="n">
        <v>2</v>
      </c>
      <c r="L1082" t="n">
        <v>4</v>
      </c>
      <c r="M1082" t="n">
        <v>3</v>
      </c>
      <c r="R1082" s="15" t="n">
        <v>0</v>
      </c>
      <c r="S1082" s="15" t="n">
        <v>0</v>
      </c>
      <c r="T1082" s="15" t="n">
        <v>0</v>
      </c>
      <c r="U1082" s="15" t="n">
        <v>113900</v>
      </c>
      <c r="V1082">
        <f>IFERROR(VLOOKUP(D1082,Tablas_Equivalencia!$A$3:$B$8,2,FALSE),"Sin dato")</f>
        <v/>
      </c>
      <c r="W1082">
        <f>IFERROR(VLOOKUP(L1082,Tablas_Equivalencia!$D$3:$E$9,2,FALSE),"Sin dato")</f>
        <v/>
      </c>
      <c r="X1082">
        <f>IF(I1082=1,"Varón","Mujer")</f>
        <v/>
      </c>
      <c r="Y1082">
        <f>IFERROR(VLOOKUP(M1082,Tablas_Equivalencia!$G$3:$H$6,2,FALSE),"Sin dato")</f>
        <v/>
      </c>
      <c r="Z1082">
        <f>IF(J1082&lt;=24,"18-24","25-29")</f>
        <v/>
      </c>
      <c r="AA1082">
        <f>IF(M1082&lt;&gt;1,"",IF(P1082=2,1,0))</f>
        <v/>
      </c>
      <c r="AB1082">
        <f>IF(M1082&lt;&gt;1,"",IF(O1082&gt;=2,1,0))</f>
        <v/>
      </c>
      <c r="AC1082">
        <f>IF(M1082&lt;&gt;1,"",IF(OR(Q1082=999,Q1082=""),"",IF(OR(Q1082&lt;35,Q1082&gt;48),1,0)))</f>
        <v/>
      </c>
      <c r="AD1082">
        <f>IF(COUNT(AA1082:AC1082)&lt;3,"",SUM(AA1082:AC1082))</f>
        <v/>
      </c>
      <c r="AE1082">
        <f>IF(L1082&gt;=4,2,IF(L1082&gt;=2,1,0))</f>
        <v/>
      </c>
      <c r="AF1082">
        <f>IF(L1082&gt;=5,1,0)</f>
        <v/>
      </c>
      <c r="AG1082">
        <f>AE1082+AF1082</f>
        <v/>
      </c>
      <c r="AH1082" s="15">
        <f>IF(M1082&lt;&gt;1,"",IF(OR(R1082=-9,R1082=""),"",R1082))</f>
        <v/>
      </c>
      <c r="AI1082">
        <f>IF(M1082&lt;&gt;1,"",IF(OR(Q1082=999,Q1082=""),"",Q1082))</f>
        <v/>
      </c>
    </row>
    <row r="1083">
      <c r="A1083" t="inlineStr">
        <is>
          <t>TQRMNOP105715</t>
        </is>
      </c>
      <c r="B1083" t="n">
        <v>2025</v>
      </c>
      <c r="C1083" t="n">
        <v>1</v>
      </c>
      <c r="D1083" t="n">
        <v>1</v>
      </c>
      <c r="E1083" t="inlineStr">
        <is>
          <t>S</t>
        </is>
      </c>
      <c r="F1083" t="n">
        <v>32</v>
      </c>
      <c r="G1083" t="n">
        <v>1254</v>
      </c>
      <c r="H1083" t="n">
        <v>10</v>
      </c>
      <c r="I1083" t="n">
        <v>2</v>
      </c>
      <c r="J1083" t="n">
        <v>28</v>
      </c>
      <c r="K1083" t="n">
        <v>2</v>
      </c>
      <c r="L1083" t="n">
        <v>4</v>
      </c>
      <c r="M1083" t="n">
        <v>1</v>
      </c>
      <c r="N1083" t="n">
        <v>3</v>
      </c>
      <c r="O1083" t="n">
        <v>2</v>
      </c>
      <c r="P1083" t="n">
        <v>2</v>
      </c>
      <c r="Q1083" t="n">
        <v>37</v>
      </c>
      <c r="R1083" s="15" t="n">
        <v>682000</v>
      </c>
      <c r="S1083" s="15" t="n">
        <v>0</v>
      </c>
      <c r="T1083" s="15" t="n">
        <v>682000</v>
      </c>
      <c r="U1083" s="15" t="n">
        <v>118300</v>
      </c>
      <c r="V1083">
        <f>IFERROR(VLOOKUP(D1083,Tablas_Equivalencia!$A$3:$B$8,2,FALSE),"Sin dato")</f>
        <v/>
      </c>
      <c r="W1083">
        <f>IFERROR(VLOOKUP(L1083,Tablas_Equivalencia!$D$3:$E$9,2,FALSE),"Sin dato")</f>
        <v/>
      </c>
      <c r="X1083">
        <f>IF(I1083=1,"Varón","Mujer")</f>
        <v/>
      </c>
      <c r="Y1083">
        <f>IFERROR(VLOOKUP(M1083,Tablas_Equivalencia!$G$3:$H$6,2,FALSE),"Sin dato")</f>
        <v/>
      </c>
      <c r="Z1083">
        <f>IF(J1083&lt;=24,"18-24","25-29")</f>
        <v/>
      </c>
      <c r="AA1083">
        <f>IF(M1083&lt;&gt;1,"",IF(P1083=2,1,0))</f>
        <v/>
      </c>
      <c r="AB1083">
        <f>IF(M1083&lt;&gt;1,"",IF(O1083&gt;=2,1,0))</f>
        <v/>
      </c>
      <c r="AC1083">
        <f>IF(M1083&lt;&gt;1,"",IF(OR(Q1083=999,Q1083=""),"",IF(OR(Q1083&lt;35,Q1083&gt;48),1,0)))</f>
        <v/>
      </c>
      <c r="AD1083">
        <f>IF(COUNT(AA1083:AC1083)&lt;3,"",SUM(AA1083:AC1083))</f>
        <v/>
      </c>
      <c r="AE1083">
        <f>IF(L1083&gt;=4,2,IF(L1083&gt;=2,1,0))</f>
        <v/>
      </c>
      <c r="AF1083">
        <f>IF(L1083&gt;=5,1,0)</f>
        <v/>
      </c>
      <c r="AG1083">
        <f>AE1083+AF1083</f>
        <v/>
      </c>
      <c r="AH1083" s="15">
        <f>IF(M1083&lt;&gt;1,"",IF(OR(R1083=-9,R1083=""),"",R1083))</f>
        <v/>
      </c>
      <c r="AI1083">
        <f>IF(M1083&lt;&gt;1,"",IF(OR(Q1083=999,Q1083=""),"",Q1083))</f>
        <v/>
      </c>
    </row>
    <row r="1084">
      <c r="A1084" t="inlineStr">
        <is>
          <t>TQRMNOP105719</t>
        </is>
      </c>
      <c r="B1084" t="n">
        <v>2025</v>
      </c>
      <c r="C1084" t="n">
        <v>1</v>
      </c>
      <c r="D1084" t="n">
        <v>43</v>
      </c>
      <c r="E1084" t="inlineStr">
        <is>
          <t>N</t>
        </is>
      </c>
      <c r="F1084" t="n">
        <v>34</v>
      </c>
      <c r="G1084" t="n">
        <v>486</v>
      </c>
      <c r="H1084" t="n">
        <v>3</v>
      </c>
      <c r="I1084" t="n">
        <v>1</v>
      </c>
      <c r="J1084" t="n">
        <v>19</v>
      </c>
      <c r="K1084" t="n">
        <v>1</v>
      </c>
      <c r="L1084" t="n">
        <v>4</v>
      </c>
      <c r="M1084" t="n">
        <v>2</v>
      </c>
      <c r="R1084" s="15" t="n">
        <v>0</v>
      </c>
      <c r="S1084" s="15" t="n">
        <v>0</v>
      </c>
      <c r="T1084" s="15" t="n">
        <v>0</v>
      </c>
      <c r="U1084" s="15" t="n">
        <v>88500</v>
      </c>
      <c r="V1084">
        <f>IFERROR(VLOOKUP(D1084,Tablas_Equivalencia!$A$3:$B$8,2,FALSE),"Sin dato")</f>
        <v/>
      </c>
      <c r="W1084">
        <f>IFERROR(VLOOKUP(L1084,Tablas_Equivalencia!$D$3:$E$9,2,FALSE),"Sin dato")</f>
        <v/>
      </c>
      <c r="X1084">
        <f>IF(I1084=1,"Varón","Mujer")</f>
        <v/>
      </c>
      <c r="Y1084">
        <f>IFERROR(VLOOKUP(M1084,Tablas_Equivalencia!$G$3:$H$6,2,FALSE),"Sin dato")</f>
        <v/>
      </c>
      <c r="Z1084">
        <f>IF(J1084&lt;=24,"18-24","25-29")</f>
        <v/>
      </c>
      <c r="AA1084">
        <f>IF(M1084&lt;&gt;1,"",IF(P1084=2,1,0))</f>
        <v/>
      </c>
      <c r="AB1084">
        <f>IF(M1084&lt;&gt;1,"",IF(O1084&gt;=2,1,0))</f>
        <v/>
      </c>
      <c r="AC1084">
        <f>IF(M1084&lt;&gt;1,"",IF(OR(Q1084=999,Q1084=""),"",IF(OR(Q1084&lt;35,Q1084&gt;48),1,0)))</f>
        <v/>
      </c>
      <c r="AD1084">
        <f>IF(COUNT(AA1084:AC1084)&lt;3,"",SUM(AA1084:AC1084))</f>
        <v/>
      </c>
      <c r="AE1084">
        <f>IF(L1084&gt;=4,2,IF(L1084&gt;=2,1,0))</f>
        <v/>
      </c>
      <c r="AF1084">
        <f>IF(L1084&gt;=5,1,0)</f>
        <v/>
      </c>
      <c r="AG1084">
        <f>AE1084+AF1084</f>
        <v/>
      </c>
      <c r="AH1084" s="15">
        <f>IF(M1084&lt;&gt;1,"",IF(OR(R1084=-9,R1084=""),"",R1084))</f>
        <v/>
      </c>
      <c r="AI1084">
        <f>IF(M1084&lt;&gt;1,"",IF(OR(Q1084=999,Q1084=""),"",Q1084))</f>
        <v/>
      </c>
    </row>
    <row r="1085">
      <c r="A1085" t="inlineStr">
        <is>
          <t>TQRMNOP105722</t>
        </is>
      </c>
      <c r="B1085" t="n">
        <v>2025</v>
      </c>
      <c r="C1085" t="n">
        <v>1</v>
      </c>
      <c r="D1085" t="n">
        <v>43</v>
      </c>
      <c r="E1085" t="inlineStr">
        <is>
          <t>N</t>
        </is>
      </c>
      <c r="F1085" t="n">
        <v>34</v>
      </c>
      <c r="G1085" t="n">
        <v>704</v>
      </c>
      <c r="H1085" t="n">
        <v>1</v>
      </c>
      <c r="I1085" t="n">
        <v>1</v>
      </c>
      <c r="J1085" t="n">
        <v>23</v>
      </c>
      <c r="K1085" t="n">
        <v>2</v>
      </c>
      <c r="L1085" t="n">
        <v>4</v>
      </c>
      <c r="M1085" t="n">
        <v>1</v>
      </c>
      <c r="N1085" t="n">
        <v>3</v>
      </c>
      <c r="O1085" t="n">
        <v>2</v>
      </c>
      <c r="P1085" t="n">
        <v>2</v>
      </c>
      <c r="Q1085" t="n">
        <v>27</v>
      </c>
      <c r="R1085" s="15" t="n">
        <v>-9</v>
      </c>
      <c r="S1085" s="15" t="n">
        <v>0</v>
      </c>
      <c r="T1085" s="15" t="n">
        <v>0</v>
      </c>
      <c r="U1085" s="15" t="n">
        <v>142000</v>
      </c>
      <c r="V1085">
        <f>IFERROR(VLOOKUP(D1085,Tablas_Equivalencia!$A$3:$B$8,2,FALSE),"Sin dato")</f>
        <v/>
      </c>
      <c r="W1085">
        <f>IFERROR(VLOOKUP(L1085,Tablas_Equivalencia!$D$3:$E$9,2,FALSE),"Sin dato")</f>
        <v/>
      </c>
      <c r="X1085">
        <f>IF(I1085=1,"Varón","Mujer")</f>
        <v/>
      </c>
      <c r="Y1085">
        <f>IFERROR(VLOOKUP(M1085,Tablas_Equivalencia!$G$3:$H$6,2,FALSE),"Sin dato")</f>
        <v/>
      </c>
      <c r="Z1085">
        <f>IF(J1085&lt;=24,"18-24","25-29")</f>
        <v/>
      </c>
      <c r="AA1085">
        <f>IF(M1085&lt;&gt;1,"",IF(P1085=2,1,0))</f>
        <v/>
      </c>
      <c r="AB1085">
        <f>IF(M1085&lt;&gt;1,"",IF(O1085&gt;=2,1,0))</f>
        <v/>
      </c>
      <c r="AC1085">
        <f>IF(M1085&lt;&gt;1,"",IF(OR(Q1085=999,Q1085=""),"",IF(OR(Q1085&lt;35,Q1085&gt;48),1,0)))</f>
        <v/>
      </c>
      <c r="AD1085">
        <f>IF(COUNT(AA1085:AC1085)&lt;3,"",SUM(AA1085:AC1085))</f>
        <v/>
      </c>
      <c r="AE1085">
        <f>IF(L1085&gt;=4,2,IF(L1085&gt;=2,1,0))</f>
        <v/>
      </c>
      <c r="AF1085">
        <f>IF(L1085&gt;=5,1,0)</f>
        <v/>
      </c>
      <c r="AG1085">
        <f>AE1085+AF1085</f>
        <v/>
      </c>
      <c r="AH1085" s="15">
        <f>IF(M1085&lt;&gt;1,"",IF(OR(R1085=-9,R1085=""),"",R1085))</f>
        <v/>
      </c>
      <c r="AI1085">
        <f>IF(M1085&lt;&gt;1,"",IF(OR(Q1085=999,Q1085=""),"",Q1085))</f>
        <v/>
      </c>
    </row>
    <row r="1086">
      <c r="A1086" t="inlineStr">
        <is>
          <t>TQRMNOP105728</t>
        </is>
      </c>
      <c r="B1086" t="n">
        <v>2025</v>
      </c>
      <c r="C1086" t="n">
        <v>1</v>
      </c>
      <c r="D1086" t="n">
        <v>43</v>
      </c>
      <c r="E1086" t="inlineStr">
        <is>
          <t>S</t>
        </is>
      </c>
      <c r="F1086" t="n">
        <v>19</v>
      </c>
      <c r="G1086" t="n">
        <v>1095</v>
      </c>
      <c r="H1086" t="n">
        <v>1</v>
      </c>
      <c r="I1086" t="n">
        <v>2</v>
      </c>
      <c r="J1086" t="n">
        <v>24</v>
      </c>
      <c r="K1086" t="n">
        <v>2</v>
      </c>
      <c r="L1086" t="n">
        <v>3</v>
      </c>
      <c r="M1086" t="n">
        <v>3</v>
      </c>
      <c r="R1086" s="15" t="n">
        <v>0</v>
      </c>
      <c r="S1086" s="15" t="n">
        <v>0</v>
      </c>
      <c r="T1086" s="15" t="n">
        <v>0</v>
      </c>
      <c r="U1086" s="15" t="n">
        <v>65200</v>
      </c>
      <c r="V1086">
        <f>IFERROR(VLOOKUP(D1086,Tablas_Equivalencia!$A$3:$B$8,2,FALSE),"Sin dato")</f>
        <v/>
      </c>
      <c r="W1086">
        <f>IFERROR(VLOOKUP(L1086,Tablas_Equivalencia!$D$3:$E$9,2,FALSE),"Sin dato")</f>
        <v/>
      </c>
      <c r="X1086">
        <f>IF(I1086=1,"Varón","Mujer")</f>
        <v/>
      </c>
      <c r="Y1086">
        <f>IFERROR(VLOOKUP(M1086,Tablas_Equivalencia!$G$3:$H$6,2,FALSE),"Sin dato")</f>
        <v/>
      </c>
      <c r="Z1086">
        <f>IF(J1086&lt;=24,"18-24","25-29")</f>
        <v/>
      </c>
      <c r="AA1086">
        <f>IF(M1086&lt;&gt;1,"",IF(P1086=2,1,0))</f>
        <v/>
      </c>
      <c r="AB1086">
        <f>IF(M1086&lt;&gt;1,"",IF(O1086&gt;=2,1,0))</f>
        <v/>
      </c>
      <c r="AC1086">
        <f>IF(M1086&lt;&gt;1,"",IF(OR(Q1086=999,Q1086=""),"",IF(OR(Q1086&lt;35,Q1086&gt;48),1,0)))</f>
        <v/>
      </c>
      <c r="AD1086">
        <f>IF(COUNT(AA1086:AC1086)&lt;3,"",SUM(AA1086:AC1086))</f>
        <v/>
      </c>
      <c r="AE1086">
        <f>IF(L1086&gt;=4,2,IF(L1086&gt;=2,1,0))</f>
        <v/>
      </c>
      <c r="AF1086">
        <f>IF(L1086&gt;=5,1,0)</f>
        <v/>
      </c>
      <c r="AG1086">
        <f>AE1086+AF1086</f>
        <v/>
      </c>
      <c r="AH1086" s="15">
        <f>IF(M1086&lt;&gt;1,"",IF(OR(R1086=-9,R1086=""),"",R1086))</f>
        <v/>
      </c>
      <c r="AI1086">
        <f>IF(M1086&lt;&gt;1,"",IF(OR(Q1086=999,Q1086=""),"",Q1086))</f>
        <v/>
      </c>
    </row>
    <row r="1087">
      <c r="A1087" t="inlineStr">
        <is>
          <t>TQRMNOP105746</t>
        </is>
      </c>
      <c r="B1087" t="n">
        <v>2025</v>
      </c>
      <c r="C1087" t="n">
        <v>1</v>
      </c>
      <c r="D1087" t="n">
        <v>42</v>
      </c>
      <c r="E1087" t="inlineStr">
        <is>
          <t>S</t>
        </is>
      </c>
      <c r="F1087" t="n">
        <v>10</v>
      </c>
      <c r="G1087" t="n">
        <v>773</v>
      </c>
      <c r="H1087" t="n">
        <v>1</v>
      </c>
      <c r="I1087" t="n">
        <v>2</v>
      </c>
      <c r="J1087" t="n">
        <v>29</v>
      </c>
      <c r="K1087" t="n">
        <v>1</v>
      </c>
      <c r="L1087" t="n">
        <v>5</v>
      </c>
      <c r="M1087" t="n">
        <v>1</v>
      </c>
      <c r="N1087" t="n">
        <v>3</v>
      </c>
      <c r="O1087" t="n">
        <v>1</v>
      </c>
      <c r="P1087" t="n">
        <v>1</v>
      </c>
      <c r="Q1087" t="n">
        <v>36</v>
      </c>
      <c r="R1087" s="15" t="n">
        <v>724000</v>
      </c>
      <c r="S1087" s="15" t="n">
        <v>47000</v>
      </c>
      <c r="T1087" s="15" t="n">
        <v>771000</v>
      </c>
      <c r="U1087" s="15" t="n">
        <v>206900</v>
      </c>
      <c r="V1087">
        <f>IFERROR(VLOOKUP(D1087,Tablas_Equivalencia!$A$3:$B$8,2,FALSE),"Sin dato")</f>
        <v/>
      </c>
      <c r="W1087">
        <f>IFERROR(VLOOKUP(L1087,Tablas_Equivalencia!$D$3:$E$9,2,FALSE),"Sin dato")</f>
        <v/>
      </c>
      <c r="X1087">
        <f>IF(I1087=1,"Varón","Mujer")</f>
        <v/>
      </c>
      <c r="Y1087">
        <f>IFERROR(VLOOKUP(M1087,Tablas_Equivalencia!$G$3:$H$6,2,FALSE),"Sin dato")</f>
        <v/>
      </c>
      <c r="Z1087">
        <f>IF(J1087&lt;=24,"18-24","25-29")</f>
        <v/>
      </c>
      <c r="AA1087">
        <f>IF(M1087&lt;&gt;1,"",IF(P1087=2,1,0))</f>
        <v/>
      </c>
      <c r="AB1087">
        <f>IF(M1087&lt;&gt;1,"",IF(O1087&gt;=2,1,0))</f>
        <v/>
      </c>
      <c r="AC1087">
        <f>IF(M1087&lt;&gt;1,"",IF(OR(Q1087=999,Q1087=""),"",IF(OR(Q1087&lt;35,Q1087&gt;48),1,0)))</f>
        <v/>
      </c>
      <c r="AD1087">
        <f>IF(COUNT(AA1087:AC1087)&lt;3,"",SUM(AA1087:AC1087))</f>
        <v/>
      </c>
      <c r="AE1087">
        <f>IF(L1087&gt;=4,2,IF(L1087&gt;=2,1,0))</f>
        <v/>
      </c>
      <c r="AF1087">
        <f>IF(L1087&gt;=5,1,0)</f>
        <v/>
      </c>
      <c r="AG1087">
        <f>AE1087+AF1087</f>
        <v/>
      </c>
      <c r="AH1087" s="15">
        <f>IF(M1087&lt;&gt;1,"",IF(OR(R1087=-9,R1087=""),"",R1087))</f>
        <v/>
      </c>
      <c r="AI1087">
        <f>IF(M1087&lt;&gt;1,"",IF(OR(Q1087=999,Q1087=""),"",Q1087))</f>
        <v/>
      </c>
    </row>
    <row r="1088">
      <c r="A1088" t="inlineStr">
        <is>
          <t>TQRMNOP105747</t>
        </is>
      </c>
      <c r="B1088" t="n">
        <v>2025</v>
      </c>
      <c r="C1088" t="n">
        <v>1</v>
      </c>
      <c r="D1088" t="n">
        <v>42</v>
      </c>
      <c r="E1088" t="inlineStr">
        <is>
          <t>S</t>
        </is>
      </c>
      <c r="F1088" t="n">
        <v>10</v>
      </c>
      <c r="G1088" t="n">
        <v>1117</v>
      </c>
      <c r="H1088" t="n">
        <v>3</v>
      </c>
      <c r="I1088" t="n">
        <v>2</v>
      </c>
      <c r="J1088" t="n">
        <v>23</v>
      </c>
      <c r="K1088" t="n">
        <v>2</v>
      </c>
      <c r="L1088" t="n">
        <v>4</v>
      </c>
      <c r="M1088" t="n">
        <v>1</v>
      </c>
      <c r="N1088" t="n">
        <v>3</v>
      </c>
      <c r="O1088" t="n">
        <v>2</v>
      </c>
      <c r="P1088" t="n">
        <v>2</v>
      </c>
      <c r="Q1088" t="n">
        <v>13</v>
      </c>
      <c r="R1088" s="15" t="n">
        <v>255000</v>
      </c>
      <c r="S1088" s="15" t="n">
        <v>0</v>
      </c>
      <c r="T1088" s="15" t="n">
        <v>255000</v>
      </c>
      <c r="U1088" s="15" t="n">
        <v>77800</v>
      </c>
      <c r="V1088">
        <f>IFERROR(VLOOKUP(D1088,Tablas_Equivalencia!$A$3:$B$8,2,FALSE),"Sin dato")</f>
        <v/>
      </c>
      <c r="W1088">
        <f>IFERROR(VLOOKUP(L1088,Tablas_Equivalencia!$D$3:$E$9,2,FALSE),"Sin dato")</f>
        <v/>
      </c>
      <c r="X1088">
        <f>IF(I1088=1,"Varón","Mujer")</f>
        <v/>
      </c>
      <c r="Y1088">
        <f>IFERROR(VLOOKUP(M1088,Tablas_Equivalencia!$G$3:$H$6,2,FALSE),"Sin dato")</f>
        <v/>
      </c>
      <c r="Z1088">
        <f>IF(J1088&lt;=24,"18-24","25-29")</f>
        <v/>
      </c>
      <c r="AA1088">
        <f>IF(M1088&lt;&gt;1,"",IF(P1088=2,1,0))</f>
        <v/>
      </c>
      <c r="AB1088">
        <f>IF(M1088&lt;&gt;1,"",IF(O1088&gt;=2,1,0))</f>
        <v/>
      </c>
      <c r="AC1088">
        <f>IF(M1088&lt;&gt;1,"",IF(OR(Q1088=999,Q1088=""),"",IF(OR(Q1088&lt;35,Q1088&gt;48),1,0)))</f>
        <v/>
      </c>
      <c r="AD1088">
        <f>IF(COUNT(AA1088:AC1088)&lt;3,"",SUM(AA1088:AC1088))</f>
        <v/>
      </c>
      <c r="AE1088">
        <f>IF(L1088&gt;=4,2,IF(L1088&gt;=2,1,0))</f>
        <v/>
      </c>
      <c r="AF1088">
        <f>IF(L1088&gt;=5,1,0)</f>
        <v/>
      </c>
      <c r="AG1088">
        <f>AE1088+AF1088</f>
        <v/>
      </c>
      <c r="AH1088" s="15">
        <f>IF(M1088&lt;&gt;1,"",IF(OR(R1088=-9,R1088=""),"",R1088))</f>
        <v/>
      </c>
      <c r="AI1088">
        <f>IF(M1088&lt;&gt;1,"",IF(OR(Q1088=999,Q1088=""),"",Q1088))</f>
        <v/>
      </c>
    </row>
    <row r="1089">
      <c r="A1089" t="inlineStr">
        <is>
          <t>TQRMNOP105748</t>
        </is>
      </c>
      <c r="B1089" t="n">
        <v>2025</v>
      </c>
      <c r="C1089" t="n">
        <v>1</v>
      </c>
      <c r="D1089" t="n">
        <v>1</v>
      </c>
      <c r="E1089" t="inlineStr">
        <is>
          <t>S</t>
        </is>
      </c>
      <c r="F1089" t="n">
        <v>33</v>
      </c>
      <c r="G1089" t="n">
        <v>1208</v>
      </c>
      <c r="H1089" t="n">
        <v>2</v>
      </c>
      <c r="I1089" t="n">
        <v>2</v>
      </c>
      <c r="J1089" t="n">
        <v>29</v>
      </c>
      <c r="K1089" t="n">
        <v>1</v>
      </c>
      <c r="L1089" t="n">
        <v>5</v>
      </c>
      <c r="M1089" t="n">
        <v>1</v>
      </c>
      <c r="N1089" t="n">
        <v>2</v>
      </c>
      <c r="O1089" t="n">
        <v>1</v>
      </c>
      <c r="P1089" t="n">
        <v>1</v>
      </c>
      <c r="Q1089" t="n">
        <v>47</v>
      </c>
      <c r="R1089" s="15" t="n">
        <v>1161000</v>
      </c>
      <c r="S1089" s="15" t="n">
        <v>0</v>
      </c>
      <c r="T1089" s="15" t="n">
        <v>1161000</v>
      </c>
      <c r="U1089" s="15" t="n">
        <v>123600</v>
      </c>
      <c r="V1089">
        <f>IFERROR(VLOOKUP(D1089,Tablas_Equivalencia!$A$3:$B$8,2,FALSE),"Sin dato")</f>
        <v/>
      </c>
      <c r="W1089">
        <f>IFERROR(VLOOKUP(L1089,Tablas_Equivalencia!$D$3:$E$9,2,FALSE),"Sin dato")</f>
        <v/>
      </c>
      <c r="X1089">
        <f>IF(I1089=1,"Varón","Mujer")</f>
        <v/>
      </c>
      <c r="Y1089">
        <f>IFERROR(VLOOKUP(M1089,Tablas_Equivalencia!$G$3:$H$6,2,FALSE),"Sin dato")</f>
        <v/>
      </c>
      <c r="Z1089">
        <f>IF(J1089&lt;=24,"18-24","25-29")</f>
        <v/>
      </c>
      <c r="AA1089">
        <f>IF(M1089&lt;&gt;1,"",IF(P1089=2,1,0))</f>
        <v/>
      </c>
      <c r="AB1089">
        <f>IF(M1089&lt;&gt;1,"",IF(O1089&gt;=2,1,0))</f>
        <v/>
      </c>
      <c r="AC1089">
        <f>IF(M1089&lt;&gt;1,"",IF(OR(Q1089=999,Q1089=""),"",IF(OR(Q1089&lt;35,Q1089&gt;48),1,0)))</f>
        <v/>
      </c>
      <c r="AD1089">
        <f>IF(COUNT(AA1089:AC1089)&lt;3,"",SUM(AA1089:AC1089))</f>
        <v/>
      </c>
      <c r="AE1089">
        <f>IF(L1089&gt;=4,2,IF(L1089&gt;=2,1,0))</f>
        <v/>
      </c>
      <c r="AF1089">
        <f>IF(L1089&gt;=5,1,0)</f>
        <v/>
      </c>
      <c r="AG1089">
        <f>AE1089+AF1089</f>
        <v/>
      </c>
      <c r="AH1089" s="15">
        <f>IF(M1089&lt;&gt;1,"",IF(OR(R1089=-9,R1089=""),"",R1089))</f>
        <v/>
      </c>
      <c r="AI1089">
        <f>IF(M1089&lt;&gt;1,"",IF(OR(Q1089=999,Q1089=""),"",Q1089))</f>
        <v/>
      </c>
    </row>
    <row r="1090">
      <c r="A1090" t="inlineStr">
        <is>
          <t>TQRMNOP105755</t>
        </is>
      </c>
      <c r="B1090" t="n">
        <v>2025</v>
      </c>
      <c r="C1090" t="n">
        <v>1</v>
      </c>
      <c r="D1090" t="n">
        <v>40</v>
      </c>
      <c r="E1090" t="inlineStr">
        <is>
          <t>N</t>
        </is>
      </c>
      <c r="F1090" t="n">
        <v>22</v>
      </c>
      <c r="G1090" t="n">
        <v>1225</v>
      </c>
      <c r="H1090" t="n">
        <v>1</v>
      </c>
      <c r="I1090" t="n">
        <v>2</v>
      </c>
      <c r="J1090" t="n">
        <v>27</v>
      </c>
      <c r="K1090" t="n">
        <v>2</v>
      </c>
      <c r="L1090" t="n">
        <v>4</v>
      </c>
      <c r="M1090" t="n">
        <v>3</v>
      </c>
      <c r="R1090" s="15" t="n">
        <v>0</v>
      </c>
      <c r="S1090" s="15" t="n">
        <v>34000</v>
      </c>
      <c r="T1090" s="15" t="n">
        <v>34000</v>
      </c>
      <c r="U1090" s="15" t="n">
        <v>380400</v>
      </c>
      <c r="V1090">
        <f>IFERROR(VLOOKUP(D1090,Tablas_Equivalencia!$A$3:$B$8,2,FALSE),"Sin dato")</f>
        <v/>
      </c>
      <c r="W1090">
        <f>IFERROR(VLOOKUP(L1090,Tablas_Equivalencia!$D$3:$E$9,2,FALSE),"Sin dato")</f>
        <v/>
      </c>
      <c r="X1090">
        <f>IF(I1090=1,"Varón","Mujer")</f>
        <v/>
      </c>
      <c r="Y1090">
        <f>IFERROR(VLOOKUP(M1090,Tablas_Equivalencia!$G$3:$H$6,2,FALSE),"Sin dato")</f>
        <v/>
      </c>
      <c r="Z1090">
        <f>IF(J1090&lt;=24,"18-24","25-29")</f>
        <v/>
      </c>
      <c r="AA1090">
        <f>IF(M1090&lt;&gt;1,"",IF(P1090=2,1,0))</f>
        <v/>
      </c>
      <c r="AB1090">
        <f>IF(M1090&lt;&gt;1,"",IF(O1090&gt;=2,1,0))</f>
        <v/>
      </c>
      <c r="AC1090">
        <f>IF(M1090&lt;&gt;1,"",IF(OR(Q1090=999,Q1090=""),"",IF(OR(Q1090&lt;35,Q1090&gt;48),1,0)))</f>
        <v/>
      </c>
      <c r="AD1090">
        <f>IF(COUNT(AA1090:AC1090)&lt;3,"",SUM(AA1090:AC1090))</f>
        <v/>
      </c>
      <c r="AE1090">
        <f>IF(L1090&gt;=4,2,IF(L1090&gt;=2,1,0))</f>
        <v/>
      </c>
      <c r="AF1090">
        <f>IF(L1090&gt;=5,1,0)</f>
        <v/>
      </c>
      <c r="AG1090">
        <f>AE1090+AF1090</f>
        <v/>
      </c>
      <c r="AH1090" s="15">
        <f>IF(M1090&lt;&gt;1,"",IF(OR(R1090=-9,R1090=""),"",R1090))</f>
        <v/>
      </c>
      <c r="AI1090">
        <f>IF(M1090&lt;&gt;1,"",IF(OR(Q1090=999,Q1090=""),"",Q1090))</f>
        <v/>
      </c>
    </row>
    <row r="1091">
      <c r="A1091" t="inlineStr">
        <is>
          <t>TQRMNOP105759</t>
        </is>
      </c>
      <c r="B1091" t="n">
        <v>2025</v>
      </c>
      <c r="C1091" t="n">
        <v>1</v>
      </c>
      <c r="D1091" t="n">
        <v>40</v>
      </c>
      <c r="E1091" t="inlineStr">
        <is>
          <t>N</t>
        </is>
      </c>
      <c r="F1091" t="n">
        <v>23</v>
      </c>
      <c r="G1091" t="n">
        <v>1305</v>
      </c>
      <c r="H1091" t="n">
        <v>10</v>
      </c>
      <c r="I1091" t="n">
        <v>1</v>
      </c>
      <c r="J1091" t="n">
        <v>27</v>
      </c>
      <c r="K1091" t="n">
        <v>2</v>
      </c>
      <c r="L1091" t="n">
        <v>4</v>
      </c>
      <c r="M1091" t="n">
        <v>2</v>
      </c>
      <c r="R1091" s="15" t="n">
        <v>0</v>
      </c>
      <c r="S1091" s="15" t="n">
        <v>0</v>
      </c>
      <c r="T1091" s="15" t="n">
        <v>0</v>
      </c>
      <c r="U1091" s="15" t="n">
        <v>293300</v>
      </c>
      <c r="V1091">
        <f>IFERROR(VLOOKUP(D1091,Tablas_Equivalencia!$A$3:$B$8,2,FALSE),"Sin dato")</f>
        <v/>
      </c>
      <c r="W1091">
        <f>IFERROR(VLOOKUP(L1091,Tablas_Equivalencia!$D$3:$E$9,2,FALSE),"Sin dato")</f>
        <v/>
      </c>
      <c r="X1091">
        <f>IF(I1091=1,"Varón","Mujer")</f>
        <v/>
      </c>
      <c r="Y1091">
        <f>IFERROR(VLOOKUP(M1091,Tablas_Equivalencia!$G$3:$H$6,2,FALSE),"Sin dato")</f>
        <v/>
      </c>
      <c r="Z1091">
        <f>IF(J1091&lt;=24,"18-24","25-29")</f>
        <v/>
      </c>
      <c r="AA1091">
        <f>IF(M1091&lt;&gt;1,"",IF(P1091=2,1,0))</f>
        <v/>
      </c>
      <c r="AB1091">
        <f>IF(M1091&lt;&gt;1,"",IF(O1091&gt;=2,1,0))</f>
        <v/>
      </c>
      <c r="AC1091">
        <f>IF(M1091&lt;&gt;1,"",IF(OR(Q1091=999,Q1091=""),"",IF(OR(Q1091&lt;35,Q1091&gt;48),1,0)))</f>
        <v/>
      </c>
      <c r="AD1091">
        <f>IF(COUNT(AA1091:AC1091)&lt;3,"",SUM(AA1091:AC1091))</f>
        <v/>
      </c>
      <c r="AE1091">
        <f>IF(L1091&gt;=4,2,IF(L1091&gt;=2,1,0))</f>
        <v/>
      </c>
      <c r="AF1091">
        <f>IF(L1091&gt;=5,1,0)</f>
        <v/>
      </c>
      <c r="AG1091">
        <f>AE1091+AF1091</f>
        <v/>
      </c>
      <c r="AH1091" s="15">
        <f>IF(M1091&lt;&gt;1,"",IF(OR(R1091=-9,R1091=""),"",R1091))</f>
        <v/>
      </c>
      <c r="AI1091">
        <f>IF(M1091&lt;&gt;1,"",IF(OR(Q1091=999,Q1091=""),"",Q1091))</f>
        <v/>
      </c>
    </row>
    <row r="1092">
      <c r="A1092" t="inlineStr">
        <is>
          <t>TQRMNOP105761</t>
        </is>
      </c>
      <c r="B1092" t="n">
        <v>2025</v>
      </c>
      <c r="C1092" t="n">
        <v>1</v>
      </c>
      <c r="D1092" t="n">
        <v>41</v>
      </c>
      <c r="E1092" t="inlineStr">
        <is>
          <t>N</t>
        </is>
      </c>
      <c r="F1092" t="n">
        <v>15</v>
      </c>
      <c r="G1092" t="n">
        <v>1153</v>
      </c>
      <c r="H1092" t="n">
        <v>3</v>
      </c>
      <c r="I1092" t="n">
        <v>2</v>
      </c>
      <c r="J1092" t="n">
        <v>18</v>
      </c>
      <c r="K1092" t="n">
        <v>2</v>
      </c>
      <c r="L1092" t="n">
        <v>4</v>
      </c>
      <c r="M1092" t="n">
        <v>2</v>
      </c>
      <c r="R1092" s="15" t="n">
        <v>0</v>
      </c>
      <c r="S1092" s="15" t="n">
        <v>167000</v>
      </c>
      <c r="T1092" s="15" t="n">
        <v>167000</v>
      </c>
      <c r="U1092" s="15" t="n">
        <v>187900</v>
      </c>
      <c r="V1092">
        <f>IFERROR(VLOOKUP(D1092,Tablas_Equivalencia!$A$3:$B$8,2,FALSE),"Sin dato")</f>
        <v/>
      </c>
      <c r="W1092">
        <f>IFERROR(VLOOKUP(L1092,Tablas_Equivalencia!$D$3:$E$9,2,FALSE),"Sin dato")</f>
        <v/>
      </c>
      <c r="X1092">
        <f>IF(I1092=1,"Varón","Mujer")</f>
        <v/>
      </c>
      <c r="Y1092">
        <f>IFERROR(VLOOKUP(M1092,Tablas_Equivalencia!$G$3:$H$6,2,FALSE),"Sin dato")</f>
        <v/>
      </c>
      <c r="Z1092">
        <f>IF(J1092&lt;=24,"18-24","25-29")</f>
        <v/>
      </c>
      <c r="AA1092">
        <f>IF(M1092&lt;&gt;1,"",IF(P1092=2,1,0))</f>
        <v/>
      </c>
      <c r="AB1092">
        <f>IF(M1092&lt;&gt;1,"",IF(O1092&gt;=2,1,0))</f>
        <v/>
      </c>
      <c r="AC1092">
        <f>IF(M1092&lt;&gt;1,"",IF(OR(Q1092=999,Q1092=""),"",IF(OR(Q1092&lt;35,Q1092&gt;48),1,0)))</f>
        <v/>
      </c>
      <c r="AD1092">
        <f>IF(COUNT(AA1092:AC1092)&lt;3,"",SUM(AA1092:AC1092))</f>
        <v/>
      </c>
      <c r="AE1092">
        <f>IF(L1092&gt;=4,2,IF(L1092&gt;=2,1,0))</f>
        <v/>
      </c>
      <c r="AF1092">
        <f>IF(L1092&gt;=5,1,0)</f>
        <v/>
      </c>
      <c r="AG1092">
        <f>AE1092+AF1092</f>
        <v/>
      </c>
      <c r="AH1092" s="15">
        <f>IF(M1092&lt;&gt;1,"",IF(OR(R1092=-9,R1092=""),"",R1092))</f>
        <v/>
      </c>
      <c r="AI1092">
        <f>IF(M1092&lt;&gt;1,"",IF(OR(Q1092=999,Q1092=""),"",Q1092))</f>
        <v/>
      </c>
    </row>
    <row r="1093">
      <c r="A1093" t="inlineStr">
        <is>
          <t>TQRMNOP105772</t>
        </is>
      </c>
      <c r="B1093" t="n">
        <v>2025</v>
      </c>
      <c r="C1093" t="n">
        <v>1</v>
      </c>
      <c r="D1093" t="n">
        <v>1</v>
      </c>
      <c r="E1093" t="inlineStr">
        <is>
          <t>S</t>
        </is>
      </c>
      <c r="F1093" t="n">
        <v>33</v>
      </c>
      <c r="G1093" t="n">
        <v>1925</v>
      </c>
      <c r="H1093" t="n">
        <v>3</v>
      </c>
      <c r="I1093" t="n">
        <v>1</v>
      </c>
      <c r="J1093" t="n">
        <v>18</v>
      </c>
      <c r="K1093" t="n">
        <v>2</v>
      </c>
      <c r="L1093" t="n">
        <v>3</v>
      </c>
      <c r="M1093" t="n">
        <v>2</v>
      </c>
      <c r="R1093" s="15" t="n">
        <v>0</v>
      </c>
      <c r="S1093" s="15" t="n">
        <v>0</v>
      </c>
      <c r="T1093" s="15" t="n">
        <v>0</v>
      </c>
      <c r="U1093" s="15" t="n">
        <v>124400</v>
      </c>
      <c r="V1093">
        <f>IFERROR(VLOOKUP(D1093,Tablas_Equivalencia!$A$3:$B$8,2,FALSE),"Sin dato")</f>
        <v/>
      </c>
      <c r="W1093">
        <f>IFERROR(VLOOKUP(L1093,Tablas_Equivalencia!$D$3:$E$9,2,FALSE),"Sin dato")</f>
        <v/>
      </c>
      <c r="X1093">
        <f>IF(I1093=1,"Varón","Mujer")</f>
        <v/>
      </c>
      <c r="Y1093">
        <f>IFERROR(VLOOKUP(M1093,Tablas_Equivalencia!$G$3:$H$6,2,FALSE),"Sin dato")</f>
        <v/>
      </c>
      <c r="Z1093">
        <f>IF(J1093&lt;=24,"18-24","25-29")</f>
        <v/>
      </c>
      <c r="AA1093">
        <f>IF(M1093&lt;&gt;1,"",IF(P1093=2,1,0))</f>
        <v/>
      </c>
      <c r="AB1093">
        <f>IF(M1093&lt;&gt;1,"",IF(O1093&gt;=2,1,0))</f>
        <v/>
      </c>
      <c r="AC1093">
        <f>IF(M1093&lt;&gt;1,"",IF(OR(Q1093=999,Q1093=""),"",IF(OR(Q1093&lt;35,Q1093&gt;48),1,0)))</f>
        <v/>
      </c>
      <c r="AD1093">
        <f>IF(COUNT(AA1093:AC1093)&lt;3,"",SUM(AA1093:AC1093))</f>
        <v/>
      </c>
      <c r="AE1093">
        <f>IF(L1093&gt;=4,2,IF(L1093&gt;=2,1,0))</f>
        <v/>
      </c>
      <c r="AF1093">
        <f>IF(L1093&gt;=5,1,0)</f>
        <v/>
      </c>
      <c r="AG1093">
        <f>AE1093+AF1093</f>
        <v/>
      </c>
      <c r="AH1093" s="15">
        <f>IF(M1093&lt;&gt;1,"",IF(OR(R1093=-9,R1093=""),"",R1093))</f>
        <v/>
      </c>
      <c r="AI1093">
        <f>IF(M1093&lt;&gt;1,"",IF(OR(Q1093=999,Q1093=""),"",Q1093))</f>
        <v/>
      </c>
    </row>
    <row r="1094">
      <c r="A1094" t="inlineStr">
        <is>
          <t>TQRMNOP105788</t>
        </is>
      </c>
      <c r="B1094" t="n">
        <v>2025</v>
      </c>
      <c r="C1094" t="n">
        <v>1</v>
      </c>
      <c r="D1094" t="n">
        <v>42</v>
      </c>
      <c r="E1094" t="inlineStr">
        <is>
          <t>N</t>
        </is>
      </c>
      <c r="F1094" t="n">
        <v>25</v>
      </c>
      <c r="G1094" t="n">
        <v>1215</v>
      </c>
      <c r="H1094" t="n">
        <v>1</v>
      </c>
      <c r="I1094" t="n">
        <v>1</v>
      </c>
      <c r="J1094" t="n">
        <v>28</v>
      </c>
      <c r="K1094" t="n">
        <v>1</v>
      </c>
      <c r="L1094" t="n">
        <v>4</v>
      </c>
      <c r="M1094" t="n">
        <v>1</v>
      </c>
      <c r="N1094" t="n">
        <v>3</v>
      </c>
      <c r="O1094" t="n">
        <v>2</v>
      </c>
      <c r="P1094" t="n">
        <v>2</v>
      </c>
      <c r="Q1094" t="n">
        <v>49</v>
      </c>
      <c r="R1094" s="15" t="n">
        <v>728000</v>
      </c>
      <c r="S1094" s="15" t="n">
        <v>87000</v>
      </c>
      <c r="T1094" s="15" t="n">
        <v>815000</v>
      </c>
      <c r="U1094" s="15" t="n">
        <v>77400</v>
      </c>
      <c r="V1094">
        <f>IFERROR(VLOOKUP(D1094,Tablas_Equivalencia!$A$3:$B$8,2,FALSE),"Sin dato")</f>
        <v/>
      </c>
      <c r="W1094">
        <f>IFERROR(VLOOKUP(L1094,Tablas_Equivalencia!$D$3:$E$9,2,FALSE),"Sin dato")</f>
        <v/>
      </c>
      <c r="X1094">
        <f>IF(I1094=1,"Varón","Mujer")</f>
        <v/>
      </c>
      <c r="Y1094">
        <f>IFERROR(VLOOKUP(M1094,Tablas_Equivalencia!$G$3:$H$6,2,FALSE),"Sin dato")</f>
        <v/>
      </c>
      <c r="Z1094">
        <f>IF(J1094&lt;=24,"18-24","25-29")</f>
        <v/>
      </c>
      <c r="AA1094">
        <f>IF(M1094&lt;&gt;1,"",IF(P1094=2,1,0))</f>
        <v/>
      </c>
      <c r="AB1094">
        <f>IF(M1094&lt;&gt;1,"",IF(O1094&gt;=2,1,0))</f>
        <v/>
      </c>
      <c r="AC1094">
        <f>IF(M1094&lt;&gt;1,"",IF(OR(Q1094=999,Q1094=""),"",IF(OR(Q1094&lt;35,Q1094&gt;48),1,0)))</f>
        <v/>
      </c>
      <c r="AD1094">
        <f>IF(COUNT(AA1094:AC1094)&lt;3,"",SUM(AA1094:AC1094))</f>
        <v/>
      </c>
      <c r="AE1094">
        <f>IF(L1094&gt;=4,2,IF(L1094&gt;=2,1,0))</f>
        <v/>
      </c>
      <c r="AF1094">
        <f>IF(L1094&gt;=5,1,0)</f>
        <v/>
      </c>
      <c r="AG1094">
        <f>AE1094+AF1094</f>
        <v/>
      </c>
      <c r="AH1094" s="15">
        <f>IF(M1094&lt;&gt;1,"",IF(OR(R1094=-9,R1094=""),"",R1094))</f>
        <v/>
      </c>
      <c r="AI1094">
        <f>IF(M1094&lt;&gt;1,"",IF(OR(Q1094=999,Q1094=""),"",Q1094))</f>
        <v/>
      </c>
    </row>
    <row r="1095">
      <c r="A1095" t="inlineStr">
        <is>
          <t>TQRMNOP105800</t>
        </is>
      </c>
      <c r="B1095" t="n">
        <v>2025</v>
      </c>
      <c r="C1095" t="n">
        <v>1</v>
      </c>
      <c r="D1095" t="n">
        <v>43</v>
      </c>
      <c r="E1095" t="inlineStr">
        <is>
          <t>S</t>
        </is>
      </c>
      <c r="F1095" t="n">
        <v>19</v>
      </c>
      <c r="G1095" t="n">
        <v>1031</v>
      </c>
      <c r="H1095" t="n">
        <v>2</v>
      </c>
      <c r="I1095" t="n">
        <v>2</v>
      </c>
      <c r="J1095" t="n">
        <v>19</v>
      </c>
      <c r="K1095" t="n">
        <v>1</v>
      </c>
      <c r="L1095" t="n">
        <v>5</v>
      </c>
      <c r="M1095" t="n">
        <v>2</v>
      </c>
      <c r="R1095" s="15" t="n">
        <v>0</v>
      </c>
      <c r="S1095" s="15" t="n">
        <v>0</v>
      </c>
      <c r="T1095" s="15" t="n">
        <v>0</v>
      </c>
      <c r="U1095" s="15" t="n">
        <v>298200</v>
      </c>
      <c r="V1095">
        <f>IFERROR(VLOOKUP(D1095,Tablas_Equivalencia!$A$3:$B$8,2,FALSE),"Sin dato")</f>
        <v/>
      </c>
      <c r="W1095">
        <f>IFERROR(VLOOKUP(L1095,Tablas_Equivalencia!$D$3:$E$9,2,FALSE),"Sin dato")</f>
        <v/>
      </c>
      <c r="X1095">
        <f>IF(I1095=1,"Varón","Mujer")</f>
        <v/>
      </c>
      <c r="Y1095">
        <f>IFERROR(VLOOKUP(M1095,Tablas_Equivalencia!$G$3:$H$6,2,FALSE),"Sin dato")</f>
        <v/>
      </c>
      <c r="Z1095">
        <f>IF(J1095&lt;=24,"18-24","25-29")</f>
        <v/>
      </c>
      <c r="AA1095">
        <f>IF(M1095&lt;&gt;1,"",IF(P1095=2,1,0))</f>
        <v/>
      </c>
      <c r="AB1095">
        <f>IF(M1095&lt;&gt;1,"",IF(O1095&gt;=2,1,0))</f>
        <v/>
      </c>
      <c r="AC1095">
        <f>IF(M1095&lt;&gt;1,"",IF(OR(Q1095=999,Q1095=""),"",IF(OR(Q1095&lt;35,Q1095&gt;48),1,0)))</f>
        <v/>
      </c>
      <c r="AD1095">
        <f>IF(COUNT(AA1095:AC1095)&lt;3,"",SUM(AA1095:AC1095))</f>
        <v/>
      </c>
      <c r="AE1095">
        <f>IF(L1095&gt;=4,2,IF(L1095&gt;=2,1,0))</f>
        <v/>
      </c>
      <c r="AF1095">
        <f>IF(L1095&gt;=5,1,0)</f>
        <v/>
      </c>
      <c r="AG1095">
        <f>AE1095+AF1095</f>
        <v/>
      </c>
      <c r="AH1095" s="15">
        <f>IF(M1095&lt;&gt;1,"",IF(OR(R1095=-9,R1095=""),"",R1095))</f>
        <v/>
      </c>
      <c r="AI1095">
        <f>IF(M1095&lt;&gt;1,"",IF(OR(Q1095=999,Q1095=""),"",Q1095))</f>
        <v/>
      </c>
    </row>
    <row r="1096">
      <c r="A1096" t="inlineStr">
        <is>
          <t>TQRMNOP105802</t>
        </is>
      </c>
      <c r="B1096" t="n">
        <v>2025</v>
      </c>
      <c r="C1096" t="n">
        <v>1</v>
      </c>
      <c r="D1096" t="n">
        <v>43</v>
      </c>
      <c r="E1096" t="inlineStr">
        <is>
          <t>N</t>
        </is>
      </c>
      <c r="F1096" t="n">
        <v>34</v>
      </c>
      <c r="G1096" t="n">
        <v>1530</v>
      </c>
      <c r="H1096" t="n">
        <v>2</v>
      </c>
      <c r="I1096" t="n">
        <v>2</v>
      </c>
      <c r="J1096" t="n">
        <v>24</v>
      </c>
      <c r="K1096" t="n">
        <v>1</v>
      </c>
      <c r="L1096" t="n">
        <v>6</v>
      </c>
      <c r="M1096" t="n">
        <v>1</v>
      </c>
      <c r="N1096" t="n">
        <v>3</v>
      </c>
      <c r="O1096" t="n">
        <v>2</v>
      </c>
      <c r="P1096" t="n">
        <v>2</v>
      </c>
      <c r="Q1096" t="n">
        <v>28</v>
      </c>
      <c r="R1096" s="15" t="n">
        <v>482000</v>
      </c>
      <c r="S1096" s="15" t="n">
        <v>38000</v>
      </c>
      <c r="T1096" s="15" t="n">
        <v>520000</v>
      </c>
      <c r="U1096" s="15" t="n">
        <v>141200</v>
      </c>
      <c r="V1096">
        <f>IFERROR(VLOOKUP(D1096,Tablas_Equivalencia!$A$3:$B$8,2,FALSE),"Sin dato")</f>
        <v/>
      </c>
      <c r="W1096">
        <f>IFERROR(VLOOKUP(L1096,Tablas_Equivalencia!$D$3:$E$9,2,FALSE),"Sin dato")</f>
        <v/>
      </c>
      <c r="X1096">
        <f>IF(I1096=1,"Varón","Mujer")</f>
        <v/>
      </c>
      <c r="Y1096">
        <f>IFERROR(VLOOKUP(M1096,Tablas_Equivalencia!$G$3:$H$6,2,FALSE),"Sin dato")</f>
        <v/>
      </c>
      <c r="Z1096">
        <f>IF(J1096&lt;=24,"18-24","25-29")</f>
        <v/>
      </c>
      <c r="AA1096">
        <f>IF(M1096&lt;&gt;1,"",IF(P1096=2,1,0))</f>
        <v/>
      </c>
      <c r="AB1096">
        <f>IF(M1096&lt;&gt;1,"",IF(O1096&gt;=2,1,0))</f>
        <v/>
      </c>
      <c r="AC1096">
        <f>IF(M1096&lt;&gt;1,"",IF(OR(Q1096=999,Q1096=""),"",IF(OR(Q1096&lt;35,Q1096&gt;48),1,0)))</f>
        <v/>
      </c>
      <c r="AD1096">
        <f>IF(COUNT(AA1096:AC1096)&lt;3,"",SUM(AA1096:AC1096))</f>
        <v/>
      </c>
      <c r="AE1096">
        <f>IF(L1096&gt;=4,2,IF(L1096&gt;=2,1,0))</f>
        <v/>
      </c>
      <c r="AF1096">
        <f>IF(L1096&gt;=5,1,0)</f>
        <v/>
      </c>
      <c r="AG1096">
        <f>AE1096+AF1096</f>
        <v/>
      </c>
      <c r="AH1096" s="15">
        <f>IF(M1096&lt;&gt;1,"",IF(OR(R1096=-9,R1096=""),"",R1096))</f>
        <v/>
      </c>
      <c r="AI1096">
        <f>IF(M1096&lt;&gt;1,"",IF(OR(Q1096=999,Q1096=""),"",Q1096))</f>
        <v/>
      </c>
    </row>
    <row r="1097">
      <c r="A1097" t="inlineStr">
        <is>
          <t>TQRMNOP105814</t>
        </is>
      </c>
      <c r="B1097" t="n">
        <v>2025</v>
      </c>
      <c r="C1097" t="n">
        <v>1</v>
      </c>
      <c r="D1097" t="n">
        <v>1</v>
      </c>
      <c r="E1097" t="inlineStr">
        <is>
          <t>S</t>
        </is>
      </c>
      <c r="F1097" t="n">
        <v>33</v>
      </c>
      <c r="G1097" t="n">
        <v>1306</v>
      </c>
      <c r="H1097" t="n">
        <v>3</v>
      </c>
      <c r="I1097" t="n">
        <v>2</v>
      </c>
      <c r="J1097" t="n">
        <v>29</v>
      </c>
      <c r="K1097" t="n">
        <v>2</v>
      </c>
      <c r="L1097" t="n">
        <v>6</v>
      </c>
      <c r="M1097" t="n">
        <v>3</v>
      </c>
      <c r="R1097" s="15" t="n">
        <v>0</v>
      </c>
      <c r="S1097" s="15" t="n">
        <v>0</v>
      </c>
      <c r="T1097" s="15" t="n">
        <v>0</v>
      </c>
      <c r="U1097" s="15" t="n">
        <v>161400</v>
      </c>
      <c r="V1097">
        <f>IFERROR(VLOOKUP(D1097,Tablas_Equivalencia!$A$3:$B$8,2,FALSE),"Sin dato")</f>
        <v/>
      </c>
      <c r="W1097">
        <f>IFERROR(VLOOKUP(L1097,Tablas_Equivalencia!$D$3:$E$9,2,FALSE),"Sin dato")</f>
        <v/>
      </c>
      <c r="X1097">
        <f>IF(I1097=1,"Varón","Mujer")</f>
        <v/>
      </c>
      <c r="Y1097">
        <f>IFERROR(VLOOKUP(M1097,Tablas_Equivalencia!$G$3:$H$6,2,FALSE),"Sin dato")</f>
        <v/>
      </c>
      <c r="Z1097">
        <f>IF(J1097&lt;=24,"18-24","25-29")</f>
        <v/>
      </c>
      <c r="AA1097">
        <f>IF(M1097&lt;&gt;1,"",IF(P1097=2,1,0))</f>
        <v/>
      </c>
      <c r="AB1097">
        <f>IF(M1097&lt;&gt;1,"",IF(O1097&gt;=2,1,0))</f>
        <v/>
      </c>
      <c r="AC1097">
        <f>IF(M1097&lt;&gt;1,"",IF(OR(Q1097=999,Q1097=""),"",IF(OR(Q1097&lt;35,Q1097&gt;48),1,0)))</f>
        <v/>
      </c>
      <c r="AD1097">
        <f>IF(COUNT(AA1097:AC1097)&lt;3,"",SUM(AA1097:AC1097))</f>
        <v/>
      </c>
      <c r="AE1097">
        <f>IF(L1097&gt;=4,2,IF(L1097&gt;=2,1,0))</f>
        <v/>
      </c>
      <c r="AF1097">
        <f>IF(L1097&gt;=5,1,0)</f>
        <v/>
      </c>
      <c r="AG1097">
        <f>AE1097+AF1097</f>
        <v/>
      </c>
      <c r="AH1097" s="15">
        <f>IF(M1097&lt;&gt;1,"",IF(OR(R1097=-9,R1097=""),"",R1097))</f>
        <v/>
      </c>
      <c r="AI1097">
        <f>IF(M1097&lt;&gt;1,"",IF(OR(Q1097=999,Q1097=""),"",Q1097))</f>
        <v/>
      </c>
    </row>
    <row r="1098">
      <c r="A1098" t="inlineStr">
        <is>
          <t>TQRMNOP105824</t>
        </is>
      </c>
      <c r="B1098" t="n">
        <v>2025</v>
      </c>
      <c r="C1098" t="n">
        <v>1</v>
      </c>
      <c r="D1098" t="n">
        <v>43</v>
      </c>
      <c r="E1098" t="inlineStr">
        <is>
          <t>N</t>
        </is>
      </c>
      <c r="F1098" t="n">
        <v>29</v>
      </c>
      <c r="G1098" t="n">
        <v>1470</v>
      </c>
      <c r="H1098" t="n">
        <v>1</v>
      </c>
      <c r="I1098" t="n">
        <v>1</v>
      </c>
      <c r="J1098" t="n">
        <v>22</v>
      </c>
      <c r="K1098" t="n">
        <v>1</v>
      </c>
      <c r="L1098" t="n">
        <v>4</v>
      </c>
      <c r="M1098" t="n">
        <v>1</v>
      </c>
      <c r="N1098" t="n">
        <v>3</v>
      </c>
      <c r="O1098" t="n">
        <v>1</v>
      </c>
      <c r="P1098" t="n">
        <v>1</v>
      </c>
      <c r="Q1098" t="n">
        <v>37</v>
      </c>
      <c r="R1098" s="15" t="n">
        <v>1313000</v>
      </c>
      <c r="S1098" s="15" t="n">
        <v>0</v>
      </c>
      <c r="T1098" s="15" t="n">
        <v>1313000</v>
      </c>
      <c r="U1098" s="15" t="n">
        <v>146600</v>
      </c>
      <c r="V1098">
        <f>IFERROR(VLOOKUP(D1098,Tablas_Equivalencia!$A$3:$B$8,2,FALSE),"Sin dato")</f>
        <v/>
      </c>
      <c r="W1098">
        <f>IFERROR(VLOOKUP(L1098,Tablas_Equivalencia!$D$3:$E$9,2,FALSE),"Sin dato")</f>
        <v/>
      </c>
      <c r="X1098">
        <f>IF(I1098=1,"Varón","Mujer")</f>
        <v/>
      </c>
      <c r="Y1098">
        <f>IFERROR(VLOOKUP(M1098,Tablas_Equivalencia!$G$3:$H$6,2,FALSE),"Sin dato")</f>
        <v/>
      </c>
      <c r="Z1098">
        <f>IF(J1098&lt;=24,"18-24","25-29")</f>
        <v/>
      </c>
      <c r="AA1098">
        <f>IF(M1098&lt;&gt;1,"",IF(P1098=2,1,0))</f>
        <v/>
      </c>
      <c r="AB1098">
        <f>IF(M1098&lt;&gt;1,"",IF(O1098&gt;=2,1,0))</f>
        <v/>
      </c>
      <c r="AC1098">
        <f>IF(M1098&lt;&gt;1,"",IF(OR(Q1098=999,Q1098=""),"",IF(OR(Q1098&lt;35,Q1098&gt;48),1,0)))</f>
        <v/>
      </c>
      <c r="AD1098">
        <f>IF(COUNT(AA1098:AC1098)&lt;3,"",SUM(AA1098:AC1098))</f>
        <v/>
      </c>
      <c r="AE1098">
        <f>IF(L1098&gt;=4,2,IF(L1098&gt;=2,1,0))</f>
        <v/>
      </c>
      <c r="AF1098">
        <f>IF(L1098&gt;=5,1,0)</f>
        <v/>
      </c>
      <c r="AG1098">
        <f>AE1098+AF1098</f>
        <v/>
      </c>
      <c r="AH1098" s="15">
        <f>IF(M1098&lt;&gt;1,"",IF(OR(R1098=-9,R1098=""),"",R1098))</f>
        <v/>
      </c>
      <c r="AI1098">
        <f>IF(M1098&lt;&gt;1,"",IF(OR(Q1098=999,Q1098=""),"",Q1098))</f>
        <v/>
      </c>
    </row>
    <row r="1099">
      <c r="A1099" t="inlineStr">
        <is>
          <t>TQRMNOP105825</t>
        </is>
      </c>
      <c r="B1099" t="n">
        <v>2025</v>
      </c>
      <c r="C1099" t="n">
        <v>1</v>
      </c>
      <c r="D1099" t="n">
        <v>1</v>
      </c>
      <c r="E1099" t="inlineStr">
        <is>
          <t>S</t>
        </is>
      </c>
      <c r="F1099" t="n">
        <v>33</v>
      </c>
      <c r="G1099" t="n">
        <v>444</v>
      </c>
      <c r="H1099" t="n">
        <v>2</v>
      </c>
      <c r="I1099" t="n">
        <v>1</v>
      </c>
      <c r="J1099" t="n">
        <v>22</v>
      </c>
      <c r="K1099" t="n">
        <v>1</v>
      </c>
      <c r="L1099" t="n">
        <v>5</v>
      </c>
      <c r="M1099" t="n">
        <v>1</v>
      </c>
      <c r="N1099" t="n">
        <v>3</v>
      </c>
      <c r="O1099" t="n">
        <v>2</v>
      </c>
      <c r="P1099" t="n">
        <v>2</v>
      </c>
      <c r="Q1099" t="n">
        <v>20</v>
      </c>
      <c r="R1099" s="15" t="n">
        <v>535000</v>
      </c>
      <c r="S1099" s="15" t="n">
        <v>0</v>
      </c>
      <c r="T1099" s="15" t="n">
        <v>535000</v>
      </c>
      <c r="U1099" s="15" t="n">
        <v>244800</v>
      </c>
      <c r="V1099">
        <f>IFERROR(VLOOKUP(D1099,Tablas_Equivalencia!$A$3:$B$8,2,FALSE),"Sin dato")</f>
        <v/>
      </c>
      <c r="W1099">
        <f>IFERROR(VLOOKUP(L1099,Tablas_Equivalencia!$D$3:$E$9,2,FALSE),"Sin dato")</f>
        <v/>
      </c>
      <c r="X1099">
        <f>IF(I1099=1,"Varón","Mujer")</f>
        <v/>
      </c>
      <c r="Y1099">
        <f>IFERROR(VLOOKUP(M1099,Tablas_Equivalencia!$G$3:$H$6,2,FALSE),"Sin dato")</f>
        <v/>
      </c>
      <c r="Z1099">
        <f>IF(J1099&lt;=24,"18-24","25-29")</f>
        <v/>
      </c>
      <c r="AA1099">
        <f>IF(M1099&lt;&gt;1,"",IF(P1099=2,1,0))</f>
        <v/>
      </c>
      <c r="AB1099">
        <f>IF(M1099&lt;&gt;1,"",IF(O1099&gt;=2,1,0))</f>
        <v/>
      </c>
      <c r="AC1099">
        <f>IF(M1099&lt;&gt;1,"",IF(OR(Q1099=999,Q1099=""),"",IF(OR(Q1099&lt;35,Q1099&gt;48),1,0)))</f>
        <v/>
      </c>
      <c r="AD1099">
        <f>IF(COUNT(AA1099:AC1099)&lt;3,"",SUM(AA1099:AC1099))</f>
        <v/>
      </c>
      <c r="AE1099">
        <f>IF(L1099&gt;=4,2,IF(L1099&gt;=2,1,0))</f>
        <v/>
      </c>
      <c r="AF1099">
        <f>IF(L1099&gt;=5,1,0)</f>
        <v/>
      </c>
      <c r="AG1099">
        <f>AE1099+AF1099</f>
        <v/>
      </c>
      <c r="AH1099" s="15">
        <f>IF(M1099&lt;&gt;1,"",IF(OR(R1099=-9,R1099=""),"",R1099))</f>
        <v/>
      </c>
      <c r="AI1099">
        <f>IF(M1099&lt;&gt;1,"",IF(OR(Q1099=999,Q1099=""),"",Q1099))</f>
        <v/>
      </c>
    </row>
    <row r="1100">
      <c r="A1100" t="inlineStr">
        <is>
          <t>TQRMNOP105826</t>
        </is>
      </c>
      <c r="B1100" t="n">
        <v>2025</v>
      </c>
      <c r="C1100" t="n">
        <v>1</v>
      </c>
      <c r="D1100" t="n">
        <v>43</v>
      </c>
      <c r="E1100" t="inlineStr">
        <is>
          <t>S</t>
        </is>
      </c>
      <c r="F1100" t="n">
        <v>20</v>
      </c>
      <c r="G1100" t="n">
        <v>1759</v>
      </c>
      <c r="H1100" t="n">
        <v>10</v>
      </c>
      <c r="I1100" t="n">
        <v>1</v>
      </c>
      <c r="J1100" t="n">
        <v>25</v>
      </c>
      <c r="K1100" t="n">
        <v>2</v>
      </c>
      <c r="L1100" t="n">
        <v>4</v>
      </c>
      <c r="M1100" t="n">
        <v>1</v>
      </c>
      <c r="N1100" t="n">
        <v>3</v>
      </c>
      <c r="O1100" t="n">
        <v>1</v>
      </c>
      <c r="P1100" t="n">
        <v>1</v>
      </c>
      <c r="Q1100" t="n">
        <v>8</v>
      </c>
      <c r="R1100" s="15" t="n">
        <v>353000</v>
      </c>
      <c r="S1100" s="15" t="n">
        <v>33000</v>
      </c>
      <c r="T1100" s="15" t="n">
        <v>386000</v>
      </c>
      <c r="U1100" s="15" t="n">
        <v>46000</v>
      </c>
      <c r="V1100">
        <f>IFERROR(VLOOKUP(D1100,Tablas_Equivalencia!$A$3:$B$8,2,FALSE),"Sin dato")</f>
        <v/>
      </c>
      <c r="W1100">
        <f>IFERROR(VLOOKUP(L1100,Tablas_Equivalencia!$D$3:$E$9,2,FALSE),"Sin dato")</f>
        <v/>
      </c>
      <c r="X1100">
        <f>IF(I1100=1,"Varón","Mujer")</f>
        <v/>
      </c>
      <c r="Y1100">
        <f>IFERROR(VLOOKUP(M1100,Tablas_Equivalencia!$G$3:$H$6,2,FALSE),"Sin dato")</f>
        <v/>
      </c>
      <c r="Z1100">
        <f>IF(J1100&lt;=24,"18-24","25-29")</f>
        <v/>
      </c>
      <c r="AA1100">
        <f>IF(M1100&lt;&gt;1,"",IF(P1100=2,1,0))</f>
        <v/>
      </c>
      <c r="AB1100">
        <f>IF(M1100&lt;&gt;1,"",IF(O1100&gt;=2,1,0))</f>
        <v/>
      </c>
      <c r="AC1100">
        <f>IF(M1100&lt;&gt;1,"",IF(OR(Q1100=999,Q1100=""),"",IF(OR(Q1100&lt;35,Q1100&gt;48),1,0)))</f>
        <v/>
      </c>
      <c r="AD1100">
        <f>IF(COUNT(AA1100:AC1100)&lt;3,"",SUM(AA1100:AC1100))</f>
        <v/>
      </c>
      <c r="AE1100">
        <f>IF(L1100&gt;=4,2,IF(L1100&gt;=2,1,0))</f>
        <v/>
      </c>
      <c r="AF1100">
        <f>IF(L1100&gt;=5,1,0)</f>
        <v/>
      </c>
      <c r="AG1100">
        <f>AE1100+AF1100</f>
        <v/>
      </c>
      <c r="AH1100" s="15">
        <f>IF(M1100&lt;&gt;1,"",IF(OR(R1100=-9,R1100=""),"",R1100))</f>
        <v/>
      </c>
      <c r="AI1100">
        <f>IF(M1100&lt;&gt;1,"",IF(OR(Q1100=999,Q1100=""),"",Q1100))</f>
        <v/>
      </c>
    </row>
    <row r="1101">
      <c r="A1101" t="inlineStr">
        <is>
          <t>TQRMNOP105829</t>
        </is>
      </c>
      <c r="B1101" t="n">
        <v>2025</v>
      </c>
      <c r="C1101" t="n">
        <v>1</v>
      </c>
      <c r="D1101" t="n">
        <v>40</v>
      </c>
      <c r="E1101" t="inlineStr">
        <is>
          <t>N</t>
        </is>
      </c>
      <c r="F1101" t="n">
        <v>23</v>
      </c>
      <c r="G1101" t="n">
        <v>710</v>
      </c>
      <c r="H1101" t="n">
        <v>2</v>
      </c>
      <c r="I1101" t="n">
        <v>1</v>
      </c>
      <c r="J1101" t="n">
        <v>21</v>
      </c>
      <c r="K1101" t="n">
        <v>1</v>
      </c>
      <c r="L1101" t="n">
        <v>3</v>
      </c>
      <c r="M1101" t="n">
        <v>3</v>
      </c>
      <c r="R1101" s="15" t="n">
        <v>0</v>
      </c>
      <c r="S1101" s="15" t="n">
        <v>62000</v>
      </c>
      <c r="T1101" s="15" t="n">
        <v>62000</v>
      </c>
      <c r="U1101" s="15" t="n">
        <v>57900</v>
      </c>
      <c r="V1101">
        <f>IFERROR(VLOOKUP(D1101,Tablas_Equivalencia!$A$3:$B$8,2,FALSE),"Sin dato")</f>
        <v/>
      </c>
      <c r="W1101">
        <f>IFERROR(VLOOKUP(L1101,Tablas_Equivalencia!$D$3:$E$9,2,FALSE),"Sin dato")</f>
        <v/>
      </c>
      <c r="X1101">
        <f>IF(I1101=1,"Varón","Mujer")</f>
        <v/>
      </c>
      <c r="Y1101">
        <f>IFERROR(VLOOKUP(M1101,Tablas_Equivalencia!$G$3:$H$6,2,FALSE),"Sin dato")</f>
        <v/>
      </c>
      <c r="Z1101">
        <f>IF(J1101&lt;=24,"18-24","25-29")</f>
        <v/>
      </c>
      <c r="AA1101">
        <f>IF(M1101&lt;&gt;1,"",IF(P1101=2,1,0))</f>
        <v/>
      </c>
      <c r="AB1101">
        <f>IF(M1101&lt;&gt;1,"",IF(O1101&gt;=2,1,0))</f>
        <v/>
      </c>
      <c r="AC1101">
        <f>IF(M1101&lt;&gt;1,"",IF(OR(Q1101=999,Q1101=""),"",IF(OR(Q1101&lt;35,Q1101&gt;48),1,0)))</f>
        <v/>
      </c>
      <c r="AD1101">
        <f>IF(COUNT(AA1101:AC1101)&lt;3,"",SUM(AA1101:AC1101))</f>
        <v/>
      </c>
      <c r="AE1101">
        <f>IF(L1101&gt;=4,2,IF(L1101&gt;=2,1,0))</f>
        <v/>
      </c>
      <c r="AF1101">
        <f>IF(L1101&gt;=5,1,0)</f>
        <v/>
      </c>
      <c r="AG1101">
        <f>AE1101+AF1101</f>
        <v/>
      </c>
      <c r="AH1101" s="15">
        <f>IF(M1101&lt;&gt;1,"",IF(OR(R1101=-9,R1101=""),"",R1101))</f>
        <v/>
      </c>
      <c r="AI1101">
        <f>IF(M1101&lt;&gt;1,"",IF(OR(Q1101=999,Q1101=""),"",Q1101))</f>
        <v/>
      </c>
    </row>
    <row r="1102">
      <c r="A1102" t="inlineStr">
        <is>
          <t>TQRMNOP105830</t>
        </is>
      </c>
      <c r="B1102" t="n">
        <v>2025</v>
      </c>
      <c r="C1102" t="n">
        <v>1</v>
      </c>
      <c r="D1102" t="n">
        <v>41</v>
      </c>
      <c r="E1102" t="inlineStr">
        <is>
          <t>S</t>
        </is>
      </c>
      <c r="F1102" t="n">
        <v>8</v>
      </c>
      <c r="G1102" t="n">
        <v>1233</v>
      </c>
      <c r="H1102" t="n">
        <v>3</v>
      </c>
      <c r="I1102" t="n">
        <v>1</v>
      </c>
      <c r="J1102" t="n">
        <v>19</v>
      </c>
      <c r="K1102" t="n">
        <v>1</v>
      </c>
      <c r="L1102" t="n">
        <v>4</v>
      </c>
      <c r="M1102" t="n">
        <v>1</v>
      </c>
      <c r="N1102" t="n">
        <v>2</v>
      </c>
      <c r="O1102" t="n">
        <v>1</v>
      </c>
      <c r="P1102" t="n">
        <v>1</v>
      </c>
      <c r="Q1102" t="n">
        <v>44</v>
      </c>
      <c r="R1102" s="15" t="n">
        <v>296000</v>
      </c>
      <c r="S1102" s="15" t="n">
        <v>0</v>
      </c>
      <c r="T1102" s="15" t="n">
        <v>296000</v>
      </c>
      <c r="U1102" s="15" t="n">
        <v>106400</v>
      </c>
      <c r="V1102">
        <f>IFERROR(VLOOKUP(D1102,Tablas_Equivalencia!$A$3:$B$8,2,FALSE),"Sin dato")</f>
        <v/>
      </c>
      <c r="W1102">
        <f>IFERROR(VLOOKUP(L1102,Tablas_Equivalencia!$D$3:$E$9,2,FALSE),"Sin dato")</f>
        <v/>
      </c>
      <c r="X1102">
        <f>IF(I1102=1,"Varón","Mujer")</f>
        <v/>
      </c>
      <c r="Y1102">
        <f>IFERROR(VLOOKUP(M1102,Tablas_Equivalencia!$G$3:$H$6,2,FALSE),"Sin dato")</f>
        <v/>
      </c>
      <c r="Z1102">
        <f>IF(J1102&lt;=24,"18-24","25-29")</f>
        <v/>
      </c>
      <c r="AA1102">
        <f>IF(M1102&lt;&gt;1,"",IF(P1102=2,1,0))</f>
        <v/>
      </c>
      <c r="AB1102">
        <f>IF(M1102&lt;&gt;1,"",IF(O1102&gt;=2,1,0))</f>
        <v/>
      </c>
      <c r="AC1102">
        <f>IF(M1102&lt;&gt;1,"",IF(OR(Q1102=999,Q1102=""),"",IF(OR(Q1102&lt;35,Q1102&gt;48),1,0)))</f>
        <v/>
      </c>
      <c r="AD1102">
        <f>IF(COUNT(AA1102:AC1102)&lt;3,"",SUM(AA1102:AC1102))</f>
        <v/>
      </c>
      <c r="AE1102">
        <f>IF(L1102&gt;=4,2,IF(L1102&gt;=2,1,0))</f>
        <v/>
      </c>
      <c r="AF1102">
        <f>IF(L1102&gt;=5,1,0)</f>
        <v/>
      </c>
      <c r="AG1102">
        <f>AE1102+AF1102</f>
        <v/>
      </c>
      <c r="AH1102" s="15">
        <f>IF(M1102&lt;&gt;1,"",IF(OR(R1102=-9,R1102=""),"",R1102))</f>
        <v/>
      </c>
      <c r="AI1102">
        <f>IF(M1102&lt;&gt;1,"",IF(OR(Q1102=999,Q1102=""),"",Q1102))</f>
        <v/>
      </c>
    </row>
    <row r="1103">
      <c r="A1103" t="inlineStr">
        <is>
          <t>TQRMNOP105834</t>
        </is>
      </c>
      <c r="B1103" t="n">
        <v>2025</v>
      </c>
      <c r="C1103" t="n">
        <v>1</v>
      </c>
      <c r="D1103" t="n">
        <v>43</v>
      </c>
      <c r="E1103" t="inlineStr">
        <is>
          <t>S</t>
        </is>
      </c>
      <c r="F1103" t="n">
        <v>30</v>
      </c>
      <c r="G1103" t="n">
        <v>1152</v>
      </c>
      <c r="H1103" t="n">
        <v>3</v>
      </c>
      <c r="I1103" t="n">
        <v>2</v>
      </c>
      <c r="J1103" t="n">
        <v>19</v>
      </c>
      <c r="K1103" t="n">
        <v>1</v>
      </c>
      <c r="L1103" t="n">
        <v>4</v>
      </c>
      <c r="M1103" t="n">
        <v>3</v>
      </c>
      <c r="R1103" s="15" t="n">
        <v>0</v>
      </c>
      <c r="S1103" s="15" t="n">
        <v>0</v>
      </c>
      <c r="T1103" s="15" t="n">
        <v>0</v>
      </c>
      <c r="U1103" s="15" t="n">
        <v>291000</v>
      </c>
      <c r="V1103">
        <f>IFERROR(VLOOKUP(D1103,Tablas_Equivalencia!$A$3:$B$8,2,FALSE),"Sin dato")</f>
        <v/>
      </c>
      <c r="W1103">
        <f>IFERROR(VLOOKUP(L1103,Tablas_Equivalencia!$D$3:$E$9,2,FALSE),"Sin dato")</f>
        <v/>
      </c>
      <c r="X1103">
        <f>IF(I1103=1,"Varón","Mujer")</f>
        <v/>
      </c>
      <c r="Y1103">
        <f>IFERROR(VLOOKUP(M1103,Tablas_Equivalencia!$G$3:$H$6,2,FALSE),"Sin dato")</f>
        <v/>
      </c>
      <c r="Z1103">
        <f>IF(J1103&lt;=24,"18-24","25-29")</f>
        <v/>
      </c>
      <c r="AA1103">
        <f>IF(M1103&lt;&gt;1,"",IF(P1103=2,1,0))</f>
        <v/>
      </c>
      <c r="AB1103">
        <f>IF(M1103&lt;&gt;1,"",IF(O1103&gt;=2,1,0))</f>
        <v/>
      </c>
      <c r="AC1103">
        <f>IF(M1103&lt;&gt;1,"",IF(OR(Q1103=999,Q1103=""),"",IF(OR(Q1103&lt;35,Q1103&gt;48),1,0)))</f>
        <v/>
      </c>
      <c r="AD1103">
        <f>IF(COUNT(AA1103:AC1103)&lt;3,"",SUM(AA1103:AC1103))</f>
        <v/>
      </c>
      <c r="AE1103">
        <f>IF(L1103&gt;=4,2,IF(L1103&gt;=2,1,0))</f>
        <v/>
      </c>
      <c r="AF1103">
        <f>IF(L1103&gt;=5,1,0)</f>
        <v/>
      </c>
      <c r="AG1103">
        <f>AE1103+AF1103</f>
        <v/>
      </c>
      <c r="AH1103" s="15">
        <f>IF(M1103&lt;&gt;1,"",IF(OR(R1103=-9,R1103=""),"",R1103))</f>
        <v/>
      </c>
      <c r="AI1103">
        <f>IF(M1103&lt;&gt;1,"",IF(OR(Q1103=999,Q1103=""),"",Q1103))</f>
        <v/>
      </c>
    </row>
    <row r="1104">
      <c r="A1104" t="inlineStr">
        <is>
          <t>TQRMNOP105835</t>
        </is>
      </c>
      <c r="B1104" t="n">
        <v>2025</v>
      </c>
      <c r="C1104" t="n">
        <v>1</v>
      </c>
      <c r="D1104" t="n">
        <v>40</v>
      </c>
      <c r="E1104" t="inlineStr">
        <is>
          <t>N</t>
        </is>
      </c>
      <c r="F1104" t="n">
        <v>9</v>
      </c>
      <c r="G1104" t="n">
        <v>1057</v>
      </c>
      <c r="H1104" t="n">
        <v>2</v>
      </c>
      <c r="I1104" t="n">
        <v>1</v>
      </c>
      <c r="J1104" t="n">
        <v>25</v>
      </c>
      <c r="K1104" t="n">
        <v>1</v>
      </c>
      <c r="L1104" t="n">
        <v>3</v>
      </c>
      <c r="M1104" t="n">
        <v>1</v>
      </c>
      <c r="N1104" t="n">
        <v>3</v>
      </c>
      <c r="O1104" t="n">
        <v>2</v>
      </c>
      <c r="P1104" t="n">
        <v>2</v>
      </c>
      <c r="Q1104" t="n">
        <v>34</v>
      </c>
      <c r="R1104" s="15" t="n">
        <v>234000</v>
      </c>
      <c r="S1104" s="15" t="n">
        <v>0</v>
      </c>
      <c r="T1104" s="15" t="n">
        <v>234000</v>
      </c>
      <c r="U1104" s="15" t="n">
        <v>140600</v>
      </c>
      <c r="V1104">
        <f>IFERROR(VLOOKUP(D1104,Tablas_Equivalencia!$A$3:$B$8,2,FALSE),"Sin dato")</f>
        <v/>
      </c>
      <c r="W1104">
        <f>IFERROR(VLOOKUP(L1104,Tablas_Equivalencia!$D$3:$E$9,2,FALSE),"Sin dato")</f>
        <v/>
      </c>
      <c r="X1104">
        <f>IF(I1104=1,"Varón","Mujer")</f>
        <v/>
      </c>
      <c r="Y1104">
        <f>IFERROR(VLOOKUP(M1104,Tablas_Equivalencia!$G$3:$H$6,2,FALSE),"Sin dato")</f>
        <v/>
      </c>
      <c r="Z1104">
        <f>IF(J1104&lt;=24,"18-24","25-29")</f>
        <v/>
      </c>
      <c r="AA1104">
        <f>IF(M1104&lt;&gt;1,"",IF(P1104=2,1,0))</f>
        <v/>
      </c>
      <c r="AB1104">
        <f>IF(M1104&lt;&gt;1,"",IF(O1104&gt;=2,1,0))</f>
        <v/>
      </c>
      <c r="AC1104">
        <f>IF(M1104&lt;&gt;1,"",IF(OR(Q1104=999,Q1104=""),"",IF(OR(Q1104&lt;35,Q1104&gt;48),1,0)))</f>
        <v/>
      </c>
      <c r="AD1104">
        <f>IF(COUNT(AA1104:AC1104)&lt;3,"",SUM(AA1104:AC1104))</f>
        <v/>
      </c>
      <c r="AE1104">
        <f>IF(L1104&gt;=4,2,IF(L1104&gt;=2,1,0))</f>
        <v/>
      </c>
      <c r="AF1104">
        <f>IF(L1104&gt;=5,1,0)</f>
        <v/>
      </c>
      <c r="AG1104">
        <f>AE1104+AF1104</f>
        <v/>
      </c>
      <c r="AH1104" s="15">
        <f>IF(M1104&lt;&gt;1,"",IF(OR(R1104=-9,R1104=""),"",R1104))</f>
        <v/>
      </c>
      <c r="AI1104">
        <f>IF(M1104&lt;&gt;1,"",IF(OR(Q1104=999,Q1104=""),"",Q1104))</f>
        <v/>
      </c>
    </row>
    <row r="1105">
      <c r="A1105" t="inlineStr">
        <is>
          <t>TQRMNOP105840</t>
        </is>
      </c>
      <c r="B1105" t="n">
        <v>2025</v>
      </c>
      <c r="C1105" t="n">
        <v>1</v>
      </c>
      <c r="D1105" t="n">
        <v>43</v>
      </c>
      <c r="E1105" t="inlineStr">
        <is>
          <t>S</t>
        </is>
      </c>
      <c r="F1105" t="n">
        <v>17</v>
      </c>
      <c r="G1105" t="n">
        <v>942</v>
      </c>
      <c r="H1105" t="n">
        <v>10</v>
      </c>
      <c r="I1105" t="n">
        <v>1</v>
      </c>
      <c r="J1105" t="n">
        <v>22</v>
      </c>
      <c r="K1105" t="n">
        <v>2</v>
      </c>
      <c r="L1105" t="n">
        <v>4</v>
      </c>
      <c r="M1105" t="n">
        <v>1</v>
      </c>
      <c r="N1105" t="n">
        <v>2</v>
      </c>
      <c r="O1105" t="n">
        <v>2</v>
      </c>
      <c r="P1105" t="n">
        <v>2</v>
      </c>
      <c r="Q1105" t="n">
        <v>29</v>
      </c>
      <c r="R1105" s="15" t="n">
        <v>358000</v>
      </c>
      <c r="S1105" s="15" t="n">
        <v>48000</v>
      </c>
      <c r="T1105" s="15" t="n">
        <v>406000</v>
      </c>
      <c r="U1105" s="15" t="n">
        <v>61700</v>
      </c>
      <c r="V1105">
        <f>IFERROR(VLOOKUP(D1105,Tablas_Equivalencia!$A$3:$B$8,2,FALSE),"Sin dato")</f>
        <v/>
      </c>
      <c r="W1105">
        <f>IFERROR(VLOOKUP(L1105,Tablas_Equivalencia!$D$3:$E$9,2,FALSE),"Sin dato")</f>
        <v/>
      </c>
      <c r="X1105">
        <f>IF(I1105=1,"Varón","Mujer")</f>
        <v/>
      </c>
      <c r="Y1105">
        <f>IFERROR(VLOOKUP(M1105,Tablas_Equivalencia!$G$3:$H$6,2,FALSE),"Sin dato")</f>
        <v/>
      </c>
      <c r="Z1105">
        <f>IF(J1105&lt;=24,"18-24","25-29")</f>
        <v/>
      </c>
      <c r="AA1105">
        <f>IF(M1105&lt;&gt;1,"",IF(P1105=2,1,0))</f>
        <v/>
      </c>
      <c r="AB1105">
        <f>IF(M1105&lt;&gt;1,"",IF(O1105&gt;=2,1,0))</f>
        <v/>
      </c>
      <c r="AC1105">
        <f>IF(M1105&lt;&gt;1,"",IF(OR(Q1105=999,Q1105=""),"",IF(OR(Q1105&lt;35,Q1105&gt;48),1,0)))</f>
        <v/>
      </c>
      <c r="AD1105">
        <f>IF(COUNT(AA1105:AC1105)&lt;3,"",SUM(AA1105:AC1105))</f>
        <v/>
      </c>
      <c r="AE1105">
        <f>IF(L1105&gt;=4,2,IF(L1105&gt;=2,1,0))</f>
        <v/>
      </c>
      <c r="AF1105">
        <f>IF(L1105&gt;=5,1,0)</f>
        <v/>
      </c>
      <c r="AG1105">
        <f>AE1105+AF1105</f>
        <v/>
      </c>
      <c r="AH1105" s="15">
        <f>IF(M1105&lt;&gt;1,"",IF(OR(R1105=-9,R1105=""),"",R1105))</f>
        <v/>
      </c>
      <c r="AI1105">
        <f>IF(M1105&lt;&gt;1,"",IF(OR(Q1105=999,Q1105=""),"",Q1105))</f>
        <v/>
      </c>
    </row>
    <row r="1106">
      <c r="A1106" t="inlineStr">
        <is>
          <t>TQRMNOP105844</t>
        </is>
      </c>
      <c r="B1106" t="n">
        <v>2025</v>
      </c>
      <c r="C1106" t="n">
        <v>1</v>
      </c>
      <c r="D1106" t="n">
        <v>1</v>
      </c>
      <c r="E1106" t="inlineStr">
        <is>
          <t>S</t>
        </is>
      </c>
      <c r="F1106" t="n">
        <v>33</v>
      </c>
      <c r="G1106" t="n">
        <v>1128</v>
      </c>
      <c r="H1106" t="n">
        <v>1</v>
      </c>
      <c r="I1106" t="n">
        <v>2</v>
      </c>
      <c r="J1106" t="n">
        <v>22</v>
      </c>
      <c r="K1106" t="n">
        <v>2</v>
      </c>
      <c r="L1106" t="n">
        <v>4</v>
      </c>
      <c r="M1106" t="n">
        <v>1</v>
      </c>
      <c r="N1106" t="n">
        <v>3</v>
      </c>
      <c r="O1106" t="n">
        <v>2</v>
      </c>
      <c r="P1106" t="n">
        <v>2</v>
      </c>
      <c r="Q1106" t="n">
        <v>38</v>
      </c>
      <c r="R1106" s="15" t="n">
        <v>367000</v>
      </c>
      <c r="S1106" s="15" t="n">
        <v>53000</v>
      </c>
      <c r="T1106" s="15" t="n">
        <v>420000</v>
      </c>
      <c r="U1106" s="15" t="n">
        <v>170500</v>
      </c>
      <c r="V1106">
        <f>IFERROR(VLOOKUP(D1106,Tablas_Equivalencia!$A$3:$B$8,2,FALSE),"Sin dato")</f>
        <v/>
      </c>
      <c r="W1106">
        <f>IFERROR(VLOOKUP(L1106,Tablas_Equivalencia!$D$3:$E$9,2,FALSE),"Sin dato")</f>
        <v/>
      </c>
      <c r="X1106">
        <f>IF(I1106=1,"Varón","Mujer")</f>
        <v/>
      </c>
      <c r="Y1106">
        <f>IFERROR(VLOOKUP(M1106,Tablas_Equivalencia!$G$3:$H$6,2,FALSE),"Sin dato")</f>
        <v/>
      </c>
      <c r="Z1106">
        <f>IF(J1106&lt;=24,"18-24","25-29")</f>
        <v/>
      </c>
      <c r="AA1106">
        <f>IF(M1106&lt;&gt;1,"",IF(P1106=2,1,0))</f>
        <v/>
      </c>
      <c r="AB1106">
        <f>IF(M1106&lt;&gt;1,"",IF(O1106&gt;=2,1,0))</f>
        <v/>
      </c>
      <c r="AC1106">
        <f>IF(M1106&lt;&gt;1,"",IF(OR(Q1106=999,Q1106=""),"",IF(OR(Q1106&lt;35,Q1106&gt;48),1,0)))</f>
        <v/>
      </c>
      <c r="AD1106">
        <f>IF(COUNT(AA1106:AC1106)&lt;3,"",SUM(AA1106:AC1106))</f>
        <v/>
      </c>
      <c r="AE1106">
        <f>IF(L1106&gt;=4,2,IF(L1106&gt;=2,1,0))</f>
        <v/>
      </c>
      <c r="AF1106">
        <f>IF(L1106&gt;=5,1,0)</f>
        <v/>
      </c>
      <c r="AG1106">
        <f>AE1106+AF1106</f>
        <v/>
      </c>
      <c r="AH1106" s="15">
        <f>IF(M1106&lt;&gt;1,"",IF(OR(R1106=-9,R1106=""),"",R1106))</f>
        <v/>
      </c>
      <c r="AI1106">
        <f>IF(M1106&lt;&gt;1,"",IF(OR(Q1106=999,Q1106=""),"",Q1106))</f>
        <v/>
      </c>
    </row>
    <row r="1107">
      <c r="A1107" t="inlineStr">
        <is>
          <t>TQRMNOP105849</t>
        </is>
      </c>
      <c r="B1107" t="n">
        <v>2025</v>
      </c>
      <c r="C1107" t="n">
        <v>1</v>
      </c>
      <c r="D1107" t="n">
        <v>41</v>
      </c>
      <c r="E1107" t="inlineStr">
        <is>
          <t>N</t>
        </is>
      </c>
      <c r="F1107" t="n">
        <v>15</v>
      </c>
      <c r="G1107" t="n">
        <v>1268</v>
      </c>
      <c r="H1107" t="n">
        <v>3</v>
      </c>
      <c r="I1107" t="n">
        <v>2</v>
      </c>
      <c r="J1107" t="n">
        <v>28</v>
      </c>
      <c r="K1107" t="n">
        <v>2</v>
      </c>
      <c r="L1107" t="n">
        <v>7</v>
      </c>
      <c r="M1107" t="n">
        <v>1</v>
      </c>
      <c r="N1107" t="n">
        <v>3</v>
      </c>
      <c r="O1107" t="n">
        <v>2</v>
      </c>
      <c r="P1107" t="n">
        <v>2</v>
      </c>
      <c r="Q1107" t="n">
        <v>22</v>
      </c>
      <c r="R1107" s="15" t="n">
        <v>119000</v>
      </c>
      <c r="S1107" s="15" t="n">
        <v>0</v>
      </c>
      <c r="T1107" s="15" t="n">
        <v>119000</v>
      </c>
      <c r="U1107" s="15" t="n">
        <v>111400</v>
      </c>
      <c r="V1107">
        <f>IFERROR(VLOOKUP(D1107,Tablas_Equivalencia!$A$3:$B$8,2,FALSE),"Sin dato")</f>
        <v/>
      </c>
      <c r="W1107">
        <f>IFERROR(VLOOKUP(L1107,Tablas_Equivalencia!$D$3:$E$9,2,FALSE),"Sin dato")</f>
        <v/>
      </c>
      <c r="X1107">
        <f>IF(I1107=1,"Varón","Mujer")</f>
        <v/>
      </c>
      <c r="Y1107">
        <f>IFERROR(VLOOKUP(M1107,Tablas_Equivalencia!$G$3:$H$6,2,FALSE),"Sin dato")</f>
        <v/>
      </c>
      <c r="Z1107">
        <f>IF(J1107&lt;=24,"18-24","25-29")</f>
        <v/>
      </c>
      <c r="AA1107">
        <f>IF(M1107&lt;&gt;1,"",IF(P1107=2,1,0))</f>
        <v/>
      </c>
      <c r="AB1107">
        <f>IF(M1107&lt;&gt;1,"",IF(O1107&gt;=2,1,0))</f>
        <v/>
      </c>
      <c r="AC1107">
        <f>IF(M1107&lt;&gt;1,"",IF(OR(Q1107=999,Q1107=""),"",IF(OR(Q1107&lt;35,Q1107&gt;48),1,0)))</f>
        <v/>
      </c>
      <c r="AD1107">
        <f>IF(COUNT(AA1107:AC1107)&lt;3,"",SUM(AA1107:AC1107))</f>
        <v/>
      </c>
      <c r="AE1107">
        <f>IF(L1107&gt;=4,2,IF(L1107&gt;=2,1,0))</f>
        <v/>
      </c>
      <c r="AF1107">
        <f>IF(L1107&gt;=5,1,0)</f>
        <v/>
      </c>
      <c r="AG1107">
        <f>AE1107+AF1107</f>
        <v/>
      </c>
      <c r="AH1107" s="15">
        <f>IF(M1107&lt;&gt;1,"",IF(OR(R1107=-9,R1107=""),"",R1107))</f>
        <v/>
      </c>
      <c r="AI1107">
        <f>IF(M1107&lt;&gt;1,"",IF(OR(Q1107=999,Q1107=""),"",Q1107))</f>
        <v/>
      </c>
    </row>
    <row r="1108">
      <c r="A1108" t="inlineStr">
        <is>
          <t>TQRMNOP105852</t>
        </is>
      </c>
      <c r="B1108" t="n">
        <v>2025</v>
      </c>
      <c r="C1108" t="n">
        <v>1</v>
      </c>
      <c r="D1108" t="n">
        <v>42</v>
      </c>
      <c r="E1108" t="inlineStr">
        <is>
          <t>N</t>
        </is>
      </c>
      <c r="F1108" t="n">
        <v>25</v>
      </c>
      <c r="G1108" t="n">
        <v>942</v>
      </c>
      <c r="H1108" t="n">
        <v>1</v>
      </c>
      <c r="I1108" t="n">
        <v>1</v>
      </c>
      <c r="J1108" t="n">
        <v>27</v>
      </c>
      <c r="K1108" t="n">
        <v>2</v>
      </c>
      <c r="L1108" t="n">
        <v>4</v>
      </c>
      <c r="M1108" t="n">
        <v>1</v>
      </c>
      <c r="N1108" t="n">
        <v>3</v>
      </c>
      <c r="O1108" t="n">
        <v>2</v>
      </c>
      <c r="P1108" t="n">
        <v>2</v>
      </c>
      <c r="Q1108" t="n">
        <v>26</v>
      </c>
      <c r="R1108" s="15" t="n">
        <v>279000</v>
      </c>
      <c r="S1108" s="15" t="n">
        <v>0</v>
      </c>
      <c r="T1108" s="15" t="n">
        <v>279000</v>
      </c>
      <c r="U1108" s="15" t="n">
        <v>144700</v>
      </c>
      <c r="V1108">
        <f>IFERROR(VLOOKUP(D1108,Tablas_Equivalencia!$A$3:$B$8,2,FALSE),"Sin dato")</f>
        <v/>
      </c>
      <c r="W1108">
        <f>IFERROR(VLOOKUP(L1108,Tablas_Equivalencia!$D$3:$E$9,2,FALSE),"Sin dato")</f>
        <v/>
      </c>
      <c r="X1108">
        <f>IF(I1108=1,"Varón","Mujer")</f>
        <v/>
      </c>
      <c r="Y1108">
        <f>IFERROR(VLOOKUP(M1108,Tablas_Equivalencia!$G$3:$H$6,2,FALSE),"Sin dato")</f>
        <v/>
      </c>
      <c r="Z1108">
        <f>IF(J1108&lt;=24,"18-24","25-29")</f>
        <v/>
      </c>
      <c r="AA1108">
        <f>IF(M1108&lt;&gt;1,"",IF(P1108=2,1,0))</f>
        <v/>
      </c>
      <c r="AB1108">
        <f>IF(M1108&lt;&gt;1,"",IF(O1108&gt;=2,1,0))</f>
        <v/>
      </c>
      <c r="AC1108">
        <f>IF(M1108&lt;&gt;1,"",IF(OR(Q1108=999,Q1108=""),"",IF(OR(Q1108&lt;35,Q1108&gt;48),1,0)))</f>
        <v/>
      </c>
      <c r="AD1108">
        <f>IF(COUNT(AA1108:AC1108)&lt;3,"",SUM(AA1108:AC1108))</f>
        <v/>
      </c>
      <c r="AE1108">
        <f>IF(L1108&gt;=4,2,IF(L1108&gt;=2,1,0))</f>
        <v/>
      </c>
      <c r="AF1108">
        <f>IF(L1108&gt;=5,1,0)</f>
        <v/>
      </c>
      <c r="AG1108">
        <f>AE1108+AF1108</f>
        <v/>
      </c>
      <c r="AH1108" s="15">
        <f>IF(M1108&lt;&gt;1,"",IF(OR(R1108=-9,R1108=""),"",R1108))</f>
        <v/>
      </c>
      <c r="AI1108">
        <f>IF(M1108&lt;&gt;1,"",IF(OR(Q1108=999,Q1108=""),"",Q1108))</f>
        <v/>
      </c>
    </row>
    <row r="1109">
      <c r="A1109" t="inlineStr">
        <is>
          <t>TQRMNOP105869</t>
        </is>
      </c>
      <c r="B1109" t="n">
        <v>2025</v>
      </c>
      <c r="C1109" t="n">
        <v>1</v>
      </c>
      <c r="D1109" t="n">
        <v>43</v>
      </c>
      <c r="E1109" t="inlineStr">
        <is>
          <t>S</t>
        </is>
      </c>
      <c r="F1109" t="n">
        <v>30</v>
      </c>
      <c r="G1109" t="n">
        <v>793</v>
      </c>
      <c r="H1109" t="n">
        <v>1</v>
      </c>
      <c r="I1109" t="n">
        <v>1</v>
      </c>
      <c r="J1109" t="n">
        <v>19</v>
      </c>
      <c r="K1109" t="n">
        <v>1</v>
      </c>
      <c r="L1109" t="n">
        <v>4</v>
      </c>
      <c r="M1109" t="n">
        <v>3</v>
      </c>
      <c r="R1109" s="15" t="n">
        <v>0</v>
      </c>
      <c r="S1109" s="15" t="n">
        <v>30000</v>
      </c>
      <c r="T1109" s="15" t="n">
        <v>30000</v>
      </c>
      <c r="U1109" s="15" t="n">
        <v>144300</v>
      </c>
      <c r="V1109">
        <f>IFERROR(VLOOKUP(D1109,Tablas_Equivalencia!$A$3:$B$8,2,FALSE),"Sin dato")</f>
        <v/>
      </c>
      <c r="W1109">
        <f>IFERROR(VLOOKUP(L1109,Tablas_Equivalencia!$D$3:$E$9,2,FALSE),"Sin dato")</f>
        <v/>
      </c>
      <c r="X1109">
        <f>IF(I1109=1,"Varón","Mujer")</f>
        <v/>
      </c>
      <c r="Y1109">
        <f>IFERROR(VLOOKUP(M1109,Tablas_Equivalencia!$G$3:$H$6,2,FALSE),"Sin dato")</f>
        <v/>
      </c>
      <c r="Z1109">
        <f>IF(J1109&lt;=24,"18-24","25-29")</f>
        <v/>
      </c>
      <c r="AA1109">
        <f>IF(M1109&lt;&gt;1,"",IF(P1109=2,1,0))</f>
        <v/>
      </c>
      <c r="AB1109">
        <f>IF(M1109&lt;&gt;1,"",IF(O1109&gt;=2,1,0))</f>
        <v/>
      </c>
      <c r="AC1109">
        <f>IF(M1109&lt;&gt;1,"",IF(OR(Q1109=999,Q1109=""),"",IF(OR(Q1109&lt;35,Q1109&gt;48),1,0)))</f>
        <v/>
      </c>
      <c r="AD1109">
        <f>IF(COUNT(AA1109:AC1109)&lt;3,"",SUM(AA1109:AC1109))</f>
        <v/>
      </c>
      <c r="AE1109">
        <f>IF(L1109&gt;=4,2,IF(L1109&gt;=2,1,0))</f>
        <v/>
      </c>
      <c r="AF1109">
        <f>IF(L1109&gt;=5,1,0)</f>
        <v/>
      </c>
      <c r="AG1109">
        <f>AE1109+AF1109</f>
        <v/>
      </c>
      <c r="AH1109" s="15">
        <f>IF(M1109&lt;&gt;1,"",IF(OR(R1109=-9,R1109=""),"",R1109))</f>
        <v/>
      </c>
      <c r="AI1109">
        <f>IF(M1109&lt;&gt;1,"",IF(OR(Q1109=999,Q1109=""),"",Q1109))</f>
        <v/>
      </c>
    </row>
    <row r="1110">
      <c r="A1110" t="inlineStr">
        <is>
          <t>TQRMNOP105873</t>
        </is>
      </c>
      <c r="B1110" t="n">
        <v>2025</v>
      </c>
      <c r="C1110" t="n">
        <v>1</v>
      </c>
      <c r="D1110" t="n">
        <v>1</v>
      </c>
      <c r="E1110" t="inlineStr">
        <is>
          <t>S</t>
        </is>
      </c>
      <c r="F1110" t="n">
        <v>33</v>
      </c>
      <c r="G1110" t="n">
        <v>1502</v>
      </c>
      <c r="H1110" t="n">
        <v>1</v>
      </c>
      <c r="I1110" t="n">
        <v>1</v>
      </c>
      <c r="J1110" t="n">
        <v>18</v>
      </c>
      <c r="K1110" t="n">
        <v>2</v>
      </c>
      <c r="L1110" t="n">
        <v>4</v>
      </c>
      <c r="M1110" t="n">
        <v>1</v>
      </c>
      <c r="N1110" t="n">
        <v>3</v>
      </c>
      <c r="O1110" t="n">
        <v>1</v>
      </c>
      <c r="P1110" t="n">
        <v>1</v>
      </c>
      <c r="Q1110" t="n">
        <v>37</v>
      </c>
      <c r="R1110" s="15" t="n">
        <v>593000</v>
      </c>
      <c r="S1110" s="15" t="n">
        <v>0</v>
      </c>
      <c r="T1110" s="15" t="n">
        <v>593000</v>
      </c>
      <c r="U1110" s="15" t="n">
        <v>223800</v>
      </c>
      <c r="V1110">
        <f>IFERROR(VLOOKUP(D1110,Tablas_Equivalencia!$A$3:$B$8,2,FALSE),"Sin dato")</f>
        <v/>
      </c>
      <c r="W1110">
        <f>IFERROR(VLOOKUP(L1110,Tablas_Equivalencia!$D$3:$E$9,2,FALSE),"Sin dato")</f>
        <v/>
      </c>
      <c r="X1110">
        <f>IF(I1110=1,"Varón","Mujer")</f>
        <v/>
      </c>
      <c r="Y1110">
        <f>IFERROR(VLOOKUP(M1110,Tablas_Equivalencia!$G$3:$H$6,2,FALSE),"Sin dato")</f>
        <v/>
      </c>
      <c r="Z1110">
        <f>IF(J1110&lt;=24,"18-24","25-29")</f>
        <v/>
      </c>
      <c r="AA1110">
        <f>IF(M1110&lt;&gt;1,"",IF(P1110=2,1,0))</f>
        <v/>
      </c>
      <c r="AB1110">
        <f>IF(M1110&lt;&gt;1,"",IF(O1110&gt;=2,1,0))</f>
        <v/>
      </c>
      <c r="AC1110">
        <f>IF(M1110&lt;&gt;1,"",IF(OR(Q1110=999,Q1110=""),"",IF(OR(Q1110&lt;35,Q1110&gt;48),1,0)))</f>
        <v/>
      </c>
      <c r="AD1110">
        <f>IF(COUNT(AA1110:AC1110)&lt;3,"",SUM(AA1110:AC1110))</f>
        <v/>
      </c>
      <c r="AE1110">
        <f>IF(L1110&gt;=4,2,IF(L1110&gt;=2,1,0))</f>
        <v/>
      </c>
      <c r="AF1110">
        <f>IF(L1110&gt;=5,1,0)</f>
        <v/>
      </c>
      <c r="AG1110">
        <f>AE1110+AF1110</f>
        <v/>
      </c>
      <c r="AH1110" s="15">
        <f>IF(M1110&lt;&gt;1,"",IF(OR(R1110=-9,R1110=""),"",R1110))</f>
        <v/>
      </c>
      <c r="AI1110">
        <f>IF(M1110&lt;&gt;1,"",IF(OR(Q1110=999,Q1110=""),"",Q1110))</f>
        <v/>
      </c>
    </row>
    <row r="1111">
      <c r="A1111" t="inlineStr">
        <is>
          <t>TQRMNOP105879</t>
        </is>
      </c>
      <c r="B1111" t="n">
        <v>2025</v>
      </c>
      <c r="C1111" t="n">
        <v>1</v>
      </c>
      <c r="D1111" t="n">
        <v>43</v>
      </c>
      <c r="E1111" t="inlineStr">
        <is>
          <t>S</t>
        </is>
      </c>
      <c r="F1111" t="n">
        <v>30</v>
      </c>
      <c r="G1111" t="n">
        <v>1190</v>
      </c>
      <c r="H1111" t="n">
        <v>3</v>
      </c>
      <c r="I1111" t="n">
        <v>2</v>
      </c>
      <c r="J1111" t="n">
        <v>22</v>
      </c>
      <c r="K1111" t="n">
        <v>1</v>
      </c>
      <c r="L1111" t="n">
        <v>5</v>
      </c>
      <c r="M1111" t="n">
        <v>1</v>
      </c>
      <c r="N1111" t="n">
        <v>3</v>
      </c>
      <c r="O1111" t="n">
        <v>2</v>
      </c>
      <c r="P1111" t="n">
        <v>2</v>
      </c>
      <c r="Q1111" t="n">
        <v>29</v>
      </c>
      <c r="R1111" s="15" t="n">
        <v>281000</v>
      </c>
      <c r="S1111" s="15" t="n">
        <v>0</v>
      </c>
      <c r="T1111" s="15" t="n">
        <v>281000</v>
      </c>
      <c r="U1111" s="15" t="n">
        <v>164000</v>
      </c>
      <c r="V1111">
        <f>IFERROR(VLOOKUP(D1111,Tablas_Equivalencia!$A$3:$B$8,2,FALSE),"Sin dato")</f>
        <v/>
      </c>
      <c r="W1111">
        <f>IFERROR(VLOOKUP(L1111,Tablas_Equivalencia!$D$3:$E$9,2,FALSE),"Sin dato")</f>
        <v/>
      </c>
      <c r="X1111">
        <f>IF(I1111=1,"Varón","Mujer")</f>
        <v/>
      </c>
      <c r="Y1111">
        <f>IFERROR(VLOOKUP(M1111,Tablas_Equivalencia!$G$3:$H$6,2,FALSE),"Sin dato")</f>
        <v/>
      </c>
      <c r="Z1111">
        <f>IF(J1111&lt;=24,"18-24","25-29")</f>
        <v/>
      </c>
      <c r="AA1111">
        <f>IF(M1111&lt;&gt;1,"",IF(P1111=2,1,0))</f>
        <v/>
      </c>
      <c r="AB1111">
        <f>IF(M1111&lt;&gt;1,"",IF(O1111&gt;=2,1,0))</f>
        <v/>
      </c>
      <c r="AC1111">
        <f>IF(M1111&lt;&gt;1,"",IF(OR(Q1111=999,Q1111=""),"",IF(OR(Q1111&lt;35,Q1111&gt;48),1,0)))</f>
        <v/>
      </c>
      <c r="AD1111">
        <f>IF(COUNT(AA1111:AC1111)&lt;3,"",SUM(AA1111:AC1111))</f>
        <v/>
      </c>
      <c r="AE1111">
        <f>IF(L1111&gt;=4,2,IF(L1111&gt;=2,1,0))</f>
        <v/>
      </c>
      <c r="AF1111">
        <f>IF(L1111&gt;=5,1,0)</f>
        <v/>
      </c>
      <c r="AG1111">
        <f>AE1111+AF1111</f>
        <v/>
      </c>
      <c r="AH1111" s="15">
        <f>IF(M1111&lt;&gt;1,"",IF(OR(R1111=-9,R1111=""),"",R1111))</f>
        <v/>
      </c>
      <c r="AI1111">
        <f>IF(M1111&lt;&gt;1,"",IF(OR(Q1111=999,Q1111=""),"",Q1111))</f>
        <v/>
      </c>
    </row>
    <row r="1112">
      <c r="A1112" t="inlineStr">
        <is>
          <t>TQRMNOP105895</t>
        </is>
      </c>
      <c r="B1112" t="n">
        <v>2025</v>
      </c>
      <c r="C1112" t="n">
        <v>1</v>
      </c>
      <c r="D1112" t="n">
        <v>42</v>
      </c>
      <c r="E1112" t="inlineStr">
        <is>
          <t>S</t>
        </is>
      </c>
      <c r="F1112" t="n">
        <v>10</v>
      </c>
      <c r="G1112" t="n">
        <v>352</v>
      </c>
      <c r="H1112" t="n">
        <v>1</v>
      </c>
      <c r="I1112" t="n">
        <v>1</v>
      </c>
      <c r="J1112" t="n">
        <v>24</v>
      </c>
      <c r="K1112" t="n">
        <v>1</v>
      </c>
      <c r="L1112" t="n">
        <v>5</v>
      </c>
      <c r="M1112" t="n">
        <v>3</v>
      </c>
      <c r="R1112" s="15" t="n">
        <v>0</v>
      </c>
      <c r="S1112" s="15" t="n">
        <v>42000</v>
      </c>
      <c r="T1112" s="15" t="n">
        <v>42000</v>
      </c>
      <c r="U1112" s="15" t="n">
        <v>162900</v>
      </c>
      <c r="V1112">
        <f>IFERROR(VLOOKUP(D1112,Tablas_Equivalencia!$A$3:$B$8,2,FALSE),"Sin dato")</f>
        <v/>
      </c>
      <c r="W1112">
        <f>IFERROR(VLOOKUP(L1112,Tablas_Equivalencia!$D$3:$E$9,2,FALSE),"Sin dato")</f>
        <v/>
      </c>
      <c r="X1112">
        <f>IF(I1112=1,"Varón","Mujer")</f>
        <v/>
      </c>
      <c r="Y1112">
        <f>IFERROR(VLOOKUP(M1112,Tablas_Equivalencia!$G$3:$H$6,2,FALSE),"Sin dato")</f>
        <v/>
      </c>
      <c r="Z1112">
        <f>IF(J1112&lt;=24,"18-24","25-29")</f>
        <v/>
      </c>
      <c r="AA1112">
        <f>IF(M1112&lt;&gt;1,"",IF(P1112=2,1,0))</f>
        <v/>
      </c>
      <c r="AB1112">
        <f>IF(M1112&lt;&gt;1,"",IF(O1112&gt;=2,1,0))</f>
        <v/>
      </c>
      <c r="AC1112">
        <f>IF(M1112&lt;&gt;1,"",IF(OR(Q1112=999,Q1112=""),"",IF(OR(Q1112&lt;35,Q1112&gt;48),1,0)))</f>
        <v/>
      </c>
      <c r="AD1112">
        <f>IF(COUNT(AA1112:AC1112)&lt;3,"",SUM(AA1112:AC1112))</f>
        <v/>
      </c>
      <c r="AE1112">
        <f>IF(L1112&gt;=4,2,IF(L1112&gt;=2,1,0))</f>
        <v/>
      </c>
      <c r="AF1112">
        <f>IF(L1112&gt;=5,1,0)</f>
        <v/>
      </c>
      <c r="AG1112">
        <f>AE1112+AF1112</f>
        <v/>
      </c>
      <c r="AH1112" s="15">
        <f>IF(M1112&lt;&gt;1,"",IF(OR(R1112=-9,R1112=""),"",R1112))</f>
        <v/>
      </c>
      <c r="AI1112">
        <f>IF(M1112&lt;&gt;1,"",IF(OR(Q1112=999,Q1112=""),"",Q1112))</f>
        <v/>
      </c>
    </row>
    <row r="1113">
      <c r="A1113" t="inlineStr">
        <is>
          <t>TQRMNOP105903</t>
        </is>
      </c>
      <c r="B1113" t="n">
        <v>2025</v>
      </c>
      <c r="C1113" t="n">
        <v>1</v>
      </c>
      <c r="D1113" t="n">
        <v>43</v>
      </c>
      <c r="E1113" t="inlineStr">
        <is>
          <t>N</t>
        </is>
      </c>
      <c r="F1113" t="n">
        <v>26</v>
      </c>
      <c r="G1113" t="n">
        <v>566</v>
      </c>
      <c r="H1113" t="n">
        <v>3</v>
      </c>
      <c r="I1113" t="n">
        <v>1</v>
      </c>
      <c r="J1113" t="n">
        <v>21</v>
      </c>
      <c r="K1113" t="n">
        <v>1</v>
      </c>
      <c r="L1113" t="n">
        <v>5</v>
      </c>
      <c r="M1113" t="n">
        <v>1</v>
      </c>
      <c r="N1113" t="n">
        <v>3</v>
      </c>
      <c r="O1113" t="n">
        <v>1</v>
      </c>
      <c r="P1113" t="n">
        <v>1</v>
      </c>
      <c r="Q1113" t="n">
        <v>30</v>
      </c>
      <c r="R1113" s="15" t="n">
        <v>1170000</v>
      </c>
      <c r="S1113" s="15" t="n">
        <v>0</v>
      </c>
      <c r="T1113" s="15" t="n">
        <v>1170000</v>
      </c>
      <c r="U1113" s="15" t="n">
        <v>150700</v>
      </c>
      <c r="V1113">
        <f>IFERROR(VLOOKUP(D1113,Tablas_Equivalencia!$A$3:$B$8,2,FALSE),"Sin dato")</f>
        <v/>
      </c>
      <c r="W1113">
        <f>IFERROR(VLOOKUP(L1113,Tablas_Equivalencia!$D$3:$E$9,2,FALSE),"Sin dato")</f>
        <v/>
      </c>
      <c r="X1113">
        <f>IF(I1113=1,"Varón","Mujer")</f>
        <v/>
      </c>
      <c r="Y1113">
        <f>IFERROR(VLOOKUP(M1113,Tablas_Equivalencia!$G$3:$H$6,2,FALSE),"Sin dato")</f>
        <v/>
      </c>
      <c r="Z1113">
        <f>IF(J1113&lt;=24,"18-24","25-29")</f>
        <v/>
      </c>
      <c r="AA1113">
        <f>IF(M1113&lt;&gt;1,"",IF(P1113=2,1,0))</f>
        <v/>
      </c>
      <c r="AB1113">
        <f>IF(M1113&lt;&gt;1,"",IF(O1113&gt;=2,1,0))</f>
        <v/>
      </c>
      <c r="AC1113">
        <f>IF(M1113&lt;&gt;1,"",IF(OR(Q1113=999,Q1113=""),"",IF(OR(Q1113&lt;35,Q1113&gt;48),1,0)))</f>
        <v/>
      </c>
      <c r="AD1113">
        <f>IF(COUNT(AA1113:AC1113)&lt;3,"",SUM(AA1113:AC1113))</f>
        <v/>
      </c>
      <c r="AE1113">
        <f>IF(L1113&gt;=4,2,IF(L1113&gt;=2,1,0))</f>
        <v/>
      </c>
      <c r="AF1113">
        <f>IF(L1113&gt;=5,1,0)</f>
        <v/>
      </c>
      <c r="AG1113">
        <f>AE1113+AF1113</f>
        <v/>
      </c>
      <c r="AH1113" s="15">
        <f>IF(M1113&lt;&gt;1,"",IF(OR(R1113=-9,R1113=""),"",R1113))</f>
        <v/>
      </c>
      <c r="AI1113">
        <f>IF(M1113&lt;&gt;1,"",IF(OR(Q1113=999,Q1113=""),"",Q1113))</f>
        <v/>
      </c>
    </row>
    <row r="1114">
      <c r="A1114" t="inlineStr">
        <is>
          <t>TQRMNOP105909</t>
        </is>
      </c>
      <c r="B1114" t="n">
        <v>2025</v>
      </c>
      <c r="C1114" t="n">
        <v>1</v>
      </c>
      <c r="D1114" t="n">
        <v>40</v>
      </c>
      <c r="E1114" t="inlineStr">
        <is>
          <t>N</t>
        </is>
      </c>
      <c r="F1114" t="n">
        <v>9</v>
      </c>
      <c r="G1114" t="n">
        <v>1443</v>
      </c>
      <c r="H1114" t="n">
        <v>1</v>
      </c>
      <c r="I1114" t="n">
        <v>1</v>
      </c>
      <c r="J1114" t="n">
        <v>19</v>
      </c>
      <c r="K1114" t="n">
        <v>2</v>
      </c>
      <c r="L1114" t="n">
        <v>3</v>
      </c>
      <c r="M1114" t="n">
        <v>1</v>
      </c>
      <c r="N1114" t="n">
        <v>3</v>
      </c>
      <c r="O1114" t="n">
        <v>1</v>
      </c>
      <c r="P1114" t="n">
        <v>1</v>
      </c>
      <c r="Q1114" t="n">
        <v>46</v>
      </c>
      <c r="R1114" s="15" t="n">
        <v>447000</v>
      </c>
      <c r="S1114" s="15" t="n">
        <v>0</v>
      </c>
      <c r="T1114" s="15" t="n">
        <v>447000</v>
      </c>
      <c r="U1114" s="15" t="n">
        <v>87100</v>
      </c>
      <c r="V1114">
        <f>IFERROR(VLOOKUP(D1114,Tablas_Equivalencia!$A$3:$B$8,2,FALSE),"Sin dato")</f>
        <v/>
      </c>
      <c r="W1114">
        <f>IFERROR(VLOOKUP(L1114,Tablas_Equivalencia!$D$3:$E$9,2,FALSE),"Sin dato")</f>
        <v/>
      </c>
      <c r="X1114">
        <f>IF(I1114=1,"Varón","Mujer")</f>
        <v/>
      </c>
      <c r="Y1114">
        <f>IFERROR(VLOOKUP(M1114,Tablas_Equivalencia!$G$3:$H$6,2,FALSE),"Sin dato")</f>
        <v/>
      </c>
      <c r="Z1114">
        <f>IF(J1114&lt;=24,"18-24","25-29")</f>
        <v/>
      </c>
      <c r="AA1114">
        <f>IF(M1114&lt;&gt;1,"",IF(P1114=2,1,0))</f>
        <v/>
      </c>
      <c r="AB1114">
        <f>IF(M1114&lt;&gt;1,"",IF(O1114&gt;=2,1,0))</f>
        <v/>
      </c>
      <c r="AC1114">
        <f>IF(M1114&lt;&gt;1,"",IF(OR(Q1114=999,Q1114=""),"",IF(OR(Q1114&lt;35,Q1114&gt;48),1,0)))</f>
        <v/>
      </c>
      <c r="AD1114">
        <f>IF(COUNT(AA1114:AC1114)&lt;3,"",SUM(AA1114:AC1114))</f>
        <v/>
      </c>
      <c r="AE1114">
        <f>IF(L1114&gt;=4,2,IF(L1114&gt;=2,1,0))</f>
        <v/>
      </c>
      <c r="AF1114">
        <f>IF(L1114&gt;=5,1,0)</f>
        <v/>
      </c>
      <c r="AG1114">
        <f>AE1114+AF1114</f>
        <v/>
      </c>
      <c r="AH1114" s="15">
        <f>IF(M1114&lt;&gt;1,"",IF(OR(R1114=-9,R1114=""),"",R1114))</f>
        <v/>
      </c>
      <c r="AI1114">
        <f>IF(M1114&lt;&gt;1,"",IF(OR(Q1114=999,Q1114=""),"",Q1114))</f>
        <v/>
      </c>
    </row>
    <row r="1115">
      <c r="A1115" t="inlineStr">
        <is>
          <t>TQRMNOP105911</t>
        </is>
      </c>
      <c r="B1115" t="n">
        <v>2025</v>
      </c>
      <c r="C1115" t="n">
        <v>1</v>
      </c>
      <c r="D1115" t="n">
        <v>40</v>
      </c>
      <c r="E1115" t="inlineStr">
        <is>
          <t>N</t>
        </is>
      </c>
      <c r="F1115" t="n">
        <v>9</v>
      </c>
      <c r="G1115" t="n">
        <v>1169</v>
      </c>
      <c r="H1115" t="n">
        <v>2</v>
      </c>
      <c r="I1115" t="n">
        <v>1</v>
      </c>
      <c r="J1115" t="n">
        <v>27</v>
      </c>
      <c r="K1115" t="n">
        <v>2</v>
      </c>
      <c r="L1115" t="n">
        <v>6</v>
      </c>
      <c r="M1115" t="n">
        <v>1</v>
      </c>
      <c r="N1115" t="n">
        <v>2</v>
      </c>
      <c r="O1115" t="n">
        <v>3</v>
      </c>
      <c r="P1115" t="n">
        <v>2</v>
      </c>
      <c r="Q1115" t="n">
        <v>30</v>
      </c>
      <c r="R1115" s="15" t="n">
        <v>360000</v>
      </c>
      <c r="S1115" s="15" t="n">
        <v>63000</v>
      </c>
      <c r="T1115" s="15" t="n">
        <v>423000</v>
      </c>
      <c r="U1115" s="15" t="n">
        <v>135300</v>
      </c>
      <c r="V1115">
        <f>IFERROR(VLOOKUP(D1115,Tablas_Equivalencia!$A$3:$B$8,2,FALSE),"Sin dato")</f>
        <v/>
      </c>
      <c r="W1115">
        <f>IFERROR(VLOOKUP(L1115,Tablas_Equivalencia!$D$3:$E$9,2,FALSE),"Sin dato")</f>
        <v/>
      </c>
      <c r="X1115">
        <f>IF(I1115=1,"Varón","Mujer")</f>
        <v/>
      </c>
      <c r="Y1115">
        <f>IFERROR(VLOOKUP(M1115,Tablas_Equivalencia!$G$3:$H$6,2,FALSE),"Sin dato")</f>
        <v/>
      </c>
      <c r="Z1115">
        <f>IF(J1115&lt;=24,"18-24","25-29")</f>
        <v/>
      </c>
      <c r="AA1115">
        <f>IF(M1115&lt;&gt;1,"",IF(P1115=2,1,0))</f>
        <v/>
      </c>
      <c r="AB1115">
        <f>IF(M1115&lt;&gt;1,"",IF(O1115&gt;=2,1,0))</f>
        <v/>
      </c>
      <c r="AC1115">
        <f>IF(M1115&lt;&gt;1,"",IF(OR(Q1115=999,Q1115=""),"",IF(OR(Q1115&lt;35,Q1115&gt;48),1,0)))</f>
        <v/>
      </c>
      <c r="AD1115">
        <f>IF(COUNT(AA1115:AC1115)&lt;3,"",SUM(AA1115:AC1115))</f>
        <v/>
      </c>
      <c r="AE1115">
        <f>IF(L1115&gt;=4,2,IF(L1115&gt;=2,1,0))</f>
        <v/>
      </c>
      <c r="AF1115">
        <f>IF(L1115&gt;=5,1,0)</f>
        <v/>
      </c>
      <c r="AG1115">
        <f>AE1115+AF1115</f>
        <v/>
      </c>
      <c r="AH1115" s="15">
        <f>IF(M1115&lt;&gt;1,"",IF(OR(R1115=-9,R1115=""),"",R1115))</f>
        <v/>
      </c>
      <c r="AI1115">
        <f>IF(M1115&lt;&gt;1,"",IF(OR(Q1115=999,Q1115=""),"",Q1115))</f>
        <v/>
      </c>
    </row>
    <row r="1116">
      <c r="A1116" t="inlineStr">
        <is>
          <t>TQRMNOP105918</t>
        </is>
      </c>
      <c r="B1116" t="n">
        <v>2025</v>
      </c>
      <c r="C1116" t="n">
        <v>1</v>
      </c>
      <c r="D1116" t="n">
        <v>1</v>
      </c>
      <c r="E1116" t="inlineStr">
        <is>
          <t>S</t>
        </is>
      </c>
      <c r="F1116" t="n">
        <v>32</v>
      </c>
      <c r="G1116" t="n">
        <v>1097</v>
      </c>
      <c r="H1116" t="n">
        <v>1</v>
      </c>
      <c r="I1116" t="n">
        <v>1</v>
      </c>
      <c r="J1116" t="n">
        <v>19</v>
      </c>
      <c r="K1116" t="n">
        <v>2</v>
      </c>
      <c r="L1116" t="n">
        <v>4</v>
      </c>
      <c r="M1116" t="n">
        <v>1</v>
      </c>
      <c r="N1116" t="n">
        <v>3</v>
      </c>
      <c r="O1116" t="n">
        <v>1</v>
      </c>
      <c r="P1116" t="n">
        <v>1</v>
      </c>
      <c r="Q1116" t="n">
        <v>45</v>
      </c>
      <c r="R1116" s="15" t="n">
        <v>998000</v>
      </c>
      <c r="S1116" s="15" t="n">
        <v>39000</v>
      </c>
      <c r="T1116" s="15" t="n">
        <v>1037000</v>
      </c>
      <c r="U1116" s="15" t="n">
        <v>95400</v>
      </c>
      <c r="V1116">
        <f>IFERROR(VLOOKUP(D1116,Tablas_Equivalencia!$A$3:$B$8,2,FALSE),"Sin dato")</f>
        <v/>
      </c>
      <c r="W1116">
        <f>IFERROR(VLOOKUP(L1116,Tablas_Equivalencia!$D$3:$E$9,2,FALSE),"Sin dato")</f>
        <v/>
      </c>
      <c r="X1116">
        <f>IF(I1116=1,"Varón","Mujer")</f>
        <v/>
      </c>
      <c r="Y1116">
        <f>IFERROR(VLOOKUP(M1116,Tablas_Equivalencia!$G$3:$H$6,2,FALSE),"Sin dato")</f>
        <v/>
      </c>
      <c r="Z1116">
        <f>IF(J1116&lt;=24,"18-24","25-29")</f>
        <v/>
      </c>
      <c r="AA1116">
        <f>IF(M1116&lt;&gt;1,"",IF(P1116=2,1,0))</f>
        <v/>
      </c>
      <c r="AB1116">
        <f>IF(M1116&lt;&gt;1,"",IF(O1116&gt;=2,1,0))</f>
        <v/>
      </c>
      <c r="AC1116">
        <f>IF(M1116&lt;&gt;1,"",IF(OR(Q1116=999,Q1116=""),"",IF(OR(Q1116&lt;35,Q1116&gt;48),1,0)))</f>
        <v/>
      </c>
      <c r="AD1116">
        <f>IF(COUNT(AA1116:AC1116)&lt;3,"",SUM(AA1116:AC1116))</f>
        <v/>
      </c>
      <c r="AE1116">
        <f>IF(L1116&gt;=4,2,IF(L1116&gt;=2,1,0))</f>
        <v/>
      </c>
      <c r="AF1116">
        <f>IF(L1116&gt;=5,1,0)</f>
        <v/>
      </c>
      <c r="AG1116">
        <f>AE1116+AF1116</f>
        <v/>
      </c>
      <c r="AH1116" s="15">
        <f>IF(M1116&lt;&gt;1,"",IF(OR(R1116=-9,R1116=""),"",R1116))</f>
        <v/>
      </c>
      <c r="AI1116">
        <f>IF(M1116&lt;&gt;1,"",IF(OR(Q1116=999,Q1116=""),"",Q1116))</f>
        <v/>
      </c>
    </row>
    <row r="1117">
      <c r="A1117" t="inlineStr">
        <is>
          <t>TQRMNOP105925</t>
        </is>
      </c>
      <c r="B1117" t="n">
        <v>2025</v>
      </c>
      <c r="C1117" t="n">
        <v>1</v>
      </c>
      <c r="D1117" t="n">
        <v>42</v>
      </c>
      <c r="E1117" t="inlineStr">
        <is>
          <t>N</t>
        </is>
      </c>
      <c r="F1117" t="n">
        <v>25</v>
      </c>
      <c r="G1117" t="n">
        <v>1339</v>
      </c>
      <c r="H1117" t="n">
        <v>1</v>
      </c>
      <c r="I1117" t="n">
        <v>2</v>
      </c>
      <c r="J1117" t="n">
        <v>18</v>
      </c>
      <c r="K1117" t="n">
        <v>2</v>
      </c>
      <c r="L1117" t="n">
        <v>3</v>
      </c>
      <c r="M1117" t="n">
        <v>2</v>
      </c>
      <c r="R1117" s="15" t="n">
        <v>0</v>
      </c>
      <c r="S1117" s="15" t="n">
        <v>163000</v>
      </c>
      <c r="T1117" s="15" t="n">
        <v>163000</v>
      </c>
      <c r="U1117" s="15" t="n">
        <v>333500</v>
      </c>
      <c r="V1117">
        <f>IFERROR(VLOOKUP(D1117,Tablas_Equivalencia!$A$3:$B$8,2,FALSE),"Sin dato")</f>
        <v/>
      </c>
      <c r="W1117">
        <f>IFERROR(VLOOKUP(L1117,Tablas_Equivalencia!$D$3:$E$9,2,FALSE),"Sin dato")</f>
        <v/>
      </c>
      <c r="X1117">
        <f>IF(I1117=1,"Varón","Mujer")</f>
        <v/>
      </c>
      <c r="Y1117">
        <f>IFERROR(VLOOKUP(M1117,Tablas_Equivalencia!$G$3:$H$6,2,FALSE),"Sin dato")</f>
        <v/>
      </c>
      <c r="Z1117">
        <f>IF(J1117&lt;=24,"18-24","25-29")</f>
        <v/>
      </c>
      <c r="AA1117">
        <f>IF(M1117&lt;&gt;1,"",IF(P1117=2,1,0))</f>
        <v/>
      </c>
      <c r="AB1117">
        <f>IF(M1117&lt;&gt;1,"",IF(O1117&gt;=2,1,0))</f>
        <v/>
      </c>
      <c r="AC1117">
        <f>IF(M1117&lt;&gt;1,"",IF(OR(Q1117=999,Q1117=""),"",IF(OR(Q1117&lt;35,Q1117&gt;48),1,0)))</f>
        <v/>
      </c>
      <c r="AD1117">
        <f>IF(COUNT(AA1117:AC1117)&lt;3,"",SUM(AA1117:AC1117))</f>
        <v/>
      </c>
      <c r="AE1117">
        <f>IF(L1117&gt;=4,2,IF(L1117&gt;=2,1,0))</f>
        <v/>
      </c>
      <c r="AF1117">
        <f>IF(L1117&gt;=5,1,0)</f>
        <v/>
      </c>
      <c r="AG1117">
        <f>AE1117+AF1117</f>
        <v/>
      </c>
      <c r="AH1117" s="15">
        <f>IF(M1117&lt;&gt;1,"",IF(OR(R1117=-9,R1117=""),"",R1117))</f>
        <v/>
      </c>
      <c r="AI1117">
        <f>IF(M1117&lt;&gt;1,"",IF(OR(Q1117=999,Q1117=""),"",Q1117))</f>
        <v/>
      </c>
    </row>
    <row r="1118">
      <c r="A1118" t="inlineStr">
        <is>
          <t>TQRMNOP105931</t>
        </is>
      </c>
      <c r="B1118" t="n">
        <v>2025</v>
      </c>
      <c r="C1118" t="n">
        <v>1</v>
      </c>
      <c r="D1118" t="n">
        <v>43</v>
      </c>
      <c r="E1118" t="inlineStr">
        <is>
          <t>S</t>
        </is>
      </c>
      <c r="F1118" t="n">
        <v>36</v>
      </c>
      <c r="G1118" t="n">
        <v>1368</v>
      </c>
      <c r="H1118" t="n">
        <v>3</v>
      </c>
      <c r="I1118" t="n">
        <v>1</v>
      </c>
      <c r="J1118" t="n">
        <v>18</v>
      </c>
      <c r="K1118" t="n">
        <v>1</v>
      </c>
      <c r="L1118" t="n">
        <v>1</v>
      </c>
      <c r="M1118" t="n">
        <v>1</v>
      </c>
      <c r="N1118" t="n">
        <v>2</v>
      </c>
      <c r="O1118" t="n">
        <v>1</v>
      </c>
      <c r="P1118" t="n">
        <v>2</v>
      </c>
      <c r="Q1118" t="n">
        <v>39</v>
      </c>
      <c r="R1118" s="15" t="n">
        <v>-9</v>
      </c>
      <c r="S1118" s="15" t="n">
        <v>0</v>
      </c>
      <c r="T1118" s="15" t="n">
        <v>0</v>
      </c>
      <c r="U1118" s="15" t="n">
        <v>59700</v>
      </c>
      <c r="V1118">
        <f>IFERROR(VLOOKUP(D1118,Tablas_Equivalencia!$A$3:$B$8,2,FALSE),"Sin dato")</f>
        <v/>
      </c>
      <c r="W1118">
        <f>IFERROR(VLOOKUP(L1118,Tablas_Equivalencia!$D$3:$E$9,2,FALSE),"Sin dato")</f>
        <v/>
      </c>
      <c r="X1118">
        <f>IF(I1118=1,"Varón","Mujer")</f>
        <v/>
      </c>
      <c r="Y1118">
        <f>IFERROR(VLOOKUP(M1118,Tablas_Equivalencia!$G$3:$H$6,2,FALSE),"Sin dato")</f>
        <v/>
      </c>
      <c r="Z1118">
        <f>IF(J1118&lt;=24,"18-24","25-29")</f>
        <v/>
      </c>
      <c r="AA1118">
        <f>IF(M1118&lt;&gt;1,"",IF(P1118=2,1,0))</f>
        <v/>
      </c>
      <c r="AB1118">
        <f>IF(M1118&lt;&gt;1,"",IF(O1118&gt;=2,1,0))</f>
        <v/>
      </c>
      <c r="AC1118">
        <f>IF(M1118&lt;&gt;1,"",IF(OR(Q1118=999,Q1118=""),"",IF(OR(Q1118&lt;35,Q1118&gt;48),1,0)))</f>
        <v/>
      </c>
      <c r="AD1118">
        <f>IF(COUNT(AA1118:AC1118)&lt;3,"",SUM(AA1118:AC1118))</f>
        <v/>
      </c>
      <c r="AE1118">
        <f>IF(L1118&gt;=4,2,IF(L1118&gt;=2,1,0))</f>
        <v/>
      </c>
      <c r="AF1118">
        <f>IF(L1118&gt;=5,1,0)</f>
        <v/>
      </c>
      <c r="AG1118">
        <f>AE1118+AF1118</f>
        <v/>
      </c>
      <c r="AH1118" s="15">
        <f>IF(M1118&lt;&gt;1,"",IF(OR(R1118=-9,R1118=""),"",R1118))</f>
        <v/>
      </c>
      <c r="AI1118">
        <f>IF(M1118&lt;&gt;1,"",IF(OR(Q1118=999,Q1118=""),"",Q1118))</f>
        <v/>
      </c>
    </row>
    <row r="1119">
      <c r="A1119" t="inlineStr">
        <is>
          <t>TQRMNOP105935</t>
        </is>
      </c>
      <c r="B1119" t="n">
        <v>2025</v>
      </c>
      <c r="C1119" t="n">
        <v>1</v>
      </c>
      <c r="D1119" t="n">
        <v>41</v>
      </c>
      <c r="E1119" t="inlineStr">
        <is>
          <t>N</t>
        </is>
      </c>
      <c r="F1119" t="n">
        <v>12</v>
      </c>
      <c r="G1119" t="n">
        <v>1124</v>
      </c>
      <c r="H1119" t="n">
        <v>3</v>
      </c>
      <c r="I1119" t="n">
        <v>2</v>
      </c>
      <c r="J1119" t="n">
        <v>27</v>
      </c>
      <c r="K1119" t="n">
        <v>1</v>
      </c>
      <c r="L1119" t="n">
        <v>5</v>
      </c>
      <c r="M1119" t="n">
        <v>3</v>
      </c>
      <c r="R1119" s="15" t="n">
        <v>0</v>
      </c>
      <c r="S1119" s="15" t="n">
        <v>0</v>
      </c>
      <c r="T1119" s="15" t="n">
        <v>0</v>
      </c>
      <c r="U1119" s="15" t="n">
        <v>117600</v>
      </c>
      <c r="V1119">
        <f>IFERROR(VLOOKUP(D1119,Tablas_Equivalencia!$A$3:$B$8,2,FALSE),"Sin dato")</f>
        <v/>
      </c>
      <c r="W1119">
        <f>IFERROR(VLOOKUP(L1119,Tablas_Equivalencia!$D$3:$E$9,2,FALSE),"Sin dato")</f>
        <v/>
      </c>
      <c r="X1119">
        <f>IF(I1119=1,"Varón","Mujer")</f>
        <v/>
      </c>
      <c r="Y1119">
        <f>IFERROR(VLOOKUP(M1119,Tablas_Equivalencia!$G$3:$H$6,2,FALSE),"Sin dato")</f>
        <v/>
      </c>
      <c r="Z1119">
        <f>IF(J1119&lt;=24,"18-24","25-29")</f>
        <v/>
      </c>
      <c r="AA1119">
        <f>IF(M1119&lt;&gt;1,"",IF(P1119=2,1,0))</f>
        <v/>
      </c>
      <c r="AB1119">
        <f>IF(M1119&lt;&gt;1,"",IF(O1119&gt;=2,1,0))</f>
        <v/>
      </c>
      <c r="AC1119">
        <f>IF(M1119&lt;&gt;1,"",IF(OR(Q1119=999,Q1119=""),"",IF(OR(Q1119&lt;35,Q1119&gt;48),1,0)))</f>
        <v/>
      </c>
      <c r="AD1119">
        <f>IF(COUNT(AA1119:AC1119)&lt;3,"",SUM(AA1119:AC1119))</f>
        <v/>
      </c>
      <c r="AE1119">
        <f>IF(L1119&gt;=4,2,IF(L1119&gt;=2,1,0))</f>
        <v/>
      </c>
      <c r="AF1119">
        <f>IF(L1119&gt;=5,1,0)</f>
        <v/>
      </c>
      <c r="AG1119">
        <f>AE1119+AF1119</f>
        <v/>
      </c>
      <c r="AH1119" s="15">
        <f>IF(M1119&lt;&gt;1,"",IF(OR(R1119=-9,R1119=""),"",R1119))</f>
        <v/>
      </c>
      <c r="AI1119">
        <f>IF(M1119&lt;&gt;1,"",IF(OR(Q1119=999,Q1119=""),"",Q1119))</f>
        <v/>
      </c>
    </row>
    <row r="1120">
      <c r="A1120" t="inlineStr">
        <is>
          <t>TQRMNOP105936</t>
        </is>
      </c>
      <c r="B1120" t="n">
        <v>2025</v>
      </c>
      <c r="C1120" t="n">
        <v>1</v>
      </c>
      <c r="D1120" t="n">
        <v>43</v>
      </c>
      <c r="E1120" t="inlineStr">
        <is>
          <t>S</t>
        </is>
      </c>
      <c r="F1120" t="n">
        <v>19</v>
      </c>
      <c r="G1120" t="n">
        <v>1644</v>
      </c>
      <c r="H1120" t="n">
        <v>2</v>
      </c>
      <c r="I1120" t="n">
        <v>2</v>
      </c>
      <c r="J1120" t="n">
        <v>24</v>
      </c>
      <c r="K1120" t="n">
        <v>2</v>
      </c>
      <c r="L1120" t="n">
        <v>4</v>
      </c>
      <c r="M1120" t="n">
        <v>1</v>
      </c>
      <c r="N1120" t="n">
        <v>3</v>
      </c>
      <c r="O1120" t="n">
        <v>3</v>
      </c>
      <c r="P1120" t="n">
        <v>2</v>
      </c>
      <c r="Q1120" t="n">
        <v>27</v>
      </c>
      <c r="R1120" s="15" t="n">
        <v>465000</v>
      </c>
      <c r="S1120" s="15" t="n">
        <v>0</v>
      </c>
      <c r="T1120" s="15" t="n">
        <v>465000</v>
      </c>
      <c r="U1120" s="15" t="n">
        <v>82600</v>
      </c>
      <c r="V1120">
        <f>IFERROR(VLOOKUP(D1120,Tablas_Equivalencia!$A$3:$B$8,2,FALSE),"Sin dato")</f>
        <v/>
      </c>
      <c r="W1120">
        <f>IFERROR(VLOOKUP(L1120,Tablas_Equivalencia!$D$3:$E$9,2,FALSE),"Sin dato")</f>
        <v/>
      </c>
      <c r="X1120">
        <f>IF(I1120=1,"Varón","Mujer")</f>
        <v/>
      </c>
      <c r="Y1120">
        <f>IFERROR(VLOOKUP(M1120,Tablas_Equivalencia!$G$3:$H$6,2,FALSE),"Sin dato")</f>
        <v/>
      </c>
      <c r="Z1120">
        <f>IF(J1120&lt;=24,"18-24","25-29")</f>
        <v/>
      </c>
      <c r="AA1120">
        <f>IF(M1120&lt;&gt;1,"",IF(P1120=2,1,0))</f>
        <v/>
      </c>
      <c r="AB1120">
        <f>IF(M1120&lt;&gt;1,"",IF(O1120&gt;=2,1,0))</f>
        <v/>
      </c>
      <c r="AC1120">
        <f>IF(M1120&lt;&gt;1,"",IF(OR(Q1120=999,Q1120=""),"",IF(OR(Q1120&lt;35,Q1120&gt;48),1,0)))</f>
        <v/>
      </c>
      <c r="AD1120">
        <f>IF(COUNT(AA1120:AC1120)&lt;3,"",SUM(AA1120:AC1120))</f>
        <v/>
      </c>
      <c r="AE1120">
        <f>IF(L1120&gt;=4,2,IF(L1120&gt;=2,1,0))</f>
        <v/>
      </c>
      <c r="AF1120">
        <f>IF(L1120&gt;=5,1,0)</f>
        <v/>
      </c>
      <c r="AG1120">
        <f>AE1120+AF1120</f>
        <v/>
      </c>
      <c r="AH1120" s="15">
        <f>IF(M1120&lt;&gt;1,"",IF(OR(R1120=-9,R1120=""),"",R1120))</f>
        <v/>
      </c>
      <c r="AI1120">
        <f>IF(M1120&lt;&gt;1,"",IF(OR(Q1120=999,Q1120=""),"",Q1120))</f>
        <v/>
      </c>
    </row>
    <row r="1121">
      <c r="A1121" t="inlineStr">
        <is>
          <t>TQRMNOP105937</t>
        </is>
      </c>
      <c r="B1121" t="n">
        <v>2025</v>
      </c>
      <c r="C1121" t="n">
        <v>1</v>
      </c>
      <c r="D1121" t="n">
        <v>1</v>
      </c>
      <c r="E1121" t="inlineStr">
        <is>
          <t>S</t>
        </is>
      </c>
      <c r="F1121" t="n">
        <v>33</v>
      </c>
      <c r="G1121" t="n">
        <v>974</v>
      </c>
      <c r="H1121" t="n">
        <v>3</v>
      </c>
      <c r="I1121" t="n">
        <v>2</v>
      </c>
      <c r="J1121" t="n">
        <v>23</v>
      </c>
      <c r="K1121" t="n">
        <v>2</v>
      </c>
      <c r="L1121" t="n">
        <v>4</v>
      </c>
      <c r="M1121" t="n">
        <v>3</v>
      </c>
      <c r="R1121" s="15" t="n">
        <v>0</v>
      </c>
      <c r="S1121" s="15" t="n">
        <v>42000</v>
      </c>
      <c r="T1121" s="15" t="n">
        <v>42000</v>
      </c>
      <c r="U1121" s="15" t="n">
        <v>104800</v>
      </c>
      <c r="V1121">
        <f>IFERROR(VLOOKUP(D1121,Tablas_Equivalencia!$A$3:$B$8,2,FALSE),"Sin dato")</f>
        <v/>
      </c>
      <c r="W1121">
        <f>IFERROR(VLOOKUP(L1121,Tablas_Equivalencia!$D$3:$E$9,2,FALSE),"Sin dato")</f>
        <v/>
      </c>
      <c r="X1121">
        <f>IF(I1121=1,"Varón","Mujer")</f>
        <v/>
      </c>
      <c r="Y1121">
        <f>IFERROR(VLOOKUP(M1121,Tablas_Equivalencia!$G$3:$H$6,2,FALSE),"Sin dato")</f>
        <v/>
      </c>
      <c r="Z1121">
        <f>IF(J1121&lt;=24,"18-24","25-29")</f>
        <v/>
      </c>
      <c r="AA1121">
        <f>IF(M1121&lt;&gt;1,"",IF(P1121=2,1,0))</f>
        <v/>
      </c>
      <c r="AB1121">
        <f>IF(M1121&lt;&gt;1,"",IF(O1121&gt;=2,1,0))</f>
        <v/>
      </c>
      <c r="AC1121">
        <f>IF(M1121&lt;&gt;1,"",IF(OR(Q1121=999,Q1121=""),"",IF(OR(Q1121&lt;35,Q1121&gt;48),1,0)))</f>
        <v/>
      </c>
      <c r="AD1121">
        <f>IF(COUNT(AA1121:AC1121)&lt;3,"",SUM(AA1121:AC1121))</f>
        <v/>
      </c>
      <c r="AE1121">
        <f>IF(L1121&gt;=4,2,IF(L1121&gt;=2,1,0))</f>
        <v/>
      </c>
      <c r="AF1121">
        <f>IF(L1121&gt;=5,1,0)</f>
        <v/>
      </c>
      <c r="AG1121">
        <f>AE1121+AF1121</f>
        <v/>
      </c>
      <c r="AH1121" s="15">
        <f>IF(M1121&lt;&gt;1,"",IF(OR(R1121=-9,R1121=""),"",R1121))</f>
        <v/>
      </c>
      <c r="AI1121">
        <f>IF(M1121&lt;&gt;1,"",IF(OR(Q1121=999,Q1121=""),"",Q1121))</f>
        <v/>
      </c>
    </row>
    <row r="1122">
      <c r="A1122" t="inlineStr">
        <is>
          <t>TQRMNOP105938</t>
        </is>
      </c>
      <c r="B1122" t="n">
        <v>2025</v>
      </c>
      <c r="C1122" t="n">
        <v>1</v>
      </c>
      <c r="D1122" t="n">
        <v>1</v>
      </c>
      <c r="E1122" t="inlineStr">
        <is>
          <t>S</t>
        </is>
      </c>
      <c r="F1122" t="n">
        <v>32</v>
      </c>
      <c r="G1122" t="n">
        <v>1415</v>
      </c>
      <c r="H1122" t="n">
        <v>3</v>
      </c>
      <c r="I1122" t="n">
        <v>2</v>
      </c>
      <c r="J1122" t="n">
        <v>22</v>
      </c>
      <c r="K1122" t="n">
        <v>1</v>
      </c>
      <c r="L1122" t="n">
        <v>4</v>
      </c>
      <c r="M1122" t="n">
        <v>3</v>
      </c>
      <c r="R1122" s="15" t="n">
        <v>0</v>
      </c>
      <c r="S1122" s="15" t="n">
        <v>79000</v>
      </c>
      <c r="T1122" s="15" t="n">
        <v>79000</v>
      </c>
      <c r="U1122" s="15" t="n">
        <v>168900</v>
      </c>
      <c r="V1122">
        <f>IFERROR(VLOOKUP(D1122,Tablas_Equivalencia!$A$3:$B$8,2,FALSE),"Sin dato")</f>
        <v/>
      </c>
      <c r="W1122">
        <f>IFERROR(VLOOKUP(L1122,Tablas_Equivalencia!$D$3:$E$9,2,FALSE),"Sin dato")</f>
        <v/>
      </c>
      <c r="X1122">
        <f>IF(I1122=1,"Varón","Mujer")</f>
        <v/>
      </c>
      <c r="Y1122">
        <f>IFERROR(VLOOKUP(M1122,Tablas_Equivalencia!$G$3:$H$6,2,FALSE),"Sin dato")</f>
        <v/>
      </c>
      <c r="Z1122">
        <f>IF(J1122&lt;=24,"18-24","25-29")</f>
        <v/>
      </c>
      <c r="AA1122">
        <f>IF(M1122&lt;&gt;1,"",IF(P1122=2,1,0))</f>
        <v/>
      </c>
      <c r="AB1122">
        <f>IF(M1122&lt;&gt;1,"",IF(O1122&gt;=2,1,0))</f>
        <v/>
      </c>
      <c r="AC1122">
        <f>IF(M1122&lt;&gt;1,"",IF(OR(Q1122=999,Q1122=""),"",IF(OR(Q1122&lt;35,Q1122&gt;48),1,0)))</f>
        <v/>
      </c>
      <c r="AD1122">
        <f>IF(COUNT(AA1122:AC1122)&lt;3,"",SUM(AA1122:AC1122))</f>
        <v/>
      </c>
      <c r="AE1122">
        <f>IF(L1122&gt;=4,2,IF(L1122&gt;=2,1,0))</f>
        <v/>
      </c>
      <c r="AF1122">
        <f>IF(L1122&gt;=5,1,0)</f>
        <v/>
      </c>
      <c r="AG1122">
        <f>AE1122+AF1122</f>
        <v/>
      </c>
      <c r="AH1122" s="15">
        <f>IF(M1122&lt;&gt;1,"",IF(OR(R1122=-9,R1122=""),"",R1122))</f>
        <v/>
      </c>
      <c r="AI1122">
        <f>IF(M1122&lt;&gt;1,"",IF(OR(Q1122=999,Q1122=""),"",Q1122))</f>
        <v/>
      </c>
    </row>
    <row r="1123">
      <c r="A1123" t="inlineStr">
        <is>
          <t>TQRMNOP105945</t>
        </is>
      </c>
      <c r="B1123" t="n">
        <v>2025</v>
      </c>
      <c r="C1123" t="n">
        <v>1</v>
      </c>
      <c r="D1123" t="n">
        <v>41</v>
      </c>
      <c r="E1123" t="inlineStr">
        <is>
          <t>N</t>
        </is>
      </c>
      <c r="F1123" t="n">
        <v>15</v>
      </c>
      <c r="G1123" t="n">
        <v>966</v>
      </c>
      <c r="H1123" t="n">
        <v>2</v>
      </c>
      <c r="I1123" t="n">
        <v>2</v>
      </c>
      <c r="J1123" t="n">
        <v>25</v>
      </c>
      <c r="K1123" t="n">
        <v>1</v>
      </c>
      <c r="L1123" t="n">
        <v>5</v>
      </c>
      <c r="M1123" t="n">
        <v>1</v>
      </c>
      <c r="N1123" t="n">
        <v>2</v>
      </c>
      <c r="O1123" t="n">
        <v>2</v>
      </c>
      <c r="P1123" t="n">
        <v>2</v>
      </c>
      <c r="Q1123" t="n">
        <v>22</v>
      </c>
      <c r="R1123" s="15" t="n">
        <v>-9</v>
      </c>
      <c r="S1123" s="15" t="n">
        <v>0</v>
      </c>
      <c r="T1123" s="15" t="n">
        <v>0</v>
      </c>
      <c r="U1123" s="15" t="n">
        <v>253900</v>
      </c>
      <c r="V1123">
        <f>IFERROR(VLOOKUP(D1123,Tablas_Equivalencia!$A$3:$B$8,2,FALSE),"Sin dato")</f>
        <v/>
      </c>
      <c r="W1123">
        <f>IFERROR(VLOOKUP(L1123,Tablas_Equivalencia!$D$3:$E$9,2,FALSE),"Sin dato")</f>
        <v/>
      </c>
      <c r="X1123">
        <f>IF(I1123=1,"Varón","Mujer")</f>
        <v/>
      </c>
      <c r="Y1123">
        <f>IFERROR(VLOOKUP(M1123,Tablas_Equivalencia!$G$3:$H$6,2,FALSE),"Sin dato")</f>
        <v/>
      </c>
      <c r="Z1123">
        <f>IF(J1123&lt;=24,"18-24","25-29")</f>
        <v/>
      </c>
      <c r="AA1123">
        <f>IF(M1123&lt;&gt;1,"",IF(P1123=2,1,0))</f>
        <v/>
      </c>
      <c r="AB1123">
        <f>IF(M1123&lt;&gt;1,"",IF(O1123&gt;=2,1,0))</f>
        <v/>
      </c>
      <c r="AC1123">
        <f>IF(M1123&lt;&gt;1,"",IF(OR(Q1123=999,Q1123=""),"",IF(OR(Q1123&lt;35,Q1123&gt;48),1,0)))</f>
        <v/>
      </c>
      <c r="AD1123">
        <f>IF(COUNT(AA1123:AC1123)&lt;3,"",SUM(AA1123:AC1123))</f>
        <v/>
      </c>
      <c r="AE1123">
        <f>IF(L1123&gt;=4,2,IF(L1123&gt;=2,1,0))</f>
        <v/>
      </c>
      <c r="AF1123">
        <f>IF(L1123&gt;=5,1,0)</f>
        <v/>
      </c>
      <c r="AG1123">
        <f>AE1123+AF1123</f>
        <v/>
      </c>
      <c r="AH1123" s="15">
        <f>IF(M1123&lt;&gt;1,"",IF(OR(R1123=-9,R1123=""),"",R1123))</f>
        <v/>
      </c>
      <c r="AI1123">
        <f>IF(M1123&lt;&gt;1,"",IF(OR(Q1123=999,Q1123=""),"",Q1123))</f>
        <v/>
      </c>
    </row>
    <row r="1124">
      <c r="A1124" t="inlineStr">
        <is>
          <t>TQRMNOP105954</t>
        </is>
      </c>
      <c r="B1124" t="n">
        <v>2025</v>
      </c>
      <c r="C1124" t="n">
        <v>1</v>
      </c>
      <c r="D1124" t="n">
        <v>1</v>
      </c>
      <c r="E1124" t="inlineStr">
        <is>
          <t>S</t>
        </is>
      </c>
      <c r="F1124" t="n">
        <v>32</v>
      </c>
      <c r="G1124" t="n">
        <v>1824</v>
      </c>
      <c r="H1124" t="n">
        <v>1</v>
      </c>
      <c r="I1124" t="n">
        <v>2</v>
      </c>
      <c r="J1124" t="n">
        <v>19</v>
      </c>
      <c r="K1124" t="n">
        <v>2</v>
      </c>
      <c r="L1124" t="n">
        <v>5</v>
      </c>
      <c r="M1124" t="n">
        <v>1</v>
      </c>
      <c r="N1124" t="n">
        <v>2</v>
      </c>
      <c r="O1124" t="n">
        <v>2</v>
      </c>
      <c r="P1124" t="n">
        <v>2</v>
      </c>
      <c r="Q1124" t="n">
        <v>80</v>
      </c>
      <c r="R1124" s="15" t="n">
        <v>675000</v>
      </c>
      <c r="S1124" s="15" t="n">
        <v>0</v>
      </c>
      <c r="T1124" s="15" t="n">
        <v>675000</v>
      </c>
      <c r="U1124" s="15" t="n">
        <v>75300</v>
      </c>
      <c r="V1124">
        <f>IFERROR(VLOOKUP(D1124,Tablas_Equivalencia!$A$3:$B$8,2,FALSE),"Sin dato")</f>
        <v/>
      </c>
      <c r="W1124">
        <f>IFERROR(VLOOKUP(L1124,Tablas_Equivalencia!$D$3:$E$9,2,FALSE),"Sin dato")</f>
        <v/>
      </c>
      <c r="X1124">
        <f>IF(I1124=1,"Varón","Mujer")</f>
        <v/>
      </c>
      <c r="Y1124">
        <f>IFERROR(VLOOKUP(M1124,Tablas_Equivalencia!$G$3:$H$6,2,FALSE),"Sin dato")</f>
        <v/>
      </c>
      <c r="Z1124">
        <f>IF(J1124&lt;=24,"18-24","25-29")</f>
        <v/>
      </c>
      <c r="AA1124">
        <f>IF(M1124&lt;&gt;1,"",IF(P1124=2,1,0))</f>
        <v/>
      </c>
      <c r="AB1124">
        <f>IF(M1124&lt;&gt;1,"",IF(O1124&gt;=2,1,0))</f>
        <v/>
      </c>
      <c r="AC1124">
        <f>IF(M1124&lt;&gt;1,"",IF(OR(Q1124=999,Q1124=""),"",IF(OR(Q1124&lt;35,Q1124&gt;48),1,0)))</f>
        <v/>
      </c>
      <c r="AD1124">
        <f>IF(COUNT(AA1124:AC1124)&lt;3,"",SUM(AA1124:AC1124))</f>
        <v/>
      </c>
      <c r="AE1124">
        <f>IF(L1124&gt;=4,2,IF(L1124&gt;=2,1,0))</f>
        <v/>
      </c>
      <c r="AF1124">
        <f>IF(L1124&gt;=5,1,0)</f>
        <v/>
      </c>
      <c r="AG1124">
        <f>AE1124+AF1124</f>
        <v/>
      </c>
      <c r="AH1124" s="15">
        <f>IF(M1124&lt;&gt;1,"",IF(OR(R1124=-9,R1124=""),"",R1124))</f>
        <v/>
      </c>
      <c r="AI1124">
        <f>IF(M1124&lt;&gt;1,"",IF(OR(Q1124=999,Q1124=""),"",Q1124))</f>
        <v/>
      </c>
    </row>
    <row r="1125">
      <c r="A1125" t="inlineStr">
        <is>
          <t>TQRMNOP105968</t>
        </is>
      </c>
      <c r="B1125" t="n">
        <v>2025</v>
      </c>
      <c r="C1125" t="n">
        <v>1</v>
      </c>
      <c r="D1125" t="n">
        <v>44</v>
      </c>
      <c r="E1125" t="inlineStr">
        <is>
          <t>N</t>
        </is>
      </c>
      <c r="F1125" t="n">
        <v>6</v>
      </c>
      <c r="G1125" t="n">
        <v>1429</v>
      </c>
      <c r="H1125" t="n">
        <v>3</v>
      </c>
      <c r="I1125" t="n">
        <v>1</v>
      </c>
      <c r="J1125" t="n">
        <v>22</v>
      </c>
      <c r="K1125" t="n">
        <v>2</v>
      </c>
      <c r="L1125" t="n">
        <v>4</v>
      </c>
      <c r="M1125" t="n">
        <v>1</v>
      </c>
      <c r="N1125" t="n">
        <v>3</v>
      </c>
      <c r="O1125" t="n">
        <v>1</v>
      </c>
      <c r="P1125" t="n">
        <v>1</v>
      </c>
      <c r="Q1125" t="n">
        <v>56</v>
      </c>
      <c r="R1125" s="15" t="n">
        <v>1367000</v>
      </c>
      <c r="S1125" s="15" t="n">
        <v>160000</v>
      </c>
      <c r="T1125" s="15" t="n">
        <v>1527000</v>
      </c>
      <c r="U1125" s="15" t="n">
        <v>171100</v>
      </c>
      <c r="V1125">
        <f>IFERROR(VLOOKUP(D1125,Tablas_Equivalencia!$A$3:$B$8,2,FALSE),"Sin dato")</f>
        <v/>
      </c>
      <c r="W1125">
        <f>IFERROR(VLOOKUP(L1125,Tablas_Equivalencia!$D$3:$E$9,2,FALSE),"Sin dato")</f>
        <v/>
      </c>
      <c r="X1125">
        <f>IF(I1125=1,"Varón","Mujer")</f>
        <v/>
      </c>
      <c r="Y1125">
        <f>IFERROR(VLOOKUP(M1125,Tablas_Equivalencia!$G$3:$H$6,2,FALSE),"Sin dato")</f>
        <v/>
      </c>
      <c r="Z1125">
        <f>IF(J1125&lt;=24,"18-24","25-29")</f>
        <v/>
      </c>
      <c r="AA1125">
        <f>IF(M1125&lt;&gt;1,"",IF(P1125=2,1,0))</f>
        <v/>
      </c>
      <c r="AB1125">
        <f>IF(M1125&lt;&gt;1,"",IF(O1125&gt;=2,1,0))</f>
        <v/>
      </c>
      <c r="AC1125">
        <f>IF(M1125&lt;&gt;1,"",IF(OR(Q1125=999,Q1125=""),"",IF(OR(Q1125&lt;35,Q1125&gt;48),1,0)))</f>
        <v/>
      </c>
      <c r="AD1125">
        <f>IF(COUNT(AA1125:AC1125)&lt;3,"",SUM(AA1125:AC1125))</f>
        <v/>
      </c>
      <c r="AE1125">
        <f>IF(L1125&gt;=4,2,IF(L1125&gt;=2,1,0))</f>
        <v/>
      </c>
      <c r="AF1125">
        <f>IF(L1125&gt;=5,1,0)</f>
        <v/>
      </c>
      <c r="AG1125">
        <f>AE1125+AF1125</f>
        <v/>
      </c>
      <c r="AH1125" s="15">
        <f>IF(M1125&lt;&gt;1,"",IF(OR(R1125=-9,R1125=""),"",R1125))</f>
        <v/>
      </c>
      <c r="AI1125">
        <f>IF(M1125&lt;&gt;1,"",IF(OR(Q1125=999,Q1125=""),"",Q1125))</f>
        <v/>
      </c>
    </row>
    <row r="1126">
      <c r="A1126" t="inlineStr">
        <is>
          <t>TQRMNOP105970</t>
        </is>
      </c>
      <c r="B1126" t="n">
        <v>2025</v>
      </c>
      <c r="C1126" t="n">
        <v>1</v>
      </c>
      <c r="D1126" t="n">
        <v>1</v>
      </c>
      <c r="E1126" t="inlineStr">
        <is>
          <t>S</t>
        </is>
      </c>
      <c r="F1126" t="n">
        <v>33</v>
      </c>
      <c r="G1126" t="n">
        <v>1252</v>
      </c>
      <c r="H1126" t="n">
        <v>2</v>
      </c>
      <c r="I1126" t="n">
        <v>2</v>
      </c>
      <c r="J1126" t="n">
        <v>27</v>
      </c>
      <c r="K1126" t="n">
        <v>2</v>
      </c>
      <c r="L1126" t="n">
        <v>6</v>
      </c>
      <c r="M1126" t="n">
        <v>1</v>
      </c>
      <c r="N1126" t="n">
        <v>3</v>
      </c>
      <c r="O1126" t="n">
        <v>1</v>
      </c>
      <c r="P1126" t="n">
        <v>1</v>
      </c>
      <c r="Q1126" t="n">
        <v>57</v>
      </c>
      <c r="R1126" s="15" t="n">
        <v>1740000</v>
      </c>
      <c r="S1126" s="15" t="n">
        <v>0</v>
      </c>
      <c r="T1126" s="15" t="n">
        <v>1740000</v>
      </c>
      <c r="U1126" s="15" t="n">
        <v>455100</v>
      </c>
      <c r="V1126">
        <f>IFERROR(VLOOKUP(D1126,Tablas_Equivalencia!$A$3:$B$8,2,FALSE),"Sin dato")</f>
        <v/>
      </c>
      <c r="W1126">
        <f>IFERROR(VLOOKUP(L1126,Tablas_Equivalencia!$D$3:$E$9,2,FALSE),"Sin dato")</f>
        <v/>
      </c>
      <c r="X1126">
        <f>IF(I1126=1,"Varón","Mujer")</f>
        <v/>
      </c>
      <c r="Y1126">
        <f>IFERROR(VLOOKUP(M1126,Tablas_Equivalencia!$G$3:$H$6,2,FALSE),"Sin dato")</f>
        <v/>
      </c>
      <c r="Z1126">
        <f>IF(J1126&lt;=24,"18-24","25-29")</f>
        <v/>
      </c>
      <c r="AA1126">
        <f>IF(M1126&lt;&gt;1,"",IF(P1126=2,1,0))</f>
        <v/>
      </c>
      <c r="AB1126">
        <f>IF(M1126&lt;&gt;1,"",IF(O1126&gt;=2,1,0))</f>
        <v/>
      </c>
      <c r="AC1126">
        <f>IF(M1126&lt;&gt;1,"",IF(OR(Q1126=999,Q1126=""),"",IF(OR(Q1126&lt;35,Q1126&gt;48),1,0)))</f>
        <v/>
      </c>
      <c r="AD1126">
        <f>IF(COUNT(AA1126:AC1126)&lt;3,"",SUM(AA1126:AC1126))</f>
        <v/>
      </c>
      <c r="AE1126">
        <f>IF(L1126&gt;=4,2,IF(L1126&gt;=2,1,0))</f>
        <v/>
      </c>
      <c r="AF1126">
        <f>IF(L1126&gt;=5,1,0)</f>
        <v/>
      </c>
      <c r="AG1126">
        <f>AE1126+AF1126</f>
        <v/>
      </c>
      <c r="AH1126" s="15">
        <f>IF(M1126&lt;&gt;1,"",IF(OR(R1126=-9,R1126=""),"",R1126))</f>
        <v/>
      </c>
      <c r="AI1126">
        <f>IF(M1126&lt;&gt;1,"",IF(OR(Q1126=999,Q1126=""),"",Q1126))</f>
        <v/>
      </c>
    </row>
    <row r="1127">
      <c r="A1127" t="inlineStr">
        <is>
          <t>TQRMNOP105978</t>
        </is>
      </c>
      <c r="B1127" t="n">
        <v>2025</v>
      </c>
      <c r="C1127" t="n">
        <v>1</v>
      </c>
      <c r="D1127" t="n">
        <v>44</v>
      </c>
      <c r="E1127" t="inlineStr">
        <is>
          <t>N</t>
        </is>
      </c>
      <c r="F1127" t="n">
        <v>5</v>
      </c>
      <c r="G1127" t="n">
        <v>1834</v>
      </c>
      <c r="H1127" t="n">
        <v>2</v>
      </c>
      <c r="I1127" t="n">
        <v>1</v>
      </c>
      <c r="J1127" t="n">
        <v>24</v>
      </c>
      <c r="K1127" t="n">
        <v>1</v>
      </c>
      <c r="L1127" t="n">
        <v>6</v>
      </c>
      <c r="M1127" t="n">
        <v>1</v>
      </c>
      <c r="N1127" t="n">
        <v>3</v>
      </c>
      <c r="O1127" t="n">
        <v>1</v>
      </c>
      <c r="P1127" t="n">
        <v>1</v>
      </c>
      <c r="Q1127" t="n">
        <v>38</v>
      </c>
      <c r="R1127" s="15" t="n">
        <v>1350000</v>
      </c>
      <c r="S1127" s="15" t="n">
        <v>0</v>
      </c>
      <c r="T1127" s="15" t="n">
        <v>1350000</v>
      </c>
      <c r="U1127" s="15" t="n">
        <v>238900</v>
      </c>
      <c r="V1127">
        <f>IFERROR(VLOOKUP(D1127,Tablas_Equivalencia!$A$3:$B$8,2,FALSE),"Sin dato")</f>
        <v/>
      </c>
      <c r="W1127">
        <f>IFERROR(VLOOKUP(L1127,Tablas_Equivalencia!$D$3:$E$9,2,FALSE),"Sin dato")</f>
        <v/>
      </c>
      <c r="X1127">
        <f>IF(I1127=1,"Varón","Mujer")</f>
        <v/>
      </c>
      <c r="Y1127">
        <f>IFERROR(VLOOKUP(M1127,Tablas_Equivalencia!$G$3:$H$6,2,FALSE),"Sin dato")</f>
        <v/>
      </c>
      <c r="Z1127">
        <f>IF(J1127&lt;=24,"18-24","25-29")</f>
        <v/>
      </c>
      <c r="AA1127">
        <f>IF(M1127&lt;&gt;1,"",IF(P1127=2,1,0))</f>
        <v/>
      </c>
      <c r="AB1127">
        <f>IF(M1127&lt;&gt;1,"",IF(O1127&gt;=2,1,0))</f>
        <v/>
      </c>
      <c r="AC1127">
        <f>IF(M1127&lt;&gt;1,"",IF(OR(Q1127=999,Q1127=""),"",IF(OR(Q1127&lt;35,Q1127&gt;48),1,0)))</f>
        <v/>
      </c>
      <c r="AD1127">
        <f>IF(COUNT(AA1127:AC1127)&lt;3,"",SUM(AA1127:AC1127))</f>
        <v/>
      </c>
      <c r="AE1127">
        <f>IF(L1127&gt;=4,2,IF(L1127&gt;=2,1,0))</f>
        <v/>
      </c>
      <c r="AF1127">
        <f>IF(L1127&gt;=5,1,0)</f>
        <v/>
      </c>
      <c r="AG1127">
        <f>AE1127+AF1127</f>
        <v/>
      </c>
      <c r="AH1127" s="15">
        <f>IF(M1127&lt;&gt;1,"",IF(OR(R1127=-9,R1127=""),"",R1127))</f>
        <v/>
      </c>
      <c r="AI1127">
        <f>IF(M1127&lt;&gt;1,"",IF(OR(Q1127=999,Q1127=""),"",Q1127))</f>
        <v/>
      </c>
    </row>
    <row r="1128">
      <c r="A1128" t="inlineStr">
        <is>
          <t>TQRMNOP105982</t>
        </is>
      </c>
      <c r="B1128" t="n">
        <v>2025</v>
      </c>
      <c r="C1128" t="n">
        <v>1</v>
      </c>
      <c r="D1128" t="n">
        <v>42</v>
      </c>
      <c r="E1128" t="inlineStr">
        <is>
          <t>S</t>
        </is>
      </c>
      <c r="F1128" t="n">
        <v>10</v>
      </c>
      <c r="G1128" t="n">
        <v>1211</v>
      </c>
      <c r="H1128" t="n">
        <v>3</v>
      </c>
      <c r="I1128" t="n">
        <v>2</v>
      </c>
      <c r="J1128" t="n">
        <v>20</v>
      </c>
      <c r="K1128" t="n">
        <v>1</v>
      </c>
      <c r="L1128" t="n">
        <v>5</v>
      </c>
      <c r="M1128" t="n">
        <v>1</v>
      </c>
      <c r="N1128" t="n">
        <v>2</v>
      </c>
      <c r="O1128" t="n">
        <v>1</v>
      </c>
      <c r="P1128" t="n">
        <v>2</v>
      </c>
      <c r="Q1128" t="n">
        <v>27</v>
      </c>
      <c r="R1128" s="15" t="n">
        <v>372000</v>
      </c>
      <c r="S1128" s="15" t="n">
        <v>0</v>
      </c>
      <c r="T1128" s="15" t="n">
        <v>372000</v>
      </c>
      <c r="U1128" s="15" t="n">
        <v>55800</v>
      </c>
      <c r="V1128">
        <f>IFERROR(VLOOKUP(D1128,Tablas_Equivalencia!$A$3:$B$8,2,FALSE),"Sin dato")</f>
        <v/>
      </c>
      <c r="W1128">
        <f>IFERROR(VLOOKUP(L1128,Tablas_Equivalencia!$D$3:$E$9,2,FALSE),"Sin dato")</f>
        <v/>
      </c>
      <c r="X1128">
        <f>IF(I1128=1,"Varón","Mujer")</f>
        <v/>
      </c>
      <c r="Y1128">
        <f>IFERROR(VLOOKUP(M1128,Tablas_Equivalencia!$G$3:$H$6,2,FALSE),"Sin dato")</f>
        <v/>
      </c>
      <c r="Z1128">
        <f>IF(J1128&lt;=24,"18-24","25-29")</f>
        <v/>
      </c>
      <c r="AA1128">
        <f>IF(M1128&lt;&gt;1,"",IF(P1128=2,1,0))</f>
        <v/>
      </c>
      <c r="AB1128">
        <f>IF(M1128&lt;&gt;1,"",IF(O1128&gt;=2,1,0))</f>
        <v/>
      </c>
      <c r="AC1128">
        <f>IF(M1128&lt;&gt;1,"",IF(OR(Q1128=999,Q1128=""),"",IF(OR(Q1128&lt;35,Q1128&gt;48),1,0)))</f>
        <v/>
      </c>
      <c r="AD1128">
        <f>IF(COUNT(AA1128:AC1128)&lt;3,"",SUM(AA1128:AC1128))</f>
        <v/>
      </c>
      <c r="AE1128">
        <f>IF(L1128&gt;=4,2,IF(L1128&gt;=2,1,0))</f>
        <v/>
      </c>
      <c r="AF1128">
        <f>IF(L1128&gt;=5,1,0)</f>
        <v/>
      </c>
      <c r="AG1128">
        <f>AE1128+AF1128</f>
        <v/>
      </c>
      <c r="AH1128" s="15">
        <f>IF(M1128&lt;&gt;1,"",IF(OR(R1128=-9,R1128=""),"",R1128))</f>
        <v/>
      </c>
      <c r="AI1128">
        <f>IF(M1128&lt;&gt;1,"",IF(OR(Q1128=999,Q1128=""),"",Q1128))</f>
        <v/>
      </c>
    </row>
    <row r="1129">
      <c r="A1129" t="inlineStr">
        <is>
          <t>TQRMNOP105989</t>
        </is>
      </c>
      <c r="B1129" t="n">
        <v>2025</v>
      </c>
      <c r="C1129" t="n">
        <v>1</v>
      </c>
      <c r="D1129" t="n">
        <v>41</v>
      </c>
      <c r="E1129" t="inlineStr">
        <is>
          <t>N</t>
        </is>
      </c>
      <c r="F1129" t="n">
        <v>15</v>
      </c>
      <c r="G1129" t="n">
        <v>1293</v>
      </c>
      <c r="H1129" t="n">
        <v>3</v>
      </c>
      <c r="I1129" t="n">
        <v>2</v>
      </c>
      <c r="J1129" t="n">
        <v>23</v>
      </c>
      <c r="K1129" t="n">
        <v>2</v>
      </c>
      <c r="L1129" t="n">
        <v>2</v>
      </c>
      <c r="M1129" t="n">
        <v>3</v>
      </c>
      <c r="R1129" s="15" t="n">
        <v>0</v>
      </c>
      <c r="S1129" s="15" t="n">
        <v>0</v>
      </c>
      <c r="T1129" s="15" t="n">
        <v>0</v>
      </c>
      <c r="U1129" s="15" t="n">
        <v>357300</v>
      </c>
      <c r="V1129">
        <f>IFERROR(VLOOKUP(D1129,Tablas_Equivalencia!$A$3:$B$8,2,FALSE),"Sin dato")</f>
        <v/>
      </c>
      <c r="W1129">
        <f>IFERROR(VLOOKUP(L1129,Tablas_Equivalencia!$D$3:$E$9,2,FALSE),"Sin dato")</f>
        <v/>
      </c>
      <c r="X1129">
        <f>IF(I1129=1,"Varón","Mujer")</f>
        <v/>
      </c>
      <c r="Y1129">
        <f>IFERROR(VLOOKUP(M1129,Tablas_Equivalencia!$G$3:$H$6,2,FALSE),"Sin dato")</f>
        <v/>
      </c>
      <c r="Z1129">
        <f>IF(J1129&lt;=24,"18-24","25-29")</f>
        <v/>
      </c>
      <c r="AA1129">
        <f>IF(M1129&lt;&gt;1,"",IF(P1129=2,1,0))</f>
        <v/>
      </c>
      <c r="AB1129">
        <f>IF(M1129&lt;&gt;1,"",IF(O1129&gt;=2,1,0))</f>
        <v/>
      </c>
      <c r="AC1129">
        <f>IF(M1129&lt;&gt;1,"",IF(OR(Q1129=999,Q1129=""),"",IF(OR(Q1129&lt;35,Q1129&gt;48),1,0)))</f>
        <v/>
      </c>
      <c r="AD1129">
        <f>IF(COUNT(AA1129:AC1129)&lt;3,"",SUM(AA1129:AC1129))</f>
        <v/>
      </c>
      <c r="AE1129">
        <f>IF(L1129&gt;=4,2,IF(L1129&gt;=2,1,0))</f>
        <v/>
      </c>
      <c r="AF1129">
        <f>IF(L1129&gt;=5,1,0)</f>
        <v/>
      </c>
      <c r="AG1129">
        <f>AE1129+AF1129</f>
        <v/>
      </c>
      <c r="AH1129" s="15">
        <f>IF(M1129&lt;&gt;1,"",IF(OR(R1129=-9,R1129=""),"",R1129))</f>
        <v/>
      </c>
      <c r="AI1129">
        <f>IF(M1129&lt;&gt;1,"",IF(OR(Q1129=999,Q1129=""),"",Q1129))</f>
        <v/>
      </c>
    </row>
    <row r="1130">
      <c r="A1130" t="inlineStr">
        <is>
          <t>TQRMNOP105991</t>
        </is>
      </c>
      <c r="B1130" t="n">
        <v>2025</v>
      </c>
      <c r="C1130" t="n">
        <v>1</v>
      </c>
      <c r="D1130" t="n">
        <v>1</v>
      </c>
      <c r="E1130" t="inlineStr">
        <is>
          <t>S</t>
        </is>
      </c>
      <c r="F1130" t="n">
        <v>32</v>
      </c>
      <c r="G1130" t="n">
        <v>930</v>
      </c>
      <c r="H1130" t="n">
        <v>3</v>
      </c>
      <c r="I1130" t="n">
        <v>1</v>
      </c>
      <c r="J1130" t="n">
        <v>19</v>
      </c>
      <c r="K1130" t="n">
        <v>2</v>
      </c>
      <c r="L1130" t="n">
        <v>3</v>
      </c>
      <c r="M1130" t="n">
        <v>1</v>
      </c>
      <c r="N1130" t="n">
        <v>1</v>
      </c>
      <c r="O1130" t="n">
        <v>2</v>
      </c>
      <c r="P1130" t="n">
        <v>2</v>
      </c>
      <c r="Q1130" t="n">
        <v>19</v>
      </c>
      <c r="R1130" s="15" t="n">
        <v>447000</v>
      </c>
      <c r="S1130" s="15" t="n">
        <v>128000</v>
      </c>
      <c r="T1130" s="15" t="n">
        <v>575000</v>
      </c>
      <c r="U1130" s="15" t="n">
        <v>202000</v>
      </c>
      <c r="V1130">
        <f>IFERROR(VLOOKUP(D1130,Tablas_Equivalencia!$A$3:$B$8,2,FALSE),"Sin dato")</f>
        <v/>
      </c>
      <c r="W1130">
        <f>IFERROR(VLOOKUP(L1130,Tablas_Equivalencia!$D$3:$E$9,2,FALSE),"Sin dato")</f>
        <v/>
      </c>
      <c r="X1130">
        <f>IF(I1130=1,"Varón","Mujer")</f>
        <v/>
      </c>
      <c r="Y1130">
        <f>IFERROR(VLOOKUP(M1130,Tablas_Equivalencia!$G$3:$H$6,2,FALSE),"Sin dato")</f>
        <v/>
      </c>
      <c r="Z1130">
        <f>IF(J1130&lt;=24,"18-24","25-29")</f>
        <v/>
      </c>
      <c r="AA1130">
        <f>IF(M1130&lt;&gt;1,"",IF(P1130=2,1,0))</f>
        <v/>
      </c>
      <c r="AB1130">
        <f>IF(M1130&lt;&gt;1,"",IF(O1130&gt;=2,1,0))</f>
        <v/>
      </c>
      <c r="AC1130">
        <f>IF(M1130&lt;&gt;1,"",IF(OR(Q1130=999,Q1130=""),"",IF(OR(Q1130&lt;35,Q1130&gt;48),1,0)))</f>
        <v/>
      </c>
      <c r="AD1130">
        <f>IF(COUNT(AA1130:AC1130)&lt;3,"",SUM(AA1130:AC1130))</f>
        <v/>
      </c>
      <c r="AE1130">
        <f>IF(L1130&gt;=4,2,IF(L1130&gt;=2,1,0))</f>
        <v/>
      </c>
      <c r="AF1130">
        <f>IF(L1130&gt;=5,1,0)</f>
        <v/>
      </c>
      <c r="AG1130">
        <f>AE1130+AF1130</f>
        <v/>
      </c>
      <c r="AH1130" s="15">
        <f>IF(M1130&lt;&gt;1,"",IF(OR(R1130=-9,R1130=""),"",R1130))</f>
        <v/>
      </c>
      <c r="AI1130">
        <f>IF(M1130&lt;&gt;1,"",IF(OR(Q1130=999,Q1130=""),"",Q1130))</f>
        <v/>
      </c>
    </row>
    <row r="1131">
      <c r="A1131" t="inlineStr">
        <is>
          <t>TQRMNOP105992</t>
        </is>
      </c>
      <c r="B1131" t="n">
        <v>2025</v>
      </c>
      <c r="C1131" t="n">
        <v>1</v>
      </c>
      <c r="D1131" t="n">
        <v>43</v>
      </c>
      <c r="E1131" t="inlineStr">
        <is>
          <t>S</t>
        </is>
      </c>
      <c r="F1131" t="n">
        <v>19</v>
      </c>
      <c r="G1131" t="n">
        <v>1924</v>
      </c>
      <c r="H1131" t="n">
        <v>3</v>
      </c>
      <c r="I1131" t="n">
        <v>2</v>
      </c>
      <c r="J1131" t="n">
        <v>22</v>
      </c>
      <c r="K1131" t="n">
        <v>2</v>
      </c>
      <c r="L1131" t="n">
        <v>4</v>
      </c>
      <c r="M1131" t="n">
        <v>2</v>
      </c>
      <c r="R1131" s="15" t="n">
        <v>0</v>
      </c>
      <c r="S1131" s="15" t="n">
        <v>0</v>
      </c>
      <c r="T1131" s="15" t="n">
        <v>0</v>
      </c>
      <c r="U1131" s="15" t="n">
        <v>205300</v>
      </c>
      <c r="V1131">
        <f>IFERROR(VLOOKUP(D1131,Tablas_Equivalencia!$A$3:$B$8,2,FALSE),"Sin dato")</f>
        <v/>
      </c>
      <c r="W1131">
        <f>IFERROR(VLOOKUP(L1131,Tablas_Equivalencia!$D$3:$E$9,2,FALSE),"Sin dato")</f>
        <v/>
      </c>
      <c r="X1131">
        <f>IF(I1131=1,"Varón","Mujer")</f>
        <v/>
      </c>
      <c r="Y1131">
        <f>IFERROR(VLOOKUP(M1131,Tablas_Equivalencia!$G$3:$H$6,2,FALSE),"Sin dato")</f>
        <v/>
      </c>
      <c r="Z1131">
        <f>IF(J1131&lt;=24,"18-24","25-29")</f>
        <v/>
      </c>
      <c r="AA1131">
        <f>IF(M1131&lt;&gt;1,"",IF(P1131=2,1,0))</f>
        <v/>
      </c>
      <c r="AB1131">
        <f>IF(M1131&lt;&gt;1,"",IF(O1131&gt;=2,1,0))</f>
        <v/>
      </c>
      <c r="AC1131">
        <f>IF(M1131&lt;&gt;1,"",IF(OR(Q1131=999,Q1131=""),"",IF(OR(Q1131&lt;35,Q1131&gt;48),1,0)))</f>
        <v/>
      </c>
      <c r="AD1131">
        <f>IF(COUNT(AA1131:AC1131)&lt;3,"",SUM(AA1131:AC1131))</f>
        <v/>
      </c>
      <c r="AE1131">
        <f>IF(L1131&gt;=4,2,IF(L1131&gt;=2,1,0))</f>
        <v/>
      </c>
      <c r="AF1131">
        <f>IF(L1131&gt;=5,1,0)</f>
        <v/>
      </c>
      <c r="AG1131">
        <f>AE1131+AF1131</f>
        <v/>
      </c>
      <c r="AH1131" s="15">
        <f>IF(M1131&lt;&gt;1,"",IF(OR(R1131=-9,R1131=""),"",R1131))</f>
        <v/>
      </c>
      <c r="AI1131">
        <f>IF(M1131&lt;&gt;1,"",IF(OR(Q1131=999,Q1131=""),"",Q1131))</f>
        <v/>
      </c>
    </row>
    <row r="1132">
      <c r="A1132" t="inlineStr">
        <is>
          <t>TQRMNOP105998</t>
        </is>
      </c>
      <c r="B1132" t="n">
        <v>2025</v>
      </c>
      <c r="C1132" t="n">
        <v>1</v>
      </c>
      <c r="D1132" t="n">
        <v>1</v>
      </c>
      <c r="E1132" t="inlineStr">
        <is>
          <t>S</t>
        </is>
      </c>
      <c r="F1132" t="n">
        <v>33</v>
      </c>
      <c r="G1132" t="n">
        <v>1334</v>
      </c>
      <c r="H1132" t="n">
        <v>1</v>
      </c>
      <c r="I1132" t="n">
        <v>1</v>
      </c>
      <c r="J1132" t="n">
        <v>20</v>
      </c>
      <c r="K1132" t="n">
        <v>1</v>
      </c>
      <c r="L1132" t="n">
        <v>5</v>
      </c>
      <c r="M1132" t="n">
        <v>1</v>
      </c>
      <c r="N1132" t="n">
        <v>3</v>
      </c>
      <c r="O1132" t="n">
        <v>3</v>
      </c>
      <c r="P1132" t="n">
        <v>2</v>
      </c>
      <c r="Q1132" t="n">
        <v>999</v>
      </c>
      <c r="R1132" s="15" t="n">
        <v>612000</v>
      </c>
      <c r="S1132" s="15" t="n">
        <v>0</v>
      </c>
      <c r="T1132" s="15" t="n">
        <v>612000</v>
      </c>
      <c r="U1132" s="15" t="n">
        <v>162100</v>
      </c>
      <c r="V1132">
        <f>IFERROR(VLOOKUP(D1132,Tablas_Equivalencia!$A$3:$B$8,2,FALSE),"Sin dato")</f>
        <v/>
      </c>
      <c r="W1132">
        <f>IFERROR(VLOOKUP(L1132,Tablas_Equivalencia!$D$3:$E$9,2,FALSE),"Sin dato")</f>
        <v/>
      </c>
      <c r="X1132">
        <f>IF(I1132=1,"Varón","Mujer")</f>
        <v/>
      </c>
      <c r="Y1132">
        <f>IFERROR(VLOOKUP(M1132,Tablas_Equivalencia!$G$3:$H$6,2,FALSE),"Sin dato")</f>
        <v/>
      </c>
      <c r="Z1132">
        <f>IF(J1132&lt;=24,"18-24","25-29")</f>
        <v/>
      </c>
      <c r="AA1132">
        <f>IF(M1132&lt;&gt;1,"",IF(P1132=2,1,0))</f>
        <v/>
      </c>
      <c r="AB1132">
        <f>IF(M1132&lt;&gt;1,"",IF(O1132&gt;=2,1,0))</f>
        <v/>
      </c>
      <c r="AC1132">
        <f>IF(M1132&lt;&gt;1,"",IF(OR(Q1132=999,Q1132=""),"",IF(OR(Q1132&lt;35,Q1132&gt;48),1,0)))</f>
        <v/>
      </c>
      <c r="AD1132">
        <f>IF(COUNT(AA1132:AC1132)&lt;3,"",SUM(AA1132:AC1132))</f>
        <v/>
      </c>
      <c r="AE1132">
        <f>IF(L1132&gt;=4,2,IF(L1132&gt;=2,1,0))</f>
        <v/>
      </c>
      <c r="AF1132">
        <f>IF(L1132&gt;=5,1,0)</f>
        <v/>
      </c>
      <c r="AG1132">
        <f>AE1132+AF1132</f>
        <v/>
      </c>
      <c r="AH1132" s="15">
        <f>IF(M1132&lt;&gt;1,"",IF(OR(R1132=-9,R1132=""),"",R1132))</f>
        <v/>
      </c>
      <c r="AI1132">
        <f>IF(M1132&lt;&gt;1,"",IF(OR(Q1132=999,Q1132=""),"",Q1132))</f>
        <v/>
      </c>
    </row>
    <row r="1133">
      <c r="A1133" t="inlineStr">
        <is>
          <t>TQRMNOP106004</t>
        </is>
      </c>
      <c r="B1133" t="n">
        <v>2025</v>
      </c>
      <c r="C1133" t="n">
        <v>1</v>
      </c>
      <c r="D1133" t="n">
        <v>42</v>
      </c>
      <c r="E1133" t="inlineStr">
        <is>
          <t>S</t>
        </is>
      </c>
      <c r="F1133" t="n">
        <v>10</v>
      </c>
      <c r="G1133" t="n">
        <v>1608</v>
      </c>
      <c r="H1133" t="n">
        <v>1</v>
      </c>
      <c r="I1133" t="n">
        <v>2</v>
      </c>
      <c r="J1133" t="n">
        <v>23</v>
      </c>
      <c r="K1133" t="n">
        <v>1</v>
      </c>
      <c r="L1133" t="n">
        <v>6</v>
      </c>
      <c r="M1133" t="n">
        <v>3</v>
      </c>
      <c r="R1133" s="15" t="n">
        <v>0</v>
      </c>
      <c r="S1133" s="15" t="n">
        <v>0</v>
      </c>
      <c r="T1133" s="15" t="n">
        <v>0</v>
      </c>
      <c r="U1133" s="15" t="n">
        <v>61500</v>
      </c>
      <c r="V1133">
        <f>IFERROR(VLOOKUP(D1133,Tablas_Equivalencia!$A$3:$B$8,2,FALSE),"Sin dato")</f>
        <v/>
      </c>
      <c r="W1133">
        <f>IFERROR(VLOOKUP(L1133,Tablas_Equivalencia!$D$3:$E$9,2,FALSE),"Sin dato")</f>
        <v/>
      </c>
      <c r="X1133">
        <f>IF(I1133=1,"Varón","Mujer")</f>
        <v/>
      </c>
      <c r="Y1133">
        <f>IFERROR(VLOOKUP(M1133,Tablas_Equivalencia!$G$3:$H$6,2,FALSE),"Sin dato")</f>
        <v/>
      </c>
      <c r="Z1133">
        <f>IF(J1133&lt;=24,"18-24","25-29")</f>
        <v/>
      </c>
      <c r="AA1133">
        <f>IF(M1133&lt;&gt;1,"",IF(P1133=2,1,0))</f>
        <v/>
      </c>
      <c r="AB1133">
        <f>IF(M1133&lt;&gt;1,"",IF(O1133&gt;=2,1,0))</f>
        <v/>
      </c>
      <c r="AC1133">
        <f>IF(M1133&lt;&gt;1,"",IF(OR(Q1133=999,Q1133=""),"",IF(OR(Q1133&lt;35,Q1133&gt;48),1,0)))</f>
        <v/>
      </c>
      <c r="AD1133">
        <f>IF(COUNT(AA1133:AC1133)&lt;3,"",SUM(AA1133:AC1133))</f>
        <v/>
      </c>
      <c r="AE1133">
        <f>IF(L1133&gt;=4,2,IF(L1133&gt;=2,1,0))</f>
        <v/>
      </c>
      <c r="AF1133">
        <f>IF(L1133&gt;=5,1,0)</f>
        <v/>
      </c>
      <c r="AG1133">
        <f>AE1133+AF1133</f>
        <v/>
      </c>
      <c r="AH1133" s="15">
        <f>IF(M1133&lt;&gt;1,"",IF(OR(R1133=-9,R1133=""),"",R1133))</f>
        <v/>
      </c>
      <c r="AI1133">
        <f>IF(M1133&lt;&gt;1,"",IF(OR(Q1133=999,Q1133=""),"",Q1133))</f>
        <v/>
      </c>
    </row>
    <row r="1134">
      <c r="A1134" t="inlineStr">
        <is>
          <t>TQRMNOP106012</t>
        </is>
      </c>
      <c r="B1134" t="n">
        <v>2025</v>
      </c>
      <c r="C1134" t="n">
        <v>1</v>
      </c>
      <c r="D1134" t="n">
        <v>41</v>
      </c>
      <c r="E1134" t="inlineStr">
        <is>
          <t>N</t>
        </is>
      </c>
      <c r="F1134" t="n">
        <v>15</v>
      </c>
      <c r="G1134" t="n">
        <v>1007</v>
      </c>
      <c r="H1134" t="n">
        <v>3</v>
      </c>
      <c r="I1134" t="n">
        <v>2</v>
      </c>
      <c r="J1134" t="n">
        <v>25</v>
      </c>
      <c r="K1134" t="n">
        <v>2</v>
      </c>
      <c r="L1134" t="n">
        <v>3</v>
      </c>
      <c r="M1134" t="n">
        <v>1</v>
      </c>
      <c r="N1134" t="n">
        <v>3</v>
      </c>
      <c r="O1134" t="n">
        <v>3</v>
      </c>
      <c r="P1134" t="n">
        <v>2</v>
      </c>
      <c r="Q1134" t="n">
        <v>36</v>
      </c>
      <c r="R1134" s="15" t="n">
        <v>256000</v>
      </c>
      <c r="S1134" s="15" t="n">
        <v>0</v>
      </c>
      <c r="T1134" s="15" t="n">
        <v>256000</v>
      </c>
      <c r="U1134" s="15" t="n">
        <v>533200</v>
      </c>
      <c r="V1134">
        <f>IFERROR(VLOOKUP(D1134,Tablas_Equivalencia!$A$3:$B$8,2,FALSE),"Sin dato")</f>
        <v/>
      </c>
      <c r="W1134">
        <f>IFERROR(VLOOKUP(L1134,Tablas_Equivalencia!$D$3:$E$9,2,FALSE),"Sin dato")</f>
        <v/>
      </c>
      <c r="X1134">
        <f>IF(I1134=1,"Varón","Mujer")</f>
        <v/>
      </c>
      <c r="Y1134">
        <f>IFERROR(VLOOKUP(M1134,Tablas_Equivalencia!$G$3:$H$6,2,FALSE),"Sin dato")</f>
        <v/>
      </c>
      <c r="Z1134">
        <f>IF(J1134&lt;=24,"18-24","25-29")</f>
        <v/>
      </c>
      <c r="AA1134">
        <f>IF(M1134&lt;&gt;1,"",IF(P1134=2,1,0))</f>
        <v/>
      </c>
      <c r="AB1134">
        <f>IF(M1134&lt;&gt;1,"",IF(O1134&gt;=2,1,0))</f>
        <v/>
      </c>
      <c r="AC1134">
        <f>IF(M1134&lt;&gt;1,"",IF(OR(Q1134=999,Q1134=""),"",IF(OR(Q1134&lt;35,Q1134&gt;48),1,0)))</f>
        <v/>
      </c>
      <c r="AD1134">
        <f>IF(COUNT(AA1134:AC1134)&lt;3,"",SUM(AA1134:AC1134))</f>
        <v/>
      </c>
      <c r="AE1134">
        <f>IF(L1134&gt;=4,2,IF(L1134&gt;=2,1,0))</f>
        <v/>
      </c>
      <c r="AF1134">
        <f>IF(L1134&gt;=5,1,0)</f>
        <v/>
      </c>
      <c r="AG1134">
        <f>AE1134+AF1134</f>
        <v/>
      </c>
      <c r="AH1134" s="15">
        <f>IF(M1134&lt;&gt;1,"",IF(OR(R1134=-9,R1134=""),"",R1134))</f>
        <v/>
      </c>
      <c r="AI1134">
        <f>IF(M1134&lt;&gt;1,"",IF(OR(Q1134=999,Q1134=""),"",Q1134))</f>
        <v/>
      </c>
    </row>
    <row r="1135">
      <c r="A1135" t="inlineStr">
        <is>
          <t>TQRMNOP106014</t>
        </is>
      </c>
      <c r="B1135" t="n">
        <v>2025</v>
      </c>
      <c r="C1135" t="n">
        <v>1</v>
      </c>
      <c r="D1135" t="n">
        <v>41</v>
      </c>
      <c r="E1135" t="inlineStr">
        <is>
          <t>N</t>
        </is>
      </c>
      <c r="F1135" t="n">
        <v>12</v>
      </c>
      <c r="G1135" t="n">
        <v>1324</v>
      </c>
      <c r="H1135" t="n">
        <v>1</v>
      </c>
      <c r="I1135" t="n">
        <v>2</v>
      </c>
      <c r="J1135" t="n">
        <v>20</v>
      </c>
      <c r="K1135" t="n">
        <v>2</v>
      </c>
      <c r="L1135" t="n">
        <v>5</v>
      </c>
      <c r="M1135" t="n">
        <v>3</v>
      </c>
      <c r="R1135" s="15" t="n">
        <v>0</v>
      </c>
      <c r="S1135" s="15" t="n">
        <v>0</v>
      </c>
      <c r="T1135" s="15" t="n">
        <v>0</v>
      </c>
      <c r="U1135" s="15" t="n">
        <v>319300</v>
      </c>
      <c r="V1135">
        <f>IFERROR(VLOOKUP(D1135,Tablas_Equivalencia!$A$3:$B$8,2,FALSE),"Sin dato")</f>
        <v/>
      </c>
      <c r="W1135">
        <f>IFERROR(VLOOKUP(L1135,Tablas_Equivalencia!$D$3:$E$9,2,FALSE),"Sin dato")</f>
        <v/>
      </c>
      <c r="X1135">
        <f>IF(I1135=1,"Varón","Mujer")</f>
        <v/>
      </c>
      <c r="Y1135">
        <f>IFERROR(VLOOKUP(M1135,Tablas_Equivalencia!$G$3:$H$6,2,FALSE),"Sin dato")</f>
        <v/>
      </c>
      <c r="Z1135">
        <f>IF(J1135&lt;=24,"18-24","25-29")</f>
        <v/>
      </c>
      <c r="AA1135">
        <f>IF(M1135&lt;&gt;1,"",IF(P1135=2,1,0))</f>
        <v/>
      </c>
      <c r="AB1135">
        <f>IF(M1135&lt;&gt;1,"",IF(O1135&gt;=2,1,0))</f>
        <v/>
      </c>
      <c r="AC1135">
        <f>IF(M1135&lt;&gt;1,"",IF(OR(Q1135=999,Q1135=""),"",IF(OR(Q1135&lt;35,Q1135&gt;48),1,0)))</f>
        <v/>
      </c>
      <c r="AD1135">
        <f>IF(COUNT(AA1135:AC1135)&lt;3,"",SUM(AA1135:AC1135))</f>
        <v/>
      </c>
      <c r="AE1135">
        <f>IF(L1135&gt;=4,2,IF(L1135&gt;=2,1,0))</f>
        <v/>
      </c>
      <c r="AF1135">
        <f>IF(L1135&gt;=5,1,0)</f>
        <v/>
      </c>
      <c r="AG1135">
        <f>AE1135+AF1135</f>
        <v/>
      </c>
      <c r="AH1135" s="15">
        <f>IF(M1135&lt;&gt;1,"",IF(OR(R1135=-9,R1135=""),"",R1135))</f>
        <v/>
      </c>
      <c r="AI1135">
        <f>IF(M1135&lt;&gt;1,"",IF(OR(Q1135=999,Q1135=""),"",Q1135))</f>
        <v/>
      </c>
    </row>
    <row r="1136">
      <c r="A1136" t="inlineStr">
        <is>
          <t>TQRMNOP106015</t>
        </is>
      </c>
      <c r="B1136" t="n">
        <v>2025</v>
      </c>
      <c r="C1136" t="n">
        <v>1</v>
      </c>
      <c r="D1136" t="n">
        <v>43</v>
      </c>
      <c r="E1136" t="inlineStr">
        <is>
          <t>S</t>
        </is>
      </c>
      <c r="F1136" t="n">
        <v>30</v>
      </c>
      <c r="G1136" t="n">
        <v>1255</v>
      </c>
      <c r="H1136" t="n">
        <v>10</v>
      </c>
      <c r="I1136" t="n">
        <v>2</v>
      </c>
      <c r="J1136" t="n">
        <v>28</v>
      </c>
      <c r="K1136" t="n">
        <v>1</v>
      </c>
      <c r="L1136" t="n">
        <v>6</v>
      </c>
      <c r="M1136" t="n">
        <v>1</v>
      </c>
      <c r="N1136" t="n">
        <v>2</v>
      </c>
      <c r="O1136" t="n">
        <v>1</v>
      </c>
      <c r="P1136" t="n">
        <v>1</v>
      </c>
      <c r="Q1136" t="n">
        <v>38</v>
      </c>
      <c r="R1136" s="15" t="n">
        <v>682000</v>
      </c>
      <c r="S1136" s="15" t="n">
        <v>0</v>
      </c>
      <c r="T1136" s="15" t="n">
        <v>682000</v>
      </c>
      <c r="U1136" s="15" t="n">
        <v>110500</v>
      </c>
      <c r="V1136">
        <f>IFERROR(VLOOKUP(D1136,Tablas_Equivalencia!$A$3:$B$8,2,FALSE),"Sin dato")</f>
        <v/>
      </c>
      <c r="W1136">
        <f>IFERROR(VLOOKUP(L1136,Tablas_Equivalencia!$D$3:$E$9,2,FALSE),"Sin dato")</f>
        <v/>
      </c>
      <c r="X1136">
        <f>IF(I1136=1,"Varón","Mujer")</f>
        <v/>
      </c>
      <c r="Y1136">
        <f>IFERROR(VLOOKUP(M1136,Tablas_Equivalencia!$G$3:$H$6,2,FALSE),"Sin dato")</f>
        <v/>
      </c>
      <c r="Z1136">
        <f>IF(J1136&lt;=24,"18-24","25-29")</f>
        <v/>
      </c>
      <c r="AA1136">
        <f>IF(M1136&lt;&gt;1,"",IF(P1136=2,1,0))</f>
        <v/>
      </c>
      <c r="AB1136">
        <f>IF(M1136&lt;&gt;1,"",IF(O1136&gt;=2,1,0))</f>
        <v/>
      </c>
      <c r="AC1136">
        <f>IF(M1136&lt;&gt;1,"",IF(OR(Q1136=999,Q1136=""),"",IF(OR(Q1136&lt;35,Q1136&gt;48),1,0)))</f>
        <v/>
      </c>
      <c r="AD1136">
        <f>IF(COUNT(AA1136:AC1136)&lt;3,"",SUM(AA1136:AC1136))</f>
        <v/>
      </c>
      <c r="AE1136">
        <f>IF(L1136&gt;=4,2,IF(L1136&gt;=2,1,0))</f>
        <v/>
      </c>
      <c r="AF1136">
        <f>IF(L1136&gt;=5,1,0)</f>
        <v/>
      </c>
      <c r="AG1136">
        <f>AE1136+AF1136</f>
        <v/>
      </c>
      <c r="AH1136" s="15">
        <f>IF(M1136&lt;&gt;1,"",IF(OR(R1136=-9,R1136=""),"",R1136))</f>
        <v/>
      </c>
      <c r="AI1136">
        <f>IF(M1136&lt;&gt;1,"",IF(OR(Q1136=999,Q1136=""),"",Q1136))</f>
        <v/>
      </c>
    </row>
    <row r="1137">
      <c r="A1137" t="inlineStr">
        <is>
          <t>TQRMNOP106016</t>
        </is>
      </c>
      <c r="B1137" t="n">
        <v>2025</v>
      </c>
      <c r="C1137" t="n">
        <v>1</v>
      </c>
      <c r="D1137" t="n">
        <v>43</v>
      </c>
      <c r="E1137" t="inlineStr">
        <is>
          <t>N</t>
        </is>
      </c>
      <c r="F1137" t="n">
        <v>38</v>
      </c>
      <c r="G1137" t="n">
        <v>1289</v>
      </c>
      <c r="H1137" t="n">
        <v>3</v>
      </c>
      <c r="I1137" t="n">
        <v>2</v>
      </c>
      <c r="J1137" t="n">
        <v>27</v>
      </c>
      <c r="K1137" t="n">
        <v>2</v>
      </c>
      <c r="L1137" t="n">
        <v>3</v>
      </c>
      <c r="M1137" t="n">
        <v>1</v>
      </c>
      <c r="N1137" t="n">
        <v>3</v>
      </c>
      <c r="O1137" t="n">
        <v>1</v>
      </c>
      <c r="P1137" t="n">
        <v>2</v>
      </c>
      <c r="Q1137" t="n">
        <v>31</v>
      </c>
      <c r="R1137" s="15" t="n">
        <v>204000</v>
      </c>
      <c r="S1137" s="15" t="n">
        <v>0</v>
      </c>
      <c r="T1137" s="15" t="n">
        <v>204000</v>
      </c>
      <c r="U1137" s="15" t="n">
        <v>157000</v>
      </c>
      <c r="V1137">
        <f>IFERROR(VLOOKUP(D1137,Tablas_Equivalencia!$A$3:$B$8,2,FALSE),"Sin dato")</f>
        <v/>
      </c>
      <c r="W1137">
        <f>IFERROR(VLOOKUP(L1137,Tablas_Equivalencia!$D$3:$E$9,2,FALSE),"Sin dato")</f>
        <v/>
      </c>
      <c r="X1137">
        <f>IF(I1137=1,"Varón","Mujer")</f>
        <v/>
      </c>
      <c r="Y1137">
        <f>IFERROR(VLOOKUP(M1137,Tablas_Equivalencia!$G$3:$H$6,2,FALSE),"Sin dato")</f>
        <v/>
      </c>
      <c r="Z1137">
        <f>IF(J1137&lt;=24,"18-24","25-29")</f>
        <v/>
      </c>
      <c r="AA1137">
        <f>IF(M1137&lt;&gt;1,"",IF(P1137=2,1,0))</f>
        <v/>
      </c>
      <c r="AB1137">
        <f>IF(M1137&lt;&gt;1,"",IF(O1137&gt;=2,1,0))</f>
        <v/>
      </c>
      <c r="AC1137">
        <f>IF(M1137&lt;&gt;1,"",IF(OR(Q1137=999,Q1137=""),"",IF(OR(Q1137&lt;35,Q1137&gt;48),1,0)))</f>
        <v/>
      </c>
      <c r="AD1137">
        <f>IF(COUNT(AA1137:AC1137)&lt;3,"",SUM(AA1137:AC1137))</f>
        <v/>
      </c>
      <c r="AE1137">
        <f>IF(L1137&gt;=4,2,IF(L1137&gt;=2,1,0))</f>
        <v/>
      </c>
      <c r="AF1137">
        <f>IF(L1137&gt;=5,1,0)</f>
        <v/>
      </c>
      <c r="AG1137">
        <f>AE1137+AF1137</f>
        <v/>
      </c>
      <c r="AH1137" s="15">
        <f>IF(M1137&lt;&gt;1,"",IF(OR(R1137=-9,R1137=""),"",R1137))</f>
        <v/>
      </c>
      <c r="AI1137">
        <f>IF(M1137&lt;&gt;1,"",IF(OR(Q1137=999,Q1137=""),"",Q1137))</f>
        <v/>
      </c>
    </row>
    <row r="1138">
      <c r="A1138" t="inlineStr">
        <is>
          <t>TQRMNOP106018</t>
        </is>
      </c>
      <c r="B1138" t="n">
        <v>2025</v>
      </c>
      <c r="C1138" t="n">
        <v>1</v>
      </c>
      <c r="D1138" t="n">
        <v>40</v>
      </c>
      <c r="E1138" t="inlineStr">
        <is>
          <t>S</t>
        </is>
      </c>
      <c r="F1138" t="n">
        <v>7</v>
      </c>
      <c r="G1138" t="n">
        <v>1158</v>
      </c>
      <c r="H1138" t="n">
        <v>1</v>
      </c>
      <c r="I1138" t="n">
        <v>1</v>
      </c>
      <c r="J1138" t="n">
        <v>23</v>
      </c>
      <c r="K1138" t="n">
        <v>1</v>
      </c>
      <c r="L1138" t="n">
        <v>4</v>
      </c>
      <c r="M1138" t="n">
        <v>3</v>
      </c>
      <c r="R1138" s="15" t="n">
        <v>0</v>
      </c>
      <c r="S1138" s="15" t="n">
        <v>0</v>
      </c>
      <c r="T1138" s="15" t="n">
        <v>0</v>
      </c>
      <c r="U1138" s="15" t="n">
        <v>67700</v>
      </c>
      <c r="V1138">
        <f>IFERROR(VLOOKUP(D1138,Tablas_Equivalencia!$A$3:$B$8,2,FALSE),"Sin dato")</f>
        <v/>
      </c>
      <c r="W1138">
        <f>IFERROR(VLOOKUP(L1138,Tablas_Equivalencia!$D$3:$E$9,2,FALSE),"Sin dato")</f>
        <v/>
      </c>
      <c r="X1138">
        <f>IF(I1138=1,"Varón","Mujer")</f>
        <v/>
      </c>
      <c r="Y1138">
        <f>IFERROR(VLOOKUP(M1138,Tablas_Equivalencia!$G$3:$H$6,2,FALSE),"Sin dato")</f>
        <v/>
      </c>
      <c r="Z1138">
        <f>IF(J1138&lt;=24,"18-24","25-29")</f>
        <v/>
      </c>
      <c r="AA1138">
        <f>IF(M1138&lt;&gt;1,"",IF(P1138=2,1,0))</f>
        <v/>
      </c>
      <c r="AB1138">
        <f>IF(M1138&lt;&gt;1,"",IF(O1138&gt;=2,1,0))</f>
        <v/>
      </c>
      <c r="AC1138">
        <f>IF(M1138&lt;&gt;1,"",IF(OR(Q1138=999,Q1138=""),"",IF(OR(Q1138&lt;35,Q1138&gt;48),1,0)))</f>
        <v/>
      </c>
      <c r="AD1138">
        <f>IF(COUNT(AA1138:AC1138)&lt;3,"",SUM(AA1138:AC1138))</f>
        <v/>
      </c>
      <c r="AE1138">
        <f>IF(L1138&gt;=4,2,IF(L1138&gt;=2,1,0))</f>
        <v/>
      </c>
      <c r="AF1138">
        <f>IF(L1138&gt;=5,1,0)</f>
        <v/>
      </c>
      <c r="AG1138">
        <f>AE1138+AF1138</f>
        <v/>
      </c>
      <c r="AH1138" s="15">
        <f>IF(M1138&lt;&gt;1,"",IF(OR(R1138=-9,R1138=""),"",R1138))</f>
        <v/>
      </c>
      <c r="AI1138">
        <f>IF(M1138&lt;&gt;1,"",IF(OR(Q1138=999,Q1138=""),"",Q1138))</f>
        <v/>
      </c>
    </row>
    <row r="1139">
      <c r="A1139" t="inlineStr">
        <is>
          <t>TQRMNOP106026</t>
        </is>
      </c>
      <c r="B1139" t="n">
        <v>2025</v>
      </c>
      <c r="C1139" t="n">
        <v>1</v>
      </c>
      <c r="D1139" t="n">
        <v>43</v>
      </c>
      <c r="E1139" t="inlineStr">
        <is>
          <t>N</t>
        </is>
      </c>
      <c r="F1139" t="n">
        <v>34</v>
      </c>
      <c r="G1139" t="n">
        <v>534</v>
      </c>
      <c r="H1139" t="n">
        <v>3</v>
      </c>
      <c r="I1139" t="n">
        <v>1</v>
      </c>
      <c r="J1139" t="n">
        <v>25</v>
      </c>
      <c r="K1139" t="n">
        <v>2</v>
      </c>
      <c r="L1139" t="n">
        <v>2</v>
      </c>
      <c r="M1139" t="n">
        <v>1</v>
      </c>
      <c r="N1139" t="n">
        <v>3</v>
      </c>
      <c r="O1139" t="n">
        <v>2</v>
      </c>
      <c r="P1139" t="n">
        <v>2</v>
      </c>
      <c r="Q1139" t="n">
        <v>18</v>
      </c>
      <c r="R1139" s="15" t="n">
        <v>140000</v>
      </c>
      <c r="S1139" s="15" t="n">
        <v>0</v>
      </c>
      <c r="T1139" s="15" t="n">
        <v>140000</v>
      </c>
      <c r="U1139" s="15" t="n">
        <v>94900</v>
      </c>
      <c r="V1139">
        <f>IFERROR(VLOOKUP(D1139,Tablas_Equivalencia!$A$3:$B$8,2,FALSE),"Sin dato")</f>
        <v/>
      </c>
      <c r="W1139">
        <f>IFERROR(VLOOKUP(L1139,Tablas_Equivalencia!$D$3:$E$9,2,FALSE),"Sin dato")</f>
        <v/>
      </c>
      <c r="X1139">
        <f>IF(I1139=1,"Varón","Mujer")</f>
        <v/>
      </c>
      <c r="Y1139">
        <f>IFERROR(VLOOKUP(M1139,Tablas_Equivalencia!$G$3:$H$6,2,FALSE),"Sin dato")</f>
        <v/>
      </c>
      <c r="Z1139">
        <f>IF(J1139&lt;=24,"18-24","25-29")</f>
        <v/>
      </c>
      <c r="AA1139">
        <f>IF(M1139&lt;&gt;1,"",IF(P1139=2,1,0))</f>
        <v/>
      </c>
      <c r="AB1139">
        <f>IF(M1139&lt;&gt;1,"",IF(O1139&gt;=2,1,0))</f>
        <v/>
      </c>
      <c r="AC1139">
        <f>IF(M1139&lt;&gt;1,"",IF(OR(Q1139=999,Q1139=""),"",IF(OR(Q1139&lt;35,Q1139&gt;48),1,0)))</f>
        <v/>
      </c>
      <c r="AD1139">
        <f>IF(COUNT(AA1139:AC1139)&lt;3,"",SUM(AA1139:AC1139))</f>
        <v/>
      </c>
      <c r="AE1139">
        <f>IF(L1139&gt;=4,2,IF(L1139&gt;=2,1,0))</f>
        <v/>
      </c>
      <c r="AF1139">
        <f>IF(L1139&gt;=5,1,0)</f>
        <v/>
      </c>
      <c r="AG1139">
        <f>AE1139+AF1139</f>
        <v/>
      </c>
      <c r="AH1139" s="15">
        <f>IF(M1139&lt;&gt;1,"",IF(OR(R1139=-9,R1139=""),"",R1139))</f>
        <v/>
      </c>
      <c r="AI1139">
        <f>IF(M1139&lt;&gt;1,"",IF(OR(Q1139=999,Q1139=""),"",Q1139))</f>
        <v/>
      </c>
    </row>
    <row r="1140">
      <c r="A1140" t="inlineStr">
        <is>
          <t>TQRMNOP106044</t>
        </is>
      </c>
      <c r="B1140" t="n">
        <v>2025</v>
      </c>
      <c r="C1140" t="n">
        <v>1</v>
      </c>
      <c r="D1140" t="n">
        <v>42</v>
      </c>
      <c r="E1140" t="inlineStr">
        <is>
          <t>N</t>
        </is>
      </c>
      <c r="F1140" t="n">
        <v>25</v>
      </c>
      <c r="G1140" t="n">
        <v>831</v>
      </c>
      <c r="H1140" t="n">
        <v>3</v>
      </c>
      <c r="I1140" t="n">
        <v>2</v>
      </c>
      <c r="J1140" t="n">
        <v>21</v>
      </c>
      <c r="K1140" t="n">
        <v>2</v>
      </c>
      <c r="L1140" t="n">
        <v>4</v>
      </c>
      <c r="M1140" t="n">
        <v>3</v>
      </c>
      <c r="R1140" s="15" t="n">
        <v>0</v>
      </c>
      <c r="S1140" s="15" t="n">
        <v>0</v>
      </c>
      <c r="T1140" s="15" t="n">
        <v>0</v>
      </c>
      <c r="U1140" s="15" t="n">
        <v>94500</v>
      </c>
      <c r="V1140">
        <f>IFERROR(VLOOKUP(D1140,Tablas_Equivalencia!$A$3:$B$8,2,FALSE),"Sin dato")</f>
        <v/>
      </c>
      <c r="W1140">
        <f>IFERROR(VLOOKUP(L1140,Tablas_Equivalencia!$D$3:$E$9,2,FALSE),"Sin dato")</f>
        <v/>
      </c>
      <c r="X1140">
        <f>IF(I1140=1,"Varón","Mujer")</f>
        <v/>
      </c>
      <c r="Y1140">
        <f>IFERROR(VLOOKUP(M1140,Tablas_Equivalencia!$G$3:$H$6,2,FALSE),"Sin dato")</f>
        <v/>
      </c>
      <c r="Z1140">
        <f>IF(J1140&lt;=24,"18-24","25-29")</f>
        <v/>
      </c>
      <c r="AA1140">
        <f>IF(M1140&lt;&gt;1,"",IF(P1140=2,1,0))</f>
        <v/>
      </c>
      <c r="AB1140">
        <f>IF(M1140&lt;&gt;1,"",IF(O1140&gt;=2,1,0))</f>
        <v/>
      </c>
      <c r="AC1140">
        <f>IF(M1140&lt;&gt;1,"",IF(OR(Q1140=999,Q1140=""),"",IF(OR(Q1140&lt;35,Q1140&gt;48),1,0)))</f>
        <v/>
      </c>
      <c r="AD1140">
        <f>IF(COUNT(AA1140:AC1140)&lt;3,"",SUM(AA1140:AC1140))</f>
        <v/>
      </c>
      <c r="AE1140">
        <f>IF(L1140&gt;=4,2,IF(L1140&gt;=2,1,0))</f>
        <v/>
      </c>
      <c r="AF1140">
        <f>IF(L1140&gt;=5,1,0)</f>
        <v/>
      </c>
      <c r="AG1140">
        <f>AE1140+AF1140</f>
        <v/>
      </c>
      <c r="AH1140" s="15">
        <f>IF(M1140&lt;&gt;1,"",IF(OR(R1140=-9,R1140=""),"",R1140))</f>
        <v/>
      </c>
      <c r="AI1140">
        <f>IF(M1140&lt;&gt;1,"",IF(OR(Q1140=999,Q1140=""),"",Q1140))</f>
        <v/>
      </c>
    </row>
    <row r="1141">
      <c r="A1141" t="inlineStr">
        <is>
          <t>TQRMNOP106051</t>
        </is>
      </c>
      <c r="B1141" t="n">
        <v>2025</v>
      </c>
      <c r="C1141" t="n">
        <v>1</v>
      </c>
      <c r="D1141" t="n">
        <v>41</v>
      </c>
      <c r="E1141" t="inlineStr">
        <is>
          <t>S</t>
        </is>
      </c>
      <c r="F1141" t="n">
        <v>8</v>
      </c>
      <c r="G1141" t="n">
        <v>477</v>
      </c>
      <c r="H1141" t="n">
        <v>3</v>
      </c>
      <c r="I1141" t="n">
        <v>1</v>
      </c>
      <c r="J1141" t="n">
        <v>24</v>
      </c>
      <c r="K1141" t="n">
        <v>2</v>
      </c>
      <c r="L1141" t="n">
        <v>6</v>
      </c>
      <c r="M1141" t="n">
        <v>1</v>
      </c>
      <c r="N1141" t="n">
        <v>1</v>
      </c>
      <c r="O1141" t="n">
        <v>2</v>
      </c>
      <c r="P1141" t="n">
        <v>1</v>
      </c>
      <c r="Q1141" t="n">
        <v>46</v>
      </c>
      <c r="R1141" s="15" t="n">
        <v>1251000</v>
      </c>
      <c r="S1141" s="15" t="n">
        <v>0</v>
      </c>
      <c r="T1141" s="15" t="n">
        <v>1251000</v>
      </c>
      <c r="U1141" s="15" t="n">
        <v>61800</v>
      </c>
      <c r="V1141">
        <f>IFERROR(VLOOKUP(D1141,Tablas_Equivalencia!$A$3:$B$8,2,FALSE),"Sin dato")</f>
        <v/>
      </c>
      <c r="W1141">
        <f>IFERROR(VLOOKUP(L1141,Tablas_Equivalencia!$D$3:$E$9,2,FALSE),"Sin dato")</f>
        <v/>
      </c>
      <c r="X1141">
        <f>IF(I1141=1,"Varón","Mujer")</f>
        <v/>
      </c>
      <c r="Y1141">
        <f>IFERROR(VLOOKUP(M1141,Tablas_Equivalencia!$G$3:$H$6,2,FALSE),"Sin dato")</f>
        <v/>
      </c>
      <c r="Z1141">
        <f>IF(J1141&lt;=24,"18-24","25-29")</f>
        <v/>
      </c>
      <c r="AA1141">
        <f>IF(M1141&lt;&gt;1,"",IF(P1141=2,1,0))</f>
        <v/>
      </c>
      <c r="AB1141">
        <f>IF(M1141&lt;&gt;1,"",IF(O1141&gt;=2,1,0))</f>
        <v/>
      </c>
      <c r="AC1141">
        <f>IF(M1141&lt;&gt;1,"",IF(OR(Q1141=999,Q1141=""),"",IF(OR(Q1141&lt;35,Q1141&gt;48),1,0)))</f>
        <v/>
      </c>
      <c r="AD1141">
        <f>IF(COUNT(AA1141:AC1141)&lt;3,"",SUM(AA1141:AC1141))</f>
        <v/>
      </c>
      <c r="AE1141">
        <f>IF(L1141&gt;=4,2,IF(L1141&gt;=2,1,0))</f>
        <v/>
      </c>
      <c r="AF1141">
        <f>IF(L1141&gt;=5,1,0)</f>
        <v/>
      </c>
      <c r="AG1141">
        <f>AE1141+AF1141</f>
        <v/>
      </c>
      <c r="AH1141" s="15">
        <f>IF(M1141&lt;&gt;1,"",IF(OR(R1141=-9,R1141=""),"",R1141))</f>
        <v/>
      </c>
      <c r="AI1141">
        <f>IF(M1141&lt;&gt;1,"",IF(OR(Q1141=999,Q1141=""),"",Q1141))</f>
        <v/>
      </c>
    </row>
    <row r="1142">
      <c r="A1142" t="inlineStr">
        <is>
          <t>TQRMNOP106053</t>
        </is>
      </c>
      <c r="B1142" t="n">
        <v>2025</v>
      </c>
      <c r="C1142" t="n">
        <v>1</v>
      </c>
      <c r="D1142" t="n">
        <v>43</v>
      </c>
      <c r="E1142" t="inlineStr">
        <is>
          <t>S</t>
        </is>
      </c>
      <c r="F1142" t="n">
        <v>36</v>
      </c>
      <c r="G1142" t="n">
        <v>1931</v>
      </c>
      <c r="H1142" t="n">
        <v>1</v>
      </c>
      <c r="I1142" t="n">
        <v>2</v>
      </c>
      <c r="J1142" t="n">
        <v>24</v>
      </c>
      <c r="K1142" t="n">
        <v>1</v>
      </c>
      <c r="L1142" t="n">
        <v>4</v>
      </c>
      <c r="M1142" t="n">
        <v>3</v>
      </c>
      <c r="R1142" s="15" t="n">
        <v>0</v>
      </c>
      <c r="S1142" s="15" t="n">
        <v>0</v>
      </c>
      <c r="T1142" s="15" t="n">
        <v>0</v>
      </c>
      <c r="U1142" s="15" t="n">
        <v>296900</v>
      </c>
      <c r="V1142">
        <f>IFERROR(VLOOKUP(D1142,Tablas_Equivalencia!$A$3:$B$8,2,FALSE),"Sin dato")</f>
        <v/>
      </c>
      <c r="W1142">
        <f>IFERROR(VLOOKUP(L1142,Tablas_Equivalencia!$D$3:$E$9,2,FALSE),"Sin dato")</f>
        <v/>
      </c>
      <c r="X1142">
        <f>IF(I1142=1,"Varón","Mujer")</f>
        <v/>
      </c>
      <c r="Y1142">
        <f>IFERROR(VLOOKUP(M1142,Tablas_Equivalencia!$G$3:$H$6,2,FALSE),"Sin dato")</f>
        <v/>
      </c>
      <c r="Z1142">
        <f>IF(J1142&lt;=24,"18-24","25-29")</f>
        <v/>
      </c>
      <c r="AA1142">
        <f>IF(M1142&lt;&gt;1,"",IF(P1142=2,1,0))</f>
        <v/>
      </c>
      <c r="AB1142">
        <f>IF(M1142&lt;&gt;1,"",IF(O1142&gt;=2,1,0))</f>
        <v/>
      </c>
      <c r="AC1142">
        <f>IF(M1142&lt;&gt;1,"",IF(OR(Q1142=999,Q1142=""),"",IF(OR(Q1142&lt;35,Q1142&gt;48),1,0)))</f>
        <v/>
      </c>
      <c r="AD1142">
        <f>IF(COUNT(AA1142:AC1142)&lt;3,"",SUM(AA1142:AC1142))</f>
        <v/>
      </c>
      <c r="AE1142">
        <f>IF(L1142&gt;=4,2,IF(L1142&gt;=2,1,0))</f>
        <v/>
      </c>
      <c r="AF1142">
        <f>IF(L1142&gt;=5,1,0)</f>
        <v/>
      </c>
      <c r="AG1142">
        <f>AE1142+AF1142</f>
        <v/>
      </c>
      <c r="AH1142" s="15">
        <f>IF(M1142&lt;&gt;1,"",IF(OR(R1142=-9,R1142=""),"",R1142))</f>
        <v/>
      </c>
      <c r="AI1142">
        <f>IF(M1142&lt;&gt;1,"",IF(OR(Q1142=999,Q1142=""),"",Q1142))</f>
        <v/>
      </c>
    </row>
    <row r="1143">
      <c r="A1143" t="inlineStr">
        <is>
          <t>TQRMNOP106055</t>
        </is>
      </c>
      <c r="B1143" t="n">
        <v>2025</v>
      </c>
      <c r="C1143" t="n">
        <v>1</v>
      </c>
      <c r="D1143" t="n">
        <v>44</v>
      </c>
      <c r="E1143" t="inlineStr">
        <is>
          <t>N</t>
        </is>
      </c>
      <c r="F1143" t="n">
        <v>5</v>
      </c>
      <c r="G1143" t="n">
        <v>1139</v>
      </c>
      <c r="H1143" t="n">
        <v>10</v>
      </c>
      <c r="I1143" t="n">
        <v>1</v>
      </c>
      <c r="J1143" t="n">
        <v>25</v>
      </c>
      <c r="K1143" t="n">
        <v>2</v>
      </c>
      <c r="L1143" t="n">
        <v>4</v>
      </c>
      <c r="M1143" t="n">
        <v>1</v>
      </c>
      <c r="N1143" t="n">
        <v>3</v>
      </c>
      <c r="O1143" t="n">
        <v>1</v>
      </c>
      <c r="P1143" t="n">
        <v>2</v>
      </c>
      <c r="Q1143" t="n">
        <v>36</v>
      </c>
      <c r="R1143" s="15" t="n">
        <v>635000</v>
      </c>
      <c r="S1143" s="15" t="n">
        <v>0</v>
      </c>
      <c r="T1143" s="15" t="n">
        <v>635000</v>
      </c>
      <c r="U1143" s="15" t="n">
        <v>200500</v>
      </c>
      <c r="V1143">
        <f>IFERROR(VLOOKUP(D1143,Tablas_Equivalencia!$A$3:$B$8,2,FALSE),"Sin dato")</f>
        <v/>
      </c>
      <c r="W1143">
        <f>IFERROR(VLOOKUP(L1143,Tablas_Equivalencia!$D$3:$E$9,2,FALSE),"Sin dato")</f>
        <v/>
      </c>
      <c r="X1143">
        <f>IF(I1143=1,"Varón","Mujer")</f>
        <v/>
      </c>
      <c r="Y1143">
        <f>IFERROR(VLOOKUP(M1143,Tablas_Equivalencia!$G$3:$H$6,2,FALSE),"Sin dato")</f>
        <v/>
      </c>
      <c r="Z1143">
        <f>IF(J1143&lt;=24,"18-24","25-29")</f>
        <v/>
      </c>
      <c r="AA1143">
        <f>IF(M1143&lt;&gt;1,"",IF(P1143=2,1,0))</f>
        <v/>
      </c>
      <c r="AB1143">
        <f>IF(M1143&lt;&gt;1,"",IF(O1143&gt;=2,1,0))</f>
        <v/>
      </c>
      <c r="AC1143">
        <f>IF(M1143&lt;&gt;1,"",IF(OR(Q1143=999,Q1143=""),"",IF(OR(Q1143&lt;35,Q1143&gt;48),1,0)))</f>
        <v/>
      </c>
      <c r="AD1143">
        <f>IF(COUNT(AA1143:AC1143)&lt;3,"",SUM(AA1143:AC1143))</f>
        <v/>
      </c>
      <c r="AE1143">
        <f>IF(L1143&gt;=4,2,IF(L1143&gt;=2,1,0))</f>
        <v/>
      </c>
      <c r="AF1143">
        <f>IF(L1143&gt;=5,1,0)</f>
        <v/>
      </c>
      <c r="AG1143">
        <f>AE1143+AF1143</f>
        <v/>
      </c>
      <c r="AH1143" s="15">
        <f>IF(M1143&lt;&gt;1,"",IF(OR(R1143=-9,R1143=""),"",R1143))</f>
        <v/>
      </c>
      <c r="AI1143">
        <f>IF(M1143&lt;&gt;1,"",IF(OR(Q1143=999,Q1143=""),"",Q1143))</f>
        <v/>
      </c>
    </row>
    <row r="1144">
      <c r="A1144" t="inlineStr">
        <is>
          <t>TQRMNOP106058</t>
        </is>
      </c>
      <c r="B1144" t="n">
        <v>2025</v>
      </c>
      <c r="C1144" t="n">
        <v>1</v>
      </c>
      <c r="D1144" t="n">
        <v>44</v>
      </c>
      <c r="E1144" t="inlineStr">
        <is>
          <t>S</t>
        </is>
      </c>
      <c r="F1144" t="n">
        <v>13</v>
      </c>
      <c r="G1144" t="n">
        <v>1008</v>
      </c>
      <c r="H1144" t="n">
        <v>3</v>
      </c>
      <c r="I1144" t="n">
        <v>2</v>
      </c>
      <c r="J1144" t="n">
        <v>28</v>
      </c>
      <c r="K1144" t="n">
        <v>1</v>
      </c>
      <c r="L1144" t="n">
        <v>5</v>
      </c>
      <c r="M1144" t="n">
        <v>1</v>
      </c>
      <c r="N1144" t="n">
        <v>3</v>
      </c>
      <c r="O1144" t="n">
        <v>1</v>
      </c>
      <c r="P1144" t="n">
        <v>2</v>
      </c>
      <c r="Q1144" t="n">
        <v>19</v>
      </c>
      <c r="R1144" s="15" t="n">
        <v>360000</v>
      </c>
      <c r="S1144" s="15" t="n">
        <v>0</v>
      </c>
      <c r="T1144" s="15" t="n">
        <v>360000</v>
      </c>
      <c r="U1144" s="15" t="n">
        <v>72500</v>
      </c>
      <c r="V1144">
        <f>IFERROR(VLOOKUP(D1144,Tablas_Equivalencia!$A$3:$B$8,2,FALSE),"Sin dato")</f>
        <v/>
      </c>
      <c r="W1144">
        <f>IFERROR(VLOOKUP(L1144,Tablas_Equivalencia!$D$3:$E$9,2,FALSE),"Sin dato")</f>
        <v/>
      </c>
      <c r="X1144">
        <f>IF(I1144=1,"Varón","Mujer")</f>
        <v/>
      </c>
      <c r="Y1144">
        <f>IFERROR(VLOOKUP(M1144,Tablas_Equivalencia!$G$3:$H$6,2,FALSE),"Sin dato")</f>
        <v/>
      </c>
      <c r="Z1144">
        <f>IF(J1144&lt;=24,"18-24","25-29")</f>
        <v/>
      </c>
      <c r="AA1144">
        <f>IF(M1144&lt;&gt;1,"",IF(P1144=2,1,0))</f>
        <v/>
      </c>
      <c r="AB1144">
        <f>IF(M1144&lt;&gt;1,"",IF(O1144&gt;=2,1,0))</f>
        <v/>
      </c>
      <c r="AC1144">
        <f>IF(M1144&lt;&gt;1,"",IF(OR(Q1144=999,Q1144=""),"",IF(OR(Q1144&lt;35,Q1144&gt;48),1,0)))</f>
        <v/>
      </c>
      <c r="AD1144">
        <f>IF(COUNT(AA1144:AC1144)&lt;3,"",SUM(AA1144:AC1144))</f>
        <v/>
      </c>
      <c r="AE1144">
        <f>IF(L1144&gt;=4,2,IF(L1144&gt;=2,1,0))</f>
        <v/>
      </c>
      <c r="AF1144">
        <f>IF(L1144&gt;=5,1,0)</f>
        <v/>
      </c>
      <c r="AG1144">
        <f>AE1144+AF1144</f>
        <v/>
      </c>
      <c r="AH1144" s="15">
        <f>IF(M1144&lt;&gt;1,"",IF(OR(R1144=-9,R1144=""),"",R1144))</f>
        <v/>
      </c>
      <c r="AI1144">
        <f>IF(M1144&lt;&gt;1,"",IF(OR(Q1144=999,Q1144=""),"",Q1144))</f>
        <v/>
      </c>
    </row>
    <row r="1145">
      <c r="A1145" t="inlineStr">
        <is>
          <t>TQRMNOP106067</t>
        </is>
      </c>
      <c r="B1145" t="n">
        <v>2025</v>
      </c>
      <c r="C1145" t="n">
        <v>1</v>
      </c>
      <c r="D1145" t="n">
        <v>43</v>
      </c>
      <c r="E1145" t="inlineStr">
        <is>
          <t>S</t>
        </is>
      </c>
      <c r="F1145" t="n">
        <v>20</v>
      </c>
      <c r="G1145" t="n">
        <v>1332</v>
      </c>
      <c r="H1145" t="n">
        <v>3</v>
      </c>
      <c r="I1145" t="n">
        <v>2</v>
      </c>
      <c r="J1145" t="n">
        <v>19</v>
      </c>
      <c r="K1145" t="n">
        <v>2</v>
      </c>
      <c r="L1145" t="n">
        <v>3</v>
      </c>
      <c r="M1145" t="n">
        <v>1</v>
      </c>
      <c r="N1145" t="n">
        <v>3</v>
      </c>
      <c r="O1145" t="n">
        <v>2</v>
      </c>
      <c r="P1145" t="n">
        <v>2</v>
      </c>
      <c r="Q1145" t="n">
        <v>27</v>
      </c>
      <c r="R1145" s="15" t="n">
        <v>549000</v>
      </c>
      <c r="S1145" s="15" t="n">
        <v>0</v>
      </c>
      <c r="T1145" s="15" t="n">
        <v>549000</v>
      </c>
      <c r="U1145" s="15" t="n">
        <v>86400</v>
      </c>
      <c r="V1145">
        <f>IFERROR(VLOOKUP(D1145,Tablas_Equivalencia!$A$3:$B$8,2,FALSE),"Sin dato")</f>
        <v/>
      </c>
      <c r="W1145">
        <f>IFERROR(VLOOKUP(L1145,Tablas_Equivalencia!$D$3:$E$9,2,FALSE),"Sin dato")</f>
        <v/>
      </c>
      <c r="X1145">
        <f>IF(I1145=1,"Varón","Mujer")</f>
        <v/>
      </c>
      <c r="Y1145">
        <f>IFERROR(VLOOKUP(M1145,Tablas_Equivalencia!$G$3:$H$6,2,FALSE),"Sin dato")</f>
        <v/>
      </c>
      <c r="Z1145">
        <f>IF(J1145&lt;=24,"18-24","25-29")</f>
        <v/>
      </c>
      <c r="AA1145">
        <f>IF(M1145&lt;&gt;1,"",IF(P1145=2,1,0))</f>
        <v/>
      </c>
      <c r="AB1145">
        <f>IF(M1145&lt;&gt;1,"",IF(O1145&gt;=2,1,0))</f>
        <v/>
      </c>
      <c r="AC1145">
        <f>IF(M1145&lt;&gt;1,"",IF(OR(Q1145=999,Q1145=""),"",IF(OR(Q1145&lt;35,Q1145&gt;48),1,0)))</f>
        <v/>
      </c>
      <c r="AD1145">
        <f>IF(COUNT(AA1145:AC1145)&lt;3,"",SUM(AA1145:AC1145))</f>
        <v/>
      </c>
      <c r="AE1145">
        <f>IF(L1145&gt;=4,2,IF(L1145&gt;=2,1,0))</f>
        <v/>
      </c>
      <c r="AF1145">
        <f>IF(L1145&gt;=5,1,0)</f>
        <v/>
      </c>
      <c r="AG1145">
        <f>AE1145+AF1145</f>
        <v/>
      </c>
      <c r="AH1145" s="15">
        <f>IF(M1145&lt;&gt;1,"",IF(OR(R1145=-9,R1145=""),"",R1145))</f>
        <v/>
      </c>
      <c r="AI1145">
        <f>IF(M1145&lt;&gt;1,"",IF(OR(Q1145=999,Q1145=""),"",Q1145))</f>
        <v/>
      </c>
    </row>
    <row r="1146">
      <c r="A1146" t="inlineStr">
        <is>
          <t>TQRMNOP106083</t>
        </is>
      </c>
      <c r="B1146" t="n">
        <v>2025</v>
      </c>
      <c r="C1146" t="n">
        <v>1</v>
      </c>
      <c r="D1146" t="n">
        <v>1</v>
      </c>
      <c r="E1146" t="inlineStr">
        <is>
          <t>S</t>
        </is>
      </c>
      <c r="F1146" t="n">
        <v>32</v>
      </c>
      <c r="G1146" t="n">
        <v>660</v>
      </c>
      <c r="H1146" t="n">
        <v>3</v>
      </c>
      <c r="I1146" t="n">
        <v>2</v>
      </c>
      <c r="J1146" t="n">
        <v>27</v>
      </c>
      <c r="K1146" t="n">
        <v>1</v>
      </c>
      <c r="L1146" t="n">
        <v>5</v>
      </c>
      <c r="M1146" t="n">
        <v>3</v>
      </c>
      <c r="R1146" s="15" t="n">
        <v>0</v>
      </c>
      <c r="S1146" s="15" t="n">
        <v>0</v>
      </c>
      <c r="T1146" s="15" t="n">
        <v>0</v>
      </c>
      <c r="U1146" s="15" t="n">
        <v>152200</v>
      </c>
      <c r="V1146">
        <f>IFERROR(VLOOKUP(D1146,Tablas_Equivalencia!$A$3:$B$8,2,FALSE),"Sin dato")</f>
        <v/>
      </c>
      <c r="W1146">
        <f>IFERROR(VLOOKUP(L1146,Tablas_Equivalencia!$D$3:$E$9,2,FALSE),"Sin dato")</f>
        <v/>
      </c>
      <c r="X1146">
        <f>IF(I1146=1,"Varón","Mujer")</f>
        <v/>
      </c>
      <c r="Y1146">
        <f>IFERROR(VLOOKUP(M1146,Tablas_Equivalencia!$G$3:$H$6,2,FALSE),"Sin dato")</f>
        <v/>
      </c>
      <c r="Z1146">
        <f>IF(J1146&lt;=24,"18-24","25-29")</f>
        <v/>
      </c>
      <c r="AA1146">
        <f>IF(M1146&lt;&gt;1,"",IF(P1146=2,1,0))</f>
        <v/>
      </c>
      <c r="AB1146">
        <f>IF(M1146&lt;&gt;1,"",IF(O1146&gt;=2,1,0))</f>
        <v/>
      </c>
      <c r="AC1146">
        <f>IF(M1146&lt;&gt;1,"",IF(OR(Q1146=999,Q1146=""),"",IF(OR(Q1146&lt;35,Q1146&gt;48),1,0)))</f>
        <v/>
      </c>
      <c r="AD1146">
        <f>IF(COUNT(AA1146:AC1146)&lt;3,"",SUM(AA1146:AC1146))</f>
        <v/>
      </c>
      <c r="AE1146">
        <f>IF(L1146&gt;=4,2,IF(L1146&gt;=2,1,0))</f>
        <v/>
      </c>
      <c r="AF1146">
        <f>IF(L1146&gt;=5,1,0)</f>
        <v/>
      </c>
      <c r="AG1146">
        <f>AE1146+AF1146</f>
        <v/>
      </c>
      <c r="AH1146" s="15">
        <f>IF(M1146&lt;&gt;1,"",IF(OR(R1146=-9,R1146=""),"",R1146))</f>
        <v/>
      </c>
      <c r="AI1146">
        <f>IF(M1146&lt;&gt;1,"",IF(OR(Q1146=999,Q1146=""),"",Q1146))</f>
        <v/>
      </c>
    </row>
    <row r="1147">
      <c r="A1147" t="inlineStr">
        <is>
          <t>TQRMNOP106090</t>
        </is>
      </c>
      <c r="B1147" t="n">
        <v>2025</v>
      </c>
      <c r="C1147" t="n">
        <v>1</v>
      </c>
      <c r="D1147" t="n">
        <v>43</v>
      </c>
      <c r="E1147" t="inlineStr">
        <is>
          <t>N</t>
        </is>
      </c>
      <c r="F1147" t="n">
        <v>26</v>
      </c>
      <c r="G1147" t="n">
        <v>910</v>
      </c>
      <c r="H1147" t="n">
        <v>3</v>
      </c>
      <c r="I1147" t="n">
        <v>1</v>
      </c>
      <c r="J1147" t="n">
        <v>25</v>
      </c>
      <c r="K1147" t="n">
        <v>1</v>
      </c>
      <c r="L1147" t="n">
        <v>5</v>
      </c>
      <c r="M1147" t="n">
        <v>1</v>
      </c>
      <c r="N1147" t="n">
        <v>3</v>
      </c>
      <c r="O1147" t="n">
        <v>1</v>
      </c>
      <c r="P1147" t="n">
        <v>1</v>
      </c>
      <c r="Q1147" t="n">
        <v>45</v>
      </c>
      <c r="R1147" s="15" t="n">
        <v>990000</v>
      </c>
      <c r="S1147" s="15" t="n">
        <v>0</v>
      </c>
      <c r="T1147" s="15" t="n">
        <v>990000</v>
      </c>
      <c r="U1147" s="15" t="n">
        <v>127300</v>
      </c>
      <c r="V1147">
        <f>IFERROR(VLOOKUP(D1147,Tablas_Equivalencia!$A$3:$B$8,2,FALSE),"Sin dato")</f>
        <v/>
      </c>
      <c r="W1147">
        <f>IFERROR(VLOOKUP(L1147,Tablas_Equivalencia!$D$3:$E$9,2,FALSE),"Sin dato")</f>
        <v/>
      </c>
      <c r="X1147">
        <f>IF(I1147=1,"Varón","Mujer")</f>
        <v/>
      </c>
      <c r="Y1147">
        <f>IFERROR(VLOOKUP(M1147,Tablas_Equivalencia!$G$3:$H$6,2,FALSE),"Sin dato")</f>
        <v/>
      </c>
      <c r="Z1147">
        <f>IF(J1147&lt;=24,"18-24","25-29")</f>
        <v/>
      </c>
      <c r="AA1147">
        <f>IF(M1147&lt;&gt;1,"",IF(P1147=2,1,0))</f>
        <v/>
      </c>
      <c r="AB1147">
        <f>IF(M1147&lt;&gt;1,"",IF(O1147&gt;=2,1,0))</f>
        <v/>
      </c>
      <c r="AC1147">
        <f>IF(M1147&lt;&gt;1,"",IF(OR(Q1147=999,Q1147=""),"",IF(OR(Q1147&lt;35,Q1147&gt;48),1,0)))</f>
        <v/>
      </c>
      <c r="AD1147">
        <f>IF(COUNT(AA1147:AC1147)&lt;3,"",SUM(AA1147:AC1147))</f>
        <v/>
      </c>
      <c r="AE1147">
        <f>IF(L1147&gt;=4,2,IF(L1147&gt;=2,1,0))</f>
        <v/>
      </c>
      <c r="AF1147">
        <f>IF(L1147&gt;=5,1,0)</f>
        <v/>
      </c>
      <c r="AG1147">
        <f>AE1147+AF1147</f>
        <v/>
      </c>
      <c r="AH1147" s="15">
        <f>IF(M1147&lt;&gt;1,"",IF(OR(R1147=-9,R1147=""),"",R1147))</f>
        <v/>
      </c>
      <c r="AI1147">
        <f>IF(M1147&lt;&gt;1,"",IF(OR(Q1147=999,Q1147=""),"",Q1147))</f>
        <v/>
      </c>
    </row>
    <row r="1148">
      <c r="A1148" t="inlineStr">
        <is>
          <t>TQRMNOP106099</t>
        </is>
      </c>
      <c r="B1148" t="n">
        <v>2025</v>
      </c>
      <c r="C1148" t="n">
        <v>1</v>
      </c>
      <c r="D1148" t="n">
        <v>41</v>
      </c>
      <c r="E1148" t="inlineStr">
        <is>
          <t>S</t>
        </is>
      </c>
      <c r="F1148" t="n">
        <v>8</v>
      </c>
      <c r="G1148" t="n">
        <v>1250</v>
      </c>
      <c r="H1148" t="n">
        <v>3</v>
      </c>
      <c r="I1148" t="n">
        <v>2</v>
      </c>
      <c r="J1148" t="n">
        <v>24</v>
      </c>
      <c r="K1148" t="n">
        <v>2</v>
      </c>
      <c r="L1148" t="n">
        <v>4</v>
      </c>
      <c r="M1148" t="n">
        <v>3</v>
      </c>
      <c r="R1148" s="15" t="n">
        <v>0</v>
      </c>
      <c r="S1148" s="15" t="n">
        <v>0</v>
      </c>
      <c r="T1148" s="15" t="n">
        <v>0</v>
      </c>
      <c r="U1148" s="15" t="n">
        <v>212300</v>
      </c>
      <c r="V1148">
        <f>IFERROR(VLOOKUP(D1148,Tablas_Equivalencia!$A$3:$B$8,2,FALSE),"Sin dato")</f>
        <v/>
      </c>
      <c r="W1148">
        <f>IFERROR(VLOOKUP(L1148,Tablas_Equivalencia!$D$3:$E$9,2,FALSE),"Sin dato")</f>
        <v/>
      </c>
      <c r="X1148">
        <f>IF(I1148=1,"Varón","Mujer")</f>
        <v/>
      </c>
      <c r="Y1148">
        <f>IFERROR(VLOOKUP(M1148,Tablas_Equivalencia!$G$3:$H$6,2,FALSE),"Sin dato")</f>
        <v/>
      </c>
      <c r="Z1148">
        <f>IF(J1148&lt;=24,"18-24","25-29")</f>
        <v/>
      </c>
      <c r="AA1148">
        <f>IF(M1148&lt;&gt;1,"",IF(P1148=2,1,0))</f>
        <v/>
      </c>
      <c r="AB1148">
        <f>IF(M1148&lt;&gt;1,"",IF(O1148&gt;=2,1,0))</f>
        <v/>
      </c>
      <c r="AC1148">
        <f>IF(M1148&lt;&gt;1,"",IF(OR(Q1148=999,Q1148=""),"",IF(OR(Q1148&lt;35,Q1148&gt;48),1,0)))</f>
        <v/>
      </c>
      <c r="AD1148">
        <f>IF(COUNT(AA1148:AC1148)&lt;3,"",SUM(AA1148:AC1148))</f>
        <v/>
      </c>
      <c r="AE1148">
        <f>IF(L1148&gt;=4,2,IF(L1148&gt;=2,1,0))</f>
        <v/>
      </c>
      <c r="AF1148">
        <f>IF(L1148&gt;=5,1,0)</f>
        <v/>
      </c>
      <c r="AG1148">
        <f>AE1148+AF1148</f>
        <v/>
      </c>
      <c r="AH1148" s="15">
        <f>IF(M1148&lt;&gt;1,"",IF(OR(R1148=-9,R1148=""),"",R1148))</f>
        <v/>
      </c>
      <c r="AI1148">
        <f>IF(M1148&lt;&gt;1,"",IF(OR(Q1148=999,Q1148=""),"",Q1148))</f>
        <v/>
      </c>
    </row>
    <row r="1149">
      <c r="A1149" t="inlineStr">
        <is>
          <t>TQRMNOP106103</t>
        </is>
      </c>
      <c r="B1149" t="n">
        <v>2025</v>
      </c>
      <c r="C1149" t="n">
        <v>1</v>
      </c>
      <c r="D1149" t="n">
        <v>40</v>
      </c>
      <c r="E1149" t="inlineStr">
        <is>
          <t>N</t>
        </is>
      </c>
      <c r="F1149" t="n">
        <v>9</v>
      </c>
      <c r="G1149" t="n">
        <v>599</v>
      </c>
      <c r="H1149" t="n">
        <v>3</v>
      </c>
      <c r="I1149" t="n">
        <v>2</v>
      </c>
      <c r="J1149" t="n">
        <v>27</v>
      </c>
      <c r="K1149" t="n">
        <v>1</v>
      </c>
      <c r="L1149" t="n">
        <v>6</v>
      </c>
      <c r="M1149" t="n">
        <v>1</v>
      </c>
      <c r="N1149" t="n">
        <v>3</v>
      </c>
      <c r="O1149" t="n">
        <v>1</v>
      </c>
      <c r="P1149" t="n">
        <v>1</v>
      </c>
      <c r="Q1149" t="n">
        <v>43</v>
      </c>
      <c r="R1149" s="15" t="n">
        <v>389000</v>
      </c>
      <c r="S1149" s="15" t="n">
        <v>0</v>
      </c>
      <c r="T1149" s="15" t="n">
        <v>389000</v>
      </c>
      <c r="U1149" s="15" t="n">
        <v>178800</v>
      </c>
      <c r="V1149">
        <f>IFERROR(VLOOKUP(D1149,Tablas_Equivalencia!$A$3:$B$8,2,FALSE),"Sin dato")</f>
        <v/>
      </c>
      <c r="W1149">
        <f>IFERROR(VLOOKUP(L1149,Tablas_Equivalencia!$D$3:$E$9,2,FALSE),"Sin dato")</f>
        <v/>
      </c>
      <c r="X1149">
        <f>IF(I1149=1,"Varón","Mujer")</f>
        <v/>
      </c>
      <c r="Y1149">
        <f>IFERROR(VLOOKUP(M1149,Tablas_Equivalencia!$G$3:$H$6,2,FALSE),"Sin dato")</f>
        <v/>
      </c>
      <c r="Z1149">
        <f>IF(J1149&lt;=24,"18-24","25-29")</f>
        <v/>
      </c>
      <c r="AA1149">
        <f>IF(M1149&lt;&gt;1,"",IF(P1149=2,1,0))</f>
        <v/>
      </c>
      <c r="AB1149">
        <f>IF(M1149&lt;&gt;1,"",IF(O1149&gt;=2,1,0))</f>
        <v/>
      </c>
      <c r="AC1149">
        <f>IF(M1149&lt;&gt;1,"",IF(OR(Q1149=999,Q1149=""),"",IF(OR(Q1149&lt;35,Q1149&gt;48),1,0)))</f>
        <v/>
      </c>
      <c r="AD1149">
        <f>IF(COUNT(AA1149:AC1149)&lt;3,"",SUM(AA1149:AC1149))</f>
        <v/>
      </c>
      <c r="AE1149">
        <f>IF(L1149&gt;=4,2,IF(L1149&gt;=2,1,0))</f>
        <v/>
      </c>
      <c r="AF1149">
        <f>IF(L1149&gt;=5,1,0)</f>
        <v/>
      </c>
      <c r="AG1149">
        <f>AE1149+AF1149</f>
        <v/>
      </c>
      <c r="AH1149" s="15">
        <f>IF(M1149&lt;&gt;1,"",IF(OR(R1149=-9,R1149=""),"",R1149))</f>
        <v/>
      </c>
      <c r="AI1149">
        <f>IF(M1149&lt;&gt;1,"",IF(OR(Q1149=999,Q1149=""),"",Q1149))</f>
        <v/>
      </c>
    </row>
    <row r="1150">
      <c r="A1150" t="inlineStr">
        <is>
          <t>TQRMNOP106106</t>
        </is>
      </c>
      <c r="B1150" t="n">
        <v>2025</v>
      </c>
      <c r="C1150" t="n">
        <v>1</v>
      </c>
      <c r="D1150" t="n">
        <v>43</v>
      </c>
      <c r="E1150" t="inlineStr">
        <is>
          <t>N</t>
        </is>
      </c>
      <c r="F1150" t="n">
        <v>38</v>
      </c>
      <c r="G1150" t="n">
        <v>1404</v>
      </c>
      <c r="H1150" t="n">
        <v>1</v>
      </c>
      <c r="I1150" t="n">
        <v>2</v>
      </c>
      <c r="J1150" t="n">
        <v>28</v>
      </c>
      <c r="K1150" t="n">
        <v>2</v>
      </c>
      <c r="L1150" t="n">
        <v>3</v>
      </c>
      <c r="M1150" t="n">
        <v>3</v>
      </c>
      <c r="R1150" s="15" t="n">
        <v>0</v>
      </c>
      <c r="S1150" s="15" t="n">
        <v>0</v>
      </c>
      <c r="T1150" s="15" t="n">
        <v>0</v>
      </c>
      <c r="U1150" s="15" t="n">
        <v>142200</v>
      </c>
      <c r="V1150">
        <f>IFERROR(VLOOKUP(D1150,Tablas_Equivalencia!$A$3:$B$8,2,FALSE),"Sin dato")</f>
        <v/>
      </c>
      <c r="W1150">
        <f>IFERROR(VLOOKUP(L1150,Tablas_Equivalencia!$D$3:$E$9,2,FALSE),"Sin dato")</f>
        <v/>
      </c>
      <c r="X1150">
        <f>IF(I1150=1,"Varón","Mujer")</f>
        <v/>
      </c>
      <c r="Y1150">
        <f>IFERROR(VLOOKUP(M1150,Tablas_Equivalencia!$G$3:$H$6,2,FALSE),"Sin dato")</f>
        <v/>
      </c>
      <c r="Z1150">
        <f>IF(J1150&lt;=24,"18-24","25-29")</f>
        <v/>
      </c>
      <c r="AA1150">
        <f>IF(M1150&lt;&gt;1,"",IF(P1150=2,1,0))</f>
        <v/>
      </c>
      <c r="AB1150">
        <f>IF(M1150&lt;&gt;1,"",IF(O1150&gt;=2,1,0))</f>
        <v/>
      </c>
      <c r="AC1150">
        <f>IF(M1150&lt;&gt;1,"",IF(OR(Q1150=999,Q1150=""),"",IF(OR(Q1150&lt;35,Q1150&gt;48),1,0)))</f>
        <v/>
      </c>
      <c r="AD1150">
        <f>IF(COUNT(AA1150:AC1150)&lt;3,"",SUM(AA1150:AC1150))</f>
        <v/>
      </c>
      <c r="AE1150">
        <f>IF(L1150&gt;=4,2,IF(L1150&gt;=2,1,0))</f>
        <v/>
      </c>
      <c r="AF1150">
        <f>IF(L1150&gt;=5,1,0)</f>
        <v/>
      </c>
      <c r="AG1150">
        <f>AE1150+AF1150</f>
        <v/>
      </c>
      <c r="AH1150" s="15">
        <f>IF(M1150&lt;&gt;1,"",IF(OR(R1150=-9,R1150=""),"",R1150))</f>
        <v/>
      </c>
      <c r="AI1150">
        <f>IF(M1150&lt;&gt;1,"",IF(OR(Q1150=999,Q1150=""),"",Q1150))</f>
        <v/>
      </c>
    </row>
    <row r="1151">
      <c r="A1151" t="inlineStr">
        <is>
          <t>TQRMNOP106107</t>
        </is>
      </c>
      <c r="B1151" t="n">
        <v>2025</v>
      </c>
      <c r="C1151" t="n">
        <v>1</v>
      </c>
      <c r="D1151" t="n">
        <v>42</v>
      </c>
      <c r="E1151" t="inlineStr">
        <is>
          <t>N</t>
        </is>
      </c>
      <c r="F1151" t="n">
        <v>27</v>
      </c>
      <c r="G1151" t="n">
        <v>1002</v>
      </c>
      <c r="H1151" t="n">
        <v>3</v>
      </c>
      <c r="I1151" t="n">
        <v>1</v>
      </c>
      <c r="J1151" t="n">
        <v>26</v>
      </c>
      <c r="K1151" t="n">
        <v>2</v>
      </c>
      <c r="L1151" t="n">
        <v>2</v>
      </c>
      <c r="M1151" t="n">
        <v>1</v>
      </c>
      <c r="N1151" t="n">
        <v>2</v>
      </c>
      <c r="O1151" t="n">
        <v>3</v>
      </c>
      <c r="P1151" t="n">
        <v>2</v>
      </c>
      <c r="Q1151" t="n">
        <v>19</v>
      </c>
      <c r="R1151" s="15" t="n">
        <v>424000</v>
      </c>
      <c r="S1151" s="15" t="n">
        <v>52000</v>
      </c>
      <c r="T1151" s="15" t="n">
        <v>476000</v>
      </c>
      <c r="U1151" s="15" t="n">
        <v>84700</v>
      </c>
      <c r="V1151">
        <f>IFERROR(VLOOKUP(D1151,Tablas_Equivalencia!$A$3:$B$8,2,FALSE),"Sin dato")</f>
        <v/>
      </c>
      <c r="W1151">
        <f>IFERROR(VLOOKUP(L1151,Tablas_Equivalencia!$D$3:$E$9,2,FALSE),"Sin dato")</f>
        <v/>
      </c>
      <c r="X1151">
        <f>IF(I1151=1,"Varón","Mujer")</f>
        <v/>
      </c>
      <c r="Y1151">
        <f>IFERROR(VLOOKUP(M1151,Tablas_Equivalencia!$G$3:$H$6,2,FALSE),"Sin dato")</f>
        <v/>
      </c>
      <c r="Z1151">
        <f>IF(J1151&lt;=24,"18-24","25-29")</f>
        <v/>
      </c>
      <c r="AA1151">
        <f>IF(M1151&lt;&gt;1,"",IF(P1151=2,1,0))</f>
        <v/>
      </c>
      <c r="AB1151">
        <f>IF(M1151&lt;&gt;1,"",IF(O1151&gt;=2,1,0))</f>
        <v/>
      </c>
      <c r="AC1151">
        <f>IF(M1151&lt;&gt;1,"",IF(OR(Q1151=999,Q1151=""),"",IF(OR(Q1151&lt;35,Q1151&gt;48),1,0)))</f>
        <v/>
      </c>
      <c r="AD1151">
        <f>IF(COUNT(AA1151:AC1151)&lt;3,"",SUM(AA1151:AC1151))</f>
        <v/>
      </c>
      <c r="AE1151">
        <f>IF(L1151&gt;=4,2,IF(L1151&gt;=2,1,0))</f>
        <v/>
      </c>
      <c r="AF1151">
        <f>IF(L1151&gt;=5,1,0)</f>
        <v/>
      </c>
      <c r="AG1151">
        <f>AE1151+AF1151</f>
        <v/>
      </c>
      <c r="AH1151" s="15">
        <f>IF(M1151&lt;&gt;1,"",IF(OR(R1151=-9,R1151=""),"",R1151))</f>
        <v/>
      </c>
      <c r="AI1151">
        <f>IF(M1151&lt;&gt;1,"",IF(OR(Q1151=999,Q1151=""),"",Q1151))</f>
        <v/>
      </c>
    </row>
    <row r="1152">
      <c r="A1152" t="inlineStr">
        <is>
          <t>TQRMNOP106110</t>
        </is>
      </c>
      <c r="B1152" t="n">
        <v>2025</v>
      </c>
      <c r="C1152" t="n">
        <v>1</v>
      </c>
      <c r="D1152" t="n">
        <v>43</v>
      </c>
      <c r="E1152" t="inlineStr">
        <is>
          <t>N</t>
        </is>
      </c>
      <c r="F1152" t="n">
        <v>34</v>
      </c>
      <c r="G1152" t="n">
        <v>984</v>
      </c>
      <c r="H1152" t="n">
        <v>1</v>
      </c>
      <c r="I1152" t="n">
        <v>2</v>
      </c>
      <c r="J1152" t="n">
        <v>24</v>
      </c>
      <c r="K1152" t="n">
        <v>2</v>
      </c>
      <c r="L1152" t="n">
        <v>4</v>
      </c>
      <c r="M1152" t="n">
        <v>1</v>
      </c>
      <c r="N1152" t="n">
        <v>3</v>
      </c>
      <c r="O1152" t="n">
        <v>1</v>
      </c>
      <c r="P1152" t="n">
        <v>1</v>
      </c>
      <c r="Q1152" t="n">
        <v>43</v>
      </c>
      <c r="R1152" s="15" t="n">
        <v>-9</v>
      </c>
      <c r="S1152" s="15" t="n">
        <v>0</v>
      </c>
      <c r="T1152" s="15" t="n">
        <v>0</v>
      </c>
      <c r="U1152" s="15" t="n">
        <v>119700</v>
      </c>
      <c r="V1152">
        <f>IFERROR(VLOOKUP(D1152,Tablas_Equivalencia!$A$3:$B$8,2,FALSE),"Sin dato")</f>
        <v/>
      </c>
      <c r="W1152">
        <f>IFERROR(VLOOKUP(L1152,Tablas_Equivalencia!$D$3:$E$9,2,FALSE),"Sin dato")</f>
        <v/>
      </c>
      <c r="X1152">
        <f>IF(I1152=1,"Varón","Mujer")</f>
        <v/>
      </c>
      <c r="Y1152">
        <f>IFERROR(VLOOKUP(M1152,Tablas_Equivalencia!$G$3:$H$6,2,FALSE),"Sin dato")</f>
        <v/>
      </c>
      <c r="Z1152">
        <f>IF(J1152&lt;=24,"18-24","25-29")</f>
        <v/>
      </c>
      <c r="AA1152">
        <f>IF(M1152&lt;&gt;1,"",IF(P1152=2,1,0))</f>
        <v/>
      </c>
      <c r="AB1152">
        <f>IF(M1152&lt;&gt;1,"",IF(O1152&gt;=2,1,0))</f>
        <v/>
      </c>
      <c r="AC1152">
        <f>IF(M1152&lt;&gt;1,"",IF(OR(Q1152=999,Q1152=""),"",IF(OR(Q1152&lt;35,Q1152&gt;48),1,0)))</f>
        <v/>
      </c>
      <c r="AD1152">
        <f>IF(COUNT(AA1152:AC1152)&lt;3,"",SUM(AA1152:AC1152))</f>
        <v/>
      </c>
      <c r="AE1152">
        <f>IF(L1152&gt;=4,2,IF(L1152&gt;=2,1,0))</f>
        <v/>
      </c>
      <c r="AF1152">
        <f>IF(L1152&gt;=5,1,0)</f>
        <v/>
      </c>
      <c r="AG1152">
        <f>AE1152+AF1152</f>
        <v/>
      </c>
      <c r="AH1152" s="15">
        <f>IF(M1152&lt;&gt;1,"",IF(OR(R1152=-9,R1152=""),"",R1152))</f>
        <v/>
      </c>
      <c r="AI1152">
        <f>IF(M1152&lt;&gt;1,"",IF(OR(Q1152=999,Q1152=""),"",Q1152))</f>
        <v/>
      </c>
    </row>
    <row r="1153">
      <c r="A1153" t="inlineStr">
        <is>
          <t>TQRMNOP106118</t>
        </is>
      </c>
      <c r="B1153" t="n">
        <v>2025</v>
      </c>
      <c r="C1153" t="n">
        <v>1</v>
      </c>
      <c r="D1153" t="n">
        <v>43</v>
      </c>
      <c r="E1153" t="inlineStr">
        <is>
          <t>S</t>
        </is>
      </c>
      <c r="F1153" t="n">
        <v>30</v>
      </c>
      <c r="G1153" t="n">
        <v>1218</v>
      </c>
      <c r="H1153" t="n">
        <v>3</v>
      </c>
      <c r="I1153" t="n">
        <v>1</v>
      </c>
      <c r="J1153" t="n">
        <v>22</v>
      </c>
      <c r="K1153" t="n">
        <v>2</v>
      </c>
      <c r="L1153" t="n">
        <v>4</v>
      </c>
      <c r="M1153" t="n">
        <v>3</v>
      </c>
      <c r="R1153" s="15" t="n">
        <v>0</v>
      </c>
      <c r="S1153" s="15" t="n">
        <v>0</v>
      </c>
      <c r="T1153" s="15" t="n">
        <v>0</v>
      </c>
      <c r="U1153" s="15" t="n">
        <v>88300</v>
      </c>
      <c r="V1153">
        <f>IFERROR(VLOOKUP(D1153,Tablas_Equivalencia!$A$3:$B$8,2,FALSE),"Sin dato")</f>
        <v/>
      </c>
      <c r="W1153">
        <f>IFERROR(VLOOKUP(L1153,Tablas_Equivalencia!$D$3:$E$9,2,FALSE),"Sin dato")</f>
        <v/>
      </c>
      <c r="X1153">
        <f>IF(I1153=1,"Varón","Mujer")</f>
        <v/>
      </c>
      <c r="Y1153">
        <f>IFERROR(VLOOKUP(M1153,Tablas_Equivalencia!$G$3:$H$6,2,FALSE),"Sin dato")</f>
        <v/>
      </c>
      <c r="Z1153">
        <f>IF(J1153&lt;=24,"18-24","25-29")</f>
        <v/>
      </c>
      <c r="AA1153">
        <f>IF(M1153&lt;&gt;1,"",IF(P1153=2,1,0))</f>
        <v/>
      </c>
      <c r="AB1153">
        <f>IF(M1153&lt;&gt;1,"",IF(O1153&gt;=2,1,0))</f>
        <v/>
      </c>
      <c r="AC1153">
        <f>IF(M1153&lt;&gt;1,"",IF(OR(Q1153=999,Q1153=""),"",IF(OR(Q1153&lt;35,Q1153&gt;48),1,0)))</f>
        <v/>
      </c>
      <c r="AD1153">
        <f>IF(COUNT(AA1153:AC1153)&lt;3,"",SUM(AA1153:AC1153))</f>
        <v/>
      </c>
      <c r="AE1153">
        <f>IF(L1153&gt;=4,2,IF(L1153&gt;=2,1,0))</f>
        <v/>
      </c>
      <c r="AF1153">
        <f>IF(L1153&gt;=5,1,0)</f>
        <v/>
      </c>
      <c r="AG1153">
        <f>AE1153+AF1153</f>
        <v/>
      </c>
      <c r="AH1153" s="15">
        <f>IF(M1153&lt;&gt;1,"",IF(OR(R1153=-9,R1153=""),"",R1153))</f>
        <v/>
      </c>
      <c r="AI1153">
        <f>IF(M1153&lt;&gt;1,"",IF(OR(Q1153=999,Q1153=""),"",Q1153))</f>
        <v/>
      </c>
    </row>
    <row r="1154">
      <c r="A1154" t="inlineStr">
        <is>
          <t>TQRMNOP106119</t>
        </is>
      </c>
      <c r="B1154" t="n">
        <v>2025</v>
      </c>
      <c r="C1154" t="n">
        <v>1</v>
      </c>
      <c r="D1154" t="n">
        <v>43</v>
      </c>
      <c r="E1154" t="inlineStr">
        <is>
          <t>N</t>
        </is>
      </c>
      <c r="F1154" t="n">
        <v>29</v>
      </c>
      <c r="G1154" t="n">
        <v>1386</v>
      </c>
      <c r="H1154" t="n">
        <v>3</v>
      </c>
      <c r="I1154" t="n">
        <v>1</v>
      </c>
      <c r="J1154" t="n">
        <v>19</v>
      </c>
      <c r="K1154" t="n">
        <v>2</v>
      </c>
      <c r="L1154" t="n">
        <v>4</v>
      </c>
      <c r="M1154" t="n">
        <v>3</v>
      </c>
      <c r="R1154" s="15" t="n">
        <v>0</v>
      </c>
      <c r="S1154" s="15" t="n">
        <v>0</v>
      </c>
      <c r="T1154" s="15" t="n">
        <v>0</v>
      </c>
      <c r="U1154" s="15" t="n">
        <v>135800</v>
      </c>
      <c r="V1154">
        <f>IFERROR(VLOOKUP(D1154,Tablas_Equivalencia!$A$3:$B$8,2,FALSE),"Sin dato")</f>
        <v/>
      </c>
      <c r="W1154">
        <f>IFERROR(VLOOKUP(L1154,Tablas_Equivalencia!$D$3:$E$9,2,FALSE),"Sin dato")</f>
        <v/>
      </c>
      <c r="X1154">
        <f>IF(I1154=1,"Varón","Mujer")</f>
        <v/>
      </c>
      <c r="Y1154">
        <f>IFERROR(VLOOKUP(M1154,Tablas_Equivalencia!$G$3:$H$6,2,FALSE),"Sin dato")</f>
        <v/>
      </c>
      <c r="Z1154">
        <f>IF(J1154&lt;=24,"18-24","25-29")</f>
        <v/>
      </c>
      <c r="AA1154">
        <f>IF(M1154&lt;&gt;1,"",IF(P1154=2,1,0))</f>
        <v/>
      </c>
      <c r="AB1154">
        <f>IF(M1154&lt;&gt;1,"",IF(O1154&gt;=2,1,0))</f>
        <v/>
      </c>
      <c r="AC1154">
        <f>IF(M1154&lt;&gt;1,"",IF(OR(Q1154=999,Q1154=""),"",IF(OR(Q1154&lt;35,Q1154&gt;48),1,0)))</f>
        <v/>
      </c>
      <c r="AD1154">
        <f>IF(COUNT(AA1154:AC1154)&lt;3,"",SUM(AA1154:AC1154))</f>
        <v/>
      </c>
      <c r="AE1154">
        <f>IF(L1154&gt;=4,2,IF(L1154&gt;=2,1,0))</f>
        <v/>
      </c>
      <c r="AF1154">
        <f>IF(L1154&gt;=5,1,0)</f>
        <v/>
      </c>
      <c r="AG1154">
        <f>AE1154+AF1154</f>
        <v/>
      </c>
      <c r="AH1154" s="15">
        <f>IF(M1154&lt;&gt;1,"",IF(OR(R1154=-9,R1154=""),"",R1154))</f>
        <v/>
      </c>
      <c r="AI1154">
        <f>IF(M1154&lt;&gt;1,"",IF(OR(Q1154=999,Q1154=""),"",Q1154))</f>
        <v/>
      </c>
    </row>
    <row r="1155">
      <c r="A1155" t="inlineStr">
        <is>
          <t>TQRMNOP106120</t>
        </is>
      </c>
      <c r="B1155" t="n">
        <v>2025</v>
      </c>
      <c r="C1155" t="n">
        <v>1</v>
      </c>
      <c r="D1155" t="n">
        <v>44</v>
      </c>
      <c r="E1155" t="inlineStr">
        <is>
          <t>N</t>
        </is>
      </c>
      <c r="F1155" t="n">
        <v>93</v>
      </c>
      <c r="G1155" t="n">
        <v>965</v>
      </c>
      <c r="H1155" t="n">
        <v>3</v>
      </c>
      <c r="I1155" t="n">
        <v>1</v>
      </c>
      <c r="J1155" t="n">
        <v>27</v>
      </c>
      <c r="K1155" t="n">
        <v>2</v>
      </c>
      <c r="L1155" t="n">
        <v>2</v>
      </c>
      <c r="M1155" t="n">
        <v>2</v>
      </c>
      <c r="R1155" s="15" t="n">
        <v>0</v>
      </c>
      <c r="S1155" s="15" t="n">
        <v>0</v>
      </c>
      <c r="T1155" s="15" t="n">
        <v>0</v>
      </c>
      <c r="U1155" s="15" t="n">
        <v>186500</v>
      </c>
      <c r="V1155">
        <f>IFERROR(VLOOKUP(D1155,Tablas_Equivalencia!$A$3:$B$8,2,FALSE),"Sin dato")</f>
        <v/>
      </c>
      <c r="W1155">
        <f>IFERROR(VLOOKUP(L1155,Tablas_Equivalencia!$D$3:$E$9,2,FALSE),"Sin dato")</f>
        <v/>
      </c>
      <c r="X1155">
        <f>IF(I1155=1,"Varón","Mujer")</f>
        <v/>
      </c>
      <c r="Y1155">
        <f>IFERROR(VLOOKUP(M1155,Tablas_Equivalencia!$G$3:$H$6,2,FALSE),"Sin dato")</f>
        <v/>
      </c>
      <c r="Z1155">
        <f>IF(J1155&lt;=24,"18-24","25-29")</f>
        <v/>
      </c>
      <c r="AA1155">
        <f>IF(M1155&lt;&gt;1,"",IF(P1155=2,1,0))</f>
        <v/>
      </c>
      <c r="AB1155">
        <f>IF(M1155&lt;&gt;1,"",IF(O1155&gt;=2,1,0))</f>
        <v/>
      </c>
      <c r="AC1155">
        <f>IF(M1155&lt;&gt;1,"",IF(OR(Q1155=999,Q1155=""),"",IF(OR(Q1155&lt;35,Q1155&gt;48),1,0)))</f>
        <v/>
      </c>
      <c r="AD1155">
        <f>IF(COUNT(AA1155:AC1155)&lt;3,"",SUM(AA1155:AC1155))</f>
        <v/>
      </c>
      <c r="AE1155">
        <f>IF(L1155&gt;=4,2,IF(L1155&gt;=2,1,0))</f>
        <v/>
      </c>
      <c r="AF1155">
        <f>IF(L1155&gt;=5,1,0)</f>
        <v/>
      </c>
      <c r="AG1155">
        <f>AE1155+AF1155</f>
        <v/>
      </c>
      <c r="AH1155" s="15">
        <f>IF(M1155&lt;&gt;1,"",IF(OR(R1155=-9,R1155=""),"",R1155))</f>
        <v/>
      </c>
      <c r="AI1155">
        <f>IF(M1155&lt;&gt;1,"",IF(OR(Q1155=999,Q1155=""),"",Q1155))</f>
        <v/>
      </c>
    </row>
    <row r="1156">
      <c r="A1156" t="inlineStr">
        <is>
          <t>TQRMNOP106131</t>
        </is>
      </c>
      <c r="B1156" t="n">
        <v>2025</v>
      </c>
      <c r="C1156" t="n">
        <v>1</v>
      </c>
      <c r="D1156" t="n">
        <v>1</v>
      </c>
      <c r="E1156" t="inlineStr">
        <is>
          <t>S</t>
        </is>
      </c>
      <c r="F1156" t="n">
        <v>33</v>
      </c>
      <c r="G1156" t="n">
        <v>812</v>
      </c>
      <c r="H1156" t="n">
        <v>3</v>
      </c>
      <c r="I1156" t="n">
        <v>2</v>
      </c>
      <c r="J1156" t="n">
        <v>18</v>
      </c>
      <c r="K1156" t="n">
        <v>2</v>
      </c>
      <c r="L1156" t="n">
        <v>2</v>
      </c>
      <c r="M1156" t="n">
        <v>3</v>
      </c>
      <c r="R1156" s="15" t="n">
        <v>0</v>
      </c>
      <c r="S1156" s="15" t="n">
        <v>0</v>
      </c>
      <c r="T1156" s="15" t="n">
        <v>0</v>
      </c>
      <c r="U1156" s="15" t="n">
        <v>346800</v>
      </c>
      <c r="V1156">
        <f>IFERROR(VLOOKUP(D1156,Tablas_Equivalencia!$A$3:$B$8,2,FALSE),"Sin dato")</f>
        <v/>
      </c>
      <c r="W1156">
        <f>IFERROR(VLOOKUP(L1156,Tablas_Equivalencia!$D$3:$E$9,2,FALSE),"Sin dato")</f>
        <v/>
      </c>
      <c r="X1156">
        <f>IF(I1156=1,"Varón","Mujer")</f>
        <v/>
      </c>
      <c r="Y1156">
        <f>IFERROR(VLOOKUP(M1156,Tablas_Equivalencia!$G$3:$H$6,2,FALSE),"Sin dato")</f>
        <v/>
      </c>
      <c r="Z1156">
        <f>IF(J1156&lt;=24,"18-24","25-29")</f>
        <v/>
      </c>
      <c r="AA1156">
        <f>IF(M1156&lt;&gt;1,"",IF(P1156=2,1,0))</f>
        <v/>
      </c>
      <c r="AB1156">
        <f>IF(M1156&lt;&gt;1,"",IF(O1156&gt;=2,1,0))</f>
        <v/>
      </c>
      <c r="AC1156">
        <f>IF(M1156&lt;&gt;1,"",IF(OR(Q1156=999,Q1156=""),"",IF(OR(Q1156&lt;35,Q1156&gt;48),1,0)))</f>
        <v/>
      </c>
      <c r="AD1156">
        <f>IF(COUNT(AA1156:AC1156)&lt;3,"",SUM(AA1156:AC1156))</f>
        <v/>
      </c>
      <c r="AE1156">
        <f>IF(L1156&gt;=4,2,IF(L1156&gt;=2,1,0))</f>
        <v/>
      </c>
      <c r="AF1156">
        <f>IF(L1156&gt;=5,1,0)</f>
        <v/>
      </c>
      <c r="AG1156">
        <f>AE1156+AF1156</f>
        <v/>
      </c>
      <c r="AH1156" s="15">
        <f>IF(M1156&lt;&gt;1,"",IF(OR(R1156=-9,R1156=""),"",R1156))</f>
        <v/>
      </c>
      <c r="AI1156">
        <f>IF(M1156&lt;&gt;1,"",IF(OR(Q1156=999,Q1156=""),"",Q1156))</f>
        <v/>
      </c>
    </row>
    <row r="1157">
      <c r="A1157" t="inlineStr">
        <is>
          <t>TQRMNOP106132</t>
        </is>
      </c>
      <c r="B1157" t="n">
        <v>2025</v>
      </c>
      <c r="C1157" t="n">
        <v>1</v>
      </c>
      <c r="D1157" t="n">
        <v>40</v>
      </c>
      <c r="E1157" t="inlineStr">
        <is>
          <t>N</t>
        </is>
      </c>
      <c r="F1157" t="n">
        <v>9</v>
      </c>
      <c r="G1157" t="n">
        <v>1195</v>
      </c>
      <c r="H1157" t="n">
        <v>3</v>
      </c>
      <c r="I1157" t="n">
        <v>2</v>
      </c>
      <c r="J1157" t="n">
        <v>25</v>
      </c>
      <c r="K1157" t="n">
        <v>2</v>
      </c>
      <c r="L1157" t="n">
        <v>4</v>
      </c>
      <c r="M1157" t="n">
        <v>1</v>
      </c>
      <c r="N1157" t="n">
        <v>3</v>
      </c>
      <c r="O1157" t="n">
        <v>2</v>
      </c>
      <c r="P1157" t="n">
        <v>2</v>
      </c>
      <c r="Q1157" t="n">
        <v>27</v>
      </c>
      <c r="R1157" s="15" t="n">
        <v>-9</v>
      </c>
      <c r="S1157" s="15" t="n">
        <v>0</v>
      </c>
      <c r="T1157" s="15" t="n">
        <v>0</v>
      </c>
      <c r="U1157" s="15" t="n">
        <v>105100</v>
      </c>
      <c r="V1157">
        <f>IFERROR(VLOOKUP(D1157,Tablas_Equivalencia!$A$3:$B$8,2,FALSE),"Sin dato")</f>
        <v/>
      </c>
      <c r="W1157">
        <f>IFERROR(VLOOKUP(L1157,Tablas_Equivalencia!$D$3:$E$9,2,FALSE),"Sin dato")</f>
        <v/>
      </c>
      <c r="X1157">
        <f>IF(I1157=1,"Varón","Mujer")</f>
        <v/>
      </c>
      <c r="Y1157">
        <f>IFERROR(VLOOKUP(M1157,Tablas_Equivalencia!$G$3:$H$6,2,FALSE),"Sin dato")</f>
        <v/>
      </c>
      <c r="Z1157">
        <f>IF(J1157&lt;=24,"18-24","25-29")</f>
        <v/>
      </c>
      <c r="AA1157">
        <f>IF(M1157&lt;&gt;1,"",IF(P1157=2,1,0))</f>
        <v/>
      </c>
      <c r="AB1157">
        <f>IF(M1157&lt;&gt;1,"",IF(O1157&gt;=2,1,0))</f>
        <v/>
      </c>
      <c r="AC1157">
        <f>IF(M1157&lt;&gt;1,"",IF(OR(Q1157=999,Q1157=""),"",IF(OR(Q1157&lt;35,Q1157&gt;48),1,0)))</f>
        <v/>
      </c>
      <c r="AD1157">
        <f>IF(COUNT(AA1157:AC1157)&lt;3,"",SUM(AA1157:AC1157))</f>
        <v/>
      </c>
      <c r="AE1157">
        <f>IF(L1157&gt;=4,2,IF(L1157&gt;=2,1,0))</f>
        <v/>
      </c>
      <c r="AF1157">
        <f>IF(L1157&gt;=5,1,0)</f>
        <v/>
      </c>
      <c r="AG1157">
        <f>AE1157+AF1157</f>
        <v/>
      </c>
      <c r="AH1157" s="15">
        <f>IF(M1157&lt;&gt;1,"",IF(OR(R1157=-9,R1157=""),"",R1157))</f>
        <v/>
      </c>
      <c r="AI1157">
        <f>IF(M1157&lt;&gt;1,"",IF(OR(Q1157=999,Q1157=""),"",Q1157))</f>
        <v/>
      </c>
    </row>
    <row r="1158">
      <c r="A1158" t="inlineStr">
        <is>
          <t>TQRMNOP106134</t>
        </is>
      </c>
      <c r="B1158" t="n">
        <v>2025</v>
      </c>
      <c r="C1158" t="n">
        <v>1</v>
      </c>
      <c r="D1158" t="n">
        <v>44</v>
      </c>
      <c r="E1158" t="inlineStr">
        <is>
          <t>N</t>
        </is>
      </c>
      <c r="F1158" t="n">
        <v>5</v>
      </c>
      <c r="G1158" t="n">
        <v>701</v>
      </c>
      <c r="H1158" t="n">
        <v>2</v>
      </c>
      <c r="I1158" t="n">
        <v>2</v>
      </c>
      <c r="J1158" t="n">
        <v>18</v>
      </c>
      <c r="K1158" t="n">
        <v>2</v>
      </c>
      <c r="L1158" t="n">
        <v>4</v>
      </c>
      <c r="M1158" t="n">
        <v>3</v>
      </c>
      <c r="R1158" s="15" t="n">
        <v>0</v>
      </c>
      <c r="S1158" s="15" t="n">
        <v>0</v>
      </c>
      <c r="T1158" s="15" t="n">
        <v>0</v>
      </c>
      <c r="U1158" s="15" t="n">
        <v>318700</v>
      </c>
      <c r="V1158">
        <f>IFERROR(VLOOKUP(D1158,Tablas_Equivalencia!$A$3:$B$8,2,FALSE),"Sin dato")</f>
        <v/>
      </c>
      <c r="W1158">
        <f>IFERROR(VLOOKUP(L1158,Tablas_Equivalencia!$D$3:$E$9,2,FALSE),"Sin dato")</f>
        <v/>
      </c>
      <c r="X1158">
        <f>IF(I1158=1,"Varón","Mujer")</f>
        <v/>
      </c>
      <c r="Y1158">
        <f>IFERROR(VLOOKUP(M1158,Tablas_Equivalencia!$G$3:$H$6,2,FALSE),"Sin dato")</f>
        <v/>
      </c>
      <c r="Z1158">
        <f>IF(J1158&lt;=24,"18-24","25-29")</f>
        <v/>
      </c>
      <c r="AA1158">
        <f>IF(M1158&lt;&gt;1,"",IF(P1158=2,1,0))</f>
        <v/>
      </c>
      <c r="AB1158">
        <f>IF(M1158&lt;&gt;1,"",IF(O1158&gt;=2,1,0))</f>
        <v/>
      </c>
      <c r="AC1158">
        <f>IF(M1158&lt;&gt;1,"",IF(OR(Q1158=999,Q1158=""),"",IF(OR(Q1158&lt;35,Q1158&gt;48),1,0)))</f>
        <v/>
      </c>
      <c r="AD1158">
        <f>IF(COUNT(AA1158:AC1158)&lt;3,"",SUM(AA1158:AC1158))</f>
        <v/>
      </c>
      <c r="AE1158">
        <f>IF(L1158&gt;=4,2,IF(L1158&gt;=2,1,0))</f>
        <v/>
      </c>
      <c r="AF1158">
        <f>IF(L1158&gt;=5,1,0)</f>
        <v/>
      </c>
      <c r="AG1158">
        <f>AE1158+AF1158</f>
        <v/>
      </c>
      <c r="AH1158" s="15">
        <f>IF(M1158&lt;&gt;1,"",IF(OR(R1158=-9,R1158=""),"",R1158))</f>
        <v/>
      </c>
      <c r="AI1158">
        <f>IF(M1158&lt;&gt;1,"",IF(OR(Q1158=999,Q1158=""),"",Q1158))</f>
        <v/>
      </c>
    </row>
    <row r="1159">
      <c r="A1159" t="inlineStr">
        <is>
          <t>TQRMNOP106143</t>
        </is>
      </c>
      <c r="B1159" t="n">
        <v>2025</v>
      </c>
      <c r="C1159" t="n">
        <v>1</v>
      </c>
      <c r="D1159" t="n">
        <v>40</v>
      </c>
      <c r="E1159" t="inlineStr">
        <is>
          <t>N</t>
        </is>
      </c>
      <c r="F1159" t="n">
        <v>22</v>
      </c>
      <c r="G1159" t="n">
        <v>736</v>
      </c>
      <c r="H1159" t="n">
        <v>1</v>
      </c>
      <c r="I1159" t="n">
        <v>1</v>
      </c>
      <c r="J1159" t="n">
        <v>27</v>
      </c>
      <c r="K1159" t="n">
        <v>2</v>
      </c>
      <c r="L1159" t="n">
        <v>3</v>
      </c>
      <c r="M1159" t="n">
        <v>1</v>
      </c>
      <c r="N1159" t="n">
        <v>3</v>
      </c>
      <c r="O1159" t="n">
        <v>2</v>
      </c>
      <c r="P1159" t="n">
        <v>2</v>
      </c>
      <c r="Q1159" t="n">
        <v>39</v>
      </c>
      <c r="R1159" s="15" t="n">
        <v>338000</v>
      </c>
      <c r="S1159" s="15" t="n">
        <v>69000</v>
      </c>
      <c r="T1159" s="15" t="n">
        <v>407000</v>
      </c>
      <c r="U1159" s="15" t="n">
        <v>171800</v>
      </c>
      <c r="V1159">
        <f>IFERROR(VLOOKUP(D1159,Tablas_Equivalencia!$A$3:$B$8,2,FALSE),"Sin dato")</f>
        <v/>
      </c>
      <c r="W1159">
        <f>IFERROR(VLOOKUP(L1159,Tablas_Equivalencia!$D$3:$E$9,2,FALSE),"Sin dato")</f>
        <v/>
      </c>
      <c r="X1159">
        <f>IF(I1159=1,"Varón","Mujer")</f>
        <v/>
      </c>
      <c r="Y1159">
        <f>IFERROR(VLOOKUP(M1159,Tablas_Equivalencia!$G$3:$H$6,2,FALSE),"Sin dato")</f>
        <v/>
      </c>
      <c r="Z1159">
        <f>IF(J1159&lt;=24,"18-24","25-29")</f>
        <v/>
      </c>
      <c r="AA1159">
        <f>IF(M1159&lt;&gt;1,"",IF(P1159=2,1,0))</f>
        <v/>
      </c>
      <c r="AB1159">
        <f>IF(M1159&lt;&gt;1,"",IF(O1159&gt;=2,1,0))</f>
        <v/>
      </c>
      <c r="AC1159">
        <f>IF(M1159&lt;&gt;1,"",IF(OR(Q1159=999,Q1159=""),"",IF(OR(Q1159&lt;35,Q1159&gt;48),1,0)))</f>
        <v/>
      </c>
      <c r="AD1159">
        <f>IF(COUNT(AA1159:AC1159)&lt;3,"",SUM(AA1159:AC1159))</f>
        <v/>
      </c>
      <c r="AE1159">
        <f>IF(L1159&gt;=4,2,IF(L1159&gt;=2,1,0))</f>
        <v/>
      </c>
      <c r="AF1159">
        <f>IF(L1159&gt;=5,1,0)</f>
        <v/>
      </c>
      <c r="AG1159">
        <f>AE1159+AF1159</f>
        <v/>
      </c>
      <c r="AH1159" s="15">
        <f>IF(M1159&lt;&gt;1,"",IF(OR(R1159=-9,R1159=""),"",R1159))</f>
        <v/>
      </c>
      <c r="AI1159">
        <f>IF(M1159&lt;&gt;1,"",IF(OR(Q1159=999,Q1159=""),"",Q1159))</f>
        <v/>
      </c>
    </row>
    <row r="1160">
      <c r="A1160" t="inlineStr">
        <is>
          <t>TQRMNOP106144</t>
        </is>
      </c>
      <c r="B1160" t="n">
        <v>2025</v>
      </c>
      <c r="C1160" t="n">
        <v>1</v>
      </c>
      <c r="D1160" t="n">
        <v>40</v>
      </c>
      <c r="E1160" t="inlineStr">
        <is>
          <t>N</t>
        </is>
      </c>
      <c r="F1160" t="n">
        <v>23</v>
      </c>
      <c r="G1160" t="n">
        <v>1224</v>
      </c>
      <c r="H1160" t="n">
        <v>2</v>
      </c>
      <c r="I1160" t="n">
        <v>2</v>
      </c>
      <c r="J1160" t="n">
        <v>18</v>
      </c>
      <c r="K1160" t="n">
        <v>2</v>
      </c>
      <c r="L1160" t="n">
        <v>3</v>
      </c>
      <c r="M1160" t="n">
        <v>3</v>
      </c>
      <c r="R1160" s="15" t="n">
        <v>0</v>
      </c>
      <c r="S1160" s="15" t="n">
        <v>0</v>
      </c>
      <c r="T1160" s="15" t="n">
        <v>0</v>
      </c>
      <c r="U1160" s="15" t="n">
        <v>288300</v>
      </c>
      <c r="V1160">
        <f>IFERROR(VLOOKUP(D1160,Tablas_Equivalencia!$A$3:$B$8,2,FALSE),"Sin dato")</f>
        <v/>
      </c>
      <c r="W1160">
        <f>IFERROR(VLOOKUP(L1160,Tablas_Equivalencia!$D$3:$E$9,2,FALSE),"Sin dato")</f>
        <v/>
      </c>
      <c r="X1160">
        <f>IF(I1160=1,"Varón","Mujer")</f>
        <v/>
      </c>
      <c r="Y1160">
        <f>IFERROR(VLOOKUP(M1160,Tablas_Equivalencia!$G$3:$H$6,2,FALSE),"Sin dato")</f>
        <v/>
      </c>
      <c r="Z1160">
        <f>IF(J1160&lt;=24,"18-24","25-29")</f>
        <v/>
      </c>
      <c r="AA1160">
        <f>IF(M1160&lt;&gt;1,"",IF(P1160=2,1,0))</f>
        <v/>
      </c>
      <c r="AB1160">
        <f>IF(M1160&lt;&gt;1,"",IF(O1160&gt;=2,1,0))</f>
        <v/>
      </c>
      <c r="AC1160">
        <f>IF(M1160&lt;&gt;1,"",IF(OR(Q1160=999,Q1160=""),"",IF(OR(Q1160&lt;35,Q1160&gt;48),1,0)))</f>
        <v/>
      </c>
      <c r="AD1160">
        <f>IF(COUNT(AA1160:AC1160)&lt;3,"",SUM(AA1160:AC1160))</f>
        <v/>
      </c>
      <c r="AE1160">
        <f>IF(L1160&gt;=4,2,IF(L1160&gt;=2,1,0))</f>
        <v/>
      </c>
      <c r="AF1160">
        <f>IF(L1160&gt;=5,1,0)</f>
        <v/>
      </c>
      <c r="AG1160">
        <f>AE1160+AF1160</f>
        <v/>
      </c>
      <c r="AH1160" s="15">
        <f>IF(M1160&lt;&gt;1,"",IF(OR(R1160=-9,R1160=""),"",R1160))</f>
        <v/>
      </c>
      <c r="AI1160">
        <f>IF(M1160&lt;&gt;1,"",IF(OR(Q1160=999,Q1160=""),"",Q1160))</f>
        <v/>
      </c>
    </row>
    <row r="1161">
      <c r="A1161" t="inlineStr">
        <is>
          <t>TQRMNOP106151</t>
        </is>
      </c>
      <c r="B1161" t="n">
        <v>2025</v>
      </c>
      <c r="C1161" t="n">
        <v>1</v>
      </c>
      <c r="D1161" t="n">
        <v>1</v>
      </c>
      <c r="E1161" t="inlineStr">
        <is>
          <t>S</t>
        </is>
      </c>
      <c r="F1161" t="n">
        <v>33</v>
      </c>
      <c r="G1161" t="n">
        <v>1038</v>
      </c>
      <c r="H1161" t="n">
        <v>3</v>
      </c>
      <c r="I1161" t="n">
        <v>1</v>
      </c>
      <c r="J1161" t="n">
        <v>22</v>
      </c>
      <c r="K1161" t="n">
        <v>2</v>
      </c>
      <c r="L1161" t="n">
        <v>3</v>
      </c>
      <c r="M1161" t="n">
        <v>1</v>
      </c>
      <c r="N1161" t="n">
        <v>3</v>
      </c>
      <c r="O1161" t="n">
        <v>1</v>
      </c>
      <c r="P1161" t="n">
        <v>1</v>
      </c>
      <c r="Q1161" t="n">
        <v>45</v>
      </c>
      <c r="R1161" s="15" t="n">
        <v>394000</v>
      </c>
      <c r="S1161" s="15" t="n">
        <v>45000</v>
      </c>
      <c r="T1161" s="15" t="n">
        <v>439000</v>
      </c>
      <c r="U1161" s="15" t="n">
        <v>206500</v>
      </c>
      <c r="V1161">
        <f>IFERROR(VLOOKUP(D1161,Tablas_Equivalencia!$A$3:$B$8,2,FALSE),"Sin dato")</f>
        <v/>
      </c>
      <c r="W1161">
        <f>IFERROR(VLOOKUP(L1161,Tablas_Equivalencia!$D$3:$E$9,2,FALSE),"Sin dato")</f>
        <v/>
      </c>
      <c r="X1161">
        <f>IF(I1161=1,"Varón","Mujer")</f>
        <v/>
      </c>
      <c r="Y1161">
        <f>IFERROR(VLOOKUP(M1161,Tablas_Equivalencia!$G$3:$H$6,2,FALSE),"Sin dato")</f>
        <v/>
      </c>
      <c r="Z1161">
        <f>IF(J1161&lt;=24,"18-24","25-29")</f>
        <v/>
      </c>
      <c r="AA1161">
        <f>IF(M1161&lt;&gt;1,"",IF(P1161=2,1,0))</f>
        <v/>
      </c>
      <c r="AB1161">
        <f>IF(M1161&lt;&gt;1,"",IF(O1161&gt;=2,1,0))</f>
        <v/>
      </c>
      <c r="AC1161">
        <f>IF(M1161&lt;&gt;1,"",IF(OR(Q1161=999,Q1161=""),"",IF(OR(Q1161&lt;35,Q1161&gt;48),1,0)))</f>
        <v/>
      </c>
      <c r="AD1161">
        <f>IF(COUNT(AA1161:AC1161)&lt;3,"",SUM(AA1161:AC1161))</f>
        <v/>
      </c>
      <c r="AE1161">
        <f>IF(L1161&gt;=4,2,IF(L1161&gt;=2,1,0))</f>
        <v/>
      </c>
      <c r="AF1161">
        <f>IF(L1161&gt;=5,1,0)</f>
        <v/>
      </c>
      <c r="AG1161">
        <f>AE1161+AF1161</f>
        <v/>
      </c>
      <c r="AH1161" s="15">
        <f>IF(M1161&lt;&gt;1,"",IF(OR(R1161=-9,R1161=""),"",R1161))</f>
        <v/>
      </c>
      <c r="AI1161">
        <f>IF(M1161&lt;&gt;1,"",IF(OR(Q1161=999,Q1161=""),"",Q1161))</f>
        <v/>
      </c>
    </row>
    <row r="1162">
      <c r="A1162" t="inlineStr">
        <is>
          <t>TQRMNOP106155</t>
        </is>
      </c>
      <c r="B1162" t="n">
        <v>2025</v>
      </c>
      <c r="C1162" t="n">
        <v>1</v>
      </c>
      <c r="D1162" t="n">
        <v>42</v>
      </c>
      <c r="E1162" t="inlineStr">
        <is>
          <t>N</t>
        </is>
      </c>
      <c r="F1162" t="n">
        <v>27</v>
      </c>
      <c r="G1162" t="n">
        <v>869</v>
      </c>
      <c r="H1162" t="n">
        <v>2</v>
      </c>
      <c r="I1162" t="n">
        <v>1</v>
      </c>
      <c r="J1162" t="n">
        <v>26</v>
      </c>
      <c r="K1162" t="n">
        <v>2</v>
      </c>
      <c r="L1162" t="n">
        <v>6</v>
      </c>
      <c r="M1162" t="n">
        <v>1</v>
      </c>
      <c r="N1162" t="n">
        <v>3</v>
      </c>
      <c r="O1162" t="n">
        <v>1</v>
      </c>
      <c r="P1162" t="n">
        <v>1</v>
      </c>
      <c r="Q1162" t="n">
        <v>39</v>
      </c>
      <c r="R1162" s="15" t="n">
        <v>1060000</v>
      </c>
      <c r="S1162" s="15" t="n">
        <v>0</v>
      </c>
      <c r="T1162" s="15" t="n">
        <v>1060000</v>
      </c>
      <c r="U1162" s="15" t="n">
        <v>276500</v>
      </c>
      <c r="V1162">
        <f>IFERROR(VLOOKUP(D1162,Tablas_Equivalencia!$A$3:$B$8,2,FALSE),"Sin dato")</f>
        <v/>
      </c>
      <c r="W1162">
        <f>IFERROR(VLOOKUP(L1162,Tablas_Equivalencia!$D$3:$E$9,2,FALSE),"Sin dato")</f>
        <v/>
      </c>
      <c r="X1162">
        <f>IF(I1162=1,"Varón","Mujer")</f>
        <v/>
      </c>
      <c r="Y1162">
        <f>IFERROR(VLOOKUP(M1162,Tablas_Equivalencia!$G$3:$H$6,2,FALSE),"Sin dato")</f>
        <v/>
      </c>
      <c r="Z1162">
        <f>IF(J1162&lt;=24,"18-24","25-29")</f>
        <v/>
      </c>
      <c r="AA1162">
        <f>IF(M1162&lt;&gt;1,"",IF(P1162=2,1,0))</f>
        <v/>
      </c>
      <c r="AB1162">
        <f>IF(M1162&lt;&gt;1,"",IF(O1162&gt;=2,1,0))</f>
        <v/>
      </c>
      <c r="AC1162">
        <f>IF(M1162&lt;&gt;1,"",IF(OR(Q1162=999,Q1162=""),"",IF(OR(Q1162&lt;35,Q1162&gt;48),1,0)))</f>
        <v/>
      </c>
      <c r="AD1162">
        <f>IF(COUNT(AA1162:AC1162)&lt;3,"",SUM(AA1162:AC1162))</f>
        <v/>
      </c>
      <c r="AE1162">
        <f>IF(L1162&gt;=4,2,IF(L1162&gt;=2,1,0))</f>
        <v/>
      </c>
      <c r="AF1162">
        <f>IF(L1162&gt;=5,1,0)</f>
        <v/>
      </c>
      <c r="AG1162">
        <f>AE1162+AF1162</f>
        <v/>
      </c>
      <c r="AH1162" s="15">
        <f>IF(M1162&lt;&gt;1,"",IF(OR(R1162=-9,R1162=""),"",R1162))</f>
        <v/>
      </c>
      <c r="AI1162">
        <f>IF(M1162&lt;&gt;1,"",IF(OR(Q1162=999,Q1162=""),"",Q1162))</f>
        <v/>
      </c>
    </row>
    <row r="1163">
      <c r="A1163" t="inlineStr">
        <is>
          <t>TQRMNOP106160</t>
        </is>
      </c>
      <c r="B1163" t="n">
        <v>2025</v>
      </c>
      <c r="C1163" t="n">
        <v>1</v>
      </c>
      <c r="D1163" t="n">
        <v>43</v>
      </c>
      <c r="E1163" t="inlineStr">
        <is>
          <t>N</t>
        </is>
      </c>
      <c r="F1163" t="n">
        <v>26</v>
      </c>
      <c r="G1163" t="n">
        <v>590</v>
      </c>
      <c r="H1163" t="n">
        <v>3</v>
      </c>
      <c r="I1163" t="n">
        <v>2</v>
      </c>
      <c r="J1163" t="n">
        <v>24</v>
      </c>
      <c r="K1163" t="n">
        <v>1</v>
      </c>
      <c r="L1163" t="n">
        <v>3</v>
      </c>
      <c r="M1163" t="n">
        <v>3</v>
      </c>
      <c r="R1163" s="15" t="n">
        <v>0</v>
      </c>
      <c r="S1163" s="15" t="n">
        <v>0</v>
      </c>
      <c r="T1163" s="15" t="n">
        <v>0</v>
      </c>
      <c r="U1163" s="15" t="n">
        <v>146000</v>
      </c>
      <c r="V1163">
        <f>IFERROR(VLOOKUP(D1163,Tablas_Equivalencia!$A$3:$B$8,2,FALSE),"Sin dato")</f>
        <v/>
      </c>
      <c r="W1163">
        <f>IFERROR(VLOOKUP(L1163,Tablas_Equivalencia!$D$3:$E$9,2,FALSE),"Sin dato")</f>
        <v/>
      </c>
      <c r="X1163">
        <f>IF(I1163=1,"Varón","Mujer")</f>
        <v/>
      </c>
      <c r="Y1163">
        <f>IFERROR(VLOOKUP(M1163,Tablas_Equivalencia!$G$3:$H$6,2,FALSE),"Sin dato")</f>
        <v/>
      </c>
      <c r="Z1163">
        <f>IF(J1163&lt;=24,"18-24","25-29")</f>
        <v/>
      </c>
      <c r="AA1163">
        <f>IF(M1163&lt;&gt;1,"",IF(P1163=2,1,0))</f>
        <v/>
      </c>
      <c r="AB1163">
        <f>IF(M1163&lt;&gt;1,"",IF(O1163&gt;=2,1,0))</f>
        <v/>
      </c>
      <c r="AC1163">
        <f>IF(M1163&lt;&gt;1,"",IF(OR(Q1163=999,Q1163=""),"",IF(OR(Q1163&lt;35,Q1163&gt;48),1,0)))</f>
        <v/>
      </c>
      <c r="AD1163">
        <f>IF(COUNT(AA1163:AC1163)&lt;3,"",SUM(AA1163:AC1163))</f>
        <v/>
      </c>
      <c r="AE1163">
        <f>IF(L1163&gt;=4,2,IF(L1163&gt;=2,1,0))</f>
        <v/>
      </c>
      <c r="AF1163">
        <f>IF(L1163&gt;=5,1,0)</f>
        <v/>
      </c>
      <c r="AG1163">
        <f>AE1163+AF1163</f>
        <v/>
      </c>
      <c r="AH1163" s="15">
        <f>IF(M1163&lt;&gt;1,"",IF(OR(R1163=-9,R1163=""),"",R1163))</f>
        <v/>
      </c>
      <c r="AI1163">
        <f>IF(M1163&lt;&gt;1,"",IF(OR(Q1163=999,Q1163=""),"",Q1163))</f>
        <v/>
      </c>
    </row>
    <row r="1164">
      <c r="A1164" t="inlineStr">
        <is>
          <t>TQRMNOP106164</t>
        </is>
      </c>
      <c r="B1164" t="n">
        <v>2025</v>
      </c>
      <c r="C1164" t="n">
        <v>1</v>
      </c>
      <c r="D1164" t="n">
        <v>43</v>
      </c>
      <c r="E1164" t="inlineStr">
        <is>
          <t>N</t>
        </is>
      </c>
      <c r="F1164" t="n">
        <v>34</v>
      </c>
      <c r="G1164" t="n">
        <v>891</v>
      </c>
      <c r="H1164" t="n">
        <v>1</v>
      </c>
      <c r="I1164" t="n">
        <v>1</v>
      </c>
      <c r="J1164" t="n">
        <v>24</v>
      </c>
      <c r="K1164" t="n">
        <v>1</v>
      </c>
      <c r="L1164" t="n">
        <v>5</v>
      </c>
      <c r="M1164" t="n">
        <v>1</v>
      </c>
      <c r="N1164" t="n">
        <v>3</v>
      </c>
      <c r="O1164" t="n">
        <v>1</v>
      </c>
      <c r="P1164" t="n">
        <v>1</v>
      </c>
      <c r="Q1164" t="n">
        <v>59</v>
      </c>
      <c r="R1164" s="15" t="n">
        <v>1248000</v>
      </c>
      <c r="S1164" s="15" t="n">
        <v>0</v>
      </c>
      <c r="T1164" s="15" t="n">
        <v>1248000</v>
      </c>
      <c r="U1164" s="15" t="n">
        <v>124100</v>
      </c>
      <c r="V1164">
        <f>IFERROR(VLOOKUP(D1164,Tablas_Equivalencia!$A$3:$B$8,2,FALSE),"Sin dato")</f>
        <v/>
      </c>
      <c r="W1164">
        <f>IFERROR(VLOOKUP(L1164,Tablas_Equivalencia!$D$3:$E$9,2,FALSE),"Sin dato")</f>
        <v/>
      </c>
      <c r="X1164">
        <f>IF(I1164=1,"Varón","Mujer")</f>
        <v/>
      </c>
      <c r="Y1164">
        <f>IFERROR(VLOOKUP(M1164,Tablas_Equivalencia!$G$3:$H$6,2,FALSE),"Sin dato")</f>
        <v/>
      </c>
      <c r="Z1164">
        <f>IF(J1164&lt;=24,"18-24","25-29")</f>
        <v/>
      </c>
      <c r="AA1164">
        <f>IF(M1164&lt;&gt;1,"",IF(P1164=2,1,0))</f>
        <v/>
      </c>
      <c r="AB1164">
        <f>IF(M1164&lt;&gt;1,"",IF(O1164&gt;=2,1,0))</f>
        <v/>
      </c>
      <c r="AC1164">
        <f>IF(M1164&lt;&gt;1,"",IF(OR(Q1164=999,Q1164=""),"",IF(OR(Q1164&lt;35,Q1164&gt;48),1,0)))</f>
        <v/>
      </c>
      <c r="AD1164">
        <f>IF(COUNT(AA1164:AC1164)&lt;3,"",SUM(AA1164:AC1164))</f>
        <v/>
      </c>
      <c r="AE1164">
        <f>IF(L1164&gt;=4,2,IF(L1164&gt;=2,1,0))</f>
        <v/>
      </c>
      <c r="AF1164">
        <f>IF(L1164&gt;=5,1,0)</f>
        <v/>
      </c>
      <c r="AG1164">
        <f>AE1164+AF1164</f>
        <v/>
      </c>
      <c r="AH1164" s="15">
        <f>IF(M1164&lt;&gt;1,"",IF(OR(R1164=-9,R1164=""),"",R1164))</f>
        <v/>
      </c>
      <c r="AI1164">
        <f>IF(M1164&lt;&gt;1,"",IF(OR(Q1164=999,Q1164=""),"",Q1164))</f>
        <v/>
      </c>
    </row>
    <row r="1165">
      <c r="A1165" t="inlineStr">
        <is>
          <t>TQRMNOP106166</t>
        </is>
      </c>
      <c r="B1165" t="n">
        <v>2025</v>
      </c>
      <c r="C1165" t="n">
        <v>1</v>
      </c>
      <c r="D1165" t="n">
        <v>40</v>
      </c>
      <c r="E1165" t="inlineStr">
        <is>
          <t>S</t>
        </is>
      </c>
      <c r="F1165" t="n">
        <v>7</v>
      </c>
      <c r="G1165" t="n">
        <v>888</v>
      </c>
      <c r="H1165" t="n">
        <v>1</v>
      </c>
      <c r="I1165" t="n">
        <v>2</v>
      </c>
      <c r="J1165" t="n">
        <v>28</v>
      </c>
      <c r="K1165" t="n">
        <v>1</v>
      </c>
      <c r="L1165" t="n">
        <v>5</v>
      </c>
      <c r="M1165" t="n">
        <v>3</v>
      </c>
      <c r="R1165" s="15" t="n">
        <v>0</v>
      </c>
      <c r="S1165" s="15" t="n">
        <v>33000</v>
      </c>
      <c r="T1165" s="15" t="n">
        <v>33000</v>
      </c>
      <c r="U1165" s="15" t="n">
        <v>166300</v>
      </c>
      <c r="V1165">
        <f>IFERROR(VLOOKUP(D1165,Tablas_Equivalencia!$A$3:$B$8,2,FALSE),"Sin dato")</f>
        <v/>
      </c>
      <c r="W1165">
        <f>IFERROR(VLOOKUP(L1165,Tablas_Equivalencia!$D$3:$E$9,2,FALSE),"Sin dato")</f>
        <v/>
      </c>
      <c r="X1165">
        <f>IF(I1165=1,"Varón","Mujer")</f>
        <v/>
      </c>
      <c r="Y1165">
        <f>IFERROR(VLOOKUP(M1165,Tablas_Equivalencia!$G$3:$H$6,2,FALSE),"Sin dato")</f>
        <v/>
      </c>
      <c r="Z1165">
        <f>IF(J1165&lt;=24,"18-24","25-29")</f>
        <v/>
      </c>
      <c r="AA1165">
        <f>IF(M1165&lt;&gt;1,"",IF(P1165=2,1,0))</f>
        <v/>
      </c>
      <c r="AB1165">
        <f>IF(M1165&lt;&gt;1,"",IF(O1165&gt;=2,1,0))</f>
        <v/>
      </c>
      <c r="AC1165">
        <f>IF(M1165&lt;&gt;1,"",IF(OR(Q1165=999,Q1165=""),"",IF(OR(Q1165&lt;35,Q1165&gt;48),1,0)))</f>
        <v/>
      </c>
      <c r="AD1165">
        <f>IF(COUNT(AA1165:AC1165)&lt;3,"",SUM(AA1165:AC1165))</f>
        <v/>
      </c>
      <c r="AE1165">
        <f>IF(L1165&gt;=4,2,IF(L1165&gt;=2,1,0))</f>
        <v/>
      </c>
      <c r="AF1165">
        <f>IF(L1165&gt;=5,1,0)</f>
        <v/>
      </c>
      <c r="AG1165">
        <f>AE1165+AF1165</f>
        <v/>
      </c>
      <c r="AH1165" s="15">
        <f>IF(M1165&lt;&gt;1,"",IF(OR(R1165=-9,R1165=""),"",R1165))</f>
        <v/>
      </c>
      <c r="AI1165">
        <f>IF(M1165&lt;&gt;1,"",IF(OR(Q1165=999,Q1165=""),"",Q1165))</f>
        <v/>
      </c>
    </row>
    <row r="1166">
      <c r="A1166" t="inlineStr">
        <is>
          <t>TQRMNOP106170</t>
        </is>
      </c>
      <c r="B1166" t="n">
        <v>2025</v>
      </c>
      <c r="C1166" t="n">
        <v>1</v>
      </c>
      <c r="D1166" t="n">
        <v>41</v>
      </c>
      <c r="E1166" t="inlineStr">
        <is>
          <t>S</t>
        </is>
      </c>
      <c r="F1166" t="n">
        <v>8</v>
      </c>
      <c r="G1166" t="n">
        <v>1984</v>
      </c>
      <c r="H1166" t="n">
        <v>3</v>
      </c>
      <c r="I1166" t="n">
        <v>2</v>
      </c>
      <c r="J1166" t="n">
        <v>22</v>
      </c>
      <c r="K1166" t="n">
        <v>2</v>
      </c>
      <c r="L1166" t="n">
        <v>4</v>
      </c>
      <c r="M1166" t="n">
        <v>2</v>
      </c>
      <c r="R1166" s="15" t="n">
        <v>0</v>
      </c>
      <c r="S1166" s="15" t="n">
        <v>0</v>
      </c>
      <c r="T1166" s="15" t="n">
        <v>0</v>
      </c>
      <c r="U1166" s="15" t="n">
        <v>368600</v>
      </c>
      <c r="V1166">
        <f>IFERROR(VLOOKUP(D1166,Tablas_Equivalencia!$A$3:$B$8,2,FALSE),"Sin dato")</f>
        <v/>
      </c>
      <c r="W1166">
        <f>IFERROR(VLOOKUP(L1166,Tablas_Equivalencia!$D$3:$E$9,2,FALSE),"Sin dato")</f>
        <v/>
      </c>
      <c r="X1166">
        <f>IF(I1166=1,"Varón","Mujer")</f>
        <v/>
      </c>
      <c r="Y1166">
        <f>IFERROR(VLOOKUP(M1166,Tablas_Equivalencia!$G$3:$H$6,2,FALSE),"Sin dato")</f>
        <v/>
      </c>
      <c r="Z1166">
        <f>IF(J1166&lt;=24,"18-24","25-29")</f>
        <v/>
      </c>
      <c r="AA1166">
        <f>IF(M1166&lt;&gt;1,"",IF(P1166=2,1,0))</f>
        <v/>
      </c>
      <c r="AB1166">
        <f>IF(M1166&lt;&gt;1,"",IF(O1166&gt;=2,1,0))</f>
        <v/>
      </c>
      <c r="AC1166">
        <f>IF(M1166&lt;&gt;1,"",IF(OR(Q1166=999,Q1166=""),"",IF(OR(Q1166&lt;35,Q1166&gt;48),1,0)))</f>
        <v/>
      </c>
      <c r="AD1166">
        <f>IF(COUNT(AA1166:AC1166)&lt;3,"",SUM(AA1166:AC1166))</f>
        <v/>
      </c>
      <c r="AE1166">
        <f>IF(L1166&gt;=4,2,IF(L1166&gt;=2,1,0))</f>
        <v/>
      </c>
      <c r="AF1166">
        <f>IF(L1166&gt;=5,1,0)</f>
        <v/>
      </c>
      <c r="AG1166">
        <f>AE1166+AF1166</f>
        <v/>
      </c>
      <c r="AH1166" s="15">
        <f>IF(M1166&lt;&gt;1,"",IF(OR(R1166=-9,R1166=""),"",R1166))</f>
        <v/>
      </c>
      <c r="AI1166">
        <f>IF(M1166&lt;&gt;1,"",IF(OR(Q1166=999,Q1166=""),"",Q1166))</f>
        <v/>
      </c>
    </row>
    <row r="1167">
      <c r="A1167" t="inlineStr">
        <is>
          <t>TQRMNOP106173</t>
        </is>
      </c>
      <c r="B1167" t="n">
        <v>2025</v>
      </c>
      <c r="C1167" t="n">
        <v>1</v>
      </c>
      <c r="D1167" t="n">
        <v>41</v>
      </c>
      <c r="E1167" t="inlineStr">
        <is>
          <t>S</t>
        </is>
      </c>
      <c r="F1167" t="n">
        <v>8</v>
      </c>
      <c r="G1167" t="n">
        <v>768</v>
      </c>
      <c r="H1167" t="n">
        <v>1</v>
      </c>
      <c r="I1167" t="n">
        <v>2</v>
      </c>
      <c r="J1167" t="n">
        <v>24</v>
      </c>
      <c r="K1167" t="n">
        <v>1</v>
      </c>
      <c r="L1167" t="n">
        <v>6</v>
      </c>
      <c r="M1167" t="n">
        <v>1</v>
      </c>
      <c r="N1167" t="n">
        <v>3</v>
      </c>
      <c r="O1167" t="n">
        <v>1</v>
      </c>
      <c r="P1167" t="n">
        <v>1</v>
      </c>
      <c r="Q1167" t="n">
        <v>34</v>
      </c>
      <c r="R1167" s="15" t="n">
        <v>962000</v>
      </c>
      <c r="S1167" s="15" t="n">
        <v>60000</v>
      </c>
      <c r="T1167" s="15" t="n">
        <v>1022000</v>
      </c>
      <c r="U1167" s="15" t="n">
        <v>76500</v>
      </c>
      <c r="V1167">
        <f>IFERROR(VLOOKUP(D1167,Tablas_Equivalencia!$A$3:$B$8,2,FALSE),"Sin dato")</f>
        <v/>
      </c>
      <c r="W1167">
        <f>IFERROR(VLOOKUP(L1167,Tablas_Equivalencia!$D$3:$E$9,2,FALSE),"Sin dato")</f>
        <v/>
      </c>
      <c r="X1167">
        <f>IF(I1167=1,"Varón","Mujer")</f>
        <v/>
      </c>
      <c r="Y1167">
        <f>IFERROR(VLOOKUP(M1167,Tablas_Equivalencia!$G$3:$H$6,2,FALSE),"Sin dato")</f>
        <v/>
      </c>
      <c r="Z1167">
        <f>IF(J1167&lt;=24,"18-24","25-29")</f>
        <v/>
      </c>
      <c r="AA1167">
        <f>IF(M1167&lt;&gt;1,"",IF(P1167=2,1,0))</f>
        <v/>
      </c>
      <c r="AB1167">
        <f>IF(M1167&lt;&gt;1,"",IF(O1167&gt;=2,1,0))</f>
        <v/>
      </c>
      <c r="AC1167">
        <f>IF(M1167&lt;&gt;1,"",IF(OR(Q1167=999,Q1167=""),"",IF(OR(Q1167&lt;35,Q1167&gt;48),1,0)))</f>
        <v/>
      </c>
      <c r="AD1167">
        <f>IF(COUNT(AA1167:AC1167)&lt;3,"",SUM(AA1167:AC1167))</f>
        <v/>
      </c>
      <c r="AE1167">
        <f>IF(L1167&gt;=4,2,IF(L1167&gt;=2,1,0))</f>
        <v/>
      </c>
      <c r="AF1167">
        <f>IF(L1167&gt;=5,1,0)</f>
        <v/>
      </c>
      <c r="AG1167">
        <f>AE1167+AF1167</f>
        <v/>
      </c>
      <c r="AH1167" s="15">
        <f>IF(M1167&lt;&gt;1,"",IF(OR(R1167=-9,R1167=""),"",R1167))</f>
        <v/>
      </c>
      <c r="AI1167">
        <f>IF(M1167&lt;&gt;1,"",IF(OR(Q1167=999,Q1167=""),"",Q1167))</f>
        <v/>
      </c>
    </row>
    <row r="1168">
      <c r="A1168" t="inlineStr">
        <is>
          <t>TQRMNOP106177</t>
        </is>
      </c>
      <c r="B1168" t="n">
        <v>2025</v>
      </c>
      <c r="C1168" t="n">
        <v>1</v>
      </c>
      <c r="D1168" t="n">
        <v>42</v>
      </c>
      <c r="E1168" t="inlineStr">
        <is>
          <t>N</t>
        </is>
      </c>
      <c r="F1168" t="n">
        <v>25</v>
      </c>
      <c r="G1168" t="n">
        <v>1155</v>
      </c>
      <c r="H1168" t="n">
        <v>2</v>
      </c>
      <c r="I1168" t="n">
        <v>2</v>
      </c>
      <c r="J1168" t="n">
        <v>18</v>
      </c>
      <c r="K1168" t="n">
        <v>2</v>
      </c>
      <c r="L1168" t="n">
        <v>3</v>
      </c>
      <c r="M1168" t="n">
        <v>2</v>
      </c>
      <c r="R1168" s="15" t="n">
        <v>0</v>
      </c>
      <c r="S1168" s="15" t="n">
        <v>0</v>
      </c>
      <c r="T1168" s="15" t="n">
        <v>0</v>
      </c>
      <c r="U1168" s="15" t="n">
        <v>312400</v>
      </c>
      <c r="V1168">
        <f>IFERROR(VLOOKUP(D1168,Tablas_Equivalencia!$A$3:$B$8,2,FALSE),"Sin dato")</f>
        <v/>
      </c>
      <c r="W1168">
        <f>IFERROR(VLOOKUP(L1168,Tablas_Equivalencia!$D$3:$E$9,2,FALSE),"Sin dato")</f>
        <v/>
      </c>
      <c r="X1168">
        <f>IF(I1168=1,"Varón","Mujer")</f>
        <v/>
      </c>
      <c r="Y1168">
        <f>IFERROR(VLOOKUP(M1168,Tablas_Equivalencia!$G$3:$H$6,2,FALSE),"Sin dato")</f>
        <v/>
      </c>
      <c r="Z1168">
        <f>IF(J1168&lt;=24,"18-24","25-29")</f>
        <v/>
      </c>
      <c r="AA1168">
        <f>IF(M1168&lt;&gt;1,"",IF(P1168=2,1,0))</f>
        <v/>
      </c>
      <c r="AB1168">
        <f>IF(M1168&lt;&gt;1,"",IF(O1168&gt;=2,1,0))</f>
        <v/>
      </c>
      <c r="AC1168">
        <f>IF(M1168&lt;&gt;1,"",IF(OR(Q1168=999,Q1168=""),"",IF(OR(Q1168&lt;35,Q1168&gt;48),1,0)))</f>
        <v/>
      </c>
      <c r="AD1168">
        <f>IF(COUNT(AA1168:AC1168)&lt;3,"",SUM(AA1168:AC1168))</f>
        <v/>
      </c>
      <c r="AE1168">
        <f>IF(L1168&gt;=4,2,IF(L1168&gt;=2,1,0))</f>
        <v/>
      </c>
      <c r="AF1168">
        <f>IF(L1168&gt;=5,1,0)</f>
        <v/>
      </c>
      <c r="AG1168">
        <f>AE1168+AF1168</f>
        <v/>
      </c>
      <c r="AH1168" s="15">
        <f>IF(M1168&lt;&gt;1,"",IF(OR(R1168=-9,R1168=""),"",R1168))</f>
        <v/>
      </c>
      <c r="AI1168">
        <f>IF(M1168&lt;&gt;1,"",IF(OR(Q1168=999,Q1168=""),"",Q1168))</f>
        <v/>
      </c>
    </row>
    <row r="1169">
      <c r="A1169" t="inlineStr">
        <is>
          <t>TQRMNOP106178</t>
        </is>
      </c>
      <c r="B1169" t="n">
        <v>2025</v>
      </c>
      <c r="C1169" t="n">
        <v>1</v>
      </c>
      <c r="D1169" t="n">
        <v>1</v>
      </c>
      <c r="E1169" t="inlineStr">
        <is>
          <t>S</t>
        </is>
      </c>
      <c r="F1169" t="n">
        <v>32</v>
      </c>
      <c r="G1169" t="n">
        <v>1391</v>
      </c>
      <c r="H1169" t="n">
        <v>2</v>
      </c>
      <c r="I1169" t="n">
        <v>2</v>
      </c>
      <c r="J1169" t="n">
        <v>27</v>
      </c>
      <c r="K1169" t="n">
        <v>1</v>
      </c>
      <c r="L1169" t="n">
        <v>6</v>
      </c>
      <c r="M1169" t="n">
        <v>1</v>
      </c>
      <c r="N1169" t="n">
        <v>2</v>
      </c>
      <c r="O1169" t="n">
        <v>2</v>
      </c>
      <c r="P1169" t="n">
        <v>2</v>
      </c>
      <c r="Q1169" t="n">
        <v>14</v>
      </c>
      <c r="R1169" s="15" t="n">
        <v>363000</v>
      </c>
      <c r="S1169" s="15" t="n">
        <v>0</v>
      </c>
      <c r="T1169" s="15" t="n">
        <v>363000</v>
      </c>
      <c r="U1169" s="15" t="n">
        <v>142800</v>
      </c>
      <c r="V1169">
        <f>IFERROR(VLOOKUP(D1169,Tablas_Equivalencia!$A$3:$B$8,2,FALSE),"Sin dato")</f>
        <v/>
      </c>
      <c r="W1169">
        <f>IFERROR(VLOOKUP(L1169,Tablas_Equivalencia!$D$3:$E$9,2,FALSE),"Sin dato")</f>
        <v/>
      </c>
      <c r="X1169">
        <f>IF(I1169=1,"Varón","Mujer")</f>
        <v/>
      </c>
      <c r="Y1169">
        <f>IFERROR(VLOOKUP(M1169,Tablas_Equivalencia!$G$3:$H$6,2,FALSE),"Sin dato")</f>
        <v/>
      </c>
      <c r="Z1169">
        <f>IF(J1169&lt;=24,"18-24","25-29")</f>
        <v/>
      </c>
      <c r="AA1169">
        <f>IF(M1169&lt;&gt;1,"",IF(P1169=2,1,0))</f>
        <v/>
      </c>
      <c r="AB1169">
        <f>IF(M1169&lt;&gt;1,"",IF(O1169&gt;=2,1,0))</f>
        <v/>
      </c>
      <c r="AC1169">
        <f>IF(M1169&lt;&gt;1,"",IF(OR(Q1169=999,Q1169=""),"",IF(OR(Q1169&lt;35,Q1169&gt;48),1,0)))</f>
        <v/>
      </c>
      <c r="AD1169">
        <f>IF(COUNT(AA1169:AC1169)&lt;3,"",SUM(AA1169:AC1169))</f>
        <v/>
      </c>
      <c r="AE1169">
        <f>IF(L1169&gt;=4,2,IF(L1169&gt;=2,1,0))</f>
        <v/>
      </c>
      <c r="AF1169">
        <f>IF(L1169&gt;=5,1,0)</f>
        <v/>
      </c>
      <c r="AG1169">
        <f>AE1169+AF1169</f>
        <v/>
      </c>
      <c r="AH1169" s="15">
        <f>IF(M1169&lt;&gt;1,"",IF(OR(R1169=-9,R1169=""),"",R1169))</f>
        <v/>
      </c>
      <c r="AI1169">
        <f>IF(M1169&lt;&gt;1,"",IF(OR(Q1169=999,Q1169=""),"",Q1169))</f>
        <v/>
      </c>
    </row>
    <row r="1170">
      <c r="A1170" t="inlineStr">
        <is>
          <t>TQRMNOP106183</t>
        </is>
      </c>
      <c r="B1170" t="n">
        <v>2025</v>
      </c>
      <c r="C1170" t="n">
        <v>1</v>
      </c>
      <c r="D1170" t="n">
        <v>41</v>
      </c>
      <c r="E1170" t="inlineStr">
        <is>
          <t>N</t>
        </is>
      </c>
      <c r="F1170" t="n">
        <v>15</v>
      </c>
      <c r="G1170" t="n">
        <v>1087</v>
      </c>
      <c r="H1170" t="n">
        <v>3</v>
      </c>
      <c r="I1170" t="n">
        <v>2</v>
      </c>
      <c r="J1170" t="n">
        <v>27</v>
      </c>
      <c r="K1170" t="n">
        <v>2</v>
      </c>
      <c r="L1170" t="n">
        <v>3</v>
      </c>
      <c r="M1170" t="n">
        <v>1</v>
      </c>
      <c r="N1170" t="n">
        <v>2</v>
      </c>
      <c r="O1170" t="n">
        <v>3</v>
      </c>
      <c r="P1170" t="n">
        <v>2</v>
      </c>
      <c r="Q1170" t="n">
        <v>999</v>
      </c>
      <c r="R1170" s="15" t="n">
        <v>402000</v>
      </c>
      <c r="S1170" s="15" t="n">
        <v>0</v>
      </c>
      <c r="T1170" s="15" t="n">
        <v>402000</v>
      </c>
      <c r="U1170" s="15" t="n">
        <v>842100</v>
      </c>
      <c r="V1170">
        <f>IFERROR(VLOOKUP(D1170,Tablas_Equivalencia!$A$3:$B$8,2,FALSE),"Sin dato")</f>
        <v/>
      </c>
      <c r="W1170">
        <f>IFERROR(VLOOKUP(L1170,Tablas_Equivalencia!$D$3:$E$9,2,FALSE),"Sin dato")</f>
        <v/>
      </c>
      <c r="X1170">
        <f>IF(I1170=1,"Varón","Mujer")</f>
        <v/>
      </c>
      <c r="Y1170">
        <f>IFERROR(VLOOKUP(M1170,Tablas_Equivalencia!$G$3:$H$6,2,FALSE),"Sin dato")</f>
        <v/>
      </c>
      <c r="Z1170">
        <f>IF(J1170&lt;=24,"18-24","25-29")</f>
        <v/>
      </c>
      <c r="AA1170">
        <f>IF(M1170&lt;&gt;1,"",IF(P1170=2,1,0))</f>
        <v/>
      </c>
      <c r="AB1170">
        <f>IF(M1170&lt;&gt;1,"",IF(O1170&gt;=2,1,0))</f>
        <v/>
      </c>
      <c r="AC1170">
        <f>IF(M1170&lt;&gt;1,"",IF(OR(Q1170=999,Q1170=""),"",IF(OR(Q1170&lt;35,Q1170&gt;48),1,0)))</f>
        <v/>
      </c>
      <c r="AD1170">
        <f>IF(COUNT(AA1170:AC1170)&lt;3,"",SUM(AA1170:AC1170))</f>
        <v/>
      </c>
      <c r="AE1170">
        <f>IF(L1170&gt;=4,2,IF(L1170&gt;=2,1,0))</f>
        <v/>
      </c>
      <c r="AF1170">
        <f>IF(L1170&gt;=5,1,0)</f>
        <v/>
      </c>
      <c r="AG1170">
        <f>AE1170+AF1170</f>
        <v/>
      </c>
      <c r="AH1170" s="15">
        <f>IF(M1170&lt;&gt;1,"",IF(OR(R1170=-9,R1170=""),"",R1170))</f>
        <v/>
      </c>
      <c r="AI1170">
        <f>IF(M1170&lt;&gt;1,"",IF(OR(Q1170=999,Q1170=""),"",Q1170))</f>
        <v/>
      </c>
    </row>
    <row r="1171">
      <c r="A1171" t="inlineStr">
        <is>
          <t>TQRMNOP106187</t>
        </is>
      </c>
      <c r="B1171" t="n">
        <v>2025</v>
      </c>
      <c r="C1171" t="n">
        <v>1</v>
      </c>
      <c r="D1171" t="n">
        <v>42</v>
      </c>
      <c r="E1171" t="inlineStr">
        <is>
          <t>N</t>
        </is>
      </c>
      <c r="F1171" t="n">
        <v>27</v>
      </c>
      <c r="G1171" t="n">
        <v>802</v>
      </c>
      <c r="H1171" t="n">
        <v>3</v>
      </c>
      <c r="I1171" t="n">
        <v>1</v>
      </c>
      <c r="J1171" t="n">
        <v>21</v>
      </c>
      <c r="K1171" t="n">
        <v>1</v>
      </c>
      <c r="L1171" t="n">
        <v>5</v>
      </c>
      <c r="M1171" t="n">
        <v>3</v>
      </c>
      <c r="R1171" s="15" t="n">
        <v>0</v>
      </c>
      <c r="S1171" s="15" t="n">
        <v>0</v>
      </c>
      <c r="T1171" s="15" t="n">
        <v>0</v>
      </c>
      <c r="U1171" s="15" t="n">
        <v>83100</v>
      </c>
      <c r="V1171">
        <f>IFERROR(VLOOKUP(D1171,Tablas_Equivalencia!$A$3:$B$8,2,FALSE),"Sin dato")</f>
        <v/>
      </c>
      <c r="W1171">
        <f>IFERROR(VLOOKUP(L1171,Tablas_Equivalencia!$D$3:$E$9,2,FALSE),"Sin dato")</f>
        <v/>
      </c>
      <c r="X1171">
        <f>IF(I1171=1,"Varón","Mujer")</f>
        <v/>
      </c>
      <c r="Y1171">
        <f>IFERROR(VLOOKUP(M1171,Tablas_Equivalencia!$G$3:$H$6,2,FALSE),"Sin dato")</f>
        <v/>
      </c>
      <c r="Z1171">
        <f>IF(J1171&lt;=24,"18-24","25-29")</f>
        <v/>
      </c>
      <c r="AA1171">
        <f>IF(M1171&lt;&gt;1,"",IF(P1171=2,1,0))</f>
        <v/>
      </c>
      <c r="AB1171">
        <f>IF(M1171&lt;&gt;1,"",IF(O1171&gt;=2,1,0))</f>
        <v/>
      </c>
      <c r="AC1171">
        <f>IF(M1171&lt;&gt;1,"",IF(OR(Q1171=999,Q1171=""),"",IF(OR(Q1171&lt;35,Q1171&gt;48),1,0)))</f>
        <v/>
      </c>
      <c r="AD1171">
        <f>IF(COUNT(AA1171:AC1171)&lt;3,"",SUM(AA1171:AC1171))</f>
        <v/>
      </c>
      <c r="AE1171">
        <f>IF(L1171&gt;=4,2,IF(L1171&gt;=2,1,0))</f>
        <v/>
      </c>
      <c r="AF1171">
        <f>IF(L1171&gt;=5,1,0)</f>
        <v/>
      </c>
      <c r="AG1171">
        <f>AE1171+AF1171</f>
        <v/>
      </c>
      <c r="AH1171" s="15">
        <f>IF(M1171&lt;&gt;1,"",IF(OR(R1171=-9,R1171=""),"",R1171))</f>
        <v/>
      </c>
      <c r="AI1171">
        <f>IF(M1171&lt;&gt;1,"",IF(OR(Q1171=999,Q1171=""),"",Q1171))</f>
        <v/>
      </c>
    </row>
    <row r="1172">
      <c r="A1172" t="inlineStr">
        <is>
          <t>TQRMNOP106191</t>
        </is>
      </c>
      <c r="B1172" t="n">
        <v>2025</v>
      </c>
      <c r="C1172" t="n">
        <v>1</v>
      </c>
      <c r="D1172" t="n">
        <v>44</v>
      </c>
      <c r="E1172" t="inlineStr">
        <is>
          <t>N</t>
        </is>
      </c>
      <c r="F1172" t="n">
        <v>6</v>
      </c>
      <c r="G1172" t="n">
        <v>913</v>
      </c>
      <c r="H1172" t="n">
        <v>1</v>
      </c>
      <c r="I1172" t="n">
        <v>1</v>
      </c>
      <c r="J1172" t="n">
        <v>22</v>
      </c>
      <c r="K1172" t="n">
        <v>1</v>
      </c>
      <c r="L1172" t="n">
        <v>5</v>
      </c>
      <c r="M1172" t="n">
        <v>1</v>
      </c>
      <c r="N1172" t="n">
        <v>3</v>
      </c>
      <c r="O1172" t="n">
        <v>2</v>
      </c>
      <c r="P1172" t="n">
        <v>2</v>
      </c>
      <c r="Q1172" t="n">
        <v>28</v>
      </c>
      <c r="R1172" s="15" t="n">
        <v>-9</v>
      </c>
      <c r="S1172" s="15" t="n">
        <v>0</v>
      </c>
      <c r="T1172" s="15" t="n">
        <v>0</v>
      </c>
      <c r="U1172" s="15" t="n">
        <v>183000</v>
      </c>
      <c r="V1172">
        <f>IFERROR(VLOOKUP(D1172,Tablas_Equivalencia!$A$3:$B$8,2,FALSE),"Sin dato")</f>
        <v/>
      </c>
      <c r="W1172">
        <f>IFERROR(VLOOKUP(L1172,Tablas_Equivalencia!$D$3:$E$9,2,FALSE),"Sin dato")</f>
        <v/>
      </c>
      <c r="X1172">
        <f>IF(I1172=1,"Varón","Mujer")</f>
        <v/>
      </c>
      <c r="Y1172">
        <f>IFERROR(VLOOKUP(M1172,Tablas_Equivalencia!$G$3:$H$6,2,FALSE),"Sin dato")</f>
        <v/>
      </c>
      <c r="Z1172">
        <f>IF(J1172&lt;=24,"18-24","25-29")</f>
        <v/>
      </c>
      <c r="AA1172">
        <f>IF(M1172&lt;&gt;1,"",IF(P1172=2,1,0))</f>
        <v/>
      </c>
      <c r="AB1172">
        <f>IF(M1172&lt;&gt;1,"",IF(O1172&gt;=2,1,0))</f>
        <v/>
      </c>
      <c r="AC1172">
        <f>IF(M1172&lt;&gt;1,"",IF(OR(Q1172=999,Q1172=""),"",IF(OR(Q1172&lt;35,Q1172&gt;48),1,0)))</f>
        <v/>
      </c>
      <c r="AD1172">
        <f>IF(COUNT(AA1172:AC1172)&lt;3,"",SUM(AA1172:AC1172))</f>
        <v/>
      </c>
      <c r="AE1172">
        <f>IF(L1172&gt;=4,2,IF(L1172&gt;=2,1,0))</f>
        <v/>
      </c>
      <c r="AF1172">
        <f>IF(L1172&gt;=5,1,0)</f>
        <v/>
      </c>
      <c r="AG1172">
        <f>AE1172+AF1172</f>
        <v/>
      </c>
      <c r="AH1172" s="15">
        <f>IF(M1172&lt;&gt;1,"",IF(OR(R1172=-9,R1172=""),"",R1172))</f>
        <v/>
      </c>
      <c r="AI1172">
        <f>IF(M1172&lt;&gt;1,"",IF(OR(Q1172=999,Q1172=""),"",Q1172))</f>
        <v/>
      </c>
    </row>
    <row r="1173">
      <c r="A1173" t="inlineStr">
        <is>
          <t>TQRMNOP106201</t>
        </is>
      </c>
      <c r="B1173" t="n">
        <v>2025</v>
      </c>
      <c r="C1173" t="n">
        <v>1</v>
      </c>
      <c r="D1173" t="n">
        <v>1</v>
      </c>
      <c r="E1173" t="inlineStr">
        <is>
          <t>S</t>
        </is>
      </c>
      <c r="F1173" t="n">
        <v>32</v>
      </c>
      <c r="G1173" t="n">
        <v>1012</v>
      </c>
      <c r="H1173" t="n">
        <v>1</v>
      </c>
      <c r="I1173" t="n">
        <v>1</v>
      </c>
      <c r="J1173" t="n">
        <v>25</v>
      </c>
      <c r="K1173" t="n">
        <v>2</v>
      </c>
      <c r="L1173" t="n">
        <v>3</v>
      </c>
      <c r="M1173" t="n">
        <v>1</v>
      </c>
      <c r="N1173" t="n">
        <v>3</v>
      </c>
      <c r="O1173" t="n">
        <v>2</v>
      </c>
      <c r="P1173" t="n">
        <v>2</v>
      </c>
      <c r="Q1173" t="n">
        <v>40</v>
      </c>
      <c r="R1173" s="15" t="n">
        <v>227000</v>
      </c>
      <c r="S1173" s="15" t="n">
        <v>168000</v>
      </c>
      <c r="T1173" s="15" t="n">
        <v>395000</v>
      </c>
      <c r="U1173" s="15" t="n">
        <v>97300</v>
      </c>
      <c r="V1173">
        <f>IFERROR(VLOOKUP(D1173,Tablas_Equivalencia!$A$3:$B$8,2,FALSE),"Sin dato")</f>
        <v/>
      </c>
      <c r="W1173">
        <f>IFERROR(VLOOKUP(L1173,Tablas_Equivalencia!$D$3:$E$9,2,FALSE),"Sin dato")</f>
        <v/>
      </c>
      <c r="X1173">
        <f>IF(I1173=1,"Varón","Mujer")</f>
        <v/>
      </c>
      <c r="Y1173">
        <f>IFERROR(VLOOKUP(M1173,Tablas_Equivalencia!$G$3:$H$6,2,FALSE),"Sin dato")</f>
        <v/>
      </c>
      <c r="Z1173">
        <f>IF(J1173&lt;=24,"18-24","25-29")</f>
        <v/>
      </c>
      <c r="AA1173">
        <f>IF(M1173&lt;&gt;1,"",IF(P1173=2,1,0))</f>
        <v/>
      </c>
      <c r="AB1173">
        <f>IF(M1173&lt;&gt;1,"",IF(O1173&gt;=2,1,0))</f>
        <v/>
      </c>
      <c r="AC1173">
        <f>IF(M1173&lt;&gt;1,"",IF(OR(Q1173=999,Q1173=""),"",IF(OR(Q1173&lt;35,Q1173&gt;48),1,0)))</f>
        <v/>
      </c>
      <c r="AD1173">
        <f>IF(COUNT(AA1173:AC1173)&lt;3,"",SUM(AA1173:AC1173))</f>
        <v/>
      </c>
      <c r="AE1173">
        <f>IF(L1173&gt;=4,2,IF(L1173&gt;=2,1,0))</f>
        <v/>
      </c>
      <c r="AF1173">
        <f>IF(L1173&gt;=5,1,0)</f>
        <v/>
      </c>
      <c r="AG1173">
        <f>AE1173+AF1173</f>
        <v/>
      </c>
      <c r="AH1173" s="15">
        <f>IF(M1173&lt;&gt;1,"",IF(OR(R1173=-9,R1173=""),"",R1173))</f>
        <v/>
      </c>
      <c r="AI1173">
        <f>IF(M1173&lt;&gt;1,"",IF(OR(Q1173=999,Q1173=""),"",Q1173))</f>
        <v/>
      </c>
    </row>
    <row r="1174">
      <c r="A1174" t="inlineStr">
        <is>
          <t>TQRMNOP106205</t>
        </is>
      </c>
      <c r="B1174" t="n">
        <v>2025</v>
      </c>
      <c r="C1174" t="n">
        <v>1</v>
      </c>
      <c r="D1174" t="n">
        <v>1</v>
      </c>
      <c r="E1174" t="inlineStr">
        <is>
          <t>S</t>
        </is>
      </c>
      <c r="F1174" t="n">
        <v>33</v>
      </c>
      <c r="G1174" t="n">
        <v>1441</v>
      </c>
      <c r="H1174" t="n">
        <v>3</v>
      </c>
      <c r="I1174" t="n">
        <v>2</v>
      </c>
      <c r="J1174" t="n">
        <v>20</v>
      </c>
      <c r="K1174" t="n">
        <v>2</v>
      </c>
      <c r="L1174" t="n">
        <v>4</v>
      </c>
      <c r="M1174" t="n">
        <v>3</v>
      </c>
      <c r="R1174" s="15" t="n">
        <v>0</v>
      </c>
      <c r="S1174" s="15" t="n">
        <v>0</v>
      </c>
      <c r="T1174" s="15" t="n">
        <v>0</v>
      </c>
      <c r="U1174" s="15" t="n">
        <v>177400</v>
      </c>
      <c r="V1174">
        <f>IFERROR(VLOOKUP(D1174,Tablas_Equivalencia!$A$3:$B$8,2,FALSE),"Sin dato")</f>
        <v/>
      </c>
      <c r="W1174">
        <f>IFERROR(VLOOKUP(L1174,Tablas_Equivalencia!$D$3:$E$9,2,FALSE),"Sin dato")</f>
        <v/>
      </c>
      <c r="X1174">
        <f>IF(I1174=1,"Varón","Mujer")</f>
        <v/>
      </c>
      <c r="Y1174">
        <f>IFERROR(VLOOKUP(M1174,Tablas_Equivalencia!$G$3:$H$6,2,FALSE),"Sin dato")</f>
        <v/>
      </c>
      <c r="Z1174">
        <f>IF(J1174&lt;=24,"18-24","25-29")</f>
        <v/>
      </c>
      <c r="AA1174">
        <f>IF(M1174&lt;&gt;1,"",IF(P1174=2,1,0))</f>
        <v/>
      </c>
      <c r="AB1174">
        <f>IF(M1174&lt;&gt;1,"",IF(O1174&gt;=2,1,0))</f>
        <v/>
      </c>
      <c r="AC1174">
        <f>IF(M1174&lt;&gt;1,"",IF(OR(Q1174=999,Q1174=""),"",IF(OR(Q1174&lt;35,Q1174&gt;48),1,0)))</f>
        <v/>
      </c>
      <c r="AD1174">
        <f>IF(COUNT(AA1174:AC1174)&lt;3,"",SUM(AA1174:AC1174))</f>
        <v/>
      </c>
      <c r="AE1174">
        <f>IF(L1174&gt;=4,2,IF(L1174&gt;=2,1,0))</f>
        <v/>
      </c>
      <c r="AF1174">
        <f>IF(L1174&gt;=5,1,0)</f>
        <v/>
      </c>
      <c r="AG1174">
        <f>AE1174+AF1174</f>
        <v/>
      </c>
      <c r="AH1174" s="15">
        <f>IF(M1174&lt;&gt;1,"",IF(OR(R1174=-9,R1174=""),"",R1174))</f>
        <v/>
      </c>
      <c r="AI1174">
        <f>IF(M1174&lt;&gt;1,"",IF(OR(Q1174=999,Q1174=""),"",Q1174))</f>
        <v/>
      </c>
    </row>
    <row r="1175">
      <c r="A1175" t="inlineStr">
        <is>
          <t>TQRMNOP106206</t>
        </is>
      </c>
      <c r="B1175" t="n">
        <v>2025</v>
      </c>
      <c r="C1175" t="n">
        <v>1</v>
      </c>
      <c r="D1175" t="n">
        <v>43</v>
      </c>
      <c r="E1175" t="inlineStr">
        <is>
          <t>N</t>
        </is>
      </c>
      <c r="F1175" t="n">
        <v>29</v>
      </c>
      <c r="G1175" t="n">
        <v>1960</v>
      </c>
      <c r="H1175" t="n">
        <v>3</v>
      </c>
      <c r="I1175" t="n">
        <v>2</v>
      </c>
      <c r="J1175" t="n">
        <v>24</v>
      </c>
      <c r="K1175" t="n">
        <v>2</v>
      </c>
      <c r="L1175" t="n">
        <v>4</v>
      </c>
      <c r="M1175" t="n">
        <v>1</v>
      </c>
      <c r="N1175" t="n">
        <v>3</v>
      </c>
      <c r="O1175" t="n">
        <v>2</v>
      </c>
      <c r="P1175" t="n">
        <v>2</v>
      </c>
      <c r="Q1175" t="n">
        <v>999</v>
      </c>
      <c r="R1175" s="15" t="n">
        <v>545000</v>
      </c>
      <c r="S1175" s="15" t="n">
        <v>0</v>
      </c>
      <c r="T1175" s="15" t="n">
        <v>545000</v>
      </c>
      <c r="U1175" s="15" t="n">
        <v>157400</v>
      </c>
      <c r="V1175">
        <f>IFERROR(VLOOKUP(D1175,Tablas_Equivalencia!$A$3:$B$8,2,FALSE),"Sin dato")</f>
        <v/>
      </c>
      <c r="W1175">
        <f>IFERROR(VLOOKUP(L1175,Tablas_Equivalencia!$D$3:$E$9,2,FALSE),"Sin dato")</f>
        <v/>
      </c>
      <c r="X1175">
        <f>IF(I1175=1,"Varón","Mujer")</f>
        <v/>
      </c>
      <c r="Y1175">
        <f>IFERROR(VLOOKUP(M1175,Tablas_Equivalencia!$G$3:$H$6,2,FALSE),"Sin dato")</f>
        <v/>
      </c>
      <c r="Z1175">
        <f>IF(J1175&lt;=24,"18-24","25-29")</f>
        <v/>
      </c>
      <c r="AA1175">
        <f>IF(M1175&lt;&gt;1,"",IF(P1175=2,1,0))</f>
        <v/>
      </c>
      <c r="AB1175">
        <f>IF(M1175&lt;&gt;1,"",IF(O1175&gt;=2,1,0))</f>
        <v/>
      </c>
      <c r="AC1175">
        <f>IF(M1175&lt;&gt;1,"",IF(OR(Q1175=999,Q1175=""),"",IF(OR(Q1175&lt;35,Q1175&gt;48),1,0)))</f>
        <v/>
      </c>
      <c r="AD1175">
        <f>IF(COUNT(AA1175:AC1175)&lt;3,"",SUM(AA1175:AC1175))</f>
        <v/>
      </c>
      <c r="AE1175">
        <f>IF(L1175&gt;=4,2,IF(L1175&gt;=2,1,0))</f>
        <v/>
      </c>
      <c r="AF1175">
        <f>IF(L1175&gt;=5,1,0)</f>
        <v/>
      </c>
      <c r="AG1175">
        <f>AE1175+AF1175</f>
        <v/>
      </c>
      <c r="AH1175" s="15">
        <f>IF(M1175&lt;&gt;1,"",IF(OR(R1175=-9,R1175=""),"",R1175))</f>
        <v/>
      </c>
      <c r="AI1175">
        <f>IF(M1175&lt;&gt;1,"",IF(OR(Q1175=999,Q1175=""),"",Q1175))</f>
        <v/>
      </c>
    </row>
    <row r="1176">
      <c r="A1176" t="inlineStr">
        <is>
          <t>TQRMNOP106209</t>
        </is>
      </c>
      <c r="B1176" t="n">
        <v>2025</v>
      </c>
      <c r="C1176" t="n">
        <v>1</v>
      </c>
      <c r="D1176" t="n">
        <v>1</v>
      </c>
      <c r="E1176" t="inlineStr">
        <is>
          <t>S</t>
        </is>
      </c>
      <c r="F1176" t="n">
        <v>32</v>
      </c>
      <c r="G1176" t="n">
        <v>1025</v>
      </c>
      <c r="H1176" t="n">
        <v>3</v>
      </c>
      <c r="I1176" t="n">
        <v>2</v>
      </c>
      <c r="J1176" t="n">
        <v>26</v>
      </c>
      <c r="K1176" t="n">
        <v>2</v>
      </c>
      <c r="L1176" t="n">
        <v>5</v>
      </c>
      <c r="M1176" t="n">
        <v>3</v>
      </c>
      <c r="R1176" s="15" t="n">
        <v>0</v>
      </c>
      <c r="S1176" s="15" t="n">
        <v>0</v>
      </c>
      <c r="T1176" s="15" t="n">
        <v>0</v>
      </c>
      <c r="U1176" s="15" t="n">
        <v>129600</v>
      </c>
      <c r="V1176">
        <f>IFERROR(VLOOKUP(D1176,Tablas_Equivalencia!$A$3:$B$8,2,FALSE),"Sin dato")</f>
        <v/>
      </c>
      <c r="W1176">
        <f>IFERROR(VLOOKUP(L1176,Tablas_Equivalencia!$D$3:$E$9,2,FALSE),"Sin dato")</f>
        <v/>
      </c>
      <c r="X1176">
        <f>IF(I1176=1,"Varón","Mujer")</f>
        <v/>
      </c>
      <c r="Y1176">
        <f>IFERROR(VLOOKUP(M1176,Tablas_Equivalencia!$G$3:$H$6,2,FALSE),"Sin dato")</f>
        <v/>
      </c>
      <c r="Z1176">
        <f>IF(J1176&lt;=24,"18-24","25-29")</f>
        <v/>
      </c>
      <c r="AA1176">
        <f>IF(M1176&lt;&gt;1,"",IF(P1176=2,1,0))</f>
        <v/>
      </c>
      <c r="AB1176">
        <f>IF(M1176&lt;&gt;1,"",IF(O1176&gt;=2,1,0))</f>
        <v/>
      </c>
      <c r="AC1176">
        <f>IF(M1176&lt;&gt;1,"",IF(OR(Q1176=999,Q1176=""),"",IF(OR(Q1176&lt;35,Q1176&gt;48),1,0)))</f>
        <v/>
      </c>
      <c r="AD1176">
        <f>IF(COUNT(AA1176:AC1176)&lt;3,"",SUM(AA1176:AC1176))</f>
        <v/>
      </c>
      <c r="AE1176">
        <f>IF(L1176&gt;=4,2,IF(L1176&gt;=2,1,0))</f>
        <v/>
      </c>
      <c r="AF1176">
        <f>IF(L1176&gt;=5,1,0)</f>
        <v/>
      </c>
      <c r="AG1176">
        <f>AE1176+AF1176</f>
        <v/>
      </c>
      <c r="AH1176" s="15">
        <f>IF(M1176&lt;&gt;1,"",IF(OR(R1176=-9,R1176=""),"",R1176))</f>
        <v/>
      </c>
      <c r="AI1176">
        <f>IF(M1176&lt;&gt;1,"",IF(OR(Q1176=999,Q1176=""),"",Q1176))</f>
        <v/>
      </c>
    </row>
    <row r="1177">
      <c r="A1177" t="inlineStr">
        <is>
          <t>TQRMNOP106210</t>
        </is>
      </c>
      <c r="B1177" t="n">
        <v>2025</v>
      </c>
      <c r="C1177" t="n">
        <v>1</v>
      </c>
      <c r="D1177" t="n">
        <v>44</v>
      </c>
      <c r="E1177" t="inlineStr">
        <is>
          <t>N</t>
        </is>
      </c>
      <c r="F1177" t="n">
        <v>14</v>
      </c>
      <c r="G1177" t="n">
        <v>1363</v>
      </c>
      <c r="H1177" t="n">
        <v>3</v>
      </c>
      <c r="I1177" t="n">
        <v>1</v>
      </c>
      <c r="J1177" t="n">
        <v>26</v>
      </c>
      <c r="K1177" t="n">
        <v>2</v>
      </c>
      <c r="L1177" t="n">
        <v>3</v>
      </c>
      <c r="M1177" t="n">
        <v>1</v>
      </c>
      <c r="N1177" t="n">
        <v>2</v>
      </c>
      <c r="O1177" t="n">
        <v>2</v>
      </c>
      <c r="P1177" t="n">
        <v>2</v>
      </c>
      <c r="Q1177" t="n">
        <v>32</v>
      </c>
      <c r="R1177" s="15" t="n">
        <v>443000</v>
      </c>
      <c r="S1177" s="15" t="n">
        <v>67000</v>
      </c>
      <c r="T1177" s="15" t="n">
        <v>510000</v>
      </c>
      <c r="U1177" s="15" t="n">
        <v>80200</v>
      </c>
      <c r="V1177">
        <f>IFERROR(VLOOKUP(D1177,Tablas_Equivalencia!$A$3:$B$8,2,FALSE),"Sin dato")</f>
        <v/>
      </c>
      <c r="W1177">
        <f>IFERROR(VLOOKUP(L1177,Tablas_Equivalencia!$D$3:$E$9,2,FALSE),"Sin dato")</f>
        <v/>
      </c>
      <c r="X1177">
        <f>IF(I1177=1,"Varón","Mujer")</f>
        <v/>
      </c>
      <c r="Y1177">
        <f>IFERROR(VLOOKUP(M1177,Tablas_Equivalencia!$G$3:$H$6,2,FALSE),"Sin dato")</f>
        <v/>
      </c>
      <c r="Z1177">
        <f>IF(J1177&lt;=24,"18-24","25-29")</f>
        <v/>
      </c>
      <c r="AA1177">
        <f>IF(M1177&lt;&gt;1,"",IF(P1177=2,1,0))</f>
        <v/>
      </c>
      <c r="AB1177">
        <f>IF(M1177&lt;&gt;1,"",IF(O1177&gt;=2,1,0))</f>
        <v/>
      </c>
      <c r="AC1177">
        <f>IF(M1177&lt;&gt;1,"",IF(OR(Q1177=999,Q1177=""),"",IF(OR(Q1177&lt;35,Q1177&gt;48),1,0)))</f>
        <v/>
      </c>
      <c r="AD1177">
        <f>IF(COUNT(AA1177:AC1177)&lt;3,"",SUM(AA1177:AC1177))</f>
        <v/>
      </c>
      <c r="AE1177">
        <f>IF(L1177&gt;=4,2,IF(L1177&gt;=2,1,0))</f>
        <v/>
      </c>
      <c r="AF1177">
        <f>IF(L1177&gt;=5,1,0)</f>
        <v/>
      </c>
      <c r="AG1177">
        <f>AE1177+AF1177</f>
        <v/>
      </c>
      <c r="AH1177" s="15">
        <f>IF(M1177&lt;&gt;1,"",IF(OR(R1177=-9,R1177=""),"",R1177))</f>
        <v/>
      </c>
      <c r="AI1177">
        <f>IF(M1177&lt;&gt;1,"",IF(OR(Q1177=999,Q1177=""),"",Q1177))</f>
        <v/>
      </c>
    </row>
    <row r="1178">
      <c r="A1178" t="inlineStr">
        <is>
          <t>TQRMNOP106219</t>
        </is>
      </c>
      <c r="B1178" t="n">
        <v>2025</v>
      </c>
      <c r="C1178" t="n">
        <v>1</v>
      </c>
      <c r="D1178" t="n">
        <v>43</v>
      </c>
      <c r="E1178" t="inlineStr">
        <is>
          <t>S</t>
        </is>
      </c>
      <c r="F1178" t="n">
        <v>30</v>
      </c>
      <c r="G1178" t="n">
        <v>601</v>
      </c>
      <c r="H1178" t="n">
        <v>3</v>
      </c>
      <c r="I1178" t="n">
        <v>2</v>
      </c>
      <c r="J1178" t="n">
        <v>26</v>
      </c>
      <c r="K1178" t="n">
        <v>2</v>
      </c>
      <c r="L1178" t="n">
        <v>6</v>
      </c>
      <c r="M1178" t="n">
        <v>3</v>
      </c>
      <c r="R1178" s="15" t="n">
        <v>0</v>
      </c>
      <c r="S1178" s="15" t="n">
        <v>0</v>
      </c>
      <c r="T1178" s="15" t="n">
        <v>0</v>
      </c>
      <c r="U1178" s="15" t="n">
        <v>90800</v>
      </c>
      <c r="V1178">
        <f>IFERROR(VLOOKUP(D1178,Tablas_Equivalencia!$A$3:$B$8,2,FALSE),"Sin dato")</f>
        <v/>
      </c>
      <c r="W1178">
        <f>IFERROR(VLOOKUP(L1178,Tablas_Equivalencia!$D$3:$E$9,2,FALSE),"Sin dato")</f>
        <v/>
      </c>
      <c r="X1178">
        <f>IF(I1178=1,"Varón","Mujer")</f>
        <v/>
      </c>
      <c r="Y1178">
        <f>IFERROR(VLOOKUP(M1178,Tablas_Equivalencia!$G$3:$H$6,2,FALSE),"Sin dato")</f>
        <v/>
      </c>
      <c r="Z1178">
        <f>IF(J1178&lt;=24,"18-24","25-29")</f>
        <v/>
      </c>
      <c r="AA1178">
        <f>IF(M1178&lt;&gt;1,"",IF(P1178=2,1,0))</f>
        <v/>
      </c>
      <c r="AB1178">
        <f>IF(M1178&lt;&gt;1,"",IF(O1178&gt;=2,1,0))</f>
        <v/>
      </c>
      <c r="AC1178">
        <f>IF(M1178&lt;&gt;1,"",IF(OR(Q1178=999,Q1178=""),"",IF(OR(Q1178&lt;35,Q1178&gt;48),1,0)))</f>
        <v/>
      </c>
      <c r="AD1178">
        <f>IF(COUNT(AA1178:AC1178)&lt;3,"",SUM(AA1178:AC1178))</f>
        <v/>
      </c>
      <c r="AE1178">
        <f>IF(L1178&gt;=4,2,IF(L1178&gt;=2,1,0))</f>
        <v/>
      </c>
      <c r="AF1178">
        <f>IF(L1178&gt;=5,1,0)</f>
        <v/>
      </c>
      <c r="AG1178">
        <f>AE1178+AF1178</f>
        <v/>
      </c>
      <c r="AH1178" s="15">
        <f>IF(M1178&lt;&gt;1,"",IF(OR(R1178=-9,R1178=""),"",R1178))</f>
        <v/>
      </c>
      <c r="AI1178">
        <f>IF(M1178&lt;&gt;1,"",IF(OR(Q1178=999,Q1178=""),"",Q1178))</f>
        <v/>
      </c>
    </row>
    <row r="1179">
      <c r="A1179" t="inlineStr">
        <is>
          <t>TQRMNOP106221</t>
        </is>
      </c>
      <c r="B1179" t="n">
        <v>2025</v>
      </c>
      <c r="C1179" t="n">
        <v>1</v>
      </c>
      <c r="D1179" t="n">
        <v>1</v>
      </c>
      <c r="E1179" t="inlineStr">
        <is>
          <t>S</t>
        </is>
      </c>
      <c r="F1179" t="n">
        <v>32</v>
      </c>
      <c r="G1179" t="n">
        <v>952</v>
      </c>
      <c r="H1179" t="n">
        <v>10</v>
      </c>
      <c r="I1179" t="n">
        <v>2</v>
      </c>
      <c r="J1179" t="n">
        <v>23</v>
      </c>
      <c r="K1179" t="n">
        <v>2</v>
      </c>
      <c r="L1179" t="n">
        <v>6</v>
      </c>
      <c r="M1179" t="n">
        <v>1</v>
      </c>
      <c r="N1179" t="n">
        <v>2</v>
      </c>
      <c r="O1179" t="n">
        <v>1</v>
      </c>
      <c r="P1179" t="n">
        <v>1</v>
      </c>
      <c r="Q1179" t="n">
        <v>52</v>
      </c>
      <c r="R1179" s="15" t="n">
        <v>1871000</v>
      </c>
      <c r="S1179" s="15" t="n">
        <v>161000</v>
      </c>
      <c r="T1179" s="15" t="n">
        <v>2032000</v>
      </c>
      <c r="U1179" s="15" t="n">
        <v>226500</v>
      </c>
      <c r="V1179">
        <f>IFERROR(VLOOKUP(D1179,Tablas_Equivalencia!$A$3:$B$8,2,FALSE),"Sin dato")</f>
        <v/>
      </c>
      <c r="W1179">
        <f>IFERROR(VLOOKUP(L1179,Tablas_Equivalencia!$D$3:$E$9,2,FALSE),"Sin dato")</f>
        <v/>
      </c>
      <c r="X1179">
        <f>IF(I1179=1,"Varón","Mujer")</f>
        <v/>
      </c>
      <c r="Y1179">
        <f>IFERROR(VLOOKUP(M1179,Tablas_Equivalencia!$G$3:$H$6,2,FALSE),"Sin dato")</f>
        <v/>
      </c>
      <c r="Z1179">
        <f>IF(J1179&lt;=24,"18-24","25-29")</f>
        <v/>
      </c>
      <c r="AA1179">
        <f>IF(M1179&lt;&gt;1,"",IF(P1179=2,1,0))</f>
        <v/>
      </c>
      <c r="AB1179">
        <f>IF(M1179&lt;&gt;1,"",IF(O1179&gt;=2,1,0))</f>
        <v/>
      </c>
      <c r="AC1179">
        <f>IF(M1179&lt;&gt;1,"",IF(OR(Q1179=999,Q1179=""),"",IF(OR(Q1179&lt;35,Q1179&gt;48),1,0)))</f>
        <v/>
      </c>
      <c r="AD1179">
        <f>IF(COUNT(AA1179:AC1179)&lt;3,"",SUM(AA1179:AC1179))</f>
        <v/>
      </c>
      <c r="AE1179">
        <f>IF(L1179&gt;=4,2,IF(L1179&gt;=2,1,0))</f>
        <v/>
      </c>
      <c r="AF1179">
        <f>IF(L1179&gt;=5,1,0)</f>
        <v/>
      </c>
      <c r="AG1179">
        <f>AE1179+AF1179</f>
        <v/>
      </c>
      <c r="AH1179" s="15">
        <f>IF(M1179&lt;&gt;1,"",IF(OR(R1179=-9,R1179=""),"",R1179))</f>
        <v/>
      </c>
      <c r="AI1179">
        <f>IF(M1179&lt;&gt;1,"",IF(OR(Q1179=999,Q1179=""),"",Q1179))</f>
        <v/>
      </c>
    </row>
    <row r="1180">
      <c r="A1180" t="inlineStr">
        <is>
          <t>TQRMNOP106228</t>
        </is>
      </c>
      <c r="B1180" t="n">
        <v>2025</v>
      </c>
      <c r="C1180" t="n">
        <v>1</v>
      </c>
      <c r="D1180" t="n">
        <v>41</v>
      </c>
      <c r="E1180" t="inlineStr">
        <is>
          <t>N</t>
        </is>
      </c>
      <c r="F1180" t="n">
        <v>12</v>
      </c>
      <c r="G1180" t="n">
        <v>1074</v>
      </c>
      <c r="H1180" t="n">
        <v>2</v>
      </c>
      <c r="I1180" t="n">
        <v>2</v>
      </c>
      <c r="J1180" t="n">
        <v>25</v>
      </c>
      <c r="K1180" t="n">
        <v>1</v>
      </c>
      <c r="L1180" t="n">
        <v>1</v>
      </c>
      <c r="M1180" t="n">
        <v>1</v>
      </c>
      <c r="N1180" t="n">
        <v>2</v>
      </c>
      <c r="O1180" t="n">
        <v>2</v>
      </c>
      <c r="P1180" t="n">
        <v>2</v>
      </c>
      <c r="Q1180" t="n">
        <v>13</v>
      </c>
      <c r="R1180" s="15" t="n">
        <v>186000</v>
      </c>
      <c r="S1180" s="15" t="n">
        <v>0</v>
      </c>
      <c r="T1180" s="15" t="n">
        <v>186000</v>
      </c>
      <c r="U1180" s="15" t="n">
        <v>79500</v>
      </c>
      <c r="V1180">
        <f>IFERROR(VLOOKUP(D1180,Tablas_Equivalencia!$A$3:$B$8,2,FALSE),"Sin dato")</f>
        <v/>
      </c>
      <c r="W1180">
        <f>IFERROR(VLOOKUP(L1180,Tablas_Equivalencia!$D$3:$E$9,2,FALSE),"Sin dato")</f>
        <v/>
      </c>
      <c r="X1180">
        <f>IF(I1180=1,"Varón","Mujer")</f>
        <v/>
      </c>
      <c r="Y1180">
        <f>IFERROR(VLOOKUP(M1180,Tablas_Equivalencia!$G$3:$H$6,2,FALSE),"Sin dato")</f>
        <v/>
      </c>
      <c r="Z1180">
        <f>IF(J1180&lt;=24,"18-24","25-29")</f>
        <v/>
      </c>
      <c r="AA1180">
        <f>IF(M1180&lt;&gt;1,"",IF(P1180=2,1,0))</f>
        <v/>
      </c>
      <c r="AB1180">
        <f>IF(M1180&lt;&gt;1,"",IF(O1180&gt;=2,1,0))</f>
        <v/>
      </c>
      <c r="AC1180">
        <f>IF(M1180&lt;&gt;1,"",IF(OR(Q1180=999,Q1180=""),"",IF(OR(Q1180&lt;35,Q1180&gt;48),1,0)))</f>
        <v/>
      </c>
      <c r="AD1180">
        <f>IF(COUNT(AA1180:AC1180)&lt;3,"",SUM(AA1180:AC1180))</f>
        <v/>
      </c>
      <c r="AE1180">
        <f>IF(L1180&gt;=4,2,IF(L1180&gt;=2,1,0))</f>
        <v/>
      </c>
      <c r="AF1180">
        <f>IF(L1180&gt;=5,1,0)</f>
        <v/>
      </c>
      <c r="AG1180">
        <f>AE1180+AF1180</f>
        <v/>
      </c>
      <c r="AH1180" s="15">
        <f>IF(M1180&lt;&gt;1,"",IF(OR(R1180=-9,R1180=""),"",R1180))</f>
        <v/>
      </c>
      <c r="AI1180">
        <f>IF(M1180&lt;&gt;1,"",IF(OR(Q1180=999,Q1180=""),"",Q1180))</f>
        <v/>
      </c>
    </row>
    <row r="1181">
      <c r="A1181" t="inlineStr">
        <is>
          <t>TQRMNOP106230</t>
        </is>
      </c>
      <c r="B1181" t="n">
        <v>2025</v>
      </c>
      <c r="C1181" t="n">
        <v>1</v>
      </c>
      <c r="D1181" t="n">
        <v>40</v>
      </c>
      <c r="E1181" t="inlineStr">
        <is>
          <t>N</t>
        </is>
      </c>
      <c r="F1181" t="n">
        <v>9</v>
      </c>
      <c r="G1181" t="n">
        <v>1529</v>
      </c>
      <c r="H1181" t="n">
        <v>2</v>
      </c>
      <c r="I1181" t="n">
        <v>1</v>
      </c>
      <c r="J1181" t="n">
        <v>25</v>
      </c>
      <c r="K1181" t="n">
        <v>2</v>
      </c>
      <c r="L1181" t="n">
        <v>4</v>
      </c>
      <c r="M1181" t="n">
        <v>3</v>
      </c>
      <c r="R1181" s="15" t="n">
        <v>0</v>
      </c>
      <c r="S1181" s="15" t="n">
        <v>0</v>
      </c>
      <c r="T1181" s="15" t="n">
        <v>0</v>
      </c>
      <c r="U1181" s="15" t="n">
        <v>290400</v>
      </c>
      <c r="V1181">
        <f>IFERROR(VLOOKUP(D1181,Tablas_Equivalencia!$A$3:$B$8,2,FALSE),"Sin dato")</f>
        <v/>
      </c>
      <c r="W1181">
        <f>IFERROR(VLOOKUP(L1181,Tablas_Equivalencia!$D$3:$E$9,2,FALSE),"Sin dato")</f>
        <v/>
      </c>
      <c r="X1181">
        <f>IF(I1181=1,"Varón","Mujer")</f>
        <v/>
      </c>
      <c r="Y1181">
        <f>IFERROR(VLOOKUP(M1181,Tablas_Equivalencia!$G$3:$H$6,2,FALSE),"Sin dato")</f>
        <v/>
      </c>
      <c r="Z1181">
        <f>IF(J1181&lt;=24,"18-24","25-29")</f>
        <v/>
      </c>
      <c r="AA1181">
        <f>IF(M1181&lt;&gt;1,"",IF(P1181=2,1,0))</f>
        <v/>
      </c>
      <c r="AB1181">
        <f>IF(M1181&lt;&gt;1,"",IF(O1181&gt;=2,1,0))</f>
        <v/>
      </c>
      <c r="AC1181">
        <f>IF(M1181&lt;&gt;1,"",IF(OR(Q1181=999,Q1181=""),"",IF(OR(Q1181&lt;35,Q1181&gt;48),1,0)))</f>
        <v/>
      </c>
      <c r="AD1181">
        <f>IF(COUNT(AA1181:AC1181)&lt;3,"",SUM(AA1181:AC1181))</f>
        <v/>
      </c>
      <c r="AE1181">
        <f>IF(L1181&gt;=4,2,IF(L1181&gt;=2,1,0))</f>
        <v/>
      </c>
      <c r="AF1181">
        <f>IF(L1181&gt;=5,1,0)</f>
        <v/>
      </c>
      <c r="AG1181">
        <f>AE1181+AF1181</f>
        <v/>
      </c>
      <c r="AH1181" s="15">
        <f>IF(M1181&lt;&gt;1,"",IF(OR(R1181=-9,R1181=""),"",R1181))</f>
        <v/>
      </c>
      <c r="AI1181">
        <f>IF(M1181&lt;&gt;1,"",IF(OR(Q1181=999,Q1181=""),"",Q1181))</f>
        <v/>
      </c>
    </row>
    <row r="1182">
      <c r="A1182" t="inlineStr">
        <is>
          <t>TQRMNOP106233</t>
        </is>
      </c>
      <c r="B1182" t="n">
        <v>2025</v>
      </c>
      <c r="C1182" t="n">
        <v>1</v>
      </c>
      <c r="D1182" t="n">
        <v>44</v>
      </c>
      <c r="E1182" t="inlineStr">
        <is>
          <t>N</t>
        </is>
      </c>
      <c r="F1182" t="n">
        <v>5</v>
      </c>
      <c r="G1182" t="n">
        <v>236</v>
      </c>
      <c r="H1182" t="n">
        <v>3</v>
      </c>
      <c r="I1182" t="n">
        <v>1</v>
      </c>
      <c r="J1182" t="n">
        <v>25</v>
      </c>
      <c r="K1182" t="n">
        <v>1</v>
      </c>
      <c r="L1182" t="n">
        <v>5</v>
      </c>
      <c r="M1182" t="n">
        <v>2</v>
      </c>
      <c r="R1182" s="15" t="n">
        <v>0</v>
      </c>
      <c r="S1182" s="15" t="n">
        <v>0</v>
      </c>
      <c r="T1182" s="15" t="n">
        <v>0</v>
      </c>
      <c r="U1182" s="15" t="n">
        <v>146600</v>
      </c>
      <c r="V1182">
        <f>IFERROR(VLOOKUP(D1182,Tablas_Equivalencia!$A$3:$B$8,2,FALSE),"Sin dato")</f>
        <v/>
      </c>
      <c r="W1182">
        <f>IFERROR(VLOOKUP(L1182,Tablas_Equivalencia!$D$3:$E$9,2,FALSE),"Sin dato")</f>
        <v/>
      </c>
      <c r="X1182">
        <f>IF(I1182=1,"Varón","Mujer")</f>
        <v/>
      </c>
      <c r="Y1182">
        <f>IFERROR(VLOOKUP(M1182,Tablas_Equivalencia!$G$3:$H$6,2,FALSE),"Sin dato")</f>
        <v/>
      </c>
      <c r="Z1182">
        <f>IF(J1182&lt;=24,"18-24","25-29")</f>
        <v/>
      </c>
      <c r="AA1182">
        <f>IF(M1182&lt;&gt;1,"",IF(P1182=2,1,0))</f>
        <v/>
      </c>
      <c r="AB1182">
        <f>IF(M1182&lt;&gt;1,"",IF(O1182&gt;=2,1,0))</f>
        <v/>
      </c>
      <c r="AC1182">
        <f>IF(M1182&lt;&gt;1,"",IF(OR(Q1182=999,Q1182=""),"",IF(OR(Q1182&lt;35,Q1182&gt;48),1,0)))</f>
        <v/>
      </c>
      <c r="AD1182">
        <f>IF(COUNT(AA1182:AC1182)&lt;3,"",SUM(AA1182:AC1182))</f>
        <v/>
      </c>
      <c r="AE1182">
        <f>IF(L1182&gt;=4,2,IF(L1182&gt;=2,1,0))</f>
        <v/>
      </c>
      <c r="AF1182">
        <f>IF(L1182&gt;=5,1,0)</f>
        <v/>
      </c>
      <c r="AG1182">
        <f>AE1182+AF1182</f>
        <v/>
      </c>
      <c r="AH1182" s="15">
        <f>IF(M1182&lt;&gt;1,"",IF(OR(R1182=-9,R1182=""),"",R1182))</f>
        <v/>
      </c>
      <c r="AI1182">
        <f>IF(M1182&lt;&gt;1,"",IF(OR(Q1182=999,Q1182=""),"",Q1182))</f>
        <v/>
      </c>
    </row>
    <row r="1183">
      <c r="A1183" t="inlineStr">
        <is>
          <t>TQRMNOP106241</t>
        </is>
      </c>
      <c r="B1183" t="n">
        <v>2025</v>
      </c>
      <c r="C1183" t="n">
        <v>1</v>
      </c>
      <c r="D1183" t="n">
        <v>42</v>
      </c>
      <c r="E1183" t="inlineStr">
        <is>
          <t>S</t>
        </is>
      </c>
      <c r="F1183" t="n">
        <v>10</v>
      </c>
      <c r="G1183" t="n">
        <v>1418</v>
      </c>
      <c r="H1183" t="n">
        <v>3</v>
      </c>
      <c r="I1183" t="n">
        <v>1</v>
      </c>
      <c r="J1183" t="n">
        <v>27</v>
      </c>
      <c r="K1183" t="n">
        <v>1</v>
      </c>
      <c r="L1183" t="n">
        <v>4</v>
      </c>
      <c r="M1183" t="n">
        <v>1</v>
      </c>
      <c r="N1183" t="n">
        <v>3</v>
      </c>
      <c r="O1183" t="n">
        <v>3</v>
      </c>
      <c r="P1183" t="n">
        <v>2</v>
      </c>
      <c r="Q1183" t="n">
        <v>46</v>
      </c>
      <c r="R1183" s="15" t="n">
        <v>369000</v>
      </c>
      <c r="S1183" s="15" t="n">
        <v>0</v>
      </c>
      <c r="T1183" s="15" t="n">
        <v>369000</v>
      </c>
      <c r="U1183" s="15" t="n">
        <v>146500</v>
      </c>
      <c r="V1183">
        <f>IFERROR(VLOOKUP(D1183,Tablas_Equivalencia!$A$3:$B$8,2,FALSE),"Sin dato")</f>
        <v/>
      </c>
      <c r="W1183">
        <f>IFERROR(VLOOKUP(L1183,Tablas_Equivalencia!$D$3:$E$9,2,FALSE),"Sin dato")</f>
        <v/>
      </c>
      <c r="X1183">
        <f>IF(I1183=1,"Varón","Mujer")</f>
        <v/>
      </c>
      <c r="Y1183">
        <f>IFERROR(VLOOKUP(M1183,Tablas_Equivalencia!$G$3:$H$6,2,FALSE),"Sin dato")</f>
        <v/>
      </c>
      <c r="Z1183">
        <f>IF(J1183&lt;=24,"18-24","25-29")</f>
        <v/>
      </c>
      <c r="AA1183">
        <f>IF(M1183&lt;&gt;1,"",IF(P1183=2,1,0))</f>
        <v/>
      </c>
      <c r="AB1183">
        <f>IF(M1183&lt;&gt;1,"",IF(O1183&gt;=2,1,0))</f>
        <v/>
      </c>
      <c r="AC1183">
        <f>IF(M1183&lt;&gt;1,"",IF(OR(Q1183=999,Q1183=""),"",IF(OR(Q1183&lt;35,Q1183&gt;48),1,0)))</f>
        <v/>
      </c>
      <c r="AD1183">
        <f>IF(COUNT(AA1183:AC1183)&lt;3,"",SUM(AA1183:AC1183))</f>
        <v/>
      </c>
      <c r="AE1183">
        <f>IF(L1183&gt;=4,2,IF(L1183&gt;=2,1,0))</f>
        <v/>
      </c>
      <c r="AF1183">
        <f>IF(L1183&gt;=5,1,0)</f>
        <v/>
      </c>
      <c r="AG1183">
        <f>AE1183+AF1183</f>
        <v/>
      </c>
      <c r="AH1183" s="15">
        <f>IF(M1183&lt;&gt;1,"",IF(OR(R1183=-9,R1183=""),"",R1183))</f>
        <v/>
      </c>
      <c r="AI1183">
        <f>IF(M1183&lt;&gt;1,"",IF(OR(Q1183=999,Q1183=""),"",Q1183))</f>
        <v/>
      </c>
    </row>
    <row r="1184">
      <c r="A1184" t="inlineStr">
        <is>
          <t>TQRMNOP106246</t>
        </is>
      </c>
      <c r="B1184" t="n">
        <v>2025</v>
      </c>
      <c r="C1184" t="n">
        <v>1</v>
      </c>
      <c r="D1184" t="n">
        <v>41</v>
      </c>
      <c r="E1184" t="inlineStr">
        <is>
          <t>N</t>
        </is>
      </c>
      <c r="F1184" t="n">
        <v>12</v>
      </c>
      <c r="G1184" t="n">
        <v>1894</v>
      </c>
      <c r="H1184" t="n">
        <v>3</v>
      </c>
      <c r="I1184" t="n">
        <v>2</v>
      </c>
      <c r="J1184" t="n">
        <v>19</v>
      </c>
      <c r="K1184" t="n">
        <v>1</v>
      </c>
      <c r="L1184" t="n">
        <v>5</v>
      </c>
      <c r="M1184" t="n">
        <v>3</v>
      </c>
      <c r="R1184" s="15" t="n">
        <v>0</v>
      </c>
      <c r="S1184" s="15" t="n">
        <v>0</v>
      </c>
      <c r="T1184" s="15" t="n">
        <v>0</v>
      </c>
      <c r="U1184" s="15" t="n">
        <v>124500</v>
      </c>
      <c r="V1184">
        <f>IFERROR(VLOOKUP(D1184,Tablas_Equivalencia!$A$3:$B$8,2,FALSE),"Sin dato")</f>
        <v/>
      </c>
      <c r="W1184">
        <f>IFERROR(VLOOKUP(L1184,Tablas_Equivalencia!$D$3:$E$9,2,FALSE),"Sin dato")</f>
        <v/>
      </c>
      <c r="X1184">
        <f>IF(I1184=1,"Varón","Mujer")</f>
        <v/>
      </c>
      <c r="Y1184">
        <f>IFERROR(VLOOKUP(M1184,Tablas_Equivalencia!$G$3:$H$6,2,FALSE),"Sin dato")</f>
        <v/>
      </c>
      <c r="Z1184">
        <f>IF(J1184&lt;=24,"18-24","25-29")</f>
        <v/>
      </c>
      <c r="AA1184">
        <f>IF(M1184&lt;&gt;1,"",IF(P1184=2,1,0))</f>
        <v/>
      </c>
      <c r="AB1184">
        <f>IF(M1184&lt;&gt;1,"",IF(O1184&gt;=2,1,0))</f>
        <v/>
      </c>
      <c r="AC1184">
        <f>IF(M1184&lt;&gt;1,"",IF(OR(Q1184=999,Q1184=""),"",IF(OR(Q1184&lt;35,Q1184&gt;48),1,0)))</f>
        <v/>
      </c>
      <c r="AD1184">
        <f>IF(COUNT(AA1184:AC1184)&lt;3,"",SUM(AA1184:AC1184))</f>
        <v/>
      </c>
      <c r="AE1184">
        <f>IF(L1184&gt;=4,2,IF(L1184&gt;=2,1,0))</f>
        <v/>
      </c>
      <c r="AF1184">
        <f>IF(L1184&gt;=5,1,0)</f>
        <v/>
      </c>
      <c r="AG1184">
        <f>AE1184+AF1184</f>
        <v/>
      </c>
      <c r="AH1184" s="15">
        <f>IF(M1184&lt;&gt;1,"",IF(OR(R1184=-9,R1184=""),"",R1184))</f>
        <v/>
      </c>
      <c r="AI1184">
        <f>IF(M1184&lt;&gt;1,"",IF(OR(Q1184=999,Q1184=""),"",Q1184))</f>
        <v/>
      </c>
    </row>
    <row r="1185">
      <c r="A1185" t="inlineStr">
        <is>
          <t>TQRMNOP106248</t>
        </is>
      </c>
      <c r="B1185" t="n">
        <v>2025</v>
      </c>
      <c r="C1185" t="n">
        <v>1</v>
      </c>
      <c r="D1185" t="n">
        <v>1</v>
      </c>
      <c r="E1185" t="inlineStr">
        <is>
          <t>S</t>
        </is>
      </c>
      <c r="F1185" t="n">
        <v>33</v>
      </c>
      <c r="G1185" t="n">
        <v>1229</v>
      </c>
      <c r="H1185" t="n">
        <v>3</v>
      </c>
      <c r="I1185" t="n">
        <v>1</v>
      </c>
      <c r="J1185" t="n">
        <v>18</v>
      </c>
      <c r="K1185" t="n">
        <v>2</v>
      </c>
      <c r="L1185" t="n">
        <v>5</v>
      </c>
      <c r="M1185" t="n">
        <v>3</v>
      </c>
      <c r="R1185" s="15" t="n">
        <v>0</v>
      </c>
      <c r="S1185" s="15" t="n">
        <v>0</v>
      </c>
      <c r="T1185" s="15" t="n">
        <v>0</v>
      </c>
      <c r="U1185" s="15" t="n">
        <v>210300</v>
      </c>
      <c r="V1185">
        <f>IFERROR(VLOOKUP(D1185,Tablas_Equivalencia!$A$3:$B$8,2,FALSE),"Sin dato")</f>
        <v/>
      </c>
      <c r="W1185">
        <f>IFERROR(VLOOKUP(L1185,Tablas_Equivalencia!$D$3:$E$9,2,FALSE),"Sin dato")</f>
        <v/>
      </c>
      <c r="X1185">
        <f>IF(I1185=1,"Varón","Mujer")</f>
        <v/>
      </c>
      <c r="Y1185">
        <f>IFERROR(VLOOKUP(M1185,Tablas_Equivalencia!$G$3:$H$6,2,FALSE),"Sin dato")</f>
        <v/>
      </c>
      <c r="Z1185">
        <f>IF(J1185&lt;=24,"18-24","25-29")</f>
        <v/>
      </c>
      <c r="AA1185">
        <f>IF(M1185&lt;&gt;1,"",IF(P1185=2,1,0))</f>
        <v/>
      </c>
      <c r="AB1185">
        <f>IF(M1185&lt;&gt;1,"",IF(O1185&gt;=2,1,0))</f>
        <v/>
      </c>
      <c r="AC1185">
        <f>IF(M1185&lt;&gt;1,"",IF(OR(Q1185=999,Q1185=""),"",IF(OR(Q1185&lt;35,Q1185&gt;48),1,0)))</f>
        <v/>
      </c>
      <c r="AD1185">
        <f>IF(COUNT(AA1185:AC1185)&lt;3,"",SUM(AA1185:AC1185))</f>
        <v/>
      </c>
      <c r="AE1185">
        <f>IF(L1185&gt;=4,2,IF(L1185&gt;=2,1,0))</f>
        <v/>
      </c>
      <c r="AF1185">
        <f>IF(L1185&gt;=5,1,0)</f>
        <v/>
      </c>
      <c r="AG1185">
        <f>AE1185+AF1185</f>
        <v/>
      </c>
      <c r="AH1185" s="15">
        <f>IF(M1185&lt;&gt;1,"",IF(OR(R1185=-9,R1185=""),"",R1185))</f>
        <v/>
      </c>
      <c r="AI1185">
        <f>IF(M1185&lt;&gt;1,"",IF(OR(Q1185=999,Q1185=""),"",Q1185))</f>
        <v/>
      </c>
    </row>
    <row r="1186">
      <c r="A1186" t="inlineStr">
        <is>
          <t>TQRMNOP106258</t>
        </is>
      </c>
      <c r="B1186" t="n">
        <v>2025</v>
      </c>
      <c r="C1186" t="n">
        <v>1</v>
      </c>
      <c r="D1186" t="n">
        <v>1</v>
      </c>
      <c r="E1186" t="inlineStr">
        <is>
          <t>S</t>
        </is>
      </c>
      <c r="F1186" t="n">
        <v>33</v>
      </c>
      <c r="G1186" t="n">
        <v>306</v>
      </c>
      <c r="H1186" t="n">
        <v>1</v>
      </c>
      <c r="I1186" t="n">
        <v>2</v>
      </c>
      <c r="J1186" t="n">
        <v>28</v>
      </c>
      <c r="K1186" t="n">
        <v>2</v>
      </c>
      <c r="L1186" t="n">
        <v>4</v>
      </c>
      <c r="M1186" t="n">
        <v>1</v>
      </c>
      <c r="N1186" t="n">
        <v>3</v>
      </c>
      <c r="O1186" t="n">
        <v>2</v>
      </c>
      <c r="P1186" t="n">
        <v>2</v>
      </c>
      <c r="Q1186" t="n">
        <v>48</v>
      </c>
      <c r="R1186" s="15" t="n">
        <v>488000</v>
      </c>
      <c r="S1186" s="15" t="n">
        <v>0</v>
      </c>
      <c r="T1186" s="15" t="n">
        <v>488000</v>
      </c>
      <c r="U1186" s="15" t="n">
        <v>65500</v>
      </c>
      <c r="V1186">
        <f>IFERROR(VLOOKUP(D1186,Tablas_Equivalencia!$A$3:$B$8,2,FALSE),"Sin dato")</f>
        <v/>
      </c>
      <c r="W1186">
        <f>IFERROR(VLOOKUP(L1186,Tablas_Equivalencia!$D$3:$E$9,2,FALSE),"Sin dato")</f>
        <v/>
      </c>
      <c r="X1186">
        <f>IF(I1186=1,"Varón","Mujer")</f>
        <v/>
      </c>
      <c r="Y1186">
        <f>IFERROR(VLOOKUP(M1186,Tablas_Equivalencia!$G$3:$H$6,2,FALSE),"Sin dato")</f>
        <v/>
      </c>
      <c r="Z1186">
        <f>IF(J1186&lt;=24,"18-24","25-29")</f>
        <v/>
      </c>
      <c r="AA1186">
        <f>IF(M1186&lt;&gt;1,"",IF(P1186=2,1,0))</f>
        <v/>
      </c>
      <c r="AB1186">
        <f>IF(M1186&lt;&gt;1,"",IF(O1186&gt;=2,1,0))</f>
        <v/>
      </c>
      <c r="AC1186">
        <f>IF(M1186&lt;&gt;1,"",IF(OR(Q1186=999,Q1186=""),"",IF(OR(Q1186&lt;35,Q1186&gt;48),1,0)))</f>
        <v/>
      </c>
      <c r="AD1186">
        <f>IF(COUNT(AA1186:AC1186)&lt;3,"",SUM(AA1186:AC1186))</f>
        <v/>
      </c>
      <c r="AE1186">
        <f>IF(L1186&gt;=4,2,IF(L1186&gt;=2,1,0))</f>
        <v/>
      </c>
      <c r="AF1186">
        <f>IF(L1186&gt;=5,1,0)</f>
        <v/>
      </c>
      <c r="AG1186">
        <f>AE1186+AF1186</f>
        <v/>
      </c>
      <c r="AH1186" s="15">
        <f>IF(M1186&lt;&gt;1,"",IF(OR(R1186=-9,R1186=""),"",R1186))</f>
        <v/>
      </c>
      <c r="AI1186">
        <f>IF(M1186&lt;&gt;1,"",IF(OR(Q1186=999,Q1186=""),"",Q1186))</f>
        <v/>
      </c>
    </row>
    <row r="1187">
      <c r="A1187" t="inlineStr">
        <is>
          <t>TQRMNOP106261</t>
        </is>
      </c>
      <c r="B1187" t="n">
        <v>2025</v>
      </c>
      <c r="C1187" t="n">
        <v>1</v>
      </c>
      <c r="D1187" t="n">
        <v>1</v>
      </c>
      <c r="E1187" t="inlineStr">
        <is>
          <t>S</t>
        </is>
      </c>
      <c r="F1187" t="n">
        <v>32</v>
      </c>
      <c r="G1187" t="n">
        <v>1069</v>
      </c>
      <c r="H1187" t="n">
        <v>3</v>
      </c>
      <c r="I1187" t="n">
        <v>1</v>
      </c>
      <c r="J1187" t="n">
        <v>22</v>
      </c>
      <c r="K1187" t="n">
        <v>1</v>
      </c>
      <c r="L1187" t="n">
        <v>5</v>
      </c>
      <c r="M1187" t="n">
        <v>2</v>
      </c>
      <c r="R1187" s="15" t="n">
        <v>0</v>
      </c>
      <c r="S1187" s="15" t="n">
        <v>0</v>
      </c>
      <c r="T1187" s="15" t="n">
        <v>0</v>
      </c>
      <c r="U1187" s="15" t="n">
        <v>78800</v>
      </c>
      <c r="V1187">
        <f>IFERROR(VLOOKUP(D1187,Tablas_Equivalencia!$A$3:$B$8,2,FALSE),"Sin dato")</f>
        <v/>
      </c>
      <c r="W1187">
        <f>IFERROR(VLOOKUP(L1187,Tablas_Equivalencia!$D$3:$E$9,2,FALSE),"Sin dato")</f>
        <v/>
      </c>
      <c r="X1187">
        <f>IF(I1187=1,"Varón","Mujer")</f>
        <v/>
      </c>
      <c r="Y1187">
        <f>IFERROR(VLOOKUP(M1187,Tablas_Equivalencia!$G$3:$H$6,2,FALSE),"Sin dato")</f>
        <v/>
      </c>
      <c r="Z1187">
        <f>IF(J1187&lt;=24,"18-24","25-29")</f>
        <v/>
      </c>
      <c r="AA1187">
        <f>IF(M1187&lt;&gt;1,"",IF(P1187=2,1,0))</f>
        <v/>
      </c>
      <c r="AB1187">
        <f>IF(M1187&lt;&gt;1,"",IF(O1187&gt;=2,1,0))</f>
        <v/>
      </c>
      <c r="AC1187">
        <f>IF(M1187&lt;&gt;1,"",IF(OR(Q1187=999,Q1187=""),"",IF(OR(Q1187&lt;35,Q1187&gt;48),1,0)))</f>
        <v/>
      </c>
      <c r="AD1187">
        <f>IF(COUNT(AA1187:AC1187)&lt;3,"",SUM(AA1187:AC1187))</f>
        <v/>
      </c>
      <c r="AE1187">
        <f>IF(L1187&gt;=4,2,IF(L1187&gt;=2,1,0))</f>
        <v/>
      </c>
      <c r="AF1187">
        <f>IF(L1187&gt;=5,1,0)</f>
        <v/>
      </c>
      <c r="AG1187">
        <f>AE1187+AF1187</f>
        <v/>
      </c>
      <c r="AH1187" s="15">
        <f>IF(M1187&lt;&gt;1,"",IF(OR(R1187=-9,R1187=""),"",R1187))</f>
        <v/>
      </c>
      <c r="AI1187">
        <f>IF(M1187&lt;&gt;1,"",IF(OR(Q1187=999,Q1187=""),"",Q1187))</f>
        <v/>
      </c>
    </row>
    <row r="1188">
      <c r="A1188" t="inlineStr">
        <is>
          <t>TQRMNOP106262</t>
        </is>
      </c>
      <c r="B1188" t="n">
        <v>2025</v>
      </c>
      <c r="C1188" t="n">
        <v>1</v>
      </c>
      <c r="D1188" t="n">
        <v>42</v>
      </c>
      <c r="E1188" t="inlineStr">
        <is>
          <t>N</t>
        </is>
      </c>
      <c r="F1188" t="n">
        <v>27</v>
      </c>
      <c r="G1188" t="n">
        <v>1094</v>
      </c>
      <c r="H1188" t="n">
        <v>3</v>
      </c>
      <c r="I1188" t="n">
        <v>1</v>
      </c>
      <c r="J1188" t="n">
        <v>27</v>
      </c>
      <c r="K1188" t="n">
        <v>1</v>
      </c>
      <c r="L1188" t="n">
        <v>3</v>
      </c>
      <c r="M1188" t="n">
        <v>1</v>
      </c>
      <c r="N1188" t="n">
        <v>3</v>
      </c>
      <c r="O1188" t="n">
        <v>1</v>
      </c>
      <c r="P1188" t="n">
        <v>1</v>
      </c>
      <c r="Q1188" t="n">
        <v>43</v>
      </c>
      <c r="R1188" s="15" t="n">
        <v>445000</v>
      </c>
      <c r="S1188" s="15" t="n">
        <v>0</v>
      </c>
      <c r="T1188" s="15" t="n">
        <v>445000</v>
      </c>
      <c r="U1188" s="15" t="n">
        <v>451900</v>
      </c>
      <c r="V1188">
        <f>IFERROR(VLOOKUP(D1188,Tablas_Equivalencia!$A$3:$B$8,2,FALSE),"Sin dato")</f>
        <v/>
      </c>
      <c r="W1188">
        <f>IFERROR(VLOOKUP(L1188,Tablas_Equivalencia!$D$3:$E$9,2,FALSE),"Sin dato")</f>
        <v/>
      </c>
      <c r="X1188">
        <f>IF(I1188=1,"Varón","Mujer")</f>
        <v/>
      </c>
      <c r="Y1188">
        <f>IFERROR(VLOOKUP(M1188,Tablas_Equivalencia!$G$3:$H$6,2,FALSE),"Sin dato")</f>
        <v/>
      </c>
      <c r="Z1188">
        <f>IF(J1188&lt;=24,"18-24","25-29")</f>
        <v/>
      </c>
      <c r="AA1188">
        <f>IF(M1188&lt;&gt;1,"",IF(P1188=2,1,0))</f>
        <v/>
      </c>
      <c r="AB1188">
        <f>IF(M1188&lt;&gt;1,"",IF(O1188&gt;=2,1,0))</f>
        <v/>
      </c>
      <c r="AC1188">
        <f>IF(M1188&lt;&gt;1,"",IF(OR(Q1188=999,Q1188=""),"",IF(OR(Q1188&lt;35,Q1188&gt;48),1,0)))</f>
        <v/>
      </c>
      <c r="AD1188">
        <f>IF(COUNT(AA1188:AC1188)&lt;3,"",SUM(AA1188:AC1188))</f>
        <v/>
      </c>
      <c r="AE1188">
        <f>IF(L1188&gt;=4,2,IF(L1188&gt;=2,1,0))</f>
        <v/>
      </c>
      <c r="AF1188">
        <f>IF(L1188&gt;=5,1,0)</f>
        <v/>
      </c>
      <c r="AG1188">
        <f>AE1188+AF1188</f>
        <v/>
      </c>
      <c r="AH1188" s="15">
        <f>IF(M1188&lt;&gt;1,"",IF(OR(R1188=-9,R1188=""),"",R1188))</f>
        <v/>
      </c>
      <c r="AI1188">
        <f>IF(M1188&lt;&gt;1,"",IF(OR(Q1188=999,Q1188=""),"",Q1188))</f>
        <v/>
      </c>
    </row>
    <row r="1189">
      <c r="A1189" t="inlineStr">
        <is>
          <t>TQRMNOP106267</t>
        </is>
      </c>
      <c r="B1189" t="n">
        <v>2025</v>
      </c>
      <c r="C1189" t="n">
        <v>1</v>
      </c>
      <c r="D1189" t="n">
        <v>42</v>
      </c>
      <c r="E1189" t="inlineStr">
        <is>
          <t>N</t>
        </is>
      </c>
      <c r="F1189" t="n">
        <v>25</v>
      </c>
      <c r="G1189" t="n">
        <v>1327</v>
      </c>
      <c r="H1189" t="n">
        <v>3</v>
      </c>
      <c r="I1189" t="n">
        <v>1</v>
      </c>
      <c r="J1189" t="n">
        <v>20</v>
      </c>
      <c r="K1189" t="n">
        <v>2</v>
      </c>
      <c r="L1189" t="n">
        <v>2</v>
      </c>
      <c r="M1189" t="n">
        <v>2</v>
      </c>
      <c r="R1189" s="15" t="n">
        <v>0</v>
      </c>
      <c r="S1189" s="15" t="n">
        <v>0</v>
      </c>
      <c r="T1189" s="15" t="n">
        <v>0</v>
      </c>
      <c r="U1189" s="15" t="n">
        <v>297300</v>
      </c>
      <c r="V1189">
        <f>IFERROR(VLOOKUP(D1189,Tablas_Equivalencia!$A$3:$B$8,2,FALSE),"Sin dato")</f>
        <v/>
      </c>
      <c r="W1189">
        <f>IFERROR(VLOOKUP(L1189,Tablas_Equivalencia!$D$3:$E$9,2,FALSE),"Sin dato")</f>
        <v/>
      </c>
      <c r="X1189">
        <f>IF(I1189=1,"Varón","Mujer")</f>
        <v/>
      </c>
      <c r="Y1189">
        <f>IFERROR(VLOOKUP(M1189,Tablas_Equivalencia!$G$3:$H$6,2,FALSE),"Sin dato")</f>
        <v/>
      </c>
      <c r="Z1189">
        <f>IF(J1189&lt;=24,"18-24","25-29")</f>
        <v/>
      </c>
      <c r="AA1189">
        <f>IF(M1189&lt;&gt;1,"",IF(P1189=2,1,0))</f>
        <v/>
      </c>
      <c r="AB1189">
        <f>IF(M1189&lt;&gt;1,"",IF(O1189&gt;=2,1,0))</f>
        <v/>
      </c>
      <c r="AC1189">
        <f>IF(M1189&lt;&gt;1,"",IF(OR(Q1189=999,Q1189=""),"",IF(OR(Q1189&lt;35,Q1189&gt;48),1,0)))</f>
        <v/>
      </c>
      <c r="AD1189">
        <f>IF(COUNT(AA1189:AC1189)&lt;3,"",SUM(AA1189:AC1189))</f>
        <v/>
      </c>
      <c r="AE1189">
        <f>IF(L1189&gt;=4,2,IF(L1189&gt;=2,1,0))</f>
        <v/>
      </c>
      <c r="AF1189">
        <f>IF(L1189&gt;=5,1,0)</f>
        <v/>
      </c>
      <c r="AG1189">
        <f>AE1189+AF1189</f>
        <v/>
      </c>
      <c r="AH1189" s="15">
        <f>IF(M1189&lt;&gt;1,"",IF(OR(R1189=-9,R1189=""),"",R1189))</f>
        <v/>
      </c>
      <c r="AI1189">
        <f>IF(M1189&lt;&gt;1,"",IF(OR(Q1189=999,Q1189=""),"",Q1189))</f>
        <v/>
      </c>
    </row>
    <row r="1190">
      <c r="A1190" t="inlineStr">
        <is>
          <t>TQRMNOP106274</t>
        </is>
      </c>
      <c r="B1190" t="n">
        <v>2025</v>
      </c>
      <c r="C1190" t="n">
        <v>1</v>
      </c>
      <c r="D1190" t="n">
        <v>1</v>
      </c>
      <c r="E1190" t="inlineStr">
        <is>
          <t>S</t>
        </is>
      </c>
      <c r="F1190" t="n">
        <v>32</v>
      </c>
      <c r="G1190" t="n">
        <v>1092</v>
      </c>
      <c r="H1190" t="n">
        <v>3</v>
      </c>
      <c r="I1190" t="n">
        <v>1</v>
      </c>
      <c r="J1190" t="n">
        <v>23</v>
      </c>
      <c r="K1190" t="n">
        <v>2</v>
      </c>
      <c r="L1190" t="n">
        <v>6</v>
      </c>
      <c r="M1190" t="n">
        <v>1</v>
      </c>
      <c r="N1190" t="n">
        <v>3</v>
      </c>
      <c r="O1190" t="n">
        <v>1</v>
      </c>
      <c r="P1190" t="n">
        <v>1</v>
      </c>
      <c r="Q1190" t="n">
        <v>58</v>
      </c>
      <c r="R1190" s="15" t="n">
        <v>455000</v>
      </c>
      <c r="S1190" s="15" t="n">
        <v>0</v>
      </c>
      <c r="T1190" s="15" t="n">
        <v>455000</v>
      </c>
      <c r="U1190" s="15" t="n">
        <v>318500</v>
      </c>
      <c r="V1190">
        <f>IFERROR(VLOOKUP(D1190,Tablas_Equivalencia!$A$3:$B$8,2,FALSE),"Sin dato")</f>
        <v/>
      </c>
      <c r="W1190">
        <f>IFERROR(VLOOKUP(L1190,Tablas_Equivalencia!$D$3:$E$9,2,FALSE),"Sin dato")</f>
        <v/>
      </c>
      <c r="X1190">
        <f>IF(I1190=1,"Varón","Mujer")</f>
        <v/>
      </c>
      <c r="Y1190">
        <f>IFERROR(VLOOKUP(M1190,Tablas_Equivalencia!$G$3:$H$6,2,FALSE),"Sin dato")</f>
        <v/>
      </c>
      <c r="Z1190">
        <f>IF(J1190&lt;=24,"18-24","25-29")</f>
        <v/>
      </c>
      <c r="AA1190">
        <f>IF(M1190&lt;&gt;1,"",IF(P1190=2,1,0))</f>
        <v/>
      </c>
      <c r="AB1190">
        <f>IF(M1190&lt;&gt;1,"",IF(O1190&gt;=2,1,0))</f>
        <v/>
      </c>
      <c r="AC1190">
        <f>IF(M1190&lt;&gt;1,"",IF(OR(Q1190=999,Q1190=""),"",IF(OR(Q1190&lt;35,Q1190&gt;48),1,0)))</f>
        <v/>
      </c>
      <c r="AD1190">
        <f>IF(COUNT(AA1190:AC1190)&lt;3,"",SUM(AA1190:AC1190))</f>
        <v/>
      </c>
      <c r="AE1190">
        <f>IF(L1190&gt;=4,2,IF(L1190&gt;=2,1,0))</f>
        <v/>
      </c>
      <c r="AF1190">
        <f>IF(L1190&gt;=5,1,0)</f>
        <v/>
      </c>
      <c r="AG1190">
        <f>AE1190+AF1190</f>
        <v/>
      </c>
      <c r="AH1190" s="15">
        <f>IF(M1190&lt;&gt;1,"",IF(OR(R1190=-9,R1190=""),"",R1190))</f>
        <v/>
      </c>
      <c r="AI1190">
        <f>IF(M1190&lt;&gt;1,"",IF(OR(Q1190=999,Q1190=""),"",Q1190))</f>
        <v/>
      </c>
    </row>
    <row r="1191">
      <c r="A1191" t="inlineStr">
        <is>
          <t>TQRMNOP106275</t>
        </is>
      </c>
      <c r="B1191" t="n">
        <v>2025</v>
      </c>
      <c r="C1191" t="n">
        <v>1</v>
      </c>
      <c r="D1191" t="n">
        <v>1</v>
      </c>
      <c r="E1191" t="inlineStr">
        <is>
          <t>S</t>
        </is>
      </c>
      <c r="F1191" t="n">
        <v>33</v>
      </c>
      <c r="G1191" t="n">
        <v>1282</v>
      </c>
      <c r="H1191" t="n">
        <v>1</v>
      </c>
      <c r="I1191" t="n">
        <v>2</v>
      </c>
      <c r="J1191" t="n">
        <v>28</v>
      </c>
      <c r="K1191" t="n">
        <v>1</v>
      </c>
      <c r="L1191" t="n">
        <v>5</v>
      </c>
      <c r="M1191" t="n">
        <v>3</v>
      </c>
      <c r="R1191" s="15" t="n">
        <v>0</v>
      </c>
      <c r="S1191" s="15" t="n">
        <v>0</v>
      </c>
      <c r="T1191" s="15" t="n">
        <v>0</v>
      </c>
      <c r="U1191" s="15" t="n">
        <v>99800</v>
      </c>
      <c r="V1191">
        <f>IFERROR(VLOOKUP(D1191,Tablas_Equivalencia!$A$3:$B$8,2,FALSE),"Sin dato")</f>
        <v/>
      </c>
      <c r="W1191">
        <f>IFERROR(VLOOKUP(L1191,Tablas_Equivalencia!$D$3:$E$9,2,FALSE),"Sin dato")</f>
        <v/>
      </c>
      <c r="X1191">
        <f>IF(I1191=1,"Varón","Mujer")</f>
        <v/>
      </c>
      <c r="Y1191">
        <f>IFERROR(VLOOKUP(M1191,Tablas_Equivalencia!$G$3:$H$6,2,FALSE),"Sin dato")</f>
        <v/>
      </c>
      <c r="Z1191">
        <f>IF(J1191&lt;=24,"18-24","25-29")</f>
        <v/>
      </c>
      <c r="AA1191">
        <f>IF(M1191&lt;&gt;1,"",IF(P1191=2,1,0))</f>
        <v/>
      </c>
      <c r="AB1191">
        <f>IF(M1191&lt;&gt;1,"",IF(O1191&gt;=2,1,0))</f>
        <v/>
      </c>
      <c r="AC1191">
        <f>IF(M1191&lt;&gt;1,"",IF(OR(Q1191=999,Q1191=""),"",IF(OR(Q1191&lt;35,Q1191&gt;48),1,0)))</f>
        <v/>
      </c>
      <c r="AD1191">
        <f>IF(COUNT(AA1191:AC1191)&lt;3,"",SUM(AA1191:AC1191))</f>
        <v/>
      </c>
      <c r="AE1191">
        <f>IF(L1191&gt;=4,2,IF(L1191&gt;=2,1,0))</f>
        <v/>
      </c>
      <c r="AF1191">
        <f>IF(L1191&gt;=5,1,0)</f>
        <v/>
      </c>
      <c r="AG1191">
        <f>AE1191+AF1191</f>
        <v/>
      </c>
      <c r="AH1191" s="15">
        <f>IF(M1191&lt;&gt;1,"",IF(OR(R1191=-9,R1191=""),"",R1191))</f>
        <v/>
      </c>
      <c r="AI1191">
        <f>IF(M1191&lt;&gt;1,"",IF(OR(Q1191=999,Q1191=""),"",Q1191))</f>
        <v/>
      </c>
    </row>
    <row r="1192">
      <c r="A1192" t="inlineStr">
        <is>
          <t>TQRMNOP106277</t>
        </is>
      </c>
      <c r="B1192" t="n">
        <v>2025</v>
      </c>
      <c r="C1192" t="n">
        <v>1</v>
      </c>
      <c r="D1192" t="n">
        <v>40</v>
      </c>
      <c r="E1192" t="inlineStr">
        <is>
          <t>N</t>
        </is>
      </c>
      <c r="F1192" t="n">
        <v>22</v>
      </c>
      <c r="G1192" t="n">
        <v>1627</v>
      </c>
      <c r="H1192" t="n">
        <v>3</v>
      </c>
      <c r="I1192" t="n">
        <v>2</v>
      </c>
      <c r="J1192" t="n">
        <v>20</v>
      </c>
      <c r="K1192" t="n">
        <v>2</v>
      </c>
      <c r="L1192" t="n">
        <v>3</v>
      </c>
      <c r="M1192" t="n">
        <v>1</v>
      </c>
      <c r="N1192" t="n">
        <v>2</v>
      </c>
      <c r="O1192" t="n">
        <v>1</v>
      </c>
      <c r="P1192" t="n">
        <v>2</v>
      </c>
      <c r="Q1192" t="n">
        <v>54</v>
      </c>
      <c r="R1192" s="15" t="n">
        <v>182000</v>
      </c>
      <c r="S1192" s="15" t="n">
        <v>60000</v>
      </c>
      <c r="T1192" s="15" t="n">
        <v>242000</v>
      </c>
      <c r="U1192" s="15" t="n">
        <v>265300</v>
      </c>
      <c r="V1192">
        <f>IFERROR(VLOOKUP(D1192,Tablas_Equivalencia!$A$3:$B$8,2,FALSE),"Sin dato")</f>
        <v/>
      </c>
      <c r="W1192">
        <f>IFERROR(VLOOKUP(L1192,Tablas_Equivalencia!$D$3:$E$9,2,FALSE),"Sin dato")</f>
        <v/>
      </c>
      <c r="X1192">
        <f>IF(I1192=1,"Varón","Mujer")</f>
        <v/>
      </c>
      <c r="Y1192">
        <f>IFERROR(VLOOKUP(M1192,Tablas_Equivalencia!$G$3:$H$6,2,FALSE),"Sin dato")</f>
        <v/>
      </c>
      <c r="Z1192">
        <f>IF(J1192&lt;=24,"18-24","25-29")</f>
        <v/>
      </c>
      <c r="AA1192">
        <f>IF(M1192&lt;&gt;1,"",IF(P1192=2,1,0))</f>
        <v/>
      </c>
      <c r="AB1192">
        <f>IF(M1192&lt;&gt;1,"",IF(O1192&gt;=2,1,0))</f>
        <v/>
      </c>
      <c r="AC1192">
        <f>IF(M1192&lt;&gt;1,"",IF(OR(Q1192=999,Q1192=""),"",IF(OR(Q1192&lt;35,Q1192&gt;48),1,0)))</f>
        <v/>
      </c>
      <c r="AD1192">
        <f>IF(COUNT(AA1192:AC1192)&lt;3,"",SUM(AA1192:AC1192))</f>
        <v/>
      </c>
      <c r="AE1192">
        <f>IF(L1192&gt;=4,2,IF(L1192&gt;=2,1,0))</f>
        <v/>
      </c>
      <c r="AF1192">
        <f>IF(L1192&gt;=5,1,0)</f>
        <v/>
      </c>
      <c r="AG1192">
        <f>AE1192+AF1192</f>
        <v/>
      </c>
      <c r="AH1192" s="15">
        <f>IF(M1192&lt;&gt;1,"",IF(OR(R1192=-9,R1192=""),"",R1192))</f>
        <v/>
      </c>
      <c r="AI1192">
        <f>IF(M1192&lt;&gt;1,"",IF(OR(Q1192=999,Q1192=""),"",Q1192))</f>
        <v/>
      </c>
    </row>
    <row r="1193">
      <c r="A1193" t="inlineStr">
        <is>
          <t>TQRMNOP106287</t>
        </is>
      </c>
      <c r="B1193" t="n">
        <v>2025</v>
      </c>
      <c r="C1193" t="n">
        <v>1</v>
      </c>
      <c r="D1193" t="n">
        <v>1</v>
      </c>
      <c r="E1193" t="inlineStr">
        <is>
          <t>S</t>
        </is>
      </c>
      <c r="F1193" t="n">
        <v>32</v>
      </c>
      <c r="G1193" t="n">
        <v>465</v>
      </c>
      <c r="H1193" t="n">
        <v>2</v>
      </c>
      <c r="I1193" t="n">
        <v>2</v>
      </c>
      <c r="J1193" t="n">
        <v>19</v>
      </c>
      <c r="K1193" t="n">
        <v>1</v>
      </c>
      <c r="L1193" t="n">
        <v>7</v>
      </c>
      <c r="M1193" t="n">
        <v>3</v>
      </c>
      <c r="R1193" s="15" t="n">
        <v>0</v>
      </c>
      <c r="S1193" s="15" t="n">
        <v>0</v>
      </c>
      <c r="T1193" s="15" t="n">
        <v>0</v>
      </c>
      <c r="U1193" s="15" t="n">
        <v>162800</v>
      </c>
      <c r="V1193">
        <f>IFERROR(VLOOKUP(D1193,Tablas_Equivalencia!$A$3:$B$8,2,FALSE),"Sin dato")</f>
        <v/>
      </c>
      <c r="W1193">
        <f>IFERROR(VLOOKUP(L1193,Tablas_Equivalencia!$D$3:$E$9,2,FALSE),"Sin dato")</f>
        <v/>
      </c>
      <c r="X1193">
        <f>IF(I1193=1,"Varón","Mujer")</f>
        <v/>
      </c>
      <c r="Y1193">
        <f>IFERROR(VLOOKUP(M1193,Tablas_Equivalencia!$G$3:$H$6,2,FALSE),"Sin dato")</f>
        <v/>
      </c>
      <c r="Z1193">
        <f>IF(J1193&lt;=24,"18-24","25-29")</f>
        <v/>
      </c>
      <c r="AA1193">
        <f>IF(M1193&lt;&gt;1,"",IF(P1193=2,1,0))</f>
        <v/>
      </c>
      <c r="AB1193">
        <f>IF(M1193&lt;&gt;1,"",IF(O1193&gt;=2,1,0))</f>
        <v/>
      </c>
      <c r="AC1193">
        <f>IF(M1193&lt;&gt;1,"",IF(OR(Q1193=999,Q1193=""),"",IF(OR(Q1193&lt;35,Q1193&gt;48),1,0)))</f>
        <v/>
      </c>
      <c r="AD1193">
        <f>IF(COUNT(AA1193:AC1193)&lt;3,"",SUM(AA1193:AC1193))</f>
        <v/>
      </c>
      <c r="AE1193">
        <f>IF(L1193&gt;=4,2,IF(L1193&gt;=2,1,0))</f>
        <v/>
      </c>
      <c r="AF1193">
        <f>IF(L1193&gt;=5,1,0)</f>
        <v/>
      </c>
      <c r="AG1193">
        <f>AE1193+AF1193</f>
        <v/>
      </c>
      <c r="AH1193" s="15">
        <f>IF(M1193&lt;&gt;1,"",IF(OR(R1193=-9,R1193=""),"",R1193))</f>
        <v/>
      </c>
      <c r="AI1193">
        <f>IF(M1193&lt;&gt;1,"",IF(OR(Q1193=999,Q1193=""),"",Q1193))</f>
        <v/>
      </c>
    </row>
    <row r="1194">
      <c r="A1194" t="inlineStr">
        <is>
          <t>TQRMNOP106288</t>
        </is>
      </c>
      <c r="B1194" t="n">
        <v>2025</v>
      </c>
      <c r="C1194" t="n">
        <v>1</v>
      </c>
      <c r="D1194" t="n">
        <v>41</v>
      </c>
      <c r="E1194" t="inlineStr">
        <is>
          <t>S</t>
        </is>
      </c>
      <c r="F1194" t="n">
        <v>8</v>
      </c>
      <c r="G1194" t="n">
        <v>618</v>
      </c>
      <c r="H1194" t="n">
        <v>1</v>
      </c>
      <c r="I1194" t="n">
        <v>1</v>
      </c>
      <c r="J1194" t="n">
        <v>29</v>
      </c>
      <c r="K1194" t="n">
        <v>2</v>
      </c>
      <c r="L1194" t="n">
        <v>4</v>
      </c>
      <c r="M1194" t="n">
        <v>1</v>
      </c>
      <c r="N1194" t="n">
        <v>3</v>
      </c>
      <c r="O1194" t="n">
        <v>2</v>
      </c>
      <c r="P1194" t="n">
        <v>2</v>
      </c>
      <c r="Q1194" t="n">
        <v>40</v>
      </c>
      <c r="R1194" s="15" t="n">
        <v>2047000</v>
      </c>
      <c r="S1194" s="15" t="n">
        <v>123000</v>
      </c>
      <c r="T1194" s="15" t="n">
        <v>2170000</v>
      </c>
      <c r="U1194" s="15" t="n">
        <v>67500</v>
      </c>
      <c r="V1194">
        <f>IFERROR(VLOOKUP(D1194,Tablas_Equivalencia!$A$3:$B$8,2,FALSE),"Sin dato")</f>
        <v/>
      </c>
      <c r="W1194">
        <f>IFERROR(VLOOKUP(L1194,Tablas_Equivalencia!$D$3:$E$9,2,FALSE),"Sin dato")</f>
        <v/>
      </c>
      <c r="X1194">
        <f>IF(I1194=1,"Varón","Mujer")</f>
        <v/>
      </c>
      <c r="Y1194">
        <f>IFERROR(VLOOKUP(M1194,Tablas_Equivalencia!$G$3:$H$6,2,FALSE),"Sin dato")</f>
        <v/>
      </c>
      <c r="Z1194">
        <f>IF(J1194&lt;=24,"18-24","25-29")</f>
        <v/>
      </c>
      <c r="AA1194">
        <f>IF(M1194&lt;&gt;1,"",IF(P1194=2,1,0))</f>
        <v/>
      </c>
      <c r="AB1194">
        <f>IF(M1194&lt;&gt;1,"",IF(O1194&gt;=2,1,0))</f>
        <v/>
      </c>
      <c r="AC1194">
        <f>IF(M1194&lt;&gt;1,"",IF(OR(Q1194=999,Q1194=""),"",IF(OR(Q1194&lt;35,Q1194&gt;48),1,0)))</f>
        <v/>
      </c>
      <c r="AD1194">
        <f>IF(COUNT(AA1194:AC1194)&lt;3,"",SUM(AA1194:AC1194))</f>
        <v/>
      </c>
      <c r="AE1194">
        <f>IF(L1194&gt;=4,2,IF(L1194&gt;=2,1,0))</f>
        <v/>
      </c>
      <c r="AF1194">
        <f>IF(L1194&gt;=5,1,0)</f>
        <v/>
      </c>
      <c r="AG1194">
        <f>AE1194+AF1194</f>
        <v/>
      </c>
      <c r="AH1194" s="15">
        <f>IF(M1194&lt;&gt;1,"",IF(OR(R1194=-9,R1194=""),"",R1194))</f>
        <v/>
      </c>
      <c r="AI1194">
        <f>IF(M1194&lt;&gt;1,"",IF(OR(Q1194=999,Q1194=""),"",Q1194))</f>
        <v/>
      </c>
    </row>
    <row r="1195">
      <c r="A1195" t="inlineStr">
        <is>
          <t>TQRMNOP106294</t>
        </is>
      </c>
      <c r="B1195" t="n">
        <v>2025</v>
      </c>
      <c r="C1195" t="n">
        <v>1</v>
      </c>
      <c r="D1195" t="n">
        <v>41</v>
      </c>
      <c r="E1195" t="inlineStr">
        <is>
          <t>S</t>
        </is>
      </c>
      <c r="F1195" t="n">
        <v>8</v>
      </c>
      <c r="G1195" t="n">
        <v>1313</v>
      </c>
      <c r="H1195" t="n">
        <v>3</v>
      </c>
      <c r="I1195" t="n">
        <v>1</v>
      </c>
      <c r="J1195" t="n">
        <v>22</v>
      </c>
      <c r="K1195" t="n">
        <v>1</v>
      </c>
      <c r="L1195" t="n">
        <v>5</v>
      </c>
      <c r="M1195" t="n">
        <v>3</v>
      </c>
      <c r="R1195" s="15" t="n">
        <v>0</v>
      </c>
      <c r="S1195" s="15" t="n">
        <v>0</v>
      </c>
      <c r="T1195" s="15" t="n">
        <v>0</v>
      </c>
      <c r="U1195" s="15" t="n">
        <v>107700</v>
      </c>
      <c r="V1195">
        <f>IFERROR(VLOOKUP(D1195,Tablas_Equivalencia!$A$3:$B$8,2,FALSE),"Sin dato")</f>
        <v/>
      </c>
      <c r="W1195">
        <f>IFERROR(VLOOKUP(L1195,Tablas_Equivalencia!$D$3:$E$9,2,FALSE),"Sin dato")</f>
        <v/>
      </c>
      <c r="X1195">
        <f>IF(I1195=1,"Varón","Mujer")</f>
        <v/>
      </c>
      <c r="Y1195">
        <f>IFERROR(VLOOKUP(M1195,Tablas_Equivalencia!$G$3:$H$6,2,FALSE),"Sin dato")</f>
        <v/>
      </c>
      <c r="Z1195">
        <f>IF(J1195&lt;=24,"18-24","25-29")</f>
        <v/>
      </c>
      <c r="AA1195">
        <f>IF(M1195&lt;&gt;1,"",IF(P1195=2,1,0))</f>
        <v/>
      </c>
      <c r="AB1195">
        <f>IF(M1195&lt;&gt;1,"",IF(O1195&gt;=2,1,0))</f>
        <v/>
      </c>
      <c r="AC1195">
        <f>IF(M1195&lt;&gt;1,"",IF(OR(Q1195=999,Q1195=""),"",IF(OR(Q1195&lt;35,Q1195&gt;48),1,0)))</f>
        <v/>
      </c>
      <c r="AD1195">
        <f>IF(COUNT(AA1195:AC1195)&lt;3,"",SUM(AA1195:AC1195))</f>
        <v/>
      </c>
      <c r="AE1195">
        <f>IF(L1195&gt;=4,2,IF(L1195&gt;=2,1,0))</f>
        <v/>
      </c>
      <c r="AF1195">
        <f>IF(L1195&gt;=5,1,0)</f>
        <v/>
      </c>
      <c r="AG1195">
        <f>AE1195+AF1195</f>
        <v/>
      </c>
      <c r="AH1195" s="15">
        <f>IF(M1195&lt;&gt;1,"",IF(OR(R1195=-9,R1195=""),"",R1195))</f>
        <v/>
      </c>
      <c r="AI1195">
        <f>IF(M1195&lt;&gt;1,"",IF(OR(Q1195=999,Q1195=""),"",Q1195))</f>
        <v/>
      </c>
    </row>
    <row r="1196">
      <c r="A1196" t="inlineStr">
        <is>
          <t>TQRMNOP106298</t>
        </is>
      </c>
      <c r="B1196" t="n">
        <v>2025</v>
      </c>
      <c r="C1196" t="n">
        <v>1</v>
      </c>
      <c r="D1196" t="n">
        <v>43</v>
      </c>
      <c r="E1196" t="inlineStr">
        <is>
          <t>N</t>
        </is>
      </c>
      <c r="F1196" t="n">
        <v>34</v>
      </c>
      <c r="G1196" t="n">
        <v>1863</v>
      </c>
      <c r="H1196" t="n">
        <v>1</v>
      </c>
      <c r="I1196" t="n">
        <v>2</v>
      </c>
      <c r="J1196" t="n">
        <v>19</v>
      </c>
      <c r="K1196" t="n">
        <v>2</v>
      </c>
      <c r="L1196" t="n">
        <v>4</v>
      </c>
      <c r="M1196" t="n">
        <v>1</v>
      </c>
      <c r="N1196" t="n">
        <v>3</v>
      </c>
      <c r="O1196" t="n">
        <v>2</v>
      </c>
      <c r="P1196" t="n">
        <v>2</v>
      </c>
      <c r="Q1196" t="n">
        <v>41</v>
      </c>
      <c r="R1196" s="15" t="n">
        <v>208000</v>
      </c>
      <c r="S1196" s="15" t="n">
        <v>0</v>
      </c>
      <c r="T1196" s="15" t="n">
        <v>208000</v>
      </c>
      <c r="U1196" s="15" t="n">
        <v>154700</v>
      </c>
      <c r="V1196">
        <f>IFERROR(VLOOKUP(D1196,Tablas_Equivalencia!$A$3:$B$8,2,FALSE),"Sin dato")</f>
        <v/>
      </c>
      <c r="W1196">
        <f>IFERROR(VLOOKUP(L1196,Tablas_Equivalencia!$D$3:$E$9,2,FALSE),"Sin dato")</f>
        <v/>
      </c>
      <c r="X1196">
        <f>IF(I1196=1,"Varón","Mujer")</f>
        <v/>
      </c>
      <c r="Y1196">
        <f>IFERROR(VLOOKUP(M1196,Tablas_Equivalencia!$G$3:$H$6,2,FALSE),"Sin dato")</f>
        <v/>
      </c>
      <c r="Z1196">
        <f>IF(J1196&lt;=24,"18-24","25-29")</f>
        <v/>
      </c>
      <c r="AA1196">
        <f>IF(M1196&lt;&gt;1,"",IF(P1196=2,1,0))</f>
        <v/>
      </c>
      <c r="AB1196">
        <f>IF(M1196&lt;&gt;1,"",IF(O1196&gt;=2,1,0))</f>
        <v/>
      </c>
      <c r="AC1196">
        <f>IF(M1196&lt;&gt;1,"",IF(OR(Q1196=999,Q1196=""),"",IF(OR(Q1196&lt;35,Q1196&gt;48),1,0)))</f>
        <v/>
      </c>
      <c r="AD1196">
        <f>IF(COUNT(AA1196:AC1196)&lt;3,"",SUM(AA1196:AC1196))</f>
        <v/>
      </c>
      <c r="AE1196">
        <f>IF(L1196&gt;=4,2,IF(L1196&gt;=2,1,0))</f>
        <v/>
      </c>
      <c r="AF1196">
        <f>IF(L1196&gt;=5,1,0)</f>
        <v/>
      </c>
      <c r="AG1196">
        <f>AE1196+AF1196</f>
        <v/>
      </c>
      <c r="AH1196" s="15">
        <f>IF(M1196&lt;&gt;1,"",IF(OR(R1196=-9,R1196=""),"",R1196))</f>
        <v/>
      </c>
      <c r="AI1196">
        <f>IF(M1196&lt;&gt;1,"",IF(OR(Q1196=999,Q1196=""),"",Q1196))</f>
        <v/>
      </c>
    </row>
    <row r="1197">
      <c r="A1197" t="inlineStr">
        <is>
          <t>TQRMNOP106313</t>
        </is>
      </c>
      <c r="B1197" t="n">
        <v>2025</v>
      </c>
      <c r="C1197" t="n">
        <v>1</v>
      </c>
      <c r="D1197" t="n">
        <v>43</v>
      </c>
      <c r="E1197" t="inlineStr">
        <is>
          <t>S</t>
        </is>
      </c>
      <c r="F1197" t="n">
        <v>36</v>
      </c>
      <c r="G1197" t="n">
        <v>873</v>
      </c>
      <c r="H1197" t="n">
        <v>3</v>
      </c>
      <c r="I1197" t="n">
        <v>1</v>
      </c>
      <c r="J1197" t="n">
        <v>25</v>
      </c>
      <c r="K1197" t="n">
        <v>2</v>
      </c>
      <c r="L1197" t="n">
        <v>4</v>
      </c>
      <c r="M1197" t="n">
        <v>1</v>
      </c>
      <c r="N1197" t="n">
        <v>2</v>
      </c>
      <c r="O1197" t="n">
        <v>1</v>
      </c>
      <c r="P1197" t="n">
        <v>2</v>
      </c>
      <c r="Q1197" t="n">
        <v>36</v>
      </c>
      <c r="R1197" s="15" t="n">
        <v>493000</v>
      </c>
      <c r="S1197" s="15" t="n">
        <v>0</v>
      </c>
      <c r="T1197" s="15" t="n">
        <v>493000</v>
      </c>
      <c r="U1197" s="15" t="n">
        <v>267200</v>
      </c>
      <c r="V1197">
        <f>IFERROR(VLOOKUP(D1197,Tablas_Equivalencia!$A$3:$B$8,2,FALSE),"Sin dato")</f>
        <v/>
      </c>
      <c r="W1197">
        <f>IFERROR(VLOOKUP(L1197,Tablas_Equivalencia!$D$3:$E$9,2,FALSE),"Sin dato")</f>
        <v/>
      </c>
      <c r="X1197">
        <f>IF(I1197=1,"Varón","Mujer")</f>
        <v/>
      </c>
      <c r="Y1197">
        <f>IFERROR(VLOOKUP(M1197,Tablas_Equivalencia!$G$3:$H$6,2,FALSE),"Sin dato")</f>
        <v/>
      </c>
      <c r="Z1197">
        <f>IF(J1197&lt;=24,"18-24","25-29")</f>
        <v/>
      </c>
      <c r="AA1197">
        <f>IF(M1197&lt;&gt;1,"",IF(P1197=2,1,0))</f>
        <v/>
      </c>
      <c r="AB1197">
        <f>IF(M1197&lt;&gt;1,"",IF(O1197&gt;=2,1,0))</f>
        <v/>
      </c>
      <c r="AC1197">
        <f>IF(M1197&lt;&gt;1,"",IF(OR(Q1197=999,Q1197=""),"",IF(OR(Q1197&lt;35,Q1197&gt;48),1,0)))</f>
        <v/>
      </c>
      <c r="AD1197">
        <f>IF(COUNT(AA1197:AC1197)&lt;3,"",SUM(AA1197:AC1197))</f>
        <v/>
      </c>
      <c r="AE1197">
        <f>IF(L1197&gt;=4,2,IF(L1197&gt;=2,1,0))</f>
        <v/>
      </c>
      <c r="AF1197">
        <f>IF(L1197&gt;=5,1,0)</f>
        <v/>
      </c>
      <c r="AG1197">
        <f>AE1197+AF1197</f>
        <v/>
      </c>
      <c r="AH1197" s="15">
        <f>IF(M1197&lt;&gt;1,"",IF(OR(R1197=-9,R1197=""),"",R1197))</f>
        <v/>
      </c>
      <c r="AI1197">
        <f>IF(M1197&lt;&gt;1,"",IF(OR(Q1197=999,Q1197=""),"",Q1197))</f>
        <v/>
      </c>
    </row>
    <row r="1198">
      <c r="A1198" t="inlineStr">
        <is>
          <t>TQRMNOP106315</t>
        </is>
      </c>
      <c r="B1198" t="n">
        <v>2025</v>
      </c>
      <c r="C1198" t="n">
        <v>1</v>
      </c>
      <c r="D1198" t="n">
        <v>43</v>
      </c>
      <c r="E1198" t="inlineStr">
        <is>
          <t>S</t>
        </is>
      </c>
      <c r="F1198" t="n">
        <v>17</v>
      </c>
      <c r="G1198" t="n">
        <v>1059</v>
      </c>
      <c r="H1198" t="n">
        <v>1</v>
      </c>
      <c r="I1198" t="n">
        <v>1</v>
      </c>
      <c r="J1198" t="n">
        <v>21</v>
      </c>
      <c r="K1198" t="n">
        <v>2</v>
      </c>
      <c r="L1198" t="n">
        <v>4</v>
      </c>
      <c r="M1198" t="n">
        <v>1</v>
      </c>
      <c r="N1198" t="n">
        <v>3</v>
      </c>
      <c r="O1198" t="n">
        <v>2</v>
      </c>
      <c r="P1198" t="n">
        <v>1</v>
      </c>
      <c r="Q1198" t="n">
        <v>30</v>
      </c>
      <c r="R1198" s="15" t="n">
        <v>444000</v>
      </c>
      <c r="S1198" s="15" t="n">
        <v>67000</v>
      </c>
      <c r="T1198" s="15" t="n">
        <v>511000</v>
      </c>
      <c r="U1198" s="15" t="n">
        <v>196600</v>
      </c>
      <c r="V1198">
        <f>IFERROR(VLOOKUP(D1198,Tablas_Equivalencia!$A$3:$B$8,2,FALSE),"Sin dato")</f>
        <v/>
      </c>
      <c r="W1198">
        <f>IFERROR(VLOOKUP(L1198,Tablas_Equivalencia!$D$3:$E$9,2,FALSE),"Sin dato")</f>
        <v/>
      </c>
      <c r="X1198">
        <f>IF(I1198=1,"Varón","Mujer")</f>
        <v/>
      </c>
      <c r="Y1198">
        <f>IFERROR(VLOOKUP(M1198,Tablas_Equivalencia!$G$3:$H$6,2,FALSE),"Sin dato")</f>
        <v/>
      </c>
      <c r="Z1198">
        <f>IF(J1198&lt;=24,"18-24","25-29")</f>
        <v/>
      </c>
      <c r="AA1198">
        <f>IF(M1198&lt;&gt;1,"",IF(P1198=2,1,0))</f>
        <v/>
      </c>
      <c r="AB1198">
        <f>IF(M1198&lt;&gt;1,"",IF(O1198&gt;=2,1,0))</f>
        <v/>
      </c>
      <c r="AC1198">
        <f>IF(M1198&lt;&gt;1,"",IF(OR(Q1198=999,Q1198=""),"",IF(OR(Q1198&lt;35,Q1198&gt;48),1,0)))</f>
        <v/>
      </c>
      <c r="AD1198">
        <f>IF(COUNT(AA1198:AC1198)&lt;3,"",SUM(AA1198:AC1198))</f>
        <v/>
      </c>
      <c r="AE1198">
        <f>IF(L1198&gt;=4,2,IF(L1198&gt;=2,1,0))</f>
        <v/>
      </c>
      <c r="AF1198">
        <f>IF(L1198&gt;=5,1,0)</f>
        <v/>
      </c>
      <c r="AG1198">
        <f>AE1198+AF1198</f>
        <v/>
      </c>
      <c r="AH1198" s="15">
        <f>IF(M1198&lt;&gt;1,"",IF(OR(R1198=-9,R1198=""),"",R1198))</f>
        <v/>
      </c>
      <c r="AI1198">
        <f>IF(M1198&lt;&gt;1,"",IF(OR(Q1198=999,Q1198=""),"",Q1198))</f>
        <v/>
      </c>
    </row>
    <row r="1199">
      <c r="A1199" t="inlineStr">
        <is>
          <t>TQRMNOP106321</t>
        </is>
      </c>
      <c r="B1199" t="n">
        <v>2025</v>
      </c>
      <c r="C1199" t="n">
        <v>1</v>
      </c>
      <c r="D1199" t="n">
        <v>1</v>
      </c>
      <c r="E1199" t="inlineStr">
        <is>
          <t>S</t>
        </is>
      </c>
      <c r="F1199" t="n">
        <v>33</v>
      </c>
      <c r="G1199" t="n">
        <v>1610</v>
      </c>
      <c r="H1199" t="n">
        <v>3</v>
      </c>
      <c r="I1199" t="n">
        <v>2</v>
      </c>
      <c r="J1199" t="n">
        <v>19</v>
      </c>
      <c r="K1199" t="n">
        <v>2</v>
      </c>
      <c r="L1199" t="n">
        <v>3</v>
      </c>
      <c r="M1199" t="n">
        <v>1</v>
      </c>
      <c r="N1199" t="n">
        <v>3</v>
      </c>
      <c r="O1199" t="n">
        <v>1</v>
      </c>
      <c r="P1199" t="n">
        <v>2</v>
      </c>
      <c r="Q1199" t="n">
        <v>48</v>
      </c>
      <c r="R1199" s="15" t="n">
        <v>136000</v>
      </c>
      <c r="S1199" s="15" t="n">
        <v>67000</v>
      </c>
      <c r="T1199" s="15" t="n">
        <v>203000</v>
      </c>
      <c r="U1199" s="15" t="n">
        <v>92500</v>
      </c>
      <c r="V1199">
        <f>IFERROR(VLOOKUP(D1199,Tablas_Equivalencia!$A$3:$B$8,2,FALSE),"Sin dato")</f>
        <v/>
      </c>
      <c r="W1199">
        <f>IFERROR(VLOOKUP(L1199,Tablas_Equivalencia!$D$3:$E$9,2,FALSE),"Sin dato")</f>
        <v/>
      </c>
      <c r="X1199">
        <f>IF(I1199=1,"Varón","Mujer")</f>
        <v/>
      </c>
      <c r="Y1199">
        <f>IFERROR(VLOOKUP(M1199,Tablas_Equivalencia!$G$3:$H$6,2,FALSE),"Sin dato")</f>
        <v/>
      </c>
      <c r="Z1199">
        <f>IF(J1199&lt;=24,"18-24","25-29")</f>
        <v/>
      </c>
      <c r="AA1199">
        <f>IF(M1199&lt;&gt;1,"",IF(P1199=2,1,0))</f>
        <v/>
      </c>
      <c r="AB1199">
        <f>IF(M1199&lt;&gt;1,"",IF(O1199&gt;=2,1,0))</f>
        <v/>
      </c>
      <c r="AC1199">
        <f>IF(M1199&lt;&gt;1,"",IF(OR(Q1199=999,Q1199=""),"",IF(OR(Q1199&lt;35,Q1199&gt;48),1,0)))</f>
        <v/>
      </c>
      <c r="AD1199">
        <f>IF(COUNT(AA1199:AC1199)&lt;3,"",SUM(AA1199:AC1199))</f>
        <v/>
      </c>
      <c r="AE1199">
        <f>IF(L1199&gt;=4,2,IF(L1199&gt;=2,1,0))</f>
        <v/>
      </c>
      <c r="AF1199">
        <f>IF(L1199&gt;=5,1,0)</f>
        <v/>
      </c>
      <c r="AG1199">
        <f>AE1199+AF1199</f>
        <v/>
      </c>
      <c r="AH1199" s="15">
        <f>IF(M1199&lt;&gt;1,"",IF(OR(R1199=-9,R1199=""),"",R1199))</f>
        <v/>
      </c>
      <c r="AI1199">
        <f>IF(M1199&lt;&gt;1,"",IF(OR(Q1199=999,Q1199=""),"",Q1199))</f>
        <v/>
      </c>
    </row>
    <row r="1200">
      <c r="A1200" t="inlineStr">
        <is>
          <t>TQRMNOP106322</t>
        </is>
      </c>
      <c r="B1200" t="n">
        <v>2025</v>
      </c>
      <c r="C1200" t="n">
        <v>1</v>
      </c>
      <c r="D1200" t="n">
        <v>42</v>
      </c>
      <c r="E1200" t="inlineStr">
        <is>
          <t>S</t>
        </is>
      </c>
      <c r="F1200" t="n">
        <v>10</v>
      </c>
      <c r="G1200" t="n">
        <v>1361</v>
      </c>
      <c r="H1200" t="n">
        <v>3</v>
      </c>
      <c r="I1200" t="n">
        <v>1</v>
      </c>
      <c r="J1200" t="n">
        <v>22</v>
      </c>
      <c r="K1200" t="n">
        <v>2</v>
      </c>
      <c r="L1200" t="n">
        <v>2</v>
      </c>
      <c r="M1200" t="n">
        <v>1</v>
      </c>
      <c r="N1200" t="n">
        <v>3</v>
      </c>
      <c r="O1200" t="n">
        <v>1</v>
      </c>
      <c r="P1200" t="n">
        <v>2</v>
      </c>
      <c r="Q1200" t="n">
        <v>53</v>
      </c>
      <c r="R1200" s="15" t="n">
        <v>604000</v>
      </c>
      <c r="S1200" s="15" t="n">
        <v>0</v>
      </c>
      <c r="T1200" s="15" t="n">
        <v>604000</v>
      </c>
      <c r="U1200" s="15" t="n">
        <v>90100</v>
      </c>
      <c r="V1200">
        <f>IFERROR(VLOOKUP(D1200,Tablas_Equivalencia!$A$3:$B$8,2,FALSE),"Sin dato")</f>
        <v/>
      </c>
      <c r="W1200">
        <f>IFERROR(VLOOKUP(L1200,Tablas_Equivalencia!$D$3:$E$9,2,FALSE),"Sin dato")</f>
        <v/>
      </c>
      <c r="X1200">
        <f>IF(I1200=1,"Varón","Mujer")</f>
        <v/>
      </c>
      <c r="Y1200">
        <f>IFERROR(VLOOKUP(M1200,Tablas_Equivalencia!$G$3:$H$6,2,FALSE),"Sin dato")</f>
        <v/>
      </c>
      <c r="Z1200">
        <f>IF(J1200&lt;=24,"18-24","25-29")</f>
        <v/>
      </c>
      <c r="AA1200">
        <f>IF(M1200&lt;&gt;1,"",IF(P1200=2,1,0))</f>
        <v/>
      </c>
      <c r="AB1200">
        <f>IF(M1200&lt;&gt;1,"",IF(O1200&gt;=2,1,0))</f>
        <v/>
      </c>
      <c r="AC1200">
        <f>IF(M1200&lt;&gt;1,"",IF(OR(Q1200=999,Q1200=""),"",IF(OR(Q1200&lt;35,Q1200&gt;48),1,0)))</f>
        <v/>
      </c>
      <c r="AD1200">
        <f>IF(COUNT(AA1200:AC1200)&lt;3,"",SUM(AA1200:AC1200))</f>
        <v/>
      </c>
      <c r="AE1200">
        <f>IF(L1200&gt;=4,2,IF(L1200&gt;=2,1,0))</f>
        <v/>
      </c>
      <c r="AF1200">
        <f>IF(L1200&gt;=5,1,0)</f>
        <v/>
      </c>
      <c r="AG1200">
        <f>AE1200+AF1200</f>
        <v/>
      </c>
      <c r="AH1200" s="15">
        <f>IF(M1200&lt;&gt;1,"",IF(OR(R1200=-9,R1200=""),"",R1200))</f>
        <v/>
      </c>
      <c r="AI1200">
        <f>IF(M1200&lt;&gt;1,"",IF(OR(Q1200=999,Q1200=""),"",Q1200))</f>
        <v/>
      </c>
    </row>
    <row r="1201">
      <c r="A1201" t="inlineStr">
        <is>
          <t>TQRMNOP106325</t>
        </is>
      </c>
      <c r="B1201" t="n">
        <v>2025</v>
      </c>
      <c r="C1201" t="n">
        <v>1</v>
      </c>
      <c r="D1201" t="n">
        <v>43</v>
      </c>
      <c r="E1201" t="inlineStr">
        <is>
          <t>S</t>
        </is>
      </c>
      <c r="F1201" t="n">
        <v>30</v>
      </c>
      <c r="G1201" t="n">
        <v>1233</v>
      </c>
      <c r="H1201" t="n">
        <v>2</v>
      </c>
      <c r="I1201" t="n">
        <v>2</v>
      </c>
      <c r="J1201" t="n">
        <v>22</v>
      </c>
      <c r="K1201" t="n">
        <v>1</v>
      </c>
      <c r="L1201" t="n">
        <v>3</v>
      </c>
      <c r="M1201" t="n">
        <v>1</v>
      </c>
      <c r="N1201" t="n">
        <v>3</v>
      </c>
      <c r="O1201" t="n">
        <v>1</v>
      </c>
      <c r="P1201" t="n">
        <v>1</v>
      </c>
      <c r="Q1201" t="n">
        <v>37</v>
      </c>
      <c r="R1201" s="15" t="n">
        <v>-9</v>
      </c>
      <c r="S1201" s="15" t="n">
        <v>0</v>
      </c>
      <c r="T1201" s="15" t="n">
        <v>0</v>
      </c>
      <c r="U1201" s="15" t="n">
        <v>169600</v>
      </c>
      <c r="V1201">
        <f>IFERROR(VLOOKUP(D1201,Tablas_Equivalencia!$A$3:$B$8,2,FALSE),"Sin dato")</f>
        <v/>
      </c>
      <c r="W1201">
        <f>IFERROR(VLOOKUP(L1201,Tablas_Equivalencia!$D$3:$E$9,2,FALSE),"Sin dato")</f>
        <v/>
      </c>
      <c r="X1201">
        <f>IF(I1201=1,"Varón","Mujer")</f>
        <v/>
      </c>
      <c r="Y1201">
        <f>IFERROR(VLOOKUP(M1201,Tablas_Equivalencia!$G$3:$H$6,2,FALSE),"Sin dato")</f>
        <v/>
      </c>
      <c r="Z1201">
        <f>IF(J1201&lt;=24,"18-24","25-29")</f>
        <v/>
      </c>
      <c r="AA1201">
        <f>IF(M1201&lt;&gt;1,"",IF(P1201=2,1,0))</f>
        <v/>
      </c>
      <c r="AB1201">
        <f>IF(M1201&lt;&gt;1,"",IF(O1201&gt;=2,1,0))</f>
        <v/>
      </c>
      <c r="AC1201">
        <f>IF(M1201&lt;&gt;1,"",IF(OR(Q1201=999,Q1201=""),"",IF(OR(Q1201&lt;35,Q1201&gt;48),1,0)))</f>
        <v/>
      </c>
      <c r="AD1201">
        <f>IF(COUNT(AA1201:AC1201)&lt;3,"",SUM(AA1201:AC1201))</f>
        <v/>
      </c>
      <c r="AE1201">
        <f>IF(L1201&gt;=4,2,IF(L1201&gt;=2,1,0))</f>
        <v/>
      </c>
      <c r="AF1201">
        <f>IF(L1201&gt;=5,1,0)</f>
        <v/>
      </c>
      <c r="AG1201">
        <f>AE1201+AF1201</f>
        <v/>
      </c>
      <c r="AH1201" s="15">
        <f>IF(M1201&lt;&gt;1,"",IF(OR(R1201=-9,R1201=""),"",R1201))</f>
        <v/>
      </c>
      <c r="AI1201">
        <f>IF(M1201&lt;&gt;1,"",IF(OR(Q1201=999,Q1201=""),"",Q1201))</f>
        <v/>
      </c>
    </row>
    <row r="1202">
      <c r="A1202" t="inlineStr">
        <is>
          <t>TQRMNOP106327</t>
        </is>
      </c>
      <c r="B1202" t="n">
        <v>2025</v>
      </c>
      <c r="C1202" t="n">
        <v>1</v>
      </c>
      <c r="D1202" t="n">
        <v>41</v>
      </c>
      <c r="E1202" t="inlineStr">
        <is>
          <t>S</t>
        </is>
      </c>
      <c r="F1202" t="n">
        <v>8</v>
      </c>
      <c r="G1202" t="n">
        <v>1599</v>
      </c>
      <c r="H1202" t="n">
        <v>2</v>
      </c>
      <c r="I1202" t="n">
        <v>2</v>
      </c>
      <c r="J1202" t="n">
        <v>25</v>
      </c>
      <c r="K1202" t="n">
        <v>2</v>
      </c>
      <c r="L1202" t="n">
        <v>3</v>
      </c>
      <c r="M1202" t="n">
        <v>3</v>
      </c>
      <c r="R1202" s="15" t="n">
        <v>0</v>
      </c>
      <c r="S1202" s="15" t="n">
        <v>0</v>
      </c>
      <c r="T1202" s="15" t="n">
        <v>0</v>
      </c>
      <c r="U1202" s="15" t="n">
        <v>166000</v>
      </c>
      <c r="V1202">
        <f>IFERROR(VLOOKUP(D1202,Tablas_Equivalencia!$A$3:$B$8,2,FALSE),"Sin dato")</f>
        <v/>
      </c>
      <c r="W1202">
        <f>IFERROR(VLOOKUP(L1202,Tablas_Equivalencia!$D$3:$E$9,2,FALSE),"Sin dato")</f>
        <v/>
      </c>
      <c r="X1202">
        <f>IF(I1202=1,"Varón","Mujer")</f>
        <v/>
      </c>
      <c r="Y1202">
        <f>IFERROR(VLOOKUP(M1202,Tablas_Equivalencia!$G$3:$H$6,2,FALSE),"Sin dato")</f>
        <v/>
      </c>
      <c r="Z1202">
        <f>IF(J1202&lt;=24,"18-24","25-29")</f>
        <v/>
      </c>
      <c r="AA1202">
        <f>IF(M1202&lt;&gt;1,"",IF(P1202=2,1,0))</f>
        <v/>
      </c>
      <c r="AB1202">
        <f>IF(M1202&lt;&gt;1,"",IF(O1202&gt;=2,1,0))</f>
        <v/>
      </c>
      <c r="AC1202">
        <f>IF(M1202&lt;&gt;1,"",IF(OR(Q1202=999,Q1202=""),"",IF(OR(Q1202&lt;35,Q1202&gt;48),1,0)))</f>
        <v/>
      </c>
      <c r="AD1202">
        <f>IF(COUNT(AA1202:AC1202)&lt;3,"",SUM(AA1202:AC1202))</f>
        <v/>
      </c>
      <c r="AE1202">
        <f>IF(L1202&gt;=4,2,IF(L1202&gt;=2,1,0))</f>
        <v/>
      </c>
      <c r="AF1202">
        <f>IF(L1202&gt;=5,1,0)</f>
        <v/>
      </c>
      <c r="AG1202">
        <f>AE1202+AF1202</f>
        <v/>
      </c>
      <c r="AH1202" s="15">
        <f>IF(M1202&lt;&gt;1,"",IF(OR(R1202=-9,R1202=""),"",R1202))</f>
        <v/>
      </c>
      <c r="AI1202">
        <f>IF(M1202&lt;&gt;1,"",IF(OR(Q1202=999,Q1202=""),"",Q1202))</f>
        <v/>
      </c>
    </row>
    <row r="1203">
      <c r="A1203" t="inlineStr">
        <is>
          <t>TQRMNOP106331</t>
        </is>
      </c>
      <c r="B1203" t="n">
        <v>2025</v>
      </c>
      <c r="C1203" t="n">
        <v>1</v>
      </c>
      <c r="D1203" t="n">
        <v>1</v>
      </c>
      <c r="E1203" t="inlineStr">
        <is>
          <t>S</t>
        </is>
      </c>
      <c r="F1203" t="n">
        <v>32</v>
      </c>
      <c r="G1203" t="n">
        <v>1382</v>
      </c>
      <c r="H1203" t="n">
        <v>10</v>
      </c>
      <c r="I1203" t="n">
        <v>2</v>
      </c>
      <c r="J1203" t="n">
        <v>27</v>
      </c>
      <c r="K1203" t="n">
        <v>2</v>
      </c>
      <c r="L1203" t="n">
        <v>4</v>
      </c>
      <c r="M1203" t="n">
        <v>2</v>
      </c>
      <c r="R1203" s="15" t="n">
        <v>0</v>
      </c>
      <c r="S1203" s="15" t="n">
        <v>127000</v>
      </c>
      <c r="T1203" s="15" t="n">
        <v>127000</v>
      </c>
      <c r="U1203" s="15" t="n">
        <v>235100</v>
      </c>
      <c r="V1203">
        <f>IFERROR(VLOOKUP(D1203,Tablas_Equivalencia!$A$3:$B$8,2,FALSE),"Sin dato")</f>
        <v/>
      </c>
      <c r="W1203">
        <f>IFERROR(VLOOKUP(L1203,Tablas_Equivalencia!$D$3:$E$9,2,FALSE),"Sin dato")</f>
        <v/>
      </c>
      <c r="X1203">
        <f>IF(I1203=1,"Varón","Mujer")</f>
        <v/>
      </c>
      <c r="Y1203">
        <f>IFERROR(VLOOKUP(M1203,Tablas_Equivalencia!$G$3:$H$6,2,FALSE),"Sin dato")</f>
        <v/>
      </c>
      <c r="Z1203">
        <f>IF(J1203&lt;=24,"18-24","25-29")</f>
        <v/>
      </c>
      <c r="AA1203">
        <f>IF(M1203&lt;&gt;1,"",IF(P1203=2,1,0))</f>
        <v/>
      </c>
      <c r="AB1203">
        <f>IF(M1203&lt;&gt;1,"",IF(O1203&gt;=2,1,0))</f>
        <v/>
      </c>
      <c r="AC1203">
        <f>IF(M1203&lt;&gt;1,"",IF(OR(Q1203=999,Q1203=""),"",IF(OR(Q1203&lt;35,Q1203&gt;48),1,0)))</f>
        <v/>
      </c>
      <c r="AD1203">
        <f>IF(COUNT(AA1203:AC1203)&lt;3,"",SUM(AA1203:AC1203))</f>
        <v/>
      </c>
      <c r="AE1203">
        <f>IF(L1203&gt;=4,2,IF(L1203&gt;=2,1,0))</f>
        <v/>
      </c>
      <c r="AF1203">
        <f>IF(L1203&gt;=5,1,0)</f>
        <v/>
      </c>
      <c r="AG1203">
        <f>AE1203+AF1203</f>
        <v/>
      </c>
      <c r="AH1203" s="15">
        <f>IF(M1203&lt;&gt;1,"",IF(OR(R1203=-9,R1203=""),"",R1203))</f>
        <v/>
      </c>
      <c r="AI1203">
        <f>IF(M1203&lt;&gt;1,"",IF(OR(Q1203=999,Q1203=""),"",Q1203))</f>
        <v/>
      </c>
    </row>
    <row r="1204">
      <c r="A1204" t="inlineStr">
        <is>
          <t>TQRMNOP106334</t>
        </is>
      </c>
      <c r="B1204" t="n">
        <v>2025</v>
      </c>
      <c r="C1204" t="n">
        <v>1</v>
      </c>
      <c r="D1204" t="n">
        <v>1</v>
      </c>
      <c r="E1204" t="inlineStr">
        <is>
          <t>S</t>
        </is>
      </c>
      <c r="F1204" t="n">
        <v>33</v>
      </c>
      <c r="G1204" t="n">
        <v>1617</v>
      </c>
      <c r="H1204" t="n">
        <v>2</v>
      </c>
      <c r="I1204" t="n">
        <v>1</v>
      </c>
      <c r="J1204" t="n">
        <v>21</v>
      </c>
      <c r="K1204" t="n">
        <v>1</v>
      </c>
      <c r="L1204" t="n">
        <v>5</v>
      </c>
      <c r="M1204" t="n">
        <v>1</v>
      </c>
      <c r="N1204" t="n">
        <v>3</v>
      </c>
      <c r="O1204" t="n">
        <v>1</v>
      </c>
      <c r="P1204" t="n">
        <v>1</v>
      </c>
      <c r="Q1204" t="n">
        <v>59</v>
      </c>
      <c r="R1204" s="15" t="n">
        <v>982000</v>
      </c>
      <c r="S1204" s="15" t="n">
        <v>0</v>
      </c>
      <c r="T1204" s="15" t="n">
        <v>982000</v>
      </c>
      <c r="U1204" s="15" t="n">
        <v>301500</v>
      </c>
      <c r="V1204">
        <f>IFERROR(VLOOKUP(D1204,Tablas_Equivalencia!$A$3:$B$8,2,FALSE),"Sin dato")</f>
        <v/>
      </c>
      <c r="W1204">
        <f>IFERROR(VLOOKUP(L1204,Tablas_Equivalencia!$D$3:$E$9,2,FALSE),"Sin dato")</f>
        <v/>
      </c>
      <c r="X1204">
        <f>IF(I1204=1,"Varón","Mujer")</f>
        <v/>
      </c>
      <c r="Y1204">
        <f>IFERROR(VLOOKUP(M1204,Tablas_Equivalencia!$G$3:$H$6,2,FALSE),"Sin dato")</f>
        <v/>
      </c>
      <c r="Z1204">
        <f>IF(J1204&lt;=24,"18-24","25-29")</f>
        <v/>
      </c>
      <c r="AA1204">
        <f>IF(M1204&lt;&gt;1,"",IF(P1204=2,1,0))</f>
        <v/>
      </c>
      <c r="AB1204">
        <f>IF(M1204&lt;&gt;1,"",IF(O1204&gt;=2,1,0))</f>
        <v/>
      </c>
      <c r="AC1204">
        <f>IF(M1204&lt;&gt;1,"",IF(OR(Q1204=999,Q1204=""),"",IF(OR(Q1204&lt;35,Q1204&gt;48),1,0)))</f>
        <v/>
      </c>
      <c r="AD1204">
        <f>IF(COUNT(AA1204:AC1204)&lt;3,"",SUM(AA1204:AC1204))</f>
        <v/>
      </c>
      <c r="AE1204">
        <f>IF(L1204&gt;=4,2,IF(L1204&gt;=2,1,0))</f>
        <v/>
      </c>
      <c r="AF1204">
        <f>IF(L1204&gt;=5,1,0)</f>
        <v/>
      </c>
      <c r="AG1204">
        <f>AE1204+AF1204</f>
        <v/>
      </c>
      <c r="AH1204" s="15">
        <f>IF(M1204&lt;&gt;1,"",IF(OR(R1204=-9,R1204=""),"",R1204))</f>
        <v/>
      </c>
      <c r="AI1204">
        <f>IF(M1204&lt;&gt;1,"",IF(OR(Q1204=999,Q1204=""),"",Q1204))</f>
        <v/>
      </c>
    </row>
    <row r="1205">
      <c r="A1205" t="inlineStr">
        <is>
          <t>TQRMNOP106337</t>
        </is>
      </c>
      <c r="B1205" t="n">
        <v>2025</v>
      </c>
      <c r="C1205" t="n">
        <v>1</v>
      </c>
      <c r="D1205" t="n">
        <v>41</v>
      </c>
      <c r="E1205" t="inlineStr">
        <is>
          <t>S</t>
        </is>
      </c>
      <c r="F1205" t="n">
        <v>8</v>
      </c>
      <c r="G1205" t="n">
        <v>1088</v>
      </c>
      <c r="H1205" t="n">
        <v>3</v>
      </c>
      <c r="I1205" t="n">
        <v>1</v>
      </c>
      <c r="J1205" t="n">
        <v>18</v>
      </c>
      <c r="K1205" t="n">
        <v>1</v>
      </c>
      <c r="L1205" t="n">
        <v>3</v>
      </c>
      <c r="M1205" t="n">
        <v>1</v>
      </c>
      <c r="N1205" t="n">
        <v>2</v>
      </c>
      <c r="O1205" t="n">
        <v>2</v>
      </c>
      <c r="P1205" t="n">
        <v>2</v>
      </c>
      <c r="Q1205" t="n">
        <v>35</v>
      </c>
      <c r="R1205" s="15" t="n">
        <v>255000</v>
      </c>
      <c r="S1205" s="15" t="n">
        <v>0</v>
      </c>
      <c r="T1205" s="15" t="n">
        <v>255000</v>
      </c>
      <c r="U1205" s="15" t="n">
        <v>131800</v>
      </c>
      <c r="V1205">
        <f>IFERROR(VLOOKUP(D1205,Tablas_Equivalencia!$A$3:$B$8,2,FALSE),"Sin dato")</f>
        <v/>
      </c>
      <c r="W1205">
        <f>IFERROR(VLOOKUP(L1205,Tablas_Equivalencia!$D$3:$E$9,2,FALSE),"Sin dato")</f>
        <v/>
      </c>
      <c r="X1205">
        <f>IF(I1205=1,"Varón","Mujer")</f>
        <v/>
      </c>
      <c r="Y1205">
        <f>IFERROR(VLOOKUP(M1205,Tablas_Equivalencia!$G$3:$H$6,2,FALSE),"Sin dato")</f>
        <v/>
      </c>
      <c r="Z1205">
        <f>IF(J1205&lt;=24,"18-24","25-29")</f>
        <v/>
      </c>
      <c r="AA1205">
        <f>IF(M1205&lt;&gt;1,"",IF(P1205=2,1,0))</f>
        <v/>
      </c>
      <c r="AB1205">
        <f>IF(M1205&lt;&gt;1,"",IF(O1205&gt;=2,1,0))</f>
        <v/>
      </c>
      <c r="AC1205">
        <f>IF(M1205&lt;&gt;1,"",IF(OR(Q1205=999,Q1205=""),"",IF(OR(Q1205&lt;35,Q1205&gt;48),1,0)))</f>
        <v/>
      </c>
      <c r="AD1205">
        <f>IF(COUNT(AA1205:AC1205)&lt;3,"",SUM(AA1205:AC1205))</f>
        <v/>
      </c>
      <c r="AE1205">
        <f>IF(L1205&gt;=4,2,IF(L1205&gt;=2,1,0))</f>
        <v/>
      </c>
      <c r="AF1205">
        <f>IF(L1205&gt;=5,1,0)</f>
        <v/>
      </c>
      <c r="AG1205">
        <f>AE1205+AF1205</f>
        <v/>
      </c>
      <c r="AH1205" s="15">
        <f>IF(M1205&lt;&gt;1,"",IF(OR(R1205=-9,R1205=""),"",R1205))</f>
        <v/>
      </c>
      <c r="AI1205">
        <f>IF(M1205&lt;&gt;1,"",IF(OR(Q1205=999,Q1205=""),"",Q1205))</f>
        <v/>
      </c>
    </row>
    <row r="1206">
      <c r="A1206" t="inlineStr">
        <is>
          <t>TQRMNOP106340</t>
        </is>
      </c>
      <c r="B1206" t="n">
        <v>2025</v>
      </c>
      <c r="C1206" t="n">
        <v>1</v>
      </c>
      <c r="D1206" t="n">
        <v>42</v>
      </c>
      <c r="E1206" t="inlineStr">
        <is>
          <t>N</t>
        </is>
      </c>
      <c r="F1206" t="n">
        <v>25</v>
      </c>
      <c r="G1206" t="n">
        <v>2069</v>
      </c>
      <c r="H1206" t="n">
        <v>10</v>
      </c>
      <c r="I1206" t="n">
        <v>1</v>
      </c>
      <c r="J1206" t="n">
        <v>27</v>
      </c>
      <c r="K1206" t="n">
        <v>1</v>
      </c>
      <c r="L1206" t="n">
        <v>4</v>
      </c>
      <c r="M1206" t="n">
        <v>1</v>
      </c>
      <c r="N1206" t="n">
        <v>2</v>
      </c>
      <c r="O1206" t="n">
        <v>2</v>
      </c>
      <c r="P1206" t="n">
        <v>2</v>
      </c>
      <c r="Q1206" t="n">
        <v>42</v>
      </c>
      <c r="R1206" s="15" t="n">
        <v>384000</v>
      </c>
      <c r="S1206" s="15" t="n">
        <v>0</v>
      </c>
      <c r="T1206" s="15" t="n">
        <v>384000</v>
      </c>
      <c r="U1206" s="15" t="n">
        <v>171600</v>
      </c>
      <c r="V1206">
        <f>IFERROR(VLOOKUP(D1206,Tablas_Equivalencia!$A$3:$B$8,2,FALSE),"Sin dato")</f>
        <v/>
      </c>
      <c r="W1206">
        <f>IFERROR(VLOOKUP(L1206,Tablas_Equivalencia!$D$3:$E$9,2,FALSE),"Sin dato")</f>
        <v/>
      </c>
      <c r="X1206">
        <f>IF(I1206=1,"Varón","Mujer")</f>
        <v/>
      </c>
      <c r="Y1206">
        <f>IFERROR(VLOOKUP(M1206,Tablas_Equivalencia!$G$3:$H$6,2,FALSE),"Sin dato")</f>
        <v/>
      </c>
      <c r="Z1206">
        <f>IF(J1206&lt;=24,"18-24","25-29")</f>
        <v/>
      </c>
      <c r="AA1206">
        <f>IF(M1206&lt;&gt;1,"",IF(P1206=2,1,0))</f>
        <v/>
      </c>
      <c r="AB1206">
        <f>IF(M1206&lt;&gt;1,"",IF(O1206&gt;=2,1,0))</f>
        <v/>
      </c>
      <c r="AC1206">
        <f>IF(M1206&lt;&gt;1,"",IF(OR(Q1206=999,Q1206=""),"",IF(OR(Q1206&lt;35,Q1206&gt;48),1,0)))</f>
        <v/>
      </c>
      <c r="AD1206">
        <f>IF(COUNT(AA1206:AC1206)&lt;3,"",SUM(AA1206:AC1206))</f>
        <v/>
      </c>
      <c r="AE1206">
        <f>IF(L1206&gt;=4,2,IF(L1206&gt;=2,1,0))</f>
        <v/>
      </c>
      <c r="AF1206">
        <f>IF(L1206&gt;=5,1,0)</f>
        <v/>
      </c>
      <c r="AG1206">
        <f>AE1206+AF1206</f>
        <v/>
      </c>
      <c r="AH1206" s="15">
        <f>IF(M1206&lt;&gt;1,"",IF(OR(R1206=-9,R1206=""),"",R1206))</f>
        <v/>
      </c>
      <c r="AI1206">
        <f>IF(M1206&lt;&gt;1,"",IF(OR(Q1206=999,Q1206=""),"",Q1206))</f>
        <v/>
      </c>
    </row>
    <row r="1207">
      <c r="A1207" t="inlineStr">
        <is>
          <t>TQRMNOP106347</t>
        </is>
      </c>
      <c r="B1207" t="n">
        <v>2025</v>
      </c>
      <c r="C1207" t="n">
        <v>1</v>
      </c>
      <c r="D1207" t="n">
        <v>43</v>
      </c>
      <c r="E1207" t="inlineStr">
        <is>
          <t>N</t>
        </is>
      </c>
      <c r="F1207" t="n">
        <v>34</v>
      </c>
      <c r="G1207" t="n">
        <v>1096</v>
      </c>
      <c r="H1207" t="n">
        <v>3</v>
      </c>
      <c r="I1207" t="n">
        <v>2</v>
      </c>
      <c r="J1207" t="n">
        <v>29</v>
      </c>
      <c r="K1207" t="n">
        <v>2</v>
      </c>
      <c r="L1207" t="n">
        <v>5</v>
      </c>
      <c r="M1207" t="n">
        <v>1</v>
      </c>
      <c r="N1207" t="n">
        <v>3</v>
      </c>
      <c r="O1207" t="n">
        <v>2</v>
      </c>
      <c r="P1207" t="n">
        <v>2</v>
      </c>
      <c r="Q1207" t="n">
        <v>13</v>
      </c>
      <c r="R1207" s="15" t="n">
        <v>271000</v>
      </c>
      <c r="S1207" s="15" t="n">
        <v>0</v>
      </c>
      <c r="T1207" s="15" t="n">
        <v>271000</v>
      </c>
      <c r="U1207" s="15" t="n">
        <v>104100</v>
      </c>
      <c r="V1207">
        <f>IFERROR(VLOOKUP(D1207,Tablas_Equivalencia!$A$3:$B$8,2,FALSE),"Sin dato")</f>
        <v/>
      </c>
      <c r="W1207">
        <f>IFERROR(VLOOKUP(L1207,Tablas_Equivalencia!$D$3:$E$9,2,FALSE),"Sin dato")</f>
        <v/>
      </c>
      <c r="X1207">
        <f>IF(I1207=1,"Varón","Mujer")</f>
        <v/>
      </c>
      <c r="Y1207">
        <f>IFERROR(VLOOKUP(M1207,Tablas_Equivalencia!$G$3:$H$6,2,FALSE),"Sin dato")</f>
        <v/>
      </c>
      <c r="Z1207">
        <f>IF(J1207&lt;=24,"18-24","25-29")</f>
        <v/>
      </c>
      <c r="AA1207">
        <f>IF(M1207&lt;&gt;1,"",IF(P1207=2,1,0))</f>
        <v/>
      </c>
      <c r="AB1207">
        <f>IF(M1207&lt;&gt;1,"",IF(O1207&gt;=2,1,0))</f>
        <v/>
      </c>
      <c r="AC1207">
        <f>IF(M1207&lt;&gt;1,"",IF(OR(Q1207=999,Q1207=""),"",IF(OR(Q1207&lt;35,Q1207&gt;48),1,0)))</f>
        <v/>
      </c>
      <c r="AD1207">
        <f>IF(COUNT(AA1207:AC1207)&lt;3,"",SUM(AA1207:AC1207))</f>
        <v/>
      </c>
      <c r="AE1207">
        <f>IF(L1207&gt;=4,2,IF(L1207&gt;=2,1,0))</f>
        <v/>
      </c>
      <c r="AF1207">
        <f>IF(L1207&gt;=5,1,0)</f>
        <v/>
      </c>
      <c r="AG1207">
        <f>AE1207+AF1207</f>
        <v/>
      </c>
      <c r="AH1207" s="15">
        <f>IF(M1207&lt;&gt;1,"",IF(OR(R1207=-9,R1207=""),"",R1207))</f>
        <v/>
      </c>
      <c r="AI1207">
        <f>IF(M1207&lt;&gt;1,"",IF(OR(Q1207=999,Q1207=""),"",Q1207))</f>
        <v/>
      </c>
    </row>
    <row r="1208">
      <c r="A1208" t="inlineStr">
        <is>
          <t>TQRMNOP106353</t>
        </is>
      </c>
      <c r="B1208" t="n">
        <v>2025</v>
      </c>
      <c r="C1208" t="n">
        <v>1</v>
      </c>
      <c r="D1208" t="n">
        <v>1</v>
      </c>
      <c r="E1208" t="inlineStr">
        <is>
          <t>S</t>
        </is>
      </c>
      <c r="F1208" t="n">
        <v>33</v>
      </c>
      <c r="G1208" t="n">
        <v>1638</v>
      </c>
      <c r="H1208" t="n">
        <v>1</v>
      </c>
      <c r="I1208" t="n">
        <v>2</v>
      </c>
      <c r="J1208" t="n">
        <v>29</v>
      </c>
      <c r="K1208" t="n">
        <v>2</v>
      </c>
      <c r="L1208" t="n">
        <v>4</v>
      </c>
      <c r="M1208" t="n">
        <v>1</v>
      </c>
      <c r="N1208" t="n">
        <v>2</v>
      </c>
      <c r="O1208" t="n">
        <v>2</v>
      </c>
      <c r="P1208" t="n">
        <v>2</v>
      </c>
      <c r="Q1208" t="n">
        <v>37</v>
      </c>
      <c r="R1208" s="15" t="n">
        <v>477000</v>
      </c>
      <c r="S1208" s="15" t="n">
        <v>0</v>
      </c>
      <c r="T1208" s="15" t="n">
        <v>477000</v>
      </c>
      <c r="U1208" s="15" t="n">
        <v>158100</v>
      </c>
      <c r="V1208">
        <f>IFERROR(VLOOKUP(D1208,Tablas_Equivalencia!$A$3:$B$8,2,FALSE),"Sin dato")</f>
        <v/>
      </c>
      <c r="W1208">
        <f>IFERROR(VLOOKUP(L1208,Tablas_Equivalencia!$D$3:$E$9,2,FALSE),"Sin dato")</f>
        <v/>
      </c>
      <c r="X1208">
        <f>IF(I1208=1,"Varón","Mujer")</f>
        <v/>
      </c>
      <c r="Y1208">
        <f>IFERROR(VLOOKUP(M1208,Tablas_Equivalencia!$G$3:$H$6,2,FALSE),"Sin dato")</f>
        <v/>
      </c>
      <c r="Z1208">
        <f>IF(J1208&lt;=24,"18-24","25-29")</f>
        <v/>
      </c>
      <c r="AA1208">
        <f>IF(M1208&lt;&gt;1,"",IF(P1208=2,1,0))</f>
        <v/>
      </c>
      <c r="AB1208">
        <f>IF(M1208&lt;&gt;1,"",IF(O1208&gt;=2,1,0))</f>
        <v/>
      </c>
      <c r="AC1208">
        <f>IF(M1208&lt;&gt;1,"",IF(OR(Q1208=999,Q1208=""),"",IF(OR(Q1208&lt;35,Q1208&gt;48),1,0)))</f>
        <v/>
      </c>
      <c r="AD1208">
        <f>IF(COUNT(AA1208:AC1208)&lt;3,"",SUM(AA1208:AC1208))</f>
        <v/>
      </c>
      <c r="AE1208">
        <f>IF(L1208&gt;=4,2,IF(L1208&gt;=2,1,0))</f>
        <v/>
      </c>
      <c r="AF1208">
        <f>IF(L1208&gt;=5,1,0)</f>
        <v/>
      </c>
      <c r="AG1208">
        <f>AE1208+AF1208</f>
        <v/>
      </c>
      <c r="AH1208" s="15">
        <f>IF(M1208&lt;&gt;1,"",IF(OR(R1208=-9,R1208=""),"",R1208))</f>
        <v/>
      </c>
      <c r="AI1208">
        <f>IF(M1208&lt;&gt;1,"",IF(OR(Q1208=999,Q1208=""),"",Q1208))</f>
        <v/>
      </c>
    </row>
    <row r="1209">
      <c r="A1209" t="inlineStr">
        <is>
          <t>TQRMNOP106356</t>
        </is>
      </c>
      <c r="B1209" t="n">
        <v>2025</v>
      </c>
      <c r="C1209" t="n">
        <v>1</v>
      </c>
      <c r="D1209" t="n">
        <v>43</v>
      </c>
      <c r="E1209" t="inlineStr">
        <is>
          <t>S</t>
        </is>
      </c>
      <c r="F1209" t="n">
        <v>30</v>
      </c>
      <c r="G1209" t="n">
        <v>1623</v>
      </c>
      <c r="H1209" t="n">
        <v>1</v>
      </c>
      <c r="I1209" t="n">
        <v>1</v>
      </c>
      <c r="J1209" t="n">
        <v>27</v>
      </c>
      <c r="K1209" t="n">
        <v>1</v>
      </c>
      <c r="L1209" t="n">
        <v>6</v>
      </c>
      <c r="M1209" t="n">
        <v>3</v>
      </c>
      <c r="R1209" s="15" t="n">
        <v>0</v>
      </c>
      <c r="S1209" s="15" t="n">
        <v>0</v>
      </c>
      <c r="T1209" s="15" t="n">
        <v>0</v>
      </c>
      <c r="U1209" s="15" t="n">
        <v>150900</v>
      </c>
      <c r="V1209">
        <f>IFERROR(VLOOKUP(D1209,Tablas_Equivalencia!$A$3:$B$8,2,FALSE),"Sin dato")</f>
        <v/>
      </c>
      <c r="W1209">
        <f>IFERROR(VLOOKUP(L1209,Tablas_Equivalencia!$D$3:$E$9,2,FALSE),"Sin dato")</f>
        <v/>
      </c>
      <c r="X1209">
        <f>IF(I1209=1,"Varón","Mujer")</f>
        <v/>
      </c>
      <c r="Y1209">
        <f>IFERROR(VLOOKUP(M1209,Tablas_Equivalencia!$G$3:$H$6,2,FALSE),"Sin dato")</f>
        <v/>
      </c>
      <c r="Z1209">
        <f>IF(J1209&lt;=24,"18-24","25-29")</f>
        <v/>
      </c>
      <c r="AA1209">
        <f>IF(M1209&lt;&gt;1,"",IF(P1209=2,1,0))</f>
        <v/>
      </c>
      <c r="AB1209">
        <f>IF(M1209&lt;&gt;1,"",IF(O1209&gt;=2,1,0))</f>
        <v/>
      </c>
      <c r="AC1209">
        <f>IF(M1209&lt;&gt;1,"",IF(OR(Q1209=999,Q1209=""),"",IF(OR(Q1209&lt;35,Q1209&gt;48),1,0)))</f>
        <v/>
      </c>
      <c r="AD1209">
        <f>IF(COUNT(AA1209:AC1209)&lt;3,"",SUM(AA1209:AC1209))</f>
        <v/>
      </c>
      <c r="AE1209">
        <f>IF(L1209&gt;=4,2,IF(L1209&gt;=2,1,0))</f>
        <v/>
      </c>
      <c r="AF1209">
        <f>IF(L1209&gt;=5,1,0)</f>
        <v/>
      </c>
      <c r="AG1209">
        <f>AE1209+AF1209</f>
        <v/>
      </c>
      <c r="AH1209" s="15">
        <f>IF(M1209&lt;&gt;1,"",IF(OR(R1209=-9,R1209=""),"",R1209))</f>
        <v/>
      </c>
      <c r="AI1209">
        <f>IF(M1209&lt;&gt;1,"",IF(OR(Q1209=999,Q1209=""),"",Q1209))</f>
        <v/>
      </c>
    </row>
    <row r="1210">
      <c r="A1210" t="inlineStr">
        <is>
          <t>TQRMNOP106367</t>
        </is>
      </c>
      <c r="B1210" t="n">
        <v>2025</v>
      </c>
      <c r="C1210" t="n">
        <v>1</v>
      </c>
      <c r="D1210" t="n">
        <v>42</v>
      </c>
      <c r="E1210" t="inlineStr">
        <is>
          <t>N</t>
        </is>
      </c>
      <c r="F1210" t="n">
        <v>25</v>
      </c>
      <c r="G1210" t="n">
        <v>1412</v>
      </c>
      <c r="H1210" t="n">
        <v>3</v>
      </c>
      <c r="I1210" t="n">
        <v>2</v>
      </c>
      <c r="J1210" t="n">
        <v>20</v>
      </c>
      <c r="K1210" t="n">
        <v>1</v>
      </c>
      <c r="L1210" t="n">
        <v>5</v>
      </c>
      <c r="M1210" t="n">
        <v>1</v>
      </c>
      <c r="N1210" t="n">
        <v>4</v>
      </c>
      <c r="O1210" t="n">
        <v>1</v>
      </c>
      <c r="P1210" t="n">
        <v>2</v>
      </c>
      <c r="Q1210" t="n">
        <v>7</v>
      </c>
      <c r="R1210" s="15" t="n">
        <v>254000</v>
      </c>
      <c r="S1210" s="15" t="n">
        <v>0</v>
      </c>
      <c r="T1210" s="15" t="n">
        <v>254000</v>
      </c>
      <c r="U1210" s="15" t="n">
        <v>502200</v>
      </c>
      <c r="V1210">
        <f>IFERROR(VLOOKUP(D1210,Tablas_Equivalencia!$A$3:$B$8,2,FALSE),"Sin dato")</f>
        <v/>
      </c>
      <c r="W1210">
        <f>IFERROR(VLOOKUP(L1210,Tablas_Equivalencia!$D$3:$E$9,2,FALSE),"Sin dato")</f>
        <v/>
      </c>
      <c r="X1210">
        <f>IF(I1210=1,"Varón","Mujer")</f>
        <v/>
      </c>
      <c r="Y1210">
        <f>IFERROR(VLOOKUP(M1210,Tablas_Equivalencia!$G$3:$H$6,2,FALSE),"Sin dato")</f>
        <v/>
      </c>
      <c r="Z1210">
        <f>IF(J1210&lt;=24,"18-24","25-29")</f>
        <v/>
      </c>
      <c r="AA1210">
        <f>IF(M1210&lt;&gt;1,"",IF(P1210=2,1,0))</f>
        <v/>
      </c>
      <c r="AB1210">
        <f>IF(M1210&lt;&gt;1,"",IF(O1210&gt;=2,1,0))</f>
        <v/>
      </c>
      <c r="AC1210">
        <f>IF(M1210&lt;&gt;1,"",IF(OR(Q1210=999,Q1210=""),"",IF(OR(Q1210&lt;35,Q1210&gt;48),1,0)))</f>
        <v/>
      </c>
      <c r="AD1210">
        <f>IF(COUNT(AA1210:AC1210)&lt;3,"",SUM(AA1210:AC1210))</f>
        <v/>
      </c>
      <c r="AE1210">
        <f>IF(L1210&gt;=4,2,IF(L1210&gt;=2,1,0))</f>
        <v/>
      </c>
      <c r="AF1210">
        <f>IF(L1210&gt;=5,1,0)</f>
        <v/>
      </c>
      <c r="AG1210">
        <f>AE1210+AF1210</f>
        <v/>
      </c>
      <c r="AH1210" s="15">
        <f>IF(M1210&lt;&gt;1,"",IF(OR(R1210=-9,R1210=""),"",R1210))</f>
        <v/>
      </c>
      <c r="AI1210">
        <f>IF(M1210&lt;&gt;1,"",IF(OR(Q1210=999,Q1210=""),"",Q1210))</f>
        <v/>
      </c>
    </row>
    <row r="1211">
      <c r="A1211" t="inlineStr">
        <is>
          <t>TQRMNOP106370</t>
        </is>
      </c>
      <c r="B1211" t="n">
        <v>2025</v>
      </c>
      <c r="C1211" t="n">
        <v>1</v>
      </c>
      <c r="D1211" t="n">
        <v>42</v>
      </c>
      <c r="E1211" t="inlineStr">
        <is>
          <t>N</t>
        </is>
      </c>
      <c r="F1211" t="n">
        <v>27</v>
      </c>
      <c r="G1211" t="n">
        <v>1517</v>
      </c>
      <c r="H1211" t="n">
        <v>3</v>
      </c>
      <c r="I1211" t="n">
        <v>2</v>
      </c>
      <c r="J1211" t="n">
        <v>19</v>
      </c>
      <c r="K1211" t="n">
        <v>2</v>
      </c>
      <c r="L1211" t="n">
        <v>2</v>
      </c>
      <c r="M1211" t="n">
        <v>3</v>
      </c>
      <c r="R1211" s="15" t="n">
        <v>0</v>
      </c>
      <c r="S1211" s="15" t="n">
        <v>0</v>
      </c>
      <c r="T1211" s="15" t="n">
        <v>0</v>
      </c>
      <c r="U1211" s="15" t="n">
        <v>113000</v>
      </c>
      <c r="V1211">
        <f>IFERROR(VLOOKUP(D1211,Tablas_Equivalencia!$A$3:$B$8,2,FALSE),"Sin dato")</f>
        <v/>
      </c>
      <c r="W1211">
        <f>IFERROR(VLOOKUP(L1211,Tablas_Equivalencia!$D$3:$E$9,2,FALSE),"Sin dato")</f>
        <v/>
      </c>
      <c r="X1211">
        <f>IF(I1211=1,"Varón","Mujer")</f>
        <v/>
      </c>
      <c r="Y1211">
        <f>IFERROR(VLOOKUP(M1211,Tablas_Equivalencia!$G$3:$H$6,2,FALSE),"Sin dato")</f>
        <v/>
      </c>
      <c r="Z1211">
        <f>IF(J1211&lt;=24,"18-24","25-29")</f>
        <v/>
      </c>
      <c r="AA1211">
        <f>IF(M1211&lt;&gt;1,"",IF(P1211=2,1,0))</f>
        <v/>
      </c>
      <c r="AB1211">
        <f>IF(M1211&lt;&gt;1,"",IF(O1211&gt;=2,1,0))</f>
        <v/>
      </c>
      <c r="AC1211">
        <f>IF(M1211&lt;&gt;1,"",IF(OR(Q1211=999,Q1211=""),"",IF(OR(Q1211&lt;35,Q1211&gt;48),1,0)))</f>
        <v/>
      </c>
      <c r="AD1211">
        <f>IF(COUNT(AA1211:AC1211)&lt;3,"",SUM(AA1211:AC1211))</f>
        <v/>
      </c>
      <c r="AE1211">
        <f>IF(L1211&gt;=4,2,IF(L1211&gt;=2,1,0))</f>
        <v/>
      </c>
      <c r="AF1211">
        <f>IF(L1211&gt;=5,1,0)</f>
        <v/>
      </c>
      <c r="AG1211">
        <f>AE1211+AF1211</f>
        <v/>
      </c>
      <c r="AH1211" s="15">
        <f>IF(M1211&lt;&gt;1,"",IF(OR(R1211=-9,R1211=""),"",R1211))</f>
        <v/>
      </c>
      <c r="AI1211">
        <f>IF(M1211&lt;&gt;1,"",IF(OR(Q1211=999,Q1211=""),"",Q1211))</f>
        <v/>
      </c>
    </row>
    <row r="1212">
      <c r="A1212" t="inlineStr">
        <is>
          <t>TQRMNOP106375</t>
        </is>
      </c>
      <c r="B1212" t="n">
        <v>2025</v>
      </c>
      <c r="C1212" t="n">
        <v>1</v>
      </c>
      <c r="D1212" t="n">
        <v>1</v>
      </c>
      <c r="E1212" t="inlineStr">
        <is>
          <t>S</t>
        </is>
      </c>
      <c r="F1212" t="n">
        <v>32</v>
      </c>
      <c r="G1212" t="n">
        <v>912</v>
      </c>
      <c r="H1212" t="n">
        <v>10</v>
      </c>
      <c r="I1212" t="n">
        <v>2</v>
      </c>
      <c r="J1212" t="n">
        <v>25</v>
      </c>
      <c r="K1212" t="n">
        <v>2</v>
      </c>
      <c r="L1212" t="n">
        <v>5</v>
      </c>
      <c r="M1212" t="n">
        <v>1</v>
      </c>
      <c r="N1212" t="n">
        <v>2</v>
      </c>
      <c r="O1212" t="n">
        <v>1</v>
      </c>
      <c r="P1212" t="n">
        <v>2</v>
      </c>
      <c r="Q1212" t="n">
        <v>21</v>
      </c>
      <c r="R1212" s="15" t="n">
        <v>759000</v>
      </c>
      <c r="S1212" s="15" t="n">
        <v>74000</v>
      </c>
      <c r="T1212" s="15" t="n">
        <v>833000</v>
      </c>
      <c r="U1212" s="15" t="n">
        <v>444100</v>
      </c>
      <c r="V1212">
        <f>IFERROR(VLOOKUP(D1212,Tablas_Equivalencia!$A$3:$B$8,2,FALSE),"Sin dato")</f>
        <v/>
      </c>
      <c r="W1212">
        <f>IFERROR(VLOOKUP(L1212,Tablas_Equivalencia!$D$3:$E$9,2,FALSE),"Sin dato")</f>
        <v/>
      </c>
      <c r="X1212">
        <f>IF(I1212=1,"Varón","Mujer")</f>
        <v/>
      </c>
      <c r="Y1212">
        <f>IFERROR(VLOOKUP(M1212,Tablas_Equivalencia!$G$3:$H$6,2,FALSE),"Sin dato")</f>
        <v/>
      </c>
      <c r="Z1212">
        <f>IF(J1212&lt;=24,"18-24","25-29")</f>
        <v/>
      </c>
      <c r="AA1212">
        <f>IF(M1212&lt;&gt;1,"",IF(P1212=2,1,0))</f>
        <v/>
      </c>
      <c r="AB1212">
        <f>IF(M1212&lt;&gt;1,"",IF(O1212&gt;=2,1,0))</f>
        <v/>
      </c>
      <c r="AC1212">
        <f>IF(M1212&lt;&gt;1,"",IF(OR(Q1212=999,Q1212=""),"",IF(OR(Q1212&lt;35,Q1212&gt;48),1,0)))</f>
        <v/>
      </c>
      <c r="AD1212">
        <f>IF(COUNT(AA1212:AC1212)&lt;3,"",SUM(AA1212:AC1212))</f>
        <v/>
      </c>
      <c r="AE1212">
        <f>IF(L1212&gt;=4,2,IF(L1212&gt;=2,1,0))</f>
        <v/>
      </c>
      <c r="AF1212">
        <f>IF(L1212&gt;=5,1,0)</f>
        <v/>
      </c>
      <c r="AG1212">
        <f>AE1212+AF1212</f>
        <v/>
      </c>
      <c r="AH1212" s="15">
        <f>IF(M1212&lt;&gt;1,"",IF(OR(R1212=-9,R1212=""),"",R1212))</f>
        <v/>
      </c>
      <c r="AI1212">
        <f>IF(M1212&lt;&gt;1,"",IF(OR(Q1212=999,Q1212=""),"",Q1212))</f>
        <v/>
      </c>
    </row>
    <row r="1213">
      <c r="A1213" t="inlineStr">
        <is>
          <t>TQRMNOP106376</t>
        </is>
      </c>
      <c r="B1213" t="n">
        <v>2025</v>
      </c>
      <c r="C1213" t="n">
        <v>1</v>
      </c>
      <c r="D1213" t="n">
        <v>41</v>
      </c>
      <c r="E1213" t="inlineStr">
        <is>
          <t>N</t>
        </is>
      </c>
      <c r="F1213" t="n">
        <v>15</v>
      </c>
      <c r="G1213" t="n">
        <v>1135</v>
      </c>
      <c r="H1213" t="n">
        <v>1</v>
      </c>
      <c r="I1213" t="n">
        <v>2</v>
      </c>
      <c r="J1213" t="n">
        <v>22</v>
      </c>
      <c r="K1213" t="n">
        <v>1</v>
      </c>
      <c r="L1213" t="n">
        <v>4</v>
      </c>
      <c r="M1213" t="n">
        <v>3</v>
      </c>
      <c r="R1213" s="15" t="n">
        <v>0</v>
      </c>
      <c r="S1213" s="15" t="n">
        <v>0</v>
      </c>
      <c r="T1213" s="15" t="n">
        <v>0</v>
      </c>
      <c r="U1213" s="15" t="n">
        <v>360900</v>
      </c>
      <c r="V1213">
        <f>IFERROR(VLOOKUP(D1213,Tablas_Equivalencia!$A$3:$B$8,2,FALSE),"Sin dato")</f>
        <v/>
      </c>
      <c r="W1213">
        <f>IFERROR(VLOOKUP(L1213,Tablas_Equivalencia!$D$3:$E$9,2,FALSE),"Sin dato")</f>
        <v/>
      </c>
      <c r="X1213">
        <f>IF(I1213=1,"Varón","Mujer")</f>
        <v/>
      </c>
      <c r="Y1213">
        <f>IFERROR(VLOOKUP(M1213,Tablas_Equivalencia!$G$3:$H$6,2,FALSE),"Sin dato")</f>
        <v/>
      </c>
      <c r="Z1213">
        <f>IF(J1213&lt;=24,"18-24","25-29")</f>
        <v/>
      </c>
      <c r="AA1213">
        <f>IF(M1213&lt;&gt;1,"",IF(P1213=2,1,0))</f>
        <v/>
      </c>
      <c r="AB1213">
        <f>IF(M1213&lt;&gt;1,"",IF(O1213&gt;=2,1,0))</f>
        <v/>
      </c>
      <c r="AC1213">
        <f>IF(M1213&lt;&gt;1,"",IF(OR(Q1213=999,Q1213=""),"",IF(OR(Q1213&lt;35,Q1213&gt;48),1,0)))</f>
        <v/>
      </c>
      <c r="AD1213">
        <f>IF(COUNT(AA1213:AC1213)&lt;3,"",SUM(AA1213:AC1213))</f>
        <v/>
      </c>
      <c r="AE1213">
        <f>IF(L1213&gt;=4,2,IF(L1213&gt;=2,1,0))</f>
        <v/>
      </c>
      <c r="AF1213">
        <f>IF(L1213&gt;=5,1,0)</f>
        <v/>
      </c>
      <c r="AG1213">
        <f>AE1213+AF1213</f>
        <v/>
      </c>
      <c r="AH1213" s="15">
        <f>IF(M1213&lt;&gt;1,"",IF(OR(R1213=-9,R1213=""),"",R1213))</f>
        <v/>
      </c>
      <c r="AI1213">
        <f>IF(M1213&lt;&gt;1,"",IF(OR(Q1213=999,Q1213=""),"",Q1213))</f>
        <v/>
      </c>
    </row>
    <row r="1214">
      <c r="A1214" t="inlineStr">
        <is>
          <t>TQRMNOP106381</t>
        </is>
      </c>
      <c r="B1214" t="n">
        <v>2025</v>
      </c>
      <c r="C1214" t="n">
        <v>1</v>
      </c>
      <c r="D1214" t="n">
        <v>41</v>
      </c>
      <c r="E1214" t="inlineStr">
        <is>
          <t>N</t>
        </is>
      </c>
      <c r="F1214" t="n">
        <v>12</v>
      </c>
      <c r="G1214" t="n">
        <v>1319</v>
      </c>
      <c r="H1214" t="n">
        <v>3</v>
      </c>
      <c r="I1214" t="n">
        <v>1</v>
      </c>
      <c r="J1214" t="n">
        <v>29</v>
      </c>
      <c r="K1214" t="n">
        <v>2</v>
      </c>
      <c r="L1214" t="n">
        <v>3</v>
      </c>
      <c r="M1214" t="n">
        <v>1</v>
      </c>
      <c r="N1214" t="n">
        <v>3</v>
      </c>
      <c r="O1214" t="n">
        <v>2</v>
      </c>
      <c r="P1214" t="n">
        <v>2</v>
      </c>
      <c r="Q1214" t="n">
        <v>47</v>
      </c>
      <c r="R1214" s="15" t="n">
        <v>386000</v>
      </c>
      <c r="S1214" s="15" t="n">
        <v>0</v>
      </c>
      <c r="T1214" s="15" t="n">
        <v>386000</v>
      </c>
      <c r="U1214" s="15" t="n">
        <v>158200</v>
      </c>
      <c r="V1214">
        <f>IFERROR(VLOOKUP(D1214,Tablas_Equivalencia!$A$3:$B$8,2,FALSE),"Sin dato")</f>
        <v/>
      </c>
      <c r="W1214">
        <f>IFERROR(VLOOKUP(L1214,Tablas_Equivalencia!$D$3:$E$9,2,FALSE),"Sin dato")</f>
        <v/>
      </c>
      <c r="X1214">
        <f>IF(I1214=1,"Varón","Mujer")</f>
        <v/>
      </c>
      <c r="Y1214">
        <f>IFERROR(VLOOKUP(M1214,Tablas_Equivalencia!$G$3:$H$6,2,FALSE),"Sin dato")</f>
        <v/>
      </c>
      <c r="Z1214">
        <f>IF(J1214&lt;=24,"18-24","25-29")</f>
        <v/>
      </c>
      <c r="AA1214">
        <f>IF(M1214&lt;&gt;1,"",IF(P1214=2,1,0))</f>
        <v/>
      </c>
      <c r="AB1214">
        <f>IF(M1214&lt;&gt;1,"",IF(O1214&gt;=2,1,0))</f>
        <v/>
      </c>
      <c r="AC1214">
        <f>IF(M1214&lt;&gt;1,"",IF(OR(Q1214=999,Q1214=""),"",IF(OR(Q1214&lt;35,Q1214&gt;48),1,0)))</f>
        <v/>
      </c>
      <c r="AD1214">
        <f>IF(COUNT(AA1214:AC1214)&lt;3,"",SUM(AA1214:AC1214))</f>
        <v/>
      </c>
      <c r="AE1214">
        <f>IF(L1214&gt;=4,2,IF(L1214&gt;=2,1,0))</f>
        <v/>
      </c>
      <c r="AF1214">
        <f>IF(L1214&gt;=5,1,0)</f>
        <v/>
      </c>
      <c r="AG1214">
        <f>AE1214+AF1214</f>
        <v/>
      </c>
      <c r="AH1214" s="15">
        <f>IF(M1214&lt;&gt;1,"",IF(OR(R1214=-9,R1214=""),"",R1214))</f>
        <v/>
      </c>
      <c r="AI1214">
        <f>IF(M1214&lt;&gt;1,"",IF(OR(Q1214=999,Q1214=""),"",Q1214))</f>
        <v/>
      </c>
    </row>
    <row r="1215">
      <c r="A1215" t="inlineStr">
        <is>
          <t>TQRMNOP106395</t>
        </is>
      </c>
      <c r="B1215" t="n">
        <v>2025</v>
      </c>
      <c r="C1215" t="n">
        <v>1</v>
      </c>
      <c r="D1215" t="n">
        <v>1</v>
      </c>
      <c r="E1215" t="inlineStr">
        <is>
          <t>S</t>
        </is>
      </c>
      <c r="F1215" t="n">
        <v>32</v>
      </c>
      <c r="G1215" t="n">
        <v>513</v>
      </c>
      <c r="H1215" t="n">
        <v>3</v>
      </c>
      <c r="I1215" t="n">
        <v>2</v>
      </c>
      <c r="J1215" t="n">
        <v>25</v>
      </c>
      <c r="K1215" t="n">
        <v>1</v>
      </c>
      <c r="L1215" t="n">
        <v>5</v>
      </c>
      <c r="M1215" t="n">
        <v>2</v>
      </c>
      <c r="R1215" s="15" t="n">
        <v>0</v>
      </c>
      <c r="S1215" s="15" t="n">
        <v>0</v>
      </c>
      <c r="T1215" s="15" t="n">
        <v>0</v>
      </c>
      <c r="U1215" s="15" t="n">
        <v>134300</v>
      </c>
      <c r="V1215">
        <f>IFERROR(VLOOKUP(D1215,Tablas_Equivalencia!$A$3:$B$8,2,FALSE),"Sin dato")</f>
        <v/>
      </c>
      <c r="W1215">
        <f>IFERROR(VLOOKUP(L1215,Tablas_Equivalencia!$D$3:$E$9,2,FALSE),"Sin dato")</f>
        <v/>
      </c>
      <c r="X1215">
        <f>IF(I1215=1,"Varón","Mujer")</f>
        <v/>
      </c>
      <c r="Y1215">
        <f>IFERROR(VLOOKUP(M1215,Tablas_Equivalencia!$G$3:$H$6,2,FALSE),"Sin dato")</f>
        <v/>
      </c>
      <c r="Z1215">
        <f>IF(J1215&lt;=24,"18-24","25-29")</f>
        <v/>
      </c>
      <c r="AA1215">
        <f>IF(M1215&lt;&gt;1,"",IF(P1215=2,1,0))</f>
        <v/>
      </c>
      <c r="AB1215">
        <f>IF(M1215&lt;&gt;1,"",IF(O1215&gt;=2,1,0))</f>
        <v/>
      </c>
      <c r="AC1215">
        <f>IF(M1215&lt;&gt;1,"",IF(OR(Q1215=999,Q1215=""),"",IF(OR(Q1215&lt;35,Q1215&gt;48),1,0)))</f>
        <v/>
      </c>
      <c r="AD1215">
        <f>IF(COUNT(AA1215:AC1215)&lt;3,"",SUM(AA1215:AC1215))</f>
        <v/>
      </c>
      <c r="AE1215">
        <f>IF(L1215&gt;=4,2,IF(L1215&gt;=2,1,0))</f>
        <v/>
      </c>
      <c r="AF1215">
        <f>IF(L1215&gt;=5,1,0)</f>
        <v/>
      </c>
      <c r="AG1215">
        <f>AE1215+AF1215</f>
        <v/>
      </c>
      <c r="AH1215" s="15">
        <f>IF(M1215&lt;&gt;1,"",IF(OR(R1215=-9,R1215=""),"",R1215))</f>
        <v/>
      </c>
      <c r="AI1215">
        <f>IF(M1215&lt;&gt;1,"",IF(OR(Q1215=999,Q1215=""),"",Q1215))</f>
        <v/>
      </c>
    </row>
    <row r="1216">
      <c r="A1216" t="inlineStr">
        <is>
          <t>TQRMNOP106412</t>
        </is>
      </c>
      <c r="B1216" t="n">
        <v>2025</v>
      </c>
      <c r="C1216" t="n">
        <v>1</v>
      </c>
      <c r="D1216" t="n">
        <v>42</v>
      </c>
      <c r="E1216" t="inlineStr">
        <is>
          <t>N</t>
        </is>
      </c>
      <c r="F1216" t="n">
        <v>25</v>
      </c>
      <c r="G1216" t="n">
        <v>1529</v>
      </c>
      <c r="H1216" t="n">
        <v>2</v>
      </c>
      <c r="I1216" t="n">
        <v>2</v>
      </c>
      <c r="J1216" t="n">
        <v>18</v>
      </c>
      <c r="K1216" t="n">
        <v>2</v>
      </c>
      <c r="L1216" t="n">
        <v>4</v>
      </c>
      <c r="M1216" t="n">
        <v>1</v>
      </c>
      <c r="N1216" t="n">
        <v>3</v>
      </c>
      <c r="O1216" t="n">
        <v>1</v>
      </c>
      <c r="P1216" t="n">
        <v>1</v>
      </c>
      <c r="Q1216" t="n">
        <v>36</v>
      </c>
      <c r="R1216" s="15" t="n">
        <v>510000</v>
      </c>
      <c r="S1216" s="15" t="n">
        <v>37000</v>
      </c>
      <c r="T1216" s="15" t="n">
        <v>547000</v>
      </c>
      <c r="U1216" s="15" t="n">
        <v>104800</v>
      </c>
      <c r="V1216">
        <f>IFERROR(VLOOKUP(D1216,Tablas_Equivalencia!$A$3:$B$8,2,FALSE),"Sin dato")</f>
        <v/>
      </c>
      <c r="W1216">
        <f>IFERROR(VLOOKUP(L1216,Tablas_Equivalencia!$D$3:$E$9,2,FALSE),"Sin dato")</f>
        <v/>
      </c>
      <c r="X1216">
        <f>IF(I1216=1,"Varón","Mujer")</f>
        <v/>
      </c>
      <c r="Y1216">
        <f>IFERROR(VLOOKUP(M1216,Tablas_Equivalencia!$G$3:$H$6,2,FALSE),"Sin dato")</f>
        <v/>
      </c>
      <c r="Z1216">
        <f>IF(J1216&lt;=24,"18-24","25-29")</f>
        <v/>
      </c>
      <c r="AA1216">
        <f>IF(M1216&lt;&gt;1,"",IF(P1216=2,1,0))</f>
        <v/>
      </c>
      <c r="AB1216">
        <f>IF(M1216&lt;&gt;1,"",IF(O1216&gt;=2,1,0))</f>
        <v/>
      </c>
      <c r="AC1216">
        <f>IF(M1216&lt;&gt;1,"",IF(OR(Q1216=999,Q1216=""),"",IF(OR(Q1216&lt;35,Q1216&gt;48),1,0)))</f>
        <v/>
      </c>
      <c r="AD1216">
        <f>IF(COUNT(AA1216:AC1216)&lt;3,"",SUM(AA1216:AC1216))</f>
        <v/>
      </c>
      <c r="AE1216">
        <f>IF(L1216&gt;=4,2,IF(L1216&gt;=2,1,0))</f>
        <v/>
      </c>
      <c r="AF1216">
        <f>IF(L1216&gt;=5,1,0)</f>
        <v/>
      </c>
      <c r="AG1216">
        <f>AE1216+AF1216</f>
        <v/>
      </c>
      <c r="AH1216" s="15">
        <f>IF(M1216&lt;&gt;1,"",IF(OR(R1216=-9,R1216=""),"",R1216))</f>
        <v/>
      </c>
      <c r="AI1216">
        <f>IF(M1216&lt;&gt;1,"",IF(OR(Q1216=999,Q1216=""),"",Q1216))</f>
        <v/>
      </c>
    </row>
    <row r="1217">
      <c r="A1217" t="inlineStr">
        <is>
          <t>TQRMNOP106418</t>
        </is>
      </c>
      <c r="B1217" t="n">
        <v>2025</v>
      </c>
      <c r="C1217" t="n">
        <v>1</v>
      </c>
      <c r="D1217" t="n">
        <v>1</v>
      </c>
      <c r="E1217" t="inlineStr">
        <is>
          <t>S</t>
        </is>
      </c>
      <c r="F1217" t="n">
        <v>32</v>
      </c>
      <c r="G1217" t="n">
        <v>1346</v>
      </c>
      <c r="H1217" t="n">
        <v>3</v>
      </c>
      <c r="I1217" t="n">
        <v>2</v>
      </c>
      <c r="J1217" t="n">
        <v>23</v>
      </c>
      <c r="K1217" t="n">
        <v>2</v>
      </c>
      <c r="L1217" t="n">
        <v>4</v>
      </c>
      <c r="M1217" t="n">
        <v>1</v>
      </c>
      <c r="N1217" t="n">
        <v>3</v>
      </c>
      <c r="O1217" t="n">
        <v>1</v>
      </c>
      <c r="P1217" t="n">
        <v>1</v>
      </c>
      <c r="Q1217" t="n">
        <v>37</v>
      </c>
      <c r="R1217" s="15" t="n">
        <v>775000</v>
      </c>
      <c r="S1217" s="15" t="n">
        <v>0</v>
      </c>
      <c r="T1217" s="15" t="n">
        <v>775000</v>
      </c>
      <c r="U1217" s="15" t="n">
        <v>75400</v>
      </c>
      <c r="V1217">
        <f>IFERROR(VLOOKUP(D1217,Tablas_Equivalencia!$A$3:$B$8,2,FALSE),"Sin dato")</f>
        <v/>
      </c>
      <c r="W1217">
        <f>IFERROR(VLOOKUP(L1217,Tablas_Equivalencia!$D$3:$E$9,2,FALSE),"Sin dato")</f>
        <v/>
      </c>
      <c r="X1217">
        <f>IF(I1217=1,"Varón","Mujer")</f>
        <v/>
      </c>
      <c r="Y1217">
        <f>IFERROR(VLOOKUP(M1217,Tablas_Equivalencia!$G$3:$H$6,2,FALSE),"Sin dato")</f>
        <v/>
      </c>
      <c r="Z1217">
        <f>IF(J1217&lt;=24,"18-24","25-29")</f>
        <v/>
      </c>
      <c r="AA1217">
        <f>IF(M1217&lt;&gt;1,"",IF(P1217=2,1,0))</f>
        <v/>
      </c>
      <c r="AB1217">
        <f>IF(M1217&lt;&gt;1,"",IF(O1217&gt;=2,1,0))</f>
        <v/>
      </c>
      <c r="AC1217">
        <f>IF(M1217&lt;&gt;1,"",IF(OR(Q1217=999,Q1217=""),"",IF(OR(Q1217&lt;35,Q1217&gt;48),1,0)))</f>
        <v/>
      </c>
      <c r="AD1217">
        <f>IF(COUNT(AA1217:AC1217)&lt;3,"",SUM(AA1217:AC1217))</f>
        <v/>
      </c>
      <c r="AE1217">
        <f>IF(L1217&gt;=4,2,IF(L1217&gt;=2,1,0))</f>
        <v/>
      </c>
      <c r="AF1217">
        <f>IF(L1217&gt;=5,1,0)</f>
        <v/>
      </c>
      <c r="AG1217">
        <f>AE1217+AF1217</f>
        <v/>
      </c>
      <c r="AH1217" s="15">
        <f>IF(M1217&lt;&gt;1,"",IF(OR(R1217=-9,R1217=""),"",R1217))</f>
        <v/>
      </c>
      <c r="AI1217">
        <f>IF(M1217&lt;&gt;1,"",IF(OR(Q1217=999,Q1217=""),"",Q1217))</f>
        <v/>
      </c>
    </row>
    <row r="1218">
      <c r="A1218" t="inlineStr">
        <is>
          <t>TQRMNOP106421</t>
        </is>
      </c>
      <c r="B1218" t="n">
        <v>2025</v>
      </c>
      <c r="C1218" t="n">
        <v>1</v>
      </c>
      <c r="D1218" t="n">
        <v>1</v>
      </c>
      <c r="E1218" t="inlineStr">
        <is>
          <t>S</t>
        </is>
      </c>
      <c r="F1218" t="n">
        <v>32</v>
      </c>
      <c r="G1218" t="n">
        <v>919</v>
      </c>
      <c r="H1218" t="n">
        <v>3</v>
      </c>
      <c r="I1218" t="n">
        <v>1</v>
      </c>
      <c r="J1218" t="n">
        <v>20</v>
      </c>
      <c r="K1218" t="n">
        <v>2</v>
      </c>
      <c r="L1218" t="n">
        <v>5</v>
      </c>
      <c r="M1218" t="n">
        <v>1</v>
      </c>
      <c r="N1218" t="n">
        <v>2</v>
      </c>
      <c r="O1218" t="n">
        <v>1</v>
      </c>
      <c r="P1218" t="n">
        <v>1</v>
      </c>
      <c r="Q1218" t="n">
        <v>32</v>
      </c>
      <c r="R1218" s="15" t="n">
        <v>1012000</v>
      </c>
      <c r="S1218" s="15" t="n">
        <v>0</v>
      </c>
      <c r="T1218" s="15" t="n">
        <v>1012000</v>
      </c>
      <c r="U1218" s="15" t="n">
        <v>183800</v>
      </c>
      <c r="V1218">
        <f>IFERROR(VLOOKUP(D1218,Tablas_Equivalencia!$A$3:$B$8,2,FALSE),"Sin dato")</f>
        <v/>
      </c>
      <c r="W1218">
        <f>IFERROR(VLOOKUP(L1218,Tablas_Equivalencia!$D$3:$E$9,2,FALSE),"Sin dato")</f>
        <v/>
      </c>
      <c r="X1218">
        <f>IF(I1218=1,"Varón","Mujer")</f>
        <v/>
      </c>
      <c r="Y1218">
        <f>IFERROR(VLOOKUP(M1218,Tablas_Equivalencia!$G$3:$H$6,2,FALSE),"Sin dato")</f>
        <v/>
      </c>
      <c r="Z1218">
        <f>IF(J1218&lt;=24,"18-24","25-29")</f>
        <v/>
      </c>
      <c r="AA1218">
        <f>IF(M1218&lt;&gt;1,"",IF(P1218=2,1,0))</f>
        <v/>
      </c>
      <c r="AB1218">
        <f>IF(M1218&lt;&gt;1,"",IF(O1218&gt;=2,1,0))</f>
        <v/>
      </c>
      <c r="AC1218">
        <f>IF(M1218&lt;&gt;1,"",IF(OR(Q1218=999,Q1218=""),"",IF(OR(Q1218&lt;35,Q1218&gt;48),1,0)))</f>
        <v/>
      </c>
      <c r="AD1218">
        <f>IF(COUNT(AA1218:AC1218)&lt;3,"",SUM(AA1218:AC1218))</f>
        <v/>
      </c>
      <c r="AE1218">
        <f>IF(L1218&gt;=4,2,IF(L1218&gt;=2,1,0))</f>
        <v/>
      </c>
      <c r="AF1218">
        <f>IF(L1218&gt;=5,1,0)</f>
        <v/>
      </c>
      <c r="AG1218">
        <f>AE1218+AF1218</f>
        <v/>
      </c>
      <c r="AH1218" s="15">
        <f>IF(M1218&lt;&gt;1,"",IF(OR(R1218=-9,R1218=""),"",R1218))</f>
        <v/>
      </c>
      <c r="AI1218">
        <f>IF(M1218&lt;&gt;1,"",IF(OR(Q1218=999,Q1218=""),"",Q1218))</f>
        <v/>
      </c>
    </row>
    <row r="1219">
      <c r="A1219" t="inlineStr">
        <is>
          <t>TQRMNOP106422</t>
        </is>
      </c>
      <c r="B1219" t="n">
        <v>2025</v>
      </c>
      <c r="C1219" t="n">
        <v>1</v>
      </c>
      <c r="D1219" t="n">
        <v>1</v>
      </c>
      <c r="E1219" t="inlineStr">
        <is>
          <t>S</t>
        </is>
      </c>
      <c r="F1219" t="n">
        <v>32</v>
      </c>
      <c r="G1219" t="n">
        <v>1062</v>
      </c>
      <c r="H1219" t="n">
        <v>1</v>
      </c>
      <c r="I1219" t="n">
        <v>2</v>
      </c>
      <c r="J1219" t="n">
        <v>19</v>
      </c>
      <c r="K1219" t="n">
        <v>1</v>
      </c>
      <c r="L1219" t="n">
        <v>5</v>
      </c>
      <c r="M1219" t="n">
        <v>1</v>
      </c>
      <c r="N1219" t="n">
        <v>2</v>
      </c>
      <c r="O1219" t="n">
        <v>3</v>
      </c>
      <c r="P1219" t="n">
        <v>2</v>
      </c>
      <c r="Q1219" t="n">
        <v>33</v>
      </c>
      <c r="R1219" s="15" t="n">
        <v>468000</v>
      </c>
      <c r="S1219" s="15" t="n">
        <v>0</v>
      </c>
      <c r="T1219" s="15" t="n">
        <v>468000</v>
      </c>
      <c r="U1219" s="15" t="n">
        <v>301500</v>
      </c>
      <c r="V1219">
        <f>IFERROR(VLOOKUP(D1219,Tablas_Equivalencia!$A$3:$B$8,2,FALSE),"Sin dato")</f>
        <v/>
      </c>
      <c r="W1219">
        <f>IFERROR(VLOOKUP(L1219,Tablas_Equivalencia!$D$3:$E$9,2,FALSE),"Sin dato")</f>
        <v/>
      </c>
      <c r="X1219">
        <f>IF(I1219=1,"Varón","Mujer")</f>
        <v/>
      </c>
      <c r="Y1219">
        <f>IFERROR(VLOOKUP(M1219,Tablas_Equivalencia!$G$3:$H$6,2,FALSE),"Sin dato")</f>
        <v/>
      </c>
      <c r="Z1219">
        <f>IF(J1219&lt;=24,"18-24","25-29")</f>
        <v/>
      </c>
      <c r="AA1219">
        <f>IF(M1219&lt;&gt;1,"",IF(P1219=2,1,0))</f>
        <v/>
      </c>
      <c r="AB1219">
        <f>IF(M1219&lt;&gt;1,"",IF(O1219&gt;=2,1,0))</f>
        <v/>
      </c>
      <c r="AC1219">
        <f>IF(M1219&lt;&gt;1,"",IF(OR(Q1219=999,Q1219=""),"",IF(OR(Q1219&lt;35,Q1219&gt;48),1,0)))</f>
        <v/>
      </c>
      <c r="AD1219">
        <f>IF(COUNT(AA1219:AC1219)&lt;3,"",SUM(AA1219:AC1219))</f>
        <v/>
      </c>
      <c r="AE1219">
        <f>IF(L1219&gt;=4,2,IF(L1219&gt;=2,1,0))</f>
        <v/>
      </c>
      <c r="AF1219">
        <f>IF(L1219&gt;=5,1,0)</f>
        <v/>
      </c>
      <c r="AG1219">
        <f>AE1219+AF1219</f>
        <v/>
      </c>
      <c r="AH1219" s="15">
        <f>IF(M1219&lt;&gt;1,"",IF(OR(R1219=-9,R1219=""),"",R1219))</f>
        <v/>
      </c>
      <c r="AI1219">
        <f>IF(M1219&lt;&gt;1,"",IF(OR(Q1219=999,Q1219=""),"",Q1219))</f>
        <v/>
      </c>
    </row>
    <row r="1220">
      <c r="A1220" t="inlineStr">
        <is>
          <t>TQRMNOP106426</t>
        </is>
      </c>
      <c r="B1220" t="n">
        <v>2025</v>
      </c>
      <c r="C1220" t="n">
        <v>1</v>
      </c>
      <c r="D1220" t="n">
        <v>41</v>
      </c>
      <c r="E1220" t="inlineStr">
        <is>
          <t>S</t>
        </is>
      </c>
      <c r="F1220" t="n">
        <v>8</v>
      </c>
      <c r="G1220" t="n">
        <v>1443</v>
      </c>
      <c r="H1220" t="n">
        <v>2</v>
      </c>
      <c r="I1220" t="n">
        <v>1</v>
      </c>
      <c r="J1220" t="n">
        <v>19</v>
      </c>
      <c r="K1220" t="n">
        <v>1</v>
      </c>
      <c r="L1220" t="n">
        <v>2</v>
      </c>
      <c r="M1220" t="n">
        <v>1</v>
      </c>
      <c r="N1220" t="n">
        <v>3</v>
      </c>
      <c r="O1220" t="n">
        <v>2</v>
      </c>
      <c r="P1220" t="n">
        <v>2</v>
      </c>
      <c r="Q1220" t="n">
        <v>25</v>
      </c>
      <c r="R1220" s="15" t="n">
        <v>192000</v>
      </c>
      <c r="S1220" s="15" t="n">
        <v>0</v>
      </c>
      <c r="T1220" s="15" t="n">
        <v>192000</v>
      </c>
      <c r="U1220" s="15" t="n">
        <v>184400</v>
      </c>
      <c r="V1220">
        <f>IFERROR(VLOOKUP(D1220,Tablas_Equivalencia!$A$3:$B$8,2,FALSE),"Sin dato")</f>
        <v/>
      </c>
      <c r="W1220">
        <f>IFERROR(VLOOKUP(L1220,Tablas_Equivalencia!$D$3:$E$9,2,FALSE),"Sin dato")</f>
        <v/>
      </c>
      <c r="X1220">
        <f>IF(I1220=1,"Varón","Mujer")</f>
        <v/>
      </c>
      <c r="Y1220">
        <f>IFERROR(VLOOKUP(M1220,Tablas_Equivalencia!$G$3:$H$6,2,FALSE),"Sin dato")</f>
        <v/>
      </c>
      <c r="Z1220">
        <f>IF(J1220&lt;=24,"18-24","25-29")</f>
        <v/>
      </c>
      <c r="AA1220">
        <f>IF(M1220&lt;&gt;1,"",IF(P1220=2,1,0))</f>
        <v/>
      </c>
      <c r="AB1220">
        <f>IF(M1220&lt;&gt;1,"",IF(O1220&gt;=2,1,0))</f>
        <v/>
      </c>
      <c r="AC1220">
        <f>IF(M1220&lt;&gt;1,"",IF(OR(Q1220=999,Q1220=""),"",IF(OR(Q1220&lt;35,Q1220&gt;48),1,0)))</f>
        <v/>
      </c>
      <c r="AD1220">
        <f>IF(COUNT(AA1220:AC1220)&lt;3,"",SUM(AA1220:AC1220))</f>
        <v/>
      </c>
      <c r="AE1220">
        <f>IF(L1220&gt;=4,2,IF(L1220&gt;=2,1,0))</f>
        <v/>
      </c>
      <c r="AF1220">
        <f>IF(L1220&gt;=5,1,0)</f>
        <v/>
      </c>
      <c r="AG1220">
        <f>AE1220+AF1220</f>
        <v/>
      </c>
      <c r="AH1220" s="15">
        <f>IF(M1220&lt;&gt;1,"",IF(OR(R1220=-9,R1220=""),"",R1220))</f>
        <v/>
      </c>
      <c r="AI1220">
        <f>IF(M1220&lt;&gt;1,"",IF(OR(Q1220=999,Q1220=""),"",Q1220))</f>
        <v/>
      </c>
    </row>
    <row r="1221">
      <c r="A1221" t="inlineStr">
        <is>
          <t>TQRMNOP106430</t>
        </is>
      </c>
      <c r="B1221" t="n">
        <v>2025</v>
      </c>
      <c r="C1221" t="n">
        <v>1</v>
      </c>
      <c r="D1221" t="n">
        <v>41</v>
      </c>
      <c r="E1221" t="inlineStr">
        <is>
          <t>N</t>
        </is>
      </c>
      <c r="F1221" t="n">
        <v>12</v>
      </c>
      <c r="G1221" t="n">
        <v>638</v>
      </c>
      <c r="H1221" t="n">
        <v>3</v>
      </c>
      <c r="I1221" t="n">
        <v>2</v>
      </c>
      <c r="J1221" t="n">
        <v>25</v>
      </c>
      <c r="K1221" t="n">
        <v>2</v>
      </c>
      <c r="L1221" t="n">
        <v>4</v>
      </c>
      <c r="M1221" t="n">
        <v>1</v>
      </c>
      <c r="N1221" t="n">
        <v>2</v>
      </c>
      <c r="O1221" t="n">
        <v>1</v>
      </c>
      <c r="P1221" t="n">
        <v>1</v>
      </c>
      <c r="Q1221" t="n">
        <v>41</v>
      </c>
      <c r="R1221" s="15" t="n">
        <v>-9</v>
      </c>
      <c r="S1221" s="15" t="n">
        <v>0</v>
      </c>
      <c r="T1221" s="15" t="n">
        <v>0</v>
      </c>
      <c r="U1221" s="15" t="n">
        <v>72100</v>
      </c>
      <c r="V1221">
        <f>IFERROR(VLOOKUP(D1221,Tablas_Equivalencia!$A$3:$B$8,2,FALSE),"Sin dato")</f>
        <v/>
      </c>
      <c r="W1221">
        <f>IFERROR(VLOOKUP(L1221,Tablas_Equivalencia!$D$3:$E$9,2,FALSE),"Sin dato")</f>
        <v/>
      </c>
      <c r="X1221">
        <f>IF(I1221=1,"Varón","Mujer")</f>
        <v/>
      </c>
      <c r="Y1221">
        <f>IFERROR(VLOOKUP(M1221,Tablas_Equivalencia!$G$3:$H$6,2,FALSE),"Sin dato")</f>
        <v/>
      </c>
      <c r="Z1221">
        <f>IF(J1221&lt;=24,"18-24","25-29")</f>
        <v/>
      </c>
      <c r="AA1221">
        <f>IF(M1221&lt;&gt;1,"",IF(P1221=2,1,0))</f>
        <v/>
      </c>
      <c r="AB1221">
        <f>IF(M1221&lt;&gt;1,"",IF(O1221&gt;=2,1,0))</f>
        <v/>
      </c>
      <c r="AC1221">
        <f>IF(M1221&lt;&gt;1,"",IF(OR(Q1221=999,Q1221=""),"",IF(OR(Q1221&lt;35,Q1221&gt;48),1,0)))</f>
        <v/>
      </c>
      <c r="AD1221">
        <f>IF(COUNT(AA1221:AC1221)&lt;3,"",SUM(AA1221:AC1221))</f>
        <v/>
      </c>
      <c r="AE1221">
        <f>IF(L1221&gt;=4,2,IF(L1221&gt;=2,1,0))</f>
        <v/>
      </c>
      <c r="AF1221">
        <f>IF(L1221&gt;=5,1,0)</f>
        <v/>
      </c>
      <c r="AG1221">
        <f>AE1221+AF1221</f>
        <v/>
      </c>
      <c r="AH1221" s="15">
        <f>IF(M1221&lt;&gt;1,"",IF(OR(R1221=-9,R1221=""),"",R1221))</f>
        <v/>
      </c>
      <c r="AI1221">
        <f>IF(M1221&lt;&gt;1,"",IF(OR(Q1221=999,Q1221=""),"",Q1221))</f>
        <v/>
      </c>
    </row>
    <row r="1222">
      <c r="A1222" t="inlineStr">
        <is>
          <t>TQRMNOP106436</t>
        </is>
      </c>
      <c r="B1222" t="n">
        <v>2025</v>
      </c>
      <c r="C1222" t="n">
        <v>1</v>
      </c>
      <c r="D1222" t="n">
        <v>41</v>
      </c>
      <c r="E1222" t="inlineStr">
        <is>
          <t>N</t>
        </is>
      </c>
      <c r="F1222" t="n">
        <v>15</v>
      </c>
      <c r="G1222" t="n">
        <v>1001</v>
      </c>
      <c r="H1222" t="n">
        <v>3</v>
      </c>
      <c r="I1222" t="n">
        <v>2</v>
      </c>
      <c r="J1222" t="n">
        <v>26</v>
      </c>
      <c r="K1222" t="n">
        <v>1</v>
      </c>
      <c r="L1222" t="n">
        <v>5</v>
      </c>
      <c r="M1222" t="n">
        <v>1</v>
      </c>
      <c r="N1222" t="n">
        <v>3</v>
      </c>
      <c r="O1222" t="n">
        <v>1</v>
      </c>
      <c r="P1222" t="n">
        <v>2</v>
      </c>
      <c r="Q1222" t="n">
        <v>31</v>
      </c>
      <c r="R1222" s="15" t="n">
        <v>458000</v>
      </c>
      <c r="S1222" s="15" t="n">
        <v>0</v>
      </c>
      <c r="T1222" s="15" t="n">
        <v>458000</v>
      </c>
      <c r="U1222" s="15" t="n">
        <v>259900</v>
      </c>
      <c r="V1222">
        <f>IFERROR(VLOOKUP(D1222,Tablas_Equivalencia!$A$3:$B$8,2,FALSE),"Sin dato")</f>
        <v/>
      </c>
      <c r="W1222">
        <f>IFERROR(VLOOKUP(L1222,Tablas_Equivalencia!$D$3:$E$9,2,FALSE),"Sin dato")</f>
        <v/>
      </c>
      <c r="X1222">
        <f>IF(I1222=1,"Varón","Mujer")</f>
        <v/>
      </c>
      <c r="Y1222">
        <f>IFERROR(VLOOKUP(M1222,Tablas_Equivalencia!$G$3:$H$6,2,FALSE),"Sin dato")</f>
        <v/>
      </c>
      <c r="Z1222">
        <f>IF(J1222&lt;=24,"18-24","25-29")</f>
        <v/>
      </c>
      <c r="AA1222">
        <f>IF(M1222&lt;&gt;1,"",IF(P1222=2,1,0))</f>
        <v/>
      </c>
      <c r="AB1222">
        <f>IF(M1222&lt;&gt;1,"",IF(O1222&gt;=2,1,0))</f>
        <v/>
      </c>
      <c r="AC1222">
        <f>IF(M1222&lt;&gt;1,"",IF(OR(Q1222=999,Q1222=""),"",IF(OR(Q1222&lt;35,Q1222&gt;48),1,0)))</f>
        <v/>
      </c>
      <c r="AD1222">
        <f>IF(COUNT(AA1222:AC1222)&lt;3,"",SUM(AA1222:AC1222))</f>
        <v/>
      </c>
      <c r="AE1222">
        <f>IF(L1222&gt;=4,2,IF(L1222&gt;=2,1,0))</f>
        <v/>
      </c>
      <c r="AF1222">
        <f>IF(L1222&gt;=5,1,0)</f>
        <v/>
      </c>
      <c r="AG1222">
        <f>AE1222+AF1222</f>
        <v/>
      </c>
      <c r="AH1222" s="15">
        <f>IF(M1222&lt;&gt;1,"",IF(OR(R1222=-9,R1222=""),"",R1222))</f>
        <v/>
      </c>
      <c r="AI1222">
        <f>IF(M1222&lt;&gt;1,"",IF(OR(Q1222=999,Q1222=""),"",Q1222))</f>
        <v/>
      </c>
    </row>
    <row r="1223">
      <c r="A1223" t="inlineStr">
        <is>
          <t>TQRMNOP106440</t>
        </is>
      </c>
      <c r="B1223" t="n">
        <v>2025</v>
      </c>
      <c r="C1223" t="n">
        <v>1</v>
      </c>
      <c r="D1223" t="n">
        <v>43</v>
      </c>
      <c r="E1223" t="inlineStr">
        <is>
          <t>S</t>
        </is>
      </c>
      <c r="F1223" t="n">
        <v>30</v>
      </c>
      <c r="G1223" t="n">
        <v>1288</v>
      </c>
      <c r="H1223" t="n">
        <v>3</v>
      </c>
      <c r="I1223" t="n">
        <v>1</v>
      </c>
      <c r="J1223" t="n">
        <v>18</v>
      </c>
      <c r="K1223" t="n">
        <v>2</v>
      </c>
      <c r="L1223" t="n">
        <v>2</v>
      </c>
      <c r="M1223" t="n">
        <v>3</v>
      </c>
      <c r="R1223" s="15" t="n">
        <v>0</v>
      </c>
      <c r="S1223" s="15" t="n">
        <v>0</v>
      </c>
      <c r="T1223" s="15" t="n">
        <v>0</v>
      </c>
      <c r="U1223" s="15" t="n">
        <v>55400</v>
      </c>
      <c r="V1223">
        <f>IFERROR(VLOOKUP(D1223,Tablas_Equivalencia!$A$3:$B$8,2,FALSE),"Sin dato")</f>
        <v/>
      </c>
      <c r="W1223">
        <f>IFERROR(VLOOKUP(L1223,Tablas_Equivalencia!$D$3:$E$9,2,FALSE),"Sin dato")</f>
        <v/>
      </c>
      <c r="X1223">
        <f>IF(I1223=1,"Varón","Mujer")</f>
        <v/>
      </c>
      <c r="Y1223">
        <f>IFERROR(VLOOKUP(M1223,Tablas_Equivalencia!$G$3:$H$6,2,FALSE),"Sin dato")</f>
        <v/>
      </c>
      <c r="Z1223">
        <f>IF(J1223&lt;=24,"18-24","25-29")</f>
        <v/>
      </c>
      <c r="AA1223">
        <f>IF(M1223&lt;&gt;1,"",IF(P1223=2,1,0))</f>
        <v/>
      </c>
      <c r="AB1223">
        <f>IF(M1223&lt;&gt;1,"",IF(O1223&gt;=2,1,0))</f>
        <v/>
      </c>
      <c r="AC1223">
        <f>IF(M1223&lt;&gt;1,"",IF(OR(Q1223=999,Q1223=""),"",IF(OR(Q1223&lt;35,Q1223&gt;48),1,0)))</f>
        <v/>
      </c>
      <c r="AD1223">
        <f>IF(COUNT(AA1223:AC1223)&lt;3,"",SUM(AA1223:AC1223))</f>
        <v/>
      </c>
      <c r="AE1223">
        <f>IF(L1223&gt;=4,2,IF(L1223&gt;=2,1,0))</f>
        <v/>
      </c>
      <c r="AF1223">
        <f>IF(L1223&gt;=5,1,0)</f>
        <v/>
      </c>
      <c r="AG1223">
        <f>AE1223+AF1223</f>
        <v/>
      </c>
      <c r="AH1223" s="15">
        <f>IF(M1223&lt;&gt;1,"",IF(OR(R1223=-9,R1223=""),"",R1223))</f>
        <v/>
      </c>
      <c r="AI1223">
        <f>IF(M1223&lt;&gt;1,"",IF(OR(Q1223=999,Q1223=""),"",Q1223))</f>
        <v/>
      </c>
    </row>
    <row r="1224">
      <c r="A1224" t="inlineStr">
        <is>
          <t>TQRMNOP106452</t>
        </is>
      </c>
      <c r="B1224" t="n">
        <v>2025</v>
      </c>
      <c r="C1224" t="n">
        <v>1</v>
      </c>
      <c r="D1224" t="n">
        <v>40</v>
      </c>
      <c r="E1224" t="inlineStr">
        <is>
          <t>N</t>
        </is>
      </c>
      <c r="F1224" t="n">
        <v>23</v>
      </c>
      <c r="G1224" t="n">
        <v>2632</v>
      </c>
      <c r="H1224" t="n">
        <v>1</v>
      </c>
      <c r="I1224" t="n">
        <v>2</v>
      </c>
      <c r="J1224" t="n">
        <v>18</v>
      </c>
      <c r="K1224" t="n">
        <v>2</v>
      </c>
      <c r="L1224" t="n">
        <v>3</v>
      </c>
      <c r="M1224" t="n">
        <v>2</v>
      </c>
      <c r="R1224" s="15" t="n">
        <v>0</v>
      </c>
      <c r="S1224" s="15" t="n">
        <v>0</v>
      </c>
      <c r="T1224" s="15" t="n">
        <v>0</v>
      </c>
      <c r="U1224" s="15" t="n">
        <v>92600</v>
      </c>
      <c r="V1224">
        <f>IFERROR(VLOOKUP(D1224,Tablas_Equivalencia!$A$3:$B$8,2,FALSE),"Sin dato")</f>
        <v/>
      </c>
      <c r="W1224">
        <f>IFERROR(VLOOKUP(L1224,Tablas_Equivalencia!$D$3:$E$9,2,FALSE),"Sin dato")</f>
        <v/>
      </c>
      <c r="X1224">
        <f>IF(I1224=1,"Varón","Mujer")</f>
        <v/>
      </c>
      <c r="Y1224">
        <f>IFERROR(VLOOKUP(M1224,Tablas_Equivalencia!$G$3:$H$6,2,FALSE),"Sin dato")</f>
        <v/>
      </c>
      <c r="Z1224">
        <f>IF(J1224&lt;=24,"18-24","25-29")</f>
        <v/>
      </c>
      <c r="AA1224">
        <f>IF(M1224&lt;&gt;1,"",IF(P1224=2,1,0))</f>
        <v/>
      </c>
      <c r="AB1224">
        <f>IF(M1224&lt;&gt;1,"",IF(O1224&gt;=2,1,0))</f>
        <v/>
      </c>
      <c r="AC1224">
        <f>IF(M1224&lt;&gt;1,"",IF(OR(Q1224=999,Q1224=""),"",IF(OR(Q1224&lt;35,Q1224&gt;48),1,0)))</f>
        <v/>
      </c>
      <c r="AD1224">
        <f>IF(COUNT(AA1224:AC1224)&lt;3,"",SUM(AA1224:AC1224))</f>
        <v/>
      </c>
      <c r="AE1224">
        <f>IF(L1224&gt;=4,2,IF(L1224&gt;=2,1,0))</f>
        <v/>
      </c>
      <c r="AF1224">
        <f>IF(L1224&gt;=5,1,0)</f>
        <v/>
      </c>
      <c r="AG1224">
        <f>AE1224+AF1224</f>
        <v/>
      </c>
      <c r="AH1224" s="15">
        <f>IF(M1224&lt;&gt;1,"",IF(OR(R1224=-9,R1224=""),"",R1224))</f>
        <v/>
      </c>
      <c r="AI1224">
        <f>IF(M1224&lt;&gt;1,"",IF(OR(Q1224=999,Q1224=""),"",Q1224))</f>
        <v/>
      </c>
    </row>
    <row r="1225">
      <c r="A1225" t="inlineStr">
        <is>
          <t>TQRMNOP106460</t>
        </is>
      </c>
      <c r="B1225" t="n">
        <v>2025</v>
      </c>
      <c r="C1225" t="n">
        <v>1</v>
      </c>
      <c r="D1225" t="n">
        <v>1</v>
      </c>
      <c r="E1225" t="inlineStr">
        <is>
          <t>S</t>
        </is>
      </c>
      <c r="F1225" t="n">
        <v>33</v>
      </c>
      <c r="G1225" t="n">
        <v>614</v>
      </c>
      <c r="H1225" t="n">
        <v>1</v>
      </c>
      <c r="I1225" t="n">
        <v>1</v>
      </c>
      <c r="J1225" t="n">
        <v>28</v>
      </c>
      <c r="K1225" t="n">
        <v>1</v>
      </c>
      <c r="L1225" t="n">
        <v>6</v>
      </c>
      <c r="M1225" t="n">
        <v>1</v>
      </c>
      <c r="N1225" t="n">
        <v>3</v>
      </c>
      <c r="O1225" t="n">
        <v>1</v>
      </c>
      <c r="P1225" t="n">
        <v>1</v>
      </c>
      <c r="Q1225" t="n">
        <v>31</v>
      </c>
      <c r="R1225" s="15" t="n">
        <v>981000</v>
      </c>
      <c r="S1225" s="15" t="n">
        <v>0</v>
      </c>
      <c r="T1225" s="15" t="n">
        <v>981000</v>
      </c>
      <c r="U1225" s="15" t="n">
        <v>45000</v>
      </c>
      <c r="V1225">
        <f>IFERROR(VLOOKUP(D1225,Tablas_Equivalencia!$A$3:$B$8,2,FALSE),"Sin dato")</f>
        <v/>
      </c>
      <c r="W1225">
        <f>IFERROR(VLOOKUP(L1225,Tablas_Equivalencia!$D$3:$E$9,2,FALSE),"Sin dato")</f>
        <v/>
      </c>
      <c r="X1225">
        <f>IF(I1225=1,"Varón","Mujer")</f>
        <v/>
      </c>
      <c r="Y1225">
        <f>IFERROR(VLOOKUP(M1225,Tablas_Equivalencia!$G$3:$H$6,2,FALSE),"Sin dato")</f>
        <v/>
      </c>
      <c r="Z1225">
        <f>IF(J1225&lt;=24,"18-24","25-29")</f>
        <v/>
      </c>
      <c r="AA1225">
        <f>IF(M1225&lt;&gt;1,"",IF(P1225=2,1,0))</f>
        <v/>
      </c>
      <c r="AB1225">
        <f>IF(M1225&lt;&gt;1,"",IF(O1225&gt;=2,1,0))</f>
        <v/>
      </c>
      <c r="AC1225">
        <f>IF(M1225&lt;&gt;1,"",IF(OR(Q1225=999,Q1225=""),"",IF(OR(Q1225&lt;35,Q1225&gt;48),1,0)))</f>
        <v/>
      </c>
      <c r="AD1225">
        <f>IF(COUNT(AA1225:AC1225)&lt;3,"",SUM(AA1225:AC1225))</f>
        <v/>
      </c>
      <c r="AE1225">
        <f>IF(L1225&gt;=4,2,IF(L1225&gt;=2,1,0))</f>
        <v/>
      </c>
      <c r="AF1225">
        <f>IF(L1225&gt;=5,1,0)</f>
        <v/>
      </c>
      <c r="AG1225">
        <f>AE1225+AF1225</f>
        <v/>
      </c>
      <c r="AH1225" s="15">
        <f>IF(M1225&lt;&gt;1,"",IF(OR(R1225=-9,R1225=""),"",R1225))</f>
        <v/>
      </c>
      <c r="AI1225">
        <f>IF(M1225&lt;&gt;1,"",IF(OR(Q1225=999,Q1225=""),"",Q1225))</f>
        <v/>
      </c>
    </row>
    <row r="1226">
      <c r="A1226" t="inlineStr">
        <is>
          <t>TQRMNOP106472</t>
        </is>
      </c>
      <c r="B1226" t="n">
        <v>2025</v>
      </c>
      <c r="C1226" t="n">
        <v>1</v>
      </c>
      <c r="D1226" t="n">
        <v>41</v>
      </c>
      <c r="E1226" t="inlineStr">
        <is>
          <t>N</t>
        </is>
      </c>
      <c r="F1226" t="n">
        <v>12</v>
      </c>
      <c r="G1226" t="n">
        <v>942</v>
      </c>
      <c r="H1226" t="n">
        <v>1</v>
      </c>
      <c r="I1226" t="n">
        <v>1</v>
      </c>
      <c r="J1226" t="n">
        <v>26</v>
      </c>
      <c r="K1226" t="n">
        <v>2</v>
      </c>
      <c r="L1226" t="n">
        <v>4</v>
      </c>
      <c r="M1226" t="n">
        <v>1</v>
      </c>
      <c r="N1226" t="n">
        <v>3</v>
      </c>
      <c r="O1226" t="n">
        <v>3</v>
      </c>
      <c r="P1226" t="n">
        <v>2</v>
      </c>
      <c r="Q1226" t="n">
        <v>34</v>
      </c>
      <c r="R1226" s="15" t="n">
        <v>1504000</v>
      </c>
      <c r="S1226" s="15" t="n">
        <v>0</v>
      </c>
      <c r="T1226" s="15" t="n">
        <v>1504000</v>
      </c>
      <c r="U1226" s="15" t="n">
        <v>38600</v>
      </c>
      <c r="V1226">
        <f>IFERROR(VLOOKUP(D1226,Tablas_Equivalencia!$A$3:$B$8,2,FALSE),"Sin dato")</f>
        <v/>
      </c>
      <c r="W1226">
        <f>IFERROR(VLOOKUP(L1226,Tablas_Equivalencia!$D$3:$E$9,2,FALSE),"Sin dato")</f>
        <v/>
      </c>
      <c r="X1226">
        <f>IF(I1226=1,"Varón","Mujer")</f>
        <v/>
      </c>
      <c r="Y1226">
        <f>IFERROR(VLOOKUP(M1226,Tablas_Equivalencia!$G$3:$H$6,2,FALSE),"Sin dato")</f>
        <v/>
      </c>
      <c r="Z1226">
        <f>IF(J1226&lt;=24,"18-24","25-29")</f>
        <v/>
      </c>
      <c r="AA1226">
        <f>IF(M1226&lt;&gt;1,"",IF(P1226=2,1,0))</f>
        <v/>
      </c>
      <c r="AB1226">
        <f>IF(M1226&lt;&gt;1,"",IF(O1226&gt;=2,1,0))</f>
        <v/>
      </c>
      <c r="AC1226">
        <f>IF(M1226&lt;&gt;1,"",IF(OR(Q1226=999,Q1226=""),"",IF(OR(Q1226&lt;35,Q1226&gt;48),1,0)))</f>
        <v/>
      </c>
      <c r="AD1226">
        <f>IF(COUNT(AA1226:AC1226)&lt;3,"",SUM(AA1226:AC1226))</f>
        <v/>
      </c>
      <c r="AE1226">
        <f>IF(L1226&gt;=4,2,IF(L1226&gt;=2,1,0))</f>
        <v/>
      </c>
      <c r="AF1226">
        <f>IF(L1226&gt;=5,1,0)</f>
        <v/>
      </c>
      <c r="AG1226">
        <f>AE1226+AF1226</f>
        <v/>
      </c>
      <c r="AH1226" s="15">
        <f>IF(M1226&lt;&gt;1,"",IF(OR(R1226=-9,R1226=""),"",R1226))</f>
        <v/>
      </c>
      <c r="AI1226">
        <f>IF(M1226&lt;&gt;1,"",IF(OR(Q1226=999,Q1226=""),"",Q1226))</f>
        <v/>
      </c>
    </row>
    <row r="1227">
      <c r="A1227" t="inlineStr">
        <is>
          <t>TQRMNOP106485</t>
        </is>
      </c>
      <c r="B1227" t="n">
        <v>2025</v>
      </c>
      <c r="C1227" t="n">
        <v>1</v>
      </c>
      <c r="D1227" t="n">
        <v>42</v>
      </c>
      <c r="E1227" t="inlineStr">
        <is>
          <t>S</t>
        </is>
      </c>
      <c r="F1227" t="n">
        <v>10</v>
      </c>
      <c r="G1227" t="n">
        <v>810</v>
      </c>
      <c r="H1227" t="n">
        <v>3</v>
      </c>
      <c r="I1227" t="n">
        <v>2</v>
      </c>
      <c r="J1227" t="n">
        <v>25</v>
      </c>
      <c r="K1227" t="n">
        <v>2</v>
      </c>
      <c r="L1227" t="n">
        <v>6</v>
      </c>
      <c r="M1227" t="n">
        <v>3</v>
      </c>
      <c r="R1227" s="15" t="n">
        <v>0</v>
      </c>
      <c r="S1227" s="15" t="n">
        <v>0</v>
      </c>
      <c r="T1227" s="15" t="n">
        <v>0</v>
      </c>
      <c r="U1227" s="15" t="n">
        <v>410200</v>
      </c>
      <c r="V1227">
        <f>IFERROR(VLOOKUP(D1227,Tablas_Equivalencia!$A$3:$B$8,2,FALSE),"Sin dato")</f>
        <v/>
      </c>
      <c r="W1227">
        <f>IFERROR(VLOOKUP(L1227,Tablas_Equivalencia!$D$3:$E$9,2,FALSE),"Sin dato")</f>
        <v/>
      </c>
      <c r="X1227">
        <f>IF(I1227=1,"Varón","Mujer")</f>
        <v/>
      </c>
      <c r="Y1227">
        <f>IFERROR(VLOOKUP(M1227,Tablas_Equivalencia!$G$3:$H$6,2,FALSE),"Sin dato")</f>
        <v/>
      </c>
      <c r="Z1227">
        <f>IF(J1227&lt;=24,"18-24","25-29")</f>
        <v/>
      </c>
      <c r="AA1227">
        <f>IF(M1227&lt;&gt;1,"",IF(P1227=2,1,0))</f>
        <v/>
      </c>
      <c r="AB1227">
        <f>IF(M1227&lt;&gt;1,"",IF(O1227&gt;=2,1,0))</f>
        <v/>
      </c>
      <c r="AC1227">
        <f>IF(M1227&lt;&gt;1,"",IF(OR(Q1227=999,Q1227=""),"",IF(OR(Q1227&lt;35,Q1227&gt;48),1,0)))</f>
        <v/>
      </c>
      <c r="AD1227">
        <f>IF(COUNT(AA1227:AC1227)&lt;3,"",SUM(AA1227:AC1227))</f>
        <v/>
      </c>
      <c r="AE1227">
        <f>IF(L1227&gt;=4,2,IF(L1227&gt;=2,1,0))</f>
        <v/>
      </c>
      <c r="AF1227">
        <f>IF(L1227&gt;=5,1,0)</f>
        <v/>
      </c>
      <c r="AG1227">
        <f>AE1227+AF1227</f>
        <v/>
      </c>
      <c r="AH1227" s="15">
        <f>IF(M1227&lt;&gt;1,"",IF(OR(R1227=-9,R1227=""),"",R1227))</f>
        <v/>
      </c>
      <c r="AI1227">
        <f>IF(M1227&lt;&gt;1,"",IF(OR(Q1227=999,Q1227=""),"",Q1227))</f>
        <v/>
      </c>
    </row>
    <row r="1228">
      <c r="A1228" t="inlineStr">
        <is>
          <t>TQRMNOP106489</t>
        </is>
      </c>
      <c r="B1228" t="n">
        <v>2025</v>
      </c>
      <c r="C1228" t="n">
        <v>1</v>
      </c>
      <c r="D1228" t="n">
        <v>44</v>
      </c>
      <c r="E1228" t="inlineStr">
        <is>
          <t>S</t>
        </is>
      </c>
      <c r="F1228" t="n">
        <v>13</v>
      </c>
      <c r="G1228" t="n">
        <v>1038</v>
      </c>
      <c r="H1228" t="n">
        <v>2</v>
      </c>
      <c r="I1228" t="n">
        <v>1</v>
      </c>
      <c r="J1228" t="n">
        <v>25</v>
      </c>
      <c r="K1228" t="n">
        <v>2</v>
      </c>
      <c r="L1228" t="n">
        <v>3</v>
      </c>
      <c r="M1228" t="n">
        <v>3</v>
      </c>
      <c r="R1228" s="15" t="n">
        <v>0</v>
      </c>
      <c r="S1228" s="15" t="n">
        <v>0</v>
      </c>
      <c r="T1228" s="15" t="n">
        <v>0</v>
      </c>
      <c r="U1228" s="15" t="n">
        <v>111100</v>
      </c>
      <c r="V1228">
        <f>IFERROR(VLOOKUP(D1228,Tablas_Equivalencia!$A$3:$B$8,2,FALSE),"Sin dato")</f>
        <v/>
      </c>
      <c r="W1228">
        <f>IFERROR(VLOOKUP(L1228,Tablas_Equivalencia!$D$3:$E$9,2,FALSE),"Sin dato")</f>
        <v/>
      </c>
      <c r="X1228">
        <f>IF(I1228=1,"Varón","Mujer")</f>
        <v/>
      </c>
      <c r="Y1228">
        <f>IFERROR(VLOOKUP(M1228,Tablas_Equivalencia!$G$3:$H$6,2,FALSE),"Sin dato")</f>
        <v/>
      </c>
      <c r="Z1228">
        <f>IF(J1228&lt;=24,"18-24","25-29")</f>
        <v/>
      </c>
      <c r="AA1228">
        <f>IF(M1228&lt;&gt;1,"",IF(P1228=2,1,0))</f>
        <v/>
      </c>
      <c r="AB1228">
        <f>IF(M1228&lt;&gt;1,"",IF(O1228&gt;=2,1,0))</f>
        <v/>
      </c>
      <c r="AC1228">
        <f>IF(M1228&lt;&gt;1,"",IF(OR(Q1228=999,Q1228=""),"",IF(OR(Q1228&lt;35,Q1228&gt;48),1,0)))</f>
        <v/>
      </c>
      <c r="AD1228">
        <f>IF(COUNT(AA1228:AC1228)&lt;3,"",SUM(AA1228:AC1228))</f>
        <v/>
      </c>
      <c r="AE1228">
        <f>IF(L1228&gt;=4,2,IF(L1228&gt;=2,1,0))</f>
        <v/>
      </c>
      <c r="AF1228">
        <f>IF(L1228&gt;=5,1,0)</f>
        <v/>
      </c>
      <c r="AG1228">
        <f>AE1228+AF1228</f>
        <v/>
      </c>
      <c r="AH1228" s="15">
        <f>IF(M1228&lt;&gt;1,"",IF(OR(R1228=-9,R1228=""),"",R1228))</f>
        <v/>
      </c>
      <c r="AI1228">
        <f>IF(M1228&lt;&gt;1,"",IF(OR(Q1228=999,Q1228=""),"",Q1228))</f>
        <v/>
      </c>
    </row>
    <row r="1229">
      <c r="A1229" t="inlineStr">
        <is>
          <t>TQRMNOP106508</t>
        </is>
      </c>
      <c r="B1229" t="n">
        <v>2025</v>
      </c>
      <c r="C1229" t="n">
        <v>1</v>
      </c>
      <c r="D1229" t="n">
        <v>44</v>
      </c>
      <c r="E1229" t="inlineStr">
        <is>
          <t>S</t>
        </is>
      </c>
      <c r="F1229" t="n">
        <v>13</v>
      </c>
      <c r="G1229" t="n">
        <v>1316</v>
      </c>
      <c r="H1229" t="n">
        <v>2</v>
      </c>
      <c r="I1229" t="n">
        <v>1</v>
      </c>
      <c r="J1229" t="n">
        <v>29</v>
      </c>
      <c r="K1229" t="n">
        <v>2</v>
      </c>
      <c r="L1229" t="n">
        <v>6</v>
      </c>
      <c r="M1229" t="n">
        <v>1</v>
      </c>
      <c r="N1229" t="n">
        <v>2</v>
      </c>
      <c r="O1229" t="n">
        <v>1</v>
      </c>
      <c r="P1229" t="n">
        <v>1</v>
      </c>
      <c r="Q1229" t="n">
        <v>35</v>
      </c>
      <c r="R1229" s="15" t="n">
        <v>1592000</v>
      </c>
      <c r="S1229" s="15" t="n">
        <v>0</v>
      </c>
      <c r="T1229" s="15" t="n">
        <v>1592000</v>
      </c>
      <c r="U1229" s="15" t="n">
        <v>133600</v>
      </c>
      <c r="V1229">
        <f>IFERROR(VLOOKUP(D1229,Tablas_Equivalencia!$A$3:$B$8,2,FALSE),"Sin dato")</f>
        <v/>
      </c>
      <c r="W1229">
        <f>IFERROR(VLOOKUP(L1229,Tablas_Equivalencia!$D$3:$E$9,2,FALSE),"Sin dato")</f>
        <v/>
      </c>
      <c r="X1229">
        <f>IF(I1229=1,"Varón","Mujer")</f>
        <v/>
      </c>
      <c r="Y1229">
        <f>IFERROR(VLOOKUP(M1229,Tablas_Equivalencia!$G$3:$H$6,2,FALSE),"Sin dato")</f>
        <v/>
      </c>
      <c r="Z1229">
        <f>IF(J1229&lt;=24,"18-24","25-29")</f>
        <v/>
      </c>
      <c r="AA1229">
        <f>IF(M1229&lt;&gt;1,"",IF(P1229=2,1,0))</f>
        <v/>
      </c>
      <c r="AB1229">
        <f>IF(M1229&lt;&gt;1,"",IF(O1229&gt;=2,1,0))</f>
        <v/>
      </c>
      <c r="AC1229">
        <f>IF(M1229&lt;&gt;1,"",IF(OR(Q1229=999,Q1229=""),"",IF(OR(Q1229&lt;35,Q1229&gt;48),1,0)))</f>
        <v/>
      </c>
      <c r="AD1229">
        <f>IF(COUNT(AA1229:AC1229)&lt;3,"",SUM(AA1229:AC1229))</f>
        <v/>
      </c>
      <c r="AE1229">
        <f>IF(L1229&gt;=4,2,IF(L1229&gt;=2,1,0))</f>
        <v/>
      </c>
      <c r="AF1229">
        <f>IF(L1229&gt;=5,1,0)</f>
        <v/>
      </c>
      <c r="AG1229">
        <f>AE1229+AF1229</f>
        <v/>
      </c>
      <c r="AH1229" s="15">
        <f>IF(M1229&lt;&gt;1,"",IF(OR(R1229=-9,R1229=""),"",R1229))</f>
        <v/>
      </c>
      <c r="AI1229">
        <f>IF(M1229&lt;&gt;1,"",IF(OR(Q1229=999,Q1229=""),"",Q1229))</f>
        <v/>
      </c>
    </row>
    <row r="1230">
      <c r="A1230" t="inlineStr">
        <is>
          <t>TQRMNOP106517</t>
        </is>
      </c>
      <c r="B1230" t="n">
        <v>2025</v>
      </c>
      <c r="C1230" t="n">
        <v>1</v>
      </c>
      <c r="D1230" t="n">
        <v>1</v>
      </c>
      <c r="E1230" t="inlineStr">
        <is>
          <t>S</t>
        </is>
      </c>
      <c r="F1230" t="n">
        <v>33</v>
      </c>
      <c r="G1230" t="n">
        <v>916</v>
      </c>
      <c r="H1230" t="n">
        <v>1</v>
      </c>
      <c r="I1230" t="n">
        <v>2</v>
      </c>
      <c r="J1230" t="n">
        <v>19</v>
      </c>
      <c r="K1230" t="n">
        <v>1</v>
      </c>
      <c r="L1230" t="n">
        <v>5</v>
      </c>
      <c r="M1230" t="n">
        <v>3</v>
      </c>
      <c r="R1230" s="15" t="n">
        <v>0</v>
      </c>
      <c r="S1230" s="15" t="n">
        <v>136000</v>
      </c>
      <c r="T1230" s="15" t="n">
        <v>136000</v>
      </c>
      <c r="U1230" s="15" t="n">
        <v>121100</v>
      </c>
      <c r="V1230">
        <f>IFERROR(VLOOKUP(D1230,Tablas_Equivalencia!$A$3:$B$8,2,FALSE),"Sin dato")</f>
        <v/>
      </c>
      <c r="W1230">
        <f>IFERROR(VLOOKUP(L1230,Tablas_Equivalencia!$D$3:$E$9,2,FALSE),"Sin dato")</f>
        <v/>
      </c>
      <c r="X1230">
        <f>IF(I1230=1,"Varón","Mujer")</f>
        <v/>
      </c>
      <c r="Y1230">
        <f>IFERROR(VLOOKUP(M1230,Tablas_Equivalencia!$G$3:$H$6,2,FALSE),"Sin dato")</f>
        <v/>
      </c>
      <c r="Z1230">
        <f>IF(J1230&lt;=24,"18-24","25-29")</f>
        <v/>
      </c>
      <c r="AA1230">
        <f>IF(M1230&lt;&gt;1,"",IF(P1230=2,1,0))</f>
        <v/>
      </c>
      <c r="AB1230">
        <f>IF(M1230&lt;&gt;1,"",IF(O1230&gt;=2,1,0))</f>
        <v/>
      </c>
      <c r="AC1230">
        <f>IF(M1230&lt;&gt;1,"",IF(OR(Q1230=999,Q1230=""),"",IF(OR(Q1230&lt;35,Q1230&gt;48),1,0)))</f>
        <v/>
      </c>
      <c r="AD1230">
        <f>IF(COUNT(AA1230:AC1230)&lt;3,"",SUM(AA1230:AC1230))</f>
        <v/>
      </c>
      <c r="AE1230">
        <f>IF(L1230&gt;=4,2,IF(L1230&gt;=2,1,0))</f>
        <v/>
      </c>
      <c r="AF1230">
        <f>IF(L1230&gt;=5,1,0)</f>
        <v/>
      </c>
      <c r="AG1230">
        <f>AE1230+AF1230</f>
        <v/>
      </c>
      <c r="AH1230" s="15">
        <f>IF(M1230&lt;&gt;1,"",IF(OR(R1230=-9,R1230=""),"",R1230))</f>
        <v/>
      </c>
      <c r="AI1230">
        <f>IF(M1230&lt;&gt;1,"",IF(OR(Q1230=999,Q1230=""),"",Q1230))</f>
        <v/>
      </c>
    </row>
    <row r="1231">
      <c r="A1231" t="inlineStr">
        <is>
          <t>TQRMNOP106520</t>
        </is>
      </c>
      <c r="B1231" t="n">
        <v>2025</v>
      </c>
      <c r="C1231" t="n">
        <v>1</v>
      </c>
      <c r="D1231" t="n">
        <v>42</v>
      </c>
      <c r="E1231" t="inlineStr">
        <is>
          <t>N</t>
        </is>
      </c>
      <c r="F1231" t="n">
        <v>25</v>
      </c>
      <c r="G1231" t="n">
        <v>988</v>
      </c>
      <c r="H1231" t="n">
        <v>1</v>
      </c>
      <c r="I1231" t="n">
        <v>2</v>
      </c>
      <c r="J1231" t="n">
        <v>25</v>
      </c>
      <c r="K1231" t="n">
        <v>1</v>
      </c>
      <c r="L1231" t="n">
        <v>5</v>
      </c>
      <c r="M1231" t="n">
        <v>3</v>
      </c>
      <c r="R1231" s="15" t="n">
        <v>0</v>
      </c>
      <c r="S1231" s="15" t="n">
        <v>0</v>
      </c>
      <c r="T1231" s="15" t="n">
        <v>0</v>
      </c>
      <c r="U1231" s="15" t="n">
        <v>121800</v>
      </c>
      <c r="V1231">
        <f>IFERROR(VLOOKUP(D1231,Tablas_Equivalencia!$A$3:$B$8,2,FALSE),"Sin dato")</f>
        <v/>
      </c>
      <c r="W1231">
        <f>IFERROR(VLOOKUP(L1231,Tablas_Equivalencia!$D$3:$E$9,2,FALSE),"Sin dato")</f>
        <v/>
      </c>
      <c r="X1231">
        <f>IF(I1231=1,"Varón","Mujer")</f>
        <v/>
      </c>
      <c r="Y1231">
        <f>IFERROR(VLOOKUP(M1231,Tablas_Equivalencia!$G$3:$H$6,2,FALSE),"Sin dato")</f>
        <v/>
      </c>
      <c r="Z1231">
        <f>IF(J1231&lt;=24,"18-24","25-29")</f>
        <v/>
      </c>
      <c r="AA1231">
        <f>IF(M1231&lt;&gt;1,"",IF(P1231=2,1,0))</f>
        <v/>
      </c>
      <c r="AB1231">
        <f>IF(M1231&lt;&gt;1,"",IF(O1231&gt;=2,1,0))</f>
        <v/>
      </c>
      <c r="AC1231">
        <f>IF(M1231&lt;&gt;1,"",IF(OR(Q1231=999,Q1231=""),"",IF(OR(Q1231&lt;35,Q1231&gt;48),1,0)))</f>
        <v/>
      </c>
      <c r="AD1231">
        <f>IF(COUNT(AA1231:AC1231)&lt;3,"",SUM(AA1231:AC1231))</f>
        <v/>
      </c>
      <c r="AE1231">
        <f>IF(L1231&gt;=4,2,IF(L1231&gt;=2,1,0))</f>
        <v/>
      </c>
      <c r="AF1231">
        <f>IF(L1231&gt;=5,1,0)</f>
        <v/>
      </c>
      <c r="AG1231">
        <f>AE1231+AF1231</f>
        <v/>
      </c>
      <c r="AH1231" s="15">
        <f>IF(M1231&lt;&gt;1,"",IF(OR(R1231=-9,R1231=""),"",R1231))</f>
        <v/>
      </c>
      <c r="AI1231">
        <f>IF(M1231&lt;&gt;1,"",IF(OR(Q1231=999,Q1231=""),"",Q1231))</f>
        <v/>
      </c>
    </row>
    <row r="1232">
      <c r="A1232" t="inlineStr">
        <is>
          <t>TQRMNOP106533</t>
        </is>
      </c>
      <c r="B1232" t="n">
        <v>2025</v>
      </c>
      <c r="C1232" t="n">
        <v>1</v>
      </c>
      <c r="D1232" t="n">
        <v>1</v>
      </c>
      <c r="E1232" t="inlineStr">
        <is>
          <t>S</t>
        </is>
      </c>
      <c r="F1232" t="n">
        <v>32</v>
      </c>
      <c r="G1232" t="n">
        <v>1497</v>
      </c>
      <c r="H1232" t="n">
        <v>2</v>
      </c>
      <c r="I1232" t="n">
        <v>2</v>
      </c>
      <c r="J1232" t="n">
        <v>25</v>
      </c>
      <c r="K1232" t="n">
        <v>2</v>
      </c>
      <c r="L1232" t="n">
        <v>5</v>
      </c>
      <c r="M1232" t="n">
        <v>3</v>
      </c>
      <c r="R1232" s="15" t="n">
        <v>0</v>
      </c>
      <c r="S1232" s="15" t="n">
        <v>0</v>
      </c>
      <c r="T1232" s="15" t="n">
        <v>0</v>
      </c>
      <c r="U1232" s="15" t="n">
        <v>96400</v>
      </c>
      <c r="V1232">
        <f>IFERROR(VLOOKUP(D1232,Tablas_Equivalencia!$A$3:$B$8,2,FALSE),"Sin dato")</f>
        <v/>
      </c>
      <c r="W1232">
        <f>IFERROR(VLOOKUP(L1232,Tablas_Equivalencia!$D$3:$E$9,2,FALSE),"Sin dato")</f>
        <v/>
      </c>
      <c r="X1232">
        <f>IF(I1232=1,"Varón","Mujer")</f>
        <v/>
      </c>
      <c r="Y1232">
        <f>IFERROR(VLOOKUP(M1232,Tablas_Equivalencia!$G$3:$H$6,2,FALSE),"Sin dato")</f>
        <v/>
      </c>
      <c r="Z1232">
        <f>IF(J1232&lt;=24,"18-24","25-29")</f>
        <v/>
      </c>
      <c r="AA1232">
        <f>IF(M1232&lt;&gt;1,"",IF(P1232=2,1,0))</f>
        <v/>
      </c>
      <c r="AB1232">
        <f>IF(M1232&lt;&gt;1,"",IF(O1232&gt;=2,1,0))</f>
        <v/>
      </c>
      <c r="AC1232">
        <f>IF(M1232&lt;&gt;1,"",IF(OR(Q1232=999,Q1232=""),"",IF(OR(Q1232&lt;35,Q1232&gt;48),1,0)))</f>
        <v/>
      </c>
      <c r="AD1232">
        <f>IF(COUNT(AA1232:AC1232)&lt;3,"",SUM(AA1232:AC1232))</f>
        <v/>
      </c>
      <c r="AE1232">
        <f>IF(L1232&gt;=4,2,IF(L1232&gt;=2,1,0))</f>
        <v/>
      </c>
      <c r="AF1232">
        <f>IF(L1232&gt;=5,1,0)</f>
        <v/>
      </c>
      <c r="AG1232">
        <f>AE1232+AF1232</f>
        <v/>
      </c>
      <c r="AH1232" s="15">
        <f>IF(M1232&lt;&gt;1,"",IF(OR(R1232=-9,R1232=""),"",R1232))</f>
        <v/>
      </c>
      <c r="AI1232">
        <f>IF(M1232&lt;&gt;1,"",IF(OR(Q1232=999,Q1232=""),"",Q1232))</f>
        <v/>
      </c>
    </row>
    <row r="1233">
      <c r="A1233" t="inlineStr">
        <is>
          <t>TQRMNOP106538</t>
        </is>
      </c>
      <c r="B1233" t="n">
        <v>2025</v>
      </c>
      <c r="C1233" t="n">
        <v>1</v>
      </c>
      <c r="D1233" t="n">
        <v>44</v>
      </c>
      <c r="E1233" t="inlineStr">
        <is>
          <t>N</t>
        </is>
      </c>
      <c r="F1233" t="n">
        <v>6</v>
      </c>
      <c r="G1233" t="n">
        <v>1102</v>
      </c>
      <c r="H1233" t="n">
        <v>3</v>
      </c>
      <c r="I1233" t="n">
        <v>1</v>
      </c>
      <c r="J1233" t="n">
        <v>25</v>
      </c>
      <c r="K1233" t="n">
        <v>2</v>
      </c>
      <c r="L1233" t="n">
        <v>6</v>
      </c>
      <c r="M1233" t="n">
        <v>1</v>
      </c>
      <c r="N1233" t="n">
        <v>3</v>
      </c>
      <c r="O1233" t="n">
        <v>1</v>
      </c>
      <c r="P1233" t="n">
        <v>1</v>
      </c>
      <c r="Q1233" t="n">
        <v>52</v>
      </c>
      <c r="R1233" s="15" t="n">
        <v>1129000</v>
      </c>
      <c r="S1233" s="15" t="n">
        <v>41000</v>
      </c>
      <c r="T1233" s="15" t="n">
        <v>1170000</v>
      </c>
      <c r="U1233" s="15" t="n">
        <v>86700</v>
      </c>
      <c r="V1233">
        <f>IFERROR(VLOOKUP(D1233,Tablas_Equivalencia!$A$3:$B$8,2,FALSE),"Sin dato")</f>
        <v/>
      </c>
      <c r="W1233">
        <f>IFERROR(VLOOKUP(L1233,Tablas_Equivalencia!$D$3:$E$9,2,FALSE),"Sin dato")</f>
        <v/>
      </c>
      <c r="X1233">
        <f>IF(I1233=1,"Varón","Mujer")</f>
        <v/>
      </c>
      <c r="Y1233">
        <f>IFERROR(VLOOKUP(M1233,Tablas_Equivalencia!$G$3:$H$6,2,FALSE),"Sin dato")</f>
        <v/>
      </c>
      <c r="Z1233">
        <f>IF(J1233&lt;=24,"18-24","25-29")</f>
        <v/>
      </c>
      <c r="AA1233">
        <f>IF(M1233&lt;&gt;1,"",IF(P1233=2,1,0))</f>
        <v/>
      </c>
      <c r="AB1233">
        <f>IF(M1233&lt;&gt;1,"",IF(O1233&gt;=2,1,0))</f>
        <v/>
      </c>
      <c r="AC1233">
        <f>IF(M1233&lt;&gt;1,"",IF(OR(Q1233=999,Q1233=""),"",IF(OR(Q1233&lt;35,Q1233&gt;48),1,0)))</f>
        <v/>
      </c>
      <c r="AD1233">
        <f>IF(COUNT(AA1233:AC1233)&lt;3,"",SUM(AA1233:AC1233))</f>
        <v/>
      </c>
      <c r="AE1233">
        <f>IF(L1233&gt;=4,2,IF(L1233&gt;=2,1,0))</f>
        <v/>
      </c>
      <c r="AF1233">
        <f>IF(L1233&gt;=5,1,0)</f>
        <v/>
      </c>
      <c r="AG1233">
        <f>AE1233+AF1233</f>
        <v/>
      </c>
      <c r="AH1233" s="15">
        <f>IF(M1233&lt;&gt;1,"",IF(OR(R1233=-9,R1233=""),"",R1233))</f>
        <v/>
      </c>
      <c r="AI1233">
        <f>IF(M1233&lt;&gt;1,"",IF(OR(Q1233=999,Q1233=""),"",Q1233))</f>
        <v/>
      </c>
    </row>
    <row r="1234">
      <c r="A1234" t="inlineStr">
        <is>
          <t>TQRMNOP106546</t>
        </is>
      </c>
      <c r="B1234" t="n">
        <v>2025</v>
      </c>
      <c r="C1234" t="n">
        <v>1</v>
      </c>
      <c r="D1234" t="n">
        <v>1</v>
      </c>
      <c r="E1234" t="inlineStr">
        <is>
          <t>S</t>
        </is>
      </c>
      <c r="F1234" t="n">
        <v>32</v>
      </c>
      <c r="G1234" t="n">
        <v>930</v>
      </c>
      <c r="H1234" t="n">
        <v>2</v>
      </c>
      <c r="I1234" t="n">
        <v>2</v>
      </c>
      <c r="J1234" t="n">
        <v>20</v>
      </c>
      <c r="K1234" t="n">
        <v>2</v>
      </c>
      <c r="L1234" t="n">
        <v>3</v>
      </c>
      <c r="M1234" t="n">
        <v>3</v>
      </c>
      <c r="R1234" s="15" t="n">
        <v>0</v>
      </c>
      <c r="S1234" s="15" t="n">
        <v>0</v>
      </c>
      <c r="T1234" s="15" t="n">
        <v>0</v>
      </c>
      <c r="U1234" s="15" t="n">
        <v>126600</v>
      </c>
      <c r="V1234">
        <f>IFERROR(VLOOKUP(D1234,Tablas_Equivalencia!$A$3:$B$8,2,FALSE),"Sin dato")</f>
        <v/>
      </c>
      <c r="W1234">
        <f>IFERROR(VLOOKUP(L1234,Tablas_Equivalencia!$D$3:$E$9,2,FALSE),"Sin dato")</f>
        <v/>
      </c>
      <c r="X1234">
        <f>IF(I1234=1,"Varón","Mujer")</f>
        <v/>
      </c>
      <c r="Y1234">
        <f>IFERROR(VLOOKUP(M1234,Tablas_Equivalencia!$G$3:$H$6,2,FALSE),"Sin dato")</f>
        <v/>
      </c>
      <c r="Z1234">
        <f>IF(J1234&lt;=24,"18-24","25-29")</f>
        <v/>
      </c>
      <c r="AA1234">
        <f>IF(M1234&lt;&gt;1,"",IF(P1234=2,1,0))</f>
        <v/>
      </c>
      <c r="AB1234">
        <f>IF(M1234&lt;&gt;1,"",IF(O1234&gt;=2,1,0))</f>
        <v/>
      </c>
      <c r="AC1234">
        <f>IF(M1234&lt;&gt;1,"",IF(OR(Q1234=999,Q1234=""),"",IF(OR(Q1234&lt;35,Q1234&gt;48),1,0)))</f>
        <v/>
      </c>
      <c r="AD1234">
        <f>IF(COUNT(AA1234:AC1234)&lt;3,"",SUM(AA1234:AC1234))</f>
        <v/>
      </c>
      <c r="AE1234">
        <f>IF(L1234&gt;=4,2,IF(L1234&gt;=2,1,0))</f>
        <v/>
      </c>
      <c r="AF1234">
        <f>IF(L1234&gt;=5,1,0)</f>
        <v/>
      </c>
      <c r="AG1234">
        <f>AE1234+AF1234</f>
        <v/>
      </c>
      <c r="AH1234" s="15">
        <f>IF(M1234&lt;&gt;1,"",IF(OR(R1234=-9,R1234=""),"",R1234))</f>
        <v/>
      </c>
      <c r="AI1234">
        <f>IF(M1234&lt;&gt;1,"",IF(OR(Q1234=999,Q1234=""),"",Q1234))</f>
        <v/>
      </c>
    </row>
    <row r="1235">
      <c r="A1235" t="inlineStr">
        <is>
          <t>TQRMNOP106550</t>
        </is>
      </c>
      <c r="B1235" t="n">
        <v>2025</v>
      </c>
      <c r="C1235" t="n">
        <v>1</v>
      </c>
      <c r="D1235" t="n">
        <v>40</v>
      </c>
      <c r="E1235" t="inlineStr">
        <is>
          <t>S</t>
        </is>
      </c>
      <c r="F1235" t="n">
        <v>7</v>
      </c>
      <c r="G1235" t="n">
        <v>558</v>
      </c>
      <c r="H1235" t="n">
        <v>1</v>
      </c>
      <c r="I1235" t="n">
        <v>1</v>
      </c>
      <c r="J1235" t="n">
        <v>26</v>
      </c>
      <c r="K1235" t="n">
        <v>2</v>
      </c>
      <c r="L1235" t="n">
        <v>4</v>
      </c>
      <c r="M1235" t="n">
        <v>1</v>
      </c>
      <c r="N1235" t="n">
        <v>3</v>
      </c>
      <c r="O1235" t="n">
        <v>2</v>
      </c>
      <c r="P1235" t="n">
        <v>2</v>
      </c>
      <c r="Q1235" t="n">
        <v>37</v>
      </c>
      <c r="R1235" s="15" t="n">
        <v>405000</v>
      </c>
      <c r="S1235" s="15" t="n">
        <v>70000</v>
      </c>
      <c r="T1235" s="15" t="n">
        <v>475000</v>
      </c>
      <c r="U1235" s="15" t="n">
        <v>151600</v>
      </c>
      <c r="V1235">
        <f>IFERROR(VLOOKUP(D1235,Tablas_Equivalencia!$A$3:$B$8,2,FALSE),"Sin dato")</f>
        <v/>
      </c>
      <c r="W1235">
        <f>IFERROR(VLOOKUP(L1235,Tablas_Equivalencia!$D$3:$E$9,2,FALSE),"Sin dato")</f>
        <v/>
      </c>
      <c r="X1235">
        <f>IF(I1235=1,"Varón","Mujer")</f>
        <v/>
      </c>
      <c r="Y1235">
        <f>IFERROR(VLOOKUP(M1235,Tablas_Equivalencia!$G$3:$H$6,2,FALSE),"Sin dato")</f>
        <v/>
      </c>
      <c r="Z1235">
        <f>IF(J1235&lt;=24,"18-24","25-29")</f>
        <v/>
      </c>
      <c r="AA1235">
        <f>IF(M1235&lt;&gt;1,"",IF(P1235=2,1,0))</f>
        <v/>
      </c>
      <c r="AB1235">
        <f>IF(M1235&lt;&gt;1,"",IF(O1235&gt;=2,1,0))</f>
        <v/>
      </c>
      <c r="AC1235">
        <f>IF(M1235&lt;&gt;1,"",IF(OR(Q1235=999,Q1235=""),"",IF(OR(Q1235&lt;35,Q1235&gt;48),1,0)))</f>
        <v/>
      </c>
      <c r="AD1235">
        <f>IF(COUNT(AA1235:AC1235)&lt;3,"",SUM(AA1235:AC1235))</f>
        <v/>
      </c>
      <c r="AE1235">
        <f>IF(L1235&gt;=4,2,IF(L1235&gt;=2,1,0))</f>
        <v/>
      </c>
      <c r="AF1235">
        <f>IF(L1235&gt;=5,1,0)</f>
        <v/>
      </c>
      <c r="AG1235">
        <f>AE1235+AF1235</f>
        <v/>
      </c>
      <c r="AH1235" s="15">
        <f>IF(M1235&lt;&gt;1,"",IF(OR(R1235=-9,R1235=""),"",R1235))</f>
        <v/>
      </c>
      <c r="AI1235">
        <f>IF(M1235&lt;&gt;1,"",IF(OR(Q1235=999,Q1235=""),"",Q1235))</f>
        <v/>
      </c>
    </row>
    <row r="1236">
      <c r="A1236" t="inlineStr">
        <is>
          <t>TQRMNOP106582</t>
        </is>
      </c>
      <c r="B1236" t="n">
        <v>2025</v>
      </c>
      <c r="C1236" t="n">
        <v>1</v>
      </c>
      <c r="D1236" t="n">
        <v>1</v>
      </c>
      <c r="E1236" t="inlineStr">
        <is>
          <t>S</t>
        </is>
      </c>
      <c r="F1236" t="n">
        <v>32</v>
      </c>
      <c r="G1236" t="n">
        <v>1429</v>
      </c>
      <c r="H1236" t="n">
        <v>1</v>
      </c>
      <c r="I1236" t="n">
        <v>1</v>
      </c>
      <c r="J1236" t="n">
        <v>27</v>
      </c>
      <c r="K1236" t="n">
        <v>2</v>
      </c>
      <c r="L1236" t="n">
        <v>4</v>
      </c>
      <c r="M1236" t="n">
        <v>1</v>
      </c>
      <c r="N1236" t="n">
        <v>3</v>
      </c>
      <c r="O1236" t="n">
        <v>1</v>
      </c>
      <c r="P1236" t="n">
        <v>1</v>
      </c>
      <c r="Q1236" t="n">
        <v>36</v>
      </c>
      <c r="R1236" s="15" t="n">
        <v>1375000</v>
      </c>
      <c r="S1236" s="15" t="n">
        <v>0</v>
      </c>
      <c r="T1236" s="15" t="n">
        <v>1375000</v>
      </c>
      <c r="U1236" s="15" t="n">
        <v>228900</v>
      </c>
      <c r="V1236">
        <f>IFERROR(VLOOKUP(D1236,Tablas_Equivalencia!$A$3:$B$8,2,FALSE),"Sin dato")</f>
        <v/>
      </c>
      <c r="W1236">
        <f>IFERROR(VLOOKUP(L1236,Tablas_Equivalencia!$D$3:$E$9,2,FALSE),"Sin dato")</f>
        <v/>
      </c>
      <c r="X1236">
        <f>IF(I1236=1,"Varón","Mujer")</f>
        <v/>
      </c>
      <c r="Y1236">
        <f>IFERROR(VLOOKUP(M1236,Tablas_Equivalencia!$G$3:$H$6,2,FALSE),"Sin dato")</f>
        <v/>
      </c>
      <c r="Z1236">
        <f>IF(J1236&lt;=24,"18-24","25-29")</f>
        <v/>
      </c>
      <c r="AA1236">
        <f>IF(M1236&lt;&gt;1,"",IF(P1236=2,1,0))</f>
        <v/>
      </c>
      <c r="AB1236">
        <f>IF(M1236&lt;&gt;1,"",IF(O1236&gt;=2,1,0))</f>
        <v/>
      </c>
      <c r="AC1236">
        <f>IF(M1236&lt;&gt;1,"",IF(OR(Q1236=999,Q1236=""),"",IF(OR(Q1236&lt;35,Q1236&gt;48),1,0)))</f>
        <v/>
      </c>
      <c r="AD1236">
        <f>IF(COUNT(AA1236:AC1236)&lt;3,"",SUM(AA1236:AC1236))</f>
        <v/>
      </c>
      <c r="AE1236">
        <f>IF(L1236&gt;=4,2,IF(L1236&gt;=2,1,0))</f>
        <v/>
      </c>
      <c r="AF1236">
        <f>IF(L1236&gt;=5,1,0)</f>
        <v/>
      </c>
      <c r="AG1236">
        <f>AE1236+AF1236</f>
        <v/>
      </c>
      <c r="AH1236" s="15">
        <f>IF(M1236&lt;&gt;1,"",IF(OR(R1236=-9,R1236=""),"",R1236))</f>
        <v/>
      </c>
      <c r="AI1236">
        <f>IF(M1236&lt;&gt;1,"",IF(OR(Q1236=999,Q1236=""),"",Q1236))</f>
        <v/>
      </c>
    </row>
    <row r="1237">
      <c r="A1237" t="inlineStr">
        <is>
          <t>TQRMNOP106585</t>
        </is>
      </c>
      <c r="B1237" t="n">
        <v>2025</v>
      </c>
      <c r="C1237" t="n">
        <v>1</v>
      </c>
      <c r="D1237" t="n">
        <v>43</v>
      </c>
      <c r="E1237" t="inlineStr">
        <is>
          <t>N</t>
        </is>
      </c>
      <c r="F1237" t="n">
        <v>26</v>
      </c>
      <c r="G1237" t="n">
        <v>1191</v>
      </c>
      <c r="H1237" t="n">
        <v>3</v>
      </c>
      <c r="I1237" t="n">
        <v>1</v>
      </c>
      <c r="J1237" t="n">
        <v>23</v>
      </c>
      <c r="K1237" t="n">
        <v>1</v>
      </c>
      <c r="L1237" t="n">
        <v>4</v>
      </c>
      <c r="M1237" t="n">
        <v>1</v>
      </c>
      <c r="N1237" t="n">
        <v>3</v>
      </c>
      <c r="O1237" t="n">
        <v>1</v>
      </c>
      <c r="P1237" t="n">
        <v>2</v>
      </c>
      <c r="Q1237" t="n">
        <v>31</v>
      </c>
      <c r="R1237" s="15" t="n">
        <v>382000</v>
      </c>
      <c r="S1237" s="15" t="n">
        <v>0</v>
      </c>
      <c r="T1237" s="15" t="n">
        <v>382000</v>
      </c>
      <c r="U1237" s="15" t="n">
        <v>104200</v>
      </c>
      <c r="V1237">
        <f>IFERROR(VLOOKUP(D1237,Tablas_Equivalencia!$A$3:$B$8,2,FALSE),"Sin dato")</f>
        <v/>
      </c>
      <c r="W1237">
        <f>IFERROR(VLOOKUP(L1237,Tablas_Equivalencia!$D$3:$E$9,2,FALSE),"Sin dato")</f>
        <v/>
      </c>
      <c r="X1237">
        <f>IF(I1237=1,"Varón","Mujer")</f>
        <v/>
      </c>
      <c r="Y1237">
        <f>IFERROR(VLOOKUP(M1237,Tablas_Equivalencia!$G$3:$H$6,2,FALSE),"Sin dato")</f>
        <v/>
      </c>
      <c r="Z1237">
        <f>IF(J1237&lt;=24,"18-24","25-29")</f>
        <v/>
      </c>
      <c r="AA1237">
        <f>IF(M1237&lt;&gt;1,"",IF(P1237=2,1,0))</f>
        <v/>
      </c>
      <c r="AB1237">
        <f>IF(M1237&lt;&gt;1,"",IF(O1237&gt;=2,1,0))</f>
        <v/>
      </c>
      <c r="AC1237">
        <f>IF(M1237&lt;&gt;1,"",IF(OR(Q1237=999,Q1237=""),"",IF(OR(Q1237&lt;35,Q1237&gt;48),1,0)))</f>
        <v/>
      </c>
      <c r="AD1237">
        <f>IF(COUNT(AA1237:AC1237)&lt;3,"",SUM(AA1237:AC1237))</f>
        <v/>
      </c>
      <c r="AE1237">
        <f>IF(L1237&gt;=4,2,IF(L1237&gt;=2,1,0))</f>
        <v/>
      </c>
      <c r="AF1237">
        <f>IF(L1237&gt;=5,1,0)</f>
        <v/>
      </c>
      <c r="AG1237">
        <f>AE1237+AF1237</f>
        <v/>
      </c>
      <c r="AH1237" s="15">
        <f>IF(M1237&lt;&gt;1,"",IF(OR(R1237=-9,R1237=""),"",R1237))</f>
        <v/>
      </c>
      <c r="AI1237">
        <f>IF(M1237&lt;&gt;1,"",IF(OR(Q1237=999,Q1237=""),"",Q1237))</f>
        <v/>
      </c>
    </row>
    <row r="1238">
      <c r="A1238" t="inlineStr">
        <is>
          <t>TQRMNOP106590</t>
        </is>
      </c>
      <c r="B1238" t="n">
        <v>2025</v>
      </c>
      <c r="C1238" t="n">
        <v>1</v>
      </c>
      <c r="D1238" t="n">
        <v>43</v>
      </c>
      <c r="E1238" t="inlineStr">
        <is>
          <t>N</t>
        </is>
      </c>
      <c r="F1238" t="n">
        <v>29</v>
      </c>
      <c r="G1238" t="n">
        <v>1191</v>
      </c>
      <c r="H1238" t="n">
        <v>3</v>
      </c>
      <c r="I1238" t="n">
        <v>2</v>
      </c>
      <c r="J1238" t="n">
        <v>25</v>
      </c>
      <c r="K1238" t="n">
        <v>2</v>
      </c>
      <c r="L1238" t="n">
        <v>3</v>
      </c>
      <c r="M1238" t="n">
        <v>2</v>
      </c>
      <c r="R1238" s="15" t="n">
        <v>0</v>
      </c>
      <c r="S1238" s="15" t="n">
        <v>0</v>
      </c>
      <c r="T1238" s="15" t="n">
        <v>0</v>
      </c>
      <c r="U1238" s="15" t="n">
        <v>123700</v>
      </c>
      <c r="V1238">
        <f>IFERROR(VLOOKUP(D1238,Tablas_Equivalencia!$A$3:$B$8,2,FALSE),"Sin dato")</f>
        <v/>
      </c>
      <c r="W1238">
        <f>IFERROR(VLOOKUP(L1238,Tablas_Equivalencia!$D$3:$E$9,2,FALSE),"Sin dato")</f>
        <v/>
      </c>
      <c r="X1238">
        <f>IF(I1238=1,"Varón","Mujer")</f>
        <v/>
      </c>
      <c r="Y1238">
        <f>IFERROR(VLOOKUP(M1238,Tablas_Equivalencia!$G$3:$H$6,2,FALSE),"Sin dato")</f>
        <v/>
      </c>
      <c r="Z1238">
        <f>IF(J1238&lt;=24,"18-24","25-29")</f>
        <v/>
      </c>
      <c r="AA1238">
        <f>IF(M1238&lt;&gt;1,"",IF(P1238=2,1,0))</f>
        <v/>
      </c>
      <c r="AB1238">
        <f>IF(M1238&lt;&gt;1,"",IF(O1238&gt;=2,1,0))</f>
        <v/>
      </c>
      <c r="AC1238">
        <f>IF(M1238&lt;&gt;1,"",IF(OR(Q1238=999,Q1238=""),"",IF(OR(Q1238&lt;35,Q1238&gt;48),1,0)))</f>
        <v/>
      </c>
      <c r="AD1238">
        <f>IF(COUNT(AA1238:AC1238)&lt;3,"",SUM(AA1238:AC1238))</f>
        <v/>
      </c>
      <c r="AE1238">
        <f>IF(L1238&gt;=4,2,IF(L1238&gt;=2,1,0))</f>
        <v/>
      </c>
      <c r="AF1238">
        <f>IF(L1238&gt;=5,1,0)</f>
        <v/>
      </c>
      <c r="AG1238">
        <f>AE1238+AF1238</f>
        <v/>
      </c>
      <c r="AH1238" s="15">
        <f>IF(M1238&lt;&gt;1,"",IF(OR(R1238=-9,R1238=""),"",R1238))</f>
        <v/>
      </c>
      <c r="AI1238">
        <f>IF(M1238&lt;&gt;1,"",IF(OR(Q1238=999,Q1238=""),"",Q1238))</f>
        <v/>
      </c>
    </row>
    <row r="1239">
      <c r="A1239" t="inlineStr">
        <is>
          <t>TQRMNOP106591</t>
        </is>
      </c>
      <c r="B1239" t="n">
        <v>2025</v>
      </c>
      <c r="C1239" t="n">
        <v>1</v>
      </c>
      <c r="D1239" t="n">
        <v>41</v>
      </c>
      <c r="E1239" t="inlineStr">
        <is>
          <t>N</t>
        </is>
      </c>
      <c r="F1239" t="n">
        <v>12</v>
      </c>
      <c r="G1239" t="n">
        <v>946</v>
      </c>
      <c r="H1239" t="n">
        <v>2</v>
      </c>
      <c r="I1239" t="n">
        <v>1</v>
      </c>
      <c r="J1239" t="n">
        <v>25</v>
      </c>
      <c r="K1239" t="n">
        <v>2</v>
      </c>
      <c r="L1239" t="n">
        <v>3</v>
      </c>
      <c r="M1239" t="n">
        <v>2</v>
      </c>
      <c r="R1239" s="15" t="n">
        <v>0</v>
      </c>
      <c r="S1239" s="15" t="n">
        <v>108000</v>
      </c>
      <c r="T1239" s="15" t="n">
        <v>108000</v>
      </c>
      <c r="U1239" s="15" t="n">
        <v>86000</v>
      </c>
      <c r="V1239">
        <f>IFERROR(VLOOKUP(D1239,Tablas_Equivalencia!$A$3:$B$8,2,FALSE),"Sin dato")</f>
        <v/>
      </c>
      <c r="W1239">
        <f>IFERROR(VLOOKUP(L1239,Tablas_Equivalencia!$D$3:$E$9,2,FALSE),"Sin dato")</f>
        <v/>
      </c>
      <c r="X1239">
        <f>IF(I1239=1,"Varón","Mujer")</f>
        <v/>
      </c>
      <c r="Y1239">
        <f>IFERROR(VLOOKUP(M1239,Tablas_Equivalencia!$G$3:$H$6,2,FALSE),"Sin dato")</f>
        <v/>
      </c>
      <c r="Z1239">
        <f>IF(J1239&lt;=24,"18-24","25-29")</f>
        <v/>
      </c>
      <c r="AA1239">
        <f>IF(M1239&lt;&gt;1,"",IF(P1239=2,1,0))</f>
        <v/>
      </c>
      <c r="AB1239">
        <f>IF(M1239&lt;&gt;1,"",IF(O1239&gt;=2,1,0))</f>
        <v/>
      </c>
      <c r="AC1239">
        <f>IF(M1239&lt;&gt;1,"",IF(OR(Q1239=999,Q1239=""),"",IF(OR(Q1239&lt;35,Q1239&gt;48),1,0)))</f>
        <v/>
      </c>
      <c r="AD1239">
        <f>IF(COUNT(AA1239:AC1239)&lt;3,"",SUM(AA1239:AC1239))</f>
        <v/>
      </c>
      <c r="AE1239">
        <f>IF(L1239&gt;=4,2,IF(L1239&gt;=2,1,0))</f>
        <v/>
      </c>
      <c r="AF1239">
        <f>IF(L1239&gt;=5,1,0)</f>
        <v/>
      </c>
      <c r="AG1239">
        <f>AE1239+AF1239</f>
        <v/>
      </c>
      <c r="AH1239" s="15">
        <f>IF(M1239&lt;&gt;1,"",IF(OR(R1239=-9,R1239=""),"",R1239))</f>
        <v/>
      </c>
      <c r="AI1239">
        <f>IF(M1239&lt;&gt;1,"",IF(OR(Q1239=999,Q1239=""),"",Q1239))</f>
        <v/>
      </c>
    </row>
    <row r="1240">
      <c r="A1240" t="inlineStr">
        <is>
          <t>TQRMNOP106612</t>
        </is>
      </c>
      <c r="B1240" t="n">
        <v>2025</v>
      </c>
      <c r="C1240" t="n">
        <v>1</v>
      </c>
      <c r="D1240" t="n">
        <v>1</v>
      </c>
      <c r="E1240" t="inlineStr">
        <is>
          <t>S</t>
        </is>
      </c>
      <c r="F1240" t="n">
        <v>32</v>
      </c>
      <c r="G1240" t="n">
        <v>1367</v>
      </c>
      <c r="H1240" t="n">
        <v>3</v>
      </c>
      <c r="I1240" t="n">
        <v>2</v>
      </c>
      <c r="J1240" t="n">
        <v>18</v>
      </c>
      <c r="K1240" t="n">
        <v>2</v>
      </c>
      <c r="L1240" t="n">
        <v>4</v>
      </c>
      <c r="M1240" t="n">
        <v>3</v>
      </c>
      <c r="R1240" s="15" t="n">
        <v>0</v>
      </c>
      <c r="S1240" s="15" t="n">
        <v>0</v>
      </c>
      <c r="T1240" s="15" t="n">
        <v>0</v>
      </c>
      <c r="U1240" s="15" t="n">
        <v>80100</v>
      </c>
      <c r="V1240">
        <f>IFERROR(VLOOKUP(D1240,Tablas_Equivalencia!$A$3:$B$8,2,FALSE),"Sin dato")</f>
        <v/>
      </c>
      <c r="W1240">
        <f>IFERROR(VLOOKUP(L1240,Tablas_Equivalencia!$D$3:$E$9,2,FALSE),"Sin dato")</f>
        <v/>
      </c>
      <c r="X1240">
        <f>IF(I1240=1,"Varón","Mujer")</f>
        <v/>
      </c>
      <c r="Y1240">
        <f>IFERROR(VLOOKUP(M1240,Tablas_Equivalencia!$G$3:$H$6,2,FALSE),"Sin dato")</f>
        <v/>
      </c>
      <c r="Z1240">
        <f>IF(J1240&lt;=24,"18-24","25-29")</f>
        <v/>
      </c>
      <c r="AA1240">
        <f>IF(M1240&lt;&gt;1,"",IF(P1240=2,1,0))</f>
        <v/>
      </c>
      <c r="AB1240">
        <f>IF(M1240&lt;&gt;1,"",IF(O1240&gt;=2,1,0))</f>
        <v/>
      </c>
      <c r="AC1240">
        <f>IF(M1240&lt;&gt;1,"",IF(OR(Q1240=999,Q1240=""),"",IF(OR(Q1240&lt;35,Q1240&gt;48),1,0)))</f>
        <v/>
      </c>
      <c r="AD1240">
        <f>IF(COUNT(AA1240:AC1240)&lt;3,"",SUM(AA1240:AC1240))</f>
        <v/>
      </c>
      <c r="AE1240">
        <f>IF(L1240&gt;=4,2,IF(L1240&gt;=2,1,0))</f>
        <v/>
      </c>
      <c r="AF1240">
        <f>IF(L1240&gt;=5,1,0)</f>
        <v/>
      </c>
      <c r="AG1240">
        <f>AE1240+AF1240</f>
        <v/>
      </c>
      <c r="AH1240" s="15">
        <f>IF(M1240&lt;&gt;1,"",IF(OR(R1240=-9,R1240=""),"",R1240))</f>
        <v/>
      </c>
      <c r="AI1240">
        <f>IF(M1240&lt;&gt;1,"",IF(OR(Q1240=999,Q1240=""),"",Q1240))</f>
        <v/>
      </c>
    </row>
    <row r="1241">
      <c r="A1241" t="inlineStr">
        <is>
          <t>TQRMNOP106621</t>
        </is>
      </c>
      <c r="B1241" t="n">
        <v>2025</v>
      </c>
      <c r="C1241" t="n">
        <v>1</v>
      </c>
      <c r="D1241" t="n">
        <v>1</v>
      </c>
      <c r="E1241" t="inlineStr">
        <is>
          <t>S</t>
        </is>
      </c>
      <c r="F1241" t="n">
        <v>33</v>
      </c>
      <c r="G1241" t="n">
        <v>1481</v>
      </c>
      <c r="H1241" t="n">
        <v>1</v>
      </c>
      <c r="I1241" t="n">
        <v>2</v>
      </c>
      <c r="J1241" t="n">
        <v>23</v>
      </c>
      <c r="K1241" t="n">
        <v>2</v>
      </c>
      <c r="L1241" t="n">
        <v>4</v>
      </c>
      <c r="M1241" t="n">
        <v>2</v>
      </c>
      <c r="R1241" s="15" t="n">
        <v>0</v>
      </c>
      <c r="S1241" s="15" t="n">
        <v>0</v>
      </c>
      <c r="T1241" s="15" t="n">
        <v>0</v>
      </c>
      <c r="U1241" s="15" t="n">
        <v>203000</v>
      </c>
      <c r="V1241">
        <f>IFERROR(VLOOKUP(D1241,Tablas_Equivalencia!$A$3:$B$8,2,FALSE),"Sin dato")</f>
        <v/>
      </c>
      <c r="W1241">
        <f>IFERROR(VLOOKUP(L1241,Tablas_Equivalencia!$D$3:$E$9,2,FALSE),"Sin dato")</f>
        <v/>
      </c>
      <c r="X1241">
        <f>IF(I1241=1,"Varón","Mujer")</f>
        <v/>
      </c>
      <c r="Y1241">
        <f>IFERROR(VLOOKUP(M1241,Tablas_Equivalencia!$G$3:$H$6,2,FALSE),"Sin dato")</f>
        <v/>
      </c>
      <c r="Z1241">
        <f>IF(J1241&lt;=24,"18-24","25-29")</f>
        <v/>
      </c>
      <c r="AA1241">
        <f>IF(M1241&lt;&gt;1,"",IF(P1241=2,1,0))</f>
        <v/>
      </c>
      <c r="AB1241">
        <f>IF(M1241&lt;&gt;1,"",IF(O1241&gt;=2,1,0))</f>
        <v/>
      </c>
      <c r="AC1241">
        <f>IF(M1241&lt;&gt;1,"",IF(OR(Q1241=999,Q1241=""),"",IF(OR(Q1241&lt;35,Q1241&gt;48),1,0)))</f>
        <v/>
      </c>
      <c r="AD1241">
        <f>IF(COUNT(AA1241:AC1241)&lt;3,"",SUM(AA1241:AC1241))</f>
        <v/>
      </c>
      <c r="AE1241">
        <f>IF(L1241&gt;=4,2,IF(L1241&gt;=2,1,0))</f>
        <v/>
      </c>
      <c r="AF1241">
        <f>IF(L1241&gt;=5,1,0)</f>
        <v/>
      </c>
      <c r="AG1241">
        <f>AE1241+AF1241</f>
        <v/>
      </c>
      <c r="AH1241" s="15">
        <f>IF(M1241&lt;&gt;1,"",IF(OR(R1241=-9,R1241=""),"",R1241))</f>
        <v/>
      </c>
      <c r="AI1241">
        <f>IF(M1241&lt;&gt;1,"",IF(OR(Q1241=999,Q1241=""),"",Q1241))</f>
        <v/>
      </c>
    </row>
    <row r="1242">
      <c r="A1242" t="inlineStr">
        <is>
          <t>TQRMNOP106631</t>
        </is>
      </c>
      <c r="B1242" t="n">
        <v>2025</v>
      </c>
      <c r="C1242" t="n">
        <v>1</v>
      </c>
      <c r="D1242" t="n">
        <v>43</v>
      </c>
      <c r="E1242" t="inlineStr">
        <is>
          <t>S</t>
        </is>
      </c>
      <c r="F1242" t="n">
        <v>20</v>
      </c>
      <c r="G1242" t="n">
        <v>1011</v>
      </c>
      <c r="H1242" t="n">
        <v>1</v>
      </c>
      <c r="I1242" t="n">
        <v>1</v>
      </c>
      <c r="J1242" t="n">
        <v>27</v>
      </c>
      <c r="K1242" t="n">
        <v>2</v>
      </c>
      <c r="L1242" t="n">
        <v>6</v>
      </c>
      <c r="M1242" t="n">
        <v>1</v>
      </c>
      <c r="N1242" t="n">
        <v>3</v>
      </c>
      <c r="O1242" t="n">
        <v>1</v>
      </c>
      <c r="P1242" t="n">
        <v>1</v>
      </c>
      <c r="Q1242" t="n">
        <v>27</v>
      </c>
      <c r="R1242" s="15" t="n">
        <v>-9</v>
      </c>
      <c r="S1242" s="15" t="n">
        <v>0</v>
      </c>
      <c r="T1242" s="15" t="n">
        <v>0</v>
      </c>
      <c r="U1242" s="15" t="n">
        <v>185400</v>
      </c>
      <c r="V1242">
        <f>IFERROR(VLOOKUP(D1242,Tablas_Equivalencia!$A$3:$B$8,2,FALSE),"Sin dato")</f>
        <v/>
      </c>
      <c r="W1242">
        <f>IFERROR(VLOOKUP(L1242,Tablas_Equivalencia!$D$3:$E$9,2,FALSE),"Sin dato")</f>
        <v/>
      </c>
      <c r="X1242">
        <f>IF(I1242=1,"Varón","Mujer")</f>
        <v/>
      </c>
      <c r="Y1242">
        <f>IFERROR(VLOOKUP(M1242,Tablas_Equivalencia!$G$3:$H$6,2,FALSE),"Sin dato")</f>
        <v/>
      </c>
      <c r="Z1242">
        <f>IF(J1242&lt;=24,"18-24","25-29")</f>
        <v/>
      </c>
      <c r="AA1242">
        <f>IF(M1242&lt;&gt;1,"",IF(P1242=2,1,0))</f>
        <v/>
      </c>
      <c r="AB1242">
        <f>IF(M1242&lt;&gt;1,"",IF(O1242&gt;=2,1,0))</f>
        <v/>
      </c>
      <c r="AC1242">
        <f>IF(M1242&lt;&gt;1,"",IF(OR(Q1242=999,Q1242=""),"",IF(OR(Q1242&lt;35,Q1242&gt;48),1,0)))</f>
        <v/>
      </c>
      <c r="AD1242">
        <f>IF(COUNT(AA1242:AC1242)&lt;3,"",SUM(AA1242:AC1242))</f>
        <v/>
      </c>
      <c r="AE1242">
        <f>IF(L1242&gt;=4,2,IF(L1242&gt;=2,1,0))</f>
        <v/>
      </c>
      <c r="AF1242">
        <f>IF(L1242&gt;=5,1,0)</f>
        <v/>
      </c>
      <c r="AG1242">
        <f>AE1242+AF1242</f>
        <v/>
      </c>
      <c r="AH1242" s="15">
        <f>IF(M1242&lt;&gt;1,"",IF(OR(R1242=-9,R1242=""),"",R1242))</f>
        <v/>
      </c>
      <c r="AI1242">
        <f>IF(M1242&lt;&gt;1,"",IF(OR(Q1242=999,Q1242=""),"",Q1242))</f>
        <v/>
      </c>
    </row>
    <row r="1243">
      <c r="A1243" t="inlineStr">
        <is>
          <t>TQRMNOP106634</t>
        </is>
      </c>
      <c r="B1243" t="n">
        <v>2025</v>
      </c>
      <c r="C1243" t="n">
        <v>1</v>
      </c>
      <c r="D1243" t="n">
        <v>44</v>
      </c>
      <c r="E1243" t="inlineStr">
        <is>
          <t>N</t>
        </is>
      </c>
      <c r="F1243" t="n">
        <v>4</v>
      </c>
      <c r="G1243" t="n">
        <v>1365</v>
      </c>
      <c r="H1243" t="n">
        <v>3</v>
      </c>
      <c r="I1243" t="n">
        <v>2</v>
      </c>
      <c r="J1243" t="n">
        <v>22</v>
      </c>
      <c r="K1243" t="n">
        <v>2</v>
      </c>
      <c r="L1243" t="n">
        <v>4</v>
      </c>
      <c r="M1243" t="n">
        <v>1</v>
      </c>
      <c r="N1243" t="n">
        <v>3</v>
      </c>
      <c r="O1243" t="n">
        <v>2</v>
      </c>
      <c r="P1243" t="n">
        <v>2</v>
      </c>
      <c r="Q1243" t="n">
        <v>21</v>
      </c>
      <c r="R1243" s="15" t="n">
        <v>584000</v>
      </c>
      <c r="S1243" s="15" t="n">
        <v>0</v>
      </c>
      <c r="T1243" s="15" t="n">
        <v>584000</v>
      </c>
      <c r="U1243" s="15" t="n">
        <v>63900</v>
      </c>
      <c r="V1243">
        <f>IFERROR(VLOOKUP(D1243,Tablas_Equivalencia!$A$3:$B$8,2,FALSE),"Sin dato")</f>
        <v/>
      </c>
      <c r="W1243">
        <f>IFERROR(VLOOKUP(L1243,Tablas_Equivalencia!$D$3:$E$9,2,FALSE),"Sin dato")</f>
        <v/>
      </c>
      <c r="X1243">
        <f>IF(I1243=1,"Varón","Mujer")</f>
        <v/>
      </c>
      <c r="Y1243">
        <f>IFERROR(VLOOKUP(M1243,Tablas_Equivalencia!$G$3:$H$6,2,FALSE),"Sin dato")</f>
        <v/>
      </c>
      <c r="Z1243">
        <f>IF(J1243&lt;=24,"18-24","25-29")</f>
        <v/>
      </c>
      <c r="AA1243">
        <f>IF(M1243&lt;&gt;1,"",IF(P1243=2,1,0))</f>
        <v/>
      </c>
      <c r="AB1243">
        <f>IF(M1243&lt;&gt;1,"",IF(O1243&gt;=2,1,0))</f>
        <v/>
      </c>
      <c r="AC1243">
        <f>IF(M1243&lt;&gt;1,"",IF(OR(Q1243=999,Q1243=""),"",IF(OR(Q1243&lt;35,Q1243&gt;48),1,0)))</f>
        <v/>
      </c>
      <c r="AD1243">
        <f>IF(COUNT(AA1243:AC1243)&lt;3,"",SUM(AA1243:AC1243))</f>
        <v/>
      </c>
      <c r="AE1243">
        <f>IF(L1243&gt;=4,2,IF(L1243&gt;=2,1,0))</f>
        <v/>
      </c>
      <c r="AF1243">
        <f>IF(L1243&gt;=5,1,0)</f>
        <v/>
      </c>
      <c r="AG1243">
        <f>AE1243+AF1243</f>
        <v/>
      </c>
      <c r="AH1243" s="15">
        <f>IF(M1243&lt;&gt;1,"",IF(OR(R1243=-9,R1243=""),"",R1243))</f>
        <v/>
      </c>
      <c r="AI1243">
        <f>IF(M1243&lt;&gt;1,"",IF(OR(Q1243=999,Q1243=""),"",Q1243))</f>
        <v/>
      </c>
    </row>
    <row r="1244">
      <c r="A1244" t="inlineStr">
        <is>
          <t>TQRMNOP106637</t>
        </is>
      </c>
      <c r="B1244" t="n">
        <v>2025</v>
      </c>
      <c r="C1244" t="n">
        <v>1</v>
      </c>
      <c r="D1244" t="n">
        <v>1</v>
      </c>
      <c r="E1244" t="inlineStr">
        <is>
          <t>S</t>
        </is>
      </c>
      <c r="F1244" t="n">
        <v>32</v>
      </c>
      <c r="G1244" t="n">
        <v>928</v>
      </c>
      <c r="H1244" t="n">
        <v>3</v>
      </c>
      <c r="I1244" t="n">
        <v>2</v>
      </c>
      <c r="J1244" t="n">
        <v>27</v>
      </c>
      <c r="K1244" t="n">
        <v>1</v>
      </c>
      <c r="L1244" t="n">
        <v>6</v>
      </c>
      <c r="M1244" t="n">
        <v>1</v>
      </c>
      <c r="N1244" t="n">
        <v>3</v>
      </c>
      <c r="O1244" t="n">
        <v>1</v>
      </c>
      <c r="P1244" t="n">
        <v>1</v>
      </c>
      <c r="Q1244" t="n">
        <v>63</v>
      </c>
      <c r="R1244" s="15" t="n">
        <v>330000</v>
      </c>
      <c r="S1244" s="15" t="n">
        <v>0</v>
      </c>
      <c r="T1244" s="15" t="n">
        <v>330000</v>
      </c>
      <c r="U1244" s="15" t="n">
        <v>109800</v>
      </c>
      <c r="V1244">
        <f>IFERROR(VLOOKUP(D1244,Tablas_Equivalencia!$A$3:$B$8,2,FALSE),"Sin dato")</f>
        <v/>
      </c>
      <c r="W1244">
        <f>IFERROR(VLOOKUP(L1244,Tablas_Equivalencia!$D$3:$E$9,2,FALSE),"Sin dato")</f>
        <v/>
      </c>
      <c r="X1244">
        <f>IF(I1244=1,"Varón","Mujer")</f>
        <v/>
      </c>
      <c r="Y1244">
        <f>IFERROR(VLOOKUP(M1244,Tablas_Equivalencia!$G$3:$H$6,2,FALSE),"Sin dato")</f>
        <v/>
      </c>
      <c r="Z1244">
        <f>IF(J1244&lt;=24,"18-24","25-29")</f>
        <v/>
      </c>
      <c r="AA1244">
        <f>IF(M1244&lt;&gt;1,"",IF(P1244=2,1,0))</f>
        <v/>
      </c>
      <c r="AB1244">
        <f>IF(M1244&lt;&gt;1,"",IF(O1244&gt;=2,1,0))</f>
        <v/>
      </c>
      <c r="AC1244">
        <f>IF(M1244&lt;&gt;1,"",IF(OR(Q1244=999,Q1244=""),"",IF(OR(Q1244&lt;35,Q1244&gt;48),1,0)))</f>
        <v/>
      </c>
      <c r="AD1244">
        <f>IF(COUNT(AA1244:AC1244)&lt;3,"",SUM(AA1244:AC1244))</f>
        <v/>
      </c>
      <c r="AE1244">
        <f>IF(L1244&gt;=4,2,IF(L1244&gt;=2,1,0))</f>
        <v/>
      </c>
      <c r="AF1244">
        <f>IF(L1244&gt;=5,1,0)</f>
        <v/>
      </c>
      <c r="AG1244">
        <f>AE1244+AF1244</f>
        <v/>
      </c>
      <c r="AH1244" s="15">
        <f>IF(M1244&lt;&gt;1,"",IF(OR(R1244=-9,R1244=""),"",R1244))</f>
        <v/>
      </c>
      <c r="AI1244">
        <f>IF(M1244&lt;&gt;1,"",IF(OR(Q1244=999,Q1244=""),"",Q1244))</f>
        <v/>
      </c>
    </row>
    <row r="1245">
      <c r="A1245" t="inlineStr">
        <is>
          <t>TQRMNOP106638</t>
        </is>
      </c>
      <c r="B1245" t="n">
        <v>2025</v>
      </c>
      <c r="C1245" t="n">
        <v>1</v>
      </c>
      <c r="D1245" t="n">
        <v>42</v>
      </c>
      <c r="E1245" t="inlineStr">
        <is>
          <t>S</t>
        </is>
      </c>
      <c r="F1245" t="n">
        <v>10</v>
      </c>
      <c r="G1245" t="n">
        <v>2052</v>
      </c>
      <c r="H1245" t="n">
        <v>3</v>
      </c>
      <c r="I1245" t="n">
        <v>2</v>
      </c>
      <c r="J1245" t="n">
        <v>20</v>
      </c>
      <c r="K1245" t="n">
        <v>2</v>
      </c>
      <c r="L1245" t="n">
        <v>3</v>
      </c>
      <c r="M1245" t="n">
        <v>3</v>
      </c>
      <c r="R1245" s="15" t="n">
        <v>0</v>
      </c>
      <c r="S1245" s="15" t="n">
        <v>0</v>
      </c>
      <c r="T1245" s="15" t="n">
        <v>0</v>
      </c>
      <c r="U1245" s="15" t="n">
        <v>564100</v>
      </c>
      <c r="V1245">
        <f>IFERROR(VLOOKUP(D1245,Tablas_Equivalencia!$A$3:$B$8,2,FALSE),"Sin dato")</f>
        <v/>
      </c>
      <c r="W1245">
        <f>IFERROR(VLOOKUP(L1245,Tablas_Equivalencia!$D$3:$E$9,2,FALSE),"Sin dato")</f>
        <v/>
      </c>
      <c r="X1245">
        <f>IF(I1245=1,"Varón","Mujer")</f>
        <v/>
      </c>
      <c r="Y1245">
        <f>IFERROR(VLOOKUP(M1245,Tablas_Equivalencia!$G$3:$H$6,2,FALSE),"Sin dato")</f>
        <v/>
      </c>
      <c r="Z1245">
        <f>IF(J1245&lt;=24,"18-24","25-29")</f>
        <v/>
      </c>
      <c r="AA1245">
        <f>IF(M1245&lt;&gt;1,"",IF(P1245=2,1,0))</f>
        <v/>
      </c>
      <c r="AB1245">
        <f>IF(M1245&lt;&gt;1,"",IF(O1245&gt;=2,1,0))</f>
        <v/>
      </c>
      <c r="AC1245">
        <f>IF(M1245&lt;&gt;1,"",IF(OR(Q1245=999,Q1245=""),"",IF(OR(Q1245&lt;35,Q1245&gt;48),1,0)))</f>
        <v/>
      </c>
      <c r="AD1245">
        <f>IF(COUNT(AA1245:AC1245)&lt;3,"",SUM(AA1245:AC1245))</f>
        <v/>
      </c>
      <c r="AE1245">
        <f>IF(L1245&gt;=4,2,IF(L1245&gt;=2,1,0))</f>
        <v/>
      </c>
      <c r="AF1245">
        <f>IF(L1245&gt;=5,1,0)</f>
        <v/>
      </c>
      <c r="AG1245">
        <f>AE1245+AF1245</f>
        <v/>
      </c>
      <c r="AH1245" s="15">
        <f>IF(M1245&lt;&gt;1,"",IF(OR(R1245=-9,R1245=""),"",R1245))</f>
        <v/>
      </c>
      <c r="AI1245">
        <f>IF(M1245&lt;&gt;1,"",IF(OR(Q1245=999,Q1245=""),"",Q1245))</f>
        <v/>
      </c>
    </row>
    <row r="1246">
      <c r="A1246" t="inlineStr">
        <is>
          <t>TQRMNOP106642</t>
        </is>
      </c>
      <c r="B1246" t="n">
        <v>2025</v>
      </c>
      <c r="C1246" t="n">
        <v>1</v>
      </c>
      <c r="D1246" t="n">
        <v>1</v>
      </c>
      <c r="E1246" t="inlineStr">
        <is>
          <t>S</t>
        </is>
      </c>
      <c r="F1246" t="n">
        <v>33</v>
      </c>
      <c r="G1246" t="n">
        <v>1355</v>
      </c>
      <c r="H1246" t="n">
        <v>1</v>
      </c>
      <c r="I1246" t="n">
        <v>2</v>
      </c>
      <c r="J1246" t="n">
        <v>23</v>
      </c>
      <c r="K1246" t="n">
        <v>2</v>
      </c>
      <c r="L1246" t="n">
        <v>6</v>
      </c>
      <c r="M1246" t="n">
        <v>1</v>
      </c>
      <c r="N1246" t="n">
        <v>3</v>
      </c>
      <c r="O1246" t="n">
        <v>1</v>
      </c>
      <c r="P1246" t="n">
        <v>2</v>
      </c>
      <c r="Q1246" t="n">
        <v>33</v>
      </c>
      <c r="R1246" s="15" t="n">
        <v>1117000</v>
      </c>
      <c r="S1246" s="15" t="n">
        <v>169000</v>
      </c>
      <c r="T1246" s="15" t="n">
        <v>1286000</v>
      </c>
      <c r="U1246" s="15" t="n">
        <v>175800</v>
      </c>
      <c r="V1246">
        <f>IFERROR(VLOOKUP(D1246,Tablas_Equivalencia!$A$3:$B$8,2,FALSE),"Sin dato")</f>
        <v/>
      </c>
      <c r="W1246">
        <f>IFERROR(VLOOKUP(L1246,Tablas_Equivalencia!$D$3:$E$9,2,FALSE),"Sin dato")</f>
        <v/>
      </c>
      <c r="X1246">
        <f>IF(I1246=1,"Varón","Mujer")</f>
        <v/>
      </c>
      <c r="Y1246">
        <f>IFERROR(VLOOKUP(M1246,Tablas_Equivalencia!$G$3:$H$6,2,FALSE),"Sin dato")</f>
        <v/>
      </c>
      <c r="Z1246">
        <f>IF(J1246&lt;=24,"18-24","25-29")</f>
        <v/>
      </c>
      <c r="AA1246">
        <f>IF(M1246&lt;&gt;1,"",IF(P1246=2,1,0))</f>
        <v/>
      </c>
      <c r="AB1246">
        <f>IF(M1246&lt;&gt;1,"",IF(O1246&gt;=2,1,0))</f>
        <v/>
      </c>
      <c r="AC1246">
        <f>IF(M1246&lt;&gt;1,"",IF(OR(Q1246=999,Q1246=""),"",IF(OR(Q1246&lt;35,Q1246&gt;48),1,0)))</f>
        <v/>
      </c>
      <c r="AD1246">
        <f>IF(COUNT(AA1246:AC1246)&lt;3,"",SUM(AA1246:AC1246))</f>
        <v/>
      </c>
      <c r="AE1246">
        <f>IF(L1246&gt;=4,2,IF(L1246&gt;=2,1,0))</f>
        <v/>
      </c>
      <c r="AF1246">
        <f>IF(L1246&gt;=5,1,0)</f>
        <v/>
      </c>
      <c r="AG1246">
        <f>AE1246+AF1246</f>
        <v/>
      </c>
      <c r="AH1246" s="15">
        <f>IF(M1246&lt;&gt;1,"",IF(OR(R1246=-9,R1246=""),"",R1246))</f>
        <v/>
      </c>
      <c r="AI1246">
        <f>IF(M1246&lt;&gt;1,"",IF(OR(Q1246=999,Q1246=""),"",Q1246))</f>
        <v/>
      </c>
    </row>
    <row r="1247">
      <c r="A1247" t="inlineStr">
        <is>
          <t>TQRMNOP106643</t>
        </is>
      </c>
      <c r="B1247" t="n">
        <v>2025</v>
      </c>
      <c r="C1247" t="n">
        <v>1</v>
      </c>
      <c r="D1247" t="n">
        <v>43</v>
      </c>
      <c r="E1247" t="inlineStr">
        <is>
          <t>S</t>
        </is>
      </c>
      <c r="F1247" t="n">
        <v>20</v>
      </c>
      <c r="G1247" t="n">
        <v>760</v>
      </c>
      <c r="H1247" t="n">
        <v>3</v>
      </c>
      <c r="I1247" t="n">
        <v>2</v>
      </c>
      <c r="J1247" t="n">
        <v>27</v>
      </c>
      <c r="K1247" t="n">
        <v>1</v>
      </c>
      <c r="L1247" t="n">
        <v>3</v>
      </c>
      <c r="M1247" t="n">
        <v>1</v>
      </c>
      <c r="N1247" t="n">
        <v>3</v>
      </c>
      <c r="O1247" t="n">
        <v>2</v>
      </c>
      <c r="P1247" t="n">
        <v>2</v>
      </c>
      <c r="Q1247" t="n">
        <v>37</v>
      </c>
      <c r="R1247" s="15" t="n">
        <v>-9</v>
      </c>
      <c r="S1247" s="15" t="n">
        <v>0</v>
      </c>
      <c r="T1247" s="15" t="n">
        <v>0</v>
      </c>
      <c r="U1247" s="15" t="n">
        <v>185100</v>
      </c>
      <c r="V1247">
        <f>IFERROR(VLOOKUP(D1247,Tablas_Equivalencia!$A$3:$B$8,2,FALSE),"Sin dato")</f>
        <v/>
      </c>
      <c r="W1247">
        <f>IFERROR(VLOOKUP(L1247,Tablas_Equivalencia!$D$3:$E$9,2,FALSE),"Sin dato")</f>
        <v/>
      </c>
      <c r="X1247">
        <f>IF(I1247=1,"Varón","Mujer")</f>
        <v/>
      </c>
      <c r="Y1247">
        <f>IFERROR(VLOOKUP(M1247,Tablas_Equivalencia!$G$3:$H$6,2,FALSE),"Sin dato")</f>
        <v/>
      </c>
      <c r="Z1247">
        <f>IF(J1247&lt;=24,"18-24","25-29")</f>
        <v/>
      </c>
      <c r="AA1247">
        <f>IF(M1247&lt;&gt;1,"",IF(P1247=2,1,0))</f>
        <v/>
      </c>
      <c r="AB1247">
        <f>IF(M1247&lt;&gt;1,"",IF(O1247&gt;=2,1,0))</f>
        <v/>
      </c>
      <c r="AC1247">
        <f>IF(M1247&lt;&gt;1,"",IF(OR(Q1247=999,Q1247=""),"",IF(OR(Q1247&lt;35,Q1247&gt;48),1,0)))</f>
        <v/>
      </c>
      <c r="AD1247">
        <f>IF(COUNT(AA1247:AC1247)&lt;3,"",SUM(AA1247:AC1247))</f>
        <v/>
      </c>
      <c r="AE1247">
        <f>IF(L1247&gt;=4,2,IF(L1247&gt;=2,1,0))</f>
        <v/>
      </c>
      <c r="AF1247">
        <f>IF(L1247&gt;=5,1,0)</f>
        <v/>
      </c>
      <c r="AG1247">
        <f>AE1247+AF1247</f>
        <v/>
      </c>
      <c r="AH1247" s="15">
        <f>IF(M1247&lt;&gt;1,"",IF(OR(R1247=-9,R1247=""),"",R1247))</f>
        <v/>
      </c>
      <c r="AI1247">
        <f>IF(M1247&lt;&gt;1,"",IF(OR(Q1247=999,Q1247=""),"",Q1247))</f>
        <v/>
      </c>
    </row>
    <row r="1248">
      <c r="A1248" t="inlineStr">
        <is>
          <t>TQRMNOP106646</t>
        </is>
      </c>
      <c r="B1248" t="n">
        <v>2025</v>
      </c>
      <c r="C1248" t="n">
        <v>1</v>
      </c>
      <c r="D1248" t="n">
        <v>1</v>
      </c>
      <c r="E1248" t="inlineStr">
        <is>
          <t>S</t>
        </is>
      </c>
      <c r="F1248" t="n">
        <v>33</v>
      </c>
      <c r="G1248" t="n">
        <v>1293</v>
      </c>
      <c r="H1248" t="n">
        <v>3</v>
      </c>
      <c r="I1248" t="n">
        <v>1</v>
      </c>
      <c r="J1248" t="n">
        <v>18</v>
      </c>
      <c r="K1248" t="n">
        <v>2</v>
      </c>
      <c r="L1248" t="n">
        <v>3</v>
      </c>
      <c r="M1248" t="n">
        <v>1</v>
      </c>
      <c r="N1248" t="n">
        <v>4</v>
      </c>
      <c r="O1248" t="n">
        <v>2</v>
      </c>
      <c r="P1248" t="n">
        <v>2</v>
      </c>
      <c r="Q1248" t="n">
        <v>24</v>
      </c>
      <c r="R1248" s="15" t="n">
        <v>315000</v>
      </c>
      <c r="S1248" s="15" t="n">
        <v>0</v>
      </c>
      <c r="T1248" s="15" t="n">
        <v>315000</v>
      </c>
      <c r="U1248" s="15" t="n">
        <v>246800</v>
      </c>
      <c r="V1248">
        <f>IFERROR(VLOOKUP(D1248,Tablas_Equivalencia!$A$3:$B$8,2,FALSE),"Sin dato")</f>
        <v/>
      </c>
      <c r="W1248">
        <f>IFERROR(VLOOKUP(L1248,Tablas_Equivalencia!$D$3:$E$9,2,FALSE),"Sin dato")</f>
        <v/>
      </c>
      <c r="X1248">
        <f>IF(I1248=1,"Varón","Mujer")</f>
        <v/>
      </c>
      <c r="Y1248">
        <f>IFERROR(VLOOKUP(M1248,Tablas_Equivalencia!$G$3:$H$6,2,FALSE),"Sin dato")</f>
        <v/>
      </c>
      <c r="Z1248">
        <f>IF(J1248&lt;=24,"18-24","25-29")</f>
        <v/>
      </c>
      <c r="AA1248">
        <f>IF(M1248&lt;&gt;1,"",IF(P1248=2,1,0))</f>
        <v/>
      </c>
      <c r="AB1248">
        <f>IF(M1248&lt;&gt;1,"",IF(O1248&gt;=2,1,0))</f>
        <v/>
      </c>
      <c r="AC1248">
        <f>IF(M1248&lt;&gt;1,"",IF(OR(Q1248=999,Q1248=""),"",IF(OR(Q1248&lt;35,Q1248&gt;48),1,0)))</f>
        <v/>
      </c>
      <c r="AD1248">
        <f>IF(COUNT(AA1248:AC1248)&lt;3,"",SUM(AA1248:AC1248))</f>
        <v/>
      </c>
      <c r="AE1248">
        <f>IF(L1248&gt;=4,2,IF(L1248&gt;=2,1,0))</f>
        <v/>
      </c>
      <c r="AF1248">
        <f>IF(L1248&gt;=5,1,0)</f>
        <v/>
      </c>
      <c r="AG1248">
        <f>AE1248+AF1248</f>
        <v/>
      </c>
      <c r="AH1248" s="15">
        <f>IF(M1248&lt;&gt;1,"",IF(OR(R1248=-9,R1248=""),"",R1248))</f>
        <v/>
      </c>
      <c r="AI1248">
        <f>IF(M1248&lt;&gt;1,"",IF(OR(Q1248=999,Q1248=""),"",Q1248))</f>
        <v/>
      </c>
    </row>
    <row r="1249">
      <c r="A1249" t="inlineStr">
        <is>
          <t>TQRMNOP106649</t>
        </is>
      </c>
      <c r="B1249" t="n">
        <v>2025</v>
      </c>
      <c r="C1249" t="n">
        <v>1</v>
      </c>
      <c r="D1249" t="n">
        <v>1</v>
      </c>
      <c r="E1249" t="inlineStr">
        <is>
          <t>S</t>
        </is>
      </c>
      <c r="F1249" t="n">
        <v>32</v>
      </c>
      <c r="G1249" t="n">
        <v>979</v>
      </c>
      <c r="H1249" t="n">
        <v>3</v>
      </c>
      <c r="I1249" t="n">
        <v>1</v>
      </c>
      <c r="J1249" t="n">
        <v>26</v>
      </c>
      <c r="K1249" t="n">
        <v>2</v>
      </c>
      <c r="L1249" t="n">
        <v>4</v>
      </c>
      <c r="M1249" t="n">
        <v>1</v>
      </c>
      <c r="N1249" t="n">
        <v>3</v>
      </c>
      <c r="O1249" t="n">
        <v>1</v>
      </c>
      <c r="P1249" t="n">
        <v>1</v>
      </c>
      <c r="Q1249" t="n">
        <v>47</v>
      </c>
      <c r="R1249" s="15" t="n">
        <v>1225000</v>
      </c>
      <c r="S1249" s="15" t="n">
        <v>0</v>
      </c>
      <c r="T1249" s="15" t="n">
        <v>1225000</v>
      </c>
      <c r="U1249" s="15" t="n">
        <v>140100</v>
      </c>
      <c r="V1249">
        <f>IFERROR(VLOOKUP(D1249,Tablas_Equivalencia!$A$3:$B$8,2,FALSE),"Sin dato")</f>
        <v/>
      </c>
      <c r="W1249">
        <f>IFERROR(VLOOKUP(L1249,Tablas_Equivalencia!$D$3:$E$9,2,FALSE),"Sin dato")</f>
        <v/>
      </c>
      <c r="X1249">
        <f>IF(I1249=1,"Varón","Mujer")</f>
        <v/>
      </c>
      <c r="Y1249">
        <f>IFERROR(VLOOKUP(M1249,Tablas_Equivalencia!$G$3:$H$6,2,FALSE),"Sin dato")</f>
        <v/>
      </c>
      <c r="Z1249">
        <f>IF(J1249&lt;=24,"18-24","25-29")</f>
        <v/>
      </c>
      <c r="AA1249">
        <f>IF(M1249&lt;&gt;1,"",IF(P1249=2,1,0))</f>
        <v/>
      </c>
      <c r="AB1249">
        <f>IF(M1249&lt;&gt;1,"",IF(O1249&gt;=2,1,0))</f>
        <v/>
      </c>
      <c r="AC1249">
        <f>IF(M1249&lt;&gt;1,"",IF(OR(Q1249=999,Q1249=""),"",IF(OR(Q1249&lt;35,Q1249&gt;48),1,0)))</f>
        <v/>
      </c>
      <c r="AD1249">
        <f>IF(COUNT(AA1249:AC1249)&lt;3,"",SUM(AA1249:AC1249))</f>
        <v/>
      </c>
      <c r="AE1249">
        <f>IF(L1249&gt;=4,2,IF(L1249&gt;=2,1,0))</f>
        <v/>
      </c>
      <c r="AF1249">
        <f>IF(L1249&gt;=5,1,0)</f>
        <v/>
      </c>
      <c r="AG1249">
        <f>AE1249+AF1249</f>
        <v/>
      </c>
      <c r="AH1249" s="15">
        <f>IF(M1249&lt;&gt;1,"",IF(OR(R1249=-9,R1249=""),"",R1249))</f>
        <v/>
      </c>
      <c r="AI1249">
        <f>IF(M1249&lt;&gt;1,"",IF(OR(Q1249=999,Q1249=""),"",Q1249))</f>
        <v/>
      </c>
    </row>
    <row r="1250">
      <c r="A1250" t="inlineStr">
        <is>
          <t>TQRMNOP106655</t>
        </is>
      </c>
      <c r="B1250" t="n">
        <v>2025</v>
      </c>
      <c r="C1250" t="n">
        <v>1</v>
      </c>
      <c r="D1250" t="n">
        <v>41</v>
      </c>
      <c r="E1250" t="inlineStr">
        <is>
          <t>S</t>
        </is>
      </c>
      <c r="F1250" t="n">
        <v>8</v>
      </c>
      <c r="G1250" t="n">
        <v>2019</v>
      </c>
      <c r="H1250" t="n">
        <v>3</v>
      </c>
      <c r="I1250" t="n">
        <v>1</v>
      </c>
      <c r="J1250" t="n">
        <v>23</v>
      </c>
      <c r="K1250" t="n">
        <v>1</v>
      </c>
      <c r="L1250" t="n">
        <v>3</v>
      </c>
      <c r="M1250" t="n">
        <v>3</v>
      </c>
      <c r="R1250" s="15" t="n">
        <v>0</v>
      </c>
      <c r="S1250" s="15" t="n">
        <v>0</v>
      </c>
      <c r="T1250" s="15" t="n">
        <v>0</v>
      </c>
      <c r="U1250" s="15" t="n">
        <v>51300</v>
      </c>
      <c r="V1250">
        <f>IFERROR(VLOOKUP(D1250,Tablas_Equivalencia!$A$3:$B$8,2,FALSE),"Sin dato")</f>
        <v/>
      </c>
      <c r="W1250">
        <f>IFERROR(VLOOKUP(L1250,Tablas_Equivalencia!$D$3:$E$9,2,FALSE),"Sin dato")</f>
        <v/>
      </c>
      <c r="X1250">
        <f>IF(I1250=1,"Varón","Mujer")</f>
        <v/>
      </c>
      <c r="Y1250">
        <f>IFERROR(VLOOKUP(M1250,Tablas_Equivalencia!$G$3:$H$6,2,FALSE),"Sin dato")</f>
        <v/>
      </c>
      <c r="Z1250">
        <f>IF(J1250&lt;=24,"18-24","25-29")</f>
        <v/>
      </c>
      <c r="AA1250">
        <f>IF(M1250&lt;&gt;1,"",IF(P1250=2,1,0))</f>
        <v/>
      </c>
      <c r="AB1250">
        <f>IF(M1250&lt;&gt;1,"",IF(O1250&gt;=2,1,0))</f>
        <v/>
      </c>
      <c r="AC1250">
        <f>IF(M1250&lt;&gt;1,"",IF(OR(Q1250=999,Q1250=""),"",IF(OR(Q1250&lt;35,Q1250&gt;48),1,0)))</f>
        <v/>
      </c>
      <c r="AD1250">
        <f>IF(COUNT(AA1250:AC1250)&lt;3,"",SUM(AA1250:AC1250))</f>
        <v/>
      </c>
      <c r="AE1250">
        <f>IF(L1250&gt;=4,2,IF(L1250&gt;=2,1,0))</f>
        <v/>
      </c>
      <c r="AF1250">
        <f>IF(L1250&gt;=5,1,0)</f>
        <v/>
      </c>
      <c r="AG1250">
        <f>AE1250+AF1250</f>
        <v/>
      </c>
      <c r="AH1250" s="15">
        <f>IF(M1250&lt;&gt;1,"",IF(OR(R1250=-9,R1250=""),"",R1250))</f>
        <v/>
      </c>
      <c r="AI1250">
        <f>IF(M1250&lt;&gt;1,"",IF(OR(Q1250=999,Q1250=""),"",Q1250))</f>
        <v/>
      </c>
    </row>
    <row r="1251">
      <c r="A1251" t="inlineStr">
        <is>
          <t>TQRMNOP106656</t>
        </is>
      </c>
      <c r="B1251" t="n">
        <v>2025</v>
      </c>
      <c r="C1251" t="n">
        <v>1</v>
      </c>
      <c r="D1251" t="n">
        <v>43</v>
      </c>
      <c r="E1251" t="inlineStr">
        <is>
          <t>N</t>
        </is>
      </c>
      <c r="F1251" t="n">
        <v>26</v>
      </c>
      <c r="G1251" t="n">
        <v>543</v>
      </c>
      <c r="H1251" t="n">
        <v>10</v>
      </c>
      <c r="I1251" t="n">
        <v>2</v>
      </c>
      <c r="J1251" t="n">
        <v>26</v>
      </c>
      <c r="K1251" t="n">
        <v>1</v>
      </c>
      <c r="L1251" t="n">
        <v>5</v>
      </c>
      <c r="M1251" t="n">
        <v>3</v>
      </c>
      <c r="R1251" s="15" t="n">
        <v>0</v>
      </c>
      <c r="S1251" s="15" t="n">
        <v>142000</v>
      </c>
      <c r="T1251" s="15" t="n">
        <v>142000</v>
      </c>
      <c r="U1251" s="15" t="n">
        <v>196600</v>
      </c>
      <c r="V1251">
        <f>IFERROR(VLOOKUP(D1251,Tablas_Equivalencia!$A$3:$B$8,2,FALSE),"Sin dato")</f>
        <v/>
      </c>
      <c r="W1251">
        <f>IFERROR(VLOOKUP(L1251,Tablas_Equivalencia!$D$3:$E$9,2,FALSE),"Sin dato")</f>
        <v/>
      </c>
      <c r="X1251">
        <f>IF(I1251=1,"Varón","Mujer")</f>
        <v/>
      </c>
      <c r="Y1251">
        <f>IFERROR(VLOOKUP(M1251,Tablas_Equivalencia!$G$3:$H$6,2,FALSE),"Sin dato")</f>
        <v/>
      </c>
      <c r="Z1251">
        <f>IF(J1251&lt;=24,"18-24","25-29")</f>
        <v/>
      </c>
      <c r="AA1251">
        <f>IF(M1251&lt;&gt;1,"",IF(P1251=2,1,0))</f>
        <v/>
      </c>
      <c r="AB1251">
        <f>IF(M1251&lt;&gt;1,"",IF(O1251&gt;=2,1,0))</f>
        <v/>
      </c>
      <c r="AC1251">
        <f>IF(M1251&lt;&gt;1,"",IF(OR(Q1251=999,Q1251=""),"",IF(OR(Q1251&lt;35,Q1251&gt;48),1,0)))</f>
        <v/>
      </c>
      <c r="AD1251">
        <f>IF(COUNT(AA1251:AC1251)&lt;3,"",SUM(AA1251:AC1251))</f>
        <v/>
      </c>
      <c r="AE1251">
        <f>IF(L1251&gt;=4,2,IF(L1251&gt;=2,1,0))</f>
        <v/>
      </c>
      <c r="AF1251">
        <f>IF(L1251&gt;=5,1,0)</f>
        <v/>
      </c>
      <c r="AG1251">
        <f>AE1251+AF1251</f>
        <v/>
      </c>
      <c r="AH1251" s="15">
        <f>IF(M1251&lt;&gt;1,"",IF(OR(R1251=-9,R1251=""),"",R1251))</f>
        <v/>
      </c>
      <c r="AI1251">
        <f>IF(M1251&lt;&gt;1,"",IF(OR(Q1251=999,Q1251=""),"",Q1251))</f>
        <v/>
      </c>
    </row>
    <row r="1252">
      <c r="A1252" t="inlineStr">
        <is>
          <t>TQRMNOP106666</t>
        </is>
      </c>
      <c r="B1252" t="n">
        <v>2025</v>
      </c>
      <c r="C1252" t="n">
        <v>1</v>
      </c>
      <c r="D1252" t="n">
        <v>40</v>
      </c>
      <c r="E1252" t="inlineStr">
        <is>
          <t>S</t>
        </is>
      </c>
      <c r="F1252" t="n">
        <v>7</v>
      </c>
      <c r="G1252" t="n">
        <v>904</v>
      </c>
      <c r="H1252" t="n">
        <v>1</v>
      </c>
      <c r="I1252" t="n">
        <v>1</v>
      </c>
      <c r="J1252" t="n">
        <v>23</v>
      </c>
      <c r="K1252" t="n">
        <v>1</v>
      </c>
      <c r="L1252" t="n">
        <v>5</v>
      </c>
      <c r="M1252" t="n">
        <v>3</v>
      </c>
      <c r="R1252" s="15" t="n">
        <v>0</v>
      </c>
      <c r="S1252" s="15" t="n">
        <v>0</v>
      </c>
      <c r="T1252" s="15" t="n">
        <v>0</v>
      </c>
      <c r="U1252" s="15" t="n">
        <v>171600</v>
      </c>
      <c r="V1252">
        <f>IFERROR(VLOOKUP(D1252,Tablas_Equivalencia!$A$3:$B$8,2,FALSE),"Sin dato")</f>
        <v/>
      </c>
      <c r="W1252">
        <f>IFERROR(VLOOKUP(L1252,Tablas_Equivalencia!$D$3:$E$9,2,FALSE),"Sin dato")</f>
        <v/>
      </c>
      <c r="X1252">
        <f>IF(I1252=1,"Varón","Mujer")</f>
        <v/>
      </c>
      <c r="Y1252">
        <f>IFERROR(VLOOKUP(M1252,Tablas_Equivalencia!$G$3:$H$6,2,FALSE),"Sin dato")</f>
        <v/>
      </c>
      <c r="Z1252">
        <f>IF(J1252&lt;=24,"18-24","25-29")</f>
        <v/>
      </c>
      <c r="AA1252">
        <f>IF(M1252&lt;&gt;1,"",IF(P1252=2,1,0))</f>
        <v/>
      </c>
      <c r="AB1252">
        <f>IF(M1252&lt;&gt;1,"",IF(O1252&gt;=2,1,0))</f>
        <v/>
      </c>
      <c r="AC1252">
        <f>IF(M1252&lt;&gt;1,"",IF(OR(Q1252=999,Q1252=""),"",IF(OR(Q1252&lt;35,Q1252&gt;48),1,0)))</f>
        <v/>
      </c>
      <c r="AD1252">
        <f>IF(COUNT(AA1252:AC1252)&lt;3,"",SUM(AA1252:AC1252))</f>
        <v/>
      </c>
      <c r="AE1252">
        <f>IF(L1252&gt;=4,2,IF(L1252&gt;=2,1,0))</f>
        <v/>
      </c>
      <c r="AF1252">
        <f>IF(L1252&gt;=5,1,0)</f>
        <v/>
      </c>
      <c r="AG1252">
        <f>AE1252+AF1252</f>
        <v/>
      </c>
      <c r="AH1252" s="15">
        <f>IF(M1252&lt;&gt;1,"",IF(OR(R1252=-9,R1252=""),"",R1252))</f>
        <v/>
      </c>
      <c r="AI1252">
        <f>IF(M1252&lt;&gt;1,"",IF(OR(Q1252=999,Q1252=""),"",Q1252))</f>
        <v/>
      </c>
    </row>
    <row r="1253">
      <c r="A1253" t="inlineStr">
        <is>
          <t>TQRMNOP106667</t>
        </is>
      </c>
      <c r="B1253" t="n">
        <v>2025</v>
      </c>
      <c r="C1253" t="n">
        <v>1</v>
      </c>
      <c r="D1253" t="n">
        <v>1</v>
      </c>
      <c r="E1253" t="inlineStr">
        <is>
          <t>S</t>
        </is>
      </c>
      <c r="F1253" t="n">
        <v>33</v>
      </c>
      <c r="G1253" t="n">
        <v>651</v>
      </c>
      <c r="H1253" t="n">
        <v>2</v>
      </c>
      <c r="I1253" t="n">
        <v>1</v>
      </c>
      <c r="J1253" t="n">
        <v>29</v>
      </c>
      <c r="K1253" t="n">
        <v>2</v>
      </c>
      <c r="L1253" t="n">
        <v>4</v>
      </c>
      <c r="M1253" t="n">
        <v>3</v>
      </c>
      <c r="R1253" s="15" t="n">
        <v>0</v>
      </c>
      <c r="S1253" s="15" t="n">
        <v>0</v>
      </c>
      <c r="T1253" s="15" t="n">
        <v>0</v>
      </c>
      <c r="U1253" s="15" t="n">
        <v>165600</v>
      </c>
      <c r="V1253">
        <f>IFERROR(VLOOKUP(D1253,Tablas_Equivalencia!$A$3:$B$8,2,FALSE),"Sin dato")</f>
        <v/>
      </c>
      <c r="W1253">
        <f>IFERROR(VLOOKUP(L1253,Tablas_Equivalencia!$D$3:$E$9,2,FALSE),"Sin dato")</f>
        <v/>
      </c>
      <c r="X1253">
        <f>IF(I1253=1,"Varón","Mujer")</f>
        <v/>
      </c>
      <c r="Y1253">
        <f>IFERROR(VLOOKUP(M1253,Tablas_Equivalencia!$G$3:$H$6,2,FALSE),"Sin dato")</f>
        <v/>
      </c>
      <c r="Z1253">
        <f>IF(J1253&lt;=24,"18-24","25-29")</f>
        <v/>
      </c>
      <c r="AA1253">
        <f>IF(M1253&lt;&gt;1,"",IF(P1253=2,1,0))</f>
        <v/>
      </c>
      <c r="AB1253">
        <f>IF(M1253&lt;&gt;1,"",IF(O1253&gt;=2,1,0))</f>
        <v/>
      </c>
      <c r="AC1253">
        <f>IF(M1253&lt;&gt;1,"",IF(OR(Q1253=999,Q1253=""),"",IF(OR(Q1253&lt;35,Q1253&gt;48),1,0)))</f>
        <v/>
      </c>
      <c r="AD1253">
        <f>IF(COUNT(AA1253:AC1253)&lt;3,"",SUM(AA1253:AC1253))</f>
        <v/>
      </c>
      <c r="AE1253">
        <f>IF(L1253&gt;=4,2,IF(L1253&gt;=2,1,0))</f>
        <v/>
      </c>
      <c r="AF1253">
        <f>IF(L1253&gt;=5,1,0)</f>
        <v/>
      </c>
      <c r="AG1253">
        <f>AE1253+AF1253</f>
        <v/>
      </c>
      <c r="AH1253" s="15">
        <f>IF(M1253&lt;&gt;1,"",IF(OR(R1253=-9,R1253=""),"",R1253))</f>
        <v/>
      </c>
      <c r="AI1253">
        <f>IF(M1253&lt;&gt;1,"",IF(OR(Q1253=999,Q1253=""),"",Q1253))</f>
        <v/>
      </c>
    </row>
    <row r="1254">
      <c r="A1254" t="inlineStr">
        <is>
          <t>TQRMNOP106671</t>
        </is>
      </c>
      <c r="B1254" t="n">
        <v>2025</v>
      </c>
      <c r="C1254" t="n">
        <v>1</v>
      </c>
      <c r="D1254" t="n">
        <v>40</v>
      </c>
      <c r="E1254" t="inlineStr">
        <is>
          <t>N</t>
        </is>
      </c>
      <c r="F1254" t="n">
        <v>22</v>
      </c>
      <c r="G1254" t="n">
        <v>523</v>
      </c>
      <c r="H1254" t="n">
        <v>3</v>
      </c>
      <c r="I1254" t="n">
        <v>2</v>
      </c>
      <c r="J1254" t="n">
        <v>26</v>
      </c>
      <c r="K1254" t="n">
        <v>1</v>
      </c>
      <c r="L1254" t="n">
        <v>4</v>
      </c>
      <c r="M1254" t="n">
        <v>1</v>
      </c>
      <c r="N1254" t="n">
        <v>3</v>
      </c>
      <c r="O1254" t="n">
        <v>3</v>
      </c>
      <c r="P1254" t="n">
        <v>2</v>
      </c>
      <c r="Q1254" t="n">
        <v>6</v>
      </c>
      <c r="R1254" s="15" t="n">
        <v>191000</v>
      </c>
      <c r="S1254" s="15" t="n">
        <v>107000</v>
      </c>
      <c r="T1254" s="15" t="n">
        <v>298000</v>
      </c>
      <c r="U1254" s="15" t="n">
        <v>373400</v>
      </c>
      <c r="V1254">
        <f>IFERROR(VLOOKUP(D1254,Tablas_Equivalencia!$A$3:$B$8,2,FALSE),"Sin dato")</f>
        <v/>
      </c>
      <c r="W1254">
        <f>IFERROR(VLOOKUP(L1254,Tablas_Equivalencia!$D$3:$E$9,2,FALSE),"Sin dato")</f>
        <v/>
      </c>
      <c r="X1254">
        <f>IF(I1254=1,"Varón","Mujer")</f>
        <v/>
      </c>
      <c r="Y1254">
        <f>IFERROR(VLOOKUP(M1254,Tablas_Equivalencia!$G$3:$H$6,2,FALSE),"Sin dato")</f>
        <v/>
      </c>
      <c r="Z1254">
        <f>IF(J1254&lt;=24,"18-24","25-29")</f>
        <v/>
      </c>
      <c r="AA1254">
        <f>IF(M1254&lt;&gt;1,"",IF(P1254=2,1,0))</f>
        <v/>
      </c>
      <c r="AB1254">
        <f>IF(M1254&lt;&gt;1,"",IF(O1254&gt;=2,1,0))</f>
        <v/>
      </c>
      <c r="AC1254">
        <f>IF(M1254&lt;&gt;1,"",IF(OR(Q1254=999,Q1254=""),"",IF(OR(Q1254&lt;35,Q1254&gt;48),1,0)))</f>
        <v/>
      </c>
      <c r="AD1254">
        <f>IF(COUNT(AA1254:AC1254)&lt;3,"",SUM(AA1254:AC1254))</f>
        <v/>
      </c>
      <c r="AE1254">
        <f>IF(L1254&gt;=4,2,IF(L1254&gt;=2,1,0))</f>
        <v/>
      </c>
      <c r="AF1254">
        <f>IF(L1254&gt;=5,1,0)</f>
        <v/>
      </c>
      <c r="AG1254">
        <f>AE1254+AF1254</f>
        <v/>
      </c>
      <c r="AH1254" s="15">
        <f>IF(M1254&lt;&gt;1,"",IF(OR(R1254=-9,R1254=""),"",R1254))</f>
        <v/>
      </c>
      <c r="AI1254">
        <f>IF(M1254&lt;&gt;1,"",IF(OR(Q1254=999,Q1254=""),"",Q1254))</f>
        <v/>
      </c>
    </row>
    <row r="1255">
      <c r="A1255" t="inlineStr">
        <is>
          <t>TQRMNOP106674</t>
        </is>
      </c>
      <c r="B1255" t="n">
        <v>2025</v>
      </c>
      <c r="C1255" t="n">
        <v>1</v>
      </c>
      <c r="D1255" t="n">
        <v>43</v>
      </c>
      <c r="E1255" t="inlineStr">
        <is>
          <t>S</t>
        </is>
      </c>
      <c r="F1255" t="n">
        <v>19</v>
      </c>
      <c r="G1255" t="n">
        <v>559</v>
      </c>
      <c r="H1255" t="n">
        <v>2</v>
      </c>
      <c r="I1255" t="n">
        <v>2</v>
      </c>
      <c r="J1255" t="n">
        <v>19</v>
      </c>
      <c r="K1255" t="n">
        <v>1</v>
      </c>
      <c r="L1255" t="n">
        <v>5</v>
      </c>
      <c r="M1255" t="n">
        <v>1</v>
      </c>
      <c r="N1255" t="n">
        <v>3</v>
      </c>
      <c r="O1255" t="n">
        <v>2</v>
      </c>
      <c r="P1255" t="n">
        <v>2</v>
      </c>
      <c r="Q1255" t="n">
        <v>8</v>
      </c>
      <c r="R1255" s="15" t="n">
        <v>330000</v>
      </c>
      <c r="S1255" s="15" t="n">
        <v>0</v>
      </c>
      <c r="T1255" s="15" t="n">
        <v>330000</v>
      </c>
      <c r="U1255" s="15" t="n">
        <v>98000</v>
      </c>
      <c r="V1255">
        <f>IFERROR(VLOOKUP(D1255,Tablas_Equivalencia!$A$3:$B$8,2,FALSE),"Sin dato")</f>
        <v/>
      </c>
      <c r="W1255">
        <f>IFERROR(VLOOKUP(L1255,Tablas_Equivalencia!$D$3:$E$9,2,FALSE),"Sin dato")</f>
        <v/>
      </c>
      <c r="X1255">
        <f>IF(I1255=1,"Varón","Mujer")</f>
        <v/>
      </c>
      <c r="Y1255">
        <f>IFERROR(VLOOKUP(M1255,Tablas_Equivalencia!$G$3:$H$6,2,FALSE),"Sin dato")</f>
        <v/>
      </c>
      <c r="Z1255">
        <f>IF(J1255&lt;=24,"18-24","25-29")</f>
        <v/>
      </c>
      <c r="AA1255">
        <f>IF(M1255&lt;&gt;1,"",IF(P1255=2,1,0))</f>
        <v/>
      </c>
      <c r="AB1255">
        <f>IF(M1255&lt;&gt;1,"",IF(O1255&gt;=2,1,0))</f>
        <v/>
      </c>
      <c r="AC1255">
        <f>IF(M1255&lt;&gt;1,"",IF(OR(Q1255=999,Q1255=""),"",IF(OR(Q1255&lt;35,Q1255&gt;48),1,0)))</f>
        <v/>
      </c>
      <c r="AD1255">
        <f>IF(COUNT(AA1255:AC1255)&lt;3,"",SUM(AA1255:AC1255))</f>
        <v/>
      </c>
      <c r="AE1255">
        <f>IF(L1255&gt;=4,2,IF(L1255&gt;=2,1,0))</f>
        <v/>
      </c>
      <c r="AF1255">
        <f>IF(L1255&gt;=5,1,0)</f>
        <v/>
      </c>
      <c r="AG1255">
        <f>AE1255+AF1255</f>
        <v/>
      </c>
      <c r="AH1255" s="15">
        <f>IF(M1255&lt;&gt;1,"",IF(OR(R1255=-9,R1255=""),"",R1255))</f>
        <v/>
      </c>
      <c r="AI1255">
        <f>IF(M1255&lt;&gt;1,"",IF(OR(Q1255=999,Q1255=""),"",Q1255))</f>
        <v/>
      </c>
    </row>
    <row r="1256">
      <c r="A1256" t="inlineStr">
        <is>
          <t>TQRMNOP106675</t>
        </is>
      </c>
      <c r="B1256" t="n">
        <v>2025</v>
      </c>
      <c r="C1256" t="n">
        <v>1</v>
      </c>
      <c r="D1256" t="n">
        <v>43</v>
      </c>
      <c r="E1256" t="inlineStr">
        <is>
          <t>N</t>
        </is>
      </c>
      <c r="F1256" t="n">
        <v>38</v>
      </c>
      <c r="G1256" t="n">
        <v>1322</v>
      </c>
      <c r="H1256" t="n">
        <v>10</v>
      </c>
      <c r="I1256" t="n">
        <v>1</v>
      </c>
      <c r="J1256" t="n">
        <v>20</v>
      </c>
      <c r="K1256" t="n">
        <v>2</v>
      </c>
      <c r="L1256" t="n">
        <v>3</v>
      </c>
      <c r="M1256" t="n">
        <v>1</v>
      </c>
      <c r="N1256" t="n">
        <v>3</v>
      </c>
      <c r="O1256" t="n">
        <v>1</v>
      </c>
      <c r="P1256" t="n">
        <v>1</v>
      </c>
      <c r="Q1256" t="n">
        <v>15</v>
      </c>
      <c r="R1256" s="15" t="n">
        <v>465000</v>
      </c>
      <c r="S1256" s="15" t="n">
        <v>0</v>
      </c>
      <c r="T1256" s="15" t="n">
        <v>465000</v>
      </c>
      <c r="U1256" s="15" t="n">
        <v>131800</v>
      </c>
      <c r="V1256">
        <f>IFERROR(VLOOKUP(D1256,Tablas_Equivalencia!$A$3:$B$8,2,FALSE),"Sin dato")</f>
        <v/>
      </c>
      <c r="W1256">
        <f>IFERROR(VLOOKUP(L1256,Tablas_Equivalencia!$D$3:$E$9,2,FALSE),"Sin dato")</f>
        <v/>
      </c>
      <c r="X1256">
        <f>IF(I1256=1,"Varón","Mujer")</f>
        <v/>
      </c>
      <c r="Y1256">
        <f>IFERROR(VLOOKUP(M1256,Tablas_Equivalencia!$G$3:$H$6,2,FALSE),"Sin dato")</f>
        <v/>
      </c>
      <c r="Z1256">
        <f>IF(J1256&lt;=24,"18-24","25-29")</f>
        <v/>
      </c>
      <c r="AA1256">
        <f>IF(M1256&lt;&gt;1,"",IF(P1256=2,1,0))</f>
        <v/>
      </c>
      <c r="AB1256">
        <f>IF(M1256&lt;&gt;1,"",IF(O1256&gt;=2,1,0))</f>
        <v/>
      </c>
      <c r="AC1256">
        <f>IF(M1256&lt;&gt;1,"",IF(OR(Q1256=999,Q1256=""),"",IF(OR(Q1256&lt;35,Q1256&gt;48),1,0)))</f>
        <v/>
      </c>
      <c r="AD1256">
        <f>IF(COUNT(AA1256:AC1256)&lt;3,"",SUM(AA1256:AC1256))</f>
        <v/>
      </c>
      <c r="AE1256">
        <f>IF(L1256&gt;=4,2,IF(L1256&gt;=2,1,0))</f>
        <v/>
      </c>
      <c r="AF1256">
        <f>IF(L1256&gt;=5,1,0)</f>
        <v/>
      </c>
      <c r="AG1256">
        <f>AE1256+AF1256</f>
        <v/>
      </c>
      <c r="AH1256" s="15">
        <f>IF(M1256&lt;&gt;1,"",IF(OR(R1256=-9,R1256=""),"",R1256))</f>
        <v/>
      </c>
      <c r="AI1256">
        <f>IF(M1256&lt;&gt;1,"",IF(OR(Q1256=999,Q1256=""),"",Q1256))</f>
        <v/>
      </c>
    </row>
    <row r="1257">
      <c r="A1257" t="inlineStr">
        <is>
          <t>TQRMNOP106683</t>
        </is>
      </c>
      <c r="B1257" t="n">
        <v>2025</v>
      </c>
      <c r="C1257" t="n">
        <v>1</v>
      </c>
      <c r="D1257" t="n">
        <v>40</v>
      </c>
      <c r="E1257" t="inlineStr">
        <is>
          <t>N</t>
        </is>
      </c>
      <c r="F1257" t="n">
        <v>23</v>
      </c>
      <c r="G1257" t="n">
        <v>90</v>
      </c>
      <c r="H1257" t="n">
        <v>1</v>
      </c>
      <c r="I1257" t="n">
        <v>1</v>
      </c>
      <c r="J1257" t="n">
        <v>20</v>
      </c>
      <c r="K1257" t="n">
        <v>1</v>
      </c>
      <c r="L1257" t="n">
        <v>5</v>
      </c>
      <c r="M1257" t="n">
        <v>3</v>
      </c>
      <c r="R1257" s="15" t="n">
        <v>0</v>
      </c>
      <c r="S1257" s="15" t="n">
        <v>0</v>
      </c>
      <c r="T1257" s="15" t="n">
        <v>0</v>
      </c>
      <c r="U1257" s="15" t="n">
        <v>144100</v>
      </c>
      <c r="V1257">
        <f>IFERROR(VLOOKUP(D1257,Tablas_Equivalencia!$A$3:$B$8,2,FALSE),"Sin dato")</f>
        <v/>
      </c>
      <c r="W1257">
        <f>IFERROR(VLOOKUP(L1257,Tablas_Equivalencia!$D$3:$E$9,2,FALSE),"Sin dato")</f>
        <v/>
      </c>
      <c r="X1257">
        <f>IF(I1257=1,"Varón","Mujer")</f>
        <v/>
      </c>
      <c r="Y1257">
        <f>IFERROR(VLOOKUP(M1257,Tablas_Equivalencia!$G$3:$H$6,2,FALSE),"Sin dato")</f>
        <v/>
      </c>
      <c r="Z1257">
        <f>IF(J1257&lt;=24,"18-24","25-29")</f>
        <v/>
      </c>
      <c r="AA1257">
        <f>IF(M1257&lt;&gt;1,"",IF(P1257=2,1,0))</f>
        <v/>
      </c>
      <c r="AB1257">
        <f>IF(M1257&lt;&gt;1,"",IF(O1257&gt;=2,1,0))</f>
        <v/>
      </c>
      <c r="AC1257">
        <f>IF(M1257&lt;&gt;1,"",IF(OR(Q1257=999,Q1257=""),"",IF(OR(Q1257&lt;35,Q1257&gt;48),1,0)))</f>
        <v/>
      </c>
      <c r="AD1257">
        <f>IF(COUNT(AA1257:AC1257)&lt;3,"",SUM(AA1257:AC1257))</f>
        <v/>
      </c>
      <c r="AE1257">
        <f>IF(L1257&gt;=4,2,IF(L1257&gt;=2,1,0))</f>
        <v/>
      </c>
      <c r="AF1257">
        <f>IF(L1257&gt;=5,1,0)</f>
        <v/>
      </c>
      <c r="AG1257">
        <f>AE1257+AF1257</f>
        <v/>
      </c>
      <c r="AH1257" s="15">
        <f>IF(M1257&lt;&gt;1,"",IF(OR(R1257=-9,R1257=""),"",R1257))</f>
        <v/>
      </c>
      <c r="AI1257">
        <f>IF(M1257&lt;&gt;1,"",IF(OR(Q1257=999,Q1257=""),"",Q1257))</f>
        <v/>
      </c>
    </row>
    <row r="1258">
      <c r="A1258" t="inlineStr">
        <is>
          <t>TQRMNOP106696</t>
        </is>
      </c>
      <c r="B1258" t="n">
        <v>2025</v>
      </c>
      <c r="C1258" t="n">
        <v>1</v>
      </c>
      <c r="D1258" t="n">
        <v>40</v>
      </c>
      <c r="E1258" t="inlineStr">
        <is>
          <t>N</t>
        </is>
      </c>
      <c r="F1258" t="n">
        <v>22</v>
      </c>
      <c r="G1258" t="n">
        <v>928</v>
      </c>
      <c r="H1258" t="n">
        <v>1</v>
      </c>
      <c r="I1258" t="n">
        <v>1</v>
      </c>
      <c r="J1258" t="n">
        <v>25</v>
      </c>
      <c r="K1258" t="n">
        <v>1</v>
      </c>
      <c r="L1258" t="n">
        <v>4</v>
      </c>
      <c r="M1258" t="n">
        <v>1</v>
      </c>
      <c r="N1258" t="n">
        <v>2</v>
      </c>
      <c r="O1258" t="n">
        <v>3</v>
      </c>
      <c r="P1258" t="n">
        <v>2</v>
      </c>
      <c r="Q1258" t="n">
        <v>39</v>
      </c>
      <c r="R1258" s="15" t="n">
        <v>400000</v>
      </c>
      <c r="S1258" s="15" t="n">
        <v>0</v>
      </c>
      <c r="T1258" s="15" t="n">
        <v>400000</v>
      </c>
      <c r="U1258" s="15" t="n">
        <v>131800</v>
      </c>
      <c r="V1258">
        <f>IFERROR(VLOOKUP(D1258,Tablas_Equivalencia!$A$3:$B$8,2,FALSE),"Sin dato")</f>
        <v/>
      </c>
      <c r="W1258">
        <f>IFERROR(VLOOKUP(L1258,Tablas_Equivalencia!$D$3:$E$9,2,FALSE),"Sin dato")</f>
        <v/>
      </c>
      <c r="X1258">
        <f>IF(I1258=1,"Varón","Mujer")</f>
        <v/>
      </c>
      <c r="Y1258">
        <f>IFERROR(VLOOKUP(M1258,Tablas_Equivalencia!$G$3:$H$6,2,FALSE),"Sin dato")</f>
        <v/>
      </c>
      <c r="Z1258">
        <f>IF(J1258&lt;=24,"18-24","25-29")</f>
        <v/>
      </c>
      <c r="AA1258">
        <f>IF(M1258&lt;&gt;1,"",IF(P1258=2,1,0))</f>
        <v/>
      </c>
      <c r="AB1258">
        <f>IF(M1258&lt;&gt;1,"",IF(O1258&gt;=2,1,0))</f>
        <v/>
      </c>
      <c r="AC1258">
        <f>IF(M1258&lt;&gt;1,"",IF(OR(Q1258=999,Q1258=""),"",IF(OR(Q1258&lt;35,Q1258&gt;48),1,0)))</f>
        <v/>
      </c>
      <c r="AD1258">
        <f>IF(COUNT(AA1258:AC1258)&lt;3,"",SUM(AA1258:AC1258))</f>
        <v/>
      </c>
      <c r="AE1258">
        <f>IF(L1258&gt;=4,2,IF(L1258&gt;=2,1,0))</f>
        <v/>
      </c>
      <c r="AF1258">
        <f>IF(L1258&gt;=5,1,0)</f>
        <v/>
      </c>
      <c r="AG1258">
        <f>AE1258+AF1258</f>
        <v/>
      </c>
      <c r="AH1258" s="15">
        <f>IF(M1258&lt;&gt;1,"",IF(OR(R1258=-9,R1258=""),"",R1258))</f>
        <v/>
      </c>
      <c r="AI1258">
        <f>IF(M1258&lt;&gt;1,"",IF(OR(Q1258=999,Q1258=""),"",Q1258))</f>
        <v/>
      </c>
    </row>
    <row r="1259">
      <c r="A1259" t="inlineStr">
        <is>
          <t>TQRMNOP106697</t>
        </is>
      </c>
      <c r="B1259" t="n">
        <v>2025</v>
      </c>
      <c r="C1259" t="n">
        <v>1</v>
      </c>
      <c r="D1259" t="n">
        <v>1</v>
      </c>
      <c r="E1259" t="inlineStr">
        <is>
          <t>S</t>
        </is>
      </c>
      <c r="F1259" t="n">
        <v>33</v>
      </c>
      <c r="G1259" t="n">
        <v>952</v>
      </c>
      <c r="H1259" t="n">
        <v>2</v>
      </c>
      <c r="I1259" t="n">
        <v>1</v>
      </c>
      <c r="J1259" t="n">
        <v>24</v>
      </c>
      <c r="K1259" t="n">
        <v>1</v>
      </c>
      <c r="L1259" t="n">
        <v>2</v>
      </c>
      <c r="M1259" t="n">
        <v>2</v>
      </c>
      <c r="R1259" s="15" t="n">
        <v>0</v>
      </c>
      <c r="S1259" s="15" t="n">
        <v>186000</v>
      </c>
      <c r="T1259" s="15" t="n">
        <v>186000</v>
      </c>
      <c r="U1259" s="15" t="n">
        <v>98000</v>
      </c>
      <c r="V1259">
        <f>IFERROR(VLOOKUP(D1259,Tablas_Equivalencia!$A$3:$B$8,2,FALSE),"Sin dato")</f>
        <v/>
      </c>
      <c r="W1259">
        <f>IFERROR(VLOOKUP(L1259,Tablas_Equivalencia!$D$3:$E$9,2,FALSE),"Sin dato")</f>
        <v/>
      </c>
      <c r="X1259">
        <f>IF(I1259=1,"Varón","Mujer")</f>
        <v/>
      </c>
      <c r="Y1259">
        <f>IFERROR(VLOOKUP(M1259,Tablas_Equivalencia!$G$3:$H$6,2,FALSE),"Sin dato")</f>
        <v/>
      </c>
      <c r="Z1259">
        <f>IF(J1259&lt;=24,"18-24","25-29")</f>
        <v/>
      </c>
      <c r="AA1259">
        <f>IF(M1259&lt;&gt;1,"",IF(P1259=2,1,0))</f>
        <v/>
      </c>
      <c r="AB1259">
        <f>IF(M1259&lt;&gt;1,"",IF(O1259&gt;=2,1,0))</f>
        <v/>
      </c>
      <c r="AC1259">
        <f>IF(M1259&lt;&gt;1,"",IF(OR(Q1259=999,Q1259=""),"",IF(OR(Q1259&lt;35,Q1259&gt;48),1,0)))</f>
        <v/>
      </c>
      <c r="AD1259">
        <f>IF(COUNT(AA1259:AC1259)&lt;3,"",SUM(AA1259:AC1259))</f>
        <v/>
      </c>
      <c r="AE1259">
        <f>IF(L1259&gt;=4,2,IF(L1259&gt;=2,1,0))</f>
        <v/>
      </c>
      <c r="AF1259">
        <f>IF(L1259&gt;=5,1,0)</f>
        <v/>
      </c>
      <c r="AG1259">
        <f>AE1259+AF1259</f>
        <v/>
      </c>
      <c r="AH1259" s="15">
        <f>IF(M1259&lt;&gt;1,"",IF(OR(R1259=-9,R1259=""),"",R1259))</f>
        <v/>
      </c>
      <c r="AI1259">
        <f>IF(M1259&lt;&gt;1,"",IF(OR(Q1259=999,Q1259=""),"",Q1259))</f>
        <v/>
      </c>
    </row>
    <row r="1260">
      <c r="A1260" t="inlineStr">
        <is>
          <t>TQRMNOP106700</t>
        </is>
      </c>
      <c r="B1260" t="n">
        <v>2025</v>
      </c>
      <c r="C1260" t="n">
        <v>1</v>
      </c>
      <c r="D1260" t="n">
        <v>1</v>
      </c>
      <c r="E1260" t="inlineStr">
        <is>
          <t>S</t>
        </is>
      </c>
      <c r="F1260" t="n">
        <v>33</v>
      </c>
      <c r="G1260" t="n">
        <v>1014</v>
      </c>
      <c r="H1260" t="n">
        <v>1</v>
      </c>
      <c r="I1260" t="n">
        <v>1</v>
      </c>
      <c r="J1260" t="n">
        <v>25</v>
      </c>
      <c r="K1260" t="n">
        <v>1</v>
      </c>
      <c r="L1260" t="n">
        <v>2</v>
      </c>
      <c r="M1260" t="n">
        <v>1</v>
      </c>
      <c r="N1260" t="n">
        <v>3</v>
      </c>
      <c r="O1260" t="n">
        <v>1</v>
      </c>
      <c r="P1260" t="n">
        <v>1</v>
      </c>
      <c r="Q1260" t="n">
        <v>30</v>
      </c>
      <c r="R1260" s="15" t="n">
        <v>652000</v>
      </c>
      <c r="S1260" s="15" t="n">
        <v>0</v>
      </c>
      <c r="T1260" s="15" t="n">
        <v>652000</v>
      </c>
      <c r="U1260" s="15" t="n">
        <v>74300</v>
      </c>
      <c r="V1260">
        <f>IFERROR(VLOOKUP(D1260,Tablas_Equivalencia!$A$3:$B$8,2,FALSE),"Sin dato")</f>
        <v/>
      </c>
      <c r="W1260">
        <f>IFERROR(VLOOKUP(L1260,Tablas_Equivalencia!$D$3:$E$9,2,FALSE),"Sin dato")</f>
        <v/>
      </c>
      <c r="X1260">
        <f>IF(I1260=1,"Varón","Mujer")</f>
        <v/>
      </c>
      <c r="Y1260">
        <f>IFERROR(VLOOKUP(M1260,Tablas_Equivalencia!$G$3:$H$6,2,FALSE),"Sin dato")</f>
        <v/>
      </c>
      <c r="Z1260">
        <f>IF(J1260&lt;=24,"18-24","25-29")</f>
        <v/>
      </c>
      <c r="AA1260">
        <f>IF(M1260&lt;&gt;1,"",IF(P1260=2,1,0))</f>
        <v/>
      </c>
      <c r="AB1260">
        <f>IF(M1260&lt;&gt;1,"",IF(O1260&gt;=2,1,0))</f>
        <v/>
      </c>
      <c r="AC1260">
        <f>IF(M1260&lt;&gt;1,"",IF(OR(Q1260=999,Q1260=""),"",IF(OR(Q1260&lt;35,Q1260&gt;48),1,0)))</f>
        <v/>
      </c>
      <c r="AD1260">
        <f>IF(COUNT(AA1260:AC1260)&lt;3,"",SUM(AA1260:AC1260))</f>
        <v/>
      </c>
      <c r="AE1260">
        <f>IF(L1260&gt;=4,2,IF(L1260&gt;=2,1,0))</f>
        <v/>
      </c>
      <c r="AF1260">
        <f>IF(L1260&gt;=5,1,0)</f>
        <v/>
      </c>
      <c r="AG1260">
        <f>AE1260+AF1260</f>
        <v/>
      </c>
      <c r="AH1260" s="15">
        <f>IF(M1260&lt;&gt;1,"",IF(OR(R1260=-9,R1260=""),"",R1260))</f>
        <v/>
      </c>
      <c r="AI1260">
        <f>IF(M1260&lt;&gt;1,"",IF(OR(Q1260=999,Q1260=""),"",Q1260))</f>
        <v/>
      </c>
    </row>
    <row r="1261">
      <c r="A1261" t="inlineStr">
        <is>
          <t>TQRMNOP106703</t>
        </is>
      </c>
      <c r="B1261" t="n">
        <v>2025</v>
      </c>
      <c r="C1261" t="n">
        <v>1</v>
      </c>
      <c r="D1261" t="n">
        <v>41</v>
      </c>
      <c r="E1261" t="inlineStr">
        <is>
          <t>N</t>
        </is>
      </c>
      <c r="F1261" t="n">
        <v>12</v>
      </c>
      <c r="G1261" t="n">
        <v>1656</v>
      </c>
      <c r="H1261" t="n">
        <v>3</v>
      </c>
      <c r="I1261" t="n">
        <v>1</v>
      </c>
      <c r="J1261" t="n">
        <v>28</v>
      </c>
      <c r="K1261" t="n">
        <v>1</v>
      </c>
      <c r="L1261" t="n">
        <v>5</v>
      </c>
      <c r="M1261" t="n">
        <v>3</v>
      </c>
      <c r="R1261" s="15" t="n">
        <v>0</v>
      </c>
      <c r="S1261" s="15" t="n">
        <v>0</v>
      </c>
      <c r="T1261" s="15" t="n">
        <v>0</v>
      </c>
      <c r="U1261" s="15" t="n">
        <v>219700</v>
      </c>
      <c r="V1261">
        <f>IFERROR(VLOOKUP(D1261,Tablas_Equivalencia!$A$3:$B$8,2,FALSE),"Sin dato")</f>
        <v/>
      </c>
      <c r="W1261">
        <f>IFERROR(VLOOKUP(L1261,Tablas_Equivalencia!$D$3:$E$9,2,FALSE),"Sin dato")</f>
        <v/>
      </c>
      <c r="X1261">
        <f>IF(I1261=1,"Varón","Mujer")</f>
        <v/>
      </c>
      <c r="Y1261">
        <f>IFERROR(VLOOKUP(M1261,Tablas_Equivalencia!$G$3:$H$6,2,FALSE),"Sin dato")</f>
        <v/>
      </c>
      <c r="Z1261">
        <f>IF(J1261&lt;=24,"18-24","25-29")</f>
        <v/>
      </c>
      <c r="AA1261">
        <f>IF(M1261&lt;&gt;1,"",IF(P1261=2,1,0))</f>
        <v/>
      </c>
      <c r="AB1261">
        <f>IF(M1261&lt;&gt;1,"",IF(O1261&gt;=2,1,0))</f>
        <v/>
      </c>
      <c r="AC1261">
        <f>IF(M1261&lt;&gt;1,"",IF(OR(Q1261=999,Q1261=""),"",IF(OR(Q1261&lt;35,Q1261&gt;48),1,0)))</f>
        <v/>
      </c>
      <c r="AD1261">
        <f>IF(COUNT(AA1261:AC1261)&lt;3,"",SUM(AA1261:AC1261))</f>
        <v/>
      </c>
      <c r="AE1261">
        <f>IF(L1261&gt;=4,2,IF(L1261&gt;=2,1,0))</f>
        <v/>
      </c>
      <c r="AF1261">
        <f>IF(L1261&gt;=5,1,0)</f>
        <v/>
      </c>
      <c r="AG1261">
        <f>AE1261+AF1261</f>
        <v/>
      </c>
      <c r="AH1261" s="15">
        <f>IF(M1261&lt;&gt;1,"",IF(OR(R1261=-9,R1261=""),"",R1261))</f>
        <v/>
      </c>
      <c r="AI1261">
        <f>IF(M1261&lt;&gt;1,"",IF(OR(Q1261=999,Q1261=""),"",Q1261))</f>
        <v/>
      </c>
    </row>
    <row r="1262">
      <c r="A1262" t="inlineStr">
        <is>
          <t>TQRMNOP106707</t>
        </is>
      </c>
      <c r="B1262" t="n">
        <v>2025</v>
      </c>
      <c r="C1262" t="n">
        <v>1</v>
      </c>
      <c r="D1262" t="n">
        <v>42</v>
      </c>
      <c r="E1262" t="inlineStr">
        <is>
          <t>N</t>
        </is>
      </c>
      <c r="F1262" t="n">
        <v>25</v>
      </c>
      <c r="G1262" t="n">
        <v>1550</v>
      </c>
      <c r="H1262" t="n">
        <v>2</v>
      </c>
      <c r="I1262" t="n">
        <v>1</v>
      </c>
      <c r="J1262" t="n">
        <v>26</v>
      </c>
      <c r="K1262" t="n">
        <v>2</v>
      </c>
      <c r="L1262" t="n">
        <v>6</v>
      </c>
      <c r="M1262" t="n">
        <v>1</v>
      </c>
      <c r="N1262" t="n">
        <v>3</v>
      </c>
      <c r="O1262" t="n">
        <v>1</v>
      </c>
      <c r="P1262" t="n">
        <v>1</v>
      </c>
      <c r="Q1262" t="n">
        <v>35</v>
      </c>
      <c r="R1262" s="15" t="n">
        <v>1353000</v>
      </c>
      <c r="S1262" s="15" t="n">
        <v>0</v>
      </c>
      <c r="T1262" s="15" t="n">
        <v>1353000</v>
      </c>
      <c r="U1262" s="15" t="n">
        <v>93400</v>
      </c>
      <c r="V1262">
        <f>IFERROR(VLOOKUP(D1262,Tablas_Equivalencia!$A$3:$B$8,2,FALSE),"Sin dato")</f>
        <v/>
      </c>
      <c r="W1262">
        <f>IFERROR(VLOOKUP(L1262,Tablas_Equivalencia!$D$3:$E$9,2,FALSE),"Sin dato")</f>
        <v/>
      </c>
      <c r="X1262">
        <f>IF(I1262=1,"Varón","Mujer")</f>
        <v/>
      </c>
      <c r="Y1262">
        <f>IFERROR(VLOOKUP(M1262,Tablas_Equivalencia!$G$3:$H$6,2,FALSE),"Sin dato")</f>
        <v/>
      </c>
      <c r="Z1262">
        <f>IF(J1262&lt;=24,"18-24","25-29")</f>
        <v/>
      </c>
      <c r="AA1262">
        <f>IF(M1262&lt;&gt;1,"",IF(P1262=2,1,0))</f>
        <v/>
      </c>
      <c r="AB1262">
        <f>IF(M1262&lt;&gt;1,"",IF(O1262&gt;=2,1,0))</f>
        <v/>
      </c>
      <c r="AC1262">
        <f>IF(M1262&lt;&gt;1,"",IF(OR(Q1262=999,Q1262=""),"",IF(OR(Q1262&lt;35,Q1262&gt;48),1,0)))</f>
        <v/>
      </c>
      <c r="AD1262">
        <f>IF(COUNT(AA1262:AC1262)&lt;3,"",SUM(AA1262:AC1262))</f>
        <v/>
      </c>
      <c r="AE1262">
        <f>IF(L1262&gt;=4,2,IF(L1262&gt;=2,1,0))</f>
        <v/>
      </c>
      <c r="AF1262">
        <f>IF(L1262&gt;=5,1,0)</f>
        <v/>
      </c>
      <c r="AG1262">
        <f>AE1262+AF1262</f>
        <v/>
      </c>
      <c r="AH1262" s="15">
        <f>IF(M1262&lt;&gt;1,"",IF(OR(R1262=-9,R1262=""),"",R1262))</f>
        <v/>
      </c>
      <c r="AI1262">
        <f>IF(M1262&lt;&gt;1,"",IF(OR(Q1262=999,Q1262=""),"",Q1262))</f>
        <v/>
      </c>
    </row>
    <row r="1263">
      <c r="A1263" t="inlineStr">
        <is>
          <t>TQRMNOP106709</t>
        </is>
      </c>
      <c r="B1263" t="n">
        <v>2025</v>
      </c>
      <c r="C1263" t="n">
        <v>1</v>
      </c>
      <c r="D1263" t="n">
        <v>43</v>
      </c>
      <c r="E1263" t="inlineStr">
        <is>
          <t>S</t>
        </is>
      </c>
      <c r="F1263" t="n">
        <v>19</v>
      </c>
      <c r="G1263" t="n">
        <v>1451</v>
      </c>
      <c r="H1263" t="n">
        <v>3</v>
      </c>
      <c r="I1263" t="n">
        <v>1</v>
      </c>
      <c r="J1263" t="n">
        <v>22</v>
      </c>
      <c r="K1263" t="n">
        <v>1</v>
      </c>
      <c r="L1263" t="n">
        <v>2</v>
      </c>
      <c r="M1263" t="n">
        <v>1</v>
      </c>
      <c r="N1263" t="n">
        <v>3</v>
      </c>
      <c r="O1263" t="n">
        <v>3</v>
      </c>
      <c r="P1263" t="n">
        <v>2</v>
      </c>
      <c r="Q1263" t="n">
        <v>44</v>
      </c>
      <c r="R1263" s="15" t="n">
        <v>-9</v>
      </c>
      <c r="S1263" s="15" t="n">
        <v>0</v>
      </c>
      <c r="T1263" s="15" t="n">
        <v>0</v>
      </c>
      <c r="U1263" s="15" t="n">
        <v>244700</v>
      </c>
      <c r="V1263">
        <f>IFERROR(VLOOKUP(D1263,Tablas_Equivalencia!$A$3:$B$8,2,FALSE),"Sin dato")</f>
        <v/>
      </c>
      <c r="W1263">
        <f>IFERROR(VLOOKUP(L1263,Tablas_Equivalencia!$D$3:$E$9,2,FALSE),"Sin dato")</f>
        <v/>
      </c>
      <c r="X1263">
        <f>IF(I1263=1,"Varón","Mujer")</f>
        <v/>
      </c>
      <c r="Y1263">
        <f>IFERROR(VLOOKUP(M1263,Tablas_Equivalencia!$G$3:$H$6,2,FALSE),"Sin dato")</f>
        <v/>
      </c>
      <c r="Z1263">
        <f>IF(J1263&lt;=24,"18-24","25-29")</f>
        <v/>
      </c>
      <c r="AA1263">
        <f>IF(M1263&lt;&gt;1,"",IF(P1263=2,1,0))</f>
        <v/>
      </c>
      <c r="AB1263">
        <f>IF(M1263&lt;&gt;1,"",IF(O1263&gt;=2,1,0))</f>
        <v/>
      </c>
      <c r="AC1263">
        <f>IF(M1263&lt;&gt;1,"",IF(OR(Q1263=999,Q1263=""),"",IF(OR(Q1263&lt;35,Q1263&gt;48),1,0)))</f>
        <v/>
      </c>
      <c r="AD1263">
        <f>IF(COUNT(AA1263:AC1263)&lt;3,"",SUM(AA1263:AC1263))</f>
        <v/>
      </c>
      <c r="AE1263">
        <f>IF(L1263&gt;=4,2,IF(L1263&gt;=2,1,0))</f>
        <v/>
      </c>
      <c r="AF1263">
        <f>IF(L1263&gt;=5,1,0)</f>
        <v/>
      </c>
      <c r="AG1263">
        <f>AE1263+AF1263</f>
        <v/>
      </c>
      <c r="AH1263" s="15">
        <f>IF(M1263&lt;&gt;1,"",IF(OR(R1263=-9,R1263=""),"",R1263))</f>
        <v/>
      </c>
      <c r="AI1263">
        <f>IF(M1263&lt;&gt;1,"",IF(OR(Q1263=999,Q1263=""),"",Q1263))</f>
        <v/>
      </c>
    </row>
    <row r="1264">
      <c r="A1264" t="inlineStr">
        <is>
          <t>TQRMNOP106717</t>
        </is>
      </c>
      <c r="B1264" t="n">
        <v>2025</v>
      </c>
      <c r="C1264" t="n">
        <v>1</v>
      </c>
      <c r="D1264" t="n">
        <v>1</v>
      </c>
      <c r="E1264" t="inlineStr">
        <is>
          <t>S</t>
        </is>
      </c>
      <c r="F1264" t="n">
        <v>32</v>
      </c>
      <c r="G1264" t="n">
        <v>1325</v>
      </c>
      <c r="H1264" t="n">
        <v>2</v>
      </c>
      <c r="I1264" t="n">
        <v>1</v>
      </c>
      <c r="J1264" t="n">
        <v>23</v>
      </c>
      <c r="K1264" t="n">
        <v>2</v>
      </c>
      <c r="L1264" t="n">
        <v>4</v>
      </c>
      <c r="M1264" t="n">
        <v>1</v>
      </c>
      <c r="N1264" t="n">
        <v>3</v>
      </c>
      <c r="O1264" t="n">
        <v>2</v>
      </c>
      <c r="P1264" t="n">
        <v>2</v>
      </c>
      <c r="Q1264" t="n">
        <v>12</v>
      </c>
      <c r="R1264" s="15" t="n">
        <v>411000</v>
      </c>
      <c r="S1264" s="15" t="n">
        <v>0</v>
      </c>
      <c r="T1264" s="15" t="n">
        <v>411000</v>
      </c>
      <c r="U1264" s="15" t="n">
        <v>244700</v>
      </c>
      <c r="V1264">
        <f>IFERROR(VLOOKUP(D1264,Tablas_Equivalencia!$A$3:$B$8,2,FALSE),"Sin dato")</f>
        <v/>
      </c>
      <c r="W1264">
        <f>IFERROR(VLOOKUP(L1264,Tablas_Equivalencia!$D$3:$E$9,2,FALSE),"Sin dato")</f>
        <v/>
      </c>
      <c r="X1264">
        <f>IF(I1264=1,"Varón","Mujer")</f>
        <v/>
      </c>
      <c r="Y1264">
        <f>IFERROR(VLOOKUP(M1264,Tablas_Equivalencia!$G$3:$H$6,2,FALSE),"Sin dato")</f>
        <v/>
      </c>
      <c r="Z1264">
        <f>IF(J1264&lt;=24,"18-24","25-29")</f>
        <v/>
      </c>
      <c r="AA1264">
        <f>IF(M1264&lt;&gt;1,"",IF(P1264=2,1,0))</f>
        <v/>
      </c>
      <c r="AB1264">
        <f>IF(M1264&lt;&gt;1,"",IF(O1264&gt;=2,1,0))</f>
        <v/>
      </c>
      <c r="AC1264">
        <f>IF(M1264&lt;&gt;1,"",IF(OR(Q1264=999,Q1264=""),"",IF(OR(Q1264&lt;35,Q1264&gt;48),1,0)))</f>
        <v/>
      </c>
      <c r="AD1264">
        <f>IF(COUNT(AA1264:AC1264)&lt;3,"",SUM(AA1264:AC1264))</f>
        <v/>
      </c>
      <c r="AE1264">
        <f>IF(L1264&gt;=4,2,IF(L1264&gt;=2,1,0))</f>
        <v/>
      </c>
      <c r="AF1264">
        <f>IF(L1264&gt;=5,1,0)</f>
        <v/>
      </c>
      <c r="AG1264">
        <f>AE1264+AF1264</f>
        <v/>
      </c>
      <c r="AH1264" s="15">
        <f>IF(M1264&lt;&gt;1,"",IF(OR(R1264=-9,R1264=""),"",R1264))</f>
        <v/>
      </c>
      <c r="AI1264">
        <f>IF(M1264&lt;&gt;1,"",IF(OR(Q1264=999,Q1264=""),"",Q1264))</f>
        <v/>
      </c>
    </row>
    <row r="1265">
      <c r="A1265" t="inlineStr">
        <is>
          <t>TQRMNOP106731</t>
        </is>
      </c>
      <c r="B1265" t="n">
        <v>2025</v>
      </c>
      <c r="C1265" t="n">
        <v>1</v>
      </c>
      <c r="D1265" t="n">
        <v>40</v>
      </c>
      <c r="E1265" t="inlineStr">
        <is>
          <t>N</t>
        </is>
      </c>
      <c r="F1265" t="n">
        <v>9</v>
      </c>
      <c r="G1265" t="n">
        <v>1121</v>
      </c>
      <c r="H1265" t="n">
        <v>1</v>
      </c>
      <c r="I1265" t="n">
        <v>2</v>
      </c>
      <c r="J1265" t="n">
        <v>26</v>
      </c>
      <c r="K1265" t="n">
        <v>2</v>
      </c>
      <c r="L1265" t="n">
        <v>4</v>
      </c>
      <c r="M1265" t="n">
        <v>1</v>
      </c>
      <c r="N1265" t="n">
        <v>3</v>
      </c>
      <c r="O1265" t="n">
        <v>1</v>
      </c>
      <c r="P1265" t="n">
        <v>2</v>
      </c>
      <c r="Q1265" t="n">
        <v>29</v>
      </c>
      <c r="R1265" s="15" t="n">
        <v>352000</v>
      </c>
      <c r="S1265" s="15" t="n">
        <v>0</v>
      </c>
      <c r="T1265" s="15" t="n">
        <v>352000</v>
      </c>
      <c r="U1265" s="15" t="n">
        <v>82300</v>
      </c>
      <c r="V1265">
        <f>IFERROR(VLOOKUP(D1265,Tablas_Equivalencia!$A$3:$B$8,2,FALSE),"Sin dato")</f>
        <v/>
      </c>
      <c r="W1265">
        <f>IFERROR(VLOOKUP(L1265,Tablas_Equivalencia!$D$3:$E$9,2,FALSE),"Sin dato")</f>
        <v/>
      </c>
      <c r="X1265">
        <f>IF(I1265=1,"Varón","Mujer")</f>
        <v/>
      </c>
      <c r="Y1265">
        <f>IFERROR(VLOOKUP(M1265,Tablas_Equivalencia!$G$3:$H$6,2,FALSE),"Sin dato")</f>
        <v/>
      </c>
      <c r="Z1265">
        <f>IF(J1265&lt;=24,"18-24","25-29")</f>
        <v/>
      </c>
      <c r="AA1265">
        <f>IF(M1265&lt;&gt;1,"",IF(P1265=2,1,0))</f>
        <v/>
      </c>
      <c r="AB1265">
        <f>IF(M1265&lt;&gt;1,"",IF(O1265&gt;=2,1,0))</f>
        <v/>
      </c>
      <c r="AC1265">
        <f>IF(M1265&lt;&gt;1,"",IF(OR(Q1265=999,Q1265=""),"",IF(OR(Q1265&lt;35,Q1265&gt;48),1,0)))</f>
        <v/>
      </c>
      <c r="AD1265">
        <f>IF(COUNT(AA1265:AC1265)&lt;3,"",SUM(AA1265:AC1265))</f>
        <v/>
      </c>
      <c r="AE1265">
        <f>IF(L1265&gt;=4,2,IF(L1265&gt;=2,1,0))</f>
        <v/>
      </c>
      <c r="AF1265">
        <f>IF(L1265&gt;=5,1,0)</f>
        <v/>
      </c>
      <c r="AG1265">
        <f>AE1265+AF1265</f>
        <v/>
      </c>
      <c r="AH1265" s="15">
        <f>IF(M1265&lt;&gt;1,"",IF(OR(R1265=-9,R1265=""),"",R1265))</f>
        <v/>
      </c>
      <c r="AI1265">
        <f>IF(M1265&lt;&gt;1,"",IF(OR(Q1265=999,Q1265=""),"",Q1265))</f>
        <v/>
      </c>
    </row>
    <row r="1266">
      <c r="A1266" t="inlineStr">
        <is>
          <t>TQRMNOP106734</t>
        </is>
      </c>
      <c r="B1266" t="n">
        <v>2025</v>
      </c>
      <c r="C1266" t="n">
        <v>1</v>
      </c>
      <c r="D1266" t="n">
        <v>44</v>
      </c>
      <c r="E1266" t="inlineStr">
        <is>
          <t>N</t>
        </is>
      </c>
      <c r="F1266" t="n">
        <v>6</v>
      </c>
      <c r="G1266" t="n">
        <v>1512</v>
      </c>
      <c r="H1266" t="n">
        <v>3</v>
      </c>
      <c r="I1266" t="n">
        <v>1</v>
      </c>
      <c r="J1266" t="n">
        <v>26</v>
      </c>
      <c r="K1266" t="n">
        <v>1</v>
      </c>
      <c r="L1266" t="n">
        <v>4</v>
      </c>
      <c r="M1266" t="n">
        <v>1</v>
      </c>
      <c r="N1266" t="n">
        <v>1</v>
      </c>
      <c r="O1266" t="n">
        <v>1</v>
      </c>
      <c r="P1266" t="n">
        <v>1</v>
      </c>
      <c r="Q1266" t="n">
        <v>25</v>
      </c>
      <c r="R1266" s="15" t="n">
        <v>533000</v>
      </c>
      <c r="S1266" s="15" t="n">
        <v>0</v>
      </c>
      <c r="T1266" s="15" t="n">
        <v>533000</v>
      </c>
      <c r="U1266" s="15" t="n">
        <v>84400</v>
      </c>
      <c r="V1266">
        <f>IFERROR(VLOOKUP(D1266,Tablas_Equivalencia!$A$3:$B$8,2,FALSE),"Sin dato")</f>
        <v/>
      </c>
      <c r="W1266">
        <f>IFERROR(VLOOKUP(L1266,Tablas_Equivalencia!$D$3:$E$9,2,FALSE),"Sin dato")</f>
        <v/>
      </c>
      <c r="X1266">
        <f>IF(I1266=1,"Varón","Mujer")</f>
        <v/>
      </c>
      <c r="Y1266">
        <f>IFERROR(VLOOKUP(M1266,Tablas_Equivalencia!$G$3:$H$6,2,FALSE),"Sin dato")</f>
        <v/>
      </c>
      <c r="Z1266">
        <f>IF(J1266&lt;=24,"18-24","25-29")</f>
        <v/>
      </c>
      <c r="AA1266">
        <f>IF(M1266&lt;&gt;1,"",IF(P1266=2,1,0))</f>
        <v/>
      </c>
      <c r="AB1266">
        <f>IF(M1266&lt;&gt;1,"",IF(O1266&gt;=2,1,0))</f>
        <v/>
      </c>
      <c r="AC1266">
        <f>IF(M1266&lt;&gt;1,"",IF(OR(Q1266=999,Q1266=""),"",IF(OR(Q1266&lt;35,Q1266&gt;48),1,0)))</f>
        <v/>
      </c>
      <c r="AD1266">
        <f>IF(COUNT(AA1266:AC1266)&lt;3,"",SUM(AA1266:AC1266))</f>
        <v/>
      </c>
      <c r="AE1266">
        <f>IF(L1266&gt;=4,2,IF(L1266&gt;=2,1,0))</f>
        <v/>
      </c>
      <c r="AF1266">
        <f>IF(L1266&gt;=5,1,0)</f>
        <v/>
      </c>
      <c r="AG1266">
        <f>AE1266+AF1266</f>
        <v/>
      </c>
      <c r="AH1266" s="15">
        <f>IF(M1266&lt;&gt;1,"",IF(OR(R1266=-9,R1266=""),"",R1266))</f>
        <v/>
      </c>
      <c r="AI1266">
        <f>IF(M1266&lt;&gt;1,"",IF(OR(Q1266=999,Q1266=""),"",Q1266))</f>
        <v/>
      </c>
    </row>
    <row r="1267">
      <c r="A1267" t="inlineStr">
        <is>
          <t>TQRMNOP106738</t>
        </is>
      </c>
      <c r="B1267" t="n">
        <v>2025</v>
      </c>
      <c r="C1267" t="n">
        <v>1</v>
      </c>
      <c r="D1267" t="n">
        <v>43</v>
      </c>
      <c r="E1267" t="inlineStr">
        <is>
          <t>S</t>
        </is>
      </c>
      <c r="F1267" t="n">
        <v>20</v>
      </c>
      <c r="G1267" t="n">
        <v>1746</v>
      </c>
      <c r="H1267" t="n">
        <v>2</v>
      </c>
      <c r="I1267" t="n">
        <v>2</v>
      </c>
      <c r="J1267" t="n">
        <v>23</v>
      </c>
      <c r="K1267" t="n">
        <v>2</v>
      </c>
      <c r="L1267" t="n">
        <v>4</v>
      </c>
      <c r="M1267" t="n">
        <v>2</v>
      </c>
      <c r="R1267" s="15" t="n">
        <v>0</v>
      </c>
      <c r="S1267" s="15" t="n">
        <v>0</v>
      </c>
      <c r="T1267" s="15" t="n">
        <v>0</v>
      </c>
      <c r="U1267" s="15" t="n">
        <v>167600</v>
      </c>
      <c r="V1267">
        <f>IFERROR(VLOOKUP(D1267,Tablas_Equivalencia!$A$3:$B$8,2,FALSE),"Sin dato")</f>
        <v/>
      </c>
      <c r="W1267">
        <f>IFERROR(VLOOKUP(L1267,Tablas_Equivalencia!$D$3:$E$9,2,FALSE),"Sin dato")</f>
        <v/>
      </c>
      <c r="X1267">
        <f>IF(I1267=1,"Varón","Mujer")</f>
        <v/>
      </c>
      <c r="Y1267">
        <f>IFERROR(VLOOKUP(M1267,Tablas_Equivalencia!$G$3:$H$6,2,FALSE),"Sin dato")</f>
        <v/>
      </c>
      <c r="Z1267">
        <f>IF(J1267&lt;=24,"18-24","25-29")</f>
        <v/>
      </c>
      <c r="AA1267">
        <f>IF(M1267&lt;&gt;1,"",IF(P1267=2,1,0))</f>
        <v/>
      </c>
      <c r="AB1267">
        <f>IF(M1267&lt;&gt;1,"",IF(O1267&gt;=2,1,0))</f>
        <v/>
      </c>
      <c r="AC1267">
        <f>IF(M1267&lt;&gt;1,"",IF(OR(Q1267=999,Q1267=""),"",IF(OR(Q1267&lt;35,Q1267&gt;48),1,0)))</f>
        <v/>
      </c>
      <c r="AD1267">
        <f>IF(COUNT(AA1267:AC1267)&lt;3,"",SUM(AA1267:AC1267))</f>
        <v/>
      </c>
      <c r="AE1267">
        <f>IF(L1267&gt;=4,2,IF(L1267&gt;=2,1,0))</f>
        <v/>
      </c>
      <c r="AF1267">
        <f>IF(L1267&gt;=5,1,0)</f>
        <v/>
      </c>
      <c r="AG1267">
        <f>AE1267+AF1267</f>
        <v/>
      </c>
      <c r="AH1267" s="15">
        <f>IF(M1267&lt;&gt;1,"",IF(OR(R1267=-9,R1267=""),"",R1267))</f>
        <v/>
      </c>
      <c r="AI1267">
        <f>IF(M1267&lt;&gt;1,"",IF(OR(Q1267=999,Q1267=""),"",Q1267))</f>
        <v/>
      </c>
    </row>
    <row r="1268">
      <c r="A1268" t="inlineStr">
        <is>
          <t>TQRMNOP106741</t>
        </is>
      </c>
      <c r="B1268" t="n">
        <v>2025</v>
      </c>
      <c r="C1268" t="n">
        <v>1</v>
      </c>
      <c r="D1268" t="n">
        <v>40</v>
      </c>
      <c r="E1268" t="inlineStr">
        <is>
          <t>N</t>
        </is>
      </c>
      <c r="F1268" t="n">
        <v>22</v>
      </c>
      <c r="G1268" t="n">
        <v>425</v>
      </c>
      <c r="H1268" t="n">
        <v>1</v>
      </c>
      <c r="I1268" t="n">
        <v>1</v>
      </c>
      <c r="J1268" t="n">
        <v>25</v>
      </c>
      <c r="K1268" t="n">
        <v>1</v>
      </c>
      <c r="L1268" t="n">
        <v>5</v>
      </c>
      <c r="M1268" t="n">
        <v>2</v>
      </c>
      <c r="R1268" s="15" t="n">
        <v>0</v>
      </c>
      <c r="S1268" s="15" t="n">
        <v>0</v>
      </c>
      <c r="T1268" s="15" t="n">
        <v>0</v>
      </c>
      <c r="U1268" s="15" t="n">
        <v>209800</v>
      </c>
      <c r="V1268">
        <f>IFERROR(VLOOKUP(D1268,Tablas_Equivalencia!$A$3:$B$8,2,FALSE),"Sin dato")</f>
        <v/>
      </c>
      <c r="W1268">
        <f>IFERROR(VLOOKUP(L1268,Tablas_Equivalencia!$D$3:$E$9,2,FALSE),"Sin dato")</f>
        <v/>
      </c>
      <c r="X1268">
        <f>IF(I1268=1,"Varón","Mujer")</f>
        <v/>
      </c>
      <c r="Y1268">
        <f>IFERROR(VLOOKUP(M1268,Tablas_Equivalencia!$G$3:$H$6,2,FALSE),"Sin dato")</f>
        <v/>
      </c>
      <c r="Z1268">
        <f>IF(J1268&lt;=24,"18-24","25-29")</f>
        <v/>
      </c>
      <c r="AA1268">
        <f>IF(M1268&lt;&gt;1,"",IF(P1268=2,1,0))</f>
        <v/>
      </c>
      <c r="AB1268">
        <f>IF(M1268&lt;&gt;1,"",IF(O1268&gt;=2,1,0))</f>
        <v/>
      </c>
      <c r="AC1268">
        <f>IF(M1268&lt;&gt;1,"",IF(OR(Q1268=999,Q1268=""),"",IF(OR(Q1268&lt;35,Q1268&gt;48),1,0)))</f>
        <v/>
      </c>
      <c r="AD1268">
        <f>IF(COUNT(AA1268:AC1268)&lt;3,"",SUM(AA1268:AC1268))</f>
        <v/>
      </c>
      <c r="AE1268">
        <f>IF(L1268&gt;=4,2,IF(L1268&gt;=2,1,0))</f>
        <v/>
      </c>
      <c r="AF1268">
        <f>IF(L1268&gt;=5,1,0)</f>
        <v/>
      </c>
      <c r="AG1268">
        <f>AE1268+AF1268</f>
        <v/>
      </c>
      <c r="AH1268" s="15">
        <f>IF(M1268&lt;&gt;1,"",IF(OR(R1268=-9,R1268=""),"",R1268))</f>
        <v/>
      </c>
      <c r="AI1268">
        <f>IF(M1268&lt;&gt;1,"",IF(OR(Q1268=999,Q1268=""),"",Q1268))</f>
        <v/>
      </c>
    </row>
    <row r="1269">
      <c r="A1269" t="inlineStr">
        <is>
          <t>TQRMNOP106744</t>
        </is>
      </c>
      <c r="B1269" t="n">
        <v>2025</v>
      </c>
      <c r="C1269" t="n">
        <v>1</v>
      </c>
      <c r="D1269" t="n">
        <v>43</v>
      </c>
      <c r="E1269" t="inlineStr">
        <is>
          <t>S</t>
        </is>
      </c>
      <c r="F1269" t="n">
        <v>20</v>
      </c>
      <c r="G1269" t="n">
        <v>1616</v>
      </c>
      <c r="H1269" t="n">
        <v>3</v>
      </c>
      <c r="I1269" t="n">
        <v>1</v>
      </c>
      <c r="J1269" t="n">
        <v>26</v>
      </c>
      <c r="K1269" t="n">
        <v>1</v>
      </c>
      <c r="L1269" t="n">
        <v>5</v>
      </c>
      <c r="M1269" t="n">
        <v>1</v>
      </c>
      <c r="N1269" t="n">
        <v>2</v>
      </c>
      <c r="O1269" t="n">
        <v>2</v>
      </c>
      <c r="P1269" t="n">
        <v>2</v>
      </c>
      <c r="Q1269" t="n">
        <v>39</v>
      </c>
      <c r="R1269" s="15" t="n">
        <v>542000</v>
      </c>
      <c r="S1269" s="15" t="n">
        <v>0</v>
      </c>
      <c r="T1269" s="15" t="n">
        <v>542000</v>
      </c>
      <c r="U1269" s="15" t="n">
        <v>116000</v>
      </c>
      <c r="V1269">
        <f>IFERROR(VLOOKUP(D1269,Tablas_Equivalencia!$A$3:$B$8,2,FALSE),"Sin dato")</f>
        <v/>
      </c>
      <c r="W1269">
        <f>IFERROR(VLOOKUP(L1269,Tablas_Equivalencia!$D$3:$E$9,2,FALSE),"Sin dato")</f>
        <v/>
      </c>
      <c r="X1269">
        <f>IF(I1269=1,"Varón","Mujer")</f>
        <v/>
      </c>
      <c r="Y1269">
        <f>IFERROR(VLOOKUP(M1269,Tablas_Equivalencia!$G$3:$H$6,2,FALSE),"Sin dato")</f>
        <v/>
      </c>
      <c r="Z1269">
        <f>IF(J1269&lt;=24,"18-24","25-29")</f>
        <v/>
      </c>
      <c r="AA1269">
        <f>IF(M1269&lt;&gt;1,"",IF(P1269=2,1,0))</f>
        <v/>
      </c>
      <c r="AB1269">
        <f>IF(M1269&lt;&gt;1,"",IF(O1269&gt;=2,1,0))</f>
        <v/>
      </c>
      <c r="AC1269">
        <f>IF(M1269&lt;&gt;1,"",IF(OR(Q1269=999,Q1269=""),"",IF(OR(Q1269&lt;35,Q1269&gt;48),1,0)))</f>
        <v/>
      </c>
      <c r="AD1269">
        <f>IF(COUNT(AA1269:AC1269)&lt;3,"",SUM(AA1269:AC1269))</f>
        <v/>
      </c>
      <c r="AE1269">
        <f>IF(L1269&gt;=4,2,IF(L1269&gt;=2,1,0))</f>
        <v/>
      </c>
      <c r="AF1269">
        <f>IF(L1269&gt;=5,1,0)</f>
        <v/>
      </c>
      <c r="AG1269">
        <f>AE1269+AF1269</f>
        <v/>
      </c>
      <c r="AH1269" s="15">
        <f>IF(M1269&lt;&gt;1,"",IF(OR(R1269=-9,R1269=""),"",R1269))</f>
        <v/>
      </c>
      <c r="AI1269">
        <f>IF(M1269&lt;&gt;1,"",IF(OR(Q1269=999,Q1269=""),"",Q1269))</f>
        <v/>
      </c>
    </row>
    <row r="1270">
      <c r="A1270" t="inlineStr">
        <is>
          <t>TQRMNOP106745</t>
        </is>
      </c>
      <c r="B1270" t="n">
        <v>2025</v>
      </c>
      <c r="C1270" t="n">
        <v>1</v>
      </c>
      <c r="D1270" t="n">
        <v>43</v>
      </c>
      <c r="E1270" t="inlineStr">
        <is>
          <t>N</t>
        </is>
      </c>
      <c r="F1270" t="n">
        <v>38</v>
      </c>
      <c r="G1270" t="n">
        <v>452</v>
      </c>
      <c r="H1270" t="n">
        <v>1</v>
      </c>
      <c r="I1270" t="n">
        <v>1</v>
      </c>
      <c r="J1270" t="n">
        <v>27</v>
      </c>
      <c r="K1270" t="n">
        <v>2</v>
      </c>
      <c r="L1270" t="n">
        <v>4</v>
      </c>
      <c r="M1270" t="n">
        <v>1</v>
      </c>
      <c r="N1270" t="n">
        <v>3</v>
      </c>
      <c r="O1270" t="n">
        <v>1</v>
      </c>
      <c r="P1270" t="n">
        <v>1</v>
      </c>
      <c r="Q1270" t="n">
        <v>56</v>
      </c>
      <c r="R1270" s="15" t="n">
        <v>1462000</v>
      </c>
      <c r="S1270" s="15" t="n">
        <v>0</v>
      </c>
      <c r="T1270" s="15" t="n">
        <v>1462000</v>
      </c>
      <c r="U1270" s="15" t="n">
        <v>212600</v>
      </c>
      <c r="V1270">
        <f>IFERROR(VLOOKUP(D1270,Tablas_Equivalencia!$A$3:$B$8,2,FALSE),"Sin dato")</f>
        <v/>
      </c>
      <c r="W1270">
        <f>IFERROR(VLOOKUP(L1270,Tablas_Equivalencia!$D$3:$E$9,2,FALSE),"Sin dato")</f>
        <v/>
      </c>
      <c r="X1270">
        <f>IF(I1270=1,"Varón","Mujer")</f>
        <v/>
      </c>
      <c r="Y1270">
        <f>IFERROR(VLOOKUP(M1270,Tablas_Equivalencia!$G$3:$H$6,2,FALSE),"Sin dato")</f>
        <v/>
      </c>
      <c r="Z1270">
        <f>IF(J1270&lt;=24,"18-24","25-29")</f>
        <v/>
      </c>
      <c r="AA1270">
        <f>IF(M1270&lt;&gt;1,"",IF(P1270=2,1,0))</f>
        <v/>
      </c>
      <c r="AB1270">
        <f>IF(M1270&lt;&gt;1,"",IF(O1270&gt;=2,1,0))</f>
        <v/>
      </c>
      <c r="AC1270">
        <f>IF(M1270&lt;&gt;1,"",IF(OR(Q1270=999,Q1270=""),"",IF(OR(Q1270&lt;35,Q1270&gt;48),1,0)))</f>
        <v/>
      </c>
      <c r="AD1270">
        <f>IF(COUNT(AA1270:AC1270)&lt;3,"",SUM(AA1270:AC1270))</f>
        <v/>
      </c>
      <c r="AE1270">
        <f>IF(L1270&gt;=4,2,IF(L1270&gt;=2,1,0))</f>
        <v/>
      </c>
      <c r="AF1270">
        <f>IF(L1270&gt;=5,1,0)</f>
        <v/>
      </c>
      <c r="AG1270">
        <f>AE1270+AF1270</f>
        <v/>
      </c>
      <c r="AH1270" s="15">
        <f>IF(M1270&lt;&gt;1,"",IF(OR(R1270=-9,R1270=""),"",R1270))</f>
        <v/>
      </c>
      <c r="AI1270">
        <f>IF(M1270&lt;&gt;1,"",IF(OR(Q1270=999,Q1270=""),"",Q1270))</f>
        <v/>
      </c>
    </row>
    <row r="1271">
      <c r="A1271" t="inlineStr">
        <is>
          <t>TQRMNOP106754</t>
        </is>
      </c>
      <c r="B1271" t="n">
        <v>2025</v>
      </c>
      <c r="C1271" t="n">
        <v>1</v>
      </c>
      <c r="D1271" t="n">
        <v>41</v>
      </c>
      <c r="E1271" t="inlineStr">
        <is>
          <t>N</t>
        </is>
      </c>
      <c r="F1271" t="n">
        <v>12</v>
      </c>
      <c r="G1271" t="n">
        <v>485</v>
      </c>
      <c r="H1271" t="n">
        <v>1</v>
      </c>
      <c r="I1271" t="n">
        <v>1</v>
      </c>
      <c r="J1271" t="n">
        <v>23</v>
      </c>
      <c r="K1271" t="n">
        <v>2</v>
      </c>
      <c r="L1271" t="n">
        <v>3</v>
      </c>
      <c r="M1271" t="n">
        <v>1</v>
      </c>
      <c r="N1271" t="n">
        <v>3</v>
      </c>
      <c r="O1271" t="n">
        <v>2</v>
      </c>
      <c r="P1271" t="n">
        <v>2</v>
      </c>
      <c r="Q1271" t="n">
        <v>8</v>
      </c>
      <c r="R1271" s="15" t="n">
        <v>176000</v>
      </c>
      <c r="S1271" s="15" t="n">
        <v>0</v>
      </c>
      <c r="T1271" s="15" t="n">
        <v>176000</v>
      </c>
      <c r="U1271" s="15" t="n">
        <v>89000</v>
      </c>
      <c r="V1271">
        <f>IFERROR(VLOOKUP(D1271,Tablas_Equivalencia!$A$3:$B$8,2,FALSE),"Sin dato")</f>
        <v/>
      </c>
      <c r="W1271">
        <f>IFERROR(VLOOKUP(L1271,Tablas_Equivalencia!$D$3:$E$9,2,FALSE),"Sin dato")</f>
        <v/>
      </c>
      <c r="X1271">
        <f>IF(I1271=1,"Varón","Mujer")</f>
        <v/>
      </c>
      <c r="Y1271">
        <f>IFERROR(VLOOKUP(M1271,Tablas_Equivalencia!$G$3:$H$6,2,FALSE),"Sin dato")</f>
        <v/>
      </c>
      <c r="Z1271">
        <f>IF(J1271&lt;=24,"18-24","25-29")</f>
        <v/>
      </c>
      <c r="AA1271">
        <f>IF(M1271&lt;&gt;1,"",IF(P1271=2,1,0))</f>
        <v/>
      </c>
      <c r="AB1271">
        <f>IF(M1271&lt;&gt;1,"",IF(O1271&gt;=2,1,0))</f>
        <v/>
      </c>
      <c r="AC1271">
        <f>IF(M1271&lt;&gt;1,"",IF(OR(Q1271=999,Q1271=""),"",IF(OR(Q1271&lt;35,Q1271&gt;48),1,0)))</f>
        <v/>
      </c>
      <c r="AD1271">
        <f>IF(COUNT(AA1271:AC1271)&lt;3,"",SUM(AA1271:AC1271))</f>
        <v/>
      </c>
      <c r="AE1271">
        <f>IF(L1271&gt;=4,2,IF(L1271&gt;=2,1,0))</f>
        <v/>
      </c>
      <c r="AF1271">
        <f>IF(L1271&gt;=5,1,0)</f>
        <v/>
      </c>
      <c r="AG1271">
        <f>AE1271+AF1271</f>
        <v/>
      </c>
      <c r="AH1271" s="15">
        <f>IF(M1271&lt;&gt;1,"",IF(OR(R1271=-9,R1271=""),"",R1271))</f>
        <v/>
      </c>
      <c r="AI1271">
        <f>IF(M1271&lt;&gt;1,"",IF(OR(Q1271=999,Q1271=""),"",Q1271))</f>
        <v/>
      </c>
    </row>
    <row r="1272">
      <c r="A1272" t="inlineStr">
        <is>
          <t>TQRMNOP106755</t>
        </is>
      </c>
      <c r="B1272" t="n">
        <v>2025</v>
      </c>
      <c r="C1272" t="n">
        <v>1</v>
      </c>
      <c r="D1272" t="n">
        <v>1</v>
      </c>
      <c r="E1272" t="inlineStr">
        <is>
          <t>S</t>
        </is>
      </c>
      <c r="F1272" t="n">
        <v>33</v>
      </c>
      <c r="G1272" t="n">
        <v>1026</v>
      </c>
      <c r="H1272" t="n">
        <v>2</v>
      </c>
      <c r="I1272" t="n">
        <v>2</v>
      </c>
      <c r="J1272" t="n">
        <v>28</v>
      </c>
      <c r="K1272" t="n">
        <v>2</v>
      </c>
      <c r="L1272" t="n">
        <v>6</v>
      </c>
      <c r="M1272" t="n">
        <v>3</v>
      </c>
      <c r="R1272" s="15" t="n">
        <v>0</v>
      </c>
      <c r="S1272" s="15" t="n">
        <v>0</v>
      </c>
      <c r="T1272" s="15" t="n">
        <v>0</v>
      </c>
      <c r="U1272" s="15" t="n">
        <v>185500</v>
      </c>
      <c r="V1272">
        <f>IFERROR(VLOOKUP(D1272,Tablas_Equivalencia!$A$3:$B$8,2,FALSE),"Sin dato")</f>
        <v/>
      </c>
      <c r="W1272">
        <f>IFERROR(VLOOKUP(L1272,Tablas_Equivalencia!$D$3:$E$9,2,FALSE),"Sin dato")</f>
        <v/>
      </c>
      <c r="X1272">
        <f>IF(I1272=1,"Varón","Mujer")</f>
        <v/>
      </c>
      <c r="Y1272">
        <f>IFERROR(VLOOKUP(M1272,Tablas_Equivalencia!$G$3:$H$6,2,FALSE),"Sin dato")</f>
        <v/>
      </c>
      <c r="Z1272">
        <f>IF(J1272&lt;=24,"18-24","25-29")</f>
        <v/>
      </c>
      <c r="AA1272">
        <f>IF(M1272&lt;&gt;1,"",IF(P1272=2,1,0))</f>
        <v/>
      </c>
      <c r="AB1272">
        <f>IF(M1272&lt;&gt;1,"",IF(O1272&gt;=2,1,0))</f>
        <v/>
      </c>
      <c r="AC1272">
        <f>IF(M1272&lt;&gt;1,"",IF(OR(Q1272=999,Q1272=""),"",IF(OR(Q1272&lt;35,Q1272&gt;48),1,0)))</f>
        <v/>
      </c>
      <c r="AD1272">
        <f>IF(COUNT(AA1272:AC1272)&lt;3,"",SUM(AA1272:AC1272))</f>
        <v/>
      </c>
      <c r="AE1272">
        <f>IF(L1272&gt;=4,2,IF(L1272&gt;=2,1,0))</f>
        <v/>
      </c>
      <c r="AF1272">
        <f>IF(L1272&gt;=5,1,0)</f>
        <v/>
      </c>
      <c r="AG1272">
        <f>AE1272+AF1272</f>
        <v/>
      </c>
      <c r="AH1272" s="15">
        <f>IF(M1272&lt;&gt;1,"",IF(OR(R1272=-9,R1272=""),"",R1272))</f>
        <v/>
      </c>
      <c r="AI1272">
        <f>IF(M1272&lt;&gt;1,"",IF(OR(Q1272=999,Q1272=""),"",Q1272))</f>
        <v/>
      </c>
    </row>
    <row r="1273">
      <c r="A1273" t="inlineStr">
        <is>
          <t>TQRMNOP106768</t>
        </is>
      </c>
      <c r="B1273" t="n">
        <v>2025</v>
      </c>
      <c r="C1273" t="n">
        <v>1</v>
      </c>
      <c r="D1273" t="n">
        <v>44</v>
      </c>
      <c r="E1273" t="inlineStr">
        <is>
          <t>N</t>
        </is>
      </c>
      <c r="F1273" t="n">
        <v>5</v>
      </c>
      <c r="G1273" t="n">
        <v>896</v>
      </c>
      <c r="H1273" t="n">
        <v>3</v>
      </c>
      <c r="I1273" t="n">
        <v>2</v>
      </c>
      <c r="J1273" t="n">
        <v>27</v>
      </c>
      <c r="K1273" t="n">
        <v>2</v>
      </c>
      <c r="L1273" t="n">
        <v>6</v>
      </c>
      <c r="M1273" t="n">
        <v>1</v>
      </c>
      <c r="N1273" t="n">
        <v>3</v>
      </c>
      <c r="O1273" t="n">
        <v>1</v>
      </c>
      <c r="P1273" t="n">
        <v>1</v>
      </c>
      <c r="Q1273" t="n">
        <v>48</v>
      </c>
      <c r="R1273" s="15" t="n">
        <v>1886000</v>
      </c>
      <c r="S1273" s="15" t="n">
        <v>0</v>
      </c>
      <c r="T1273" s="15" t="n">
        <v>1886000</v>
      </c>
      <c r="U1273" s="15" t="n">
        <v>120000</v>
      </c>
      <c r="V1273">
        <f>IFERROR(VLOOKUP(D1273,Tablas_Equivalencia!$A$3:$B$8,2,FALSE),"Sin dato")</f>
        <v/>
      </c>
      <c r="W1273">
        <f>IFERROR(VLOOKUP(L1273,Tablas_Equivalencia!$D$3:$E$9,2,FALSE),"Sin dato")</f>
        <v/>
      </c>
      <c r="X1273">
        <f>IF(I1273=1,"Varón","Mujer")</f>
        <v/>
      </c>
      <c r="Y1273">
        <f>IFERROR(VLOOKUP(M1273,Tablas_Equivalencia!$G$3:$H$6,2,FALSE),"Sin dato")</f>
        <v/>
      </c>
      <c r="Z1273">
        <f>IF(J1273&lt;=24,"18-24","25-29")</f>
        <v/>
      </c>
      <c r="AA1273">
        <f>IF(M1273&lt;&gt;1,"",IF(P1273=2,1,0))</f>
        <v/>
      </c>
      <c r="AB1273">
        <f>IF(M1273&lt;&gt;1,"",IF(O1273&gt;=2,1,0))</f>
        <v/>
      </c>
      <c r="AC1273">
        <f>IF(M1273&lt;&gt;1,"",IF(OR(Q1273=999,Q1273=""),"",IF(OR(Q1273&lt;35,Q1273&gt;48),1,0)))</f>
        <v/>
      </c>
      <c r="AD1273">
        <f>IF(COUNT(AA1273:AC1273)&lt;3,"",SUM(AA1273:AC1273))</f>
        <v/>
      </c>
      <c r="AE1273">
        <f>IF(L1273&gt;=4,2,IF(L1273&gt;=2,1,0))</f>
        <v/>
      </c>
      <c r="AF1273">
        <f>IF(L1273&gt;=5,1,0)</f>
        <v/>
      </c>
      <c r="AG1273">
        <f>AE1273+AF1273</f>
        <v/>
      </c>
      <c r="AH1273" s="15">
        <f>IF(M1273&lt;&gt;1,"",IF(OR(R1273=-9,R1273=""),"",R1273))</f>
        <v/>
      </c>
      <c r="AI1273">
        <f>IF(M1273&lt;&gt;1,"",IF(OR(Q1273=999,Q1273=""),"",Q1273))</f>
        <v/>
      </c>
    </row>
    <row r="1274">
      <c r="A1274" t="inlineStr">
        <is>
          <t>TQRMNOP106770</t>
        </is>
      </c>
      <c r="B1274" t="n">
        <v>2025</v>
      </c>
      <c r="C1274" t="n">
        <v>1</v>
      </c>
      <c r="D1274" t="n">
        <v>1</v>
      </c>
      <c r="E1274" t="inlineStr">
        <is>
          <t>S</t>
        </is>
      </c>
      <c r="F1274" t="n">
        <v>32</v>
      </c>
      <c r="G1274" t="n">
        <v>1012</v>
      </c>
      <c r="H1274" t="n">
        <v>1</v>
      </c>
      <c r="I1274" t="n">
        <v>1</v>
      </c>
      <c r="J1274" t="n">
        <v>26</v>
      </c>
      <c r="K1274" t="n">
        <v>1</v>
      </c>
      <c r="L1274" t="n">
        <v>6</v>
      </c>
      <c r="M1274" t="n">
        <v>1</v>
      </c>
      <c r="N1274" t="n">
        <v>3</v>
      </c>
      <c r="O1274" t="n">
        <v>1</v>
      </c>
      <c r="P1274" t="n">
        <v>2</v>
      </c>
      <c r="Q1274" t="n">
        <v>28</v>
      </c>
      <c r="R1274" s="15" t="n">
        <v>857000</v>
      </c>
      <c r="S1274" s="15" t="n">
        <v>0</v>
      </c>
      <c r="T1274" s="15" t="n">
        <v>857000</v>
      </c>
      <c r="U1274" s="15" t="n">
        <v>126000</v>
      </c>
      <c r="V1274">
        <f>IFERROR(VLOOKUP(D1274,Tablas_Equivalencia!$A$3:$B$8,2,FALSE),"Sin dato")</f>
        <v/>
      </c>
      <c r="W1274">
        <f>IFERROR(VLOOKUP(L1274,Tablas_Equivalencia!$D$3:$E$9,2,FALSE),"Sin dato")</f>
        <v/>
      </c>
      <c r="X1274">
        <f>IF(I1274=1,"Varón","Mujer")</f>
        <v/>
      </c>
      <c r="Y1274">
        <f>IFERROR(VLOOKUP(M1274,Tablas_Equivalencia!$G$3:$H$6,2,FALSE),"Sin dato")</f>
        <v/>
      </c>
      <c r="Z1274">
        <f>IF(J1274&lt;=24,"18-24","25-29")</f>
        <v/>
      </c>
      <c r="AA1274">
        <f>IF(M1274&lt;&gt;1,"",IF(P1274=2,1,0))</f>
        <v/>
      </c>
      <c r="AB1274">
        <f>IF(M1274&lt;&gt;1,"",IF(O1274&gt;=2,1,0))</f>
        <v/>
      </c>
      <c r="AC1274">
        <f>IF(M1274&lt;&gt;1,"",IF(OR(Q1274=999,Q1274=""),"",IF(OR(Q1274&lt;35,Q1274&gt;48),1,0)))</f>
        <v/>
      </c>
      <c r="AD1274">
        <f>IF(COUNT(AA1274:AC1274)&lt;3,"",SUM(AA1274:AC1274))</f>
        <v/>
      </c>
      <c r="AE1274">
        <f>IF(L1274&gt;=4,2,IF(L1274&gt;=2,1,0))</f>
        <v/>
      </c>
      <c r="AF1274">
        <f>IF(L1274&gt;=5,1,0)</f>
        <v/>
      </c>
      <c r="AG1274">
        <f>AE1274+AF1274</f>
        <v/>
      </c>
      <c r="AH1274" s="15">
        <f>IF(M1274&lt;&gt;1,"",IF(OR(R1274=-9,R1274=""),"",R1274))</f>
        <v/>
      </c>
      <c r="AI1274">
        <f>IF(M1274&lt;&gt;1,"",IF(OR(Q1274=999,Q1274=""),"",Q1274))</f>
        <v/>
      </c>
    </row>
    <row r="1275">
      <c r="A1275" t="inlineStr">
        <is>
          <t>TQRMNOP106771</t>
        </is>
      </c>
      <c r="B1275" t="n">
        <v>2025</v>
      </c>
      <c r="C1275" t="n">
        <v>1</v>
      </c>
      <c r="D1275" t="n">
        <v>41</v>
      </c>
      <c r="E1275" t="inlineStr">
        <is>
          <t>S</t>
        </is>
      </c>
      <c r="F1275" t="n">
        <v>8</v>
      </c>
      <c r="G1275" t="n">
        <v>1107</v>
      </c>
      <c r="H1275" t="n">
        <v>3</v>
      </c>
      <c r="I1275" t="n">
        <v>2</v>
      </c>
      <c r="J1275" t="n">
        <v>18</v>
      </c>
      <c r="K1275" t="n">
        <v>1</v>
      </c>
      <c r="L1275" t="n">
        <v>3</v>
      </c>
      <c r="M1275" t="n">
        <v>1</v>
      </c>
      <c r="N1275" t="n">
        <v>3</v>
      </c>
      <c r="O1275" t="n">
        <v>2</v>
      </c>
      <c r="P1275" t="n">
        <v>2</v>
      </c>
      <c r="Q1275" t="n">
        <v>19</v>
      </c>
      <c r="R1275" s="15" t="n">
        <v>128000</v>
      </c>
      <c r="S1275" s="15" t="n">
        <v>0</v>
      </c>
      <c r="T1275" s="15" t="n">
        <v>128000</v>
      </c>
      <c r="U1275" s="15" t="n">
        <v>41300</v>
      </c>
      <c r="V1275">
        <f>IFERROR(VLOOKUP(D1275,Tablas_Equivalencia!$A$3:$B$8,2,FALSE),"Sin dato")</f>
        <v/>
      </c>
      <c r="W1275">
        <f>IFERROR(VLOOKUP(L1275,Tablas_Equivalencia!$D$3:$E$9,2,FALSE),"Sin dato")</f>
        <v/>
      </c>
      <c r="X1275">
        <f>IF(I1275=1,"Varón","Mujer")</f>
        <v/>
      </c>
      <c r="Y1275">
        <f>IFERROR(VLOOKUP(M1275,Tablas_Equivalencia!$G$3:$H$6,2,FALSE),"Sin dato")</f>
        <v/>
      </c>
      <c r="Z1275">
        <f>IF(J1275&lt;=24,"18-24","25-29")</f>
        <v/>
      </c>
      <c r="AA1275">
        <f>IF(M1275&lt;&gt;1,"",IF(P1275=2,1,0))</f>
        <v/>
      </c>
      <c r="AB1275">
        <f>IF(M1275&lt;&gt;1,"",IF(O1275&gt;=2,1,0))</f>
        <v/>
      </c>
      <c r="AC1275">
        <f>IF(M1275&lt;&gt;1,"",IF(OR(Q1275=999,Q1275=""),"",IF(OR(Q1275&lt;35,Q1275&gt;48),1,0)))</f>
        <v/>
      </c>
      <c r="AD1275">
        <f>IF(COUNT(AA1275:AC1275)&lt;3,"",SUM(AA1275:AC1275))</f>
        <v/>
      </c>
      <c r="AE1275">
        <f>IF(L1275&gt;=4,2,IF(L1275&gt;=2,1,0))</f>
        <v/>
      </c>
      <c r="AF1275">
        <f>IF(L1275&gt;=5,1,0)</f>
        <v/>
      </c>
      <c r="AG1275">
        <f>AE1275+AF1275</f>
        <v/>
      </c>
      <c r="AH1275" s="15">
        <f>IF(M1275&lt;&gt;1,"",IF(OR(R1275=-9,R1275=""),"",R1275))</f>
        <v/>
      </c>
      <c r="AI1275">
        <f>IF(M1275&lt;&gt;1,"",IF(OR(Q1275=999,Q1275=""),"",Q1275))</f>
        <v/>
      </c>
    </row>
    <row r="1276">
      <c r="A1276" t="inlineStr">
        <is>
          <t>TQRMNOP106772</t>
        </is>
      </c>
      <c r="B1276" t="n">
        <v>2025</v>
      </c>
      <c r="C1276" t="n">
        <v>1</v>
      </c>
      <c r="D1276" t="n">
        <v>43</v>
      </c>
      <c r="E1276" t="inlineStr">
        <is>
          <t>N</t>
        </is>
      </c>
      <c r="F1276" t="n">
        <v>26</v>
      </c>
      <c r="G1276" t="n">
        <v>939</v>
      </c>
      <c r="H1276" t="n">
        <v>3</v>
      </c>
      <c r="I1276" t="n">
        <v>1</v>
      </c>
      <c r="J1276" t="n">
        <v>21</v>
      </c>
      <c r="K1276" t="n">
        <v>2</v>
      </c>
      <c r="L1276" t="n">
        <v>3</v>
      </c>
      <c r="M1276" t="n">
        <v>3</v>
      </c>
      <c r="R1276" s="15" t="n">
        <v>0</v>
      </c>
      <c r="S1276" s="15" t="n">
        <v>0</v>
      </c>
      <c r="T1276" s="15" t="n">
        <v>0</v>
      </c>
      <c r="U1276" s="15" t="n">
        <v>186100</v>
      </c>
      <c r="V1276">
        <f>IFERROR(VLOOKUP(D1276,Tablas_Equivalencia!$A$3:$B$8,2,FALSE),"Sin dato")</f>
        <v/>
      </c>
      <c r="W1276">
        <f>IFERROR(VLOOKUP(L1276,Tablas_Equivalencia!$D$3:$E$9,2,FALSE),"Sin dato")</f>
        <v/>
      </c>
      <c r="X1276">
        <f>IF(I1276=1,"Varón","Mujer")</f>
        <v/>
      </c>
      <c r="Y1276">
        <f>IFERROR(VLOOKUP(M1276,Tablas_Equivalencia!$G$3:$H$6,2,FALSE),"Sin dato")</f>
        <v/>
      </c>
      <c r="Z1276">
        <f>IF(J1276&lt;=24,"18-24","25-29")</f>
        <v/>
      </c>
      <c r="AA1276">
        <f>IF(M1276&lt;&gt;1,"",IF(P1276=2,1,0))</f>
        <v/>
      </c>
      <c r="AB1276">
        <f>IF(M1276&lt;&gt;1,"",IF(O1276&gt;=2,1,0))</f>
        <v/>
      </c>
      <c r="AC1276">
        <f>IF(M1276&lt;&gt;1,"",IF(OR(Q1276=999,Q1276=""),"",IF(OR(Q1276&lt;35,Q1276&gt;48),1,0)))</f>
        <v/>
      </c>
      <c r="AD1276">
        <f>IF(COUNT(AA1276:AC1276)&lt;3,"",SUM(AA1276:AC1276))</f>
        <v/>
      </c>
      <c r="AE1276">
        <f>IF(L1276&gt;=4,2,IF(L1276&gt;=2,1,0))</f>
        <v/>
      </c>
      <c r="AF1276">
        <f>IF(L1276&gt;=5,1,0)</f>
        <v/>
      </c>
      <c r="AG1276">
        <f>AE1276+AF1276</f>
        <v/>
      </c>
      <c r="AH1276" s="15">
        <f>IF(M1276&lt;&gt;1,"",IF(OR(R1276=-9,R1276=""),"",R1276))</f>
        <v/>
      </c>
      <c r="AI1276">
        <f>IF(M1276&lt;&gt;1,"",IF(OR(Q1276=999,Q1276=""),"",Q1276))</f>
        <v/>
      </c>
    </row>
    <row r="1277">
      <c r="A1277" t="inlineStr">
        <is>
          <t>TQRMNOP106773</t>
        </is>
      </c>
      <c r="B1277" t="n">
        <v>2025</v>
      </c>
      <c r="C1277" t="n">
        <v>1</v>
      </c>
      <c r="D1277" t="n">
        <v>40</v>
      </c>
      <c r="E1277" t="inlineStr">
        <is>
          <t>N</t>
        </is>
      </c>
      <c r="F1277" t="n">
        <v>23</v>
      </c>
      <c r="G1277" t="n">
        <v>1805</v>
      </c>
      <c r="H1277" t="n">
        <v>3</v>
      </c>
      <c r="I1277" t="n">
        <v>2</v>
      </c>
      <c r="J1277" t="n">
        <v>26</v>
      </c>
      <c r="K1277" t="n">
        <v>2</v>
      </c>
      <c r="L1277" t="n">
        <v>7</v>
      </c>
      <c r="M1277" t="n">
        <v>3</v>
      </c>
      <c r="R1277" s="15" t="n">
        <v>0</v>
      </c>
      <c r="S1277" s="15" t="n">
        <v>0</v>
      </c>
      <c r="T1277" s="15" t="n">
        <v>0</v>
      </c>
      <c r="U1277" s="15" t="n">
        <v>102100</v>
      </c>
      <c r="V1277">
        <f>IFERROR(VLOOKUP(D1277,Tablas_Equivalencia!$A$3:$B$8,2,FALSE),"Sin dato")</f>
        <v/>
      </c>
      <c r="W1277">
        <f>IFERROR(VLOOKUP(L1277,Tablas_Equivalencia!$D$3:$E$9,2,FALSE),"Sin dato")</f>
        <v/>
      </c>
      <c r="X1277">
        <f>IF(I1277=1,"Varón","Mujer")</f>
        <v/>
      </c>
      <c r="Y1277">
        <f>IFERROR(VLOOKUP(M1277,Tablas_Equivalencia!$G$3:$H$6,2,FALSE),"Sin dato")</f>
        <v/>
      </c>
      <c r="Z1277">
        <f>IF(J1277&lt;=24,"18-24","25-29")</f>
        <v/>
      </c>
      <c r="AA1277">
        <f>IF(M1277&lt;&gt;1,"",IF(P1277=2,1,0))</f>
        <v/>
      </c>
      <c r="AB1277">
        <f>IF(M1277&lt;&gt;1,"",IF(O1277&gt;=2,1,0))</f>
        <v/>
      </c>
      <c r="AC1277">
        <f>IF(M1277&lt;&gt;1,"",IF(OR(Q1277=999,Q1277=""),"",IF(OR(Q1277&lt;35,Q1277&gt;48),1,0)))</f>
        <v/>
      </c>
      <c r="AD1277">
        <f>IF(COUNT(AA1277:AC1277)&lt;3,"",SUM(AA1277:AC1277))</f>
        <v/>
      </c>
      <c r="AE1277">
        <f>IF(L1277&gt;=4,2,IF(L1277&gt;=2,1,0))</f>
        <v/>
      </c>
      <c r="AF1277">
        <f>IF(L1277&gt;=5,1,0)</f>
        <v/>
      </c>
      <c r="AG1277">
        <f>AE1277+AF1277</f>
        <v/>
      </c>
      <c r="AH1277" s="15">
        <f>IF(M1277&lt;&gt;1,"",IF(OR(R1277=-9,R1277=""),"",R1277))</f>
        <v/>
      </c>
      <c r="AI1277">
        <f>IF(M1277&lt;&gt;1,"",IF(OR(Q1277=999,Q1277=""),"",Q1277))</f>
        <v/>
      </c>
    </row>
    <row r="1278">
      <c r="A1278" t="inlineStr">
        <is>
          <t>TQRMNOP106774</t>
        </is>
      </c>
      <c r="B1278" t="n">
        <v>2025</v>
      </c>
      <c r="C1278" t="n">
        <v>1</v>
      </c>
      <c r="D1278" t="n">
        <v>44</v>
      </c>
      <c r="E1278" t="inlineStr">
        <is>
          <t>N</t>
        </is>
      </c>
      <c r="F1278" t="n">
        <v>93</v>
      </c>
      <c r="G1278" t="n">
        <v>1006</v>
      </c>
      <c r="H1278" t="n">
        <v>1</v>
      </c>
      <c r="I1278" t="n">
        <v>2</v>
      </c>
      <c r="J1278" t="n">
        <v>18</v>
      </c>
      <c r="K1278" t="n">
        <v>1</v>
      </c>
      <c r="L1278" t="n">
        <v>5</v>
      </c>
      <c r="M1278" t="n">
        <v>1</v>
      </c>
      <c r="N1278" t="n">
        <v>2</v>
      </c>
      <c r="O1278" t="n">
        <v>2</v>
      </c>
      <c r="P1278" t="n">
        <v>2</v>
      </c>
      <c r="Q1278" t="n">
        <v>34</v>
      </c>
      <c r="R1278" s="15" t="n">
        <v>311000</v>
      </c>
      <c r="S1278" s="15" t="n">
        <v>0</v>
      </c>
      <c r="T1278" s="15" t="n">
        <v>311000</v>
      </c>
      <c r="U1278" s="15" t="n">
        <v>186300</v>
      </c>
      <c r="V1278">
        <f>IFERROR(VLOOKUP(D1278,Tablas_Equivalencia!$A$3:$B$8,2,FALSE),"Sin dato")</f>
        <v/>
      </c>
      <c r="W1278">
        <f>IFERROR(VLOOKUP(L1278,Tablas_Equivalencia!$D$3:$E$9,2,FALSE),"Sin dato")</f>
        <v/>
      </c>
      <c r="X1278">
        <f>IF(I1278=1,"Varón","Mujer")</f>
        <v/>
      </c>
      <c r="Y1278">
        <f>IFERROR(VLOOKUP(M1278,Tablas_Equivalencia!$G$3:$H$6,2,FALSE),"Sin dato")</f>
        <v/>
      </c>
      <c r="Z1278">
        <f>IF(J1278&lt;=24,"18-24","25-29")</f>
        <v/>
      </c>
      <c r="AA1278">
        <f>IF(M1278&lt;&gt;1,"",IF(P1278=2,1,0))</f>
        <v/>
      </c>
      <c r="AB1278">
        <f>IF(M1278&lt;&gt;1,"",IF(O1278&gt;=2,1,0))</f>
        <v/>
      </c>
      <c r="AC1278">
        <f>IF(M1278&lt;&gt;1,"",IF(OR(Q1278=999,Q1278=""),"",IF(OR(Q1278&lt;35,Q1278&gt;48),1,0)))</f>
        <v/>
      </c>
      <c r="AD1278">
        <f>IF(COUNT(AA1278:AC1278)&lt;3,"",SUM(AA1278:AC1278))</f>
        <v/>
      </c>
      <c r="AE1278">
        <f>IF(L1278&gt;=4,2,IF(L1278&gt;=2,1,0))</f>
        <v/>
      </c>
      <c r="AF1278">
        <f>IF(L1278&gt;=5,1,0)</f>
        <v/>
      </c>
      <c r="AG1278">
        <f>AE1278+AF1278</f>
        <v/>
      </c>
      <c r="AH1278" s="15">
        <f>IF(M1278&lt;&gt;1,"",IF(OR(R1278=-9,R1278=""),"",R1278))</f>
        <v/>
      </c>
      <c r="AI1278">
        <f>IF(M1278&lt;&gt;1,"",IF(OR(Q1278=999,Q1278=""),"",Q1278))</f>
        <v/>
      </c>
    </row>
    <row r="1279">
      <c r="A1279" t="inlineStr">
        <is>
          <t>TQRMNOP106776</t>
        </is>
      </c>
      <c r="B1279" t="n">
        <v>2025</v>
      </c>
      <c r="C1279" t="n">
        <v>1</v>
      </c>
      <c r="D1279" t="n">
        <v>41</v>
      </c>
      <c r="E1279" t="inlineStr">
        <is>
          <t>N</t>
        </is>
      </c>
      <c r="F1279" t="n">
        <v>12</v>
      </c>
      <c r="G1279" t="n">
        <v>1541</v>
      </c>
      <c r="H1279" t="n">
        <v>10</v>
      </c>
      <c r="I1279" t="n">
        <v>2</v>
      </c>
      <c r="J1279" t="n">
        <v>19</v>
      </c>
      <c r="K1279" t="n">
        <v>2</v>
      </c>
      <c r="L1279" t="n">
        <v>4</v>
      </c>
      <c r="M1279" t="n">
        <v>3</v>
      </c>
      <c r="R1279" s="15" t="n">
        <v>0</v>
      </c>
      <c r="S1279" s="15" t="n">
        <v>0</v>
      </c>
      <c r="T1279" s="15" t="n">
        <v>0</v>
      </c>
      <c r="U1279" s="15" t="n">
        <v>138000</v>
      </c>
      <c r="V1279">
        <f>IFERROR(VLOOKUP(D1279,Tablas_Equivalencia!$A$3:$B$8,2,FALSE),"Sin dato")</f>
        <v/>
      </c>
      <c r="W1279">
        <f>IFERROR(VLOOKUP(L1279,Tablas_Equivalencia!$D$3:$E$9,2,FALSE),"Sin dato")</f>
        <v/>
      </c>
      <c r="X1279">
        <f>IF(I1279=1,"Varón","Mujer")</f>
        <v/>
      </c>
      <c r="Y1279">
        <f>IFERROR(VLOOKUP(M1279,Tablas_Equivalencia!$G$3:$H$6,2,FALSE),"Sin dato")</f>
        <v/>
      </c>
      <c r="Z1279">
        <f>IF(J1279&lt;=24,"18-24","25-29")</f>
        <v/>
      </c>
      <c r="AA1279">
        <f>IF(M1279&lt;&gt;1,"",IF(P1279=2,1,0))</f>
        <v/>
      </c>
      <c r="AB1279">
        <f>IF(M1279&lt;&gt;1,"",IF(O1279&gt;=2,1,0))</f>
        <v/>
      </c>
      <c r="AC1279">
        <f>IF(M1279&lt;&gt;1,"",IF(OR(Q1279=999,Q1279=""),"",IF(OR(Q1279&lt;35,Q1279&gt;48),1,0)))</f>
        <v/>
      </c>
      <c r="AD1279">
        <f>IF(COUNT(AA1279:AC1279)&lt;3,"",SUM(AA1279:AC1279))</f>
        <v/>
      </c>
      <c r="AE1279">
        <f>IF(L1279&gt;=4,2,IF(L1279&gt;=2,1,0))</f>
        <v/>
      </c>
      <c r="AF1279">
        <f>IF(L1279&gt;=5,1,0)</f>
        <v/>
      </c>
      <c r="AG1279">
        <f>AE1279+AF1279</f>
        <v/>
      </c>
      <c r="AH1279" s="15">
        <f>IF(M1279&lt;&gt;1,"",IF(OR(R1279=-9,R1279=""),"",R1279))</f>
        <v/>
      </c>
      <c r="AI1279">
        <f>IF(M1279&lt;&gt;1,"",IF(OR(Q1279=999,Q1279=""),"",Q1279))</f>
        <v/>
      </c>
    </row>
    <row r="1280">
      <c r="A1280" t="inlineStr">
        <is>
          <t>TQRMNOP106778</t>
        </is>
      </c>
      <c r="B1280" t="n">
        <v>2025</v>
      </c>
      <c r="C1280" t="n">
        <v>1</v>
      </c>
      <c r="D1280" t="n">
        <v>42</v>
      </c>
      <c r="E1280" t="inlineStr">
        <is>
          <t>N</t>
        </is>
      </c>
      <c r="F1280" t="n">
        <v>25</v>
      </c>
      <c r="G1280" t="n">
        <v>849</v>
      </c>
      <c r="H1280" t="n">
        <v>2</v>
      </c>
      <c r="I1280" t="n">
        <v>1</v>
      </c>
      <c r="J1280" t="n">
        <v>26</v>
      </c>
      <c r="K1280" t="n">
        <v>2</v>
      </c>
      <c r="L1280" t="n">
        <v>5</v>
      </c>
      <c r="M1280" t="n">
        <v>1</v>
      </c>
      <c r="N1280" t="n">
        <v>3</v>
      </c>
      <c r="O1280" t="n">
        <v>1</v>
      </c>
      <c r="P1280" t="n">
        <v>1</v>
      </c>
      <c r="Q1280" t="n">
        <v>53</v>
      </c>
      <c r="R1280" s="15" t="n">
        <v>997000</v>
      </c>
      <c r="S1280" s="15" t="n">
        <v>108000</v>
      </c>
      <c r="T1280" s="15" t="n">
        <v>1105000</v>
      </c>
      <c r="U1280" s="15" t="n">
        <v>171800</v>
      </c>
      <c r="V1280">
        <f>IFERROR(VLOOKUP(D1280,Tablas_Equivalencia!$A$3:$B$8,2,FALSE),"Sin dato")</f>
        <v/>
      </c>
      <c r="W1280">
        <f>IFERROR(VLOOKUP(L1280,Tablas_Equivalencia!$D$3:$E$9,2,FALSE),"Sin dato")</f>
        <v/>
      </c>
      <c r="X1280">
        <f>IF(I1280=1,"Varón","Mujer")</f>
        <v/>
      </c>
      <c r="Y1280">
        <f>IFERROR(VLOOKUP(M1280,Tablas_Equivalencia!$G$3:$H$6,2,FALSE),"Sin dato")</f>
        <v/>
      </c>
      <c r="Z1280">
        <f>IF(J1280&lt;=24,"18-24","25-29")</f>
        <v/>
      </c>
      <c r="AA1280">
        <f>IF(M1280&lt;&gt;1,"",IF(P1280=2,1,0))</f>
        <v/>
      </c>
      <c r="AB1280">
        <f>IF(M1280&lt;&gt;1,"",IF(O1280&gt;=2,1,0))</f>
        <v/>
      </c>
      <c r="AC1280">
        <f>IF(M1280&lt;&gt;1,"",IF(OR(Q1280=999,Q1280=""),"",IF(OR(Q1280&lt;35,Q1280&gt;48),1,0)))</f>
        <v/>
      </c>
      <c r="AD1280">
        <f>IF(COUNT(AA1280:AC1280)&lt;3,"",SUM(AA1280:AC1280))</f>
        <v/>
      </c>
      <c r="AE1280">
        <f>IF(L1280&gt;=4,2,IF(L1280&gt;=2,1,0))</f>
        <v/>
      </c>
      <c r="AF1280">
        <f>IF(L1280&gt;=5,1,0)</f>
        <v/>
      </c>
      <c r="AG1280">
        <f>AE1280+AF1280</f>
        <v/>
      </c>
      <c r="AH1280" s="15">
        <f>IF(M1280&lt;&gt;1,"",IF(OR(R1280=-9,R1280=""),"",R1280))</f>
        <v/>
      </c>
      <c r="AI1280">
        <f>IF(M1280&lt;&gt;1,"",IF(OR(Q1280=999,Q1280=""),"",Q1280))</f>
        <v/>
      </c>
    </row>
    <row r="1281">
      <c r="A1281" t="inlineStr">
        <is>
          <t>TQRMNOP106785</t>
        </is>
      </c>
      <c r="B1281" t="n">
        <v>2025</v>
      </c>
      <c r="C1281" t="n">
        <v>1</v>
      </c>
      <c r="D1281" t="n">
        <v>1</v>
      </c>
      <c r="E1281" t="inlineStr">
        <is>
          <t>S</t>
        </is>
      </c>
      <c r="F1281" t="n">
        <v>33</v>
      </c>
      <c r="G1281" t="n">
        <v>1256</v>
      </c>
      <c r="H1281" t="n">
        <v>2</v>
      </c>
      <c r="I1281" t="n">
        <v>2</v>
      </c>
      <c r="J1281" t="n">
        <v>22</v>
      </c>
      <c r="K1281" t="n">
        <v>2</v>
      </c>
      <c r="L1281" t="n">
        <v>6</v>
      </c>
      <c r="M1281" t="n">
        <v>1</v>
      </c>
      <c r="N1281" t="n">
        <v>3</v>
      </c>
      <c r="O1281" t="n">
        <v>1</v>
      </c>
      <c r="P1281" t="n">
        <v>1</v>
      </c>
      <c r="Q1281" t="n">
        <v>48</v>
      </c>
      <c r="R1281" s="15" t="n">
        <v>1513000</v>
      </c>
      <c r="S1281" s="15" t="n">
        <v>0</v>
      </c>
      <c r="T1281" s="15" t="n">
        <v>1513000</v>
      </c>
      <c r="U1281" s="15" t="n">
        <v>127200</v>
      </c>
      <c r="V1281">
        <f>IFERROR(VLOOKUP(D1281,Tablas_Equivalencia!$A$3:$B$8,2,FALSE),"Sin dato")</f>
        <v/>
      </c>
      <c r="W1281">
        <f>IFERROR(VLOOKUP(L1281,Tablas_Equivalencia!$D$3:$E$9,2,FALSE),"Sin dato")</f>
        <v/>
      </c>
      <c r="X1281">
        <f>IF(I1281=1,"Varón","Mujer")</f>
        <v/>
      </c>
      <c r="Y1281">
        <f>IFERROR(VLOOKUP(M1281,Tablas_Equivalencia!$G$3:$H$6,2,FALSE),"Sin dato")</f>
        <v/>
      </c>
      <c r="Z1281">
        <f>IF(J1281&lt;=24,"18-24","25-29")</f>
        <v/>
      </c>
      <c r="AA1281">
        <f>IF(M1281&lt;&gt;1,"",IF(P1281=2,1,0))</f>
        <v/>
      </c>
      <c r="AB1281">
        <f>IF(M1281&lt;&gt;1,"",IF(O1281&gt;=2,1,0))</f>
        <v/>
      </c>
      <c r="AC1281">
        <f>IF(M1281&lt;&gt;1,"",IF(OR(Q1281=999,Q1281=""),"",IF(OR(Q1281&lt;35,Q1281&gt;48),1,0)))</f>
        <v/>
      </c>
      <c r="AD1281">
        <f>IF(COUNT(AA1281:AC1281)&lt;3,"",SUM(AA1281:AC1281))</f>
        <v/>
      </c>
      <c r="AE1281">
        <f>IF(L1281&gt;=4,2,IF(L1281&gt;=2,1,0))</f>
        <v/>
      </c>
      <c r="AF1281">
        <f>IF(L1281&gt;=5,1,0)</f>
        <v/>
      </c>
      <c r="AG1281">
        <f>AE1281+AF1281</f>
        <v/>
      </c>
      <c r="AH1281" s="15">
        <f>IF(M1281&lt;&gt;1,"",IF(OR(R1281=-9,R1281=""),"",R1281))</f>
        <v/>
      </c>
      <c r="AI1281">
        <f>IF(M1281&lt;&gt;1,"",IF(OR(Q1281=999,Q1281=""),"",Q1281))</f>
        <v/>
      </c>
    </row>
    <row r="1282">
      <c r="A1282" t="inlineStr">
        <is>
          <t>TQRMNOP106789</t>
        </is>
      </c>
      <c r="B1282" t="n">
        <v>2025</v>
      </c>
      <c r="C1282" t="n">
        <v>1</v>
      </c>
      <c r="D1282" t="n">
        <v>43</v>
      </c>
      <c r="E1282" t="inlineStr">
        <is>
          <t>N</t>
        </is>
      </c>
      <c r="F1282" t="n">
        <v>34</v>
      </c>
      <c r="G1282" t="n">
        <v>1425</v>
      </c>
      <c r="H1282" t="n">
        <v>1</v>
      </c>
      <c r="I1282" t="n">
        <v>1</v>
      </c>
      <c r="J1282" t="n">
        <v>23</v>
      </c>
      <c r="K1282" t="n">
        <v>2</v>
      </c>
      <c r="L1282" t="n">
        <v>3</v>
      </c>
      <c r="M1282" t="n">
        <v>2</v>
      </c>
      <c r="R1282" s="15" t="n">
        <v>0</v>
      </c>
      <c r="S1282" s="15" t="n">
        <v>0</v>
      </c>
      <c r="T1282" s="15" t="n">
        <v>0</v>
      </c>
      <c r="U1282" s="15" t="n">
        <v>208500</v>
      </c>
      <c r="V1282">
        <f>IFERROR(VLOOKUP(D1282,Tablas_Equivalencia!$A$3:$B$8,2,FALSE),"Sin dato")</f>
        <v/>
      </c>
      <c r="W1282">
        <f>IFERROR(VLOOKUP(L1282,Tablas_Equivalencia!$D$3:$E$9,2,FALSE),"Sin dato")</f>
        <v/>
      </c>
      <c r="X1282">
        <f>IF(I1282=1,"Varón","Mujer")</f>
        <v/>
      </c>
      <c r="Y1282">
        <f>IFERROR(VLOOKUP(M1282,Tablas_Equivalencia!$G$3:$H$6,2,FALSE),"Sin dato")</f>
        <v/>
      </c>
      <c r="Z1282">
        <f>IF(J1282&lt;=24,"18-24","25-29")</f>
        <v/>
      </c>
      <c r="AA1282">
        <f>IF(M1282&lt;&gt;1,"",IF(P1282=2,1,0))</f>
        <v/>
      </c>
      <c r="AB1282">
        <f>IF(M1282&lt;&gt;1,"",IF(O1282&gt;=2,1,0))</f>
        <v/>
      </c>
      <c r="AC1282">
        <f>IF(M1282&lt;&gt;1,"",IF(OR(Q1282=999,Q1282=""),"",IF(OR(Q1282&lt;35,Q1282&gt;48),1,0)))</f>
        <v/>
      </c>
      <c r="AD1282">
        <f>IF(COUNT(AA1282:AC1282)&lt;3,"",SUM(AA1282:AC1282))</f>
        <v/>
      </c>
      <c r="AE1282">
        <f>IF(L1282&gt;=4,2,IF(L1282&gt;=2,1,0))</f>
        <v/>
      </c>
      <c r="AF1282">
        <f>IF(L1282&gt;=5,1,0)</f>
        <v/>
      </c>
      <c r="AG1282">
        <f>AE1282+AF1282</f>
        <v/>
      </c>
      <c r="AH1282" s="15">
        <f>IF(M1282&lt;&gt;1,"",IF(OR(R1282=-9,R1282=""),"",R1282))</f>
        <v/>
      </c>
      <c r="AI1282">
        <f>IF(M1282&lt;&gt;1,"",IF(OR(Q1282=999,Q1282=""),"",Q1282))</f>
        <v/>
      </c>
    </row>
    <row r="1283">
      <c r="A1283" t="inlineStr">
        <is>
          <t>TQRMNOP106793</t>
        </is>
      </c>
      <c r="B1283" t="n">
        <v>2025</v>
      </c>
      <c r="C1283" t="n">
        <v>1</v>
      </c>
      <c r="D1283" t="n">
        <v>43</v>
      </c>
      <c r="E1283" t="inlineStr">
        <is>
          <t>N</t>
        </is>
      </c>
      <c r="F1283" t="n">
        <v>29</v>
      </c>
      <c r="G1283" t="n">
        <v>1151</v>
      </c>
      <c r="H1283" t="n">
        <v>2</v>
      </c>
      <c r="I1283" t="n">
        <v>1</v>
      </c>
      <c r="J1283" t="n">
        <v>20</v>
      </c>
      <c r="K1283" t="n">
        <v>1</v>
      </c>
      <c r="L1283" t="n">
        <v>5</v>
      </c>
      <c r="M1283" t="n">
        <v>1</v>
      </c>
      <c r="N1283" t="n">
        <v>3</v>
      </c>
      <c r="O1283" t="n">
        <v>1</v>
      </c>
      <c r="P1283" t="n">
        <v>1</v>
      </c>
      <c r="Q1283" t="n">
        <v>28</v>
      </c>
      <c r="R1283" s="15" t="n">
        <v>508000</v>
      </c>
      <c r="S1283" s="15" t="n">
        <v>0</v>
      </c>
      <c r="T1283" s="15" t="n">
        <v>508000</v>
      </c>
      <c r="U1283" s="15" t="n">
        <v>141800</v>
      </c>
      <c r="V1283">
        <f>IFERROR(VLOOKUP(D1283,Tablas_Equivalencia!$A$3:$B$8,2,FALSE),"Sin dato")</f>
        <v/>
      </c>
      <c r="W1283">
        <f>IFERROR(VLOOKUP(L1283,Tablas_Equivalencia!$D$3:$E$9,2,FALSE),"Sin dato")</f>
        <v/>
      </c>
      <c r="X1283">
        <f>IF(I1283=1,"Varón","Mujer")</f>
        <v/>
      </c>
      <c r="Y1283">
        <f>IFERROR(VLOOKUP(M1283,Tablas_Equivalencia!$G$3:$H$6,2,FALSE),"Sin dato")</f>
        <v/>
      </c>
      <c r="Z1283">
        <f>IF(J1283&lt;=24,"18-24","25-29")</f>
        <v/>
      </c>
      <c r="AA1283">
        <f>IF(M1283&lt;&gt;1,"",IF(P1283=2,1,0))</f>
        <v/>
      </c>
      <c r="AB1283">
        <f>IF(M1283&lt;&gt;1,"",IF(O1283&gt;=2,1,0))</f>
        <v/>
      </c>
      <c r="AC1283">
        <f>IF(M1283&lt;&gt;1,"",IF(OR(Q1283=999,Q1283=""),"",IF(OR(Q1283&lt;35,Q1283&gt;48),1,0)))</f>
        <v/>
      </c>
      <c r="AD1283">
        <f>IF(COUNT(AA1283:AC1283)&lt;3,"",SUM(AA1283:AC1283))</f>
        <v/>
      </c>
      <c r="AE1283">
        <f>IF(L1283&gt;=4,2,IF(L1283&gt;=2,1,0))</f>
        <v/>
      </c>
      <c r="AF1283">
        <f>IF(L1283&gt;=5,1,0)</f>
        <v/>
      </c>
      <c r="AG1283">
        <f>AE1283+AF1283</f>
        <v/>
      </c>
      <c r="AH1283" s="15">
        <f>IF(M1283&lt;&gt;1,"",IF(OR(R1283=-9,R1283=""),"",R1283))</f>
        <v/>
      </c>
      <c r="AI1283">
        <f>IF(M1283&lt;&gt;1,"",IF(OR(Q1283=999,Q1283=""),"",Q1283))</f>
        <v/>
      </c>
    </row>
    <row r="1284">
      <c r="A1284" t="inlineStr">
        <is>
          <t>TQRMNOP106804</t>
        </is>
      </c>
      <c r="B1284" t="n">
        <v>2025</v>
      </c>
      <c r="C1284" t="n">
        <v>1</v>
      </c>
      <c r="D1284" t="n">
        <v>43</v>
      </c>
      <c r="E1284" t="inlineStr">
        <is>
          <t>S</t>
        </is>
      </c>
      <c r="F1284" t="n">
        <v>17</v>
      </c>
      <c r="G1284" t="n">
        <v>1668</v>
      </c>
      <c r="H1284" t="n">
        <v>3</v>
      </c>
      <c r="I1284" t="n">
        <v>2</v>
      </c>
      <c r="J1284" t="n">
        <v>21</v>
      </c>
      <c r="K1284" t="n">
        <v>1</v>
      </c>
      <c r="L1284" t="n">
        <v>5</v>
      </c>
      <c r="M1284" t="n">
        <v>3</v>
      </c>
      <c r="R1284" s="15" t="n">
        <v>0</v>
      </c>
      <c r="S1284" s="15" t="n">
        <v>61000</v>
      </c>
      <c r="T1284" s="15" t="n">
        <v>61000</v>
      </c>
      <c r="U1284" s="15" t="n">
        <v>266400</v>
      </c>
      <c r="V1284">
        <f>IFERROR(VLOOKUP(D1284,Tablas_Equivalencia!$A$3:$B$8,2,FALSE),"Sin dato")</f>
        <v/>
      </c>
      <c r="W1284">
        <f>IFERROR(VLOOKUP(L1284,Tablas_Equivalencia!$D$3:$E$9,2,FALSE),"Sin dato")</f>
        <v/>
      </c>
      <c r="X1284">
        <f>IF(I1284=1,"Varón","Mujer")</f>
        <v/>
      </c>
      <c r="Y1284">
        <f>IFERROR(VLOOKUP(M1284,Tablas_Equivalencia!$G$3:$H$6,2,FALSE),"Sin dato")</f>
        <v/>
      </c>
      <c r="Z1284">
        <f>IF(J1284&lt;=24,"18-24","25-29")</f>
        <v/>
      </c>
      <c r="AA1284">
        <f>IF(M1284&lt;&gt;1,"",IF(P1284=2,1,0))</f>
        <v/>
      </c>
      <c r="AB1284">
        <f>IF(M1284&lt;&gt;1,"",IF(O1284&gt;=2,1,0))</f>
        <v/>
      </c>
      <c r="AC1284">
        <f>IF(M1284&lt;&gt;1,"",IF(OR(Q1284=999,Q1284=""),"",IF(OR(Q1284&lt;35,Q1284&gt;48),1,0)))</f>
        <v/>
      </c>
      <c r="AD1284">
        <f>IF(COUNT(AA1284:AC1284)&lt;3,"",SUM(AA1284:AC1284))</f>
        <v/>
      </c>
      <c r="AE1284">
        <f>IF(L1284&gt;=4,2,IF(L1284&gt;=2,1,0))</f>
        <v/>
      </c>
      <c r="AF1284">
        <f>IF(L1284&gt;=5,1,0)</f>
        <v/>
      </c>
      <c r="AG1284">
        <f>AE1284+AF1284</f>
        <v/>
      </c>
      <c r="AH1284" s="15">
        <f>IF(M1284&lt;&gt;1,"",IF(OR(R1284=-9,R1284=""),"",R1284))</f>
        <v/>
      </c>
      <c r="AI1284">
        <f>IF(M1284&lt;&gt;1,"",IF(OR(Q1284=999,Q1284=""),"",Q1284))</f>
        <v/>
      </c>
    </row>
    <row r="1285">
      <c r="A1285" t="inlineStr">
        <is>
          <t>TQRMNOP106805</t>
        </is>
      </c>
      <c r="B1285" t="n">
        <v>2025</v>
      </c>
      <c r="C1285" t="n">
        <v>1</v>
      </c>
      <c r="D1285" t="n">
        <v>1</v>
      </c>
      <c r="E1285" t="inlineStr">
        <is>
          <t>S</t>
        </is>
      </c>
      <c r="F1285" t="n">
        <v>33</v>
      </c>
      <c r="G1285" t="n">
        <v>1414</v>
      </c>
      <c r="H1285" t="n">
        <v>3</v>
      </c>
      <c r="I1285" t="n">
        <v>1</v>
      </c>
      <c r="J1285" t="n">
        <v>19</v>
      </c>
      <c r="K1285" t="n">
        <v>2</v>
      </c>
      <c r="L1285" t="n">
        <v>4</v>
      </c>
      <c r="M1285" t="n">
        <v>1</v>
      </c>
      <c r="N1285" t="n">
        <v>2</v>
      </c>
      <c r="O1285" t="n">
        <v>1</v>
      </c>
      <c r="P1285" t="n">
        <v>1</v>
      </c>
      <c r="Q1285" t="n">
        <v>57</v>
      </c>
      <c r="R1285" s="15" t="n">
        <v>401000</v>
      </c>
      <c r="S1285" s="15" t="n">
        <v>0</v>
      </c>
      <c r="T1285" s="15" t="n">
        <v>401000</v>
      </c>
      <c r="U1285" s="15" t="n">
        <v>98000</v>
      </c>
      <c r="V1285">
        <f>IFERROR(VLOOKUP(D1285,Tablas_Equivalencia!$A$3:$B$8,2,FALSE),"Sin dato")</f>
        <v/>
      </c>
      <c r="W1285">
        <f>IFERROR(VLOOKUP(L1285,Tablas_Equivalencia!$D$3:$E$9,2,FALSE),"Sin dato")</f>
        <v/>
      </c>
      <c r="X1285">
        <f>IF(I1285=1,"Varón","Mujer")</f>
        <v/>
      </c>
      <c r="Y1285">
        <f>IFERROR(VLOOKUP(M1285,Tablas_Equivalencia!$G$3:$H$6,2,FALSE),"Sin dato")</f>
        <v/>
      </c>
      <c r="Z1285">
        <f>IF(J1285&lt;=24,"18-24","25-29")</f>
        <v/>
      </c>
      <c r="AA1285">
        <f>IF(M1285&lt;&gt;1,"",IF(P1285=2,1,0))</f>
        <v/>
      </c>
      <c r="AB1285">
        <f>IF(M1285&lt;&gt;1,"",IF(O1285&gt;=2,1,0))</f>
        <v/>
      </c>
      <c r="AC1285">
        <f>IF(M1285&lt;&gt;1,"",IF(OR(Q1285=999,Q1285=""),"",IF(OR(Q1285&lt;35,Q1285&gt;48),1,0)))</f>
        <v/>
      </c>
      <c r="AD1285">
        <f>IF(COUNT(AA1285:AC1285)&lt;3,"",SUM(AA1285:AC1285))</f>
        <v/>
      </c>
      <c r="AE1285">
        <f>IF(L1285&gt;=4,2,IF(L1285&gt;=2,1,0))</f>
        <v/>
      </c>
      <c r="AF1285">
        <f>IF(L1285&gt;=5,1,0)</f>
        <v/>
      </c>
      <c r="AG1285">
        <f>AE1285+AF1285</f>
        <v/>
      </c>
      <c r="AH1285" s="15">
        <f>IF(M1285&lt;&gt;1,"",IF(OR(R1285=-9,R1285=""),"",R1285))</f>
        <v/>
      </c>
      <c r="AI1285">
        <f>IF(M1285&lt;&gt;1,"",IF(OR(Q1285=999,Q1285=""),"",Q1285))</f>
        <v/>
      </c>
    </row>
    <row r="1286">
      <c r="A1286" t="inlineStr">
        <is>
          <t>TQRMNOP106811</t>
        </is>
      </c>
      <c r="B1286" t="n">
        <v>2025</v>
      </c>
      <c r="C1286" t="n">
        <v>1</v>
      </c>
      <c r="D1286" t="n">
        <v>41</v>
      </c>
      <c r="E1286" t="inlineStr">
        <is>
          <t>S</t>
        </is>
      </c>
      <c r="F1286" t="n">
        <v>8</v>
      </c>
      <c r="G1286" t="n">
        <v>559</v>
      </c>
      <c r="H1286" t="n">
        <v>2</v>
      </c>
      <c r="I1286" t="n">
        <v>1</v>
      </c>
      <c r="J1286" t="n">
        <v>29</v>
      </c>
      <c r="K1286" t="n">
        <v>2</v>
      </c>
      <c r="L1286" t="n">
        <v>6</v>
      </c>
      <c r="M1286" t="n">
        <v>1</v>
      </c>
      <c r="N1286" t="n">
        <v>3</v>
      </c>
      <c r="O1286" t="n">
        <v>1</v>
      </c>
      <c r="P1286" t="n">
        <v>1</v>
      </c>
      <c r="Q1286" t="n">
        <v>42</v>
      </c>
      <c r="R1286" s="15" t="n">
        <v>472000</v>
      </c>
      <c r="S1286" s="15" t="n">
        <v>0</v>
      </c>
      <c r="T1286" s="15" t="n">
        <v>472000</v>
      </c>
      <c r="U1286" s="15" t="n">
        <v>152000</v>
      </c>
      <c r="V1286">
        <f>IFERROR(VLOOKUP(D1286,Tablas_Equivalencia!$A$3:$B$8,2,FALSE),"Sin dato")</f>
        <v/>
      </c>
      <c r="W1286">
        <f>IFERROR(VLOOKUP(L1286,Tablas_Equivalencia!$D$3:$E$9,2,FALSE),"Sin dato")</f>
        <v/>
      </c>
      <c r="X1286">
        <f>IF(I1286=1,"Varón","Mujer")</f>
        <v/>
      </c>
      <c r="Y1286">
        <f>IFERROR(VLOOKUP(M1286,Tablas_Equivalencia!$G$3:$H$6,2,FALSE),"Sin dato")</f>
        <v/>
      </c>
      <c r="Z1286">
        <f>IF(J1286&lt;=24,"18-24","25-29")</f>
        <v/>
      </c>
      <c r="AA1286">
        <f>IF(M1286&lt;&gt;1,"",IF(P1286=2,1,0))</f>
        <v/>
      </c>
      <c r="AB1286">
        <f>IF(M1286&lt;&gt;1,"",IF(O1286&gt;=2,1,0))</f>
        <v/>
      </c>
      <c r="AC1286">
        <f>IF(M1286&lt;&gt;1,"",IF(OR(Q1286=999,Q1286=""),"",IF(OR(Q1286&lt;35,Q1286&gt;48),1,0)))</f>
        <v/>
      </c>
      <c r="AD1286">
        <f>IF(COUNT(AA1286:AC1286)&lt;3,"",SUM(AA1286:AC1286))</f>
        <v/>
      </c>
      <c r="AE1286">
        <f>IF(L1286&gt;=4,2,IF(L1286&gt;=2,1,0))</f>
        <v/>
      </c>
      <c r="AF1286">
        <f>IF(L1286&gt;=5,1,0)</f>
        <v/>
      </c>
      <c r="AG1286">
        <f>AE1286+AF1286</f>
        <v/>
      </c>
      <c r="AH1286" s="15">
        <f>IF(M1286&lt;&gt;1,"",IF(OR(R1286=-9,R1286=""),"",R1286))</f>
        <v/>
      </c>
      <c r="AI1286">
        <f>IF(M1286&lt;&gt;1,"",IF(OR(Q1286=999,Q1286=""),"",Q1286))</f>
        <v/>
      </c>
    </row>
    <row r="1287">
      <c r="A1287" t="inlineStr">
        <is>
          <t>TQRMNOP106815</t>
        </is>
      </c>
      <c r="B1287" t="n">
        <v>2025</v>
      </c>
      <c r="C1287" t="n">
        <v>1</v>
      </c>
      <c r="D1287" t="n">
        <v>1</v>
      </c>
      <c r="E1287" t="inlineStr">
        <is>
          <t>S</t>
        </is>
      </c>
      <c r="F1287" t="n">
        <v>33</v>
      </c>
      <c r="G1287" t="n">
        <v>1180</v>
      </c>
      <c r="H1287" t="n">
        <v>3</v>
      </c>
      <c r="I1287" t="n">
        <v>1</v>
      </c>
      <c r="J1287" t="n">
        <v>22</v>
      </c>
      <c r="K1287" t="n">
        <v>1</v>
      </c>
      <c r="L1287" t="n">
        <v>5</v>
      </c>
      <c r="M1287" t="n">
        <v>1</v>
      </c>
      <c r="N1287" t="n">
        <v>3</v>
      </c>
      <c r="O1287" t="n">
        <v>1</v>
      </c>
      <c r="P1287" t="n">
        <v>1</v>
      </c>
      <c r="Q1287" t="n">
        <v>37</v>
      </c>
      <c r="R1287" s="15" t="n">
        <v>689000</v>
      </c>
      <c r="S1287" s="15" t="n">
        <v>0</v>
      </c>
      <c r="T1287" s="15" t="n">
        <v>689000</v>
      </c>
      <c r="U1287" s="15" t="n">
        <v>143300</v>
      </c>
      <c r="V1287">
        <f>IFERROR(VLOOKUP(D1287,Tablas_Equivalencia!$A$3:$B$8,2,FALSE),"Sin dato")</f>
        <v/>
      </c>
      <c r="W1287">
        <f>IFERROR(VLOOKUP(L1287,Tablas_Equivalencia!$D$3:$E$9,2,FALSE),"Sin dato")</f>
        <v/>
      </c>
      <c r="X1287">
        <f>IF(I1287=1,"Varón","Mujer")</f>
        <v/>
      </c>
      <c r="Y1287">
        <f>IFERROR(VLOOKUP(M1287,Tablas_Equivalencia!$G$3:$H$6,2,FALSE),"Sin dato")</f>
        <v/>
      </c>
      <c r="Z1287">
        <f>IF(J1287&lt;=24,"18-24","25-29")</f>
        <v/>
      </c>
      <c r="AA1287">
        <f>IF(M1287&lt;&gt;1,"",IF(P1287=2,1,0))</f>
        <v/>
      </c>
      <c r="AB1287">
        <f>IF(M1287&lt;&gt;1,"",IF(O1287&gt;=2,1,0))</f>
        <v/>
      </c>
      <c r="AC1287">
        <f>IF(M1287&lt;&gt;1,"",IF(OR(Q1287=999,Q1287=""),"",IF(OR(Q1287&lt;35,Q1287&gt;48),1,0)))</f>
        <v/>
      </c>
      <c r="AD1287">
        <f>IF(COUNT(AA1287:AC1287)&lt;3,"",SUM(AA1287:AC1287))</f>
        <v/>
      </c>
      <c r="AE1287">
        <f>IF(L1287&gt;=4,2,IF(L1287&gt;=2,1,0))</f>
        <v/>
      </c>
      <c r="AF1287">
        <f>IF(L1287&gt;=5,1,0)</f>
        <v/>
      </c>
      <c r="AG1287">
        <f>AE1287+AF1287</f>
        <v/>
      </c>
      <c r="AH1287" s="15">
        <f>IF(M1287&lt;&gt;1,"",IF(OR(R1287=-9,R1287=""),"",R1287))</f>
        <v/>
      </c>
      <c r="AI1287">
        <f>IF(M1287&lt;&gt;1,"",IF(OR(Q1287=999,Q1287=""),"",Q1287))</f>
        <v/>
      </c>
    </row>
    <row r="1288">
      <c r="A1288" t="inlineStr">
        <is>
          <t>TQRMNOP106829</t>
        </is>
      </c>
      <c r="B1288" t="n">
        <v>2025</v>
      </c>
      <c r="C1288" t="n">
        <v>1</v>
      </c>
      <c r="D1288" t="n">
        <v>44</v>
      </c>
      <c r="E1288" t="inlineStr">
        <is>
          <t>S</t>
        </is>
      </c>
      <c r="F1288" t="n">
        <v>13</v>
      </c>
      <c r="G1288" t="n">
        <v>1390</v>
      </c>
      <c r="H1288" t="n">
        <v>1</v>
      </c>
      <c r="I1288" t="n">
        <v>1</v>
      </c>
      <c r="J1288" t="n">
        <v>18</v>
      </c>
      <c r="K1288" t="n">
        <v>1</v>
      </c>
      <c r="L1288" t="n">
        <v>7</v>
      </c>
      <c r="M1288" t="n">
        <v>1</v>
      </c>
      <c r="N1288" t="n">
        <v>3</v>
      </c>
      <c r="O1288" t="n">
        <v>2</v>
      </c>
      <c r="P1288" t="n">
        <v>2</v>
      </c>
      <c r="Q1288" t="n">
        <v>38</v>
      </c>
      <c r="R1288" s="15" t="n">
        <v>152000</v>
      </c>
      <c r="S1288" s="15" t="n">
        <v>0</v>
      </c>
      <c r="T1288" s="15" t="n">
        <v>152000</v>
      </c>
      <c r="U1288" s="15" t="n">
        <v>217800</v>
      </c>
      <c r="V1288">
        <f>IFERROR(VLOOKUP(D1288,Tablas_Equivalencia!$A$3:$B$8,2,FALSE),"Sin dato")</f>
        <v/>
      </c>
      <c r="W1288">
        <f>IFERROR(VLOOKUP(L1288,Tablas_Equivalencia!$D$3:$E$9,2,FALSE),"Sin dato")</f>
        <v/>
      </c>
      <c r="X1288">
        <f>IF(I1288=1,"Varón","Mujer")</f>
        <v/>
      </c>
      <c r="Y1288">
        <f>IFERROR(VLOOKUP(M1288,Tablas_Equivalencia!$G$3:$H$6,2,FALSE),"Sin dato")</f>
        <v/>
      </c>
      <c r="Z1288">
        <f>IF(J1288&lt;=24,"18-24","25-29")</f>
        <v/>
      </c>
      <c r="AA1288">
        <f>IF(M1288&lt;&gt;1,"",IF(P1288=2,1,0))</f>
        <v/>
      </c>
      <c r="AB1288">
        <f>IF(M1288&lt;&gt;1,"",IF(O1288&gt;=2,1,0))</f>
        <v/>
      </c>
      <c r="AC1288">
        <f>IF(M1288&lt;&gt;1,"",IF(OR(Q1288=999,Q1288=""),"",IF(OR(Q1288&lt;35,Q1288&gt;48),1,0)))</f>
        <v/>
      </c>
      <c r="AD1288">
        <f>IF(COUNT(AA1288:AC1288)&lt;3,"",SUM(AA1288:AC1288))</f>
        <v/>
      </c>
      <c r="AE1288">
        <f>IF(L1288&gt;=4,2,IF(L1288&gt;=2,1,0))</f>
        <v/>
      </c>
      <c r="AF1288">
        <f>IF(L1288&gt;=5,1,0)</f>
        <v/>
      </c>
      <c r="AG1288">
        <f>AE1288+AF1288</f>
        <v/>
      </c>
      <c r="AH1288" s="15">
        <f>IF(M1288&lt;&gt;1,"",IF(OR(R1288=-9,R1288=""),"",R1288))</f>
        <v/>
      </c>
      <c r="AI1288">
        <f>IF(M1288&lt;&gt;1,"",IF(OR(Q1288=999,Q1288=""),"",Q1288))</f>
        <v/>
      </c>
    </row>
    <row r="1289">
      <c r="A1289" t="inlineStr">
        <is>
          <t>TQRMNOP106836</t>
        </is>
      </c>
      <c r="B1289" t="n">
        <v>2025</v>
      </c>
      <c r="C1289" t="n">
        <v>1</v>
      </c>
      <c r="D1289" t="n">
        <v>42</v>
      </c>
      <c r="E1289" t="inlineStr">
        <is>
          <t>N</t>
        </is>
      </c>
      <c r="F1289" t="n">
        <v>27</v>
      </c>
      <c r="G1289" t="n">
        <v>2052</v>
      </c>
      <c r="H1289" t="n">
        <v>3</v>
      </c>
      <c r="I1289" t="n">
        <v>2</v>
      </c>
      <c r="J1289" t="n">
        <v>19</v>
      </c>
      <c r="K1289" t="n">
        <v>2</v>
      </c>
      <c r="L1289" t="n">
        <v>3</v>
      </c>
      <c r="M1289" t="n">
        <v>2</v>
      </c>
      <c r="R1289" s="15" t="n">
        <v>0</v>
      </c>
      <c r="S1289" s="15" t="n">
        <v>0</v>
      </c>
      <c r="T1289" s="15" t="n">
        <v>0</v>
      </c>
      <c r="U1289" s="15" t="n">
        <v>140800</v>
      </c>
      <c r="V1289">
        <f>IFERROR(VLOOKUP(D1289,Tablas_Equivalencia!$A$3:$B$8,2,FALSE),"Sin dato")</f>
        <v/>
      </c>
      <c r="W1289">
        <f>IFERROR(VLOOKUP(L1289,Tablas_Equivalencia!$D$3:$E$9,2,FALSE),"Sin dato")</f>
        <v/>
      </c>
      <c r="X1289">
        <f>IF(I1289=1,"Varón","Mujer")</f>
        <v/>
      </c>
      <c r="Y1289">
        <f>IFERROR(VLOOKUP(M1289,Tablas_Equivalencia!$G$3:$H$6,2,FALSE),"Sin dato")</f>
        <v/>
      </c>
      <c r="Z1289">
        <f>IF(J1289&lt;=24,"18-24","25-29")</f>
        <v/>
      </c>
      <c r="AA1289">
        <f>IF(M1289&lt;&gt;1,"",IF(P1289=2,1,0))</f>
        <v/>
      </c>
      <c r="AB1289">
        <f>IF(M1289&lt;&gt;1,"",IF(O1289&gt;=2,1,0))</f>
        <v/>
      </c>
      <c r="AC1289">
        <f>IF(M1289&lt;&gt;1,"",IF(OR(Q1289=999,Q1289=""),"",IF(OR(Q1289&lt;35,Q1289&gt;48),1,0)))</f>
        <v/>
      </c>
      <c r="AD1289">
        <f>IF(COUNT(AA1289:AC1289)&lt;3,"",SUM(AA1289:AC1289))</f>
        <v/>
      </c>
      <c r="AE1289">
        <f>IF(L1289&gt;=4,2,IF(L1289&gt;=2,1,0))</f>
        <v/>
      </c>
      <c r="AF1289">
        <f>IF(L1289&gt;=5,1,0)</f>
        <v/>
      </c>
      <c r="AG1289">
        <f>AE1289+AF1289</f>
        <v/>
      </c>
      <c r="AH1289" s="15">
        <f>IF(M1289&lt;&gt;1,"",IF(OR(R1289=-9,R1289=""),"",R1289))</f>
        <v/>
      </c>
      <c r="AI1289">
        <f>IF(M1289&lt;&gt;1,"",IF(OR(Q1289=999,Q1289=""),"",Q1289))</f>
        <v/>
      </c>
    </row>
    <row r="1290">
      <c r="A1290" t="inlineStr">
        <is>
          <t>TQRMNOP106838</t>
        </is>
      </c>
      <c r="B1290" t="n">
        <v>2025</v>
      </c>
      <c r="C1290" t="n">
        <v>1</v>
      </c>
      <c r="D1290" t="n">
        <v>40</v>
      </c>
      <c r="E1290" t="inlineStr">
        <is>
          <t>N</t>
        </is>
      </c>
      <c r="F1290" t="n">
        <v>9</v>
      </c>
      <c r="G1290" t="n">
        <v>1933</v>
      </c>
      <c r="H1290" t="n">
        <v>3</v>
      </c>
      <c r="I1290" t="n">
        <v>2</v>
      </c>
      <c r="J1290" t="n">
        <v>28</v>
      </c>
      <c r="K1290" t="n">
        <v>2</v>
      </c>
      <c r="L1290" t="n">
        <v>4</v>
      </c>
      <c r="M1290" t="n">
        <v>2</v>
      </c>
      <c r="R1290" s="15" t="n">
        <v>0</v>
      </c>
      <c r="S1290" s="15" t="n">
        <v>0</v>
      </c>
      <c r="T1290" s="15" t="n">
        <v>0</v>
      </c>
      <c r="U1290" s="15" t="n">
        <v>278200</v>
      </c>
      <c r="V1290">
        <f>IFERROR(VLOOKUP(D1290,Tablas_Equivalencia!$A$3:$B$8,2,FALSE),"Sin dato")</f>
        <v/>
      </c>
      <c r="W1290">
        <f>IFERROR(VLOOKUP(L1290,Tablas_Equivalencia!$D$3:$E$9,2,FALSE),"Sin dato")</f>
        <v/>
      </c>
      <c r="X1290">
        <f>IF(I1290=1,"Varón","Mujer")</f>
        <v/>
      </c>
      <c r="Y1290">
        <f>IFERROR(VLOOKUP(M1290,Tablas_Equivalencia!$G$3:$H$6,2,FALSE),"Sin dato")</f>
        <v/>
      </c>
      <c r="Z1290">
        <f>IF(J1290&lt;=24,"18-24","25-29")</f>
        <v/>
      </c>
      <c r="AA1290">
        <f>IF(M1290&lt;&gt;1,"",IF(P1290=2,1,0))</f>
        <v/>
      </c>
      <c r="AB1290">
        <f>IF(M1290&lt;&gt;1,"",IF(O1290&gt;=2,1,0))</f>
        <v/>
      </c>
      <c r="AC1290">
        <f>IF(M1290&lt;&gt;1,"",IF(OR(Q1290=999,Q1290=""),"",IF(OR(Q1290&lt;35,Q1290&gt;48),1,0)))</f>
        <v/>
      </c>
      <c r="AD1290">
        <f>IF(COUNT(AA1290:AC1290)&lt;3,"",SUM(AA1290:AC1290))</f>
        <v/>
      </c>
      <c r="AE1290">
        <f>IF(L1290&gt;=4,2,IF(L1290&gt;=2,1,0))</f>
        <v/>
      </c>
      <c r="AF1290">
        <f>IF(L1290&gt;=5,1,0)</f>
        <v/>
      </c>
      <c r="AG1290">
        <f>AE1290+AF1290</f>
        <v/>
      </c>
      <c r="AH1290" s="15">
        <f>IF(M1290&lt;&gt;1,"",IF(OR(R1290=-9,R1290=""),"",R1290))</f>
        <v/>
      </c>
      <c r="AI1290">
        <f>IF(M1290&lt;&gt;1,"",IF(OR(Q1290=999,Q1290=""),"",Q1290))</f>
        <v/>
      </c>
    </row>
    <row r="1291">
      <c r="A1291" t="inlineStr">
        <is>
          <t>TQRMNOP106842</t>
        </is>
      </c>
      <c r="B1291" t="n">
        <v>2025</v>
      </c>
      <c r="C1291" t="n">
        <v>1</v>
      </c>
      <c r="D1291" t="n">
        <v>43</v>
      </c>
      <c r="E1291" t="inlineStr">
        <is>
          <t>S</t>
        </is>
      </c>
      <c r="F1291" t="n">
        <v>17</v>
      </c>
      <c r="G1291" t="n">
        <v>1503</v>
      </c>
      <c r="H1291" t="n">
        <v>2</v>
      </c>
      <c r="I1291" t="n">
        <v>2</v>
      </c>
      <c r="J1291" t="n">
        <v>26</v>
      </c>
      <c r="K1291" t="n">
        <v>2</v>
      </c>
      <c r="L1291" t="n">
        <v>5</v>
      </c>
      <c r="M1291" t="n">
        <v>2</v>
      </c>
      <c r="R1291" s="15" t="n">
        <v>0</v>
      </c>
      <c r="S1291" s="15" t="n">
        <v>0</v>
      </c>
      <c r="T1291" s="15" t="n">
        <v>0</v>
      </c>
      <c r="U1291" s="15" t="n">
        <v>180100</v>
      </c>
      <c r="V1291">
        <f>IFERROR(VLOOKUP(D1291,Tablas_Equivalencia!$A$3:$B$8,2,FALSE),"Sin dato")</f>
        <v/>
      </c>
      <c r="W1291">
        <f>IFERROR(VLOOKUP(L1291,Tablas_Equivalencia!$D$3:$E$9,2,FALSE),"Sin dato")</f>
        <v/>
      </c>
      <c r="X1291">
        <f>IF(I1291=1,"Varón","Mujer")</f>
        <v/>
      </c>
      <c r="Y1291">
        <f>IFERROR(VLOOKUP(M1291,Tablas_Equivalencia!$G$3:$H$6,2,FALSE),"Sin dato")</f>
        <v/>
      </c>
      <c r="Z1291">
        <f>IF(J1291&lt;=24,"18-24","25-29")</f>
        <v/>
      </c>
      <c r="AA1291">
        <f>IF(M1291&lt;&gt;1,"",IF(P1291=2,1,0))</f>
        <v/>
      </c>
      <c r="AB1291">
        <f>IF(M1291&lt;&gt;1,"",IF(O1291&gt;=2,1,0))</f>
        <v/>
      </c>
      <c r="AC1291">
        <f>IF(M1291&lt;&gt;1,"",IF(OR(Q1291=999,Q1291=""),"",IF(OR(Q1291&lt;35,Q1291&gt;48),1,0)))</f>
        <v/>
      </c>
      <c r="AD1291">
        <f>IF(COUNT(AA1291:AC1291)&lt;3,"",SUM(AA1291:AC1291))</f>
        <v/>
      </c>
      <c r="AE1291">
        <f>IF(L1291&gt;=4,2,IF(L1291&gt;=2,1,0))</f>
        <v/>
      </c>
      <c r="AF1291">
        <f>IF(L1291&gt;=5,1,0)</f>
        <v/>
      </c>
      <c r="AG1291">
        <f>AE1291+AF1291</f>
        <v/>
      </c>
      <c r="AH1291" s="15">
        <f>IF(M1291&lt;&gt;1,"",IF(OR(R1291=-9,R1291=""),"",R1291))</f>
        <v/>
      </c>
      <c r="AI1291">
        <f>IF(M1291&lt;&gt;1,"",IF(OR(Q1291=999,Q1291=""),"",Q1291))</f>
        <v/>
      </c>
    </row>
    <row r="1292">
      <c r="A1292" t="inlineStr">
        <is>
          <t>TQRMNOP106845</t>
        </is>
      </c>
      <c r="B1292" t="n">
        <v>2025</v>
      </c>
      <c r="C1292" t="n">
        <v>1</v>
      </c>
      <c r="D1292" t="n">
        <v>43</v>
      </c>
      <c r="E1292" t="inlineStr">
        <is>
          <t>S</t>
        </is>
      </c>
      <c r="F1292" t="n">
        <v>20</v>
      </c>
      <c r="G1292" t="n">
        <v>1278</v>
      </c>
      <c r="H1292" t="n">
        <v>3</v>
      </c>
      <c r="I1292" t="n">
        <v>2</v>
      </c>
      <c r="J1292" t="n">
        <v>28</v>
      </c>
      <c r="K1292" t="n">
        <v>2</v>
      </c>
      <c r="L1292" t="n">
        <v>4</v>
      </c>
      <c r="M1292" t="n">
        <v>1</v>
      </c>
      <c r="N1292" t="n">
        <v>3</v>
      </c>
      <c r="O1292" t="n">
        <v>1</v>
      </c>
      <c r="P1292" t="n">
        <v>1</v>
      </c>
      <c r="Q1292" t="n">
        <v>41</v>
      </c>
      <c r="R1292" s="15" t="n">
        <v>574000</v>
      </c>
      <c r="S1292" s="15" t="n">
        <v>0</v>
      </c>
      <c r="T1292" s="15" t="n">
        <v>574000</v>
      </c>
      <c r="U1292" s="15" t="n">
        <v>82100</v>
      </c>
      <c r="V1292">
        <f>IFERROR(VLOOKUP(D1292,Tablas_Equivalencia!$A$3:$B$8,2,FALSE),"Sin dato")</f>
        <v/>
      </c>
      <c r="W1292">
        <f>IFERROR(VLOOKUP(L1292,Tablas_Equivalencia!$D$3:$E$9,2,FALSE),"Sin dato")</f>
        <v/>
      </c>
      <c r="X1292">
        <f>IF(I1292=1,"Varón","Mujer")</f>
        <v/>
      </c>
      <c r="Y1292">
        <f>IFERROR(VLOOKUP(M1292,Tablas_Equivalencia!$G$3:$H$6,2,FALSE),"Sin dato")</f>
        <v/>
      </c>
      <c r="Z1292">
        <f>IF(J1292&lt;=24,"18-24","25-29")</f>
        <v/>
      </c>
      <c r="AA1292">
        <f>IF(M1292&lt;&gt;1,"",IF(P1292=2,1,0))</f>
        <v/>
      </c>
      <c r="AB1292">
        <f>IF(M1292&lt;&gt;1,"",IF(O1292&gt;=2,1,0))</f>
        <v/>
      </c>
      <c r="AC1292">
        <f>IF(M1292&lt;&gt;1,"",IF(OR(Q1292=999,Q1292=""),"",IF(OR(Q1292&lt;35,Q1292&gt;48),1,0)))</f>
        <v/>
      </c>
      <c r="AD1292">
        <f>IF(COUNT(AA1292:AC1292)&lt;3,"",SUM(AA1292:AC1292))</f>
        <v/>
      </c>
      <c r="AE1292">
        <f>IF(L1292&gt;=4,2,IF(L1292&gt;=2,1,0))</f>
        <v/>
      </c>
      <c r="AF1292">
        <f>IF(L1292&gt;=5,1,0)</f>
        <v/>
      </c>
      <c r="AG1292">
        <f>AE1292+AF1292</f>
        <v/>
      </c>
      <c r="AH1292" s="15">
        <f>IF(M1292&lt;&gt;1,"",IF(OR(R1292=-9,R1292=""),"",R1292))</f>
        <v/>
      </c>
      <c r="AI1292">
        <f>IF(M1292&lt;&gt;1,"",IF(OR(Q1292=999,Q1292=""),"",Q1292))</f>
        <v/>
      </c>
    </row>
    <row r="1293">
      <c r="A1293" t="inlineStr">
        <is>
          <t>TQRMNOP106848</t>
        </is>
      </c>
      <c r="B1293" t="n">
        <v>2025</v>
      </c>
      <c r="C1293" t="n">
        <v>1</v>
      </c>
      <c r="D1293" t="n">
        <v>41</v>
      </c>
      <c r="E1293" t="inlineStr">
        <is>
          <t>N</t>
        </is>
      </c>
      <c r="F1293" t="n">
        <v>12</v>
      </c>
      <c r="G1293" t="n">
        <v>1017</v>
      </c>
      <c r="H1293" t="n">
        <v>3</v>
      </c>
      <c r="I1293" t="n">
        <v>1</v>
      </c>
      <c r="J1293" t="n">
        <v>23</v>
      </c>
      <c r="K1293" t="n">
        <v>2</v>
      </c>
      <c r="L1293" t="n">
        <v>3</v>
      </c>
      <c r="M1293" t="n">
        <v>3</v>
      </c>
      <c r="R1293" s="15" t="n">
        <v>0</v>
      </c>
      <c r="S1293" s="15" t="n">
        <v>0</v>
      </c>
      <c r="T1293" s="15" t="n">
        <v>0</v>
      </c>
      <c r="U1293" s="15" t="n">
        <v>81200</v>
      </c>
      <c r="V1293">
        <f>IFERROR(VLOOKUP(D1293,Tablas_Equivalencia!$A$3:$B$8,2,FALSE),"Sin dato")</f>
        <v/>
      </c>
      <c r="W1293">
        <f>IFERROR(VLOOKUP(L1293,Tablas_Equivalencia!$D$3:$E$9,2,FALSE),"Sin dato")</f>
        <v/>
      </c>
      <c r="X1293">
        <f>IF(I1293=1,"Varón","Mujer")</f>
        <v/>
      </c>
      <c r="Y1293">
        <f>IFERROR(VLOOKUP(M1293,Tablas_Equivalencia!$G$3:$H$6,2,FALSE),"Sin dato")</f>
        <v/>
      </c>
      <c r="Z1293">
        <f>IF(J1293&lt;=24,"18-24","25-29")</f>
        <v/>
      </c>
      <c r="AA1293">
        <f>IF(M1293&lt;&gt;1,"",IF(P1293=2,1,0))</f>
        <v/>
      </c>
      <c r="AB1293">
        <f>IF(M1293&lt;&gt;1,"",IF(O1293&gt;=2,1,0))</f>
        <v/>
      </c>
      <c r="AC1293">
        <f>IF(M1293&lt;&gt;1,"",IF(OR(Q1293=999,Q1293=""),"",IF(OR(Q1293&lt;35,Q1293&gt;48),1,0)))</f>
        <v/>
      </c>
      <c r="AD1293">
        <f>IF(COUNT(AA1293:AC1293)&lt;3,"",SUM(AA1293:AC1293))</f>
        <v/>
      </c>
      <c r="AE1293">
        <f>IF(L1293&gt;=4,2,IF(L1293&gt;=2,1,0))</f>
        <v/>
      </c>
      <c r="AF1293">
        <f>IF(L1293&gt;=5,1,0)</f>
        <v/>
      </c>
      <c r="AG1293">
        <f>AE1293+AF1293</f>
        <v/>
      </c>
      <c r="AH1293" s="15">
        <f>IF(M1293&lt;&gt;1,"",IF(OR(R1293=-9,R1293=""),"",R1293))</f>
        <v/>
      </c>
      <c r="AI1293">
        <f>IF(M1293&lt;&gt;1,"",IF(OR(Q1293=999,Q1293=""),"",Q1293))</f>
        <v/>
      </c>
    </row>
    <row r="1294">
      <c r="A1294" t="inlineStr">
        <is>
          <t>TQRMNOP106849</t>
        </is>
      </c>
      <c r="B1294" t="n">
        <v>2025</v>
      </c>
      <c r="C1294" t="n">
        <v>1</v>
      </c>
      <c r="D1294" t="n">
        <v>43</v>
      </c>
      <c r="E1294" t="inlineStr">
        <is>
          <t>S</t>
        </is>
      </c>
      <c r="F1294" t="n">
        <v>36</v>
      </c>
      <c r="G1294" t="n">
        <v>1134</v>
      </c>
      <c r="H1294" t="n">
        <v>1</v>
      </c>
      <c r="I1294" t="n">
        <v>1</v>
      </c>
      <c r="J1294" t="n">
        <v>27</v>
      </c>
      <c r="K1294" t="n">
        <v>1</v>
      </c>
      <c r="L1294" t="n">
        <v>5</v>
      </c>
      <c r="M1294" t="n">
        <v>1</v>
      </c>
      <c r="N1294" t="n">
        <v>3</v>
      </c>
      <c r="O1294" t="n">
        <v>1</v>
      </c>
      <c r="P1294" t="n">
        <v>1</v>
      </c>
      <c r="Q1294" t="n">
        <v>36</v>
      </c>
      <c r="R1294" s="15" t="n">
        <v>1182000</v>
      </c>
      <c r="S1294" s="15" t="n">
        <v>0</v>
      </c>
      <c r="T1294" s="15" t="n">
        <v>1182000</v>
      </c>
      <c r="U1294" s="15" t="n">
        <v>257500</v>
      </c>
      <c r="V1294">
        <f>IFERROR(VLOOKUP(D1294,Tablas_Equivalencia!$A$3:$B$8,2,FALSE),"Sin dato")</f>
        <v/>
      </c>
      <c r="W1294">
        <f>IFERROR(VLOOKUP(L1294,Tablas_Equivalencia!$D$3:$E$9,2,FALSE),"Sin dato")</f>
        <v/>
      </c>
      <c r="X1294">
        <f>IF(I1294=1,"Varón","Mujer")</f>
        <v/>
      </c>
      <c r="Y1294">
        <f>IFERROR(VLOOKUP(M1294,Tablas_Equivalencia!$G$3:$H$6,2,FALSE),"Sin dato")</f>
        <v/>
      </c>
      <c r="Z1294">
        <f>IF(J1294&lt;=24,"18-24","25-29")</f>
        <v/>
      </c>
      <c r="AA1294">
        <f>IF(M1294&lt;&gt;1,"",IF(P1294=2,1,0))</f>
        <v/>
      </c>
      <c r="AB1294">
        <f>IF(M1294&lt;&gt;1,"",IF(O1294&gt;=2,1,0))</f>
        <v/>
      </c>
      <c r="AC1294">
        <f>IF(M1294&lt;&gt;1,"",IF(OR(Q1294=999,Q1294=""),"",IF(OR(Q1294&lt;35,Q1294&gt;48),1,0)))</f>
        <v/>
      </c>
      <c r="AD1294">
        <f>IF(COUNT(AA1294:AC1294)&lt;3,"",SUM(AA1294:AC1294))</f>
        <v/>
      </c>
      <c r="AE1294">
        <f>IF(L1294&gt;=4,2,IF(L1294&gt;=2,1,0))</f>
        <v/>
      </c>
      <c r="AF1294">
        <f>IF(L1294&gt;=5,1,0)</f>
        <v/>
      </c>
      <c r="AG1294">
        <f>AE1294+AF1294</f>
        <v/>
      </c>
      <c r="AH1294" s="15">
        <f>IF(M1294&lt;&gt;1,"",IF(OR(R1294=-9,R1294=""),"",R1294))</f>
        <v/>
      </c>
      <c r="AI1294">
        <f>IF(M1294&lt;&gt;1,"",IF(OR(Q1294=999,Q1294=""),"",Q1294))</f>
        <v/>
      </c>
    </row>
    <row r="1295">
      <c r="A1295" t="inlineStr">
        <is>
          <t>TQRMNOP106852</t>
        </is>
      </c>
      <c r="B1295" t="n">
        <v>2025</v>
      </c>
      <c r="C1295" t="n">
        <v>1</v>
      </c>
      <c r="D1295" t="n">
        <v>1</v>
      </c>
      <c r="E1295" t="inlineStr">
        <is>
          <t>S</t>
        </is>
      </c>
      <c r="F1295" t="n">
        <v>33</v>
      </c>
      <c r="G1295" t="n">
        <v>795</v>
      </c>
      <c r="H1295" t="n">
        <v>1</v>
      </c>
      <c r="I1295" t="n">
        <v>1</v>
      </c>
      <c r="J1295" t="n">
        <v>24</v>
      </c>
      <c r="K1295" t="n">
        <v>1</v>
      </c>
      <c r="L1295" t="n">
        <v>5</v>
      </c>
      <c r="M1295" t="n">
        <v>1</v>
      </c>
      <c r="N1295" t="n">
        <v>3</v>
      </c>
      <c r="O1295" t="n">
        <v>1</v>
      </c>
      <c r="P1295" t="n">
        <v>1</v>
      </c>
      <c r="Q1295" t="n">
        <v>21</v>
      </c>
      <c r="R1295" s="15" t="n">
        <v>981000</v>
      </c>
      <c r="S1295" s="15" t="n">
        <v>0</v>
      </c>
      <c r="T1295" s="15" t="n">
        <v>981000</v>
      </c>
      <c r="U1295" s="15" t="n">
        <v>176500</v>
      </c>
      <c r="V1295">
        <f>IFERROR(VLOOKUP(D1295,Tablas_Equivalencia!$A$3:$B$8,2,FALSE),"Sin dato")</f>
        <v/>
      </c>
      <c r="W1295">
        <f>IFERROR(VLOOKUP(L1295,Tablas_Equivalencia!$D$3:$E$9,2,FALSE),"Sin dato")</f>
        <v/>
      </c>
      <c r="X1295">
        <f>IF(I1295=1,"Varón","Mujer")</f>
        <v/>
      </c>
      <c r="Y1295">
        <f>IFERROR(VLOOKUP(M1295,Tablas_Equivalencia!$G$3:$H$6,2,FALSE),"Sin dato")</f>
        <v/>
      </c>
      <c r="Z1295">
        <f>IF(J1295&lt;=24,"18-24","25-29")</f>
        <v/>
      </c>
      <c r="AA1295">
        <f>IF(M1295&lt;&gt;1,"",IF(P1295=2,1,0))</f>
        <v/>
      </c>
      <c r="AB1295">
        <f>IF(M1295&lt;&gt;1,"",IF(O1295&gt;=2,1,0))</f>
        <v/>
      </c>
      <c r="AC1295">
        <f>IF(M1295&lt;&gt;1,"",IF(OR(Q1295=999,Q1295=""),"",IF(OR(Q1295&lt;35,Q1295&gt;48),1,0)))</f>
        <v/>
      </c>
      <c r="AD1295">
        <f>IF(COUNT(AA1295:AC1295)&lt;3,"",SUM(AA1295:AC1295))</f>
        <v/>
      </c>
      <c r="AE1295">
        <f>IF(L1295&gt;=4,2,IF(L1295&gt;=2,1,0))</f>
        <v/>
      </c>
      <c r="AF1295">
        <f>IF(L1295&gt;=5,1,0)</f>
        <v/>
      </c>
      <c r="AG1295">
        <f>AE1295+AF1295</f>
        <v/>
      </c>
      <c r="AH1295" s="15">
        <f>IF(M1295&lt;&gt;1,"",IF(OR(R1295=-9,R1295=""),"",R1295))</f>
        <v/>
      </c>
      <c r="AI1295">
        <f>IF(M1295&lt;&gt;1,"",IF(OR(Q1295=999,Q1295=""),"",Q1295))</f>
        <v/>
      </c>
    </row>
    <row r="1296">
      <c r="A1296" t="inlineStr">
        <is>
          <t>TQRMNOP106873</t>
        </is>
      </c>
      <c r="B1296" t="n">
        <v>2025</v>
      </c>
      <c r="C1296" t="n">
        <v>1</v>
      </c>
      <c r="D1296" t="n">
        <v>1</v>
      </c>
      <c r="E1296" t="inlineStr">
        <is>
          <t>S</t>
        </is>
      </c>
      <c r="F1296" t="n">
        <v>32</v>
      </c>
      <c r="G1296" t="n">
        <v>1098</v>
      </c>
      <c r="H1296" t="n">
        <v>2</v>
      </c>
      <c r="I1296" t="n">
        <v>2</v>
      </c>
      <c r="J1296" t="n">
        <v>19</v>
      </c>
      <c r="K1296" t="n">
        <v>2</v>
      </c>
      <c r="L1296" t="n">
        <v>4</v>
      </c>
      <c r="M1296" t="n">
        <v>2</v>
      </c>
      <c r="R1296" s="15" t="n">
        <v>0</v>
      </c>
      <c r="S1296" s="15" t="n">
        <v>0</v>
      </c>
      <c r="T1296" s="15" t="n">
        <v>0</v>
      </c>
      <c r="U1296" s="15" t="n">
        <v>72800</v>
      </c>
      <c r="V1296">
        <f>IFERROR(VLOOKUP(D1296,Tablas_Equivalencia!$A$3:$B$8,2,FALSE),"Sin dato")</f>
        <v/>
      </c>
      <c r="W1296">
        <f>IFERROR(VLOOKUP(L1296,Tablas_Equivalencia!$D$3:$E$9,2,FALSE),"Sin dato")</f>
        <v/>
      </c>
      <c r="X1296">
        <f>IF(I1296=1,"Varón","Mujer")</f>
        <v/>
      </c>
      <c r="Y1296">
        <f>IFERROR(VLOOKUP(M1296,Tablas_Equivalencia!$G$3:$H$6,2,FALSE),"Sin dato")</f>
        <v/>
      </c>
      <c r="Z1296">
        <f>IF(J1296&lt;=24,"18-24","25-29")</f>
        <v/>
      </c>
      <c r="AA1296">
        <f>IF(M1296&lt;&gt;1,"",IF(P1296=2,1,0))</f>
        <v/>
      </c>
      <c r="AB1296">
        <f>IF(M1296&lt;&gt;1,"",IF(O1296&gt;=2,1,0))</f>
        <v/>
      </c>
      <c r="AC1296">
        <f>IF(M1296&lt;&gt;1,"",IF(OR(Q1296=999,Q1296=""),"",IF(OR(Q1296&lt;35,Q1296&gt;48),1,0)))</f>
        <v/>
      </c>
      <c r="AD1296">
        <f>IF(COUNT(AA1296:AC1296)&lt;3,"",SUM(AA1296:AC1296))</f>
        <v/>
      </c>
      <c r="AE1296">
        <f>IF(L1296&gt;=4,2,IF(L1296&gt;=2,1,0))</f>
        <v/>
      </c>
      <c r="AF1296">
        <f>IF(L1296&gt;=5,1,0)</f>
        <v/>
      </c>
      <c r="AG1296">
        <f>AE1296+AF1296</f>
        <v/>
      </c>
      <c r="AH1296" s="15">
        <f>IF(M1296&lt;&gt;1,"",IF(OR(R1296=-9,R1296=""),"",R1296))</f>
        <v/>
      </c>
      <c r="AI1296">
        <f>IF(M1296&lt;&gt;1,"",IF(OR(Q1296=999,Q1296=""),"",Q1296))</f>
        <v/>
      </c>
    </row>
    <row r="1297">
      <c r="A1297" t="inlineStr">
        <is>
          <t>TQRMNOP106876</t>
        </is>
      </c>
      <c r="B1297" t="n">
        <v>2025</v>
      </c>
      <c r="C1297" t="n">
        <v>1</v>
      </c>
      <c r="D1297" t="n">
        <v>44</v>
      </c>
      <c r="E1297" t="inlineStr">
        <is>
          <t>N</t>
        </is>
      </c>
      <c r="F1297" t="n">
        <v>6</v>
      </c>
      <c r="G1297" t="n">
        <v>507</v>
      </c>
      <c r="H1297" t="n">
        <v>1</v>
      </c>
      <c r="I1297" t="n">
        <v>2</v>
      </c>
      <c r="J1297" t="n">
        <v>21</v>
      </c>
      <c r="K1297" t="n">
        <v>2</v>
      </c>
      <c r="L1297" t="n">
        <v>4</v>
      </c>
      <c r="M1297" t="n">
        <v>3</v>
      </c>
      <c r="R1297" s="15" t="n">
        <v>0</v>
      </c>
      <c r="S1297" s="15" t="n">
        <v>0</v>
      </c>
      <c r="T1297" s="15" t="n">
        <v>0</v>
      </c>
      <c r="U1297" s="15" t="n">
        <v>125500</v>
      </c>
      <c r="V1297">
        <f>IFERROR(VLOOKUP(D1297,Tablas_Equivalencia!$A$3:$B$8,2,FALSE),"Sin dato")</f>
        <v/>
      </c>
      <c r="W1297">
        <f>IFERROR(VLOOKUP(L1297,Tablas_Equivalencia!$D$3:$E$9,2,FALSE),"Sin dato")</f>
        <v/>
      </c>
      <c r="X1297">
        <f>IF(I1297=1,"Varón","Mujer")</f>
        <v/>
      </c>
      <c r="Y1297">
        <f>IFERROR(VLOOKUP(M1297,Tablas_Equivalencia!$G$3:$H$6,2,FALSE),"Sin dato")</f>
        <v/>
      </c>
      <c r="Z1297">
        <f>IF(J1297&lt;=24,"18-24","25-29")</f>
        <v/>
      </c>
      <c r="AA1297">
        <f>IF(M1297&lt;&gt;1,"",IF(P1297=2,1,0))</f>
        <v/>
      </c>
      <c r="AB1297">
        <f>IF(M1297&lt;&gt;1,"",IF(O1297&gt;=2,1,0))</f>
        <v/>
      </c>
      <c r="AC1297">
        <f>IF(M1297&lt;&gt;1,"",IF(OR(Q1297=999,Q1297=""),"",IF(OR(Q1297&lt;35,Q1297&gt;48),1,0)))</f>
        <v/>
      </c>
      <c r="AD1297">
        <f>IF(COUNT(AA1297:AC1297)&lt;3,"",SUM(AA1297:AC1297))</f>
        <v/>
      </c>
      <c r="AE1297">
        <f>IF(L1297&gt;=4,2,IF(L1297&gt;=2,1,0))</f>
        <v/>
      </c>
      <c r="AF1297">
        <f>IF(L1297&gt;=5,1,0)</f>
        <v/>
      </c>
      <c r="AG1297">
        <f>AE1297+AF1297</f>
        <v/>
      </c>
      <c r="AH1297" s="15">
        <f>IF(M1297&lt;&gt;1,"",IF(OR(R1297=-9,R1297=""),"",R1297))</f>
        <v/>
      </c>
      <c r="AI1297">
        <f>IF(M1297&lt;&gt;1,"",IF(OR(Q1297=999,Q1297=""),"",Q1297))</f>
        <v/>
      </c>
    </row>
    <row r="1298">
      <c r="A1298" t="inlineStr">
        <is>
          <t>TQRMNOP106880</t>
        </is>
      </c>
      <c r="B1298" t="n">
        <v>2025</v>
      </c>
      <c r="C1298" t="n">
        <v>1</v>
      </c>
      <c r="D1298" t="n">
        <v>43</v>
      </c>
      <c r="E1298" t="inlineStr">
        <is>
          <t>S</t>
        </is>
      </c>
      <c r="F1298" t="n">
        <v>17</v>
      </c>
      <c r="G1298" t="n">
        <v>1462</v>
      </c>
      <c r="H1298" t="n">
        <v>3</v>
      </c>
      <c r="I1298" t="n">
        <v>2</v>
      </c>
      <c r="J1298" t="n">
        <v>18</v>
      </c>
      <c r="K1298" t="n">
        <v>2</v>
      </c>
      <c r="L1298" t="n">
        <v>2</v>
      </c>
      <c r="M1298" t="n">
        <v>1</v>
      </c>
      <c r="N1298" t="n">
        <v>3</v>
      </c>
      <c r="O1298" t="n">
        <v>3</v>
      </c>
      <c r="P1298" t="n">
        <v>2</v>
      </c>
      <c r="Q1298" t="n">
        <v>7</v>
      </c>
      <c r="R1298" s="15" t="n">
        <v>144000</v>
      </c>
      <c r="S1298" s="15" t="n">
        <v>0</v>
      </c>
      <c r="T1298" s="15" t="n">
        <v>144000</v>
      </c>
      <c r="U1298" s="15" t="n">
        <v>476800</v>
      </c>
      <c r="V1298">
        <f>IFERROR(VLOOKUP(D1298,Tablas_Equivalencia!$A$3:$B$8,2,FALSE),"Sin dato")</f>
        <v/>
      </c>
      <c r="W1298">
        <f>IFERROR(VLOOKUP(L1298,Tablas_Equivalencia!$D$3:$E$9,2,FALSE),"Sin dato")</f>
        <v/>
      </c>
      <c r="X1298">
        <f>IF(I1298=1,"Varón","Mujer")</f>
        <v/>
      </c>
      <c r="Y1298">
        <f>IFERROR(VLOOKUP(M1298,Tablas_Equivalencia!$G$3:$H$6,2,FALSE),"Sin dato")</f>
        <v/>
      </c>
      <c r="Z1298">
        <f>IF(J1298&lt;=24,"18-24","25-29")</f>
        <v/>
      </c>
      <c r="AA1298">
        <f>IF(M1298&lt;&gt;1,"",IF(P1298=2,1,0))</f>
        <v/>
      </c>
      <c r="AB1298">
        <f>IF(M1298&lt;&gt;1,"",IF(O1298&gt;=2,1,0))</f>
        <v/>
      </c>
      <c r="AC1298">
        <f>IF(M1298&lt;&gt;1,"",IF(OR(Q1298=999,Q1298=""),"",IF(OR(Q1298&lt;35,Q1298&gt;48),1,0)))</f>
        <v/>
      </c>
      <c r="AD1298">
        <f>IF(COUNT(AA1298:AC1298)&lt;3,"",SUM(AA1298:AC1298))</f>
        <v/>
      </c>
      <c r="AE1298">
        <f>IF(L1298&gt;=4,2,IF(L1298&gt;=2,1,0))</f>
        <v/>
      </c>
      <c r="AF1298">
        <f>IF(L1298&gt;=5,1,0)</f>
        <v/>
      </c>
      <c r="AG1298">
        <f>AE1298+AF1298</f>
        <v/>
      </c>
      <c r="AH1298" s="15">
        <f>IF(M1298&lt;&gt;1,"",IF(OR(R1298=-9,R1298=""),"",R1298))</f>
        <v/>
      </c>
      <c r="AI1298">
        <f>IF(M1298&lt;&gt;1,"",IF(OR(Q1298=999,Q1298=""),"",Q1298))</f>
        <v/>
      </c>
    </row>
    <row r="1299">
      <c r="A1299" t="inlineStr">
        <is>
          <t>TQRMNOP106882</t>
        </is>
      </c>
      <c r="B1299" t="n">
        <v>2025</v>
      </c>
      <c r="C1299" t="n">
        <v>1</v>
      </c>
      <c r="D1299" t="n">
        <v>40</v>
      </c>
      <c r="E1299" t="inlineStr">
        <is>
          <t>N</t>
        </is>
      </c>
      <c r="F1299" t="n">
        <v>22</v>
      </c>
      <c r="G1299" t="n">
        <v>1886</v>
      </c>
      <c r="H1299" t="n">
        <v>3</v>
      </c>
      <c r="I1299" t="n">
        <v>1</v>
      </c>
      <c r="J1299" t="n">
        <v>28</v>
      </c>
      <c r="K1299" t="n">
        <v>1</v>
      </c>
      <c r="L1299" t="n">
        <v>6</v>
      </c>
      <c r="M1299" t="n">
        <v>1</v>
      </c>
      <c r="N1299" t="n">
        <v>3</v>
      </c>
      <c r="O1299" t="n">
        <v>1</v>
      </c>
      <c r="P1299" t="n">
        <v>1</v>
      </c>
      <c r="Q1299" t="n">
        <v>24</v>
      </c>
      <c r="R1299" s="15" t="n">
        <v>887000</v>
      </c>
      <c r="S1299" s="15" t="n">
        <v>0</v>
      </c>
      <c r="T1299" s="15" t="n">
        <v>887000</v>
      </c>
      <c r="U1299" s="15" t="n">
        <v>68500</v>
      </c>
      <c r="V1299">
        <f>IFERROR(VLOOKUP(D1299,Tablas_Equivalencia!$A$3:$B$8,2,FALSE),"Sin dato")</f>
        <v/>
      </c>
      <c r="W1299">
        <f>IFERROR(VLOOKUP(L1299,Tablas_Equivalencia!$D$3:$E$9,2,FALSE),"Sin dato")</f>
        <v/>
      </c>
      <c r="X1299">
        <f>IF(I1299=1,"Varón","Mujer")</f>
        <v/>
      </c>
      <c r="Y1299">
        <f>IFERROR(VLOOKUP(M1299,Tablas_Equivalencia!$G$3:$H$6,2,FALSE),"Sin dato")</f>
        <v/>
      </c>
      <c r="Z1299">
        <f>IF(J1299&lt;=24,"18-24","25-29")</f>
        <v/>
      </c>
      <c r="AA1299">
        <f>IF(M1299&lt;&gt;1,"",IF(P1299=2,1,0))</f>
        <v/>
      </c>
      <c r="AB1299">
        <f>IF(M1299&lt;&gt;1,"",IF(O1299&gt;=2,1,0))</f>
        <v/>
      </c>
      <c r="AC1299">
        <f>IF(M1299&lt;&gt;1,"",IF(OR(Q1299=999,Q1299=""),"",IF(OR(Q1299&lt;35,Q1299&gt;48),1,0)))</f>
        <v/>
      </c>
      <c r="AD1299">
        <f>IF(COUNT(AA1299:AC1299)&lt;3,"",SUM(AA1299:AC1299))</f>
        <v/>
      </c>
      <c r="AE1299">
        <f>IF(L1299&gt;=4,2,IF(L1299&gt;=2,1,0))</f>
        <v/>
      </c>
      <c r="AF1299">
        <f>IF(L1299&gt;=5,1,0)</f>
        <v/>
      </c>
      <c r="AG1299">
        <f>AE1299+AF1299</f>
        <v/>
      </c>
      <c r="AH1299" s="15">
        <f>IF(M1299&lt;&gt;1,"",IF(OR(R1299=-9,R1299=""),"",R1299))</f>
        <v/>
      </c>
      <c r="AI1299">
        <f>IF(M1299&lt;&gt;1,"",IF(OR(Q1299=999,Q1299=""),"",Q1299))</f>
        <v/>
      </c>
    </row>
    <row r="1300">
      <c r="A1300" t="inlineStr">
        <is>
          <t>TQRMNOP106887</t>
        </is>
      </c>
      <c r="B1300" t="n">
        <v>2025</v>
      </c>
      <c r="C1300" t="n">
        <v>1</v>
      </c>
      <c r="D1300" t="n">
        <v>43</v>
      </c>
      <c r="E1300" t="inlineStr">
        <is>
          <t>N</t>
        </is>
      </c>
      <c r="F1300" t="n">
        <v>38</v>
      </c>
      <c r="G1300" t="n">
        <v>1228</v>
      </c>
      <c r="H1300" t="n">
        <v>3</v>
      </c>
      <c r="I1300" t="n">
        <v>2</v>
      </c>
      <c r="J1300" t="n">
        <v>20</v>
      </c>
      <c r="K1300" t="n">
        <v>1</v>
      </c>
      <c r="L1300" t="n">
        <v>2</v>
      </c>
      <c r="M1300" t="n">
        <v>1</v>
      </c>
      <c r="N1300" t="n">
        <v>3</v>
      </c>
      <c r="O1300" t="n">
        <v>1</v>
      </c>
      <c r="P1300" t="n">
        <v>1</v>
      </c>
      <c r="Q1300" t="n">
        <v>10</v>
      </c>
      <c r="R1300" s="15" t="n">
        <v>-9</v>
      </c>
      <c r="S1300" s="15" t="n">
        <v>0</v>
      </c>
      <c r="T1300" s="15" t="n">
        <v>0</v>
      </c>
      <c r="U1300" s="15" t="n">
        <v>41500</v>
      </c>
      <c r="V1300">
        <f>IFERROR(VLOOKUP(D1300,Tablas_Equivalencia!$A$3:$B$8,2,FALSE),"Sin dato")</f>
        <v/>
      </c>
      <c r="W1300">
        <f>IFERROR(VLOOKUP(L1300,Tablas_Equivalencia!$D$3:$E$9,2,FALSE),"Sin dato")</f>
        <v/>
      </c>
      <c r="X1300">
        <f>IF(I1300=1,"Varón","Mujer")</f>
        <v/>
      </c>
      <c r="Y1300">
        <f>IFERROR(VLOOKUP(M1300,Tablas_Equivalencia!$G$3:$H$6,2,FALSE),"Sin dato")</f>
        <v/>
      </c>
      <c r="Z1300">
        <f>IF(J1300&lt;=24,"18-24","25-29")</f>
        <v/>
      </c>
      <c r="AA1300">
        <f>IF(M1300&lt;&gt;1,"",IF(P1300=2,1,0))</f>
        <v/>
      </c>
      <c r="AB1300">
        <f>IF(M1300&lt;&gt;1,"",IF(O1300&gt;=2,1,0))</f>
        <v/>
      </c>
      <c r="AC1300">
        <f>IF(M1300&lt;&gt;1,"",IF(OR(Q1300=999,Q1300=""),"",IF(OR(Q1300&lt;35,Q1300&gt;48),1,0)))</f>
        <v/>
      </c>
      <c r="AD1300">
        <f>IF(COUNT(AA1300:AC1300)&lt;3,"",SUM(AA1300:AC1300))</f>
        <v/>
      </c>
      <c r="AE1300">
        <f>IF(L1300&gt;=4,2,IF(L1300&gt;=2,1,0))</f>
        <v/>
      </c>
      <c r="AF1300">
        <f>IF(L1300&gt;=5,1,0)</f>
        <v/>
      </c>
      <c r="AG1300">
        <f>AE1300+AF1300</f>
        <v/>
      </c>
      <c r="AH1300" s="15">
        <f>IF(M1300&lt;&gt;1,"",IF(OR(R1300=-9,R1300=""),"",R1300))</f>
        <v/>
      </c>
      <c r="AI1300">
        <f>IF(M1300&lt;&gt;1,"",IF(OR(Q1300=999,Q1300=""),"",Q1300))</f>
        <v/>
      </c>
    </row>
    <row r="1301">
      <c r="A1301" t="inlineStr">
        <is>
          <t>TQRMNOP106888</t>
        </is>
      </c>
      <c r="B1301" t="n">
        <v>2025</v>
      </c>
      <c r="C1301" t="n">
        <v>1</v>
      </c>
      <c r="D1301" t="n">
        <v>41</v>
      </c>
      <c r="E1301" t="inlineStr">
        <is>
          <t>N</t>
        </is>
      </c>
      <c r="F1301" t="n">
        <v>12</v>
      </c>
      <c r="G1301" t="n">
        <v>1370</v>
      </c>
      <c r="H1301" t="n">
        <v>3</v>
      </c>
      <c r="I1301" t="n">
        <v>2</v>
      </c>
      <c r="J1301" t="n">
        <v>21</v>
      </c>
      <c r="K1301" t="n">
        <v>2</v>
      </c>
      <c r="L1301" t="n">
        <v>3</v>
      </c>
      <c r="M1301" t="n">
        <v>1</v>
      </c>
      <c r="N1301" t="n">
        <v>3</v>
      </c>
      <c r="O1301" t="n">
        <v>1</v>
      </c>
      <c r="P1301" t="n">
        <v>2</v>
      </c>
      <c r="Q1301" t="n">
        <v>39</v>
      </c>
      <c r="R1301" s="15" t="n">
        <v>122000</v>
      </c>
      <c r="S1301" s="15" t="n">
        <v>0</v>
      </c>
      <c r="T1301" s="15" t="n">
        <v>122000</v>
      </c>
      <c r="U1301" s="15" t="n">
        <v>189200</v>
      </c>
      <c r="V1301">
        <f>IFERROR(VLOOKUP(D1301,Tablas_Equivalencia!$A$3:$B$8,2,FALSE),"Sin dato")</f>
        <v/>
      </c>
      <c r="W1301">
        <f>IFERROR(VLOOKUP(L1301,Tablas_Equivalencia!$D$3:$E$9,2,FALSE),"Sin dato")</f>
        <v/>
      </c>
      <c r="X1301">
        <f>IF(I1301=1,"Varón","Mujer")</f>
        <v/>
      </c>
      <c r="Y1301">
        <f>IFERROR(VLOOKUP(M1301,Tablas_Equivalencia!$G$3:$H$6,2,FALSE),"Sin dato")</f>
        <v/>
      </c>
      <c r="Z1301">
        <f>IF(J1301&lt;=24,"18-24","25-29")</f>
        <v/>
      </c>
      <c r="AA1301">
        <f>IF(M1301&lt;&gt;1,"",IF(P1301=2,1,0))</f>
        <v/>
      </c>
      <c r="AB1301">
        <f>IF(M1301&lt;&gt;1,"",IF(O1301&gt;=2,1,0))</f>
        <v/>
      </c>
      <c r="AC1301">
        <f>IF(M1301&lt;&gt;1,"",IF(OR(Q1301=999,Q1301=""),"",IF(OR(Q1301&lt;35,Q1301&gt;48),1,0)))</f>
        <v/>
      </c>
      <c r="AD1301">
        <f>IF(COUNT(AA1301:AC1301)&lt;3,"",SUM(AA1301:AC1301))</f>
        <v/>
      </c>
      <c r="AE1301">
        <f>IF(L1301&gt;=4,2,IF(L1301&gt;=2,1,0))</f>
        <v/>
      </c>
      <c r="AF1301">
        <f>IF(L1301&gt;=5,1,0)</f>
        <v/>
      </c>
      <c r="AG1301">
        <f>AE1301+AF1301</f>
        <v/>
      </c>
      <c r="AH1301" s="15">
        <f>IF(M1301&lt;&gt;1,"",IF(OR(R1301=-9,R1301=""),"",R1301))</f>
        <v/>
      </c>
      <c r="AI1301">
        <f>IF(M1301&lt;&gt;1,"",IF(OR(Q1301=999,Q1301=""),"",Q1301))</f>
        <v/>
      </c>
    </row>
    <row r="1302">
      <c r="A1302" t="inlineStr">
        <is>
          <t>TQRMNOP106889</t>
        </is>
      </c>
      <c r="B1302" t="n">
        <v>2025</v>
      </c>
      <c r="C1302" t="n">
        <v>1</v>
      </c>
      <c r="D1302" t="n">
        <v>42</v>
      </c>
      <c r="E1302" t="inlineStr">
        <is>
          <t>N</t>
        </is>
      </c>
      <c r="F1302" t="n">
        <v>25</v>
      </c>
      <c r="G1302" t="n">
        <v>642</v>
      </c>
      <c r="H1302" t="n">
        <v>3</v>
      </c>
      <c r="I1302" t="n">
        <v>1</v>
      </c>
      <c r="J1302" t="n">
        <v>23</v>
      </c>
      <c r="K1302" t="n">
        <v>2</v>
      </c>
      <c r="L1302" t="n">
        <v>4</v>
      </c>
      <c r="M1302" t="n">
        <v>1</v>
      </c>
      <c r="N1302" t="n">
        <v>3</v>
      </c>
      <c r="O1302" t="n">
        <v>1</v>
      </c>
      <c r="P1302" t="n">
        <v>2</v>
      </c>
      <c r="Q1302" t="n">
        <v>32</v>
      </c>
      <c r="R1302" s="15" t="n">
        <v>862000</v>
      </c>
      <c r="S1302" s="15" t="n">
        <v>0</v>
      </c>
      <c r="T1302" s="15" t="n">
        <v>862000</v>
      </c>
      <c r="U1302" s="15" t="n">
        <v>93900</v>
      </c>
      <c r="V1302">
        <f>IFERROR(VLOOKUP(D1302,Tablas_Equivalencia!$A$3:$B$8,2,FALSE),"Sin dato")</f>
        <v/>
      </c>
      <c r="W1302">
        <f>IFERROR(VLOOKUP(L1302,Tablas_Equivalencia!$D$3:$E$9,2,FALSE),"Sin dato")</f>
        <v/>
      </c>
      <c r="X1302">
        <f>IF(I1302=1,"Varón","Mujer")</f>
        <v/>
      </c>
      <c r="Y1302">
        <f>IFERROR(VLOOKUP(M1302,Tablas_Equivalencia!$G$3:$H$6,2,FALSE),"Sin dato")</f>
        <v/>
      </c>
      <c r="Z1302">
        <f>IF(J1302&lt;=24,"18-24","25-29")</f>
        <v/>
      </c>
      <c r="AA1302">
        <f>IF(M1302&lt;&gt;1,"",IF(P1302=2,1,0))</f>
        <v/>
      </c>
      <c r="AB1302">
        <f>IF(M1302&lt;&gt;1,"",IF(O1302&gt;=2,1,0))</f>
        <v/>
      </c>
      <c r="AC1302">
        <f>IF(M1302&lt;&gt;1,"",IF(OR(Q1302=999,Q1302=""),"",IF(OR(Q1302&lt;35,Q1302&gt;48),1,0)))</f>
        <v/>
      </c>
      <c r="AD1302">
        <f>IF(COUNT(AA1302:AC1302)&lt;3,"",SUM(AA1302:AC1302))</f>
        <v/>
      </c>
      <c r="AE1302">
        <f>IF(L1302&gt;=4,2,IF(L1302&gt;=2,1,0))</f>
        <v/>
      </c>
      <c r="AF1302">
        <f>IF(L1302&gt;=5,1,0)</f>
        <v/>
      </c>
      <c r="AG1302">
        <f>AE1302+AF1302</f>
        <v/>
      </c>
      <c r="AH1302" s="15">
        <f>IF(M1302&lt;&gt;1,"",IF(OR(R1302=-9,R1302=""),"",R1302))</f>
        <v/>
      </c>
      <c r="AI1302">
        <f>IF(M1302&lt;&gt;1,"",IF(OR(Q1302=999,Q1302=""),"",Q1302))</f>
        <v/>
      </c>
    </row>
    <row r="1303">
      <c r="A1303" t="inlineStr">
        <is>
          <t>TQRMNOP106892</t>
        </is>
      </c>
      <c r="B1303" t="n">
        <v>2025</v>
      </c>
      <c r="C1303" t="n">
        <v>1</v>
      </c>
      <c r="D1303" t="n">
        <v>44</v>
      </c>
      <c r="E1303" t="inlineStr">
        <is>
          <t>N</t>
        </is>
      </c>
      <c r="F1303" t="n">
        <v>14</v>
      </c>
      <c r="G1303" t="n">
        <v>611</v>
      </c>
      <c r="H1303" t="n">
        <v>3</v>
      </c>
      <c r="I1303" t="n">
        <v>2</v>
      </c>
      <c r="J1303" t="n">
        <v>24</v>
      </c>
      <c r="K1303" t="n">
        <v>2</v>
      </c>
      <c r="L1303" t="n">
        <v>4</v>
      </c>
      <c r="M1303" t="n">
        <v>1</v>
      </c>
      <c r="N1303" t="n">
        <v>3</v>
      </c>
      <c r="O1303" t="n">
        <v>2</v>
      </c>
      <c r="P1303" t="n">
        <v>2</v>
      </c>
      <c r="Q1303" t="n">
        <v>35</v>
      </c>
      <c r="R1303" s="15" t="n">
        <v>430000</v>
      </c>
      <c r="S1303" s="15" t="n">
        <v>0</v>
      </c>
      <c r="T1303" s="15" t="n">
        <v>430000</v>
      </c>
      <c r="U1303" s="15" t="n">
        <v>251100</v>
      </c>
      <c r="V1303">
        <f>IFERROR(VLOOKUP(D1303,Tablas_Equivalencia!$A$3:$B$8,2,FALSE),"Sin dato")</f>
        <v/>
      </c>
      <c r="W1303">
        <f>IFERROR(VLOOKUP(L1303,Tablas_Equivalencia!$D$3:$E$9,2,FALSE),"Sin dato")</f>
        <v/>
      </c>
      <c r="X1303">
        <f>IF(I1303=1,"Varón","Mujer")</f>
        <v/>
      </c>
      <c r="Y1303">
        <f>IFERROR(VLOOKUP(M1303,Tablas_Equivalencia!$G$3:$H$6,2,FALSE),"Sin dato")</f>
        <v/>
      </c>
      <c r="Z1303">
        <f>IF(J1303&lt;=24,"18-24","25-29")</f>
        <v/>
      </c>
      <c r="AA1303">
        <f>IF(M1303&lt;&gt;1,"",IF(P1303=2,1,0))</f>
        <v/>
      </c>
      <c r="AB1303">
        <f>IF(M1303&lt;&gt;1,"",IF(O1303&gt;=2,1,0))</f>
        <v/>
      </c>
      <c r="AC1303">
        <f>IF(M1303&lt;&gt;1,"",IF(OR(Q1303=999,Q1303=""),"",IF(OR(Q1303&lt;35,Q1303&gt;48),1,0)))</f>
        <v/>
      </c>
      <c r="AD1303">
        <f>IF(COUNT(AA1303:AC1303)&lt;3,"",SUM(AA1303:AC1303))</f>
        <v/>
      </c>
      <c r="AE1303">
        <f>IF(L1303&gt;=4,2,IF(L1303&gt;=2,1,0))</f>
        <v/>
      </c>
      <c r="AF1303">
        <f>IF(L1303&gt;=5,1,0)</f>
        <v/>
      </c>
      <c r="AG1303">
        <f>AE1303+AF1303</f>
        <v/>
      </c>
      <c r="AH1303" s="15">
        <f>IF(M1303&lt;&gt;1,"",IF(OR(R1303=-9,R1303=""),"",R1303))</f>
        <v/>
      </c>
      <c r="AI1303">
        <f>IF(M1303&lt;&gt;1,"",IF(OR(Q1303=999,Q1303=""),"",Q1303))</f>
        <v/>
      </c>
    </row>
    <row r="1304">
      <c r="A1304" t="inlineStr">
        <is>
          <t>TQRMNOP106904</t>
        </is>
      </c>
      <c r="B1304" t="n">
        <v>2025</v>
      </c>
      <c r="C1304" t="n">
        <v>1</v>
      </c>
      <c r="D1304" t="n">
        <v>1</v>
      </c>
      <c r="E1304" t="inlineStr">
        <is>
          <t>S</t>
        </is>
      </c>
      <c r="F1304" t="n">
        <v>32</v>
      </c>
      <c r="G1304" t="n">
        <v>1196</v>
      </c>
      <c r="H1304" t="n">
        <v>3</v>
      </c>
      <c r="I1304" t="n">
        <v>1</v>
      </c>
      <c r="J1304" t="n">
        <v>21</v>
      </c>
      <c r="K1304" t="n">
        <v>1</v>
      </c>
      <c r="L1304" t="n">
        <v>4</v>
      </c>
      <c r="M1304" t="n">
        <v>1</v>
      </c>
      <c r="N1304" t="n">
        <v>3</v>
      </c>
      <c r="O1304" t="n">
        <v>2</v>
      </c>
      <c r="P1304" t="n">
        <v>2</v>
      </c>
      <c r="Q1304" t="n">
        <v>48</v>
      </c>
      <c r="R1304" s="15" t="n">
        <v>452000</v>
      </c>
      <c r="S1304" s="15" t="n">
        <v>0</v>
      </c>
      <c r="T1304" s="15" t="n">
        <v>452000</v>
      </c>
      <c r="U1304" s="15" t="n">
        <v>53200</v>
      </c>
      <c r="V1304">
        <f>IFERROR(VLOOKUP(D1304,Tablas_Equivalencia!$A$3:$B$8,2,FALSE),"Sin dato")</f>
        <v/>
      </c>
      <c r="W1304">
        <f>IFERROR(VLOOKUP(L1304,Tablas_Equivalencia!$D$3:$E$9,2,FALSE),"Sin dato")</f>
        <v/>
      </c>
      <c r="X1304">
        <f>IF(I1304=1,"Varón","Mujer")</f>
        <v/>
      </c>
      <c r="Y1304">
        <f>IFERROR(VLOOKUP(M1304,Tablas_Equivalencia!$G$3:$H$6,2,FALSE),"Sin dato")</f>
        <v/>
      </c>
      <c r="Z1304">
        <f>IF(J1304&lt;=24,"18-24","25-29")</f>
        <v/>
      </c>
      <c r="AA1304">
        <f>IF(M1304&lt;&gt;1,"",IF(P1304=2,1,0))</f>
        <v/>
      </c>
      <c r="AB1304">
        <f>IF(M1304&lt;&gt;1,"",IF(O1304&gt;=2,1,0))</f>
        <v/>
      </c>
      <c r="AC1304">
        <f>IF(M1304&lt;&gt;1,"",IF(OR(Q1304=999,Q1304=""),"",IF(OR(Q1304&lt;35,Q1304&gt;48),1,0)))</f>
        <v/>
      </c>
      <c r="AD1304">
        <f>IF(COUNT(AA1304:AC1304)&lt;3,"",SUM(AA1304:AC1304))</f>
        <v/>
      </c>
      <c r="AE1304">
        <f>IF(L1304&gt;=4,2,IF(L1304&gt;=2,1,0))</f>
        <v/>
      </c>
      <c r="AF1304">
        <f>IF(L1304&gt;=5,1,0)</f>
        <v/>
      </c>
      <c r="AG1304">
        <f>AE1304+AF1304</f>
        <v/>
      </c>
      <c r="AH1304" s="15">
        <f>IF(M1304&lt;&gt;1,"",IF(OR(R1304=-9,R1304=""),"",R1304))</f>
        <v/>
      </c>
      <c r="AI1304">
        <f>IF(M1304&lt;&gt;1,"",IF(OR(Q1304=999,Q1304=""),"",Q1304))</f>
        <v/>
      </c>
    </row>
    <row r="1305">
      <c r="A1305" t="inlineStr">
        <is>
          <t>TQRMNOP106915</t>
        </is>
      </c>
      <c r="B1305" t="n">
        <v>2025</v>
      </c>
      <c r="C1305" t="n">
        <v>1</v>
      </c>
      <c r="D1305" t="n">
        <v>41</v>
      </c>
      <c r="E1305" t="inlineStr">
        <is>
          <t>S</t>
        </is>
      </c>
      <c r="F1305" t="n">
        <v>8</v>
      </c>
      <c r="G1305" t="n">
        <v>678</v>
      </c>
      <c r="H1305" t="n">
        <v>3</v>
      </c>
      <c r="I1305" t="n">
        <v>1</v>
      </c>
      <c r="J1305" t="n">
        <v>26</v>
      </c>
      <c r="K1305" t="n">
        <v>1</v>
      </c>
      <c r="L1305" t="n">
        <v>5</v>
      </c>
      <c r="M1305" t="n">
        <v>1</v>
      </c>
      <c r="N1305" t="n">
        <v>2</v>
      </c>
      <c r="O1305" t="n">
        <v>1</v>
      </c>
      <c r="P1305" t="n">
        <v>1</v>
      </c>
      <c r="Q1305" t="n">
        <v>57</v>
      </c>
      <c r="R1305" s="15" t="n">
        <v>1781000</v>
      </c>
      <c r="S1305" s="15" t="n">
        <v>0</v>
      </c>
      <c r="T1305" s="15" t="n">
        <v>1781000</v>
      </c>
      <c r="U1305" s="15" t="n">
        <v>84800</v>
      </c>
      <c r="V1305">
        <f>IFERROR(VLOOKUP(D1305,Tablas_Equivalencia!$A$3:$B$8,2,FALSE),"Sin dato")</f>
        <v/>
      </c>
      <c r="W1305">
        <f>IFERROR(VLOOKUP(L1305,Tablas_Equivalencia!$D$3:$E$9,2,FALSE),"Sin dato")</f>
        <v/>
      </c>
      <c r="X1305">
        <f>IF(I1305=1,"Varón","Mujer")</f>
        <v/>
      </c>
      <c r="Y1305">
        <f>IFERROR(VLOOKUP(M1305,Tablas_Equivalencia!$G$3:$H$6,2,FALSE),"Sin dato")</f>
        <v/>
      </c>
      <c r="Z1305">
        <f>IF(J1305&lt;=24,"18-24","25-29")</f>
        <v/>
      </c>
      <c r="AA1305">
        <f>IF(M1305&lt;&gt;1,"",IF(P1305=2,1,0))</f>
        <v/>
      </c>
      <c r="AB1305">
        <f>IF(M1305&lt;&gt;1,"",IF(O1305&gt;=2,1,0))</f>
        <v/>
      </c>
      <c r="AC1305">
        <f>IF(M1305&lt;&gt;1,"",IF(OR(Q1305=999,Q1305=""),"",IF(OR(Q1305&lt;35,Q1305&gt;48),1,0)))</f>
        <v/>
      </c>
      <c r="AD1305">
        <f>IF(COUNT(AA1305:AC1305)&lt;3,"",SUM(AA1305:AC1305))</f>
        <v/>
      </c>
      <c r="AE1305">
        <f>IF(L1305&gt;=4,2,IF(L1305&gt;=2,1,0))</f>
        <v/>
      </c>
      <c r="AF1305">
        <f>IF(L1305&gt;=5,1,0)</f>
        <v/>
      </c>
      <c r="AG1305">
        <f>AE1305+AF1305</f>
        <v/>
      </c>
      <c r="AH1305" s="15">
        <f>IF(M1305&lt;&gt;1,"",IF(OR(R1305=-9,R1305=""),"",R1305))</f>
        <v/>
      </c>
      <c r="AI1305">
        <f>IF(M1305&lt;&gt;1,"",IF(OR(Q1305=999,Q1305=""),"",Q1305))</f>
        <v/>
      </c>
    </row>
    <row r="1306">
      <c r="A1306" t="inlineStr">
        <is>
          <t>TQRMNOP106916</t>
        </is>
      </c>
      <c r="B1306" t="n">
        <v>2025</v>
      </c>
      <c r="C1306" t="n">
        <v>1</v>
      </c>
      <c r="D1306" t="n">
        <v>40</v>
      </c>
      <c r="E1306" t="inlineStr">
        <is>
          <t>N</t>
        </is>
      </c>
      <c r="F1306" t="n">
        <v>22</v>
      </c>
      <c r="G1306" t="n">
        <v>1324</v>
      </c>
      <c r="H1306" t="n">
        <v>1</v>
      </c>
      <c r="I1306" t="n">
        <v>1</v>
      </c>
      <c r="J1306" t="n">
        <v>29</v>
      </c>
      <c r="K1306" t="n">
        <v>2</v>
      </c>
      <c r="L1306" t="n">
        <v>3</v>
      </c>
      <c r="M1306" t="n">
        <v>1</v>
      </c>
      <c r="N1306" t="n">
        <v>3</v>
      </c>
      <c r="O1306" t="n">
        <v>2</v>
      </c>
      <c r="P1306" t="n">
        <v>2</v>
      </c>
      <c r="Q1306" t="n">
        <v>24</v>
      </c>
      <c r="R1306" s="15" t="n">
        <v>214000</v>
      </c>
      <c r="S1306" s="15" t="n">
        <v>42000</v>
      </c>
      <c r="T1306" s="15" t="n">
        <v>256000</v>
      </c>
      <c r="U1306" s="15" t="n">
        <v>41600</v>
      </c>
      <c r="V1306">
        <f>IFERROR(VLOOKUP(D1306,Tablas_Equivalencia!$A$3:$B$8,2,FALSE),"Sin dato")</f>
        <v/>
      </c>
      <c r="W1306">
        <f>IFERROR(VLOOKUP(L1306,Tablas_Equivalencia!$D$3:$E$9,2,FALSE),"Sin dato")</f>
        <v/>
      </c>
      <c r="X1306">
        <f>IF(I1306=1,"Varón","Mujer")</f>
        <v/>
      </c>
      <c r="Y1306">
        <f>IFERROR(VLOOKUP(M1306,Tablas_Equivalencia!$G$3:$H$6,2,FALSE),"Sin dato")</f>
        <v/>
      </c>
      <c r="Z1306">
        <f>IF(J1306&lt;=24,"18-24","25-29")</f>
        <v/>
      </c>
      <c r="AA1306">
        <f>IF(M1306&lt;&gt;1,"",IF(P1306=2,1,0))</f>
        <v/>
      </c>
      <c r="AB1306">
        <f>IF(M1306&lt;&gt;1,"",IF(O1306&gt;=2,1,0))</f>
        <v/>
      </c>
      <c r="AC1306">
        <f>IF(M1306&lt;&gt;1,"",IF(OR(Q1306=999,Q1306=""),"",IF(OR(Q1306&lt;35,Q1306&gt;48),1,0)))</f>
        <v/>
      </c>
      <c r="AD1306">
        <f>IF(COUNT(AA1306:AC1306)&lt;3,"",SUM(AA1306:AC1306))</f>
        <v/>
      </c>
      <c r="AE1306">
        <f>IF(L1306&gt;=4,2,IF(L1306&gt;=2,1,0))</f>
        <v/>
      </c>
      <c r="AF1306">
        <f>IF(L1306&gt;=5,1,0)</f>
        <v/>
      </c>
      <c r="AG1306">
        <f>AE1306+AF1306</f>
        <v/>
      </c>
      <c r="AH1306" s="15">
        <f>IF(M1306&lt;&gt;1,"",IF(OR(R1306=-9,R1306=""),"",R1306))</f>
        <v/>
      </c>
      <c r="AI1306">
        <f>IF(M1306&lt;&gt;1,"",IF(OR(Q1306=999,Q1306=""),"",Q1306))</f>
        <v/>
      </c>
    </row>
    <row r="1307">
      <c r="A1307" t="inlineStr">
        <is>
          <t>TQRMNOP106930</t>
        </is>
      </c>
      <c r="B1307" t="n">
        <v>2025</v>
      </c>
      <c r="C1307" t="n">
        <v>1</v>
      </c>
      <c r="D1307" t="n">
        <v>42</v>
      </c>
      <c r="E1307" t="inlineStr">
        <is>
          <t>S</t>
        </is>
      </c>
      <c r="F1307" t="n">
        <v>10</v>
      </c>
      <c r="G1307" t="n">
        <v>1170</v>
      </c>
      <c r="H1307" t="n">
        <v>1</v>
      </c>
      <c r="I1307" t="n">
        <v>1</v>
      </c>
      <c r="J1307" t="n">
        <v>26</v>
      </c>
      <c r="K1307" t="n">
        <v>1</v>
      </c>
      <c r="L1307" t="n">
        <v>5</v>
      </c>
      <c r="M1307" t="n">
        <v>1</v>
      </c>
      <c r="N1307" t="n">
        <v>2</v>
      </c>
      <c r="O1307" t="n">
        <v>2</v>
      </c>
      <c r="P1307" t="n">
        <v>2</v>
      </c>
      <c r="Q1307" t="n">
        <v>36</v>
      </c>
      <c r="R1307" s="15" t="n">
        <v>499000</v>
      </c>
      <c r="S1307" s="15" t="n">
        <v>0</v>
      </c>
      <c r="T1307" s="15" t="n">
        <v>499000</v>
      </c>
      <c r="U1307" s="15" t="n">
        <v>73500</v>
      </c>
      <c r="V1307">
        <f>IFERROR(VLOOKUP(D1307,Tablas_Equivalencia!$A$3:$B$8,2,FALSE),"Sin dato")</f>
        <v/>
      </c>
      <c r="W1307">
        <f>IFERROR(VLOOKUP(L1307,Tablas_Equivalencia!$D$3:$E$9,2,FALSE),"Sin dato")</f>
        <v/>
      </c>
      <c r="X1307">
        <f>IF(I1307=1,"Varón","Mujer")</f>
        <v/>
      </c>
      <c r="Y1307">
        <f>IFERROR(VLOOKUP(M1307,Tablas_Equivalencia!$G$3:$H$6,2,FALSE),"Sin dato")</f>
        <v/>
      </c>
      <c r="Z1307">
        <f>IF(J1307&lt;=24,"18-24","25-29")</f>
        <v/>
      </c>
      <c r="AA1307">
        <f>IF(M1307&lt;&gt;1,"",IF(P1307=2,1,0))</f>
        <v/>
      </c>
      <c r="AB1307">
        <f>IF(M1307&lt;&gt;1,"",IF(O1307&gt;=2,1,0))</f>
        <v/>
      </c>
      <c r="AC1307">
        <f>IF(M1307&lt;&gt;1,"",IF(OR(Q1307=999,Q1307=""),"",IF(OR(Q1307&lt;35,Q1307&gt;48),1,0)))</f>
        <v/>
      </c>
      <c r="AD1307">
        <f>IF(COUNT(AA1307:AC1307)&lt;3,"",SUM(AA1307:AC1307))</f>
        <v/>
      </c>
      <c r="AE1307">
        <f>IF(L1307&gt;=4,2,IF(L1307&gt;=2,1,0))</f>
        <v/>
      </c>
      <c r="AF1307">
        <f>IF(L1307&gt;=5,1,0)</f>
        <v/>
      </c>
      <c r="AG1307">
        <f>AE1307+AF1307</f>
        <v/>
      </c>
      <c r="AH1307" s="15">
        <f>IF(M1307&lt;&gt;1,"",IF(OR(R1307=-9,R1307=""),"",R1307))</f>
        <v/>
      </c>
      <c r="AI1307">
        <f>IF(M1307&lt;&gt;1,"",IF(OR(Q1307=999,Q1307=""),"",Q1307))</f>
        <v/>
      </c>
    </row>
    <row r="1308">
      <c r="A1308" t="inlineStr">
        <is>
          <t>TQRMNOP106932</t>
        </is>
      </c>
      <c r="B1308" t="n">
        <v>2025</v>
      </c>
      <c r="C1308" t="n">
        <v>1</v>
      </c>
      <c r="D1308" t="n">
        <v>1</v>
      </c>
      <c r="E1308" t="inlineStr">
        <is>
          <t>S</t>
        </is>
      </c>
      <c r="F1308" t="n">
        <v>33</v>
      </c>
      <c r="G1308" t="n">
        <v>445</v>
      </c>
      <c r="H1308" t="n">
        <v>3</v>
      </c>
      <c r="I1308" t="n">
        <v>2</v>
      </c>
      <c r="J1308" t="n">
        <v>27</v>
      </c>
      <c r="K1308" t="n">
        <v>2</v>
      </c>
      <c r="L1308" t="n">
        <v>4</v>
      </c>
      <c r="M1308" t="n">
        <v>3</v>
      </c>
      <c r="R1308" s="15" t="n">
        <v>0</v>
      </c>
      <c r="S1308" s="15" t="n">
        <v>0</v>
      </c>
      <c r="T1308" s="15" t="n">
        <v>0</v>
      </c>
      <c r="U1308" s="15" t="n">
        <v>111200</v>
      </c>
      <c r="V1308">
        <f>IFERROR(VLOOKUP(D1308,Tablas_Equivalencia!$A$3:$B$8,2,FALSE),"Sin dato")</f>
        <v/>
      </c>
      <c r="W1308">
        <f>IFERROR(VLOOKUP(L1308,Tablas_Equivalencia!$D$3:$E$9,2,FALSE),"Sin dato")</f>
        <v/>
      </c>
      <c r="X1308">
        <f>IF(I1308=1,"Varón","Mujer")</f>
        <v/>
      </c>
      <c r="Y1308">
        <f>IFERROR(VLOOKUP(M1308,Tablas_Equivalencia!$G$3:$H$6,2,FALSE),"Sin dato")</f>
        <v/>
      </c>
      <c r="Z1308">
        <f>IF(J1308&lt;=24,"18-24","25-29")</f>
        <v/>
      </c>
      <c r="AA1308">
        <f>IF(M1308&lt;&gt;1,"",IF(P1308=2,1,0))</f>
        <v/>
      </c>
      <c r="AB1308">
        <f>IF(M1308&lt;&gt;1,"",IF(O1308&gt;=2,1,0))</f>
        <v/>
      </c>
      <c r="AC1308">
        <f>IF(M1308&lt;&gt;1,"",IF(OR(Q1308=999,Q1308=""),"",IF(OR(Q1308&lt;35,Q1308&gt;48),1,0)))</f>
        <v/>
      </c>
      <c r="AD1308">
        <f>IF(COUNT(AA1308:AC1308)&lt;3,"",SUM(AA1308:AC1308))</f>
        <v/>
      </c>
      <c r="AE1308">
        <f>IF(L1308&gt;=4,2,IF(L1308&gt;=2,1,0))</f>
        <v/>
      </c>
      <c r="AF1308">
        <f>IF(L1308&gt;=5,1,0)</f>
        <v/>
      </c>
      <c r="AG1308">
        <f>AE1308+AF1308</f>
        <v/>
      </c>
      <c r="AH1308" s="15">
        <f>IF(M1308&lt;&gt;1,"",IF(OR(R1308=-9,R1308=""),"",R1308))</f>
        <v/>
      </c>
      <c r="AI1308">
        <f>IF(M1308&lt;&gt;1,"",IF(OR(Q1308=999,Q1308=""),"",Q1308))</f>
        <v/>
      </c>
    </row>
    <row r="1309">
      <c r="A1309" t="inlineStr">
        <is>
          <t>TQRMNOP106935</t>
        </is>
      </c>
      <c r="B1309" t="n">
        <v>2025</v>
      </c>
      <c r="C1309" t="n">
        <v>1</v>
      </c>
      <c r="D1309" t="n">
        <v>1</v>
      </c>
      <c r="E1309" t="inlineStr">
        <is>
          <t>S</t>
        </is>
      </c>
      <c r="F1309" t="n">
        <v>33</v>
      </c>
      <c r="G1309" t="n">
        <v>1020</v>
      </c>
      <c r="H1309" t="n">
        <v>2</v>
      </c>
      <c r="I1309" t="n">
        <v>1</v>
      </c>
      <c r="J1309" t="n">
        <v>21</v>
      </c>
      <c r="K1309" t="n">
        <v>2</v>
      </c>
      <c r="L1309" t="n">
        <v>5</v>
      </c>
      <c r="M1309" t="n">
        <v>1</v>
      </c>
      <c r="N1309" t="n">
        <v>3</v>
      </c>
      <c r="O1309" t="n">
        <v>1</v>
      </c>
      <c r="P1309" t="n">
        <v>1</v>
      </c>
      <c r="Q1309" t="n">
        <v>41</v>
      </c>
      <c r="R1309" s="15" t="n">
        <v>593000</v>
      </c>
      <c r="S1309" s="15" t="n">
        <v>0</v>
      </c>
      <c r="T1309" s="15" t="n">
        <v>593000</v>
      </c>
      <c r="U1309" s="15" t="n">
        <v>233800</v>
      </c>
      <c r="V1309">
        <f>IFERROR(VLOOKUP(D1309,Tablas_Equivalencia!$A$3:$B$8,2,FALSE),"Sin dato")</f>
        <v/>
      </c>
      <c r="W1309">
        <f>IFERROR(VLOOKUP(L1309,Tablas_Equivalencia!$D$3:$E$9,2,FALSE),"Sin dato")</f>
        <v/>
      </c>
      <c r="X1309">
        <f>IF(I1309=1,"Varón","Mujer")</f>
        <v/>
      </c>
      <c r="Y1309">
        <f>IFERROR(VLOOKUP(M1309,Tablas_Equivalencia!$G$3:$H$6,2,FALSE),"Sin dato")</f>
        <v/>
      </c>
      <c r="Z1309">
        <f>IF(J1309&lt;=24,"18-24","25-29")</f>
        <v/>
      </c>
      <c r="AA1309">
        <f>IF(M1309&lt;&gt;1,"",IF(P1309=2,1,0))</f>
        <v/>
      </c>
      <c r="AB1309">
        <f>IF(M1309&lt;&gt;1,"",IF(O1309&gt;=2,1,0))</f>
        <v/>
      </c>
      <c r="AC1309">
        <f>IF(M1309&lt;&gt;1,"",IF(OR(Q1309=999,Q1309=""),"",IF(OR(Q1309&lt;35,Q1309&gt;48),1,0)))</f>
        <v/>
      </c>
      <c r="AD1309">
        <f>IF(COUNT(AA1309:AC1309)&lt;3,"",SUM(AA1309:AC1309))</f>
        <v/>
      </c>
      <c r="AE1309">
        <f>IF(L1309&gt;=4,2,IF(L1309&gt;=2,1,0))</f>
        <v/>
      </c>
      <c r="AF1309">
        <f>IF(L1309&gt;=5,1,0)</f>
        <v/>
      </c>
      <c r="AG1309">
        <f>AE1309+AF1309</f>
        <v/>
      </c>
      <c r="AH1309" s="15">
        <f>IF(M1309&lt;&gt;1,"",IF(OR(R1309=-9,R1309=""),"",R1309))</f>
        <v/>
      </c>
      <c r="AI1309">
        <f>IF(M1309&lt;&gt;1,"",IF(OR(Q1309=999,Q1309=""),"",Q1309))</f>
        <v/>
      </c>
    </row>
    <row r="1310">
      <c r="A1310" t="inlineStr">
        <is>
          <t>TQRMNOP106939</t>
        </is>
      </c>
      <c r="B1310" t="n">
        <v>2025</v>
      </c>
      <c r="C1310" t="n">
        <v>1</v>
      </c>
      <c r="D1310" t="n">
        <v>43</v>
      </c>
      <c r="E1310" t="inlineStr">
        <is>
          <t>S</t>
        </is>
      </c>
      <c r="F1310" t="n">
        <v>19</v>
      </c>
      <c r="G1310" t="n">
        <v>1522</v>
      </c>
      <c r="H1310" t="n">
        <v>10</v>
      </c>
      <c r="I1310" t="n">
        <v>1</v>
      </c>
      <c r="J1310" t="n">
        <v>22</v>
      </c>
      <c r="K1310" t="n">
        <v>2</v>
      </c>
      <c r="L1310" t="n">
        <v>3</v>
      </c>
      <c r="M1310" t="n">
        <v>3</v>
      </c>
      <c r="R1310" s="15" t="n">
        <v>0</v>
      </c>
      <c r="S1310" s="15" t="n">
        <v>98000</v>
      </c>
      <c r="T1310" s="15" t="n">
        <v>98000</v>
      </c>
      <c r="U1310" s="15" t="n">
        <v>177400</v>
      </c>
      <c r="V1310">
        <f>IFERROR(VLOOKUP(D1310,Tablas_Equivalencia!$A$3:$B$8,2,FALSE),"Sin dato")</f>
        <v/>
      </c>
      <c r="W1310">
        <f>IFERROR(VLOOKUP(L1310,Tablas_Equivalencia!$D$3:$E$9,2,FALSE),"Sin dato")</f>
        <v/>
      </c>
      <c r="X1310">
        <f>IF(I1310=1,"Varón","Mujer")</f>
        <v/>
      </c>
      <c r="Y1310">
        <f>IFERROR(VLOOKUP(M1310,Tablas_Equivalencia!$G$3:$H$6,2,FALSE),"Sin dato")</f>
        <v/>
      </c>
      <c r="Z1310">
        <f>IF(J1310&lt;=24,"18-24","25-29")</f>
        <v/>
      </c>
      <c r="AA1310">
        <f>IF(M1310&lt;&gt;1,"",IF(P1310=2,1,0))</f>
        <v/>
      </c>
      <c r="AB1310">
        <f>IF(M1310&lt;&gt;1,"",IF(O1310&gt;=2,1,0))</f>
        <v/>
      </c>
      <c r="AC1310">
        <f>IF(M1310&lt;&gt;1,"",IF(OR(Q1310=999,Q1310=""),"",IF(OR(Q1310&lt;35,Q1310&gt;48),1,0)))</f>
        <v/>
      </c>
      <c r="AD1310">
        <f>IF(COUNT(AA1310:AC1310)&lt;3,"",SUM(AA1310:AC1310))</f>
        <v/>
      </c>
      <c r="AE1310">
        <f>IF(L1310&gt;=4,2,IF(L1310&gt;=2,1,0))</f>
        <v/>
      </c>
      <c r="AF1310">
        <f>IF(L1310&gt;=5,1,0)</f>
        <v/>
      </c>
      <c r="AG1310">
        <f>AE1310+AF1310</f>
        <v/>
      </c>
      <c r="AH1310" s="15">
        <f>IF(M1310&lt;&gt;1,"",IF(OR(R1310=-9,R1310=""),"",R1310))</f>
        <v/>
      </c>
      <c r="AI1310">
        <f>IF(M1310&lt;&gt;1,"",IF(OR(Q1310=999,Q1310=""),"",Q1310))</f>
        <v/>
      </c>
    </row>
    <row r="1311">
      <c r="A1311" t="inlineStr">
        <is>
          <t>TQRMNOP106942</t>
        </is>
      </c>
      <c r="B1311" t="n">
        <v>2025</v>
      </c>
      <c r="C1311" t="n">
        <v>1</v>
      </c>
      <c r="D1311" t="n">
        <v>44</v>
      </c>
      <c r="E1311" t="inlineStr">
        <is>
          <t>N</t>
        </is>
      </c>
      <c r="F1311" t="n">
        <v>14</v>
      </c>
      <c r="G1311" t="n">
        <v>1336</v>
      </c>
      <c r="H1311" t="n">
        <v>3</v>
      </c>
      <c r="I1311" t="n">
        <v>2</v>
      </c>
      <c r="J1311" t="n">
        <v>27</v>
      </c>
      <c r="K1311" t="n">
        <v>2</v>
      </c>
      <c r="L1311" t="n">
        <v>6</v>
      </c>
      <c r="M1311" t="n">
        <v>2</v>
      </c>
      <c r="R1311" s="15" t="n">
        <v>0</v>
      </c>
      <c r="S1311" s="15" t="n">
        <v>0</v>
      </c>
      <c r="T1311" s="15" t="n">
        <v>0</v>
      </c>
      <c r="U1311" s="15" t="n">
        <v>180700</v>
      </c>
      <c r="V1311">
        <f>IFERROR(VLOOKUP(D1311,Tablas_Equivalencia!$A$3:$B$8,2,FALSE),"Sin dato")</f>
        <v/>
      </c>
      <c r="W1311">
        <f>IFERROR(VLOOKUP(L1311,Tablas_Equivalencia!$D$3:$E$9,2,FALSE),"Sin dato")</f>
        <v/>
      </c>
      <c r="X1311">
        <f>IF(I1311=1,"Varón","Mujer")</f>
        <v/>
      </c>
      <c r="Y1311">
        <f>IFERROR(VLOOKUP(M1311,Tablas_Equivalencia!$G$3:$H$6,2,FALSE),"Sin dato")</f>
        <v/>
      </c>
      <c r="Z1311">
        <f>IF(J1311&lt;=24,"18-24","25-29")</f>
        <v/>
      </c>
      <c r="AA1311">
        <f>IF(M1311&lt;&gt;1,"",IF(P1311=2,1,0))</f>
        <v/>
      </c>
      <c r="AB1311">
        <f>IF(M1311&lt;&gt;1,"",IF(O1311&gt;=2,1,0))</f>
        <v/>
      </c>
      <c r="AC1311">
        <f>IF(M1311&lt;&gt;1,"",IF(OR(Q1311=999,Q1311=""),"",IF(OR(Q1311&lt;35,Q1311&gt;48),1,0)))</f>
        <v/>
      </c>
      <c r="AD1311">
        <f>IF(COUNT(AA1311:AC1311)&lt;3,"",SUM(AA1311:AC1311))</f>
        <v/>
      </c>
      <c r="AE1311">
        <f>IF(L1311&gt;=4,2,IF(L1311&gt;=2,1,0))</f>
        <v/>
      </c>
      <c r="AF1311">
        <f>IF(L1311&gt;=5,1,0)</f>
        <v/>
      </c>
      <c r="AG1311">
        <f>AE1311+AF1311</f>
        <v/>
      </c>
      <c r="AH1311" s="15">
        <f>IF(M1311&lt;&gt;1,"",IF(OR(R1311=-9,R1311=""),"",R1311))</f>
        <v/>
      </c>
      <c r="AI1311">
        <f>IF(M1311&lt;&gt;1,"",IF(OR(Q1311=999,Q1311=""),"",Q1311))</f>
        <v/>
      </c>
    </row>
    <row r="1312">
      <c r="A1312" t="inlineStr">
        <is>
          <t>TQRMNOP106947</t>
        </is>
      </c>
      <c r="B1312" t="n">
        <v>2025</v>
      </c>
      <c r="C1312" t="n">
        <v>1</v>
      </c>
      <c r="D1312" t="n">
        <v>40</v>
      </c>
      <c r="E1312" t="inlineStr">
        <is>
          <t>N</t>
        </is>
      </c>
      <c r="F1312" t="n">
        <v>9</v>
      </c>
      <c r="G1312" t="n">
        <v>458</v>
      </c>
      <c r="H1312" t="n">
        <v>3</v>
      </c>
      <c r="I1312" t="n">
        <v>1</v>
      </c>
      <c r="J1312" t="n">
        <v>29</v>
      </c>
      <c r="K1312" t="n">
        <v>2</v>
      </c>
      <c r="L1312" t="n">
        <v>6</v>
      </c>
      <c r="M1312" t="n">
        <v>1</v>
      </c>
      <c r="N1312" t="n">
        <v>1</v>
      </c>
      <c r="O1312" t="n">
        <v>2</v>
      </c>
      <c r="P1312" t="n">
        <v>2</v>
      </c>
      <c r="Q1312" t="n">
        <v>40</v>
      </c>
      <c r="R1312" s="15" t="n">
        <v>553000</v>
      </c>
      <c r="S1312" s="15" t="n">
        <v>0</v>
      </c>
      <c r="T1312" s="15" t="n">
        <v>553000</v>
      </c>
      <c r="U1312" s="15" t="n">
        <v>130700</v>
      </c>
      <c r="V1312">
        <f>IFERROR(VLOOKUP(D1312,Tablas_Equivalencia!$A$3:$B$8,2,FALSE),"Sin dato")</f>
        <v/>
      </c>
      <c r="W1312">
        <f>IFERROR(VLOOKUP(L1312,Tablas_Equivalencia!$D$3:$E$9,2,FALSE),"Sin dato")</f>
        <v/>
      </c>
      <c r="X1312">
        <f>IF(I1312=1,"Varón","Mujer")</f>
        <v/>
      </c>
      <c r="Y1312">
        <f>IFERROR(VLOOKUP(M1312,Tablas_Equivalencia!$G$3:$H$6,2,FALSE),"Sin dato")</f>
        <v/>
      </c>
      <c r="Z1312">
        <f>IF(J1312&lt;=24,"18-24","25-29")</f>
        <v/>
      </c>
      <c r="AA1312">
        <f>IF(M1312&lt;&gt;1,"",IF(P1312=2,1,0))</f>
        <v/>
      </c>
      <c r="AB1312">
        <f>IF(M1312&lt;&gt;1,"",IF(O1312&gt;=2,1,0))</f>
        <v/>
      </c>
      <c r="AC1312">
        <f>IF(M1312&lt;&gt;1,"",IF(OR(Q1312=999,Q1312=""),"",IF(OR(Q1312&lt;35,Q1312&gt;48),1,0)))</f>
        <v/>
      </c>
      <c r="AD1312">
        <f>IF(COUNT(AA1312:AC1312)&lt;3,"",SUM(AA1312:AC1312))</f>
        <v/>
      </c>
      <c r="AE1312">
        <f>IF(L1312&gt;=4,2,IF(L1312&gt;=2,1,0))</f>
        <v/>
      </c>
      <c r="AF1312">
        <f>IF(L1312&gt;=5,1,0)</f>
        <v/>
      </c>
      <c r="AG1312">
        <f>AE1312+AF1312</f>
        <v/>
      </c>
      <c r="AH1312" s="15">
        <f>IF(M1312&lt;&gt;1,"",IF(OR(R1312=-9,R1312=""),"",R1312))</f>
        <v/>
      </c>
      <c r="AI1312">
        <f>IF(M1312&lt;&gt;1,"",IF(OR(Q1312=999,Q1312=""),"",Q1312))</f>
        <v/>
      </c>
    </row>
    <row r="1313">
      <c r="A1313" t="inlineStr">
        <is>
          <t>TQRMNOP106949</t>
        </is>
      </c>
      <c r="B1313" t="n">
        <v>2025</v>
      </c>
      <c r="C1313" t="n">
        <v>1</v>
      </c>
      <c r="D1313" t="n">
        <v>42</v>
      </c>
      <c r="E1313" t="inlineStr">
        <is>
          <t>N</t>
        </is>
      </c>
      <c r="F1313" t="n">
        <v>25</v>
      </c>
      <c r="G1313" t="n">
        <v>1230</v>
      </c>
      <c r="H1313" t="n">
        <v>1</v>
      </c>
      <c r="I1313" t="n">
        <v>2</v>
      </c>
      <c r="J1313" t="n">
        <v>24</v>
      </c>
      <c r="K1313" t="n">
        <v>1</v>
      </c>
      <c r="L1313" t="n">
        <v>5</v>
      </c>
      <c r="M1313" t="n">
        <v>3</v>
      </c>
      <c r="R1313" s="15" t="n">
        <v>0</v>
      </c>
      <c r="S1313" s="15" t="n">
        <v>0</v>
      </c>
      <c r="T1313" s="15" t="n">
        <v>0</v>
      </c>
      <c r="U1313" s="15" t="n">
        <v>73100</v>
      </c>
      <c r="V1313">
        <f>IFERROR(VLOOKUP(D1313,Tablas_Equivalencia!$A$3:$B$8,2,FALSE),"Sin dato")</f>
        <v/>
      </c>
      <c r="W1313">
        <f>IFERROR(VLOOKUP(L1313,Tablas_Equivalencia!$D$3:$E$9,2,FALSE),"Sin dato")</f>
        <v/>
      </c>
      <c r="X1313">
        <f>IF(I1313=1,"Varón","Mujer")</f>
        <v/>
      </c>
      <c r="Y1313">
        <f>IFERROR(VLOOKUP(M1313,Tablas_Equivalencia!$G$3:$H$6,2,FALSE),"Sin dato")</f>
        <v/>
      </c>
      <c r="Z1313">
        <f>IF(J1313&lt;=24,"18-24","25-29")</f>
        <v/>
      </c>
      <c r="AA1313">
        <f>IF(M1313&lt;&gt;1,"",IF(P1313=2,1,0))</f>
        <v/>
      </c>
      <c r="AB1313">
        <f>IF(M1313&lt;&gt;1,"",IF(O1313&gt;=2,1,0))</f>
        <v/>
      </c>
      <c r="AC1313">
        <f>IF(M1313&lt;&gt;1,"",IF(OR(Q1313=999,Q1313=""),"",IF(OR(Q1313&lt;35,Q1313&gt;48),1,0)))</f>
        <v/>
      </c>
      <c r="AD1313">
        <f>IF(COUNT(AA1313:AC1313)&lt;3,"",SUM(AA1313:AC1313))</f>
        <v/>
      </c>
      <c r="AE1313">
        <f>IF(L1313&gt;=4,2,IF(L1313&gt;=2,1,0))</f>
        <v/>
      </c>
      <c r="AF1313">
        <f>IF(L1313&gt;=5,1,0)</f>
        <v/>
      </c>
      <c r="AG1313">
        <f>AE1313+AF1313</f>
        <v/>
      </c>
      <c r="AH1313" s="15">
        <f>IF(M1313&lt;&gt;1,"",IF(OR(R1313=-9,R1313=""),"",R1313))</f>
        <v/>
      </c>
      <c r="AI1313">
        <f>IF(M1313&lt;&gt;1,"",IF(OR(Q1313=999,Q1313=""),"",Q1313))</f>
        <v/>
      </c>
    </row>
    <row r="1314">
      <c r="A1314" t="inlineStr">
        <is>
          <t>TQRMNOP106951</t>
        </is>
      </c>
      <c r="B1314" t="n">
        <v>2025</v>
      </c>
      <c r="C1314" t="n">
        <v>1</v>
      </c>
      <c r="D1314" t="n">
        <v>41</v>
      </c>
      <c r="E1314" t="inlineStr">
        <is>
          <t>N</t>
        </is>
      </c>
      <c r="F1314" t="n">
        <v>12</v>
      </c>
      <c r="G1314" t="n">
        <v>1225</v>
      </c>
      <c r="H1314" t="n">
        <v>3</v>
      </c>
      <c r="I1314" t="n">
        <v>2</v>
      </c>
      <c r="J1314" t="n">
        <v>27</v>
      </c>
      <c r="K1314" t="n">
        <v>2</v>
      </c>
      <c r="L1314" t="n">
        <v>6</v>
      </c>
      <c r="M1314" t="n">
        <v>3</v>
      </c>
      <c r="R1314" s="15" t="n">
        <v>0</v>
      </c>
      <c r="S1314" s="15" t="n">
        <v>0</v>
      </c>
      <c r="T1314" s="15" t="n">
        <v>0</v>
      </c>
      <c r="U1314" s="15" t="n">
        <v>90100</v>
      </c>
      <c r="V1314">
        <f>IFERROR(VLOOKUP(D1314,Tablas_Equivalencia!$A$3:$B$8,2,FALSE),"Sin dato")</f>
        <v/>
      </c>
      <c r="W1314">
        <f>IFERROR(VLOOKUP(L1314,Tablas_Equivalencia!$D$3:$E$9,2,FALSE),"Sin dato")</f>
        <v/>
      </c>
      <c r="X1314">
        <f>IF(I1314=1,"Varón","Mujer")</f>
        <v/>
      </c>
      <c r="Y1314">
        <f>IFERROR(VLOOKUP(M1314,Tablas_Equivalencia!$G$3:$H$6,2,FALSE),"Sin dato")</f>
        <v/>
      </c>
      <c r="Z1314">
        <f>IF(J1314&lt;=24,"18-24","25-29")</f>
        <v/>
      </c>
      <c r="AA1314">
        <f>IF(M1314&lt;&gt;1,"",IF(P1314=2,1,0))</f>
        <v/>
      </c>
      <c r="AB1314">
        <f>IF(M1314&lt;&gt;1,"",IF(O1314&gt;=2,1,0))</f>
        <v/>
      </c>
      <c r="AC1314">
        <f>IF(M1314&lt;&gt;1,"",IF(OR(Q1314=999,Q1314=""),"",IF(OR(Q1314&lt;35,Q1314&gt;48),1,0)))</f>
        <v/>
      </c>
      <c r="AD1314">
        <f>IF(COUNT(AA1314:AC1314)&lt;3,"",SUM(AA1314:AC1314))</f>
        <v/>
      </c>
      <c r="AE1314">
        <f>IF(L1314&gt;=4,2,IF(L1314&gt;=2,1,0))</f>
        <v/>
      </c>
      <c r="AF1314">
        <f>IF(L1314&gt;=5,1,0)</f>
        <v/>
      </c>
      <c r="AG1314">
        <f>AE1314+AF1314</f>
        <v/>
      </c>
      <c r="AH1314" s="15">
        <f>IF(M1314&lt;&gt;1,"",IF(OR(R1314=-9,R1314=""),"",R1314))</f>
        <v/>
      </c>
      <c r="AI1314">
        <f>IF(M1314&lt;&gt;1,"",IF(OR(Q1314=999,Q1314=""),"",Q1314))</f>
        <v/>
      </c>
    </row>
    <row r="1315">
      <c r="A1315" t="inlineStr">
        <is>
          <t>TQRMNOP106956</t>
        </is>
      </c>
      <c r="B1315" t="n">
        <v>2025</v>
      </c>
      <c r="C1315" t="n">
        <v>1</v>
      </c>
      <c r="D1315" t="n">
        <v>43</v>
      </c>
      <c r="E1315" t="inlineStr">
        <is>
          <t>S</t>
        </is>
      </c>
      <c r="F1315" t="n">
        <v>17</v>
      </c>
      <c r="G1315" t="n">
        <v>663</v>
      </c>
      <c r="H1315" t="n">
        <v>3</v>
      </c>
      <c r="I1315" t="n">
        <v>1</v>
      </c>
      <c r="J1315" t="n">
        <v>25</v>
      </c>
      <c r="K1315" t="n">
        <v>2</v>
      </c>
      <c r="L1315" t="n">
        <v>4</v>
      </c>
      <c r="M1315" t="n">
        <v>1</v>
      </c>
      <c r="N1315" t="n">
        <v>3</v>
      </c>
      <c r="O1315" t="n">
        <v>1</v>
      </c>
      <c r="P1315" t="n">
        <v>1</v>
      </c>
      <c r="Q1315" t="n">
        <v>12</v>
      </c>
      <c r="R1315" s="15" t="n">
        <v>471000</v>
      </c>
      <c r="S1315" s="15" t="n">
        <v>0</v>
      </c>
      <c r="T1315" s="15" t="n">
        <v>471000</v>
      </c>
      <c r="U1315" s="15" t="n">
        <v>186400</v>
      </c>
      <c r="V1315">
        <f>IFERROR(VLOOKUP(D1315,Tablas_Equivalencia!$A$3:$B$8,2,FALSE),"Sin dato")</f>
        <v/>
      </c>
      <c r="W1315">
        <f>IFERROR(VLOOKUP(L1315,Tablas_Equivalencia!$D$3:$E$9,2,FALSE),"Sin dato")</f>
        <v/>
      </c>
      <c r="X1315">
        <f>IF(I1315=1,"Varón","Mujer")</f>
        <v/>
      </c>
      <c r="Y1315">
        <f>IFERROR(VLOOKUP(M1315,Tablas_Equivalencia!$G$3:$H$6,2,FALSE),"Sin dato")</f>
        <v/>
      </c>
      <c r="Z1315">
        <f>IF(J1315&lt;=24,"18-24","25-29")</f>
        <v/>
      </c>
      <c r="AA1315">
        <f>IF(M1315&lt;&gt;1,"",IF(P1315=2,1,0))</f>
        <v/>
      </c>
      <c r="AB1315">
        <f>IF(M1315&lt;&gt;1,"",IF(O1315&gt;=2,1,0))</f>
        <v/>
      </c>
      <c r="AC1315">
        <f>IF(M1315&lt;&gt;1,"",IF(OR(Q1315=999,Q1315=""),"",IF(OR(Q1315&lt;35,Q1315&gt;48),1,0)))</f>
        <v/>
      </c>
      <c r="AD1315">
        <f>IF(COUNT(AA1315:AC1315)&lt;3,"",SUM(AA1315:AC1315))</f>
        <v/>
      </c>
      <c r="AE1315">
        <f>IF(L1315&gt;=4,2,IF(L1315&gt;=2,1,0))</f>
        <v/>
      </c>
      <c r="AF1315">
        <f>IF(L1315&gt;=5,1,0)</f>
        <v/>
      </c>
      <c r="AG1315">
        <f>AE1315+AF1315</f>
        <v/>
      </c>
      <c r="AH1315" s="15">
        <f>IF(M1315&lt;&gt;1,"",IF(OR(R1315=-9,R1315=""),"",R1315))</f>
        <v/>
      </c>
      <c r="AI1315">
        <f>IF(M1315&lt;&gt;1,"",IF(OR(Q1315=999,Q1315=""),"",Q1315))</f>
        <v/>
      </c>
    </row>
    <row r="1316">
      <c r="A1316" t="inlineStr">
        <is>
          <t>TQRMNOP106960</t>
        </is>
      </c>
      <c r="B1316" t="n">
        <v>2025</v>
      </c>
      <c r="C1316" t="n">
        <v>1</v>
      </c>
      <c r="D1316" t="n">
        <v>44</v>
      </c>
      <c r="E1316" t="inlineStr">
        <is>
          <t>S</t>
        </is>
      </c>
      <c r="F1316" t="n">
        <v>13</v>
      </c>
      <c r="G1316" t="n">
        <v>1251</v>
      </c>
      <c r="H1316" t="n">
        <v>2</v>
      </c>
      <c r="I1316" t="n">
        <v>1</v>
      </c>
      <c r="J1316" t="n">
        <v>23</v>
      </c>
      <c r="K1316" t="n">
        <v>1</v>
      </c>
      <c r="L1316" t="n">
        <v>5</v>
      </c>
      <c r="M1316" t="n">
        <v>3</v>
      </c>
      <c r="R1316" s="15" t="n">
        <v>0</v>
      </c>
      <c r="S1316" s="15" t="n">
        <v>0</v>
      </c>
      <c r="T1316" s="15" t="n">
        <v>0</v>
      </c>
      <c r="U1316" s="15" t="n">
        <v>153500</v>
      </c>
      <c r="V1316">
        <f>IFERROR(VLOOKUP(D1316,Tablas_Equivalencia!$A$3:$B$8,2,FALSE),"Sin dato")</f>
        <v/>
      </c>
      <c r="W1316">
        <f>IFERROR(VLOOKUP(L1316,Tablas_Equivalencia!$D$3:$E$9,2,FALSE),"Sin dato")</f>
        <v/>
      </c>
      <c r="X1316">
        <f>IF(I1316=1,"Varón","Mujer")</f>
        <v/>
      </c>
      <c r="Y1316">
        <f>IFERROR(VLOOKUP(M1316,Tablas_Equivalencia!$G$3:$H$6,2,FALSE),"Sin dato")</f>
        <v/>
      </c>
      <c r="Z1316">
        <f>IF(J1316&lt;=24,"18-24","25-29")</f>
        <v/>
      </c>
      <c r="AA1316">
        <f>IF(M1316&lt;&gt;1,"",IF(P1316=2,1,0))</f>
        <v/>
      </c>
      <c r="AB1316">
        <f>IF(M1316&lt;&gt;1,"",IF(O1316&gt;=2,1,0))</f>
        <v/>
      </c>
      <c r="AC1316">
        <f>IF(M1316&lt;&gt;1,"",IF(OR(Q1316=999,Q1316=""),"",IF(OR(Q1316&lt;35,Q1316&gt;48),1,0)))</f>
        <v/>
      </c>
      <c r="AD1316">
        <f>IF(COUNT(AA1316:AC1316)&lt;3,"",SUM(AA1316:AC1316))</f>
        <v/>
      </c>
      <c r="AE1316">
        <f>IF(L1316&gt;=4,2,IF(L1316&gt;=2,1,0))</f>
        <v/>
      </c>
      <c r="AF1316">
        <f>IF(L1316&gt;=5,1,0)</f>
        <v/>
      </c>
      <c r="AG1316">
        <f>AE1316+AF1316</f>
        <v/>
      </c>
      <c r="AH1316" s="15">
        <f>IF(M1316&lt;&gt;1,"",IF(OR(R1316=-9,R1316=""),"",R1316))</f>
        <v/>
      </c>
      <c r="AI1316">
        <f>IF(M1316&lt;&gt;1,"",IF(OR(Q1316=999,Q1316=""),"",Q1316))</f>
        <v/>
      </c>
    </row>
    <row r="1317">
      <c r="A1317" t="inlineStr">
        <is>
          <t>TQRMNOP106964</t>
        </is>
      </c>
      <c r="B1317" t="n">
        <v>2025</v>
      </c>
      <c r="C1317" t="n">
        <v>1</v>
      </c>
      <c r="D1317" t="n">
        <v>41</v>
      </c>
      <c r="E1317" t="inlineStr">
        <is>
          <t>N</t>
        </is>
      </c>
      <c r="F1317" t="n">
        <v>15</v>
      </c>
      <c r="G1317" t="n">
        <v>790</v>
      </c>
      <c r="H1317" t="n">
        <v>3</v>
      </c>
      <c r="I1317" t="n">
        <v>1</v>
      </c>
      <c r="J1317" t="n">
        <v>24</v>
      </c>
      <c r="K1317" t="n">
        <v>2</v>
      </c>
      <c r="L1317" t="n">
        <v>6</v>
      </c>
      <c r="M1317" t="n">
        <v>1</v>
      </c>
      <c r="N1317" t="n">
        <v>1</v>
      </c>
      <c r="O1317" t="n">
        <v>2</v>
      </c>
      <c r="P1317" t="n">
        <v>2</v>
      </c>
      <c r="Q1317" t="n">
        <v>47</v>
      </c>
      <c r="R1317" s="15" t="n">
        <v>463000</v>
      </c>
      <c r="S1317" s="15" t="n">
        <v>0</v>
      </c>
      <c r="T1317" s="15" t="n">
        <v>463000</v>
      </c>
      <c r="U1317" s="15" t="n">
        <v>74200</v>
      </c>
      <c r="V1317">
        <f>IFERROR(VLOOKUP(D1317,Tablas_Equivalencia!$A$3:$B$8,2,FALSE),"Sin dato")</f>
        <v/>
      </c>
      <c r="W1317">
        <f>IFERROR(VLOOKUP(L1317,Tablas_Equivalencia!$D$3:$E$9,2,FALSE),"Sin dato")</f>
        <v/>
      </c>
      <c r="X1317">
        <f>IF(I1317=1,"Varón","Mujer")</f>
        <v/>
      </c>
      <c r="Y1317">
        <f>IFERROR(VLOOKUP(M1317,Tablas_Equivalencia!$G$3:$H$6,2,FALSE),"Sin dato")</f>
        <v/>
      </c>
      <c r="Z1317">
        <f>IF(J1317&lt;=24,"18-24","25-29")</f>
        <v/>
      </c>
      <c r="AA1317">
        <f>IF(M1317&lt;&gt;1,"",IF(P1317=2,1,0))</f>
        <v/>
      </c>
      <c r="AB1317">
        <f>IF(M1317&lt;&gt;1,"",IF(O1317&gt;=2,1,0))</f>
        <v/>
      </c>
      <c r="AC1317">
        <f>IF(M1317&lt;&gt;1,"",IF(OR(Q1317=999,Q1317=""),"",IF(OR(Q1317&lt;35,Q1317&gt;48),1,0)))</f>
        <v/>
      </c>
      <c r="AD1317">
        <f>IF(COUNT(AA1317:AC1317)&lt;3,"",SUM(AA1317:AC1317))</f>
        <v/>
      </c>
      <c r="AE1317">
        <f>IF(L1317&gt;=4,2,IF(L1317&gt;=2,1,0))</f>
        <v/>
      </c>
      <c r="AF1317">
        <f>IF(L1317&gt;=5,1,0)</f>
        <v/>
      </c>
      <c r="AG1317">
        <f>AE1317+AF1317</f>
        <v/>
      </c>
      <c r="AH1317" s="15">
        <f>IF(M1317&lt;&gt;1,"",IF(OR(R1317=-9,R1317=""),"",R1317))</f>
        <v/>
      </c>
      <c r="AI1317">
        <f>IF(M1317&lt;&gt;1,"",IF(OR(Q1317=999,Q1317=""),"",Q1317))</f>
        <v/>
      </c>
    </row>
    <row r="1318">
      <c r="A1318" t="inlineStr">
        <is>
          <t>TQRMNOP106965</t>
        </is>
      </c>
      <c r="B1318" t="n">
        <v>2025</v>
      </c>
      <c r="C1318" t="n">
        <v>1</v>
      </c>
      <c r="D1318" t="n">
        <v>43</v>
      </c>
      <c r="E1318" t="inlineStr">
        <is>
          <t>S</t>
        </is>
      </c>
      <c r="F1318" t="n">
        <v>17</v>
      </c>
      <c r="G1318" t="n">
        <v>641</v>
      </c>
      <c r="H1318" t="n">
        <v>10</v>
      </c>
      <c r="I1318" t="n">
        <v>2</v>
      </c>
      <c r="J1318" t="n">
        <v>27</v>
      </c>
      <c r="K1318" t="n">
        <v>1</v>
      </c>
      <c r="L1318" t="n">
        <v>3</v>
      </c>
      <c r="M1318" t="n">
        <v>1</v>
      </c>
      <c r="N1318" t="n">
        <v>2</v>
      </c>
      <c r="O1318" t="n">
        <v>3</v>
      </c>
      <c r="P1318" t="n">
        <v>2</v>
      </c>
      <c r="Q1318" t="n">
        <v>24</v>
      </c>
      <c r="R1318" s="15" t="n">
        <v>263000</v>
      </c>
      <c r="S1318" s="15" t="n">
        <v>0</v>
      </c>
      <c r="T1318" s="15" t="n">
        <v>263000</v>
      </c>
      <c r="U1318" s="15" t="n">
        <v>90600</v>
      </c>
      <c r="V1318">
        <f>IFERROR(VLOOKUP(D1318,Tablas_Equivalencia!$A$3:$B$8,2,FALSE),"Sin dato")</f>
        <v/>
      </c>
      <c r="W1318">
        <f>IFERROR(VLOOKUP(L1318,Tablas_Equivalencia!$D$3:$E$9,2,FALSE),"Sin dato")</f>
        <v/>
      </c>
      <c r="X1318">
        <f>IF(I1318=1,"Varón","Mujer")</f>
        <v/>
      </c>
      <c r="Y1318">
        <f>IFERROR(VLOOKUP(M1318,Tablas_Equivalencia!$G$3:$H$6,2,FALSE),"Sin dato")</f>
        <v/>
      </c>
      <c r="Z1318">
        <f>IF(J1318&lt;=24,"18-24","25-29")</f>
        <v/>
      </c>
      <c r="AA1318">
        <f>IF(M1318&lt;&gt;1,"",IF(P1318=2,1,0))</f>
        <v/>
      </c>
      <c r="AB1318">
        <f>IF(M1318&lt;&gt;1,"",IF(O1318&gt;=2,1,0))</f>
        <v/>
      </c>
      <c r="AC1318">
        <f>IF(M1318&lt;&gt;1,"",IF(OR(Q1318=999,Q1318=""),"",IF(OR(Q1318&lt;35,Q1318&gt;48),1,0)))</f>
        <v/>
      </c>
      <c r="AD1318">
        <f>IF(COUNT(AA1318:AC1318)&lt;3,"",SUM(AA1318:AC1318))</f>
        <v/>
      </c>
      <c r="AE1318">
        <f>IF(L1318&gt;=4,2,IF(L1318&gt;=2,1,0))</f>
        <v/>
      </c>
      <c r="AF1318">
        <f>IF(L1318&gt;=5,1,0)</f>
        <v/>
      </c>
      <c r="AG1318">
        <f>AE1318+AF1318</f>
        <v/>
      </c>
      <c r="AH1318" s="15">
        <f>IF(M1318&lt;&gt;1,"",IF(OR(R1318=-9,R1318=""),"",R1318))</f>
        <v/>
      </c>
      <c r="AI1318">
        <f>IF(M1318&lt;&gt;1,"",IF(OR(Q1318=999,Q1318=""),"",Q1318))</f>
        <v/>
      </c>
    </row>
    <row r="1319">
      <c r="A1319" t="inlineStr">
        <is>
          <t>TQRMNOP106973</t>
        </is>
      </c>
      <c r="B1319" t="n">
        <v>2025</v>
      </c>
      <c r="C1319" t="n">
        <v>1</v>
      </c>
      <c r="D1319" t="n">
        <v>40</v>
      </c>
      <c r="E1319" t="inlineStr">
        <is>
          <t>N</t>
        </is>
      </c>
      <c r="F1319" t="n">
        <v>23</v>
      </c>
      <c r="G1319" t="n">
        <v>1048</v>
      </c>
      <c r="H1319" t="n">
        <v>3</v>
      </c>
      <c r="I1319" t="n">
        <v>2</v>
      </c>
      <c r="J1319" t="n">
        <v>23</v>
      </c>
      <c r="K1319" t="n">
        <v>2</v>
      </c>
      <c r="L1319" t="n">
        <v>3</v>
      </c>
      <c r="M1319" t="n">
        <v>3</v>
      </c>
      <c r="R1319" s="15" t="n">
        <v>0</v>
      </c>
      <c r="S1319" s="15" t="n">
        <v>0</v>
      </c>
      <c r="T1319" s="15" t="n">
        <v>0</v>
      </c>
      <c r="U1319" s="15" t="n">
        <v>143600</v>
      </c>
      <c r="V1319">
        <f>IFERROR(VLOOKUP(D1319,Tablas_Equivalencia!$A$3:$B$8,2,FALSE),"Sin dato")</f>
        <v/>
      </c>
      <c r="W1319">
        <f>IFERROR(VLOOKUP(L1319,Tablas_Equivalencia!$D$3:$E$9,2,FALSE),"Sin dato")</f>
        <v/>
      </c>
      <c r="X1319">
        <f>IF(I1319=1,"Varón","Mujer")</f>
        <v/>
      </c>
      <c r="Y1319">
        <f>IFERROR(VLOOKUP(M1319,Tablas_Equivalencia!$G$3:$H$6,2,FALSE),"Sin dato")</f>
        <v/>
      </c>
      <c r="Z1319">
        <f>IF(J1319&lt;=24,"18-24","25-29")</f>
        <v/>
      </c>
      <c r="AA1319">
        <f>IF(M1319&lt;&gt;1,"",IF(P1319=2,1,0))</f>
        <v/>
      </c>
      <c r="AB1319">
        <f>IF(M1319&lt;&gt;1,"",IF(O1319&gt;=2,1,0))</f>
        <v/>
      </c>
      <c r="AC1319">
        <f>IF(M1319&lt;&gt;1,"",IF(OR(Q1319=999,Q1319=""),"",IF(OR(Q1319&lt;35,Q1319&gt;48),1,0)))</f>
        <v/>
      </c>
      <c r="AD1319">
        <f>IF(COUNT(AA1319:AC1319)&lt;3,"",SUM(AA1319:AC1319))</f>
        <v/>
      </c>
      <c r="AE1319">
        <f>IF(L1319&gt;=4,2,IF(L1319&gt;=2,1,0))</f>
        <v/>
      </c>
      <c r="AF1319">
        <f>IF(L1319&gt;=5,1,0)</f>
        <v/>
      </c>
      <c r="AG1319">
        <f>AE1319+AF1319</f>
        <v/>
      </c>
      <c r="AH1319" s="15">
        <f>IF(M1319&lt;&gt;1,"",IF(OR(R1319=-9,R1319=""),"",R1319))</f>
        <v/>
      </c>
      <c r="AI1319">
        <f>IF(M1319&lt;&gt;1,"",IF(OR(Q1319=999,Q1319=""),"",Q1319))</f>
        <v/>
      </c>
    </row>
    <row r="1320">
      <c r="A1320" t="inlineStr">
        <is>
          <t>TQRMNOP106975</t>
        </is>
      </c>
      <c r="B1320" t="n">
        <v>2025</v>
      </c>
      <c r="C1320" t="n">
        <v>1</v>
      </c>
      <c r="D1320" t="n">
        <v>41</v>
      </c>
      <c r="E1320" t="inlineStr">
        <is>
          <t>N</t>
        </is>
      </c>
      <c r="F1320" t="n">
        <v>12</v>
      </c>
      <c r="G1320" t="n">
        <v>1345</v>
      </c>
      <c r="H1320" t="n">
        <v>3</v>
      </c>
      <c r="I1320" t="n">
        <v>1</v>
      </c>
      <c r="J1320" t="n">
        <v>26</v>
      </c>
      <c r="K1320" t="n">
        <v>2</v>
      </c>
      <c r="L1320" t="n">
        <v>5</v>
      </c>
      <c r="M1320" t="n">
        <v>1</v>
      </c>
      <c r="N1320" t="n">
        <v>3</v>
      </c>
      <c r="O1320" t="n">
        <v>2</v>
      </c>
      <c r="P1320" t="n">
        <v>1</v>
      </c>
      <c r="Q1320" t="n">
        <v>27</v>
      </c>
      <c r="R1320" s="15" t="n">
        <v>320000</v>
      </c>
      <c r="S1320" s="15" t="n">
        <v>0</v>
      </c>
      <c r="T1320" s="15" t="n">
        <v>320000</v>
      </c>
      <c r="U1320" s="15" t="n">
        <v>92800</v>
      </c>
      <c r="V1320">
        <f>IFERROR(VLOOKUP(D1320,Tablas_Equivalencia!$A$3:$B$8,2,FALSE),"Sin dato")</f>
        <v/>
      </c>
      <c r="W1320">
        <f>IFERROR(VLOOKUP(L1320,Tablas_Equivalencia!$D$3:$E$9,2,FALSE),"Sin dato")</f>
        <v/>
      </c>
      <c r="X1320">
        <f>IF(I1320=1,"Varón","Mujer")</f>
        <v/>
      </c>
      <c r="Y1320">
        <f>IFERROR(VLOOKUP(M1320,Tablas_Equivalencia!$G$3:$H$6,2,FALSE),"Sin dato")</f>
        <v/>
      </c>
      <c r="Z1320">
        <f>IF(J1320&lt;=24,"18-24","25-29")</f>
        <v/>
      </c>
      <c r="AA1320">
        <f>IF(M1320&lt;&gt;1,"",IF(P1320=2,1,0))</f>
        <v/>
      </c>
      <c r="AB1320">
        <f>IF(M1320&lt;&gt;1,"",IF(O1320&gt;=2,1,0))</f>
        <v/>
      </c>
      <c r="AC1320">
        <f>IF(M1320&lt;&gt;1,"",IF(OR(Q1320=999,Q1320=""),"",IF(OR(Q1320&lt;35,Q1320&gt;48),1,0)))</f>
        <v/>
      </c>
      <c r="AD1320">
        <f>IF(COUNT(AA1320:AC1320)&lt;3,"",SUM(AA1320:AC1320))</f>
        <v/>
      </c>
      <c r="AE1320">
        <f>IF(L1320&gt;=4,2,IF(L1320&gt;=2,1,0))</f>
        <v/>
      </c>
      <c r="AF1320">
        <f>IF(L1320&gt;=5,1,0)</f>
        <v/>
      </c>
      <c r="AG1320">
        <f>AE1320+AF1320</f>
        <v/>
      </c>
      <c r="AH1320" s="15">
        <f>IF(M1320&lt;&gt;1,"",IF(OR(R1320=-9,R1320=""),"",R1320))</f>
        <v/>
      </c>
      <c r="AI1320">
        <f>IF(M1320&lt;&gt;1,"",IF(OR(Q1320=999,Q1320=""),"",Q1320))</f>
        <v/>
      </c>
    </row>
    <row r="1321">
      <c r="A1321" t="inlineStr">
        <is>
          <t>TQRMNOP106977</t>
        </is>
      </c>
      <c r="B1321" t="n">
        <v>2025</v>
      </c>
      <c r="C1321" t="n">
        <v>1</v>
      </c>
      <c r="D1321" t="n">
        <v>1</v>
      </c>
      <c r="E1321" t="inlineStr">
        <is>
          <t>S</t>
        </is>
      </c>
      <c r="F1321" t="n">
        <v>33</v>
      </c>
      <c r="G1321" t="n">
        <v>1500</v>
      </c>
      <c r="H1321" t="n">
        <v>3</v>
      </c>
      <c r="I1321" t="n">
        <v>1</v>
      </c>
      <c r="J1321" t="n">
        <v>18</v>
      </c>
      <c r="K1321" t="n">
        <v>1</v>
      </c>
      <c r="L1321" t="n">
        <v>5</v>
      </c>
      <c r="M1321" t="n">
        <v>3</v>
      </c>
      <c r="R1321" s="15" t="n">
        <v>0</v>
      </c>
      <c r="S1321" s="15" t="n">
        <v>0</v>
      </c>
      <c r="T1321" s="15" t="n">
        <v>0</v>
      </c>
      <c r="U1321" s="15" t="n">
        <v>85900</v>
      </c>
      <c r="V1321">
        <f>IFERROR(VLOOKUP(D1321,Tablas_Equivalencia!$A$3:$B$8,2,FALSE),"Sin dato")</f>
        <v/>
      </c>
      <c r="W1321">
        <f>IFERROR(VLOOKUP(L1321,Tablas_Equivalencia!$D$3:$E$9,2,FALSE),"Sin dato")</f>
        <v/>
      </c>
      <c r="X1321">
        <f>IF(I1321=1,"Varón","Mujer")</f>
        <v/>
      </c>
      <c r="Y1321">
        <f>IFERROR(VLOOKUP(M1321,Tablas_Equivalencia!$G$3:$H$6,2,FALSE),"Sin dato")</f>
        <v/>
      </c>
      <c r="Z1321">
        <f>IF(J1321&lt;=24,"18-24","25-29")</f>
        <v/>
      </c>
      <c r="AA1321">
        <f>IF(M1321&lt;&gt;1,"",IF(P1321=2,1,0))</f>
        <v/>
      </c>
      <c r="AB1321">
        <f>IF(M1321&lt;&gt;1,"",IF(O1321&gt;=2,1,0))</f>
        <v/>
      </c>
      <c r="AC1321">
        <f>IF(M1321&lt;&gt;1,"",IF(OR(Q1321=999,Q1321=""),"",IF(OR(Q1321&lt;35,Q1321&gt;48),1,0)))</f>
        <v/>
      </c>
      <c r="AD1321">
        <f>IF(COUNT(AA1321:AC1321)&lt;3,"",SUM(AA1321:AC1321))</f>
        <v/>
      </c>
      <c r="AE1321">
        <f>IF(L1321&gt;=4,2,IF(L1321&gt;=2,1,0))</f>
        <v/>
      </c>
      <c r="AF1321">
        <f>IF(L1321&gt;=5,1,0)</f>
        <v/>
      </c>
      <c r="AG1321">
        <f>AE1321+AF1321</f>
        <v/>
      </c>
      <c r="AH1321" s="15">
        <f>IF(M1321&lt;&gt;1,"",IF(OR(R1321=-9,R1321=""),"",R1321))</f>
        <v/>
      </c>
      <c r="AI1321">
        <f>IF(M1321&lt;&gt;1,"",IF(OR(Q1321=999,Q1321=""),"",Q1321))</f>
        <v/>
      </c>
    </row>
    <row r="1322">
      <c r="A1322" t="inlineStr">
        <is>
          <t>TQRMNOP106983</t>
        </is>
      </c>
      <c r="B1322" t="n">
        <v>2025</v>
      </c>
      <c r="C1322" t="n">
        <v>1</v>
      </c>
      <c r="D1322" t="n">
        <v>43</v>
      </c>
      <c r="E1322" t="inlineStr">
        <is>
          <t>S</t>
        </is>
      </c>
      <c r="F1322" t="n">
        <v>19</v>
      </c>
      <c r="G1322" t="n">
        <v>432</v>
      </c>
      <c r="H1322" t="n">
        <v>2</v>
      </c>
      <c r="I1322" t="n">
        <v>1</v>
      </c>
      <c r="J1322" t="n">
        <v>21</v>
      </c>
      <c r="K1322" t="n">
        <v>2</v>
      </c>
      <c r="L1322" t="n">
        <v>3</v>
      </c>
      <c r="M1322" t="n">
        <v>1</v>
      </c>
      <c r="N1322" t="n">
        <v>2</v>
      </c>
      <c r="O1322" t="n">
        <v>1</v>
      </c>
      <c r="P1322" t="n">
        <v>2</v>
      </c>
      <c r="Q1322" t="n">
        <v>40</v>
      </c>
      <c r="R1322" s="15" t="n">
        <v>389000</v>
      </c>
      <c r="S1322" s="15" t="n">
        <v>0</v>
      </c>
      <c r="T1322" s="15" t="n">
        <v>389000</v>
      </c>
      <c r="U1322" s="15" t="n">
        <v>203900</v>
      </c>
      <c r="V1322">
        <f>IFERROR(VLOOKUP(D1322,Tablas_Equivalencia!$A$3:$B$8,2,FALSE),"Sin dato")</f>
        <v/>
      </c>
      <c r="W1322">
        <f>IFERROR(VLOOKUP(L1322,Tablas_Equivalencia!$D$3:$E$9,2,FALSE),"Sin dato")</f>
        <v/>
      </c>
      <c r="X1322">
        <f>IF(I1322=1,"Varón","Mujer")</f>
        <v/>
      </c>
      <c r="Y1322">
        <f>IFERROR(VLOOKUP(M1322,Tablas_Equivalencia!$G$3:$H$6,2,FALSE),"Sin dato")</f>
        <v/>
      </c>
      <c r="Z1322">
        <f>IF(J1322&lt;=24,"18-24","25-29")</f>
        <v/>
      </c>
      <c r="AA1322">
        <f>IF(M1322&lt;&gt;1,"",IF(P1322=2,1,0))</f>
        <v/>
      </c>
      <c r="AB1322">
        <f>IF(M1322&lt;&gt;1,"",IF(O1322&gt;=2,1,0))</f>
        <v/>
      </c>
      <c r="AC1322">
        <f>IF(M1322&lt;&gt;1,"",IF(OR(Q1322=999,Q1322=""),"",IF(OR(Q1322&lt;35,Q1322&gt;48),1,0)))</f>
        <v/>
      </c>
      <c r="AD1322">
        <f>IF(COUNT(AA1322:AC1322)&lt;3,"",SUM(AA1322:AC1322))</f>
        <v/>
      </c>
      <c r="AE1322">
        <f>IF(L1322&gt;=4,2,IF(L1322&gt;=2,1,0))</f>
        <v/>
      </c>
      <c r="AF1322">
        <f>IF(L1322&gt;=5,1,0)</f>
        <v/>
      </c>
      <c r="AG1322">
        <f>AE1322+AF1322</f>
        <v/>
      </c>
      <c r="AH1322" s="15">
        <f>IF(M1322&lt;&gt;1,"",IF(OR(R1322=-9,R1322=""),"",R1322))</f>
        <v/>
      </c>
      <c r="AI1322">
        <f>IF(M1322&lt;&gt;1,"",IF(OR(Q1322=999,Q1322=""),"",Q1322))</f>
        <v/>
      </c>
    </row>
    <row r="1323">
      <c r="A1323" t="inlineStr">
        <is>
          <t>TQRMNOP106990</t>
        </is>
      </c>
      <c r="B1323" t="n">
        <v>2025</v>
      </c>
      <c r="C1323" t="n">
        <v>1</v>
      </c>
      <c r="D1323" t="n">
        <v>1</v>
      </c>
      <c r="E1323" t="inlineStr">
        <is>
          <t>S</t>
        </is>
      </c>
      <c r="F1323" t="n">
        <v>33</v>
      </c>
      <c r="G1323" t="n">
        <v>1215</v>
      </c>
      <c r="H1323" t="n">
        <v>3</v>
      </c>
      <c r="I1323" t="n">
        <v>2</v>
      </c>
      <c r="J1323" t="n">
        <v>20</v>
      </c>
      <c r="K1323" t="n">
        <v>2</v>
      </c>
      <c r="L1323" t="n">
        <v>5</v>
      </c>
      <c r="M1323" t="n">
        <v>1</v>
      </c>
      <c r="N1323" t="n">
        <v>2</v>
      </c>
      <c r="O1323" t="n">
        <v>1</v>
      </c>
      <c r="P1323" t="n">
        <v>1</v>
      </c>
      <c r="Q1323" t="n">
        <v>29</v>
      </c>
      <c r="R1323" s="15" t="n">
        <v>1054000</v>
      </c>
      <c r="S1323" s="15" t="n">
        <v>0</v>
      </c>
      <c r="T1323" s="15" t="n">
        <v>1054000</v>
      </c>
      <c r="U1323" s="15" t="n">
        <v>60400</v>
      </c>
      <c r="V1323">
        <f>IFERROR(VLOOKUP(D1323,Tablas_Equivalencia!$A$3:$B$8,2,FALSE),"Sin dato")</f>
        <v/>
      </c>
      <c r="W1323">
        <f>IFERROR(VLOOKUP(L1323,Tablas_Equivalencia!$D$3:$E$9,2,FALSE),"Sin dato")</f>
        <v/>
      </c>
      <c r="X1323">
        <f>IF(I1323=1,"Varón","Mujer")</f>
        <v/>
      </c>
      <c r="Y1323">
        <f>IFERROR(VLOOKUP(M1323,Tablas_Equivalencia!$G$3:$H$6,2,FALSE),"Sin dato")</f>
        <v/>
      </c>
      <c r="Z1323">
        <f>IF(J1323&lt;=24,"18-24","25-29")</f>
        <v/>
      </c>
      <c r="AA1323">
        <f>IF(M1323&lt;&gt;1,"",IF(P1323=2,1,0))</f>
        <v/>
      </c>
      <c r="AB1323">
        <f>IF(M1323&lt;&gt;1,"",IF(O1323&gt;=2,1,0))</f>
        <v/>
      </c>
      <c r="AC1323">
        <f>IF(M1323&lt;&gt;1,"",IF(OR(Q1323=999,Q1323=""),"",IF(OR(Q1323&lt;35,Q1323&gt;48),1,0)))</f>
        <v/>
      </c>
      <c r="AD1323">
        <f>IF(COUNT(AA1323:AC1323)&lt;3,"",SUM(AA1323:AC1323))</f>
        <v/>
      </c>
      <c r="AE1323">
        <f>IF(L1323&gt;=4,2,IF(L1323&gt;=2,1,0))</f>
        <v/>
      </c>
      <c r="AF1323">
        <f>IF(L1323&gt;=5,1,0)</f>
        <v/>
      </c>
      <c r="AG1323">
        <f>AE1323+AF1323</f>
        <v/>
      </c>
      <c r="AH1323" s="15">
        <f>IF(M1323&lt;&gt;1,"",IF(OR(R1323=-9,R1323=""),"",R1323))</f>
        <v/>
      </c>
      <c r="AI1323">
        <f>IF(M1323&lt;&gt;1,"",IF(OR(Q1323=999,Q1323=""),"",Q1323))</f>
        <v/>
      </c>
    </row>
    <row r="1324">
      <c r="A1324" t="inlineStr">
        <is>
          <t>TQRMNOP106998</t>
        </is>
      </c>
      <c r="B1324" t="n">
        <v>2025</v>
      </c>
      <c r="C1324" t="n">
        <v>1</v>
      </c>
      <c r="D1324" t="n">
        <v>40</v>
      </c>
      <c r="E1324" t="inlineStr">
        <is>
          <t>N</t>
        </is>
      </c>
      <c r="F1324" t="n">
        <v>23</v>
      </c>
      <c r="G1324" t="n">
        <v>933</v>
      </c>
      <c r="H1324" t="n">
        <v>1</v>
      </c>
      <c r="I1324" t="n">
        <v>2</v>
      </c>
      <c r="J1324" t="n">
        <v>20</v>
      </c>
      <c r="K1324" t="n">
        <v>1</v>
      </c>
      <c r="L1324" t="n">
        <v>3</v>
      </c>
      <c r="M1324" t="n">
        <v>1</v>
      </c>
      <c r="N1324" t="n">
        <v>3</v>
      </c>
      <c r="O1324" t="n">
        <v>3</v>
      </c>
      <c r="P1324" t="n">
        <v>2</v>
      </c>
      <c r="Q1324" t="n">
        <v>7</v>
      </c>
      <c r="R1324" s="15" t="n">
        <v>99000</v>
      </c>
      <c r="S1324" s="15" t="n">
        <v>0</v>
      </c>
      <c r="T1324" s="15" t="n">
        <v>99000</v>
      </c>
      <c r="U1324" s="15" t="n">
        <v>316900</v>
      </c>
      <c r="V1324">
        <f>IFERROR(VLOOKUP(D1324,Tablas_Equivalencia!$A$3:$B$8,2,FALSE),"Sin dato")</f>
        <v/>
      </c>
      <c r="W1324">
        <f>IFERROR(VLOOKUP(L1324,Tablas_Equivalencia!$D$3:$E$9,2,FALSE),"Sin dato")</f>
        <v/>
      </c>
      <c r="X1324">
        <f>IF(I1324=1,"Varón","Mujer")</f>
        <v/>
      </c>
      <c r="Y1324">
        <f>IFERROR(VLOOKUP(M1324,Tablas_Equivalencia!$G$3:$H$6,2,FALSE),"Sin dato")</f>
        <v/>
      </c>
      <c r="Z1324">
        <f>IF(J1324&lt;=24,"18-24","25-29")</f>
        <v/>
      </c>
      <c r="AA1324">
        <f>IF(M1324&lt;&gt;1,"",IF(P1324=2,1,0))</f>
        <v/>
      </c>
      <c r="AB1324">
        <f>IF(M1324&lt;&gt;1,"",IF(O1324&gt;=2,1,0))</f>
        <v/>
      </c>
      <c r="AC1324">
        <f>IF(M1324&lt;&gt;1,"",IF(OR(Q1324=999,Q1324=""),"",IF(OR(Q1324&lt;35,Q1324&gt;48),1,0)))</f>
        <v/>
      </c>
      <c r="AD1324">
        <f>IF(COUNT(AA1324:AC1324)&lt;3,"",SUM(AA1324:AC1324))</f>
        <v/>
      </c>
      <c r="AE1324">
        <f>IF(L1324&gt;=4,2,IF(L1324&gt;=2,1,0))</f>
        <v/>
      </c>
      <c r="AF1324">
        <f>IF(L1324&gt;=5,1,0)</f>
        <v/>
      </c>
      <c r="AG1324">
        <f>AE1324+AF1324</f>
        <v/>
      </c>
      <c r="AH1324" s="15">
        <f>IF(M1324&lt;&gt;1,"",IF(OR(R1324=-9,R1324=""),"",R1324))</f>
        <v/>
      </c>
      <c r="AI1324">
        <f>IF(M1324&lt;&gt;1,"",IF(OR(Q1324=999,Q1324=""),"",Q1324))</f>
        <v/>
      </c>
    </row>
    <row r="1325">
      <c r="A1325" t="inlineStr">
        <is>
          <t>TQRMNOP106999</t>
        </is>
      </c>
      <c r="B1325" t="n">
        <v>2025</v>
      </c>
      <c r="C1325" t="n">
        <v>1</v>
      </c>
      <c r="D1325" t="n">
        <v>40</v>
      </c>
      <c r="E1325" t="inlineStr">
        <is>
          <t>S</t>
        </is>
      </c>
      <c r="F1325" t="n">
        <v>7</v>
      </c>
      <c r="G1325" t="n">
        <v>499</v>
      </c>
      <c r="H1325" t="n">
        <v>2</v>
      </c>
      <c r="I1325" t="n">
        <v>2</v>
      </c>
      <c r="J1325" t="n">
        <v>28</v>
      </c>
      <c r="K1325" t="n">
        <v>2</v>
      </c>
      <c r="L1325" t="n">
        <v>4</v>
      </c>
      <c r="M1325" t="n">
        <v>1</v>
      </c>
      <c r="N1325" t="n">
        <v>3</v>
      </c>
      <c r="O1325" t="n">
        <v>1</v>
      </c>
      <c r="P1325" t="n">
        <v>1</v>
      </c>
      <c r="Q1325" t="n">
        <v>14</v>
      </c>
      <c r="R1325" s="15" t="n">
        <v>360000</v>
      </c>
      <c r="S1325" s="15" t="n">
        <v>55000</v>
      </c>
      <c r="T1325" s="15" t="n">
        <v>415000</v>
      </c>
      <c r="U1325" s="15" t="n">
        <v>69400</v>
      </c>
      <c r="V1325">
        <f>IFERROR(VLOOKUP(D1325,Tablas_Equivalencia!$A$3:$B$8,2,FALSE),"Sin dato")</f>
        <v/>
      </c>
      <c r="W1325">
        <f>IFERROR(VLOOKUP(L1325,Tablas_Equivalencia!$D$3:$E$9,2,FALSE),"Sin dato")</f>
        <v/>
      </c>
      <c r="X1325">
        <f>IF(I1325=1,"Varón","Mujer")</f>
        <v/>
      </c>
      <c r="Y1325">
        <f>IFERROR(VLOOKUP(M1325,Tablas_Equivalencia!$G$3:$H$6,2,FALSE),"Sin dato")</f>
        <v/>
      </c>
      <c r="Z1325">
        <f>IF(J1325&lt;=24,"18-24","25-29")</f>
        <v/>
      </c>
      <c r="AA1325">
        <f>IF(M1325&lt;&gt;1,"",IF(P1325=2,1,0))</f>
        <v/>
      </c>
      <c r="AB1325">
        <f>IF(M1325&lt;&gt;1,"",IF(O1325&gt;=2,1,0))</f>
        <v/>
      </c>
      <c r="AC1325">
        <f>IF(M1325&lt;&gt;1,"",IF(OR(Q1325=999,Q1325=""),"",IF(OR(Q1325&lt;35,Q1325&gt;48),1,0)))</f>
        <v/>
      </c>
      <c r="AD1325">
        <f>IF(COUNT(AA1325:AC1325)&lt;3,"",SUM(AA1325:AC1325))</f>
        <v/>
      </c>
      <c r="AE1325">
        <f>IF(L1325&gt;=4,2,IF(L1325&gt;=2,1,0))</f>
        <v/>
      </c>
      <c r="AF1325">
        <f>IF(L1325&gt;=5,1,0)</f>
        <v/>
      </c>
      <c r="AG1325">
        <f>AE1325+AF1325</f>
        <v/>
      </c>
      <c r="AH1325" s="15">
        <f>IF(M1325&lt;&gt;1,"",IF(OR(R1325=-9,R1325=""),"",R1325))</f>
        <v/>
      </c>
      <c r="AI1325">
        <f>IF(M1325&lt;&gt;1,"",IF(OR(Q1325=999,Q1325=""),"",Q1325))</f>
        <v/>
      </c>
    </row>
    <row r="1326">
      <c r="A1326" t="inlineStr">
        <is>
          <t>TQRMNOP107000</t>
        </is>
      </c>
      <c r="B1326" t="n">
        <v>2025</v>
      </c>
      <c r="C1326" t="n">
        <v>1</v>
      </c>
      <c r="D1326" t="n">
        <v>44</v>
      </c>
      <c r="E1326" t="inlineStr">
        <is>
          <t>N</t>
        </is>
      </c>
      <c r="F1326" t="n">
        <v>93</v>
      </c>
      <c r="G1326" t="n">
        <v>1606</v>
      </c>
      <c r="H1326" t="n">
        <v>2</v>
      </c>
      <c r="I1326" t="n">
        <v>2</v>
      </c>
      <c r="J1326" t="n">
        <v>26</v>
      </c>
      <c r="K1326" t="n">
        <v>1</v>
      </c>
      <c r="L1326" t="n">
        <v>3</v>
      </c>
      <c r="M1326" t="n">
        <v>1</v>
      </c>
      <c r="N1326" t="n">
        <v>2</v>
      </c>
      <c r="O1326" t="n">
        <v>2</v>
      </c>
      <c r="P1326" t="n">
        <v>2</v>
      </c>
      <c r="Q1326" t="n">
        <v>45</v>
      </c>
      <c r="R1326" s="15" t="n">
        <v>474000</v>
      </c>
      <c r="S1326" s="15" t="n">
        <v>0</v>
      </c>
      <c r="T1326" s="15" t="n">
        <v>474000</v>
      </c>
      <c r="U1326" s="15" t="n">
        <v>113600</v>
      </c>
      <c r="V1326">
        <f>IFERROR(VLOOKUP(D1326,Tablas_Equivalencia!$A$3:$B$8,2,FALSE),"Sin dato")</f>
        <v/>
      </c>
      <c r="W1326">
        <f>IFERROR(VLOOKUP(L1326,Tablas_Equivalencia!$D$3:$E$9,2,FALSE),"Sin dato")</f>
        <v/>
      </c>
      <c r="X1326">
        <f>IF(I1326=1,"Varón","Mujer")</f>
        <v/>
      </c>
      <c r="Y1326">
        <f>IFERROR(VLOOKUP(M1326,Tablas_Equivalencia!$G$3:$H$6,2,FALSE),"Sin dato")</f>
        <v/>
      </c>
      <c r="Z1326">
        <f>IF(J1326&lt;=24,"18-24","25-29")</f>
        <v/>
      </c>
      <c r="AA1326">
        <f>IF(M1326&lt;&gt;1,"",IF(P1326=2,1,0))</f>
        <v/>
      </c>
      <c r="AB1326">
        <f>IF(M1326&lt;&gt;1,"",IF(O1326&gt;=2,1,0))</f>
        <v/>
      </c>
      <c r="AC1326">
        <f>IF(M1326&lt;&gt;1,"",IF(OR(Q1326=999,Q1326=""),"",IF(OR(Q1326&lt;35,Q1326&gt;48),1,0)))</f>
        <v/>
      </c>
      <c r="AD1326">
        <f>IF(COUNT(AA1326:AC1326)&lt;3,"",SUM(AA1326:AC1326))</f>
        <v/>
      </c>
      <c r="AE1326">
        <f>IF(L1326&gt;=4,2,IF(L1326&gt;=2,1,0))</f>
        <v/>
      </c>
      <c r="AF1326">
        <f>IF(L1326&gt;=5,1,0)</f>
        <v/>
      </c>
      <c r="AG1326">
        <f>AE1326+AF1326</f>
        <v/>
      </c>
      <c r="AH1326" s="15">
        <f>IF(M1326&lt;&gt;1,"",IF(OR(R1326=-9,R1326=""),"",R1326))</f>
        <v/>
      </c>
      <c r="AI1326">
        <f>IF(M1326&lt;&gt;1,"",IF(OR(Q1326=999,Q1326=""),"",Q1326))</f>
        <v/>
      </c>
    </row>
    <row r="1327">
      <c r="A1327" t="inlineStr">
        <is>
          <t>TQRMNOP107001</t>
        </is>
      </c>
      <c r="B1327" t="n">
        <v>2025</v>
      </c>
      <c r="C1327" t="n">
        <v>1</v>
      </c>
      <c r="D1327" t="n">
        <v>42</v>
      </c>
      <c r="E1327" t="inlineStr">
        <is>
          <t>N</t>
        </is>
      </c>
      <c r="F1327" t="n">
        <v>27</v>
      </c>
      <c r="G1327" t="n">
        <v>573</v>
      </c>
      <c r="H1327" t="n">
        <v>1</v>
      </c>
      <c r="I1327" t="n">
        <v>1</v>
      </c>
      <c r="J1327" t="n">
        <v>18</v>
      </c>
      <c r="K1327" t="n">
        <v>2</v>
      </c>
      <c r="L1327" t="n">
        <v>3</v>
      </c>
      <c r="M1327" t="n">
        <v>1</v>
      </c>
      <c r="N1327" t="n">
        <v>3</v>
      </c>
      <c r="O1327" t="n">
        <v>2</v>
      </c>
      <c r="P1327" t="n">
        <v>2</v>
      </c>
      <c r="Q1327" t="n">
        <v>34</v>
      </c>
      <c r="R1327" s="15" t="n">
        <v>323000</v>
      </c>
      <c r="S1327" s="15" t="n">
        <v>48000</v>
      </c>
      <c r="T1327" s="15" t="n">
        <v>371000</v>
      </c>
      <c r="U1327" s="15" t="n">
        <v>129600</v>
      </c>
      <c r="V1327">
        <f>IFERROR(VLOOKUP(D1327,Tablas_Equivalencia!$A$3:$B$8,2,FALSE),"Sin dato")</f>
        <v/>
      </c>
      <c r="W1327">
        <f>IFERROR(VLOOKUP(L1327,Tablas_Equivalencia!$D$3:$E$9,2,FALSE),"Sin dato")</f>
        <v/>
      </c>
      <c r="X1327">
        <f>IF(I1327=1,"Varón","Mujer")</f>
        <v/>
      </c>
      <c r="Y1327">
        <f>IFERROR(VLOOKUP(M1327,Tablas_Equivalencia!$G$3:$H$6,2,FALSE),"Sin dato")</f>
        <v/>
      </c>
      <c r="Z1327">
        <f>IF(J1327&lt;=24,"18-24","25-29")</f>
        <v/>
      </c>
      <c r="AA1327">
        <f>IF(M1327&lt;&gt;1,"",IF(P1327=2,1,0))</f>
        <v/>
      </c>
      <c r="AB1327">
        <f>IF(M1327&lt;&gt;1,"",IF(O1327&gt;=2,1,0))</f>
        <v/>
      </c>
      <c r="AC1327">
        <f>IF(M1327&lt;&gt;1,"",IF(OR(Q1327=999,Q1327=""),"",IF(OR(Q1327&lt;35,Q1327&gt;48),1,0)))</f>
        <v/>
      </c>
      <c r="AD1327">
        <f>IF(COUNT(AA1327:AC1327)&lt;3,"",SUM(AA1327:AC1327))</f>
        <v/>
      </c>
      <c r="AE1327">
        <f>IF(L1327&gt;=4,2,IF(L1327&gt;=2,1,0))</f>
        <v/>
      </c>
      <c r="AF1327">
        <f>IF(L1327&gt;=5,1,0)</f>
        <v/>
      </c>
      <c r="AG1327">
        <f>AE1327+AF1327</f>
        <v/>
      </c>
      <c r="AH1327" s="15">
        <f>IF(M1327&lt;&gt;1,"",IF(OR(R1327=-9,R1327=""),"",R1327))</f>
        <v/>
      </c>
      <c r="AI1327">
        <f>IF(M1327&lt;&gt;1,"",IF(OR(Q1327=999,Q1327=""),"",Q1327))</f>
        <v/>
      </c>
    </row>
    <row r="1328">
      <c r="A1328" t="inlineStr">
        <is>
          <t>TQRMNOP107003</t>
        </is>
      </c>
      <c r="B1328" t="n">
        <v>2025</v>
      </c>
      <c r="C1328" t="n">
        <v>1</v>
      </c>
      <c r="D1328" t="n">
        <v>41</v>
      </c>
      <c r="E1328" t="inlineStr">
        <is>
          <t>N</t>
        </is>
      </c>
      <c r="F1328" t="n">
        <v>12</v>
      </c>
      <c r="G1328" t="n">
        <v>925</v>
      </c>
      <c r="H1328" t="n">
        <v>2</v>
      </c>
      <c r="I1328" t="n">
        <v>1</v>
      </c>
      <c r="J1328" t="n">
        <v>24</v>
      </c>
      <c r="K1328" t="n">
        <v>2</v>
      </c>
      <c r="L1328" t="n">
        <v>6</v>
      </c>
      <c r="M1328" t="n">
        <v>1</v>
      </c>
      <c r="N1328" t="n">
        <v>3</v>
      </c>
      <c r="O1328" t="n">
        <v>1</v>
      </c>
      <c r="P1328" t="n">
        <v>1</v>
      </c>
      <c r="Q1328" t="n">
        <v>38</v>
      </c>
      <c r="R1328" s="15" t="n">
        <v>624000</v>
      </c>
      <c r="S1328" s="15" t="n">
        <v>0</v>
      </c>
      <c r="T1328" s="15" t="n">
        <v>624000</v>
      </c>
      <c r="U1328" s="15" t="n">
        <v>173100</v>
      </c>
      <c r="V1328">
        <f>IFERROR(VLOOKUP(D1328,Tablas_Equivalencia!$A$3:$B$8,2,FALSE),"Sin dato")</f>
        <v/>
      </c>
      <c r="W1328">
        <f>IFERROR(VLOOKUP(L1328,Tablas_Equivalencia!$D$3:$E$9,2,FALSE),"Sin dato")</f>
        <v/>
      </c>
      <c r="X1328">
        <f>IF(I1328=1,"Varón","Mujer")</f>
        <v/>
      </c>
      <c r="Y1328">
        <f>IFERROR(VLOOKUP(M1328,Tablas_Equivalencia!$G$3:$H$6,2,FALSE),"Sin dato")</f>
        <v/>
      </c>
      <c r="Z1328">
        <f>IF(J1328&lt;=24,"18-24","25-29")</f>
        <v/>
      </c>
      <c r="AA1328">
        <f>IF(M1328&lt;&gt;1,"",IF(P1328=2,1,0))</f>
        <v/>
      </c>
      <c r="AB1328">
        <f>IF(M1328&lt;&gt;1,"",IF(O1328&gt;=2,1,0))</f>
        <v/>
      </c>
      <c r="AC1328">
        <f>IF(M1328&lt;&gt;1,"",IF(OR(Q1328=999,Q1328=""),"",IF(OR(Q1328&lt;35,Q1328&gt;48),1,0)))</f>
        <v/>
      </c>
      <c r="AD1328">
        <f>IF(COUNT(AA1328:AC1328)&lt;3,"",SUM(AA1328:AC1328))</f>
        <v/>
      </c>
      <c r="AE1328">
        <f>IF(L1328&gt;=4,2,IF(L1328&gt;=2,1,0))</f>
        <v/>
      </c>
      <c r="AF1328">
        <f>IF(L1328&gt;=5,1,0)</f>
        <v/>
      </c>
      <c r="AG1328">
        <f>AE1328+AF1328</f>
        <v/>
      </c>
      <c r="AH1328" s="15">
        <f>IF(M1328&lt;&gt;1,"",IF(OR(R1328=-9,R1328=""),"",R1328))</f>
        <v/>
      </c>
      <c r="AI1328">
        <f>IF(M1328&lt;&gt;1,"",IF(OR(Q1328=999,Q1328=""),"",Q1328))</f>
        <v/>
      </c>
    </row>
    <row r="1329">
      <c r="A1329" t="inlineStr">
        <is>
          <t>TQRMNOP107013</t>
        </is>
      </c>
      <c r="B1329" t="n">
        <v>2025</v>
      </c>
      <c r="C1329" t="n">
        <v>1</v>
      </c>
      <c r="D1329" t="n">
        <v>1</v>
      </c>
      <c r="E1329" t="inlineStr">
        <is>
          <t>S</t>
        </is>
      </c>
      <c r="F1329" t="n">
        <v>33</v>
      </c>
      <c r="G1329" t="n">
        <v>1566</v>
      </c>
      <c r="H1329" t="n">
        <v>2</v>
      </c>
      <c r="I1329" t="n">
        <v>2</v>
      </c>
      <c r="J1329" t="n">
        <v>22</v>
      </c>
      <c r="K1329" t="n">
        <v>1</v>
      </c>
      <c r="L1329" t="n">
        <v>3</v>
      </c>
      <c r="M1329" t="n">
        <v>1</v>
      </c>
      <c r="N1329" t="n">
        <v>3</v>
      </c>
      <c r="O1329" t="n">
        <v>1</v>
      </c>
      <c r="P1329" t="n">
        <v>2</v>
      </c>
      <c r="Q1329" t="n">
        <v>49</v>
      </c>
      <c r="R1329" s="15" t="n">
        <v>269000</v>
      </c>
      <c r="S1329" s="15" t="n">
        <v>0</v>
      </c>
      <c r="T1329" s="15" t="n">
        <v>269000</v>
      </c>
      <c r="U1329" s="15" t="n">
        <v>92100</v>
      </c>
      <c r="V1329">
        <f>IFERROR(VLOOKUP(D1329,Tablas_Equivalencia!$A$3:$B$8,2,FALSE),"Sin dato")</f>
        <v/>
      </c>
      <c r="W1329">
        <f>IFERROR(VLOOKUP(L1329,Tablas_Equivalencia!$D$3:$E$9,2,FALSE),"Sin dato")</f>
        <v/>
      </c>
      <c r="X1329">
        <f>IF(I1329=1,"Varón","Mujer")</f>
        <v/>
      </c>
      <c r="Y1329">
        <f>IFERROR(VLOOKUP(M1329,Tablas_Equivalencia!$G$3:$H$6,2,FALSE),"Sin dato")</f>
        <v/>
      </c>
      <c r="Z1329">
        <f>IF(J1329&lt;=24,"18-24","25-29")</f>
        <v/>
      </c>
      <c r="AA1329">
        <f>IF(M1329&lt;&gt;1,"",IF(P1329=2,1,0))</f>
        <v/>
      </c>
      <c r="AB1329">
        <f>IF(M1329&lt;&gt;1,"",IF(O1329&gt;=2,1,0))</f>
        <v/>
      </c>
      <c r="AC1329">
        <f>IF(M1329&lt;&gt;1,"",IF(OR(Q1329=999,Q1329=""),"",IF(OR(Q1329&lt;35,Q1329&gt;48),1,0)))</f>
        <v/>
      </c>
      <c r="AD1329">
        <f>IF(COUNT(AA1329:AC1329)&lt;3,"",SUM(AA1329:AC1329))</f>
        <v/>
      </c>
      <c r="AE1329">
        <f>IF(L1329&gt;=4,2,IF(L1329&gt;=2,1,0))</f>
        <v/>
      </c>
      <c r="AF1329">
        <f>IF(L1329&gt;=5,1,0)</f>
        <v/>
      </c>
      <c r="AG1329">
        <f>AE1329+AF1329</f>
        <v/>
      </c>
      <c r="AH1329" s="15">
        <f>IF(M1329&lt;&gt;1,"",IF(OR(R1329=-9,R1329=""),"",R1329))</f>
        <v/>
      </c>
      <c r="AI1329">
        <f>IF(M1329&lt;&gt;1,"",IF(OR(Q1329=999,Q1329=""),"",Q1329))</f>
        <v/>
      </c>
    </row>
    <row r="1330">
      <c r="A1330" t="inlineStr">
        <is>
          <t>TQRMNOP107014</t>
        </is>
      </c>
      <c r="B1330" t="n">
        <v>2025</v>
      </c>
      <c r="C1330" t="n">
        <v>1</v>
      </c>
      <c r="D1330" t="n">
        <v>43</v>
      </c>
      <c r="E1330" t="inlineStr">
        <is>
          <t>S</t>
        </is>
      </c>
      <c r="F1330" t="n">
        <v>20</v>
      </c>
      <c r="G1330" t="n">
        <v>863</v>
      </c>
      <c r="H1330" t="n">
        <v>3</v>
      </c>
      <c r="I1330" t="n">
        <v>1</v>
      </c>
      <c r="J1330" t="n">
        <v>28</v>
      </c>
      <c r="K1330" t="n">
        <v>2</v>
      </c>
      <c r="L1330" t="n">
        <v>4</v>
      </c>
      <c r="M1330" t="n">
        <v>1</v>
      </c>
      <c r="N1330" t="n">
        <v>2</v>
      </c>
      <c r="O1330" t="n">
        <v>3</v>
      </c>
      <c r="P1330" t="n">
        <v>2</v>
      </c>
      <c r="Q1330" t="n">
        <v>70</v>
      </c>
      <c r="R1330" s="15" t="n">
        <v>-9</v>
      </c>
      <c r="S1330" s="15" t="n">
        <v>0</v>
      </c>
      <c r="T1330" s="15" t="n">
        <v>0</v>
      </c>
      <c r="U1330" s="15" t="n">
        <v>311000</v>
      </c>
      <c r="V1330">
        <f>IFERROR(VLOOKUP(D1330,Tablas_Equivalencia!$A$3:$B$8,2,FALSE),"Sin dato")</f>
        <v/>
      </c>
      <c r="W1330">
        <f>IFERROR(VLOOKUP(L1330,Tablas_Equivalencia!$D$3:$E$9,2,FALSE),"Sin dato")</f>
        <v/>
      </c>
      <c r="X1330">
        <f>IF(I1330=1,"Varón","Mujer")</f>
        <v/>
      </c>
      <c r="Y1330">
        <f>IFERROR(VLOOKUP(M1330,Tablas_Equivalencia!$G$3:$H$6,2,FALSE),"Sin dato")</f>
        <v/>
      </c>
      <c r="Z1330">
        <f>IF(J1330&lt;=24,"18-24","25-29")</f>
        <v/>
      </c>
      <c r="AA1330">
        <f>IF(M1330&lt;&gt;1,"",IF(P1330=2,1,0))</f>
        <v/>
      </c>
      <c r="AB1330">
        <f>IF(M1330&lt;&gt;1,"",IF(O1330&gt;=2,1,0))</f>
        <v/>
      </c>
      <c r="AC1330">
        <f>IF(M1330&lt;&gt;1,"",IF(OR(Q1330=999,Q1330=""),"",IF(OR(Q1330&lt;35,Q1330&gt;48),1,0)))</f>
        <v/>
      </c>
      <c r="AD1330">
        <f>IF(COUNT(AA1330:AC1330)&lt;3,"",SUM(AA1330:AC1330))</f>
        <v/>
      </c>
      <c r="AE1330">
        <f>IF(L1330&gt;=4,2,IF(L1330&gt;=2,1,0))</f>
        <v/>
      </c>
      <c r="AF1330">
        <f>IF(L1330&gt;=5,1,0)</f>
        <v/>
      </c>
      <c r="AG1330">
        <f>AE1330+AF1330</f>
        <v/>
      </c>
      <c r="AH1330" s="15">
        <f>IF(M1330&lt;&gt;1,"",IF(OR(R1330=-9,R1330=""),"",R1330))</f>
        <v/>
      </c>
      <c r="AI1330">
        <f>IF(M1330&lt;&gt;1,"",IF(OR(Q1330=999,Q1330=""),"",Q1330))</f>
        <v/>
      </c>
    </row>
    <row r="1331">
      <c r="A1331" t="inlineStr">
        <is>
          <t>TQRMNOP107018</t>
        </is>
      </c>
      <c r="B1331" t="n">
        <v>2025</v>
      </c>
      <c r="C1331" t="n">
        <v>1</v>
      </c>
      <c r="D1331" t="n">
        <v>43</v>
      </c>
      <c r="E1331" t="inlineStr">
        <is>
          <t>S</t>
        </is>
      </c>
      <c r="F1331" t="n">
        <v>19</v>
      </c>
      <c r="G1331" t="n">
        <v>1252</v>
      </c>
      <c r="H1331" t="n">
        <v>1</v>
      </c>
      <c r="I1331" t="n">
        <v>1</v>
      </c>
      <c r="J1331" t="n">
        <v>25</v>
      </c>
      <c r="K1331" t="n">
        <v>1</v>
      </c>
      <c r="L1331" t="n">
        <v>5</v>
      </c>
      <c r="M1331" t="n">
        <v>1</v>
      </c>
      <c r="N1331" t="n">
        <v>2</v>
      </c>
      <c r="O1331" t="n">
        <v>1</v>
      </c>
      <c r="P1331" t="n">
        <v>1</v>
      </c>
      <c r="Q1331" t="n">
        <v>38</v>
      </c>
      <c r="R1331" s="15" t="n">
        <v>707000</v>
      </c>
      <c r="S1331" s="15" t="n">
        <v>0</v>
      </c>
      <c r="T1331" s="15" t="n">
        <v>707000</v>
      </c>
      <c r="U1331" s="15" t="n">
        <v>237400</v>
      </c>
      <c r="V1331">
        <f>IFERROR(VLOOKUP(D1331,Tablas_Equivalencia!$A$3:$B$8,2,FALSE),"Sin dato")</f>
        <v/>
      </c>
      <c r="W1331">
        <f>IFERROR(VLOOKUP(L1331,Tablas_Equivalencia!$D$3:$E$9,2,FALSE),"Sin dato")</f>
        <v/>
      </c>
      <c r="X1331">
        <f>IF(I1331=1,"Varón","Mujer")</f>
        <v/>
      </c>
      <c r="Y1331">
        <f>IFERROR(VLOOKUP(M1331,Tablas_Equivalencia!$G$3:$H$6,2,FALSE),"Sin dato")</f>
        <v/>
      </c>
      <c r="Z1331">
        <f>IF(J1331&lt;=24,"18-24","25-29")</f>
        <v/>
      </c>
      <c r="AA1331">
        <f>IF(M1331&lt;&gt;1,"",IF(P1331=2,1,0))</f>
        <v/>
      </c>
      <c r="AB1331">
        <f>IF(M1331&lt;&gt;1,"",IF(O1331&gt;=2,1,0))</f>
        <v/>
      </c>
      <c r="AC1331">
        <f>IF(M1331&lt;&gt;1,"",IF(OR(Q1331=999,Q1331=""),"",IF(OR(Q1331&lt;35,Q1331&gt;48),1,0)))</f>
        <v/>
      </c>
      <c r="AD1331">
        <f>IF(COUNT(AA1331:AC1331)&lt;3,"",SUM(AA1331:AC1331))</f>
        <v/>
      </c>
      <c r="AE1331">
        <f>IF(L1331&gt;=4,2,IF(L1331&gt;=2,1,0))</f>
        <v/>
      </c>
      <c r="AF1331">
        <f>IF(L1331&gt;=5,1,0)</f>
        <v/>
      </c>
      <c r="AG1331">
        <f>AE1331+AF1331</f>
        <v/>
      </c>
      <c r="AH1331" s="15">
        <f>IF(M1331&lt;&gt;1,"",IF(OR(R1331=-9,R1331=""),"",R1331))</f>
        <v/>
      </c>
      <c r="AI1331">
        <f>IF(M1331&lt;&gt;1,"",IF(OR(Q1331=999,Q1331=""),"",Q1331))</f>
        <v/>
      </c>
    </row>
    <row r="1332">
      <c r="A1332" t="inlineStr">
        <is>
          <t>TQRMNOP107022</t>
        </is>
      </c>
      <c r="B1332" t="n">
        <v>2025</v>
      </c>
      <c r="C1332" t="n">
        <v>1</v>
      </c>
      <c r="D1332" t="n">
        <v>43</v>
      </c>
      <c r="E1332" t="inlineStr">
        <is>
          <t>S</t>
        </is>
      </c>
      <c r="F1332" t="n">
        <v>30</v>
      </c>
      <c r="G1332" t="n">
        <v>1250</v>
      </c>
      <c r="H1332" t="n">
        <v>3</v>
      </c>
      <c r="I1332" t="n">
        <v>2</v>
      </c>
      <c r="J1332" t="n">
        <v>18</v>
      </c>
      <c r="K1332" t="n">
        <v>1</v>
      </c>
      <c r="L1332" t="n">
        <v>5</v>
      </c>
      <c r="M1332" t="n">
        <v>3</v>
      </c>
      <c r="R1332" s="15" t="n">
        <v>0</v>
      </c>
      <c r="S1332" s="15" t="n">
        <v>66000</v>
      </c>
      <c r="T1332" s="15" t="n">
        <v>66000</v>
      </c>
      <c r="U1332" s="15" t="n">
        <v>97900</v>
      </c>
      <c r="V1332">
        <f>IFERROR(VLOOKUP(D1332,Tablas_Equivalencia!$A$3:$B$8,2,FALSE),"Sin dato")</f>
        <v/>
      </c>
      <c r="W1332">
        <f>IFERROR(VLOOKUP(L1332,Tablas_Equivalencia!$D$3:$E$9,2,FALSE),"Sin dato")</f>
        <v/>
      </c>
      <c r="X1332">
        <f>IF(I1332=1,"Varón","Mujer")</f>
        <v/>
      </c>
      <c r="Y1332">
        <f>IFERROR(VLOOKUP(M1332,Tablas_Equivalencia!$G$3:$H$6,2,FALSE),"Sin dato")</f>
        <v/>
      </c>
      <c r="Z1332">
        <f>IF(J1332&lt;=24,"18-24","25-29")</f>
        <v/>
      </c>
      <c r="AA1332">
        <f>IF(M1332&lt;&gt;1,"",IF(P1332=2,1,0))</f>
        <v/>
      </c>
      <c r="AB1332">
        <f>IF(M1332&lt;&gt;1,"",IF(O1332&gt;=2,1,0))</f>
        <v/>
      </c>
      <c r="AC1332">
        <f>IF(M1332&lt;&gt;1,"",IF(OR(Q1332=999,Q1332=""),"",IF(OR(Q1332&lt;35,Q1332&gt;48),1,0)))</f>
        <v/>
      </c>
      <c r="AD1332">
        <f>IF(COUNT(AA1332:AC1332)&lt;3,"",SUM(AA1332:AC1332))</f>
        <v/>
      </c>
      <c r="AE1332">
        <f>IF(L1332&gt;=4,2,IF(L1332&gt;=2,1,0))</f>
        <v/>
      </c>
      <c r="AF1332">
        <f>IF(L1332&gt;=5,1,0)</f>
        <v/>
      </c>
      <c r="AG1332">
        <f>AE1332+AF1332</f>
        <v/>
      </c>
      <c r="AH1332" s="15">
        <f>IF(M1332&lt;&gt;1,"",IF(OR(R1332=-9,R1332=""),"",R1332))</f>
        <v/>
      </c>
      <c r="AI1332">
        <f>IF(M1332&lt;&gt;1,"",IF(OR(Q1332=999,Q1332=""),"",Q1332))</f>
        <v/>
      </c>
    </row>
    <row r="1333">
      <c r="A1333" t="inlineStr">
        <is>
          <t>TQRMNOP107031</t>
        </is>
      </c>
      <c r="B1333" t="n">
        <v>2025</v>
      </c>
      <c r="C1333" t="n">
        <v>1</v>
      </c>
      <c r="D1333" t="n">
        <v>41</v>
      </c>
      <c r="E1333" t="inlineStr">
        <is>
          <t>N</t>
        </is>
      </c>
      <c r="F1333" t="n">
        <v>15</v>
      </c>
      <c r="G1333" t="n">
        <v>1420</v>
      </c>
      <c r="H1333" t="n">
        <v>3</v>
      </c>
      <c r="I1333" t="n">
        <v>1</v>
      </c>
      <c r="J1333" t="n">
        <v>23</v>
      </c>
      <c r="K1333" t="n">
        <v>2</v>
      </c>
      <c r="L1333" t="n">
        <v>3</v>
      </c>
      <c r="M1333" t="n">
        <v>1</v>
      </c>
      <c r="N1333" t="n">
        <v>2</v>
      </c>
      <c r="O1333" t="n">
        <v>2</v>
      </c>
      <c r="P1333" t="n">
        <v>2</v>
      </c>
      <c r="Q1333" t="n">
        <v>32</v>
      </c>
      <c r="R1333" s="15" t="n">
        <v>418000</v>
      </c>
      <c r="S1333" s="15" t="n">
        <v>0</v>
      </c>
      <c r="T1333" s="15" t="n">
        <v>418000</v>
      </c>
      <c r="U1333" s="15" t="n">
        <v>109500</v>
      </c>
      <c r="V1333">
        <f>IFERROR(VLOOKUP(D1333,Tablas_Equivalencia!$A$3:$B$8,2,FALSE),"Sin dato")</f>
        <v/>
      </c>
      <c r="W1333">
        <f>IFERROR(VLOOKUP(L1333,Tablas_Equivalencia!$D$3:$E$9,2,FALSE),"Sin dato")</f>
        <v/>
      </c>
      <c r="X1333">
        <f>IF(I1333=1,"Varón","Mujer")</f>
        <v/>
      </c>
      <c r="Y1333">
        <f>IFERROR(VLOOKUP(M1333,Tablas_Equivalencia!$G$3:$H$6,2,FALSE),"Sin dato")</f>
        <v/>
      </c>
      <c r="Z1333">
        <f>IF(J1333&lt;=24,"18-24","25-29")</f>
        <v/>
      </c>
      <c r="AA1333">
        <f>IF(M1333&lt;&gt;1,"",IF(P1333=2,1,0))</f>
        <v/>
      </c>
      <c r="AB1333">
        <f>IF(M1333&lt;&gt;1,"",IF(O1333&gt;=2,1,0))</f>
        <v/>
      </c>
      <c r="AC1333">
        <f>IF(M1333&lt;&gt;1,"",IF(OR(Q1333=999,Q1333=""),"",IF(OR(Q1333&lt;35,Q1333&gt;48),1,0)))</f>
        <v/>
      </c>
      <c r="AD1333">
        <f>IF(COUNT(AA1333:AC1333)&lt;3,"",SUM(AA1333:AC1333))</f>
        <v/>
      </c>
      <c r="AE1333">
        <f>IF(L1333&gt;=4,2,IF(L1333&gt;=2,1,0))</f>
        <v/>
      </c>
      <c r="AF1333">
        <f>IF(L1333&gt;=5,1,0)</f>
        <v/>
      </c>
      <c r="AG1333">
        <f>AE1333+AF1333</f>
        <v/>
      </c>
      <c r="AH1333" s="15">
        <f>IF(M1333&lt;&gt;1,"",IF(OR(R1333=-9,R1333=""),"",R1333))</f>
        <v/>
      </c>
      <c r="AI1333">
        <f>IF(M1333&lt;&gt;1,"",IF(OR(Q1333=999,Q1333=""),"",Q1333))</f>
        <v/>
      </c>
    </row>
    <row r="1334">
      <c r="A1334" t="inlineStr">
        <is>
          <t>TQRMNOP107038</t>
        </is>
      </c>
      <c r="B1334" t="n">
        <v>2025</v>
      </c>
      <c r="C1334" t="n">
        <v>1</v>
      </c>
      <c r="D1334" t="n">
        <v>43</v>
      </c>
      <c r="E1334" t="inlineStr">
        <is>
          <t>S</t>
        </is>
      </c>
      <c r="F1334" t="n">
        <v>17</v>
      </c>
      <c r="G1334" t="n">
        <v>726</v>
      </c>
      <c r="H1334" t="n">
        <v>3</v>
      </c>
      <c r="I1334" t="n">
        <v>2</v>
      </c>
      <c r="J1334" t="n">
        <v>29</v>
      </c>
      <c r="K1334" t="n">
        <v>1</v>
      </c>
      <c r="L1334" t="n">
        <v>6</v>
      </c>
      <c r="M1334" t="n">
        <v>3</v>
      </c>
      <c r="R1334" s="15" t="n">
        <v>0</v>
      </c>
      <c r="S1334" s="15" t="n">
        <v>0</v>
      </c>
      <c r="T1334" s="15" t="n">
        <v>0</v>
      </c>
      <c r="U1334" s="15" t="n">
        <v>63100</v>
      </c>
      <c r="V1334">
        <f>IFERROR(VLOOKUP(D1334,Tablas_Equivalencia!$A$3:$B$8,2,FALSE),"Sin dato")</f>
        <v/>
      </c>
      <c r="W1334">
        <f>IFERROR(VLOOKUP(L1334,Tablas_Equivalencia!$D$3:$E$9,2,FALSE),"Sin dato")</f>
        <v/>
      </c>
      <c r="X1334">
        <f>IF(I1334=1,"Varón","Mujer")</f>
        <v/>
      </c>
      <c r="Y1334">
        <f>IFERROR(VLOOKUP(M1334,Tablas_Equivalencia!$G$3:$H$6,2,FALSE),"Sin dato")</f>
        <v/>
      </c>
      <c r="Z1334">
        <f>IF(J1334&lt;=24,"18-24","25-29")</f>
        <v/>
      </c>
      <c r="AA1334">
        <f>IF(M1334&lt;&gt;1,"",IF(P1334=2,1,0))</f>
        <v/>
      </c>
      <c r="AB1334">
        <f>IF(M1334&lt;&gt;1,"",IF(O1334&gt;=2,1,0))</f>
        <v/>
      </c>
      <c r="AC1334">
        <f>IF(M1334&lt;&gt;1,"",IF(OR(Q1334=999,Q1334=""),"",IF(OR(Q1334&lt;35,Q1334&gt;48),1,0)))</f>
        <v/>
      </c>
      <c r="AD1334">
        <f>IF(COUNT(AA1334:AC1334)&lt;3,"",SUM(AA1334:AC1334))</f>
        <v/>
      </c>
      <c r="AE1334">
        <f>IF(L1334&gt;=4,2,IF(L1334&gt;=2,1,0))</f>
        <v/>
      </c>
      <c r="AF1334">
        <f>IF(L1334&gt;=5,1,0)</f>
        <v/>
      </c>
      <c r="AG1334">
        <f>AE1334+AF1334</f>
        <v/>
      </c>
      <c r="AH1334" s="15">
        <f>IF(M1334&lt;&gt;1,"",IF(OR(R1334=-9,R1334=""),"",R1334))</f>
        <v/>
      </c>
      <c r="AI1334">
        <f>IF(M1334&lt;&gt;1,"",IF(OR(Q1334=999,Q1334=""),"",Q1334))</f>
        <v/>
      </c>
    </row>
    <row r="1335">
      <c r="A1335" t="inlineStr">
        <is>
          <t>TQRMNOP107039</t>
        </is>
      </c>
      <c r="B1335" t="n">
        <v>2025</v>
      </c>
      <c r="C1335" t="n">
        <v>1</v>
      </c>
      <c r="D1335" t="n">
        <v>1</v>
      </c>
      <c r="E1335" t="inlineStr">
        <is>
          <t>S</t>
        </is>
      </c>
      <c r="F1335" t="n">
        <v>32</v>
      </c>
      <c r="G1335" t="n">
        <v>1580</v>
      </c>
      <c r="H1335" t="n">
        <v>10</v>
      </c>
      <c r="I1335" t="n">
        <v>2</v>
      </c>
      <c r="J1335" t="n">
        <v>19</v>
      </c>
      <c r="K1335" t="n">
        <v>1</v>
      </c>
      <c r="L1335" t="n">
        <v>4</v>
      </c>
      <c r="M1335" t="n">
        <v>3</v>
      </c>
      <c r="R1335" s="15" t="n">
        <v>0</v>
      </c>
      <c r="S1335" s="15" t="n">
        <v>0</v>
      </c>
      <c r="T1335" s="15" t="n">
        <v>0</v>
      </c>
      <c r="U1335" s="15" t="n">
        <v>250400</v>
      </c>
      <c r="V1335">
        <f>IFERROR(VLOOKUP(D1335,Tablas_Equivalencia!$A$3:$B$8,2,FALSE),"Sin dato")</f>
        <v/>
      </c>
      <c r="W1335">
        <f>IFERROR(VLOOKUP(L1335,Tablas_Equivalencia!$D$3:$E$9,2,FALSE),"Sin dato")</f>
        <v/>
      </c>
      <c r="X1335">
        <f>IF(I1335=1,"Varón","Mujer")</f>
        <v/>
      </c>
      <c r="Y1335">
        <f>IFERROR(VLOOKUP(M1335,Tablas_Equivalencia!$G$3:$H$6,2,FALSE),"Sin dato")</f>
        <v/>
      </c>
      <c r="Z1335">
        <f>IF(J1335&lt;=24,"18-24","25-29")</f>
        <v/>
      </c>
      <c r="AA1335">
        <f>IF(M1335&lt;&gt;1,"",IF(P1335=2,1,0))</f>
        <v/>
      </c>
      <c r="AB1335">
        <f>IF(M1335&lt;&gt;1,"",IF(O1335&gt;=2,1,0))</f>
        <v/>
      </c>
      <c r="AC1335">
        <f>IF(M1335&lt;&gt;1,"",IF(OR(Q1335=999,Q1335=""),"",IF(OR(Q1335&lt;35,Q1335&gt;48),1,0)))</f>
        <v/>
      </c>
      <c r="AD1335">
        <f>IF(COUNT(AA1335:AC1335)&lt;3,"",SUM(AA1335:AC1335))</f>
        <v/>
      </c>
      <c r="AE1335">
        <f>IF(L1335&gt;=4,2,IF(L1335&gt;=2,1,0))</f>
        <v/>
      </c>
      <c r="AF1335">
        <f>IF(L1335&gt;=5,1,0)</f>
        <v/>
      </c>
      <c r="AG1335">
        <f>AE1335+AF1335</f>
        <v/>
      </c>
      <c r="AH1335" s="15">
        <f>IF(M1335&lt;&gt;1,"",IF(OR(R1335=-9,R1335=""),"",R1335))</f>
        <v/>
      </c>
      <c r="AI1335">
        <f>IF(M1335&lt;&gt;1,"",IF(OR(Q1335=999,Q1335=""),"",Q1335))</f>
        <v/>
      </c>
    </row>
    <row r="1336">
      <c r="A1336" t="inlineStr">
        <is>
          <t>TQRMNOP107044</t>
        </is>
      </c>
      <c r="B1336" t="n">
        <v>2025</v>
      </c>
      <c r="C1336" t="n">
        <v>1</v>
      </c>
      <c r="D1336" t="n">
        <v>44</v>
      </c>
      <c r="E1336" t="inlineStr">
        <is>
          <t>N</t>
        </is>
      </c>
      <c r="F1336" t="n">
        <v>2</v>
      </c>
      <c r="G1336" t="n">
        <v>585</v>
      </c>
      <c r="H1336" t="n">
        <v>1</v>
      </c>
      <c r="I1336" t="n">
        <v>1</v>
      </c>
      <c r="J1336" t="n">
        <v>28</v>
      </c>
      <c r="K1336" t="n">
        <v>2</v>
      </c>
      <c r="L1336" t="n">
        <v>4</v>
      </c>
      <c r="M1336" t="n">
        <v>1</v>
      </c>
      <c r="N1336" t="n">
        <v>2</v>
      </c>
      <c r="O1336" t="n">
        <v>2</v>
      </c>
      <c r="P1336" t="n">
        <v>2</v>
      </c>
      <c r="Q1336" t="n">
        <v>20</v>
      </c>
      <c r="R1336" s="15" t="n">
        <v>476000</v>
      </c>
      <c r="S1336" s="15" t="n">
        <v>0</v>
      </c>
      <c r="T1336" s="15" t="n">
        <v>476000</v>
      </c>
      <c r="U1336" s="15" t="n">
        <v>81600</v>
      </c>
      <c r="V1336">
        <f>IFERROR(VLOOKUP(D1336,Tablas_Equivalencia!$A$3:$B$8,2,FALSE),"Sin dato")</f>
        <v/>
      </c>
      <c r="W1336">
        <f>IFERROR(VLOOKUP(L1336,Tablas_Equivalencia!$D$3:$E$9,2,FALSE),"Sin dato")</f>
        <v/>
      </c>
      <c r="X1336">
        <f>IF(I1336=1,"Varón","Mujer")</f>
        <v/>
      </c>
      <c r="Y1336">
        <f>IFERROR(VLOOKUP(M1336,Tablas_Equivalencia!$G$3:$H$6,2,FALSE),"Sin dato")</f>
        <v/>
      </c>
      <c r="Z1336">
        <f>IF(J1336&lt;=24,"18-24","25-29")</f>
        <v/>
      </c>
      <c r="AA1336">
        <f>IF(M1336&lt;&gt;1,"",IF(P1336=2,1,0))</f>
        <v/>
      </c>
      <c r="AB1336">
        <f>IF(M1336&lt;&gt;1,"",IF(O1336&gt;=2,1,0))</f>
        <v/>
      </c>
      <c r="AC1336">
        <f>IF(M1336&lt;&gt;1,"",IF(OR(Q1336=999,Q1336=""),"",IF(OR(Q1336&lt;35,Q1336&gt;48),1,0)))</f>
        <v/>
      </c>
      <c r="AD1336">
        <f>IF(COUNT(AA1336:AC1336)&lt;3,"",SUM(AA1336:AC1336))</f>
        <v/>
      </c>
      <c r="AE1336">
        <f>IF(L1336&gt;=4,2,IF(L1336&gt;=2,1,0))</f>
        <v/>
      </c>
      <c r="AF1336">
        <f>IF(L1336&gt;=5,1,0)</f>
        <v/>
      </c>
      <c r="AG1336">
        <f>AE1336+AF1336</f>
        <v/>
      </c>
      <c r="AH1336" s="15">
        <f>IF(M1336&lt;&gt;1,"",IF(OR(R1336=-9,R1336=""),"",R1336))</f>
        <v/>
      </c>
      <c r="AI1336">
        <f>IF(M1336&lt;&gt;1,"",IF(OR(Q1336=999,Q1336=""),"",Q1336))</f>
        <v/>
      </c>
    </row>
    <row r="1337">
      <c r="A1337" t="inlineStr">
        <is>
          <t>TQRMNOP107048</t>
        </is>
      </c>
      <c r="B1337" t="n">
        <v>2025</v>
      </c>
      <c r="C1337" t="n">
        <v>1</v>
      </c>
      <c r="D1337" t="n">
        <v>1</v>
      </c>
      <c r="E1337" t="inlineStr">
        <is>
          <t>S</t>
        </is>
      </c>
      <c r="F1337" t="n">
        <v>32</v>
      </c>
      <c r="G1337" t="n">
        <v>519</v>
      </c>
      <c r="H1337" t="n">
        <v>1</v>
      </c>
      <c r="I1337" t="n">
        <v>2</v>
      </c>
      <c r="J1337" t="n">
        <v>20</v>
      </c>
      <c r="K1337" t="n">
        <v>1</v>
      </c>
      <c r="L1337" t="n">
        <v>4</v>
      </c>
      <c r="M1337" t="n">
        <v>2</v>
      </c>
      <c r="R1337" s="15" t="n">
        <v>0</v>
      </c>
      <c r="S1337" s="15" t="n">
        <v>113000</v>
      </c>
      <c r="T1337" s="15" t="n">
        <v>113000</v>
      </c>
      <c r="U1337" s="15" t="n">
        <v>74700</v>
      </c>
      <c r="V1337">
        <f>IFERROR(VLOOKUP(D1337,Tablas_Equivalencia!$A$3:$B$8,2,FALSE),"Sin dato")</f>
        <v/>
      </c>
      <c r="W1337">
        <f>IFERROR(VLOOKUP(L1337,Tablas_Equivalencia!$D$3:$E$9,2,FALSE),"Sin dato")</f>
        <v/>
      </c>
      <c r="X1337">
        <f>IF(I1337=1,"Varón","Mujer")</f>
        <v/>
      </c>
      <c r="Y1337">
        <f>IFERROR(VLOOKUP(M1337,Tablas_Equivalencia!$G$3:$H$6,2,FALSE),"Sin dato")</f>
        <v/>
      </c>
      <c r="Z1337">
        <f>IF(J1337&lt;=24,"18-24","25-29")</f>
        <v/>
      </c>
      <c r="AA1337">
        <f>IF(M1337&lt;&gt;1,"",IF(P1337=2,1,0))</f>
        <v/>
      </c>
      <c r="AB1337">
        <f>IF(M1337&lt;&gt;1,"",IF(O1337&gt;=2,1,0))</f>
        <v/>
      </c>
      <c r="AC1337">
        <f>IF(M1337&lt;&gt;1,"",IF(OR(Q1337=999,Q1337=""),"",IF(OR(Q1337&lt;35,Q1337&gt;48),1,0)))</f>
        <v/>
      </c>
      <c r="AD1337">
        <f>IF(COUNT(AA1337:AC1337)&lt;3,"",SUM(AA1337:AC1337))</f>
        <v/>
      </c>
      <c r="AE1337">
        <f>IF(L1337&gt;=4,2,IF(L1337&gt;=2,1,0))</f>
        <v/>
      </c>
      <c r="AF1337">
        <f>IF(L1337&gt;=5,1,0)</f>
        <v/>
      </c>
      <c r="AG1337">
        <f>AE1337+AF1337</f>
        <v/>
      </c>
      <c r="AH1337" s="15">
        <f>IF(M1337&lt;&gt;1,"",IF(OR(R1337=-9,R1337=""),"",R1337))</f>
        <v/>
      </c>
      <c r="AI1337">
        <f>IF(M1337&lt;&gt;1,"",IF(OR(Q1337=999,Q1337=""),"",Q1337))</f>
        <v/>
      </c>
    </row>
    <row r="1338">
      <c r="A1338" t="inlineStr">
        <is>
          <t>TQRMNOP107050</t>
        </is>
      </c>
      <c r="B1338" t="n">
        <v>2025</v>
      </c>
      <c r="C1338" t="n">
        <v>1</v>
      </c>
      <c r="D1338" t="n">
        <v>1</v>
      </c>
      <c r="E1338" t="inlineStr">
        <is>
          <t>S</t>
        </is>
      </c>
      <c r="F1338" t="n">
        <v>32</v>
      </c>
      <c r="G1338" t="n">
        <v>1997</v>
      </c>
      <c r="H1338" t="n">
        <v>3</v>
      </c>
      <c r="I1338" t="n">
        <v>1</v>
      </c>
      <c r="J1338" t="n">
        <v>28</v>
      </c>
      <c r="K1338" t="n">
        <v>1</v>
      </c>
      <c r="L1338" t="n">
        <v>6</v>
      </c>
      <c r="M1338" t="n">
        <v>1</v>
      </c>
      <c r="N1338" t="n">
        <v>3</v>
      </c>
      <c r="O1338" t="n">
        <v>2</v>
      </c>
      <c r="P1338" t="n">
        <v>2</v>
      </c>
      <c r="Q1338" t="n">
        <v>24</v>
      </c>
      <c r="R1338" s="15" t="n">
        <v>588000</v>
      </c>
      <c r="S1338" s="15" t="n">
        <v>0</v>
      </c>
      <c r="T1338" s="15" t="n">
        <v>588000</v>
      </c>
      <c r="U1338" s="15" t="n">
        <v>107800</v>
      </c>
      <c r="V1338">
        <f>IFERROR(VLOOKUP(D1338,Tablas_Equivalencia!$A$3:$B$8,2,FALSE),"Sin dato")</f>
        <v/>
      </c>
      <c r="W1338">
        <f>IFERROR(VLOOKUP(L1338,Tablas_Equivalencia!$D$3:$E$9,2,FALSE),"Sin dato")</f>
        <v/>
      </c>
      <c r="X1338">
        <f>IF(I1338=1,"Varón","Mujer")</f>
        <v/>
      </c>
      <c r="Y1338">
        <f>IFERROR(VLOOKUP(M1338,Tablas_Equivalencia!$G$3:$H$6,2,FALSE),"Sin dato")</f>
        <v/>
      </c>
      <c r="Z1338">
        <f>IF(J1338&lt;=24,"18-24","25-29")</f>
        <v/>
      </c>
      <c r="AA1338">
        <f>IF(M1338&lt;&gt;1,"",IF(P1338=2,1,0))</f>
        <v/>
      </c>
      <c r="AB1338">
        <f>IF(M1338&lt;&gt;1,"",IF(O1338&gt;=2,1,0))</f>
        <v/>
      </c>
      <c r="AC1338">
        <f>IF(M1338&lt;&gt;1,"",IF(OR(Q1338=999,Q1338=""),"",IF(OR(Q1338&lt;35,Q1338&gt;48),1,0)))</f>
        <v/>
      </c>
      <c r="AD1338">
        <f>IF(COUNT(AA1338:AC1338)&lt;3,"",SUM(AA1338:AC1338))</f>
        <v/>
      </c>
      <c r="AE1338">
        <f>IF(L1338&gt;=4,2,IF(L1338&gt;=2,1,0))</f>
        <v/>
      </c>
      <c r="AF1338">
        <f>IF(L1338&gt;=5,1,0)</f>
        <v/>
      </c>
      <c r="AG1338">
        <f>AE1338+AF1338</f>
        <v/>
      </c>
      <c r="AH1338" s="15">
        <f>IF(M1338&lt;&gt;1,"",IF(OR(R1338=-9,R1338=""),"",R1338))</f>
        <v/>
      </c>
      <c r="AI1338">
        <f>IF(M1338&lt;&gt;1,"",IF(OR(Q1338=999,Q1338=""),"",Q1338))</f>
        <v/>
      </c>
    </row>
    <row r="1339">
      <c r="A1339" t="inlineStr">
        <is>
          <t>TQRMNOP107060</t>
        </is>
      </c>
      <c r="B1339" t="n">
        <v>2025</v>
      </c>
      <c r="C1339" t="n">
        <v>1</v>
      </c>
      <c r="D1339" t="n">
        <v>44</v>
      </c>
      <c r="E1339" t="inlineStr">
        <is>
          <t>N</t>
        </is>
      </c>
      <c r="F1339" t="n">
        <v>6</v>
      </c>
      <c r="G1339" t="n">
        <v>1199</v>
      </c>
      <c r="H1339" t="n">
        <v>10</v>
      </c>
      <c r="I1339" t="n">
        <v>1</v>
      </c>
      <c r="J1339" t="n">
        <v>28</v>
      </c>
      <c r="K1339" t="n">
        <v>2</v>
      </c>
      <c r="L1339" t="n">
        <v>3</v>
      </c>
      <c r="M1339" t="n">
        <v>1</v>
      </c>
      <c r="N1339" t="n">
        <v>3</v>
      </c>
      <c r="O1339" t="n">
        <v>1</v>
      </c>
      <c r="P1339" t="n">
        <v>2</v>
      </c>
      <c r="Q1339" t="n">
        <v>20</v>
      </c>
      <c r="R1339" s="15" t="n">
        <v>171000</v>
      </c>
      <c r="S1339" s="15" t="n">
        <v>0</v>
      </c>
      <c r="T1339" s="15" t="n">
        <v>171000</v>
      </c>
      <c r="U1339" s="15" t="n">
        <v>103700</v>
      </c>
      <c r="V1339">
        <f>IFERROR(VLOOKUP(D1339,Tablas_Equivalencia!$A$3:$B$8,2,FALSE),"Sin dato")</f>
        <v/>
      </c>
      <c r="W1339">
        <f>IFERROR(VLOOKUP(L1339,Tablas_Equivalencia!$D$3:$E$9,2,FALSE),"Sin dato")</f>
        <v/>
      </c>
      <c r="X1339">
        <f>IF(I1339=1,"Varón","Mujer")</f>
        <v/>
      </c>
      <c r="Y1339">
        <f>IFERROR(VLOOKUP(M1339,Tablas_Equivalencia!$G$3:$H$6,2,FALSE),"Sin dato")</f>
        <v/>
      </c>
      <c r="Z1339">
        <f>IF(J1339&lt;=24,"18-24","25-29")</f>
        <v/>
      </c>
      <c r="AA1339">
        <f>IF(M1339&lt;&gt;1,"",IF(P1339=2,1,0))</f>
        <v/>
      </c>
      <c r="AB1339">
        <f>IF(M1339&lt;&gt;1,"",IF(O1339&gt;=2,1,0))</f>
        <v/>
      </c>
      <c r="AC1339">
        <f>IF(M1339&lt;&gt;1,"",IF(OR(Q1339=999,Q1339=""),"",IF(OR(Q1339&lt;35,Q1339&gt;48),1,0)))</f>
        <v/>
      </c>
      <c r="AD1339">
        <f>IF(COUNT(AA1339:AC1339)&lt;3,"",SUM(AA1339:AC1339))</f>
        <v/>
      </c>
      <c r="AE1339">
        <f>IF(L1339&gt;=4,2,IF(L1339&gt;=2,1,0))</f>
        <v/>
      </c>
      <c r="AF1339">
        <f>IF(L1339&gt;=5,1,0)</f>
        <v/>
      </c>
      <c r="AG1339">
        <f>AE1339+AF1339</f>
        <v/>
      </c>
      <c r="AH1339" s="15">
        <f>IF(M1339&lt;&gt;1,"",IF(OR(R1339=-9,R1339=""),"",R1339))</f>
        <v/>
      </c>
      <c r="AI1339">
        <f>IF(M1339&lt;&gt;1,"",IF(OR(Q1339=999,Q1339=""),"",Q1339))</f>
        <v/>
      </c>
    </row>
    <row r="1340">
      <c r="A1340" t="inlineStr">
        <is>
          <t>TQRMNOP107064</t>
        </is>
      </c>
      <c r="B1340" t="n">
        <v>2025</v>
      </c>
      <c r="C1340" t="n">
        <v>1</v>
      </c>
      <c r="D1340" t="n">
        <v>43</v>
      </c>
      <c r="E1340" t="inlineStr">
        <is>
          <t>N</t>
        </is>
      </c>
      <c r="F1340" t="n">
        <v>38</v>
      </c>
      <c r="G1340" t="n">
        <v>579</v>
      </c>
      <c r="H1340" t="n">
        <v>3</v>
      </c>
      <c r="I1340" t="n">
        <v>1</v>
      </c>
      <c r="J1340" t="n">
        <v>18</v>
      </c>
      <c r="K1340" t="n">
        <v>1</v>
      </c>
      <c r="L1340" t="n">
        <v>5</v>
      </c>
      <c r="M1340" t="n">
        <v>1</v>
      </c>
      <c r="N1340" t="n">
        <v>3</v>
      </c>
      <c r="O1340" t="n">
        <v>1</v>
      </c>
      <c r="P1340" t="n">
        <v>1</v>
      </c>
      <c r="Q1340" t="n">
        <v>13</v>
      </c>
      <c r="R1340" s="15" t="n">
        <v>544000</v>
      </c>
      <c r="S1340" s="15" t="n">
        <v>0</v>
      </c>
      <c r="T1340" s="15" t="n">
        <v>544000</v>
      </c>
      <c r="U1340" s="15" t="n">
        <v>149000</v>
      </c>
      <c r="V1340">
        <f>IFERROR(VLOOKUP(D1340,Tablas_Equivalencia!$A$3:$B$8,2,FALSE),"Sin dato")</f>
        <v/>
      </c>
      <c r="W1340">
        <f>IFERROR(VLOOKUP(L1340,Tablas_Equivalencia!$D$3:$E$9,2,FALSE),"Sin dato")</f>
        <v/>
      </c>
      <c r="X1340">
        <f>IF(I1340=1,"Varón","Mujer")</f>
        <v/>
      </c>
      <c r="Y1340">
        <f>IFERROR(VLOOKUP(M1340,Tablas_Equivalencia!$G$3:$H$6,2,FALSE),"Sin dato")</f>
        <v/>
      </c>
      <c r="Z1340">
        <f>IF(J1340&lt;=24,"18-24","25-29")</f>
        <v/>
      </c>
      <c r="AA1340">
        <f>IF(M1340&lt;&gt;1,"",IF(P1340=2,1,0))</f>
        <v/>
      </c>
      <c r="AB1340">
        <f>IF(M1340&lt;&gt;1,"",IF(O1340&gt;=2,1,0))</f>
        <v/>
      </c>
      <c r="AC1340">
        <f>IF(M1340&lt;&gt;1,"",IF(OR(Q1340=999,Q1340=""),"",IF(OR(Q1340&lt;35,Q1340&gt;48),1,0)))</f>
        <v/>
      </c>
      <c r="AD1340">
        <f>IF(COUNT(AA1340:AC1340)&lt;3,"",SUM(AA1340:AC1340))</f>
        <v/>
      </c>
      <c r="AE1340">
        <f>IF(L1340&gt;=4,2,IF(L1340&gt;=2,1,0))</f>
        <v/>
      </c>
      <c r="AF1340">
        <f>IF(L1340&gt;=5,1,0)</f>
        <v/>
      </c>
      <c r="AG1340">
        <f>AE1340+AF1340</f>
        <v/>
      </c>
      <c r="AH1340" s="15">
        <f>IF(M1340&lt;&gt;1,"",IF(OR(R1340=-9,R1340=""),"",R1340))</f>
        <v/>
      </c>
      <c r="AI1340">
        <f>IF(M1340&lt;&gt;1,"",IF(OR(Q1340=999,Q1340=""),"",Q1340))</f>
        <v/>
      </c>
    </row>
    <row r="1341">
      <c r="A1341" t="inlineStr">
        <is>
          <t>TQRMNOP107066</t>
        </is>
      </c>
      <c r="B1341" t="n">
        <v>2025</v>
      </c>
      <c r="C1341" t="n">
        <v>1</v>
      </c>
      <c r="D1341" t="n">
        <v>40</v>
      </c>
      <c r="E1341" t="inlineStr">
        <is>
          <t>N</t>
        </is>
      </c>
      <c r="F1341" t="n">
        <v>23</v>
      </c>
      <c r="G1341" t="n">
        <v>617</v>
      </c>
      <c r="H1341" t="n">
        <v>2</v>
      </c>
      <c r="I1341" t="n">
        <v>2</v>
      </c>
      <c r="J1341" t="n">
        <v>18</v>
      </c>
      <c r="K1341" t="n">
        <v>1</v>
      </c>
      <c r="L1341" t="n">
        <v>5</v>
      </c>
      <c r="M1341" t="n">
        <v>3</v>
      </c>
      <c r="R1341" s="15" t="n">
        <v>0</v>
      </c>
      <c r="S1341" s="15" t="n">
        <v>0</v>
      </c>
      <c r="T1341" s="15" t="n">
        <v>0</v>
      </c>
      <c r="U1341" s="15" t="n">
        <v>155900</v>
      </c>
      <c r="V1341">
        <f>IFERROR(VLOOKUP(D1341,Tablas_Equivalencia!$A$3:$B$8,2,FALSE),"Sin dato")</f>
        <v/>
      </c>
      <c r="W1341">
        <f>IFERROR(VLOOKUP(L1341,Tablas_Equivalencia!$D$3:$E$9,2,FALSE),"Sin dato")</f>
        <v/>
      </c>
      <c r="X1341">
        <f>IF(I1341=1,"Varón","Mujer")</f>
        <v/>
      </c>
      <c r="Y1341">
        <f>IFERROR(VLOOKUP(M1341,Tablas_Equivalencia!$G$3:$H$6,2,FALSE),"Sin dato")</f>
        <v/>
      </c>
      <c r="Z1341">
        <f>IF(J1341&lt;=24,"18-24","25-29")</f>
        <v/>
      </c>
      <c r="AA1341">
        <f>IF(M1341&lt;&gt;1,"",IF(P1341=2,1,0))</f>
        <v/>
      </c>
      <c r="AB1341">
        <f>IF(M1341&lt;&gt;1,"",IF(O1341&gt;=2,1,0))</f>
        <v/>
      </c>
      <c r="AC1341">
        <f>IF(M1341&lt;&gt;1,"",IF(OR(Q1341=999,Q1341=""),"",IF(OR(Q1341&lt;35,Q1341&gt;48),1,0)))</f>
        <v/>
      </c>
      <c r="AD1341">
        <f>IF(COUNT(AA1341:AC1341)&lt;3,"",SUM(AA1341:AC1341))</f>
        <v/>
      </c>
      <c r="AE1341">
        <f>IF(L1341&gt;=4,2,IF(L1341&gt;=2,1,0))</f>
        <v/>
      </c>
      <c r="AF1341">
        <f>IF(L1341&gt;=5,1,0)</f>
        <v/>
      </c>
      <c r="AG1341">
        <f>AE1341+AF1341</f>
        <v/>
      </c>
      <c r="AH1341" s="15">
        <f>IF(M1341&lt;&gt;1,"",IF(OR(R1341=-9,R1341=""),"",R1341))</f>
        <v/>
      </c>
      <c r="AI1341">
        <f>IF(M1341&lt;&gt;1,"",IF(OR(Q1341=999,Q1341=""),"",Q1341))</f>
        <v/>
      </c>
    </row>
    <row r="1342">
      <c r="A1342" t="inlineStr">
        <is>
          <t>TQRMNOP107070</t>
        </is>
      </c>
      <c r="B1342" t="n">
        <v>2025</v>
      </c>
      <c r="C1342" t="n">
        <v>1</v>
      </c>
      <c r="D1342" t="n">
        <v>40</v>
      </c>
      <c r="E1342" t="inlineStr">
        <is>
          <t>N</t>
        </is>
      </c>
      <c r="F1342" t="n">
        <v>22</v>
      </c>
      <c r="G1342" t="n">
        <v>318</v>
      </c>
      <c r="H1342" t="n">
        <v>1</v>
      </c>
      <c r="I1342" t="n">
        <v>1</v>
      </c>
      <c r="J1342" t="n">
        <v>18</v>
      </c>
      <c r="K1342" t="n">
        <v>2</v>
      </c>
      <c r="L1342" t="n">
        <v>3</v>
      </c>
      <c r="M1342" t="n">
        <v>3</v>
      </c>
      <c r="R1342" s="15" t="n">
        <v>0</v>
      </c>
      <c r="S1342" s="15" t="n">
        <v>0</v>
      </c>
      <c r="T1342" s="15" t="n">
        <v>0</v>
      </c>
      <c r="U1342" s="15" t="n">
        <v>129300</v>
      </c>
      <c r="V1342">
        <f>IFERROR(VLOOKUP(D1342,Tablas_Equivalencia!$A$3:$B$8,2,FALSE),"Sin dato")</f>
        <v/>
      </c>
      <c r="W1342">
        <f>IFERROR(VLOOKUP(L1342,Tablas_Equivalencia!$D$3:$E$9,2,FALSE),"Sin dato")</f>
        <v/>
      </c>
      <c r="X1342">
        <f>IF(I1342=1,"Varón","Mujer")</f>
        <v/>
      </c>
      <c r="Y1342">
        <f>IFERROR(VLOOKUP(M1342,Tablas_Equivalencia!$G$3:$H$6,2,FALSE),"Sin dato")</f>
        <v/>
      </c>
      <c r="Z1342">
        <f>IF(J1342&lt;=24,"18-24","25-29")</f>
        <v/>
      </c>
      <c r="AA1342">
        <f>IF(M1342&lt;&gt;1,"",IF(P1342=2,1,0))</f>
        <v/>
      </c>
      <c r="AB1342">
        <f>IF(M1342&lt;&gt;1,"",IF(O1342&gt;=2,1,0))</f>
        <v/>
      </c>
      <c r="AC1342">
        <f>IF(M1342&lt;&gt;1,"",IF(OR(Q1342=999,Q1342=""),"",IF(OR(Q1342&lt;35,Q1342&gt;48),1,0)))</f>
        <v/>
      </c>
      <c r="AD1342">
        <f>IF(COUNT(AA1342:AC1342)&lt;3,"",SUM(AA1342:AC1342))</f>
        <v/>
      </c>
      <c r="AE1342">
        <f>IF(L1342&gt;=4,2,IF(L1342&gt;=2,1,0))</f>
        <v/>
      </c>
      <c r="AF1342">
        <f>IF(L1342&gt;=5,1,0)</f>
        <v/>
      </c>
      <c r="AG1342">
        <f>AE1342+AF1342</f>
        <v/>
      </c>
      <c r="AH1342" s="15">
        <f>IF(M1342&lt;&gt;1,"",IF(OR(R1342=-9,R1342=""),"",R1342))</f>
        <v/>
      </c>
      <c r="AI1342">
        <f>IF(M1342&lt;&gt;1,"",IF(OR(Q1342=999,Q1342=""),"",Q1342))</f>
        <v/>
      </c>
    </row>
    <row r="1343">
      <c r="A1343" t="inlineStr">
        <is>
          <t>TQRMNOP107078</t>
        </is>
      </c>
      <c r="B1343" t="n">
        <v>2025</v>
      </c>
      <c r="C1343" t="n">
        <v>1</v>
      </c>
      <c r="D1343" t="n">
        <v>42</v>
      </c>
      <c r="E1343" t="inlineStr">
        <is>
          <t>S</t>
        </is>
      </c>
      <c r="F1343" t="n">
        <v>10</v>
      </c>
      <c r="G1343" t="n">
        <v>1533</v>
      </c>
      <c r="H1343" t="n">
        <v>2</v>
      </c>
      <c r="I1343" t="n">
        <v>2</v>
      </c>
      <c r="J1343" t="n">
        <v>19</v>
      </c>
      <c r="K1343" t="n">
        <v>1</v>
      </c>
      <c r="L1343" t="n">
        <v>5</v>
      </c>
      <c r="M1343" t="n">
        <v>3</v>
      </c>
      <c r="R1343" s="15" t="n">
        <v>0</v>
      </c>
      <c r="S1343" s="15" t="n">
        <v>81000</v>
      </c>
      <c r="T1343" s="15" t="n">
        <v>81000</v>
      </c>
      <c r="U1343" s="15" t="n">
        <v>278500</v>
      </c>
      <c r="V1343">
        <f>IFERROR(VLOOKUP(D1343,Tablas_Equivalencia!$A$3:$B$8,2,FALSE),"Sin dato")</f>
        <v/>
      </c>
      <c r="W1343">
        <f>IFERROR(VLOOKUP(L1343,Tablas_Equivalencia!$D$3:$E$9,2,FALSE),"Sin dato")</f>
        <v/>
      </c>
      <c r="X1343">
        <f>IF(I1343=1,"Varón","Mujer")</f>
        <v/>
      </c>
      <c r="Y1343">
        <f>IFERROR(VLOOKUP(M1343,Tablas_Equivalencia!$G$3:$H$6,2,FALSE),"Sin dato")</f>
        <v/>
      </c>
      <c r="Z1343">
        <f>IF(J1343&lt;=24,"18-24","25-29")</f>
        <v/>
      </c>
      <c r="AA1343">
        <f>IF(M1343&lt;&gt;1,"",IF(P1343=2,1,0))</f>
        <v/>
      </c>
      <c r="AB1343">
        <f>IF(M1343&lt;&gt;1,"",IF(O1343&gt;=2,1,0))</f>
        <v/>
      </c>
      <c r="AC1343">
        <f>IF(M1343&lt;&gt;1,"",IF(OR(Q1343=999,Q1343=""),"",IF(OR(Q1343&lt;35,Q1343&gt;48),1,0)))</f>
        <v/>
      </c>
      <c r="AD1343">
        <f>IF(COUNT(AA1343:AC1343)&lt;3,"",SUM(AA1343:AC1343))</f>
        <v/>
      </c>
      <c r="AE1343">
        <f>IF(L1343&gt;=4,2,IF(L1343&gt;=2,1,0))</f>
        <v/>
      </c>
      <c r="AF1343">
        <f>IF(L1343&gt;=5,1,0)</f>
        <v/>
      </c>
      <c r="AG1343">
        <f>AE1343+AF1343</f>
        <v/>
      </c>
      <c r="AH1343" s="15">
        <f>IF(M1343&lt;&gt;1,"",IF(OR(R1343=-9,R1343=""),"",R1343))</f>
        <v/>
      </c>
      <c r="AI1343">
        <f>IF(M1343&lt;&gt;1,"",IF(OR(Q1343=999,Q1343=""),"",Q1343))</f>
        <v/>
      </c>
    </row>
    <row r="1344">
      <c r="A1344" t="inlineStr">
        <is>
          <t>TQRMNOP107080</t>
        </is>
      </c>
      <c r="B1344" t="n">
        <v>2025</v>
      </c>
      <c r="C1344" t="n">
        <v>1</v>
      </c>
      <c r="D1344" t="n">
        <v>43</v>
      </c>
      <c r="E1344" t="inlineStr">
        <is>
          <t>S</t>
        </is>
      </c>
      <c r="F1344" t="n">
        <v>30</v>
      </c>
      <c r="G1344" t="n">
        <v>1379</v>
      </c>
      <c r="H1344" t="n">
        <v>1</v>
      </c>
      <c r="I1344" t="n">
        <v>2</v>
      </c>
      <c r="J1344" t="n">
        <v>27</v>
      </c>
      <c r="K1344" t="n">
        <v>2</v>
      </c>
      <c r="L1344" t="n">
        <v>6</v>
      </c>
      <c r="M1344" t="n">
        <v>3</v>
      </c>
      <c r="R1344" s="15" t="n">
        <v>0</v>
      </c>
      <c r="S1344" s="15" t="n">
        <v>0</v>
      </c>
      <c r="T1344" s="15" t="n">
        <v>0</v>
      </c>
      <c r="U1344" s="15" t="n">
        <v>205900</v>
      </c>
      <c r="V1344">
        <f>IFERROR(VLOOKUP(D1344,Tablas_Equivalencia!$A$3:$B$8,2,FALSE),"Sin dato")</f>
        <v/>
      </c>
      <c r="W1344">
        <f>IFERROR(VLOOKUP(L1344,Tablas_Equivalencia!$D$3:$E$9,2,FALSE),"Sin dato")</f>
        <v/>
      </c>
      <c r="X1344">
        <f>IF(I1344=1,"Varón","Mujer")</f>
        <v/>
      </c>
      <c r="Y1344">
        <f>IFERROR(VLOOKUP(M1344,Tablas_Equivalencia!$G$3:$H$6,2,FALSE),"Sin dato")</f>
        <v/>
      </c>
      <c r="Z1344">
        <f>IF(J1344&lt;=24,"18-24","25-29")</f>
        <v/>
      </c>
      <c r="AA1344">
        <f>IF(M1344&lt;&gt;1,"",IF(P1344=2,1,0))</f>
        <v/>
      </c>
      <c r="AB1344">
        <f>IF(M1344&lt;&gt;1,"",IF(O1344&gt;=2,1,0))</f>
        <v/>
      </c>
      <c r="AC1344">
        <f>IF(M1344&lt;&gt;1,"",IF(OR(Q1344=999,Q1344=""),"",IF(OR(Q1344&lt;35,Q1344&gt;48),1,0)))</f>
        <v/>
      </c>
      <c r="AD1344">
        <f>IF(COUNT(AA1344:AC1344)&lt;3,"",SUM(AA1344:AC1344))</f>
        <v/>
      </c>
      <c r="AE1344">
        <f>IF(L1344&gt;=4,2,IF(L1344&gt;=2,1,0))</f>
        <v/>
      </c>
      <c r="AF1344">
        <f>IF(L1344&gt;=5,1,0)</f>
        <v/>
      </c>
      <c r="AG1344">
        <f>AE1344+AF1344</f>
        <v/>
      </c>
      <c r="AH1344" s="15">
        <f>IF(M1344&lt;&gt;1,"",IF(OR(R1344=-9,R1344=""),"",R1344))</f>
        <v/>
      </c>
      <c r="AI1344">
        <f>IF(M1344&lt;&gt;1,"",IF(OR(Q1344=999,Q1344=""),"",Q1344))</f>
        <v/>
      </c>
    </row>
    <row r="1345">
      <c r="A1345" t="inlineStr">
        <is>
          <t>TQRMNOP107090</t>
        </is>
      </c>
      <c r="B1345" t="n">
        <v>2025</v>
      </c>
      <c r="C1345" t="n">
        <v>1</v>
      </c>
      <c r="D1345" t="n">
        <v>1</v>
      </c>
      <c r="E1345" t="inlineStr">
        <is>
          <t>S</t>
        </is>
      </c>
      <c r="F1345" t="n">
        <v>33</v>
      </c>
      <c r="G1345" t="n">
        <v>988</v>
      </c>
      <c r="H1345" t="n">
        <v>3</v>
      </c>
      <c r="I1345" t="n">
        <v>2</v>
      </c>
      <c r="J1345" t="n">
        <v>22</v>
      </c>
      <c r="K1345" t="n">
        <v>1</v>
      </c>
      <c r="L1345" t="n">
        <v>5</v>
      </c>
      <c r="M1345" t="n">
        <v>1</v>
      </c>
      <c r="N1345" t="n">
        <v>3</v>
      </c>
      <c r="O1345" t="n">
        <v>1</v>
      </c>
      <c r="P1345" t="n">
        <v>1</v>
      </c>
      <c r="Q1345" t="n">
        <v>50</v>
      </c>
      <c r="R1345" s="15" t="n">
        <v>-9</v>
      </c>
      <c r="S1345" s="15" t="n">
        <v>0</v>
      </c>
      <c r="T1345" s="15" t="n">
        <v>0</v>
      </c>
      <c r="U1345" s="15" t="n">
        <v>137300</v>
      </c>
      <c r="V1345">
        <f>IFERROR(VLOOKUP(D1345,Tablas_Equivalencia!$A$3:$B$8,2,FALSE),"Sin dato")</f>
        <v/>
      </c>
      <c r="W1345">
        <f>IFERROR(VLOOKUP(L1345,Tablas_Equivalencia!$D$3:$E$9,2,FALSE),"Sin dato")</f>
        <v/>
      </c>
      <c r="X1345">
        <f>IF(I1345=1,"Varón","Mujer")</f>
        <v/>
      </c>
      <c r="Y1345">
        <f>IFERROR(VLOOKUP(M1345,Tablas_Equivalencia!$G$3:$H$6,2,FALSE),"Sin dato")</f>
        <v/>
      </c>
      <c r="Z1345">
        <f>IF(J1345&lt;=24,"18-24","25-29")</f>
        <v/>
      </c>
      <c r="AA1345">
        <f>IF(M1345&lt;&gt;1,"",IF(P1345=2,1,0))</f>
        <v/>
      </c>
      <c r="AB1345">
        <f>IF(M1345&lt;&gt;1,"",IF(O1345&gt;=2,1,0))</f>
        <v/>
      </c>
      <c r="AC1345">
        <f>IF(M1345&lt;&gt;1,"",IF(OR(Q1345=999,Q1345=""),"",IF(OR(Q1345&lt;35,Q1345&gt;48),1,0)))</f>
        <v/>
      </c>
      <c r="AD1345">
        <f>IF(COUNT(AA1345:AC1345)&lt;3,"",SUM(AA1345:AC1345))</f>
        <v/>
      </c>
      <c r="AE1345">
        <f>IF(L1345&gt;=4,2,IF(L1345&gt;=2,1,0))</f>
        <v/>
      </c>
      <c r="AF1345">
        <f>IF(L1345&gt;=5,1,0)</f>
        <v/>
      </c>
      <c r="AG1345">
        <f>AE1345+AF1345</f>
        <v/>
      </c>
      <c r="AH1345" s="15">
        <f>IF(M1345&lt;&gt;1,"",IF(OR(R1345=-9,R1345=""),"",R1345))</f>
        <v/>
      </c>
      <c r="AI1345">
        <f>IF(M1345&lt;&gt;1,"",IF(OR(Q1345=999,Q1345=""),"",Q1345))</f>
        <v/>
      </c>
    </row>
    <row r="1346">
      <c r="A1346" t="inlineStr">
        <is>
          <t>TQRMNOP107098</t>
        </is>
      </c>
      <c r="B1346" t="n">
        <v>2025</v>
      </c>
      <c r="C1346" t="n">
        <v>1</v>
      </c>
      <c r="D1346" t="n">
        <v>1</v>
      </c>
      <c r="E1346" t="inlineStr">
        <is>
          <t>S</t>
        </is>
      </c>
      <c r="F1346" t="n">
        <v>32</v>
      </c>
      <c r="G1346" t="n">
        <v>1321</v>
      </c>
      <c r="H1346" t="n">
        <v>2</v>
      </c>
      <c r="I1346" t="n">
        <v>2</v>
      </c>
      <c r="J1346" t="n">
        <v>24</v>
      </c>
      <c r="K1346" t="n">
        <v>2</v>
      </c>
      <c r="L1346" t="n">
        <v>3</v>
      </c>
      <c r="M1346" t="n">
        <v>1</v>
      </c>
      <c r="N1346" t="n">
        <v>3</v>
      </c>
      <c r="O1346" t="n">
        <v>2</v>
      </c>
      <c r="P1346" t="n">
        <v>2</v>
      </c>
      <c r="Q1346" t="n">
        <v>13</v>
      </c>
      <c r="R1346" s="15" t="n">
        <v>408000</v>
      </c>
      <c r="S1346" s="15" t="n">
        <v>0</v>
      </c>
      <c r="T1346" s="15" t="n">
        <v>408000</v>
      </c>
      <c r="U1346" s="15" t="n">
        <v>284500</v>
      </c>
      <c r="V1346">
        <f>IFERROR(VLOOKUP(D1346,Tablas_Equivalencia!$A$3:$B$8,2,FALSE),"Sin dato")</f>
        <v/>
      </c>
      <c r="W1346">
        <f>IFERROR(VLOOKUP(L1346,Tablas_Equivalencia!$D$3:$E$9,2,FALSE),"Sin dato")</f>
        <v/>
      </c>
      <c r="X1346">
        <f>IF(I1346=1,"Varón","Mujer")</f>
        <v/>
      </c>
      <c r="Y1346">
        <f>IFERROR(VLOOKUP(M1346,Tablas_Equivalencia!$G$3:$H$6,2,FALSE),"Sin dato")</f>
        <v/>
      </c>
      <c r="Z1346">
        <f>IF(J1346&lt;=24,"18-24","25-29")</f>
        <v/>
      </c>
      <c r="AA1346">
        <f>IF(M1346&lt;&gt;1,"",IF(P1346=2,1,0))</f>
        <v/>
      </c>
      <c r="AB1346">
        <f>IF(M1346&lt;&gt;1,"",IF(O1346&gt;=2,1,0))</f>
        <v/>
      </c>
      <c r="AC1346">
        <f>IF(M1346&lt;&gt;1,"",IF(OR(Q1346=999,Q1346=""),"",IF(OR(Q1346&lt;35,Q1346&gt;48),1,0)))</f>
        <v/>
      </c>
      <c r="AD1346">
        <f>IF(COUNT(AA1346:AC1346)&lt;3,"",SUM(AA1346:AC1346))</f>
        <v/>
      </c>
      <c r="AE1346">
        <f>IF(L1346&gt;=4,2,IF(L1346&gt;=2,1,0))</f>
        <v/>
      </c>
      <c r="AF1346">
        <f>IF(L1346&gt;=5,1,0)</f>
        <v/>
      </c>
      <c r="AG1346">
        <f>AE1346+AF1346</f>
        <v/>
      </c>
      <c r="AH1346" s="15">
        <f>IF(M1346&lt;&gt;1,"",IF(OR(R1346=-9,R1346=""),"",R1346))</f>
        <v/>
      </c>
      <c r="AI1346">
        <f>IF(M1346&lt;&gt;1,"",IF(OR(Q1346=999,Q1346=""),"",Q1346))</f>
        <v/>
      </c>
    </row>
    <row r="1347">
      <c r="A1347" t="inlineStr">
        <is>
          <t>TQRMNOP107100</t>
        </is>
      </c>
      <c r="B1347" t="n">
        <v>2025</v>
      </c>
      <c r="C1347" t="n">
        <v>1</v>
      </c>
      <c r="D1347" t="n">
        <v>1</v>
      </c>
      <c r="E1347" t="inlineStr">
        <is>
          <t>S</t>
        </is>
      </c>
      <c r="F1347" t="n">
        <v>32</v>
      </c>
      <c r="G1347" t="n">
        <v>1213</v>
      </c>
      <c r="H1347" t="n">
        <v>10</v>
      </c>
      <c r="I1347" t="n">
        <v>2</v>
      </c>
      <c r="J1347" t="n">
        <v>22</v>
      </c>
      <c r="K1347" t="n">
        <v>2</v>
      </c>
      <c r="L1347" t="n">
        <v>6</v>
      </c>
      <c r="M1347" t="n">
        <v>1</v>
      </c>
      <c r="N1347" t="n">
        <v>2</v>
      </c>
      <c r="O1347" t="n">
        <v>2</v>
      </c>
      <c r="P1347" t="n">
        <v>2</v>
      </c>
      <c r="Q1347" t="n">
        <v>16</v>
      </c>
      <c r="R1347" s="15" t="n">
        <v>306000</v>
      </c>
      <c r="S1347" s="15" t="n">
        <v>0</v>
      </c>
      <c r="T1347" s="15" t="n">
        <v>306000</v>
      </c>
      <c r="U1347" s="15" t="n">
        <v>56900</v>
      </c>
      <c r="V1347">
        <f>IFERROR(VLOOKUP(D1347,Tablas_Equivalencia!$A$3:$B$8,2,FALSE),"Sin dato")</f>
        <v/>
      </c>
      <c r="W1347">
        <f>IFERROR(VLOOKUP(L1347,Tablas_Equivalencia!$D$3:$E$9,2,FALSE),"Sin dato")</f>
        <v/>
      </c>
      <c r="X1347">
        <f>IF(I1347=1,"Varón","Mujer")</f>
        <v/>
      </c>
      <c r="Y1347">
        <f>IFERROR(VLOOKUP(M1347,Tablas_Equivalencia!$G$3:$H$6,2,FALSE),"Sin dato")</f>
        <v/>
      </c>
      <c r="Z1347">
        <f>IF(J1347&lt;=24,"18-24","25-29")</f>
        <v/>
      </c>
      <c r="AA1347">
        <f>IF(M1347&lt;&gt;1,"",IF(P1347=2,1,0))</f>
        <v/>
      </c>
      <c r="AB1347">
        <f>IF(M1347&lt;&gt;1,"",IF(O1347&gt;=2,1,0))</f>
        <v/>
      </c>
      <c r="AC1347">
        <f>IF(M1347&lt;&gt;1,"",IF(OR(Q1347=999,Q1347=""),"",IF(OR(Q1347&lt;35,Q1347&gt;48),1,0)))</f>
        <v/>
      </c>
      <c r="AD1347">
        <f>IF(COUNT(AA1347:AC1347)&lt;3,"",SUM(AA1347:AC1347))</f>
        <v/>
      </c>
      <c r="AE1347">
        <f>IF(L1347&gt;=4,2,IF(L1347&gt;=2,1,0))</f>
        <v/>
      </c>
      <c r="AF1347">
        <f>IF(L1347&gt;=5,1,0)</f>
        <v/>
      </c>
      <c r="AG1347">
        <f>AE1347+AF1347</f>
        <v/>
      </c>
      <c r="AH1347" s="15">
        <f>IF(M1347&lt;&gt;1,"",IF(OR(R1347=-9,R1347=""),"",R1347))</f>
        <v/>
      </c>
      <c r="AI1347">
        <f>IF(M1347&lt;&gt;1,"",IF(OR(Q1347=999,Q1347=""),"",Q1347))</f>
        <v/>
      </c>
    </row>
    <row r="1348">
      <c r="A1348" t="inlineStr">
        <is>
          <t>TQRMNOP107103</t>
        </is>
      </c>
      <c r="B1348" t="n">
        <v>2025</v>
      </c>
      <c r="C1348" t="n">
        <v>1</v>
      </c>
      <c r="D1348" t="n">
        <v>42</v>
      </c>
      <c r="E1348" t="inlineStr">
        <is>
          <t>N</t>
        </is>
      </c>
      <c r="F1348" t="n">
        <v>25</v>
      </c>
      <c r="G1348" t="n">
        <v>750</v>
      </c>
      <c r="H1348" t="n">
        <v>10</v>
      </c>
      <c r="I1348" t="n">
        <v>2</v>
      </c>
      <c r="J1348" t="n">
        <v>27</v>
      </c>
      <c r="K1348" t="n">
        <v>1</v>
      </c>
      <c r="L1348" t="n">
        <v>5</v>
      </c>
      <c r="M1348" t="n">
        <v>1</v>
      </c>
      <c r="N1348" t="n">
        <v>3</v>
      </c>
      <c r="O1348" t="n">
        <v>2</v>
      </c>
      <c r="P1348" t="n">
        <v>2</v>
      </c>
      <c r="Q1348" t="n">
        <v>21</v>
      </c>
      <c r="R1348" s="15" t="n">
        <v>-9</v>
      </c>
      <c r="S1348" s="15" t="n">
        <v>0</v>
      </c>
      <c r="T1348" s="15" t="n">
        <v>0</v>
      </c>
      <c r="U1348" s="15" t="n">
        <v>236600</v>
      </c>
      <c r="V1348">
        <f>IFERROR(VLOOKUP(D1348,Tablas_Equivalencia!$A$3:$B$8,2,FALSE),"Sin dato")</f>
        <v/>
      </c>
      <c r="W1348">
        <f>IFERROR(VLOOKUP(L1348,Tablas_Equivalencia!$D$3:$E$9,2,FALSE),"Sin dato")</f>
        <v/>
      </c>
      <c r="X1348">
        <f>IF(I1348=1,"Varón","Mujer")</f>
        <v/>
      </c>
      <c r="Y1348">
        <f>IFERROR(VLOOKUP(M1348,Tablas_Equivalencia!$G$3:$H$6,2,FALSE),"Sin dato")</f>
        <v/>
      </c>
      <c r="Z1348">
        <f>IF(J1348&lt;=24,"18-24","25-29")</f>
        <v/>
      </c>
      <c r="AA1348">
        <f>IF(M1348&lt;&gt;1,"",IF(P1348=2,1,0))</f>
        <v/>
      </c>
      <c r="AB1348">
        <f>IF(M1348&lt;&gt;1,"",IF(O1348&gt;=2,1,0))</f>
        <v/>
      </c>
      <c r="AC1348">
        <f>IF(M1348&lt;&gt;1,"",IF(OR(Q1348=999,Q1348=""),"",IF(OR(Q1348&lt;35,Q1348&gt;48),1,0)))</f>
        <v/>
      </c>
      <c r="AD1348">
        <f>IF(COUNT(AA1348:AC1348)&lt;3,"",SUM(AA1348:AC1348))</f>
        <v/>
      </c>
      <c r="AE1348">
        <f>IF(L1348&gt;=4,2,IF(L1348&gt;=2,1,0))</f>
        <v/>
      </c>
      <c r="AF1348">
        <f>IF(L1348&gt;=5,1,0)</f>
        <v/>
      </c>
      <c r="AG1348">
        <f>AE1348+AF1348</f>
        <v/>
      </c>
      <c r="AH1348" s="15">
        <f>IF(M1348&lt;&gt;1,"",IF(OR(R1348=-9,R1348=""),"",R1348))</f>
        <v/>
      </c>
      <c r="AI1348">
        <f>IF(M1348&lt;&gt;1,"",IF(OR(Q1348=999,Q1348=""),"",Q1348))</f>
        <v/>
      </c>
    </row>
    <row r="1349">
      <c r="A1349" t="inlineStr">
        <is>
          <t>TQRMNOP107109</t>
        </is>
      </c>
      <c r="B1349" t="n">
        <v>2025</v>
      </c>
      <c r="C1349" t="n">
        <v>1</v>
      </c>
      <c r="D1349" t="n">
        <v>41</v>
      </c>
      <c r="E1349" t="inlineStr">
        <is>
          <t>S</t>
        </is>
      </c>
      <c r="F1349" t="n">
        <v>8</v>
      </c>
      <c r="G1349" t="n">
        <v>1391</v>
      </c>
      <c r="H1349" t="n">
        <v>3</v>
      </c>
      <c r="I1349" t="n">
        <v>2</v>
      </c>
      <c r="J1349" t="n">
        <v>29</v>
      </c>
      <c r="K1349" t="n">
        <v>1</v>
      </c>
      <c r="L1349" t="n">
        <v>4</v>
      </c>
      <c r="M1349" t="n">
        <v>3</v>
      </c>
      <c r="R1349" s="15" t="n">
        <v>0</v>
      </c>
      <c r="S1349" s="15" t="n">
        <v>0</v>
      </c>
      <c r="T1349" s="15" t="n">
        <v>0</v>
      </c>
      <c r="U1349" s="15" t="n">
        <v>67900</v>
      </c>
      <c r="V1349">
        <f>IFERROR(VLOOKUP(D1349,Tablas_Equivalencia!$A$3:$B$8,2,FALSE),"Sin dato")</f>
        <v/>
      </c>
      <c r="W1349">
        <f>IFERROR(VLOOKUP(L1349,Tablas_Equivalencia!$D$3:$E$9,2,FALSE),"Sin dato")</f>
        <v/>
      </c>
      <c r="X1349">
        <f>IF(I1349=1,"Varón","Mujer")</f>
        <v/>
      </c>
      <c r="Y1349">
        <f>IFERROR(VLOOKUP(M1349,Tablas_Equivalencia!$G$3:$H$6,2,FALSE),"Sin dato")</f>
        <v/>
      </c>
      <c r="Z1349">
        <f>IF(J1349&lt;=24,"18-24","25-29")</f>
        <v/>
      </c>
      <c r="AA1349">
        <f>IF(M1349&lt;&gt;1,"",IF(P1349=2,1,0))</f>
        <v/>
      </c>
      <c r="AB1349">
        <f>IF(M1349&lt;&gt;1,"",IF(O1349&gt;=2,1,0))</f>
        <v/>
      </c>
      <c r="AC1349">
        <f>IF(M1349&lt;&gt;1,"",IF(OR(Q1349=999,Q1349=""),"",IF(OR(Q1349&lt;35,Q1349&gt;48),1,0)))</f>
        <v/>
      </c>
      <c r="AD1349">
        <f>IF(COUNT(AA1349:AC1349)&lt;3,"",SUM(AA1349:AC1349))</f>
        <v/>
      </c>
      <c r="AE1349">
        <f>IF(L1349&gt;=4,2,IF(L1349&gt;=2,1,0))</f>
        <v/>
      </c>
      <c r="AF1349">
        <f>IF(L1349&gt;=5,1,0)</f>
        <v/>
      </c>
      <c r="AG1349">
        <f>AE1349+AF1349</f>
        <v/>
      </c>
      <c r="AH1349" s="15">
        <f>IF(M1349&lt;&gt;1,"",IF(OR(R1349=-9,R1349=""),"",R1349))</f>
        <v/>
      </c>
      <c r="AI1349">
        <f>IF(M1349&lt;&gt;1,"",IF(OR(Q1349=999,Q1349=""),"",Q1349))</f>
        <v/>
      </c>
    </row>
    <row r="1350">
      <c r="A1350" t="inlineStr">
        <is>
          <t>TQRMNOP107121</t>
        </is>
      </c>
      <c r="B1350" t="n">
        <v>2025</v>
      </c>
      <c r="C1350" t="n">
        <v>1</v>
      </c>
      <c r="D1350" t="n">
        <v>40</v>
      </c>
      <c r="E1350" t="inlineStr">
        <is>
          <t>N</t>
        </is>
      </c>
      <c r="F1350" t="n">
        <v>23</v>
      </c>
      <c r="G1350" t="n">
        <v>1999</v>
      </c>
      <c r="H1350" t="n">
        <v>2</v>
      </c>
      <c r="I1350" t="n">
        <v>2</v>
      </c>
      <c r="J1350" t="n">
        <v>29</v>
      </c>
      <c r="K1350" t="n">
        <v>2</v>
      </c>
      <c r="L1350" t="n">
        <v>3</v>
      </c>
      <c r="M1350" t="n">
        <v>3</v>
      </c>
      <c r="R1350" s="15" t="n">
        <v>0</v>
      </c>
      <c r="S1350" s="15" t="n">
        <v>0</v>
      </c>
      <c r="T1350" s="15" t="n">
        <v>0</v>
      </c>
      <c r="U1350" s="15" t="n">
        <v>175000</v>
      </c>
      <c r="V1350">
        <f>IFERROR(VLOOKUP(D1350,Tablas_Equivalencia!$A$3:$B$8,2,FALSE),"Sin dato")</f>
        <v/>
      </c>
      <c r="W1350">
        <f>IFERROR(VLOOKUP(L1350,Tablas_Equivalencia!$D$3:$E$9,2,FALSE),"Sin dato")</f>
        <v/>
      </c>
      <c r="X1350">
        <f>IF(I1350=1,"Varón","Mujer")</f>
        <v/>
      </c>
      <c r="Y1350">
        <f>IFERROR(VLOOKUP(M1350,Tablas_Equivalencia!$G$3:$H$6,2,FALSE),"Sin dato")</f>
        <v/>
      </c>
      <c r="Z1350">
        <f>IF(J1350&lt;=24,"18-24","25-29")</f>
        <v/>
      </c>
      <c r="AA1350">
        <f>IF(M1350&lt;&gt;1,"",IF(P1350=2,1,0))</f>
        <v/>
      </c>
      <c r="AB1350">
        <f>IF(M1350&lt;&gt;1,"",IF(O1350&gt;=2,1,0))</f>
        <v/>
      </c>
      <c r="AC1350">
        <f>IF(M1350&lt;&gt;1,"",IF(OR(Q1350=999,Q1350=""),"",IF(OR(Q1350&lt;35,Q1350&gt;48),1,0)))</f>
        <v/>
      </c>
      <c r="AD1350">
        <f>IF(COUNT(AA1350:AC1350)&lt;3,"",SUM(AA1350:AC1350))</f>
        <v/>
      </c>
      <c r="AE1350">
        <f>IF(L1350&gt;=4,2,IF(L1350&gt;=2,1,0))</f>
        <v/>
      </c>
      <c r="AF1350">
        <f>IF(L1350&gt;=5,1,0)</f>
        <v/>
      </c>
      <c r="AG1350">
        <f>AE1350+AF1350</f>
        <v/>
      </c>
      <c r="AH1350" s="15">
        <f>IF(M1350&lt;&gt;1,"",IF(OR(R1350=-9,R1350=""),"",R1350))</f>
        <v/>
      </c>
      <c r="AI1350">
        <f>IF(M1350&lt;&gt;1,"",IF(OR(Q1350=999,Q1350=""),"",Q1350))</f>
        <v/>
      </c>
    </row>
    <row r="1351">
      <c r="A1351" t="inlineStr">
        <is>
          <t>TQRMNOP107129</t>
        </is>
      </c>
      <c r="B1351" t="n">
        <v>2025</v>
      </c>
      <c r="C1351" t="n">
        <v>1</v>
      </c>
      <c r="D1351" t="n">
        <v>40</v>
      </c>
      <c r="E1351" t="inlineStr">
        <is>
          <t>S</t>
        </is>
      </c>
      <c r="F1351" t="n">
        <v>7</v>
      </c>
      <c r="G1351" t="n">
        <v>959</v>
      </c>
      <c r="H1351" t="n">
        <v>1</v>
      </c>
      <c r="I1351" t="n">
        <v>1</v>
      </c>
      <c r="J1351" t="n">
        <v>21</v>
      </c>
      <c r="K1351" t="n">
        <v>2</v>
      </c>
      <c r="L1351" t="n">
        <v>3</v>
      </c>
      <c r="M1351" t="n">
        <v>1</v>
      </c>
      <c r="N1351" t="n">
        <v>3</v>
      </c>
      <c r="O1351" t="n">
        <v>2</v>
      </c>
      <c r="P1351" t="n">
        <v>2</v>
      </c>
      <c r="Q1351" t="n">
        <v>41</v>
      </c>
      <c r="R1351" s="15" t="n">
        <v>321000</v>
      </c>
      <c r="S1351" s="15" t="n">
        <v>0</v>
      </c>
      <c r="T1351" s="15" t="n">
        <v>321000</v>
      </c>
      <c r="U1351" s="15" t="n">
        <v>185600</v>
      </c>
      <c r="V1351">
        <f>IFERROR(VLOOKUP(D1351,Tablas_Equivalencia!$A$3:$B$8,2,FALSE),"Sin dato")</f>
        <v/>
      </c>
      <c r="W1351">
        <f>IFERROR(VLOOKUP(L1351,Tablas_Equivalencia!$D$3:$E$9,2,FALSE),"Sin dato")</f>
        <v/>
      </c>
      <c r="X1351">
        <f>IF(I1351=1,"Varón","Mujer")</f>
        <v/>
      </c>
      <c r="Y1351">
        <f>IFERROR(VLOOKUP(M1351,Tablas_Equivalencia!$G$3:$H$6,2,FALSE),"Sin dato")</f>
        <v/>
      </c>
      <c r="Z1351">
        <f>IF(J1351&lt;=24,"18-24","25-29")</f>
        <v/>
      </c>
      <c r="AA1351">
        <f>IF(M1351&lt;&gt;1,"",IF(P1351=2,1,0))</f>
        <v/>
      </c>
      <c r="AB1351">
        <f>IF(M1351&lt;&gt;1,"",IF(O1351&gt;=2,1,0))</f>
        <v/>
      </c>
      <c r="AC1351">
        <f>IF(M1351&lt;&gt;1,"",IF(OR(Q1351=999,Q1351=""),"",IF(OR(Q1351&lt;35,Q1351&gt;48),1,0)))</f>
        <v/>
      </c>
      <c r="AD1351">
        <f>IF(COUNT(AA1351:AC1351)&lt;3,"",SUM(AA1351:AC1351))</f>
        <v/>
      </c>
      <c r="AE1351">
        <f>IF(L1351&gt;=4,2,IF(L1351&gt;=2,1,0))</f>
        <v/>
      </c>
      <c r="AF1351">
        <f>IF(L1351&gt;=5,1,0)</f>
        <v/>
      </c>
      <c r="AG1351">
        <f>AE1351+AF1351</f>
        <v/>
      </c>
      <c r="AH1351" s="15">
        <f>IF(M1351&lt;&gt;1,"",IF(OR(R1351=-9,R1351=""),"",R1351))</f>
        <v/>
      </c>
      <c r="AI1351">
        <f>IF(M1351&lt;&gt;1,"",IF(OR(Q1351=999,Q1351=""),"",Q1351))</f>
        <v/>
      </c>
    </row>
    <row r="1352">
      <c r="A1352" t="inlineStr">
        <is>
          <t>TQRMNOP107132</t>
        </is>
      </c>
      <c r="B1352" t="n">
        <v>2025</v>
      </c>
      <c r="C1352" t="n">
        <v>1</v>
      </c>
      <c r="D1352" t="n">
        <v>40</v>
      </c>
      <c r="E1352" t="inlineStr">
        <is>
          <t>N</t>
        </is>
      </c>
      <c r="F1352" t="n">
        <v>22</v>
      </c>
      <c r="G1352" t="n">
        <v>1013</v>
      </c>
      <c r="H1352" t="n">
        <v>3</v>
      </c>
      <c r="I1352" t="n">
        <v>2</v>
      </c>
      <c r="J1352" t="n">
        <v>26</v>
      </c>
      <c r="K1352" t="n">
        <v>2</v>
      </c>
      <c r="L1352" t="n">
        <v>3</v>
      </c>
      <c r="M1352" t="n">
        <v>1</v>
      </c>
      <c r="N1352" t="n">
        <v>2</v>
      </c>
      <c r="O1352" t="n">
        <v>3</v>
      </c>
      <c r="P1352" t="n">
        <v>2</v>
      </c>
      <c r="Q1352" t="n">
        <v>8</v>
      </c>
      <c r="R1352" s="15" t="n">
        <v>161000</v>
      </c>
      <c r="S1352" s="15" t="n">
        <v>0</v>
      </c>
      <c r="T1352" s="15" t="n">
        <v>161000</v>
      </c>
      <c r="U1352" s="15" t="n">
        <v>123400</v>
      </c>
      <c r="V1352">
        <f>IFERROR(VLOOKUP(D1352,Tablas_Equivalencia!$A$3:$B$8,2,FALSE),"Sin dato")</f>
        <v/>
      </c>
      <c r="W1352">
        <f>IFERROR(VLOOKUP(L1352,Tablas_Equivalencia!$D$3:$E$9,2,FALSE),"Sin dato")</f>
        <v/>
      </c>
      <c r="X1352">
        <f>IF(I1352=1,"Varón","Mujer")</f>
        <v/>
      </c>
      <c r="Y1352">
        <f>IFERROR(VLOOKUP(M1352,Tablas_Equivalencia!$G$3:$H$6,2,FALSE),"Sin dato")</f>
        <v/>
      </c>
      <c r="Z1352">
        <f>IF(J1352&lt;=24,"18-24","25-29")</f>
        <v/>
      </c>
      <c r="AA1352">
        <f>IF(M1352&lt;&gt;1,"",IF(P1352=2,1,0))</f>
        <v/>
      </c>
      <c r="AB1352">
        <f>IF(M1352&lt;&gt;1,"",IF(O1352&gt;=2,1,0))</f>
        <v/>
      </c>
      <c r="AC1352">
        <f>IF(M1352&lt;&gt;1,"",IF(OR(Q1352=999,Q1352=""),"",IF(OR(Q1352&lt;35,Q1352&gt;48),1,0)))</f>
        <v/>
      </c>
      <c r="AD1352">
        <f>IF(COUNT(AA1352:AC1352)&lt;3,"",SUM(AA1352:AC1352))</f>
        <v/>
      </c>
      <c r="AE1352">
        <f>IF(L1352&gt;=4,2,IF(L1352&gt;=2,1,0))</f>
        <v/>
      </c>
      <c r="AF1352">
        <f>IF(L1352&gt;=5,1,0)</f>
        <v/>
      </c>
      <c r="AG1352">
        <f>AE1352+AF1352</f>
        <v/>
      </c>
      <c r="AH1352" s="15">
        <f>IF(M1352&lt;&gt;1,"",IF(OR(R1352=-9,R1352=""),"",R1352))</f>
        <v/>
      </c>
      <c r="AI1352">
        <f>IF(M1352&lt;&gt;1,"",IF(OR(Q1352=999,Q1352=""),"",Q1352))</f>
        <v/>
      </c>
    </row>
    <row r="1353">
      <c r="A1353" t="inlineStr">
        <is>
          <t>TQRMNOP107140</t>
        </is>
      </c>
      <c r="B1353" t="n">
        <v>2025</v>
      </c>
      <c r="C1353" t="n">
        <v>1</v>
      </c>
      <c r="D1353" t="n">
        <v>43</v>
      </c>
      <c r="E1353" t="inlineStr">
        <is>
          <t>S</t>
        </is>
      </c>
      <c r="F1353" t="n">
        <v>30</v>
      </c>
      <c r="G1353" t="n">
        <v>755</v>
      </c>
      <c r="H1353" t="n">
        <v>10</v>
      </c>
      <c r="I1353" t="n">
        <v>2</v>
      </c>
      <c r="J1353" t="n">
        <v>19</v>
      </c>
      <c r="K1353" t="n">
        <v>1</v>
      </c>
      <c r="L1353" t="n">
        <v>5</v>
      </c>
      <c r="M1353" t="n">
        <v>3</v>
      </c>
      <c r="R1353" s="15" t="n">
        <v>0</v>
      </c>
      <c r="S1353" s="15" t="n">
        <v>0</v>
      </c>
      <c r="T1353" s="15" t="n">
        <v>0</v>
      </c>
      <c r="U1353" s="15" t="n">
        <v>194600</v>
      </c>
      <c r="V1353">
        <f>IFERROR(VLOOKUP(D1353,Tablas_Equivalencia!$A$3:$B$8,2,FALSE),"Sin dato")</f>
        <v/>
      </c>
      <c r="W1353">
        <f>IFERROR(VLOOKUP(L1353,Tablas_Equivalencia!$D$3:$E$9,2,FALSE),"Sin dato")</f>
        <v/>
      </c>
      <c r="X1353">
        <f>IF(I1353=1,"Varón","Mujer")</f>
        <v/>
      </c>
      <c r="Y1353">
        <f>IFERROR(VLOOKUP(M1353,Tablas_Equivalencia!$G$3:$H$6,2,FALSE),"Sin dato")</f>
        <v/>
      </c>
      <c r="Z1353">
        <f>IF(J1353&lt;=24,"18-24","25-29")</f>
        <v/>
      </c>
      <c r="AA1353">
        <f>IF(M1353&lt;&gt;1,"",IF(P1353=2,1,0))</f>
        <v/>
      </c>
      <c r="AB1353">
        <f>IF(M1353&lt;&gt;1,"",IF(O1353&gt;=2,1,0))</f>
        <v/>
      </c>
      <c r="AC1353">
        <f>IF(M1353&lt;&gt;1,"",IF(OR(Q1353=999,Q1353=""),"",IF(OR(Q1353&lt;35,Q1353&gt;48),1,0)))</f>
        <v/>
      </c>
      <c r="AD1353">
        <f>IF(COUNT(AA1353:AC1353)&lt;3,"",SUM(AA1353:AC1353))</f>
        <v/>
      </c>
      <c r="AE1353">
        <f>IF(L1353&gt;=4,2,IF(L1353&gt;=2,1,0))</f>
        <v/>
      </c>
      <c r="AF1353">
        <f>IF(L1353&gt;=5,1,0)</f>
        <v/>
      </c>
      <c r="AG1353">
        <f>AE1353+AF1353</f>
        <v/>
      </c>
      <c r="AH1353" s="15">
        <f>IF(M1353&lt;&gt;1,"",IF(OR(R1353=-9,R1353=""),"",R1353))</f>
        <v/>
      </c>
      <c r="AI1353">
        <f>IF(M1353&lt;&gt;1,"",IF(OR(Q1353=999,Q1353=""),"",Q1353))</f>
        <v/>
      </c>
    </row>
    <row r="1354">
      <c r="A1354" t="inlineStr">
        <is>
          <t>TQRMNOP107152</t>
        </is>
      </c>
      <c r="B1354" t="n">
        <v>2025</v>
      </c>
      <c r="C1354" t="n">
        <v>1</v>
      </c>
      <c r="D1354" t="n">
        <v>41</v>
      </c>
      <c r="E1354" t="inlineStr">
        <is>
          <t>N</t>
        </is>
      </c>
      <c r="F1354" t="n">
        <v>15</v>
      </c>
      <c r="G1354" t="n">
        <v>1052</v>
      </c>
      <c r="H1354" t="n">
        <v>2</v>
      </c>
      <c r="I1354" t="n">
        <v>1</v>
      </c>
      <c r="J1354" t="n">
        <v>20</v>
      </c>
      <c r="K1354" t="n">
        <v>1</v>
      </c>
      <c r="L1354" t="n">
        <v>5</v>
      </c>
      <c r="M1354" t="n">
        <v>1</v>
      </c>
      <c r="N1354" t="n">
        <v>3</v>
      </c>
      <c r="O1354" t="n">
        <v>2</v>
      </c>
      <c r="P1354" t="n">
        <v>2</v>
      </c>
      <c r="Q1354" t="n">
        <v>38</v>
      </c>
      <c r="R1354" s="15" t="n">
        <v>357000</v>
      </c>
      <c r="S1354" s="15" t="n">
        <v>0</v>
      </c>
      <c r="T1354" s="15" t="n">
        <v>357000</v>
      </c>
      <c r="U1354" s="15" t="n">
        <v>94900</v>
      </c>
      <c r="V1354">
        <f>IFERROR(VLOOKUP(D1354,Tablas_Equivalencia!$A$3:$B$8,2,FALSE),"Sin dato")</f>
        <v/>
      </c>
      <c r="W1354">
        <f>IFERROR(VLOOKUP(L1354,Tablas_Equivalencia!$D$3:$E$9,2,FALSE),"Sin dato")</f>
        <v/>
      </c>
      <c r="X1354">
        <f>IF(I1354=1,"Varón","Mujer")</f>
        <v/>
      </c>
      <c r="Y1354">
        <f>IFERROR(VLOOKUP(M1354,Tablas_Equivalencia!$G$3:$H$6,2,FALSE),"Sin dato")</f>
        <v/>
      </c>
      <c r="Z1354">
        <f>IF(J1354&lt;=24,"18-24","25-29")</f>
        <v/>
      </c>
      <c r="AA1354">
        <f>IF(M1354&lt;&gt;1,"",IF(P1354=2,1,0))</f>
        <v/>
      </c>
      <c r="AB1354">
        <f>IF(M1354&lt;&gt;1,"",IF(O1354&gt;=2,1,0))</f>
        <v/>
      </c>
      <c r="AC1354">
        <f>IF(M1354&lt;&gt;1,"",IF(OR(Q1354=999,Q1354=""),"",IF(OR(Q1354&lt;35,Q1354&gt;48),1,0)))</f>
        <v/>
      </c>
      <c r="AD1354">
        <f>IF(COUNT(AA1354:AC1354)&lt;3,"",SUM(AA1354:AC1354))</f>
        <v/>
      </c>
      <c r="AE1354">
        <f>IF(L1354&gt;=4,2,IF(L1354&gt;=2,1,0))</f>
        <v/>
      </c>
      <c r="AF1354">
        <f>IF(L1354&gt;=5,1,0)</f>
        <v/>
      </c>
      <c r="AG1354">
        <f>AE1354+AF1354</f>
        <v/>
      </c>
      <c r="AH1354" s="15">
        <f>IF(M1354&lt;&gt;1,"",IF(OR(R1354=-9,R1354=""),"",R1354))</f>
        <v/>
      </c>
      <c r="AI1354">
        <f>IF(M1354&lt;&gt;1,"",IF(OR(Q1354=999,Q1354=""),"",Q1354))</f>
        <v/>
      </c>
    </row>
    <row r="1355">
      <c r="A1355" t="inlineStr">
        <is>
          <t>TQRMNOP107153</t>
        </is>
      </c>
      <c r="B1355" t="n">
        <v>2025</v>
      </c>
      <c r="C1355" t="n">
        <v>1</v>
      </c>
      <c r="D1355" t="n">
        <v>43</v>
      </c>
      <c r="E1355" t="inlineStr">
        <is>
          <t>N</t>
        </is>
      </c>
      <c r="F1355" t="n">
        <v>26</v>
      </c>
      <c r="G1355" t="n">
        <v>1577</v>
      </c>
      <c r="H1355" t="n">
        <v>3</v>
      </c>
      <c r="I1355" t="n">
        <v>1</v>
      </c>
      <c r="J1355" t="n">
        <v>27</v>
      </c>
      <c r="K1355" t="n">
        <v>1</v>
      </c>
      <c r="L1355" t="n">
        <v>1</v>
      </c>
      <c r="M1355" t="n">
        <v>3</v>
      </c>
      <c r="R1355" s="15" t="n">
        <v>0</v>
      </c>
      <c r="S1355" s="15" t="n">
        <v>0</v>
      </c>
      <c r="T1355" s="15" t="n">
        <v>0</v>
      </c>
      <c r="U1355" s="15" t="n">
        <v>206500</v>
      </c>
      <c r="V1355">
        <f>IFERROR(VLOOKUP(D1355,Tablas_Equivalencia!$A$3:$B$8,2,FALSE),"Sin dato")</f>
        <v/>
      </c>
      <c r="W1355">
        <f>IFERROR(VLOOKUP(L1355,Tablas_Equivalencia!$D$3:$E$9,2,FALSE),"Sin dato")</f>
        <v/>
      </c>
      <c r="X1355">
        <f>IF(I1355=1,"Varón","Mujer")</f>
        <v/>
      </c>
      <c r="Y1355">
        <f>IFERROR(VLOOKUP(M1355,Tablas_Equivalencia!$G$3:$H$6,2,FALSE),"Sin dato")</f>
        <v/>
      </c>
      <c r="Z1355">
        <f>IF(J1355&lt;=24,"18-24","25-29")</f>
        <v/>
      </c>
      <c r="AA1355">
        <f>IF(M1355&lt;&gt;1,"",IF(P1355=2,1,0))</f>
        <v/>
      </c>
      <c r="AB1355">
        <f>IF(M1355&lt;&gt;1,"",IF(O1355&gt;=2,1,0))</f>
        <v/>
      </c>
      <c r="AC1355">
        <f>IF(M1355&lt;&gt;1,"",IF(OR(Q1355=999,Q1355=""),"",IF(OR(Q1355&lt;35,Q1355&gt;48),1,0)))</f>
        <v/>
      </c>
      <c r="AD1355">
        <f>IF(COUNT(AA1355:AC1355)&lt;3,"",SUM(AA1355:AC1355))</f>
        <v/>
      </c>
      <c r="AE1355">
        <f>IF(L1355&gt;=4,2,IF(L1355&gt;=2,1,0))</f>
        <v/>
      </c>
      <c r="AF1355">
        <f>IF(L1355&gt;=5,1,0)</f>
        <v/>
      </c>
      <c r="AG1355">
        <f>AE1355+AF1355</f>
        <v/>
      </c>
      <c r="AH1355" s="15">
        <f>IF(M1355&lt;&gt;1,"",IF(OR(R1355=-9,R1355=""),"",R1355))</f>
        <v/>
      </c>
      <c r="AI1355">
        <f>IF(M1355&lt;&gt;1,"",IF(OR(Q1355=999,Q1355=""),"",Q1355))</f>
        <v/>
      </c>
    </row>
    <row r="1356">
      <c r="A1356" t="inlineStr">
        <is>
          <t>TQRMNOP107158</t>
        </is>
      </c>
      <c r="B1356" t="n">
        <v>2025</v>
      </c>
      <c r="C1356" t="n">
        <v>1</v>
      </c>
      <c r="D1356" t="n">
        <v>1</v>
      </c>
      <c r="E1356" t="inlineStr">
        <is>
          <t>S</t>
        </is>
      </c>
      <c r="F1356" t="n">
        <v>32</v>
      </c>
      <c r="G1356" t="n">
        <v>1198</v>
      </c>
      <c r="H1356" t="n">
        <v>3</v>
      </c>
      <c r="I1356" t="n">
        <v>2</v>
      </c>
      <c r="J1356" t="n">
        <v>18</v>
      </c>
      <c r="K1356" t="n">
        <v>1</v>
      </c>
      <c r="L1356" t="n">
        <v>6</v>
      </c>
      <c r="M1356" t="n">
        <v>3</v>
      </c>
      <c r="R1356" s="15" t="n">
        <v>0</v>
      </c>
      <c r="S1356" s="15" t="n">
        <v>0</v>
      </c>
      <c r="T1356" s="15" t="n">
        <v>0</v>
      </c>
      <c r="U1356" s="15" t="n">
        <v>320600</v>
      </c>
      <c r="V1356">
        <f>IFERROR(VLOOKUP(D1356,Tablas_Equivalencia!$A$3:$B$8,2,FALSE),"Sin dato")</f>
        <v/>
      </c>
      <c r="W1356">
        <f>IFERROR(VLOOKUP(L1356,Tablas_Equivalencia!$D$3:$E$9,2,FALSE),"Sin dato")</f>
        <v/>
      </c>
      <c r="X1356">
        <f>IF(I1356=1,"Varón","Mujer")</f>
        <v/>
      </c>
      <c r="Y1356">
        <f>IFERROR(VLOOKUP(M1356,Tablas_Equivalencia!$G$3:$H$6,2,FALSE),"Sin dato")</f>
        <v/>
      </c>
      <c r="Z1356">
        <f>IF(J1356&lt;=24,"18-24","25-29")</f>
        <v/>
      </c>
      <c r="AA1356">
        <f>IF(M1356&lt;&gt;1,"",IF(P1356=2,1,0))</f>
        <v/>
      </c>
      <c r="AB1356">
        <f>IF(M1356&lt;&gt;1,"",IF(O1356&gt;=2,1,0))</f>
        <v/>
      </c>
      <c r="AC1356">
        <f>IF(M1356&lt;&gt;1,"",IF(OR(Q1356=999,Q1356=""),"",IF(OR(Q1356&lt;35,Q1356&gt;48),1,0)))</f>
        <v/>
      </c>
      <c r="AD1356">
        <f>IF(COUNT(AA1356:AC1356)&lt;3,"",SUM(AA1356:AC1356))</f>
        <v/>
      </c>
      <c r="AE1356">
        <f>IF(L1356&gt;=4,2,IF(L1356&gt;=2,1,0))</f>
        <v/>
      </c>
      <c r="AF1356">
        <f>IF(L1356&gt;=5,1,0)</f>
        <v/>
      </c>
      <c r="AG1356">
        <f>AE1356+AF1356</f>
        <v/>
      </c>
      <c r="AH1356" s="15">
        <f>IF(M1356&lt;&gt;1,"",IF(OR(R1356=-9,R1356=""),"",R1356))</f>
        <v/>
      </c>
      <c r="AI1356">
        <f>IF(M1356&lt;&gt;1,"",IF(OR(Q1356=999,Q1356=""),"",Q1356))</f>
        <v/>
      </c>
    </row>
    <row r="1357">
      <c r="A1357" t="inlineStr">
        <is>
          <t>TQRMNOP107159</t>
        </is>
      </c>
      <c r="B1357" t="n">
        <v>2025</v>
      </c>
      <c r="C1357" t="n">
        <v>1</v>
      </c>
      <c r="D1357" t="n">
        <v>1</v>
      </c>
      <c r="E1357" t="inlineStr">
        <is>
          <t>S</t>
        </is>
      </c>
      <c r="F1357" t="n">
        <v>32</v>
      </c>
      <c r="G1357" t="n">
        <v>654</v>
      </c>
      <c r="H1357" t="n">
        <v>3</v>
      </c>
      <c r="I1357" t="n">
        <v>1</v>
      </c>
      <c r="J1357" t="n">
        <v>22</v>
      </c>
      <c r="K1357" t="n">
        <v>1</v>
      </c>
      <c r="L1357" t="n">
        <v>4</v>
      </c>
      <c r="M1357" t="n">
        <v>1</v>
      </c>
      <c r="N1357" t="n">
        <v>3</v>
      </c>
      <c r="O1357" t="n">
        <v>1</v>
      </c>
      <c r="P1357" t="n">
        <v>1</v>
      </c>
      <c r="Q1357" t="n">
        <v>35</v>
      </c>
      <c r="R1357" s="15" t="n">
        <v>-9</v>
      </c>
      <c r="S1357" s="15" t="n">
        <v>0</v>
      </c>
      <c r="T1357" s="15" t="n">
        <v>0</v>
      </c>
      <c r="U1357" s="15" t="n">
        <v>143900</v>
      </c>
      <c r="V1357">
        <f>IFERROR(VLOOKUP(D1357,Tablas_Equivalencia!$A$3:$B$8,2,FALSE),"Sin dato")</f>
        <v/>
      </c>
      <c r="W1357">
        <f>IFERROR(VLOOKUP(L1357,Tablas_Equivalencia!$D$3:$E$9,2,FALSE),"Sin dato")</f>
        <v/>
      </c>
      <c r="X1357">
        <f>IF(I1357=1,"Varón","Mujer")</f>
        <v/>
      </c>
      <c r="Y1357">
        <f>IFERROR(VLOOKUP(M1357,Tablas_Equivalencia!$G$3:$H$6,2,FALSE),"Sin dato")</f>
        <v/>
      </c>
      <c r="Z1357">
        <f>IF(J1357&lt;=24,"18-24","25-29")</f>
        <v/>
      </c>
      <c r="AA1357">
        <f>IF(M1357&lt;&gt;1,"",IF(P1357=2,1,0))</f>
        <v/>
      </c>
      <c r="AB1357">
        <f>IF(M1357&lt;&gt;1,"",IF(O1357&gt;=2,1,0))</f>
        <v/>
      </c>
      <c r="AC1357">
        <f>IF(M1357&lt;&gt;1,"",IF(OR(Q1357=999,Q1357=""),"",IF(OR(Q1357&lt;35,Q1357&gt;48),1,0)))</f>
        <v/>
      </c>
      <c r="AD1357">
        <f>IF(COUNT(AA1357:AC1357)&lt;3,"",SUM(AA1357:AC1357))</f>
        <v/>
      </c>
      <c r="AE1357">
        <f>IF(L1357&gt;=4,2,IF(L1357&gt;=2,1,0))</f>
        <v/>
      </c>
      <c r="AF1357">
        <f>IF(L1357&gt;=5,1,0)</f>
        <v/>
      </c>
      <c r="AG1357">
        <f>AE1357+AF1357</f>
        <v/>
      </c>
      <c r="AH1357" s="15">
        <f>IF(M1357&lt;&gt;1,"",IF(OR(R1357=-9,R1357=""),"",R1357))</f>
        <v/>
      </c>
      <c r="AI1357">
        <f>IF(M1357&lt;&gt;1,"",IF(OR(Q1357=999,Q1357=""),"",Q1357))</f>
        <v/>
      </c>
    </row>
    <row r="1358">
      <c r="A1358" t="inlineStr">
        <is>
          <t>TQRMNOP107162</t>
        </is>
      </c>
      <c r="B1358" t="n">
        <v>2025</v>
      </c>
      <c r="C1358" t="n">
        <v>1</v>
      </c>
      <c r="D1358" t="n">
        <v>1</v>
      </c>
      <c r="E1358" t="inlineStr">
        <is>
          <t>S</t>
        </is>
      </c>
      <c r="F1358" t="n">
        <v>32</v>
      </c>
      <c r="G1358" t="n">
        <v>1447</v>
      </c>
      <c r="H1358" t="n">
        <v>2</v>
      </c>
      <c r="I1358" t="n">
        <v>2</v>
      </c>
      <c r="J1358" t="n">
        <v>24</v>
      </c>
      <c r="K1358" t="n">
        <v>1</v>
      </c>
      <c r="L1358" t="n">
        <v>6</v>
      </c>
      <c r="M1358" t="n">
        <v>1</v>
      </c>
      <c r="N1358" t="n">
        <v>3</v>
      </c>
      <c r="O1358" t="n">
        <v>1</v>
      </c>
      <c r="P1358" t="n">
        <v>2</v>
      </c>
      <c r="Q1358" t="n">
        <v>45</v>
      </c>
      <c r="R1358" s="15" t="n">
        <v>744000</v>
      </c>
      <c r="S1358" s="15" t="n">
        <v>0</v>
      </c>
      <c r="T1358" s="15" t="n">
        <v>744000</v>
      </c>
      <c r="U1358" s="15" t="n">
        <v>111900</v>
      </c>
      <c r="V1358">
        <f>IFERROR(VLOOKUP(D1358,Tablas_Equivalencia!$A$3:$B$8,2,FALSE),"Sin dato")</f>
        <v/>
      </c>
      <c r="W1358">
        <f>IFERROR(VLOOKUP(L1358,Tablas_Equivalencia!$D$3:$E$9,2,FALSE),"Sin dato")</f>
        <v/>
      </c>
      <c r="X1358">
        <f>IF(I1358=1,"Varón","Mujer")</f>
        <v/>
      </c>
      <c r="Y1358">
        <f>IFERROR(VLOOKUP(M1358,Tablas_Equivalencia!$G$3:$H$6,2,FALSE),"Sin dato")</f>
        <v/>
      </c>
      <c r="Z1358">
        <f>IF(J1358&lt;=24,"18-24","25-29")</f>
        <v/>
      </c>
      <c r="AA1358">
        <f>IF(M1358&lt;&gt;1,"",IF(P1358=2,1,0))</f>
        <v/>
      </c>
      <c r="AB1358">
        <f>IF(M1358&lt;&gt;1,"",IF(O1358&gt;=2,1,0))</f>
        <v/>
      </c>
      <c r="AC1358">
        <f>IF(M1358&lt;&gt;1,"",IF(OR(Q1358=999,Q1358=""),"",IF(OR(Q1358&lt;35,Q1358&gt;48),1,0)))</f>
        <v/>
      </c>
      <c r="AD1358">
        <f>IF(COUNT(AA1358:AC1358)&lt;3,"",SUM(AA1358:AC1358))</f>
        <v/>
      </c>
      <c r="AE1358">
        <f>IF(L1358&gt;=4,2,IF(L1358&gt;=2,1,0))</f>
        <v/>
      </c>
      <c r="AF1358">
        <f>IF(L1358&gt;=5,1,0)</f>
        <v/>
      </c>
      <c r="AG1358">
        <f>AE1358+AF1358</f>
        <v/>
      </c>
      <c r="AH1358" s="15">
        <f>IF(M1358&lt;&gt;1,"",IF(OR(R1358=-9,R1358=""),"",R1358))</f>
        <v/>
      </c>
      <c r="AI1358">
        <f>IF(M1358&lt;&gt;1,"",IF(OR(Q1358=999,Q1358=""),"",Q1358))</f>
        <v/>
      </c>
    </row>
    <row r="1359">
      <c r="A1359" t="inlineStr">
        <is>
          <t>TQRMNOP107163</t>
        </is>
      </c>
      <c r="B1359" t="n">
        <v>2025</v>
      </c>
      <c r="C1359" t="n">
        <v>1</v>
      </c>
      <c r="D1359" t="n">
        <v>1</v>
      </c>
      <c r="E1359" t="inlineStr">
        <is>
          <t>S</t>
        </is>
      </c>
      <c r="F1359" t="n">
        <v>33</v>
      </c>
      <c r="G1359" t="n">
        <v>895</v>
      </c>
      <c r="H1359" t="n">
        <v>10</v>
      </c>
      <c r="I1359" t="n">
        <v>2</v>
      </c>
      <c r="J1359" t="n">
        <v>26</v>
      </c>
      <c r="K1359" t="n">
        <v>1</v>
      </c>
      <c r="L1359" t="n">
        <v>4</v>
      </c>
      <c r="M1359" t="n">
        <v>1</v>
      </c>
      <c r="N1359" t="n">
        <v>3</v>
      </c>
      <c r="O1359" t="n">
        <v>1</v>
      </c>
      <c r="P1359" t="n">
        <v>1</v>
      </c>
      <c r="Q1359" t="n">
        <v>47</v>
      </c>
      <c r="R1359" s="15" t="n">
        <v>377000</v>
      </c>
      <c r="S1359" s="15" t="n">
        <v>0</v>
      </c>
      <c r="T1359" s="15" t="n">
        <v>377000</v>
      </c>
      <c r="U1359" s="15" t="n">
        <v>381900</v>
      </c>
      <c r="V1359">
        <f>IFERROR(VLOOKUP(D1359,Tablas_Equivalencia!$A$3:$B$8,2,FALSE),"Sin dato")</f>
        <v/>
      </c>
      <c r="W1359">
        <f>IFERROR(VLOOKUP(L1359,Tablas_Equivalencia!$D$3:$E$9,2,FALSE),"Sin dato")</f>
        <v/>
      </c>
      <c r="X1359">
        <f>IF(I1359=1,"Varón","Mujer")</f>
        <v/>
      </c>
      <c r="Y1359">
        <f>IFERROR(VLOOKUP(M1359,Tablas_Equivalencia!$G$3:$H$6,2,FALSE),"Sin dato")</f>
        <v/>
      </c>
      <c r="Z1359">
        <f>IF(J1359&lt;=24,"18-24","25-29")</f>
        <v/>
      </c>
      <c r="AA1359">
        <f>IF(M1359&lt;&gt;1,"",IF(P1359=2,1,0))</f>
        <v/>
      </c>
      <c r="AB1359">
        <f>IF(M1359&lt;&gt;1,"",IF(O1359&gt;=2,1,0))</f>
        <v/>
      </c>
      <c r="AC1359">
        <f>IF(M1359&lt;&gt;1,"",IF(OR(Q1359=999,Q1359=""),"",IF(OR(Q1359&lt;35,Q1359&gt;48),1,0)))</f>
        <v/>
      </c>
      <c r="AD1359">
        <f>IF(COUNT(AA1359:AC1359)&lt;3,"",SUM(AA1359:AC1359))</f>
        <v/>
      </c>
      <c r="AE1359">
        <f>IF(L1359&gt;=4,2,IF(L1359&gt;=2,1,0))</f>
        <v/>
      </c>
      <c r="AF1359">
        <f>IF(L1359&gt;=5,1,0)</f>
        <v/>
      </c>
      <c r="AG1359">
        <f>AE1359+AF1359</f>
        <v/>
      </c>
      <c r="AH1359" s="15">
        <f>IF(M1359&lt;&gt;1,"",IF(OR(R1359=-9,R1359=""),"",R1359))</f>
        <v/>
      </c>
      <c r="AI1359">
        <f>IF(M1359&lt;&gt;1,"",IF(OR(Q1359=999,Q1359=""),"",Q1359))</f>
        <v/>
      </c>
    </row>
    <row r="1360">
      <c r="A1360" t="inlineStr">
        <is>
          <t>TQRMNOP107175</t>
        </is>
      </c>
      <c r="B1360" t="n">
        <v>2025</v>
      </c>
      <c r="C1360" t="n">
        <v>1</v>
      </c>
      <c r="D1360" t="n">
        <v>41</v>
      </c>
      <c r="E1360" t="inlineStr">
        <is>
          <t>N</t>
        </is>
      </c>
      <c r="F1360" t="n">
        <v>15</v>
      </c>
      <c r="G1360" t="n">
        <v>2454</v>
      </c>
      <c r="H1360" t="n">
        <v>3</v>
      </c>
      <c r="I1360" t="n">
        <v>2</v>
      </c>
      <c r="J1360" t="n">
        <v>29</v>
      </c>
      <c r="K1360" t="n">
        <v>1</v>
      </c>
      <c r="L1360" t="n">
        <v>5</v>
      </c>
      <c r="M1360" t="n">
        <v>1</v>
      </c>
      <c r="N1360" t="n">
        <v>3</v>
      </c>
      <c r="O1360" t="n">
        <v>2</v>
      </c>
      <c r="P1360" t="n">
        <v>2</v>
      </c>
      <c r="Q1360" t="n">
        <v>18</v>
      </c>
      <c r="R1360" s="15" t="n">
        <v>697000</v>
      </c>
      <c r="S1360" s="15" t="n">
        <v>35000</v>
      </c>
      <c r="T1360" s="15" t="n">
        <v>732000</v>
      </c>
      <c r="U1360" s="15" t="n">
        <v>137700</v>
      </c>
      <c r="V1360">
        <f>IFERROR(VLOOKUP(D1360,Tablas_Equivalencia!$A$3:$B$8,2,FALSE),"Sin dato")</f>
        <v/>
      </c>
      <c r="W1360">
        <f>IFERROR(VLOOKUP(L1360,Tablas_Equivalencia!$D$3:$E$9,2,FALSE),"Sin dato")</f>
        <v/>
      </c>
      <c r="X1360">
        <f>IF(I1360=1,"Varón","Mujer")</f>
        <v/>
      </c>
      <c r="Y1360">
        <f>IFERROR(VLOOKUP(M1360,Tablas_Equivalencia!$G$3:$H$6,2,FALSE),"Sin dato")</f>
        <v/>
      </c>
      <c r="Z1360">
        <f>IF(J1360&lt;=24,"18-24","25-29")</f>
        <v/>
      </c>
      <c r="AA1360">
        <f>IF(M1360&lt;&gt;1,"",IF(P1360=2,1,0))</f>
        <v/>
      </c>
      <c r="AB1360">
        <f>IF(M1360&lt;&gt;1,"",IF(O1360&gt;=2,1,0))</f>
        <v/>
      </c>
      <c r="AC1360">
        <f>IF(M1360&lt;&gt;1,"",IF(OR(Q1360=999,Q1360=""),"",IF(OR(Q1360&lt;35,Q1360&gt;48),1,0)))</f>
        <v/>
      </c>
      <c r="AD1360">
        <f>IF(COUNT(AA1360:AC1360)&lt;3,"",SUM(AA1360:AC1360))</f>
        <v/>
      </c>
      <c r="AE1360">
        <f>IF(L1360&gt;=4,2,IF(L1360&gt;=2,1,0))</f>
        <v/>
      </c>
      <c r="AF1360">
        <f>IF(L1360&gt;=5,1,0)</f>
        <v/>
      </c>
      <c r="AG1360">
        <f>AE1360+AF1360</f>
        <v/>
      </c>
      <c r="AH1360" s="15">
        <f>IF(M1360&lt;&gt;1,"",IF(OR(R1360=-9,R1360=""),"",R1360))</f>
        <v/>
      </c>
      <c r="AI1360">
        <f>IF(M1360&lt;&gt;1,"",IF(OR(Q1360=999,Q1360=""),"",Q1360))</f>
        <v/>
      </c>
    </row>
    <row r="1361">
      <c r="A1361" t="inlineStr">
        <is>
          <t>TQRMNOP107179</t>
        </is>
      </c>
      <c r="B1361" t="n">
        <v>2025</v>
      </c>
      <c r="C1361" t="n">
        <v>1</v>
      </c>
      <c r="D1361" t="n">
        <v>40</v>
      </c>
      <c r="E1361" t="inlineStr">
        <is>
          <t>S</t>
        </is>
      </c>
      <c r="F1361" t="n">
        <v>7</v>
      </c>
      <c r="G1361" t="n">
        <v>1297</v>
      </c>
      <c r="H1361" t="n">
        <v>3</v>
      </c>
      <c r="I1361" t="n">
        <v>1</v>
      </c>
      <c r="J1361" t="n">
        <v>19</v>
      </c>
      <c r="K1361" t="n">
        <v>1</v>
      </c>
      <c r="L1361" t="n">
        <v>2</v>
      </c>
      <c r="M1361" t="n">
        <v>1</v>
      </c>
      <c r="N1361" t="n">
        <v>2</v>
      </c>
      <c r="O1361" t="n">
        <v>2</v>
      </c>
      <c r="P1361" t="n">
        <v>2</v>
      </c>
      <c r="Q1361" t="n">
        <v>14</v>
      </c>
      <c r="R1361" s="15" t="n">
        <v>334000</v>
      </c>
      <c r="S1361" s="15" t="n">
        <v>0</v>
      </c>
      <c r="T1361" s="15" t="n">
        <v>334000</v>
      </c>
      <c r="U1361" s="15" t="n">
        <v>109100</v>
      </c>
      <c r="V1361">
        <f>IFERROR(VLOOKUP(D1361,Tablas_Equivalencia!$A$3:$B$8,2,FALSE),"Sin dato")</f>
        <v/>
      </c>
      <c r="W1361">
        <f>IFERROR(VLOOKUP(L1361,Tablas_Equivalencia!$D$3:$E$9,2,FALSE),"Sin dato")</f>
        <v/>
      </c>
      <c r="X1361">
        <f>IF(I1361=1,"Varón","Mujer")</f>
        <v/>
      </c>
      <c r="Y1361">
        <f>IFERROR(VLOOKUP(M1361,Tablas_Equivalencia!$G$3:$H$6,2,FALSE),"Sin dato")</f>
        <v/>
      </c>
      <c r="Z1361">
        <f>IF(J1361&lt;=24,"18-24","25-29")</f>
        <v/>
      </c>
      <c r="AA1361">
        <f>IF(M1361&lt;&gt;1,"",IF(P1361=2,1,0))</f>
        <v/>
      </c>
      <c r="AB1361">
        <f>IF(M1361&lt;&gt;1,"",IF(O1361&gt;=2,1,0))</f>
        <v/>
      </c>
      <c r="AC1361">
        <f>IF(M1361&lt;&gt;1,"",IF(OR(Q1361=999,Q1361=""),"",IF(OR(Q1361&lt;35,Q1361&gt;48),1,0)))</f>
        <v/>
      </c>
      <c r="AD1361">
        <f>IF(COUNT(AA1361:AC1361)&lt;3,"",SUM(AA1361:AC1361))</f>
        <v/>
      </c>
      <c r="AE1361">
        <f>IF(L1361&gt;=4,2,IF(L1361&gt;=2,1,0))</f>
        <v/>
      </c>
      <c r="AF1361">
        <f>IF(L1361&gt;=5,1,0)</f>
        <v/>
      </c>
      <c r="AG1361">
        <f>AE1361+AF1361</f>
        <v/>
      </c>
      <c r="AH1361" s="15">
        <f>IF(M1361&lt;&gt;1,"",IF(OR(R1361=-9,R1361=""),"",R1361))</f>
        <v/>
      </c>
      <c r="AI1361">
        <f>IF(M1361&lt;&gt;1,"",IF(OR(Q1361=999,Q1361=""),"",Q1361))</f>
        <v/>
      </c>
    </row>
    <row r="1362">
      <c r="A1362" t="inlineStr">
        <is>
          <t>TQRMNOP107187</t>
        </is>
      </c>
      <c r="B1362" t="n">
        <v>2025</v>
      </c>
      <c r="C1362" t="n">
        <v>1</v>
      </c>
      <c r="D1362" t="n">
        <v>1</v>
      </c>
      <c r="E1362" t="inlineStr">
        <is>
          <t>S</t>
        </is>
      </c>
      <c r="F1362" t="n">
        <v>33</v>
      </c>
      <c r="G1362" t="n">
        <v>944</v>
      </c>
      <c r="H1362" t="n">
        <v>1</v>
      </c>
      <c r="I1362" t="n">
        <v>2</v>
      </c>
      <c r="J1362" t="n">
        <v>18</v>
      </c>
      <c r="K1362" t="n">
        <v>2</v>
      </c>
      <c r="L1362" t="n">
        <v>4</v>
      </c>
      <c r="M1362" t="n">
        <v>3</v>
      </c>
      <c r="R1362" s="15" t="n">
        <v>0</v>
      </c>
      <c r="S1362" s="15" t="n">
        <v>0</v>
      </c>
      <c r="T1362" s="15" t="n">
        <v>0</v>
      </c>
      <c r="U1362" s="15" t="n">
        <v>118400</v>
      </c>
      <c r="V1362">
        <f>IFERROR(VLOOKUP(D1362,Tablas_Equivalencia!$A$3:$B$8,2,FALSE),"Sin dato")</f>
        <v/>
      </c>
      <c r="W1362">
        <f>IFERROR(VLOOKUP(L1362,Tablas_Equivalencia!$D$3:$E$9,2,FALSE),"Sin dato")</f>
        <v/>
      </c>
      <c r="X1362">
        <f>IF(I1362=1,"Varón","Mujer")</f>
        <v/>
      </c>
      <c r="Y1362">
        <f>IFERROR(VLOOKUP(M1362,Tablas_Equivalencia!$G$3:$H$6,2,FALSE),"Sin dato")</f>
        <v/>
      </c>
      <c r="Z1362">
        <f>IF(J1362&lt;=24,"18-24","25-29")</f>
        <v/>
      </c>
      <c r="AA1362">
        <f>IF(M1362&lt;&gt;1,"",IF(P1362=2,1,0))</f>
        <v/>
      </c>
      <c r="AB1362">
        <f>IF(M1362&lt;&gt;1,"",IF(O1362&gt;=2,1,0))</f>
        <v/>
      </c>
      <c r="AC1362">
        <f>IF(M1362&lt;&gt;1,"",IF(OR(Q1362=999,Q1362=""),"",IF(OR(Q1362&lt;35,Q1362&gt;48),1,0)))</f>
        <v/>
      </c>
      <c r="AD1362">
        <f>IF(COUNT(AA1362:AC1362)&lt;3,"",SUM(AA1362:AC1362))</f>
        <v/>
      </c>
      <c r="AE1362">
        <f>IF(L1362&gt;=4,2,IF(L1362&gt;=2,1,0))</f>
        <v/>
      </c>
      <c r="AF1362">
        <f>IF(L1362&gt;=5,1,0)</f>
        <v/>
      </c>
      <c r="AG1362">
        <f>AE1362+AF1362</f>
        <v/>
      </c>
      <c r="AH1362" s="15">
        <f>IF(M1362&lt;&gt;1,"",IF(OR(R1362=-9,R1362=""),"",R1362))</f>
        <v/>
      </c>
      <c r="AI1362">
        <f>IF(M1362&lt;&gt;1,"",IF(OR(Q1362=999,Q1362=""),"",Q1362))</f>
        <v/>
      </c>
    </row>
    <row r="1363">
      <c r="A1363" t="inlineStr">
        <is>
          <t>TQRMNOP107199</t>
        </is>
      </c>
      <c r="B1363" t="n">
        <v>2025</v>
      </c>
      <c r="C1363" t="n">
        <v>1</v>
      </c>
      <c r="D1363" t="n">
        <v>1</v>
      </c>
      <c r="E1363" t="inlineStr">
        <is>
          <t>S</t>
        </is>
      </c>
      <c r="F1363" t="n">
        <v>32</v>
      </c>
      <c r="G1363" t="n">
        <v>769</v>
      </c>
      <c r="H1363" t="n">
        <v>3</v>
      </c>
      <c r="I1363" t="n">
        <v>2</v>
      </c>
      <c r="J1363" t="n">
        <v>25</v>
      </c>
      <c r="K1363" t="n">
        <v>1</v>
      </c>
      <c r="L1363" t="n">
        <v>3</v>
      </c>
      <c r="M1363" t="n">
        <v>1</v>
      </c>
      <c r="N1363" t="n">
        <v>3</v>
      </c>
      <c r="O1363" t="n">
        <v>2</v>
      </c>
      <c r="P1363" t="n">
        <v>2</v>
      </c>
      <c r="Q1363" t="n">
        <v>35</v>
      </c>
      <c r="R1363" s="15" t="n">
        <v>-9</v>
      </c>
      <c r="S1363" s="15" t="n">
        <v>0</v>
      </c>
      <c r="T1363" s="15" t="n">
        <v>0</v>
      </c>
      <c r="U1363" s="15" t="n">
        <v>117000</v>
      </c>
      <c r="V1363">
        <f>IFERROR(VLOOKUP(D1363,Tablas_Equivalencia!$A$3:$B$8,2,FALSE),"Sin dato")</f>
        <v/>
      </c>
      <c r="W1363">
        <f>IFERROR(VLOOKUP(L1363,Tablas_Equivalencia!$D$3:$E$9,2,FALSE),"Sin dato")</f>
        <v/>
      </c>
      <c r="X1363">
        <f>IF(I1363=1,"Varón","Mujer")</f>
        <v/>
      </c>
      <c r="Y1363">
        <f>IFERROR(VLOOKUP(M1363,Tablas_Equivalencia!$G$3:$H$6,2,FALSE),"Sin dato")</f>
        <v/>
      </c>
      <c r="Z1363">
        <f>IF(J1363&lt;=24,"18-24","25-29")</f>
        <v/>
      </c>
      <c r="AA1363">
        <f>IF(M1363&lt;&gt;1,"",IF(P1363=2,1,0))</f>
        <v/>
      </c>
      <c r="AB1363">
        <f>IF(M1363&lt;&gt;1,"",IF(O1363&gt;=2,1,0))</f>
        <v/>
      </c>
      <c r="AC1363">
        <f>IF(M1363&lt;&gt;1,"",IF(OR(Q1363=999,Q1363=""),"",IF(OR(Q1363&lt;35,Q1363&gt;48),1,0)))</f>
        <v/>
      </c>
      <c r="AD1363">
        <f>IF(COUNT(AA1363:AC1363)&lt;3,"",SUM(AA1363:AC1363))</f>
        <v/>
      </c>
      <c r="AE1363">
        <f>IF(L1363&gt;=4,2,IF(L1363&gt;=2,1,0))</f>
        <v/>
      </c>
      <c r="AF1363">
        <f>IF(L1363&gt;=5,1,0)</f>
        <v/>
      </c>
      <c r="AG1363">
        <f>AE1363+AF1363</f>
        <v/>
      </c>
      <c r="AH1363" s="15">
        <f>IF(M1363&lt;&gt;1,"",IF(OR(R1363=-9,R1363=""),"",R1363))</f>
        <v/>
      </c>
      <c r="AI1363">
        <f>IF(M1363&lt;&gt;1,"",IF(OR(Q1363=999,Q1363=""),"",Q1363))</f>
        <v/>
      </c>
    </row>
    <row r="1364">
      <c r="A1364" t="inlineStr">
        <is>
          <t>TQRMNOP107203</t>
        </is>
      </c>
      <c r="B1364" t="n">
        <v>2025</v>
      </c>
      <c r="C1364" t="n">
        <v>1</v>
      </c>
      <c r="D1364" t="n">
        <v>43</v>
      </c>
      <c r="E1364" t="inlineStr">
        <is>
          <t>S</t>
        </is>
      </c>
      <c r="F1364" t="n">
        <v>20</v>
      </c>
      <c r="G1364" t="n">
        <v>1085</v>
      </c>
      <c r="H1364" t="n">
        <v>3</v>
      </c>
      <c r="I1364" t="n">
        <v>1</v>
      </c>
      <c r="J1364" t="n">
        <v>18</v>
      </c>
      <c r="K1364" t="n">
        <v>1</v>
      </c>
      <c r="L1364" t="n">
        <v>4</v>
      </c>
      <c r="M1364" t="n">
        <v>1</v>
      </c>
      <c r="N1364" t="n">
        <v>3</v>
      </c>
      <c r="O1364" t="n">
        <v>1</v>
      </c>
      <c r="P1364" t="n">
        <v>1</v>
      </c>
      <c r="Q1364" t="n">
        <v>31</v>
      </c>
      <c r="R1364" s="15" t="n">
        <v>643000</v>
      </c>
      <c r="S1364" s="15" t="n">
        <v>0</v>
      </c>
      <c r="T1364" s="15" t="n">
        <v>643000</v>
      </c>
      <c r="U1364" s="15" t="n">
        <v>332800</v>
      </c>
      <c r="V1364">
        <f>IFERROR(VLOOKUP(D1364,Tablas_Equivalencia!$A$3:$B$8,2,FALSE),"Sin dato")</f>
        <v/>
      </c>
      <c r="W1364">
        <f>IFERROR(VLOOKUP(L1364,Tablas_Equivalencia!$D$3:$E$9,2,FALSE),"Sin dato")</f>
        <v/>
      </c>
      <c r="X1364">
        <f>IF(I1364=1,"Varón","Mujer")</f>
        <v/>
      </c>
      <c r="Y1364">
        <f>IFERROR(VLOOKUP(M1364,Tablas_Equivalencia!$G$3:$H$6,2,FALSE),"Sin dato")</f>
        <v/>
      </c>
      <c r="Z1364">
        <f>IF(J1364&lt;=24,"18-24","25-29")</f>
        <v/>
      </c>
      <c r="AA1364">
        <f>IF(M1364&lt;&gt;1,"",IF(P1364=2,1,0))</f>
        <v/>
      </c>
      <c r="AB1364">
        <f>IF(M1364&lt;&gt;1,"",IF(O1364&gt;=2,1,0))</f>
        <v/>
      </c>
      <c r="AC1364">
        <f>IF(M1364&lt;&gt;1,"",IF(OR(Q1364=999,Q1364=""),"",IF(OR(Q1364&lt;35,Q1364&gt;48),1,0)))</f>
        <v/>
      </c>
      <c r="AD1364">
        <f>IF(COUNT(AA1364:AC1364)&lt;3,"",SUM(AA1364:AC1364))</f>
        <v/>
      </c>
      <c r="AE1364">
        <f>IF(L1364&gt;=4,2,IF(L1364&gt;=2,1,0))</f>
        <v/>
      </c>
      <c r="AF1364">
        <f>IF(L1364&gt;=5,1,0)</f>
        <v/>
      </c>
      <c r="AG1364">
        <f>AE1364+AF1364</f>
        <v/>
      </c>
      <c r="AH1364" s="15">
        <f>IF(M1364&lt;&gt;1,"",IF(OR(R1364=-9,R1364=""),"",R1364))</f>
        <v/>
      </c>
      <c r="AI1364">
        <f>IF(M1364&lt;&gt;1,"",IF(OR(Q1364=999,Q1364=""),"",Q1364))</f>
        <v/>
      </c>
    </row>
    <row r="1365">
      <c r="A1365" t="inlineStr">
        <is>
          <t>TQRMNOP107211</t>
        </is>
      </c>
      <c r="B1365" t="n">
        <v>2025</v>
      </c>
      <c r="C1365" t="n">
        <v>1</v>
      </c>
      <c r="D1365" t="n">
        <v>43</v>
      </c>
      <c r="E1365" t="inlineStr">
        <is>
          <t>N</t>
        </is>
      </c>
      <c r="F1365" t="n">
        <v>34</v>
      </c>
      <c r="G1365" t="n">
        <v>1365</v>
      </c>
      <c r="H1365" t="n">
        <v>1</v>
      </c>
      <c r="I1365" t="n">
        <v>1</v>
      </c>
      <c r="J1365" t="n">
        <v>28</v>
      </c>
      <c r="K1365" t="n">
        <v>2</v>
      </c>
      <c r="L1365" t="n">
        <v>6</v>
      </c>
      <c r="M1365" t="n">
        <v>1</v>
      </c>
      <c r="N1365" t="n">
        <v>3</v>
      </c>
      <c r="O1365" t="n">
        <v>1</v>
      </c>
      <c r="P1365" t="n">
        <v>1</v>
      </c>
      <c r="Q1365" t="n">
        <v>42</v>
      </c>
      <c r="R1365" s="15" t="n">
        <v>1632000</v>
      </c>
      <c r="S1365" s="15" t="n">
        <v>99000</v>
      </c>
      <c r="T1365" s="15" t="n">
        <v>1731000</v>
      </c>
      <c r="U1365" s="15" t="n">
        <v>139800</v>
      </c>
      <c r="V1365">
        <f>IFERROR(VLOOKUP(D1365,Tablas_Equivalencia!$A$3:$B$8,2,FALSE),"Sin dato")</f>
        <v/>
      </c>
      <c r="W1365">
        <f>IFERROR(VLOOKUP(L1365,Tablas_Equivalencia!$D$3:$E$9,2,FALSE),"Sin dato")</f>
        <v/>
      </c>
      <c r="X1365">
        <f>IF(I1365=1,"Varón","Mujer")</f>
        <v/>
      </c>
      <c r="Y1365">
        <f>IFERROR(VLOOKUP(M1365,Tablas_Equivalencia!$G$3:$H$6,2,FALSE),"Sin dato")</f>
        <v/>
      </c>
      <c r="Z1365">
        <f>IF(J1365&lt;=24,"18-24","25-29")</f>
        <v/>
      </c>
      <c r="AA1365">
        <f>IF(M1365&lt;&gt;1,"",IF(P1365=2,1,0))</f>
        <v/>
      </c>
      <c r="AB1365">
        <f>IF(M1365&lt;&gt;1,"",IF(O1365&gt;=2,1,0))</f>
        <v/>
      </c>
      <c r="AC1365">
        <f>IF(M1365&lt;&gt;1,"",IF(OR(Q1365=999,Q1365=""),"",IF(OR(Q1365&lt;35,Q1365&gt;48),1,0)))</f>
        <v/>
      </c>
      <c r="AD1365">
        <f>IF(COUNT(AA1365:AC1365)&lt;3,"",SUM(AA1365:AC1365))</f>
        <v/>
      </c>
      <c r="AE1365">
        <f>IF(L1365&gt;=4,2,IF(L1365&gt;=2,1,0))</f>
        <v/>
      </c>
      <c r="AF1365">
        <f>IF(L1365&gt;=5,1,0)</f>
        <v/>
      </c>
      <c r="AG1365">
        <f>AE1365+AF1365</f>
        <v/>
      </c>
      <c r="AH1365" s="15">
        <f>IF(M1365&lt;&gt;1,"",IF(OR(R1365=-9,R1365=""),"",R1365))</f>
        <v/>
      </c>
      <c r="AI1365">
        <f>IF(M1365&lt;&gt;1,"",IF(OR(Q1365=999,Q1365=""),"",Q1365))</f>
        <v/>
      </c>
    </row>
    <row r="1366">
      <c r="A1366" t="inlineStr">
        <is>
          <t>TQRMNOP107212</t>
        </is>
      </c>
      <c r="B1366" t="n">
        <v>2025</v>
      </c>
      <c r="C1366" t="n">
        <v>1</v>
      </c>
      <c r="D1366" t="n">
        <v>44</v>
      </c>
      <c r="E1366" t="inlineStr">
        <is>
          <t>N</t>
        </is>
      </c>
      <c r="F1366" t="n">
        <v>6</v>
      </c>
      <c r="G1366" t="n">
        <v>1706</v>
      </c>
      <c r="H1366" t="n">
        <v>3</v>
      </c>
      <c r="I1366" t="n">
        <v>2</v>
      </c>
      <c r="J1366" t="n">
        <v>25</v>
      </c>
      <c r="K1366" t="n">
        <v>1</v>
      </c>
      <c r="L1366" t="n">
        <v>5</v>
      </c>
      <c r="M1366" t="n">
        <v>2</v>
      </c>
      <c r="R1366" s="15" t="n">
        <v>0</v>
      </c>
      <c r="S1366" s="15" t="n">
        <v>0</v>
      </c>
      <c r="T1366" s="15" t="n">
        <v>0</v>
      </c>
      <c r="U1366" s="15" t="n">
        <v>146100</v>
      </c>
      <c r="V1366">
        <f>IFERROR(VLOOKUP(D1366,Tablas_Equivalencia!$A$3:$B$8,2,FALSE),"Sin dato")</f>
        <v/>
      </c>
      <c r="W1366">
        <f>IFERROR(VLOOKUP(L1366,Tablas_Equivalencia!$D$3:$E$9,2,FALSE),"Sin dato")</f>
        <v/>
      </c>
      <c r="X1366">
        <f>IF(I1366=1,"Varón","Mujer")</f>
        <v/>
      </c>
      <c r="Y1366">
        <f>IFERROR(VLOOKUP(M1366,Tablas_Equivalencia!$G$3:$H$6,2,FALSE),"Sin dato")</f>
        <v/>
      </c>
      <c r="Z1366">
        <f>IF(J1366&lt;=24,"18-24","25-29")</f>
        <v/>
      </c>
      <c r="AA1366">
        <f>IF(M1366&lt;&gt;1,"",IF(P1366=2,1,0))</f>
        <v/>
      </c>
      <c r="AB1366">
        <f>IF(M1366&lt;&gt;1,"",IF(O1366&gt;=2,1,0))</f>
        <v/>
      </c>
      <c r="AC1366">
        <f>IF(M1366&lt;&gt;1,"",IF(OR(Q1366=999,Q1366=""),"",IF(OR(Q1366&lt;35,Q1366&gt;48),1,0)))</f>
        <v/>
      </c>
      <c r="AD1366">
        <f>IF(COUNT(AA1366:AC1366)&lt;3,"",SUM(AA1366:AC1366))</f>
        <v/>
      </c>
      <c r="AE1366">
        <f>IF(L1366&gt;=4,2,IF(L1366&gt;=2,1,0))</f>
        <v/>
      </c>
      <c r="AF1366">
        <f>IF(L1366&gt;=5,1,0)</f>
        <v/>
      </c>
      <c r="AG1366">
        <f>AE1366+AF1366</f>
        <v/>
      </c>
      <c r="AH1366" s="15">
        <f>IF(M1366&lt;&gt;1,"",IF(OR(R1366=-9,R1366=""),"",R1366))</f>
        <v/>
      </c>
      <c r="AI1366">
        <f>IF(M1366&lt;&gt;1,"",IF(OR(Q1366=999,Q1366=""),"",Q1366))</f>
        <v/>
      </c>
    </row>
    <row r="1367">
      <c r="A1367" t="inlineStr">
        <is>
          <t>TQRMNOP107213</t>
        </is>
      </c>
      <c r="B1367" t="n">
        <v>2025</v>
      </c>
      <c r="C1367" t="n">
        <v>1</v>
      </c>
      <c r="D1367" t="n">
        <v>1</v>
      </c>
      <c r="E1367" t="inlineStr">
        <is>
          <t>S</t>
        </is>
      </c>
      <c r="F1367" t="n">
        <v>33</v>
      </c>
      <c r="G1367" t="n">
        <v>1443</v>
      </c>
      <c r="H1367" t="n">
        <v>3</v>
      </c>
      <c r="I1367" t="n">
        <v>2</v>
      </c>
      <c r="J1367" t="n">
        <v>26</v>
      </c>
      <c r="K1367" t="n">
        <v>2</v>
      </c>
      <c r="L1367" t="n">
        <v>5</v>
      </c>
      <c r="M1367" t="n">
        <v>2</v>
      </c>
      <c r="R1367" s="15" t="n">
        <v>0</v>
      </c>
      <c r="S1367" s="15" t="n">
        <v>0</v>
      </c>
      <c r="T1367" s="15" t="n">
        <v>0</v>
      </c>
      <c r="U1367" s="15" t="n">
        <v>157100</v>
      </c>
      <c r="V1367">
        <f>IFERROR(VLOOKUP(D1367,Tablas_Equivalencia!$A$3:$B$8,2,FALSE),"Sin dato")</f>
        <v/>
      </c>
      <c r="W1367">
        <f>IFERROR(VLOOKUP(L1367,Tablas_Equivalencia!$D$3:$E$9,2,FALSE),"Sin dato")</f>
        <v/>
      </c>
      <c r="X1367">
        <f>IF(I1367=1,"Varón","Mujer")</f>
        <v/>
      </c>
      <c r="Y1367">
        <f>IFERROR(VLOOKUP(M1367,Tablas_Equivalencia!$G$3:$H$6,2,FALSE),"Sin dato")</f>
        <v/>
      </c>
      <c r="Z1367">
        <f>IF(J1367&lt;=24,"18-24","25-29")</f>
        <v/>
      </c>
      <c r="AA1367">
        <f>IF(M1367&lt;&gt;1,"",IF(P1367=2,1,0))</f>
        <v/>
      </c>
      <c r="AB1367">
        <f>IF(M1367&lt;&gt;1,"",IF(O1367&gt;=2,1,0))</f>
        <v/>
      </c>
      <c r="AC1367">
        <f>IF(M1367&lt;&gt;1,"",IF(OR(Q1367=999,Q1367=""),"",IF(OR(Q1367&lt;35,Q1367&gt;48),1,0)))</f>
        <v/>
      </c>
      <c r="AD1367">
        <f>IF(COUNT(AA1367:AC1367)&lt;3,"",SUM(AA1367:AC1367))</f>
        <v/>
      </c>
      <c r="AE1367">
        <f>IF(L1367&gt;=4,2,IF(L1367&gt;=2,1,0))</f>
        <v/>
      </c>
      <c r="AF1367">
        <f>IF(L1367&gt;=5,1,0)</f>
        <v/>
      </c>
      <c r="AG1367">
        <f>AE1367+AF1367</f>
        <v/>
      </c>
      <c r="AH1367" s="15">
        <f>IF(M1367&lt;&gt;1,"",IF(OR(R1367=-9,R1367=""),"",R1367))</f>
        <v/>
      </c>
      <c r="AI1367">
        <f>IF(M1367&lt;&gt;1,"",IF(OR(Q1367=999,Q1367=""),"",Q1367))</f>
        <v/>
      </c>
    </row>
    <row r="1368">
      <c r="A1368" t="inlineStr">
        <is>
          <t>TQRMNOP107214</t>
        </is>
      </c>
      <c r="B1368" t="n">
        <v>2025</v>
      </c>
      <c r="C1368" t="n">
        <v>1</v>
      </c>
      <c r="D1368" t="n">
        <v>1</v>
      </c>
      <c r="E1368" t="inlineStr">
        <is>
          <t>S</t>
        </is>
      </c>
      <c r="F1368" t="n">
        <v>32</v>
      </c>
      <c r="G1368" t="n">
        <v>1625</v>
      </c>
      <c r="H1368" t="n">
        <v>3</v>
      </c>
      <c r="I1368" t="n">
        <v>2</v>
      </c>
      <c r="J1368" t="n">
        <v>18</v>
      </c>
      <c r="K1368" t="n">
        <v>1</v>
      </c>
      <c r="L1368" t="n">
        <v>2</v>
      </c>
      <c r="M1368" t="n">
        <v>3</v>
      </c>
      <c r="R1368" s="15" t="n">
        <v>0</v>
      </c>
      <c r="S1368" s="15" t="n">
        <v>0</v>
      </c>
      <c r="T1368" s="15" t="n">
        <v>0</v>
      </c>
      <c r="U1368" s="15" t="n">
        <v>95700</v>
      </c>
      <c r="V1368">
        <f>IFERROR(VLOOKUP(D1368,Tablas_Equivalencia!$A$3:$B$8,2,FALSE),"Sin dato")</f>
        <v/>
      </c>
      <c r="W1368">
        <f>IFERROR(VLOOKUP(L1368,Tablas_Equivalencia!$D$3:$E$9,2,FALSE),"Sin dato")</f>
        <v/>
      </c>
      <c r="X1368">
        <f>IF(I1368=1,"Varón","Mujer")</f>
        <v/>
      </c>
      <c r="Y1368">
        <f>IFERROR(VLOOKUP(M1368,Tablas_Equivalencia!$G$3:$H$6,2,FALSE),"Sin dato")</f>
        <v/>
      </c>
      <c r="Z1368">
        <f>IF(J1368&lt;=24,"18-24","25-29")</f>
        <v/>
      </c>
      <c r="AA1368">
        <f>IF(M1368&lt;&gt;1,"",IF(P1368=2,1,0))</f>
        <v/>
      </c>
      <c r="AB1368">
        <f>IF(M1368&lt;&gt;1,"",IF(O1368&gt;=2,1,0))</f>
        <v/>
      </c>
      <c r="AC1368">
        <f>IF(M1368&lt;&gt;1,"",IF(OR(Q1368=999,Q1368=""),"",IF(OR(Q1368&lt;35,Q1368&gt;48),1,0)))</f>
        <v/>
      </c>
      <c r="AD1368">
        <f>IF(COUNT(AA1368:AC1368)&lt;3,"",SUM(AA1368:AC1368))</f>
        <v/>
      </c>
      <c r="AE1368">
        <f>IF(L1368&gt;=4,2,IF(L1368&gt;=2,1,0))</f>
        <v/>
      </c>
      <c r="AF1368">
        <f>IF(L1368&gt;=5,1,0)</f>
        <v/>
      </c>
      <c r="AG1368">
        <f>AE1368+AF1368</f>
        <v/>
      </c>
      <c r="AH1368" s="15">
        <f>IF(M1368&lt;&gt;1,"",IF(OR(R1368=-9,R1368=""),"",R1368))</f>
        <v/>
      </c>
      <c r="AI1368">
        <f>IF(M1368&lt;&gt;1,"",IF(OR(Q1368=999,Q1368=""),"",Q1368))</f>
        <v/>
      </c>
    </row>
    <row r="1369">
      <c r="A1369" t="inlineStr">
        <is>
          <t>TQRMNOP107225</t>
        </is>
      </c>
      <c r="B1369" t="n">
        <v>2025</v>
      </c>
      <c r="C1369" t="n">
        <v>1</v>
      </c>
      <c r="D1369" t="n">
        <v>42</v>
      </c>
      <c r="E1369" t="inlineStr">
        <is>
          <t>N</t>
        </is>
      </c>
      <c r="F1369" t="n">
        <v>25</v>
      </c>
      <c r="G1369" t="n">
        <v>470</v>
      </c>
      <c r="H1369" t="n">
        <v>3</v>
      </c>
      <c r="I1369" t="n">
        <v>1</v>
      </c>
      <c r="J1369" t="n">
        <v>23</v>
      </c>
      <c r="K1369" t="n">
        <v>2</v>
      </c>
      <c r="L1369" t="n">
        <v>3</v>
      </c>
      <c r="M1369" t="n">
        <v>2</v>
      </c>
      <c r="R1369" s="15" t="n">
        <v>0</v>
      </c>
      <c r="S1369" s="15" t="n">
        <v>0</v>
      </c>
      <c r="T1369" s="15" t="n">
        <v>0</v>
      </c>
      <c r="U1369" s="15" t="n">
        <v>187200</v>
      </c>
      <c r="V1369">
        <f>IFERROR(VLOOKUP(D1369,Tablas_Equivalencia!$A$3:$B$8,2,FALSE),"Sin dato")</f>
        <v/>
      </c>
      <c r="W1369">
        <f>IFERROR(VLOOKUP(L1369,Tablas_Equivalencia!$D$3:$E$9,2,FALSE),"Sin dato")</f>
        <v/>
      </c>
      <c r="X1369">
        <f>IF(I1369=1,"Varón","Mujer")</f>
        <v/>
      </c>
      <c r="Y1369">
        <f>IFERROR(VLOOKUP(M1369,Tablas_Equivalencia!$G$3:$H$6,2,FALSE),"Sin dato")</f>
        <v/>
      </c>
      <c r="Z1369">
        <f>IF(J1369&lt;=24,"18-24","25-29")</f>
        <v/>
      </c>
      <c r="AA1369">
        <f>IF(M1369&lt;&gt;1,"",IF(P1369=2,1,0))</f>
        <v/>
      </c>
      <c r="AB1369">
        <f>IF(M1369&lt;&gt;1,"",IF(O1369&gt;=2,1,0))</f>
        <v/>
      </c>
      <c r="AC1369">
        <f>IF(M1369&lt;&gt;1,"",IF(OR(Q1369=999,Q1369=""),"",IF(OR(Q1369&lt;35,Q1369&gt;48),1,0)))</f>
        <v/>
      </c>
      <c r="AD1369">
        <f>IF(COUNT(AA1369:AC1369)&lt;3,"",SUM(AA1369:AC1369))</f>
        <v/>
      </c>
      <c r="AE1369">
        <f>IF(L1369&gt;=4,2,IF(L1369&gt;=2,1,0))</f>
        <v/>
      </c>
      <c r="AF1369">
        <f>IF(L1369&gt;=5,1,0)</f>
        <v/>
      </c>
      <c r="AG1369">
        <f>AE1369+AF1369</f>
        <v/>
      </c>
      <c r="AH1369" s="15">
        <f>IF(M1369&lt;&gt;1,"",IF(OR(R1369=-9,R1369=""),"",R1369))</f>
        <v/>
      </c>
      <c r="AI1369">
        <f>IF(M1369&lt;&gt;1,"",IF(OR(Q1369=999,Q1369=""),"",Q1369))</f>
        <v/>
      </c>
    </row>
    <row r="1370">
      <c r="A1370" t="inlineStr">
        <is>
          <t>TQRMNOP107227</t>
        </is>
      </c>
      <c r="B1370" t="n">
        <v>2025</v>
      </c>
      <c r="C1370" t="n">
        <v>1</v>
      </c>
      <c r="D1370" t="n">
        <v>1</v>
      </c>
      <c r="E1370" t="inlineStr">
        <is>
          <t>S</t>
        </is>
      </c>
      <c r="F1370" t="n">
        <v>33</v>
      </c>
      <c r="G1370" t="n">
        <v>749</v>
      </c>
      <c r="H1370" t="n">
        <v>3</v>
      </c>
      <c r="I1370" t="n">
        <v>2</v>
      </c>
      <c r="J1370" t="n">
        <v>28</v>
      </c>
      <c r="K1370" t="n">
        <v>2</v>
      </c>
      <c r="L1370" t="n">
        <v>6</v>
      </c>
      <c r="M1370" t="n">
        <v>3</v>
      </c>
      <c r="R1370" s="15" t="n">
        <v>0</v>
      </c>
      <c r="S1370" s="15" t="n">
        <v>0</v>
      </c>
      <c r="T1370" s="15" t="n">
        <v>0</v>
      </c>
      <c r="U1370" s="15" t="n">
        <v>89800</v>
      </c>
      <c r="V1370">
        <f>IFERROR(VLOOKUP(D1370,Tablas_Equivalencia!$A$3:$B$8,2,FALSE),"Sin dato")</f>
        <v/>
      </c>
      <c r="W1370">
        <f>IFERROR(VLOOKUP(L1370,Tablas_Equivalencia!$D$3:$E$9,2,FALSE),"Sin dato")</f>
        <v/>
      </c>
      <c r="X1370">
        <f>IF(I1370=1,"Varón","Mujer")</f>
        <v/>
      </c>
      <c r="Y1370">
        <f>IFERROR(VLOOKUP(M1370,Tablas_Equivalencia!$G$3:$H$6,2,FALSE),"Sin dato")</f>
        <v/>
      </c>
      <c r="Z1370">
        <f>IF(J1370&lt;=24,"18-24","25-29")</f>
        <v/>
      </c>
      <c r="AA1370">
        <f>IF(M1370&lt;&gt;1,"",IF(P1370=2,1,0))</f>
        <v/>
      </c>
      <c r="AB1370">
        <f>IF(M1370&lt;&gt;1,"",IF(O1370&gt;=2,1,0))</f>
        <v/>
      </c>
      <c r="AC1370">
        <f>IF(M1370&lt;&gt;1,"",IF(OR(Q1370=999,Q1370=""),"",IF(OR(Q1370&lt;35,Q1370&gt;48),1,0)))</f>
        <v/>
      </c>
      <c r="AD1370">
        <f>IF(COUNT(AA1370:AC1370)&lt;3,"",SUM(AA1370:AC1370))</f>
        <v/>
      </c>
      <c r="AE1370">
        <f>IF(L1370&gt;=4,2,IF(L1370&gt;=2,1,0))</f>
        <v/>
      </c>
      <c r="AF1370">
        <f>IF(L1370&gt;=5,1,0)</f>
        <v/>
      </c>
      <c r="AG1370">
        <f>AE1370+AF1370</f>
        <v/>
      </c>
      <c r="AH1370" s="15">
        <f>IF(M1370&lt;&gt;1,"",IF(OR(R1370=-9,R1370=""),"",R1370))</f>
        <v/>
      </c>
      <c r="AI1370">
        <f>IF(M1370&lt;&gt;1,"",IF(OR(Q1370=999,Q1370=""),"",Q1370))</f>
        <v/>
      </c>
    </row>
    <row r="1371">
      <c r="A1371" t="inlineStr">
        <is>
          <t>TQRMNOP107230</t>
        </is>
      </c>
      <c r="B1371" t="n">
        <v>2025</v>
      </c>
      <c r="C1371" t="n">
        <v>1</v>
      </c>
      <c r="D1371" t="n">
        <v>1</v>
      </c>
      <c r="E1371" t="inlineStr">
        <is>
          <t>S</t>
        </is>
      </c>
      <c r="F1371" t="n">
        <v>33</v>
      </c>
      <c r="G1371" t="n">
        <v>731</v>
      </c>
      <c r="H1371" t="n">
        <v>3</v>
      </c>
      <c r="I1371" t="n">
        <v>1</v>
      </c>
      <c r="J1371" t="n">
        <v>29</v>
      </c>
      <c r="K1371" t="n">
        <v>2</v>
      </c>
      <c r="L1371" t="n">
        <v>4</v>
      </c>
      <c r="M1371" t="n">
        <v>2</v>
      </c>
      <c r="R1371" s="15" t="n">
        <v>0</v>
      </c>
      <c r="S1371" s="15" t="n">
        <v>80000</v>
      </c>
      <c r="T1371" s="15" t="n">
        <v>80000</v>
      </c>
      <c r="U1371" s="15" t="n">
        <v>125500</v>
      </c>
      <c r="V1371">
        <f>IFERROR(VLOOKUP(D1371,Tablas_Equivalencia!$A$3:$B$8,2,FALSE),"Sin dato")</f>
        <v/>
      </c>
      <c r="W1371">
        <f>IFERROR(VLOOKUP(L1371,Tablas_Equivalencia!$D$3:$E$9,2,FALSE),"Sin dato")</f>
        <v/>
      </c>
      <c r="X1371">
        <f>IF(I1371=1,"Varón","Mujer")</f>
        <v/>
      </c>
      <c r="Y1371">
        <f>IFERROR(VLOOKUP(M1371,Tablas_Equivalencia!$G$3:$H$6,2,FALSE),"Sin dato")</f>
        <v/>
      </c>
      <c r="Z1371">
        <f>IF(J1371&lt;=24,"18-24","25-29")</f>
        <v/>
      </c>
      <c r="AA1371">
        <f>IF(M1371&lt;&gt;1,"",IF(P1371=2,1,0))</f>
        <v/>
      </c>
      <c r="AB1371">
        <f>IF(M1371&lt;&gt;1,"",IF(O1371&gt;=2,1,0))</f>
        <v/>
      </c>
      <c r="AC1371">
        <f>IF(M1371&lt;&gt;1,"",IF(OR(Q1371=999,Q1371=""),"",IF(OR(Q1371&lt;35,Q1371&gt;48),1,0)))</f>
        <v/>
      </c>
      <c r="AD1371">
        <f>IF(COUNT(AA1371:AC1371)&lt;3,"",SUM(AA1371:AC1371))</f>
        <v/>
      </c>
      <c r="AE1371">
        <f>IF(L1371&gt;=4,2,IF(L1371&gt;=2,1,0))</f>
        <v/>
      </c>
      <c r="AF1371">
        <f>IF(L1371&gt;=5,1,0)</f>
        <v/>
      </c>
      <c r="AG1371">
        <f>AE1371+AF1371</f>
        <v/>
      </c>
      <c r="AH1371" s="15">
        <f>IF(M1371&lt;&gt;1,"",IF(OR(R1371=-9,R1371=""),"",R1371))</f>
        <v/>
      </c>
      <c r="AI1371">
        <f>IF(M1371&lt;&gt;1,"",IF(OR(Q1371=999,Q1371=""),"",Q1371))</f>
        <v/>
      </c>
    </row>
    <row r="1372">
      <c r="A1372" t="inlineStr">
        <is>
          <t>TQRMNOP107233</t>
        </is>
      </c>
      <c r="B1372" t="n">
        <v>2025</v>
      </c>
      <c r="C1372" t="n">
        <v>1</v>
      </c>
      <c r="D1372" t="n">
        <v>41</v>
      </c>
      <c r="E1372" t="inlineStr">
        <is>
          <t>S</t>
        </is>
      </c>
      <c r="F1372" t="n">
        <v>8</v>
      </c>
      <c r="G1372" t="n">
        <v>1795</v>
      </c>
      <c r="H1372" t="n">
        <v>3</v>
      </c>
      <c r="I1372" t="n">
        <v>2</v>
      </c>
      <c r="J1372" t="n">
        <v>29</v>
      </c>
      <c r="K1372" t="n">
        <v>2</v>
      </c>
      <c r="L1372" t="n">
        <v>6</v>
      </c>
      <c r="M1372" t="n">
        <v>1</v>
      </c>
      <c r="N1372" t="n">
        <v>4</v>
      </c>
      <c r="O1372" t="n">
        <v>1</v>
      </c>
      <c r="P1372" t="n">
        <v>1</v>
      </c>
      <c r="Q1372" t="n">
        <v>37</v>
      </c>
      <c r="R1372" s="15" t="n">
        <v>589000</v>
      </c>
      <c r="S1372" s="15" t="n">
        <v>60000</v>
      </c>
      <c r="T1372" s="15" t="n">
        <v>649000</v>
      </c>
      <c r="U1372" s="15" t="n">
        <v>130000</v>
      </c>
      <c r="V1372">
        <f>IFERROR(VLOOKUP(D1372,Tablas_Equivalencia!$A$3:$B$8,2,FALSE),"Sin dato")</f>
        <v/>
      </c>
      <c r="W1372">
        <f>IFERROR(VLOOKUP(L1372,Tablas_Equivalencia!$D$3:$E$9,2,FALSE),"Sin dato")</f>
        <v/>
      </c>
      <c r="X1372">
        <f>IF(I1372=1,"Varón","Mujer")</f>
        <v/>
      </c>
      <c r="Y1372">
        <f>IFERROR(VLOOKUP(M1372,Tablas_Equivalencia!$G$3:$H$6,2,FALSE),"Sin dato")</f>
        <v/>
      </c>
      <c r="Z1372">
        <f>IF(J1372&lt;=24,"18-24","25-29")</f>
        <v/>
      </c>
      <c r="AA1372">
        <f>IF(M1372&lt;&gt;1,"",IF(P1372=2,1,0))</f>
        <v/>
      </c>
      <c r="AB1372">
        <f>IF(M1372&lt;&gt;1,"",IF(O1372&gt;=2,1,0))</f>
        <v/>
      </c>
      <c r="AC1372">
        <f>IF(M1372&lt;&gt;1,"",IF(OR(Q1372=999,Q1372=""),"",IF(OR(Q1372&lt;35,Q1372&gt;48),1,0)))</f>
        <v/>
      </c>
      <c r="AD1372">
        <f>IF(COUNT(AA1372:AC1372)&lt;3,"",SUM(AA1372:AC1372))</f>
        <v/>
      </c>
      <c r="AE1372">
        <f>IF(L1372&gt;=4,2,IF(L1372&gt;=2,1,0))</f>
        <v/>
      </c>
      <c r="AF1372">
        <f>IF(L1372&gt;=5,1,0)</f>
        <v/>
      </c>
      <c r="AG1372">
        <f>AE1372+AF1372</f>
        <v/>
      </c>
      <c r="AH1372" s="15">
        <f>IF(M1372&lt;&gt;1,"",IF(OR(R1372=-9,R1372=""),"",R1372))</f>
        <v/>
      </c>
      <c r="AI1372">
        <f>IF(M1372&lt;&gt;1,"",IF(OR(Q1372=999,Q1372=""),"",Q1372))</f>
        <v/>
      </c>
    </row>
    <row r="1373">
      <c r="A1373" t="inlineStr">
        <is>
          <t>TQRMNOP107234</t>
        </is>
      </c>
      <c r="B1373" t="n">
        <v>2025</v>
      </c>
      <c r="C1373" t="n">
        <v>1</v>
      </c>
      <c r="D1373" t="n">
        <v>43</v>
      </c>
      <c r="E1373" t="inlineStr">
        <is>
          <t>S</t>
        </is>
      </c>
      <c r="F1373" t="n">
        <v>20</v>
      </c>
      <c r="G1373" t="n">
        <v>1532</v>
      </c>
      <c r="H1373" t="n">
        <v>2</v>
      </c>
      <c r="I1373" t="n">
        <v>1</v>
      </c>
      <c r="J1373" t="n">
        <v>23</v>
      </c>
      <c r="K1373" t="n">
        <v>2</v>
      </c>
      <c r="L1373" t="n">
        <v>4</v>
      </c>
      <c r="M1373" t="n">
        <v>1</v>
      </c>
      <c r="N1373" t="n">
        <v>3</v>
      </c>
      <c r="O1373" t="n">
        <v>1</v>
      </c>
      <c r="P1373" t="n">
        <v>1</v>
      </c>
      <c r="Q1373" t="n">
        <v>51</v>
      </c>
      <c r="R1373" s="15" t="n">
        <v>1007000</v>
      </c>
      <c r="S1373" s="15" t="n">
        <v>0</v>
      </c>
      <c r="T1373" s="15" t="n">
        <v>1007000</v>
      </c>
      <c r="U1373" s="15" t="n">
        <v>195000</v>
      </c>
      <c r="V1373">
        <f>IFERROR(VLOOKUP(D1373,Tablas_Equivalencia!$A$3:$B$8,2,FALSE),"Sin dato")</f>
        <v/>
      </c>
      <c r="W1373">
        <f>IFERROR(VLOOKUP(L1373,Tablas_Equivalencia!$D$3:$E$9,2,FALSE),"Sin dato")</f>
        <v/>
      </c>
      <c r="X1373">
        <f>IF(I1373=1,"Varón","Mujer")</f>
        <v/>
      </c>
      <c r="Y1373">
        <f>IFERROR(VLOOKUP(M1373,Tablas_Equivalencia!$G$3:$H$6,2,FALSE),"Sin dato")</f>
        <v/>
      </c>
      <c r="Z1373">
        <f>IF(J1373&lt;=24,"18-24","25-29")</f>
        <v/>
      </c>
      <c r="AA1373">
        <f>IF(M1373&lt;&gt;1,"",IF(P1373=2,1,0))</f>
        <v/>
      </c>
      <c r="AB1373">
        <f>IF(M1373&lt;&gt;1,"",IF(O1373&gt;=2,1,0))</f>
        <v/>
      </c>
      <c r="AC1373">
        <f>IF(M1373&lt;&gt;1,"",IF(OR(Q1373=999,Q1373=""),"",IF(OR(Q1373&lt;35,Q1373&gt;48),1,0)))</f>
        <v/>
      </c>
      <c r="AD1373">
        <f>IF(COUNT(AA1373:AC1373)&lt;3,"",SUM(AA1373:AC1373))</f>
        <v/>
      </c>
      <c r="AE1373">
        <f>IF(L1373&gt;=4,2,IF(L1373&gt;=2,1,0))</f>
        <v/>
      </c>
      <c r="AF1373">
        <f>IF(L1373&gt;=5,1,0)</f>
        <v/>
      </c>
      <c r="AG1373">
        <f>AE1373+AF1373</f>
        <v/>
      </c>
      <c r="AH1373" s="15">
        <f>IF(M1373&lt;&gt;1,"",IF(OR(R1373=-9,R1373=""),"",R1373))</f>
        <v/>
      </c>
      <c r="AI1373">
        <f>IF(M1373&lt;&gt;1,"",IF(OR(Q1373=999,Q1373=""),"",Q1373))</f>
        <v/>
      </c>
    </row>
    <row r="1374">
      <c r="A1374" t="inlineStr">
        <is>
          <t>TQRMNOP107240</t>
        </is>
      </c>
      <c r="B1374" t="n">
        <v>2025</v>
      </c>
      <c r="C1374" t="n">
        <v>1</v>
      </c>
      <c r="D1374" t="n">
        <v>1</v>
      </c>
      <c r="E1374" t="inlineStr">
        <is>
          <t>S</t>
        </is>
      </c>
      <c r="F1374" t="n">
        <v>33</v>
      </c>
      <c r="G1374" t="n">
        <v>1276</v>
      </c>
      <c r="H1374" t="n">
        <v>1</v>
      </c>
      <c r="I1374" t="n">
        <v>2</v>
      </c>
      <c r="J1374" t="n">
        <v>25</v>
      </c>
      <c r="K1374" t="n">
        <v>2</v>
      </c>
      <c r="L1374" t="n">
        <v>6</v>
      </c>
      <c r="M1374" t="n">
        <v>1</v>
      </c>
      <c r="N1374" t="n">
        <v>3</v>
      </c>
      <c r="O1374" t="n">
        <v>3</v>
      </c>
      <c r="P1374" t="n">
        <v>2</v>
      </c>
      <c r="Q1374" t="n">
        <v>31</v>
      </c>
      <c r="R1374" s="15" t="n">
        <v>757000</v>
      </c>
      <c r="S1374" s="15" t="n">
        <v>0</v>
      </c>
      <c r="T1374" s="15" t="n">
        <v>757000</v>
      </c>
      <c r="U1374" s="15" t="n">
        <v>86800</v>
      </c>
      <c r="V1374">
        <f>IFERROR(VLOOKUP(D1374,Tablas_Equivalencia!$A$3:$B$8,2,FALSE),"Sin dato")</f>
        <v/>
      </c>
      <c r="W1374">
        <f>IFERROR(VLOOKUP(L1374,Tablas_Equivalencia!$D$3:$E$9,2,FALSE),"Sin dato")</f>
        <v/>
      </c>
      <c r="X1374">
        <f>IF(I1374=1,"Varón","Mujer")</f>
        <v/>
      </c>
      <c r="Y1374">
        <f>IFERROR(VLOOKUP(M1374,Tablas_Equivalencia!$G$3:$H$6,2,FALSE),"Sin dato")</f>
        <v/>
      </c>
      <c r="Z1374">
        <f>IF(J1374&lt;=24,"18-24","25-29")</f>
        <v/>
      </c>
      <c r="AA1374">
        <f>IF(M1374&lt;&gt;1,"",IF(P1374=2,1,0))</f>
        <v/>
      </c>
      <c r="AB1374">
        <f>IF(M1374&lt;&gt;1,"",IF(O1374&gt;=2,1,0))</f>
        <v/>
      </c>
      <c r="AC1374">
        <f>IF(M1374&lt;&gt;1,"",IF(OR(Q1374=999,Q1374=""),"",IF(OR(Q1374&lt;35,Q1374&gt;48),1,0)))</f>
        <v/>
      </c>
      <c r="AD1374">
        <f>IF(COUNT(AA1374:AC1374)&lt;3,"",SUM(AA1374:AC1374))</f>
        <v/>
      </c>
      <c r="AE1374">
        <f>IF(L1374&gt;=4,2,IF(L1374&gt;=2,1,0))</f>
        <v/>
      </c>
      <c r="AF1374">
        <f>IF(L1374&gt;=5,1,0)</f>
        <v/>
      </c>
      <c r="AG1374">
        <f>AE1374+AF1374</f>
        <v/>
      </c>
      <c r="AH1374" s="15">
        <f>IF(M1374&lt;&gt;1,"",IF(OR(R1374=-9,R1374=""),"",R1374))</f>
        <v/>
      </c>
      <c r="AI1374">
        <f>IF(M1374&lt;&gt;1,"",IF(OR(Q1374=999,Q1374=""),"",Q1374))</f>
        <v/>
      </c>
    </row>
    <row r="1375">
      <c r="A1375" t="inlineStr">
        <is>
          <t>TQRMNOP107242</t>
        </is>
      </c>
      <c r="B1375" t="n">
        <v>2025</v>
      </c>
      <c r="C1375" t="n">
        <v>1</v>
      </c>
      <c r="D1375" t="n">
        <v>40</v>
      </c>
      <c r="E1375" t="inlineStr">
        <is>
          <t>S</t>
        </is>
      </c>
      <c r="F1375" t="n">
        <v>7</v>
      </c>
      <c r="G1375" t="n">
        <v>895</v>
      </c>
      <c r="H1375" t="n">
        <v>3</v>
      </c>
      <c r="I1375" t="n">
        <v>2</v>
      </c>
      <c r="J1375" t="n">
        <v>27</v>
      </c>
      <c r="K1375" t="n">
        <v>1</v>
      </c>
      <c r="L1375" t="n">
        <v>5</v>
      </c>
      <c r="M1375" t="n">
        <v>2</v>
      </c>
      <c r="R1375" s="15" t="n">
        <v>0</v>
      </c>
      <c r="S1375" s="15" t="n">
        <v>0</v>
      </c>
      <c r="T1375" s="15" t="n">
        <v>0</v>
      </c>
      <c r="U1375" s="15" t="n">
        <v>87500</v>
      </c>
      <c r="V1375">
        <f>IFERROR(VLOOKUP(D1375,Tablas_Equivalencia!$A$3:$B$8,2,FALSE),"Sin dato")</f>
        <v/>
      </c>
      <c r="W1375">
        <f>IFERROR(VLOOKUP(L1375,Tablas_Equivalencia!$D$3:$E$9,2,FALSE),"Sin dato")</f>
        <v/>
      </c>
      <c r="X1375">
        <f>IF(I1375=1,"Varón","Mujer")</f>
        <v/>
      </c>
      <c r="Y1375">
        <f>IFERROR(VLOOKUP(M1375,Tablas_Equivalencia!$G$3:$H$6,2,FALSE),"Sin dato")</f>
        <v/>
      </c>
      <c r="Z1375">
        <f>IF(J1375&lt;=24,"18-24","25-29")</f>
        <v/>
      </c>
      <c r="AA1375">
        <f>IF(M1375&lt;&gt;1,"",IF(P1375=2,1,0))</f>
        <v/>
      </c>
      <c r="AB1375">
        <f>IF(M1375&lt;&gt;1,"",IF(O1375&gt;=2,1,0))</f>
        <v/>
      </c>
      <c r="AC1375">
        <f>IF(M1375&lt;&gt;1,"",IF(OR(Q1375=999,Q1375=""),"",IF(OR(Q1375&lt;35,Q1375&gt;48),1,0)))</f>
        <v/>
      </c>
      <c r="AD1375">
        <f>IF(COUNT(AA1375:AC1375)&lt;3,"",SUM(AA1375:AC1375))</f>
        <v/>
      </c>
      <c r="AE1375">
        <f>IF(L1375&gt;=4,2,IF(L1375&gt;=2,1,0))</f>
        <v/>
      </c>
      <c r="AF1375">
        <f>IF(L1375&gt;=5,1,0)</f>
        <v/>
      </c>
      <c r="AG1375">
        <f>AE1375+AF1375</f>
        <v/>
      </c>
      <c r="AH1375" s="15">
        <f>IF(M1375&lt;&gt;1,"",IF(OR(R1375=-9,R1375=""),"",R1375))</f>
        <v/>
      </c>
      <c r="AI1375">
        <f>IF(M1375&lt;&gt;1,"",IF(OR(Q1375=999,Q1375=""),"",Q1375))</f>
        <v/>
      </c>
    </row>
    <row r="1376">
      <c r="A1376" t="inlineStr">
        <is>
          <t>TQRMNOP107254</t>
        </is>
      </c>
      <c r="B1376" t="n">
        <v>2025</v>
      </c>
      <c r="C1376" t="n">
        <v>1</v>
      </c>
      <c r="D1376" t="n">
        <v>42</v>
      </c>
      <c r="E1376" t="inlineStr">
        <is>
          <t>N</t>
        </is>
      </c>
      <c r="F1376" t="n">
        <v>25</v>
      </c>
      <c r="G1376" t="n">
        <v>1039</v>
      </c>
      <c r="H1376" t="n">
        <v>1</v>
      </c>
      <c r="I1376" t="n">
        <v>1</v>
      </c>
      <c r="J1376" t="n">
        <v>20</v>
      </c>
      <c r="K1376" t="n">
        <v>2</v>
      </c>
      <c r="L1376" t="n">
        <v>3</v>
      </c>
      <c r="M1376" t="n">
        <v>2</v>
      </c>
      <c r="R1376" s="15" t="n">
        <v>0</v>
      </c>
      <c r="S1376" s="15" t="n">
        <v>0</v>
      </c>
      <c r="T1376" s="15" t="n">
        <v>0</v>
      </c>
      <c r="U1376" s="15" t="n">
        <v>151700</v>
      </c>
      <c r="V1376">
        <f>IFERROR(VLOOKUP(D1376,Tablas_Equivalencia!$A$3:$B$8,2,FALSE),"Sin dato")</f>
        <v/>
      </c>
      <c r="W1376">
        <f>IFERROR(VLOOKUP(L1376,Tablas_Equivalencia!$D$3:$E$9,2,FALSE),"Sin dato")</f>
        <v/>
      </c>
      <c r="X1376">
        <f>IF(I1376=1,"Varón","Mujer")</f>
        <v/>
      </c>
      <c r="Y1376">
        <f>IFERROR(VLOOKUP(M1376,Tablas_Equivalencia!$G$3:$H$6,2,FALSE),"Sin dato")</f>
        <v/>
      </c>
      <c r="Z1376">
        <f>IF(J1376&lt;=24,"18-24","25-29")</f>
        <v/>
      </c>
      <c r="AA1376">
        <f>IF(M1376&lt;&gt;1,"",IF(P1376=2,1,0))</f>
        <v/>
      </c>
      <c r="AB1376">
        <f>IF(M1376&lt;&gt;1,"",IF(O1376&gt;=2,1,0))</f>
        <v/>
      </c>
      <c r="AC1376">
        <f>IF(M1376&lt;&gt;1,"",IF(OR(Q1376=999,Q1376=""),"",IF(OR(Q1376&lt;35,Q1376&gt;48),1,0)))</f>
        <v/>
      </c>
      <c r="AD1376">
        <f>IF(COUNT(AA1376:AC1376)&lt;3,"",SUM(AA1376:AC1376))</f>
        <v/>
      </c>
      <c r="AE1376">
        <f>IF(L1376&gt;=4,2,IF(L1376&gt;=2,1,0))</f>
        <v/>
      </c>
      <c r="AF1376">
        <f>IF(L1376&gt;=5,1,0)</f>
        <v/>
      </c>
      <c r="AG1376">
        <f>AE1376+AF1376</f>
        <v/>
      </c>
      <c r="AH1376" s="15">
        <f>IF(M1376&lt;&gt;1,"",IF(OR(R1376=-9,R1376=""),"",R1376))</f>
        <v/>
      </c>
      <c r="AI1376">
        <f>IF(M1376&lt;&gt;1,"",IF(OR(Q1376=999,Q1376=""),"",Q1376))</f>
        <v/>
      </c>
    </row>
    <row r="1377">
      <c r="A1377" t="inlineStr">
        <is>
          <t>TQRMNOP107265</t>
        </is>
      </c>
      <c r="B1377" t="n">
        <v>2025</v>
      </c>
      <c r="C1377" t="n">
        <v>1</v>
      </c>
      <c r="D1377" t="n">
        <v>41</v>
      </c>
      <c r="E1377" t="inlineStr">
        <is>
          <t>N</t>
        </is>
      </c>
      <c r="F1377" t="n">
        <v>12</v>
      </c>
      <c r="G1377" t="n">
        <v>641</v>
      </c>
      <c r="H1377" t="n">
        <v>1</v>
      </c>
      <c r="I1377" t="n">
        <v>1</v>
      </c>
      <c r="J1377" t="n">
        <v>20</v>
      </c>
      <c r="K1377" t="n">
        <v>1</v>
      </c>
      <c r="L1377" t="n">
        <v>5</v>
      </c>
      <c r="M1377" t="n">
        <v>2</v>
      </c>
      <c r="R1377" s="15" t="n">
        <v>0</v>
      </c>
      <c r="S1377" s="15" t="n">
        <v>0</v>
      </c>
      <c r="T1377" s="15" t="n">
        <v>0</v>
      </c>
      <c r="U1377" s="15" t="n">
        <v>136800</v>
      </c>
      <c r="V1377">
        <f>IFERROR(VLOOKUP(D1377,Tablas_Equivalencia!$A$3:$B$8,2,FALSE),"Sin dato")</f>
        <v/>
      </c>
      <c r="W1377">
        <f>IFERROR(VLOOKUP(L1377,Tablas_Equivalencia!$D$3:$E$9,2,FALSE),"Sin dato")</f>
        <v/>
      </c>
      <c r="X1377">
        <f>IF(I1377=1,"Varón","Mujer")</f>
        <v/>
      </c>
      <c r="Y1377">
        <f>IFERROR(VLOOKUP(M1377,Tablas_Equivalencia!$G$3:$H$6,2,FALSE),"Sin dato")</f>
        <v/>
      </c>
      <c r="Z1377">
        <f>IF(J1377&lt;=24,"18-24","25-29")</f>
        <v/>
      </c>
      <c r="AA1377">
        <f>IF(M1377&lt;&gt;1,"",IF(P1377=2,1,0))</f>
        <v/>
      </c>
      <c r="AB1377">
        <f>IF(M1377&lt;&gt;1,"",IF(O1377&gt;=2,1,0))</f>
        <v/>
      </c>
      <c r="AC1377">
        <f>IF(M1377&lt;&gt;1,"",IF(OR(Q1377=999,Q1377=""),"",IF(OR(Q1377&lt;35,Q1377&gt;48),1,0)))</f>
        <v/>
      </c>
      <c r="AD1377">
        <f>IF(COUNT(AA1377:AC1377)&lt;3,"",SUM(AA1377:AC1377))</f>
        <v/>
      </c>
      <c r="AE1377">
        <f>IF(L1377&gt;=4,2,IF(L1377&gt;=2,1,0))</f>
        <v/>
      </c>
      <c r="AF1377">
        <f>IF(L1377&gt;=5,1,0)</f>
        <v/>
      </c>
      <c r="AG1377">
        <f>AE1377+AF1377</f>
        <v/>
      </c>
      <c r="AH1377" s="15">
        <f>IF(M1377&lt;&gt;1,"",IF(OR(R1377=-9,R1377=""),"",R1377))</f>
        <v/>
      </c>
      <c r="AI1377">
        <f>IF(M1377&lt;&gt;1,"",IF(OR(Q1377=999,Q1377=""),"",Q1377))</f>
        <v/>
      </c>
    </row>
    <row r="1378">
      <c r="A1378" t="inlineStr">
        <is>
          <t>TQRMNOP107267</t>
        </is>
      </c>
      <c r="B1378" t="n">
        <v>2025</v>
      </c>
      <c r="C1378" t="n">
        <v>1</v>
      </c>
      <c r="D1378" t="n">
        <v>41</v>
      </c>
      <c r="E1378" t="inlineStr">
        <is>
          <t>N</t>
        </is>
      </c>
      <c r="F1378" t="n">
        <v>15</v>
      </c>
      <c r="G1378" t="n">
        <v>648</v>
      </c>
      <c r="H1378" t="n">
        <v>1</v>
      </c>
      <c r="I1378" t="n">
        <v>2</v>
      </c>
      <c r="J1378" t="n">
        <v>28</v>
      </c>
      <c r="K1378" t="n">
        <v>1</v>
      </c>
      <c r="L1378" t="n">
        <v>5</v>
      </c>
      <c r="M1378" t="n">
        <v>1</v>
      </c>
      <c r="N1378" t="n">
        <v>2</v>
      </c>
      <c r="O1378" t="n">
        <v>2</v>
      </c>
      <c r="P1378" t="n">
        <v>2</v>
      </c>
      <c r="Q1378" t="n">
        <v>21</v>
      </c>
      <c r="R1378" s="15" t="n">
        <v>247000</v>
      </c>
      <c r="S1378" s="15" t="n">
        <v>161000</v>
      </c>
      <c r="T1378" s="15" t="n">
        <v>408000</v>
      </c>
      <c r="U1378" s="15" t="n">
        <v>232700</v>
      </c>
      <c r="V1378">
        <f>IFERROR(VLOOKUP(D1378,Tablas_Equivalencia!$A$3:$B$8,2,FALSE),"Sin dato")</f>
        <v/>
      </c>
      <c r="W1378">
        <f>IFERROR(VLOOKUP(L1378,Tablas_Equivalencia!$D$3:$E$9,2,FALSE),"Sin dato")</f>
        <v/>
      </c>
      <c r="X1378">
        <f>IF(I1378=1,"Varón","Mujer")</f>
        <v/>
      </c>
      <c r="Y1378">
        <f>IFERROR(VLOOKUP(M1378,Tablas_Equivalencia!$G$3:$H$6,2,FALSE),"Sin dato")</f>
        <v/>
      </c>
      <c r="Z1378">
        <f>IF(J1378&lt;=24,"18-24","25-29")</f>
        <v/>
      </c>
      <c r="AA1378">
        <f>IF(M1378&lt;&gt;1,"",IF(P1378=2,1,0))</f>
        <v/>
      </c>
      <c r="AB1378">
        <f>IF(M1378&lt;&gt;1,"",IF(O1378&gt;=2,1,0))</f>
        <v/>
      </c>
      <c r="AC1378">
        <f>IF(M1378&lt;&gt;1,"",IF(OR(Q1378=999,Q1378=""),"",IF(OR(Q1378&lt;35,Q1378&gt;48),1,0)))</f>
        <v/>
      </c>
      <c r="AD1378">
        <f>IF(COUNT(AA1378:AC1378)&lt;3,"",SUM(AA1378:AC1378))</f>
        <v/>
      </c>
      <c r="AE1378">
        <f>IF(L1378&gt;=4,2,IF(L1378&gt;=2,1,0))</f>
        <v/>
      </c>
      <c r="AF1378">
        <f>IF(L1378&gt;=5,1,0)</f>
        <v/>
      </c>
      <c r="AG1378">
        <f>AE1378+AF1378</f>
        <v/>
      </c>
      <c r="AH1378" s="15">
        <f>IF(M1378&lt;&gt;1,"",IF(OR(R1378=-9,R1378=""),"",R1378))</f>
        <v/>
      </c>
      <c r="AI1378">
        <f>IF(M1378&lt;&gt;1,"",IF(OR(Q1378=999,Q1378=""),"",Q1378))</f>
        <v/>
      </c>
    </row>
    <row r="1379">
      <c r="A1379" t="inlineStr">
        <is>
          <t>TQRMNOP107272</t>
        </is>
      </c>
      <c r="B1379" t="n">
        <v>2025</v>
      </c>
      <c r="C1379" t="n">
        <v>1</v>
      </c>
      <c r="D1379" t="n">
        <v>43</v>
      </c>
      <c r="E1379" t="inlineStr">
        <is>
          <t>N</t>
        </is>
      </c>
      <c r="F1379" t="n">
        <v>26</v>
      </c>
      <c r="G1379" t="n">
        <v>1179</v>
      </c>
      <c r="H1379" t="n">
        <v>2</v>
      </c>
      <c r="I1379" t="n">
        <v>2</v>
      </c>
      <c r="J1379" t="n">
        <v>29</v>
      </c>
      <c r="K1379" t="n">
        <v>1</v>
      </c>
      <c r="L1379" t="n">
        <v>5</v>
      </c>
      <c r="M1379" t="n">
        <v>1</v>
      </c>
      <c r="N1379" t="n">
        <v>3</v>
      </c>
      <c r="O1379" t="n">
        <v>1</v>
      </c>
      <c r="P1379" t="n">
        <v>1</v>
      </c>
      <c r="Q1379" t="n">
        <v>30</v>
      </c>
      <c r="R1379" s="15" t="n">
        <v>442000</v>
      </c>
      <c r="S1379" s="15" t="n">
        <v>0</v>
      </c>
      <c r="T1379" s="15" t="n">
        <v>442000</v>
      </c>
      <c r="U1379" s="15" t="n">
        <v>165400</v>
      </c>
      <c r="V1379">
        <f>IFERROR(VLOOKUP(D1379,Tablas_Equivalencia!$A$3:$B$8,2,FALSE),"Sin dato")</f>
        <v/>
      </c>
      <c r="W1379">
        <f>IFERROR(VLOOKUP(L1379,Tablas_Equivalencia!$D$3:$E$9,2,FALSE),"Sin dato")</f>
        <v/>
      </c>
      <c r="X1379">
        <f>IF(I1379=1,"Varón","Mujer")</f>
        <v/>
      </c>
      <c r="Y1379">
        <f>IFERROR(VLOOKUP(M1379,Tablas_Equivalencia!$G$3:$H$6,2,FALSE),"Sin dato")</f>
        <v/>
      </c>
      <c r="Z1379">
        <f>IF(J1379&lt;=24,"18-24","25-29")</f>
        <v/>
      </c>
      <c r="AA1379">
        <f>IF(M1379&lt;&gt;1,"",IF(P1379=2,1,0))</f>
        <v/>
      </c>
      <c r="AB1379">
        <f>IF(M1379&lt;&gt;1,"",IF(O1379&gt;=2,1,0))</f>
        <v/>
      </c>
      <c r="AC1379">
        <f>IF(M1379&lt;&gt;1,"",IF(OR(Q1379=999,Q1379=""),"",IF(OR(Q1379&lt;35,Q1379&gt;48),1,0)))</f>
        <v/>
      </c>
      <c r="AD1379">
        <f>IF(COUNT(AA1379:AC1379)&lt;3,"",SUM(AA1379:AC1379))</f>
        <v/>
      </c>
      <c r="AE1379">
        <f>IF(L1379&gt;=4,2,IF(L1379&gt;=2,1,0))</f>
        <v/>
      </c>
      <c r="AF1379">
        <f>IF(L1379&gt;=5,1,0)</f>
        <v/>
      </c>
      <c r="AG1379">
        <f>AE1379+AF1379</f>
        <v/>
      </c>
      <c r="AH1379" s="15">
        <f>IF(M1379&lt;&gt;1,"",IF(OR(R1379=-9,R1379=""),"",R1379))</f>
        <v/>
      </c>
      <c r="AI1379">
        <f>IF(M1379&lt;&gt;1,"",IF(OR(Q1379=999,Q1379=""),"",Q1379))</f>
        <v/>
      </c>
    </row>
    <row r="1380">
      <c r="A1380" t="inlineStr">
        <is>
          <t>TQRMNOP107274</t>
        </is>
      </c>
      <c r="B1380" t="n">
        <v>2025</v>
      </c>
      <c r="C1380" t="n">
        <v>1</v>
      </c>
      <c r="D1380" t="n">
        <v>44</v>
      </c>
      <c r="E1380" t="inlineStr">
        <is>
          <t>S</t>
        </is>
      </c>
      <c r="F1380" t="n">
        <v>13</v>
      </c>
      <c r="G1380" t="n">
        <v>1308</v>
      </c>
      <c r="H1380" t="n">
        <v>3</v>
      </c>
      <c r="I1380" t="n">
        <v>2</v>
      </c>
      <c r="J1380" t="n">
        <v>22</v>
      </c>
      <c r="K1380" t="n">
        <v>2</v>
      </c>
      <c r="L1380" t="n">
        <v>4</v>
      </c>
      <c r="M1380" t="n">
        <v>1</v>
      </c>
      <c r="N1380" t="n">
        <v>1</v>
      </c>
      <c r="O1380" t="n">
        <v>1</v>
      </c>
      <c r="P1380" t="n">
        <v>1</v>
      </c>
      <c r="Q1380" t="n">
        <v>11</v>
      </c>
      <c r="R1380" s="15" t="n">
        <v>958000</v>
      </c>
      <c r="S1380" s="15" t="n">
        <v>0</v>
      </c>
      <c r="T1380" s="15" t="n">
        <v>958000</v>
      </c>
      <c r="U1380" s="15" t="n">
        <v>115600</v>
      </c>
      <c r="V1380">
        <f>IFERROR(VLOOKUP(D1380,Tablas_Equivalencia!$A$3:$B$8,2,FALSE),"Sin dato")</f>
        <v/>
      </c>
      <c r="W1380">
        <f>IFERROR(VLOOKUP(L1380,Tablas_Equivalencia!$D$3:$E$9,2,FALSE),"Sin dato")</f>
        <v/>
      </c>
      <c r="X1380">
        <f>IF(I1380=1,"Varón","Mujer")</f>
        <v/>
      </c>
      <c r="Y1380">
        <f>IFERROR(VLOOKUP(M1380,Tablas_Equivalencia!$G$3:$H$6,2,FALSE),"Sin dato")</f>
        <v/>
      </c>
      <c r="Z1380">
        <f>IF(J1380&lt;=24,"18-24","25-29")</f>
        <v/>
      </c>
      <c r="AA1380">
        <f>IF(M1380&lt;&gt;1,"",IF(P1380=2,1,0))</f>
        <v/>
      </c>
      <c r="AB1380">
        <f>IF(M1380&lt;&gt;1,"",IF(O1380&gt;=2,1,0))</f>
        <v/>
      </c>
      <c r="AC1380">
        <f>IF(M1380&lt;&gt;1,"",IF(OR(Q1380=999,Q1380=""),"",IF(OR(Q1380&lt;35,Q1380&gt;48),1,0)))</f>
        <v/>
      </c>
      <c r="AD1380">
        <f>IF(COUNT(AA1380:AC1380)&lt;3,"",SUM(AA1380:AC1380))</f>
        <v/>
      </c>
      <c r="AE1380">
        <f>IF(L1380&gt;=4,2,IF(L1380&gt;=2,1,0))</f>
        <v/>
      </c>
      <c r="AF1380">
        <f>IF(L1380&gt;=5,1,0)</f>
        <v/>
      </c>
      <c r="AG1380">
        <f>AE1380+AF1380</f>
        <v/>
      </c>
      <c r="AH1380" s="15">
        <f>IF(M1380&lt;&gt;1,"",IF(OR(R1380=-9,R1380=""),"",R1380))</f>
        <v/>
      </c>
      <c r="AI1380">
        <f>IF(M1380&lt;&gt;1,"",IF(OR(Q1380=999,Q1380=""),"",Q1380))</f>
        <v/>
      </c>
    </row>
    <row r="1381">
      <c r="A1381" t="inlineStr">
        <is>
          <t>TQRMNOP107276</t>
        </is>
      </c>
      <c r="B1381" t="n">
        <v>2025</v>
      </c>
      <c r="C1381" t="n">
        <v>1</v>
      </c>
      <c r="D1381" t="n">
        <v>1</v>
      </c>
      <c r="E1381" t="inlineStr">
        <is>
          <t>S</t>
        </is>
      </c>
      <c r="F1381" t="n">
        <v>32</v>
      </c>
      <c r="G1381" t="n">
        <v>1680</v>
      </c>
      <c r="H1381" t="n">
        <v>1</v>
      </c>
      <c r="I1381" t="n">
        <v>1</v>
      </c>
      <c r="J1381" t="n">
        <v>19</v>
      </c>
      <c r="K1381" t="n">
        <v>1</v>
      </c>
      <c r="L1381" t="n">
        <v>5</v>
      </c>
      <c r="M1381" t="n">
        <v>2</v>
      </c>
      <c r="R1381" s="15" t="n">
        <v>0</v>
      </c>
      <c r="S1381" s="15" t="n">
        <v>0</v>
      </c>
      <c r="T1381" s="15" t="n">
        <v>0</v>
      </c>
      <c r="U1381" s="15" t="n">
        <v>152200</v>
      </c>
      <c r="V1381">
        <f>IFERROR(VLOOKUP(D1381,Tablas_Equivalencia!$A$3:$B$8,2,FALSE),"Sin dato")</f>
        <v/>
      </c>
      <c r="W1381">
        <f>IFERROR(VLOOKUP(L1381,Tablas_Equivalencia!$D$3:$E$9,2,FALSE),"Sin dato")</f>
        <v/>
      </c>
      <c r="X1381">
        <f>IF(I1381=1,"Varón","Mujer")</f>
        <v/>
      </c>
      <c r="Y1381">
        <f>IFERROR(VLOOKUP(M1381,Tablas_Equivalencia!$G$3:$H$6,2,FALSE),"Sin dato")</f>
        <v/>
      </c>
      <c r="Z1381">
        <f>IF(J1381&lt;=24,"18-24","25-29")</f>
        <v/>
      </c>
      <c r="AA1381">
        <f>IF(M1381&lt;&gt;1,"",IF(P1381=2,1,0))</f>
        <v/>
      </c>
      <c r="AB1381">
        <f>IF(M1381&lt;&gt;1,"",IF(O1381&gt;=2,1,0))</f>
        <v/>
      </c>
      <c r="AC1381">
        <f>IF(M1381&lt;&gt;1,"",IF(OR(Q1381=999,Q1381=""),"",IF(OR(Q1381&lt;35,Q1381&gt;48),1,0)))</f>
        <v/>
      </c>
      <c r="AD1381">
        <f>IF(COUNT(AA1381:AC1381)&lt;3,"",SUM(AA1381:AC1381))</f>
        <v/>
      </c>
      <c r="AE1381">
        <f>IF(L1381&gt;=4,2,IF(L1381&gt;=2,1,0))</f>
        <v/>
      </c>
      <c r="AF1381">
        <f>IF(L1381&gt;=5,1,0)</f>
        <v/>
      </c>
      <c r="AG1381">
        <f>AE1381+AF1381</f>
        <v/>
      </c>
      <c r="AH1381" s="15">
        <f>IF(M1381&lt;&gt;1,"",IF(OR(R1381=-9,R1381=""),"",R1381))</f>
        <v/>
      </c>
      <c r="AI1381">
        <f>IF(M1381&lt;&gt;1,"",IF(OR(Q1381=999,Q1381=""),"",Q1381))</f>
        <v/>
      </c>
    </row>
    <row r="1382">
      <c r="A1382" t="inlineStr">
        <is>
          <t>TQRMNOP107278</t>
        </is>
      </c>
      <c r="B1382" t="n">
        <v>2025</v>
      </c>
      <c r="C1382" t="n">
        <v>1</v>
      </c>
      <c r="D1382" t="n">
        <v>1</v>
      </c>
      <c r="E1382" t="inlineStr">
        <is>
          <t>S</t>
        </is>
      </c>
      <c r="F1382" t="n">
        <v>32</v>
      </c>
      <c r="G1382" t="n">
        <v>542</v>
      </c>
      <c r="H1382" t="n">
        <v>3</v>
      </c>
      <c r="I1382" t="n">
        <v>1</v>
      </c>
      <c r="J1382" t="n">
        <v>19</v>
      </c>
      <c r="K1382" t="n">
        <v>2</v>
      </c>
      <c r="L1382" t="n">
        <v>4</v>
      </c>
      <c r="M1382" t="n">
        <v>1</v>
      </c>
      <c r="N1382" t="n">
        <v>2</v>
      </c>
      <c r="O1382" t="n">
        <v>3</v>
      </c>
      <c r="P1382" t="n">
        <v>2</v>
      </c>
      <c r="Q1382" t="n">
        <v>999</v>
      </c>
      <c r="R1382" s="15" t="n">
        <v>548000</v>
      </c>
      <c r="S1382" s="15" t="n">
        <v>162000</v>
      </c>
      <c r="T1382" s="15" t="n">
        <v>710000</v>
      </c>
      <c r="U1382" s="15" t="n">
        <v>39100</v>
      </c>
      <c r="V1382">
        <f>IFERROR(VLOOKUP(D1382,Tablas_Equivalencia!$A$3:$B$8,2,FALSE),"Sin dato")</f>
        <v/>
      </c>
      <c r="W1382">
        <f>IFERROR(VLOOKUP(L1382,Tablas_Equivalencia!$D$3:$E$9,2,FALSE),"Sin dato")</f>
        <v/>
      </c>
      <c r="X1382">
        <f>IF(I1382=1,"Varón","Mujer")</f>
        <v/>
      </c>
      <c r="Y1382">
        <f>IFERROR(VLOOKUP(M1382,Tablas_Equivalencia!$G$3:$H$6,2,FALSE),"Sin dato")</f>
        <v/>
      </c>
      <c r="Z1382">
        <f>IF(J1382&lt;=24,"18-24","25-29")</f>
        <v/>
      </c>
      <c r="AA1382">
        <f>IF(M1382&lt;&gt;1,"",IF(P1382=2,1,0))</f>
        <v/>
      </c>
      <c r="AB1382">
        <f>IF(M1382&lt;&gt;1,"",IF(O1382&gt;=2,1,0))</f>
        <v/>
      </c>
      <c r="AC1382">
        <f>IF(M1382&lt;&gt;1,"",IF(OR(Q1382=999,Q1382=""),"",IF(OR(Q1382&lt;35,Q1382&gt;48),1,0)))</f>
        <v/>
      </c>
      <c r="AD1382">
        <f>IF(COUNT(AA1382:AC1382)&lt;3,"",SUM(AA1382:AC1382))</f>
        <v/>
      </c>
      <c r="AE1382">
        <f>IF(L1382&gt;=4,2,IF(L1382&gt;=2,1,0))</f>
        <v/>
      </c>
      <c r="AF1382">
        <f>IF(L1382&gt;=5,1,0)</f>
        <v/>
      </c>
      <c r="AG1382">
        <f>AE1382+AF1382</f>
        <v/>
      </c>
      <c r="AH1382" s="15">
        <f>IF(M1382&lt;&gt;1,"",IF(OR(R1382=-9,R1382=""),"",R1382))</f>
        <v/>
      </c>
      <c r="AI1382">
        <f>IF(M1382&lt;&gt;1,"",IF(OR(Q1382=999,Q1382=""),"",Q1382))</f>
        <v/>
      </c>
    </row>
    <row r="1383">
      <c r="A1383" t="inlineStr">
        <is>
          <t>TQRMNOP107280</t>
        </is>
      </c>
      <c r="B1383" t="n">
        <v>2025</v>
      </c>
      <c r="C1383" t="n">
        <v>1</v>
      </c>
      <c r="D1383" t="n">
        <v>43</v>
      </c>
      <c r="E1383" t="inlineStr">
        <is>
          <t>N</t>
        </is>
      </c>
      <c r="F1383" t="n">
        <v>26</v>
      </c>
      <c r="G1383" t="n">
        <v>1426</v>
      </c>
      <c r="H1383" t="n">
        <v>3</v>
      </c>
      <c r="I1383" t="n">
        <v>1</v>
      </c>
      <c r="J1383" t="n">
        <v>21</v>
      </c>
      <c r="K1383" t="n">
        <v>2</v>
      </c>
      <c r="L1383" t="n">
        <v>4</v>
      </c>
      <c r="M1383" t="n">
        <v>1</v>
      </c>
      <c r="N1383" t="n">
        <v>2</v>
      </c>
      <c r="O1383" t="n">
        <v>1</v>
      </c>
      <c r="P1383" t="n">
        <v>2</v>
      </c>
      <c r="Q1383" t="n">
        <v>41</v>
      </c>
      <c r="R1383" s="15" t="n">
        <v>992000</v>
      </c>
      <c r="S1383" s="15" t="n">
        <v>0</v>
      </c>
      <c r="T1383" s="15" t="n">
        <v>992000</v>
      </c>
      <c r="U1383" s="15" t="n">
        <v>168600</v>
      </c>
      <c r="V1383">
        <f>IFERROR(VLOOKUP(D1383,Tablas_Equivalencia!$A$3:$B$8,2,FALSE),"Sin dato")</f>
        <v/>
      </c>
      <c r="W1383">
        <f>IFERROR(VLOOKUP(L1383,Tablas_Equivalencia!$D$3:$E$9,2,FALSE),"Sin dato")</f>
        <v/>
      </c>
      <c r="X1383">
        <f>IF(I1383=1,"Varón","Mujer")</f>
        <v/>
      </c>
      <c r="Y1383">
        <f>IFERROR(VLOOKUP(M1383,Tablas_Equivalencia!$G$3:$H$6,2,FALSE),"Sin dato")</f>
        <v/>
      </c>
      <c r="Z1383">
        <f>IF(J1383&lt;=24,"18-24","25-29")</f>
        <v/>
      </c>
      <c r="AA1383">
        <f>IF(M1383&lt;&gt;1,"",IF(P1383=2,1,0))</f>
        <v/>
      </c>
      <c r="AB1383">
        <f>IF(M1383&lt;&gt;1,"",IF(O1383&gt;=2,1,0))</f>
        <v/>
      </c>
      <c r="AC1383">
        <f>IF(M1383&lt;&gt;1,"",IF(OR(Q1383=999,Q1383=""),"",IF(OR(Q1383&lt;35,Q1383&gt;48),1,0)))</f>
        <v/>
      </c>
      <c r="AD1383">
        <f>IF(COUNT(AA1383:AC1383)&lt;3,"",SUM(AA1383:AC1383))</f>
        <v/>
      </c>
      <c r="AE1383">
        <f>IF(L1383&gt;=4,2,IF(L1383&gt;=2,1,0))</f>
        <v/>
      </c>
      <c r="AF1383">
        <f>IF(L1383&gt;=5,1,0)</f>
        <v/>
      </c>
      <c r="AG1383">
        <f>AE1383+AF1383</f>
        <v/>
      </c>
      <c r="AH1383" s="15">
        <f>IF(M1383&lt;&gt;1,"",IF(OR(R1383=-9,R1383=""),"",R1383))</f>
        <v/>
      </c>
      <c r="AI1383">
        <f>IF(M1383&lt;&gt;1,"",IF(OR(Q1383=999,Q1383=""),"",Q1383))</f>
        <v/>
      </c>
    </row>
    <row r="1384">
      <c r="A1384" t="inlineStr">
        <is>
          <t>TQRMNOP107281</t>
        </is>
      </c>
      <c r="B1384" t="n">
        <v>2025</v>
      </c>
      <c r="C1384" t="n">
        <v>1</v>
      </c>
      <c r="D1384" t="n">
        <v>1</v>
      </c>
      <c r="E1384" t="inlineStr">
        <is>
          <t>S</t>
        </is>
      </c>
      <c r="F1384" t="n">
        <v>33</v>
      </c>
      <c r="G1384" t="n">
        <v>762</v>
      </c>
      <c r="H1384" t="n">
        <v>2</v>
      </c>
      <c r="I1384" t="n">
        <v>1</v>
      </c>
      <c r="J1384" t="n">
        <v>26</v>
      </c>
      <c r="K1384" t="n">
        <v>1</v>
      </c>
      <c r="L1384" t="n">
        <v>5</v>
      </c>
      <c r="M1384" t="n">
        <v>1</v>
      </c>
      <c r="N1384" t="n">
        <v>2</v>
      </c>
      <c r="O1384" t="n">
        <v>1</v>
      </c>
      <c r="P1384" t="n">
        <v>1</v>
      </c>
      <c r="Q1384" t="n">
        <v>39</v>
      </c>
      <c r="R1384" s="15" t="n">
        <v>1089000</v>
      </c>
      <c r="S1384" s="15" t="n">
        <v>0</v>
      </c>
      <c r="T1384" s="15" t="n">
        <v>1089000</v>
      </c>
      <c r="U1384" s="15" t="n">
        <v>64400</v>
      </c>
      <c r="V1384">
        <f>IFERROR(VLOOKUP(D1384,Tablas_Equivalencia!$A$3:$B$8,2,FALSE),"Sin dato")</f>
        <v/>
      </c>
      <c r="W1384">
        <f>IFERROR(VLOOKUP(L1384,Tablas_Equivalencia!$D$3:$E$9,2,FALSE),"Sin dato")</f>
        <v/>
      </c>
      <c r="X1384">
        <f>IF(I1384=1,"Varón","Mujer")</f>
        <v/>
      </c>
      <c r="Y1384">
        <f>IFERROR(VLOOKUP(M1384,Tablas_Equivalencia!$G$3:$H$6,2,FALSE),"Sin dato")</f>
        <v/>
      </c>
      <c r="Z1384">
        <f>IF(J1384&lt;=24,"18-24","25-29")</f>
        <v/>
      </c>
      <c r="AA1384">
        <f>IF(M1384&lt;&gt;1,"",IF(P1384=2,1,0))</f>
        <v/>
      </c>
      <c r="AB1384">
        <f>IF(M1384&lt;&gt;1,"",IF(O1384&gt;=2,1,0))</f>
        <v/>
      </c>
      <c r="AC1384">
        <f>IF(M1384&lt;&gt;1,"",IF(OR(Q1384=999,Q1384=""),"",IF(OR(Q1384&lt;35,Q1384&gt;48),1,0)))</f>
        <v/>
      </c>
      <c r="AD1384">
        <f>IF(COUNT(AA1384:AC1384)&lt;3,"",SUM(AA1384:AC1384))</f>
        <v/>
      </c>
      <c r="AE1384">
        <f>IF(L1384&gt;=4,2,IF(L1384&gt;=2,1,0))</f>
        <v/>
      </c>
      <c r="AF1384">
        <f>IF(L1384&gt;=5,1,0)</f>
        <v/>
      </c>
      <c r="AG1384">
        <f>AE1384+AF1384</f>
        <v/>
      </c>
      <c r="AH1384" s="15">
        <f>IF(M1384&lt;&gt;1,"",IF(OR(R1384=-9,R1384=""),"",R1384))</f>
        <v/>
      </c>
      <c r="AI1384">
        <f>IF(M1384&lt;&gt;1,"",IF(OR(Q1384=999,Q1384=""),"",Q1384))</f>
        <v/>
      </c>
    </row>
    <row r="1385">
      <c r="A1385" t="inlineStr">
        <is>
          <t>TQRMNOP107282</t>
        </is>
      </c>
      <c r="B1385" t="n">
        <v>2025</v>
      </c>
      <c r="C1385" t="n">
        <v>1</v>
      </c>
      <c r="D1385" t="n">
        <v>41</v>
      </c>
      <c r="E1385" t="inlineStr">
        <is>
          <t>N</t>
        </is>
      </c>
      <c r="F1385" t="n">
        <v>15</v>
      </c>
      <c r="G1385" t="n">
        <v>1138</v>
      </c>
      <c r="H1385" t="n">
        <v>1</v>
      </c>
      <c r="I1385" t="n">
        <v>2</v>
      </c>
      <c r="J1385" t="n">
        <v>26</v>
      </c>
      <c r="K1385" t="n">
        <v>2</v>
      </c>
      <c r="L1385" t="n">
        <v>6</v>
      </c>
      <c r="M1385" t="n">
        <v>3</v>
      </c>
      <c r="R1385" s="15" t="n">
        <v>0</v>
      </c>
      <c r="S1385" s="15" t="n">
        <v>0</v>
      </c>
      <c r="T1385" s="15" t="n">
        <v>0</v>
      </c>
      <c r="U1385" s="15" t="n">
        <v>256900</v>
      </c>
      <c r="V1385">
        <f>IFERROR(VLOOKUP(D1385,Tablas_Equivalencia!$A$3:$B$8,2,FALSE),"Sin dato")</f>
        <v/>
      </c>
      <c r="W1385">
        <f>IFERROR(VLOOKUP(L1385,Tablas_Equivalencia!$D$3:$E$9,2,FALSE),"Sin dato")</f>
        <v/>
      </c>
      <c r="X1385">
        <f>IF(I1385=1,"Varón","Mujer")</f>
        <v/>
      </c>
      <c r="Y1385">
        <f>IFERROR(VLOOKUP(M1385,Tablas_Equivalencia!$G$3:$H$6,2,FALSE),"Sin dato")</f>
        <v/>
      </c>
      <c r="Z1385">
        <f>IF(J1385&lt;=24,"18-24","25-29")</f>
        <v/>
      </c>
      <c r="AA1385">
        <f>IF(M1385&lt;&gt;1,"",IF(P1385=2,1,0))</f>
        <v/>
      </c>
      <c r="AB1385">
        <f>IF(M1385&lt;&gt;1,"",IF(O1385&gt;=2,1,0))</f>
        <v/>
      </c>
      <c r="AC1385">
        <f>IF(M1385&lt;&gt;1,"",IF(OR(Q1385=999,Q1385=""),"",IF(OR(Q1385&lt;35,Q1385&gt;48),1,0)))</f>
        <v/>
      </c>
      <c r="AD1385">
        <f>IF(COUNT(AA1385:AC1385)&lt;3,"",SUM(AA1385:AC1385))</f>
        <v/>
      </c>
      <c r="AE1385">
        <f>IF(L1385&gt;=4,2,IF(L1385&gt;=2,1,0))</f>
        <v/>
      </c>
      <c r="AF1385">
        <f>IF(L1385&gt;=5,1,0)</f>
        <v/>
      </c>
      <c r="AG1385">
        <f>AE1385+AF1385</f>
        <v/>
      </c>
      <c r="AH1385" s="15">
        <f>IF(M1385&lt;&gt;1,"",IF(OR(R1385=-9,R1385=""),"",R1385))</f>
        <v/>
      </c>
      <c r="AI1385">
        <f>IF(M1385&lt;&gt;1,"",IF(OR(Q1385=999,Q1385=""),"",Q1385))</f>
        <v/>
      </c>
    </row>
    <row r="1386">
      <c r="A1386" t="inlineStr">
        <is>
          <t>TQRMNOP107285</t>
        </is>
      </c>
      <c r="B1386" t="n">
        <v>2025</v>
      </c>
      <c r="C1386" t="n">
        <v>1</v>
      </c>
      <c r="D1386" t="n">
        <v>1</v>
      </c>
      <c r="E1386" t="inlineStr">
        <is>
          <t>S</t>
        </is>
      </c>
      <c r="F1386" t="n">
        <v>32</v>
      </c>
      <c r="G1386" t="n">
        <v>798</v>
      </c>
      <c r="H1386" t="n">
        <v>3</v>
      </c>
      <c r="I1386" t="n">
        <v>1</v>
      </c>
      <c r="J1386" t="n">
        <v>18</v>
      </c>
      <c r="K1386" t="n">
        <v>1</v>
      </c>
      <c r="L1386" t="n">
        <v>5</v>
      </c>
      <c r="M1386" t="n">
        <v>1</v>
      </c>
      <c r="N1386" t="n">
        <v>2</v>
      </c>
      <c r="O1386" t="n">
        <v>3</v>
      </c>
      <c r="P1386" t="n">
        <v>2</v>
      </c>
      <c r="Q1386" t="n">
        <v>39</v>
      </c>
      <c r="R1386" s="15" t="n">
        <v>522000</v>
      </c>
      <c r="S1386" s="15" t="n">
        <v>0</v>
      </c>
      <c r="T1386" s="15" t="n">
        <v>522000</v>
      </c>
      <c r="U1386" s="15" t="n">
        <v>83300</v>
      </c>
      <c r="V1386">
        <f>IFERROR(VLOOKUP(D1386,Tablas_Equivalencia!$A$3:$B$8,2,FALSE),"Sin dato")</f>
        <v/>
      </c>
      <c r="W1386">
        <f>IFERROR(VLOOKUP(L1386,Tablas_Equivalencia!$D$3:$E$9,2,FALSE),"Sin dato")</f>
        <v/>
      </c>
      <c r="X1386">
        <f>IF(I1386=1,"Varón","Mujer")</f>
        <v/>
      </c>
      <c r="Y1386">
        <f>IFERROR(VLOOKUP(M1386,Tablas_Equivalencia!$G$3:$H$6,2,FALSE),"Sin dato")</f>
        <v/>
      </c>
      <c r="Z1386">
        <f>IF(J1386&lt;=24,"18-24","25-29")</f>
        <v/>
      </c>
      <c r="AA1386">
        <f>IF(M1386&lt;&gt;1,"",IF(P1386=2,1,0))</f>
        <v/>
      </c>
      <c r="AB1386">
        <f>IF(M1386&lt;&gt;1,"",IF(O1386&gt;=2,1,0))</f>
        <v/>
      </c>
      <c r="AC1386">
        <f>IF(M1386&lt;&gt;1,"",IF(OR(Q1386=999,Q1386=""),"",IF(OR(Q1386&lt;35,Q1386&gt;48),1,0)))</f>
        <v/>
      </c>
      <c r="AD1386">
        <f>IF(COUNT(AA1386:AC1386)&lt;3,"",SUM(AA1386:AC1386))</f>
        <v/>
      </c>
      <c r="AE1386">
        <f>IF(L1386&gt;=4,2,IF(L1386&gt;=2,1,0))</f>
        <v/>
      </c>
      <c r="AF1386">
        <f>IF(L1386&gt;=5,1,0)</f>
        <v/>
      </c>
      <c r="AG1386">
        <f>AE1386+AF1386</f>
        <v/>
      </c>
      <c r="AH1386" s="15">
        <f>IF(M1386&lt;&gt;1,"",IF(OR(R1386=-9,R1386=""),"",R1386))</f>
        <v/>
      </c>
      <c r="AI1386">
        <f>IF(M1386&lt;&gt;1,"",IF(OR(Q1386=999,Q1386=""),"",Q1386))</f>
        <v/>
      </c>
    </row>
    <row r="1387">
      <c r="A1387" t="inlineStr">
        <is>
          <t>TQRMNOP107286</t>
        </is>
      </c>
      <c r="B1387" t="n">
        <v>2025</v>
      </c>
      <c r="C1387" t="n">
        <v>1</v>
      </c>
      <c r="D1387" t="n">
        <v>43</v>
      </c>
      <c r="E1387" t="inlineStr">
        <is>
          <t>S</t>
        </is>
      </c>
      <c r="F1387" t="n">
        <v>30</v>
      </c>
      <c r="G1387" t="n">
        <v>1962</v>
      </c>
      <c r="H1387" t="n">
        <v>2</v>
      </c>
      <c r="I1387" t="n">
        <v>1</v>
      </c>
      <c r="J1387" t="n">
        <v>29</v>
      </c>
      <c r="K1387" t="n">
        <v>1</v>
      </c>
      <c r="L1387" t="n">
        <v>6</v>
      </c>
      <c r="M1387" t="n">
        <v>1</v>
      </c>
      <c r="N1387" t="n">
        <v>3</v>
      </c>
      <c r="O1387" t="n">
        <v>1</v>
      </c>
      <c r="P1387" t="n">
        <v>1</v>
      </c>
      <c r="Q1387" t="n">
        <v>51</v>
      </c>
      <c r="R1387" s="15" t="n">
        <v>1446000</v>
      </c>
      <c r="S1387" s="15" t="n">
        <v>0</v>
      </c>
      <c r="T1387" s="15" t="n">
        <v>1446000</v>
      </c>
      <c r="U1387" s="15" t="n">
        <v>264100</v>
      </c>
      <c r="V1387">
        <f>IFERROR(VLOOKUP(D1387,Tablas_Equivalencia!$A$3:$B$8,2,FALSE),"Sin dato")</f>
        <v/>
      </c>
      <c r="W1387">
        <f>IFERROR(VLOOKUP(L1387,Tablas_Equivalencia!$D$3:$E$9,2,FALSE),"Sin dato")</f>
        <v/>
      </c>
      <c r="X1387">
        <f>IF(I1387=1,"Varón","Mujer")</f>
        <v/>
      </c>
      <c r="Y1387">
        <f>IFERROR(VLOOKUP(M1387,Tablas_Equivalencia!$G$3:$H$6,2,FALSE),"Sin dato")</f>
        <v/>
      </c>
      <c r="Z1387">
        <f>IF(J1387&lt;=24,"18-24","25-29")</f>
        <v/>
      </c>
      <c r="AA1387">
        <f>IF(M1387&lt;&gt;1,"",IF(P1387=2,1,0))</f>
        <v/>
      </c>
      <c r="AB1387">
        <f>IF(M1387&lt;&gt;1,"",IF(O1387&gt;=2,1,0))</f>
        <v/>
      </c>
      <c r="AC1387">
        <f>IF(M1387&lt;&gt;1,"",IF(OR(Q1387=999,Q1387=""),"",IF(OR(Q1387&lt;35,Q1387&gt;48),1,0)))</f>
        <v/>
      </c>
      <c r="AD1387">
        <f>IF(COUNT(AA1387:AC1387)&lt;3,"",SUM(AA1387:AC1387))</f>
        <v/>
      </c>
      <c r="AE1387">
        <f>IF(L1387&gt;=4,2,IF(L1387&gt;=2,1,0))</f>
        <v/>
      </c>
      <c r="AF1387">
        <f>IF(L1387&gt;=5,1,0)</f>
        <v/>
      </c>
      <c r="AG1387">
        <f>AE1387+AF1387</f>
        <v/>
      </c>
      <c r="AH1387" s="15">
        <f>IF(M1387&lt;&gt;1,"",IF(OR(R1387=-9,R1387=""),"",R1387))</f>
        <v/>
      </c>
      <c r="AI1387">
        <f>IF(M1387&lt;&gt;1,"",IF(OR(Q1387=999,Q1387=""),"",Q1387))</f>
        <v/>
      </c>
    </row>
    <row r="1388">
      <c r="A1388" t="inlineStr">
        <is>
          <t>TQRMNOP107288</t>
        </is>
      </c>
      <c r="B1388" t="n">
        <v>2025</v>
      </c>
      <c r="C1388" t="n">
        <v>1</v>
      </c>
      <c r="D1388" t="n">
        <v>41</v>
      </c>
      <c r="E1388" t="inlineStr">
        <is>
          <t>N</t>
        </is>
      </c>
      <c r="F1388" t="n">
        <v>15</v>
      </c>
      <c r="G1388" t="n">
        <v>2190</v>
      </c>
      <c r="H1388" t="n">
        <v>1</v>
      </c>
      <c r="I1388" t="n">
        <v>1</v>
      </c>
      <c r="J1388" t="n">
        <v>19</v>
      </c>
      <c r="K1388" t="n">
        <v>1</v>
      </c>
      <c r="L1388" t="n">
        <v>4</v>
      </c>
      <c r="M1388" t="n">
        <v>1</v>
      </c>
      <c r="N1388" t="n">
        <v>1</v>
      </c>
      <c r="O1388" t="n">
        <v>2</v>
      </c>
      <c r="P1388" t="n">
        <v>2</v>
      </c>
      <c r="Q1388" t="n">
        <v>13</v>
      </c>
      <c r="R1388" s="15" t="n">
        <v>211000</v>
      </c>
      <c r="S1388" s="15" t="n">
        <v>0</v>
      </c>
      <c r="T1388" s="15" t="n">
        <v>211000</v>
      </c>
      <c r="U1388" s="15" t="n">
        <v>275400</v>
      </c>
      <c r="V1388">
        <f>IFERROR(VLOOKUP(D1388,Tablas_Equivalencia!$A$3:$B$8,2,FALSE),"Sin dato")</f>
        <v/>
      </c>
      <c r="W1388">
        <f>IFERROR(VLOOKUP(L1388,Tablas_Equivalencia!$D$3:$E$9,2,FALSE),"Sin dato")</f>
        <v/>
      </c>
      <c r="X1388">
        <f>IF(I1388=1,"Varón","Mujer")</f>
        <v/>
      </c>
      <c r="Y1388">
        <f>IFERROR(VLOOKUP(M1388,Tablas_Equivalencia!$G$3:$H$6,2,FALSE),"Sin dato")</f>
        <v/>
      </c>
      <c r="Z1388">
        <f>IF(J1388&lt;=24,"18-24","25-29")</f>
        <v/>
      </c>
      <c r="AA1388">
        <f>IF(M1388&lt;&gt;1,"",IF(P1388=2,1,0))</f>
        <v/>
      </c>
      <c r="AB1388">
        <f>IF(M1388&lt;&gt;1,"",IF(O1388&gt;=2,1,0))</f>
        <v/>
      </c>
      <c r="AC1388">
        <f>IF(M1388&lt;&gt;1,"",IF(OR(Q1388=999,Q1388=""),"",IF(OR(Q1388&lt;35,Q1388&gt;48),1,0)))</f>
        <v/>
      </c>
      <c r="AD1388">
        <f>IF(COUNT(AA1388:AC1388)&lt;3,"",SUM(AA1388:AC1388))</f>
        <v/>
      </c>
      <c r="AE1388">
        <f>IF(L1388&gt;=4,2,IF(L1388&gt;=2,1,0))</f>
        <v/>
      </c>
      <c r="AF1388">
        <f>IF(L1388&gt;=5,1,0)</f>
        <v/>
      </c>
      <c r="AG1388">
        <f>AE1388+AF1388</f>
        <v/>
      </c>
      <c r="AH1388" s="15">
        <f>IF(M1388&lt;&gt;1,"",IF(OR(R1388=-9,R1388=""),"",R1388))</f>
        <v/>
      </c>
      <c r="AI1388">
        <f>IF(M1388&lt;&gt;1,"",IF(OR(Q1388=999,Q1388=""),"",Q1388))</f>
        <v/>
      </c>
    </row>
    <row r="1389">
      <c r="A1389" t="inlineStr">
        <is>
          <t>TQRMNOP107290</t>
        </is>
      </c>
      <c r="B1389" t="n">
        <v>2025</v>
      </c>
      <c r="C1389" t="n">
        <v>1</v>
      </c>
      <c r="D1389" t="n">
        <v>44</v>
      </c>
      <c r="E1389" t="inlineStr">
        <is>
          <t>N</t>
        </is>
      </c>
      <c r="F1389" t="n">
        <v>2</v>
      </c>
      <c r="G1389" t="n">
        <v>1431</v>
      </c>
      <c r="H1389" t="n">
        <v>3</v>
      </c>
      <c r="I1389" t="n">
        <v>1</v>
      </c>
      <c r="J1389" t="n">
        <v>23</v>
      </c>
      <c r="K1389" t="n">
        <v>2</v>
      </c>
      <c r="L1389" t="n">
        <v>4</v>
      </c>
      <c r="M1389" t="n">
        <v>3</v>
      </c>
      <c r="R1389" s="15" t="n">
        <v>0</v>
      </c>
      <c r="S1389" s="15" t="n">
        <v>0</v>
      </c>
      <c r="T1389" s="15" t="n">
        <v>0</v>
      </c>
      <c r="U1389" s="15" t="n">
        <v>89600</v>
      </c>
      <c r="V1389">
        <f>IFERROR(VLOOKUP(D1389,Tablas_Equivalencia!$A$3:$B$8,2,FALSE),"Sin dato")</f>
        <v/>
      </c>
      <c r="W1389">
        <f>IFERROR(VLOOKUP(L1389,Tablas_Equivalencia!$D$3:$E$9,2,FALSE),"Sin dato")</f>
        <v/>
      </c>
      <c r="X1389">
        <f>IF(I1389=1,"Varón","Mujer")</f>
        <v/>
      </c>
      <c r="Y1389">
        <f>IFERROR(VLOOKUP(M1389,Tablas_Equivalencia!$G$3:$H$6,2,FALSE),"Sin dato")</f>
        <v/>
      </c>
      <c r="Z1389">
        <f>IF(J1389&lt;=24,"18-24","25-29")</f>
        <v/>
      </c>
      <c r="AA1389">
        <f>IF(M1389&lt;&gt;1,"",IF(P1389=2,1,0))</f>
        <v/>
      </c>
      <c r="AB1389">
        <f>IF(M1389&lt;&gt;1,"",IF(O1389&gt;=2,1,0))</f>
        <v/>
      </c>
      <c r="AC1389">
        <f>IF(M1389&lt;&gt;1,"",IF(OR(Q1389=999,Q1389=""),"",IF(OR(Q1389&lt;35,Q1389&gt;48),1,0)))</f>
        <v/>
      </c>
      <c r="AD1389">
        <f>IF(COUNT(AA1389:AC1389)&lt;3,"",SUM(AA1389:AC1389))</f>
        <v/>
      </c>
      <c r="AE1389">
        <f>IF(L1389&gt;=4,2,IF(L1389&gt;=2,1,0))</f>
        <v/>
      </c>
      <c r="AF1389">
        <f>IF(L1389&gt;=5,1,0)</f>
        <v/>
      </c>
      <c r="AG1389">
        <f>AE1389+AF1389</f>
        <v/>
      </c>
      <c r="AH1389" s="15">
        <f>IF(M1389&lt;&gt;1,"",IF(OR(R1389=-9,R1389=""),"",R1389))</f>
        <v/>
      </c>
      <c r="AI1389">
        <f>IF(M1389&lt;&gt;1,"",IF(OR(Q1389=999,Q1389=""),"",Q1389))</f>
        <v/>
      </c>
    </row>
    <row r="1390">
      <c r="A1390" t="inlineStr">
        <is>
          <t>TQRMNOP107308</t>
        </is>
      </c>
      <c r="B1390" t="n">
        <v>2025</v>
      </c>
      <c r="C1390" t="n">
        <v>1</v>
      </c>
      <c r="D1390" t="n">
        <v>41</v>
      </c>
      <c r="E1390" t="inlineStr">
        <is>
          <t>N</t>
        </is>
      </c>
      <c r="F1390" t="n">
        <v>15</v>
      </c>
      <c r="G1390" t="n">
        <v>1666</v>
      </c>
      <c r="H1390" t="n">
        <v>3</v>
      </c>
      <c r="I1390" t="n">
        <v>2</v>
      </c>
      <c r="J1390" t="n">
        <v>19</v>
      </c>
      <c r="K1390" t="n">
        <v>1</v>
      </c>
      <c r="L1390" t="n">
        <v>4</v>
      </c>
      <c r="M1390" t="n">
        <v>1</v>
      </c>
      <c r="N1390" t="n">
        <v>3</v>
      </c>
      <c r="O1390" t="n">
        <v>1</v>
      </c>
      <c r="P1390" t="n">
        <v>1</v>
      </c>
      <c r="Q1390" t="n">
        <v>59</v>
      </c>
      <c r="R1390" s="15" t="n">
        <v>545000</v>
      </c>
      <c r="S1390" s="15" t="n">
        <v>0</v>
      </c>
      <c r="T1390" s="15" t="n">
        <v>545000</v>
      </c>
      <c r="U1390" s="15" t="n">
        <v>105500</v>
      </c>
      <c r="V1390">
        <f>IFERROR(VLOOKUP(D1390,Tablas_Equivalencia!$A$3:$B$8,2,FALSE),"Sin dato")</f>
        <v/>
      </c>
      <c r="W1390">
        <f>IFERROR(VLOOKUP(L1390,Tablas_Equivalencia!$D$3:$E$9,2,FALSE),"Sin dato")</f>
        <v/>
      </c>
      <c r="X1390">
        <f>IF(I1390=1,"Varón","Mujer")</f>
        <v/>
      </c>
      <c r="Y1390">
        <f>IFERROR(VLOOKUP(M1390,Tablas_Equivalencia!$G$3:$H$6,2,FALSE),"Sin dato")</f>
        <v/>
      </c>
      <c r="Z1390">
        <f>IF(J1390&lt;=24,"18-24","25-29")</f>
        <v/>
      </c>
      <c r="AA1390">
        <f>IF(M1390&lt;&gt;1,"",IF(P1390=2,1,0))</f>
        <v/>
      </c>
      <c r="AB1390">
        <f>IF(M1390&lt;&gt;1,"",IF(O1390&gt;=2,1,0))</f>
        <v/>
      </c>
      <c r="AC1390">
        <f>IF(M1390&lt;&gt;1,"",IF(OR(Q1390=999,Q1390=""),"",IF(OR(Q1390&lt;35,Q1390&gt;48),1,0)))</f>
        <v/>
      </c>
      <c r="AD1390">
        <f>IF(COUNT(AA1390:AC1390)&lt;3,"",SUM(AA1390:AC1390))</f>
        <v/>
      </c>
      <c r="AE1390">
        <f>IF(L1390&gt;=4,2,IF(L1390&gt;=2,1,0))</f>
        <v/>
      </c>
      <c r="AF1390">
        <f>IF(L1390&gt;=5,1,0)</f>
        <v/>
      </c>
      <c r="AG1390">
        <f>AE1390+AF1390</f>
        <v/>
      </c>
      <c r="AH1390" s="15">
        <f>IF(M1390&lt;&gt;1,"",IF(OR(R1390=-9,R1390=""),"",R1390))</f>
        <v/>
      </c>
      <c r="AI1390">
        <f>IF(M1390&lt;&gt;1,"",IF(OR(Q1390=999,Q1390=""),"",Q1390))</f>
        <v/>
      </c>
    </row>
    <row r="1391">
      <c r="A1391" t="inlineStr">
        <is>
          <t>TQRMNOP107324</t>
        </is>
      </c>
      <c r="B1391" t="n">
        <v>2025</v>
      </c>
      <c r="C1391" t="n">
        <v>1</v>
      </c>
      <c r="D1391" t="n">
        <v>41</v>
      </c>
      <c r="E1391" t="inlineStr">
        <is>
          <t>S</t>
        </is>
      </c>
      <c r="F1391" t="n">
        <v>8</v>
      </c>
      <c r="G1391" t="n">
        <v>1227</v>
      </c>
      <c r="H1391" t="n">
        <v>3</v>
      </c>
      <c r="I1391" t="n">
        <v>2</v>
      </c>
      <c r="J1391" t="n">
        <v>19</v>
      </c>
      <c r="K1391" t="n">
        <v>2</v>
      </c>
      <c r="L1391" t="n">
        <v>4</v>
      </c>
      <c r="M1391" t="n">
        <v>3</v>
      </c>
      <c r="R1391" s="15" t="n">
        <v>0</v>
      </c>
      <c r="S1391" s="15" t="n">
        <v>0</v>
      </c>
      <c r="T1391" s="15" t="n">
        <v>0</v>
      </c>
      <c r="U1391" s="15" t="n">
        <v>113500</v>
      </c>
      <c r="V1391">
        <f>IFERROR(VLOOKUP(D1391,Tablas_Equivalencia!$A$3:$B$8,2,FALSE),"Sin dato")</f>
        <v/>
      </c>
      <c r="W1391">
        <f>IFERROR(VLOOKUP(L1391,Tablas_Equivalencia!$D$3:$E$9,2,FALSE),"Sin dato")</f>
        <v/>
      </c>
      <c r="X1391">
        <f>IF(I1391=1,"Varón","Mujer")</f>
        <v/>
      </c>
      <c r="Y1391">
        <f>IFERROR(VLOOKUP(M1391,Tablas_Equivalencia!$G$3:$H$6,2,FALSE),"Sin dato")</f>
        <v/>
      </c>
      <c r="Z1391">
        <f>IF(J1391&lt;=24,"18-24","25-29")</f>
        <v/>
      </c>
      <c r="AA1391">
        <f>IF(M1391&lt;&gt;1,"",IF(P1391=2,1,0))</f>
        <v/>
      </c>
      <c r="AB1391">
        <f>IF(M1391&lt;&gt;1,"",IF(O1391&gt;=2,1,0))</f>
        <v/>
      </c>
      <c r="AC1391">
        <f>IF(M1391&lt;&gt;1,"",IF(OR(Q1391=999,Q1391=""),"",IF(OR(Q1391&lt;35,Q1391&gt;48),1,0)))</f>
        <v/>
      </c>
      <c r="AD1391">
        <f>IF(COUNT(AA1391:AC1391)&lt;3,"",SUM(AA1391:AC1391))</f>
        <v/>
      </c>
      <c r="AE1391">
        <f>IF(L1391&gt;=4,2,IF(L1391&gt;=2,1,0))</f>
        <v/>
      </c>
      <c r="AF1391">
        <f>IF(L1391&gt;=5,1,0)</f>
        <v/>
      </c>
      <c r="AG1391">
        <f>AE1391+AF1391</f>
        <v/>
      </c>
      <c r="AH1391" s="15">
        <f>IF(M1391&lt;&gt;1,"",IF(OR(R1391=-9,R1391=""),"",R1391))</f>
        <v/>
      </c>
      <c r="AI1391">
        <f>IF(M1391&lt;&gt;1,"",IF(OR(Q1391=999,Q1391=""),"",Q1391))</f>
        <v/>
      </c>
    </row>
    <row r="1392">
      <c r="A1392" t="inlineStr">
        <is>
          <t>TQRMNOP107344</t>
        </is>
      </c>
      <c r="B1392" t="n">
        <v>2025</v>
      </c>
      <c r="C1392" t="n">
        <v>1</v>
      </c>
      <c r="D1392" t="n">
        <v>41</v>
      </c>
      <c r="E1392" t="inlineStr">
        <is>
          <t>N</t>
        </is>
      </c>
      <c r="F1392" t="n">
        <v>12</v>
      </c>
      <c r="G1392" t="n">
        <v>798</v>
      </c>
      <c r="H1392" t="n">
        <v>3</v>
      </c>
      <c r="I1392" t="n">
        <v>1</v>
      </c>
      <c r="J1392" t="n">
        <v>28</v>
      </c>
      <c r="K1392" t="n">
        <v>1</v>
      </c>
      <c r="L1392" t="n">
        <v>6</v>
      </c>
      <c r="M1392" t="n">
        <v>1</v>
      </c>
      <c r="N1392" t="n">
        <v>2</v>
      </c>
      <c r="O1392" t="n">
        <v>1</v>
      </c>
      <c r="P1392" t="n">
        <v>1</v>
      </c>
      <c r="Q1392" t="n">
        <v>51</v>
      </c>
      <c r="R1392" s="15" t="n">
        <v>1104000</v>
      </c>
      <c r="S1392" s="15" t="n">
        <v>0</v>
      </c>
      <c r="T1392" s="15" t="n">
        <v>1104000</v>
      </c>
      <c r="U1392" s="15" t="n">
        <v>32300</v>
      </c>
      <c r="V1392">
        <f>IFERROR(VLOOKUP(D1392,Tablas_Equivalencia!$A$3:$B$8,2,FALSE),"Sin dato")</f>
        <v/>
      </c>
      <c r="W1392">
        <f>IFERROR(VLOOKUP(L1392,Tablas_Equivalencia!$D$3:$E$9,2,FALSE),"Sin dato")</f>
        <v/>
      </c>
      <c r="X1392">
        <f>IF(I1392=1,"Varón","Mujer")</f>
        <v/>
      </c>
      <c r="Y1392">
        <f>IFERROR(VLOOKUP(M1392,Tablas_Equivalencia!$G$3:$H$6,2,FALSE),"Sin dato")</f>
        <v/>
      </c>
      <c r="Z1392">
        <f>IF(J1392&lt;=24,"18-24","25-29")</f>
        <v/>
      </c>
      <c r="AA1392">
        <f>IF(M1392&lt;&gt;1,"",IF(P1392=2,1,0))</f>
        <v/>
      </c>
      <c r="AB1392">
        <f>IF(M1392&lt;&gt;1,"",IF(O1392&gt;=2,1,0))</f>
        <v/>
      </c>
      <c r="AC1392">
        <f>IF(M1392&lt;&gt;1,"",IF(OR(Q1392=999,Q1392=""),"",IF(OR(Q1392&lt;35,Q1392&gt;48),1,0)))</f>
        <v/>
      </c>
      <c r="AD1392">
        <f>IF(COUNT(AA1392:AC1392)&lt;3,"",SUM(AA1392:AC1392))</f>
        <v/>
      </c>
      <c r="AE1392">
        <f>IF(L1392&gt;=4,2,IF(L1392&gt;=2,1,0))</f>
        <v/>
      </c>
      <c r="AF1392">
        <f>IF(L1392&gt;=5,1,0)</f>
        <v/>
      </c>
      <c r="AG1392">
        <f>AE1392+AF1392</f>
        <v/>
      </c>
      <c r="AH1392" s="15">
        <f>IF(M1392&lt;&gt;1,"",IF(OR(R1392=-9,R1392=""),"",R1392))</f>
        <v/>
      </c>
      <c r="AI1392">
        <f>IF(M1392&lt;&gt;1,"",IF(OR(Q1392=999,Q1392=""),"",Q1392))</f>
        <v/>
      </c>
    </row>
    <row r="1393">
      <c r="A1393" t="inlineStr">
        <is>
          <t>TQRMNOP107346</t>
        </is>
      </c>
      <c r="B1393" t="n">
        <v>2025</v>
      </c>
      <c r="C1393" t="n">
        <v>1</v>
      </c>
      <c r="D1393" t="n">
        <v>40</v>
      </c>
      <c r="E1393" t="inlineStr">
        <is>
          <t>N</t>
        </is>
      </c>
      <c r="F1393" t="n">
        <v>9</v>
      </c>
      <c r="G1393" t="n">
        <v>1634</v>
      </c>
      <c r="H1393" t="n">
        <v>3</v>
      </c>
      <c r="I1393" t="n">
        <v>2</v>
      </c>
      <c r="J1393" t="n">
        <v>25</v>
      </c>
      <c r="K1393" t="n">
        <v>2</v>
      </c>
      <c r="L1393" t="n">
        <v>2</v>
      </c>
      <c r="M1393" t="n">
        <v>1</v>
      </c>
      <c r="N1393" t="n">
        <v>2</v>
      </c>
      <c r="O1393" t="n">
        <v>2</v>
      </c>
      <c r="P1393" t="n">
        <v>2</v>
      </c>
      <c r="Q1393" t="n">
        <v>36</v>
      </c>
      <c r="R1393" s="15" t="n">
        <v>293000</v>
      </c>
      <c r="S1393" s="15" t="n">
        <v>0</v>
      </c>
      <c r="T1393" s="15" t="n">
        <v>293000</v>
      </c>
      <c r="U1393" s="15" t="n">
        <v>331800</v>
      </c>
      <c r="V1393">
        <f>IFERROR(VLOOKUP(D1393,Tablas_Equivalencia!$A$3:$B$8,2,FALSE),"Sin dato")</f>
        <v/>
      </c>
      <c r="W1393">
        <f>IFERROR(VLOOKUP(L1393,Tablas_Equivalencia!$D$3:$E$9,2,FALSE),"Sin dato")</f>
        <v/>
      </c>
      <c r="X1393">
        <f>IF(I1393=1,"Varón","Mujer")</f>
        <v/>
      </c>
      <c r="Y1393">
        <f>IFERROR(VLOOKUP(M1393,Tablas_Equivalencia!$G$3:$H$6,2,FALSE),"Sin dato")</f>
        <v/>
      </c>
      <c r="Z1393">
        <f>IF(J1393&lt;=24,"18-24","25-29")</f>
        <v/>
      </c>
      <c r="AA1393">
        <f>IF(M1393&lt;&gt;1,"",IF(P1393=2,1,0))</f>
        <v/>
      </c>
      <c r="AB1393">
        <f>IF(M1393&lt;&gt;1,"",IF(O1393&gt;=2,1,0))</f>
        <v/>
      </c>
      <c r="AC1393">
        <f>IF(M1393&lt;&gt;1,"",IF(OR(Q1393=999,Q1393=""),"",IF(OR(Q1393&lt;35,Q1393&gt;48),1,0)))</f>
        <v/>
      </c>
      <c r="AD1393">
        <f>IF(COUNT(AA1393:AC1393)&lt;3,"",SUM(AA1393:AC1393))</f>
        <v/>
      </c>
      <c r="AE1393">
        <f>IF(L1393&gt;=4,2,IF(L1393&gt;=2,1,0))</f>
        <v/>
      </c>
      <c r="AF1393">
        <f>IF(L1393&gt;=5,1,0)</f>
        <v/>
      </c>
      <c r="AG1393">
        <f>AE1393+AF1393</f>
        <v/>
      </c>
      <c r="AH1393" s="15">
        <f>IF(M1393&lt;&gt;1,"",IF(OR(R1393=-9,R1393=""),"",R1393))</f>
        <v/>
      </c>
      <c r="AI1393">
        <f>IF(M1393&lt;&gt;1,"",IF(OR(Q1393=999,Q1393=""),"",Q1393))</f>
        <v/>
      </c>
    </row>
    <row r="1394">
      <c r="A1394" t="inlineStr">
        <is>
          <t>TQRMNOP107347</t>
        </is>
      </c>
      <c r="B1394" t="n">
        <v>2025</v>
      </c>
      <c r="C1394" t="n">
        <v>1</v>
      </c>
      <c r="D1394" t="n">
        <v>1</v>
      </c>
      <c r="E1394" t="inlineStr">
        <is>
          <t>S</t>
        </is>
      </c>
      <c r="F1394" t="n">
        <v>32</v>
      </c>
      <c r="G1394" t="n">
        <v>1263</v>
      </c>
      <c r="H1394" t="n">
        <v>3</v>
      </c>
      <c r="I1394" t="n">
        <v>2</v>
      </c>
      <c r="J1394" t="n">
        <v>28</v>
      </c>
      <c r="K1394" t="n">
        <v>1</v>
      </c>
      <c r="L1394" t="n">
        <v>5</v>
      </c>
      <c r="M1394" t="n">
        <v>1</v>
      </c>
      <c r="N1394" t="n">
        <v>2</v>
      </c>
      <c r="O1394" t="n">
        <v>1</v>
      </c>
      <c r="P1394" t="n">
        <v>1</v>
      </c>
      <c r="Q1394" t="n">
        <v>29</v>
      </c>
      <c r="R1394" s="15" t="n">
        <v>978000</v>
      </c>
      <c r="S1394" s="15" t="n">
        <v>0</v>
      </c>
      <c r="T1394" s="15" t="n">
        <v>978000</v>
      </c>
      <c r="U1394" s="15" t="n">
        <v>62100</v>
      </c>
      <c r="V1394">
        <f>IFERROR(VLOOKUP(D1394,Tablas_Equivalencia!$A$3:$B$8,2,FALSE),"Sin dato")</f>
        <v/>
      </c>
      <c r="W1394">
        <f>IFERROR(VLOOKUP(L1394,Tablas_Equivalencia!$D$3:$E$9,2,FALSE),"Sin dato")</f>
        <v/>
      </c>
      <c r="X1394">
        <f>IF(I1394=1,"Varón","Mujer")</f>
        <v/>
      </c>
      <c r="Y1394">
        <f>IFERROR(VLOOKUP(M1394,Tablas_Equivalencia!$G$3:$H$6,2,FALSE),"Sin dato")</f>
        <v/>
      </c>
      <c r="Z1394">
        <f>IF(J1394&lt;=24,"18-24","25-29")</f>
        <v/>
      </c>
      <c r="AA1394">
        <f>IF(M1394&lt;&gt;1,"",IF(P1394=2,1,0))</f>
        <v/>
      </c>
      <c r="AB1394">
        <f>IF(M1394&lt;&gt;1,"",IF(O1394&gt;=2,1,0))</f>
        <v/>
      </c>
      <c r="AC1394">
        <f>IF(M1394&lt;&gt;1,"",IF(OR(Q1394=999,Q1394=""),"",IF(OR(Q1394&lt;35,Q1394&gt;48),1,0)))</f>
        <v/>
      </c>
      <c r="AD1394">
        <f>IF(COUNT(AA1394:AC1394)&lt;3,"",SUM(AA1394:AC1394))</f>
        <v/>
      </c>
      <c r="AE1394">
        <f>IF(L1394&gt;=4,2,IF(L1394&gt;=2,1,0))</f>
        <v/>
      </c>
      <c r="AF1394">
        <f>IF(L1394&gt;=5,1,0)</f>
        <v/>
      </c>
      <c r="AG1394">
        <f>AE1394+AF1394</f>
        <v/>
      </c>
      <c r="AH1394" s="15">
        <f>IF(M1394&lt;&gt;1,"",IF(OR(R1394=-9,R1394=""),"",R1394))</f>
        <v/>
      </c>
      <c r="AI1394">
        <f>IF(M1394&lt;&gt;1,"",IF(OR(Q1394=999,Q1394=""),"",Q1394))</f>
        <v/>
      </c>
    </row>
    <row r="1395">
      <c r="A1395" t="inlineStr">
        <is>
          <t>TQRMNOP107348</t>
        </is>
      </c>
      <c r="B1395" t="n">
        <v>2025</v>
      </c>
      <c r="C1395" t="n">
        <v>1</v>
      </c>
      <c r="D1395" t="n">
        <v>44</v>
      </c>
      <c r="E1395" t="inlineStr">
        <is>
          <t>N</t>
        </is>
      </c>
      <c r="F1395" t="n">
        <v>14</v>
      </c>
      <c r="G1395" t="n">
        <v>1657</v>
      </c>
      <c r="H1395" t="n">
        <v>3</v>
      </c>
      <c r="I1395" t="n">
        <v>1</v>
      </c>
      <c r="J1395" t="n">
        <v>24</v>
      </c>
      <c r="K1395" t="n">
        <v>1</v>
      </c>
      <c r="L1395" t="n">
        <v>5</v>
      </c>
      <c r="M1395" t="n">
        <v>1</v>
      </c>
      <c r="N1395" t="n">
        <v>2</v>
      </c>
      <c r="O1395" t="n">
        <v>1</v>
      </c>
      <c r="P1395" t="n">
        <v>2</v>
      </c>
      <c r="Q1395" t="n">
        <v>26</v>
      </c>
      <c r="R1395" s="15" t="n">
        <v>1414000</v>
      </c>
      <c r="S1395" s="15" t="n">
        <v>0</v>
      </c>
      <c r="T1395" s="15" t="n">
        <v>1414000</v>
      </c>
      <c r="U1395" s="15" t="n">
        <v>252500</v>
      </c>
      <c r="V1395">
        <f>IFERROR(VLOOKUP(D1395,Tablas_Equivalencia!$A$3:$B$8,2,FALSE),"Sin dato")</f>
        <v/>
      </c>
      <c r="W1395">
        <f>IFERROR(VLOOKUP(L1395,Tablas_Equivalencia!$D$3:$E$9,2,FALSE),"Sin dato")</f>
        <v/>
      </c>
      <c r="X1395">
        <f>IF(I1395=1,"Varón","Mujer")</f>
        <v/>
      </c>
      <c r="Y1395">
        <f>IFERROR(VLOOKUP(M1395,Tablas_Equivalencia!$G$3:$H$6,2,FALSE),"Sin dato")</f>
        <v/>
      </c>
      <c r="Z1395">
        <f>IF(J1395&lt;=24,"18-24","25-29")</f>
        <v/>
      </c>
      <c r="AA1395">
        <f>IF(M1395&lt;&gt;1,"",IF(P1395=2,1,0))</f>
        <v/>
      </c>
      <c r="AB1395">
        <f>IF(M1395&lt;&gt;1,"",IF(O1395&gt;=2,1,0))</f>
        <v/>
      </c>
      <c r="AC1395">
        <f>IF(M1395&lt;&gt;1,"",IF(OR(Q1395=999,Q1395=""),"",IF(OR(Q1395&lt;35,Q1395&gt;48),1,0)))</f>
        <v/>
      </c>
      <c r="AD1395">
        <f>IF(COUNT(AA1395:AC1395)&lt;3,"",SUM(AA1395:AC1395))</f>
        <v/>
      </c>
      <c r="AE1395">
        <f>IF(L1395&gt;=4,2,IF(L1395&gt;=2,1,0))</f>
        <v/>
      </c>
      <c r="AF1395">
        <f>IF(L1395&gt;=5,1,0)</f>
        <v/>
      </c>
      <c r="AG1395">
        <f>AE1395+AF1395</f>
        <v/>
      </c>
      <c r="AH1395" s="15">
        <f>IF(M1395&lt;&gt;1,"",IF(OR(R1395=-9,R1395=""),"",R1395))</f>
        <v/>
      </c>
      <c r="AI1395">
        <f>IF(M1395&lt;&gt;1,"",IF(OR(Q1395=999,Q1395=""),"",Q1395))</f>
        <v/>
      </c>
    </row>
    <row r="1396">
      <c r="A1396" t="inlineStr">
        <is>
          <t>TQRMNOP107353</t>
        </is>
      </c>
      <c r="B1396" t="n">
        <v>2025</v>
      </c>
      <c r="C1396" t="n">
        <v>1</v>
      </c>
      <c r="D1396" t="n">
        <v>41</v>
      </c>
      <c r="E1396" t="inlineStr">
        <is>
          <t>N</t>
        </is>
      </c>
      <c r="F1396" t="n">
        <v>15</v>
      </c>
      <c r="G1396" t="n">
        <v>1061</v>
      </c>
      <c r="H1396" t="n">
        <v>10</v>
      </c>
      <c r="I1396" t="n">
        <v>2</v>
      </c>
      <c r="J1396" t="n">
        <v>25</v>
      </c>
      <c r="K1396" t="n">
        <v>2</v>
      </c>
      <c r="L1396" t="n">
        <v>4</v>
      </c>
      <c r="M1396" t="n">
        <v>1</v>
      </c>
      <c r="N1396" t="n">
        <v>3</v>
      </c>
      <c r="O1396" t="n">
        <v>3</v>
      </c>
      <c r="P1396" t="n">
        <v>2</v>
      </c>
      <c r="Q1396" t="n">
        <v>36</v>
      </c>
      <c r="R1396" s="15" t="n">
        <v>348000</v>
      </c>
      <c r="S1396" s="15" t="n">
        <v>0</v>
      </c>
      <c r="T1396" s="15" t="n">
        <v>348000</v>
      </c>
      <c r="U1396" s="15" t="n">
        <v>168500</v>
      </c>
      <c r="V1396">
        <f>IFERROR(VLOOKUP(D1396,Tablas_Equivalencia!$A$3:$B$8,2,FALSE),"Sin dato")</f>
        <v/>
      </c>
      <c r="W1396">
        <f>IFERROR(VLOOKUP(L1396,Tablas_Equivalencia!$D$3:$E$9,2,FALSE),"Sin dato")</f>
        <v/>
      </c>
      <c r="X1396">
        <f>IF(I1396=1,"Varón","Mujer")</f>
        <v/>
      </c>
      <c r="Y1396">
        <f>IFERROR(VLOOKUP(M1396,Tablas_Equivalencia!$G$3:$H$6,2,FALSE),"Sin dato")</f>
        <v/>
      </c>
      <c r="Z1396">
        <f>IF(J1396&lt;=24,"18-24","25-29")</f>
        <v/>
      </c>
      <c r="AA1396">
        <f>IF(M1396&lt;&gt;1,"",IF(P1396=2,1,0))</f>
        <v/>
      </c>
      <c r="AB1396">
        <f>IF(M1396&lt;&gt;1,"",IF(O1396&gt;=2,1,0))</f>
        <v/>
      </c>
      <c r="AC1396">
        <f>IF(M1396&lt;&gt;1,"",IF(OR(Q1396=999,Q1396=""),"",IF(OR(Q1396&lt;35,Q1396&gt;48),1,0)))</f>
        <v/>
      </c>
      <c r="AD1396">
        <f>IF(COUNT(AA1396:AC1396)&lt;3,"",SUM(AA1396:AC1396))</f>
        <v/>
      </c>
      <c r="AE1396">
        <f>IF(L1396&gt;=4,2,IF(L1396&gt;=2,1,0))</f>
        <v/>
      </c>
      <c r="AF1396">
        <f>IF(L1396&gt;=5,1,0)</f>
        <v/>
      </c>
      <c r="AG1396">
        <f>AE1396+AF1396</f>
        <v/>
      </c>
      <c r="AH1396" s="15">
        <f>IF(M1396&lt;&gt;1,"",IF(OR(R1396=-9,R1396=""),"",R1396))</f>
        <v/>
      </c>
      <c r="AI1396">
        <f>IF(M1396&lt;&gt;1,"",IF(OR(Q1396=999,Q1396=""),"",Q1396))</f>
        <v/>
      </c>
    </row>
    <row r="1397">
      <c r="A1397" t="inlineStr">
        <is>
          <t>TQRMNOP107357</t>
        </is>
      </c>
      <c r="B1397" t="n">
        <v>2025</v>
      </c>
      <c r="C1397" t="n">
        <v>1</v>
      </c>
      <c r="D1397" t="n">
        <v>1</v>
      </c>
      <c r="E1397" t="inlineStr">
        <is>
          <t>S</t>
        </is>
      </c>
      <c r="F1397" t="n">
        <v>32</v>
      </c>
      <c r="G1397" t="n">
        <v>1082</v>
      </c>
      <c r="H1397" t="n">
        <v>3</v>
      </c>
      <c r="I1397" t="n">
        <v>2</v>
      </c>
      <c r="J1397" t="n">
        <v>21</v>
      </c>
      <c r="K1397" t="n">
        <v>2</v>
      </c>
      <c r="L1397" t="n">
        <v>4</v>
      </c>
      <c r="M1397" t="n">
        <v>3</v>
      </c>
      <c r="R1397" s="15" t="n">
        <v>0</v>
      </c>
      <c r="S1397" s="15" t="n">
        <v>0</v>
      </c>
      <c r="T1397" s="15" t="n">
        <v>0</v>
      </c>
      <c r="U1397" s="15" t="n">
        <v>153900</v>
      </c>
      <c r="V1397">
        <f>IFERROR(VLOOKUP(D1397,Tablas_Equivalencia!$A$3:$B$8,2,FALSE),"Sin dato")</f>
        <v/>
      </c>
      <c r="W1397">
        <f>IFERROR(VLOOKUP(L1397,Tablas_Equivalencia!$D$3:$E$9,2,FALSE),"Sin dato")</f>
        <v/>
      </c>
      <c r="X1397">
        <f>IF(I1397=1,"Varón","Mujer")</f>
        <v/>
      </c>
      <c r="Y1397">
        <f>IFERROR(VLOOKUP(M1397,Tablas_Equivalencia!$G$3:$H$6,2,FALSE),"Sin dato")</f>
        <v/>
      </c>
      <c r="Z1397">
        <f>IF(J1397&lt;=24,"18-24","25-29")</f>
        <v/>
      </c>
      <c r="AA1397">
        <f>IF(M1397&lt;&gt;1,"",IF(P1397=2,1,0))</f>
        <v/>
      </c>
      <c r="AB1397">
        <f>IF(M1397&lt;&gt;1,"",IF(O1397&gt;=2,1,0))</f>
        <v/>
      </c>
      <c r="AC1397">
        <f>IF(M1397&lt;&gt;1,"",IF(OR(Q1397=999,Q1397=""),"",IF(OR(Q1397&lt;35,Q1397&gt;48),1,0)))</f>
        <v/>
      </c>
      <c r="AD1397">
        <f>IF(COUNT(AA1397:AC1397)&lt;3,"",SUM(AA1397:AC1397))</f>
        <v/>
      </c>
      <c r="AE1397">
        <f>IF(L1397&gt;=4,2,IF(L1397&gt;=2,1,0))</f>
        <v/>
      </c>
      <c r="AF1397">
        <f>IF(L1397&gt;=5,1,0)</f>
        <v/>
      </c>
      <c r="AG1397">
        <f>AE1397+AF1397</f>
        <v/>
      </c>
      <c r="AH1397" s="15">
        <f>IF(M1397&lt;&gt;1,"",IF(OR(R1397=-9,R1397=""),"",R1397))</f>
        <v/>
      </c>
      <c r="AI1397">
        <f>IF(M1397&lt;&gt;1,"",IF(OR(Q1397=999,Q1397=""),"",Q1397))</f>
        <v/>
      </c>
    </row>
    <row r="1398">
      <c r="A1398" t="inlineStr">
        <is>
          <t>TQRMNOP107365</t>
        </is>
      </c>
      <c r="B1398" t="n">
        <v>2025</v>
      </c>
      <c r="C1398" t="n">
        <v>1</v>
      </c>
      <c r="D1398" t="n">
        <v>41</v>
      </c>
      <c r="E1398" t="inlineStr">
        <is>
          <t>N</t>
        </is>
      </c>
      <c r="F1398" t="n">
        <v>12</v>
      </c>
      <c r="G1398" t="n">
        <v>725</v>
      </c>
      <c r="H1398" t="n">
        <v>3</v>
      </c>
      <c r="I1398" t="n">
        <v>2</v>
      </c>
      <c r="J1398" t="n">
        <v>27</v>
      </c>
      <c r="K1398" t="n">
        <v>1</v>
      </c>
      <c r="L1398" t="n">
        <v>3</v>
      </c>
      <c r="M1398" t="n">
        <v>3</v>
      </c>
      <c r="R1398" s="15" t="n">
        <v>0</v>
      </c>
      <c r="S1398" s="15" t="n">
        <v>45000</v>
      </c>
      <c r="T1398" s="15" t="n">
        <v>45000</v>
      </c>
      <c r="U1398" s="15" t="n">
        <v>336700</v>
      </c>
      <c r="V1398">
        <f>IFERROR(VLOOKUP(D1398,Tablas_Equivalencia!$A$3:$B$8,2,FALSE),"Sin dato")</f>
        <v/>
      </c>
      <c r="W1398">
        <f>IFERROR(VLOOKUP(L1398,Tablas_Equivalencia!$D$3:$E$9,2,FALSE),"Sin dato")</f>
        <v/>
      </c>
      <c r="X1398">
        <f>IF(I1398=1,"Varón","Mujer")</f>
        <v/>
      </c>
      <c r="Y1398">
        <f>IFERROR(VLOOKUP(M1398,Tablas_Equivalencia!$G$3:$H$6,2,FALSE),"Sin dato")</f>
        <v/>
      </c>
      <c r="Z1398">
        <f>IF(J1398&lt;=24,"18-24","25-29")</f>
        <v/>
      </c>
      <c r="AA1398">
        <f>IF(M1398&lt;&gt;1,"",IF(P1398=2,1,0))</f>
        <v/>
      </c>
      <c r="AB1398">
        <f>IF(M1398&lt;&gt;1,"",IF(O1398&gt;=2,1,0))</f>
        <v/>
      </c>
      <c r="AC1398">
        <f>IF(M1398&lt;&gt;1,"",IF(OR(Q1398=999,Q1398=""),"",IF(OR(Q1398&lt;35,Q1398&gt;48),1,0)))</f>
        <v/>
      </c>
      <c r="AD1398">
        <f>IF(COUNT(AA1398:AC1398)&lt;3,"",SUM(AA1398:AC1398))</f>
        <v/>
      </c>
      <c r="AE1398">
        <f>IF(L1398&gt;=4,2,IF(L1398&gt;=2,1,0))</f>
        <v/>
      </c>
      <c r="AF1398">
        <f>IF(L1398&gt;=5,1,0)</f>
        <v/>
      </c>
      <c r="AG1398">
        <f>AE1398+AF1398</f>
        <v/>
      </c>
      <c r="AH1398" s="15">
        <f>IF(M1398&lt;&gt;1,"",IF(OR(R1398=-9,R1398=""),"",R1398))</f>
        <v/>
      </c>
      <c r="AI1398">
        <f>IF(M1398&lt;&gt;1,"",IF(OR(Q1398=999,Q1398=""),"",Q1398))</f>
        <v/>
      </c>
    </row>
    <row r="1399">
      <c r="A1399" t="inlineStr">
        <is>
          <t>TQRMNOP107368</t>
        </is>
      </c>
      <c r="B1399" t="n">
        <v>2025</v>
      </c>
      <c r="C1399" t="n">
        <v>1</v>
      </c>
      <c r="D1399" t="n">
        <v>40</v>
      </c>
      <c r="E1399" t="inlineStr">
        <is>
          <t>S</t>
        </is>
      </c>
      <c r="F1399" t="n">
        <v>7</v>
      </c>
      <c r="G1399" t="n">
        <v>1948</v>
      </c>
      <c r="H1399" t="n">
        <v>2</v>
      </c>
      <c r="I1399" t="n">
        <v>1</v>
      </c>
      <c r="J1399" t="n">
        <v>28</v>
      </c>
      <c r="K1399" t="n">
        <v>1</v>
      </c>
      <c r="L1399" t="n">
        <v>5</v>
      </c>
      <c r="M1399" t="n">
        <v>1</v>
      </c>
      <c r="N1399" t="n">
        <v>1</v>
      </c>
      <c r="O1399" t="n">
        <v>1</v>
      </c>
      <c r="P1399" t="n">
        <v>1</v>
      </c>
      <c r="Q1399" t="n">
        <v>44</v>
      </c>
      <c r="R1399" s="15" t="n">
        <v>1331000</v>
      </c>
      <c r="S1399" s="15" t="n">
        <v>123000</v>
      </c>
      <c r="T1399" s="15" t="n">
        <v>1454000</v>
      </c>
      <c r="U1399" s="15" t="n">
        <v>140900</v>
      </c>
      <c r="V1399">
        <f>IFERROR(VLOOKUP(D1399,Tablas_Equivalencia!$A$3:$B$8,2,FALSE),"Sin dato")</f>
        <v/>
      </c>
      <c r="W1399">
        <f>IFERROR(VLOOKUP(L1399,Tablas_Equivalencia!$D$3:$E$9,2,FALSE),"Sin dato")</f>
        <v/>
      </c>
      <c r="X1399">
        <f>IF(I1399=1,"Varón","Mujer")</f>
        <v/>
      </c>
      <c r="Y1399">
        <f>IFERROR(VLOOKUP(M1399,Tablas_Equivalencia!$G$3:$H$6,2,FALSE),"Sin dato")</f>
        <v/>
      </c>
      <c r="Z1399">
        <f>IF(J1399&lt;=24,"18-24","25-29")</f>
        <v/>
      </c>
      <c r="AA1399">
        <f>IF(M1399&lt;&gt;1,"",IF(P1399=2,1,0))</f>
        <v/>
      </c>
      <c r="AB1399">
        <f>IF(M1399&lt;&gt;1,"",IF(O1399&gt;=2,1,0))</f>
        <v/>
      </c>
      <c r="AC1399">
        <f>IF(M1399&lt;&gt;1,"",IF(OR(Q1399=999,Q1399=""),"",IF(OR(Q1399&lt;35,Q1399&gt;48),1,0)))</f>
        <v/>
      </c>
      <c r="AD1399">
        <f>IF(COUNT(AA1399:AC1399)&lt;3,"",SUM(AA1399:AC1399))</f>
        <v/>
      </c>
      <c r="AE1399">
        <f>IF(L1399&gt;=4,2,IF(L1399&gt;=2,1,0))</f>
        <v/>
      </c>
      <c r="AF1399">
        <f>IF(L1399&gt;=5,1,0)</f>
        <v/>
      </c>
      <c r="AG1399">
        <f>AE1399+AF1399</f>
        <v/>
      </c>
      <c r="AH1399" s="15">
        <f>IF(M1399&lt;&gt;1,"",IF(OR(R1399=-9,R1399=""),"",R1399))</f>
        <v/>
      </c>
      <c r="AI1399">
        <f>IF(M1399&lt;&gt;1,"",IF(OR(Q1399=999,Q1399=""),"",Q1399))</f>
        <v/>
      </c>
    </row>
    <row r="1400">
      <c r="A1400" t="inlineStr">
        <is>
          <t>TQRMNOP107370</t>
        </is>
      </c>
      <c r="B1400" t="n">
        <v>2025</v>
      </c>
      <c r="C1400" t="n">
        <v>1</v>
      </c>
      <c r="D1400" t="n">
        <v>1</v>
      </c>
      <c r="E1400" t="inlineStr">
        <is>
          <t>S</t>
        </is>
      </c>
      <c r="F1400" t="n">
        <v>33</v>
      </c>
      <c r="G1400" t="n">
        <v>1582</v>
      </c>
      <c r="H1400" t="n">
        <v>1</v>
      </c>
      <c r="I1400" t="n">
        <v>2</v>
      </c>
      <c r="J1400" t="n">
        <v>26</v>
      </c>
      <c r="K1400" t="n">
        <v>2</v>
      </c>
      <c r="L1400" t="n">
        <v>4</v>
      </c>
      <c r="M1400" t="n">
        <v>1</v>
      </c>
      <c r="N1400" t="n">
        <v>3</v>
      </c>
      <c r="O1400" t="n">
        <v>1</v>
      </c>
      <c r="P1400" t="n">
        <v>2</v>
      </c>
      <c r="Q1400" t="n">
        <v>17</v>
      </c>
      <c r="R1400" s="15" t="n">
        <v>162000</v>
      </c>
      <c r="S1400" s="15" t="n">
        <v>0</v>
      </c>
      <c r="T1400" s="15" t="n">
        <v>162000</v>
      </c>
      <c r="U1400" s="15" t="n">
        <v>99500</v>
      </c>
      <c r="V1400">
        <f>IFERROR(VLOOKUP(D1400,Tablas_Equivalencia!$A$3:$B$8,2,FALSE),"Sin dato")</f>
        <v/>
      </c>
      <c r="W1400">
        <f>IFERROR(VLOOKUP(L1400,Tablas_Equivalencia!$D$3:$E$9,2,FALSE),"Sin dato")</f>
        <v/>
      </c>
      <c r="X1400">
        <f>IF(I1400=1,"Varón","Mujer")</f>
        <v/>
      </c>
      <c r="Y1400">
        <f>IFERROR(VLOOKUP(M1400,Tablas_Equivalencia!$G$3:$H$6,2,FALSE),"Sin dato")</f>
        <v/>
      </c>
      <c r="Z1400">
        <f>IF(J1400&lt;=24,"18-24","25-29")</f>
        <v/>
      </c>
      <c r="AA1400">
        <f>IF(M1400&lt;&gt;1,"",IF(P1400=2,1,0))</f>
        <v/>
      </c>
      <c r="AB1400">
        <f>IF(M1400&lt;&gt;1,"",IF(O1400&gt;=2,1,0))</f>
        <v/>
      </c>
      <c r="AC1400">
        <f>IF(M1400&lt;&gt;1,"",IF(OR(Q1400=999,Q1400=""),"",IF(OR(Q1400&lt;35,Q1400&gt;48),1,0)))</f>
        <v/>
      </c>
      <c r="AD1400">
        <f>IF(COUNT(AA1400:AC1400)&lt;3,"",SUM(AA1400:AC1400))</f>
        <v/>
      </c>
      <c r="AE1400">
        <f>IF(L1400&gt;=4,2,IF(L1400&gt;=2,1,0))</f>
        <v/>
      </c>
      <c r="AF1400">
        <f>IF(L1400&gt;=5,1,0)</f>
        <v/>
      </c>
      <c r="AG1400">
        <f>AE1400+AF1400</f>
        <v/>
      </c>
      <c r="AH1400" s="15">
        <f>IF(M1400&lt;&gt;1,"",IF(OR(R1400=-9,R1400=""),"",R1400))</f>
        <v/>
      </c>
      <c r="AI1400">
        <f>IF(M1400&lt;&gt;1,"",IF(OR(Q1400=999,Q1400=""),"",Q1400))</f>
        <v/>
      </c>
    </row>
    <row r="1401">
      <c r="A1401" t="inlineStr">
        <is>
          <t>TQRMNOP107377</t>
        </is>
      </c>
      <c r="B1401" t="n">
        <v>2025</v>
      </c>
      <c r="C1401" t="n">
        <v>1</v>
      </c>
      <c r="D1401" t="n">
        <v>1</v>
      </c>
      <c r="E1401" t="inlineStr">
        <is>
          <t>S</t>
        </is>
      </c>
      <c r="F1401" t="n">
        <v>33</v>
      </c>
      <c r="G1401" t="n">
        <v>1527</v>
      </c>
      <c r="H1401" t="n">
        <v>3</v>
      </c>
      <c r="I1401" t="n">
        <v>1</v>
      </c>
      <c r="J1401" t="n">
        <v>22</v>
      </c>
      <c r="K1401" t="n">
        <v>1</v>
      </c>
      <c r="L1401" t="n">
        <v>5</v>
      </c>
      <c r="M1401" t="n">
        <v>3</v>
      </c>
      <c r="R1401" s="15" t="n">
        <v>0</v>
      </c>
      <c r="S1401" s="15" t="n">
        <v>0</v>
      </c>
      <c r="T1401" s="15" t="n">
        <v>0</v>
      </c>
      <c r="U1401" s="15" t="n">
        <v>265600</v>
      </c>
      <c r="V1401">
        <f>IFERROR(VLOOKUP(D1401,Tablas_Equivalencia!$A$3:$B$8,2,FALSE),"Sin dato")</f>
        <v/>
      </c>
      <c r="W1401">
        <f>IFERROR(VLOOKUP(L1401,Tablas_Equivalencia!$D$3:$E$9,2,FALSE),"Sin dato")</f>
        <v/>
      </c>
      <c r="X1401">
        <f>IF(I1401=1,"Varón","Mujer")</f>
        <v/>
      </c>
      <c r="Y1401">
        <f>IFERROR(VLOOKUP(M1401,Tablas_Equivalencia!$G$3:$H$6,2,FALSE),"Sin dato")</f>
        <v/>
      </c>
      <c r="Z1401">
        <f>IF(J1401&lt;=24,"18-24","25-29")</f>
        <v/>
      </c>
      <c r="AA1401">
        <f>IF(M1401&lt;&gt;1,"",IF(P1401=2,1,0))</f>
        <v/>
      </c>
      <c r="AB1401">
        <f>IF(M1401&lt;&gt;1,"",IF(O1401&gt;=2,1,0))</f>
        <v/>
      </c>
      <c r="AC1401">
        <f>IF(M1401&lt;&gt;1,"",IF(OR(Q1401=999,Q1401=""),"",IF(OR(Q1401&lt;35,Q1401&gt;48),1,0)))</f>
        <v/>
      </c>
      <c r="AD1401">
        <f>IF(COUNT(AA1401:AC1401)&lt;3,"",SUM(AA1401:AC1401))</f>
        <v/>
      </c>
      <c r="AE1401">
        <f>IF(L1401&gt;=4,2,IF(L1401&gt;=2,1,0))</f>
        <v/>
      </c>
      <c r="AF1401">
        <f>IF(L1401&gt;=5,1,0)</f>
        <v/>
      </c>
      <c r="AG1401">
        <f>AE1401+AF1401</f>
        <v/>
      </c>
      <c r="AH1401" s="15">
        <f>IF(M1401&lt;&gt;1,"",IF(OR(R1401=-9,R1401=""),"",R1401))</f>
        <v/>
      </c>
      <c r="AI1401">
        <f>IF(M1401&lt;&gt;1,"",IF(OR(Q1401=999,Q1401=""),"",Q1401))</f>
        <v/>
      </c>
    </row>
    <row r="1402">
      <c r="A1402" t="inlineStr">
        <is>
          <t>TQRMNOP107382</t>
        </is>
      </c>
      <c r="B1402" t="n">
        <v>2025</v>
      </c>
      <c r="C1402" t="n">
        <v>1</v>
      </c>
      <c r="D1402" t="n">
        <v>43</v>
      </c>
      <c r="E1402" t="inlineStr">
        <is>
          <t>N</t>
        </is>
      </c>
      <c r="F1402" t="n">
        <v>34</v>
      </c>
      <c r="G1402" t="n">
        <v>1566</v>
      </c>
      <c r="H1402" t="n">
        <v>1</v>
      </c>
      <c r="I1402" t="n">
        <v>2</v>
      </c>
      <c r="J1402" t="n">
        <v>26</v>
      </c>
      <c r="K1402" t="n">
        <v>1</v>
      </c>
      <c r="L1402" t="n">
        <v>5</v>
      </c>
      <c r="M1402" t="n">
        <v>1</v>
      </c>
      <c r="N1402" t="n">
        <v>3</v>
      </c>
      <c r="O1402" t="n">
        <v>1</v>
      </c>
      <c r="P1402" t="n">
        <v>2</v>
      </c>
      <c r="Q1402" t="n">
        <v>29</v>
      </c>
      <c r="R1402" s="15" t="n">
        <v>358000</v>
      </c>
      <c r="S1402" s="15" t="n">
        <v>23000</v>
      </c>
      <c r="T1402" s="15" t="n">
        <v>381000</v>
      </c>
      <c r="U1402" s="15" t="n">
        <v>142200</v>
      </c>
      <c r="V1402">
        <f>IFERROR(VLOOKUP(D1402,Tablas_Equivalencia!$A$3:$B$8,2,FALSE),"Sin dato")</f>
        <v/>
      </c>
      <c r="W1402">
        <f>IFERROR(VLOOKUP(L1402,Tablas_Equivalencia!$D$3:$E$9,2,FALSE),"Sin dato")</f>
        <v/>
      </c>
      <c r="X1402">
        <f>IF(I1402=1,"Varón","Mujer")</f>
        <v/>
      </c>
      <c r="Y1402">
        <f>IFERROR(VLOOKUP(M1402,Tablas_Equivalencia!$G$3:$H$6,2,FALSE),"Sin dato")</f>
        <v/>
      </c>
      <c r="Z1402">
        <f>IF(J1402&lt;=24,"18-24","25-29")</f>
        <v/>
      </c>
      <c r="AA1402">
        <f>IF(M1402&lt;&gt;1,"",IF(P1402=2,1,0))</f>
        <v/>
      </c>
      <c r="AB1402">
        <f>IF(M1402&lt;&gt;1,"",IF(O1402&gt;=2,1,0))</f>
        <v/>
      </c>
      <c r="AC1402">
        <f>IF(M1402&lt;&gt;1,"",IF(OR(Q1402=999,Q1402=""),"",IF(OR(Q1402&lt;35,Q1402&gt;48),1,0)))</f>
        <v/>
      </c>
      <c r="AD1402">
        <f>IF(COUNT(AA1402:AC1402)&lt;3,"",SUM(AA1402:AC1402))</f>
        <v/>
      </c>
      <c r="AE1402">
        <f>IF(L1402&gt;=4,2,IF(L1402&gt;=2,1,0))</f>
        <v/>
      </c>
      <c r="AF1402">
        <f>IF(L1402&gt;=5,1,0)</f>
        <v/>
      </c>
      <c r="AG1402">
        <f>AE1402+AF1402</f>
        <v/>
      </c>
      <c r="AH1402" s="15">
        <f>IF(M1402&lt;&gt;1,"",IF(OR(R1402=-9,R1402=""),"",R1402))</f>
        <v/>
      </c>
      <c r="AI1402">
        <f>IF(M1402&lt;&gt;1,"",IF(OR(Q1402=999,Q1402=""),"",Q1402))</f>
        <v/>
      </c>
    </row>
    <row r="1403">
      <c r="A1403" t="inlineStr">
        <is>
          <t>TQRMNOP107390</t>
        </is>
      </c>
      <c r="B1403" t="n">
        <v>2025</v>
      </c>
      <c r="C1403" t="n">
        <v>1</v>
      </c>
      <c r="D1403" t="n">
        <v>43</v>
      </c>
      <c r="E1403" t="inlineStr">
        <is>
          <t>S</t>
        </is>
      </c>
      <c r="F1403" t="n">
        <v>19</v>
      </c>
      <c r="G1403" t="n">
        <v>944</v>
      </c>
      <c r="H1403" t="n">
        <v>2</v>
      </c>
      <c r="I1403" t="n">
        <v>1</v>
      </c>
      <c r="J1403" t="n">
        <v>23</v>
      </c>
      <c r="K1403" t="n">
        <v>2</v>
      </c>
      <c r="L1403" t="n">
        <v>3</v>
      </c>
      <c r="M1403" t="n">
        <v>1</v>
      </c>
      <c r="N1403" t="n">
        <v>2</v>
      </c>
      <c r="O1403" t="n">
        <v>2</v>
      </c>
      <c r="P1403" t="n">
        <v>2</v>
      </c>
      <c r="Q1403" t="n">
        <v>51</v>
      </c>
      <c r="R1403" s="15" t="n">
        <v>834000</v>
      </c>
      <c r="S1403" s="15" t="n">
        <v>0</v>
      </c>
      <c r="T1403" s="15" t="n">
        <v>834000</v>
      </c>
      <c r="U1403" s="15" t="n">
        <v>83100</v>
      </c>
      <c r="V1403">
        <f>IFERROR(VLOOKUP(D1403,Tablas_Equivalencia!$A$3:$B$8,2,FALSE),"Sin dato")</f>
        <v/>
      </c>
      <c r="W1403">
        <f>IFERROR(VLOOKUP(L1403,Tablas_Equivalencia!$D$3:$E$9,2,FALSE),"Sin dato")</f>
        <v/>
      </c>
      <c r="X1403">
        <f>IF(I1403=1,"Varón","Mujer")</f>
        <v/>
      </c>
      <c r="Y1403">
        <f>IFERROR(VLOOKUP(M1403,Tablas_Equivalencia!$G$3:$H$6,2,FALSE),"Sin dato")</f>
        <v/>
      </c>
      <c r="Z1403">
        <f>IF(J1403&lt;=24,"18-24","25-29")</f>
        <v/>
      </c>
      <c r="AA1403">
        <f>IF(M1403&lt;&gt;1,"",IF(P1403=2,1,0))</f>
        <v/>
      </c>
      <c r="AB1403">
        <f>IF(M1403&lt;&gt;1,"",IF(O1403&gt;=2,1,0))</f>
        <v/>
      </c>
      <c r="AC1403">
        <f>IF(M1403&lt;&gt;1,"",IF(OR(Q1403=999,Q1403=""),"",IF(OR(Q1403&lt;35,Q1403&gt;48),1,0)))</f>
        <v/>
      </c>
      <c r="AD1403">
        <f>IF(COUNT(AA1403:AC1403)&lt;3,"",SUM(AA1403:AC1403))</f>
        <v/>
      </c>
      <c r="AE1403">
        <f>IF(L1403&gt;=4,2,IF(L1403&gt;=2,1,0))</f>
        <v/>
      </c>
      <c r="AF1403">
        <f>IF(L1403&gt;=5,1,0)</f>
        <v/>
      </c>
      <c r="AG1403">
        <f>AE1403+AF1403</f>
        <v/>
      </c>
      <c r="AH1403" s="15">
        <f>IF(M1403&lt;&gt;1,"",IF(OR(R1403=-9,R1403=""),"",R1403))</f>
        <v/>
      </c>
      <c r="AI1403">
        <f>IF(M1403&lt;&gt;1,"",IF(OR(Q1403=999,Q1403=""),"",Q1403))</f>
        <v/>
      </c>
    </row>
    <row r="1404">
      <c r="A1404" t="inlineStr">
        <is>
          <t>TQRMNOP107393</t>
        </is>
      </c>
      <c r="B1404" t="n">
        <v>2025</v>
      </c>
      <c r="C1404" t="n">
        <v>1</v>
      </c>
      <c r="D1404" t="n">
        <v>43</v>
      </c>
      <c r="E1404" t="inlineStr">
        <is>
          <t>N</t>
        </is>
      </c>
      <c r="F1404" t="n">
        <v>29</v>
      </c>
      <c r="G1404" t="n">
        <v>817</v>
      </c>
      <c r="H1404" t="n">
        <v>2</v>
      </c>
      <c r="I1404" t="n">
        <v>1</v>
      </c>
      <c r="J1404" t="n">
        <v>23</v>
      </c>
      <c r="K1404" t="n">
        <v>2</v>
      </c>
      <c r="L1404" t="n">
        <v>4</v>
      </c>
      <c r="M1404" t="n">
        <v>2</v>
      </c>
      <c r="R1404" s="15" t="n">
        <v>0</v>
      </c>
      <c r="S1404" s="15" t="n">
        <v>0</v>
      </c>
      <c r="T1404" s="15" t="n">
        <v>0</v>
      </c>
      <c r="U1404" s="15" t="n">
        <v>101700</v>
      </c>
      <c r="V1404">
        <f>IFERROR(VLOOKUP(D1404,Tablas_Equivalencia!$A$3:$B$8,2,FALSE),"Sin dato")</f>
        <v/>
      </c>
      <c r="W1404">
        <f>IFERROR(VLOOKUP(L1404,Tablas_Equivalencia!$D$3:$E$9,2,FALSE),"Sin dato")</f>
        <v/>
      </c>
      <c r="X1404">
        <f>IF(I1404=1,"Varón","Mujer")</f>
        <v/>
      </c>
      <c r="Y1404">
        <f>IFERROR(VLOOKUP(M1404,Tablas_Equivalencia!$G$3:$H$6,2,FALSE),"Sin dato")</f>
        <v/>
      </c>
      <c r="Z1404">
        <f>IF(J1404&lt;=24,"18-24","25-29")</f>
        <v/>
      </c>
      <c r="AA1404">
        <f>IF(M1404&lt;&gt;1,"",IF(P1404=2,1,0))</f>
        <v/>
      </c>
      <c r="AB1404">
        <f>IF(M1404&lt;&gt;1,"",IF(O1404&gt;=2,1,0))</f>
        <v/>
      </c>
      <c r="AC1404">
        <f>IF(M1404&lt;&gt;1,"",IF(OR(Q1404=999,Q1404=""),"",IF(OR(Q1404&lt;35,Q1404&gt;48),1,0)))</f>
        <v/>
      </c>
      <c r="AD1404">
        <f>IF(COUNT(AA1404:AC1404)&lt;3,"",SUM(AA1404:AC1404))</f>
        <v/>
      </c>
      <c r="AE1404">
        <f>IF(L1404&gt;=4,2,IF(L1404&gt;=2,1,0))</f>
        <v/>
      </c>
      <c r="AF1404">
        <f>IF(L1404&gt;=5,1,0)</f>
        <v/>
      </c>
      <c r="AG1404">
        <f>AE1404+AF1404</f>
        <v/>
      </c>
      <c r="AH1404" s="15">
        <f>IF(M1404&lt;&gt;1,"",IF(OR(R1404=-9,R1404=""),"",R1404))</f>
        <v/>
      </c>
      <c r="AI1404">
        <f>IF(M1404&lt;&gt;1,"",IF(OR(Q1404=999,Q1404=""),"",Q1404))</f>
        <v/>
      </c>
    </row>
    <row r="1405">
      <c r="A1405" t="inlineStr">
        <is>
          <t>TQRMNOP107397</t>
        </is>
      </c>
      <c r="B1405" t="n">
        <v>2025</v>
      </c>
      <c r="C1405" t="n">
        <v>1</v>
      </c>
      <c r="D1405" t="n">
        <v>43</v>
      </c>
      <c r="E1405" t="inlineStr">
        <is>
          <t>S</t>
        </is>
      </c>
      <c r="F1405" t="n">
        <v>19</v>
      </c>
      <c r="G1405" t="n">
        <v>1373</v>
      </c>
      <c r="H1405" t="n">
        <v>2</v>
      </c>
      <c r="I1405" t="n">
        <v>2</v>
      </c>
      <c r="J1405" t="n">
        <v>20</v>
      </c>
      <c r="K1405" t="n">
        <v>1</v>
      </c>
      <c r="L1405" t="n">
        <v>4</v>
      </c>
      <c r="M1405" t="n">
        <v>1</v>
      </c>
      <c r="N1405" t="n">
        <v>2</v>
      </c>
      <c r="O1405" t="n">
        <v>2</v>
      </c>
      <c r="P1405" t="n">
        <v>2</v>
      </c>
      <c r="Q1405" t="n">
        <v>21</v>
      </c>
      <c r="R1405" s="15" t="n">
        <v>459000</v>
      </c>
      <c r="S1405" s="15" t="n">
        <v>0</v>
      </c>
      <c r="T1405" s="15" t="n">
        <v>459000</v>
      </c>
      <c r="U1405" s="15" t="n">
        <v>63400</v>
      </c>
      <c r="V1405">
        <f>IFERROR(VLOOKUP(D1405,Tablas_Equivalencia!$A$3:$B$8,2,FALSE),"Sin dato")</f>
        <v/>
      </c>
      <c r="W1405">
        <f>IFERROR(VLOOKUP(L1405,Tablas_Equivalencia!$D$3:$E$9,2,FALSE),"Sin dato")</f>
        <v/>
      </c>
      <c r="X1405">
        <f>IF(I1405=1,"Varón","Mujer")</f>
        <v/>
      </c>
      <c r="Y1405">
        <f>IFERROR(VLOOKUP(M1405,Tablas_Equivalencia!$G$3:$H$6,2,FALSE),"Sin dato")</f>
        <v/>
      </c>
      <c r="Z1405">
        <f>IF(J1405&lt;=24,"18-24","25-29")</f>
        <v/>
      </c>
      <c r="AA1405">
        <f>IF(M1405&lt;&gt;1,"",IF(P1405=2,1,0))</f>
        <v/>
      </c>
      <c r="AB1405">
        <f>IF(M1405&lt;&gt;1,"",IF(O1405&gt;=2,1,0))</f>
        <v/>
      </c>
      <c r="AC1405">
        <f>IF(M1405&lt;&gt;1,"",IF(OR(Q1405=999,Q1405=""),"",IF(OR(Q1405&lt;35,Q1405&gt;48),1,0)))</f>
        <v/>
      </c>
      <c r="AD1405">
        <f>IF(COUNT(AA1405:AC1405)&lt;3,"",SUM(AA1405:AC1405))</f>
        <v/>
      </c>
      <c r="AE1405">
        <f>IF(L1405&gt;=4,2,IF(L1405&gt;=2,1,0))</f>
        <v/>
      </c>
      <c r="AF1405">
        <f>IF(L1405&gt;=5,1,0)</f>
        <v/>
      </c>
      <c r="AG1405">
        <f>AE1405+AF1405</f>
        <v/>
      </c>
      <c r="AH1405" s="15">
        <f>IF(M1405&lt;&gt;1,"",IF(OR(R1405=-9,R1405=""),"",R1405))</f>
        <v/>
      </c>
      <c r="AI1405">
        <f>IF(M1405&lt;&gt;1,"",IF(OR(Q1405=999,Q1405=""),"",Q1405))</f>
        <v/>
      </c>
    </row>
    <row r="1406">
      <c r="A1406" t="inlineStr">
        <is>
          <t>TQRMNOP107400</t>
        </is>
      </c>
      <c r="B1406" t="n">
        <v>2025</v>
      </c>
      <c r="C1406" t="n">
        <v>1</v>
      </c>
      <c r="D1406" t="n">
        <v>43</v>
      </c>
      <c r="E1406" t="inlineStr">
        <is>
          <t>S</t>
        </is>
      </c>
      <c r="F1406" t="n">
        <v>36</v>
      </c>
      <c r="G1406" t="n">
        <v>1425</v>
      </c>
      <c r="H1406" t="n">
        <v>1</v>
      </c>
      <c r="I1406" t="n">
        <v>1</v>
      </c>
      <c r="J1406" t="n">
        <v>23</v>
      </c>
      <c r="K1406" t="n">
        <v>2</v>
      </c>
      <c r="L1406" t="n">
        <v>4</v>
      </c>
      <c r="M1406" t="n">
        <v>1</v>
      </c>
      <c r="N1406" t="n">
        <v>3</v>
      </c>
      <c r="O1406" t="n">
        <v>1</v>
      </c>
      <c r="P1406" t="n">
        <v>1</v>
      </c>
      <c r="Q1406" t="n">
        <v>35</v>
      </c>
      <c r="R1406" s="15" t="n">
        <v>783000</v>
      </c>
      <c r="S1406" s="15" t="n">
        <v>56000</v>
      </c>
      <c r="T1406" s="15" t="n">
        <v>839000</v>
      </c>
      <c r="U1406" s="15" t="n">
        <v>127700</v>
      </c>
      <c r="V1406">
        <f>IFERROR(VLOOKUP(D1406,Tablas_Equivalencia!$A$3:$B$8,2,FALSE),"Sin dato")</f>
        <v/>
      </c>
      <c r="W1406">
        <f>IFERROR(VLOOKUP(L1406,Tablas_Equivalencia!$D$3:$E$9,2,FALSE),"Sin dato")</f>
        <v/>
      </c>
      <c r="X1406">
        <f>IF(I1406=1,"Varón","Mujer")</f>
        <v/>
      </c>
      <c r="Y1406">
        <f>IFERROR(VLOOKUP(M1406,Tablas_Equivalencia!$G$3:$H$6,2,FALSE),"Sin dato")</f>
        <v/>
      </c>
      <c r="Z1406">
        <f>IF(J1406&lt;=24,"18-24","25-29")</f>
        <v/>
      </c>
      <c r="AA1406">
        <f>IF(M1406&lt;&gt;1,"",IF(P1406=2,1,0))</f>
        <v/>
      </c>
      <c r="AB1406">
        <f>IF(M1406&lt;&gt;1,"",IF(O1406&gt;=2,1,0))</f>
        <v/>
      </c>
      <c r="AC1406">
        <f>IF(M1406&lt;&gt;1,"",IF(OR(Q1406=999,Q1406=""),"",IF(OR(Q1406&lt;35,Q1406&gt;48),1,0)))</f>
        <v/>
      </c>
      <c r="AD1406">
        <f>IF(COUNT(AA1406:AC1406)&lt;3,"",SUM(AA1406:AC1406))</f>
        <v/>
      </c>
      <c r="AE1406">
        <f>IF(L1406&gt;=4,2,IF(L1406&gt;=2,1,0))</f>
        <v/>
      </c>
      <c r="AF1406">
        <f>IF(L1406&gt;=5,1,0)</f>
        <v/>
      </c>
      <c r="AG1406">
        <f>AE1406+AF1406</f>
        <v/>
      </c>
      <c r="AH1406" s="15">
        <f>IF(M1406&lt;&gt;1,"",IF(OR(R1406=-9,R1406=""),"",R1406))</f>
        <v/>
      </c>
      <c r="AI1406">
        <f>IF(M1406&lt;&gt;1,"",IF(OR(Q1406=999,Q1406=""),"",Q1406))</f>
        <v/>
      </c>
    </row>
    <row r="1407">
      <c r="A1407" t="inlineStr">
        <is>
          <t>TQRMNOP107410</t>
        </is>
      </c>
      <c r="B1407" t="n">
        <v>2025</v>
      </c>
      <c r="C1407" t="n">
        <v>1</v>
      </c>
      <c r="D1407" t="n">
        <v>1</v>
      </c>
      <c r="E1407" t="inlineStr">
        <is>
          <t>S</t>
        </is>
      </c>
      <c r="F1407" t="n">
        <v>32</v>
      </c>
      <c r="G1407" t="n">
        <v>703</v>
      </c>
      <c r="H1407" t="n">
        <v>1</v>
      </c>
      <c r="I1407" t="n">
        <v>1</v>
      </c>
      <c r="J1407" t="n">
        <v>28</v>
      </c>
      <c r="K1407" t="n">
        <v>1</v>
      </c>
      <c r="L1407" t="n">
        <v>4</v>
      </c>
      <c r="M1407" t="n">
        <v>1</v>
      </c>
      <c r="N1407" t="n">
        <v>3</v>
      </c>
      <c r="O1407" t="n">
        <v>1</v>
      </c>
      <c r="P1407" t="n">
        <v>1</v>
      </c>
      <c r="Q1407" t="n">
        <v>47</v>
      </c>
      <c r="R1407" s="15" t="n">
        <v>771000</v>
      </c>
      <c r="S1407" s="15" t="n">
        <v>0</v>
      </c>
      <c r="T1407" s="15" t="n">
        <v>771000</v>
      </c>
      <c r="U1407" s="15" t="n">
        <v>117100</v>
      </c>
      <c r="V1407">
        <f>IFERROR(VLOOKUP(D1407,Tablas_Equivalencia!$A$3:$B$8,2,FALSE),"Sin dato")</f>
        <v/>
      </c>
      <c r="W1407">
        <f>IFERROR(VLOOKUP(L1407,Tablas_Equivalencia!$D$3:$E$9,2,FALSE),"Sin dato")</f>
        <v/>
      </c>
      <c r="X1407">
        <f>IF(I1407=1,"Varón","Mujer")</f>
        <v/>
      </c>
      <c r="Y1407">
        <f>IFERROR(VLOOKUP(M1407,Tablas_Equivalencia!$G$3:$H$6,2,FALSE),"Sin dato")</f>
        <v/>
      </c>
      <c r="Z1407">
        <f>IF(J1407&lt;=24,"18-24","25-29")</f>
        <v/>
      </c>
      <c r="AA1407">
        <f>IF(M1407&lt;&gt;1,"",IF(P1407=2,1,0))</f>
        <v/>
      </c>
      <c r="AB1407">
        <f>IF(M1407&lt;&gt;1,"",IF(O1407&gt;=2,1,0))</f>
        <v/>
      </c>
      <c r="AC1407">
        <f>IF(M1407&lt;&gt;1,"",IF(OR(Q1407=999,Q1407=""),"",IF(OR(Q1407&lt;35,Q1407&gt;48),1,0)))</f>
        <v/>
      </c>
      <c r="AD1407">
        <f>IF(COUNT(AA1407:AC1407)&lt;3,"",SUM(AA1407:AC1407))</f>
        <v/>
      </c>
      <c r="AE1407">
        <f>IF(L1407&gt;=4,2,IF(L1407&gt;=2,1,0))</f>
        <v/>
      </c>
      <c r="AF1407">
        <f>IF(L1407&gt;=5,1,0)</f>
        <v/>
      </c>
      <c r="AG1407">
        <f>AE1407+AF1407</f>
        <v/>
      </c>
      <c r="AH1407" s="15">
        <f>IF(M1407&lt;&gt;1,"",IF(OR(R1407=-9,R1407=""),"",R1407))</f>
        <v/>
      </c>
      <c r="AI1407">
        <f>IF(M1407&lt;&gt;1,"",IF(OR(Q1407=999,Q1407=""),"",Q1407))</f>
        <v/>
      </c>
    </row>
    <row r="1408">
      <c r="A1408" t="inlineStr">
        <is>
          <t>TQRMNOP107412</t>
        </is>
      </c>
      <c r="B1408" t="n">
        <v>2025</v>
      </c>
      <c r="C1408" t="n">
        <v>1</v>
      </c>
      <c r="D1408" t="n">
        <v>1</v>
      </c>
      <c r="E1408" t="inlineStr">
        <is>
          <t>S</t>
        </is>
      </c>
      <c r="F1408" t="n">
        <v>32</v>
      </c>
      <c r="G1408" t="n">
        <v>643</v>
      </c>
      <c r="H1408" t="n">
        <v>1</v>
      </c>
      <c r="I1408" t="n">
        <v>1</v>
      </c>
      <c r="J1408" t="n">
        <v>19</v>
      </c>
      <c r="K1408" t="n">
        <v>1</v>
      </c>
      <c r="L1408" t="n">
        <v>5</v>
      </c>
      <c r="M1408" t="n">
        <v>3</v>
      </c>
      <c r="R1408" s="15" t="n">
        <v>0</v>
      </c>
      <c r="S1408" s="15" t="n">
        <v>0</v>
      </c>
      <c r="T1408" s="15" t="n">
        <v>0</v>
      </c>
      <c r="U1408" s="15" t="n">
        <v>102900</v>
      </c>
      <c r="V1408">
        <f>IFERROR(VLOOKUP(D1408,Tablas_Equivalencia!$A$3:$B$8,2,FALSE),"Sin dato")</f>
        <v/>
      </c>
      <c r="W1408">
        <f>IFERROR(VLOOKUP(L1408,Tablas_Equivalencia!$D$3:$E$9,2,FALSE),"Sin dato")</f>
        <v/>
      </c>
      <c r="X1408">
        <f>IF(I1408=1,"Varón","Mujer")</f>
        <v/>
      </c>
      <c r="Y1408">
        <f>IFERROR(VLOOKUP(M1408,Tablas_Equivalencia!$G$3:$H$6,2,FALSE),"Sin dato")</f>
        <v/>
      </c>
      <c r="Z1408">
        <f>IF(J1408&lt;=24,"18-24","25-29")</f>
        <v/>
      </c>
      <c r="AA1408">
        <f>IF(M1408&lt;&gt;1,"",IF(P1408=2,1,0))</f>
        <v/>
      </c>
      <c r="AB1408">
        <f>IF(M1408&lt;&gt;1,"",IF(O1408&gt;=2,1,0))</f>
        <v/>
      </c>
      <c r="AC1408">
        <f>IF(M1408&lt;&gt;1,"",IF(OR(Q1408=999,Q1408=""),"",IF(OR(Q1408&lt;35,Q1408&gt;48),1,0)))</f>
        <v/>
      </c>
      <c r="AD1408">
        <f>IF(COUNT(AA1408:AC1408)&lt;3,"",SUM(AA1408:AC1408))</f>
        <v/>
      </c>
      <c r="AE1408">
        <f>IF(L1408&gt;=4,2,IF(L1408&gt;=2,1,0))</f>
        <v/>
      </c>
      <c r="AF1408">
        <f>IF(L1408&gt;=5,1,0)</f>
        <v/>
      </c>
      <c r="AG1408">
        <f>AE1408+AF1408</f>
        <v/>
      </c>
      <c r="AH1408" s="15">
        <f>IF(M1408&lt;&gt;1,"",IF(OR(R1408=-9,R1408=""),"",R1408))</f>
        <v/>
      </c>
      <c r="AI1408">
        <f>IF(M1408&lt;&gt;1,"",IF(OR(Q1408=999,Q1408=""),"",Q1408))</f>
        <v/>
      </c>
    </row>
    <row r="1409">
      <c r="A1409" t="inlineStr">
        <is>
          <t>TQRMNOP107417</t>
        </is>
      </c>
      <c r="B1409" t="n">
        <v>2025</v>
      </c>
      <c r="C1409" t="n">
        <v>1</v>
      </c>
      <c r="D1409" t="n">
        <v>1</v>
      </c>
      <c r="E1409" t="inlineStr">
        <is>
          <t>S</t>
        </is>
      </c>
      <c r="F1409" t="n">
        <v>32</v>
      </c>
      <c r="G1409" t="n">
        <v>1221</v>
      </c>
      <c r="H1409" t="n">
        <v>3</v>
      </c>
      <c r="I1409" t="n">
        <v>1</v>
      </c>
      <c r="J1409" t="n">
        <v>19</v>
      </c>
      <c r="K1409" t="n">
        <v>1</v>
      </c>
      <c r="L1409" t="n">
        <v>5</v>
      </c>
      <c r="M1409" t="n">
        <v>1</v>
      </c>
      <c r="N1409" t="n">
        <v>1</v>
      </c>
      <c r="O1409" t="n">
        <v>1</v>
      </c>
      <c r="P1409" t="n">
        <v>1</v>
      </c>
      <c r="Q1409" t="n">
        <v>47</v>
      </c>
      <c r="R1409" s="15" t="n">
        <v>754000</v>
      </c>
      <c r="S1409" s="15" t="n">
        <v>0</v>
      </c>
      <c r="T1409" s="15" t="n">
        <v>754000</v>
      </c>
      <c r="U1409" s="15" t="n">
        <v>248000</v>
      </c>
      <c r="V1409">
        <f>IFERROR(VLOOKUP(D1409,Tablas_Equivalencia!$A$3:$B$8,2,FALSE),"Sin dato")</f>
        <v/>
      </c>
      <c r="W1409">
        <f>IFERROR(VLOOKUP(L1409,Tablas_Equivalencia!$D$3:$E$9,2,FALSE),"Sin dato")</f>
        <v/>
      </c>
      <c r="X1409">
        <f>IF(I1409=1,"Varón","Mujer")</f>
        <v/>
      </c>
      <c r="Y1409">
        <f>IFERROR(VLOOKUP(M1409,Tablas_Equivalencia!$G$3:$H$6,2,FALSE),"Sin dato")</f>
        <v/>
      </c>
      <c r="Z1409">
        <f>IF(J1409&lt;=24,"18-24","25-29")</f>
        <v/>
      </c>
      <c r="AA1409">
        <f>IF(M1409&lt;&gt;1,"",IF(P1409=2,1,0))</f>
        <v/>
      </c>
      <c r="AB1409">
        <f>IF(M1409&lt;&gt;1,"",IF(O1409&gt;=2,1,0))</f>
        <v/>
      </c>
      <c r="AC1409">
        <f>IF(M1409&lt;&gt;1,"",IF(OR(Q1409=999,Q1409=""),"",IF(OR(Q1409&lt;35,Q1409&gt;48),1,0)))</f>
        <v/>
      </c>
      <c r="AD1409">
        <f>IF(COUNT(AA1409:AC1409)&lt;3,"",SUM(AA1409:AC1409))</f>
        <v/>
      </c>
      <c r="AE1409">
        <f>IF(L1409&gt;=4,2,IF(L1409&gt;=2,1,0))</f>
        <v/>
      </c>
      <c r="AF1409">
        <f>IF(L1409&gt;=5,1,0)</f>
        <v/>
      </c>
      <c r="AG1409">
        <f>AE1409+AF1409</f>
        <v/>
      </c>
      <c r="AH1409" s="15">
        <f>IF(M1409&lt;&gt;1,"",IF(OR(R1409=-9,R1409=""),"",R1409))</f>
        <v/>
      </c>
      <c r="AI1409">
        <f>IF(M1409&lt;&gt;1,"",IF(OR(Q1409=999,Q1409=""),"",Q1409))</f>
        <v/>
      </c>
    </row>
    <row r="1410">
      <c r="A1410" t="inlineStr">
        <is>
          <t>TQRMNOP107420</t>
        </is>
      </c>
      <c r="B1410" t="n">
        <v>2025</v>
      </c>
      <c r="C1410" t="n">
        <v>1</v>
      </c>
      <c r="D1410" t="n">
        <v>42</v>
      </c>
      <c r="E1410" t="inlineStr">
        <is>
          <t>S</t>
        </is>
      </c>
      <c r="F1410" t="n">
        <v>10</v>
      </c>
      <c r="G1410" t="n">
        <v>1029</v>
      </c>
      <c r="H1410" t="n">
        <v>1</v>
      </c>
      <c r="I1410" t="n">
        <v>1</v>
      </c>
      <c r="J1410" t="n">
        <v>27</v>
      </c>
      <c r="K1410" t="n">
        <v>2</v>
      </c>
      <c r="L1410" t="n">
        <v>4</v>
      </c>
      <c r="M1410" t="n">
        <v>1</v>
      </c>
      <c r="N1410" t="n">
        <v>3</v>
      </c>
      <c r="O1410" t="n">
        <v>3</v>
      </c>
      <c r="P1410" t="n">
        <v>2</v>
      </c>
      <c r="Q1410" t="n">
        <v>33</v>
      </c>
      <c r="R1410" s="15" t="n">
        <v>950000</v>
      </c>
      <c r="S1410" s="15" t="n">
        <v>0</v>
      </c>
      <c r="T1410" s="15" t="n">
        <v>950000</v>
      </c>
      <c r="U1410" s="15" t="n">
        <v>76400</v>
      </c>
      <c r="V1410">
        <f>IFERROR(VLOOKUP(D1410,Tablas_Equivalencia!$A$3:$B$8,2,FALSE),"Sin dato")</f>
        <v/>
      </c>
      <c r="W1410">
        <f>IFERROR(VLOOKUP(L1410,Tablas_Equivalencia!$D$3:$E$9,2,FALSE),"Sin dato")</f>
        <v/>
      </c>
      <c r="X1410">
        <f>IF(I1410=1,"Varón","Mujer")</f>
        <v/>
      </c>
      <c r="Y1410">
        <f>IFERROR(VLOOKUP(M1410,Tablas_Equivalencia!$G$3:$H$6,2,FALSE),"Sin dato")</f>
        <v/>
      </c>
      <c r="Z1410">
        <f>IF(J1410&lt;=24,"18-24","25-29")</f>
        <v/>
      </c>
      <c r="AA1410">
        <f>IF(M1410&lt;&gt;1,"",IF(P1410=2,1,0))</f>
        <v/>
      </c>
      <c r="AB1410">
        <f>IF(M1410&lt;&gt;1,"",IF(O1410&gt;=2,1,0))</f>
        <v/>
      </c>
      <c r="AC1410">
        <f>IF(M1410&lt;&gt;1,"",IF(OR(Q1410=999,Q1410=""),"",IF(OR(Q1410&lt;35,Q1410&gt;48),1,0)))</f>
        <v/>
      </c>
      <c r="AD1410">
        <f>IF(COUNT(AA1410:AC1410)&lt;3,"",SUM(AA1410:AC1410))</f>
        <v/>
      </c>
      <c r="AE1410">
        <f>IF(L1410&gt;=4,2,IF(L1410&gt;=2,1,0))</f>
        <v/>
      </c>
      <c r="AF1410">
        <f>IF(L1410&gt;=5,1,0)</f>
        <v/>
      </c>
      <c r="AG1410">
        <f>AE1410+AF1410</f>
        <v/>
      </c>
      <c r="AH1410" s="15">
        <f>IF(M1410&lt;&gt;1,"",IF(OR(R1410=-9,R1410=""),"",R1410))</f>
        <v/>
      </c>
      <c r="AI1410">
        <f>IF(M1410&lt;&gt;1,"",IF(OR(Q1410=999,Q1410=""),"",Q1410))</f>
        <v/>
      </c>
    </row>
    <row r="1411">
      <c r="A1411" t="inlineStr">
        <is>
          <t>TQRMNOP107422</t>
        </is>
      </c>
      <c r="B1411" t="n">
        <v>2025</v>
      </c>
      <c r="C1411" t="n">
        <v>1</v>
      </c>
      <c r="D1411" t="n">
        <v>1</v>
      </c>
      <c r="E1411" t="inlineStr">
        <is>
          <t>S</t>
        </is>
      </c>
      <c r="F1411" t="n">
        <v>32</v>
      </c>
      <c r="G1411" t="n">
        <v>747</v>
      </c>
      <c r="H1411" t="n">
        <v>3</v>
      </c>
      <c r="I1411" t="n">
        <v>2</v>
      </c>
      <c r="J1411" t="n">
        <v>29</v>
      </c>
      <c r="K1411" t="n">
        <v>1</v>
      </c>
      <c r="L1411" t="n">
        <v>4</v>
      </c>
      <c r="M1411" t="n">
        <v>2</v>
      </c>
      <c r="R1411" s="15" t="n">
        <v>0</v>
      </c>
      <c r="S1411" s="15" t="n">
        <v>0</v>
      </c>
      <c r="T1411" s="15" t="n">
        <v>0</v>
      </c>
      <c r="U1411" s="15" t="n">
        <v>140000</v>
      </c>
      <c r="V1411">
        <f>IFERROR(VLOOKUP(D1411,Tablas_Equivalencia!$A$3:$B$8,2,FALSE),"Sin dato")</f>
        <v/>
      </c>
      <c r="W1411">
        <f>IFERROR(VLOOKUP(L1411,Tablas_Equivalencia!$D$3:$E$9,2,FALSE),"Sin dato")</f>
        <v/>
      </c>
      <c r="X1411">
        <f>IF(I1411=1,"Varón","Mujer")</f>
        <v/>
      </c>
      <c r="Y1411">
        <f>IFERROR(VLOOKUP(M1411,Tablas_Equivalencia!$G$3:$H$6,2,FALSE),"Sin dato")</f>
        <v/>
      </c>
      <c r="Z1411">
        <f>IF(J1411&lt;=24,"18-24","25-29")</f>
        <v/>
      </c>
      <c r="AA1411">
        <f>IF(M1411&lt;&gt;1,"",IF(P1411=2,1,0))</f>
        <v/>
      </c>
      <c r="AB1411">
        <f>IF(M1411&lt;&gt;1,"",IF(O1411&gt;=2,1,0))</f>
        <v/>
      </c>
      <c r="AC1411">
        <f>IF(M1411&lt;&gt;1,"",IF(OR(Q1411=999,Q1411=""),"",IF(OR(Q1411&lt;35,Q1411&gt;48),1,0)))</f>
        <v/>
      </c>
      <c r="AD1411">
        <f>IF(COUNT(AA1411:AC1411)&lt;3,"",SUM(AA1411:AC1411))</f>
        <v/>
      </c>
      <c r="AE1411">
        <f>IF(L1411&gt;=4,2,IF(L1411&gt;=2,1,0))</f>
        <v/>
      </c>
      <c r="AF1411">
        <f>IF(L1411&gt;=5,1,0)</f>
        <v/>
      </c>
      <c r="AG1411">
        <f>AE1411+AF1411</f>
        <v/>
      </c>
      <c r="AH1411" s="15">
        <f>IF(M1411&lt;&gt;1,"",IF(OR(R1411=-9,R1411=""),"",R1411))</f>
        <v/>
      </c>
      <c r="AI1411">
        <f>IF(M1411&lt;&gt;1,"",IF(OR(Q1411=999,Q1411=""),"",Q1411))</f>
        <v/>
      </c>
    </row>
    <row r="1412">
      <c r="A1412" t="inlineStr">
        <is>
          <t>TQRMNOP107425</t>
        </is>
      </c>
      <c r="B1412" t="n">
        <v>2025</v>
      </c>
      <c r="C1412" t="n">
        <v>1</v>
      </c>
      <c r="D1412" t="n">
        <v>43</v>
      </c>
      <c r="E1412" t="inlineStr">
        <is>
          <t>S</t>
        </is>
      </c>
      <c r="F1412" t="n">
        <v>17</v>
      </c>
      <c r="G1412" t="n">
        <v>1184</v>
      </c>
      <c r="H1412" t="n">
        <v>3</v>
      </c>
      <c r="I1412" t="n">
        <v>1</v>
      </c>
      <c r="J1412" t="n">
        <v>21</v>
      </c>
      <c r="K1412" t="n">
        <v>2</v>
      </c>
      <c r="L1412" t="n">
        <v>5</v>
      </c>
      <c r="M1412" t="n">
        <v>2</v>
      </c>
      <c r="R1412" s="15" t="n">
        <v>0</v>
      </c>
      <c r="S1412" s="15" t="n">
        <v>0</v>
      </c>
      <c r="T1412" s="15" t="n">
        <v>0</v>
      </c>
      <c r="U1412" s="15" t="n">
        <v>225900</v>
      </c>
      <c r="V1412">
        <f>IFERROR(VLOOKUP(D1412,Tablas_Equivalencia!$A$3:$B$8,2,FALSE),"Sin dato")</f>
        <v/>
      </c>
      <c r="W1412">
        <f>IFERROR(VLOOKUP(L1412,Tablas_Equivalencia!$D$3:$E$9,2,FALSE),"Sin dato")</f>
        <v/>
      </c>
      <c r="X1412">
        <f>IF(I1412=1,"Varón","Mujer")</f>
        <v/>
      </c>
      <c r="Y1412">
        <f>IFERROR(VLOOKUP(M1412,Tablas_Equivalencia!$G$3:$H$6,2,FALSE),"Sin dato")</f>
        <v/>
      </c>
      <c r="Z1412">
        <f>IF(J1412&lt;=24,"18-24","25-29")</f>
        <v/>
      </c>
      <c r="AA1412">
        <f>IF(M1412&lt;&gt;1,"",IF(P1412=2,1,0))</f>
        <v/>
      </c>
      <c r="AB1412">
        <f>IF(M1412&lt;&gt;1,"",IF(O1412&gt;=2,1,0))</f>
        <v/>
      </c>
      <c r="AC1412">
        <f>IF(M1412&lt;&gt;1,"",IF(OR(Q1412=999,Q1412=""),"",IF(OR(Q1412&lt;35,Q1412&gt;48),1,0)))</f>
        <v/>
      </c>
      <c r="AD1412">
        <f>IF(COUNT(AA1412:AC1412)&lt;3,"",SUM(AA1412:AC1412))</f>
        <v/>
      </c>
      <c r="AE1412">
        <f>IF(L1412&gt;=4,2,IF(L1412&gt;=2,1,0))</f>
        <v/>
      </c>
      <c r="AF1412">
        <f>IF(L1412&gt;=5,1,0)</f>
        <v/>
      </c>
      <c r="AG1412">
        <f>AE1412+AF1412</f>
        <v/>
      </c>
      <c r="AH1412" s="15">
        <f>IF(M1412&lt;&gt;1,"",IF(OR(R1412=-9,R1412=""),"",R1412))</f>
        <v/>
      </c>
      <c r="AI1412">
        <f>IF(M1412&lt;&gt;1,"",IF(OR(Q1412=999,Q1412=""),"",Q1412))</f>
        <v/>
      </c>
    </row>
    <row r="1413">
      <c r="A1413" t="inlineStr">
        <is>
          <t>TQRMNOP107430</t>
        </is>
      </c>
      <c r="B1413" t="n">
        <v>2025</v>
      </c>
      <c r="C1413" t="n">
        <v>1</v>
      </c>
      <c r="D1413" t="n">
        <v>42</v>
      </c>
      <c r="E1413" t="inlineStr">
        <is>
          <t>S</t>
        </is>
      </c>
      <c r="F1413" t="n">
        <v>10</v>
      </c>
      <c r="G1413" t="n">
        <v>1048</v>
      </c>
      <c r="H1413" t="n">
        <v>2</v>
      </c>
      <c r="I1413" t="n">
        <v>2</v>
      </c>
      <c r="J1413" t="n">
        <v>29</v>
      </c>
      <c r="K1413" t="n">
        <v>2</v>
      </c>
      <c r="L1413" t="n">
        <v>4</v>
      </c>
      <c r="M1413" t="n">
        <v>3</v>
      </c>
      <c r="R1413" s="15" t="n">
        <v>0</v>
      </c>
      <c r="S1413" s="15" t="n">
        <v>102000</v>
      </c>
      <c r="T1413" s="15" t="n">
        <v>102000</v>
      </c>
      <c r="U1413" s="15" t="n">
        <v>186300</v>
      </c>
      <c r="V1413">
        <f>IFERROR(VLOOKUP(D1413,Tablas_Equivalencia!$A$3:$B$8,2,FALSE),"Sin dato")</f>
        <v/>
      </c>
      <c r="W1413">
        <f>IFERROR(VLOOKUP(L1413,Tablas_Equivalencia!$D$3:$E$9,2,FALSE),"Sin dato")</f>
        <v/>
      </c>
      <c r="X1413">
        <f>IF(I1413=1,"Varón","Mujer")</f>
        <v/>
      </c>
      <c r="Y1413">
        <f>IFERROR(VLOOKUP(M1413,Tablas_Equivalencia!$G$3:$H$6,2,FALSE),"Sin dato")</f>
        <v/>
      </c>
      <c r="Z1413">
        <f>IF(J1413&lt;=24,"18-24","25-29")</f>
        <v/>
      </c>
      <c r="AA1413">
        <f>IF(M1413&lt;&gt;1,"",IF(P1413=2,1,0))</f>
        <v/>
      </c>
      <c r="AB1413">
        <f>IF(M1413&lt;&gt;1,"",IF(O1413&gt;=2,1,0))</f>
        <v/>
      </c>
      <c r="AC1413">
        <f>IF(M1413&lt;&gt;1,"",IF(OR(Q1413=999,Q1413=""),"",IF(OR(Q1413&lt;35,Q1413&gt;48),1,0)))</f>
        <v/>
      </c>
      <c r="AD1413">
        <f>IF(COUNT(AA1413:AC1413)&lt;3,"",SUM(AA1413:AC1413))</f>
        <v/>
      </c>
      <c r="AE1413">
        <f>IF(L1413&gt;=4,2,IF(L1413&gt;=2,1,0))</f>
        <v/>
      </c>
      <c r="AF1413">
        <f>IF(L1413&gt;=5,1,0)</f>
        <v/>
      </c>
      <c r="AG1413">
        <f>AE1413+AF1413</f>
        <v/>
      </c>
      <c r="AH1413" s="15">
        <f>IF(M1413&lt;&gt;1,"",IF(OR(R1413=-9,R1413=""),"",R1413))</f>
        <v/>
      </c>
      <c r="AI1413">
        <f>IF(M1413&lt;&gt;1,"",IF(OR(Q1413=999,Q1413=""),"",Q1413))</f>
        <v/>
      </c>
    </row>
    <row r="1414">
      <c r="A1414" t="inlineStr">
        <is>
          <t>TQRMNOP107438</t>
        </is>
      </c>
      <c r="B1414" t="n">
        <v>2025</v>
      </c>
      <c r="C1414" t="n">
        <v>1</v>
      </c>
      <c r="D1414" t="n">
        <v>1</v>
      </c>
      <c r="E1414" t="inlineStr">
        <is>
          <t>S</t>
        </is>
      </c>
      <c r="F1414" t="n">
        <v>32</v>
      </c>
      <c r="G1414" t="n">
        <v>1886</v>
      </c>
      <c r="H1414" t="n">
        <v>3</v>
      </c>
      <c r="I1414" t="n">
        <v>2</v>
      </c>
      <c r="J1414" t="n">
        <v>24</v>
      </c>
      <c r="K1414" t="n">
        <v>2</v>
      </c>
      <c r="L1414" t="n">
        <v>3</v>
      </c>
      <c r="M1414" t="n">
        <v>3</v>
      </c>
      <c r="R1414" s="15" t="n">
        <v>0</v>
      </c>
      <c r="S1414" s="15" t="n">
        <v>0</v>
      </c>
      <c r="T1414" s="15" t="n">
        <v>0</v>
      </c>
      <c r="U1414" s="15" t="n">
        <v>444000</v>
      </c>
      <c r="V1414">
        <f>IFERROR(VLOOKUP(D1414,Tablas_Equivalencia!$A$3:$B$8,2,FALSE),"Sin dato")</f>
        <v/>
      </c>
      <c r="W1414">
        <f>IFERROR(VLOOKUP(L1414,Tablas_Equivalencia!$D$3:$E$9,2,FALSE),"Sin dato")</f>
        <v/>
      </c>
      <c r="X1414">
        <f>IF(I1414=1,"Varón","Mujer")</f>
        <v/>
      </c>
      <c r="Y1414">
        <f>IFERROR(VLOOKUP(M1414,Tablas_Equivalencia!$G$3:$H$6,2,FALSE),"Sin dato")</f>
        <v/>
      </c>
      <c r="Z1414">
        <f>IF(J1414&lt;=24,"18-24","25-29")</f>
        <v/>
      </c>
      <c r="AA1414">
        <f>IF(M1414&lt;&gt;1,"",IF(P1414=2,1,0))</f>
        <v/>
      </c>
      <c r="AB1414">
        <f>IF(M1414&lt;&gt;1,"",IF(O1414&gt;=2,1,0))</f>
        <v/>
      </c>
      <c r="AC1414">
        <f>IF(M1414&lt;&gt;1,"",IF(OR(Q1414=999,Q1414=""),"",IF(OR(Q1414&lt;35,Q1414&gt;48),1,0)))</f>
        <v/>
      </c>
      <c r="AD1414">
        <f>IF(COUNT(AA1414:AC1414)&lt;3,"",SUM(AA1414:AC1414))</f>
        <v/>
      </c>
      <c r="AE1414">
        <f>IF(L1414&gt;=4,2,IF(L1414&gt;=2,1,0))</f>
        <v/>
      </c>
      <c r="AF1414">
        <f>IF(L1414&gt;=5,1,0)</f>
        <v/>
      </c>
      <c r="AG1414">
        <f>AE1414+AF1414</f>
        <v/>
      </c>
      <c r="AH1414" s="15">
        <f>IF(M1414&lt;&gt;1,"",IF(OR(R1414=-9,R1414=""),"",R1414))</f>
        <v/>
      </c>
      <c r="AI1414">
        <f>IF(M1414&lt;&gt;1,"",IF(OR(Q1414=999,Q1414=""),"",Q1414))</f>
        <v/>
      </c>
    </row>
    <row r="1415">
      <c r="A1415" t="inlineStr">
        <is>
          <t>TQRMNOP107439</t>
        </is>
      </c>
      <c r="B1415" t="n">
        <v>2025</v>
      </c>
      <c r="C1415" t="n">
        <v>1</v>
      </c>
      <c r="D1415" t="n">
        <v>1</v>
      </c>
      <c r="E1415" t="inlineStr">
        <is>
          <t>S</t>
        </is>
      </c>
      <c r="F1415" t="n">
        <v>32</v>
      </c>
      <c r="G1415" t="n">
        <v>1327</v>
      </c>
      <c r="H1415" t="n">
        <v>2</v>
      </c>
      <c r="I1415" t="n">
        <v>2</v>
      </c>
      <c r="J1415" t="n">
        <v>25</v>
      </c>
      <c r="K1415" t="n">
        <v>2</v>
      </c>
      <c r="L1415" t="n">
        <v>2</v>
      </c>
      <c r="M1415" t="n">
        <v>2</v>
      </c>
      <c r="R1415" s="15" t="n">
        <v>0</v>
      </c>
      <c r="S1415" s="15" t="n">
        <v>58000</v>
      </c>
      <c r="T1415" s="15" t="n">
        <v>58000</v>
      </c>
      <c r="U1415" s="15" t="n">
        <v>51500</v>
      </c>
      <c r="V1415">
        <f>IFERROR(VLOOKUP(D1415,Tablas_Equivalencia!$A$3:$B$8,2,FALSE),"Sin dato")</f>
        <v/>
      </c>
      <c r="W1415">
        <f>IFERROR(VLOOKUP(L1415,Tablas_Equivalencia!$D$3:$E$9,2,FALSE),"Sin dato")</f>
        <v/>
      </c>
      <c r="X1415">
        <f>IF(I1415=1,"Varón","Mujer")</f>
        <v/>
      </c>
      <c r="Y1415">
        <f>IFERROR(VLOOKUP(M1415,Tablas_Equivalencia!$G$3:$H$6,2,FALSE),"Sin dato")</f>
        <v/>
      </c>
      <c r="Z1415">
        <f>IF(J1415&lt;=24,"18-24","25-29")</f>
        <v/>
      </c>
      <c r="AA1415">
        <f>IF(M1415&lt;&gt;1,"",IF(P1415=2,1,0))</f>
        <v/>
      </c>
      <c r="AB1415">
        <f>IF(M1415&lt;&gt;1,"",IF(O1415&gt;=2,1,0))</f>
        <v/>
      </c>
      <c r="AC1415">
        <f>IF(M1415&lt;&gt;1,"",IF(OR(Q1415=999,Q1415=""),"",IF(OR(Q1415&lt;35,Q1415&gt;48),1,0)))</f>
        <v/>
      </c>
      <c r="AD1415">
        <f>IF(COUNT(AA1415:AC1415)&lt;3,"",SUM(AA1415:AC1415))</f>
        <v/>
      </c>
      <c r="AE1415">
        <f>IF(L1415&gt;=4,2,IF(L1415&gt;=2,1,0))</f>
        <v/>
      </c>
      <c r="AF1415">
        <f>IF(L1415&gt;=5,1,0)</f>
        <v/>
      </c>
      <c r="AG1415">
        <f>AE1415+AF1415</f>
        <v/>
      </c>
      <c r="AH1415" s="15">
        <f>IF(M1415&lt;&gt;1,"",IF(OR(R1415=-9,R1415=""),"",R1415))</f>
        <v/>
      </c>
      <c r="AI1415">
        <f>IF(M1415&lt;&gt;1,"",IF(OR(Q1415=999,Q1415=""),"",Q1415))</f>
        <v/>
      </c>
    </row>
    <row r="1416">
      <c r="A1416" t="inlineStr">
        <is>
          <t>TQRMNOP107441</t>
        </is>
      </c>
      <c r="B1416" t="n">
        <v>2025</v>
      </c>
      <c r="C1416" t="n">
        <v>1</v>
      </c>
      <c r="D1416" t="n">
        <v>1</v>
      </c>
      <c r="E1416" t="inlineStr">
        <is>
          <t>S</t>
        </is>
      </c>
      <c r="F1416" t="n">
        <v>32</v>
      </c>
      <c r="G1416" t="n">
        <v>841</v>
      </c>
      <c r="H1416" t="n">
        <v>3</v>
      </c>
      <c r="I1416" t="n">
        <v>1</v>
      </c>
      <c r="J1416" t="n">
        <v>27</v>
      </c>
      <c r="K1416" t="n">
        <v>2</v>
      </c>
      <c r="L1416" t="n">
        <v>4</v>
      </c>
      <c r="M1416" t="n">
        <v>1</v>
      </c>
      <c r="N1416" t="n">
        <v>3</v>
      </c>
      <c r="O1416" t="n">
        <v>2</v>
      </c>
      <c r="P1416" t="n">
        <v>2</v>
      </c>
      <c r="Q1416" t="n">
        <v>28</v>
      </c>
      <c r="R1416" s="15" t="n">
        <v>309000</v>
      </c>
      <c r="S1416" s="15" t="n">
        <v>123000</v>
      </c>
      <c r="T1416" s="15" t="n">
        <v>432000</v>
      </c>
      <c r="U1416" s="15" t="n">
        <v>159000</v>
      </c>
      <c r="V1416">
        <f>IFERROR(VLOOKUP(D1416,Tablas_Equivalencia!$A$3:$B$8,2,FALSE),"Sin dato")</f>
        <v/>
      </c>
      <c r="W1416">
        <f>IFERROR(VLOOKUP(L1416,Tablas_Equivalencia!$D$3:$E$9,2,FALSE),"Sin dato")</f>
        <v/>
      </c>
      <c r="X1416">
        <f>IF(I1416=1,"Varón","Mujer")</f>
        <v/>
      </c>
      <c r="Y1416">
        <f>IFERROR(VLOOKUP(M1416,Tablas_Equivalencia!$G$3:$H$6,2,FALSE),"Sin dato")</f>
        <v/>
      </c>
      <c r="Z1416">
        <f>IF(J1416&lt;=24,"18-24","25-29")</f>
        <v/>
      </c>
      <c r="AA1416">
        <f>IF(M1416&lt;&gt;1,"",IF(P1416=2,1,0))</f>
        <v/>
      </c>
      <c r="AB1416">
        <f>IF(M1416&lt;&gt;1,"",IF(O1416&gt;=2,1,0))</f>
        <v/>
      </c>
      <c r="AC1416">
        <f>IF(M1416&lt;&gt;1,"",IF(OR(Q1416=999,Q1416=""),"",IF(OR(Q1416&lt;35,Q1416&gt;48),1,0)))</f>
        <v/>
      </c>
      <c r="AD1416">
        <f>IF(COUNT(AA1416:AC1416)&lt;3,"",SUM(AA1416:AC1416))</f>
        <v/>
      </c>
      <c r="AE1416">
        <f>IF(L1416&gt;=4,2,IF(L1416&gt;=2,1,0))</f>
        <v/>
      </c>
      <c r="AF1416">
        <f>IF(L1416&gt;=5,1,0)</f>
        <v/>
      </c>
      <c r="AG1416">
        <f>AE1416+AF1416</f>
        <v/>
      </c>
      <c r="AH1416" s="15">
        <f>IF(M1416&lt;&gt;1,"",IF(OR(R1416=-9,R1416=""),"",R1416))</f>
        <v/>
      </c>
      <c r="AI1416">
        <f>IF(M1416&lt;&gt;1,"",IF(OR(Q1416=999,Q1416=""),"",Q1416))</f>
        <v/>
      </c>
    </row>
    <row r="1417">
      <c r="A1417" t="inlineStr">
        <is>
          <t>TQRMNOP107449</t>
        </is>
      </c>
      <c r="B1417" t="n">
        <v>2025</v>
      </c>
      <c r="C1417" t="n">
        <v>1</v>
      </c>
      <c r="D1417" t="n">
        <v>1</v>
      </c>
      <c r="E1417" t="inlineStr">
        <is>
          <t>S</t>
        </is>
      </c>
      <c r="F1417" t="n">
        <v>33</v>
      </c>
      <c r="G1417" t="n">
        <v>1592</v>
      </c>
      <c r="H1417" t="n">
        <v>3</v>
      </c>
      <c r="I1417" t="n">
        <v>2</v>
      </c>
      <c r="J1417" t="n">
        <v>23</v>
      </c>
      <c r="K1417" t="n">
        <v>2</v>
      </c>
      <c r="L1417" t="n">
        <v>6</v>
      </c>
      <c r="M1417" t="n">
        <v>3</v>
      </c>
      <c r="R1417" s="15" t="n">
        <v>0</v>
      </c>
      <c r="S1417" s="15" t="n">
        <v>0</v>
      </c>
      <c r="T1417" s="15" t="n">
        <v>0</v>
      </c>
      <c r="U1417" s="15" t="n">
        <v>116100</v>
      </c>
      <c r="V1417">
        <f>IFERROR(VLOOKUP(D1417,Tablas_Equivalencia!$A$3:$B$8,2,FALSE),"Sin dato")</f>
        <v/>
      </c>
      <c r="W1417">
        <f>IFERROR(VLOOKUP(L1417,Tablas_Equivalencia!$D$3:$E$9,2,FALSE),"Sin dato")</f>
        <v/>
      </c>
      <c r="X1417">
        <f>IF(I1417=1,"Varón","Mujer")</f>
        <v/>
      </c>
      <c r="Y1417">
        <f>IFERROR(VLOOKUP(M1417,Tablas_Equivalencia!$G$3:$H$6,2,FALSE),"Sin dato")</f>
        <v/>
      </c>
      <c r="Z1417">
        <f>IF(J1417&lt;=24,"18-24","25-29")</f>
        <v/>
      </c>
      <c r="AA1417">
        <f>IF(M1417&lt;&gt;1,"",IF(P1417=2,1,0))</f>
        <v/>
      </c>
      <c r="AB1417">
        <f>IF(M1417&lt;&gt;1,"",IF(O1417&gt;=2,1,0))</f>
        <v/>
      </c>
      <c r="AC1417">
        <f>IF(M1417&lt;&gt;1,"",IF(OR(Q1417=999,Q1417=""),"",IF(OR(Q1417&lt;35,Q1417&gt;48),1,0)))</f>
        <v/>
      </c>
      <c r="AD1417">
        <f>IF(COUNT(AA1417:AC1417)&lt;3,"",SUM(AA1417:AC1417))</f>
        <v/>
      </c>
      <c r="AE1417">
        <f>IF(L1417&gt;=4,2,IF(L1417&gt;=2,1,0))</f>
        <v/>
      </c>
      <c r="AF1417">
        <f>IF(L1417&gt;=5,1,0)</f>
        <v/>
      </c>
      <c r="AG1417">
        <f>AE1417+AF1417</f>
        <v/>
      </c>
      <c r="AH1417" s="15">
        <f>IF(M1417&lt;&gt;1,"",IF(OR(R1417=-9,R1417=""),"",R1417))</f>
        <v/>
      </c>
      <c r="AI1417">
        <f>IF(M1417&lt;&gt;1,"",IF(OR(Q1417=999,Q1417=""),"",Q1417))</f>
        <v/>
      </c>
    </row>
    <row r="1418">
      <c r="A1418" t="inlineStr">
        <is>
          <t>TQRMNOP107461</t>
        </is>
      </c>
      <c r="B1418" t="n">
        <v>2025</v>
      </c>
      <c r="C1418" t="n">
        <v>1</v>
      </c>
      <c r="D1418" t="n">
        <v>42</v>
      </c>
      <c r="E1418" t="inlineStr">
        <is>
          <t>S</t>
        </is>
      </c>
      <c r="F1418" t="n">
        <v>10</v>
      </c>
      <c r="G1418" t="n">
        <v>919</v>
      </c>
      <c r="H1418" t="n">
        <v>3</v>
      </c>
      <c r="I1418" t="n">
        <v>1</v>
      </c>
      <c r="J1418" t="n">
        <v>28</v>
      </c>
      <c r="K1418" t="n">
        <v>2</v>
      </c>
      <c r="L1418" t="n">
        <v>3</v>
      </c>
      <c r="M1418" t="n">
        <v>3</v>
      </c>
      <c r="R1418" s="15" t="n">
        <v>0</v>
      </c>
      <c r="S1418" s="15" t="n">
        <v>0</v>
      </c>
      <c r="T1418" s="15" t="n">
        <v>0</v>
      </c>
      <c r="U1418" s="15" t="n">
        <v>279400</v>
      </c>
      <c r="V1418">
        <f>IFERROR(VLOOKUP(D1418,Tablas_Equivalencia!$A$3:$B$8,2,FALSE),"Sin dato")</f>
        <v/>
      </c>
      <c r="W1418">
        <f>IFERROR(VLOOKUP(L1418,Tablas_Equivalencia!$D$3:$E$9,2,FALSE),"Sin dato")</f>
        <v/>
      </c>
      <c r="X1418">
        <f>IF(I1418=1,"Varón","Mujer")</f>
        <v/>
      </c>
      <c r="Y1418">
        <f>IFERROR(VLOOKUP(M1418,Tablas_Equivalencia!$G$3:$H$6,2,FALSE),"Sin dato")</f>
        <v/>
      </c>
      <c r="Z1418">
        <f>IF(J1418&lt;=24,"18-24","25-29")</f>
        <v/>
      </c>
      <c r="AA1418">
        <f>IF(M1418&lt;&gt;1,"",IF(P1418=2,1,0))</f>
        <v/>
      </c>
      <c r="AB1418">
        <f>IF(M1418&lt;&gt;1,"",IF(O1418&gt;=2,1,0))</f>
        <v/>
      </c>
      <c r="AC1418">
        <f>IF(M1418&lt;&gt;1,"",IF(OR(Q1418=999,Q1418=""),"",IF(OR(Q1418&lt;35,Q1418&gt;48),1,0)))</f>
        <v/>
      </c>
      <c r="AD1418">
        <f>IF(COUNT(AA1418:AC1418)&lt;3,"",SUM(AA1418:AC1418))</f>
        <v/>
      </c>
      <c r="AE1418">
        <f>IF(L1418&gt;=4,2,IF(L1418&gt;=2,1,0))</f>
        <v/>
      </c>
      <c r="AF1418">
        <f>IF(L1418&gt;=5,1,0)</f>
        <v/>
      </c>
      <c r="AG1418">
        <f>AE1418+AF1418</f>
        <v/>
      </c>
      <c r="AH1418" s="15">
        <f>IF(M1418&lt;&gt;1,"",IF(OR(R1418=-9,R1418=""),"",R1418))</f>
        <v/>
      </c>
      <c r="AI1418">
        <f>IF(M1418&lt;&gt;1,"",IF(OR(Q1418=999,Q1418=""),"",Q1418))</f>
        <v/>
      </c>
    </row>
    <row r="1419">
      <c r="A1419" t="inlineStr">
        <is>
          <t>TQRMNOP107466</t>
        </is>
      </c>
      <c r="B1419" t="n">
        <v>2025</v>
      </c>
      <c r="C1419" t="n">
        <v>1</v>
      </c>
      <c r="D1419" t="n">
        <v>1</v>
      </c>
      <c r="E1419" t="inlineStr">
        <is>
          <t>S</t>
        </is>
      </c>
      <c r="F1419" t="n">
        <v>32</v>
      </c>
      <c r="G1419" t="n">
        <v>1321</v>
      </c>
      <c r="H1419" t="n">
        <v>10</v>
      </c>
      <c r="I1419" t="n">
        <v>1</v>
      </c>
      <c r="J1419" t="n">
        <v>28</v>
      </c>
      <c r="K1419" t="n">
        <v>2</v>
      </c>
      <c r="L1419" t="n">
        <v>3</v>
      </c>
      <c r="M1419" t="n">
        <v>2</v>
      </c>
      <c r="R1419" s="15" t="n">
        <v>0</v>
      </c>
      <c r="S1419" s="15" t="n">
        <v>0</v>
      </c>
      <c r="T1419" s="15" t="n">
        <v>0</v>
      </c>
      <c r="U1419" s="15" t="n">
        <v>67500</v>
      </c>
      <c r="V1419">
        <f>IFERROR(VLOOKUP(D1419,Tablas_Equivalencia!$A$3:$B$8,2,FALSE),"Sin dato")</f>
        <v/>
      </c>
      <c r="W1419">
        <f>IFERROR(VLOOKUP(L1419,Tablas_Equivalencia!$D$3:$E$9,2,FALSE),"Sin dato")</f>
        <v/>
      </c>
      <c r="X1419">
        <f>IF(I1419=1,"Varón","Mujer")</f>
        <v/>
      </c>
      <c r="Y1419">
        <f>IFERROR(VLOOKUP(M1419,Tablas_Equivalencia!$G$3:$H$6,2,FALSE),"Sin dato")</f>
        <v/>
      </c>
      <c r="Z1419">
        <f>IF(J1419&lt;=24,"18-24","25-29")</f>
        <v/>
      </c>
      <c r="AA1419">
        <f>IF(M1419&lt;&gt;1,"",IF(P1419=2,1,0))</f>
        <v/>
      </c>
      <c r="AB1419">
        <f>IF(M1419&lt;&gt;1,"",IF(O1419&gt;=2,1,0))</f>
        <v/>
      </c>
      <c r="AC1419">
        <f>IF(M1419&lt;&gt;1,"",IF(OR(Q1419=999,Q1419=""),"",IF(OR(Q1419&lt;35,Q1419&gt;48),1,0)))</f>
        <v/>
      </c>
      <c r="AD1419">
        <f>IF(COUNT(AA1419:AC1419)&lt;3,"",SUM(AA1419:AC1419))</f>
        <v/>
      </c>
      <c r="AE1419">
        <f>IF(L1419&gt;=4,2,IF(L1419&gt;=2,1,0))</f>
        <v/>
      </c>
      <c r="AF1419">
        <f>IF(L1419&gt;=5,1,0)</f>
        <v/>
      </c>
      <c r="AG1419">
        <f>AE1419+AF1419</f>
        <v/>
      </c>
      <c r="AH1419" s="15">
        <f>IF(M1419&lt;&gt;1,"",IF(OR(R1419=-9,R1419=""),"",R1419))</f>
        <v/>
      </c>
      <c r="AI1419">
        <f>IF(M1419&lt;&gt;1,"",IF(OR(Q1419=999,Q1419=""),"",Q1419))</f>
        <v/>
      </c>
    </row>
    <row r="1420">
      <c r="A1420" t="inlineStr">
        <is>
          <t>TQRMNOP107469</t>
        </is>
      </c>
      <c r="B1420" t="n">
        <v>2025</v>
      </c>
      <c r="C1420" t="n">
        <v>1</v>
      </c>
      <c r="D1420" t="n">
        <v>40</v>
      </c>
      <c r="E1420" t="inlineStr">
        <is>
          <t>N</t>
        </is>
      </c>
      <c r="F1420" t="n">
        <v>23</v>
      </c>
      <c r="G1420" t="n">
        <v>1098</v>
      </c>
      <c r="H1420" t="n">
        <v>1</v>
      </c>
      <c r="I1420" t="n">
        <v>2</v>
      </c>
      <c r="J1420" t="n">
        <v>20</v>
      </c>
      <c r="K1420" t="n">
        <v>2</v>
      </c>
      <c r="L1420" t="n">
        <v>1</v>
      </c>
      <c r="M1420" t="n">
        <v>1</v>
      </c>
      <c r="N1420" t="n">
        <v>2</v>
      </c>
      <c r="O1420" t="n">
        <v>2</v>
      </c>
      <c r="P1420" t="n">
        <v>2</v>
      </c>
      <c r="Q1420" t="n">
        <v>19</v>
      </c>
      <c r="R1420" s="15" t="n">
        <v>356000</v>
      </c>
      <c r="S1420" s="15" t="n">
        <v>0</v>
      </c>
      <c r="T1420" s="15" t="n">
        <v>356000</v>
      </c>
      <c r="U1420" s="15" t="n">
        <v>82100</v>
      </c>
      <c r="V1420">
        <f>IFERROR(VLOOKUP(D1420,Tablas_Equivalencia!$A$3:$B$8,2,FALSE),"Sin dato")</f>
        <v/>
      </c>
      <c r="W1420">
        <f>IFERROR(VLOOKUP(L1420,Tablas_Equivalencia!$D$3:$E$9,2,FALSE),"Sin dato")</f>
        <v/>
      </c>
      <c r="X1420">
        <f>IF(I1420=1,"Varón","Mujer")</f>
        <v/>
      </c>
      <c r="Y1420">
        <f>IFERROR(VLOOKUP(M1420,Tablas_Equivalencia!$G$3:$H$6,2,FALSE),"Sin dato")</f>
        <v/>
      </c>
      <c r="Z1420">
        <f>IF(J1420&lt;=24,"18-24","25-29")</f>
        <v/>
      </c>
      <c r="AA1420">
        <f>IF(M1420&lt;&gt;1,"",IF(P1420=2,1,0))</f>
        <v/>
      </c>
      <c r="AB1420">
        <f>IF(M1420&lt;&gt;1,"",IF(O1420&gt;=2,1,0))</f>
        <v/>
      </c>
      <c r="AC1420">
        <f>IF(M1420&lt;&gt;1,"",IF(OR(Q1420=999,Q1420=""),"",IF(OR(Q1420&lt;35,Q1420&gt;48),1,0)))</f>
        <v/>
      </c>
      <c r="AD1420">
        <f>IF(COUNT(AA1420:AC1420)&lt;3,"",SUM(AA1420:AC1420))</f>
        <v/>
      </c>
      <c r="AE1420">
        <f>IF(L1420&gt;=4,2,IF(L1420&gt;=2,1,0))</f>
        <v/>
      </c>
      <c r="AF1420">
        <f>IF(L1420&gt;=5,1,0)</f>
        <v/>
      </c>
      <c r="AG1420">
        <f>AE1420+AF1420</f>
        <v/>
      </c>
      <c r="AH1420" s="15">
        <f>IF(M1420&lt;&gt;1,"",IF(OR(R1420=-9,R1420=""),"",R1420))</f>
        <v/>
      </c>
      <c r="AI1420">
        <f>IF(M1420&lt;&gt;1,"",IF(OR(Q1420=999,Q1420=""),"",Q1420))</f>
        <v/>
      </c>
    </row>
    <row r="1421">
      <c r="A1421" t="inlineStr">
        <is>
          <t>TQRMNOP107480</t>
        </is>
      </c>
      <c r="B1421" t="n">
        <v>2025</v>
      </c>
      <c r="C1421" t="n">
        <v>1</v>
      </c>
      <c r="D1421" t="n">
        <v>1</v>
      </c>
      <c r="E1421" t="inlineStr">
        <is>
          <t>S</t>
        </is>
      </c>
      <c r="F1421" t="n">
        <v>33</v>
      </c>
      <c r="G1421" t="n">
        <v>343</v>
      </c>
      <c r="H1421" t="n">
        <v>3</v>
      </c>
      <c r="I1421" t="n">
        <v>2</v>
      </c>
      <c r="J1421" t="n">
        <v>24</v>
      </c>
      <c r="K1421" t="n">
        <v>2</v>
      </c>
      <c r="L1421" t="n">
        <v>3</v>
      </c>
      <c r="M1421" t="n">
        <v>3</v>
      </c>
      <c r="R1421" s="15" t="n">
        <v>0</v>
      </c>
      <c r="S1421" s="15" t="n">
        <v>0</v>
      </c>
      <c r="T1421" s="15" t="n">
        <v>0</v>
      </c>
      <c r="U1421" s="15" t="n">
        <v>136800</v>
      </c>
      <c r="V1421">
        <f>IFERROR(VLOOKUP(D1421,Tablas_Equivalencia!$A$3:$B$8,2,FALSE),"Sin dato")</f>
        <v/>
      </c>
      <c r="W1421">
        <f>IFERROR(VLOOKUP(L1421,Tablas_Equivalencia!$D$3:$E$9,2,FALSE),"Sin dato")</f>
        <v/>
      </c>
      <c r="X1421">
        <f>IF(I1421=1,"Varón","Mujer")</f>
        <v/>
      </c>
      <c r="Y1421">
        <f>IFERROR(VLOOKUP(M1421,Tablas_Equivalencia!$G$3:$H$6,2,FALSE),"Sin dato")</f>
        <v/>
      </c>
      <c r="Z1421">
        <f>IF(J1421&lt;=24,"18-24","25-29")</f>
        <v/>
      </c>
      <c r="AA1421">
        <f>IF(M1421&lt;&gt;1,"",IF(P1421=2,1,0))</f>
        <v/>
      </c>
      <c r="AB1421">
        <f>IF(M1421&lt;&gt;1,"",IF(O1421&gt;=2,1,0))</f>
        <v/>
      </c>
      <c r="AC1421">
        <f>IF(M1421&lt;&gt;1,"",IF(OR(Q1421=999,Q1421=""),"",IF(OR(Q1421&lt;35,Q1421&gt;48),1,0)))</f>
        <v/>
      </c>
      <c r="AD1421">
        <f>IF(COUNT(AA1421:AC1421)&lt;3,"",SUM(AA1421:AC1421))</f>
        <v/>
      </c>
      <c r="AE1421">
        <f>IF(L1421&gt;=4,2,IF(L1421&gt;=2,1,0))</f>
        <v/>
      </c>
      <c r="AF1421">
        <f>IF(L1421&gt;=5,1,0)</f>
        <v/>
      </c>
      <c r="AG1421">
        <f>AE1421+AF1421</f>
        <v/>
      </c>
      <c r="AH1421" s="15">
        <f>IF(M1421&lt;&gt;1,"",IF(OR(R1421=-9,R1421=""),"",R1421))</f>
        <v/>
      </c>
      <c r="AI1421">
        <f>IF(M1421&lt;&gt;1,"",IF(OR(Q1421=999,Q1421=""),"",Q1421))</f>
        <v/>
      </c>
    </row>
    <row r="1422">
      <c r="A1422" t="inlineStr">
        <is>
          <t>TQRMNOP107482</t>
        </is>
      </c>
      <c r="B1422" t="n">
        <v>2025</v>
      </c>
      <c r="C1422" t="n">
        <v>1</v>
      </c>
      <c r="D1422" t="n">
        <v>1</v>
      </c>
      <c r="E1422" t="inlineStr">
        <is>
          <t>S</t>
        </is>
      </c>
      <c r="F1422" t="n">
        <v>33</v>
      </c>
      <c r="G1422" t="n">
        <v>923</v>
      </c>
      <c r="H1422" t="n">
        <v>2</v>
      </c>
      <c r="I1422" t="n">
        <v>2</v>
      </c>
      <c r="J1422" t="n">
        <v>25</v>
      </c>
      <c r="K1422" t="n">
        <v>2</v>
      </c>
      <c r="L1422" t="n">
        <v>6</v>
      </c>
      <c r="M1422" t="n">
        <v>1</v>
      </c>
      <c r="N1422" t="n">
        <v>4</v>
      </c>
      <c r="O1422" t="n">
        <v>2</v>
      </c>
      <c r="P1422" t="n">
        <v>2</v>
      </c>
      <c r="Q1422" t="n">
        <v>41</v>
      </c>
      <c r="R1422" s="15" t="n">
        <v>625000</v>
      </c>
      <c r="S1422" s="15" t="n">
        <v>0</v>
      </c>
      <c r="T1422" s="15" t="n">
        <v>625000</v>
      </c>
      <c r="U1422" s="15" t="n">
        <v>127000</v>
      </c>
      <c r="V1422">
        <f>IFERROR(VLOOKUP(D1422,Tablas_Equivalencia!$A$3:$B$8,2,FALSE),"Sin dato")</f>
        <v/>
      </c>
      <c r="W1422">
        <f>IFERROR(VLOOKUP(L1422,Tablas_Equivalencia!$D$3:$E$9,2,FALSE),"Sin dato")</f>
        <v/>
      </c>
      <c r="X1422">
        <f>IF(I1422=1,"Varón","Mujer")</f>
        <v/>
      </c>
      <c r="Y1422">
        <f>IFERROR(VLOOKUP(M1422,Tablas_Equivalencia!$G$3:$H$6,2,FALSE),"Sin dato")</f>
        <v/>
      </c>
      <c r="Z1422">
        <f>IF(J1422&lt;=24,"18-24","25-29")</f>
        <v/>
      </c>
      <c r="AA1422">
        <f>IF(M1422&lt;&gt;1,"",IF(P1422=2,1,0))</f>
        <v/>
      </c>
      <c r="AB1422">
        <f>IF(M1422&lt;&gt;1,"",IF(O1422&gt;=2,1,0))</f>
        <v/>
      </c>
      <c r="AC1422">
        <f>IF(M1422&lt;&gt;1,"",IF(OR(Q1422=999,Q1422=""),"",IF(OR(Q1422&lt;35,Q1422&gt;48),1,0)))</f>
        <v/>
      </c>
      <c r="AD1422">
        <f>IF(COUNT(AA1422:AC1422)&lt;3,"",SUM(AA1422:AC1422))</f>
        <v/>
      </c>
      <c r="AE1422">
        <f>IF(L1422&gt;=4,2,IF(L1422&gt;=2,1,0))</f>
        <v/>
      </c>
      <c r="AF1422">
        <f>IF(L1422&gt;=5,1,0)</f>
        <v/>
      </c>
      <c r="AG1422">
        <f>AE1422+AF1422</f>
        <v/>
      </c>
      <c r="AH1422" s="15">
        <f>IF(M1422&lt;&gt;1,"",IF(OR(R1422=-9,R1422=""),"",R1422))</f>
        <v/>
      </c>
      <c r="AI1422">
        <f>IF(M1422&lt;&gt;1,"",IF(OR(Q1422=999,Q1422=""),"",Q1422))</f>
        <v/>
      </c>
    </row>
    <row r="1423">
      <c r="A1423" t="inlineStr">
        <is>
          <t>TQRMNOP107484</t>
        </is>
      </c>
      <c r="B1423" t="n">
        <v>2025</v>
      </c>
      <c r="C1423" t="n">
        <v>1</v>
      </c>
      <c r="D1423" t="n">
        <v>40</v>
      </c>
      <c r="E1423" t="inlineStr">
        <is>
          <t>N</t>
        </is>
      </c>
      <c r="F1423" t="n">
        <v>9</v>
      </c>
      <c r="G1423" t="n">
        <v>809</v>
      </c>
      <c r="H1423" t="n">
        <v>2</v>
      </c>
      <c r="I1423" t="n">
        <v>1</v>
      </c>
      <c r="J1423" t="n">
        <v>23</v>
      </c>
      <c r="K1423" t="n">
        <v>2</v>
      </c>
      <c r="L1423" t="n">
        <v>1</v>
      </c>
      <c r="M1423" t="n">
        <v>3</v>
      </c>
      <c r="R1423" s="15" t="n">
        <v>0</v>
      </c>
      <c r="S1423" s="15" t="n">
        <v>137000</v>
      </c>
      <c r="T1423" s="15" t="n">
        <v>137000</v>
      </c>
      <c r="U1423" s="15" t="n">
        <v>254600</v>
      </c>
      <c r="V1423">
        <f>IFERROR(VLOOKUP(D1423,Tablas_Equivalencia!$A$3:$B$8,2,FALSE),"Sin dato")</f>
        <v/>
      </c>
      <c r="W1423">
        <f>IFERROR(VLOOKUP(L1423,Tablas_Equivalencia!$D$3:$E$9,2,FALSE),"Sin dato")</f>
        <v/>
      </c>
      <c r="X1423">
        <f>IF(I1423=1,"Varón","Mujer")</f>
        <v/>
      </c>
      <c r="Y1423">
        <f>IFERROR(VLOOKUP(M1423,Tablas_Equivalencia!$G$3:$H$6,2,FALSE),"Sin dato")</f>
        <v/>
      </c>
      <c r="Z1423">
        <f>IF(J1423&lt;=24,"18-24","25-29")</f>
        <v/>
      </c>
      <c r="AA1423">
        <f>IF(M1423&lt;&gt;1,"",IF(P1423=2,1,0))</f>
        <v/>
      </c>
      <c r="AB1423">
        <f>IF(M1423&lt;&gt;1,"",IF(O1423&gt;=2,1,0))</f>
        <v/>
      </c>
      <c r="AC1423">
        <f>IF(M1423&lt;&gt;1,"",IF(OR(Q1423=999,Q1423=""),"",IF(OR(Q1423&lt;35,Q1423&gt;48),1,0)))</f>
        <v/>
      </c>
      <c r="AD1423">
        <f>IF(COUNT(AA1423:AC1423)&lt;3,"",SUM(AA1423:AC1423))</f>
        <v/>
      </c>
      <c r="AE1423">
        <f>IF(L1423&gt;=4,2,IF(L1423&gt;=2,1,0))</f>
        <v/>
      </c>
      <c r="AF1423">
        <f>IF(L1423&gt;=5,1,0)</f>
        <v/>
      </c>
      <c r="AG1423">
        <f>AE1423+AF1423</f>
        <v/>
      </c>
      <c r="AH1423" s="15">
        <f>IF(M1423&lt;&gt;1,"",IF(OR(R1423=-9,R1423=""),"",R1423))</f>
        <v/>
      </c>
      <c r="AI1423">
        <f>IF(M1423&lt;&gt;1,"",IF(OR(Q1423=999,Q1423=""),"",Q1423))</f>
        <v/>
      </c>
    </row>
    <row r="1424">
      <c r="A1424" t="inlineStr">
        <is>
          <t>TQRMNOP107485</t>
        </is>
      </c>
      <c r="B1424" t="n">
        <v>2025</v>
      </c>
      <c r="C1424" t="n">
        <v>1</v>
      </c>
      <c r="D1424" t="n">
        <v>43</v>
      </c>
      <c r="E1424" t="inlineStr">
        <is>
          <t>N</t>
        </is>
      </c>
      <c r="F1424" t="n">
        <v>38</v>
      </c>
      <c r="G1424" t="n">
        <v>810</v>
      </c>
      <c r="H1424" t="n">
        <v>2</v>
      </c>
      <c r="I1424" t="n">
        <v>2</v>
      </c>
      <c r="J1424" t="n">
        <v>18</v>
      </c>
      <c r="K1424" t="n">
        <v>2</v>
      </c>
      <c r="L1424" t="n">
        <v>3</v>
      </c>
      <c r="M1424" t="n">
        <v>1</v>
      </c>
      <c r="N1424" t="n">
        <v>2</v>
      </c>
      <c r="O1424" t="n">
        <v>1</v>
      </c>
      <c r="P1424" t="n">
        <v>2</v>
      </c>
      <c r="Q1424" t="n">
        <v>39</v>
      </c>
      <c r="R1424" s="15" t="n">
        <v>-9</v>
      </c>
      <c r="S1424" s="15" t="n">
        <v>0</v>
      </c>
      <c r="T1424" s="15" t="n">
        <v>0</v>
      </c>
      <c r="U1424" s="15" t="n">
        <v>171300</v>
      </c>
      <c r="V1424">
        <f>IFERROR(VLOOKUP(D1424,Tablas_Equivalencia!$A$3:$B$8,2,FALSE),"Sin dato")</f>
        <v/>
      </c>
      <c r="W1424">
        <f>IFERROR(VLOOKUP(L1424,Tablas_Equivalencia!$D$3:$E$9,2,FALSE),"Sin dato")</f>
        <v/>
      </c>
      <c r="X1424">
        <f>IF(I1424=1,"Varón","Mujer")</f>
        <v/>
      </c>
      <c r="Y1424">
        <f>IFERROR(VLOOKUP(M1424,Tablas_Equivalencia!$G$3:$H$6,2,FALSE),"Sin dato")</f>
        <v/>
      </c>
      <c r="Z1424">
        <f>IF(J1424&lt;=24,"18-24","25-29")</f>
        <v/>
      </c>
      <c r="AA1424">
        <f>IF(M1424&lt;&gt;1,"",IF(P1424=2,1,0))</f>
        <v/>
      </c>
      <c r="AB1424">
        <f>IF(M1424&lt;&gt;1,"",IF(O1424&gt;=2,1,0))</f>
        <v/>
      </c>
      <c r="AC1424">
        <f>IF(M1424&lt;&gt;1,"",IF(OR(Q1424=999,Q1424=""),"",IF(OR(Q1424&lt;35,Q1424&gt;48),1,0)))</f>
        <v/>
      </c>
      <c r="AD1424">
        <f>IF(COUNT(AA1424:AC1424)&lt;3,"",SUM(AA1424:AC1424))</f>
        <v/>
      </c>
      <c r="AE1424">
        <f>IF(L1424&gt;=4,2,IF(L1424&gt;=2,1,0))</f>
        <v/>
      </c>
      <c r="AF1424">
        <f>IF(L1424&gt;=5,1,0)</f>
        <v/>
      </c>
      <c r="AG1424">
        <f>AE1424+AF1424</f>
        <v/>
      </c>
      <c r="AH1424" s="15">
        <f>IF(M1424&lt;&gt;1,"",IF(OR(R1424=-9,R1424=""),"",R1424))</f>
        <v/>
      </c>
      <c r="AI1424">
        <f>IF(M1424&lt;&gt;1,"",IF(OR(Q1424=999,Q1424=""),"",Q1424))</f>
        <v/>
      </c>
    </row>
    <row r="1425">
      <c r="A1425" t="inlineStr">
        <is>
          <t>TQRMNOP107493</t>
        </is>
      </c>
      <c r="B1425" t="n">
        <v>2025</v>
      </c>
      <c r="C1425" t="n">
        <v>1</v>
      </c>
      <c r="D1425" t="n">
        <v>42</v>
      </c>
      <c r="E1425" t="inlineStr">
        <is>
          <t>S</t>
        </is>
      </c>
      <c r="F1425" t="n">
        <v>10</v>
      </c>
      <c r="G1425" t="n">
        <v>1811</v>
      </c>
      <c r="H1425" t="n">
        <v>1</v>
      </c>
      <c r="I1425" t="n">
        <v>1</v>
      </c>
      <c r="J1425" t="n">
        <v>21</v>
      </c>
      <c r="K1425" t="n">
        <v>2</v>
      </c>
      <c r="L1425" t="n">
        <v>2</v>
      </c>
      <c r="M1425" t="n">
        <v>3</v>
      </c>
      <c r="R1425" s="15" t="n">
        <v>0</v>
      </c>
      <c r="S1425" s="15" t="n">
        <v>0</v>
      </c>
      <c r="T1425" s="15" t="n">
        <v>0</v>
      </c>
      <c r="U1425" s="15" t="n">
        <v>221800</v>
      </c>
      <c r="V1425">
        <f>IFERROR(VLOOKUP(D1425,Tablas_Equivalencia!$A$3:$B$8,2,FALSE),"Sin dato")</f>
        <v/>
      </c>
      <c r="W1425">
        <f>IFERROR(VLOOKUP(L1425,Tablas_Equivalencia!$D$3:$E$9,2,FALSE),"Sin dato")</f>
        <v/>
      </c>
      <c r="X1425">
        <f>IF(I1425=1,"Varón","Mujer")</f>
        <v/>
      </c>
      <c r="Y1425">
        <f>IFERROR(VLOOKUP(M1425,Tablas_Equivalencia!$G$3:$H$6,2,FALSE),"Sin dato")</f>
        <v/>
      </c>
      <c r="Z1425">
        <f>IF(J1425&lt;=24,"18-24","25-29")</f>
        <v/>
      </c>
      <c r="AA1425">
        <f>IF(M1425&lt;&gt;1,"",IF(P1425=2,1,0))</f>
        <v/>
      </c>
      <c r="AB1425">
        <f>IF(M1425&lt;&gt;1,"",IF(O1425&gt;=2,1,0))</f>
        <v/>
      </c>
      <c r="AC1425">
        <f>IF(M1425&lt;&gt;1,"",IF(OR(Q1425=999,Q1425=""),"",IF(OR(Q1425&lt;35,Q1425&gt;48),1,0)))</f>
        <v/>
      </c>
      <c r="AD1425">
        <f>IF(COUNT(AA1425:AC1425)&lt;3,"",SUM(AA1425:AC1425))</f>
        <v/>
      </c>
      <c r="AE1425">
        <f>IF(L1425&gt;=4,2,IF(L1425&gt;=2,1,0))</f>
        <v/>
      </c>
      <c r="AF1425">
        <f>IF(L1425&gt;=5,1,0)</f>
        <v/>
      </c>
      <c r="AG1425">
        <f>AE1425+AF1425</f>
        <v/>
      </c>
      <c r="AH1425" s="15">
        <f>IF(M1425&lt;&gt;1,"",IF(OR(R1425=-9,R1425=""),"",R1425))</f>
        <v/>
      </c>
      <c r="AI1425">
        <f>IF(M1425&lt;&gt;1,"",IF(OR(Q1425=999,Q1425=""),"",Q1425))</f>
        <v/>
      </c>
    </row>
    <row r="1426">
      <c r="A1426" t="inlineStr">
        <is>
          <t>TQRMNOP107497</t>
        </is>
      </c>
      <c r="B1426" t="n">
        <v>2025</v>
      </c>
      <c r="C1426" t="n">
        <v>1</v>
      </c>
      <c r="D1426" t="n">
        <v>43</v>
      </c>
      <c r="E1426" t="inlineStr">
        <is>
          <t>N</t>
        </is>
      </c>
      <c r="F1426" t="n">
        <v>29</v>
      </c>
      <c r="G1426" t="n">
        <v>564</v>
      </c>
      <c r="H1426" t="n">
        <v>10</v>
      </c>
      <c r="I1426" t="n">
        <v>2</v>
      </c>
      <c r="J1426" t="n">
        <v>20</v>
      </c>
      <c r="K1426" t="n">
        <v>1</v>
      </c>
      <c r="L1426" t="n">
        <v>5</v>
      </c>
      <c r="M1426" t="n">
        <v>2</v>
      </c>
      <c r="R1426" s="15" t="n">
        <v>0</v>
      </c>
      <c r="S1426" s="15" t="n">
        <v>0</v>
      </c>
      <c r="T1426" s="15" t="n">
        <v>0</v>
      </c>
      <c r="U1426" s="15" t="n">
        <v>85200</v>
      </c>
      <c r="V1426">
        <f>IFERROR(VLOOKUP(D1426,Tablas_Equivalencia!$A$3:$B$8,2,FALSE),"Sin dato")</f>
        <v/>
      </c>
      <c r="W1426">
        <f>IFERROR(VLOOKUP(L1426,Tablas_Equivalencia!$D$3:$E$9,2,FALSE),"Sin dato")</f>
        <v/>
      </c>
      <c r="X1426">
        <f>IF(I1426=1,"Varón","Mujer")</f>
        <v/>
      </c>
      <c r="Y1426">
        <f>IFERROR(VLOOKUP(M1426,Tablas_Equivalencia!$G$3:$H$6,2,FALSE),"Sin dato")</f>
        <v/>
      </c>
      <c r="Z1426">
        <f>IF(J1426&lt;=24,"18-24","25-29")</f>
        <v/>
      </c>
      <c r="AA1426">
        <f>IF(M1426&lt;&gt;1,"",IF(P1426=2,1,0))</f>
        <v/>
      </c>
      <c r="AB1426">
        <f>IF(M1426&lt;&gt;1,"",IF(O1426&gt;=2,1,0))</f>
        <v/>
      </c>
      <c r="AC1426">
        <f>IF(M1426&lt;&gt;1,"",IF(OR(Q1426=999,Q1426=""),"",IF(OR(Q1426&lt;35,Q1426&gt;48),1,0)))</f>
        <v/>
      </c>
      <c r="AD1426">
        <f>IF(COUNT(AA1426:AC1426)&lt;3,"",SUM(AA1426:AC1426))</f>
        <v/>
      </c>
      <c r="AE1426">
        <f>IF(L1426&gt;=4,2,IF(L1426&gt;=2,1,0))</f>
        <v/>
      </c>
      <c r="AF1426">
        <f>IF(L1426&gt;=5,1,0)</f>
        <v/>
      </c>
      <c r="AG1426">
        <f>AE1426+AF1426</f>
        <v/>
      </c>
      <c r="AH1426" s="15">
        <f>IF(M1426&lt;&gt;1,"",IF(OR(R1426=-9,R1426=""),"",R1426))</f>
        <v/>
      </c>
      <c r="AI1426">
        <f>IF(M1426&lt;&gt;1,"",IF(OR(Q1426=999,Q1426=""),"",Q1426))</f>
        <v/>
      </c>
    </row>
    <row r="1427">
      <c r="A1427" t="inlineStr">
        <is>
          <t>TQRMNOP107498</t>
        </is>
      </c>
      <c r="B1427" t="n">
        <v>2025</v>
      </c>
      <c r="C1427" t="n">
        <v>1</v>
      </c>
      <c r="D1427" t="n">
        <v>40</v>
      </c>
      <c r="E1427" t="inlineStr">
        <is>
          <t>N</t>
        </is>
      </c>
      <c r="F1427" t="n">
        <v>22</v>
      </c>
      <c r="G1427" t="n">
        <v>751</v>
      </c>
      <c r="H1427" t="n">
        <v>3</v>
      </c>
      <c r="I1427" t="n">
        <v>2</v>
      </c>
      <c r="J1427" t="n">
        <v>21</v>
      </c>
      <c r="K1427" t="n">
        <v>1</v>
      </c>
      <c r="L1427" t="n">
        <v>4</v>
      </c>
      <c r="M1427" t="n">
        <v>1</v>
      </c>
      <c r="N1427" t="n">
        <v>3</v>
      </c>
      <c r="O1427" t="n">
        <v>1</v>
      </c>
      <c r="P1427" t="n">
        <v>2</v>
      </c>
      <c r="Q1427" t="n">
        <v>999</v>
      </c>
      <c r="R1427" s="15" t="n">
        <v>322000</v>
      </c>
      <c r="S1427" s="15" t="n">
        <v>0</v>
      </c>
      <c r="T1427" s="15" t="n">
        <v>322000</v>
      </c>
      <c r="U1427" s="15" t="n">
        <v>89000</v>
      </c>
      <c r="V1427">
        <f>IFERROR(VLOOKUP(D1427,Tablas_Equivalencia!$A$3:$B$8,2,FALSE),"Sin dato")</f>
        <v/>
      </c>
      <c r="W1427">
        <f>IFERROR(VLOOKUP(L1427,Tablas_Equivalencia!$D$3:$E$9,2,FALSE),"Sin dato")</f>
        <v/>
      </c>
      <c r="X1427">
        <f>IF(I1427=1,"Varón","Mujer")</f>
        <v/>
      </c>
      <c r="Y1427">
        <f>IFERROR(VLOOKUP(M1427,Tablas_Equivalencia!$G$3:$H$6,2,FALSE),"Sin dato")</f>
        <v/>
      </c>
      <c r="Z1427">
        <f>IF(J1427&lt;=24,"18-24","25-29")</f>
        <v/>
      </c>
      <c r="AA1427">
        <f>IF(M1427&lt;&gt;1,"",IF(P1427=2,1,0))</f>
        <v/>
      </c>
      <c r="AB1427">
        <f>IF(M1427&lt;&gt;1,"",IF(O1427&gt;=2,1,0))</f>
        <v/>
      </c>
      <c r="AC1427">
        <f>IF(M1427&lt;&gt;1,"",IF(OR(Q1427=999,Q1427=""),"",IF(OR(Q1427&lt;35,Q1427&gt;48),1,0)))</f>
        <v/>
      </c>
      <c r="AD1427">
        <f>IF(COUNT(AA1427:AC1427)&lt;3,"",SUM(AA1427:AC1427))</f>
        <v/>
      </c>
      <c r="AE1427">
        <f>IF(L1427&gt;=4,2,IF(L1427&gt;=2,1,0))</f>
        <v/>
      </c>
      <c r="AF1427">
        <f>IF(L1427&gt;=5,1,0)</f>
        <v/>
      </c>
      <c r="AG1427">
        <f>AE1427+AF1427</f>
        <v/>
      </c>
      <c r="AH1427" s="15">
        <f>IF(M1427&lt;&gt;1,"",IF(OR(R1427=-9,R1427=""),"",R1427))</f>
        <v/>
      </c>
      <c r="AI1427">
        <f>IF(M1427&lt;&gt;1,"",IF(OR(Q1427=999,Q1427=""),"",Q1427))</f>
        <v/>
      </c>
    </row>
    <row r="1428">
      <c r="A1428" t="inlineStr">
        <is>
          <t>TQRMNOP107504</t>
        </is>
      </c>
      <c r="B1428" t="n">
        <v>2025</v>
      </c>
      <c r="C1428" t="n">
        <v>1</v>
      </c>
      <c r="D1428" t="n">
        <v>41</v>
      </c>
      <c r="E1428" t="inlineStr">
        <is>
          <t>N</t>
        </is>
      </c>
      <c r="F1428" t="n">
        <v>12</v>
      </c>
      <c r="G1428" t="n">
        <v>864</v>
      </c>
      <c r="H1428" t="n">
        <v>2</v>
      </c>
      <c r="I1428" t="n">
        <v>2</v>
      </c>
      <c r="J1428" t="n">
        <v>18</v>
      </c>
      <c r="K1428" t="n">
        <v>1</v>
      </c>
      <c r="L1428" t="n">
        <v>5</v>
      </c>
      <c r="M1428" t="n">
        <v>3</v>
      </c>
      <c r="R1428" s="15" t="n">
        <v>0</v>
      </c>
      <c r="S1428" s="15" t="n">
        <v>0</v>
      </c>
      <c r="T1428" s="15" t="n">
        <v>0</v>
      </c>
      <c r="U1428" s="15" t="n">
        <v>153100</v>
      </c>
      <c r="V1428">
        <f>IFERROR(VLOOKUP(D1428,Tablas_Equivalencia!$A$3:$B$8,2,FALSE),"Sin dato")</f>
        <v/>
      </c>
      <c r="W1428">
        <f>IFERROR(VLOOKUP(L1428,Tablas_Equivalencia!$D$3:$E$9,2,FALSE),"Sin dato")</f>
        <v/>
      </c>
      <c r="X1428">
        <f>IF(I1428=1,"Varón","Mujer")</f>
        <v/>
      </c>
      <c r="Y1428">
        <f>IFERROR(VLOOKUP(M1428,Tablas_Equivalencia!$G$3:$H$6,2,FALSE),"Sin dato")</f>
        <v/>
      </c>
      <c r="Z1428">
        <f>IF(J1428&lt;=24,"18-24","25-29")</f>
        <v/>
      </c>
      <c r="AA1428">
        <f>IF(M1428&lt;&gt;1,"",IF(P1428=2,1,0))</f>
        <v/>
      </c>
      <c r="AB1428">
        <f>IF(M1428&lt;&gt;1,"",IF(O1428&gt;=2,1,0))</f>
        <v/>
      </c>
      <c r="AC1428">
        <f>IF(M1428&lt;&gt;1,"",IF(OR(Q1428=999,Q1428=""),"",IF(OR(Q1428&lt;35,Q1428&gt;48),1,0)))</f>
        <v/>
      </c>
      <c r="AD1428">
        <f>IF(COUNT(AA1428:AC1428)&lt;3,"",SUM(AA1428:AC1428))</f>
        <v/>
      </c>
      <c r="AE1428">
        <f>IF(L1428&gt;=4,2,IF(L1428&gt;=2,1,0))</f>
        <v/>
      </c>
      <c r="AF1428">
        <f>IF(L1428&gt;=5,1,0)</f>
        <v/>
      </c>
      <c r="AG1428">
        <f>AE1428+AF1428</f>
        <v/>
      </c>
      <c r="AH1428" s="15">
        <f>IF(M1428&lt;&gt;1,"",IF(OR(R1428=-9,R1428=""),"",R1428))</f>
        <v/>
      </c>
      <c r="AI1428">
        <f>IF(M1428&lt;&gt;1,"",IF(OR(Q1428=999,Q1428=""),"",Q1428))</f>
        <v/>
      </c>
    </row>
    <row r="1429">
      <c r="A1429" t="inlineStr">
        <is>
          <t>TQRMNOP107511</t>
        </is>
      </c>
      <c r="B1429" t="n">
        <v>2025</v>
      </c>
      <c r="C1429" t="n">
        <v>1</v>
      </c>
      <c r="D1429" t="n">
        <v>40</v>
      </c>
      <c r="E1429" t="inlineStr">
        <is>
          <t>S</t>
        </is>
      </c>
      <c r="F1429" t="n">
        <v>7</v>
      </c>
      <c r="G1429" t="n">
        <v>2005</v>
      </c>
      <c r="H1429" t="n">
        <v>3</v>
      </c>
      <c r="I1429" t="n">
        <v>2</v>
      </c>
      <c r="J1429" t="n">
        <v>20</v>
      </c>
      <c r="K1429" t="n">
        <v>2</v>
      </c>
      <c r="L1429" t="n">
        <v>3</v>
      </c>
      <c r="M1429" t="n">
        <v>3</v>
      </c>
      <c r="R1429" s="15" t="n">
        <v>0</v>
      </c>
      <c r="S1429" s="15" t="n">
        <v>0</v>
      </c>
      <c r="T1429" s="15" t="n">
        <v>0</v>
      </c>
      <c r="U1429" s="15" t="n">
        <v>139900</v>
      </c>
      <c r="V1429">
        <f>IFERROR(VLOOKUP(D1429,Tablas_Equivalencia!$A$3:$B$8,2,FALSE),"Sin dato")</f>
        <v/>
      </c>
      <c r="W1429">
        <f>IFERROR(VLOOKUP(L1429,Tablas_Equivalencia!$D$3:$E$9,2,FALSE),"Sin dato")</f>
        <v/>
      </c>
      <c r="X1429">
        <f>IF(I1429=1,"Varón","Mujer")</f>
        <v/>
      </c>
      <c r="Y1429">
        <f>IFERROR(VLOOKUP(M1429,Tablas_Equivalencia!$G$3:$H$6,2,FALSE),"Sin dato")</f>
        <v/>
      </c>
      <c r="Z1429">
        <f>IF(J1429&lt;=24,"18-24","25-29")</f>
        <v/>
      </c>
      <c r="AA1429">
        <f>IF(M1429&lt;&gt;1,"",IF(P1429=2,1,0))</f>
        <v/>
      </c>
      <c r="AB1429">
        <f>IF(M1429&lt;&gt;1,"",IF(O1429&gt;=2,1,0))</f>
        <v/>
      </c>
      <c r="AC1429">
        <f>IF(M1429&lt;&gt;1,"",IF(OR(Q1429=999,Q1429=""),"",IF(OR(Q1429&lt;35,Q1429&gt;48),1,0)))</f>
        <v/>
      </c>
      <c r="AD1429">
        <f>IF(COUNT(AA1429:AC1429)&lt;3,"",SUM(AA1429:AC1429))</f>
        <v/>
      </c>
      <c r="AE1429">
        <f>IF(L1429&gt;=4,2,IF(L1429&gt;=2,1,0))</f>
        <v/>
      </c>
      <c r="AF1429">
        <f>IF(L1429&gt;=5,1,0)</f>
        <v/>
      </c>
      <c r="AG1429">
        <f>AE1429+AF1429</f>
        <v/>
      </c>
      <c r="AH1429" s="15">
        <f>IF(M1429&lt;&gt;1,"",IF(OR(R1429=-9,R1429=""),"",R1429))</f>
        <v/>
      </c>
      <c r="AI1429">
        <f>IF(M1429&lt;&gt;1,"",IF(OR(Q1429=999,Q1429=""),"",Q1429))</f>
        <v/>
      </c>
    </row>
    <row r="1430">
      <c r="A1430" t="inlineStr">
        <is>
          <t>TQRMNOP107522</t>
        </is>
      </c>
      <c r="B1430" t="n">
        <v>2025</v>
      </c>
      <c r="C1430" t="n">
        <v>1</v>
      </c>
      <c r="D1430" t="n">
        <v>44</v>
      </c>
      <c r="E1430" t="inlineStr">
        <is>
          <t>N</t>
        </is>
      </c>
      <c r="F1430" t="n">
        <v>5</v>
      </c>
      <c r="G1430" t="n">
        <v>1547</v>
      </c>
      <c r="H1430" t="n">
        <v>3</v>
      </c>
      <c r="I1430" t="n">
        <v>1</v>
      </c>
      <c r="J1430" t="n">
        <v>21</v>
      </c>
      <c r="K1430" t="n">
        <v>2</v>
      </c>
      <c r="L1430" t="n">
        <v>2</v>
      </c>
      <c r="M1430" t="n">
        <v>2</v>
      </c>
      <c r="R1430" s="15" t="n">
        <v>0</v>
      </c>
      <c r="S1430" s="15" t="n">
        <v>0</v>
      </c>
      <c r="T1430" s="15" t="n">
        <v>0</v>
      </c>
      <c r="U1430" s="15" t="n">
        <v>111700</v>
      </c>
      <c r="V1430">
        <f>IFERROR(VLOOKUP(D1430,Tablas_Equivalencia!$A$3:$B$8,2,FALSE),"Sin dato")</f>
        <v/>
      </c>
      <c r="W1430">
        <f>IFERROR(VLOOKUP(L1430,Tablas_Equivalencia!$D$3:$E$9,2,FALSE),"Sin dato")</f>
        <v/>
      </c>
      <c r="X1430">
        <f>IF(I1430=1,"Varón","Mujer")</f>
        <v/>
      </c>
      <c r="Y1430">
        <f>IFERROR(VLOOKUP(M1430,Tablas_Equivalencia!$G$3:$H$6,2,FALSE),"Sin dato")</f>
        <v/>
      </c>
      <c r="Z1430">
        <f>IF(J1430&lt;=24,"18-24","25-29")</f>
        <v/>
      </c>
      <c r="AA1430">
        <f>IF(M1430&lt;&gt;1,"",IF(P1430=2,1,0))</f>
        <v/>
      </c>
      <c r="AB1430">
        <f>IF(M1430&lt;&gt;1,"",IF(O1430&gt;=2,1,0))</f>
        <v/>
      </c>
      <c r="AC1430">
        <f>IF(M1430&lt;&gt;1,"",IF(OR(Q1430=999,Q1430=""),"",IF(OR(Q1430&lt;35,Q1430&gt;48),1,0)))</f>
        <v/>
      </c>
      <c r="AD1430">
        <f>IF(COUNT(AA1430:AC1430)&lt;3,"",SUM(AA1430:AC1430))</f>
        <v/>
      </c>
      <c r="AE1430">
        <f>IF(L1430&gt;=4,2,IF(L1430&gt;=2,1,0))</f>
        <v/>
      </c>
      <c r="AF1430">
        <f>IF(L1430&gt;=5,1,0)</f>
        <v/>
      </c>
      <c r="AG1430">
        <f>AE1430+AF1430</f>
        <v/>
      </c>
      <c r="AH1430" s="15">
        <f>IF(M1430&lt;&gt;1,"",IF(OR(R1430=-9,R1430=""),"",R1430))</f>
        <v/>
      </c>
      <c r="AI1430">
        <f>IF(M1430&lt;&gt;1,"",IF(OR(Q1430=999,Q1430=""),"",Q1430))</f>
        <v/>
      </c>
    </row>
    <row r="1431">
      <c r="A1431" t="inlineStr">
        <is>
          <t>TQRMNOP107523</t>
        </is>
      </c>
      <c r="B1431" t="n">
        <v>2025</v>
      </c>
      <c r="C1431" t="n">
        <v>1</v>
      </c>
      <c r="D1431" t="n">
        <v>44</v>
      </c>
      <c r="E1431" t="inlineStr">
        <is>
          <t>N</t>
        </is>
      </c>
      <c r="F1431" t="n">
        <v>4</v>
      </c>
      <c r="G1431" t="n">
        <v>1809</v>
      </c>
      <c r="H1431" t="n">
        <v>3</v>
      </c>
      <c r="I1431" t="n">
        <v>1</v>
      </c>
      <c r="J1431" t="n">
        <v>26</v>
      </c>
      <c r="K1431" t="n">
        <v>2</v>
      </c>
      <c r="L1431" t="n">
        <v>6</v>
      </c>
      <c r="M1431" t="n">
        <v>1</v>
      </c>
      <c r="N1431" t="n">
        <v>2</v>
      </c>
      <c r="O1431" t="n">
        <v>1</v>
      </c>
      <c r="P1431" t="n">
        <v>1</v>
      </c>
      <c r="Q1431" t="n">
        <v>50</v>
      </c>
      <c r="R1431" s="15" t="n">
        <v>1505000</v>
      </c>
      <c r="S1431" s="15" t="n">
        <v>0</v>
      </c>
      <c r="T1431" s="15" t="n">
        <v>1505000</v>
      </c>
      <c r="U1431" s="15" t="n">
        <v>157300</v>
      </c>
      <c r="V1431">
        <f>IFERROR(VLOOKUP(D1431,Tablas_Equivalencia!$A$3:$B$8,2,FALSE),"Sin dato")</f>
        <v/>
      </c>
      <c r="W1431">
        <f>IFERROR(VLOOKUP(L1431,Tablas_Equivalencia!$D$3:$E$9,2,FALSE),"Sin dato")</f>
        <v/>
      </c>
      <c r="X1431">
        <f>IF(I1431=1,"Varón","Mujer")</f>
        <v/>
      </c>
      <c r="Y1431">
        <f>IFERROR(VLOOKUP(M1431,Tablas_Equivalencia!$G$3:$H$6,2,FALSE),"Sin dato")</f>
        <v/>
      </c>
      <c r="Z1431">
        <f>IF(J1431&lt;=24,"18-24","25-29")</f>
        <v/>
      </c>
      <c r="AA1431">
        <f>IF(M1431&lt;&gt;1,"",IF(P1431=2,1,0))</f>
        <v/>
      </c>
      <c r="AB1431">
        <f>IF(M1431&lt;&gt;1,"",IF(O1431&gt;=2,1,0))</f>
        <v/>
      </c>
      <c r="AC1431">
        <f>IF(M1431&lt;&gt;1,"",IF(OR(Q1431=999,Q1431=""),"",IF(OR(Q1431&lt;35,Q1431&gt;48),1,0)))</f>
        <v/>
      </c>
      <c r="AD1431">
        <f>IF(COUNT(AA1431:AC1431)&lt;3,"",SUM(AA1431:AC1431))</f>
        <v/>
      </c>
      <c r="AE1431">
        <f>IF(L1431&gt;=4,2,IF(L1431&gt;=2,1,0))</f>
        <v/>
      </c>
      <c r="AF1431">
        <f>IF(L1431&gt;=5,1,0)</f>
        <v/>
      </c>
      <c r="AG1431">
        <f>AE1431+AF1431</f>
        <v/>
      </c>
      <c r="AH1431" s="15">
        <f>IF(M1431&lt;&gt;1,"",IF(OR(R1431=-9,R1431=""),"",R1431))</f>
        <v/>
      </c>
      <c r="AI1431">
        <f>IF(M1431&lt;&gt;1,"",IF(OR(Q1431=999,Q1431=""),"",Q1431))</f>
        <v/>
      </c>
    </row>
    <row r="1432">
      <c r="A1432" t="inlineStr">
        <is>
          <t>TQRMNOP107525</t>
        </is>
      </c>
      <c r="B1432" t="n">
        <v>2025</v>
      </c>
      <c r="C1432" t="n">
        <v>1</v>
      </c>
      <c r="D1432" t="n">
        <v>41</v>
      </c>
      <c r="E1432" t="inlineStr">
        <is>
          <t>N</t>
        </is>
      </c>
      <c r="F1432" t="n">
        <v>15</v>
      </c>
      <c r="G1432" t="n">
        <v>820</v>
      </c>
      <c r="H1432" t="n">
        <v>2</v>
      </c>
      <c r="I1432" t="n">
        <v>1</v>
      </c>
      <c r="J1432" t="n">
        <v>28</v>
      </c>
      <c r="K1432" t="n">
        <v>1</v>
      </c>
      <c r="L1432" t="n">
        <v>3</v>
      </c>
      <c r="M1432" t="n">
        <v>1</v>
      </c>
      <c r="N1432" t="n">
        <v>3</v>
      </c>
      <c r="O1432" t="n">
        <v>1</v>
      </c>
      <c r="P1432" t="n">
        <v>1</v>
      </c>
      <c r="Q1432" t="n">
        <v>40</v>
      </c>
      <c r="R1432" s="15" t="n">
        <v>389000</v>
      </c>
      <c r="S1432" s="15" t="n">
        <v>0</v>
      </c>
      <c r="T1432" s="15" t="n">
        <v>389000</v>
      </c>
      <c r="U1432" s="15" t="n">
        <v>78100</v>
      </c>
      <c r="V1432">
        <f>IFERROR(VLOOKUP(D1432,Tablas_Equivalencia!$A$3:$B$8,2,FALSE),"Sin dato")</f>
        <v/>
      </c>
      <c r="W1432">
        <f>IFERROR(VLOOKUP(L1432,Tablas_Equivalencia!$D$3:$E$9,2,FALSE),"Sin dato")</f>
        <v/>
      </c>
      <c r="X1432">
        <f>IF(I1432=1,"Varón","Mujer")</f>
        <v/>
      </c>
      <c r="Y1432">
        <f>IFERROR(VLOOKUP(M1432,Tablas_Equivalencia!$G$3:$H$6,2,FALSE),"Sin dato")</f>
        <v/>
      </c>
      <c r="Z1432">
        <f>IF(J1432&lt;=24,"18-24","25-29")</f>
        <v/>
      </c>
      <c r="AA1432">
        <f>IF(M1432&lt;&gt;1,"",IF(P1432=2,1,0))</f>
        <v/>
      </c>
      <c r="AB1432">
        <f>IF(M1432&lt;&gt;1,"",IF(O1432&gt;=2,1,0))</f>
        <v/>
      </c>
      <c r="AC1432">
        <f>IF(M1432&lt;&gt;1,"",IF(OR(Q1432=999,Q1432=""),"",IF(OR(Q1432&lt;35,Q1432&gt;48),1,0)))</f>
        <v/>
      </c>
      <c r="AD1432">
        <f>IF(COUNT(AA1432:AC1432)&lt;3,"",SUM(AA1432:AC1432))</f>
        <v/>
      </c>
      <c r="AE1432">
        <f>IF(L1432&gt;=4,2,IF(L1432&gt;=2,1,0))</f>
        <v/>
      </c>
      <c r="AF1432">
        <f>IF(L1432&gt;=5,1,0)</f>
        <v/>
      </c>
      <c r="AG1432">
        <f>AE1432+AF1432</f>
        <v/>
      </c>
      <c r="AH1432" s="15">
        <f>IF(M1432&lt;&gt;1,"",IF(OR(R1432=-9,R1432=""),"",R1432))</f>
        <v/>
      </c>
      <c r="AI1432">
        <f>IF(M1432&lt;&gt;1,"",IF(OR(Q1432=999,Q1432=""),"",Q1432))</f>
        <v/>
      </c>
    </row>
    <row r="1433">
      <c r="A1433" t="inlineStr">
        <is>
          <t>TQRMNOP107528</t>
        </is>
      </c>
      <c r="B1433" t="n">
        <v>2025</v>
      </c>
      <c r="C1433" t="n">
        <v>1</v>
      </c>
      <c r="D1433" t="n">
        <v>40</v>
      </c>
      <c r="E1433" t="inlineStr">
        <is>
          <t>N</t>
        </is>
      </c>
      <c r="F1433" t="n">
        <v>9</v>
      </c>
      <c r="G1433" t="n">
        <v>927</v>
      </c>
      <c r="H1433" t="n">
        <v>2</v>
      </c>
      <c r="I1433" t="n">
        <v>2</v>
      </c>
      <c r="J1433" t="n">
        <v>22</v>
      </c>
      <c r="K1433" t="n">
        <v>2</v>
      </c>
      <c r="L1433" t="n">
        <v>3</v>
      </c>
      <c r="M1433" t="n">
        <v>1</v>
      </c>
      <c r="N1433" t="n">
        <v>2</v>
      </c>
      <c r="O1433" t="n">
        <v>2</v>
      </c>
      <c r="P1433" t="n">
        <v>2</v>
      </c>
      <c r="Q1433" t="n">
        <v>15</v>
      </c>
      <c r="R1433" s="15" t="n">
        <v>184000</v>
      </c>
      <c r="S1433" s="15" t="n">
        <v>0</v>
      </c>
      <c r="T1433" s="15" t="n">
        <v>184000</v>
      </c>
      <c r="U1433" s="15" t="n">
        <v>465900</v>
      </c>
      <c r="V1433">
        <f>IFERROR(VLOOKUP(D1433,Tablas_Equivalencia!$A$3:$B$8,2,FALSE),"Sin dato")</f>
        <v/>
      </c>
      <c r="W1433">
        <f>IFERROR(VLOOKUP(L1433,Tablas_Equivalencia!$D$3:$E$9,2,FALSE),"Sin dato")</f>
        <v/>
      </c>
      <c r="X1433">
        <f>IF(I1433=1,"Varón","Mujer")</f>
        <v/>
      </c>
      <c r="Y1433">
        <f>IFERROR(VLOOKUP(M1433,Tablas_Equivalencia!$G$3:$H$6,2,FALSE),"Sin dato")</f>
        <v/>
      </c>
      <c r="Z1433">
        <f>IF(J1433&lt;=24,"18-24","25-29")</f>
        <v/>
      </c>
      <c r="AA1433">
        <f>IF(M1433&lt;&gt;1,"",IF(P1433=2,1,0))</f>
        <v/>
      </c>
      <c r="AB1433">
        <f>IF(M1433&lt;&gt;1,"",IF(O1433&gt;=2,1,0))</f>
        <v/>
      </c>
      <c r="AC1433">
        <f>IF(M1433&lt;&gt;1,"",IF(OR(Q1433=999,Q1433=""),"",IF(OR(Q1433&lt;35,Q1433&gt;48),1,0)))</f>
        <v/>
      </c>
      <c r="AD1433">
        <f>IF(COUNT(AA1433:AC1433)&lt;3,"",SUM(AA1433:AC1433))</f>
        <v/>
      </c>
      <c r="AE1433">
        <f>IF(L1433&gt;=4,2,IF(L1433&gt;=2,1,0))</f>
        <v/>
      </c>
      <c r="AF1433">
        <f>IF(L1433&gt;=5,1,0)</f>
        <v/>
      </c>
      <c r="AG1433">
        <f>AE1433+AF1433</f>
        <v/>
      </c>
      <c r="AH1433" s="15">
        <f>IF(M1433&lt;&gt;1,"",IF(OR(R1433=-9,R1433=""),"",R1433))</f>
        <v/>
      </c>
      <c r="AI1433">
        <f>IF(M1433&lt;&gt;1,"",IF(OR(Q1433=999,Q1433=""),"",Q1433))</f>
        <v/>
      </c>
    </row>
    <row r="1434">
      <c r="A1434" t="inlineStr">
        <is>
          <t>TQRMNOP107533</t>
        </is>
      </c>
      <c r="B1434" t="n">
        <v>2025</v>
      </c>
      <c r="C1434" t="n">
        <v>1</v>
      </c>
      <c r="D1434" t="n">
        <v>40</v>
      </c>
      <c r="E1434" t="inlineStr">
        <is>
          <t>N</t>
        </is>
      </c>
      <c r="F1434" t="n">
        <v>22</v>
      </c>
      <c r="G1434" t="n">
        <v>1259</v>
      </c>
      <c r="H1434" t="n">
        <v>3</v>
      </c>
      <c r="I1434" t="n">
        <v>2</v>
      </c>
      <c r="J1434" t="n">
        <v>29</v>
      </c>
      <c r="K1434" t="n">
        <v>2</v>
      </c>
      <c r="L1434" t="n">
        <v>4</v>
      </c>
      <c r="M1434" t="n">
        <v>1</v>
      </c>
      <c r="N1434" t="n">
        <v>3</v>
      </c>
      <c r="O1434" t="n">
        <v>1</v>
      </c>
      <c r="P1434" t="n">
        <v>1</v>
      </c>
      <c r="Q1434" t="n">
        <v>40</v>
      </c>
      <c r="R1434" s="15" t="n">
        <v>-9</v>
      </c>
      <c r="S1434" s="15" t="n">
        <v>0</v>
      </c>
      <c r="T1434" s="15" t="n">
        <v>0</v>
      </c>
      <c r="U1434" s="15" t="n">
        <v>201600</v>
      </c>
      <c r="V1434">
        <f>IFERROR(VLOOKUP(D1434,Tablas_Equivalencia!$A$3:$B$8,2,FALSE),"Sin dato")</f>
        <v/>
      </c>
      <c r="W1434">
        <f>IFERROR(VLOOKUP(L1434,Tablas_Equivalencia!$D$3:$E$9,2,FALSE),"Sin dato")</f>
        <v/>
      </c>
      <c r="X1434">
        <f>IF(I1434=1,"Varón","Mujer")</f>
        <v/>
      </c>
      <c r="Y1434">
        <f>IFERROR(VLOOKUP(M1434,Tablas_Equivalencia!$G$3:$H$6,2,FALSE),"Sin dato")</f>
        <v/>
      </c>
      <c r="Z1434">
        <f>IF(J1434&lt;=24,"18-24","25-29")</f>
        <v/>
      </c>
      <c r="AA1434">
        <f>IF(M1434&lt;&gt;1,"",IF(P1434=2,1,0))</f>
        <v/>
      </c>
      <c r="AB1434">
        <f>IF(M1434&lt;&gt;1,"",IF(O1434&gt;=2,1,0))</f>
        <v/>
      </c>
      <c r="AC1434">
        <f>IF(M1434&lt;&gt;1,"",IF(OR(Q1434=999,Q1434=""),"",IF(OR(Q1434&lt;35,Q1434&gt;48),1,0)))</f>
        <v/>
      </c>
      <c r="AD1434">
        <f>IF(COUNT(AA1434:AC1434)&lt;3,"",SUM(AA1434:AC1434))</f>
        <v/>
      </c>
      <c r="AE1434">
        <f>IF(L1434&gt;=4,2,IF(L1434&gt;=2,1,0))</f>
        <v/>
      </c>
      <c r="AF1434">
        <f>IF(L1434&gt;=5,1,0)</f>
        <v/>
      </c>
      <c r="AG1434">
        <f>AE1434+AF1434</f>
        <v/>
      </c>
      <c r="AH1434" s="15">
        <f>IF(M1434&lt;&gt;1,"",IF(OR(R1434=-9,R1434=""),"",R1434))</f>
        <v/>
      </c>
      <c r="AI1434">
        <f>IF(M1434&lt;&gt;1,"",IF(OR(Q1434=999,Q1434=""),"",Q1434))</f>
        <v/>
      </c>
    </row>
    <row r="1435">
      <c r="A1435" t="inlineStr">
        <is>
          <t>TQRMNOP107541</t>
        </is>
      </c>
      <c r="B1435" t="n">
        <v>2025</v>
      </c>
      <c r="C1435" t="n">
        <v>1</v>
      </c>
      <c r="D1435" t="n">
        <v>43</v>
      </c>
      <c r="E1435" t="inlineStr">
        <is>
          <t>S</t>
        </is>
      </c>
      <c r="F1435" t="n">
        <v>17</v>
      </c>
      <c r="G1435" t="n">
        <v>304</v>
      </c>
      <c r="H1435" t="n">
        <v>3</v>
      </c>
      <c r="I1435" t="n">
        <v>1</v>
      </c>
      <c r="J1435" t="n">
        <v>24</v>
      </c>
      <c r="K1435" t="n">
        <v>2</v>
      </c>
      <c r="L1435" t="n">
        <v>4</v>
      </c>
      <c r="M1435" t="n">
        <v>1</v>
      </c>
      <c r="N1435" t="n">
        <v>3</v>
      </c>
      <c r="O1435" t="n">
        <v>2</v>
      </c>
      <c r="P1435" t="n">
        <v>2</v>
      </c>
      <c r="Q1435" t="n">
        <v>22</v>
      </c>
      <c r="R1435" s="15" t="n">
        <v>766000</v>
      </c>
      <c r="S1435" s="15" t="n">
        <v>0</v>
      </c>
      <c r="T1435" s="15" t="n">
        <v>766000</v>
      </c>
      <c r="U1435" s="15" t="n">
        <v>79900</v>
      </c>
      <c r="V1435">
        <f>IFERROR(VLOOKUP(D1435,Tablas_Equivalencia!$A$3:$B$8,2,FALSE),"Sin dato")</f>
        <v/>
      </c>
      <c r="W1435">
        <f>IFERROR(VLOOKUP(L1435,Tablas_Equivalencia!$D$3:$E$9,2,FALSE),"Sin dato")</f>
        <v/>
      </c>
      <c r="X1435">
        <f>IF(I1435=1,"Varón","Mujer")</f>
        <v/>
      </c>
      <c r="Y1435">
        <f>IFERROR(VLOOKUP(M1435,Tablas_Equivalencia!$G$3:$H$6,2,FALSE),"Sin dato")</f>
        <v/>
      </c>
      <c r="Z1435">
        <f>IF(J1435&lt;=24,"18-24","25-29")</f>
        <v/>
      </c>
      <c r="AA1435">
        <f>IF(M1435&lt;&gt;1,"",IF(P1435=2,1,0))</f>
        <v/>
      </c>
      <c r="AB1435">
        <f>IF(M1435&lt;&gt;1,"",IF(O1435&gt;=2,1,0))</f>
        <v/>
      </c>
      <c r="AC1435">
        <f>IF(M1435&lt;&gt;1,"",IF(OR(Q1435=999,Q1435=""),"",IF(OR(Q1435&lt;35,Q1435&gt;48),1,0)))</f>
        <v/>
      </c>
      <c r="AD1435">
        <f>IF(COUNT(AA1435:AC1435)&lt;3,"",SUM(AA1435:AC1435))</f>
        <v/>
      </c>
      <c r="AE1435">
        <f>IF(L1435&gt;=4,2,IF(L1435&gt;=2,1,0))</f>
        <v/>
      </c>
      <c r="AF1435">
        <f>IF(L1435&gt;=5,1,0)</f>
        <v/>
      </c>
      <c r="AG1435">
        <f>AE1435+AF1435</f>
        <v/>
      </c>
      <c r="AH1435" s="15">
        <f>IF(M1435&lt;&gt;1,"",IF(OR(R1435=-9,R1435=""),"",R1435))</f>
        <v/>
      </c>
      <c r="AI1435">
        <f>IF(M1435&lt;&gt;1,"",IF(OR(Q1435=999,Q1435=""),"",Q1435))</f>
        <v/>
      </c>
    </row>
    <row r="1436">
      <c r="A1436" t="inlineStr">
        <is>
          <t>TQRMNOP107544</t>
        </is>
      </c>
      <c r="B1436" t="n">
        <v>2025</v>
      </c>
      <c r="C1436" t="n">
        <v>1</v>
      </c>
      <c r="D1436" t="n">
        <v>1</v>
      </c>
      <c r="E1436" t="inlineStr">
        <is>
          <t>S</t>
        </is>
      </c>
      <c r="F1436" t="n">
        <v>33</v>
      </c>
      <c r="G1436" t="n">
        <v>1911</v>
      </c>
      <c r="H1436" t="n">
        <v>3</v>
      </c>
      <c r="I1436" t="n">
        <v>1</v>
      </c>
      <c r="J1436" t="n">
        <v>22</v>
      </c>
      <c r="K1436" t="n">
        <v>2</v>
      </c>
      <c r="L1436" t="n">
        <v>4</v>
      </c>
      <c r="M1436" t="n">
        <v>2</v>
      </c>
      <c r="R1436" s="15" t="n">
        <v>0</v>
      </c>
      <c r="S1436" s="15" t="n">
        <v>0</v>
      </c>
      <c r="T1436" s="15" t="n">
        <v>0</v>
      </c>
      <c r="U1436" s="15" t="n">
        <v>342900</v>
      </c>
      <c r="V1436">
        <f>IFERROR(VLOOKUP(D1436,Tablas_Equivalencia!$A$3:$B$8,2,FALSE),"Sin dato")</f>
        <v/>
      </c>
      <c r="W1436">
        <f>IFERROR(VLOOKUP(L1436,Tablas_Equivalencia!$D$3:$E$9,2,FALSE),"Sin dato")</f>
        <v/>
      </c>
      <c r="X1436">
        <f>IF(I1436=1,"Varón","Mujer")</f>
        <v/>
      </c>
      <c r="Y1436">
        <f>IFERROR(VLOOKUP(M1436,Tablas_Equivalencia!$G$3:$H$6,2,FALSE),"Sin dato")</f>
        <v/>
      </c>
      <c r="Z1436">
        <f>IF(J1436&lt;=24,"18-24","25-29")</f>
        <v/>
      </c>
      <c r="AA1436">
        <f>IF(M1436&lt;&gt;1,"",IF(P1436=2,1,0))</f>
        <v/>
      </c>
      <c r="AB1436">
        <f>IF(M1436&lt;&gt;1,"",IF(O1436&gt;=2,1,0))</f>
        <v/>
      </c>
      <c r="AC1436">
        <f>IF(M1436&lt;&gt;1,"",IF(OR(Q1436=999,Q1436=""),"",IF(OR(Q1436&lt;35,Q1436&gt;48),1,0)))</f>
        <v/>
      </c>
      <c r="AD1436">
        <f>IF(COUNT(AA1436:AC1436)&lt;3,"",SUM(AA1436:AC1436))</f>
        <v/>
      </c>
      <c r="AE1436">
        <f>IF(L1436&gt;=4,2,IF(L1436&gt;=2,1,0))</f>
        <v/>
      </c>
      <c r="AF1436">
        <f>IF(L1436&gt;=5,1,0)</f>
        <v/>
      </c>
      <c r="AG1436">
        <f>AE1436+AF1436</f>
        <v/>
      </c>
      <c r="AH1436" s="15">
        <f>IF(M1436&lt;&gt;1,"",IF(OR(R1436=-9,R1436=""),"",R1436))</f>
        <v/>
      </c>
      <c r="AI1436">
        <f>IF(M1436&lt;&gt;1,"",IF(OR(Q1436=999,Q1436=""),"",Q1436))</f>
        <v/>
      </c>
    </row>
    <row r="1437">
      <c r="A1437" t="inlineStr">
        <is>
          <t>TQRMNOP107552</t>
        </is>
      </c>
      <c r="B1437" t="n">
        <v>2025</v>
      </c>
      <c r="C1437" t="n">
        <v>1</v>
      </c>
      <c r="D1437" t="n">
        <v>1</v>
      </c>
      <c r="E1437" t="inlineStr">
        <is>
          <t>S</t>
        </is>
      </c>
      <c r="F1437" t="n">
        <v>32</v>
      </c>
      <c r="G1437" t="n">
        <v>775</v>
      </c>
      <c r="H1437" t="n">
        <v>3</v>
      </c>
      <c r="I1437" t="n">
        <v>1</v>
      </c>
      <c r="J1437" t="n">
        <v>24</v>
      </c>
      <c r="K1437" t="n">
        <v>2</v>
      </c>
      <c r="L1437" t="n">
        <v>4</v>
      </c>
      <c r="M1437" t="n">
        <v>2</v>
      </c>
      <c r="R1437" s="15" t="n">
        <v>0</v>
      </c>
      <c r="S1437" s="15" t="n">
        <v>0</v>
      </c>
      <c r="T1437" s="15" t="n">
        <v>0</v>
      </c>
      <c r="U1437" s="15" t="n">
        <v>336800</v>
      </c>
      <c r="V1437">
        <f>IFERROR(VLOOKUP(D1437,Tablas_Equivalencia!$A$3:$B$8,2,FALSE),"Sin dato")</f>
        <v/>
      </c>
      <c r="W1437">
        <f>IFERROR(VLOOKUP(L1437,Tablas_Equivalencia!$D$3:$E$9,2,FALSE),"Sin dato")</f>
        <v/>
      </c>
      <c r="X1437">
        <f>IF(I1437=1,"Varón","Mujer")</f>
        <v/>
      </c>
      <c r="Y1437">
        <f>IFERROR(VLOOKUP(M1437,Tablas_Equivalencia!$G$3:$H$6,2,FALSE),"Sin dato")</f>
        <v/>
      </c>
      <c r="Z1437">
        <f>IF(J1437&lt;=24,"18-24","25-29")</f>
        <v/>
      </c>
      <c r="AA1437">
        <f>IF(M1437&lt;&gt;1,"",IF(P1437=2,1,0))</f>
        <v/>
      </c>
      <c r="AB1437">
        <f>IF(M1437&lt;&gt;1,"",IF(O1437&gt;=2,1,0))</f>
        <v/>
      </c>
      <c r="AC1437">
        <f>IF(M1437&lt;&gt;1,"",IF(OR(Q1437=999,Q1437=""),"",IF(OR(Q1437&lt;35,Q1437&gt;48),1,0)))</f>
        <v/>
      </c>
      <c r="AD1437">
        <f>IF(COUNT(AA1437:AC1437)&lt;3,"",SUM(AA1437:AC1437))</f>
        <v/>
      </c>
      <c r="AE1437">
        <f>IF(L1437&gt;=4,2,IF(L1437&gt;=2,1,0))</f>
        <v/>
      </c>
      <c r="AF1437">
        <f>IF(L1437&gt;=5,1,0)</f>
        <v/>
      </c>
      <c r="AG1437">
        <f>AE1437+AF1437</f>
        <v/>
      </c>
      <c r="AH1437" s="15">
        <f>IF(M1437&lt;&gt;1,"",IF(OR(R1437=-9,R1437=""),"",R1437))</f>
        <v/>
      </c>
      <c r="AI1437">
        <f>IF(M1437&lt;&gt;1,"",IF(OR(Q1437=999,Q1437=""),"",Q1437))</f>
        <v/>
      </c>
    </row>
    <row r="1438">
      <c r="A1438" t="inlineStr">
        <is>
          <t>TQRMNOP107560</t>
        </is>
      </c>
      <c r="B1438" t="n">
        <v>2025</v>
      </c>
      <c r="C1438" t="n">
        <v>1</v>
      </c>
      <c r="D1438" t="n">
        <v>1</v>
      </c>
      <c r="E1438" t="inlineStr">
        <is>
          <t>S</t>
        </is>
      </c>
      <c r="F1438" t="n">
        <v>32</v>
      </c>
      <c r="G1438" t="n">
        <v>1444</v>
      </c>
      <c r="H1438" t="n">
        <v>1</v>
      </c>
      <c r="I1438" t="n">
        <v>2</v>
      </c>
      <c r="J1438" t="n">
        <v>20</v>
      </c>
      <c r="K1438" t="n">
        <v>1</v>
      </c>
      <c r="L1438" t="n">
        <v>4</v>
      </c>
      <c r="M1438" t="n">
        <v>3</v>
      </c>
      <c r="R1438" s="15" t="n">
        <v>0</v>
      </c>
      <c r="S1438" s="15" t="n">
        <v>0</v>
      </c>
      <c r="T1438" s="15" t="n">
        <v>0</v>
      </c>
      <c r="U1438" s="15" t="n">
        <v>218600</v>
      </c>
      <c r="V1438">
        <f>IFERROR(VLOOKUP(D1438,Tablas_Equivalencia!$A$3:$B$8,2,FALSE),"Sin dato")</f>
        <v/>
      </c>
      <c r="W1438">
        <f>IFERROR(VLOOKUP(L1438,Tablas_Equivalencia!$D$3:$E$9,2,FALSE),"Sin dato")</f>
        <v/>
      </c>
      <c r="X1438">
        <f>IF(I1438=1,"Varón","Mujer")</f>
        <v/>
      </c>
      <c r="Y1438">
        <f>IFERROR(VLOOKUP(M1438,Tablas_Equivalencia!$G$3:$H$6,2,FALSE),"Sin dato")</f>
        <v/>
      </c>
      <c r="Z1438">
        <f>IF(J1438&lt;=24,"18-24","25-29")</f>
        <v/>
      </c>
      <c r="AA1438">
        <f>IF(M1438&lt;&gt;1,"",IF(P1438=2,1,0))</f>
        <v/>
      </c>
      <c r="AB1438">
        <f>IF(M1438&lt;&gt;1,"",IF(O1438&gt;=2,1,0))</f>
        <v/>
      </c>
      <c r="AC1438">
        <f>IF(M1438&lt;&gt;1,"",IF(OR(Q1438=999,Q1438=""),"",IF(OR(Q1438&lt;35,Q1438&gt;48),1,0)))</f>
        <v/>
      </c>
      <c r="AD1438">
        <f>IF(COUNT(AA1438:AC1438)&lt;3,"",SUM(AA1438:AC1438))</f>
        <v/>
      </c>
      <c r="AE1438">
        <f>IF(L1438&gt;=4,2,IF(L1438&gt;=2,1,0))</f>
        <v/>
      </c>
      <c r="AF1438">
        <f>IF(L1438&gt;=5,1,0)</f>
        <v/>
      </c>
      <c r="AG1438">
        <f>AE1438+AF1438</f>
        <v/>
      </c>
      <c r="AH1438" s="15">
        <f>IF(M1438&lt;&gt;1,"",IF(OR(R1438=-9,R1438=""),"",R1438))</f>
        <v/>
      </c>
      <c r="AI1438">
        <f>IF(M1438&lt;&gt;1,"",IF(OR(Q1438=999,Q1438=""),"",Q1438))</f>
        <v/>
      </c>
    </row>
    <row r="1439">
      <c r="A1439" t="inlineStr">
        <is>
          <t>TQRMNOP107561</t>
        </is>
      </c>
      <c r="B1439" t="n">
        <v>2025</v>
      </c>
      <c r="C1439" t="n">
        <v>1</v>
      </c>
      <c r="D1439" t="n">
        <v>43</v>
      </c>
      <c r="E1439" t="inlineStr">
        <is>
          <t>S</t>
        </is>
      </c>
      <c r="F1439" t="n">
        <v>19</v>
      </c>
      <c r="G1439" t="n">
        <v>1401</v>
      </c>
      <c r="H1439" t="n">
        <v>1</v>
      </c>
      <c r="I1439" t="n">
        <v>1</v>
      </c>
      <c r="J1439" t="n">
        <v>21</v>
      </c>
      <c r="K1439" t="n">
        <v>1</v>
      </c>
      <c r="L1439" t="n">
        <v>5</v>
      </c>
      <c r="M1439" t="n">
        <v>1</v>
      </c>
      <c r="N1439" t="n">
        <v>2</v>
      </c>
      <c r="O1439" t="n">
        <v>2</v>
      </c>
      <c r="P1439" t="n">
        <v>2</v>
      </c>
      <c r="Q1439" t="n">
        <v>24</v>
      </c>
      <c r="R1439" s="15" t="n">
        <v>391000</v>
      </c>
      <c r="S1439" s="15" t="n">
        <v>0</v>
      </c>
      <c r="T1439" s="15" t="n">
        <v>391000</v>
      </c>
      <c r="U1439" s="15" t="n">
        <v>111500</v>
      </c>
      <c r="V1439">
        <f>IFERROR(VLOOKUP(D1439,Tablas_Equivalencia!$A$3:$B$8,2,FALSE),"Sin dato")</f>
        <v/>
      </c>
      <c r="W1439">
        <f>IFERROR(VLOOKUP(L1439,Tablas_Equivalencia!$D$3:$E$9,2,FALSE),"Sin dato")</f>
        <v/>
      </c>
      <c r="X1439">
        <f>IF(I1439=1,"Varón","Mujer")</f>
        <v/>
      </c>
      <c r="Y1439">
        <f>IFERROR(VLOOKUP(M1439,Tablas_Equivalencia!$G$3:$H$6,2,FALSE),"Sin dato")</f>
        <v/>
      </c>
      <c r="Z1439">
        <f>IF(J1439&lt;=24,"18-24","25-29")</f>
        <v/>
      </c>
      <c r="AA1439">
        <f>IF(M1439&lt;&gt;1,"",IF(P1439=2,1,0))</f>
        <v/>
      </c>
      <c r="AB1439">
        <f>IF(M1439&lt;&gt;1,"",IF(O1439&gt;=2,1,0))</f>
        <v/>
      </c>
      <c r="AC1439">
        <f>IF(M1439&lt;&gt;1,"",IF(OR(Q1439=999,Q1439=""),"",IF(OR(Q1439&lt;35,Q1439&gt;48),1,0)))</f>
        <v/>
      </c>
      <c r="AD1439">
        <f>IF(COUNT(AA1439:AC1439)&lt;3,"",SUM(AA1439:AC1439))</f>
        <v/>
      </c>
      <c r="AE1439">
        <f>IF(L1439&gt;=4,2,IF(L1439&gt;=2,1,0))</f>
        <v/>
      </c>
      <c r="AF1439">
        <f>IF(L1439&gt;=5,1,0)</f>
        <v/>
      </c>
      <c r="AG1439">
        <f>AE1439+AF1439</f>
        <v/>
      </c>
      <c r="AH1439" s="15">
        <f>IF(M1439&lt;&gt;1,"",IF(OR(R1439=-9,R1439=""),"",R1439))</f>
        <v/>
      </c>
      <c r="AI1439">
        <f>IF(M1439&lt;&gt;1,"",IF(OR(Q1439=999,Q1439=""),"",Q1439))</f>
        <v/>
      </c>
    </row>
    <row r="1440">
      <c r="A1440" t="inlineStr">
        <is>
          <t>TQRMNOP107574</t>
        </is>
      </c>
      <c r="B1440" t="n">
        <v>2025</v>
      </c>
      <c r="C1440" t="n">
        <v>1</v>
      </c>
      <c r="D1440" t="n">
        <v>40</v>
      </c>
      <c r="E1440" t="inlineStr">
        <is>
          <t>N</t>
        </is>
      </c>
      <c r="F1440" t="n">
        <v>9</v>
      </c>
      <c r="G1440" t="n">
        <v>618</v>
      </c>
      <c r="H1440" t="n">
        <v>3</v>
      </c>
      <c r="I1440" t="n">
        <v>1</v>
      </c>
      <c r="J1440" t="n">
        <v>26</v>
      </c>
      <c r="K1440" t="n">
        <v>2</v>
      </c>
      <c r="L1440" t="n">
        <v>3</v>
      </c>
      <c r="M1440" t="n">
        <v>3</v>
      </c>
      <c r="R1440" s="15" t="n">
        <v>0</v>
      </c>
      <c r="S1440" s="15" t="n">
        <v>0</v>
      </c>
      <c r="T1440" s="15" t="n">
        <v>0</v>
      </c>
      <c r="U1440" s="15" t="n">
        <v>169000</v>
      </c>
      <c r="V1440">
        <f>IFERROR(VLOOKUP(D1440,Tablas_Equivalencia!$A$3:$B$8,2,FALSE),"Sin dato")</f>
        <v/>
      </c>
      <c r="W1440">
        <f>IFERROR(VLOOKUP(L1440,Tablas_Equivalencia!$D$3:$E$9,2,FALSE),"Sin dato")</f>
        <v/>
      </c>
      <c r="X1440">
        <f>IF(I1440=1,"Varón","Mujer")</f>
        <v/>
      </c>
      <c r="Y1440">
        <f>IFERROR(VLOOKUP(M1440,Tablas_Equivalencia!$G$3:$H$6,2,FALSE),"Sin dato")</f>
        <v/>
      </c>
      <c r="Z1440">
        <f>IF(J1440&lt;=24,"18-24","25-29")</f>
        <v/>
      </c>
      <c r="AA1440">
        <f>IF(M1440&lt;&gt;1,"",IF(P1440=2,1,0))</f>
        <v/>
      </c>
      <c r="AB1440">
        <f>IF(M1440&lt;&gt;1,"",IF(O1440&gt;=2,1,0))</f>
        <v/>
      </c>
      <c r="AC1440">
        <f>IF(M1440&lt;&gt;1,"",IF(OR(Q1440=999,Q1440=""),"",IF(OR(Q1440&lt;35,Q1440&gt;48),1,0)))</f>
        <v/>
      </c>
      <c r="AD1440">
        <f>IF(COUNT(AA1440:AC1440)&lt;3,"",SUM(AA1440:AC1440))</f>
        <v/>
      </c>
      <c r="AE1440">
        <f>IF(L1440&gt;=4,2,IF(L1440&gt;=2,1,0))</f>
        <v/>
      </c>
      <c r="AF1440">
        <f>IF(L1440&gt;=5,1,0)</f>
        <v/>
      </c>
      <c r="AG1440">
        <f>AE1440+AF1440</f>
        <v/>
      </c>
      <c r="AH1440" s="15">
        <f>IF(M1440&lt;&gt;1,"",IF(OR(R1440=-9,R1440=""),"",R1440))</f>
        <v/>
      </c>
      <c r="AI1440">
        <f>IF(M1440&lt;&gt;1,"",IF(OR(Q1440=999,Q1440=""),"",Q1440))</f>
        <v/>
      </c>
    </row>
    <row r="1441">
      <c r="A1441" t="inlineStr">
        <is>
          <t>TQRMNOP107579</t>
        </is>
      </c>
      <c r="B1441" t="n">
        <v>2025</v>
      </c>
      <c r="C1441" t="n">
        <v>1</v>
      </c>
      <c r="D1441" t="n">
        <v>41</v>
      </c>
      <c r="E1441" t="inlineStr">
        <is>
          <t>N</t>
        </is>
      </c>
      <c r="F1441" t="n">
        <v>15</v>
      </c>
      <c r="G1441" t="n">
        <v>769</v>
      </c>
      <c r="H1441" t="n">
        <v>1</v>
      </c>
      <c r="I1441" t="n">
        <v>1</v>
      </c>
      <c r="J1441" t="n">
        <v>29</v>
      </c>
      <c r="K1441" t="n">
        <v>2</v>
      </c>
      <c r="L1441" t="n">
        <v>3</v>
      </c>
      <c r="M1441" t="n">
        <v>1</v>
      </c>
      <c r="N1441" t="n">
        <v>3</v>
      </c>
      <c r="O1441" t="n">
        <v>2</v>
      </c>
      <c r="P1441" t="n">
        <v>2</v>
      </c>
      <c r="Q1441" t="n">
        <v>51</v>
      </c>
      <c r="R1441" s="15" t="n">
        <v>-9</v>
      </c>
      <c r="S1441" s="15" t="n">
        <v>106000</v>
      </c>
      <c r="T1441" s="15" t="n">
        <v>105991</v>
      </c>
      <c r="U1441" s="15" t="n">
        <v>188300</v>
      </c>
      <c r="V1441">
        <f>IFERROR(VLOOKUP(D1441,Tablas_Equivalencia!$A$3:$B$8,2,FALSE),"Sin dato")</f>
        <v/>
      </c>
      <c r="W1441">
        <f>IFERROR(VLOOKUP(L1441,Tablas_Equivalencia!$D$3:$E$9,2,FALSE),"Sin dato")</f>
        <v/>
      </c>
      <c r="X1441">
        <f>IF(I1441=1,"Varón","Mujer")</f>
        <v/>
      </c>
      <c r="Y1441">
        <f>IFERROR(VLOOKUP(M1441,Tablas_Equivalencia!$G$3:$H$6,2,FALSE),"Sin dato")</f>
        <v/>
      </c>
      <c r="Z1441">
        <f>IF(J1441&lt;=24,"18-24","25-29")</f>
        <v/>
      </c>
      <c r="AA1441">
        <f>IF(M1441&lt;&gt;1,"",IF(P1441=2,1,0))</f>
        <v/>
      </c>
      <c r="AB1441">
        <f>IF(M1441&lt;&gt;1,"",IF(O1441&gt;=2,1,0))</f>
        <v/>
      </c>
      <c r="AC1441">
        <f>IF(M1441&lt;&gt;1,"",IF(OR(Q1441=999,Q1441=""),"",IF(OR(Q1441&lt;35,Q1441&gt;48),1,0)))</f>
        <v/>
      </c>
      <c r="AD1441">
        <f>IF(COUNT(AA1441:AC1441)&lt;3,"",SUM(AA1441:AC1441))</f>
        <v/>
      </c>
      <c r="AE1441">
        <f>IF(L1441&gt;=4,2,IF(L1441&gt;=2,1,0))</f>
        <v/>
      </c>
      <c r="AF1441">
        <f>IF(L1441&gt;=5,1,0)</f>
        <v/>
      </c>
      <c r="AG1441">
        <f>AE1441+AF1441</f>
        <v/>
      </c>
      <c r="AH1441" s="15">
        <f>IF(M1441&lt;&gt;1,"",IF(OR(R1441=-9,R1441=""),"",R1441))</f>
        <v/>
      </c>
      <c r="AI1441">
        <f>IF(M1441&lt;&gt;1,"",IF(OR(Q1441=999,Q1441=""),"",Q1441))</f>
        <v/>
      </c>
    </row>
    <row r="1442">
      <c r="A1442" t="inlineStr">
        <is>
          <t>TQRMNOP107581</t>
        </is>
      </c>
      <c r="B1442" t="n">
        <v>2025</v>
      </c>
      <c r="C1442" t="n">
        <v>1</v>
      </c>
      <c r="D1442" t="n">
        <v>42</v>
      </c>
      <c r="E1442" t="inlineStr">
        <is>
          <t>S</t>
        </is>
      </c>
      <c r="F1442" t="n">
        <v>10</v>
      </c>
      <c r="G1442" t="n">
        <v>1062</v>
      </c>
      <c r="H1442" t="n">
        <v>1</v>
      </c>
      <c r="I1442" t="n">
        <v>2</v>
      </c>
      <c r="J1442" t="n">
        <v>26</v>
      </c>
      <c r="K1442" t="n">
        <v>2</v>
      </c>
      <c r="L1442" t="n">
        <v>3</v>
      </c>
      <c r="M1442" t="n">
        <v>1</v>
      </c>
      <c r="N1442" t="n">
        <v>2</v>
      </c>
      <c r="O1442" t="n">
        <v>3</v>
      </c>
      <c r="P1442" t="n">
        <v>2</v>
      </c>
      <c r="Q1442" t="n">
        <v>23</v>
      </c>
      <c r="R1442" s="15" t="n">
        <v>-9</v>
      </c>
      <c r="S1442" s="15" t="n">
        <v>0</v>
      </c>
      <c r="T1442" s="15" t="n">
        <v>0</v>
      </c>
      <c r="U1442" s="15" t="n">
        <v>288600</v>
      </c>
      <c r="V1442">
        <f>IFERROR(VLOOKUP(D1442,Tablas_Equivalencia!$A$3:$B$8,2,FALSE),"Sin dato")</f>
        <v/>
      </c>
      <c r="W1442">
        <f>IFERROR(VLOOKUP(L1442,Tablas_Equivalencia!$D$3:$E$9,2,FALSE),"Sin dato")</f>
        <v/>
      </c>
      <c r="X1442">
        <f>IF(I1442=1,"Varón","Mujer")</f>
        <v/>
      </c>
      <c r="Y1442">
        <f>IFERROR(VLOOKUP(M1442,Tablas_Equivalencia!$G$3:$H$6,2,FALSE),"Sin dato")</f>
        <v/>
      </c>
      <c r="Z1442">
        <f>IF(J1442&lt;=24,"18-24","25-29")</f>
        <v/>
      </c>
      <c r="AA1442">
        <f>IF(M1442&lt;&gt;1,"",IF(P1442=2,1,0))</f>
        <v/>
      </c>
      <c r="AB1442">
        <f>IF(M1442&lt;&gt;1,"",IF(O1442&gt;=2,1,0))</f>
        <v/>
      </c>
      <c r="AC1442">
        <f>IF(M1442&lt;&gt;1,"",IF(OR(Q1442=999,Q1442=""),"",IF(OR(Q1442&lt;35,Q1442&gt;48),1,0)))</f>
        <v/>
      </c>
      <c r="AD1442">
        <f>IF(COUNT(AA1442:AC1442)&lt;3,"",SUM(AA1442:AC1442))</f>
        <v/>
      </c>
      <c r="AE1442">
        <f>IF(L1442&gt;=4,2,IF(L1442&gt;=2,1,0))</f>
        <v/>
      </c>
      <c r="AF1442">
        <f>IF(L1442&gt;=5,1,0)</f>
        <v/>
      </c>
      <c r="AG1442">
        <f>AE1442+AF1442</f>
        <v/>
      </c>
      <c r="AH1442" s="15">
        <f>IF(M1442&lt;&gt;1,"",IF(OR(R1442=-9,R1442=""),"",R1442))</f>
        <v/>
      </c>
      <c r="AI1442">
        <f>IF(M1442&lt;&gt;1,"",IF(OR(Q1442=999,Q1442=""),"",Q1442))</f>
        <v/>
      </c>
    </row>
    <row r="1443">
      <c r="A1443" t="inlineStr">
        <is>
          <t>TQRMNOP107583</t>
        </is>
      </c>
      <c r="B1443" t="n">
        <v>2025</v>
      </c>
      <c r="C1443" t="n">
        <v>1</v>
      </c>
      <c r="D1443" t="n">
        <v>43</v>
      </c>
      <c r="E1443" t="inlineStr">
        <is>
          <t>S</t>
        </is>
      </c>
      <c r="F1443" t="n">
        <v>19</v>
      </c>
      <c r="G1443" t="n">
        <v>716</v>
      </c>
      <c r="H1443" t="n">
        <v>3</v>
      </c>
      <c r="I1443" t="n">
        <v>1</v>
      </c>
      <c r="J1443" t="n">
        <v>25</v>
      </c>
      <c r="K1443" t="n">
        <v>2</v>
      </c>
      <c r="L1443" t="n">
        <v>4</v>
      </c>
      <c r="M1443" t="n">
        <v>1</v>
      </c>
      <c r="N1443" t="n">
        <v>2</v>
      </c>
      <c r="O1443" t="n">
        <v>2</v>
      </c>
      <c r="P1443" t="n">
        <v>1</v>
      </c>
      <c r="Q1443" t="n">
        <v>48</v>
      </c>
      <c r="R1443" s="15" t="n">
        <v>735000</v>
      </c>
      <c r="S1443" s="15" t="n">
        <v>0</v>
      </c>
      <c r="T1443" s="15" t="n">
        <v>735000</v>
      </c>
      <c r="U1443" s="15" t="n">
        <v>145900</v>
      </c>
      <c r="V1443">
        <f>IFERROR(VLOOKUP(D1443,Tablas_Equivalencia!$A$3:$B$8,2,FALSE),"Sin dato")</f>
        <v/>
      </c>
      <c r="W1443">
        <f>IFERROR(VLOOKUP(L1443,Tablas_Equivalencia!$D$3:$E$9,2,FALSE),"Sin dato")</f>
        <v/>
      </c>
      <c r="X1443">
        <f>IF(I1443=1,"Varón","Mujer")</f>
        <v/>
      </c>
      <c r="Y1443">
        <f>IFERROR(VLOOKUP(M1443,Tablas_Equivalencia!$G$3:$H$6,2,FALSE),"Sin dato")</f>
        <v/>
      </c>
      <c r="Z1443">
        <f>IF(J1443&lt;=24,"18-24","25-29")</f>
        <v/>
      </c>
      <c r="AA1443">
        <f>IF(M1443&lt;&gt;1,"",IF(P1443=2,1,0))</f>
        <v/>
      </c>
      <c r="AB1443">
        <f>IF(M1443&lt;&gt;1,"",IF(O1443&gt;=2,1,0))</f>
        <v/>
      </c>
      <c r="AC1443">
        <f>IF(M1443&lt;&gt;1,"",IF(OR(Q1443=999,Q1443=""),"",IF(OR(Q1443&lt;35,Q1443&gt;48),1,0)))</f>
        <v/>
      </c>
      <c r="AD1443">
        <f>IF(COUNT(AA1443:AC1443)&lt;3,"",SUM(AA1443:AC1443))</f>
        <v/>
      </c>
      <c r="AE1443">
        <f>IF(L1443&gt;=4,2,IF(L1443&gt;=2,1,0))</f>
        <v/>
      </c>
      <c r="AF1443">
        <f>IF(L1443&gt;=5,1,0)</f>
        <v/>
      </c>
      <c r="AG1443">
        <f>AE1443+AF1443</f>
        <v/>
      </c>
      <c r="AH1443" s="15">
        <f>IF(M1443&lt;&gt;1,"",IF(OR(R1443=-9,R1443=""),"",R1443))</f>
        <v/>
      </c>
      <c r="AI1443">
        <f>IF(M1443&lt;&gt;1,"",IF(OR(Q1443=999,Q1443=""),"",Q1443))</f>
        <v/>
      </c>
    </row>
    <row r="1444">
      <c r="A1444" t="inlineStr">
        <is>
          <t>TQRMNOP107591</t>
        </is>
      </c>
      <c r="B1444" t="n">
        <v>2025</v>
      </c>
      <c r="C1444" t="n">
        <v>1</v>
      </c>
      <c r="D1444" t="n">
        <v>43</v>
      </c>
      <c r="E1444" t="inlineStr">
        <is>
          <t>S</t>
        </is>
      </c>
      <c r="F1444" t="n">
        <v>36</v>
      </c>
      <c r="G1444" t="n">
        <v>2399</v>
      </c>
      <c r="H1444" t="n">
        <v>3</v>
      </c>
      <c r="I1444" t="n">
        <v>1</v>
      </c>
      <c r="J1444" t="n">
        <v>18</v>
      </c>
      <c r="K1444" t="n">
        <v>2</v>
      </c>
      <c r="L1444" t="n">
        <v>4</v>
      </c>
      <c r="M1444" t="n">
        <v>3</v>
      </c>
      <c r="R1444" s="15" t="n">
        <v>0</v>
      </c>
      <c r="S1444" s="15" t="n">
        <v>0</v>
      </c>
      <c r="T1444" s="15" t="n">
        <v>0</v>
      </c>
      <c r="U1444" s="15" t="n">
        <v>107300</v>
      </c>
      <c r="V1444">
        <f>IFERROR(VLOOKUP(D1444,Tablas_Equivalencia!$A$3:$B$8,2,FALSE),"Sin dato")</f>
        <v/>
      </c>
      <c r="W1444">
        <f>IFERROR(VLOOKUP(L1444,Tablas_Equivalencia!$D$3:$E$9,2,FALSE),"Sin dato")</f>
        <v/>
      </c>
      <c r="X1444">
        <f>IF(I1444=1,"Varón","Mujer")</f>
        <v/>
      </c>
      <c r="Y1444">
        <f>IFERROR(VLOOKUP(M1444,Tablas_Equivalencia!$G$3:$H$6,2,FALSE),"Sin dato")</f>
        <v/>
      </c>
      <c r="Z1444">
        <f>IF(J1444&lt;=24,"18-24","25-29")</f>
        <v/>
      </c>
      <c r="AA1444">
        <f>IF(M1444&lt;&gt;1,"",IF(P1444=2,1,0))</f>
        <v/>
      </c>
      <c r="AB1444">
        <f>IF(M1444&lt;&gt;1,"",IF(O1444&gt;=2,1,0))</f>
        <v/>
      </c>
      <c r="AC1444">
        <f>IF(M1444&lt;&gt;1,"",IF(OR(Q1444=999,Q1444=""),"",IF(OR(Q1444&lt;35,Q1444&gt;48),1,0)))</f>
        <v/>
      </c>
      <c r="AD1444">
        <f>IF(COUNT(AA1444:AC1444)&lt;3,"",SUM(AA1444:AC1444))</f>
        <v/>
      </c>
      <c r="AE1444">
        <f>IF(L1444&gt;=4,2,IF(L1444&gt;=2,1,0))</f>
        <v/>
      </c>
      <c r="AF1444">
        <f>IF(L1444&gt;=5,1,0)</f>
        <v/>
      </c>
      <c r="AG1444">
        <f>AE1444+AF1444</f>
        <v/>
      </c>
      <c r="AH1444" s="15">
        <f>IF(M1444&lt;&gt;1,"",IF(OR(R1444=-9,R1444=""),"",R1444))</f>
        <v/>
      </c>
      <c r="AI1444">
        <f>IF(M1444&lt;&gt;1,"",IF(OR(Q1444=999,Q1444=""),"",Q1444))</f>
        <v/>
      </c>
    </row>
    <row r="1445">
      <c r="A1445" t="inlineStr">
        <is>
          <t>TQRMNOP107594</t>
        </is>
      </c>
      <c r="B1445" t="n">
        <v>2025</v>
      </c>
      <c r="C1445" t="n">
        <v>1</v>
      </c>
      <c r="D1445" t="n">
        <v>44</v>
      </c>
      <c r="E1445" t="inlineStr">
        <is>
          <t>N</t>
        </is>
      </c>
      <c r="F1445" t="n">
        <v>5</v>
      </c>
      <c r="G1445" t="n">
        <v>1365</v>
      </c>
      <c r="H1445" t="n">
        <v>2</v>
      </c>
      <c r="I1445" t="n">
        <v>2</v>
      </c>
      <c r="J1445" t="n">
        <v>29</v>
      </c>
      <c r="K1445" t="n">
        <v>2</v>
      </c>
      <c r="L1445" t="n">
        <v>7</v>
      </c>
      <c r="M1445" t="n">
        <v>1</v>
      </c>
      <c r="N1445" t="n">
        <v>2</v>
      </c>
      <c r="O1445" t="n">
        <v>3</v>
      </c>
      <c r="P1445" t="n">
        <v>2</v>
      </c>
      <c r="Q1445" t="n">
        <v>13</v>
      </c>
      <c r="R1445" s="15" t="n">
        <v>-9</v>
      </c>
      <c r="S1445" s="15" t="n">
        <v>0</v>
      </c>
      <c r="T1445" s="15" t="n">
        <v>0</v>
      </c>
      <c r="U1445" s="15" t="n">
        <v>131300</v>
      </c>
      <c r="V1445">
        <f>IFERROR(VLOOKUP(D1445,Tablas_Equivalencia!$A$3:$B$8,2,FALSE),"Sin dato")</f>
        <v/>
      </c>
      <c r="W1445">
        <f>IFERROR(VLOOKUP(L1445,Tablas_Equivalencia!$D$3:$E$9,2,FALSE),"Sin dato")</f>
        <v/>
      </c>
      <c r="X1445">
        <f>IF(I1445=1,"Varón","Mujer")</f>
        <v/>
      </c>
      <c r="Y1445">
        <f>IFERROR(VLOOKUP(M1445,Tablas_Equivalencia!$G$3:$H$6,2,FALSE),"Sin dato")</f>
        <v/>
      </c>
      <c r="Z1445">
        <f>IF(J1445&lt;=24,"18-24","25-29")</f>
        <v/>
      </c>
      <c r="AA1445">
        <f>IF(M1445&lt;&gt;1,"",IF(P1445=2,1,0))</f>
        <v/>
      </c>
      <c r="AB1445">
        <f>IF(M1445&lt;&gt;1,"",IF(O1445&gt;=2,1,0))</f>
        <v/>
      </c>
      <c r="AC1445">
        <f>IF(M1445&lt;&gt;1,"",IF(OR(Q1445=999,Q1445=""),"",IF(OR(Q1445&lt;35,Q1445&gt;48),1,0)))</f>
        <v/>
      </c>
      <c r="AD1445">
        <f>IF(COUNT(AA1445:AC1445)&lt;3,"",SUM(AA1445:AC1445))</f>
        <v/>
      </c>
      <c r="AE1445">
        <f>IF(L1445&gt;=4,2,IF(L1445&gt;=2,1,0))</f>
        <v/>
      </c>
      <c r="AF1445">
        <f>IF(L1445&gt;=5,1,0)</f>
        <v/>
      </c>
      <c r="AG1445">
        <f>AE1445+AF1445</f>
        <v/>
      </c>
      <c r="AH1445" s="15">
        <f>IF(M1445&lt;&gt;1,"",IF(OR(R1445=-9,R1445=""),"",R1445))</f>
        <v/>
      </c>
      <c r="AI1445">
        <f>IF(M1445&lt;&gt;1,"",IF(OR(Q1445=999,Q1445=""),"",Q1445))</f>
        <v/>
      </c>
    </row>
    <row r="1446">
      <c r="A1446" t="inlineStr">
        <is>
          <t>TQRMNOP107599</t>
        </is>
      </c>
      <c r="B1446" t="n">
        <v>2025</v>
      </c>
      <c r="C1446" t="n">
        <v>1</v>
      </c>
      <c r="D1446" t="n">
        <v>1</v>
      </c>
      <c r="E1446" t="inlineStr">
        <is>
          <t>S</t>
        </is>
      </c>
      <c r="F1446" t="n">
        <v>32</v>
      </c>
      <c r="G1446" t="n">
        <v>408</v>
      </c>
      <c r="H1446" t="n">
        <v>1</v>
      </c>
      <c r="I1446" t="n">
        <v>1</v>
      </c>
      <c r="J1446" t="n">
        <v>20</v>
      </c>
      <c r="K1446" t="n">
        <v>2</v>
      </c>
      <c r="L1446" t="n">
        <v>4</v>
      </c>
      <c r="M1446" t="n">
        <v>1</v>
      </c>
      <c r="N1446" t="n">
        <v>2</v>
      </c>
      <c r="O1446" t="n">
        <v>1</v>
      </c>
      <c r="P1446" t="n">
        <v>1</v>
      </c>
      <c r="Q1446" t="n">
        <v>40</v>
      </c>
      <c r="R1446" s="15" t="n">
        <v>782000</v>
      </c>
      <c r="S1446" s="15" t="n">
        <v>0</v>
      </c>
      <c r="T1446" s="15" t="n">
        <v>782000</v>
      </c>
      <c r="U1446" s="15" t="n">
        <v>276900</v>
      </c>
      <c r="V1446">
        <f>IFERROR(VLOOKUP(D1446,Tablas_Equivalencia!$A$3:$B$8,2,FALSE),"Sin dato")</f>
        <v/>
      </c>
      <c r="W1446">
        <f>IFERROR(VLOOKUP(L1446,Tablas_Equivalencia!$D$3:$E$9,2,FALSE),"Sin dato")</f>
        <v/>
      </c>
      <c r="X1446">
        <f>IF(I1446=1,"Varón","Mujer")</f>
        <v/>
      </c>
      <c r="Y1446">
        <f>IFERROR(VLOOKUP(M1446,Tablas_Equivalencia!$G$3:$H$6,2,FALSE),"Sin dato")</f>
        <v/>
      </c>
      <c r="Z1446">
        <f>IF(J1446&lt;=24,"18-24","25-29")</f>
        <v/>
      </c>
      <c r="AA1446">
        <f>IF(M1446&lt;&gt;1,"",IF(P1446=2,1,0))</f>
        <v/>
      </c>
      <c r="AB1446">
        <f>IF(M1446&lt;&gt;1,"",IF(O1446&gt;=2,1,0))</f>
        <v/>
      </c>
      <c r="AC1446">
        <f>IF(M1446&lt;&gt;1,"",IF(OR(Q1446=999,Q1446=""),"",IF(OR(Q1446&lt;35,Q1446&gt;48),1,0)))</f>
        <v/>
      </c>
      <c r="AD1446">
        <f>IF(COUNT(AA1446:AC1446)&lt;3,"",SUM(AA1446:AC1446))</f>
        <v/>
      </c>
      <c r="AE1446">
        <f>IF(L1446&gt;=4,2,IF(L1446&gt;=2,1,0))</f>
        <v/>
      </c>
      <c r="AF1446">
        <f>IF(L1446&gt;=5,1,0)</f>
        <v/>
      </c>
      <c r="AG1446">
        <f>AE1446+AF1446</f>
        <v/>
      </c>
      <c r="AH1446" s="15">
        <f>IF(M1446&lt;&gt;1,"",IF(OR(R1446=-9,R1446=""),"",R1446))</f>
        <v/>
      </c>
      <c r="AI1446">
        <f>IF(M1446&lt;&gt;1,"",IF(OR(Q1446=999,Q1446=""),"",Q1446))</f>
        <v/>
      </c>
    </row>
    <row r="1447">
      <c r="A1447" t="inlineStr">
        <is>
          <t>TQRMNOP107601</t>
        </is>
      </c>
      <c r="B1447" t="n">
        <v>2025</v>
      </c>
      <c r="C1447" t="n">
        <v>1</v>
      </c>
      <c r="D1447" t="n">
        <v>1</v>
      </c>
      <c r="E1447" t="inlineStr">
        <is>
          <t>S</t>
        </is>
      </c>
      <c r="F1447" t="n">
        <v>32</v>
      </c>
      <c r="G1447" t="n">
        <v>733</v>
      </c>
      <c r="H1447" t="n">
        <v>1</v>
      </c>
      <c r="I1447" t="n">
        <v>2</v>
      </c>
      <c r="J1447" t="n">
        <v>20</v>
      </c>
      <c r="K1447" t="n">
        <v>2</v>
      </c>
      <c r="L1447" t="n">
        <v>3</v>
      </c>
      <c r="M1447" t="n">
        <v>1</v>
      </c>
      <c r="N1447" t="n">
        <v>3</v>
      </c>
      <c r="O1447" t="n">
        <v>2</v>
      </c>
      <c r="P1447" t="n">
        <v>2</v>
      </c>
      <c r="Q1447" t="n">
        <v>23</v>
      </c>
      <c r="R1447" s="15" t="n">
        <v>211000</v>
      </c>
      <c r="S1447" s="15" t="n">
        <v>0</v>
      </c>
      <c r="T1447" s="15" t="n">
        <v>211000</v>
      </c>
      <c r="U1447" s="15" t="n">
        <v>305200</v>
      </c>
      <c r="V1447">
        <f>IFERROR(VLOOKUP(D1447,Tablas_Equivalencia!$A$3:$B$8,2,FALSE),"Sin dato")</f>
        <v/>
      </c>
      <c r="W1447">
        <f>IFERROR(VLOOKUP(L1447,Tablas_Equivalencia!$D$3:$E$9,2,FALSE),"Sin dato")</f>
        <v/>
      </c>
      <c r="X1447">
        <f>IF(I1447=1,"Varón","Mujer")</f>
        <v/>
      </c>
      <c r="Y1447">
        <f>IFERROR(VLOOKUP(M1447,Tablas_Equivalencia!$G$3:$H$6,2,FALSE),"Sin dato")</f>
        <v/>
      </c>
      <c r="Z1447">
        <f>IF(J1447&lt;=24,"18-24","25-29")</f>
        <v/>
      </c>
      <c r="AA1447">
        <f>IF(M1447&lt;&gt;1,"",IF(P1447=2,1,0))</f>
        <v/>
      </c>
      <c r="AB1447">
        <f>IF(M1447&lt;&gt;1,"",IF(O1447&gt;=2,1,0))</f>
        <v/>
      </c>
      <c r="AC1447">
        <f>IF(M1447&lt;&gt;1,"",IF(OR(Q1447=999,Q1447=""),"",IF(OR(Q1447&lt;35,Q1447&gt;48),1,0)))</f>
        <v/>
      </c>
      <c r="AD1447">
        <f>IF(COUNT(AA1447:AC1447)&lt;3,"",SUM(AA1447:AC1447))</f>
        <v/>
      </c>
      <c r="AE1447">
        <f>IF(L1447&gt;=4,2,IF(L1447&gt;=2,1,0))</f>
        <v/>
      </c>
      <c r="AF1447">
        <f>IF(L1447&gt;=5,1,0)</f>
        <v/>
      </c>
      <c r="AG1447">
        <f>AE1447+AF1447</f>
        <v/>
      </c>
      <c r="AH1447" s="15">
        <f>IF(M1447&lt;&gt;1,"",IF(OR(R1447=-9,R1447=""),"",R1447))</f>
        <v/>
      </c>
      <c r="AI1447">
        <f>IF(M1447&lt;&gt;1,"",IF(OR(Q1447=999,Q1447=""),"",Q1447))</f>
        <v/>
      </c>
    </row>
    <row r="1448">
      <c r="A1448" t="inlineStr">
        <is>
          <t>TQRMNOP107605</t>
        </is>
      </c>
      <c r="B1448" t="n">
        <v>2025</v>
      </c>
      <c r="C1448" t="n">
        <v>1</v>
      </c>
      <c r="D1448" t="n">
        <v>1</v>
      </c>
      <c r="E1448" t="inlineStr">
        <is>
          <t>S</t>
        </is>
      </c>
      <c r="F1448" t="n">
        <v>33</v>
      </c>
      <c r="G1448" t="n">
        <v>804</v>
      </c>
      <c r="H1448" t="n">
        <v>1</v>
      </c>
      <c r="I1448" t="n">
        <v>1</v>
      </c>
      <c r="J1448" t="n">
        <v>18</v>
      </c>
      <c r="K1448" t="n">
        <v>1</v>
      </c>
      <c r="L1448" t="n">
        <v>6</v>
      </c>
      <c r="M1448" t="n">
        <v>1</v>
      </c>
      <c r="N1448" t="n">
        <v>3</v>
      </c>
      <c r="O1448" t="n">
        <v>1</v>
      </c>
      <c r="P1448" t="n">
        <v>1</v>
      </c>
      <c r="Q1448" t="n">
        <v>19</v>
      </c>
      <c r="R1448" s="15" t="n">
        <v>524000</v>
      </c>
      <c r="S1448" s="15" t="n">
        <v>0</v>
      </c>
      <c r="T1448" s="15" t="n">
        <v>524000</v>
      </c>
      <c r="U1448" s="15" t="n">
        <v>100400</v>
      </c>
      <c r="V1448">
        <f>IFERROR(VLOOKUP(D1448,Tablas_Equivalencia!$A$3:$B$8,2,FALSE),"Sin dato")</f>
        <v/>
      </c>
      <c r="W1448">
        <f>IFERROR(VLOOKUP(L1448,Tablas_Equivalencia!$D$3:$E$9,2,FALSE),"Sin dato")</f>
        <v/>
      </c>
      <c r="X1448">
        <f>IF(I1448=1,"Varón","Mujer")</f>
        <v/>
      </c>
      <c r="Y1448">
        <f>IFERROR(VLOOKUP(M1448,Tablas_Equivalencia!$G$3:$H$6,2,FALSE),"Sin dato")</f>
        <v/>
      </c>
      <c r="Z1448">
        <f>IF(J1448&lt;=24,"18-24","25-29")</f>
        <v/>
      </c>
      <c r="AA1448">
        <f>IF(M1448&lt;&gt;1,"",IF(P1448=2,1,0))</f>
        <v/>
      </c>
      <c r="AB1448">
        <f>IF(M1448&lt;&gt;1,"",IF(O1448&gt;=2,1,0))</f>
        <v/>
      </c>
      <c r="AC1448">
        <f>IF(M1448&lt;&gt;1,"",IF(OR(Q1448=999,Q1448=""),"",IF(OR(Q1448&lt;35,Q1448&gt;48),1,0)))</f>
        <v/>
      </c>
      <c r="AD1448">
        <f>IF(COUNT(AA1448:AC1448)&lt;3,"",SUM(AA1448:AC1448))</f>
        <v/>
      </c>
      <c r="AE1448">
        <f>IF(L1448&gt;=4,2,IF(L1448&gt;=2,1,0))</f>
        <v/>
      </c>
      <c r="AF1448">
        <f>IF(L1448&gt;=5,1,0)</f>
        <v/>
      </c>
      <c r="AG1448">
        <f>AE1448+AF1448</f>
        <v/>
      </c>
      <c r="AH1448" s="15">
        <f>IF(M1448&lt;&gt;1,"",IF(OR(R1448=-9,R1448=""),"",R1448))</f>
        <v/>
      </c>
      <c r="AI1448">
        <f>IF(M1448&lt;&gt;1,"",IF(OR(Q1448=999,Q1448=""),"",Q1448))</f>
        <v/>
      </c>
    </row>
    <row r="1449">
      <c r="A1449" t="inlineStr">
        <is>
          <t>TQRMNOP107607</t>
        </is>
      </c>
      <c r="B1449" t="n">
        <v>2025</v>
      </c>
      <c r="C1449" t="n">
        <v>1</v>
      </c>
      <c r="D1449" t="n">
        <v>1</v>
      </c>
      <c r="E1449" t="inlineStr">
        <is>
          <t>S</t>
        </is>
      </c>
      <c r="F1449" t="n">
        <v>32</v>
      </c>
      <c r="G1449" t="n">
        <v>1411</v>
      </c>
      <c r="H1449" t="n">
        <v>10</v>
      </c>
      <c r="I1449" t="n">
        <v>2</v>
      </c>
      <c r="J1449" t="n">
        <v>18</v>
      </c>
      <c r="K1449" t="n">
        <v>1</v>
      </c>
      <c r="L1449" t="n">
        <v>5</v>
      </c>
      <c r="M1449" t="n">
        <v>1</v>
      </c>
      <c r="N1449" t="n">
        <v>2</v>
      </c>
      <c r="O1449" t="n">
        <v>2</v>
      </c>
      <c r="P1449" t="n">
        <v>2</v>
      </c>
      <c r="Q1449" t="n">
        <v>19</v>
      </c>
      <c r="R1449" s="15" t="n">
        <v>305000</v>
      </c>
      <c r="S1449" s="15" t="n">
        <v>0</v>
      </c>
      <c r="T1449" s="15" t="n">
        <v>305000</v>
      </c>
      <c r="U1449" s="15" t="n">
        <v>338400</v>
      </c>
      <c r="V1449">
        <f>IFERROR(VLOOKUP(D1449,Tablas_Equivalencia!$A$3:$B$8,2,FALSE),"Sin dato")</f>
        <v/>
      </c>
      <c r="W1449">
        <f>IFERROR(VLOOKUP(L1449,Tablas_Equivalencia!$D$3:$E$9,2,FALSE),"Sin dato")</f>
        <v/>
      </c>
      <c r="X1449">
        <f>IF(I1449=1,"Varón","Mujer")</f>
        <v/>
      </c>
      <c r="Y1449">
        <f>IFERROR(VLOOKUP(M1449,Tablas_Equivalencia!$G$3:$H$6,2,FALSE),"Sin dato")</f>
        <v/>
      </c>
      <c r="Z1449">
        <f>IF(J1449&lt;=24,"18-24","25-29")</f>
        <v/>
      </c>
      <c r="AA1449">
        <f>IF(M1449&lt;&gt;1,"",IF(P1449=2,1,0))</f>
        <v/>
      </c>
      <c r="AB1449">
        <f>IF(M1449&lt;&gt;1,"",IF(O1449&gt;=2,1,0))</f>
        <v/>
      </c>
      <c r="AC1449">
        <f>IF(M1449&lt;&gt;1,"",IF(OR(Q1449=999,Q1449=""),"",IF(OR(Q1449&lt;35,Q1449&gt;48),1,0)))</f>
        <v/>
      </c>
      <c r="AD1449">
        <f>IF(COUNT(AA1449:AC1449)&lt;3,"",SUM(AA1449:AC1449))</f>
        <v/>
      </c>
      <c r="AE1449">
        <f>IF(L1449&gt;=4,2,IF(L1449&gt;=2,1,0))</f>
        <v/>
      </c>
      <c r="AF1449">
        <f>IF(L1449&gt;=5,1,0)</f>
        <v/>
      </c>
      <c r="AG1449">
        <f>AE1449+AF1449</f>
        <v/>
      </c>
      <c r="AH1449" s="15">
        <f>IF(M1449&lt;&gt;1,"",IF(OR(R1449=-9,R1449=""),"",R1449))</f>
        <v/>
      </c>
      <c r="AI1449">
        <f>IF(M1449&lt;&gt;1,"",IF(OR(Q1449=999,Q1449=""),"",Q1449))</f>
        <v/>
      </c>
    </row>
    <row r="1450">
      <c r="A1450" t="inlineStr">
        <is>
          <t>TQRMNOP107609</t>
        </is>
      </c>
      <c r="B1450" t="n">
        <v>2025</v>
      </c>
      <c r="C1450" t="n">
        <v>1</v>
      </c>
      <c r="D1450" t="n">
        <v>1</v>
      </c>
      <c r="E1450" t="inlineStr">
        <is>
          <t>S</t>
        </is>
      </c>
      <c r="F1450" t="n">
        <v>33</v>
      </c>
      <c r="G1450" t="n">
        <v>630</v>
      </c>
      <c r="H1450" t="n">
        <v>3</v>
      </c>
      <c r="I1450" t="n">
        <v>1</v>
      </c>
      <c r="J1450" t="n">
        <v>24</v>
      </c>
      <c r="K1450" t="n">
        <v>2</v>
      </c>
      <c r="L1450" t="n">
        <v>5</v>
      </c>
      <c r="M1450" t="n">
        <v>3</v>
      </c>
      <c r="R1450" s="15" t="n">
        <v>0</v>
      </c>
      <c r="S1450" s="15" t="n">
        <v>0</v>
      </c>
      <c r="T1450" s="15" t="n">
        <v>0</v>
      </c>
      <c r="U1450" s="15" t="n">
        <v>122300</v>
      </c>
      <c r="V1450">
        <f>IFERROR(VLOOKUP(D1450,Tablas_Equivalencia!$A$3:$B$8,2,FALSE),"Sin dato")</f>
        <v/>
      </c>
      <c r="W1450">
        <f>IFERROR(VLOOKUP(L1450,Tablas_Equivalencia!$D$3:$E$9,2,FALSE),"Sin dato")</f>
        <v/>
      </c>
      <c r="X1450">
        <f>IF(I1450=1,"Varón","Mujer")</f>
        <v/>
      </c>
      <c r="Y1450">
        <f>IFERROR(VLOOKUP(M1450,Tablas_Equivalencia!$G$3:$H$6,2,FALSE),"Sin dato")</f>
        <v/>
      </c>
      <c r="Z1450">
        <f>IF(J1450&lt;=24,"18-24","25-29")</f>
        <v/>
      </c>
      <c r="AA1450">
        <f>IF(M1450&lt;&gt;1,"",IF(P1450=2,1,0))</f>
        <v/>
      </c>
      <c r="AB1450">
        <f>IF(M1450&lt;&gt;1,"",IF(O1450&gt;=2,1,0))</f>
        <v/>
      </c>
      <c r="AC1450">
        <f>IF(M1450&lt;&gt;1,"",IF(OR(Q1450=999,Q1450=""),"",IF(OR(Q1450&lt;35,Q1450&gt;48),1,0)))</f>
        <v/>
      </c>
      <c r="AD1450">
        <f>IF(COUNT(AA1450:AC1450)&lt;3,"",SUM(AA1450:AC1450))</f>
        <v/>
      </c>
      <c r="AE1450">
        <f>IF(L1450&gt;=4,2,IF(L1450&gt;=2,1,0))</f>
        <v/>
      </c>
      <c r="AF1450">
        <f>IF(L1450&gt;=5,1,0)</f>
        <v/>
      </c>
      <c r="AG1450">
        <f>AE1450+AF1450</f>
        <v/>
      </c>
      <c r="AH1450" s="15">
        <f>IF(M1450&lt;&gt;1,"",IF(OR(R1450=-9,R1450=""),"",R1450))</f>
        <v/>
      </c>
      <c r="AI1450">
        <f>IF(M1450&lt;&gt;1,"",IF(OR(Q1450=999,Q1450=""),"",Q1450))</f>
        <v/>
      </c>
    </row>
    <row r="1451">
      <c r="A1451" t="inlineStr">
        <is>
          <t>TQRMNOP107622</t>
        </is>
      </c>
      <c r="B1451" t="n">
        <v>2025</v>
      </c>
      <c r="C1451" t="n">
        <v>1</v>
      </c>
      <c r="D1451" t="n">
        <v>1</v>
      </c>
      <c r="E1451" t="inlineStr">
        <is>
          <t>S</t>
        </is>
      </c>
      <c r="F1451" t="n">
        <v>33</v>
      </c>
      <c r="G1451" t="n">
        <v>528</v>
      </c>
      <c r="H1451" t="n">
        <v>3</v>
      </c>
      <c r="I1451" t="n">
        <v>2</v>
      </c>
      <c r="J1451" t="n">
        <v>24</v>
      </c>
      <c r="K1451" t="n">
        <v>1</v>
      </c>
      <c r="L1451" t="n">
        <v>5</v>
      </c>
      <c r="M1451" t="n">
        <v>1</v>
      </c>
      <c r="N1451" t="n">
        <v>2</v>
      </c>
      <c r="O1451" t="n">
        <v>2</v>
      </c>
      <c r="P1451" t="n">
        <v>2</v>
      </c>
      <c r="Q1451" t="n">
        <v>25</v>
      </c>
      <c r="R1451" s="15" t="n">
        <v>452000</v>
      </c>
      <c r="S1451" s="15" t="n">
        <v>105000</v>
      </c>
      <c r="T1451" s="15" t="n">
        <v>557000</v>
      </c>
      <c r="U1451" s="15" t="n">
        <v>160900</v>
      </c>
      <c r="V1451">
        <f>IFERROR(VLOOKUP(D1451,Tablas_Equivalencia!$A$3:$B$8,2,FALSE),"Sin dato")</f>
        <v/>
      </c>
      <c r="W1451">
        <f>IFERROR(VLOOKUP(L1451,Tablas_Equivalencia!$D$3:$E$9,2,FALSE),"Sin dato")</f>
        <v/>
      </c>
      <c r="X1451">
        <f>IF(I1451=1,"Varón","Mujer")</f>
        <v/>
      </c>
      <c r="Y1451">
        <f>IFERROR(VLOOKUP(M1451,Tablas_Equivalencia!$G$3:$H$6,2,FALSE),"Sin dato")</f>
        <v/>
      </c>
      <c r="Z1451">
        <f>IF(J1451&lt;=24,"18-24","25-29")</f>
        <v/>
      </c>
      <c r="AA1451">
        <f>IF(M1451&lt;&gt;1,"",IF(P1451=2,1,0))</f>
        <v/>
      </c>
      <c r="AB1451">
        <f>IF(M1451&lt;&gt;1,"",IF(O1451&gt;=2,1,0))</f>
        <v/>
      </c>
      <c r="AC1451">
        <f>IF(M1451&lt;&gt;1,"",IF(OR(Q1451=999,Q1451=""),"",IF(OR(Q1451&lt;35,Q1451&gt;48),1,0)))</f>
        <v/>
      </c>
      <c r="AD1451">
        <f>IF(COUNT(AA1451:AC1451)&lt;3,"",SUM(AA1451:AC1451))</f>
        <v/>
      </c>
      <c r="AE1451">
        <f>IF(L1451&gt;=4,2,IF(L1451&gt;=2,1,0))</f>
        <v/>
      </c>
      <c r="AF1451">
        <f>IF(L1451&gt;=5,1,0)</f>
        <v/>
      </c>
      <c r="AG1451">
        <f>AE1451+AF1451</f>
        <v/>
      </c>
      <c r="AH1451" s="15">
        <f>IF(M1451&lt;&gt;1,"",IF(OR(R1451=-9,R1451=""),"",R1451))</f>
        <v/>
      </c>
      <c r="AI1451">
        <f>IF(M1451&lt;&gt;1,"",IF(OR(Q1451=999,Q1451=""),"",Q1451))</f>
        <v/>
      </c>
    </row>
    <row r="1452">
      <c r="A1452" t="inlineStr">
        <is>
          <t>TQRMNOP107623</t>
        </is>
      </c>
      <c r="B1452" t="n">
        <v>2025</v>
      </c>
      <c r="C1452" t="n">
        <v>1</v>
      </c>
      <c r="D1452" t="n">
        <v>1</v>
      </c>
      <c r="E1452" t="inlineStr">
        <is>
          <t>S</t>
        </is>
      </c>
      <c r="F1452" t="n">
        <v>32</v>
      </c>
      <c r="G1452" t="n">
        <v>730</v>
      </c>
      <c r="H1452" t="n">
        <v>1</v>
      </c>
      <c r="I1452" t="n">
        <v>1</v>
      </c>
      <c r="J1452" t="n">
        <v>20</v>
      </c>
      <c r="K1452" t="n">
        <v>2</v>
      </c>
      <c r="L1452" t="n">
        <v>4</v>
      </c>
      <c r="M1452" t="n">
        <v>3</v>
      </c>
      <c r="R1452" s="15" t="n">
        <v>0</v>
      </c>
      <c r="S1452" s="15" t="n">
        <v>0</v>
      </c>
      <c r="T1452" s="15" t="n">
        <v>0</v>
      </c>
      <c r="U1452" s="15" t="n">
        <v>127300</v>
      </c>
      <c r="V1452">
        <f>IFERROR(VLOOKUP(D1452,Tablas_Equivalencia!$A$3:$B$8,2,FALSE),"Sin dato")</f>
        <v/>
      </c>
      <c r="W1452">
        <f>IFERROR(VLOOKUP(L1452,Tablas_Equivalencia!$D$3:$E$9,2,FALSE),"Sin dato")</f>
        <v/>
      </c>
      <c r="X1452">
        <f>IF(I1452=1,"Varón","Mujer")</f>
        <v/>
      </c>
      <c r="Y1452">
        <f>IFERROR(VLOOKUP(M1452,Tablas_Equivalencia!$G$3:$H$6,2,FALSE),"Sin dato")</f>
        <v/>
      </c>
      <c r="Z1452">
        <f>IF(J1452&lt;=24,"18-24","25-29")</f>
        <v/>
      </c>
      <c r="AA1452">
        <f>IF(M1452&lt;&gt;1,"",IF(P1452=2,1,0))</f>
        <v/>
      </c>
      <c r="AB1452">
        <f>IF(M1452&lt;&gt;1,"",IF(O1452&gt;=2,1,0))</f>
        <v/>
      </c>
      <c r="AC1452">
        <f>IF(M1452&lt;&gt;1,"",IF(OR(Q1452=999,Q1452=""),"",IF(OR(Q1452&lt;35,Q1452&gt;48),1,0)))</f>
        <v/>
      </c>
      <c r="AD1452">
        <f>IF(COUNT(AA1452:AC1452)&lt;3,"",SUM(AA1452:AC1452))</f>
        <v/>
      </c>
      <c r="AE1452">
        <f>IF(L1452&gt;=4,2,IF(L1452&gt;=2,1,0))</f>
        <v/>
      </c>
      <c r="AF1452">
        <f>IF(L1452&gt;=5,1,0)</f>
        <v/>
      </c>
      <c r="AG1452">
        <f>AE1452+AF1452</f>
        <v/>
      </c>
      <c r="AH1452" s="15">
        <f>IF(M1452&lt;&gt;1,"",IF(OR(R1452=-9,R1452=""),"",R1452))</f>
        <v/>
      </c>
      <c r="AI1452">
        <f>IF(M1452&lt;&gt;1,"",IF(OR(Q1452=999,Q1452=""),"",Q1452))</f>
        <v/>
      </c>
    </row>
    <row r="1453">
      <c r="A1453" t="inlineStr">
        <is>
          <t>TQRMNOP107639</t>
        </is>
      </c>
      <c r="B1453" t="n">
        <v>2025</v>
      </c>
      <c r="C1453" t="n">
        <v>1</v>
      </c>
      <c r="D1453" t="n">
        <v>42</v>
      </c>
      <c r="E1453" t="inlineStr">
        <is>
          <t>N</t>
        </is>
      </c>
      <c r="F1453" t="n">
        <v>25</v>
      </c>
      <c r="G1453" t="n">
        <v>1163</v>
      </c>
      <c r="H1453" t="n">
        <v>3</v>
      </c>
      <c r="I1453" t="n">
        <v>1</v>
      </c>
      <c r="J1453" t="n">
        <v>18</v>
      </c>
      <c r="K1453" t="n">
        <v>2</v>
      </c>
      <c r="L1453" t="n">
        <v>3</v>
      </c>
      <c r="M1453" t="n">
        <v>1</v>
      </c>
      <c r="N1453" t="n">
        <v>3</v>
      </c>
      <c r="O1453" t="n">
        <v>3</v>
      </c>
      <c r="P1453" t="n">
        <v>2</v>
      </c>
      <c r="Q1453" t="n">
        <v>34</v>
      </c>
      <c r="R1453" s="15" t="n">
        <v>496000</v>
      </c>
      <c r="S1453" s="15" t="n">
        <v>0</v>
      </c>
      <c r="T1453" s="15" t="n">
        <v>496000</v>
      </c>
      <c r="U1453" s="15" t="n">
        <v>110200</v>
      </c>
      <c r="V1453">
        <f>IFERROR(VLOOKUP(D1453,Tablas_Equivalencia!$A$3:$B$8,2,FALSE),"Sin dato")</f>
        <v/>
      </c>
      <c r="W1453">
        <f>IFERROR(VLOOKUP(L1453,Tablas_Equivalencia!$D$3:$E$9,2,FALSE),"Sin dato")</f>
        <v/>
      </c>
      <c r="X1453">
        <f>IF(I1453=1,"Varón","Mujer")</f>
        <v/>
      </c>
      <c r="Y1453">
        <f>IFERROR(VLOOKUP(M1453,Tablas_Equivalencia!$G$3:$H$6,2,FALSE),"Sin dato")</f>
        <v/>
      </c>
      <c r="Z1453">
        <f>IF(J1453&lt;=24,"18-24","25-29")</f>
        <v/>
      </c>
      <c r="AA1453">
        <f>IF(M1453&lt;&gt;1,"",IF(P1453=2,1,0))</f>
        <v/>
      </c>
      <c r="AB1453">
        <f>IF(M1453&lt;&gt;1,"",IF(O1453&gt;=2,1,0))</f>
        <v/>
      </c>
      <c r="AC1453">
        <f>IF(M1453&lt;&gt;1,"",IF(OR(Q1453=999,Q1453=""),"",IF(OR(Q1453&lt;35,Q1453&gt;48),1,0)))</f>
        <v/>
      </c>
      <c r="AD1453">
        <f>IF(COUNT(AA1453:AC1453)&lt;3,"",SUM(AA1453:AC1453))</f>
        <v/>
      </c>
      <c r="AE1453">
        <f>IF(L1453&gt;=4,2,IF(L1453&gt;=2,1,0))</f>
        <v/>
      </c>
      <c r="AF1453">
        <f>IF(L1453&gt;=5,1,0)</f>
        <v/>
      </c>
      <c r="AG1453">
        <f>AE1453+AF1453</f>
        <v/>
      </c>
      <c r="AH1453" s="15">
        <f>IF(M1453&lt;&gt;1,"",IF(OR(R1453=-9,R1453=""),"",R1453))</f>
        <v/>
      </c>
      <c r="AI1453">
        <f>IF(M1453&lt;&gt;1,"",IF(OR(Q1453=999,Q1453=""),"",Q1453))</f>
        <v/>
      </c>
    </row>
    <row r="1454">
      <c r="A1454" t="inlineStr">
        <is>
          <t>TQRMNOP107647</t>
        </is>
      </c>
      <c r="B1454" t="n">
        <v>2025</v>
      </c>
      <c r="C1454" t="n">
        <v>1</v>
      </c>
      <c r="D1454" t="n">
        <v>40</v>
      </c>
      <c r="E1454" t="inlineStr">
        <is>
          <t>N</t>
        </is>
      </c>
      <c r="F1454" t="n">
        <v>23</v>
      </c>
      <c r="G1454" t="n">
        <v>1145</v>
      </c>
      <c r="H1454" t="n">
        <v>1</v>
      </c>
      <c r="I1454" t="n">
        <v>2</v>
      </c>
      <c r="J1454" t="n">
        <v>26</v>
      </c>
      <c r="K1454" t="n">
        <v>2</v>
      </c>
      <c r="L1454" t="n">
        <v>4</v>
      </c>
      <c r="M1454" t="n">
        <v>2</v>
      </c>
      <c r="R1454" s="15" t="n">
        <v>0</v>
      </c>
      <c r="S1454" s="15" t="n">
        <v>0</v>
      </c>
      <c r="T1454" s="15" t="n">
        <v>0</v>
      </c>
      <c r="U1454" s="15" t="n">
        <v>225800</v>
      </c>
      <c r="V1454">
        <f>IFERROR(VLOOKUP(D1454,Tablas_Equivalencia!$A$3:$B$8,2,FALSE),"Sin dato")</f>
        <v/>
      </c>
      <c r="W1454">
        <f>IFERROR(VLOOKUP(L1454,Tablas_Equivalencia!$D$3:$E$9,2,FALSE),"Sin dato")</f>
        <v/>
      </c>
      <c r="X1454">
        <f>IF(I1454=1,"Varón","Mujer")</f>
        <v/>
      </c>
      <c r="Y1454">
        <f>IFERROR(VLOOKUP(M1454,Tablas_Equivalencia!$G$3:$H$6,2,FALSE),"Sin dato")</f>
        <v/>
      </c>
      <c r="Z1454">
        <f>IF(J1454&lt;=24,"18-24","25-29")</f>
        <v/>
      </c>
      <c r="AA1454">
        <f>IF(M1454&lt;&gt;1,"",IF(P1454=2,1,0))</f>
        <v/>
      </c>
      <c r="AB1454">
        <f>IF(M1454&lt;&gt;1,"",IF(O1454&gt;=2,1,0))</f>
        <v/>
      </c>
      <c r="AC1454">
        <f>IF(M1454&lt;&gt;1,"",IF(OR(Q1454=999,Q1454=""),"",IF(OR(Q1454&lt;35,Q1454&gt;48),1,0)))</f>
        <v/>
      </c>
      <c r="AD1454">
        <f>IF(COUNT(AA1454:AC1454)&lt;3,"",SUM(AA1454:AC1454))</f>
        <v/>
      </c>
      <c r="AE1454">
        <f>IF(L1454&gt;=4,2,IF(L1454&gt;=2,1,0))</f>
        <v/>
      </c>
      <c r="AF1454">
        <f>IF(L1454&gt;=5,1,0)</f>
        <v/>
      </c>
      <c r="AG1454">
        <f>AE1454+AF1454</f>
        <v/>
      </c>
      <c r="AH1454" s="15">
        <f>IF(M1454&lt;&gt;1,"",IF(OR(R1454=-9,R1454=""),"",R1454))</f>
        <v/>
      </c>
      <c r="AI1454">
        <f>IF(M1454&lt;&gt;1,"",IF(OR(Q1454=999,Q1454=""),"",Q1454))</f>
        <v/>
      </c>
    </row>
    <row r="1455">
      <c r="A1455" t="inlineStr">
        <is>
          <t>TQRMNOP107649</t>
        </is>
      </c>
      <c r="B1455" t="n">
        <v>2025</v>
      </c>
      <c r="C1455" t="n">
        <v>1</v>
      </c>
      <c r="D1455" t="n">
        <v>41</v>
      </c>
      <c r="E1455" t="inlineStr">
        <is>
          <t>N</t>
        </is>
      </c>
      <c r="F1455" t="n">
        <v>15</v>
      </c>
      <c r="G1455" t="n">
        <v>1166</v>
      </c>
      <c r="H1455" t="n">
        <v>3</v>
      </c>
      <c r="I1455" t="n">
        <v>2</v>
      </c>
      <c r="J1455" t="n">
        <v>27</v>
      </c>
      <c r="K1455" t="n">
        <v>2</v>
      </c>
      <c r="L1455" t="n">
        <v>4</v>
      </c>
      <c r="M1455" t="n">
        <v>3</v>
      </c>
      <c r="R1455" s="15" t="n">
        <v>0</v>
      </c>
      <c r="S1455" s="15" t="n">
        <v>0</v>
      </c>
      <c r="T1455" s="15" t="n">
        <v>0</v>
      </c>
      <c r="U1455" s="15" t="n">
        <v>133200</v>
      </c>
      <c r="V1455">
        <f>IFERROR(VLOOKUP(D1455,Tablas_Equivalencia!$A$3:$B$8,2,FALSE),"Sin dato")</f>
        <v/>
      </c>
      <c r="W1455">
        <f>IFERROR(VLOOKUP(L1455,Tablas_Equivalencia!$D$3:$E$9,2,FALSE),"Sin dato")</f>
        <v/>
      </c>
      <c r="X1455">
        <f>IF(I1455=1,"Varón","Mujer")</f>
        <v/>
      </c>
      <c r="Y1455">
        <f>IFERROR(VLOOKUP(M1455,Tablas_Equivalencia!$G$3:$H$6,2,FALSE),"Sin dato")</f>
        <v/>
      </c>
      <c r="Z1455">
        <f>IF(J1455&lt;=24,"18-24","25-29")</f>
        <v/>
      </c>
      <c r="AA1455">
        <f>IF(M1455&lt;&gt;1,"",IF(P1455=2,1,0))</f>
        <v/>
      </c>
      <c r="AB1455">
        <f>IF(M1455&lt;&gt;1,"",IF(O1455&gt;=2,1,0))</f>
        <v/>
      </c>
      <c r="AC1455">
        <f>IF(M1455&lt;&gt;1,"",IF(OR(Q1455=999,Q1455=""),"",IF(OR(Q1455&lt;35,Q1455&gt;48),1,0)))</f>
        <v/>
      </c>
      <c r="AD1455">
        <f>IF(COUNT(AA1455:AC1455)&lt;3,"",SUM(AA1455:AC1455))</f>
        <v/>
      </c>
      <c r="AE1455">
        <f>IF(L1455&gt;=4,2,IF(L1455&gt;=2,1,0))</f>
        <v/>
      </c>
      <c r="AF1455">
        <f>IF(L1455&gt;=5,1,0)</f>
        <v/>
      </c>
      <c r="AG1455">
        <f>AE1455+AF1455</f>
        <v/>
      </c>
      <c r="AH1455" s="15">
        <f>IF(M1455&lt;&gt;1,"",IF(OR(R1455=-9,R1455=""),"",R1455))</f>
        <v/>
      </c>
      <c r="AI1455">
        <f>IF(M1455&lt;&gt;1,"",IF(OR(Q1455=999,Q1455=""),"",Q1455))</f>
        <v/>
      </c>
    </row>
    <row r="1456">
      <c r="A1456" t="inlineStr">
        <is>
          <t>TQRMNOP107654</t>
        </is>
      </c>
      <c r="B1456" t="n">
        <v>2025</v>
      </c>
      <c r="C1456" t="n">
        <v>1</v>
      </c>
      <c r="D1456" t="n">
        <v>43</v>
      </c>
      <c r="E1456" t="inlineStr">
        <is>
          <t>N</t>
        </is>
      </c>
      <c r="F1456" t="n">
        <v>34</v>
      </c>
      <c r="G1456" t="n">
        <v>850</v>
      </c>
      <c r="H1456" t="n">
        <v>1</v>
      </c>
      <c r="I1456" t="n">
        <v>2</v>
      </c>
      <c r="J1456" t="n">
        <v>25</v>
      </c>
      <c r="K1456" t="n">
        <v>2</v>
      </c>
      <c r="L1456" t="n">
        <v>6</v>
      </c>
      <c r="M1456" t="n">
        <v>1</v>
      </c>
      <c r="N1456" t="n">
        <v>3</v>
      </c>
      <c r="O1456" t="n">
        <v>1</v>
      </c>
      <c r="P1456" t="n">
        <v>1</v>
      </c>
      <c r="Q1456" t="n">
        <v>27</v>
      </c>
      <c r="R1456" s="15" t="n">
        <v>750000</v>
      </c>
      <c r="S1456" s="15" t="n">
        <v>59000</v>
      </c>
      <c r="T1456" s="15" t="n">
        <v>809000</v>
      </c>
      <c r="U1456" s="15" t="n">
        <v>307800</v>
      </c>
      <c r="V1456">
        <f>IFERROR(VLOOKUP(D1456,Tablas_Equivalencia!$A$3:$B$8,2,FALSE),"Sin dato")</f>
        <v/>
      </c>
      <c r="W1456">
        <f>IFERROR(VLOOKUP(L1456,Tablas_Equivalencia!$D$3:$E$9,2,FALSE),"Sin dato")</f>
        <v/>
      </c>
      <c r="X1456">
        <f>IF(I1456=1,"Varón","Mujer")</f>
        <v/>
      </c>
      <c r="Y1456">
        <f>IFERROR(VLOOKUP(M1456,Tablas_Equivalencia!$G$3:$H$6,2,FALSE),"Sin dato")</f>
        <v/>
      </c>
      <c r="Z1456">
        <f>IF(J1456&lt;=24,"18-24","25-29")</f>
        <v/>
      </c>
      <c r="AA1456">
        <f>IF(M1456&lt;&gt;1,"",IF(P1456=2,1,0))</f>
        <v/>
      </c>
      <c r="AB1456">
        <f>IF(M1456&lt;&gt;1,"",IF(O1456&gt;=2,1,0))</f>
        <v/>
      </c>
      <c r="AC1456">
        <f>IF(M1456&lt;&gt;1,"",IF(OR(Q1456=999,Q1456=""),"",IF(OR(Q1456&lt;35,Q1456&gt;48),1,0)))</f>
        <v/>
      </c>
      <c r="AD1456">
        <f>IF(COUNT(AA1456:AC1456)&lt;3,"",SUM(AA1456:AC1456))</f>
        <v/>
      </c>
      <c r="AE1456">
        <f>IF(L1456&gt;=4,2,IF(L1456&gt;=2,1,0))</f>
        <v/>
      </c>
      <c r="AF1456">
        <f>IF(L1456&gt;=5,1,0)</f>
        <v/>
      </c>
      <c r="AG1456">
        <f>AE1456+AF1456</f>
        <v/>
      </c>
      <c r="AH1456" s="15">
        <f>IF(M1456&lt;&gt;1,"",IF(OR(R1456=-9,R1456=""),"",R1456))</f>
        <v/>
      </c>
      <c r="AI1456">
        <f>IF(M1456&lt;&gt;1,"",IF(OR(Q1456=999,Q1456=""),"",Q1456))</f>
        <v/>
      </c>
    </row>
    <row r="1457">
      <c r="A1457" t="inlineStr">
        <is>
          <t>TQRMNOP107656</t>
        </is>
      </c>
      <c r="B1457" t="n">
        <v>2025</v>
      </c>
      <c r="C1457" t="n">
        <v>1</v>
      </c>
      <c r="D1457" t="n">
        <v>41</v>
      </c>
      <c r="E1457" t="inlineStr">
        <is>
          <t>N</t>
        </is>
      </c>
      <c r="F1457" t="n">
        <v>15</v>
      </c>
      <c r="G1457" t="n">
        <v>1155</v>
      </c>
      <c r="H1457" t="n">
        <v>1</v>
      </c>
      <c r="I1457" t="n">
        <v>2</v>
      </c>
      <c r="J1457" t="n">
        <v>28</v>
      </c>
      <c r="K1457" t="n">
        <v>2</v>
      </c>
      <c r="L1457" t="n">
        <v>4</v>
      </c>
      <c r="M1457" t="n">
        <v>1</v>
      </c>
      <c r="N1457" t="n">
        <v>4</v>
      </c>
      <c r="O1457" t="n">
        <v>2</v>
      </c>
      <c r="P1457" t="n">
        <v>2</v>
      </c>
      <c r="Q1457" t="n">
        <v>10</v>
      </c>
      <c r="R1457" s="15" t="n">
        <v>-9</v>
      </c>
      <c r="S1457" s="15" t="n">
        <v>67000</v>
      </c>
      <c r="T1457" s="15" t="n">
        <v>66991</v>
      </c>
      <c r="U1457" s="15" t="n">
        <v>84300</v>
      </c>
      <c r="V1457">
        <f>IFERROR(VLOOKUP(D1457,Tablas_Equivalencia!$A$3:$B$8,2,FALSE),"Sin dato")</f>
        <v/>
      </c>
      <c r="W1457">
        <f>IFERROR(VLOOKUP(L1457,Tablas_Equivalencia!$D$3:$E$9,2,FALSE),"Sin dato")</f>
        <v/>
      </c>
      <c r="X1457">
        <f>IF(I1457=1,"Varón","Mujer")</f>
        <v/>
      </c>
      <c r="Y1457">
        <f>IFERROR(VLOOKUP(M1457,Tablas_Equivalencia!$G$3:$H$6,2,FALSE),"Sin dato")</f>
        <v/>
      </c>
      <c r="Z1457">
        <f>IF(J1457&lt;=24,"18-24","25-29")</f>
        <v/>
      </c>
      <c r="AA1457">
        <f>IF(M1457&lt;&gt;1,"",IF(P1457=2,1,0))</f>
        <v/>
      </c>
      <c r="AB1457">
        <f>IF(M1457&lt;&gt;1,"",IF(O1457&gt;=2,1,0))</f>
        <v/>
      </c>
      <c r="AC1457">
        <f>IF(M1457&lt;&gt;1,"",IF(OR(Q1457=999,Q1457=""),"",IF(OR(Q1457&lt;35,Q1457&gt;48),1,0)))</f>
        <v/>
      </c>
      <c r="AD1457">
        <f>IF(COUNT(AA1457:AC1457)&lt;3,"",SUM(AA1457:AC1457))</f>
        <v/>
      </c>
      <c r="AE1457">
        <f>IF(L1457&gt;=4,2,IF(L1457&gt;=2,1,0))</f>
        <v/>
      </c>
      <c r="AF1457">
        <f>IF(L1457&gt;=5,1,0)</f>
        <v/>
      </c>
      <c r="AG1457">
        <f>AE1457+AF1457</f>
        <v/>
      </c>
      <c r="AH1457" s="15">
        <f>IF(M1457&lt;&gt;1,"",IF(OR(R1457=-9,R1457=""),"",R1457))</f>
        <v/>
      </c>
      <c r="AI1457">
        <f>IF(M1457&lt;&gt;1,"",IF(OR(Q1457=999,Q1457=""),"",Q1457))</f>
        <v/>
      </c>
    </row>
    <row r="1458">
      <c r="A1458" t="inlineStr">
        <is>
          <t>TQRMNOP107657</t>
        </is>
      </c>
      <c r="B1458" t="n">
        <v>2025</v>
      </c>
      <c r="C1458" t="n">
        <v>1</v>
      </c>
      <c r="D1458" t="n">
        <v>1</v>
      </c>
      <c r="E1458" t="inlineStr">
        <is>
          <t>S</t>
        </is>
      </c>
      <c r="F1458" t="n">
        <v>32</v>
      </c>
      <c r="G1458" t="n">
        <v>512</v>
      </c>
      <c r="H1458" t="n">
        <v>1</v>
      </c>
      <c r="I1458" t="n">
        <v>2</v>
      </c>
      <c r="J1458" t="n">
        <v>18</v>
      </c>
      <c r="K1458" t="n">
        <v>1</v>
      </c>
      <c r="L1458" t="n">
        <v>5</v>
      </c>
      <c r="M1458" t="n">
        <v>1</v>
      </c>
      <c r="N1458" t="n">
        <v>3</v>
      </c>
      <c r="O1458" t="n">
        <v>1</v>
      </c>
      <c r="P1458" t="n">
        <v>1</v>
      </c>
      <c r="Q1458" t="n">
        <v>34</v>
      </c>
      <c r="R1458" s="15" t="n">
        <v>896000</v>
      </c>
      <c r="S1458" s="15" t="n">
        <v>0</v>
      </c>
      <c r="T1458" s="15" t="n">
        <v>896000</v>
      </c>
      <c r="U1458" s="15" t="n">
        <v>204100</v>
      </c>
      <c r="V1458">
        <f>IFERROR(VLOOKUP(D1458,Tablas_Equivalencia!$A$3:$B$8,2,FALSE),"Sin dato")</f>
        <v/>
      </c>
      <c r="W1458">
        <f>IFERROR(VLOOKUP(L1458,Tablas_Equivalencia!$D$3:$E$9,2,FALSE),"Sin dato")</f>
        <v/>
      </c>
      <c r="X1458">
        <f>IF(I1458=1,"Varón","Mujer")</f>
        <v/>
      </c>
      <c r="Y1458">
        <f>IFERROR(VLOOKUP(M1458,Tablas_Equivalencia!$G$3:$H$6,2,FALSE),"Sin dato")</f>
        <v/>
      </c>
      <c r="Z1458">
        <f>IF(J1458&lt;=24,"18-24","25-29")</f>
        <v/>
      </c>
      <c r="AA1458">
        <f>IF(M1458&lt;&gt;1,"",IF(P1458=2,1,0))</f>
        <v/>
      </c>
      <c r="AB1458">
        <f>IF(M1458&lt;&gt;1,"",IF(O1458&gt;=2,1,0))</f>
        <v/>
      </c>
      <c r="AC1458">
        <f>IF(M1458&lt;&gt;1,"",IF(OR(Q1458=999,Q1458=""),"",IF(OR(Q1458&lt;35,Q1458&gt;48),1,0)))</f>
        <v/>
      </c>
      <c r="AD1458">
        <f>IF(COUNT(AA1458:AC1458)&lt;3,"",SUM(AA1458:AC1458))</f>
        <v/>
      </c>
      <c r="AE1458">
        <f>IF(L1458&gt;=4,2,IF(L1458&gt;=2,1,0))</f>
        <v/>
      </c>
      <c r="AF1458">
        <f>IF(L1458&gt;=5,1,0)</f>
        <v/>
      </c>
      <c r="AG1458">
        <f>AE1458+AF1458</f>
        <v/>
      </c>
      <c r="AH1458" s="15">
        <f>IF(M1458&lt;&gt;1,"",IF(OR(R1458=-9,R1458=""),"",R1458))</f>
        <v/>
      </c>
      <c r="AI1458">
        <f>IF(M1458&lt;&gt;1,"",IF(OR(Q1458=999,Q1458=""),"",Q1458))</f>
        <v/>
      </c>
    </row>
    <row r="1459">
      <c r="A1459" t="inlineStr">
        <is>
          <t>TQRMNOP107660</t>
        </is>
      </c>
      <c r="B1459" t="n">
        <v>2025</v>
      </c>
      <c r="C1459" t="n">
        <v>1</v>
      </c>
      <c r="D1459" t="n">
        <v>42</v>
      </c>
      <c r="E1459" t="inlineStr">
        <is>
          <t>N</t>
        </is>
      </c>
      <c r="F1459" t="n">
        <v>27</v>
      </c>
      <c r="G1459" t="n">
        <v>1091</v>
      </c>
      <c r="H1459" t="n">
        <v>3</v>
      </c>
      <c r="I1459" t="n">
        <v>1</v>
      </c>
      <c r="J1459" t="n">
        <v>29</v>
      </c>
      <c r="K1459" t="n">
        <v>2</v>
      </c>
      <c r="L1459" t="n">
        <v>4</v>
      </c>
      <c r="M1459" t="n">
        <v>1</v>
      </c>
      <c r="N1459" t="n">
        <v>4</v>
      </c>
      <c r="O1459" t="n">
        <v>1</v>
      </c>
      <c r="P1459" t="n">
        <v>2</v>
      </c>
      <c r="Q1459" t="n">
        <v>29</v>
      </c>
      <c r="R1459" s="15" t="n">
        <v>211000</v>
      </c>
      <c r="S1459" s="15" t="n">
        <v>0</v>
      </c>
      <c r="T1459" s="15" t="n">
        <v>211000</v>
      </c>
      <c r="U1459" s="15" t="n">
        <v>239500</v>
      </c>
      <c r="V1459">
        <f>IFERROR(VLOOKUP(D1459,Tablas_Equivalencia!$A$3:$B$8,2,FALSE),"Sin dato")</f>
        <v/>
      </c>
      <c r="W1459">
        <f>IFERROR(VLOOKUP(L1459,Tablas_Equivalencia!$D$3:$E$9,2,FALSE),"Sin dato")</f>
        <v/>
      </c>
      <c r="X1459">
        <f>IF(I1459=1,"Varón","Mujer")</f>
        <v/>
      </c>
      <c r="Y1459">
        <f>IFERROR(VLOOKUP(M1459,Tablas_Equivalencia!$G$3:$H$6,2,FALSE),"Sin dato")</f>
        <v/>
      </c>
      <c r="Z1459">
        <f>IF(J1459&lt;=24,"18-24","25-29")</f>
        <v/>
      </c>
      <c r="AA1459">
        <f>IF(M1459&lt;&gt;1,"",IF(P1459=2,1,0))</f>
        <v/>
      </c>
      <c r="AB1459">
        <f>IF(M1459&lt;&gt;1,"",IF(O1459&gt;=2,1,0))</f>
        <v/>
      </c>
      <c r="AC1459">
        <f>IF(M1459&lt;&gt;1,"",IF(OR(Q1459=999,Q1459=""),"",IF(OR(Q1459&lt;35,Q1459&gt;48),1,0)))</f>
        <v/>
      </c>
      <c r="AD1459">
        <f>IF(COUNT(AA1459:AC1459)&lt;3,"",SUM(AA1459:AC1459))</f>
        <v/>
      </c>
      <c r="AE1459">
        <f>IF(L1459&gt;=4,2,IF(L1459&gt;=2,1,0))</f>
        <v/>
      </c>
      <c r="AF1459">
        <f>IF(L1459&gt;=5,1,0)</f>
        <v/>
      </c>
      <c r="AG1459">
        <f>AE1459+AF1459</f>
        <v/>
      </c>
      <c r="AH1459" s="15">
        <f>IF(M1459&lt;&gt;1,"",IF(OR(R1459=-9,R1459=""),"",R1459))</f>
        <v/>
      </c>
      <c r="AI1459">
        <f>IF(M1459&lt;&gt;1,"",IF(OR(Q1459=999,Q1459=""),"",Q1459))</f>
        <v/>
      </c>
    </row>
    <row r="1460">
      <c r="A1460" t="inlineStr">
        <is>
          <t>TQRMNOP107665</t>
        </is>
      </c>
      <c r="B1460" t="n">
        <v>2025</v>
      </c>
      <c r="C1460" t="n">
        <v>1</v>
      </c>
      <c r="D1460" t="n">
        <v>41</v>
      </c>
      <c r="E1460" t="inlineStr">
        <is>
          <t>N</t>
        </is>
      </c>
      <c r="F1460" t="n">
        <v>12</v>
      </c>
      <c r="G1460" t="n">
        <v>1025</v>
      </c>
      <c r="H1460" t="n">
        <v>3</v>
      </c>
      <c r="I1460" t="n">
        <v>2</v>
      </c>
      <c r="J1460" t="n">
        <v>18</v>
      </c>
      <c r="K1460" t="n">
        <v>2</v>
      </c>
      <c r="L1460" t="n">
        <v>4</v>
      </c>
      <c r="M1460" t="n">
        <v>3</v>
      </c>
      <c r="R1460" s="15" t="n">
        <v>0</v>
      </c>
      <c r="S1460" s="15" t="n">
        <v>0</v>
      </c>
      <c r="T1460" s="15" t="n">
        <v>0</v>
      </c>
      <c r="U1460" s="15" t="n">
        <v>105200</v>
      </c>
      <c r="V1460">
        <f>IFERROR(VLOOKUP(D1460,Tablas_Equivalencia!$A$3:$B$8,2,FALSE),"Sin dato")</f>
        <v/>
      </c>
      <c r="W1460">
        <f>IFERROR(VLOOKUP(L1460,Tablas_Equivalencia!$D$3:$E$9,2,FALSE),"Sin dato")</f>
        <v/>
      </c>
      <c r="X1460">
        <f>IF(I1460=1,"Varón","Mujer")</f>
        <v/>
      </c>
      <c r="Y1460">
        <f>IFERROR(VLOOKUP(M1460,Tablas_Equivalencia!$G$3:$H$6,2,FALSE),"Sin dato")</f>
        <v/>
      </c>
      <c r="Z1460">
        <f>IF(J1460&lt;=24,"18-24","25-29")</f>
        <v/>
      </c>
      <c r="AA1460">
        <f>IF(M1460&lt;&gt;1,"",IF(P1460=2,1,0))</f>
        <v/>
      </c>
      <c r="AB1460">
        <f>IF(M1460&lt;&gt;1,"",IF(O1460&gt;=2,1,0))</f>
        <v/>
      </c>
      <c r="AC1460">
        <f>IF(M1460&lt;&gt;1,"",IF(OR(Q1460=999,Q1460=""),"",IF(OR(Q1460&lt;35,Q1460&gt;48),1,0)))</f>
        <v/>
      </c>
      <c r="AD1460">
        <f>IF(COUNT(AA1460:AC1460)&lt;3,"",SUM(AA1460:AC1460))</f>
        <v/>
      </c>
      <c r="AE1460">
        <f>IF(L1460&gt;=4,2,IF(L1460&gt;=2,1,0))</f>
        <v/>
      </c>
      <c r="AF1460">
        <f>IF(L1460&gt;=5,1,0)</f>
        <v/>
      </c>
      <c r="AG1460">
        <f>AE1460+AF1460</f>
        <v/>
      </c>
      <c r="AH1460" s="15">
        <f>IF(M1460&lt;&gt;1,"",IF(OR(R1460=-9,R1460=""),"",R1460))</f>
        <v/>
      </c>
      <c r="AI1460">
        <f>IF(M1460&lt;&gt;1,"",IF(OR(Q1460=999,Q1460=""),"",Q1460))</f>
        <v/>
      </c>
    </row>
    <row r="1461">
      <c r="A1461" t="inlineStr">
        <is>
          <t>TQRMNOP107671</t>
        </is>
      </c>
      <c r="B1461" t="n">
        <v>2025</v>
      </c>
      <c r="C1461" t="n">
        <v>1</v>
      </c>
      <c r="D1461" t="n">
        <v>40</v>
      </c>
      <c r="E1461" t="inlineStr">
        <is>
          <t>S</t>
        </is>
      </c>
      <c r="F1461" t="n">
        <v>7</v>
      </c>
      <c r="G1461" t="n">
        <v>1097</v>
      </c>
      <c r="H1461" t="n">
        <v>3</v>
      </c>
      <c r="I1461" t="n">
        <v>1</v>
      </c>
      <c r="J1461" t="n">
        <v>25</v>
      </c>
      <c r="K1461" t="n">
        <v>1</v>
      </c>
      <c r="L1461" t="n">
        <v>5</v>
      </c>
      <c r="M1461" t="n">
        <v>1</v>
      </c>
      <c r="N1461" t="n">
        <v>1</v>
      </c>
      <c r="O1461" t="n">
        <v>2</v>
      </c>
      <c r="P1461" t="n">
        <v>2</v>
      </c>
      <c r="Q1461" t="n">
        <v>45</v>
      </c>
      <c r="R1461" s="15" t="n">
        <v>433000</v>
      </c>
      <c r="S1461" s="15" t="n">
        <v>0</v>
      </c>
      <c r="T1461" s="15" t="n">
        <v>433000</v>
      </c>
      <c r="U1461" s="15" t="n">
        <v>66300</v>
      </c>
      <c r="V1461">
        <f>IFERROR(VLOOKUP(D1461,Tablas_Equivalencia!$A$3:$B$8,2,FALSE),"Sin dato")</f>
        <v/>
      </c>
      <c r="W1461">
        <f>IFERROR(VLOOKUP(L1461,Tablas_Equivalencia!$D$3:$E$9,2,FALSE),"Sin dato")</f>
        <v/>
      </c>
      <c r="X1461">
        <f>IF(I1461=1,"Varón","Mujer")</f>
        <v/>
      </c>
      <c r="Y1461">
        <f>IFERROR(VLOOKUP(M1461,Tablas_Equivalencia!$G$3:$H$6,2,FALSE),"Sin dato")</f>
        <v/>
      </c>
      <c r="Z1461">
        <f>IF(J1461&lt;=24,"18-24","25-29")</f>
        <v/>
      </c>
      <c r="AA1461">
        <f>IF(M1461&lt;&gt;1,"",IF(P1461=2,1,0))</f>
        <v/>
      </c>
      <c r="AB1461">
        <f>IF(M1461&lt;&gt;1,"",IF(O1461&gt;=2,1,0))</f>
        <v/>
      </c>
      <c r="AC1461">
        <f>IF(M1461&lt;&gt;1,"",IF(OR(Q1461=999,Q1461=""),"",IF(OR(Q1461&lt;35,Q1461&gt;48),1,0)))</f>
        <v/>
      </c>
      <c r="AD1461">
        <f>IF(COUNT(AA1461:AC1461)&lt;3,"",SUM(AA1461:AC1461))</f>
        <v/>
      </c>
      <c r="AE1461">
        <f>IF(L1461&gt;=4,2,IF(L1461&gt;=2,1,0))</f>
        <v/>
      </c>
      <c r="AF1461">
        <f>IF(L1461&gt;=5,1,0)</f>
        <v/>
      </c>
      <c r="AG1461">
        <f>AE1461+AF1461</f>
        <v/>
      </c>
      <c r="AH1461" s="15">
        <f>IF(M1461&lt;&gt;1,"",IF(OR(R1461=-9,R1461=""),"",R1461))</f>
        <v/>
      </c>
      <c r="AI1461">
        <f>IF(M1461&lt;&gt;1,"",IF(OR(Q1461=999,Q1461=""),"",Q1461))</f>
        <v/>
      </c>
    </row>
    <row r="1462">
      <c r="A1462" t="inlineStr">
        <is>
          <t>TQRMNOP107673</t>
        </is>
      </c>
      <c r="B1462" t="n">
        <v>2025</v>
      </c>
      <c r="C1462" t="n">
        <v>1</v>
      </c>
      <c r="D1462" t="n">
        <v>44</v>
      </c>
      <c r="E1462" t="inlineStr">
        <is>
          <t>N</t>
        </is>
      </c>
      <c r="F1462" t="n">
        <v>2</v>
      </c>
      <c r="G1462" t="n">
        <v>1277</v>
      </c>
      <c r="H1462" t="n">
        <v>10</v>
      </c>
      <c r="I1462" t="n">
        <v>1</v>
      </c>
      <c r="J1462" t="n">
        <v>19</v>
      </c>
      <c r="K1462" t="n">
        <v>1</v>
      </c>
      <c r="L1462" t="n">
        <v>5</v>
      </c>
      <c r="M1462" t="n">
        <v>1</v>
      </c>
      <c r="N1462" t="n">
        <v>2</v>
      </c>
      <c r="O1462" t="n">
        <v>1</v>
      </c>
      <c r="P1462" t="n">
        <v>1</v>
      </c>
      <c r="Q1462" t="n">
        <v>12</v>
      </c>
      <c r="R1462" s="15" t="n">
        <v>853000</v>
      </c>
      <c r="S1462" s="15" t="n">
        <v>89000</v>
      </c>
      <c r="T1462" s="15" t="n">
        <v>942000</v>
      </c>
      <c r="U1462" s="15" t="n">
        <v>205400</v>
      </c>
      <c r="V1462">
        <f>IFERROR(VLOOKUP(D1462,Tablas_Equivalencia!$A$3:$B$8,2,FALSE),"Sin dato")</f>
        <v/>
      </c>
      <c r="W1462">
        <f>IFERROR(VLOOKUP(L1462,Tablas_Equivalencia!$D$3:$E$9,2,FALSE),"Sin dato")</f>
        <v/>
      </c>
      <c r="X1462">
        <f>IF(I1462=1,"Varón","Mujer")</f>
        <v/>
      </c>
      <c r="Y1462">
        <f>IFERROR(VLOOKUP(M1462,Tablas_Equivalencia!$G$3:$H$6,2,FALSE),"Sin dato")</f>
        <v/>
      </c>
      <c r="Z1462">
        <f>IF(J1462&lt;=24,"18-24","25-29")</f>
        <v/>
      </c>
      <c r="AA1462">
        <f>IF(M1462&lt;&gt;1,"",IF(P1462=2,1,0))</f>
        <v/>
      </c>
      <c r="AB1462">
        <f>IF(M1462&lt;&gt;1,"",IF(O1462&gt;=2,1,0))</f>
        <v/>
      </c>
      <c r="AC1462">
        <f>IF(M1462&lt;&gt;1,"",IF(OR(Q1462=999,Q1462=""),"",IF(OR(Q1462&lt;35,Q1462&gt;48),1,0)))</f>
        <v/>
      </c>
      <c r="AD1462">
        <f>IF(COUNT(AA1462:AC1462)&lt;3,"",SUM(AA1462:AC1462))</f>
        <v/>
      </c>
      <c r="AE1462">
        <f>IF(L1462&gt;=4,2,IF(L1462&gt;=2,1,0))</f>
        <v/>
      </c>
      <c r="AF1462">
        <f>IF(L1462&gt;=5,1,0)</f>
        <v/>
      </c>
      <c r="AG1462">
        <f>AE1462+AF1462</f>
        <v/>
      </c>
      <c r="AH1462" s="15">
        <f>IF(M1462&lt;&gt;1,"",IF(OR(R1462=-9,R1462=""),"",R1462))</f>
        <v/>
      </c>
      <c r="AI1462">
        <f>IF(M1462&lt;&gt;1,"",IF(OR(Q1462=999,Q1462=""),"",Q1462))</f>
        <v/>
      </c>
    </row>
    <row r="1463">
      <c r="A1463" t="inlineStr">
        <is>
          <t>TQRMNOP107679</t>
        </is>
      </c>
      <c r="B1463" t="n">
        <v>2025</v>
      </c>
      <c r="C1463" t="n">
        <v>1</v>
      </c>
      <c r="D1463" t="n">
        <v>43</v>
      </c>
      <c r="E1463" t="inlineStr">
        <is>
          <t>N</t>
        </is>
      </c>
      <c r="F1463" t="n">
        <v>29</v>
      </c>
      <c r="G1463" t="n">
        <v>1516</v>
      </c>
      <c r="H1463" t="n">
        <v>3</v>
      </c>
      <c r="I1463" t="n">
        <v>1</v>
      </c>
      <c r="J1463" t="n">
        <v>19</v>
      </c>
      <c r="K1463" t="n">
        <v>1</v>
      </c>
      <c r="L1463" t="n">
        <v>4</v>
      </c>
      <c r="M1463" t="n">
        <v>1</v>
      </c>
      <c r="N1463" t="n">
        <v>3</v>
      </c>
      <c r="O1463" t="n">
        <v>1</v>
      </c>
      <c r="P1463" t="n">
        <v>1</v>
      </c>
      <c r="Q1463" t="n">
        <v>45</v>
      </c>
      <c r="R1463" s="15" t="n">
        <v>926000</v>
      </c>
      <c r="S1463" s="15" t="n">
        <v>64000</v>
      </c>
      <c r="T1463" s="15" t="n">
        <v>990000</v>
      </c>
      <c r="U1463" s="15" t="n">
        <v>88100</v>
      </c>
      <c r="V1463">
        <f>IFERROR(VLOOKUP(D1463,Tablas_Equivalencia!$A$3:$B$8,2,FALSE),"Sin dato")</f>
        <v/>
      </c>
      <c r="W1463">
        <f>IFERROR(VLOOKUP(L1463,Tablas_Equivalencia!$D$3:$E$9,2,FALSE),"Sin dato")</f>
        <v/>
      </c>
      <c r="X1463">
        <f>IF(I1463=1,"Varón","Mujer")</f>
        <v/>
      </c>
      <c r="Y1463">
        <f>IFERROR(VLOOKUP(M1463,Tablas_Equivalencia!$G$3:$H$6,2,FALSE),"Sin dato")</f>
        <v/>
      </c>
      <c r="Z1463">
        <f>IF(J1463&lt;=24,"18-24","25-29")</f>
        <v/>
      </c>
      <c r="AA1463">
        <f>IF(M1463&lt;&gt;1,"",IF(P1463=2,1,0))</f>
        <v/>
      </c>
      <c r="AB1463">
        <f>IF(M1463&lt;&gt;1,"",IF(O1463&gt;=2,1,0))</f>
        <v/>
      </c>
      <c r="AC1463">
        <f>IF(M1463&lt;&gt;1,"",IF(OR(Q1463=999,Q1463=""),"",IF(OR(Q1463&lt;35,Q1463&gt;48),1,0)))</f>
        <v/>
      </c>
      <c r="AD1463">
        <f>IF(COUNT(AA1463:AC1463)&lt;3,"",SUM(AA1463:AC1463))</f>
        <v/>
      </c>
      <c r="AE1463">
        <f>IF(L1463&gt;=4,2,IF(L1463&gt;=2,1,0))</f>
        <v/>
      </c>
      <c r="AF1463">
        <f>IF(L1463&gt;=5,1,0)</f>
        <v/>
      </c>
      <c r="AG1463">
        <f>AE1463+AF1463</f>
        <v/>
      </c>
      <c r="AH1463" s="15">
        <f>IF(M1463&lt;&gt;1,"",IF(OR(R1463=-9,R1463=""),"",R1463))</f>
        <v/>
      </c>
      <c r="AI1463">
        <f>IF(M1463&lt;&gt;1,"",IF(OR(Q1463=999,Q1463=""),"",Q1463))</f>
        <v/>
      </c>
    </row>
    <row r="1464">
      <c r="A1464" t="inlineStr">
        <is>
          <t>TQRMNOP107680</t>
        </is>
      </c>
      <c r="B1464" t="n">
        <v>2025</v>
      </c>
      <c r="C1464" t="n">
        <v>1</v>
      </c>
      <c r="D1464" t="n">
        <v>1</v>
      </c>
      <c r="E1464" t="inlineStr">
        <is>
          <t>S</t>
        </is>
      </c>
      <c r="F1464" t="n">
        <v>33</v>
      </c>
      <c r="G1464" t="n">
        <v>794</v>
      </c>
      <c r="H1464" t="n">
        <v>3</v>
      </c>
      <c r="I1464" t="n">
        <v>1</v>
      </c>
      <c r="J1464" t="n">
        <v>23</v>
      </c>
      <c r="K1464" t="n">
        <v>2</v>
      </c>
      <c r="L1464" t="n">
        <v>5</v>
      </c>
      <c r="M1464" t="n">
        <v>3</v>
      </c>
      <c r="R1464" s="15" t="n">
        <v>0</v>
      </c>
      <c r="S1464" s="15" t="n">
        <v>0</v>
      </c>
      <c r="T1464" s="15" t="n">
        <v>0</v>
      </c>
      <c r="U1464" s="15" t="n">
        <v>206900</v>
      </c>
      <c r="V1464">
        <f>IFERROR(VLOOKUP(D1464,Tablas_Equivalencia!$A$3:$B$8,2,FALSE),"Sin dato")</f>
        <v/>
      </c>
      <c r="W1464">
        <f>IFERROR(VLOOKUP(L1464,Tablas_Equivalencia!$D$3:$E$9,2,FALSE),"Sin dato")</f>
        <v/>
      </c>
      <c r="X1464">
        <f>IF(I1464=1,"Varón","Mujer")</f>
        <v/>
      </c>
      <c r="Y1464">
        <f>IFERROR(VLOOKUP(M1464,Tablas_Equivalencia!$G$3:$H$6,2,FALSE),"Sin dato")</f>
        <v/>
      </c>
      <c r="Z1464">
        <f>IF(J1464&lt;=24,"18-24","25-29")</f>
        <v/>
      </c>
      <c r="AA1464">
        <f>IF(M1464&lt;&gt;1,"",IF(P1464=2,1,0))</f>
        <v/>
      </c>
      <c r="AB1464">
        <f>IF(M1464&lt;&gt;1,"",IF(O1464&gt;=2,1,0))</f>
        <v/>
      </c>
      <c r="AC1464">
        <f>IF(M1464&lt;&gt;1,"",IF(OR(Q1464=999,Q1464=""),"",IF(OR(Q1464&lt;35,Q1464&gt;48),1,0)))</f>
        <v/>
      </c>
      <c r="AD1464">
        <f>IF(COUNT(AA1464:AC1464)&lt;3,"",SUM(AA1464:AC1464))</f>
        <v/>
      </c>
      <c r="AE1464">
        <f>IF(L1464&gt;=4,2,IF(L1464&gt;=2,1,0))</f>
        <v/>
      </c>
      <c r="AF1464">
        <f>IF(L1464&gt;=5,1,0)</f>
        <v/>
      </c>
      <c r="AG1464">
        <f>AE1464+AF1464</f>
        <v/>
      </c>
      <c r="AH1464" s="15">
        <f>IF(M1464&lt;&gt;1,"",IF(OR(R1464=-9,R1464=""),"",R1464))</f>
        <v/>
      </c>
      <c r="AI1464">
        <f>IF(M1464&lt;&gt;1,"",IF(OR(Q1464=999,Q1464=""),"",Q1464))</f>
        <v/>
      </c>
    </row>
    <row r="1465">
      <c r="A1465" t="inlineStr">
        <is>
          <t>TQRMNOP107681</t>
        </is>
      </c>
      <c r="B1465" t="n">
        <v>2025</v>
      </c>
      <c r="C1465" t="n">
        <v>1</v>
      </c>
      <c r="D1465" t="n">
        <v>44</v>
      </c>
      <c r="E1465" t="inlineStr">
        <is>
          <t>N</t>
        </is>
      </c>
      <c r="F1465" t="n">
        <v>5</v>
      </c>
      <c r="G1465" t="n">
        <v>823</v>
      </c>
      <c r="H1465" t="n">
        <v>3</v>
      </c>
      <c r="I1465" t="n">
        <v>1</v>
      </c>
      <c r="J1465" t="n">
        <v>18</v>
      </c>
      <c r="K1465" t="n">
        <v>1</v>
      </c>
      <c r="L1465" t="n">
        <v>4</v>
      </c>
      <c r="M1465" t="n">
        <v>1</v>
      </c>
      <c r="N1465" t="n">
        <v>2</v>
      </c>
      <c r="O1465" t="n">
        <v>1</v>
      </c>
      <c r="P1465" t="n">
        <v>1</v>
      </c>
      <c r="Q1465" t="n">
        <v>78</v>
      </c>
      <c r="R1465" s="15" t="n">
        <v>892000</v>
      </c>
      <c r="S1465" s="15" t="n">
        <v>0</v>
      </c>
      <c r="T1465" s="15" t="n">
        <v>892000</v>
      </c>
      <c r="U1465" s="15" t="n">
        <v>179600</v>
      </c>
      <c r="V1465">
        <f>IFERROR(VLOOKUP(D1465,Tablas_Equivalencia!$A$3:$B$8,2,FALSE),"Sin dato")</f>
        <v/>
      </c>
      <c r="W1465">
        <f>IFERROR(VLOOKUP(L1465,Tablas_Equivalencia!$D$3:$E$9,2,FALSE),"Sin dato")</f>
        <v/>
      </c>
      <c r="X1465">
        <f>IF(I1465=1,"Varón","Mujer")</f>
        <v/>
      </c>
      <c r="Y1465">
        <f>IFERROR(VLOOKUP(M1465,Tablas_Equivalencia!$G$3:$H$6,2,FALSE),"Sin dato")</f>
        <v/>
      </c>
      <c r="Z1465">
        <f>IF(J1465&lt;=24,"18-24","25-29")</f>
        <v/>
      </c>
      <c r="AA1465">
        <f>IF(M1465&lt;&gt;1,"",IF(P1465=2,1,0))</f>
        <v/>
      </c>
      <c r="AB1465">
        <f>IF(M1465&lt;&gt;1,"",IF(O1465&gt;=2,1,0))</f>
        <v/>
      </c>
      <c r="AC1465">
        <f>IF(M1465&lt;&gt;1,"",IF(OR(Q1465=999,Q1465=""),"",IF(OR(Q1465&lt;35,Q1465&gt;48),1,0)))</f>
        <v/>
      </c>
      <c r="AD1465">
        <f>IF(COUNT(AA1465:AC1465)&lt;3,"",SUM(AA1465:AC1465))</f>
        <v/>
      </c>
      <c r="AE1465">
        <f>IF(L1465&gt;=4,2,IF(L1465&gt;=2,1,0))</f>
        <v/>
      </c>
      <c r="AF1465">
        <f>IF(L1465&gt;=5,1,0)</f>
        <v/>
      </c>
      <c r="AG1465">
        <f>AE1465+AF1465</f>
        <v/>
      </c>
      <c r="AH1465" s="15">
        <f>IF(M1465&lt;&gt;1,"",IF(OR(R1465=-9,R1465=""),"",R1465))</f>
        <v/>
      </c>
      <c r="AI1465">
        <f>IF(M1465&lt;&gt;1,"",IF(OR(Q1465=999,Q1465=""),"",Q1465))</f>
        <v/>
      </c>
    </row>
    <row r="1466">
      <c r="A1466" t="inlineStr">
        <is>
          <t>TQRMNOP107689</t>
        </is>
      </c>
      <c r="B1466" t="n">
        <v>2025</v>
      </c>
      <c r="C1466" t="n">
        <v>1</v>
      </c>
      <c r="D1466" t="n">
        <v>1</v>
      </c>
      <c r="E1466" t="inlineStr">
        <is>
          <t>S</t>
        </is>
      </c>
      <c r="F1466" t="n">
        <v>32</v>
      </c>
      <c r="G1466" t="n">
        <v>622</v>
      </c>
      <c r="H1466" t="n">
        <v>1</v>
      </c>
      <c r="I1466" t="n">
        <v>2</v>
      </c>
      <c r="J1466" t="n">
        <v>21</v>
      </c>
      <c r="K1466" t="n">
        <v>1</v>
      </c>
      <c r="L1466" t="n">
        <v>5</v>
      </c>
      <c r="M1466" t="n">
        <v>1</v>
      </c>
      <c r="N1466" t="n">
        <v>3</v>
      </c>
      <c r="O1466" t="n">
        <v>1</v>
      </c>
      <c r="P1466" t="n">
        <v>1</v>
      </c>
      <c r="Q1466" t="n">
        <v>36</v>
      </c>
      <c r="R1466" s="15" t="n">
        <v>542000</v>
      </c>
      <c r="S1466" s="15" t="n">
        <v>0</v>
      </c>
      <c r="T1466" s="15" t="n">
        <v>542000</v>
      </c>
      <c r="U1466" s="15" t="n">
        <v>158600</v>
      </c>
      <c r="V1466">
        <f>IFERROR(VLOOKUP(D1466,Tablas_Equivalencia!$A$3:$B$8,2,FALSE),"Sin dato")</f>
        <v/>
      </c>
      <c r="W1466">
        <f>IFERROR(VLOOKUP(L1466,Tablas_Equivalencia!$D$3:$E$9,2,FALSE),"Sin dato")</f>
        <v/>
      </c>
      <c r="X1466">
        <f>IF(I1466=1,"Varón","Mujer")</f>
        <v/>
      </c>
      <c r="Y1466">
        <f>IFERROR(VLOOKUP(M1466,Tablas_Equivalencia!$G$3:$H$6,2,FALSE),"Sin dato")</f>
        <v/>
      </c>
      <c r="Z1466">
        <f>IF(J1466&lt;=24,"18-24","25-29")</f>
        <v/>
      </c>
      <c r="AA1466">
        <f>IF(M1466&lt;&gt;1,"",IF(P1466=2,1,0))</f>
        <v/>
      </c>
      <c r="AB1466">
        <f>IF(M1466&lt;&gt;1,"",IF(O1466&gt;=2,1,0))</f>
        <v/>
      </c>
      <c r="AC1466">
        <f>IF(M1466&lt;&gt;1,"",IF(OR(Q1466=999,Q1466=""),"",IF(OR(Q1466&lt;35,Q1466&gt;48),1,0)))</f>
        <v/>
      </c>
      <c r="AD1466">
        <f>IF(COUNT(AA1466:AC1466)&lt;3,"",SUM(AA1466:AC1466))</f>
        <v/>
      </c>
      <c r="AE1466">
        <f>IF(L1466&gt;=4,2,IF(L1466&gt;=2,1,0))</f>
        <v/>
      </c>
      <c r="AF1466">
        <f>IF(L1466&gt;=5,1,0)</f>
        <v/>
      </c>
      <c r="AG1466">
        <f>AE1466+AF1466</f>
        <v/>
      </c>
      <c r="AH1466" s="15">
        <f>IF(M1466&lt;&gt;1,"",IF(OR(R1466=-9,R1466=""),"",R1466))</f>
        <v/>
      </c>
      <c r="AI1466">
        <f>IF(M1466&lt;&gt;1,"",IF(OR(Q1466=999,Q1466=""),"",Q1466))</f>
        <v/>
      </c>
    </row>
    <row r="1467">
      <c r="A1467" t="inlineStr">
        <is>
          <t>TQRMNOP107691</t>
        </is>
      </c>
      <c r="B1467" t="n">
        <v>2025</v>
      </c>
      <c r="C1467" t="n">
        <v>1</v>
      </c>
      <c r="D1467" t="n">
        <v>1</v>
      </c>
      <c r="E1467" t="inlineStr">
        <is>
          <t>S</t>
        </is>
      </c>
      <c r="F1467" t="n">
        <v>33</v>
      </c>
      <c r="G1467" t="n">
        <v>1163</v>
      </c>
      <c r="H1467" t="n">
        <v>3</v>
      </c>
      <c r="I1467" t="n">
        <v>2</v>
      </c>
      <c r="J1467" t="n">
        <v>22</v>
      </c>
      <c r="K1467" t="n">
        <v>2</v>
      </c>
      <c r="L1467" t="n">
        <v>3</v>
      </c>
      <c r="M1467" t="n">
        <v>1</v>
      </c>
      <c r="N1467" t="n">
        <v>3</v>
      </c>
      <c r="O1467" t="n">
        <v>2</v>
      </c>
      <c r="P1467" t="n">
        <v>2</v>
      </c>
      <c r="Q1467" t="n">
        <v>25</v>
      </c>
      <c r="R1467" s="15" t="n">
        <v>435000</v>
      </c>
      <c r="S1467" s="15" t="n">
        <v>0</v>
      </c>
      <c r="T1467" s="15" t="n">
        <v>435000</v>
      </c>
      <c r="U1467" s="15" t="n">
        <v>187700</v>
      </c>
      <c r="V1467">
        <f>IFERROR(VLOOKUP(D1467,Tablas_Equivalencia!$A$3:$B$8,2,FALSE),"Sin dato")</f>
        <v/>
      </c>
      <c r="W1467">
        <f>IFERROR(VLOOKUP(L1467,Tablas_Equivalencia!$D$3:$E$9,2,FALSE),"Sin dato")</f>
        <v/>
      </c>
      <c r="X1467">
        <f>IF(I1467=1,"Varón","Mujer")</f>
        <v/>
      </c>
      <c r="Y1467">
        <f>IFERROR(VLOOKUP(M1467,Tablas_Equivalencia!$G$3:$H$6,2,FALSE),"Sin dato")</f>
        <v/>
      </c>
      <c r="Z1467">
        <f>IF(J1467&lt;=24,"18-24","25-29")</f>
        <v/>
      </c>
      <c r="AA1467">
        <f>IF(M1467&lt;&gt;1,"",IF(P1467=2,1,0))</f>
        <v/>
      </c>
      <c r="AB1467">
        <f>IF(M1467&lt;&gt;1,"",IF(O1467&gt;=2,1,0))</f>
        <v/>
      </c>
      <c r="AC1467">
        <f>IF(M1467&lt;&gt;1,"",IF(OR(Q1467=999,Q1467=""),"",IF(OR(Q1467&lt;35,Q1467&gt;48),1,0)))</f>
        <v/>
      </c>
      <c r="AD1467">
        <f>IF(COUNT(AA1467:AC1467)&lt;3,"",SUM(AA1467:AC1467))</f>
        <v/>
      </c>
      <c r="AE1467">
        <f>IF(L1467&gt;=4,2,IF(L1467&gt;=2,1,0))</f>
        <v/>
      </c>
      <c r="AF1467">
        <f>IF(L1467&gt;=5,1,0)</f>
        <v/>
      </c>
      <c r="AG1467">
        <f>AE1467+AF1467</f>
        <v/>
      </c>
      <c r="AH1467" s="15">
        <f>IF(M1467&lt;&gt;1,"",IF(OR(R1467=-9,R1467=""),"",R1467))</f>
        <v/>
      </c>
      <c r="AI1467">
        <f>IF(M1467&lt;&gt;1,"",IF(OR(Q1467=999,Q1467=""),"",Q1467))</f>
        <v/>
      </c>
    </row>
    <row r="1468">
      <c r="A1468" t="inlineStr">
        <is>
          <t>TQRMNOP107701</t>
        </is>
      </c>
      <c r="B1468" t="n">
        <v>2025</v>
      </c>
      <c r="C1468" t="n">
        <v>1</v>
      </c>
      <c r="D1468" t="n">
        <v>43</v>
      </c>
      <c r="E1468" t="inlineStr">
        <is>
          <t>S</t>
        </is>
      </c>
      <c r="F1468" t="n">
        <v>20</v>
      </c>
      <c r="G1468" t="n">
        <v>1192</v>
      </c>
      <c r="H1468" t="n">
        <v>3</v>
      </c>
      <c r="I1468" t="n">
        <v>2</v>
      </c>
      <c r="J1468" t="n">
        <v>22</v>
      </c>
      <c r="K1468" t="n">
        <v>1</v>
      </c>
      <c r="L1468" t="n">
        <v>5</v>
      </c>
      <c r="M1468" t="n">
        <v>3</v>
      </c>
      <c r="R1468" s="15" t="n">
        <v>0</v>
      </c>
      <c r="S1468" s="15" t="n">
        <v>0</v>
      </c>
      <c r="T1468" s="15" t="n">
        <v>0</v>
      </c>
      <c r="U1468" s="15" t="n">
        <v>286100</v>
      </c>
      <c r="V1468">
        <f>IFERROR(VLOOKUP(D1468,Tablas_Equivalencia!$A$3:$B$8,2,FALSE),"Sin dato")</f>
        <v/>
      </c>
      <c r="W1468">
        <f>IFERROR(VLOOKUP(L1468,Tablas_Equivalencia!$D$3:$E$9,2,FALSE),"Sin dato")</f>
        <v/>
      </c>
      <c r="X1468">
        <f>IF(I1468=1,"Varón","Mujer")</f>
        <v/>
      </c>
      <c r="Y1468">
        <f>IFERROR(VLOOKUP(M1468,Tablas_Equivalencia!$G$3:$H$6,2,FALSE),"Sin dato")</f>
        <v/>
      </c>
      <c r="Z1468">
        <f>IF(J1468&lt;=24,"18-24","25-29")</f>
        <v/>
      </c>
      <c r="AA1468">
        <f>IF(M1468&lt;&gt;1,"",IF(P1468=2,1,0))</f>
        <v/>
      </c>
      <c r="AB1468">
        <f>IF(M1468&lt;&gt;1,"",IF(O1468&gt;=2,1,0))</f>
        <v/>
      </c>
      <c r="AC1468">
        <f>IF(M1468&lt;&gt;1,"",IF(OR(Q1468=999,Q1468=""),"",IF(OR(Q1468&lt;35,Q1468&gt;48),1,0)))</f>
        <v/>
      </c>
      <c r="AD1468">
        <f>IF(COUNT(AA1468:AC1468)&lt;3,"",SUM(AA1468:AC1468))</f>
        <v/>
      </c>
      <c r="AE1468">
        <f>IF(L1468&gt;=4,2,IF(L1468&gt;=2,1,0))</f>
        <v/>
      </c>
      <c r="AF1468">
        <f>IF(L1468&gt;=5,1,0)</f>
        <v/>
      </c>
      <c r="AG1468">
        <f>AE1468+AF1468</f>
        <v/>
      </c>
      <c r="AH1468" s="15">
        <f>IF(M1468&lt;&gt;1,"",IF(OR(R1468=-9,R1468=""),"",R1468))</f>
        <v/>
      </c>
      <c r="AI1468">
        <f>IF(M1468&lt;&gt;1,"",IF(OR(Q1468=999,Q1468=""),"",Q1468))</f>
        <v/>
      </c>
    </row>
    <row r="1469">
      <c r="A1469" t="inlineStr">
        <is>
          <t>TQRMNOP107709</t>
        </is>
      </c>
      <c r="B1469" t="n">
        <v>2025</v>
      </c>
      <c r="C1469" t="n">
        <v>1</v>
      </c>
      <c r="D1469" t="n">
        <v>43</v>
      </c>
      <c r="E1469" t="inlineStr">
        <is>
          <t>N</t>
        </is>
      </c>
      <c r="F1469" t="n">
        <v>26</v>
      </c>
      <c r="G1469" t="n">
        <v>699</v>
      </c>
      <c r="H1469" t="n">
        <v>3</v>
      </c>
      <c r="I1469" t="n">
        <v>2</v>
      </c>
      <c r="J1469" t="n">
        <v>24</v>
      </c>
      <c r="K1469" t="n">
        <v>2</v>
      </c>
      <c r="L1469" t="n">
        <v>4</v>
      </c>
      <c r="M1469" t="n">
        <v>2</v>
      </c>
      <c r="R1469" s="15" t="n">
        <v>0</v>
      </c>
      <c r="S1469" s="15" t="n">
        <v>0</v>
      </c>
      <c r="T1469" s="15" t="n">
        <v>0</v>
      </c>
      <c r="U1469" s="15" t="n">
        <v>34500</v>
      </c>
      <c r="V1469">
        <f>IFERROR(VLOOKUP(D1469,Tablas_Equivalencia!$A$3:$B$8,2,FALSE),"Sin dato")</f>
        <v/>
      </c>
      <c r="W1469">
        <f>IFERROR(VLOOKUP(L1469,Tablas_Equivalencia!$D$3:$E$9,2,FALSE),"Sin dato")</f>
        <v/>
      </c>
      <c r="X1469">
        <f>IF(I1469=1,"Varón","Mujer")</f>
        <v/>
      </c>
      <c r="Y1469">
        <f>IFERROR(VLOOKUP(M1469,Tablas_Equivalencia!$G$3:$H$6,2,FALSE),"Sin dato")</f>
        <v/>
      </c>
      <c r="Z1469">
        <f>IF(J1469&lt;=24,"18-24","25-29")</f>
        <v/>
      </c>
      <c r="AA1469">
        <f>IF(M1469&lt;&gt;1,"",IF(P1469=2,1,0))</f>
        <v/>
      </c>
      <c r="AB1469">
        <f>IF(M1469&lt;&gt;1,"",IF(O1469&gt;=2,1,0))</f>
        <v/>
      </c>
      <c r="AC1469">
        <f>IF(M1469&lt;&gt;1,"",IF(OR(Q1469=999,Q1469=""),"",IF(OR(Q1469&lt;35,Q1469&gt;48),1,0)))</f>
        <v/>
      </c>
      <c r="AD1469">
        <f>IF(COUNT(AA1469:AC1469)&lt;3,"",SUM(AA1469:AC1469))</f>
        <v/>
      </c>
      <c r="AE1469">
        <f>IF(L1469&gt;=4,2,IF(L1469&gt;=2,1,0))</f>
        <v/>
      </c>
      <c r="AF1469">
        <f>IF(L1469&gt;=5,1,0)</f>
        <v/>
      </c>
      <c r="AG1469">
        <f>AE1469+AF1469</f>
        <v/>
      </c>
      <c r="AH1469" s="15">
        <f>IF(M1469&lt;&gt;1,"",IF(OR(R1469=-9,R1469=""),"",R1469))</f>
        <v/>
      </c>
      <c r="AI1469">
        <f>IF(M1469&lt;&gt;1,"",IF(OR(Q1469=999,Q1469=""),"",Q1469))</f>
        <v/>
      </c>
    </row>
    <row r="1470">
      <c r="A1470" t="inlineStr">
        <is>
          <t>TQRMNOP107713</t>
        </is>
      </c>
      <c r="B1470" t="n">
        <v>2025</v>
      </c>
      <c r="C1470" t="n">
        <v>1</v>
      </c>
      <c r="D1470" t="n">
        <v>44</v>
      </c>
      <c r="E1470" t="inlineStr">
        <is>
          <t>N</t>
        </is>
      </c>
      <c r="F1470" t="n">
        <v>5</v>
      </c>
      <c r="G1470" t="n">
        <v>1426</v>
      </c>
      <c r="H1470" t="n">
        <v>3</v>
      </c>
      <c r="I1470" t="n">
        <v>2</v>
      </c>
      <c r="J1470" t="n">
        <v>22</v>
      </c>
      <c r="K1470" t="n">
        <v>1</v>
      </c>
      <c r="L1470" t="n">
        <v>5</v>
      </c>
      <c r="M1470" t="n">
        <v>3</v>
      </c>
      <c r="R1470" s="15" t="n">
        <v>0</v>
      </c>
      <c r="S1470" s="15" t="n">
        <v>0</v>
      </c>
      <c r="T1470" s="15" t="n">
        <v>0</v>
      </c>
      <c r="U1470" s="15" t="n">
        <v>43000</v>
      </c>
      <c r="V1470">
        <f>IFERROR(VLOOKUP(D1470,Tablas_Equivalencia!$A$3:$B$8,2,FALSE),"Sin dato")</f>
        <v/>
      </c>
      <c r="W1470">
        <f>IFERROR(VLOOKUP(L1470,Tablas_Equivalencia!$D$3:$E$9,2,FALSE),"Sin dato")</f>
        <v/>
      </c>
      <c r="X1470">
        <f>IF(I1470=1,"Varón","Mujer")</f>
        <v/>
      </c>
      <c r="Y1470">
        <f>IFERROR(VLOOKUP(M1470,Tablas_Equivalencia!$G$3:$H$6,2,FALSE),"Sin dato")</f>
        <v/>
      </c>
      <c r="Z1470">
        <f>IF(J1470&lt;=24,"18-24","25-29")</f>
        <v/>
      </c>
      <c r="AA1470">
        <f>IF(M1470&lt;&gt;1,"",IF(P1470=2,1,0))</f>
        <v/>
      </c>
      <c r="AB1470">
        <f>IF(M1470&lt;&gt;1,"",IF(O1470&gt;=2,1,0))</f>
        <v/>
      </c>
      <c r="AC1470">
        <f>IF(M1470&lt;&gt;1,"",IF(OR(Q1470=999,Q1470=""),"",IF(OR(Q1470&lt;35,Q1470&gt;48),1,0)))</f>
        <v/>
      </c>
      <c r="AD1470">
        <f>IF(COUNT(AA1470:AC1470)&lt;3,"",SUM(AA1470:AC1470))</f>
        <v/>
      </c>
      <c r="AE1470">
        <f>IF(L1470&gt;=4,2,IF(L1470&gt;=2,1,0))</f>
        <v/>
      </c>
      <c r="AF1470">
        <f>IF(L1470&gt;=5,1,0)</f>
        <v/>
      </c>
      <c r="AG1470">
        <f>AE1470+AF1470</f>
        <v/>
      </c>
      <c r="AH1470" s="15">
        <f>IF(M1470&lt;&gt;1,"",IF(OR(R1470=-9,R1470=""),"",R1470))</f>
        <v/>
      </c>
      <c r="AI1470">
        <f>IF(M1470&lt;&gt;1,"",IF(OR(Q1470=999,Q1470=""),"",Q1470))</f>
        <v/>
      </c>
    </row>
    <row r="1471">
      <c r="A1471" t="inlineStr">
        <is>
          <t>TQRMNOP107717</t>
        </is>
      </c>
      <c r="B1471" t="n">
        <v>2025</v>
      </c>
      <c r="C1471" t="n">
        <v>1</v>
      </c>
      <c r="D1471" t="n">
        <v>1</v>
      </c>
      <c r="E1471" t="inlineStr">
        <is>
          <t>S</t>
        </is>
      </c>
      <c r="F1471" t="n">
        <v>32</v>
      </c>
      <c r="G1471" t="n">
        <v>1172</v>
      </c>
      <c r="H1471" t="n">
        <v>1</v>
      </c>
      <c r="I1471" t="n">
        <v>1</v>
      </c>
      <c r="J1471" t="n">
        <v>24</v>
      </c>
      <c r="K1471" t="n">
        <v>1</v>
      </c>
      <c r="L1471" t="n">
        <v>5</v>
      </c>
      <c r="M1471" t="n">
        <v>1</v>
      </c>
      <c r="N1471" t="n">
        <v>3</v>
      </c>
      <c r="O1471" t="n">
        <v>1</v>
      </c>
      <c r="P1471" t="n">
        <v>1</v>
      </c>
      <c r="Q1471" t="n">
        <v>29</v>
      </c>
      <c r="R1471" s="15" t="n">
        <v>-9</v>
      </c>
      <c r="S1471" s="15" t="n">
        <v>0</v>
      </c>
      <c r="T1471" s="15" t="n">
        <v>0</v>
      </c>
      <c r="U1471" s="15" t="n">
        <v>137100</v>
      </c>
      <c r="V1471">
        <f>IFERROR(VLOOKUP(D1471,Tablas_Equivalencia!$A$3:$B$8,2,FALSE),"Sin dato")</f>
        <v/>
      </c>
      <c r="W1471">
        <f>IFERROR(VLOOKUP(L1471,Tablas_Equivalencia!$D$3:$E$9,2,FALSE),"Sin dato")</f>
        <v/>
      </c>
      <c r="X1471">
        <f>IF(I1471=1,"Varón","Mujer")</f>
        <v/>
      </c>
      <c r="Y1471">
        <f>IFERROR(VLOOKUP(M1471,Tablas_Equivalencia!$G$3:$H$6,2,FALSE),"Sin dato")</f>
        <v/>
      </c>
      <c r="Z1471">
        <f>IF(J1471&lt;=24,"18-24","25-29")</f>
        <v/>
      </c>
      <c r="AA1471">
        <f>IF(M1471&lt;&gt;1,"",IF(P1471=2,1,0))</f>
        <v/>
      </c>
      <c r="AB1471">
        <f>IF(M1471&lt;&gt;1,"",IF(O1471&gt;=2,1,0))</f>
        <v/>
      </c>
      <c r="AC1471">
        <f>IF(M1471&lt;&gt;1,"",IF(OR(Q1471=999,Q1471=""),"",IF(OR(Q1471&lt;35,Q1471&gt;48),1,0)))</f>
        <v/>
      </c>
      <c r="AD1471">
        <f>IF(COUNT(AA1471:AC1471)&lt;3,"",SUM(AA1471:AC1471))</f>
        <v/>
      </c>
      <c r="AE1471">
        <f>IF(L1471&gt;=4,2,IF(L1471&gt;=2,1,0))</f>
        <v/>
      </c>
      <c r="AF1471">
        <f>IF(L1471&gt;=5,1,0)</f>
        <v/>
      </c>
      <c r="AG1471">
        <f>AE1471+AF1471</f>
        <v/>
      </c>
      <c r="AH1471" s="15">
        <f>IF(M1471&lt;&gt;1,"",IF(OR(R1471=-9,R1471=""),"",R1471))</f>
        <v/>
      </c>
      <c r="AI1471">
        <f>IF(M1471&lt;&gt;1,"",IF(OR(Q1471=999,Q1471=""),"",Q1471))</f>
        <v/>
      </c>
    </row>
    <row r="1472">
      <c r="A1472" t="inlineStr">
        <is>
          <t>TQRMNOP107723</t>
        </is>
      </c>
      <c r="B1472" t="n">
        <v>2025</v>
      </c>
      <c r="C1472" t="n">
        <v>1</v>
      </c>
      <c r="D1472" t="n">
        <v>1</v>
      </c>
      <c r="E1472" t="inlineStr">
        <is>
          <t>S</t>
        </is>
      </c>
      <c r="F1472" t="n">
        <v>32</v>
      </c>
      <c r="G1472" t="n">
        <v>445</v>
      </c>
      <c r="H1472" t="n">
        <v>3</v>
      </c>
      <c r="I1472" t="n">
        <v>2</v>
      </c>
      <c r="J1472" t="n">
        <v>29</v>
      </c>
      <c r="K1472" t="n">
        <v>1</v>
      </c>
      <c r="L1472" t="n">
        <v>5</v>
      </c>
      <c r="M1472" t="n">
        <v>1</v>
      </c>
      <c r="N1472" t="n">
        <v>3</v>
      </c>
      <c r="O1472" t="n">
        <v>1</v>
      </c>
      <c r="P1472" t="n">
        <v>1</v>
      </c>
      <c r="Q1472" t="n">
        <v>53</v>
      </c>
      <c r="R1472" s="15" t="n">
        <v>1369000</v>
      </c>
      <c r="S1472" s="15" t="n">
        <v>0</v>
      </c>
      <c r="T1472" s="15" t="n">
        <v>1369000</v>
      </c>
      <c r="U1472" s="15" t="n">
        <v>127900</v>
      </c>
      <c r="V1472">
        <f>IFERROR(VLOOKUP(D1472,Tablas_Equivalencia!$A$3:$B$8,2,FALSE),"Sin dato")</f>
        <v/>
      </c>
      <c r="W1472">
        <f>IFERROR(VLOOKUP(L1472,Tablas_Equivalencia!$D$3:$E$9,2,FALSE),"Sin dato")</f>
        <v/>
      </c>
      <c r="X1472">
        <f>IF(I1472=1,"Varón","Mujer")</f>
        <v/>
      </c>
      <c r="Y1472">
        <f>IFERROR(VLOOKUP(M1472,Tablas_Equivalencia!$G$3:$H$6,2,FALSE),"Sin dato")</f>
        <v/>
      </c>
      <c r="Z1472">
        <f>IF(J1472&lt;=24,"18-24","25-29")</f>
        <v/>
      </c>
      <c r="AA1472">
        <f>IF(M1472&lt;&gt;1,"",IF(P1472=2,1,0))</f>
        <v/>
      </c>
      <c r="AB1472">
        <f>IF(M1472&lt;&gt;1,"",IF(O1472&gt;=2,1,0))</f>
        <v/>
      </c>
      <c r="AC1472">
        <f>IF(M1472&lt;&gt;1,"",IF(OR(Q1472=999,Q1472=""),"",IF(OR(Q1472&lt;35,Q1472&gt;48),1,0)))</f>
        <v/>
      </c>
      <c r="AD1472">
        <f>IF(COUNT(AA1472:AC1472)&lt;3,"",SUM(AA1472:AC1472))</f>
        <v/>
      </c>
      <c r="AE1472">
        <f>IF(L1472&gt;=4,2,IF(L1472&gt;=2,1,0))</f>
        <v/>
      </c>
      <c r="AF1472">
        <f>IF(L1472&gt;=5,1,0)</f>
        <v/>
      </c>
      <c r="AG1472">
        <f>AE1472+AF1472</f>
        <v/>
      </c>
      <c r="AH1472" s="15">
        <f>IF(M1472&lt;&gt;1,"",IF(OR(R1472=-9,R1472=""),"",R1472))</f>
        <v/>
      </c>
      <c r="AI1472">
        <f>IF(M1472&lt;&gt;1,"",IF(OR(Q1472=999,Q1472=""),"",Q1472))</f>
        <v/>
      </c>
    </row>
    <row r="1473">
      <c r="A1473" t="inlineStr">
        <is>
          <t>TQRMNOP107725</t>
        </is>
      </c>
      <c r="B1473" t="n">
        <v>2025</v>
      </c>
      <c r="C1473" t="n">
        <v>1</v>
      </c>
      <c r="D1473" t="n">
        <v>1</v>
      </c>
      <c r="E1473" t="inlineStr">
        <is>
          <t>S</t>
        </is>
      </c>
      <c r="F1473" t="n">
        <v>33</v>
      </c>
      <c r="G1473" t="n">
        <v>1186</v>
      </c>
      <c r="H1473" t="n">
        <v>2</v>
      </c>
      <c r="I1473" t="n">
        <v>2</v>
      </c>
      <c r="J1473" t="n">
        <v>20</v>
      </c>
      <c r="K1473" t="n">
        <v>1</v>
      </c>
      <c r="L1473" t="n">
        <v>3</v>
      </c>
      <c r="M1473" t="n">
        <v>1</v>
      </c>
      <c r="N1473" t="n">
        <v>3</v>
      </c>
      <c r="O1473" t="n">
        <v>1</v>
      </c>
      <c r="P1473" t="n">
        <v>2</v>
      </c>
      <c r="Q1473" t="n">
        <v>26</v>
      </c>
      <c r="R1473" s="15" t="n">
        <v>272000</v>
      </c>
      <c r="S1473" s="15" t="n">
        <v>0</v>
      </c>
      <c r="T1473" s="15" t="n">
        <v>272000</v>
      </c>
      <c r="U1473" s="15" t="n">
        <v>156100</v>
      </c>
      <c r="V1473">
        <f>IFERROR(VLOOKUP(D1473,Tablas_Equivalencia!$A$3:$B$8,2,FALSE),"Sin dato")</f>
        <v/>
      </c>
      <c r="W1473">
        <f>IFERROR(VLOOKUP(L1473,Tablas_Equivalencia!$D$3:$E$9,2,FALSE),"Sin dato")</f>
        <v/>
      </c>
      <c r="X1473">
        <f>IF(I1473=1,"Varón","Mujer")</f>
        <v/>
      </c>
      <c r="Y1473">
        <f>IFERROR(VLOOKUP(M1473,Tablas_Equivalencia!$G$3:$H$6,2,FALSE),"Sin dato")</f>
        <v/>
      </c>
      <c r="Z1473">
        <f>IF(J1473&lt;=24,"18-24","25-29")</f>
        <v/>
      </c>
      <c r="AA1473">
        <f>IF(M1473&lt;&gt;1,"",IF(P1473=2,1,0))</f>
        <v/>
      </c>
      <c r="AB1473">
        <f>IF(M1473&lt;&gt;1,"",IF(O1473&gt;=2,1,0))</f>
        <v/>
      </c>
      <c r="AC1473">
        <f>IF(M1473&lt;&gt;1,"",IF(OR(Q1473=999,Q1473=""),"",IF(OR(Q1473&lt;35,Q1473&gt;48),1,0)))</f>
        <v/>
      </c>
      <c r="AD1473">
        <f>IF(COUNT(AA1473:AC1473)&lt;3,"",SUM(AA1473:AC1473))</f>
        <v/>
      </c>
      <c r="AE1473">
        <f>IF(L1473&gt;=4,2,IF(L1473&gt;=2,1,0))</f>
        <v/>
      </c>
      <c r="AF1473">
        <f>IF(L1473&gt;=5,1,0)</f>
        <v/>
      </c>
      <c r="AG1473">
        <f>AE1473+AF1473</f>
        <v/>
      </c>
      <c r="AH1473" s="15">
        <f>IF(M1473&lt;&gt;1,"",IF(OR(R1473=-9,R1473=""),"",R1473))</f>
        <v/>
      </c>
      <c r="AI1473">
        <f>IF(M1473&lt;&gt;1,"",IF(OR(Q1473=999,Q1473=""),"",Q1473))</f>
        <v/>
      </c>
    </row>
    <row r="1474">
      <c r="A1474" t="inlineStr">
        <is>
          <t>TQRMNOP107734</t>
        </is>
      </c>
      <c r="B1474" t="n">
        <v>2025</v>
      </c>
      <c r="C1474" t="n">
        <v>1</v>
      </c>
      <c r="D1474" t="n">
        <v>42</v>
      </c>
      <c r="E1474" t="inlineStr">
        <is>
          <t>N</t>
        </is>
      </c>
      <c r="F1474" t="n">
        <v>25</v>
      </c>
      <c r="G1474" t="n">
        <v>1605</v>
      </c>
      <c r="H1474" t="n">
        <v>3</v>
      </c>
      <c r="I1474" t="n">
        <v>1</v>
      </c>
      <c r="J1474" t="n">
        <v>21</v>
      </c>
      <c r="K1474" t="n">
        <v>2</v>
      </c>
      <c r="L1474" t="n">
        <v>4</v>
      </c>
      <c r="M1474" t="n">
        <v>1</v>
      </c>
      <c r="N1474" t="n">
        <v>1</v>
      </c>
      <c r="O1474" t="n">
        <v>2</v>
      </c>
      <c r="P1474" t="n">
        <v>2</v>
      </c>
      <c r="Q1474" t="n">
        <v>29</v>
      </c>
      <c r="R1474" s="15" t="n">
        <v>649000</v>
      </c>
      <c r="S1474" s="15" t="n">
        <v>0</v>
      </c>
      <c r="T1474" s="15" t="n">
        <v>649000</v>
      </c>
      <c r="U1474" s="15" t="n">
        <v>139300</v>
      </c>
      <c r="V1474">
        <f>IFERROR(VLOOKUP(D1474,Tablas_Equivalencia!$A$3:$B$8,2,FALSE),"Sin dato")</f>
        <v/>
      </c>
      <c r="W1474">
        <f>IFERROR(VLOOKUP(L1474,Tablas_Equivalencia!$D$3:$E$9,2,FALSE),"Sin dato")</f>
        <v/>
      </c>
      <c r="X1474">
        <f>IF(I1474=1,"Varón","Mujer")</f>
        <v/>
      </c>
      <c r="Y1474">
        <f>IFERROR(VLOOKUP(M1474,Tablas_Equivalencia!$G$3:$H$6,2,FALSE),"Sin dato")</f>
        <v/>
      </c>
      <c r="Z1474">
        <f>IF(J1474&lt;=24,"18-24","25-29")</f>
        <v/>
      </c>
      <c r="AA1474">
        <f>IF(M1474&lt;&gt;1,"",IF(P1474=2,1,0))</f>
        <v/>
      </c>
      <c r="AB1474">
        <f>IF(M1474&lt;&gt;1,"",IF(O1474&gt;=2,1,0))</f>
        <v/>
      </c>
      <c r="AC1474">
        <f>IF(M1474&lt;&gt;1,"",IF(OR(Q1474=999,Q1474=""),"",IF(OR(Q1474&lt;35,Q1474&gt;48),1,0)))</f>
        <v/>
      </c>
      <c r="AD1474">
        <f>IF(COUNT(AA1474:AC1474)&lt;3,"",SUM(AA1474:AC1474))</f>
        <v/>
      </c>
      <c r="AE1474">
        <f>IF(L1474&gt;=4,2,IF(L1474&gt;=2,1,0))</f>
        <v/>
      </c>
      <c r="AF1474">
        <f>IF(L1474&gt;=5,1,0)</f>
        <v/>
      </c>
      <c r="AG1474">
        <f>AE1474+AF1474</f>
        <v/>
      </c>
      <c r="AH1474" s="15">
        <f>IF(M1474&lt;&gt;1,"",IF(OR(R1474=-9,R1474=""),"",R1474))</f>
        <v/>
      </c>
      <c r="AI1474">
        <f>IF(M1474&lt;&gt;1,"",IF(OR(Q1474=999,Q1474=""),"",Q1474))</f>
        <v/>
      </c>
    </row>
    <row r="1475">
      <c r="A1475" t="inlineStr">
        <is>
          <t>TQRMNOP107737</t>
        </is>
      </c>
      <c r="B1475" t="n">
        <v>2025</v>
      </c>
      <c r="C1475" t="n">
        <v>1</v>
      </c>
      <c r="D1475" t="n">
        <v>41</v>
      </c>
      <c r="E1475" t="inlineStr">
        <is>
          <t>S</t>
        </is>
      </c>
      <c r="F1475" t="n">
        <v>8</v>
      </c>
      <c r="G1475" t="n">
        <v>1088</v>
      </c>
      <c r="H1475" t="n">
        <v>3</v>
      </c>
      <c r="I1475" t="n">
        <v>2</v>
      </c>
      <c r="J1475" t="n">
        <v>25</v>
      </c>
      <c r="K1475" t="n">
        <v>2</v>
      </c>
      <c r="L1475" t="n">
        <v>5</v>
      </c>
      <c r="M1475" t="n">
        <v>2</v>
      </c>
      <c r="R1475" s="15" t="n">
        <v>0</v>
      </c>
      <c r="S1475" s="15" t="n">
        <v>0</v>
      </c>
      <c r="T1475" s="15" t="n">
        <v>0</v>
      </c>
      <c r="U1475" s="15" t="n">
        <v>176000</v>
      </c>
      <c r="V1475">
        <f>IFERROR(VLOOKUP(D1475,Tablas_Equivalencia!$A$3:$B$8,2,FALSE),"Sin dato")</f>
        <v/>
      </c>
      <c r="W1475">
        <f>IFERROR(VLOOKUP(L1475,Tablas_Equivalencia!$D$3:$E$9,2,FALSE),"Sin dato")</f>
        <v/>
      </c>
      <c r="X1475">
        <f>IF(I1475=1,"Varón","Mujer")</f>
        <v/>
      </c>
      <c r="Y1475">
        <f>IFERROR(VLOOKUP(M1475,Tablas_Equivalencia!$G$3:$H$6,2,FALSE),"Sin dato")</f>
        <v/>
      </c>
      <c r="Z1475">
        <f>IF(J1475&lt;=24,"18-24","25-29")</f>
        <v/>
      </c>
      <c r="AA1475">
        <f>IF(M1475&lt;&gt;1,"",IF(P1475=2,1,0))</f>
        <v/>
      </c>
      <c r="AB1475">
        <f>IF(M1475&lt;&gt;1,"",IF(O1475&gt;=2,1,0))</f>
        <v/>
      </c>
      <c r="AC1475">
        <f>IF(M1475&lt;&gt;1,"",IF(OR(Q1475=999,Q1475=""),"",IF(OR(Q1475&lt;35,Q1475&gt;48),1,0)))</f>
        <v/>
      </c>
      <c r="AD1475">
        <f>IF(COUNT(AA1475:AC1475)&lt;3,"",SUM(AA1475:AC1475))</f>
        <v/>
      </c>
      <c r="AE1475">
        <f>IF(L1475&gt;=4,2,IF(L1475&gt;=2,1,0))</f>
        <v/>
      </c>
      <c r="AF1475">
        <f>IF(L1475&gt;=5,1,0)</f>
        <v/>
      </c>
      <c r="AG1475">
        <f>AE1475+AF1475</f>
        <v/>
      </c>
      <c r="AH1475" s="15">
        <f>IF(M1475&lt;&gt;1,"",IF(OR(R1475=-9,R1475=""),"",R1475))</f>
        <v/>
      </c>
      <c r="AI1475">
        <f>IF(M1475&lt;&gt;1,"",IF(OR(Q1475=999,Q1475=""),"",Q1475))</f>
        <v/>
      </c>
    </row>
    <row r="1476">
      <c r="A1476" t="inlineStr">
        <is>
          <t>TQRMNOP107739</t>
        </is>
      </c>
      <c r="B1476" t="n">
        <v>2025</v>
      </c>
      <c r="C1476" t="n">
        <v>1</v>
      </c>
      <c r="D1476" t="n">
        <v>1</v>
      </c>
      <c r="E1476" t="inlineStr">
        <is>
          <t>S</t>
        </is>
      </c>
      <c r="F1476" t="n">
        <v>32</v>
      </c>
      <c r="G1476" t="n">
        <v>1030</v>
      </c>
      <c r="H1476" t="n">
        <v>3</v>
      </c>
      <c r="I1476" t="n">
        <v>1</v>
      </c>
      <c r="J1476" t="n">
        <v>25</v>
      </c>
      <c r="K1476" t="n">
        <v>2</v>
      </c>
      <c r="L1476" t="n">
        <v>6</v>
      </c>
      <c r="M1476" t="n">
        <v>3</v>
      </c>
      <c r="R1476" s="15" t="n">
        <v>0</v>
      </c>
      <c r="S1476" s="15" t="n">
        <v>0</v>
      </c>
      <c r="T1476" s="15" t="n">
        <v>0</v>
      </c>
      <c r="U1476" s="15" t="n">
        <v>448100</v>
      </c>
      <c r="V1476">
        <f>IFERROR(VLOOKUP(D1476,Tablas_Equivalencia!$A$3:$B$8,2,FALSE),"Sin dato")</f>
        <v/>
      </c>
      <c r="W1476">
        <f>IFERROR(VLOOKUP(L1476,Tablas_Equivalencia!$D$3:$E$9,2,FALSE),"Sin dato")</f>
        <v/>
      </c>
      <c r="X1476">
        <f>IF(I1476=1,"Varón","Mujer")</f>
        <v/>
      </c>
      <c r="Y1476">
        <f>IFERROR(VLOOKUP(M1476,Tablas_Equivalencia!$G$3:$H$6,2,FALSE),"Sin dato")</f>
        <v/>
      </c>
      <c r="Z1476">
        <f>IF(J1476&lt;=24,"18-24","25-29")</f>
        <v/>
      </c>
      <c r="AA1476">
        <f>IF(M1476&lt;&gt;1,"",IF(P1476=2,1,0))</f>
        <v/>
      </c>
      <c r="AB1476">
        <f>IF(M1476&lt;&gt;1,"",IF(O1476&gt;=2,1,0))</f>
        <v/>
      </c>
      <c r="AC1476">
        <f>IF(M1476&lt;&gt;1,"",IF(OR(Q1476=999,Q1476=""),"",IF(OR(Q1476&lt;35,Q1476&gt;48),1,0)))</f>
        <v/>
      </c>
      <c r="AD1476">
        <f>IF(COUNT(AA1476:AC1476)&lt;3,"",SUM(AA1476:AC1476))</f>
        <v/>
      </c>
      <c r="AE1476">
        <f>IF(L1476&gt;=4,2,IF(L1476&gt;=2,1,0))</f>
        <v/>
      </c>
      <c r="AF1476">
        <f>IF(L1476&gt;=5,1,0)</f>
        <v/>
      </c>
      <c r="AG1476">
        <f>AE1476+AF1476</f>
        <v/>
      </c>
      <c r="AH1476" s="15">
        <f>IF(M1476&lt;&gt;1,"",IF(OR(R1476=-9,R1476=""),"",R1476))</f>
        <v/>
      </c>
      <c r="AI1476">
        <f>IF(M1476&lt;&gt;1,"",IF(OR(Q1476=999,Q1476=""),"",Q1476))</f>
        <v/>
      </c>
    </row>
    <row r="1477">
      <c r="A1477" t="inlineStr">
        <is>
          <t>TQRMNOP107752</t>
        </is>
      </c>
      <c r="B1477" t="n">
        <v>2025</v>
      </c>
      <c r="C1477" t="n">
        <v>1</v>
      </c>
      <c r="D1477" t="n">
        <v>1</v>
      </c>
      <c r="E1477" t="inlineStr">
        <is>
          <t>S</t>
        </is>
      </c>
      <c r="F1477" t="n">
        <v>32</v>
      </c>
      <c r="G1477" t="n">
        <v>1039</v>
      </c>
      <c r="H1477" t="n">
        <v>10</v>
      </c>
      <c r="I1477" t="n">
        <v>2</v>
      </c>
      <c r="J1477" t="n">
        <v>28</v>
      </c>
      <c r="K1477" t="n">
        <v>2</v>
      </c>
      <c r="L1477" t="n">
        <v>3</v>
      </c>
      <c r="M1477" t="n">
        <v>1</v>
      </c>
      <c r="N1477" t="n">
        <v>3</v>
      </c>
      <c r="O1477" t="n">
        <v>2</v>
      </c>
      <c r="P1477" t="n">
        <v>2</v>
      </c>
      <c r="Q1477" t="n">
        <v>30</v>
      </c>
      <c r="R1477" s="15" t="n">
        <v>736000</v>
      </c>
      <c r="S1477" s="15" t="n">
        <v>0</v>
      </c>
      <c r="T1477" s="15" t="n">
        <v>736000</v>
      </c>
      <c r="U1477" s="15" t="n">
        <v>356000</v>
      </c>
      <c r="V1477">
        <f>IFERROR(VLOOKUP(D1477,Tablas_Equivalencia!$A$3:$B$8,2,FALSE),"Sin dato")</f>
        <v/>
      </c>
      <c r="W1477">
        <f>IFERROR(VLOOKUP(L1477,Tablas_Equivalencia!$D$3:$E$9,2,FALSE),"Sin dato")</f>
        <v/>
      </c>
      <c r="X1477">
        <f>IF(I1477=1,"Varón","Mujer")</f>
        <v/>
      </c>
      <c r="Y1477">
        <f>IFERROR(VLOOKUP(M1477,Tablas_Equivalencia!$G$3:$H$6,2,FALSE),"Sin dato")</f>
        <v/>
      </c>
      <c r="Z1477">
        <f>IF(J1477&lt;=24,"18-24","25-29")</f>
        <v/>
      </c>
      <c r="AA1477">
        <f>IF(M1477&lt;&gt;1,"",IF(P1477=2,1,0))</f>
        <v/>
      </c>
      <c r="AB1477">
        <f>IF(M1477&lt;&gt;1,"",IF(O1477&gt;=2,1,0))</f>
        <v/>
      </c>
      <c r="AC1477">
        <f>IF(M1477&lt;&gt;1,"",IF(OR(Q1477=999,Q1477=""),"",IF(OR(Q1477&lt;35,Q1477&gt;48),1,0)))</f>
        <v/>
      </c>
      <c r="AD1477">
        <f>IF(COUNT(AA1477:AC1477)&lt;3,"",SUM(AA1477:AC1477))</f>
        <v/>
      </c>
      <c r="AE1477">
        <f>IF(L1477&gt;=4,2,IF(L1477&gt;=2,1,0))</f>
        <v/>
      </c>
      <c r="AF1477">
        <f>IF(L1477&gt;=5,1,0)</f>
        <v/>
      </c>
      <c r="AG1477">
        <f>AE1477+AF1477</f>
        <v/>
      </c>
      <c r="AH1477" s="15">
        <f>IF(M1477&lt;&gt;1,"",IF(OR(R1477=-9,R1477=""),"",R1477))</f>
        <v/>
      </c>
      <c r="AI1477">
        <f>IF(M1477&lt;&gt;1,"",IF(OR(Q1477=999,Q1477=""),"",Q1477))</f>
        <v/>
      </c>
    </row>
    <row r="1478">
      <c r="A1478" t="inlineStr">
        <is>
          <t>TQRMNOP107754</t>
        </is>
      </c>
      <c r="B1478" t="n">
        <v>2025</v>
      </c>
      <c r="C1478" t="n">
        <v>1</v>
      </c>
      <c r="D1478" t="n">
        <v>41</v>
      </c>
      <c r="E1478" t="inlineStr">
        <is>
          <t>N</t>
        </is>
      </c>
      <c r="F1478" t="n">
        <v>15</v>
      </c>
      <c r="G1478" t="n">
        <v>885</v>
      </c>
      <c r="H1478" t="n">
        <v>3</v>
      </c>
      <c r="I1478" t="n">
        <v>1</v>
      </c>
      <c r="J1478" t="n">
        <v>26</v>
      </c>
      <c r="K1478" t="n">
        <v>2</v>
      </c>
      <c r="L1478" t="n">
        <v>3</v>
      </c>
      <c r="M1478" t="n">
        <v>3</v>
      </c>
      <c r="R1478" s="15" t="n">
        <v>0</v>
      </c>
      <c r="S1478" s="15" t="n">
        <v>0</v>
      </c>
      <c r="T1478" s="15" t="n">
        <v>0</v>
      </c>
      <c r="U1478" s="15" t="n">
        <v>197600</v>
      </c>
      <c r="V1478">
        <f>IFERROR(VLOOKUP(D1478,Tablas_Equivalencia!$A$3:$B$8,2,FALSE),"Sin dato")</f>
        <v/>
      </c>
      <c r="W1478">
        <f>IFERROR(VLOOKUP(L1478,Tablas_Equivalencia!$D$3:$E$9,2,FALSE),"Sin dato")</f>
        <v/>
      </c>
      <c r="X1478">
        <f>IF(I1478=1,"Varón","Mujer")</f>
        <v/>
      </c>
      <c r="Y1478">
        <f>IFERROR(VLOOKUP(M1478,Tablas_Equivalencia!$G$3:$H$6,2,FALSE),"Sin dato")</f>
        <v/>
      </c>
      <c r="Z1478">
        <f>IF(J1478&lt;=24,"18-24","25-29")</f>
        <v/>
      </c>
      <c r="AA1478">
        <f>IF(M1478&lt;&gt;1,"",IF(P1478=2,1,0))</f>
        <v/>
      </c>
      <c r="AB1478">
        <f>IF(M1478&lt;&gt;1,"",IF(O1478&gt;=2,1,0))</f>
        <v/>
      </c>
      <c r="AC1478">
        <f>IF(M1478&lt;&gt;1,"",IF(OR(Q1478=999,Q1478=""),"",IF(OR(Q1478&lt;35,Q1478&gt;48),1,0)))</f>
        <v/>
      </c>
      <c r="AD1478">
        <f>IF(COUNT(AA1478:AC1478)&lt;3,"",SUM(AA1478:AC1478))</f>
        <v/>
      </c>
      <c r="AE1478">
        <f>IF(L1478&gt;=4,2,IF(L1478&gt;=2,1,0))</f>
        <v/>
      </c>
      <c r="AF1478">
        <f>IF(L1478&gt;=5,1,0)</f>
        <v/>
      </c>
      <c r="AG1478">
        <f>AE1478+AF1478</f>
        <v/>
      </c>
      <c r="AH1478" s="15">
        <f>IF(M1478&lt;&gt;1,"",IF(OR(R1478=-9,R1478=""),"",R1478))</f>
        <v/>
      </c>
      <c r="AI1478">
        <f>IF(M1478&lt;&gt;1,"",IF(OR(Q1478=999,Q1478=""),"",Q1478))</f>
        <v/>
      </c>
    </row>
    <row r="1479">
      <c r="A1479" t="inlineStr">
        <is>
          <t>TQRMNOP107757</t>
        </is>
      </c>
      <c r="B1479" t="n">
        <v>2025</v>
      </c>
      <c r="C1479" t="n">
        <v>1</v>
      </c>
      <c r="D1479" t="n">
        <v>43</v>
      </c>
      <c r="E1479" t="inlineStr">
        <is>
          <t>S</t>
        </is>
      </c>
      <c r="F1479" t="n">
        <v>36</v>
      </c>
      <c r="G1479" t="n">
        <v>597</v>
      </c>
      <c r="H1479" t="n">
        <v>1</v>
      </c>
      <c r="I1479" t="n">
        <v>1</v>
      </c>
      <c r="J1479" t="n">
        <v>26</v>
      </c>
      <c r="K1479" t="n">
        <v>1</v>
      </c>
      <c r="L1479" t="n">
        <v>2</v>
      </c>
      <c r="M1479" t="n">
        <v>1</v>
      </c>
      <c r="N1479" t="n">
        <v>3</v>
      </c>
      <c r="O1479" t="n">
        <v>1</v>
      </c>
      <c r="P1479" t="n">
        <v>2</v>
      </c>
      <c r="Q1479" t="n">
        <v>18</v>
      </c>
      <c r="R1479" s="15" t="n">
        <v>363000</v>
      </c>
      <c r="S1479" s="15" t="n">
        <v>72000</v>
      </c>
      <c r="T1479" s="15" t="n">
        <v>435000</v>
      </c>
      <c r="U1479" s="15" t="n">
        <v>183500</v>
      </c>
      <c r="V1479">
        <f>IFERROR(VLOOKUP(D1479,Tablas_Equivalencia!$A$3:$B$8,2,FALSE),"Sin dato")</f>
        <v/>
      </c>
      <c r="W1479">
        <f>IFERROR(VLOOKUP(L1479,Tablas_Equivalencia!$D$3:$E$9,2,FALSE),"Sin dato")</f>
        <v/>
      </c>
      <c r="X1479">
        <f>IF(I1479=1,"Varón","Mujer")</f>
        <v/>
      </c>
      <c r="Y1479">
        <f>IFERROR(VLOOKUP(M1479,Tablas_Equivalencia!$G$3:$H$6,2,FALSE),"Sin dato")</f>
        <v/>
      </c>
      <c r="Z1479">
        <f>IF(J1479&lt;=24,"18-24","25-29")</f>
        <v/>
      </c>
      <c r="AA1479">
        <f>IF(M1479&lt;&gt;1,"",IF(P1479=2,1,0))</f>
        <v/>
      </c>
      <c r="AB1479">
        <f>IF(M1479&lt;&gt;1,"",IF(O1479&gt;=2,1,0))</f>
        <v/>
      </c>
      <c r="AC1479">
        <f>IF(M1479&lt;&gt;1,"",IF(OR(Q1479=999,Q1479=""),"",IF(OR(Q1479&lt;35,Q1479&gt;48),1,0)))</f>
        <v/>
      </c>
      <c r="AD1479">
        <f>IF(COUNT(AA1479:AC1479)&lt;3,"",SUM(AA1479:AC1479))</f>
        <v/>
      </c>
      <c r="AE1479">
        <f>IF(L1479&gt;=4,2,IF(L1479&gt;=2,1,0))</f>
        <v/>
      </c>
      <c r="AF1479">
        <f>IF(L1479&gt;=5,1,0)</f>
        <v/>
      </c>
      <c r="AG1479">
        <f>AE1479+AF1479</f>
        <v/>
      </c>
      <c r="AH1479" s="15">
        <f>IF(M1479&lt;&gt;1,"",IF(OR(R1479=-9,R1479=""),"",R1479))</f>
        <v/>
      </c>
      <c r="AI1479">
        <f>IF(M1479&lt;&gt;1,"",IF(OR(Q1479=999,Q1479=""),"",Q1479))</f>
        <v/>
      </c>
    </row>
    <row r="1480">
      <c r="A1480" t="inlineStr">
        <is>
          <t>TQRMNOP107767</t>
        </is>
      </c>
      <c r="B1480" t="n">
        <v>2025</v>
      </c>
      <c r="C1480" t="n">
        <v>1</v>
      </c>
      <c r="D1480" t="n">
        <v>1</v>
      </c>
      <c r="E1480" t="inlineStr">
        <is>
          <t>S</t>
        </is>
      </c>
      <c r="F1480" t="n">
        <v>32</v>
      </c>
      <c r="G1480" t="n">
        <v>945</v>
      </c>
      <c r="H1480" t="n">
        <v>3</v>
      </c>
      <c r="I1480" t="n">
        <v>1</v>
      </c>
      <c r="J1480" t="n">
        <v>18</v>
      </c>
      <c r="K1480" t="n">
        <v>2</v>
      </c>
      <c r="L1480" t="n">
        <v>4</v>
      </c>
      <c r="M1480" t="n">
        <v>1</v>
      </c>
      <c r="N1480" t="n">
        <v>2</v>
      </c>
      <c r="O1480" t="n">
        <v>1</v>
      </c>
      <c r="P1480" t="n">
        <v>2</v>
      </c>
      <c r="Q1480" t="n">
        <v>27</v>
      </c>
      <c r="R1480" s="15" t="n">
        <v>670000</v>
      </c>
      <c r="S1480" s="15" t="n">
        <v>0</v>
      </c>
      <c r="T1480" s="15" t="n">
        <v>670000</v>
      </c>
      <c r="U1480" s="15" t="n">
        <v>317200</v>
      </c>
      <c r="V1480">
        <f>IFERROR(VLOOKUP(D1480,Tablas_Equivalencia!$A$3:$B$8,2,FALSE),"Sin dato")</f>
        <v/>
      </c>
      <c r="W1480">
        <f>IFERROR(VLOOKUP(L1480,Tablas_Equivalencia!$D$3:$E$9,2,FALSE),"Sin dato")</f>
        <v/>
      </c>
      <c r="X1480">
        <f>IF(I1480=1,"Varón","Mujer")</f>
        <v/>
      </c>
      <c r="Y1480">
        <f>IFERROR(VLOOKUP(M1480,Tablas_Equivalencia!$G$3:$H$6,2,FALSE),"Sin dato")</f>
        <v/>
      </c>
      <c r="Z1480">
        <f>IF(J1480&lt;=24,"18-24","25-29")</f>
        <v/>
      </c>
      <c r="AA1480">
        <f>IF(M1480&lt;&gt;1,"",IF(P1480=2,1,0))</f>
        <v/>
      </c>
      <c r="AB1480">
        <f>IF(M1480&lt;&gt;1,"",IF(O1480&gt;=2,1,0))</f>
        <v/>
      </c>
      <c r="AC1480">
        <f>IF(M1480&lt;&gt;1,"",IF(OR(Q1480=999,Q1480=""),"",IF(OR(Q1480&lt;35,Q1480&gt;48),1,0)))</f>
        <v/>
      </c>
      <c r="AD1480">
        <f>IF(COUNT(AA1480:AC1480)&lt;3,"",SUM(AA1480:AC1480))</f>
        <v/>
      </c>
      <c r="AE1480">
        <f>IF(L1480&gt;=4,2,IF(L1480&gt;=2,1,0))</f>
        <v/>
      </c>
      <c r="AF1480">
        <f>IF(L1480&gt;=5,1,0)</f>
        <v/>
      </c>
      <c r="AG1480">
        <f>AE1480+AF1480</f>
        <v/>
      </c>
      <c r="AH1480" s="15">
        <f>IF(M1480&lt;&gt;1,"",IF(OR(R1480=-9,R1480=""),"",R1480))</f>
        <v/>
      </c>
      <c r="AI1480">
        <f>IF(M1480&lt;&gt;1,"",IF(OR(Q1480=999,Q1480=""),"",Q1480))</f>
        <v/>
      </c>
    </row>
    <row r="1481">
      <c r="A1481" t="inlineStr">
        <is>
          <t>TQRMNOP107769</t>
        </is>
      </c>
      <c r="B1481" t="n">
        <v>2025</v>
      </c>
      <c r="C1481" t="n">
        <v>1</v>
      </c>
      <c r="D1481" t="n">
        <v>40</v>
      </c>
      <c r="E1481" t="inlineStr">
        <is>
          <t>N</t>
        </is>
      </c>
      <c r="F1481" t="n">
        <v>22</v>
      </c>
      <c r="G1481" t="n">
        <v>1103</v>
      </c>
      <c r="H1481" t="n">
        <v>1</v>
      </c>
      <c r="I1481" t="n">
        <v>2</v>
      </c>
      <c r="J1481" t="n">
        <v>21</v>
      </c>
      <c r="K1481" t="n">
        <v>2</v>
      </c>
      <c r="L1481" t="n">
        <v>4</v>
      </c>
      <c r="M1481" t="n">
        <v>2</v>
      </c>
      <c r="R1481" s="15" t="n">
        <v>0</v>
      </c>
      <c r="S1481" s="15" t="n">
        <v>0</v>
      </c>
      <c r="T1481" s="15" t="n">
        <v>0</v>
      </c>
      <c r="U1481" s="15" t="n">
        <v>308800</v>
      </c>
      <c r="V1481">
        <f>IFERROR(VLOOKUP(D1481,Tablas_Equivalencia!$A$3:$B$8,2,FALSE),"Sin dato")</f>
        <v/>
      </c>
      <c r="W1481">
        <f>IFERROR(VLOOKUP(L1481,Tablas_Equivalencia!$D$3:$E$9,2,FALSE),"Sin dato")</f>
        <v/>
      </c>
      <c r="X1481">
        <f>IF(I1481=1,"Varón","Mujer")</f>
        <v/>
      </c>
      <c r="Y1481">
        <f>IFERROR(VLOOKUP(M1481,Tablas_Equivalencia!$G$3:$H$6,2,FALSE),"Sin dato")</f>
        <v/>
      </c>
      <c r="Z1481">
        <f>IF(J1481&lt;=24,"18-24","25-29")</f>
        <v/>
      </c>
      <c r="AA1481">
        <f>IF(M1481&lt;&gt;1,"",IF(P1481=2,1,0))</f>
        <v/>
      </c>
      <c r="AB1481">
        <f>IF(M1481&lt;&gt;1,"",IF(O1481&gt;=2,1,0))</f>
        <v/>
      </c>
      <c r="AC1481">
        <f>IF(M1481&lt;&gt;1,"",IF(OR(Q1481=999,Q1481=""),"",IF(OR(Q1481&lt;35,Q1481&gt;48),1,0)))</f>
        <v/>
      </c>
      <c r="AD1481">
        <f>IF(COUNT(AA1481:AC1481)&lt;3,"",SUM(AA1481:AC1481))</f>
        <v/>
      </c>
      <c r="AE1481">
        <f>IF(L1481&gt;=4,2,IF(L1481&gt;=2,1,0))</f>
        <v/>
      </c>
      <c r="AF1481">
        <f>IF(L1481&gt;=5,1,0)</f>
        <v/>
      </c>
      <c r="AG1481">
        <f>AE1481+AF1481</f>
        <v/>
      </c>
      <c r="AH1481" s="15">
        <f>IF(M1481&lt;&gt;1,"",IF(OR(R1481=-9,R1481=""),"",R1481))</f>
        <v/>
      </c>
      <c r="AI1481">
        <f>IF(M1481&lt;&gt;1,"",IF(OR(Q1481=999,Q1481=""),"",Q1481))</f>
        <v/>
      </c>
    </row>
    <row r="1482">
      <c r="A1482" t="inlineStr">
        <is>
          <t>TQRMNOP107774</t>
        </is>
      </c>
      <c r="B1482" t="n">
        <v>2025</v>
      </c>
      <c r="C1482" t="n">
        <v>1</v>
      </c>
      <c r="D1482" t="n">
        <v>44</v>
      </c>
      <c r="E1482" t="inlineStr">
        <is>
          <t>S</t>
        </is>
      </c>
      <c r="F1482" t="n">
        <v>13</v>
      </c>
      <c r="G1482" t="n">
        <v>1761</v>
      </c>
      <c r="H1482" t="n">
        <v>1</v>
      </c>
      <c r="I1482" t="n">
        <v>2</v>
      </c>
      <c r="J1482" t="n">
        <v>26</v>
      </c>
      <c r="K1482" t="n">
        <v>1</v>
      </c>
      <c r="L1482" t="n">
        <v>3</v>
      </c>
      <c r="M1482" t="n">
        <v>1</v>
      </c>
      <c r="N1482" t="n">
        <v>3</v>
      </c>
      <c r="O1482" t="n">
        <v>2</v>
      </c>
      <c r="P1482" t="n">
        <v>2</v>
      </c>
      <c r="Q1482" t="n">
        <v>22</v>
      </c>
      <c r="R1482" s="15" t="n">
        <v>186000</v>
      </c>
      <c r="S1482" s="15" t="n">
        <v>71000</v>
      </c>
      <c r="T1482" s="15" t="n">
        <v>257000</v>
      </c>
      <c r="U1482" s="15" t="n">
        <v>145300</v>
      </c>
      <c r="V1482">
        <f>IFERROR(VLOOKUP(D1482,Tablas_Equivalencia!$A$3:$B$8,2,FALSE),"Sin dato")</f>
        <v/>
      </c>
      <c r="W1482">
        <f>IFERROR(VLOOKUP(L1482,Tablas_Equivalencia!$D$3:$E$9,2,FALSE),"Sin dato")</f>
        <v/>
      </c>
      <c r="X1482">
        <f>IF(I1482=1,"Varón","Mujer")</f>
        <v/>
      </c>
      <c r="Y1482">
        <f>IFERROR(VLOOKUP(M1482,Tablas_Equivalencia!$G$3:$H$6,2,FALSE),"Sin dato")</f>
        <v/>
      </c>
      <c r="Z1482">
        <f>IF(J1482&lt;=24,"18-24","25-29")</f>
        <v/>
      </c>
      <c r="AA1482">
        <f>IF(M1482&lt;&gt;1,"",IF(P1482=2,1,0))</f>
        <v/>
      </c>
      <c r="AB1482">
        <f>IF(M1482&lt;&gt;1,"",IF(O1482&gt;=2,1,0))</f>
        <v/>
      </c>
      <c r="AC1482">
        <f>IF(M1482&lt;&gt;1,"",IF(OR(Q1482=999,Q1482=""),"",IF(OR(Q1482&lt;35,Q1482&gt;48),1,0)))</f>
        <v/>
      </c>
      <c r="AD1482">
        <f>IF(COUNT(AA1482:AC1482)&lt;3,"",SUM(AA1482:AC1482))</f>
        <v/>
      </c>
      <c r="AE1482">
        <f>IF(L1482&gt;=4,2,IF(L1482&gt;=2,1,0))</f>
        <v/>
      </c>
      <c r="AF1482">
        <f>IF(L1482&gt;=5,1,0)</f>
        <v/>
      </c>
      <c r="AG1482">
        <f>AE1482+AF1482</f>
        <v/>
      </c>
      <c r="AH1482" s="15">
        <f>IF(M1482&lt;&gt;1,"",IF(OR(R1482=-9,R1482=""),"",R1482))</f>
        <v/>
      </c>
      <c r="AI1482">
        <f>IF(M1482&lt;&gt;1,"",IF(OR(Q1482=999,Q1482=""),"",Q1482))</f>
        <v/>
      </c>
    </row>
    <row r="1483">
      <c r="A1483" t="inlineStr">
        <is>
          <t>TQRMNOP107781</t>
        </is>
      </c>
      <c r="B1483" t="n">
        <v>2025</v>
      </c>
      <c r="C1483" t="n">
        <v>1</v>
      </c>
      <c r="D1483" t="n">
        <v>40</v>
      </c>
      <c r="E1483" t="inlineStr">
        <is>
          <t>N</t>
        </is>
      </c>
      <c r="F1483" t="n">
        <v>22</v>
      </c>
      <c r="G1483" t="n">
        <v>887</v>
      </c>
      <c r="H1483" t="n">
        <v>3</v>
      </c>
      <c r="I1483" t="n">
        <v>2</v>
      </c>
      <c r="J1483" t="n">
        <v>25</v>
      </c>
      <c r="K1483" t="n">
        <v>2</v>
      </c>
      <c r="L1483" t="n">
        <v>4</v>
      </c>
      <c r="M1483" t="n">
        <v>3</v>
      </c>
      <c r="R1483" s="15" t="n">
        <v>0</v>
      </c>
      <c r="S1483" s="15" t="n">
        <v>0</v>
      </c>
      <c r="T1483" s="15" t="n">
        <v>0</v>
      </c>
      <c r="U1483" s="15" t="n">
        <v>66900</v>
      </c>
      <c r="V1483">
        <f>IFERROR(VLOOKUP(D1483,Tablas_Equivalencia!$A$3:$B$8,2,FALSE),"Sin dato")</f>
        <v/>
      </c>
      <c r="W1483">
        <f>IFERROR(VLOOKUP(L1483,Tablas_Equivalencia!$D$3:$E$9,2,FALSE),"Sin dato")</f>
        <v/>
      </c>
      <c r="X1483">
        <f>IF(I1483=1,"Varón","Mujer")</f>
        <v/>
      </c>
      <c r="Y1483">
        <f>IFERROR(VLOOKUP(M1483,Tablas_Equivalencia!$G$3:$H$6,2,FALSE),"Sin dato")</f>
        <v/>
      </c>
      <c r="Z1483">
        <f>IF(J1483&lt;=24,"18-24","25-29")</f>
        <v/>
      </c>
      <c r="AA1483">
        <f>IF(M1483&lt;&gt;1,"",IF(P1483=2,1,0))</f>
        <v/>
      </c>
      <c r="AB1483">
        <f>IF(M1483&lt;&gt;1,"",IF(O1483&gt;=2,1,0))</f>
        <v/>
      </c>
      <c r="AC1483">
        <f>IF(M1483&lt;&gt;1,"",IF(OR(Q1483=999,Q1483=""),"",IF(OR(Q1483&lt;35,Q1483&gt;48),1,0)))</f>
        <v/>
      </c>
      <c r="AD1483">
        <f>IF(COUNT(AA1483:AC1483)&lt;3,"",SUM(AA1483:AC1483))</f>
        <v/>
      </c>
      <c r="AE1483">
        <f>IF(L1483&gt;=4,2,IF(L1483&gt;=2,1,0))</f>
        <v/>
      </c>
      <c r="AF1483">
        <f>IF(L1483&gt;=5,1,0)</f>
        <v/>
      </c>
      <c r="AG1483">
        <f>AE1483+AF1483</f>
        <v/>
      </c>
      <c r="AH1483" s="15">
        <f>IF(M1483&lt;&gt;1,"",IF(OR(R1483=-9,R1483=""),"",R1483))</f>
        <v/>
      </c>
      <c r="AI1483">
        <f>IF(M1483&lt;&gt;1,"",IF(OR(Q1483=999,Q1483=""),"",Q1483))</f>
        <v/>
      </c>
    </row>
    <row r="1484">
      <c r="A1484" t="inlineStr">
        <is>
          <t>TQRMNOP107787</t>
        </is>
      </c>
      <c r="B1484" t="n">
        <v>2025</v>
      </c>
      <c r="C1484" t="n">
        <v>1</v>
      </c>
      <c r="D1484" t="n">
        <v>40</v>
      </c>
      <c r="E1484" t="inlineStr">
        <is>
          <t>N</t>
        </is>
      </c>
      <c r="F1484" t="n">
        <v>23</v>
      </c>
      <c r="G1484" t="n">
        <v>1529</v>
      </c>
      <c r="H1484" t="n">
        <v>1</v>
      </c>
      <c r="I1484" t="n">
        <v>2</v>
      </c>
      <c r="J1484" t="n">
        <v>25</v>
      </c>
      <c r="K1484" t="n">
        <v>1</v>
      </c>
      <c r="L1484" t="n">
        <v>5</v>
      </c>
      <c r="M1484" t="n">
        <v>3</v>
      </c>
      <c r="R1484" s="15" t="n">
        <v>0</v>
      </c>
      <c r="S1484" s="15" t="n">
        <v>37000</v>
      </c>
      <c r="T1484" s="15" t="n">
        <v>37000</v>
      </c>
      <c r="U1484" s="15" t="n">
        <v>116000</v>
      </c>
      <c r="V1484">
        <f>IFERROR(VLOOKUP(D1484,Tablas_Equivalencia!$A$3:$B$8,2,FALSE),"Sin dato")</f>
        <v/>
      </c>
      <c r="W1484">
        <f>IFERROR(VLOOKUP(L1484,Tablas_Equivalencia!$D$3:$E$9,2,FALSE),"Sin dato")</f>
        <v/>
      </c>
      <c r="X1484">
        <f>IF(I1484=1,"Varón","Mujer")</f>
        <v/>
      </c>
      <c r="Y1484">
        <f>IFERROR(VLOOKUP(M1484,Tablas_Equivalencia!$G$3:$H$6,2,FALSE),"Sin dato")</f>
        <v/>
      </c>
      <c r="Z1484">
        <f>IF(J1484&lt;=24,"18-24","25-29")</f>
        <v/>
      </c>
      <c r="AA1484">
        <f>IF(M1484&lt;&gt;1,"",IF(P1484=2,1,0))</f>
        <v/>
      </c>
      <c r="AB1484">
        <f>IF(M1484&lt;&gt;1,"",IF(O1484&gt;=2,1,0))</f>
        <v/>
      </c>
      <c r="AC1484">
        <f>IF(M1484&lt;&gt;1,"",IF(OR(Q1484=999,Q1484=""),"",IF(OR(Q1484&lt;35,Q1484&gt;48),1,0)))</f>
        <v/>
      </c>
      <c r="AD1484">
        <f>IF(COUNT(AA1484:AC1484)&lt;3,"",SUM(AA1484:AC1484))</f>
        <v/>
      </c>
      <c r="AE1484">
        <f>IF(L1484&gt;=4,2,IF(L1484&gt;=2,1,0))</f>
        <v/>
      </c>
      <c r="AF1484">
        <f>IF(L1484&gt;=5,1,0)</f>
        <v/>
      </c>
      <c r="AG1484">
        <f>AE1484+AF1484</f>
        <v/>
      </c>
      <c r="AH1484" s="15">
        <f>IF(M1484&lt;&gt;1,"",IF(OR(R1484=-9,R1484=""),"",R1484))</f>
        <v/>
      </c>
      <c r="AI1484">
        <f>IF(M1484&lt;&gt;1,"",IF(OR(Q1484=999,Q1484=""),"",Q1484))</f>
        <v/>
      </c>
    </row>
    <row r="1485">
      <c r="A1485" t="inlineStr">
        <is>
          <t>TQRMNOP107790</t>
        </is>
      </c>
      <c r="B1485" t="n">
        <v>2025</v>
      </c>
      <c r="C1485" t="n">
        <v>1</v>
      </c>
      <c r="D1485" t="n">
        <v>44</v>
      </c>
      <c r="E1485" t="inlineStr">
        <is>
          <t>N</t>
        </is>
      </c>
      <c r="F1485" t="n">
        <v>5</v>
      </c>
      <c r="G1485" t="n">
        <v>1074</v>
      </c>
      <c r="H1485" t="n">
        <v>1</v>
      </c>
      <c r="I1485" t="n">
        <v>2</v>
      </c>
      <c r="J1485" t="n">
        <v>25</v>
      </c>
      <c r="K1485" t="n">
        <v>2</v>
      </c>
      <c r="L1485" t="n">
        <v>4</v>
      </c>
      <c r="M1485" t="n">
        <v>1</v>
      </c>
      <c r="N1485" t="n">
        <v>3</v>
      </c>
      <c r="O1485" t="n">
        <v>1</v>
      </c>
      <c r="P1485" t="n">
        <v>1</v>
      </c>
      <c r="Q1485" t="n">
        <v>46</v>
      </c>
      <c r="R1485" s="15" t="n">
        <v>453000</v>
      </c>
      <c r="S1485" s="15" t="n">
        <v>0</v>
      </c>
      <c r="T1485" s="15" t="n">
        <v>453000</v>
      </c>
      <c r="U1485" s="15" t="n">
        <v>255400</v>
      </c>
      <c r="V1485">
        <f>IFERROR(VLOOKUP(D1485,Tablas_Equivalencia!$A$3:$B$8,2,FALSE),"Sin dato")</f>
        <v/>
      </c>
      <c r="W1485">
        <f>IFERROR(VLOOKUP(L1485,Tablas_Equivalencia!$D$3:$E$9,2,FALSE),"Sin dato")</f>
        <v/>
      </c>
      <c r="X1485">
        <f>IF(I1485=1,"Varón","Mujer")</f>
        <v/>
      </c>
      <c r="Y1485">
        <f>IFERROR(VLOOKUP(M1485,Tablas_Equivalencia!$G$3:$H$6,2,FALSE),"Sin dato")</f>
        <v/>
      </c>
      <c r="Z1485">
        <f>IF(J1485&lt;=24,"18-24","25-29")</f>
        <v/>
      </c>
      <c r="AA1485">
        <f>IF(M1485&lt;&gt;1,"",IF(P1485=2,1,0))</f>
        <v/>
      </c>
      <c r="AB1485">
        <f>IF(M1485&lt;&gt;1,"",IF(O1485&gt;=2,1,0))</f>
        <v/>
      </c>
      <c r="AC1485">
        <f>IF(M1485&lt;&gt;1,"",IF(OR(Q1485=999,Q1485=""),"",IF(OR(Q1485&lt;35,Q1485&gt;48),1,0)))</f>
        <v/>
      </c>
      <c r="AD1485">
        <f>IF(COUNT(AA1485:AC1485)&lt;3,"",SUM(AA1485:AC1485))</f>
        <v/>
      </c>
      <c r="AE1485">
        <f>IF(L1485&gt;=4,2,IF(L1485&gt;=2,1,0))</f>
        <v/>
      </c>
      <c r="AF1485">
        <f>IF(L1485&gt;=5,1,0)</f>
        <v/>
      </c>
      <c r="AG1485">
        <f>AE1485+AF1485</f>
        <v/>
      </c>
      <c r="AH1485" s="15">
        <f>IF(M1485&lt;&gt;1,"",IF(OR(R1485=-9,R1485=""),"",R1485))</f>
        <v/>
      </c>
      <c r="AI1485">
        <f>IF(M1485&lt;&gt;1,"",IF(OR(Q1485=999,Q1485=""),"",Q1485))</f>
        <v/>
      </c>
    </row>
    <row r="1486">
      <c r="A1486" t="inlineStr">
        <is>
          <t>TQRMNOP107803</t>
        </is>
      </c>
      <c r="B1486" t="n">
        <v>2025</v>
      </c>
      <c r="C1486" t="n">
        <v>1</v>
      </c>
      <c r="D1486" t="n">
        <v>41</v>
      </c>
      <c r="E1486" t="inlineStr">
        <is>
          <t>N</t>
        </is>
      </c>
      <c r="F1486" t="n">
        <v>15</v>
      </c>
      <c r="G1486" t="n">
        <v>1408</v>
      </c>
      <c r="H1486" t="n">
        <v>2</v>
      </c>
      <c r="I1486" t="n">
        <v>2</v>
      </c>
      <c r="J1486" t="n">
        <v>20</v>
      </c>
      <c r="K1486" t="n">
        <v>1</v>
      </c>
      <c r="L1486" t="n">
        <v>5</v>
      </c>
      <c r="M1486" t="n">
        <v>3</v>
      </c>
      <c r="R1486" s="15" t="n">
        <v>0</v>
      </c>
      <c r="S1486" s="15" t="n">
        <v>0</v>
      </c>
      <c r="T1486" s="15" t="n">
        <v>0</v>
      </c>
      <c r="U1486" s="15" t="n">
        <v>85000</v>
      </c>
      <c r="V1486">
        <f>IFERROR(VLOOKUP(D1486,Tablas_Equivalencia!$A$3:$B$8,2,FALSE),"Sin dato")</f>
        <v/>
      </c>
      <c r="W1486">
        <f>IFERROR(VLOOKUP(L1486,Tablas_Equivalencia!$D$3:$E$9,2,FALSE),"Sin dato")</f>
        <v/>
      </c>
      <c r="X1486">
        <f>IF(I1486=1,"Varón","Mujer")</f>
        <v/>
      </c>
      <c r="Y1486">
        <f>IFERROR(VLOOKUP(M1486,Tablas_Equivalencia!$G$3:$H$6,2,FALSE),"Sin dato")</f>
        <v/>
      </c>
      <c r="Z1486">
        <f>IF(J1486&lt;=24,"18-24","25-29")</f>
        <v/>
      </c>
      <c r="AA1486">
        <f>IF(M1486&lt;&gt;1,"",IF(P1486=2,1,0))</f>
        <v/>
      </c>
      <c r="AB1486">
        <f>IF(M1486&lt;&gt;1,"",IF(O1486&gt;=2,1,0))</f>
        <v/>
      </c>
      <c r="AC1486">
        <f>IF(M1486&lt;&gt;1,"",IF(OR(Q1486=999,Q1486=""),"",IF(OR(Q1486&lt;35,Q1486&gt;48),1,0)))</f>
        <v/>
      </c>
      <c r="AD1486">
        <f>IF(COUNT(AA1486:AC1486)&lt;3,"",SUM(AA1486:AC1486))</f>
        <v/>
      </c>
      <c r="AE1486">
        <f>IF(L1486&gt;=4,2,IF(L1486&gt;=2,1,0))</f>
        <v/>
      </c>
      <c r="AF1486">
        <f>IF(L1486&gt;=5,1,0)</f>
        <v/>
      </c>
      <c r="AG1486">
        <f>AE1486+AF1486</f>
        <v/>
      </c>
      <c r="AH1486" s="15">
        <f>IF(M1486&lt;&gt;1,"",IF(OR(R1486=-9,R1486=""),"",R1486))</f>
        <v/>
      </c>
      <c r="AI1486">
        <f>IF(M1486&lt;&gt;1,"",IF(OR(Q1486=999,Q1486=""),"",Q1486))</f>
        <v/>
      </c>
    </row>
    <row r="1487">
      <c r="A1487" t="inlineStr">
        <is>
          <t>TQRMNOP107823</t>
        </is>
      </c>
      <c r="B1487" t="n">
        <v>2025</v>
      </c>
      <c r="C1487" t="n">
        <v>1</v>
      </c>
      <c r="D1487" t="n">
        <v>41</v>
      </c>
      <c r="E1487" t="inlineStr">
        <is>
          <t>N</t>
        </is>
      </c>
      <c r="F1487" t="n">
        <v>12</v>
      </c>
      <c r="G1487" t="n">
        <v>1129</v>
      </c>
      <c r="H1487" t="n">
        <v>2</v>
      </c>
      <c r="I1487" t="n">
        <v>2</v>
      </c>
      <c r="J1487" t="n">
        <v>28</v>
      </c>
      <c r="K1487" t="n">
        <v>2</v>
      </c>
      <c r="L1487" t="n">
        <v>4</v>
      </c>
      <c r="M1487" t="n">
        <v>3</v>
      </c>
      <c r="R1487" s="15" t="n">
        <v>0</v>
      </c>
      <c r="S1487" s="15" t="n">
        <v>0</v>
      </c>
      <c r="T1487" s="15" t="n">
        <v>0</v>
      </c>
      <c r="U1487" s="15" t="n">
        <v>103400</v>
      </c>
      <c r="V1487">
        <f>IFERROR(VLOOKUP(D1487,Tablas_Equivalencia!$A$3:$B$8,2,FALSE),"Sin dato")</f>
        <v/>
      </c>
      <c r="W1487">
        <f>IFERROR(VLOOKUP(L1487,Tablas_Equivalencia!$D$3:$E$9,2,FALSE),"Sin dato")</f>
        <v/>
      </c>
      <c r="X1487">
        <f>IF(I1487=1,"Varón","Mujer")</f>
        <v/>
      </c>
      <c r="Y1487">
        <f>IFERROR(VLOOKUP(M1487,Tablas_Equivalencia!$G$3:$H$6,2,FALSE),"Sin dato")</f>
        <v/>
      </c>
      <c r="Z1487">
        <f>IF(J1487&lt;=24,"18-24","25-29")</f>
        <v/>
      </c>
      <c r="AA1487">
        <f>IF(M1487&lt;&gt;1,"",IF(P1487=2,1,0))</f>
        <v/>
      </c>
      <c r="AB1487">
        <f>IF(M1487&lt;&gt;1,"",IF(O1487&gt;=2,1,0))</f>
        <v/>
      </c>
      <c r="AC1487">
        <f>IF(M1487&lt;&gt;1,"",IF(OR(Q1487=999,Q1487=""),"",IF(OR(Q1487&lt;35,Q1487&gt;48),1,0)))</f>
        <v/>
      </c>
      <c r="AD1487">
        <f>IF(COUNT(AA1487:AC1487)&lt;3,"",SUM(AA1487:AC1487))</f>
        <v/>
      </c>
      <c r="AE1487">
        <f>IF(L1487&gt;=4,2,IF(L1487&gt;=2,1,0))</f>
        <v/>
      </c>
      <c r="AF1487">
        <f>IF(L1487&gt;=5,1,0)</f>
        <v/>
      </c>
      <c r="AG1487">
        <f>AE1487+AF1487</f>
        <v/>
      </c>
      <c r="AH1487" s="15">
        <f>IF(M1487&lt;&gt;1,"",IF(OR(R1487=-9,R1487=""),"",R1487))</f>
        <v/>
      </c>
      <c r="AI1487">
        <f>IF(M1487&lt;&gt;1,"",IF(OR(Q1487=999,Q1487=""),"",Q1487))</f>
        <v/>
      </c>
    </row>
    <row r="1488">
      <c r="A1488" t="inlineStr">
        <is>
          <t>TQRMNOP107837</t>
        </is>
      </c>
      <c r="B1488" t="n">
        <v>2025</v>
      </c>
      <c r="C1488" t="n">
        <v>1</v>
      </c>
      <c r="D1488" t="n">
        <v>41</v>
      </c>
      <c r="E1488" t="inlineStr">
        <is>
          <t>S</t>
        </is>
      </c>
      <c r="F1488" t="n">
        <v>8</v>
      </c>
      <c r="G1488" t="n">
        <v>1420</v>
      </c>
      <c r="H1488" t="n">
        <v>3</v>
      </c>
      <c r="I1488" t="n">
        <v>1</v>
      </c>
      <c r="J1488" t="n">
        <v>23</v>
      </c>
      <c r="K1488" t="n">
        <v>1</v>
      </c>
      <c r="L1488" t="n">
        <v>6</v>
      </c>
      <c r="M1488" t="n">
        <v>1</v>
      </c>
      <c r="N1488" t="n">
        <v>2</v>
      </c>
      <c r="O1488" t="n">
        <v>1</v>
      </c>
      <c r="P1488" t="n">
        <v>1</v>
      </c>
      <c r="Q1488" t="n">
        <v>43</v>
      </c>
      <c r="R1488" s="15" t="n">
        <v>2374000</v>
      </c>
      <c r="S1488" s="15" t="n">
        <v>0</v>
      </c>
      <c r="T1488" s="15" t="n">
        <v>2374000</v>
      </c>
      <c r="U1488" s="15" t="n">
        <v>116900</v>
      </c>
      <c r="V1488">
        <f>IFERROR(VLOOKUP(D1488,Tablas_Equivalencia!$A$3:$B$8,2,FALSE),"Sin dato")</f>
        <v/>
      </c>
      <c r="W1488">
        <f>IFERROR(VLOOKUP(L1488,Tablas_Equivalencia!$D$3:$E$9,2,FALSE),"Sin dato")</f>
        <v/>
      </c>
      <c r="X1488">
        <f>IF(I1488=1,"Varón","Mujer")</f>
        <v/>
      </c>
      <c r="Y1488">
        <f>IFERROR(VLOOKUP(M1488,Tablas_Equivalencia!$G$3:$H$6,2,FALSE),"Sin dato")</f>
        <v/>
      </c>
      <c r="Z1488">
        <f>IF(J1488&lt;=24,"18-24","25-29")</f>
        <v/>
      </c>
      <c r="AA1488">
        <f>IF(M1488&lt;&gt;1,"",IF(P1488=2,1,0))</f>
        <v/>
      </c>
      <c r="AB1488">
        <f>IF(M1488&lt;&gt;1,"",IF(O1488&gt;=2,1,0))</f>
        <v/>
      </c>
      <c r="AC1488">
        <f>IF(M1488&lt;&gt;1,"",IF(OR(Q1488=999,Q1488=""),"",IF(OR(Q1488&lt;35,Q1488&gt;48),1,0)))</f>
        <v/>
      </c>
      <c r="AD1488">
        <f>IF(COUNT(AA1488:AC1488)&lt;3,"",SUM(AA1488:AC1488))</f>
        <v/>
      </c>
      <c r="AE1488">
        <f>IF(L1488&gt;=4,2,IF(L1488&gt;=2,1,0))</f>
        <v/>
      </c>
      <c r="AF1488">
        <f>IF(L1488&gt;=5,1,0)</f>
        <v/>
      </c>
      <c r="AG1488">
        <f>AE1488+AF1488</f>
        <v/>
      </c>
      <c r="AH1488" s="15">
        <f>IF(M1488&lt;&gt;1,"",IF(OR(R1488=-9,R1488=""),"",R1488))</f>
        <v/>
      </c>
      <c r="AI1488">
        <f>IF(M1488&lt;&gt;1,"",IF(OR(Q1488=999,Q1488=""),"",Q1488))</f>
        <v/>
      </c>
    </row>
    <row r="1489">
      <c r="A1489" t="inlineStr">
        <is>
          <t>TQRMNOP107844</t>
        </is>
      </c>
      <c r="B1489" t="n">
        <v>2025</v>
      </c>
      <c r="C1489" t="n">
        <v>1</v>
      </c>
      <c r="D1489" t="n">
        <v>44</v>
      </c>
      <c r="E1489" t="inlineStr">
        <is>
          <t>N</t>
        </is>
      </c>
      <c r="F1489" t="n">
        <v>93</v>
      </c>
      <c r="G1489" t="n">
        <v>1176</v>
      </c>
      <c r="H1489" t="n">
        <v>10</v>
      </c>
      <c r="I1489" t="n">
        <v>1</v>
      </c>
      <c r="J1489" t="n">
        <v>19</v>
      </c>
      <c r="K1489" t="n">
        <v>2</v>
      </c>
      <c r="L1489" t="n">
        <v>3</v>
      </c>
      <c r="M1489" t="n">
        <v>1</v>
      </c>
      <c r="N1489" t="n">
        <v>2</v>
      </c>
      <c r="O1489" t="n">
        <v>2</v>
      </c>
      <c r="P1489" t="n">
        <v>2</v>
      </c>
      <c r="Q1489" t="n">
        <v>999</v>
      </c>
      <c r="R1489" s="15" t="n">
        <v>-9</v>
      </c>
      <c r="S1489" s="15" t="n">
        <v>0</v>
      </c>
      <c r="T1489" s="15" t="n">
        <v>0</v>
      </c>
      <c r="U1489" s="15" t="n">
        <v>165700</v>
      </c>
      <c r="V1489">
        <f>IFERROR(VLOOKUP(D1489,Tablas_Equivalencia!$A$3:$B$8,2,FALSE),"Sin dato")</f>
        <v/>
      </c>
      <c r="W1489">
        <f>IFERROR(VLOOKUP(L1489,Tablas_Equivalencia!$D$3:$E$9,2,FALSE),"Sin dato")</f>
        <v/>
      </c>
      <c r="X1489">
        <f>IF(I1489=1,"Varón","Mujer")</f>
        <v/>
      </c>
      <c r="Y1489">
        <f>IFERROR(VLOOKUP(M1489,Tablas_Equivalencia!$G$3:$H$6,2,FALSE),"Sin dato")</f>
        <v/>
      </c>
      <c r="Z1489">
        <f>IF(J1489&lt;=24,"18-24","25-29")</f>
        <v/>
      </c>
      <c r="AA1489">
        <f>IF(M1489&lt;&gt;1,"",IF(P1489=2,1,0))</f>
        <v/>
      </c>
      <c r="AB1489">
        <f>IF(M1489&lt;&gt;1,"",IF(O1489&gt;=2,1,0))</f>
        <v/>
      </c>
      <c r="AC1489">
        <f>IF(M1489&lt;&gt;1,"",IF(OR(Q1489=999,Q1489=""),"",IF(OR(Q1489&lt;35,Q1489&gt;48),1,0)))</f>
        <v/>
      </c>
      <c r="AD1489">
        <f>IF(COUNT(AA1489:AC1489)&lt;3,"",SUM(AA1489:AC1489))</f>
        <v/>
      </c>
      <c r="AE1489">
        <f>IF(L1489&gt;=4,2,IF(L1489&gt;=2,1,0))</f>
        <v/>
      </c>
      <c r="AF1489">
        <f>IF(L1489&gt;=5,1,0)</f>
        <v/>
      </c>
      <c r="AG1489">
        <f>AE1489+AF1489</f>
        <v/>
      </c>
      <c r="AH1489" s="15">
        <f>IF(M1489&lt;&gt;1,"",IF(OR(R1489=-9,R1489=""),"",R1489))</f>
        <v/>
      </c>
      <c r="AI1489">
        <f>IF(M1489&lt;&gt;1,"",IF(OR(Q1489=999,Q1489=""),"",Q1489))</f>
        <v/>
      </c>
    </row>
    <row r="1490">
      <c r="A1490" t="inlineStr">
        <is>
          <t>TQRMNOP107851</t>
        </is>
      </c>
      <c r="B1490" t="n">
        <v>2025</v>
      </c>
      <c r="C1490" t="n">
        <v>1</v>
      </c>
      <c r="D1490" t="n">
        <v>43</v>
      </c>
      <c r="E1490" t="inlineStr">
        <is>
          <t>S</t>
        </is>
      </c>
      <c r="F1490" t="n">
        <v>36</v>
      </c>
      <c r="G1490" t="n">
        <v>1514</v>
      </c>
      <c r="H1490" t="n">
        <v>3</v>
      </c>
      <c r="I1490" t="n">
        <v>2</v>
      </c>
      <c r="J1490" t="n">
        <v>25</v>
      </c>
      <c r="K1490" t="n">
        <v>2</v>
      </c>
      <c r="L1490" t="n">
        <v>3</v>
      </c>
      <c r="M1490" t="n">
        <v>1</v>
      </c>
      <c r="N1490" t="n">
        <v>2</v>
      </c>
      <c r="O1490" t="n">
        <v>1</v>
      </c>
      <c r="P1490" t="n">
        <v>2</v>
      </c>
      <c r="Q1490" t="n">
        <v>12</v>
      </c>
      <c r="R1490" s="15" t="n">
        <v>256000</v>
      </c>
      <c r="S1490" s="15" t="n">
        <v>168000</v>
      </c>
      <c r="T1490" s="15" t="n">
        <v>424000</v>
      </c>
      <c r="U1490" s="15" t="n">
        <v>79800</v>
      </c>
      <c r="V1490">
        <f>IFERROR(VLOOKUP(D1490,Tablas_Equivalencia!$A$3:$B$8,2,FALSE),"Sin dato")</f>
        <v/>
      </c>
      <c r="W1490">
        <f>IFERROR(VLOOKUP(L1490,Tablas_Equivalencia!$D$3:$E$9,2,FALSE),"Sin dato")</f>
        <v/>
      </c>
      <c r="X1490">
        <f>IF(I1490=1,"Varón","Mujer")</f>
        <v/>
      </c>
      <c r="Y1490">
        <f>IFERROR(VLOOKUP(M1490,Tablas_Equivalencia!$G$3:$H$6,2,FALSE),"Sin dato")</f>
        <v/>
      </c>
      <c r="Z1490">
        <f>IF(J1490&lt;=24,"18-24","25-29")</f>
        <v/>
      </c>
      <c r="AA1490">
        <f>IF(M1490&lt;&gt;1,"",IF(P1490=2,1,0))</f>
        <v/>
      </c>
      <c r="AB1490">
        <f>IF(M1490&lt;&gt;1,"",IF(O1490&gt;=2,1,0))</f>
        <v/>
      </c>
      <c r="AC1490">
        <f>IF(M1490&lt;&gt;1,"",IF(OR(Q1490=999,Q1490=""),"",IF(OR(Q1490&lt;35,Q1490&gt;48),1,0)))</f>
        <v/>
      </c>
      <c r="AD1490">
        <f>IF(COUNT(AA1490:AC1490)&lt;3,"",SUM(AA1490:AC1490))</f>
        <v/>
      </c>
      <c r="AE1490">
        <f>IF(L1490&gt;=4,2,IF(L1490&gt;=2,1,0))</f>
        <v/>
      </c>
      <c r="AF1490">
        <f>IF(L1490&gt;=5,1,0)</f>
        <v/>
      </c>
      <c r="AG1490">
        <f>AE1490+AF1490</f>
        <v/>
      </c>
      <c r="AH1490" s="15">
        <f>IF(M1490&lt;&gt;1,"",IF(OR(R1490=-9,R1490=""),"",R1490))</f>
        <v/>
      </c>
      <c r="AI1490">
        <f>IF(M1490&lt;&gt;1,"",IF(OR(Q1490=999,Q1490=""),"",Q1490))</f>
        <v/>
      </c>
    </row>
    <row r="1491">
      <c r="A1491" t="inlineStr">
        <is>
          <t>TQRMNOP107868</t>
        </is>
      </c>
      <c r="B1491" t="n">
        <v>2025</v>
      </c>
      <c r="C1491" t="n">
        <v>1</v>
      </c>
      <c r="D1491" t="n">
        <v>44</v>
      </c>
      <c r="E1491" t="inlineStr">
        <is>
          <t>N</t>
        </is>
      </c>
      <c r="F1491" t="n">
        <v>4</v>
      </c>
      <c r="G1491" t="n">
        <v>603</v>
      </c>
      <c r="H1491" t="n">
        <v>1</v>
      </c>
      <c r="I1491" t="n">
        <v>2</v>
      </c>
      <c r="J1491" t="n">
        <v>23</v>
      </c>
      <c r="K1491" t="n">
        <v>2</v>
      </c>
      <c r="L1491" t="n">
        <v>3</v>
      </c>
      <c r="M1491" t="n">
        <v>2</v>
      </c>
      <c r="R1491" s="15" t="n">
        <v>0</v>
      </c>
      <c r="S1491" s="15" t="n">
        <v>0</v>
      </c>
      <c r="T1491" s="15" t="n">
        <v>0</v>
      </c>
      <c r="U1491" s="15" t="n">
        <v>120500</v>
      </c>
      <c r="V1491">
        <f>IFERROR(VLOOKUP(D1491,Tablas_Equivalencia!$A$3:$B$8,2,FALSE),"Sin dato")</f>
        <v/>
      </c>
      <c r="W1491">
        <f>IFERROR(VLOOKUP(L1491,Tablas_Equivalencia!$D$3:$E$9,2,FALSE),"Sin dato")</f>
        <v/>
      </c>
      <c r="X1491">
        <f>IF(I1491=1,"Varón","Mujer")</f>
        <v/>
      </c>
      <c r="Y1491">
        <f>IFERROR(VLOOKUP(M1491,Tablas_Equivalencia!$G$3:$H$6,2,FALSE),"Sin dato")</f>
        <v/>
      </c>
      <c r="Z1491">
        <f>IF(J1491&lt;=24,"18-24","25-29")</f>
        <v/>
      </c>
      <c r="AA1491">
        <f>IF(M1491&lt;&gt;1,"",IF(P1491=2,1,0))</f>
        <v/>
      </c>
      <c r="AB1491">
        <f>IF(M1491&lt;&gt;1,"",IF(O1491&gt;=2,1,0))</f>
        <v/>
      </c>
      <c r="AC1491">
        <f>IF(M1491&lt;&gt;1,"",IF(OR(Q1491=999,Q1491=""),"",IF(OR(Q1491&lt;35,Q1491&gt;48),1,0)))</f>
        <v/>
      </c>
      <c r="AD1491">
        <f>IF(COUNT(AA1491:AC1491)&lt;3,"",SUM(AA1491:AC1491))</f>
        <v/>
      </c>
      <c r="AE1491">
        <f>IF(L1491&gt;=4,2,IF(L1491&gt;=2,1,0))</f>
        <v/>
      </c>
      <c r="AF1491">
        <f>IF(L1491&gt;=5,1,0)</f>
        <v/>
      </c>
      <c r="AG1491">
        <f>AE1491+AF1491</f>
        <v/>
      </c>
      <c r="AH1491" s="15">
        <f>IF(M1491&lt;&gt;1,"",IF(OR(R1491=-9,R1491=""),"",R1491))</f>
        <v/>
      </c>
      <c r="AI1491">
        <f>IF(M1491&lt;&gt;1,"",IF(OR(Q1491=999,Q1491=""),"",Q1491))</f>
        <v/>
      </c>
    </row>
    <row r="1492">
      <c r="A1492" t="inlineStr">
        <is>
          <t>TQRMNOP107869</t>
        </is>
      </c>
      <c r="B1492" t="n">
        <v>2025</v>
      </c>
      <c r="C1492" t="n">
        <v>1</v>
      </c>
      <c r="D1492" t="n">
        <v>42</v>
      </c>
      <c r="E1492" t="inlineStr">
        <is>
          <t>N</t>
        </is>
      </c>
      <c r="F1492" t="n">
        <v>25</v>
      </c>
      <c r="G1492" t="n">
        <v>1653</v>
      </c>
      <c r="H1492" t="n">
        <v>3</v>
      </c>
      <c r="I1492" t="n">
        <v>1</v>
      </c>
      <c r="J1492" t="n">
        <v>18</v>
      </c>
      <c r="K1492" t="n">
        <v>2</v>
      </c>
      <c r="L1492" t="n">
        <v>4</v>
      </c>
      <c r="M1492" t="n">
        <v>3</v>
      </c>
      <c r="R1492" s="15" t="n">
        <v>0</v>
      </c>
      <c r="S1492" s="15" t="n">
        <v>0</v>
      </c>
      <c r="T1492" s="15" t="n">
        <v>0</v>
      </c>
      <c r="U1492" s="15" t="n">
        <v>210700</v>
      </c>
      <c r="V1492">
        <f>IFERROR(VLOOKUP(D1492,Tablas_Equivalencia!$A$3:$B$8,2,FALSE),"Sin dato")</f>
        <v/>
      </c>
      <c r="W1492">
        <f>IFERROR(VLOOKUP(L1492,Tablas_Equivalencia!$D$3:$E$9,2,FALSE),"Sin dato")</f>
        <v/>
      </c>
      <c r="X1492">
        <f>IF(I1492=1,"Varón","Mujer")</f>
        <v/>
      </c>
      <c r="Y1492">
        <f>IFERROR(VLOOKUP(M1492,Tablas_Equivalencia!$G$3:$H$6,2,FALSE),"Sin dato")</f>
        <v/>
      </c>
      <c r="Z1492">
        <f>IF(J1492&lt;=24,"18-24","25-29")</f>
        <v/>
      </c>
      <c r="AA1492">
        <f>IF(M1492&lt;&gt;1,"",IF(P1492=2,1,0))</f>
        <v/>
      </c>
      <c r="AB1492">
        <f>IF(M1492&lt;&gt;1,"",IF(O1492&gt;=2,1,0))</f>
        <v/>
      </c>
      <c r="AC1492">
        <f>IF(M1492&lt;&gt;1,"",IF(OR(Q1492=999,Q1492=""),"",IF(OR(Q1492&lt;35,Q1492&gt;48),1,0)))</f>
        <v/>
      </c>
      <c r="AD1492">
        <f>IF(COUNT(AA1492:AC1492)&lt;3,"",SUM(AA1492:AC1492))</f>
        <v/>
      </c>
      <c r="AE1492">
        <f>IF(L1492&gt;=4,2,IF(L1492&gt;=2,1,0))</f>
        <v/>
      </c>
      <c r="AF1492">
        <f>IF(L1492&gt;=5,1,0)</f>
        <v/>
      </c>
      <c r="AG1492">
        <f>AE1492+AF1492</f>
        <v/>
      </c>
      <c r="AH1492" s="15">
        <f>IF(M1492&lt;&gt;1,"",IF(OR(R1492=-9,R1492=""),"",R1492))</f>
        <v/>
      </c>
      <c r="AI1492">
        <f>IF(M1492&lt;&gt;1,"",IF(OR(Q1492=999,Q1492=""),"",Q1492))</f>
        <v/>
      </c>
    </row>
    <row r="1493">
      <c r="A1493" t="inlineStr">
        <is>
          <t>TQRMNOP107872</t>
        </is>
      </c>
      <c r="B1493" t="n">
        <v>2025</v>
      </c>
      <c r="C1493" t="n">
        <v>1</v>
      </c>
      <c r="D1493" t="n">
        <v>43</v>
      </c>
      <c r="E1493" t="inlineStr">
        <is>
          <t>N</t>
        </is>
      </c>
      <c r="F1493" t="n">
        <v>38</v>
      </c>
      <c r="G1493" t="n">
        <v>290</v>
      </c>
      <c r="H1493" t="n">
        <v>3</v>
      </c>
      <c r="I1493" t="n">
        <v>2</v>
      </c>
      <c r="J1493" t="n">
        <v>22</v>
      </c>
      <c r="K1493" t="n">
        <v>2</v>
      </c>
      <c r="L1493" t="n">
        <v>3</v>
      </c>
      <c r="M1493" t="n">
        <v>3</v>
      </c>
      <c r="R1493" s="15" t="n">
        <v>0</v>
      </c>
      <c r="S1493" s="15" t="n">
        <v>0</v>
      </c>
      <c r="T1493" s="15" t="n">
        <v>0</v>
      </c>
      <c r="U1493" s="15" t="n">
        <v>130200</v>
      </c>
      <c r="V1493">
        <f>IFERROR(VLOOKUP(D1493,Tablas_Equivalencia!$A$3:$B$8,2,FALSE),"Sin dato")</f>
        <v/>
      </c>
      <c r="W1493">
        <f>IFERROR(VLOOKUP(L1493,Tablas_Equivalencia!$D$3:$E$9,2,FALSE),"Sin dato")</f>
        <v/>
      </c>
      <c r="X1493">
        <f>IF(I1493=1,"Varón","Mujer")</f>
        <v/>
      </c>
      <c r="Y1493">
        <f>IFERROR(VLOOKUP(M1493,Tablas_Equivalencia!$G$3:$H$6,2,FALSE),"Sin dato")</f>
        <v/>
      </c>
      <c r="Z1493">
        <f>IF(J1493&lt;=24,"18-24","25-29")</f>
        <v/>
      </c>
      <c r="AA1493">
        <f>IF(M1493&lt;&gt;1,"",IF(P1493=2,1,0))</f>
        <v/>
      </c>
      <c r="AB1493">
        <f>IF(M1493&lt;&gt;1,"",IF(O1493&gt;=2,1,0))</f>
        <v/>
      </c>
      <c r="AC1493">
        <f>IF(M1493&lt;&gt;1,"",IF(OR(Q1493=999,Q1493=""),"",IF(OR(Q1493&lt;35,Q1493&gt;48),1,0)))</f>
        <v/>
      </c>
      <c r="AD1493">
        <f>IF(COUNT(AA1493:AC1493)&lt;3,"",SUM(AA1493:AC1493))</f>
        <v/>
      </c>
      <c r="AE1493">
        <f>IF(L1493&gt;=4,2,IF(L1493&gt;=2,1,0))</f>
        <v/>
      </c>
      <c r="AF1493">
        <f>IF(L1493&gt;=5,1,0)</f>
        <v/>
      </c>
      <c r="AG1493">
        <f>AE1493+AF1493</f>
        <v/>
      </c>
      <c r="AH1493" s="15">
        <f>IF(M1493&lt;&gt;1,"",IF(OR(R1493=-9,R1493=""),"",R1493))</f>
        <v/>
      </c>
      <c r="AI1493">
        <f>IF(M1493&lt;&gt;1,"",IF(OR(Q1493=999,Q1493=""),"",Q1493))</f>
        <v/>
      </c>
    </row>
    <row r="1494">
      <c r="A1494" t="inlineStr">
        <is>
          <t>TQRMNOP107880</t>
        </is>
      </c>
      <c r="B1494" t="n">
        <v>2025</v>
      </c>
      <c r="C1494" t="n">
        <v>1</v>
      </c>
      <c r="D1494" t="n">
        <v>1</v>
      </c>
      <c r="E1494" t="inlineStr">
        <is>
          <t>S</t>
        </is>
      </c>
      <c r="F1494" t="n">
        <v>33</v>
      </c>
      <c r="G1494" t="n">
        <v>1457</v>
      </c>
      <c r="H1494" t="n">
        <v>3</v>
      </c>
      <c r="I1494" t="n">
        <v>1</v>
      </c>
      <c r="J1494" t="n">
        <v>26</v>
      </c>
      <c r="K1494" t="n">
        <v>1</v>
      </c>
      <c r="L1494" t="n">
        <v>6</v>
      </c>
      <c r="M1494" t="n">
        <v>1</v>
      </c>
      <c r="N1494" t="n">
        <v>3</v>
      </c>
      <c r="O1494" t="n">
        <v>2</v>
      </c>
      <c r="P1494" t="n">
        <v>2</v>
      </c>
      <c r="Q1494" t="n">
        <v>41</v>
      </c>
      <c r="R1494" s="15" t="n">
        <v>575000</v>
      </c>
      <c r="S1494" s="15" t="n">
        <v>0</v>
      </c>
      <c r="T1494" s="15" t="n">
        <v>575000</v>
      </c>
      <c r="U1494" s="15" t="n">
        <v>208100</v>
      </c>
      <c r="V1494">
        <f>IFERROR(VLOOKUP(D1494,Tablas_Equivalencia!$A$3:$B$8,2,FALSE),"Sin dato")</f>
        <v/>
      </c>
      <c r="W1494">
        <f>IFERROR(VLOOKUP(L1494,Tablas_Equivalencia!$D$3:$E$9,2,FALSE),"Sin dato")</f>
        <v/>
      </c>
      <c r="X1494">
        <f>IF(I1494=1,"Varón","Mujer")</f>
        <v/>
      </c>
      <c r="Y1494">
        <f>IFERROR(VLOOKUP(M1494,Tablas_Equivalencia!$G$3:$H$6,2,FALSE),"Sin dato")</f>
        <v/>
      </c>
      <c r="Z1494">
        <f>IF(J1494&lt;=24,"18-24","25-29")</f>
        <v/>
      </c>
      <c r="AA1494">
        <f>IF(M1494&lt;&gt;1,"",IF(P1494=2,1,0))</f>
        <v/>
      </c>
      <c r="AB1494">
        <f>IF(M1494&lt;&gt;1,"",IF(O1494&gt;=2,1,0))</f>
        <v/>
      </c>
      <c r="AC1494">
        <f>IF(M1494&lt;&gt;1,"",IF(OR(Q1494=999,Q1494=""),"",IF(OR(Q1494&lt;35,Q1494&gt;48),1,0)))</f>
        <v/>
      </c>
      <c r="AD1494">
        <f>IF(COUNT(AA1494:AC1494)&lt;3,"",SUM(AA1494:AC1494))</f>
        <v/>
      </c>
      <c r="AE1494">
        <f>IF(L1494&gt;=4,2,IF(L1494&gt;=2,1,0))</f>
        <v/>
      </c>
      <c r="AF1494">
        <f>IF(L1494&gt;=5,1,0)</f>
        <v/>
      </c>
      <c r="AG1494">
        <f>AE1494+AF1494</f>
        <v/>
      </c>
      <c r="AH1494" s="15">
        <f>IF(M1494&lt;&gt;1,"",IF(OR(R1494=-9,R1494=""),"",R1494))</f>
        <v/>
      </c>
      <c r="AI1494">
        <f>IF(M1494&lt;&gt;1,"",IF(OR(Q1494=999,Q1494=""),"",Q1494))</f>
        <v/>
      </c>
    </row>
    <row r="1495">
      <c r="A1495" t="inlineStr">
        <is>
          <t>TQRMNOP107887</t>
        </is>
      </c>
      <c r="B1495" t="n">
        <v>2025</v>
      </c>
      <c r="C1495" t="n">
        <v>1</v>
      </c>
      <c r="D1495" t="n">
        <v>40</v>
      </c>
      <c r="E1495" t="inlineStr">
        <is>
          <t>N</t>
        </is>
      </c>
      <c r="F1495" t="n">
        <v>23</v>
      </c>
      <c r="G1495" t="n">
        <v>1163</v>
      </c>
      <c r="H1495" t="n">
        <v>3</v>
      </c>
      <c r="I1495" t="n">
        <v>1</v>
      </c>
      <c r="J1495" t="n">
        <v>19</v>
      </c>
      <c r="K1495" t="n">
        <v>2</v>
      </c>
      <c r="L1495" t="n">
        <v>5</v>
      </c>
      <c r="M1495" t="n">
        <v>2</v>
      </c>
      <c r="R1495" s="15" t="n">
        <v>0</v>
      </c>
      <c r="S1495" s="15" t="n">
        <v>0</v>
      </c>
      <c r="T1495" s="15" t="n">
        <v>0</v>
      </c>
      <c r="U1495" s="15" t="n">
        <v>181500</v>
      </c>
      <c r="V1495">
        <f>IFERROR(VLOOKUP(D1495,Tablas_Equivalencia!$A$3:$B$8,2,FALSE),"Sin dato")</f>
        <v/>
      </c>
      <c r="W1495">
        <f>IFERROR(VLOOKUP(L1495,Tablas_Equivalencia!$D$3:$E$9,2,FALSE),"Sin dato")</f>
        <v/>
      </c>
      <c r="X1495">
        <f>IF(I1495=1,"Varón","Mujer")</f>
        <v/>
      </c>
      <c r="Y1495">
        <f>IFERROR(VLOOKUP(M1495,Tablas_Equivalencia!$G$3:$H$6,2,FALSE),"Sin dato")</f>
        <v/>
      </c>
      <c r="Z1495">
        <f>IF(J1495&lt;=24,"18-24","25-29")</f>
        <v/>
      </c>
      <c r="AA1495">
        <f>IF(M1495&lt;&gt;1,"",IF(P1495=2,1,0))</f>
        <v/>
      </c>
      <c r="AB1495">
        <f>IF(M1495&lt;&gt;1,"",IF(O1495&gt;=2,1,0))</f>
        <v/>
      </c>
      <c r="AC1495">
        <f>IF(M1495&lt;&gt;1,"",IF(OR(Q1495=999,Q1495=""),"",IF(OR(Q1495&lt;35,Q1495&gt;48),1,0)))</f>
        <v/>
      </c>
      <c r="AD1495">
        <f>IF(COUNT(AA1495:AC1495)&lt;3,"",SUM(AA1495:AC1495))</f>
        <v/>
      </c>
      <c r="AE1495">
        <f>IF(L1495&gt;=4,2,IF(L1495&gt;=2,1,0))</f>
        <v/>
      </c>
      <c r="AF1495">
        <f>IF(L1495&gt;=5,1,0)</f>
        <v/>
      </c>
      <c r="AG1495">
        <f>AE1495+AF1495</f>
        <v/>
      </c>
      <c r="AH1495" s="15">
        <f>IF(M1495&lt;&gt;1,"",IF(OR(R1495=-9,R1495=""),"",R1495))</f>
        <v/>
      </c>
      <c r="AI1495">
        <f>IF(M1495&lt;&gt;1,"",IF(OR(Q1495=999,Q1495=""),"",Q1495))</f>
        <v/>
      </c>
    </row>
    <row r="1496">
      <c r="A1496" t="inlineStr">
        <is>
          <t>TQRMNOP107894</t>
        </is>
      </c>
      <c r="B1496" t="n">
        <v>2025</v>
      </c>
      <c r="C1496" t="n">
        <v>1</v>
      </c>
      <c r="D1496" t="n">
        <v>42</v>
      </c>
      <c r="E1496" t="inlineStr">
        <is>
          <t>N</t>
        </is>
      </c>
      <c r="F1496" t="n">
        <v>25</v>
      </c>
      <c r="G1496" t="n">
        <v>1727</v>
      </c>
      <c r="H1496" t="n">
        <v>1</v>
      </c>
      <c r="I1496" t="n">
        <v>1</v>
      </c>
      <c r="J1496" t="n">
        <v>24</v>
      </c>
      <c r="K1496" t="n">
        <v>2</v>
      </c>
      <c r="L1496" t="n">
        <v>4</v>
      </c>
      <c r="M1496" t="n">
        <v>1</v>
      </c>
      <c r="N1496" t="n">
        <v>3</v>
      </c>
      <c r="O1496" t="n">
        <v>2</v>
      </c>
      <c r="P1496" t="n">
        <v>2</v>
      </c>
      <c r="Q1496" t="n">
        <v>47</v>
      </c>
      <c r="R1496" s="15" t="n">
        <v>517000</v>
      </c>
      <c r="S1496" s="15" t="n">
        <v>0</v>
      </c>
      <c r="T1496" s="15" t="n">
        <v>517000</v>
      </c>
      <c r="U1496" s="15" t="n">
        <v>583300</v>
      </c>
      <c r="V1496">
        <f>IFERROR(VLOOKUP(D1496,Tablas_Equivalencia!$A$3:$B$8,2,FALSE),"Sin dato")</f>
        <v/>
      </c>
      <c r="W1496">
        <f>IFERROR(VLOOKUP(L1496,Tablas_Equivalencia!$D$3:$E$9,2,FALSE),"Sin dato")</f>
        <v/>
      </c>
      <c r="X1496">
        <f>IF(I1496=1,"Varón","Mujer")</f>
        <v/>
      </c>
      <c r="Y1496">
        <f>IFERROR(VLOOKUP(M1496,Tablas_Equivalencia!$G$3:$H$6,2,FALSE),"Sin dato")</f>
        <v/>
      </c>
      <c r="Z1496">
        <f>IF(J1496&lt;=24,"18-24","25-29")</f>
        <v/>
      </c>
      <c r="AA1496">
        <f>IF(M1496&lt;&gt;1,"",IF(P1496=2,1,0))</f>
        <v/>
      </c>
      <c r="AB1496">
        <f>IF(M1496&lt;&gt;1,"",IF(O1496&gt;=2,1,0))</f>
        <v/>
      </c>
      <c r="AC1496">
        <f>IF(M1496&lt;&gt;1,"",IF(OR(Q1496=999,Q1496=""),"",IF(OR(Q1496&lt;35,Q1496&gt;48),1,0)))</f>
        <v/>
      </c>
      <c r="AD1496">
        <f>IF(COUNT(AA1496:AC1496)&lt;3,"",SUM(AA1496:AC1496))</f>
        <v/>
      </c>
      <c r="AE1496">
        <f>IF(L1496&gt;=4,2,IF(L1496&gt;=2,1,0))</f>
        <v/>
      </c>
      <c r="AF1496">
        <f>IF(L1496&gt;=5,1,0)</f>
        <v/>
      </c>
      <c r="AG1496">
        <f>AE1496+AF1496</f>
        <v/>
      </c>
      <c r="AH1496" s="15">
        <f>IF(M1496&lt;&gt;1,"",IF(OR(R1496=-9,R1496=""),"",R1496))</f>
        <v/>
      </c>
      <c r="AI1496">
        <f>IF(M1496&lt;&gt;1,"",IF(OR(Q1496=999,Q1496=""),"",Q1496))</f>
        <v/>
      </c>
    </row>
    <row r="1497">
      <c r="A1497" t="inlineStr">
        <is>
          <t>TQRMNOP107903</t>
        </is>
      </c>
      <c r="B1497" t="n">
        <v>2025</v>
      </c>
      <c r="C1497" t="n">
        <v>1</v>
      </c>
      <c r="D1497" t="n">
        <v>1</v>
      </c>
      <c r="E1497" t="inlineStr">
        <is>
          <t>S</t>
        </is>
      </c>
      <c r="F1497" t="n">
        <v>33</v>
      </c>
      <c r="G1497" t="n">
        <v>1419</v>
      </c>
      <c r="H1497" t="n">
        <v>1</v>
      </c>
      <c r="I1497" t="n">
        <v>2</v>
      </c>
      <c r="J1497" t="n">
        <v>21</v>
      </c>
      <c r="K1497" t="n">
        <v>2</v>
      </c>
      <c r="L1497" t="n">
        <v>3</v>
      </c>
      <c r="M1497" t="n">
        <v>3</v>
      </c>
      <c r="R1497" s="15" t="n">
        <v>0</v>
      </c>
      <c r="S1497" s="15" t="n">
        <v>68000</v>
      </c>
      <c r="T1497" s="15" t="n">
        <v>68000</v>
      </c>
      <c r="U1497" s="15" t="n">
        <v>201300</v>
      </c>
      <c r="V1497">
        <f>IFERROR(VLOOKUP(D1497,Tablas_Equivalencia!$A$3:$B$8,2,FALSE),"Sin dato")</f>
        <v/>
      </c>
      <c r="W1497">
        <f>IFERROR(VLOOKUP(L1497,Tablas_Equivalencia!$D$3:$E$9,2,FALSE),"Sin dato")</f>
        <v/>
      </c>
      <c r="X1497">
        <f>IF(I1497=1,"Varón","Mujer")</f>
        <v/>
      </c>
      <c r="Y1497">
        <f>IFERROR(VLOOKUP(M1497,Tablas_Equivalencia!$G$3:$H$6,2,FALSE),"Sin dato")</f>
        <v/>
      </c>
      <c r="Z1497">
        <f>IF(J1497&lt;=24,"18-24","25-29")</f>
        <v/>
      </c>
      <c r="AA1497">
        <f>IF(M1497&lt;&gt;1,"",IF(P1497=2,1,0))</f>
        <v/>
      </c>
      <c r="AB1497">
        <f>IF(M1497&lt;&gt;1,"",IF(O1497&gt;=2,1,0))</f>
        <v/>
      </c>
      <c r="AC1497">
        <f>IF(M1497&lt;&gt;1,"",IF(OR(Q1497=999,Q1497=""),"",IF(OR(Q1497&lt;35,Q1497&gt;48),1,0)))</f>
        <v/>
      </c>
      <c r="AD1497">
        <f>IF(COUNT(AA1497:AC1497)&lt;3,"",SUM(AA1497:AC1497))</f>
        <v/>
      </c>
      <c r="AE1497">
        <f>IF(L1497&gt;=4,2,IF(L1497&gt;=2,1,0))</f>
        <v/>
      </c>
      <c r="AF1497">
        <f>IF(L1497&gt;=5,1,0)</f>
        <v/>
      </c>
      <c r="AG1497">
        <f>AE1497+AF1497</f>
        <v/>
      </c>
      <c r="AH1497" s="15">
        <f>IF(M1497&lt;&gt;1,"",IF(OR(R1497=-9,R1497=""),"",R1497))</f>
        <v/>
      </c>
      <c r="AI1497">
        <f>IF(M1497&lt;&gt;1,"",IF(OR(Q1497=999,Q1497=""),"",Q1497))</f>
        <v/>
      </c>
    </row>
    <row r="1498">
      <c r="A1498" t="inlineStr">
        <is>
          <t>TQRMNOP107912</t>
        </is>
      </c>
      <c r="B1498" t="n">
        <v>2025</v>
      </c>
      <c r="C1498" t="n">
        <v>1</v>
      </c>
      <c r="D1498" t="n">
        <v>1</v>
      </c>
      <c r="E1498" t="inlineStr">
        <is>
          <t>S</t>
        </is>
      </c>
      <c r="F1498" t="n">
        <v>32</v>
      </c>
      <c r="G1498" t="n">
        <v>1542</v>
      </c>
      <c r="H1498" t="n">
        <v>2</v>
      </c>
      <c r="I1498" t="n">
        <v>2</v>
      </c>
      <c r="J1498" t="n">
        <v>25</v>
      </c>
      <c r="K1498" t="n">
        <v>2</v>
      </c>
      <c r="L1498" t="n">
        <v>4</v>
      </c>
      <c r="M1498" t="n">
        <v>1</v>
      </c>
      <c r="N1498" t="n">
        <v>1</v>
      </c>
      <c r="O1498" t="n">
        <v>1</v>
      </c>
      <c r="P1498" t="n">
        <v>1</v>
      </c>
      <c r="Q1498" t="n">
        <v>26</v>
      </c>
      <c r="R1498" s="15" t="n">
        <v>1048000</v>
      </c>
      <c r="S1498" s="15" t="n">
        <v>0</v>
      </c>
      <c r="T1498" s="15" t="n">
        <v>1048000</v>
      </c>
      <c r="U1498" s="15" t="n">
        <v>135000</v>
      </c>
      <c r="V1498">
        <f>IFERROR(VLOOKUP(D1498,Tablas_Equivalencia!$A$3:$B$8,2,FALSE),"Sin dato")</f>
        <v/>
      </c>
      <c r="W1498">
        <f>IFERROR(VLOOKUP(L1498,Tablas_Equivalencia!$D$3:$E$9,2,FALSE),"Sin dato")</f>
        <v/>
      </c>
      <c r="X1498">
        <f>IF(I1498=1,"Varón","Mujer")</f>
        <v/>
      </c>
      <c r="Y1498">
        <f>IFERROR(VLOOKUP(M1498,Tablas_Equivalencia!$G$3:$H$6,2,FALSE),"Sin dato")</f>
        <v/>
      </c>
      <c r="Z1498">
        <f>IF(J1498&lt;=24,"18-24","25-29")</f>
        <v/>
      </c>
      <c r="AA1498">
        <f>IF(M1498&lt;&gt;1,"",IF(P1498=2,1,0))</f>
        <v/>
      </c>
      <c r="AB1498">
        <f>IF(M1498&lt;&gt;1,"",IF(O1498&gt;=2,1,0))</f>
        <v/>
      </c>
      <c r="AC1498">
        <f>IF(M1498&lt;&gt;1,"",IF(OR(Q1498=999,Q1498=""),"",IF(OR(Q1498&lt;35,Q1498&gt;48),1,0)))</f>
        <v/>
      </c>
      <c r="AD1498">
        <f>IF(COUNT(AA1498:AC1498)&lt;3,"",SUM(AA1498:AC1498))</f>
        <v/>
      </c>
      <c r="AE1498">
        <f>IF(L1498&gt;=4,2,IF(L1498&gt;=2,1,0))</f>
        <v/>
      </c>
      <c r="AF1498">
        <f>IF(L1498&gt;=5,1,0)</f>
        <v/>
      </c>
      <c r="AG1498">
        <f>AE1498+AF1498</f>
        <v/>
      </c>
      <c r="AH1498" s="15">
        <f>IF(M1498&lt;&gt;1,"",IF(OR(R1498=-9,R1498=""),"",R1498))</f>
        <v/>
      </c>
      <c r="AI1498">
        <f>IF(M1498&lt;&gt;1,"",IF(OR(Q1498=999,Q1498=""),"",Q1498))</f>
        <v/>
      </c>
    </row>
    <row r="1499">
      <c r="A1499" t="inlineStr">
        <is>
          <t>TQRMNOP107915</t>
        </is>
      </c>
      <c r="B1499" t="n">
        <v>2025</v>
      </c>
      <c r="C1499" t="n">
        <v>1</v>
      </c>
      <c r="D1499" t="n">
        <v>1</v>
      </c>
      <c r="E1499" t="inlineStr">
        <is>
          <t>S</t>
        </is>
      </c>
      <c r="F1499" t="n">
        <v>32</v>
      </c>
      <c r="G1499" t="n">
        <v>1037</v>
      </c>
      <c r="H1499" t="n">
        <v>2</v>
      </c>
      <c r="I1499" t="n">
        <v>2</v>
      </c>
      <c r="J1499" t="n">
        <v>22</v>
      </c>
      <c r="K1499" t="n">
        <v>1</v>
      </c>
      <c r="L1499" t="n">
        <v>3</v>
      </c>
      <c r="M1499" t="n">
        <v>3</v>
      </c>
      <c r="R1499" s="15" t="n">
        <v>0</v>
      </c>
      <c r="S1499" s="15" t="n">
        <v>78000</v>
      </c>
      <c r="T1499" s="15" t="n">
        <v>78000</v>
      </c>
      <c r="U1499" s="15" t="n">
        <v>153500</v>
      </c>
      <c r="V1499">
        <f>IFERROR(VLOOKUP(D1499,Tablas_Equivalencia!$A$3:$B$8,2,FALSE),"Sin dato")</f>
        <v/>
      </c>
      <c r="W1499">
        <f>IFERROR(VLOOKUP(L1499,Tablas_Equivalencia!$D$3:$E$9,2,FALSE),"Sin dato")</f>
        <v/>
      </c>
      <c r="X1499">
        <f>IF(I1499=1,"Varón","Mujer")</f>
        <v/>
      </c>
      <c r="Y1499">
        <f>IFERROR(VLOOKUP(M1499,Tablas_Equivalencia!$G$3:$H$6,2,FALSE),"Sin dato")</f>
        <v/>
      </c>
      <c r="Z1499">
        <f>IF(J1499&lt;=24,"18-24","25-29")</f>
        <v/>
      </c>
      <c r="AA1499">
        <f>IF(M1499&lt;&gt;1,"",IF(P1499=2,1,0))</f>
        <v/>
      </c>
      <c r="AB1499">
        <f>IF(M1499&lt;&gt;1,"",IF(O1499&gt;=2,1,0))</f>
        <v/>
      </c>
      <c r="AC1499">
        <f>IF(M1499&lt;&gt;1,"",IF(OR(Q1499=999,Q1499=""),"",IF(OR(Q1499&lt;35,Q1499&gt;48),1,0)))</f>
        <v/>
      </c>
      <c r="AD1499">
        <f>IF(COUNT(AA1499:AC1499)&lt;3,"",SUM(AA1499:AC1499))</f>
        <v/>
      </c>
      <c r="AE1499">
        <f>IF(L1499&gt;=4,2,IF(L1499&gt;=2,1,0))</f>
        <v/>
      </c>
      <c r="AF1499">
        <f>IF(L1499&gt;=5,1,0)</f>
        <v/>
      </c>
      <c r="AG1499">
        <f>AE1499+AF1499</f>
        <v/>
      </c>
      <c r="AH1499" s="15">
        <f>IF(M1499&lt;&gt;1,"",IF(OR(R1499=-9,R1499=""),"",R1499))</f>
        <v/>
      </c>
      <c r="AI1499">
        <f>IF(M1499&lt;&gt;1,"",IF(OR(Q1499=999,Q1499=""),"",Q1499))</f>
        <v/>
      </c>
    </row>
    <row r="1500">
      <c r="A1500" t="inlineStr">
        <is>
          <t>TQRMNOP107921</t>
        </is>
      </c>
      <c r="B1500" t="n">
        <v>2025</v>
      </c>
      <c r="C1500" t="n">
        <v>1</v>
      </c>
      <c r="D1500" t="n">
        <v>41</v>
      </c>
      <c r="E1500" t="inlineStr">
        <is>
          <t>S</t>
        </is>
      </c>
      <c r="F1500" t="n">
        <v>8</v>
      </c>
      <c r="G1500" t="n">
        <v>90</v>
      </c>
      <c r="H1500" t="n">
        <v>1</v>
      </c>
      <c r="I1500" t="n">
        <v>1</v>
      </c>
      <c r="J1500" t="n">
        <v>27</v>
      </c>
      <c r="K1500" t="n">
        <v>1</v>
      </c>
      <c r="L1500" t="n">
        <v>3</v>
      </c>
      <c r="M1500" t="n">
        <v>1</v>
      </c>
      <c r="N1500" t="n">
        <v>3</v>
      </c>
      <c r="O1500" t="n">
        <v>2</v>
      </c>
      <c r="P1500" t="n">
        <v>2</v>
      </c>
      <c r="Q1500" t="n">
        <v>41</v>
      </c>
      <c r="R1500" s="15" t="n">
        <v>-9</v>
      </c>
      <c r="S1500" s="15" t="n">
        <v>0</v>
      </c>
      <c r="T1500" s="15" t="n">
        <v>0</v>
      </c>
      <c r="U1500" s="15" t="n">
        <v>82100</v>
      </c>
      <c r="V1500">
        <f>IFERROR(VLOOKUP(D1500,Tablas_Equivalencia!$A$3:$B$8,2,FALSE),"Sin dato")</f>
        <v/>
      </c>
      <c r="W1500">
        <f>IFERROR(VLOOKUP(L1500,Tablas_Equivalencia!$D$3:$E$9,2,FALSE),"Sin dato")</f>
        <v/>
      </c>
      <c r="X1500">
        <f>IF(I1500=1,"Varón","Mujer")</f>
        <v/>
      </c>
      <c r="Y1500">
        <f>IFERROR(VLOOKUP(M1500,Tablas_Equivalencia!$G$3:$H$6,2,FALSE),"Sin dato")</f>
        <v/>
      </c>
      <c r="Z1500">
        <f>IF(J1500&lt;=24,"18-24","25-29")</f>
        <v/>
      </c>
      <c r="AA1500">
        <f>IF(M1500&lt;&gt;1,"",IF(P1500=2,1,0))</f>
        <v/>
      </c>
      <c r="AB1500">
        <f>IF(M1500&lt;&gt;1,"",IF(O1500&gt;=2,1,0))</f>
        <v/>
      </c>
      <c r="AC1500">
        <f>IF(M1500&lt;&gt;1,"",IF(OR(Q1500=999,Q1500=""),"",IF(OR(Q1500&lt;35,Q1500&gt;48),1,0)))</f>
        <v/>
      </c>
      <c r="AD1500">
        <f>IF(COUNT(AA1500:AC1500)&lt;3,"",SUM(AA1500:AC1500))</f>
        <v/>
      </c>
      <c r="AE1500">
        <f>IF(L1500&gt;=4,2,IF(L1500&gt;=2,1,0))</f>
        <v/>
      </c>
      <c r="AF1500">
        <f>IF(L1500&gt;=5,1,0)</f>
        <v/>
      </c>
      <c r="AG1500">
        <f>AE1500+AF1500</f>
        <v/>
      </c>
      <c r="AH1500" s="15">
        <f>IF(M1500&lt;&gt;1,"",IF(OR(R1500=-9,R1500=""),"",R1500))</f>
        <v/>
      </c>
      <c r="AI1500">
        <f>IF(M1500&lt;&gt;1,"",IF(OR(Q1500=999,Q1500=""),"",Q1500))</f>
        <v/>
      </c>
    </row>
    <row r="1501">
      <c r="A1501" t="inlineStr">
        <is>
          <t>TQRMNOP107929</t>
        </is>
      </c>
      <c r="B1501" t="n">
        <v>2025</v>
      </c>
      <c r="C1501" t="n">
        <v>1</v>
      </c>
      <c r="D1501" t="n">
        <v>40</v>
      </c>
      <c r="E1501" t="inlineStr">
        <is>
          <t>N</t>
        </is>
      </c>
      <c r="F1501" t="n">
        <v>23</v>
      </c>
      <c r="G1501" t="n">
        <v>1006</v>
      </c>
      <c r="H1501" t="n">
        <v>2</v>
      </c>
      <c r="I1501" t="n">
        <v>1</v>
      </c>
      <c r="J1501" t="n">
        <v>19</v>
      </c>
      <c r="K1501" t="n">
        <v>2</v>
      </c>
      <c r="L1501" t="n">
        <v>4</v>
      </c>
      <c r="M1501" t="n">
        <v>3</v>
      </c>
      <c r="R1501" s="15" t="n">
        <v>0</v>
      </c>
      <c r="S1501" s="15" t="n">
        <v>0</v>
      </c>
      <c r="T1501" s="15" t="n">
        <v>0</v>
      </c>
      <c r="U1501" s="15" t="n">
        <v>223900</v>
      </c>
      <c r="V1501">
        <f>IFERROR(VLOOKUP(D1501,Tablas_Equivalencia!$A$3:$B$8,2,FALSE),"Sin dato")</f>
        <v/>
      </c>
      <c r="W1501">
        <f>IFERROR(VLOOKUP(L1501,Tablas_Equivalencia!$D$3:$E$9,2,FALSE),"Sin dato")</f>
        <v/>
      </c>
      <c r="X1501">
        <f>IF(I1501=1,"Varón","Mujer")</f>
        <v/>
      </c>
      <c r="Y1501">
        <f>IFERROR(VLOOKUP(M1501,Tablas_Equivalencia!$G$3:$H$6,2,FALSE),"Sin dato")</f>
        <v/>
      </c>
      <c r="Z1501">
        <f>IF(J1501&lt;=24,"18-24","25-29")</f>
        <v/>
      </c>
      <c r="AA1501">
        <f>IF(M1501&lt;&gt;1,"",IF(P1501=2,1,0))</f>
        <v/>
      </c>
      <c r="AB1501">
        <f>IF(M1501&lt;&gt;1,"",IF(O1501&gt;=2,1,0))</f>
        <v/>
      </c>
      <c r="AC1501">
        <f>IF(M1501&lt;&gt;1,"",IF(OR(Q1501=999,Q1501=""),"",IF(OR(Q1501&lt;35,Q1501&gt;48),1,0)))</f>
        <v/>
      </c>
      <c r="AD1501">
        <f>IF(COUNT(AA1501:AC1501)&lt;3,"",SUM(AA1501:AC1501))</f>
        <v/>
      </c>
      <c r="AE1501">
        <f>IF(L1501&gt;=4,2,IF(L1501&gt;=2,1,0))</f>
        <v/>
      </c>
      <c r="AF1501">
        <f>IF(L1501&gt;=5,1,0)</f>
        <v/>
      </c>
      <c r="AG1501">
        <f>AE1501+AF1501</f>
        <v/>
      </c>
      <c r="AH1501" s="15">
        <f>IF(M1501&lt;&gt;1,"",IF(OR(R1501=-9,R1501=""),"",R1501))</f>
        <v/>
      </c>
      <c r="AI1501">
        <f>IF(M1501&lt;&gt;1,"",IF(OR(Q1501=999,Q1501=""),"",Q1501))</f>
        <v/>
      </c>
    </row>
    <row r="1502">
      <c r="A1502" t="inlineStr">
        <is>
          <t>TQRMNOP107942</t>
        </is>
      </c>
      <c r="B1502" t="n">
        <v>2025</v>
      </c>
      <c r="C1502" t="n">
        <v>1</v>
      </c>
      <c r="D1502" t="n">
        <v>43</v>
      </c>
      <c r="E1502" t="inlineStr">
        <is>
          <t>N</t>
        </is>
      </c>
      <c r="F1502" t="n">
        <v>38</v>
      </c>
      <c r="G1502" t="n">
        <v>848</v>
      </c>
      <c r="H1502" t="n">
        <v>3</v>
      </c>
      <c r="I1502" t="n">
        <v>1</v>
      </c>
      <c r="J1502" t="n">
        <v>18</v>
      </c>
      <c r="K1502" t="n">
        <v>2</v>
      </c>
      <c r="L1502" t="n">
        <v>3</v>
      </c>
      <c r="M1502" t="n">
        <v>2</v>
      </c>
      <c r="R1502" s="15" t="n">
        <v>0</v>
      </c>
      <c r="S1502" s="15" t="n">
        <v>0</v>
      </c>
      <c r="T1502" s="15" t="n">
        <v>0</v>
      </c>
      <c r="U1502" s="15" t="n">
        <v>78800</v>
      </c>
      <c r="V1502">
        <f>IFERROR(VLOOKUP(D1502,Tablas_Equivalencia!$A$3:$B$8,2,FALSE),"Sin dato")</f>
        <v/>
      </c>
      <c r="W1502">
        <f>IFERROR(VLOOKUP(L1502,Tablas_Equivalencia!$D$3:$E$9,2,FALSE),"Sin dato")</f>
        <v/>
      </c>
      <c r="X1502">
        <f>IF(I1502=1,"Varón","Mujer")</f>
        <v/>
      </c>
      <c r="Y1502">
        <f>IFERROR(VLOOKUP(M1502,Tablas_Equivalencia!$G$3:$H$6,2,FALSE),"Sin dato")</f>
        <v/>
      </c>
      <c r="Z1502">
        <f>IF(J1502&lt;=24,"18-24","25-29")</f>
        <v/>
      </c>
      <c r="AA1502">
        <f>IF(M1502&lt;&gt;1,"",IF(P1502=2,1,0))</f>
        <v/>
      </c>
      <c r="AB1502">
        <f>IF(M1502&lt;&gt;1,"",IF(O1502&gt;=2,1,0))</f>
        <v/>
      </c>
      <c r="AC1502">
        <f>IF(M1502&lt;&gt;1,"",IF(OR(Q1502=999,Q1502=""),"",IF(OR(Q1502&lt;35,Q1502&gt;48),1,0)))</f>
        <v/>
      </c>
      <c r="AD1502">
        <f>IF(COUNT(AA1502:AC1502)&lt;3,"",SUM(AA1502:AC1502))</f>
        <v/>
      </c>
      <c r="AE1502">
        <f>IF(L1502&gt;=4,2,IF(L1502&gt;=2,1,0))</f>
        <v/>
      </c>
      <c r="AF1502">
        <f>IF(L1502&gt;=5,1,0)</f>
        <v/>
      </c>
      <c r="AG1502">
        <f>AE1502+AF1502</f>
        <v/>
      </c>
      <c r="AH1502" s="15">
        <f>IF(M1502&lt;&gt;1,"",IF(OR(R1502=-9,R1502=""),"",R1502))</f>
        <v/>
      </c>
      <c r="AI1502">
        <f>IF(M1502&lt;&gt;1,"",IF(OR(Q1502=999,Q1502=""),"",Q1502))</f>
        <v/>
      </c>
    </row>
    <row r="1503">
      <c r="A1503" t="inlineStr">
        <is>
          <t>TQRMNOP107979</t>
        </is>
      </c>
      <c r="B1503" t="n">
        <v>2025</v>
      </c>
      <c r="C1503" t="n">
        <v>1</v>
      </c>
      <c r="D1503" t="n">
        <v>41</v>
      </c>
      <c r="E1503" t="inlineStr">
        <is>
          <t>N</t>
        </is>
      </c>
      <c r="F1503" t="n">
        <v>15</v>
      </c>
      <c r="G1503" t="n">
        <v>765</v>
      </c>
      <c r="H1503" t="n">
        <v>2</v>
      </c>
      <c r="I1503" t="n">
        <v>2</v>
      </c>
      <c r="J1503" t="n">
        <v>21</v>
      </c>
      <c r="K1503" t="n">
        <v>1</v>
      </c>
      <c r="L1503" t="n">
        <v>4</v>
      </c>
      <c r="M1503" t="n">
        <v>1</v>
      </c>
      <c r="N1503" t="n">
        <v>3</v>
      </c>
      <c r="O1503" t="n">
        <v>1</v>
      </c>
      <c r="P1503" t="n">
        <v>1</v>
      </c>
      <c r="Q1503" t="n">
        <v>45</v>
      </c>
      <c r="R1503" s="15" t="n">
        <v>403000</v>
      </c>
      <c r="S1503" s="15" t="n">
        <v>0</v>
      </c>
      <c r="T1503" s="15" t="n">
        <v>403000</v>
      </c>
      <c r="U1503" s="15" t="n">
        <v>60300</v>
      </c>
      <c r="V1503">
        <f>IFERROR(VLOOKUP(D1503,Tablas_Equivalencia!$A$3:$B$8,2,FALSE),"Sin dato")</f>
        <v/>
      </c>
      <c r="W1503">
        <f>IFERROR(VLOOKUP(L1503,Tablas_Equivalencia!$D$3:$E$9,2,FALSE),"Sin dato")</f>
        <v/>
      </c>
      <c r="X1503">
        <f>IF(I1503=1,"Varón","Mujer")</f>
        <v/>
      </c>
      <c r="Y1503">
        <f>IFERROR(VLOOKUP(M1503,Tablas_Equivalencia!$G$3:$H$6,2,FALSE),"Sin dato")</f>
        <v/>
      </c>
      <c r="Z1503">
        <f>IF(J1503&lt;=24,"18-24","25-29")</f>
        <v/>
      </c>
      <c r="AA1503">
        <f>IF(M1503&lt;&gt;1,"",IF(P1503=2,1,0))</f>
        <v/>
      </c>
      <c r="AB1503">
        <f>IF(M1503&lt;&gt;1,"",IF(O1503&gt;=2,1,0))</f>
        <v/>
      </c>
      <c r="AC1503">
        <f>IF(M1503&lt;&gt;1,"",IF(OR(Q1503=999,Q1503=""),"",IF(OR(Q1503&lt;35,Q1503&gt;48),1,0)))</f>
        <v/>
      </c>
      <c r="AD1503">
        <f>IF(COUNT(AA1503:AC1503)&lt;3,"",SUM(AA1503:AC1503))</f>
        <v/>
      </c>
      <c r="AE1503">
        <f>IF(L1503&gt;=4,2,IF(L1503&gt;=2,1,0))</f>
        <v/>
      </c>
      <c r="AF1503">
        <f>IF(L1503&gt;=5,1,0)</f>
        <v/>
      </c>
      <c r="AG1503">
        <f>AE1503+AF1503</f>
        <v/>
      </c>
      <c r="AH1503" s="15">
        <f>IF(M1503&lt;&gt;1,"",IF(OR(R1503=-9,R1503=""),"",R1503))</f>
        <v/>
      </c>
      <c r="AI1503">
        <f>IF(M1503&lt;&gt;1,"",IF(OR(Q1503=999,Q1503=""),"",Q1503))</f>
        <v/>
      </c>
    </row>
    <row r="1504">
      <c r="A1504" t="inlineStr">
        <is>
          <t>TQRMNOP107980</t>
        </is>
      </c>
      <c r="B1504" t="n">
        <v>2025</v>
      </c>
      <c r="C1504" t="n">
        <v>1</v>
      </c>
      <c r="D1504" t="n">
        <v>43</v>
      </c>
      <c r="E1504" t="inlineStr">
        <is>
          <t>N</t>
        </is>
      </c>
      <c r="F1504" t="n">
        <v>38</v>
      </c>
      <c r="G1504" t="n">
        <v>1705</v>
      </c>
      <c r="H1504" t="n">
        <v>1</v>
      </c>
      <c r="I1504" t="n">
        <v>2</v>
      </c>
      <c r="J1504" t="n">
        <v>28</v>
      </c>
      <c r="K1504" t="n">
        <v>1</v>
      </c>
      <c r="L1504" t="n">
        <v>5</v>
      </c>
      <c r="M1504" t="n">
        <v>1</v>
      </c>
      <c r="N1504" t="n">
        <v>3</v>
      </c>
      <c r="O1504" t="n">
        <v>1</v>
      </c>
      <c r="P1504" t="n">
        <v>1</v>
      </c>
      <c r="Q1504" t="n">
        <v>45</v>
      </c>
      <c r="R1504" s="15" t="n">
        <v>389000</v>
      </c>
      <c r="S1504" s="15" t="n">
        <v>0</v>
      </c>
      <c r="T1504" s="15" t="n">
        <v>389000</v>
      </c>
      <c r="U1504" s="15" t="n">
        <v>203700</v>
      </c>
      <c r="V1504">
        <f>IFERROR(VLOOKUP(D1504,Tablas_Equivalencia!$A$3:$B$8,2,FALSE),"Sin dato")</f>
        <v/>
      </c>
      <c r="W1504">
        <f>IFERROR(VLOOKUP(L1504,Tablas_Equivalencia!$D$3:$E$9,2,FALSE),"Sin dato")</f>
        <v/>
      </c>
      <c r="X1504">
        <f>IF(I1504=1,"Varón","Mujer")</f>
        <v/>
      </c>
      <c r="Y1504">
        <f>IFERROR(VLOOKUP(M1504,Tablas_Equivalencia!$G$3:$H$6,2,FALSE),"Sin dato")</f>
        <v/>
      </c>
      <c r="Z1504">
        <f>IF(J1504&lt;=24,"18-24","25-29")</f>
        <v/>
      </c>
      <c r="AA1504">
        <f>IF(M1504&lt;&gt;1,"",IF(P1504=2,1,0))</f>
        <v/>
      </c>
      <c r="AB1504">
        <f>IF(M1504&lt;&gt;1,"",IF(O1504&gt;=2,1,0))</f>
        <v/>
      </c>
      <c r="AC1504">
        <f>IF(M1504&lt;&gt;1,"",IF(OR(Q1504=999,Q1504=""),"",IF(OR(Q1504&lt;35,Q1504&gt;48),1,0)))</f>
        <v/>
      </c>
      <c r="AD1504">
        <f>IF(COUNT(AA1504:AC1504)&lt;3,"",SUM(AA1504:AC1504))</f>
        <v/>
      </c>
      <c r="AE1504">
        <f>IF(L1504&gt;=4,2,IF(L1504&gt;=2,1,0))</f>
        <v/>
      </c>
      <c r="AF1504">
        <f>IF(L1504&gt;=5,1,0)</f>
        <v/>
      </c>
      <c r="AG1504">
        <f>AE1504+AF1504</f>
        <v/>
      </c>
      <c r="AH1504" s="15">
        <f>IF(M1504&lt;&gt;1,"",IF(OR(R1504=-9,R1504=""),"",R1504))</f>
        <v/>
      </c>
      <c r="AI1504">
        <f>IF(M1504&lt;&gt;1,"",IF(OR(Q1504=999,Q1504=""),"",Q1504))</f>
        <v/>
      </c>
    </row>
    <row r="1505">
      <c r="A1505" t="inlineStr">
        <is>
          <t>TQRMNOP107998</t>
        </is>
      </c>
      <c r="B1505" t="n">
        <v>2025</v>
      </c>
      <c r="C1505" t="n">
        <v>1</v>
      </c>
      <c r="D1505" t="n">
        <v>1</v>
      </c>
      <c r="E1505" t="inlineStr">
        <is>
          <t>S</t>
        </is>
      </c>
      <c r="F1505" t="n">
        <v>32</v>
      </c>
      <c r="G1505" t="n">
        <v>1933</v>
      </c>
      <c r="H1505" t="n">
        <v>2</v>
      </c>
      <c r="I1505" t="n">
        <v>2</v>
      </c>
      <c r="J1505" t="n">
        <v>25</v>
      </c>
      <c r="K1505" t="n">
        <v>1</v>
      </c>
      <c r="L1505" t="n">
        <v>4</v>
      </c>
      <c r="M1505" t="n">
        <v>2</v>
      </c>
      <c r="R1505" s="15" t="n">
        <v>0</v>
      </c>
      <c r="S1505" s="15" t="n">
        <v>0</v>
      </c>
      <c r="T1505" s="15" t="n">
        <v>0</v>
      </c>
      <c r="U1505" s="15" t="n">
        <v>131300</v>
      </c>
      <c r="V1505">
        <f>IFERROR(VLOOKUP(D1505,Tablas_Equivalencia!$A$3:$B$8,2,FALSE),"Sin dato")</f>
        <v/>
      </c>
      <c r="W1505">
        <f>IFERROR(VLOOKUP(L1505,Tablas_Equivalencia!$D$3:$E$9,2,FALSE),"Sin dato")</f>
        <v/>
      </c>
      <c r="X1505">
        <f>IF(I1505=1,"Varón","Mujer")</f>
        <v/>
      </c>
      <c r="Y1505">
        <f>IFERROR(VLOOKUP(M1505,Tablas_Equivalencia!$G$3:$H$6,2,FALSE),"Sin dato")</f>
        <v/>
      </c>
      <c r="Z1505">
        <f>IF(J1505&lt;=24,"18-24","25-29")</f>
        <v/>
      </c>
      <c r="AA1505">
        <f>IF(M1505&lt;&gt;1,"",IF(P1505=2,1,0))</f>
        <v/>
      </c>
      <c r="AB1505">
        <f>IF(M1505&lt;&gt;1,"",IF(O1505&gt;=2,1,0))</f>
        <v/>
      </c>
      <c r="AC1505">
        <f>IF(M1505&lt;&gt;1,"",IF(OR(Q1505=999,Q1505=""),"",IF(OR(Q1505&lt;35,Q1505&gt;48),1,0)))</f>
        <v/>
      </c>
      <c r="AD1505">
        <f>IF(COUNT(AA1505:AC1505)&lt;3,"",SUM(AA1505:AC1505))</f>
        <v/>
      </c>
      <c r="AE1505">
        <f>IF(L1505&gt;=4,2,IF(L1505&gt;=2,1,0))</f>
        <v/>
      </c>
      <c r="AF1505">
        <f>IF(L1505&gt;=5,1,0)</f>
        <v/>
      </c>
      <c r="AG1505">
        <f>AE1505+AF1505</f>
        <v/>
      </c>
      <c r="AH1505" s="15">
        <f>IF(M1505&lt;&gt;1,"",IF(OR(R1505=-9,R1505=""),"",R1505))</f>
        <v/>
      </c>
      <c r="AI1505">
        <f>IF(M1505&lt;&gt;1,"",IF(OR(Q1505=999,Q1505=""),"",Q1505))</f>
        <v/>
      </c>
    </row>
    <row r="1506">
      <c r="A1506" t="inlineStr">
        <is>
          <t>TQRMNOP108000</t>
        </is>
      </c>
      <c r="B1506" t="n">
        <v>2025</v>
      </c>
      <c r="C1506" t="n">
        <v>1</v>
      </c>
      <c r="D1506" t="n">
        <v>40</v>
      </c>
      <c r="E1506" t="inlineStr">
        <is>
          <t>S</t>
        </is>
      </c>
      <c r="F1506" t="n">
        <v>7</v>
      </c>
      <c r="G1506" t="n">
        <v>1695</v>
      </c>
      <c r="H1506" t="n">
        <v>10</v>
      </c>
      <c r="I1506" t="n">
        <v>2</v>
      </c>
      <c r="J1506" t="n">
        <v>24</v>
      </c>
      <c r="K1506" t="n">
        <v>1</v>
      </c>
      <c r="L1506" t="n">
        <v>4</v>
      </c>
      <c r="M1506" t="n">
        <v>1</v>
      </c>
      <c r="N1506" t="n">
        <v>3</v>
      </c>
      <c r="O1506" t="n">
        <v>3</v>
      </c>
      <c r="P1506" t="n">
        <v>1</v>
      </c>
      <c r="Q1506" t="n">
        <v>29</v>
      </c>
      <c r="R1506" s="15" t="n">
        <v>367000</v>
      </c>
      <c r="S1506" s="15" t="n">
        <v>0</v>
      </c>
      <c r="T1506" s="15" t="n">
        <v>367000</v>
      </c>
      <c r="U1506" s="15" t="n">
        <v>174200</v>
      </c>
      <c r="V1506">
        <f>IFERROR(VLOOKUP(D1506,Tablas_Equivalencia!$A$3:$B$8,2,FALSE),"Sin dato")</f>
        <v/>
      </c>
      <c r="W1506">
        <f>IFERROR(VLOOKUP(L1506,Tablas_Equivalencia!$D$3:$E$9,2,FALSE),"Sin dato")</f>
        <v/>
      </c>
      <c r="X1506">
        <f>IF(I1506=1,"Varón","Mujer")</f>
        <v/>
      </c>
      <c r="Y1506">
        <f>IFERROR(VLOOKUP(M1506,Tablas_Equivalencia!$G$3:$H$6,2,FALSE),"Sin dato")</f>
        <v/>
      </c>
      <c r="Z1506">
        <f>IF(J1506&lt;=24,"18-24","25-29")</f>
        <v/>
      </c>
      <c r="AA1506">
        <f>IF(M1506&lt;&gt;1,"",IF(P1506=2,1,0))</f>
        <v/>
      </c>
      <c r="AB1506">
        <f>IF(M1506&lt;&gt;1,"",IF(O1506&gt;=2,1,0))</f>
        <v/>
      </c>
      <c r="AC1506">
        <f>IF(M1506&lt;&gt;1,"",IF(OR(Q1506=999,Q1506=""),"",IF(OR(Q1506&lt;35,Q1506&gt;48),1,0)))</f>
        <v/>
      </c>
      <c r="AD1506">
        <f>IF(COUNT(AA1506:AC1506)&lt;3,"",SUM(AA1506:AC1506))</f>
        <v/>
      </c>
      <c r="AE1506">
        <f>IF(L1506&gt;=4,2,IF(L1506&gt;=2,1,0))</f>
        <v/>
      </c>
      <c r="AF1506">
        <f>IF(L1506&gt;=5,1,0)</f>
        <v/>
      </c>
      <c r="AG1506">
        <f>AE1506+AF1506</f>
        <v/>
      </c>
      <c r="AH1506" s="15">
        <f>IF(M1506&lt;&gt;1,"",IF(OR(R1506=-9,R1506=""),"",R1506))</f>
        <v/>
      </c>
      <c r="AI1506">
        <f>IF(M1506&lt;&gt;1,"",IF(OR(Q1506=999,Q1506=""),"",Q1506))</f>
        <v/>
      </c>
    </row>
    <row r="1507">
      <c r="A1507" t="inlineStr">
        <is>
          <t>TQRMNOP108001</t>
        </is>
      </c>
      <c r="B1507" t="n">
        <v>2025</v>
      </c>
      <c r="C1507" t="n">
        <v>1</v>
      </c>
      <c r="D1507" t="n">
        <v>1</v>
      </c>
      <c r="E1507" t="inlineStr">
        <is>
          <t>S</t>
        </is>
      </c>
      <c r="F1507" t="n">
        <v>32</v>
      </c>
      <c r="G1507" t="n">
        <v>1671</v>
      </c>
      <c r="H1507" t="n">
        <v>3</v>
      </c>
      <c r="I1507" t="n">
        <v>1</v>
      </c>
      <c r="J1507" t="n">
        <v>26</v>
      </c>
      <c r="K1507" t="n">
        <v>1</v>
      </c>
      <c r="L1507" t="n">
        <v>6</v>
      </c>
      <c r="M1507" t="n">
        <v>1</v>
      </c>
      <c r="N1507" t="n">
        <v>3</v>
      </c>
      <c r="O1507" t="n">
        <v>2</v>
      </c>
      <c r="P1507" t="n">
        <v>1</v>
      </c>
      <c r="Q1507" t="n">
        <v>47</v>
      </c>
      <c r="R1507" s="15" t="n">
        <v>-9</v>
      </c>
      <c r="S1507" s="15" t="n">
        <v>0</v>
      </c>
      <c r="T1507" s="15" t="n">
        <v>0</v>
      </c>
      <c r="U1507" s="15" t="n">
        <v>196500</v>
      </c>
      <c r="V1507">
        <f>IFERROR(VLOOKUP(D1507,Tablas_Equivalencia!$A$3:$B$8,2,FALSE),"Sin dato")</f>
        <v/>
      </c>
      <c r="W1507">
        <f>IFERROR(VLOOKUP(L1507,Tablas_Equivalencia!$D$3:$E$9,2,FALSE),"Sin dato")</f>
        <v/>
      </c>
      <c r="X1507">
        <f>IF(I1507=1,"Varón","Mujer")</f>
        <v/>
      </c>
      <c r="Y1507">
        <f>IFERROR(VLOOKUP(M1507,Tablas_Equivalencia!$G$3:$H$6,2,FALSE),"Sin dato")</f>
        <v/>
      </c>
      <c r="Z1507">
        <f>IF(J1507&lt;=24,"18-24","25-29")</f>
        <v/>
      </c>
      <c r="AA1507">
        <f>IF(M1507&lt;&gt;1,"",IF(P1507=2,1,0))</f>
        <v/>
      </c>
      <c r="AB1507">
        <f>IF(M1507&lt;&gt;1,"",IF(O1507&gt;=2,1,0))</f>
        <v/>
      </c>
      <c r="AC1507">
        <f>IF(M1507&lt;&gt;1,"",IF(OR(Q1507=999,Q1507=""),"",IF(OR(Q1507&lt;35,Q1507&gt;48),1,0)))</f>
        <v/>
      </c>
      <c r="AD1507">
        <f>IF(COUNT(AA1507:AC1507)&lt;3,"",SUM(AA1507:AC1507))</f>
        <v/>
      </c>
      <c r="AE1507">
        <f>IF(L1507&gt;=4,2,IF(L1507&gt;=2,1,0))</f>
        <v/>
      </c>
      <c r="AF1507">
        <f>IF(L1507&gt;=5,1,0)</f>
        <v/>
      </c>
      <c r="AG1507">
        <f>AE1507+AF1507</f>
        <v/>
      </c>
      <c r="AH1507" s="15">
        <f>IF(M1507&lt;&gt;1,"",IF(OR(R1507=-9,R1507=""),"",R1507))</f>
        <v/>
      </c>
      <c r="AI1507">
        <f>IF(M1507&lt;&gt;1,"",IF(OR(Q1507=999,Q1507=""),"",Q1507))</f>
        <v/>
      </c>
    </row>
    <row r="1508">
      <c r="A1508" t="inlineStr">
        <is>
          <t>TQRMNOP108004</t>
        </is>
      </c>
      <c r="B1508" t="n">
        <v>2025</v>
      </c>
      <c r="C1508" t="n">
        <v>1</v>
      </c>
      <c r="D1508" t="n">
        <v>44</v>
      </c>
      <c r="E1508" t="inlineStr">
        <is>
          <t>N</t>
        </is>
      </c>
      <c r="F1508" t="n">
        <v>14</v>
      </c>
      <c r="G1508" t="n">
        <v>644</v>
      </c>
      <c r="H1508" t="n">
        <v>10</v>
      </c>
      <c r="I1508" t="n">
        <v>2</v>
      </c>
      <c r="J1508" t="n">
        <v>19</v>
      </c>
      <c r="K1508" t="n">
        <v>2</v>
      </c>
      <c r="L1508" t="n">
        <v>3</v>
      </c>
      <c r="M1508" t="n">
        <v>1</v>
      </c>
      <c r="N1508" t="n">
        <v>3</v>
      </c>
      <c r="O1508" t="n">
        <v>3</v>
      </c>
      <c r="P1508" t="n">
        <v>1</v>
      </c>
      <c r="Q1508" t="n">
        <v>39</v>
      </c>
      <c r="R1508" s="15" t="n">
        <v>777000</v>
      </c>
      <c r="S1508" s="15" t="n">
        <v>0</v>
      </c>
      <c r="T1508" s="15" t="n">
        <v>777000</v>
      </c>
      <c r="U1508" s="15" t="n">
        <v>151000</v>
      </c>
      <c r="V1508">
        <f>IFERROR(VLOOKUP(D1508,Tablas_Equivalencia!$A$3:$B$8,2,FALSE),"Sin dato")</f>
        <v/>
      </c>
      <c r="W1508">
        <f>IFERROR(VLOOKUP(L1508,Tablas_Equivalencia!$D$3:$E$9,2,FALSE),"Sin dato")</f>
        <v/>
      </c>
      <c r="X1508">
        <f>IF(I1508=1,"Varón","Mujer")</f>
        <v/>
      </c>
      <c r="Y1508">
        <f>IFERROR(VLOOKUP(M1508,Tablas_Equivalencia!$G$3:$H$6,2,FALSE),"Sin dato")</f>
        <v/>
      </c>
      <c r="Z1508">
        <f>IF(J1508&lt;=24,"18-24","25-29")</f>
        <v/>
      </c>
      <c r="AA1508">
        <f>IF(M1508&lt;&gt;1,"",IF(P1508=2,1,0))</f>
        <v/>
      </c>
      <c r="AB1508">
        <f>IF(M1508&lt;&gt;1,"",IF(O1508&gt;=2,1,0))</f>
        <v/>
      </c>
      <c r="AC1508">
        <f>IF(M1508&lt;&gt;1,"",IF(OR(Q1508=999,Q1508=""),"",IF(OR(Q1508&lt;35,Q1508&gt;48),1,0)))</f>
        <v/>
      </c>
      <c r="AD1508">
        <f>IF(COUNT(AA1508:AC1508)&lt;3,"",SUM(AA1508:AC1508))</f>
        <v/>
      </c>
      <c r="AE1508">
        <f>IF(L1508&gt;=4,2,IF(L1508&gt;=2,1,0))</f>
        <v/>
      </c>
      <c r="AF1508">
        <f>IF(L1508&gt;=5,1,0)</f>
        <v/>
      </c>
      <c r="AG1508">
        <f>AE1508+AF1508</f>
        <v/>
      </c>
      <c r="AH1508" s="15">
        <f>IF(M1508&lt;&gt;1,"",IF(OR(R1508=-9,R1508=""),"",R1508))</f>
        <v/>
      </c>
      <c r="AI1508">
        <f>IF(M1508&lt;&gt;1,"",IF(OR(Q1508=999,Q1508=""),"",Q1508))</f>
        <v/>
      </c>
    </row>
    <row r="1509">
      <c r="A1509" t="inlineStr">
        <is>
          <t>TQRMNOP108010</t>
        </is>
      </c>
      <c r="B1509" t="n">
        <v>2025</v>
      </c>
      <c r="C1509" t="n">
        <v>1</v>
      </c>
      <c r="D1509" t="n">
        <v>1</v>
      </c>
      <c r="E1509" t="inlineStr">
        <is>
          <t>S</t>
        </is>
      </c>
      <c r="F1509" t="n">
        <v>33</v>
      </c>
      <c r="G1509" t="n">
        <v>830</v>
      </c>
      <c r="H1509" t="n">
        <v>3</v>
      </c>
      <c r="I1509" t="n">
        <v>2</v>
      </c>
      <c r="J1509" t="n">
        <v>18</v>
      </c>
      <c r="K1509" t="n">
        <v>1</v>
      </c>
      <c r="L1509" t="n">
        <v>5</v>
      </c>
      <c r="M1509" t="n">
        <v>3</v>
      </c>
      <c r="R1509" s="15" t="n">
        <v>0</v>
      </c>
      <c r="S1509" s="15" t="n">
        <v>0</v>
      </c>
      <c r="T1509" s="15" t="n">
        <v>0</v>
      </c>
      <c r="U1509" s="15" t="n">
        <v>278500</v>
      </c>
      <c r="V1509">
        <f>IFERROR(VLOOKUP(D1509,Tablas_Equivalencia!$A$3:$B$8,2,FALSE),"Sin dato")</f>
        <v/>
      </c>
      <c r="W1509">
        <f>IFERROR(VLOOKUP(L1509,Tablas_Equivalencia!$D$3:$E$9,2,FALSE),"Sin dato")</f>
        <v/>
      </c>
      <c r="X1509">
        <f>IF(I1509=1,"Varón","Mujer")</f>
        <v/>
      </c>
      <c r="Y1509">
        <f>IFERROR(VLOOKUP(M1509,Tablas_Equivalencia!$G$3:$H$6,2,FALSE),"Sin dato")</f>
        <v/>
      </c>
      <c r="Z1509">
        <f>IF(J1509&lt;=24,"18-24","25-29")</f>
        <v/>
      </c>
      <c r="AA1509">
        <f>IF(M1509&lt;&gt;1,"",IF(P1509=2,1,0))</f>
        <v/>
      </c>
      <c r="AB1509">
        <f>IF(M1509&lt;&gt;1,"",IF(O1509&gt;=2,1,0))</f>
        <v/>
      </c>
      <c r="AC1509">
        <f>IF(M1509&lt;&gt;1,"",IF(OR(Q1509=999,Q1509=""),"",IF(OR(Q1509&lt;35,Q1509&gt;48),1,0)))</f>
        <v/>
      </c>
      <c r="AD1509">
        <f>IF(COUNT(AA1509:AC1509)&lt;3,"",SUM(AA1509:AC1509))</f>
        <v/>
      </c>
      <c r="AE1509">
        <f>IF(L1509&gt;=4,2,IF(L1509&gt;=2,1,0))</f>
        <v/>
      </c>
      <c r="AF1509">
        <f>IF(L1509&gt;=5,1,0)</f>
        <v/>
      </c>
      <c r="AG1509">
        <f>AE1509+AF1509</f>
        <v/>
      </c>
      <c r="AH1509" s="15">
        <f>IF(M1509&lt;&gt;1,"",IF(OR(R1509=-9,R1509=""),"",R1509))</f>
        <v/>
      </c>
      <c r="AI1509">
        <f>IF(M1509&lt;&gt;1,"",IF(OR(Q1509=999,Q1509=""),"",Q1509))</f>
        <v/>
      </c>
    </row>
    <row r="1510">
      <c r="A1510" t="inlineStr">
        <is>
          <t>TQRMNOP108014</t>
        </is>
      </c>
      <c r="B1510" t="n">
        <v>2025</v>
      </c>
      <c r="C1510" t="n">
        <v>1</v>
      </c>
      <c r="D1510" t="n">
        <v>40</v>
      </c>
      <c r="E1510" t="inlineStr">
        <is>
          <t>N</t>
        </is>
      </c>
      <c r="F1510" t="n">
        <v>23</v>
      </c>
      <c r="G1510" t="n">
        <v>1001</v>
      </c>
      <c r="H1510" t="n">
        <v>3</v>
      </c>
      <c r="I1510" t="n">
        <v>1</v>
      </c>
      <c r="J1510" t="n">
        <v>22</v>
      </c>
      <c r="K1510" t="n">
        <v>1</v>
      </c>
      <c r="L1510" t="n">
        <v>5</v>
      </c>
      <c r="M1510" t="n">
        <v>1</v>
      </c>
      <c r="N1510" t="n">
        <v>2</v>
      </c>
      <c r="O1510" t="n">
        <v>1</v>
      </c>
      <c r="P1510" t="n">
        <v>1</v>
      </c>
      <c r="Q1510" t="n">
        <v>42</v>
      </c>
      <c r="R1510" s="15" t="n">
        <v>393000</v>
      </c>
      <c r="S1510" s="15" t="n">
        <v>0</v>
      </c>
      <c r="T1510" s="15" t="n">
        <v>393000</v>
      </c>
      <c r="U1510" s="15" t="n">
        <v>191200</v>
      </c>
      <c r="V1510">
        <f>IFERROR(VLOOKUP(D1510,Tablas_Equivalencia!$A$3:$B$8,2,FALSE),"Sin dato")</f>
        <v/>
      </c>
      <c r="W1510">
        <f>IFERROR(VLOOKUP(L1510,Tablas_Equivalencia!$D$3:$E$9,2,FALSE),"Sin dato")</f>
        <v/>
      </c>
      <c r="X1510">
        <f>IF(I1510=1,"Varón","Mujer")</f>
        <v/>
      </c>
      <c r="Y1510">
        <f>IFERROR(VLOOKUP(M1510,Tablas_Equivalencia!$G$3:$H$6,2,FALSE),"Sin dato")</f>
        <v/>
      </c>
      <c r="Z1510">
        <f>IF(J1510&lt;=24,"18-24","25-29")</f>
        <v/>
      </c>
      <c r="AA1510">
        <f>IF(M1510&lt;&gt;1,"",IF(P1510=2,1,0))</f>
        <v/>
      </c>
      <c r="AB1510">
        <f>IF(M1510&lt;&gt;1,"",IF(O1510&gt;=2,1,0))</f>
        <v/>
      </c>
      <c r="AC1510">
        <f>IF(M1510&lt;&gt;1,"",IF(OR(Q1510=999,Q1510=""),"",IF(OR(Q1510&lt;35,Q1510&gt;48),1,0)))</f>
        <v/>
      </c>
      <c r="AD1510">
        <f>IF(COUNT(AA1510:AC1510)&lt;3,"",SUM(AA1510:AC1510))</f>
        <v/>
      </c>
      <c r="AE1510">
        <f>IF(L1510&gt;=4,2,IF(L1510&gt;=2,1,0))</f>
        <v/>
      </c>
      <c r="AF1510">
        <f>IF(L1510&gt;=5,1,0)</f>
        <v/>
      </c>
      <c r="AG1510">
        <f>AE1510+AF1510</f>
        <v/>
      </c>
      <c r="AH1510" s="15">
        <f>IF(M1510&lt;&gt;1,"",IF(OR(R1510=-9,R1510=""),"",R1510))</f>
        <v/>
      </c>
      <c r="AI1510">
        <f>IF(M1510&lt;&gt;1,"",IF(OR(Q1510=999,Q1510=""),"",Q1510))</f>
        <v/>
      </c>
    </row>
    <row r="1511">
      <c r="A1511" t="inlineStr">
        <is>
          <t>TQRMNOP108019</t>
        </is>
      </c>
      <c r="B1511" t="n">
        <v>2025</v>
      </c>
      <c r="C1511" t="n">
        <v>1</v>
      </c>
      <c r="D1511" t="n">
        <v>43</v>
      </c>
      <c r="E1511" t="inlineStr">
        <is>
          <t>S</t>
        </is>
      </c>
      <c r="F1511" t="n">
        <v>30</v>
      </c>
      <c r="G1511" t="n">
        <v>734</v>
      </c>
      <c r="H1511" t="n">
        <v>2</v>
      </c>
      <c r="I1511" t="n">
        <v>1</v>
      </c>
      <c r="J1511" t="n">
        <v>21</v>
      </c>
      <c r="K1511" t="n">
        <v>2</v>
      </c>
      <c r="L1511" t="n">
        <v>4</v>
      </c>
      <c r="M1511" t="n">
        <v>1</v>
      </c>
      <c r="N1511" t="n">
        <v>3</v>
      </c>
      <c r="O1511" t="n">
        <v>2</v>
      </c>
      <c r="P1511" t="n">
        <v>2</v>
      </c>
      <c r="Q1511" t="n">
        <v>43</v>
      </c>
      <c r="R1511" s="15" t="n">
        <v>244000</v>
      </c>
      <c r="S1511" s="15" t="n">
        <v>0</v>
      </c>
      <c r="T1511" s="15" t="n">
        <v>244000</v>
      </c>
      <c r="U1511" s="15" t="n">
        <v>150600</v>
      </c>
      <c r="V1511">
        <f>IFERROR(VLOOKUP(D1511,Tablas_Equivalencia!$A$3:$B$8,2,FALSE),"Sin dato")</f>
        <v/>
      </c>
      <c r="W1511">
        <f>IFERROR(VLOOKUP(L1511,Tablas_Equivalencia!$D$3:$E$9,2,FALSE),"Sin dato")</f>
        <v/>
      </c>
      <c r="X1511">
        <f>IF(I1511=1,"Varón","Mujer")</f>
        <v/>
      </c>
      <c r="Y1511">
        <f>IFERROR(VLOOKUP(M1511,Tablas_Equivalencia!$G$3:$H$6,2,FALSE),"Sin dato")</f>
        <v/>
      </c>
      <c r="Z1511">
        <f>IF(J1511&lt;=24,"18-24","25-29")</f>
        <v/>
      </c>
      <c r="AA1511">
        <f>IF(M1511&lt;&gt;1,"",IF(P1511=2,1,0))</f>
        <v/>
      </c>
      <c r="AB1511">
        <f>IF(M1511&lt;&gt;1,"",IF(O1511&gt;=2,1,0))</f>
        <v/>
      </c>
      <c r="AC1511">
        <f>IF(M1511&lt;&gt;1,"",IF(OR(Q1511=999,Q1511=""),"",IF(OR(Q1511&lt;35,Q1511&gt;48),1,0)))</f>
        <v/>
      </c>
      <c r="AD1511">
        <f>IF(COUNT(AA1511:AC1511)&lt;3,"",SUM(AA1511:AC1511))</f>
        <v/>
      </c>
      <c r="AE1511">
        <f>IF(L1511&gt;=4,2,IF(L1511&gt;=2,1,0))</f>
        <v/>
      </c>
      <c r="AF1511">
        <f>IF(L1511&gt;=5,1,0)</f>
        <v/>
      </c>
      <c r="AG1511">
        <f>AE1511+AF1511</f>
        <v/>
      </c>
      <c r="AH1511" s="15">
        <f>IF(M1511&lt;&gt;1,"",IF(OR(R1511=-9,R1511=""),"",R1511))</f>
        <v/>
      </c>
      <c r="AI1511">
        <f>IF(M1511&lt;&gt;1,"",IF(OR(Q1511=999,Q1511=""),"",Q1511))</f>
        <v/>
      </c>
    </row>
    <row r="1512">
      <c r="A1512" t="inlineStr">
        <is>
          <t>TQRMNOP108026</t>
        </is>
      </c>
      <c r="B1512" t="n">
        <v>2025</v>
      </c>
      <c r="C1512" t="n">
        <v>1</v>
      </c>
      <c r="D1512" t="n">
        <v>43</v>
      </c>
      <c r="E1512" t="inlineStr">
        <is>
          <t>S</t>
        </is>
      </c>
      <c r="F1512" t="n">
        <v>36</v>
      </c>
      <c r="G1512" t="n">
        <v>632</v>
      </c>
      <c r="H1512" t="n">
        <v>3</v>
      </c>
      <c r="I1512" t="n">
        <v>2</v>
      </c>
      <c r="J1512" t="n">
        <v>19</v>
      </c>
      <c r="K1512" t="n">
        <v>1</v>
      </c>
      <c r="L1512" t="n">
        <v>5</v>
      </c>
      <c r="M1512" t="n">
        <v>1</v>
      </c>
      <c r="N1512" t="n">
        <v>3</v>
      </c>
      <c r="O1512" t="n">
        <v>1</v>
      </c>
      <c r="P1512" t="n">
        <v>1</v>
      </c>
      <c r="Q1512" t="n">
        <v>43</v>
      </c>
      <c r="R1512" s="15" t="n">
        <v>873000</v>
      </c>
      <c r="S1512" s="15" t="n">
        <v>66000</v>
      </c>
      <c r="T1512" s="15" t="n">
        <v>939000</v>
      </c>
      <c r="U1512" s="15" t="n">
        <v>195700</v>
      </c>
      <c r="V1512">
        <f>IFERROR(VLOOKUP(D1512,Tablas_Equivalencia!$A$3:$B$8,2,FALSE),"Sin dato")</f>
        <v/>
      </c>
      <c r="W1512">
        <f>IFERROR(VLOOKUP(L1512,Tablas_Equivalencia!$D$3:$E$9,2,FALSE),"Sin dato")</f>
        <v/>
      </c>
      <c r="X1512">
        <f>IF(I1512=1,"Varón","Mujer")</f>
        <v/>
      </c>
      <c r="Y1512">
        <f>IFERROR(VLOOKUP(M1512,Tablas_Equivalencia!$G$3:$H$6,2,FALSE),"Sin dato")</f>
        <v/>
      </c>
      <c r="Z1512">
        <f>IF(J1512&lt;=24,"18-24","25-29")</f>
        <v/>
      </c>
      <c r="AA1512">
        <f>IF(M1512&lt;&gt;1,"",IF(P1512=2,1,0))</f>
        <v/>
      </c>
      <c r="AB1512">
        <f>IF(M1512&lt;&gt;1,"",IF(O1512&gt;=2,1,0))</f>
        <v/>
      </c>
      <c r="AC1512">
        <f>IF(M1512&lt;&gt;1,"",IF(OR(Q1512=999,Q1512=""),"",IF(OR(Q1512&lt;35,Q1512&gt;48),1,0)))</f>
        <v/>
      </c>
      <c r="AD1512">
        <f>IF(COUNT(AA1512:AC1512)&lt;3,"",SUM(AA1512:AC1512))</f>
        <v/>
      </c>
      <c r="AE1512">
        <f>IF(L1512&gt;=4,2,IF(L1512&gt;=2,1,0))</f>
        <v/>
      </c>
      <c r="AF1512">
        <f>IF(L1512&gt;=5,1,0)</f>
        <v/>
      </c>
      <c r="AG1512">
        <f>AE1512+AF1512</f>
        <v/>
      </c>
      <c r="AH1512" s="15">
        <f>IF(M1512&lt;&gt;1,"",IF(OR(R1512=-9,R1512=""),"",R1512))</f>
        <v/>
      </c>
      <c r="AI1512">
        <f>IF(M1512&lt;&gt;1,"",IF(OR(Q1512=999,Q1512=""),"",Q1512))</f>
        <v/>
      </c>
    </row>
    <row r="1513">
      <c r="A1513" t="inlineStr">
        <is>
          <t>TQRMNOP108028</t>
        </is>
      </c>
      <c r="B1513" t="n">
        <v>2025</v>
      </c>
      <c r="C1513" t="n">
        <v>1</v>
      </c>
      <c r="D1513" t="n">
        <v>43</v>
      </c>
      <c r="E1513" t="inlineStr">
        <is>
          <t>S</t>
        </is>
      </c>
      <c r="F1513" t="n">
        <v>19</v>
      </c>
      <c r="G1513" t="n">
        <v>1016</v>
      </c>
      <c r="H1513" t="n">
        <v>3</v>
      </c>
      <c r="I1513" t="n">
        <v>2</v>
      </c>
      <c r="J1513" t="n">
        <v>28</v>
      </c>
      <c r="K1513" t="n">
        <v>2</v>
      </c>
      <c r="L1513" t="n">
        <v>4</v>
      </c>
      <c r="M1513" t="n">
        <v>2</v>
      </c>
      <c r="R1513" s="15" t="n">
        <v>0</v>
      </c>
      <c r="S1513" s="15" t="n">
        <v>0</v>
      </c>
      <c r="T1513" s="15" t="n">
        <v>0</v>
      </c>
      <c r="U1513" s="15" t="n">
        <v>91700</v>
      </c>
      <c r="V1513">
        <f>IFERROR(VLOOKUP(D1513,Tablas_Equivalencia!$A$3:$B$8,2,FALSE),"Sin dato")</f>
        <v/>
      </c>
      <c r="W1513">
        <f>IFERROR(VLOOKUP(L1513,Tablas_Equivalencia!$D$3:$E$9,2,FALSE),"Sin dato")</f>
        <v/>
      </c>
      <c r="X1513">
        <f>IF(I1513=1,"Varón","Mujer")</f>
        <v/>
      </c>
      <c r="Y1513">
        <f>IFERROR(VLOOKUP(M1513,Tablas_Equivalencia!$G$3:$H$6,2,FALSE),"Sin dato")</f>
        <v/>
      </c>
      <c r="Z1513">
        <f>IF(J1513&lt;=24,"18-24","25-29")</f>
        <v/>
      </c>
      <c r="AA1513">
        <f>IF(M1513&lt;&gt;1,"",IF(P1513=2,1,0))</f>
        <v/>
      </c>
      <c r="AB1513">
        <f>IF(M1513&lt;&gt;1,"",IF(O1513&gt;=2,1,0))</f>
        <v/>
      </c>
      <c r="AC1513">
        <f>IF(M1513&lt;&gt;1,"",IF(OR(Q1513=999,Q1513=""),"",IF(OR(Q1513&lt;35,Q1513&gt;48),1,0)))</f>
        <v/>
      </c>
      <c r="AD1513">
        <f>IF(COUNT(AA1513:AC1513)&lt;3,"",SUM(AA1513:AC1513))</f>
        <v/>
      </c>
      <c r="AE1513">
        <f>IF(L1513&gt;=4,2,IF(L1513&gt;=2,1,0))</f>
        <v/>
      </c>
      <c r="AF1513">
        <f>IF(L1513&gt;=5,1,0)</f>
        <v/>
      </c>
      <c r="AG1513">
        <f>AE1513+AF1513</f>
        <v/>
      </c>
      <c r="AH1513" s="15">
        <f>IF(M1513&lt;&gt;1,"",IF(OR(R1513=-9,R1513=""),"",R1513))</f>
        <v/>
      </c>
      <c r="AI1513">
        <f>IF(M1513&lt;&gt;1,"",IF(OR(Q1513=999,Q1513=""),"",Q1513))</f>
        <v/>
      </c>
    </row>
    <row r="1514">
      <c r="A1514" t="inlineStr">
        <is>
          <t>TQRMNOP108032</t>
        </is>
      </c>
      <c r="B1514" t="n">
        <v>2025</v>
      </c>
      <c r="C1514" t="n">
        <v>1</v>
      </c>
      <c r="D1514" t="n">
        <v>1</v>
      </c>
      <c r="E1514" t="inlineStr">
        <is>
          <t>S</t>
        </is>
      </c>
      <c r="F1514" t="n">
        <v>33</v>
      </c>
      <c r="G1514" t="n">
        <v>1141</v>
      </c>
      <c r="H1514" t="n">
        <v>1</v>
      </c>
      <c r="I1514" t="n">
        <v>2</v>
      </c>
      <c r="J1514" t="n">
        <v>18</v>
      </c>
      <c r="K1514" t="n">
        <v>1</v>
      </c>
      <c r="L1514" t="n">
        <v>3</v>
      </c>
      <c r="M1514" t="n">
        <v>2</v>
      </c>
      <c r="R1514" s="15" t="n">
        <v>0</v>
      </c>
      <c r="S1514" s="15" t="n">
        <v>0</v>
      </c>
      <c r="T1514" s="15" t="n">
        <v>0</v>
      </c>
      <c r="U1514" s="15" t="n">
        <v>372600</v>
      </c>
      <c r="V1514">
        <f>IFERROR(VLOOKUP(D1514,Tablas_Equivalencia!$A$3:$B$8,2,FALSE),"Sin dato")</f>
        <v/>
      </c>
      <c r="W1514">
        <f>IFERROR(VLOOKUP(L1514,Tablas_Equivalencia!$D$3:$E$9,2,FALSE),"Sin dato")</f>
        <v/>
      </c>
      <c r="X1514">
        <f>IF(I1514=1,"Varón","Mujer")</f>
        <v/>
      </c>
      <c r="Y1514">
        <f>IFERROR(VLOOKUP(M1514,Tablas_Equivalencia!$G$3:$H$6,2,FALSE),"Sin dato")</f>
        <v/>
      </c>
      <c r="Z1514">
        <f>IF(J1514&lt;=24,"18-24","25-29")</f>
        <v/>
      </c>
      <c r="AA1514">
        <f>IF(M1514&lt;&gt;1,"",IF(P1514=2,1,0))</f>
        <v/>
      </c>
      <c r="AB1514">
        <f>IF(M1514&lt;&gt;1,"",IF(O1514&gt;=2,1,0))</f>
        <v/>
      </c>
      <c r="AC1514">
        <f>IF(M1514&lt;&gt;1,"",IF(OR(Q1514=999,Q1514=""),"",IF(OR(Q1514&lt;35,Q1514&gt;48),1,0)))</f>
        <v/>
      </c>
      <c r="AD1514">
        <f>IF(COUNT(AA1514:AC1514)&lt;3,"",SUM(AA1514:AC1514))</f>
        <v/>
      </c>
      <c r="AE1514">
        <f>IF(L1514&gt;=4,2,IF(L1514&gt;=2,1,0))</f>
        <v/>
      </c>
      <c r="AF1514">
        <f>IF(L1514&gt;=5,1,0)</f>
        <v/>
      </c>
      <c r="AG1514">
        <f>AE1514+AF1514</f>
        <v/>
      </c>
      <c r="AH1514" s="15">
        <f>IF(M1514&lt;&gt;1,"",IF(OR(R1514=-9,R1514=""),"",R1514))</f>
        <v/>
      </c>
      <c r="AI1514">
        <f>IF(M1514&lt;&gt;1,"",IF(OR(Q1514=999,Q1514=""),"",Q1514))</f>
        <v/>
      </c>
    </row>
    <row r="1515">
      <c r="A1515" t="inlineStr">
        <is>
          <t>TQRMNOP108036</t>
        </is>
      </c>
      <c r="B1515" t="n">
        <v>2025</v>
      </c>
      <c r="C1515" t="n">
        <v>1</v>
      </c>
      <c r="D1515" t="n">
        <v>43</v>
      </c>
      <c r="E1515" t="inlineStr">
        <is>
          <t>N</t>
        </is>
      </c>
      <c r="F1515" t="n">
        <v>26</v>
      </c>
      <c r="G1515" t="n">
        <v>828</v>
      </c>
      <c r="H1515" t="n">
        <v>3</v>
      </c>
      <c r="I1515" t="n">
        <v>1</v>
      </c>
      <c r="J1515" t="n">
        <v>18</v>
      </c>
      <c r="K1515" t="n">
        <v>2</v>
      </c>
      <c r="L1515" t="n">
        <v>4</v>
      </c>
      <c r="M1515" t="n">
        <v>1</v>
      </c>
      <c r="N1515" t="n">
        <v>3</v>
      </c>
      <c r="O1515" t="n">
        <v>2</v>
      </c>
      <c r="P1515" t="n">
        <v>2</v>
      </c>
      <c r="Q1515" t="n">
        <v>37</v>
      </c>
      <c r="R1515" s="15" t="n">
        <v>955000</v>
      </c>
      <c r="S1515" s="15" t="n">
        <v>18000</v>
      </c>
      <c r="T1515" s="15" t="n">
        <v>973000</v>
      </c>
      <c r="U1515" s="15" t="n">
        <v>397300</v>
      </c>
      <c r="V1515">
        <f>IFERROR(VLOOKUP(D1515,Tablas_Equivalencia!$A$3:$B$8,2,FALSE),"Sin dato")</f>
        <v/>
      </c>
      <c r="W1515">
        <f>IFERROR(VLOOKUP(L1515,Tablas_Equivalencia!$D$3:$E$9,2,FALSE),"Sin dato")</f>
        <v/>
      </c>
      <c r="X1515">
        <f>IF(I1515=1,"Varón","Mujer")</f>
        <v/>
      </c>
      <c r="Y1515">
        <f>IFERROR(VLOOKUP(M1515,Tablas_Equivalencia!$G$3:$H$6,2,FALSE),"Sin dato")</f>
        <v/>
      </c>
      <c r="Z1515">
        <f>IF(J1515&lt;=24,"18-24","25-29")</f>
        <v/>
      </c>
      <c r="AA1515">
        <f>IF(M1515&lt;&gt;1,"",IF(P1515=2,1,0))</f>
        <v/>
      </c>
      <c r="AB1515">
        <f>IF(M1515&lt;&gt;1,"",IF(O1515&gt;=2,1,0))</f>
        <v/>
      </c>
      <c r="AC1515">
        <f>IF(M1515&lt;&gt;1,"",IF(OR(Q1515=999,Q1515=""),"",IF(OR(Q1515&lt;35,Q1515&gt;48),1,0)))</f>
        <v/>
      </c>
      <c r="AD1515">
        <f>IF(COUNT(AA1515:AC1515)&lt;3,"",SUM(AA1515:AC1515))</f>
        <v/>
      </c>
      <c r="AE1515">
        <f>IF(L1515&gt;=4,2,IF(L1515&gt;=2,1,0))</f>
        <v/>
      </c>
      <c r="AF1515">
        <f>IF(L1515&gt;=5,1,0)</f>
        <v/>
      </c>
      <c r="AG1515">
        <f>AE1515+AF1515</f>
        <v/>
      </c>
      <c r="AH1515" s="15">
        <f>IF(M1515&lt;&gt;1,"",IF(OR(R1515=-9,R1515=""),"",R1515))</f>
        <v/>
      </c>
      <c r="AI1515">
        <f>IF(M1515&lt;&gt;1,"",IF(OR(Q1515=999,Q1515=""),"",Q1515))</f>
        <v/>
      </c>
    </row>
    <row r="1516">
      <c r="A1516" t="inlineStr">
        <is>
          <t>TQRMNOP108041</t>
        </is>
      </c>
      <c r="B1516" t="n">
        <v>2025</v>
      </c>
      <c r="C1516" t="n">
        <v>1</v>
      </c>
      <c r="D1516" t="n">
        <v>43</v>
      </c>
      <c r="E1516" t="inlineStr">
        <is>
          <t>S</t>
        </is>
      </c>
      <c r="F1516" t="n">
        <v>19</v>
      </c>
      <c r="G1516" t="n">
        <v>253</v>
      </c>
      <c r="H1516" t="n">
        <v>3</v>
      </c>
      <c r="I1516" t="n">
        <v>1</v>
      </c>
      <c r="J1516" t="n">
        <v>21</v>
      </c>
      <c r="K1516" t="n">
        <v>2</v>
      </c>
      <c r="L1516" t="n">
        <v>3</v>
      </c>
      <c r="M1516" t="n">
        <v>2</v>
      </c>
      <c r="R1516" s="15" t="n">
        <v>0</v>
      </c>
      <c r="S1516" s="15" t="n">
        <v>0</v>
      </c>
      <c r="T1516" s="15" t="n">
        <v>0</v>
      </c>
      <c r="U1516" s="15" t="n">
        <v>65700</v>
      </c>
      <c r="V1516">
        <f>IFERROR(VLOOKUP(D1516,Tablas_Equivalencia!$A$3:$B$8,2,FALSE),"Sin dato")</f>
        <v/>
      </c>
      <c r="W1516">
        <f>IFERROR(VLOOKUP(L1516,Tablas_Equivalencia!$D$3:$E$9,2,FALSE),"Sin dato")</f>
        <v/>
      </c>
      <c r="X1516">
        <f>IF(I1516=1,"Varón","Mujer")</f>
        <v/>
      </c>
      <c r="Y1516">
        <f>IFERROR(VLOOKUP(M1516,Tablas_Equivalencia!$G$3:$H$6,2,FALSE),"Sin dato")</f>
        <v/>
      </c>
      <c r="Z1516">
        <f>IF(J1516&lt;=24,"18-24","25-29")</f>
        <v/>
      </c>
      <c r="AA1516">
        <f>IF(M1516&lt;&gt;1,"",IF(P1516=2,1,0))</f>
        <v/>
      </c>
      <c r="AB1516">
        <f>IF(M1516&lt;&gt;1,"",IF(O1516&gt;=2,1,0))</f>
        <v/>
      </c>
      <c r="AC1516">
        <f>IF(M1516&lt;&gt;1,"",IF(OR(Q1516=999,Q1516=""),"",IF(OR(Q1516&lt;35,Q1516&gt;48),1,0)))</f>
        <v/>
      </c>
      <c r="AD1516">
        <f>IF(COUNT(AA1516:AC1516)&lt;3,"",SUM(AA1516:AC1516))</f>
        <v/>
      </c>
      <c r="AE1516">
        <f>IF(L1516&gt;=4,2,IF(L1516&gt;=2,1,0))</f>
        <v/>
      </c>
      <c r="AF1516">
        <f>IF(L1516&gt;=5,1,0)</f>
        <v/>
      </c>
      <c r="AG1516">
        <f>AE1516+AF1516</f>
        <v/>
      </c>
      <c r="AH1516" s="15">
        <f>IF(M1516&lt;&gt;1,"",IF(OR(R1516=-9,R1516=""),"",R1516))</f>
        <v/>
      </c>
      <c r="AI1516">
        <f>IF(M1516&lt;&gt;1,"",IF(OR(Q1516=999,Q1516=""),"",Q1516))</f>
        <v/>
      </c>
    </row>
    <row r="1517">
      <c r="A1517" t="inlineStr">
        <is>
          <t>TQRMNOP108052</t>
        </is>
      </c>
      <c r="B1517" t="n">
        <v>2025</v>
      </c>
      <c r="C1517" t="n">
        <v>1</v>
      </c>
      <c r="D1517" t="n">
        <v>40</v>
      </c>
      <c r="E1517" t="inlineStr">
        <is>
          <t>N</t>
        </is>
      </c>
      <c r="F1517" t="n">
        <v>22</v>
      </c>
      <c r="G1517" t="n">
        <v>1047</v>
      </c>
      <c r="H1517" t="n">
        <v>2</v>
      </c>
      <c r="I1517" t="n">
        <v>2</v>
      </c>
      <c r="J1517" t="n">
        <v>26</v>
      </c>
      <c r="K1517" t="n">
        <v>2</v>
      </c>
      <c r="L1517" t="n">
        <v>3</v>
      </c>
      <c r="M1517" t="n">
        <v>3</v>
      </c>
      <c r="R1517" s="15" t="n">
        <v>0</v>
      </c>
      <c r="S1517" s="15" t="n">
        <v>94000</v>
      </c>
      <c r="T1517" s="15" t="n">
        <v>94000</v>
      </c>
      <c r="U1517" s="15" t="n">
        <v>320900</v>
      </c>
      <c r="V1517">
        <f>IFERROR(VLOOKUP(D1517,Tablas_Equivalencia!$A$3:$B$8,2,FALSE),"Sin dato")</f>
        <v/>
      </c>
      <c r="W1517">
        <f>IFERROR(VLOOKUP(L1517,Tablas_Equivalencia!$D$3:$E$9,2,FALSE),"Sin dato")</f>
        <v/>
      </c>
      <c r="X1517">
        <f>IF(I1517=1,"Varón","Mujer")</f>
        <v/>
      </c>
      <c r="Y1517">
        <f>IFERROR(VLOOKUP(M1517,Tablas_Equivalencia!$G$3:$H$6,2,FALSE),"Sin dato")</f>
        <v/>
      </c>
      <c r="Z1517">
        <f>IF(J1517&lt;=24,"18-24","25-29")</f>
        <v/>
      </c>
      <c r="AA1517">
        <f>IF(M1517&lt;&gt;1,"",IF(P1517=2,1,0))</f>
        <v/>
      </c>
      <c r="AB1517">
        <f>IF(M1517&lt;&gt;1,"",IF(O1517&gt;=2,1,0))</f>
        <v/>
      </c>
      <c r="AC1517">
        <f>IF(M1517&lt;&gt;1,"",IF(OR(Q1517=999,Q1517=""),"",IF(OR(Q1517&lt;35,Q1517&gt;48),1,0)))</f>
        <v/>
      </c>
      <c r="AD1517">
        <f>IF(COUNT(AA1517:AC1517)&lt;3,"",SUM(AA1517:AC1517))</f>
        <v/>
      </c>
      <c r="AE1517">
        <f>IF(L1517&gt;=4,2,IF(L1517&gt;=2,1,0))</f>
        <v/>
      </c>
      <c r="AF1517">
        <f>IF(L1517&gt;=5,1,0)</f>
        <v/>
      </c>
      <c r="AG1517">
        <f>AE1517+AF1517</f>
        <v/>
      </c>
      <c r="AH1517" s="15">
        <f>IF(M1517&lt;&gt;1,"",IF(OR(R1517=-9,R1517=""),"",R1517))</f>
        <v/>
      </c>
      <c r="AI1517">
        <f>IF(M1517&lt;&gt;1,"",IF(OR(Q1517=999,Q1517=""),"",Q1517))</f>
        <v/>
      </c>
    </row>
    <row r="1518">
      <c r="A1518" t="inlineStr">
        <is>
          <t>TQRMNOP108059</t>
        </is>
      </c>
      <c r="B1518" t="n">
        <v>2025</v>
      </c>
      <c r="C1518" t="n">
        <v>1</v>
      </c>
      <c r="D1518" t="n">
        <v>43</v>
      </c>
      <c r="E1518" t="inlineStr">
        <is>
          <t>S</t>
        </is>
      </c>
      <c r="F1518" t="n">
        <v>17</v>
      </c>
      <c r="G1518" t="n">
        <v>527</v>
      </c>
      <c r="H1518" t="n">
        <v>3</v>
      </c>
      <c r="I1518" t="n">
        <v>2</v>
      </c>
      <c r="J1518" t="n">
        <v>22</v>
      </c>
      <c r="K1518" t="n">
        <v>2</v>
      </c>
      <c r="L1518" t="n">
        <v>6</v>
      </c>
      <c r="M1518" t="n">
        <v>2</v>
      </c>
      <c r="R1518" s="15" t="n">
        <v>0</v>
      </c>
      <c r="S1518" s="15" t="n">
        <v>0</v>
      </c>
      <c r="T1518" s="15" t="n">
        <v>0</v>
      </c>
      <c r="U1518" s="15" t="n">
        <v>86600</v>
      </c>
      <c r="V1518">
        <f>IFERROR(VLOOKUP(D1518,Tablas_Equivalencia!$A$3:$B$8,2,FALSE),"Sin dato")</f>
        <v/>
      </c>
      <c r="W1518">
        <f>IFERROR(VLOOKUP(L1518,Tablas_Equivalencia!$D$3:$E$9,2,FALSE),"Sin dato")</f>
        <v/>
      </c>
      <c r="X1518">
        <f>IF(I1518=1,"Varón","Mujer")</f>
        <v/>
      </c>
      <c r="Y1518">
        <f>IFERROR(VLOOKUP(M1518,Tablas_Equivalencia!$G$3:$H$6,2,FALSE),"Sin dato")</f>
        <v/>
      </c>
      <c r="Z1518">
        <f>IF(J1518&lt;=24,"18-24","25-29")</f>
        <v/>
      </c>
      <c r="AA1518">
        <f>IF(M1518&lt;&gt;1,"",IF(P1518=2,1,0))</f>
        <v/>
      </c>
      <c r="AB1518">
        <f>IF(M1518&lt;&gt;1,"",IF(O1518&gt;=2,1,0))</f>
        <v/>
      </c>
      <c r="AC1518">
        <f>IF(M1518&lt;&gt;1,"",IF(OR(Q1518=999,Q1518=""),"",IF(OR(Q1518&lt;35,Q1518&gt;48),1,0)))</f>
        <v/>
      </c>
      <c r="AD1518">
        <f>IF(COUNT(AA1518:AC1518)&lt;3,"",SUM(AA1518:AC1518))</f>
        <v/>
      </c>
      <c r="AE1518">
        <f>IF(L1518&gt;=4,2,IF(L1518&gt;=2,1,0))</f>
        <v/>
      </c>
      <c r="AF1518">
        <f>IF(L1518&gt;=5,1,0)</f>
        <v/>
      </c>
      <c r="AG1518">
        <f>AE1518+AF1518</f>
        <v/>
      </c>
      <c r="AH1518" s="15">
        <f>IF(M1518&lt;&gt;1,"",IF(OR(R1518=-9,R1518=""),"",R1518))</f>
        <v/>
      </c>
      <c r="AI1518">
        <f>IF(M1518&lt;&gt;1,"",IF(OR(Q1518=999,Q1518=""),"",Q1518))</f>
        <v/>
      </c>
    </row>
    <row r="1519">
      <c r="A1519" t="inlineStr">
        <is>
          <t>TQRMNOP108060</t>
        </is>
      </c>
      <c r="B1519" t="n">
        <v>2025</v>
      </c>
      <c r="C1519" t="n">
        <v>1</v>
      </c>
      <c r="D1519" t="n">
        <v>1</v>
      </c>
      <c r="E1519" t="inlineStr">
        <is>
          <t>S</t>
        </is>
      </c>
      <c r="F1519" t="n">
        <v>33</v>
      </c>
      <c r="G1519" t="n">
        <v>1364</v>
      </c>
      <c r="H1519" t="n">
        <v>3</v>
      </c>
      <c r="I1519" t="n">
        <v>2</v>
      </c>
      <c r="J1519" t="n">
        <v>21</v>
      </c>
      <c r="K1519" t="n">
        <v>2</v>
      </c>
      <c r="L1519" t="n">
        <v>5</v>
      </c>
      <c r="M1519" t="n">
        <v>1</v>
      </c>
      <c r="N1519" t="n">
        <v>3</v>
      </c>
      <c r="O1519" t="n">
        <v>1</v>
      </c>
      <c r="P1519" t="n">
        <v>1</v>
      </c>
      <c r="Q1519" t="n">
        <v>50</v>
      </c>
      <c r="R1519" s="15" t="n">
        <v>1367000</v>
      </c>
      <c r="S1519" s="15" t="n">
        <v>0</v>
      </c>
      <c r="T1519" s="15" t="n">
        <v>1367000</v>
      </c>
      <c r="U1519" s="15" t="n">
        <v>205400</v>
      </c>
      <c r="V1519">
        <f>IFERROR(VLOOKUP(D1519,Tablas_Equivalencia!$A$3:$B$8,2,FALSE),"Sin dato")</f>
        <v/>
      </c>
      <c r="W1519">
        <f>IFERROR(VLOOKUP(L1519,Tablas_Equivalencia!$D$3:$E$9,2,FALSE),"Sin dato")</f>
        <v/>
      </c>
      <c r="X1519">
        <f>IF(I1519=1,"Varón","Mujer")</f>
        <v/>
      </c>
      <c r="Y1519">
        <f>IFERROR(VLOOKUP(M1519,Tablas_Equivalencia!$G$3:$H$6,2,FALSE),"Sin dato")</f>
        <v/>
      </c>
      <c r="Z1519">
        <f>IF(J1519&lt;=24,"18-24","25-29")</f>
        <v/>
      </c>
      <c r="AA1519">
        <f>IF(M1519&lt;&gt;1,"",IF(P1519=2,1,0))</f>
        <v/>
      </c>
      <c r="AB1519">
        <f>IF(M1519&lt;&gt;1,"",IF(O1519&gt;=2,1,0))</f>
        <v/>
      </c>
      <c r="AC1519">
        <f>IF(M1519&lt;&gt;1,"",IF(OR(Q1519=999,Q1519=""),"",IF(OR(Q1519&lt;35,Q1519&gt;48),1,0)))</f>
        <v/>
      </c>
      <c r="AD1519">
        <f>IF(COUNT(AA1519:AC1519)&lt;3,"",SUM(AA1519:AC1519))</f>
        <v/>
      </c>
      <c r="AE1519">
        <f>IF(L1519&gt;=4,2,IF(L1519&gt;=2,1,0))</f>
        <v/>
      </c>
      <c r="AF1519">
        <f>IF(L1519&gt;=5,1,0)</f>
        <v/>
      </c>
      <c r="AG1519">
        <f>AE1519+AF1519</f>
        <v/>
      </c>
      <c r="AH1519" s="15">
        <f>IF(M1519&lt;&gt;1,"",IF(OR(R1519=-9,R1519=""),"",R1519))</f>
        <v/>
      </c>
      <c r="AI1519">
        <f>IF(M1519&lt;&gt;1,"",IF(OR(Q1519=999,Q1519=""),"",Q1519))</f>
        <v/>
      </c>
    </row>
    <row r="1520">
      <c r="A1520" t="inlineStr">
        <is>
          <t>TQRMNOP108067</t>
        </is>
      </c>
      <c r="B1520" t="n">
        <v>2025</v>
      </c>
      <c r="C1520" t="n">
        <v>1</v>
      </c>
      <c r="D1520" t="n">
        <v>40</v>
      </c>
      <c r="E1520" t="inlineStr">
        <is>
          <t>N</t>
        </is>
      </c>
      <c r="F1520" t="n">
        <v>23</v>
      </c>
      <c r="G1520" t="n">
        <v>1678</v>
      </c>
      <c r="H1520" t="n">
        <v>3</v>
      </c>
      <c r="I1520" t="n">
        <v>2</v>
      </c>
      <c r="J1520" t="n">
        <v>18</v>
      </c>
      <c r="K1520" t="n">
        <v>1</v>
      </c>
      <c r="L1520" t="n">
        <v>2</v>
      </c>
      <c r="M1520" t="n">
        <v>1</v>
      </c>
      <c r="N1520" t="n">
        <v>3</v>
      </c>
      <c r="O1520" t="n">
        <v>2</v>
      </c>
      <c r="P1520" t="n">
        <v>2</v>
      </c>
      <c r="Q1520" t="n">
        <v>1</v>
      </c>
      <c r="R1520" s="15" t="n">
        <v>247000</v>
      </c>
      <c r="S1520" s="15" t="n">
        <v>0</v>
      </c>
      <c r="T1520" s="15" t="n">
        <v>247000</v>
      </c>
      <c r="U1520" s="15" t="n">
        <v>212300</v>
      </c>
      <c r="V1520">
        <f>IFERROR(VLOOKUP(D1520,Tablas_Equivalencia!$A$3:$B$8,2,FALSE),"Sin dato")</f>
        <v/>
      </c>
      <c r="W1520">
        <f>IFERROR(VLOOKUP(L1520,Tablas_Equivalencia!$D$3:$E$9,2,FALSE),"Sin dato")</f>
        <v/>
      </c>
      <c r="X1520">
        <f>IF(I1520=1,"Varón","Mujer")</f>
        <v/>
      </c>
      <c r="Y1520">
        <f>IFERROR(VLOOKUP(M1520,Tablas_Equivalencia!$G$3:$H$6,2,FALSE),"Sin dato")</f>
        <v/>
      </c>
      <c r="Z1520">
        <f>IF(J1520&lt;=24,"18-24","25-29")</f>
        <v/>
      </c>
      <c r="AA1520">
        <f>IF(M1520&lt;&gt;1,"",IF(P1520=2,1,0))</f>
        <v/>
      </c>
      <c r="AB1520">
        <f>IF(M1520&lt;&gt;1,"",IF(O1520&gt;=2,1,0))</f>
        <v/>
      </c>
      <c r="AC1520">
        <f>IF(M1520&lt;&gt;1,"",IF(OR(Q1520=999,Q1520=""),"",IF(OR(Q1520&lt;35,Q1520&gt;48),1,0)))</f>
        <v/>
      </c>
      <c r="AD1520">
        <f>IF(COUNT(AA1520:AC1520)&lt;3,"",SUM(AA1520:AC1520))</f>
        <v/>
      </c>
      <c r="AE1520">
        <f>IF(L1520&gt;=4,2,IF(L1520&gt;=2,1,0))</f>
        <v/>
      </c>
      <c r="AF1520">
        <f>IF(L1520&gt;=5,1,0)</f>
        <v/>
      </c>
      <c r="AG1520">
        <f>AE1520+AF1520</f>
        <v/>
      </c>
      <c r="AH1520" s="15">
        <f>IF(M1520&lt;&gt;1,"",IF(OR(R1520=-9,R1520=""),"",R1520))</f>
        <v/>
      </c>
      <c r="AI1520">
        <f>IF(M1520&lt;&gt;1,"",IF(OR(Q1520=999,Q1520=""),"",Q1520))</f>
        <v/>
      </c>
    </row>
    <row r="1521">
      <c r="A1521" t="inlineStr">
        <is>
          <t>TQRMNOP108070</t>
        </is>
      </c>
      <c r="B1521" t="n">
        <v>2025</v>
      </c>
      <c r="C1521" t="n">
        <v>1</v>
      </c>
      <c r="D1521" t="n">
        <v>43</v>
      </c>
      <c r="E1521" t="inlineStr">
        <is>
          <t>S</t>
        </is>
      </c>
      <c r="F1521" t="n">
        <v>30</v>
      </c>
      <c r="G1521" t="n">
        <v>932</v>
      </c>
      <c r="H1521" t="n">
        <v>10</v>
      </c>
      <c r="I1521" t="n">
        <v>2</v>
      </c>
      <c r="J1521" t="n">
        <v>26</v>
      </c>
      <c r="K1521" t="n">
        <v>2</v>
      </c>
      <c r="L1521" t="n">
        <v>4</v>
      </c>
      <c r="M1521" t="n">
        <v>1</v>
      </c>
      <c r="N1521" t="n">
        <v>1</v>
      </c>
      <c r="O1521" t="n">
        <v>2</v>
      </c>
      <c r="P1521" t="n">
        <v>2</v>
      </c>
      <c r="Q1521" t="n">
        <v>16</v>
      </c>
      <c r="R1521" s="15" t="n">
        <v>368000</v>
      </c>
      <c r="S1521" s="15" t="n">
        <v>0</v>
      </c>
      <c r="T1521" s="15" t="n">
        <v>368000</v>
      </c>
      <c r="U1521" s="15" t="n">
        <v>69500</v>
      </c>
      <c r="V1521">
        <f>IFERROR(VLOOKUP(D1521,Tablas_Equivalencia!$A$3:$B$8,2,FALSE),"Sin dato")</f>
        <v/>
      </c>
      <c r="W1521">
        <f>IFERROR(VLOOKUP(L1521,Tablas_Equivalencia!$D$3:$E$9,2,FALSE),"Sin dato")</f>
        <v/>
      </c>
      <c r="X1521">
        <f>IF(I1521=1,"Varón","Mujer")</f>
        <v/>
      </c>
      <c r="Y1521">
        <f>IFERROR(VLOOKUP(M1521,Tablas_Equivalencia!$G$3:$H$6,2,FALSE),"Sin dato")</f>
        <v/>
      </c>
      <c r="Z1521">
        <f>IF(J1521&lt;=24,"18-24","25-29")</f>
        <v/>
      </c>
      <c r="AA1521">
        <f>IF(M1521&lt;&gt;1,"",IF(P1521=2,1,0))</f>
        <v/>
      </c>
      <c r="AB1521">
        <f>IF(M1521&lt;&gt;1,"",IF(O1521&gt;=2,1,0))</f>
        <v/>
      </c>
      <c r="AC1521">
        <f>IF(M1521&lt;&gt;1,"",IF(OR(Q1521=999,Q1521=""),"",IF(OR(Q1521&lt;35,Q1521&gt;48),1,0)))</f>
        <v/>
      </c>
      <c r="AD1521">
        <f>IF(COUNT(AA1521:AC1521)&lt;3,"",SUM(AA1521:AC1521))</f>
        <v/>
      </c>
      <c r="AE1521">
        <f>IF(L1521&gt;=4,2,IF(L1521&gt;=2,1,0))</f>
        <v/>
      </c>
      <c r="AF1521">
        <f>IF(L1521&gt;=5,1,0)</f>
        <v/>
      </c>
      <c r="AG1521">
        <f>AE1521+AF1521</f>
        <v/>
      </c>
      <c r="AH1521" s="15">
        <f>IF(M1521&lt;&gt;1,"",IF(OR(R1521=-9,R1521=""),"",R1521))</f>
        <v/>
      </c>
      <c r="AI1521">
        <f>IF(M1521&lt;&gt;1,"",IF(OR(Q1521=999,Q1521=""),"",Q1521))</f>
        <v/>
      </c>
    </row>
    <row r="1522">
      <c r="A1522" t="inlineStr">
        <is>
          <t>TQRMNOP108072</t>
        </is>
      </c>
      <c r="B1522" t="n">
        <v>2025</v>
      </c>
      <c r="C1522" t="n">
        <v>1</v>
      </c>
      <c r="D1522" t="n">
        <v>44</v>
      </c>
      <c r="E1522" t="inlineStr">
        <is>
          <t>S</t>
        </is>
      </c>
      <c r="F1522" t="n">
        <v>13</v>
      </c>
      <c r="G1522" t="n">
        <v>1441</v>
      </c>
      <c r="H1522" t="n">
        <v>3</v>
      </c>
      <c r="I1522" t="n">
        <v>1</v>
      </c>
      <c r="J1522" t="n">
        <v>28</v>
      </c>
      <c r="K1522" t="n">
        <v>1</v>
      </c>
      <c r="L1522" t="n">
        <v>6</v>
      </c>
      <c r="M1522" t="n">
        <v>1</v>
      </c>
      <c r="N1522" t="n">
        <v>3</v>
      </c>
      <c r="O1522" t="n">
        <v>1</v>
      </c>
      <c r="P1522" t="n">
        <v>1</v>
      </c>
      <c r="Q1522" t="n">
        <v>42</v>
      </c>
      <c r="R1522" s="15" t="n">
        <v>1451000</v>
      </c>
      <c r="S1522" s="15" t="n">
        <v>0</v>
      </c>
      <c r="T1522" s="15" t="n">
        <v>1451000</v>
      </c>
      <c r="U1522" s="15" t="n">
        <v>97300</v>
      </c>
      <c r="V1522">
        <f>IFERROR(VLOOKUP(D1522,Tablas_Equivalencia!$A$3:$B$8,2,FALSE),"Sin dato")</f>
        <v/>
      </c>
      <c r="W1522">
        <f>IFERROR(VLOOKUP(L1522,Tablas_Equivalencia!$D$3:$E$9,2,FALSE),"Sin dato")</f>
        <v/>
      </c>
      <c r="X1522">
        <f>IF(I1522=1,"Varón","Mujer")</f>
        <v/>
      </c>
      <c r="Y1522">
        <f>IFERROR(VLOOKUP(M1522,Tablas_Equivalencia!$G$3:$H$6,2,FALSE),"Sin dato")</f>
        <v/>
      </c>
      <c r="Z1522">
        <f>IF(J1522&lt;=24,"18-24","25-29")</f>
        <v/>
      </c>
      <c r="AA1522">
        <f>IF(M1522&lt;&gt;1,"",IF(P1522=2,1,0))</f>
        <v/>
      </c>
      <c r="AB1522">
        <f>IF(M1522&lt;&gt;1,"",IF(O1522&gt;=2,1,0))</f>
        <v/>
      </c>
      <c r="AC1522">
        <f>IF(M1522&lt;&gt;1,"",IF(OR(Q1522=999,Q1522=""),"",IF(OR(Q1522&lt;35,Q1522&gt;48),1,0)))</f>
        <v/>
      </c>
      <c r="AD1522">
        <f>IF(COUNT(AA1522:AC1522)&lt;3,"",SUM(AA1522:AC1522))</f>
        <v/>
      </c>
      <c r="AE1522">
        <f>IF(L1522&gt;=4,2,IF(L1522&gt;=2,1,0))</f>
        <v/>
      </c>
      <c r="AF1522">
        <f>IF(L1522&gt;=5,1,0)</f>
        <v/>
      </c>
      <c r="AG1522">
        <f>AE1522+AF1522</f>
        <v/>
      </c>
      <c r="AH1522" s="15">
        <f>IF(M1522&lt;&gt;1,"",IF(OR(R1522=-9,R1522=""),"",R1522))</f>
        <v/>
      </c>
      <c r="AI1522">
        <f>IF(M1522&lt;&gt;1,"",IF(OR(Q1522=999,Q1522=""),"",Q1522))</f>
        <v/>
      </c>
    </row>
    <row r="1523">
      <c r="A1523" t="inlineStr">
        <is>
          <t>TQRMNOP108073</t>
        </is>
      </c>
      <c r="B1523" t="n">
        <v>2025</v>
      </c>
      <c r="C1523" t="n">
        <v>1</v>
      </c>
      <c r="D1523" t="n">
        <v>42</v>
      </c>
      <c r="E1523" t="inlineStr">
        <is>
          <t>S</t>
        </is>
      </c>
      <c r="F1523" t="n">
        <v>10</v>
      </c>
      <c r="G1523" t="n">
        <v>2471</v>
      </c>
      <c r="H1523" t="n">
        <v>3</v>
      </c>
      <c r="I1523" t="n">
        <v>1</v>
      </c>
      <c r="J1523" t="n">
        <v>27</v>
      </c>
      <c r="K1523" t="n">
        <v>1</v>
      </c>
      <c r="L1523" t="n">
        <v>2</v>
      </c>
      <c r="M1523" t="n">
        <v>1</v>
      </c>
      <c r="N1523" t="n">
        <v>3</v>
      </c>
      <c r="O1523" t="n">
        <v>3</v>
      </c>
      <c r="P1523" t="n">
        <v>1</v>
      </c>
      <c r="Q1523" t="n">
        <v>57</v>
      </c>
      <c r="R1523" s="15" t="n">
        <v>727000</v>
      </c>
      <c r="S1523" s="15" t="n">
        <v>0</v>
      </c>
      <c r="T1523" s="15" t="n">
        <v>727000</v>
      </c>
      <c r="U1523" s="15" t="n">
        <v>290300</v>
      </c>
      <c r="V1523">
        <f>IFERROR(VLOOKUP(D1523,Tablas_Equivalencia!$A$3:$B$8,2,FALSE),"Sin dato")</f>
        <v/>
      </c>
      <c r="W1523">
        <f>IFERROR(VLOOKUP(L1523,Tablas_Equivalencia!$D$3:$E$9,2,FALSE),"Sin dato")</f>
        <v/>
      </c>
      <c r="X1523">
        <f>IF(I1523=1,"Varón","Mujer")</f>
        <v/>
      </c>
      <c r="Y1523">
        <f>IFERROR(VLOOKUP(M1523,Tablas_Equivalencia!$G$3:$H$6,2,FALSE),"Sin dato")</f>
        <v/>
      </c>
      <c r="Z1523">
        <f>IF(J1523&lt;=24,"18-24","25-29")</f>
        <v/>
      </c>
      <c r="AA1523">
        <f>IF(M1523&lt;&gt;1,"",IF(P1523=2,1,0))</f>
        <v/>
      </c>
      <c r="AB1523">
        <f>IF(M1523&lt;&gt;1,"",IF(O1523&gt;=2,1,0))</f>
        <v/>
      </c>
      <c r="AC1523">
        <f>IF(M1523&lt;&gt;1,"",IF(OR(Q1523=999,Q1523=""),"",IF(OR(Q1523&lt;35,Q1523&gt;48),1,0)))</f>
        <v/>
      </c>
      <c r="AD1523">
        <f>IF(COUNT(AA1523:AC1523)&lt;3,"",SUM(AA1523:AC1523))</f>
        <v/>
      </c>
      <c r="AE1523">
        <f>IF(L1523&gt;=4,2,IF(L1523&gt;=2,1,0))</f>
        <v/>
      </c>
      <c r="AF1523">
        <f>IF(L1523&gt;=5,1,0)</f>
        <v/>
      </c>
      <c r="AG1523">
        <f>AE1523+AF1523</f>
        <v/>
      </c>
      <c r="AH1523" s="15">
        <f>IF(M1523&lt;&gt;1,"",IF(OR(R1523=-9,R1523=""),"",R1523))</f>
        <v/>
      </c>
      <c r="AI1523">
        <f>IF(M1523&lt;&gt;1,"",IF(OR(Q1523=999,Q1523=""),"",Q1523))</f>
        <v/>
      </c>
    </row>
    <row r="1524">
      <c r="A1524" t="inlineStr">
        <is>
          <t>TQRMNOP108077</t>
        </is>
      </c>
      <c r="B1524" t="n">
        <v>2025</v>
      </c>
      <c r="C1524" t="n">
        <v>1</v>
      </c>
      <c r="D1524" t="n">
        <v>1</v>
      </c>
      <c r="E1524" t="inlineStr">
        <is>
          <t>S</t>
        </is>
      </c>
      <c r="F1524" t="n">
        <v>33</v>
      </c>
      <c r="G1524" t="n">
        <v>295</v>
      </c>
      <c r="H1524" t="n">
        <v>3</v>
      </c>
      <c r="I1524" t="n">
        <v>1</v>
      </c>
      <c r="J1524" t="n">
        <v>18</v>
      </c>
      <c r="K1524" t="n">
        <v>2</v>
      </c>
      <c r="L1524" t="n">
        <v>3</v>
      </c>
      <c r="M1524" t="n">
        <v>1</v>
      </c>
      <c r="N1524" t="n">
        <v>3</v>
      </c>
      <c r="O1524" t="n">
        <v>2</v>
      </c>
      <c r="P1524" t="n">
        <v>2</v>
      </c>
      <c r="Q1524" t="n">
        <v>37</v>
      </c>
      <c r="R1524" s="15" t="n">
        <v>815000</v>
      </c>
      <c r="S1524" s="15" t="n">
        <v>0</v>
      </c>
      <c r="T1524" s="15" t="n">
        <v>815000</v>
      </c>
      <c r="U1524" s="15" t="n">
        <v>99400</v>
      </c>
      <c r="V1524">
        <f>IFERROR(VLOOKUP(D1524,Tablas_Equivalencia!$A$3:$B$8,2,FALSE),"Sin dato")</f>
        <v/>
      </c>
      <c r="W1524">
        <f>IFERROR(VLOOKUP(L1524,Tablas_Equivalencia!$D$3:$E$9,2,FALSE),"Sin dato")</f>
        <v/>
      </c>
      <c r="X1524">
        <f>IF(I1524=1,"Varón","Mujer")</f>
        <v/>
      </c>
      <c r="Y1524">
        <f>IFERROR(VLOOKUP(M1524,Tablas_Equivalencia!$G$3:$H$6,2,FALSE),"Sin dato")</f>
        <v/>
      </c>
      <c r="Z1524">
        <f>IF(J1524&lt;=24,"18-24","25-29")</f>
        <v/>
      </c>
      <c r="AA1524">
        <f>IF(M1524&lt;&gt;1,"",IF(P1524=2,1,0))</f>
        <v/>
      </c>
      <c r="AB1524">
        <f>IF(M1524&lt;&gt;1,"",IF(O1524&gt;=2,1,0))</f>
        <v/>
      </c>
      <c r="AC1524">
        <f>IF(M1524&lt;&gt;1,"",IF(OR(Q1524=999,Q1524=""),"",IF(OR(Q1524&lt;35,Q1524&gt;48),1,0)))</f>
        <v/>
      </c>
      <c r="AD1524">
        <f>IF(COUNT(AA1524:AC1524)&lt;3,"",SUM(AA1524:AC1524))</f>
        <v/>
      </c>
      <c r="AE1524">
        <f>IF(L1524&gt;=4,2,IF(L1524&gt;=2,1,0))</f>
        <v/>
      </c>
      <c r="AF1524">
        <f>IF(L1524&gt;=5,1,0)</f>
        <v/>
      </c>
      <c r="AG1524">
        <f>AE1524+AF1524</f>
        <v/>
      </c>
      <c r="AH1524" s="15">
        <f>IF(M1524&lt;&gt;1,"",IF(OR(R1524=-9,R1524=""),"",R1524))</f>
        <v/>
      </c>
      <c r="AI1524">
        <f>IF(M1524&lt;&gt;1,"",IF(OR(Q1524=999,Q1524=""),"",Q1524))</f>
        <v/>
      </c>
    </row>
    <row r="1525">
      <c r="A1525" t="inlineStr">
        <is>
          <t>TQRMNOP108089</t>
        </is>
      </c>
      <c r="B1525" t="n">
        <v>2025</v>
      </c>
      <c r="C1525" t="n">
        <v>1</v>
      </c>
      <c r="D1525" t="n">
        <v>43</v>
      </c>
      <c r="E1525" t="inlineStr">
        <is>
          <t>S</t>
        </is>
      </c>
      <c r="F1525" t="n">
        <v>36</v>
      </c>
      <c r="G1525" t="n">
        <v>1536</v>
      </c>
      <c r="H1525" t="n">
        <v>1</v>
      </c>
      <c r="I1525" t="n">
        <v>2</v>
      </c>
      <c r="J1525" t="n">
        <v>22</v>
      </c>
      <c r="K1525" t="n">
        <v>2</v>
      </c>
      <c r="L1525" t="n">
        <v>6</v>
      </c>
      <c r="M1525" t="n">
        <v>1</v>
      </c>
      <c r="N1525" t="n">
        <v>3</v>
      </c>
      <c r="O1525" t="n">
        <v>1</v>
      </c>
      <c r="P1525" t="n">
        <v>1</v>
      </c>
      <c r="Q1525" t="n">
        <v>36</v>
      </c>
      <c r="R1525" s="15" t="n">
        <v>2496000</v>
      </c>
      <c r="S1525" s="15" t="n">
        <v>0</v>
      </c>
      <c r="T1525" s="15" t="n">
        <v>2496000</v>
      </c>
      <c r="U1525" s="15" t="n">
        <v>239900</v>
      </c>
      <c r="V1525">
        <f>IFERROR(VLOOKUP(D1525,Tablas_Equivalencia!$A$3:$B$8,2,FALSE),"Sin dato")</f>
        <v/>
      </c>
      <c r="W1525">
        <f>IFERROR(VLOOKUP(L1525,Tablas_Equivalencia!$D$3:$E$9,2,FALSE),"Sin dato")</f>
        <v/>
      </c>
      <c r="X1525">
        <f>IF(I1525=1,"Varón","Mujer")</f>
        <v/>
      </c>
      <c r="Y1525">
        <f>IFERROR(VLOOKUP(M1525,Tablas_Equivalencia!$G$3:$H$6,2,FALSE),"Sin dato")</f>
        <v/>
      </c>
      <c r="Z1525">
        <f>IF(J1525&lt;=24,"18-24","25-29")</f>
        <v/>
      </c>
      <c r="AA1525">
        <f>IF(M1525&lt;&gt;1,"",IF(P1525=2,1,0))</f>
        <v/>
      </c>
      <c r="AB1525">
        <f>IF(M1525&lt;&gt;1,"",IF(O1525&gt;=2,1,0))</f>
        <v/>
      </c>
      <c r="AC1525">
        <f>IF(M1525&lt;&gt;1,"",IF(OR(Q1525=999,Q1525=""),"",IF(OR(Q1525&lt;35,Q1525&gt;48),1,0)))</f>
        <v/>
      </c>
      <c r="AD1525">
        <f>IF(COUNT(AA1525:AC1525)&lt;3,"",SUM(AA1525:AC1525))</f>
        <v/>
      </c>
      <c r="AE1525">
        <f>IF(L1525&gt;=4,2,IF(L1525&gt;=2,1,0))</f>
        <v/>
      </c>
      <c r="AF1525">
        <f>IF(L1525&gt;=5,1,0)</f>
        <v/>
      </c>
      <c r="AG1525">
        <f>AE1525+AF1525</f>
        <v/>
      </c>
      <c r="AH1525" s="15">
        <f>IF(M1525&lt;&gt;1,"",IF(OR(R1525=-9,R1525=""),"",R1525))</f>
        <v/>
      </c>
      <c r="AI1525">
        <f>IF(M1525&lt;&gt;1,"",IF(OR(Q1525=999,Q1525=""),"",Q1525))</f>
        <v/>
      </c>
    </row>
    <row r="1526">
      <c r="A1526" t="inlineStr">
        <is>
          <t>TQRMNOP108091</t>
        </is>
      </c>
      <c r="B1526" t="n">
        <v>2025</v>
      </c>
      <c r="C1526" t="n">
        <v>1</v>
      </c>
      <c r="D1526" t="n">
        <v>1</v>
      </c>
      <c r="E1526" t="inlineStr">
        <is>
          <t>S</t>
        </is>
      </c>
      <c r="F1526" t="n">
        <v>32</v>
      </c>
      <c r="G1526" t="n">
        <v>896</v>
      </c>
      <c r="H1526" t="n">
        <v>1</v>
      </c>
      <c r="I1526" t="n">
        <v>1</v>
      </c>
      <c r="J1526" t="n">
        <v>23</v>
      </c>
      <c r="K1526" t="n">
        <v>1</v>
      </c>
      <c r="L1526" t="n">
        <v>5</v>
      </c>
      <c r="M1526" t="n">
        <v>2</v>
      </c>
      <c r="R1526" s="15" t="n">
        <v>0</v>
      </c>
      <c r="S1526" s="15" t="n">
        <v>0</v>
      </c>
      <c r="T1526" s="15" t="n">
        <v>0</v>
      </c>
      <c r="U1526" s="15" t="n">
        <v>127800</v>
      </c>
      <c r="V1526">
        <f>IFERROR(VLOOKUP(D1526,Tablas_Equivalencia!$A$3:$B$8,2,FALSE),"Sin dato")</f>
        <v/>
      </c>
      <c r="W1526">
        <f>IFERROR(VLOOKUP(L1526,Tablas_Equivalencia!$D$3:$E$9,2,FALSE),"Sin dato")</f>
        <v/>
      </c>
      <c r="X1526">
        <f>IF(I1526=1,"Varón","Mujer")</f>
        <v/>
      </c>
      <c r="Y1526">
        <f>IFERROR(VLOOKUP(M1526,Tablas_Equivalencia!$G$3:$H$6,2,FALSE),"Sin dato")</f>
        <v/>
      </c>
      <c r="Z1526">
        <f>IF(J1526&lt;=24,"18-24","25-29")</f>
        <v/>
      </c>
      <c r="AA1526">
        <f>IF(M1526&lt;&gt;1,"",IF(P1526=2,1,0))</f>
        <v/>
      </c>
      <c r="AB1526">
        <f>IF(M1526&lt;&gt;1,"",IF(O1526&gt;=2,1,0))</f>
        <v/>
      </c>
      <c r="AC1526">
        <f>IF(M1526&lt;&gt;1,"",IF(OR(Q1526=999,Q1526=""),"",IF(OR(Q1526&lt;35,Q1526&gt;48),1,0)))</f>
        <v/>
      </c>
      <c r="AD1526">
        <f>IF(COUNT(AA1526:AC1526)&lt;3,"",SUM(AA1526:AC1526))</f>
        <v/>
      </c>
      <c r="AE1526">
        <f>IF(L1526&gt;=4,2,IF(L1526&gt;=2,1,0))</f>
        <v/>
      </c>
      <c r="AF1526">
        <f>IF(L1526&gt;=5,1,0)</f>
        <v/>
      </c>
      <c r="AG1526">
        <f>AE1526+AF1526</f>
        <v/>
      </c>
      <c r="AH1526" s="15">
        <f>IF(M1526&lt;&gt;1,"",IF(OR(R1526=-9,R1526=""),"",R1526))</f>
        <v/>
      </c>
      <c r="AI1526">
        <f>IF(M1526&lt;&gt;1,"",IF(OR(Q1526=999,Q1526=""),"",Q1526))</f>
        <v/>
      </c>
    </row>
    <row r="1527">
      <c r="A1527" t="inlineStr">
        <is>
          <t>TQRMNOP108092</t>
        </is>
      </c>
      <c r="B1527" t="n">
        <v>2025</v>
      </c>
      <c r="C1527" t="n">
        <v>1</v>
      </c>
      <c r="D1527" t="n">
        <v>42</v>
      </c>
      <c r="E1527" t="inlineStr">
        <is>
          <t>S</t>
        </is>
      </c>
      <c r="F1527" t="n">
        <v>10</v>
      </c>
      <c r="G1527" t="n">
        <v>979</v>
      </c>
      <c r="H1527" t="n">
        <v>3</v>
      </c>
      <c r="I1527" t="n">
        <v>2</v>
      </c>
      <c r="J1527" t="n">
        <v>25</v>
      </c>
      <c r="K1527" t="n">
        <v>1</v>
      </c>
      <c r="L1527" t="n">
        <v>5</v>
      </c>
      <c r="M1527" t="n">
        <v>1</v>
      </c>
      <c r="N1527" t="n">
        <v>3</v>
      </c>
      <c r="O1527" t="n">
        <v>1</v>
      </c>
      <c r="P1527" t="n">
        <v>1</v>
      </c>
      <c r="Q1527" t="n">
        <v>999</v>
      </c>
      <c r="R1527" s="15" t="n">
        <v>262000</v>
      </c>
      <c r="S1527" s="15" t="n">
        <v>28000</v>
      </c>
      <c r="T1527" s="15" t="n">
        <v>290000</v>
      </c>
      <c r="U1527" s="15" t="n">
        <v>180500</v>
      </c>
      <c r="V1527">
        <f>IFERROR(VLOOKUP(D1527,Tablas_Equivalencia!$A$3:$B$8,2,FALSE),"Sin dato")</f>
        <v/>
      </c>
      <c r="W1527">
        <f>IFERROR(VLOOKUP(L1527,Tablas_Equivalencia!$D$3:$E$9,2,FALSE),"Sin dato")</f>
        <v/>
      </c>
      <c r="X1527">
        <f>IF(I1527=1,"Varón","Mujer")</f>
        <v/>
      </c>
      <c r="Y1527">
        <f>IFERROR(VLOOKUP(M1527,Tablas_Equivalencia!$G$3:$H$6,2,FALSE),"Sin dato")</f>
        <v/>
      </c>
      <c r="Z1527">
        <f>IF(J1527&lt;=24,"18-24","25-29")</f>
        <v/>
      </c>
      <c r="AA1527">
        <f>IF(M1527&lt;&gt;1,"",IF(P1527=2,1,0))</f>
        <v/>
      </c>
      <c r="AB1527">
        <f>IF(M1527&lt;&gt;1,"",IF(O1527&gt;=2,1,0))</f>
        <v/>
      </c>
      <c r="AC1527">
        <f>IF(M1527&lt;&gt;1,"",IF(OR(Q1527=999,Q1527=""),"",IF(OR(Q1527&lt;35,Q1527&gt;48),1,0)))</f>
        <v/>
      </c>
      <c r="AD1527">
        <f>IF(COUNT(AA1527:AC1527)&lt;3,"",SUM(AA1527:AC1527))</f>
        <v/>
      </c>
      <c r="AE1527">
        <f>IF(L1527&gt;=4,2,IF(L1527&gt;=2,1,0))</f>
        <v/>
      </c>
      <c r="AF1527">
        <f>IF(L1527&gt;=5,1,0)</f>
        <v/>
      </c>
      <c r="AG1527">
        <f>AE1527+AF1527</f>
        <v/>
      </c>
      <c r="AH1527" s="15">
        <f>IF(M1527&lt;&gt;1,"",IF(OR(R1527=-9,R1527=""),"",R1527))</f>
        <v/>
      </c>
      <c r="AI1527">
        <f>IF(M1527&lt;&gt;1,"",IF(OR(Q1527=999,Q1527=""),"",Q1527))</f>
        <v/>
      </c>
    </row>
    <row r="1528">
      <c r="A1528" t="inlineStr">
        <is>
          <t>TQRMNOP108093</t>
        </is>
      </c>
      <c r="B1528" t="n">
        <v>2025</v>
      </c>
      <c r="C1528" t="n">
        <v>1</v>
      </c>
      <c r="D1528" t="n">
        <v>1</v>
      </c>
      <c r="E1528" t="inlineStr">
        <is>
          <t>S</t>
        </is>
      </c>
      <c r="F1528" t="n">
        <v>33</v>
      </c>
      <c r="G1528" t="n">
        <v>852</v>
      </c>
      <c r="H1528" t="n">
        <v>3</v>
      </c>
      <c r="I1528" t="n">
        <v>2</v>
      </c>
      <c r="J1528" t="n">
        <v>24</v>
      </c>
      <c r="K1528" t="n">
        <v>1</v>
      </c>
      <c r="L1528" t="n">
        <v>3</v>
      </c>
      <c r="M1528" t="n">
        <v>1</v>
      </c>
      <c r="N1528" t="n">
        <v>3</v>
      </c>
      <c r="O1528" t="n">
        <v>2</v>
      </c>
      <c r="P1528" t="n">
        <v>2</v>
      </c>
      <c r="Q1528" t="n">
        <v>18</v>
      </c>
      <c r="R1528" s="15" t="n">
        <v>311000</v>
      </c>
      <c r="S1528" s="15" t="n">
        <v>83000</v>
      </c>
      <c r="T1528" s="15" t="n">
        <v>394000</v>
      </c>
      <c r="U1528" s="15" t="n">
        <v>294900</v>
      </c>
      <c r="V1528">
        <f>IFERROR(VLOOKUP(D1528,Tablas_Equivalencia!$A$3:$B$8,2,FALSE),"Sin dato")</f>
        <v/>
      </c>
      <c r="W1528">
        <f>IFERROR(VLOOKUP(L1528,Tablas_Equivalencia!$D$3:$E$9,2,FALSE),"Sin dato")</f>
        <v/>
      </c>
      <c r="X1528">
        <f>IF(I1528=1,"Varón","Mujer")</f>
        <v/>
      </c>
      <c r="Y1528">
        <f>IFERROR(VLOOKUP(M1528,Tablas_Equivalencia!$G$3:$H$6,2,FALSE),"Sin dato")</f>
        <v/>
      </c>
      <c r="Z1528">
        <f>IF(J1528&lt;=24,"18-24","25-29")</f>
        <v/>
      </c>
      <c r="AA1528">
        <f>IF(M1528&lt;&gt;1,"",IF(P1528=2,1,0))</f>
        <v/>
      </c>
      <c r="AB1528">
        <f>IF(M1528&lt;&gt;1,"",IF(O1528&gt;=2,1,0))</f>
        <v/>
      </c>
      <c r="AC1528">
        <f>IF(M1528&lt;&gt;1,"",IF(OR(Q1528=999,Q1528=""),"",IF(OR(Q1528&lt;35,Q1528&gt;48),1,0)))</f>
        <v/>
      </c>
      <c r="AD1528">
        <f>IF(COUNT(AA1528:AC1528)&lt;3,"",SUM(AA1528:AC1528))</f>
        <v/>
      </c>
      <c r="AE1528">
        <f>IF(L1528&gt;=4,2,IF(L1528&gt;=2,1,0))</f>
        <v/>
      </c>
      <c r="AF1528">
        <f>IF(L1528&gt;=5,1,0)</f>
        <v/>
      </c>
      <c r="AG1528">
        <f>AE1528+AF1528</f>
        <v/>
      </c>
      <c r="AH1528" s="15">
        <f>IF(M1528&lt;&gt;1,"",IF(OR(R1528=-9,R1528=""),"",R1528))</f>
        <v/>
      </c>
      <c r="AI1528">
        <f>IF(M1528&lt;&gt;1,"",IF(OR(Q1528=999,Q1528=""),"",Q1528))</f>
        <v/>
      </c>
    </row>
    <row r="1529">
      <c r="A1529" t="inlineStr">
        <is>
          <t>TQRMNOP108100</t>
        </is>
      </c>
      <c r="B1529" t="n">
        <v>2025</v>
      </c>
      <c r="C1529" t="n">
        <v>1</v>
      </c>
      <c r="D1529" t="n">
        <v>42</v>
      </c>
      <c r="E1529" t="inlineStr">
        <is>
          <t>S</t>
        </is>
      </c>
      <c r="F1529" t="n">
        <v>10</v>
      </c>
      <c r="G1529" t="n">
        <v>838</v>
      </c>
      <c r="H1529" t="n">
        <v>3</v>
      </c>
      <c r="I1529" t="n">
        <v>1</v>
      </c>
      <c r="J1529" t="n">
        <v>28</v>
      </c>
      <c r="K1529" t="n">
        <v>2</v>
      </c>
      <c r="L1529" t="n">
        <v>4</v>
      </c>
      <c r="M1529" t="n">
        <v>1</v>
      </c>
      <c r="N1529" t="n">
        <v>4</v>
      </c>
      <c r="O1529" t="n">
        <v>2</v>
      </c>
      <c r="P1529" t="n">
        <v>2</v>
      </c>
      <c r="Q1529" t="n">
        <v>34</v>
      </c>
      <c r="R1529" s="15" t="n">
        <v>-9</v>
      </c>
      <c r="S1529" s="15" t="n">
        <v>76000</v>
      </c>
      <c r="T1529" s="15" t="n">
        <v>75991</v>
      </c>
      <c r="U1529" s="15" t="n">
        <v>70500</v>
      </c>
      <c r="V1529">
        <f>IFERROR(VLOOKUP(D1529,Tablas_Equivalencia!$A$3:$B$8,2,FALSE),"Sin dato")</f>
        <v/>
      </c>
      <c r="W1529">
        <f>IFERROR(VLOOKUP(L1529,Tablas_Equivalencia!$D$3:$E$9,2,FALSE),"Sin dato")</f>
        <v/>
      </c>
      <c r="X1529">
        <f>IF(I1529=1,"Varón","Mujer")</f>
        <v/>
      </c>
      <c r="Y1529">
        <f>IFERROR(VLOOKUP(M1529,Tablas_Equivalencia!$G$3:$H$6,2,FALSE),"Sin dato")</f>
        <v/>
      </c>
      <c r="Z1529">
        <f>IF(J1529&lt;=24,"18-24","25-29")</f>
        <v/>
      </c>
      <c r="AA1529">
        <f>IF(M1529&lt;&gt;1,"",IF(P1529=2,1,0))</f>
        <v/>
      </c>
      <c r="AB1529">
        <f>IF(M1529&lt;&gt;1,"",IF(O1529&gt;=2,1,0))</f>
        <v/>
      </c>
      <c r="AC1529">
        <f>IF(M1529&lt;&gt;1,"",IF(OR(Q1529=999,Q1529=""),"",IF(OR(Q1529&lt;35,Q1529&gt;48),1,0)))</f>
        <v/>
      </c>
      <c r="AD1529">
        <f>IF(COUNT(AA1529:AC1529)&lt;3,"",SUM(AA1529:AC1529))</f>
        <v/>
      </c>
      <c r="AE1529">
        <f>IF(L1529&gt;=4,2,IF(L1529&gt;=2,1,0))</f>
        <v/>
      </c>
      <c r="AF1529">
        <f>IF(L1529&gt;=5,1,0)</f>
        <v/>
      </c>
      <c r="AG1529">
        <f>AE1529+AF1529</f>
        <v/>
      </c>
      <c r="AH1529" s="15">
        <f>IF(M1529&lt;&gt;1,"",IF(OR(R1529=-9,R1529=""),"",R1529))</f>
        <v/>
      </c>
      <c r="AI1529">
        <f>IF(M1529&lt;&gt;1,"",IF(OR(Q1529=999,Q1529=""),"",Q1529))</f>
        <v/>
      </c>
    </row>
    <row r="1530">
      <c r="A1530" t="inlineStr">
        <is>
          <t>TQRMNOP108103</t>
        </is>
      </c>
      <c r="B1530" t="n">
        <v>2025</v>
      </c>
      <c r="C1530" t="n">
        <v>1</v>
      </c>
      <c r="D1530" t="n">
        <v>43</v>
      </c>
      <c r="E1530" t="inlineStr">
        <is>
          <t>N</t>
        </is>
      </c>
      <c r="F1530" t="n">
        <v>34</v>
      </c>
      <c r="G1530" t="n">
        <v>767</v>
      </c>
      <c r="H1530" t="n">
        <v>3</v>
      </c>
      <c r="I1530" t="n">
        <v>2</v>
      </c>
      <c r="J1530" t="n">
        <v>18</v>
      </c>
      <c r="K1530" t="n">
        <v>1</v>
      </c>
      <c r="L1530" t="n">
        <v>7</v>
      </c>
      <c r="M1530" t="n">
        <v>2</v>
      </c>
      <c r="R1530" s="15" t="n">
        <v>0</v>
      </c>
      <c r="S1530" s="15" t="n">
        <v>0</v>
      </c>
      <c r="T1530" s="15" t="n">
        <v>0</v>
      </c>
      <c r="U1530" s="15" t="n">
        <v>395700</v>
      </c>
      <c r="V1530">
        <f>IFERROR(VLOOKUP(D1530,Tablas_Equivalencia!$A$3:$B$8,2,FALSE),"Sin dato")</f>
        <v/>
      </c>
      <c r="W1530">
        <f>IFERROR(VLOOKUP(L1530,Tablas_Equivalencia!$D$3:$E$9,2,FALSE),"Sin dato")</f>
        <v/>
      </c>
      <c r="X1530">
        <f>IF(I1530=1,"Varón","Mujer")</f>
        <v/>
      </c>
      <c r="Y1530">
        <f>IFERROR(VLOOKUP(M1530,Tablas_Equivalencia!$G$3:$H$6,2,FALSE),"Sin dato")</f>
        <v/>
      </c>
      <c r="Z1530">
        <f>IF(J1530&lt;=24,"18-24","25-29")</f>
        <v/>
      </c>
      <c r="AA1530">
        <f>IF(M1530&lt;&gt;1,"",IF(P1530=2,1,0))</f>
        <v/>
      </c>
      <c r="AB1530">
        <f>IF(M1530&lt;&gt;1,"",IF(O1530&gt;=2,1,0))</f>
        <v/>
      </c>
      <c r="AC1530">
        <f>IF(M1530&lt;&gt;1,"",IF(OR(Q1530=999,Q1530=""),"",IF(OR(Q1530&lt;35,Q1530&gt;48),1,0)))</f>
        <v/>
      </c>
      <c r="AD1530">
        <f>IF(COUNT(AA1530:AC1530)&lt;3,"",SUM(AA1530:AC1530))</f>
        <v/>
      </c>
      <c r="AE1530">
        <f>IF(L1530&gt;=4,2,IF(L1530&gt;=2,1,0))</f>
        <v/>
      </c>
      <c r="AF1530">
        <f>IF(L1530&gt;=5,1,0)</f>
        <v/>
      </c>
      <c r="AG1530">
        <f>AE1530+AF1530</f>
        <v/>
      </c>
      <c r="AH1530" s="15">
        <f>IF(M1530&lt;&gt;1,"",IF(OR(R1530=-9,R1530=""),"",R1530))</f>
        <v/>
      </c>
      <c r="AI1530">
        <f>IF(M1530&lt;&gt;1,"",IF(OR(Q1530=999,Q1530=""),"",Q1530))</f>
        <v/>
      </c>
    </row>
    <row r="1531">
      <c r="A1531" t="inlineStr">
        <is>
          <t>TQRMNOP108116</t>
        </is>
      </c>
      <c r="B1531" t="n">
        <v>2025</v>
      </c>
      <c r="C1531" t="n">
        <v>1</v>
      </c>
      <c r="D1531" t="n">
        <v>1</v>
      </c>
      <c r="E1531" t="inlineStr">
        <is>
          <t>S</t>
        </is>
      </c>
      <c r="F1531" t="n">
        <v>32</v>
      </c>
      <c r="G1531" t="n">
        <v>802</v>
      </c>
      <c r="H1531" t="n">
        <v>10</v>
      </c>
      <c r="I1531" t="n">
        <v>1</v>
      </c>
      <c r="J1531" t="n">
        <v>20</v>
      </c>
      <c r="K1531" t="n">
        <v>2</v>
      </c>
      <c r="L1531" t="n">
        <v>1</v>
      </c>
      <c r="M1531" t="n">
        <v>3</v>
      </c>
      <c r="R1531" s="15" t="n">
        <v>0</v>
      </c>
      <c r="S1531" s="15" t="n">
        <v>0</v>
      </c>
      <c r="T1531" s="15" t="n">
        <v>0</v>
      </c>
      <c r="U1531" s="15" t="n">
        <v>166400</v>
      </c>
      <c r="V1531">
        <f>IFERROR(VLOOKUP(D1531,Tablas_Equivalencia!$A$3:$B$8,2,FALSE),"Sin dato")</f>
        <v/>
      </c>
      <c r="W1531">
        <f>IFERROR(VLOOKUP(L1531,Tablas_Equivalencia!$D$3:$E$9,2,FALSE),"Sin dato")</f>
        <v/>
      </c>
      <c r="X1531">
        <f>IF(I1531=1,"Varón","Mujer")</f>
        <v/>
      </c>
      <c r="Y1531">
        <f>IFERROR(VLOOKUP(M1531,Tablas_Equivalencia!$G$3:$H$6,2,FALSE),"Sin dato")</f>
        <v/>
      </c>
      <c r="Z1531">
        <f>IF(J1531&lt;=24,"18-24","25-29")</f>
        <v/>
      </c>
      <c r="AA1531">
        <f>IF(M1531&lt;&gt;1,"",IF(P1531=2,1,0))</f>
        <v/>
      </c>
      <c r="AB1531">
        <f>IF(M1531&lt;&gt;1,"",IF(O1531&gt;=2,1,0))</f>
        <v/>
      </c>
      <c r="AC1531">
        <f>IF(M1531&lt;&gt;1,"",IF(OR(Q1531=999,Q1531=""),"",IF(OR(Q1531&lt;35,Q1531&gt;48),1,0)))</f>
        <v/>
      </c>
      <c r="AD1531">
        <f>IF(COUNT(AA1531:AC1531)&lt;3,"",SUM(AA1531:AC1531))</f>
        <v/>
      </c>
      <c r="AE1531">
        <f>IF(L1531&gt;=4,2,IF(L1531&gt;=2,1,0))</f>
        <v/>
      </c>
      <c r="AF1531">
        <f>IF(L1531&gt;=5,1,0)</f>
        <v/>
      </c>
      <c r="AG1531">
        <f>AE1531+AF1531</f>
        <v/>
      </c>
      <c r="AH1531" s="15">
        <f>IF(M1531&lt;&gt;1,"",IF(OR(R1531=-9,R1531=""),"",R1531))</f>
        <v/>
      </c>
      <c r="AI1531">
        <f>IF(M1531&lt;&gt;1,"",IF(OR(Q1531=999,Q1531=""),"",Q1531))</f>
        <v/>
      </c>
    </row>
    <row r="1532">
      <c r="A1532" t="inlineStr">
        <is>
          <t>TQRMNOP108128</t>
        </is>
      </c>
      <c r="B1532" t="n">
        <v>2025</v>
      </c>
      <c r="C1532" t="n">
        <v>1</v>
      </c>
      <c r="D1532" t="n">
        <v>44</v>
      </c>
      <c r="E1532" t="inlineStr">
        <is>
          <t>N</t>
        </is>
      </c>
      <c r="F1532" t="n">
        <v>2</v>
      </c>
      <c r="G1532" t="n">
        <v>996</v>
      </c>
      <c r="H1532" t="n">
        <v>3</v>
      </c>
      <c r="I1532" t="n">
        <v>1</v>
      </c>
      <c r="J1532" t="n">
        <v>19</v>
      </c>
      <c r="K1532" t="n">
        <v>2</v>
      </c>
      <c r="L1532" t="n">
        <v>3</v>
      </c>
      <c r="M1532" t="n">
        <v>3</v>
      </c>
      <c r="R1532" s="15" t="n">
        <v>0</v>
      </c>
      <c r="S1532" s="15" t="n">
        <v>0</v>
      </c>
      <c r="T1532" s="15" t="n">
        <v>0</v>
      </c>
      <c r="U1532" s="15" t="n">
        <v>359500</v>
      </c>
      <c r="V1532">
        <f>IFERROR(VLOOKUP(D1532,Tablas_Equivalencia!$A$3:$B$8,2,FALSE),"Sin dato")</f>
        <v/>
      </c>
      <c r="W1532">
        <f>IFERROR(VLOOKUP(L1532,Tablas_Equivalencia!$D$3:$E$9,2,FALSE),"Sin dato")</f>
        <v/>
      </c>
      <c r="X1532">
        <f>IF(I1532=1,"Varón","Mujer")</f>
        <v/>
      </c>
      <c r="Y1532">
        <f>IFERROR(VLOOKUP(M1532,Tablas_Equivalencia!$G$3:$H$6,2,FALSE),"Sin dato")</f>
        <v/>
      </c>
      <c r="Z1532">
        <f>IF(J1532&lt;=24,"18-24","25-29")</f>
        <v/>
      </c>
      <c r="AA1532">
        <f>IF(M1532&lt;&gt;1,"",IF(P1532=2,1,0))</f>
        <v/>
      </c>
      <c r="AB1532">
        <f>IF(M1532&lt;&gt;1,"",IF(O1532&gt;=2,1,0))</f>
        <v/>
      </c>
      <c r="AC1532">
        <f>IF(M1532&lt;&gt;1,"",IF(OR(Q1532=999,Q1532=""),"",IF(OR(Q1532&lt;35,Q1532&gt;48),1,0)))</f>
        <v/>
      </c>
      <c r="AD1532">
        <f>IF(COUNT(AA1532:AC1532)&lt;3,"",SUM(AA1532:AC1532))</f>
        <v/>
      </c>
      <c r="AE1532">
        <f>IF(L1532&gt;=4,2,IF(L1532&gt;=2,1,0))</f>
        <v/>
      </c>
      <c r="AF1532">
        <f>IF(L1532&gt;=5,1,0)</f>
        <v/>
      </c>
      <c r="AG1532">
        <f>AE1532+AF1532</f>
        <v/>
      </c>
      <c r="AH1532" s="15">
        <f>IF(M1532&lt;&gt;1,"",IF(OR(R1532=-9,R1532=""),"",R1532))</f>
        <v/>
      </c>
      <c r="AI1532">
        <f>IF(M1532&lt;&gt;1,"",IF(OR(Q1532=999,Q1532=""),"",Q1532))</f>
        <v/>
      </c>
    </row>
    <row r="1533">
      <c r="A1533" t="inlineStr">
        <is>
          <t>TQRMNOP108152</t>
        </is>
      </c>
      <c r="B1533" t="n">
        <v>2025</v>
      </c>
      <c r="C1533" t="n">
        <v>1</v>
      </c>
      <c r="D1533" t="n">
        <v>44</v>
      </c>
      <c r="E1533" t="inlineStr">
        <is>
          <t>N</t>
        </is>
      </c>
      <c r="F1533" t="n">
        <v>2</v>
      </c>
      <c r="G1533" t="n">
        <v>1031</v>
      </c>
      <c r="H1533" t="n">
        <v>1</v>
      </c>
      <c r="I1533" t="n">
        <v>2</v>
      </c>
      <c r="J1533" t="n">
        <v>21</v>
      </c>
      <c r="K1533" t="n">
        <v>1</v>
      </c>
      <c r="L1533" t="n">
        <v>5</v>
      </c>
      <c r="M1533" t="n">
        <v>1</v>
      </c>
      <c r="N1533" t="n">
        <v>2</v>
      </c>
      <c r="O1533" t="n">
        <v>3</v>
      </c>
      <c r="P1533" t="n">
        <v>2</v>
      </c>
      <c r="Q1533" t="n">
        <v>21</v>
      </c>
      <c r="R1533" s="15" t="n">
        <v>578000</v>
      </c>
      <c r="S1533" s="15" t="n">
        <v>0</v>
      </c>
      <c r="T1533" s="15" t="n">
        <v>578000</v>
      </c>
      <c r="U1533" s="15" t="n">
        <v>494800</v>
      </c>
      <c r="V1533">
        <f>IFERROR(VLOOKUP(D1533,Tablas_Equivalencia!$A$3:$B$8,2,FALSE),"Sin dato")</f>
        <v/>
      </c>
      <c r="W1533">
        <f>IFERROR(VLOOKUP(L1533,Tablas_Equivalencia!$D$3:$E$9,2,FALSE),"Sin dato")</f>
        <v/>
      </c>
      <c r="X1533">
        <f>IF(I1533=1,"Varón","Mujer")</f>
        <v/>
      </c>
      <c r="Y1533">
        <f>IFERROR(VLOOKUP(M1533,Tablas_Equivalencia!$G$3:$H$6,2,FALSE),"Sin dato")</f>
        <v/>
      </c>
      <c r="Z1533">
        <f>IF(J1533&lt;=24,"18-24","25-29")</f>
        <v/>
      </c>
      <c r="AA1533">
        <f>IF(M1533&lt;&gt;1,"",IF(P1533=2,1,0))</f>
        <v/>
      </c>
      <c r="AB1533">
        <f>IF(M1533&lt;&gt;1,"",IF(O1533&gt;=2,1,0))</f>
        <v/>
      </c>
      <c r="AC1533">
        <f>IF(M1533&lt;&gt;1,"",IF(OR(Q1533=999,Q1533=""),"",IF(OR(Q1533&lt;35,Q1533&gt;48),1,0)))</f>
        <v/>
      </c>
      <c r="AD1533">
        <f>IF(COUNT(AA1533:AC1533)&lt;3,"",SUM(AA1533:AC1533))</f>
        <v/>
      </c>
      <c r="AE1533">
        <f>IF(L1533&gt;=4,2,IF(L1533&gt;=2,1,0))</f>
        <v/>
      </c>
      <c r="AF1533">
        <f>IF(L1533&gt;=5,1,0)</f>
        <v/>
      </c>
      <c r="AG1533">
        <f>AE1533+AF1533</f>
        <v/>
      </c>
      <c r="AH1533" s="15">
        <f>IF(M1533&lt;&gt;1,"",IF(OR(R1533=-9,R1533=""),"",R1533))</f>
        <v/>
      </c>
      <c r="AI1533">
        <f>IF(M1533&lt;&gt;1,"",IF(OR(Q1533=999,Q1533=""),"",Q1533))</f>
        <v/>
      </c>
    </row>
    <row r="1534">
      <c r="A1534" t="inlineStr">
        <is>
          <t>TQRMNOP108155</t>
        </is>
      </c>
      <c r="B1534" t="n">
        <v>2025</v>
      </c>
      <c r="C1534" t="n">
        <v>1</v>
      </c>
      <c r="D1534" t="n">
        <v>1</v>
      </c>
      <c r="E1534" t="inlineStr">
        <is>
          <t>S</t>
        </is>
      </c>
      <c r="F1534" t="n">
        <v>32</v>
      </c>
      <c r="G1534" t="n">
        <v>1251</v>
      </c>
      <c r="H1534" t="n">
        <v>1</v>
      </c>
      <c r="I1534" t="n">
        <v>2</v>
      </c>
      <c r="J1534" t="n">
        <v>18</v>
      </c>
      <c r="K1534" t="n">
        <v>2</v>
      </c>
      <c r="L1534" t="n">
        <v>6</v>
      </c>
      <c r="M1534" t="n">
        <v>2</v>
      </c>
      <c r="R1534" s="15" t="n">
        <v>0</v>
      </c>
      <c r="S1534" s="15" t="n">
        <v>0</v>
      </c>
      <c r="T1534" s="15" t="n">
        <v>0</v>
      </c>
      <c r="U1534" s="15" t="n">
        <v>185200</v>
      </c>
      <c r="V1534">
        <f>IFERROR(VLOOKUP(D1534,Tablas_Equivalencia!$A$3:$B$8,2,FALSE),"Sin dato")</f>
        <v/>
      </c>
      <c r="W1534">
        <f>IFERROR(VLOOKUP(L1534,Tablas_Equivalencia!$D$3:$E$9,2,FALSE),"Sin dato")</f>
        <v/>
      </c>
      <c r="X1534">
        <f>IF(I1534=1,"Varón","Mujer")</f>
        <v/>
      </c>
      <c r="Y1534">
        <f>IFERROR(VLOOKUP(M1534,Tablas_Equivalencia!$G$3:$H$6,2,FALSE),"Sin dato")</f>
        <v/>
      </c>
      <c r="Z1534">
        <f>IF(J1534&lt;=24,"18-24","25-29")</f>
        <v/>
      </c>
      <c r="AA1534">
        <f>IF(M1534&lt;&gt;1,"",IF(P1534=2,1,0))</f>
        <v/>
      </c>
      <c r="AB1534">
        <f>IF(M1534&lt;&gt;1,"",IF(O1534&gt;=2,1,0))</f>
        <v/>
      </c>
      <c r="AC1534">
        <f>IF(M1534&lt;&gt;1,"",IF(OR(Q1534=999,Q1534=""),"",IF(OR(Q1534&lt;35,Q1534&gt;48),1,0)))</f>
        <v/>
      </c>
      <c r="AD1534">
        <f>IF(COUNT(AA1534:AC1534)&lt;3,"",SUM(AA1534:AC1534))</f>
        <v/>
      </c>
      <c r="AE1534">
        <f>IF(L1534&gt;=4,2,IF(L1534&gt;=2,1,0))</f>
        <v/>
      </c>
      <c r="AF1534">
        <f>IF(L1534&gt;=5,1,0)</f>
        <v/>
      </c>
      <c r="AG1534">
        <f>AE1534+AF1534</f>
        <v/>
      </c>
      <c r="AH1534" s="15">
        <f>IF(M1534&lt;&gt;1,"",IF(OR(R1534=-9,R1534=""),"",R1534))</f>
        <v/>
      </c>
      <c r="AI1534">
        <f>IF(M1534&lt;&gt;1,"",IF(OR(Q1534=999,Q1534=""),"",Q1534))</f>
        <v/>
      </c>
    </row>
    <row r="1535">
      <c r="A1535" t="inlineStr">
        <is>
          <t>TQRMNOP108156</t>
        </is>
      </c>
      <c r="B1535" t="n">
        <v>2025</v>
      </c>
      <c r="C1535" t="n">
        <v>1</v>
      </c>
      <c r="D1535" t="n">
        <v>44</v>
      </c>
      <c r="E1535" t="inlineStr">
        <is>
          <t>N</t>
        </is>
      </c>
      <c r="F1535" t="n">
        <v>6</v>
      </c>
      <c r="G1535" t="n">
        <v>581</v>
      </c>
      <c r="H1535" t="n">
        <v>3</v>
      </c>
      <c r="I1535" t="n">
        <v>2</v>
      </c>
      <c r="J1535" t="n">
        <v>27</v>
      </c>
      <c r="K1535" t="n">
        <v>1</v>
      </c>
      <c r="L1535" t="n">
        <v>3</v>
      </c>
      <c r="M1535" t="n">
        <v>1</v>
      </c>
      <c r="N1535" t="n">
        <v>2</v>
      </c>
      <c r="O1535" t="n">
        <v>3</v>
      </c>
      <c r="P1535" t="n">
        <v>2</v>
      </c>
      <c r="Q1535" t="n">
        <v>57</v>
      </c>
      <c r="R1535" s="15" t="n">
        <v>291000</v>
      </c>
      <c r="S1535" s="15" t="n">
        <v>0</v>
      </c>
      <c r="T1535" s="15" t="n">
        <v>291000</v>
      </c>
      <c r="U1535" s="15" t="n">
        <v>186000</v>
      </c>
      <c r="V1535">
        <f>IFERROR(VLOOKUP(D1535,Tablas_Equivalencia!$A$3:$B$8,2,FALSE),"Sin dato")</f>
        <v/>
      </c>
      <c r="W1535">
        <f>IFERROR(VLOOKUP(L1535,Tablas_Equivalencia!$D$3:$E$9,2,FALSE),"Sin dato")</f>
        <v/>
      </c>
      <c r="X1535">
        <f>IF(I1535=1,"Varón","Mujer")</f>
        <v/>
      </c>
      <c r="Y1535">
        <f>IFERROR(VLOOKUP(M1535,Tablas_Equivalencia!$G$3:$H$6,2,FALSE),"Sin dato")</f>
        <v/>
      </c>
      <c r="Z1535">
        <f>IF(J1535&lt;=24,"18-24","25-29")</f>
        <v/>
      </c>
      <c r="AA1535">
        <f>IF(M1535&lt;&gt;1,"",IF(P1535=2,1,0))</f>
        <v/>
      </c>
      <c r="AB1535">
        <f>IF(M1535&lt;&gt;1,"",IF(O1535&gt;=2,1,0))</f>
        <v/>
      </c>
      <c r="AC1535">
        <f>IF(M1535&lt;&gt;1,"",IF(OR(Q1535=999,Q1535=""),"",IF(OR(Q1535&lt;35,Q1535&gt;48),1,0)))</f>
        <v/>
      </c>
      <c r="AD1535">
        <f>IF(COUNT(AA1535:AC1535)&lt;3,"",SUM(AA1535:AC1535))</f>
        <v/>
      </c>
      <c r="AE1535">
        <f>IF(L1535&gt;=4,2,IF(L1535&gt;=2,1,0))</f>
        <v/>
      </c>
      <c r="AF1535">
        <f>IF(L1535&gt;=5,1,0)</f>
        <v/>
      </c>
      <c r="AG1535">
        <f>AE1535+AF1535</f>
        <v/>
      </c>
      <c r="AH1535" s="15">
        <f>IF(M1535&lt;&gt;1,"",IF(OR(R1535=-9,R1535=""),"",R1535))</f>
        <v/>
      </c>
      <c r="AI1535">
        <f>IF(M1535&lt;&gt;1,"",IF(OR(Q1535=999,Q1535=""),"",Q1535))</f>
        <v/>
      </c>
    </row>
    <row r="1536">
      <c r="A1536" t="inlineStr">
        <is>
          <t>TQRMNOP108165</t>
        </is>
      </c>
      <c r="B1536" t="n">
        <v>2025</v>
      </c>
      <c r="C1536" t="n">
        <v>1</v>
      </c>
      <c r="D1536" t="n">
        <v>44</v>
      </c>
      <c r="E1536" t="inlineStr">
        <is>
          <t>N</t>
        </is>
      </c>
      <c r="F1536" t="n">
        <v>5</v>
      </c>
      <c r="G1536" t="n">
        <v>1026</v>
      </c>
      <c r="H1536" t="n">
        <v>3</v>
      </c>
      <c r="I1536" t="n">
        <v>1</v>
      </c>
      <c r="J1536" t="n">
        <v>27</v>
      </c>
      <c r="K1536" t="n">
        <v>2</v>
      </c>
      <c r="L1536" t="n">
        <v>3</v>
      </c>
      <c r="M1536" t="n">
        <v>3</v>
      </c>
      <c r="R1536" s="15" t="n">
        <v>0</v>
      </c>
      <c r="S1536" s="15" t="n">
        <v>0</v>
      </c>
      <c r="T1536" s="15" t="n">
        <v>0</v>
      </c>
      <c r="U1536" s="15" t="n">
        <v>124500</v>
      </c>
      <c r="V1536">
        <f>IFERROR(VLOOKUP(D1536,Tablas_Equivalencia!$A$3:$B$8,2,FALSE),"Sin dato")</f>
        <v/>
      </c>
      <c r="W1536">
        <f>IFERROR(VLOOKUP(L1536,Tablas_Equivalencia!$D$3:$E$9,2,FALSE),"Sin dato")</f>
        <v/>
      </c>
      <c r="X1536">
        <f>IF(I1536=1,"Varón","Mujer")</f>
        <v/>
      </c>
      <c r="Y1536">
        <f>IFERROR(VLOOKUP(M1536,Tablas_Equivalencia!$G$3:$H$6,2,FALSE),"Sin dato")</f>
        <v/>
      </c>
      <c r="Z1536">
        <f>IF(J1536&lt;=24,"18-24","25-29")</f>
        <v/>
      </c>
      <c r="AA1536">
        <f>IF(M1536&lt;&gt;1,"",IF(P1536=2,1,0))</f>
        <v/>
      </c>
      <c r="AB1536">
        <f>IF(M1536&lt;&gt;1,"",IF(O1536&gt;=2,1,0))</f>
        <v/>
      </c>
      <c r="AC1536">
        <f>IF(M1536&lt;&gt;1,"",IF(OR(Q1536=999,Q1536=""),"",IF(OR(Q1536&lt;35,Q1536&gt;48),1,0)))</f>
        <v/>
      </c>
      <c r="AD1536">
        <f>IF(COUNT(AA1536:AC1536)&lt;3,"",SUM(AA1536:AC1536))</f>
        <v/>
      </c>
      <c r="AE1536">
        <f>IF(L1536&gt;=4,2,IF(L1536&gt;=2,1,0))</f>
        <v/>
      </c>
      <c r="AF1536">
        <f>IF(L1536&gt;=5,1,0)</f>
        <v/>
      </c>
      <c r="AG1536">
        <f>AE1536+AF1536</f>
        <v/>
      </c>
      <c r="AH1536" s="15">
        <f>IF(M1536&lt;&gt;1,"",IF(OR(R1536=-9,R1536=""),"",R1536))</f>
        <v/>
      </c>
      <c r="AI1536">
        <f>IF(M1536&lt;&gt;1,"",IF(OR(Q1536=999,Q1536=""),"",Q1536))</f>
        <v/>
      </c>
    </row>
    <row r="1537">
      <c r="A1537" t="inlineStr">
        <is>
          <t>TQRMNOP108168</t>
        </is>
      </c>
      <c r="B1537" t="n">
        <v>2025</v>
      </c>
      <c r="C1537" t="n">
        <v>1</v>
      </c>
      <c r="D1537" t="n">
        <v>43</v>
      </c>
      <c r="E1537" t="inlineStr">
        <is>
          <t>N</t>
        </is>
      </c>
      <c r="F1537" t="n">
        <v>29</v>
      </c>
      <c r="G1537" t="n">
        <v>674</v>
      </c>
      <c r="H1537" t="n">
        <v>3</v>
      </c>
      <c r="I1537" t="n">
        <v>2</v>
      </c>
      <c r="J1537" t="n">
        <v>22</v>
      </c>
      <c r="K1537" t="n">
        <v>2</v>
      </c>
      <c r="L1537" t="n">
        <v>2</v>
      </c>
      <c r="M1537" t="n">
        <v>3</v>
      </c>
      <c r="R1537" s="15" t="n">
        <v>0</v>
      </c>
      <c r="S1537" s="15" t="n">
        <v>0</v>
      </c>
      <c r="T1537" s="15" t="n">
        <v>0</v>
      </c>
      <c r="U1537" s="15" t="n">
        <v>402100</v>
      </c>
      <c r="V1537">
        <f>IFERROR(VLOOKUP(D1537,Tablas_Equivalencia!$A$3:$B$8,2,FALSE),"Sin dato")</f>
        <v/>
      </c>
      <c r="W1537">
        <f>IFERROR(VLOOKUP(L1537,Tablas_Equivalencia!$D$3:$E$9,2,FALSE),"Sin dato")</f>
        <v/>
      </c>
      <c r="X1537">
        <f>IF(I1537=1,"Varón","Mujer")</f>
        <v/>
      </c>
      <c r="Y1537">
        <f>IFERROR(VLOOKUP(M1537,Tablas_Equivalencia!$G$3:$H$6,2,FALSE),"Sin dato")</f>
        <v/>
      </c>
      <c r="Z1537">
        <f>IF(J1537&lt;=24,"18-24","25-29")</f>
        <v/>
      </c>
      <c r="AA1537">
        <f>IF(M1537&lt;&gt;1,"",IF(P1537=2,1,0))</f>
        <v/>
      </c>
      <c r="AB1537">
        <f>IF(M1537&lt;&gt;1,"",IF(O1537&gt;=2,1,0))</f>
        <v/>
      </c>
      <c r="AC1537">
        <f>IF(M1537&lt;&gt;1,"",IF(OR(Q1537=999,Q1537=""),"",IF(OR(Q1537&lt;35,Q1537&gt;48),1,0)))</f>
        <v/>
      </c>
      <c r="AD1537">
        <f>IF(COUNT(AA1537:AC1537)&lt;3,"",SUM(AA1537:AC1537))</f>
        <v/>
      </c>
      <c r="AE1537">
        <f>IF(L1537&gt;=4,2,IF(L1537&gt;=2,1,0))</f>
        <v/>
      </c>
      <c r="AF1537">
        <f>IF(L1537&gt;=5,1,0)</f>
        <v/>
      </c>
      <c r="AG1537">
        <f>AE1537+AF1537</f>
        <v/>
      </c>
      <c r="AH1537" s="15">
        <f>IF(M1537&lt;&gt;1,"",IF(OR(R1537=-9,R1537=""),"",R1537))</f>
        <v/>
      </c>
      <c r="AI1537">
        <f>IF(M1537&lt;&gt;1,"",IF(OR(Q1537=999,Q1537=""),"",Q1537))</f>
        <v/>
      </c>
    </row>
    <row r="1538">
      <c r="A1538" t="inlineStr">
        <is>
          <t>TQRMNOP108176</t>
        </is>
      </c>
      <c r="B1538" t="n">
        <v>2025</v>
      </c>
      <c r="C1538" t="n">
        <v>1</v>
      </c>
      <c r="D1538" t="n">
        <v>40</v>
      </c>
      <c r="E1538" t="inlineStr">
        <is>
          <t>N</t>
        </is>
      </c>
      <c r="F1538" t="n">
        <v>9</v>
      </c>
      <c r="G1538" t="n">
        <v>437</v>
      </c>
      <c r="H1538" t="n">
        <v>3</v>
      </c>
      <c r="I1538" t="n">
        <v>1</v>
      </c>
      <c r="J1538" t="n">
        <v>27</v>
      </c>
      <c r="K1538" t="n">
        <v>2</v>
      </c>
      <c r="L1538" t="n">
        <v>4</v>
      </c>
      <c r="M1538" t="n">
        <v>1</v>
      </c>
      <c r="N1538" t="n">
        <v>2</v>
      </c>
      <c r="O1538" t="n">
        <v>2</v>
      </c>
      <c r="P1538" t="n">
        <v>2</v>
      </c>
      <c r="Q1538" t="n">
        <v>30</v>
      </c>
      <c r="R1538" s="15" t="n">
        <v>224000</v>
      </c>
      <c r="S1538" s="15" t="n">
        <v>0</v>
      </c>
      <c r="T1538" s="15" t="n">
        <v>224000</v>
      </c>
      <c r="U1538" s="15" t="n">
        <v>172900</v>
      </c>
      <c r="V1538">
        <f>IFERROR(VLOOKUP(D1538,Tablas_Equivalencia!$A$3:$B$8,2,FALSE),"Sin dato")</f>
        <v/>
      </c>
      <c r="W1538">
        <f>IFERROR(VLOOKUP(L1538,Tablas_Equivalencia!$D$3:$E$9,2,FALSE),"Sin dato")</f>
        <v/>
      </c>
      <c r="X1538">
        <f>IF(I1538=1,"Varón","Mujer")</f>
        <v/>
      </c>
      <c r="Y1538">
        <f>IFERROR(VLOOKUP(M1538,Tablas_Equivalencia!$G$3:$H$6,2,FALSE),"Sin dato")</f>
        <v/>
      </c>
      <c r="Z1538">
        <f>IF(J1538&lt;=24,"18-24","25-29")</f>
        <v/>
      </c>
      <c r="AA1538">
        <f>IF(M1538&lt;&gt;1,"",IF(P1538=2,1,0))</f>
        <v/>
      </c>
      <c r="AB1538">
        <f>IF(M1538&lt;&gt;1,"",IF(O1538&gt;=2,1,0))</f>
        <v/>
      </c>
      <c r="AC1538">
        <f>IF(M1538&lt;&gt;1,"",IF(OR(Q1538=999,Q1538=""),"",IF(OR(Q1538&lt;35,Q1538&gt;48),1,0)))</f>
        <v/>
      </c>
      <c r="AD1538">
        <f>IF(COUNT(AA1538:AC1538)&lt;3,"",SUM(AA1538:AC1538))</f>
        <v/>
      </c>
      <c r="AE1538">
        <f>IF(L1538&gt;=4,2,IF(L1538&gt;=2,1,0))</f>
        <v/>
      </c>
      <c r="AF1538">
        <f>IF(L1538&gt;=5,1,0)</f>
        <v/>
      </c>
      <c r="AG1538">
        <f>AE1538+AF1538</f>
        <v/>
      </c>
      <c r="AH1538" s="15">
        <f>IF(M1538&lt;&gt;1,"",IF(OR(R1538=-9,R1538=""),"",R1538))</f>
        <v/>
      </c>
      <c r="AI1538">
        <f>IF(M1538&lt;&gt;1,"",IF(OR(Q1538=999,Q1538=""),"",Q1538))</f>
        <v/>
      </c>
    </row>
    <row r="1539">
      <c r="A1539" t="inlineStr">
        <is>
          <t>TQRMNOP108180</t>
        </is>
      </c>
      <c r="B1539" t="n">
        <v>2025</v>
      </c>
      <c r="C1539" t="n">
        <v>1</v>
      </c>
      <c r="D1539" t="n">
        <v>41</v>
      </c>
      <c r="E1539" t="inlineStr">
        <is>
          <t>S</t>
        </is>
      </c>
      <c r="F1539" t="n">
        <v>8</v>
      </c>
      <c r="G1539" t="n">
        <v>1444</v>
      </c>
      <c r="H1539" t="n">
        <v>1</v>
      </c>
      <c r="I1539" t="n">
        <v>1</v>
      </c>
      <c r="J1539" t="n">
        <v>28</v>
      </c>
      <c r="K1539" t="n">
        <v>1</v>
      </c>
      <c r="L1539" t="n">
        <v>6</v>
      </c>
      <c r="M1539" t="n">
        <v>3</v>
      </c>
      <c r="R1539" s="15" t="n">
        <v>0</v>
      </c>
      <c r="S1539" s="15" t="n">
        <v>0</v>
      </c>
      <c r="T1539" s="15" t="n">
        <v>0</v>
      </c>
      <c r="U1539" s="15" t="n">
        <v>41600</v>
      </c>
      <c r="V1539">
        <f>IFERROR(VLOOKUP(D1539,Tablas_Equivalencia!$A$3:$B$8,2,FALSE),"Sin dato")</f>
        <v/>
      </c>
      <c r="W1539">
        <f>IFERROR(VLOOKUP(L1539,Tablas_Equivalencia!$D$3:$E$9,2,FALSE),"Sin dato")</f>
        <v/>
      </c>
      <c r="X1539">
        <f>IF(I1539=1,"Varón","Mujer")</f>
        <v/>
      </c>
      <c r="Y1539">
        <f>IFERROR(VLOOKUP(M1539,Tablas_Equivalencia!$G$3:$H$6,2,FALSE),"Sin dato")</f>
        <v/>
      </c>
      <c r="Z1539">
        <f>IF(J1539&lt;=24,"18-24","25-29")</f>
        <v/>
      </c>
      <c r="AA1539">
        <f>IF(M1539&lt;&gt;1,"",IF(P1539=2,1,0))</f>
        <v/>
      </c>
      <c r="AB1539">
        <f>IF(M1539&lt;&gt;1,"",IF(O1539&gt;=2,1,0))</f>
        <v/>
      </c>
      <c r="AC1539">
        <f>IF(M1539&lt;&gt;1,"",IF(OR(Q1539=999,Q1539=""),"",IF(OR(Q1539&lt;35,Q1539&gt;48),1,0)))</f>
        <v/>
      </c>
      <c r="AD1539">
        <f>IF(COUNT(AA1539:AC1539)&lt;3,"",SUM(AA1539:AC1539))</f>
        <v/>
      </c>
      <c r="AE1539">
        <f>IF(L1539&gt;=4,2,IF(L1539&gt;=2,1,0))</f>
        <v/>
      </c>
      <c r="AF1539">
        <f>IF(L1539&gt;=5,1,0)</f>
        <v/>
      </c>
      <c r="AG1539">
        <f>AE1539+AF1539</f>
        <v/>
      </c>
      <c r="AH1539" s="15">
        <f>IF(M1539&lt;&gt;1,"",IF(OR(R1539=-9,R1539=""),"",R1539))</f>
        <v/>
      </c>
      <c r="AI1539">
        <f>IF(M1539&lt;&gt;1,"",IF(OR(Q1539=999,Q1539=""),"",Q1539))</f>
        <v/>
      </c>
    </row>
    <row r="1540">
      <c r="A1540" t="inlineStr">
        <is>
          <t>TQRMNOP108185</t>
        </is>
      </c>
      <c r="B1540" t="n">
        <v>2025</v>
      </c>
      <c r="C1540" t="n">
        <v>1</v>
      </c>
      <c r="D1540" t="n">
        <v>42</v>
      </c>
      <c r="E1540" t="inlineStr">
        <is>
          <t>N</t>
        </is>
      </c>
      <c r="F1540" t="n">
        <v>27</v>
      </c>
      <c r="G1540" t="n">
        <v>1199</v>
      </c>
      <c r="H1540" t="n">
        <v>1</v>
      </c>
      <c r="I1540" t="n">
        <v>2</v>
      </c>
      <c r="J1540" t="n">
        <v>29</v>
      </c>
      <c r="K1540" t="n">
        <v>2</v>
      </c>
      <c r="L1540" t="n">
        <v>6</v>
      </c>
      <c r="M1540" t="n">
        <v>1</v>
      </c>
      <c r="N1540" t="n">
        <v>2</v>
      </c>
      <c r="O1540" t="n">
        <v>1</v>
      </c>
      <c r="P1540" t="n">
        <v>1</v>
      </c>
      <c r="Q1540" t="n">
        <v>25</v>
      </c>
      <c r="R1540" s="15" t="n">
        <v>688000</v>
      </c>
      <c r="S1540" s="15" t="n">
        <v>0</v>
      </c>
      <c r="T1540" s="15" t="n">
        <v>688000</v>
      </c>
      <c r="U1540" s="15" t="n">
        <v>140300</v>
      </c>
      <c r="V1540">
        <f>IFERROR(VLOOKUP(D1540,Tablas_Equivalencia!$A$3:$B$8,2,FALSE),"Sin dato")</f>
        <v/>
      </c>
      <c r="W1540">
        <f>IFERROR(VLOOKUP(L1540,Tablas_Equivalencia!$D$3:$E$9,2,FALSE),"Sin dato")</f>
        <v/>
      </c>
      <c r="X1540">
        <f>IF(I1540=1,"Varón","Mujer")</f>
        <v/>
      </c>
      <c r="Y1540">
        <f>IFERROR(VLOOKUP(M1540,Tablas_Equivalencia!$G$3:$H$6,2,FALSE),"Sin dato")</f>
        <v/>
      </c>
      <c r="Z1540">
        <f>IF(J1540&lt;=24,"18-24","25-29")</f>
        <v/>
      </c>
      <c r="AA1540">
        <f>IF(M1540&lt;&gt;1,"",IF(P1540=2,1,0))</f>
        <v/>
      </c>
      <c r="AB1540">
        <f>IF(M1540&lt;&gt;1,"",IF(O1540&gt;=2,1,0))</f>
        <v/>
      </c>
      <c r="AC1540">
        <f>IF(M1540&lt;&gt;1,"",IF(OR(Q1540=999,Q1540=""),"",IF(OR(Q1540&lt;35,Q1540&gt;48),1,0)))</f>
        <v/>
      </c>
      <c r="AD1540">
        <f>IF(COUNT(AA1540:AC1540)&lt;3,"",SUM(AA1540:AC1540))</f>
        <v/>
      </c>
      <c r="AE1540">
        <f>IF(L1540&gt;=4,2,IF(L1540&gt;=2,1,0))</f>
        <v/>
      </c>
      <c r="AF1540">
        <f>IF(L1540&gt;=5,1,0)</f>
        <v/>
      </c>
      <c r="AG1540">
        <f>AE1540+AF1540</f>
        <v/>
      </c>
      <c r="AH1540" s="15">
        <f>IF(M1540&lt;&gt;1,"",IF(OR(R1540=-9,R1540=""),"",R1540))</f>
        <v/>
      </c>
      <c r="AI1540">
        <f>IF(M1540&lt;&gt;1,"",IF(OR(Q1540=999,Q1540=""),"",Q1540))</f>
        <v/>
      </c>
    </row>
    <row r="1541">
      <c r="A1541" t="inlineStr">
        <is>
          <t>TQRMNOP108202</t>
        </is>
      </c>
      <c r="B1541" t="n">
        <v>2025</v>
      </c>
      <c r="C1541" t="n">
        <v>1</v>
      </c>
      <c r="D1541" t="n">
        <v>41</v>
      </c>
      <c r="E1541" t="inlineStr">
        <is>
          <t>N</t>
        </is>
      </c>
      <c r="F1541" t="n">
        <v>15</v>
      </c>
      <c r="G1541" t="n">
        <v>1447</v>
      </c>
      <c r="H1541" t="n">
        <v>3</v>
      </c>
      <c r="I1541" t="n">
        <v>1</v>
      </c>
      <c r="J1541" t="n">
        <v>25</v>
      </c>
      <c r="K1541" t="n">
        <v>2</v>
      </c>
      <c r="L1541" t="n">
        <v>4</v>
      </c>
      <c r="M1541" t="n">
        <v>1</v>
      </c>
      <c r="N1541" t="n">
        <v>2</v>
      </c>
      <c r="O1541" t="n">
        <v>1</v>
      </c>
      <c r="P1541" t="n">
        <v>2</v>
      </c>
      <c r="Q1541" t="n">
        <v>29</v>
      </c>
      <c r="R1541" s="15" t="n">
        <v>638000</v>
      </c>
      <c r="S1541" s="15" t="n">
        <v>0</v>
      </c>
      <c r="T1541" s="15" t="n">
        <v>638000</v>
      </c>
      <c r="U1541" s="15" t="n">
        <v>164400</v>
      </c>
      <c r="V1541">
        <f>IFERROR(VLOOKUP(D1541,Tablas_Equivalencia!$A$3:$B$8,2,FALSE),"Sin dato")</f>
        <v/>
      </c>
      <c r="W1541">
        <f>IFERROR(VLOOKUP(L1541,Tablas_Equivalencia!$D$3:$E$9,2,FALSE),"Sin dato")</f>
        <v/>
      </c>
      <c r="X1541">
        <f>IF(I1541=1,"Varón","Mujer")</f>
        <v/>
      </c>
      <c r="Y1541">
        <f>IFERROR(VLOOKUP(M1541,Tablas_Equivalencia!$G$3:$H$6,2,FALSE),"Sin dato")</f>
        <v/>
      </c>
      <c r="Z1541">
        <f>IF(J1541&lt;=24,"18-24","25-29")</f>
        <v/>
      </c>
      <c r="AA1541">
        <f>IF(M1541&lt;&gt;1,"",IF(P1541=2,1,0))</f>
        <v/>
      </c>
      <c r="AB1541">
        <f>IF(M1541&lt;&gt;1,"",IF(O1541&gt;=2,1,0))</f>
        <v/>
      </c>
      <c r="AC1541">
        <f>IF(M1541&lt;&gt;1,"",IF(OR(Q1541=999,Q1541=""),"",IF(OR(Q1541&lt;35,Q1541&gt;48),1,0)))</f>
        <v/>
      </c>
      <c r="AD1541">
        <f>IF(COUNT(AA1541:AC1541)&lt;3,"",SUM(AA1541:AC1541))</f>
        <v/>
      </c>
      <c r="AE1541">
        <f>IF(L1541&gt;=4,2,IF(L1541&gt;=2,1,0))</f>
        <v/>
      </c>
      <c r="AF1541">
        <f>IF(L1541&gt;=5,1,0)</f>
        <v/>
      </c>
      <c r="AG1541">
        <f>AE1541+AF1541</f>
        <v/>
      </c>
      <c r="AH1541" s="15">
        <f>IF(M1541&lt;&gt;1,"",IF(OR(R1541=-9,R1541=""),"",R1541))</f>
        <v/>
      </c>
      <c r="AI1541">
        <f>IF(M1541&lt;&gt;1,"",IF(OR(Q1541=999,Q1541=""),"",Q1541))</f>
        <v/>
      </c>
    </row>
    <row r="1542">
      <c r="A1542" t="inlineStr">
        <is>
          <t>TQRMNOP108211</t>
        </is>
      </c>
      <c r="B1542" t="n">
        <v>2025</v>
      </c>
      <c r="C1542" t="n">
        <v>1</v>
      </c>
      <c r="D1542" t="n">
        <v>42</v>
      </c>
      <c r="E1542" t="inlineStr">
        <is>
          <t>N</t>
        </is>
      </c>
      <c r="F1542" t="n">
        <v>27</v>
      </c>
      <c r="G1542" t="n">
        <v>1237</v>
      </c>
      <c r="H1542" t="n">
        <v>3</v>
      </c>
      <c r="I1542" t="n">
        <v>2</v>
      </c>
      <c r="J1542" t="n">
        <v>22</v>
      </c>
      <c r="K1542" t="n">
        <v>2</v>
      </c>
      <c r="L1542" t="n">
        <v>2</v>
      </c>
      <c r="M1542" t="n">
        <v>1</v>
      </c>
      <c r="N1542" t="n">
        <v>1</v>
      </c>
      <c r="O1542" t="n">
        <v>3</v>
      </c>
      <c r="P1542" t="n">
        <v>2</v>
      </c>
      <c r="Q1542" t="n">
        <v>14</v>
      </c>
      <c r="R1542" s="15" t="n">
        <v>252000</v>
      </c>
      <c r="S1542" s="15" t="n">
        <v>0</v>
      </c>
      <c r="T1542" s="15" t="n">
        <v>252000</v>
      </c>
      <c r="U1542" s="15" t="n">
        <v>55100</v>
      </c>
      <c r="V1542">
        <f>IFERROR(VLOOKUP(D1542,Tablas_Equivalencia!$A$3:$B$8,2,FALSE),"Sin dato")</f>
        <v/>
      </c>
      <c r="W1542">
        <f>IFERROR(VLOOKUP(L1542,Tablas_Equivalencia!$D$3:$E$9,2,FALSE),"Sin dato")</f>
        <v/>
      </c>
      <c r="X1542">
        <f>IF(I1542=1,"Varón","Mujer")</f>
        <v/>
      </c>
      <c r="Y1542">
        <f>IFERROR(VLOOKUP(M1542,Tablas_Equivalencia!$G$3:$H$6,2,FALSE),"Sin dato")</f>
        <v/>
      </c>
      <c r="Z1542">
        <f>IF(J1542&lt;=24,"18-24","25-29")</f>
        <v/>
      </c>
      <c r="AA1542">
        <f>IF(M1542&lt;&gt;1,"",IF(P1542=2,1,0))</f>
        <v/>
      </c>
      <c r="AB1542">
        <f>IF(M1542&lt;&gt;1,"",IF(O1542&gt;=2,1,0))</f>
        <v/>
      </c>
      <c r="AC1542">
        <f>IF(M1542&lt;&gt;1,"",IF(OR(Q1542=999,Q1542=""),"",IF(OR(Q1542&lt;35,Q1542&gt;48),1,0)))</f>
        <v/>
      </c>
      <c r="AD1542">
        <f>IF(COUNT(AA1542:AC1542)&lt;3,"",SUM(AA1542:AC1542))</f>
        <v/>
      </c>
      <c r="AE1542">
        <f>IF(L1542&gt;=4,2,IF(L1542&gt;=2,1,0))</f>
        <v/>
      </c>
      <c r="AF1542">
        <f>IF(L1542&gt;=5,1,0)</f>
        <v/>
      </c>
      <c r="AG1542">
        <f>AE1542+AF1542</f>
        <v/>
      </c>
      <c r="AH1542" s="15">
        <f>IF(M1542&lt;&gt;1,"",IF(OR(R1542=-9,R1542=""),"",R1542))</f>
        <v/>
      </c>
      <c r="AI1542">
        <f>IF(M1542&lt;&gt;1,"",IF(OR(Q1542=999,Q1542=""),"",Q1542))</f>
        <v/>
      </c>
    </row>
    <row r="1543">
      <c r="A1543" t="inlineStr">
        <is>
          <t>TQRMNOP108216</t>
        </is>
      </c>
      <c r="B1543" t="n">
        <v>2025</v>
      </c>
      <c r="C1543" t="n">
        <v>1</v>
      </c>
      <c r="D1543" t="n">
        <v>44</v>
      </c>
      <c r="E1543" t="inlineStr">
        <is>
          <t>N</t>
        </is>
      </c>
      <c r="F1543" t="n">
        <v>93</v>
      </c>
      <c r="G1543" t="n">
        <v>1467</v>
      </c>
      <c r="H1543" t="n">
        <v>1</v>
      </c>
      <c r="I1543" t="n">
        <v>2</v>
      </c>
      <c r="J1543" t="n">
        <v>25</v>
      </c>
      <c r="K1543" t="n">
        <v>2</v>
      </c>
      <c r="L1543" t="n">
        <v>4</v>
      </c>
      <c r="M1543" t="n">
        <v>3</v>
      </c>
      <c r="R1543" s="15" t="n">
        <v>0</v>
      </c>
      <c r="S1543" s="15" t="n">
        <v>0</v>
      </c>
      <c r="T1543" s="15" t="n">
        <v>0</v>
      </c>
      <c r="U1543" s="15" t="n">
        <v>538700</v>
      </c>
      <c r="V1543">
        <f>IFERROR(VLOOKUP(D1543,Tablas_Equivalencia!$A$3:$B$8,2,FALSE),"Sin dato")</f>
        <v/>
      </c>
      <c r="W1543">
        <f>IFERROR(VLOOKUP(L1543,Tablas_Equivalencia!$D$3:$E$9,2,FALSE),"Sin dato")</f>
        <v/>
      </c>
      <c r="X1543">
        <f>IF(I1543=1,"Varón","Mujer")</f>
        <v/>
      </c>
      <c r="Y1543">
        <f>IFERROR(VLOOKUP(M1543,Tablas_Equivalencia!$G$3:$H$6,2,FALSE),"Sin dato")</f>
        <v/>
      </c>
      <c r="Z1543">
        <f>IF(J1543&lt;=24,"18-24","25-29")</f>
        <v/>
      </c>
      <c r="AA1543">
        <f>IF(M1543&lt;&gt;1,"",IF(P1543=2,1,0))</f>
        <v/>
      </c>
      <c r="AB1543">
        <f>IF(M1543&lt;&gt;1,"",IF(O1543&gt;=2,1,0))</f>
        <v/>
      </c>
      <c r="AC1543">
        <f>IF(M1543&lt;&gt;1,"",IF(OR(Q1543=999,Q1543=""),"",IF(OR(Q1543&lt;35,Q1543&gt;48),1,0)))</f>
        <v/>
      </c>
      <c r="AD1543">
        <f>IF(COUNT(AA1543:AC1543)&lt;3,"",SUM(AA1543:AC1543))</f>
        <v/>
      </c>
      <c r="AE1543">
        <f>IF(L1543&gt;=4,2,IF(L1543&gt;=2,1,0))</f>
        <v/>
      </c>
      <c r="AF1543">
        <f>IF(L1543&gt;=5,1,0)</f>
        <v/>
      </c>
      <c r="AG1543">
        <f>AE1543+AF1543</f>
        <v/>
      </c>
      <c r="AH1543" s="15">
        <f>IF(M1543&lt;&gt;1,"",IF(OR(R1543=-9,R1543=""),"",R1543))</f>
        <v/>
      </c>
      <c r="AI1543">
        <f>IF(M1543&lt;&gt;1,"",IF(OR(Q1543=999,Q1543=""),"",Q1543))</f>
        <v/>
      </c>
    </row>
    <row r="1544">
      <c r="A1544" t="inlineStr">
        <is>
          <t>TQRMNOP108218</t>
        </is>
      </c>
      <c r="B1544" t="n">
        <v>2025</v>
      </c>
      <c r="C1544" t="n">
        <v>1</v>
      </c>
      <c r="D1544" t="n">
        <v>1</v>
      </c>
      <c r="E1544" t="inlineStr">
        <is>
          <t>S</t>
        </is>
      </c>
      <c r="F1544" t="n">
        <v>33</v>
      </c>
      <c r="G1544" t="n">
        <v>946</v>
      </c>
      <c r="H1544" t="n">
        <v>3</v>
      </c>
      <c r="I1544" t="n">
        <v>1</v>
      </c>
      <c r="J1544" t="n">
        <v>25</v>
      </c>
      <c r="K1544" t="n">
        <v>1</v>
      </c>
      <c r="L1544" t="n">
        <v>5</v>
      </c>
      <c r="M1544" t="n">
        <v>3</v>
      </c>
      <c r="R1544" s="15" t="n">
        <v>0</v>
      </c>
      <c r="S1544" s="15" t="n">
        <v>0</v>
      </c>
      <c r="T1544" s="15" t="n">
        <v>0</v>
      </c>
      <c r="U1544" s="15" t="n">
        <v>192200</v>
      </c>
      <c r="V1544">
        <f>IFERROR(VLOOKUP(D1544,Tablas_Equivalencia!$A$3:$B$8,2,FALSE),"Sin dato")</f>
        <v/>
      </c>
      <c r="W1544">
        <f>IFERROR(VLOOKUP(L1544,Tablas_Equivalencia!$D$3:$E$9,2,FALSE),"Sin dato")</f>
        <v/>
      </c>
      <c r="X1544">
        <f>IF(I1544=1,"Varón","Mujer")</f>
        <v/>
      </c>
      <c r="Y1544">
        <f>IFERROR(VLOOKUP(M1544,Tablas_Equivalencia!$G$3:$H$6,2,FALSE),"Sin dato")</f>
        <v/>
      </c>
      <c r="Z1544">
        <f>IF(J1544&lt;=24,"18-24","25-29")</f>
        <v/>
      </c>
      <c r="AA1544">
        <f>IF(M1544&lt;&gt;1,"",IF(P1544=2,1,0))</f>
        <v/>
      </c>
      <c r="AB1544">
        <f>IF(M1544&lt;&gt;1,"",IF(O1544&gt;=2,1,0))</f>
        <v/>
      </c>
      <c r="AC1544">
        <f>IF(M1544&lt;&gt;1,"",IF(OR(Q1544=999,Q1544=""),"",IF(OR(Q1544&lt;35,Q1544&gt;48),1,0)))</f>
        <v/>
      </c>
      <c r="AD1544">
        <f>IF(COUNT(AA1544:AC1544)&lt;3,"",SUM(AA1544:AC1544))</f>
        <v/>
      </c>
      <c r="AE1544">
        <f>IF(L1544&gt;=4,2,IF(L1544&gt;=2,1,0))</f>
        <v/>
      </c>
      <c r="AF1544">
        <f>IF(L1544&gt;=5,1,0)</f>
        <v/>
      </c>
      <c r="AG1544">
        <f>AE1544+AF1544</f>
        <v/>
      </c>
      <c r="AH1544" s="15">
        <f>IF(M1544&lt;&gt;1,"",IF(OR(R1544=-9,R1544=""),"",R1544))</f>
        <v/>
      </c>
      <c r="AI1544">
        <f>IF(M1544&lt;&gt;1,"",IF(OR(Q1544=999,Q1544=""),"",Q1544))</f>
        <v/>
      </c>
    </row>
    <row r="1545">
      <c r="A1545" t="inlineStr">
        <is>
          <t>TQRMNOP108224</t>
        </is>
      </c>
      <c r="B1545" t="n">
        <v>2025</v>
      </c>
      <c r="C1545" t="n">
        <v>1</v>
      </c>
      <c r="D1545" t="n">
        <v>44</v>
      </c>
      <c r="E1545" t="inlineStr">
        <is>
          <t>N</t>
        </is>
      </c>
      <c r="F1545" t="n">
        <v>5</v>
      </c>
      <c r="G1545" t="n">
        <v>258</v>
      </c>
      <c r="H1545" t="n">
        <v>2</v>
      </c>
      <c r="I1545" t="n">
        <v>1</v>
      </c>
      <c r="J1545" t="n">
        <v>21</v>
      </c>
      <c r="K1545" t="n">
        <v>2</v>
      </c>
      <c r="L1545" t="n">
        <v>4</v>
      </c>
      <c r="M1545" t="n">
        <v>3</v>
      </c>
      <c r="R1545" s="15" t="n">
        <v>0</v>
      </c>
      <c r="S1545" s="15" t="n">
        <v>0</v>
      </c>
      <c r="T1545" s="15" t="n">
        <v>0</v>
      </c>
      <c r="U1545" s="15" t="n">
        <v>137500</v>
      </c>
      <c r="V1545">
        <f>IFERROR(VLOOKUP(D1545,Tablas_Equivalencia!$A$3:$B$8,2,FALSE),"Sin dato")</f>
        <v/>
      </c>
      <c r="W1545">
        <f>IFERROR(VLOOKUP(L1545,Tablas_Equivalencia!$D$3:$E$9,2,FALSE),"Sin dato")</f>
        <v/>
      </c>
      <c r="X1545">
        <f>IF(I1545=1,"Varón","Mujer")</f>
        <v/>
      </c>
      <c r="Y1545">
        <f>IFERROR(VLOOKUP(M1545,Tablas_Equivalencia!$G$3:$H$6,2,FALSE),"Sin dato")</f>
        <v/>
      </c>
      <c r="Z1545">
        <f>IF(J1545&lt;=24,"18-24","25-29")</f>
        <v/>
      </c>
      <c r="AA1545">
        <f>IF(M1545&lt;&gt;1,"",IF(P1545=2,1,0))</f>
        <v/>
      </c>
      <c r="AB1545">
        <f>IF(M1545&lt;&gt;1,"",IF(O1545&gt;=2,1,0))</f>
        <v/>
      </c>
      <c r="AC1545">
        <f>IF(M1545&lt;&gt;1,"",IF(OR(Q1545=999,Q1545=""),"",IF(OR(Q1545&lt;35,Q1545&gt;48),1,0)))</f>
        <v/>
      </c>
      <c r="AD1545">
        <f>IF(COUNT(AA1545:AC1545)&lt;3,"",SUM(AA1545:AC1545))</f>
        <v/>
      </c>
      <c r="AE1545">
        <f>IF(L1545&gt;=4,2,IF(L1545&gt;=2,1,0))</f>
        <v/>
      </c>
      <c r="AF1545">
        <f>IF(L1545&gt;=5,1,0)</f>
        <v/>
      </c>
      <c r="AG1545">
        <f>AE1545+AF1545</f>
        <v/>
      </c>
      <c r="AH1545" s="15">
        <f>IF(M1545&lt;&gt;1,"",IF(OR(R1545=-9,R1545=""),"",R1545))</f>
        <v/>
      </c>
      <c r="AI1545">
        <f>IF(M1545&lt;&gt;1,"",IF(OR(Q1545=999,Q1545=""),"",Q1545))</f>
        <v/>
      </c>
    </row>
    <row r="1546">
      <c r="A1546" t="inlineStr">
        <is>
          <t>TQRMNOP108236</t>
        </is>
      </c>
      <c r="B1546" t="n">
        <v>2025</v>
      </c>
      <c r="C1546" t="n">
        <v>1</v>
      </c>
      <c r="D1546" t="n">
        <v>1</v>
      </c>
      <c r="E1546" t="inlineStr">
        <is>
          <t>S</t>
        </is>
      </c>
      <c r="F1546" t="n">
        <v>32</v>
      </c>
      <c r="G1546" t="n">
        <v>702</v>
      </c>
      <c r="H1546" t="n">
        <v>3</v>
      </c>
      <c r="I1546" t="n">
        <v>2</v>
      </c>
      <c r="J1546" t="n">
        <v>28</v>
      </c>
      <c r="K1546" t="n">
        <v>2</v>
      </c>
      <c r="L1546" t="n">
        <v>3</v>
      </c>
      <c r="M1546" t="n">
        <v>1</v>
      </c>
      <c r="N1546" t="n">
        <v>2</v>
      </c>
      <c r="O1546" t="n">
        <v>2</v>
      </c>
      <c r="P1546" t="n">
        <v>2</v>
      </c>
      <c r="Q1546" t="n">
        <v>28</v>
      </c>
      <c r="R1546" s="15" t="n">
        <v>329000</v>
      </c>
      <c r="S1546" s="15" t="n">
        <v>0</v>
      </c>
      <c r="T1546" s="15" t="n">
        <v>329000</v>
      </c>
      <c r="U1546" s="15" t="n">
        <v>153700</v>
      </c>
      <c r="V1546">
        <f>IFERROR(VLOOKUP(D1546,Tablas_Equivalencia!$A$3:$B$8,2,FALSE),"Sin dato")</f>
        <v/>
      </c>
      <c r="W1546">
        <f>IFERROR(VLOOKUP(L1546,Tablas_Equivalencia!$D$3:$E$9,2,FALSE),"Sin dato")</f>
        <v/>
      </c>
      <c r="X1546">
        <f>IF(I1546=1,"Varón","Mujer")</f>
        <v/>
      </c>
      <c r="Y1546">
        <f>IFERROR(VLOOKUP(M1546,Tablas_Equivalencia!$G$3:$H$6,2,FALSE),"Sin dato")</f>
        <v/>
      </c>
      <c r="Z1546">
        <f>IF(J1546&lt;=24,"18-24","25-29")</f>
        <v/>
      </c>
      <c r="AA1546">
        <f>IF(M1546&lt;&gt;1,"",IF(P1546=2,1,0))</f>
        <v/>
      </c>
      <c r="AB1546">
        <f>IF(M1546&lt;&gt;1,"",IF(O1546&gt;=2,1,0))</f>
        <v/>
      </c>
      <c r="AC1546">
        <f>IF(M1546&lt;&gt;1,"",IF(OR(Q1546=999,Q1546=""),"",IF(OR(Q1546&lt;35,Q1546&gt;48),1,0)))</f>
        <v/>
      </c>
      <c r="AD1546">
        <f>IF(COUNT(AA1546:AC1546)&lt;3,"",SUM(AA1546:AC1546))</f>
        <v/>
      </c>
      <c r="AE1546">
        <f>IF(L1546&gt;=4,2,IF(L1546&gt;=2,1,0))</f>
        <v/>
      </c>
      <c r="AF1546">
        <f>IF(L1546&gt;=5,1,0)</f>
        <v/>
      </c>
      <c r="AG1546">
        <f>AE1546+AF1546</f>
        <v/>
      </c>
      <c r="AH1546" s="15">
        <f>IF(M1546&lt;&gt;1,"",IF(OR(R1546=-9,R1546=""),"",R1546))</f>
        <v/>
      </c>
      <c r="AI1546">
        <f>IF(M1546&lt;&gt;1,"",IF(OR(Q1546=999,Q1546=""),"",Q1546))</f>
        <v/>
      </c>
    </row>
    <row r="1547">
      <c r="A1547" t="inlineStr">
        <is>
          <t>TQRMNOP108238</t>
        </is>
      </c>
      <c r="B1547" t="n">
        <v>2025</v>
      </c>
      <c r="C1547" t="n">
        <v>1</v>
      </c>
      <c r="D1547" t="n">
        <v>1</v>
      </c>
      <c r="E1547" t="inlineStr">
        <is>
          <t>S</t>
        </is>
      </c>
      <c r="F1547" t="n">
        <v>33</v>
      </c>
      <c r="G1547" t="n">
        <v>870</v>
      </c>
      <c r="H1547" t="n">
        <v>3</v>
      </c>
      <c r="I1547" t="n">
        <v>1</v>
      </c>
      <c r="J1547" t="n">
        <v>25</v>
      </c>
      <c r="K1547" t="n">
        <v>2</v>
      </c>
      <c r="L1547" t="n">
        <v>6</v>
      </c>
      <c r="M1547" t="n">
        <v>1</v>
      </c>
      <c r="N1547" t="n">
        <v>3</v>
      </c>
      <c r="O1547" t="n">
        <v>1</v>
      </c>
      <c r="P1547" t="n">
        <v>1</v>
      </c>
      <c r="Q1547" t="n">
        <v>35</v>
      </c>
      <c r="R1547" s="15" t="n">
        <v>1149000</v>
      </c>
      <c r="S1547" s="15" t="n">
        <v>0</v>
      </c>
      <c r="T1547" s="15" t="n">
        <v>1149000</v>
      </c>
      <c r="U1547" s="15" t="n">
        <v>118600</v>
      </c>
      <c r="V1547">
        <f>IFERROR(VLOOKUP(D1547,Tablas_Equivalencia!$A$3:$B$8,2,FALSE),"Sin dato")</f>
        <v/>
      </c>
      <c r="W1547">
        <f>IFERROR(VLOOKUP(L1547,Tablas_Equivalencia!$D$3:$E$9,2,FALSE),"Sin dato")</f>
        <v/>
      </c>
      <c r="X1547">
        <f>IF(I1547=1,"Varón","Mujer")</f>
        <v/>
      </c>
      <c r="Y1547">
        <f>IFERROR(VLOOKUP(M1547,Tablas_Equivalencia!$G$3:$H$6,2,FALSE),"Sin dato")</f>
        <v/>
      </c>
      <c r="Z1547">
        <f>IF(J1547&lt;=24,"18-24","25-29")</f>
        <v/>
      </c>
      <c r="AA1547">
        <f>IF(M1547&lt;&gt;1,"",IF(P1547=2,1,0))</f>
        <v/>
      </c>
      <c r="AB1547">
        <f>IF(M1547&lt;&gt;1,"",IF(O1547&gt;=2,1,0))</f>
        <v/>
      </c>
      <c r="AC1547">
        <f>IF(M1547&lt;&gt;1,"",IF(OR(Q1547=999,Q1547=""),"",IF(OR(Q1547&lt;35,Q1547&gt;48),1,0)))</f>
        <v/>
      </c>
      <c r="AD1547">
        <f>IF(COUNT(AA1547:AC1547)&lt;3,"",SUM(AA1547:AC1547))</f>
        <v/>
      </c>
      <c r="AE1547">
        <f>IF(L1547&gt;=4,2,IF(L1547&gt;=2,1,0))</f>
        <v/>
      </c>
      <c r="AF1547">
        <f>IF(L1547&gt;=5,1,0)</f>
        <v/>
      </c>
      <c r="AG1547">
        <f>AE1547+AF1547</f>
        <v/>
      </c>
      <c r="AH1547" s="15">
        <f>IF(M1547&lt;&gt;1,"",IF(OR(R1547=-9,R1547=""),"",R1547))</f>
        <v/>
      </c>
      <c r="AI1547">
        <f>IF(M1547&lt;&gt;1,"",IF(OR(Q1547=999,Q1547=""),"",Q1547))</f>
        <v/>
      </c>
    </row>
    <row r="1548">
      <c r="A1548" t="inlineStr">
        <is>
          <t>TQRMNOP108241</t>
        </is>
      </c>
      <c r="B1548" t="n">
        <v>2025</v>
      </c>
      <c r="C1548" t="n">
        <v>1</v>
      </c>
      <c r="D1548" t="n">
        <v>1</v>
      </c>
      <c r="E1548" t="inlineStr">
        <is>
          <t>S</t>
        </is>
      </c>
      <c r="F1548" t="n">
        <v>32</v>
      </c>
      <c r="G1548" t="n">
        <v>1015</v>
      </c>
      <c r="H1548" t="n">
        <v>3</v>
      </c>
      <c r="I1548" t="n">
        <v>2</v>
      </c>
      <c r="J1548" t="n">
        <v>23</v>
      </c>
      <c r="K1548" t="n">
        <v>1</v>
      </c>
      <c r="L1548" t="n">
        <v>5</v>
      </c>
      <c r="M1548" t="n">
        <v>3</v>
      </c>
      <c r="R1548" s="15" t="n">
        <v>0</v>
      </c>
      <c r="S1548" s="15" t="n">
        <v>0</v>
      </c>
      <c r="T1548" s="15" t="n">
        <v>0</v>
      </c>
      <c r="U1548" s="15" t="n">
        <v>126100</v>
      </c>
      <c r="V1548">
        <f>IFERROR(VLOOKUP(D1548,Tablas_Equivalencia!$A$3:$B$8,2,FALSE),"Sin dato")</f>
        <v/>
      </c>
      <c r="W1548">
        <f>IFERROR(VLOOKUP(L1548,Tablas_Equivalencia!$D$3:$E$9,2,FALSE),"Sin dato")</f>
        <v/>
      </c>
      <c r="X1548">
        <f>IF(I1548=1,"Varón","Mujer")</f>
        <v/>
      </c>
      <c r="Y1548">
        <f>IFERROR(VLOOKUP(M1548,Tablas_Equivalencia!$G$3:$H$6,2,FALSE),"Sin dato")</f>
        <v/>
      </c>
      <c r="Z1548">
        <f>IF(J1548&lt;=24,"18-24","25-29")</f>
        <v/>
      </c>
      <c r="AA1548">
        <f>IF(M1548&lt;&gt;1,"",IF(P1548=2,1,0))</f>
        <v/>
      </c>
      <c r="AB1548">
        <f>IF(M1548&lt;&gt;1,"",IF(O1548&gt;=2,1,0))</f>
        <v/>
      </c>
      <c r="AC1548">
        <f>IF(M1548&lt;&gt;1,"",IF(OR(Q1548=999,Q1548=""),"",IF(OR(Q1548&lt;35,Q1548&gt;48),1,0)))</f>
        <v/>
      </c>
      <c r="AD1548">
        <f>IF(COUNT(AA1548:AC1548)&lt;3,"",SUM(AA1548:AC1548))</f>
        <v/>
      </c>
      <c r="AE1548">
        <f>IF(L1548&gt;=4,2,IF(L1548&gt;=2,1,0))</f>
        <v/>
      </c>
      <c r="AF1548">
        <f>IF(L1548&gt;=5,1,0)</f>
        <v/>
      </c>
      <c r="AG1548">
        <f>AE1548+AF1548</f>
        <v/>
      </c>
      <c r="AH1548" s="15">
        <f>IF(M1548&lt;&gt;1,"",IF(OR(R1548=-9,R1548=""),"",R1548))</f>
        <v/>
      </c>
      <c r="AI1548">
        <f>IF(M1548&lt;&gt;1,"",IF(OR(Q1548=999,Q1548=""),"",Q1548))</f>
        <v/>
      </c>
    </row>
    <row r="1549">
      <c r="A1549" t="inlineStr">
        <is>
          <t>TQRMNOP108247</t>
        </is>
      </c>
      <c r="B1549" t="n">
        <v>2025</v>
      </c>
      <c r="C1549" t="n">
        <v>1</v>
      </c>
      <c r="D1549" t="n">
        <v>1</v>
      </c>
      <c r="E1549" t="inlineStr">
        <is>
          <t>S</t>
        </is>
      </c>
      <c r="F1549" t="n">
        <v>33</v>
      </c>
      <c r="G1549" t="n">
        <v>1419</v>
      </c>
      <c r="H1549" t="n">
        <v>1</v>
      </c>
      <c r="I1549" t="n">
        <v>2</v>
      </c>
      <c r="J1549" t="n">
        <v>29</v>
      </c>
      <c r="K1549" t="n">
        <v>1</v>
      </c>
      <c r="L1549" t="n">
        <v>5</v>
      </c>
      <c r="M1549" t="n">
        <v>2</v>
      </c>
      <c r="R1549" s="15" t="n">
        <v>0</v>
      </c>
      <c r="S1549" s="15" t="n">
        <v>0</v>
      </c>
      <c r="T1549" s="15" t="n">
        <v>0</v>
      </c>
      <c r="U1549" s="15" t="n">
        <v>121700</v>
      </c>
      <c r="V1549">
        <f>IFERROR(VLOOKUP(D1549,Tablas_Equivalencia!$A$3:$B$8,2,FALSE),"Sin dato")</f>
        <v/>
      </c>
      <c r="W1549">
        <f>IFERROR(VLOOKUP(L1549,Tablas_Equivalencia!$D$3:$E$9,2,FALSE),"Sin dato")</f>
        <v/>
      </c>
      <c r="X1549">
        <f>IF(I1549=1,"Varón","Mujer")</f>
        <v/>
      </c>
      <c r="Y1549">
        <f>IFERROR(VLOOKUP(M1549,Tablas_Equivalencia!$G$3:$H$6,2,FALSE),"Sin dato")</f>
        <v/>
      </c>
      <c r="Z1549">
        <f>IF(J1549&lt;=24,"18-24","25-29")</f>
        <v/>
      </c>
      <c r="AA1549">
        <f>IF(M1549&lt;&gt;1,"",IF(P1549=2,1,0))</f>
        <v/>
      </c>
      <c r="AB1549">
        <f>IF(M1549&lt;&gt;1,"",IF(O1549&gt;=2,1,0))</f>
        <v/>
      </c>
      <c r="AC1549">
        <f>IF(M1549&lt;&gt;1,"",IF(OR(Q1549=999,Q1549=""),"",IF(OR(Q1549&lt;35,Q1549&gt;48),1,0)))</f>
        <v/>
      </c>
      <c r="AD1549">
        <f>IF(COUNT(AA1549:AC1549)&lt;3,"",SUM(AA1549:AC1549))</f>
        <v/>
      </c>
      <c r="AE1549">
        <f>IF(L1549&gt;=4,2,IF(L1549&gt;=2,1,0))</f>
        <v/>
      </c>
      <c r="AF1549">
        <f>IF(L1549&gt;=5,1,0)</f>
        <v/>
      </c>
      <c r="AG1549">
        <f>AE1549+AF1549</f>
        <v/>
      </c>
      <c r="AH1549" s="15">
        <f>IF(M1549&lt;&gt;1,"",IF(OR(R1549=-9,R1549=""),"",R1549))</f>
        <v/>
      </c>
      <c r="AI1549">
        <f>IF(M1549&lt;&gt;1,"",IF(OR(Q1549=999,Q1549=""),"",Q1549))</f>
        <v/>
      </c>
    </row>
    <row r="1550">
      <c r="A1550" t="inlineStr">
        <is>
          <t>TQRMNOP108252</t>
        </is>
      </c>
      <c r="B1550" t="n">
        <v>2025</v>
      </c>
      <c r="C1550" t="n">
        <v>1</v>
      </c>
      <c r="D1550" t="n">
        <v>44</v>
      </c>
      <c r="E1550" t="inlineStr">
        <is>
          <t>S</t>
        </is>
      </c>
      <c r="F1550" t="n">
        <v>13</v>
      </c>
      <c r="G1550" t="n">
        <v>1763</v>
      </c>
      <c r="H1550" t="n">
        <v>2</v>
      </c>
      <c r="I1550" t="n">
        <v>2</v>
      </c>
      <c r="J1550" t="n">
        <v>25</v>
      </c>
      <c r="K1550" t="n">
        <v>2</v>
      </c>
      <c r="L1550" t="n">
        <v>4</v>
      </c>
      <c r="M1550" t="n">
        <v>3</v>
      </c>
      <c r="R1550" s="15" t="n">
        <v>0</v>
      </c>
      <c r="S1550" s="15" t="n">
        <v>0</v>
      </c>
      <c r="T1550" s="15" t="n">
        <v>0</v>
      </c>
      <c r="U1550" s="15" t="n">
        <v>631900</v>
      </c>
      <c r="V1550">
        <f>IFERROR(VLOOKUP(D1550,Tablas_Equivalencia!$A$3:$B$8,2,FALSE),"Sin dato")</f>
        <v/>
      </c>
      <c r="W1550">
        <f>IFERROR(VLOOKUP(L1550,Tablas_Equivalencia!$D$3:$E$9,2,FALSE),"Sin dato")</f>
        <v/>
      </c>
      <c r="X1550">
        <f>IF(I1550=1,"Varón","Mujer")</f>
        <v/>
      </c>
      <c r="Y1550">
        <f>IFERROR(VLOOKUP(M1550,Tablas_Equivalencia!$G$3:$H$6,2,FALSE),"Sin dato")</f>
        <v/>
      </c>
      <c r="Z1550">
        <f>IF(J1550&lt;=24,"18-24","25-29")</f>
        <v/>
      </c>
      <c r="AA1550">
        <f>IF(M1550&lt;&gt;1,"",IF(P1550=2,1,0))</f>
        <v/>
      </c>
      <c r="AB1550">
        <f>IF(M1550&lt;&gt;1,"",IF(O1550&gt;=2,1,0))</f>
        <v/>
      </c>
      <c r="AC1550">
        <f>IF(M1550&lt;&gt;1,"",IF(OR(Q1550=999,Q1550=""),"",IF(OR(Q1550&lt;35,Q1550&gt;48),1,0)))</f>
        <v/>
      </c>
      <c r="AD1550">
        <f>IF(COUNT(AA1550:AC1550)&lt;3,"",SUM(AA1550:AC1550))</f>
        <v/>
      </c>
      <c r="AE1550">
        <f>IF(L1550&gt;=4,2,IF(L1550&gt;=2,1,0))</f>
        <v/>
      </c>
      <c r="AF1550">
        <f>IF(L1550&gt;=5,1,0)</f>
        <v/>
      </c>
      <c r="AG1550">
        <f>AE1550+AF1550</f>
        <v/>
      </c>
      <c r="AH1550" s="15">
        <f>IF(M1550&lt;&gt;1,"",IF(OR(R1550=-9,R1550=""),"",R1550))</f>
        <v/>
      </c>
      <c r="AI1550">
        <f>IF(M1550&lt;&gt;1,"",IF(OR(Q1550=999,Q1550=""),"",Q1550))</f>
        <v/>
      </c>
    </row>
    <row r="1551">
      <c r="A1551" t="inlineStr">
        <is>
          <t>TQRMNOP108255</t>
        </is>
      </c>
      <c r="B1551" t="n">
        <v>2025</v>
      </c>
      <c r="C1551" t="n">
        <v>1</v>
      </c>
      <c r="D1551" t="n">
        <v>40</v>
      </c>
      <c r="E1551" t="inlineStr">
        <is>
          <t>N</t>
        </is>
      </c>
      <c r="F1551" t="n">
        <v>9</v>
      </c>
      <c r="G1551" t="n">
        <v>1635</v>
      </c>
      <c r="H1551" t="n">
        <v>1</v>
      </c>
      <c r="I1551" t="n">
        <v>2</v>
      </c>
      <c r="J1551" t="n">
        <v>27</v>
      </c>
      <c r="K1551" t="n">
        <v>2</v>
      </c>
      <c r="L1551" t="n">
        <v>3</v>
      </c>
      <c r="M1551" t="n">
        <v>1</v>
      </c>
      <c r="N1551" t="n">
        <v>3</v>
      </c>
      <c r="O1551" t="n">
        <v>1</v>
      </c>
      <c r="P1551" t="n">
        <v>2</v>
      </c>
      <c r="Q1551" t="n">
        <v>9</v>
      </c>
      <c r="R1551" s="15" t="n">
        <v>221000</v>
      </c>
      <c r="S1551" s="15" t="n">
        <v>0</v>
      </c>
      <c r="T1551" s="15" t="n">
        <v>221000</v>
      </c>
      <c r="U1551" s="15" t="n">
        <v>66000</v>
      </c>
      <c r="V1551">
        <f>IFERROR(VLOOKUP(D1551,Tablas_Equivalencia!$A$3:$B$8,2,FALSE),"Sin dato")</f>
        <v/>
      </c>
      <c r="W1551">
        <f>IFERROR(VLOOKUP(L1551,Tablas_Equivalencia!$D$3:$E$9,2,FALSE),"Sin dato")</f>
        <v/>
      </c>
      <c r="X1551">
        <f>IF(I1551=1,"Varón","Mujer")</f>
        <v/>
      </c>
      <c r="Y1551">
        <f>IFERROR(VLOOKUP(M1551,Tablas_Equivalencia!$G$3:$H$6,2,FALSE),"Sin dato")</f>
        <v/>
      </c>
      <c r="Z1551">
        <f>IF(J1551&lt;=24,"18-24","25-29")</f>
        <v/>
      </c>
      <c r="AA1551">
        <f>IF(M1551&lt;&gt;1,"",IF(P1551=2,1,0))</f>
        <v/>
      </c>
      <c r="AB1551">
        <f>IF(M1551&lt;&gt;1,"",IF(O1551&gt;=2,1,0))</f>
        <v/>
      </c>
      <c r="AC1551">
        <f>IF(M1551&lt;&gt;1,"",IF(OR(Q1551=999,Q1551=""),"",IF(OR(Q1551&lt;35,Q1551&gt;48),1,0)))</f>
        <v/>
      </c>
      <c r="AD1551">
        <f>IF(COUNT(AA1551:AC1551)&lt;3,"",SUM(AA1551:AC1551))</f>
        <v/>
      </c>
      <c r="AE1551">
        <f>IF(L1551&gt;=4,2,IF(L1551&gt;=2,1,0))</f>
        <v/>
      </c>
      <c r="AF1551">
        <f>IF(L1551&gt;=5,1,0)</f>
        <v/>
      </c>
      <c r="AG1551">
        <f>AE1551+AF1551</f>
        <v/>
      </c>
      <c r="AH1551" s="15">
        <f>IF(M1551&lt;&gt;1,"",IF(OR(R1551=-9,R1551=""),"",R1551))</f>
        <v/>
      </c>
      <c r="AI1551">
        <f>IF(M1551&lt;&gt;1,"",IF(OR(Q1551=999,Q1551=""),"",Q1551))</f>
        <v/>
      </c>
    </row>
    <row r="1552">
      <c r="A1552" t="inlineStr">
        <is>
          <t>TQRMNOP108274</t>
        </is>
      </c>
      <c r="B1552" t="n">
        <v>2025</v>
      </c>
      <c r="C1552" t="n">
        <v>1</v>
      </c>
      <c r="D1552" t="n">
        <v>42</v>
      </c>
      <c r="E1552" t="inlineStr">
        <is>
          <t>N</t>
        </is>
      </c>
      <c r="F1552" t="n">
        <v>27</v>
      </c>
      <c r="G1552" t="n">
        <v>1109</v>
      </c>
      <c r="H1552" t="n">
        <v>3</v>
      </c>
      <c r="I1552" t="n">
        <v>1</v>
      </c>
      <c r="J1552" t="n">
        <v>18</v>
      </c>
      <c r="K1552" t="n">
        <v>2</v>
      </c>
      <c r="L1552" t="n">
        <v>3</v>
      </c>
      <c r="M1552" t="n">
        <v>1</v>
      </c>
      <c r="N1552" t="n">
        <v>3</v>
      </c>
      <c r="O1552" t="n">
        <v>3</v>
      </c>
      <c r="P1552" t="n">
        <v>2</v>
      </c>
      <c r="Q1552" t="n">
        <v>31</v>
      </c>
      <c r="R1552" s="15" t="n">
        <v>535000</v>
      </c>
      <c r="S1552" s="15" t="n">
        <v>0</v>
      </c>
      <c r="T1552" s="15" t="n">
        <v>535000</v>
      </c>
      <c r="U1552" s="15" t="n">
        <v>270000</v>
      </c>
      <c r="V1552">
        <f>IFERROR(VLOOKUP(D1552,Tablas_Equivalencia!$A$3:$B$8,2,FALSE),"Sin dato")</f>
        <v/>
      </c>
      <c r="W1552">
        <f>IFERROR(VLOOKUP(L1552,Tablas_Equivalencia!$D$3:$E$9,2,FALSE),"Sin dato")</f>
        <v/>
      </c>
      <c r="X1552">
        <f>IF(I1552=1,"Varón","Mujer")</f>
        <v/>
      </c>
      <c r="Y1552">
        <f>IFERROR(VLOOKUP(M1552,Tablas_Equivalencia!$G$3:$H$6,2,FALSE),"Sin dato")</f>
        <v/>
      </c>
      <c r="Z1552">
        <f>IF(J1552&lt;=24,"18-24","25-29")</f>
        <v/>
      </c>
      <c r="AA1552">
        <f>IF(M1552&lt;&gt;1,"",IF(P1552=2,1,0))</f>
        <v/>
      </c>
      <c r="AB1552">
        <f>IF(M1552&lt;&gt;1,"",IF(O1552&gt;=2,1,0))</f>
        <v/>
      </c>
      <c r="AC1552">
        <f>IF(M1552&lt;&gt;1,"",IF(OR(Q1552=999,Q1552=""),"",IF(OR(Q1552&lt;35,Q1552&gt;48),1,0)))</f>
        <v/>
      </c>
      <c r="AD1552">
        <f>IF(COUNT(AA1552:AC1552)&lt;3,"",SUM(AA1552:AC1552))</f>
        <v/>
      </c>
      <c r="AE1552">
        <f>IF(L1552&gt;=4,2,IF(L1552&gt;=2,1,0))</f>
        <v/>
      </c>
      <c r="AF1552">
        <f>IF(L1552&gt;=5,1,0)</f>
        <v/>
      </c>
      <c r="AG1552">
        <f>AE1552+AF1552</f>
        <v/>
      </c>
      <c r="AH1552" s="15">
        <f>IF(M1552&lt;&gt;1,"",IF(OR(R1552=-9,R1552=""),"",R1552))</f>
        <v/>
      </c>
      <c r="AI1552">
        <f>IF(M1552&lt;&gt;1,"",IF(OR(Q1552=999,Q1552=""),"",Q1552))</f>
        <v/>
      </c>
    </row>
    <row r="1553">
      <c r="A1553" t="inlineStr">
        <is>
          <t>TQRMNOP108276</t>
        </is>
      </c>
      <c r="B1553" t="n">
        <v>2025</v>
      </c>
      <c r="C1553" t="n">
        <v>1</v>
      </c>
      <c r="D1553" t="n">
        <v>43</v>
      </c>
      <c r="E1553" t="inlineStr">
        <is>
          <t>S</t>
        </is>
      </c>
      <c r="F1553" t="n">
        <v>36</v>
      </c>
      <c r="G1553" t="n">
        <v>1285</v>
      </c>
      <c r="H1553" t="n">
        <v>1</v>
      </c>
      <c r="I1553" t="n">
        <v>1</v>
      </c>
      <c r="J1553" t="n">
        <v>26</v>
      </c>
      <c r="K1553" t="n">
        <v>2</v>
      </c>
      <c r="L1553" t="n">
        <v>3</v>
      </c>
      <c r="M1553" t="n">
        <v>3</v>
      </c>
      <c r="R1553" s="15" t="n">
        <v>0</v>
      </c>
      <c r="S1553" s="15" t="n">
        <v>0</v>
      </c>
      <c r="T1553" s="15" t="n">
        <v>0</v>
      </c>
      <c r="U1553" s="15" t="n">
        <v>113900</v>
      </c>
      <c r="V1553">
        <f>IFERROR(VLOOKUP(D1553,Tablas_Equivalencia!$A$3:$B$8,2,FALSE),"Sin dato")</f>
        <v/>
      </c>
      <c r="W1553">
        <f>IFERROR(VLOOKUP(L1553,Tablas_Equivalencia!$D$3:$E$9,2,FALSE),"Sin dato")</f>
        <v/>
      </c>
      <c r="X1553">
        <f>IF(I1553=1,"Varón","Mujer")</f>
        <v/>
      </c>
      <c r="Y1553">
        <f>IFERROR(VLOOKUP(M1553,Tablas_Equivalencia!$G$3:$H$6,2,FALSE),"Sin dato")</f>
        <v/>
      </c>
      <c r="Z1553">
        <f>IF(J1553&lt;=24,"18-24","25-29")</f>
        <v/>
      </c>
      <c r="AA1553">
        <f>IF(M1553&lt;&gt;1,"",IF(P1553=2,1,0))</f>
        <v/>
      </c>
      <c r="AB1553">
        <f>IF(M1553&lt;&gt;1,"",IF(O1553&gt;=2,1,0))</f>
        <v/>
      </c>
      <c r="AC1553">
        <f>IF(M1553&lt;&gt;1,"",IF(OR(Q1553=999,Q1553=""),"",IF(OR(Q1553&lt;35,Q1553&gt;48),1,0)))</f>
        <v/>
      </c>
      <c r="AD1553">
        <f>IF(COUNT(AA1553:AC1553)&lt;3,"",SUM(AA1553:AC1553))</f>
        <v/>
      </c>
      <c r="AE1553">
        <f>IF(L1553&gt;=4,2,IF(L1553&gt;=2,1,0))</f>
        <v/>
      </c>
      <c r="AF1553">
        <f>IF(L1553&gt;=5,1,0)</f>
        <v/>
      </c>
      <c r="AG1553">
        <f>AE1553+AF1553</f>
        <v/>
      </c>
      <c r="AH1553" s="15">
        <f>IF(M1553&lt;&gt;1,"",IF(OR(R1553=-9,R1553=""),"",R1553))</f>
        <v/>
      </c>
      <c r="AI1553">
        <f>IF(M1553&lt;&gt;1,"",IF(OR(Q1553=999,Q1553=""),"",Q1553))</f>
        <v/>
      </c>
    </row>
    <row r="1554">
      <c r="A1554" t="inlineStr">
        <is>
          <t>TQRMNOP108282</t>
        </is>
      </c>
      <c r="B1554" t="n">
        <v>2025</v>
      </c>
      <c r="C1554" t="n">
        <v>1</v>
      </c>
      <c r="D1554" t="n">
        <v>40</v>
      </c>
      <c r="E1554" t="inlineStr">
        <is>
          <t>S</t>
        </is>
      </c>
      <c r="F1554" t="n">
        <v>7</v>
      </c>
      <c r="G1554" t="n">
        <v>776</v>
      </c>
      <c r="H1554" t="n">
        <v>3</v>
      </c>
      <c r="I1554" t="n">
        <v>2</v>
      </c>
      <c r="J1554" t="n">
        <v>20</v>
      </c>
      <c r="K1554" t="n">
        <v>2</v>
      </c>
      <c r="L1554" t="n">
        <v>6</v>
      </c>
      <c r="M1554" t="n">
        <v>1</v>
      </c>
      <c r="N1554" t="n">
        <v>1</v>
      </c>
      <c r="O1554" t="n">
        <v>2</v>
      </c>
      <c r="P1554" t="n">
        <v>2</v>
      </c>
      <c r="Q1554" t="n">
        <v>39</v>
      </c>
      <c r="R1554" s="15" t="n">
        <v>507000</v>
      </c>
      <c r="S1554" s="15" t="n">
        <v>0</v>
      </c>
      <c r="T1554" s="15" t="n">
        <v>507000</v>
      </c>
      <c r="U1554" s="15" t="n">
        <v>340200</v>
      </c>
      <c r="V1554">
        <f>IFERROR(VLOOKUP(D1554,Tablas_Equivalencia!$A$3:$B$8,2,FALSE),"Sin dato")</f>
        <v/>
      </c>
      <c r="W1554">
        <f>IFERROR(VLOOKUP(L1554,Tablas_Equivalencia!$D$3:$E$9,2,FALSE),"Sin dato")</f>
        <v/>
      </c>
      <c r="X1554">
        <f>IF(I1554=1,"Varón","Mujer")</f>
        <v/>
      </c>
      <c r="Y1554">
        <f>IFERROR(VLOOKUP(M1554,Tablas_Equivalencia!$G$3:$H$6,2,FALSE),"Sin dato")</f>
        <v/>
      </c>
      <c r="Z1554">
        <f>IF(J1554&lt;=24,"18-24","25-29")</f>
        <v/>
      </c>
      <c r="AA1554">
        <f>IF(M1554&lt;&gt;1,"",IF(P1554=2,1,0))</f>
        <v/>
      </c>
      <c r="AB1554">
        <f>IF(M1554&lt;&gt;1,"",IF(O1554&gt;=2,1,0))</f>
        <v/>
      </c>
      <c r="AC1554">
        <f>IF(M1554&lt;&gt;1,"",IF(OR(Q1554=999,Q1554=""),"",IF(OR(Q1554&lt;35,Q1554&gt;48),1,0)))</f>
        <v/>
      </c>
      <c r="AD1554">
        <f>IF(COUNT(AA1554:AC1554)&lt;3,"",SUM(AA1554:AC1554))</f>
        <v/>
      </c>
      <c r="AE1554">
        <f>IF(L1554&gt;=4,2,IF(L1554&gt;=2,1,0))</f>
        <v/>
      </c>
      <c r="AF1554">
        <f>IF(L1554&gt;=5,1,0)</f>
        <v/>
      </c>
      <c r="AG1554">
        <f>AE1554+AF1554</f>
        <v/>
      </c>
      <c r="AH1554" s="15">
        <f>IF(M1554&lt;&gt;1,"",IF(OR(R1554=-9,R1554=""),"",R1554))</f>
        <v/>
      </c>
      <c r="AI1554">
        <f>IF(M1554&lt;&gt;1,"",IF(OR(Q1554=999,Q1554=""),"",Q1554))</f>
        <v/>
      </c>
    </row>
    <row r="1555">
      <c r="A1555" t="inlineStr">
        <is>
          <t>TQRMNOP108287</t>
        </is>
      </c>
      <c r="B1555" t="n">
        <v>2025</v>
      </c>
      <c r="C1555" t="n">
        <v>1</v>
      </c>
      <c r="D1555" t="n">
        <v>1</v>
      </c>
      <c r="E1555" t="inlineStr">
        <is>
          <t>S</t>
        </is>
      </c>
      <c r="F1555" t="n">
        <v>32</v>
      </c>
      <c r="G1555" t="n">
        <v>1372</v>
      </c>
      <c r="H1555" t="n">
        <v>2</v>
      </c>
      <c r="I1555" t="n">
        <v>1</v>
      </c>
      <c r="J1555" t="n">
        <v>28</v>
      </c>
      <c r="K1555" t="n">
        <v>2</v>
      </c>
      <c r="L1555" t="n">
        <v>4</v>
      </c>
      <c r="M1555" t="n">
        <v>1</v>
      </c>
      <c r="N1555" t="n">
        <v>3</v>
      </c>
      <c r="O1555" t="n">
        <v>2</v>
      </c>
      <c r="P1555" t="n">
        <v>2</v>
      </c>
      <c r="Q1555" t="n">
        <v>31</v>
      </c>
      <c r="R1555" s="15" t="n">
        <v>684000</v>
      </c>
      <c r="S1555" s="15" t="n">
        <v>0</v>
      </c>
      <c r="T1555" s="15" t="n">
        <v>684000</v>
      </c>
      <c r="U1555" s="15" t="n">
        <v>239800</v>
      </c>
      <c r="V1555">
        <f>IFERROR(VLOOKUP(D1555,Tablas_Equivalencia!$A$3:$B$8,2,FALSE),"Sin dato")</f>
        <v/>
      </c>
      <c r="W1555">
        <f>IFERROR(VLOOKUP(L1555,Tablas_Equivalencia!$D$3:$E$9,2,FALSE),"Sin dato")</f>
        <v/>
      </c>
      <c r="X1555">
        <f>IF(I1555=1,"Varón","Mujer")</f>
        <v/>
      </c>
      <c r="Y1555">
        <f>IFERROR(VLOOKUP(M1555,Tablas_Equivalencia!$G$3:$H$6,2,FALSE),"Sin dato")</f>
        <v/>
      </c>
      <c r="Z1555">
        <f>IF(J1555&lt;=24,"18-24","25-29")</f>
        <v/>
      </c>
      <c r="AA1555">
        <f>IF(M1555&lt;&gt;1,"",IF(P1555=2,1,0))</f>
        <v/>
      </c>
      <c r="AB1555">
        <f>IF(M1555&lt;&gt;1,"",IF(O1555&gt;=2,1,0))</f>
        <v/>
      </c>
      <c r="AC1555">
        <f>IF(M1555&lt;&gt;1,"",IF(OR(Q1555=999,Q1555=""),"",IF(OR(Q1555&lt;35,Q1555&gt;48),1,0)))</f>
        <v/>
      </c>
      <c r="AD1555">
        <f>IF(COUNT(AA1555:AC1555)&lt;3,"",SUM(AA1555:AC1555))</f>
        <v/>
      </c>
      <c r="AE1555">
        <f>IF(L1555&gt;=4,2,IF(L1555&gt;=2,1,0))</f>
        <v/>
      </c>
      <c r="AF1555">
        <f>IF(L1555&gt;=5,1,0)</f>
        <v/>
      </c>
      <c r="AG1555">
        <f>AE1555+AF1555</f>
        <v/>
      </c>
      <c r="AH1555" s="15">
        <f>IF(M1555&lt;&gt;1,"",IF(OR(R1555=-9,R1555=""),"",R1555))</f>
        <v/>
      </c>
      <c r="AI1555">
        <f>IF(M1555&lt;&gt;1,"",IF(OR(Q1555=999,Q1555=""),"",Q1555))</f>
        <v/>
      </c>
    </row>
    <row r="1556">
      <c r="A1556" t="inlineStr">
        <is>
          <t>TQRMNOP108296</t>
        </is>
      </c>
      <c r="B1556" t="n">
        <v>2025</v>
      </c>
      <c r="C1556" t="n">
        <v>1</v>
      </c>
      <c r="D1556" t="n">
        <v>1</v>
      </c>
      <c r="E1556" t="inlineStr">
        <is>
          <t>S</t>
        </is>
      </c>
      <c r="F1556" t="n">
        <v>33</v>
      </c>
      <c r="G1556" t="n">
        <v>819</v>
      </c>
      <c r="H1556" t="n">
        <v>3</v>
      </c>
      <c r="I1556" t="n">
        <v>2</v>
      </c>
      <c r="J1556" t="n">
        <v>23</v>
      </c>
      <c r="K1556" t="n">
        <v>2</v>
      </c>
      <c r="L1556" t="n">
        <v>2</v>
      </c>
      <c r="M1556" t="n">
        <v>1</v>
      </c>
      <c r="N1556" t="n">
        <v>2</v>
      </c>
      <c r="O1556" t="n">
        <v>2</v>
      </c>
      <c r="P1556" t="n">
        <v>2</v>
      </c>
      <c r="Q1556" t="n">
        <v>3</v>
      </c>
      <c r="R1556" s="15" t="n">
        <v>-9</v>
      </c>
      <c r="S1556" s="15" t="n">
        <v>0</v>
      </c>
      <c r="T1556" s="15" t="n">
        <v>0</v>
      </c>
      <c r="U1556" s="15" t="n">
        <v>136200</v>
      </c>
      <c r="V1556">
        <f>IFERROR(VLOOKUP(D1556,Tablas_Equivalencia!$A$3:$B$8,2,FALSE),"Sin dato")</f>
        <v/>
      </c>
      <c r="W1556">
        <f>IFERROR(VLOOKUP(L1556,Tablas_Equivalencia!$D$3:$E$9,2,FALSE),"Sin dato")</f>
        <v/>
      </c>
      <c r="X1556">
        <f>IF(I1556=1,"Varón","Mujer")</f>
        <v/>
      </c>
      <c r="Y1556">
        <f>IFERROR(VLOOKUP(M1556,Tablas_Equivalencia!$G$3:$H$6,2,FALSE),"Sin dato")</f>
        <v/>
      </c>
      <c r="Z1556">
        <f>IF(J1556&lt;=24,"18-24","25-29")</f>
        <v/>
      </c>
      <c r="AA1556">
        <f>IF(M1556&lt;&gt;1,"",IF(P1556=2,1,0))</f>
        <v/>
      </c>
      <c r="AB1556">
        <f>IF(M1556&lt;&gt;1,"",IF(O1556&gt;=2,1,0))</f>
        <v/>
      </c>
      <c r="AC1556">
        <f>IF(M1556&lt;&gt;1,"",IF(OR(Q1556=999,Q1556=""),"",IF(OR(Q1556&lt;35,Q1556&gt;48),1,0)))</f>
        <v/>
      </c>
      <c r="AD1556">
        <f>IF(COUNT(AA1556:AC1556)&lt;3,"",SUM(AA1556:AC1556))</f>
        <v/>
      </c>
      <c r="AE1556">
        <f>IF(L1556&gt;=4,2,IF(L1556&gt;=2,1,0))</f>
        <v/>
      </c>
      <c r="AF1556">
        <f>IF(L1556&gt;=5,1,0)</f>
        <v/>
      </c>
      <c r="AG1556">
        <f>AE1556+AF1556</f>
        <v/>
      </c>
      <c r="AH1556" s="15">
        <f>IF(M1556&lt;&gt;1,"",IF(OR(R1556=-9,R1556=""),"",R1556))</f>
        <v/>
      </c>
      <c r="AI1556">
        <f>IF(M1556&lt;&gt;1,"",IF(OR(Q1556=999,Q1556=""),"",Q1556))</f>
        <v/>
      </c>
    </row>
    <row r="1557">
      <c r="A1557" t="inlineStr">
        <is>
          <t>TQRMNOP108298</t>
        </is>
      </c>
      <c r="B1557" t="n">
        <v>2025</v>
      </c>
      <c r="C1557" t="n">
        <v>1</v>
      </c>
      <c r="D1557" t="n">
        <v>43</v>
      </c>
      <c r="E1557" t="inlineStr">
        <is>
          <t>S</t>
        </is>
      </c>
      <c r="F1557" t="n">
        <v>36</v>
      </c>
      <c r="G1557" t="n">
        <v>1153</v>
      </c>
      <c r="H1557" t="n">
        <v>1</v>
      </c>
      <c r="I1557" t="n">
        <v>2</v>
      </c>
      <c r="J1557" t="n">
        <v>19</v>
      </c>
      <c r="K1557" t="n">
        <v>1</v>
      </c>
      <c r="L1557" t="n">
        <v>4</v>
      </c>
      <c r="M1557" t="n">
        <v>1</v>
      </c>
      <c r="N1557" t="n">
        <v>3</v>
      </c>
      <c r="O1557" t="n">
        <v>3</v>
      </c>
      <c r="P1557" t="n">
        <v>1</v>
      </c>
      <c r="Q1557" t="n">
        <v>31</v>
      </c>
      <c r="R1557" s="15" t="n">
        <v>1134000</v>
      </c>
      <c r="S1557" s="15" t="n">
        <v>39000</v>
      </c>
      <c r="T1557" s="15" t="n">
        <v>1173000</v>
      </c>
      <c r="U1557" s="15" t="n">
        <v>169700</v>
      </c>
      <c r="V1557">
        <f>IFERROR(VLOOKUP(D1557,Tablas_Equivalencia!$A$3:$B$8,2,FALSE),"Sin dato")</f>
        <v/>
      </c>
      <c r="W1557">
        <f>IFERROR(VLOOKUP(L1557,Tablas_Equivalencia!$D$3:$E$9,2,FALSE),"Sin dato")</f>
        <v/>
      </c>
      <c r="X1557">
        <f>IF(I1557=1,"Varón","Mujer")</f>
        <v/>
      </c>
      <c r="Y1557">
        <f>IFERROR(VLOOKUP(M1557,Tablas_Equivalencia!$G$3:$H$6,2,FALSE),"Sin dato")</f>
        <v/>
      </c>
      <c r="Z1557">
        <f>IF(J1557&lt;=24,"18-24","25-29")</f>
        <v/>
      </c>
      <c r="AA1557">
        <f>IF(M1557&lt;&gt;1,"",IF(P1557=2,1,0))</f>
        <v/>
      </c>
      <c r="AB1557">
        <f>IF(M1557&lt;&gt;1,"",IF(O1557&gt;=2,1,0))</f>
        <v/>
      </c>
      <c r="AC1557">
        <f>IF(M1557&lt;&gt;1,"",IF(OR(Q1557=999,Q1557=""),"",IF(OR(Q1557&lt;35,Q1557&gt;48),1,0)))</f>
        <v/>
      </c>
      <c r="AD1557">
        <f>IF(COUNT(AA1557:AC1557)&lt;3,"",SUM(AA1557:AC1557))</f>
        <v/>
      </c>
      <c r="AE1557">
        <f>IF(L1557&gt;=4,2,IF(L1557&gt;=2,1,0))</f>
        <v/>
      </c>
      <c r="AF1557">
        <f>IF(L1557&gt;=5,1,0)</f>
        <v/>
      </c>
      <c r="AG1557">
        <f>AE1557+AF1557</f>
        <v/>
      </c>
      <c r="AH1557" s="15">
        <f>IF(M1557&lt;&gt;1,"",IF(OR(R1557=-9,R1557=""),"",R1557))</f>
        <v/>
      </c>
      <c r="AI1557">
        <f>IF(M1557&lt;&gt;1,"",IF(OR(Q1557=999,Q1557=""),"",Q1557))</f>
        <v/>
      </c>
    </row>
    <row r="1558">
      <c r="A1558" t="inlineStr">
        <is>
          <t>TQRMNOP108306</t>
        </is>
      </c>
      <c r="B1558" t="n">
        <v>2025</v>
      </c>
      <c r="C1558" t="n">
        <v>1</v>
      </c>
      <c r="D1558" t="n">
        <v>43</v>
      </c>
      <c r="E1558" t="inlineStr">
        <is>
          <t>N</t>
        </is>
      </c>
      <c r="F1558" t="n">
        <v>34</v>
      </c>
      <c r="G1558" t="n">
        <v>1512</v>
      </c>
      <c r="H1558" t="n">
        <v>1</v>
      </c>
      <c r="I1558" t="n">
        <v>2</v>
      </c>
      <c r="J1558" t="n">
        <v>19</v>
      </c>
      <c r="K1558" t="n">
        <v>2</v>
      </c>
      <c r="L1558" t="n">
        <v>3</v>
      </c>
      <c r="M1558" t="n">
        <v>1</v>
      </c>
      <c r="N1558" t="n">
        <v>3</v>
      </c>
      <c r="O1558" t="n">
        <v>1</v>
      </c>
      <c r="P1558" t="n">
        <v>2</v>
      </c>
      <c r="Q1558" t="n">
        <v>38</v>
      </c>
      <c r="R1558" s="15" t="n">
        <v>288000</v>
      </c>
      <c r="S1558" s="15" t="n">
        <v>0</v>
      </c>
      <c r="T1558" s="15" t="n">
        <v>288000</v>
      </c>
      <c r="U1558" s="15" t="n">
        <v>91800</v>
      </c>
      <c r="V1558">
        <f>IFERROR(VLOOKUP(D1558,Tablas_Equivalencia!$A$3:$B$8,2,FALSE),"Sin dato")</f>
        <v/>
      </c>
      <c r="W1558">
        <f>IFERROR(VLOOKUP(L1558,Tablas_Equivalencia!$D$3:$E$9,2,FALSE),"Sin dato")</f>
        <v/>
      </c>
      <c r="X1558">
        <f>IF(I1558=1,"Varón","Mujer")</f>
        <v/>
      </c>
      <c r="Y1558">
        <f>IFERROR(VLOOKUP(M1558,Tablas_Equivalencia!$G$3:$H$6,2,FALSE),"Sin dato")</f>
        <v/>
      </c>
      <c r="Z1558">
        <f>IF(J1558&lt;=24,"18-24","25-29")</f>
        <v/>
      </c>
      <c r="AA1558">
        <f>IF(M1558&lt;&gt;1,"",IF(P1558=2,1,0))</f>
        <v/>
      </c>
      <c r="AB1558">
        <f>IF(M1558&lt;&gt;1,"",IF(O1558&gt;=2,1,0))</f>
        <v/>
      </c>
      <c r="AC1558">
        <f>IF(M1558&lt;&gt;1,"",IF(OR(Q1558=999,Q1558=""),"",IF(OR(Q1558&lt;35,Q1558&gt;48),1,0)))</f>
        <v/>
      </c>
      <c r="AD1558">
        <f>IF(COUNT(AA1558:AC1558)&lt;3,"",SUM(AA1558:AC1558))</f>
        <v/>
      </c>
      <c r="AE1558">
        <f>IF(L1558&gt;=4,2,IF(L1558&gt;=2,1,0))</f>
        <v/>
      </c>
      <c r="AF1558">
        <f>IF(L1558&gt;=5,1,0)</f>
        <v/>
      </c>
      <c r="AG1558">
        <f>AE1558+AF1558</f>
        <v/>
      </c>
      <c r="AH1558" s="15">
        <f>IF(M1558&lt;&gt;1,"",IF(OR(R1558=-9,R1558=""),"",R1558))</f>
        <v/>
      </c>
      <c r="AI1558">
        <f>IF(M1558&lt;&gt;1,"",IF(OR(Q1558=999,Q1558=""),"",Q1558))</f>
        <v/>
      </c>
    </row>
    <row r="1559">
      <c r="A1559" t="inlineStr">
        <is>
          <t>TQRMNOP108307</t>
        </is>
      </c>
      <c r="B1559" t="n">
        <v>2025</v>
      </c>
      <c r="C1559" t="n">
        <v>1</v>
      </c>
      <c r="D1559" t="n">
        <v>42</v>
      </c>
      <c r="E1559" t="inlineStr">
        <is>
          <t>N</t>
        </is>
      </c>
      <c r="F1559" t="n">
        <v>27</v>
      </c>
      <c r="G1559" t="n">
        <v>1493</v>
      </c>
      <c r="H1559" t="n">
        <v>3</v>
      </c>
      <c r="I1559" t="n">
        <v>2</v>
      </c>
      <c r="J1559" t="n">
        <v>26</v>
      </c>
      <c r="K1559" t="n">
        <v>1</v>
      </c>
      <c r="L1559" t="n">
        <v>4</v>
      </c>
      <c r="M1559" t="n">
        <v>1</v>
      </c>
      <c r="N1559" t="n">
        <v>3</v>
      </c>
      <c r="O1559" t="n">
        <v>1</v>
      </c>
      <c r="P1559" t="n">
        <v>1</v>
      </c>
      <c r="Q1559" t="n">
        <v>35</v>
      </c>
      <c r="R1559" s="15" t="n">
        <v>447000</v>
      </c>
      <c r="S1559" s="15" t="n">
        <v>0</v>
      </c>
      <c r="T1559" s="15" t="n">
        <v>447000</v>
      </c>
      <c r="U1559" s="15" t="n">
        <v>182900</v>
      </c>
      <c r="V1559">
        <f>IFERROR(VLOOKUP(D1559,Tablas_Equivalencia!$A$3:$B$8,2,FALSE),"Sin dato")</f>
        <v/>
      </c>
      <c r="W1559">
        <f>IFERROR(VLOOKUP(L1559,Tablas_Equivalencia!$D$3:$E$9,2,FALSE),"Sin dato")</f>
        <v/>
      </c>
      <c r="X1559">
        <f>IF(I1559=1,"Varón","Mujer")</f>
        <v/>
      </c>
      <c r="Y1559">
        <f>IFERROR(VLOOKUP(M1559,Tablas_Equivalencia!$G$3:$H$6,2,FALSE),"Sin dato")</f>
        <v/>
      </c>
      <c r="Z1559">
        <f>IF(J1559&lt;=24,"18-24","25-29")</f>
        <v/>
      </c>
      <c r="AA1559">
        <f>IF(M1559&lt;&gt;1,"",IF(P1559=2,1,0))</f>
        <v/>
      </c>
      <c r="AB1559">
        <f>IF(M1559&lt;&gt;1,"",IF(O1559&gt;=2,1,0))</f>
        <v/>
      </c>
      <c r="AC1559">
        <f>IF(M1559&lt;&gt;1,"",IF(OR(Q1559=999,Q1559=""),"",IF(OR(Q1559&lt;35,Q1559&gt;48),1,0)))</f>
        <v/>
      </c>
      <c r="AD1559">
        <f>IF(COUNT(AA1559:AC1559)&lt;3,"",SUM(AA1559:AC1559))</f>
        <v/>
      </c>
      <c r="AE1559">
        <f>IF(L1559&gt;=4,2,IF(L1559&gt;=2,1,0))</f>
        <v/>
      </c>
      <c r="AF1559">
        <f>IF(L1559&gt;=5,1,0)</f>
        <v/>
      </c>
      <c r="AG1559">
        <f>AE1559+AF1559</f>
        <v/>
      </c>
      <c r="AH1559" s="15">
        <f>IF(M1559&lt;&gt;1,"",IF(OR(R1559=-9,R1559=""),"",R1559))</f>
        <v/>
      </c>
      <c r="AI1559">
        <f>IF(M1559&lt;&gt;1,"",IF(OR(Q1559=999,Q1559=""),"",Q1559))</f>
        <v/>
      </c>
    </row>
    <row r="1560">
      <c r="A1560" t="inlineStr">
        <is>
          <t>TQRMNOP108311</t>
        </is>
      </c>
      <c r="B1560" t="n">
        <v>2025</v>
      </c>
      <c r="C1560" t="n">
        <v>1</v>
      </c>
      <c r="D1560" t="n">
        <v>43</v>
      </c>
      <c r="E1560" t="inlineStr">
        <is>
          <t>N</t>
        </is>
      </c>
      <c r="F1560" t="n">
        <v>38</v>
      </c>
      <c r="G1560" t="n">
        <v>1538</v>
      </c>
      <c r="H1560" t="n">
        <v>3</v>
      </c>
      <c r="I1560" t="n">
        <v>1</v>
      </c>
      <c r="J1560" t="n">
        <v>26</v>
      </c>
      <c r="K1560" t="n">
        <v>2</v>
      </c>
      <c r="L1560" t="n">
        <v>5</v>
      </c>
      <c r="M1560" t="n">
        <v>1</v>
      </c>
      <c r="N1560" t="n">
        <v>3</v>
      </c>
      <c r="O1560" t="n">
        <v>1</v>
      </c>
      <c r="P1560" t="n">
        <v>1</v>
      </c>
      <c r="Q1560" t="n">
        <v>45</v>
      </c>
      <c r="R1560" s="15" t="n">
        <v>441000</v>
      </c>
      <c r="S1560" s="15" t="n">
        <v>139000</v>
      </c>
      <c r="T1560" s="15" t="n">
        <v>580000</v>
      </c>
      <c r="U1560" s="15" t="n">
        <v>124600</v>
      </c>
      <c r="V1560">
        <f>IFERROR(VLOOKUP(D1560,Tablas_Equivalencia!$A$3:$B$8,2,FALSE),"Sin dato")</f>
        <v/>
      </c>
      <c r="W1560">
        <f>IFERROR(VLOOKUP(L1560,Tablas_Equivalencia!$D$3:$E$9,2,FALSE),"Sin dato")</f>
        <v/>
      </c>
      <c r="X1560">
        <f>IF(I1560=1,"Varón","Mujer")</f>
        <v/>
      </c>
      <c r="Y1560">
        <f>IFERROR(VLOOKUP(M1560,Tablas_Equivalencia!$G$3:$H$6,2,FALSE),"Sin dato")</f>
        <v/>
      </c>
      <c r="Z1560">
        <f>IF(J1560&lt;=24,"18-24","25-29")</f>
        <v/>
      </c>
      <c r="AA1560">
        <f>IF(M1560&lt;&gt;1,"",IF(P1560=2,1,0))</f>
        <v/>
      </c>
      <c r="AB1560">
        <f>IF(M1560&lt;&gt;1,"",IF(O1560&gt;=2,1,0))</f>
        <v/>
      </c>
      <c r="AC1560">
        <f>IF(M1560&lt;&gt;1,"",IF(OR(Q1560=999,Q1560=""),"",IF(OR(Q1560&lt;35,Q1560&gt;48),1,0)))</f>
        <v/>
      </c>
      <c r="AD1560">
        <f>IF(COUNT(AA1560:AC1560)&lt;3,"",SUM(AA1560:AC1560))</f>
        <v/>
      </c>
      <c r="AE1560">
        <f>IF(L1560&gt;=4,2,IF(L1560&gt;=2,1,0))</f>
        <v/>
      </c>
      <c r="AF1560">
        <f>IF(L1560&gt;=5,1,0)</f>
        <v/>
      </c>
      <c r="AG1560">
        <f>AE1560+AF1560</f>
        <v/>
      </c>
      <c r="AH1560" s="15">
        <f>IF(M1560&lt;&gt;1,"",IF(OR(R1560=-9,R1560=""),"",R1560))</f>
        <v/>
      </c>
      <c r="AI1560">
        <f>IF(M1560&lt;&gt;1,"",IF(OR(Q1560=999,Q1560=""),"",Q1560))</f>
        <v/>
      </c>
    </row>
    <row r="1561">
      <c r="A1561" t="inlineStr">
        <is>
          <t>TQRMNOP108315</t>
        </is>
      </c>
      <c r="B1561" t="n">
        <v>2025</v>
      </c>
      <c r="C1561" t="n">
        <v>1</v>
      </c>
      <c r="D1561" t="n">
        <v>43</v>
      </c>
      <c r="E1561" t="inlineStr">
        <is>
          <t>N</t>
        </is>
      </c>
      <c r="F1561" t="n">
        <v>29</v>
      </c>
      <c r="G1561" t="n">
        <v>1902</v>
      </c>
      <c r="H1561" t="n">
        <v>1</v>
      </c>
      <c r="I1561" t="n">
        <v>2</v>
      </c>
      <c r="J1561" t="n">
        <v>19</v>
      </c>
      <c r="K1561" t="n">
        <v>2</v>
      </c>
      <c r="L1561" t="n">
        <v>3</v>
      </c>
      <c r="M1561" t="n">
        <v>1</v>
      </c>
      <c r="N1561" t="n">
        <v>2</v>
      </c>
      <c r="O1561" t="n">
        <v>1</v>
      </c>
      <c r="P1561" t="n">
        <v>1</v>
      </c>
      <c r="Q1561" t="n">
        <v>26</v>
      </c>
      <c r="R1561" s="15" t="n">
        <v>224000</v>
      </c>
      <c r="S1561" s="15" t="n">
        <v>0</v>
      </c>
      <c r="T1561" s="15" t="n">
        <v>224000</v>
      </c>
      <c r="U1561" s="15" t="n">
        <v>265200</v>
      </c>
      <c r="V1561">
        <f>IFERROR(VLOOKUP(D1561,Tablas_Equivalencia!$A$3:$B$8,2,FALSE),"Sin dato")</f>
        <v/>
      </c>
      <c r="W1561">
        <f>IFERROR(VLOOKUP(L1561,Tablas_Equivalencia!$D$3:$E$9,2,FALSE),"Sin dato")</f>
        <v/>
      </c>
      <c r="X1561">
        <f>IF(I1561=1,"Varón","Mujer")</f>
        <v/>
      </c>
      <c r="Y1561">
        <f>IFERROR(VLOOKUP(M1561,Tablas_Equivalencia!$G$3:$H$6,2,FALSE),"Sin dato")</f>
        <v/>
      </c>
      <c r="Z1561">
        <f>IF(J1561&lt;=24,"18-24","25-29")</f>
        <v/>
      </c>
      <c r="AA1561">
        <f>IF(M1561&lt;&gt;1,"",IF(P1561=2,1,0))</f>
        <v/>
      </c>
      <c r="AB1561">
        <f>IF(M1561&lt;&gt;1,"",IF(O1561&gt;=2,1,0))</f>
        <v/>
      </c>
      <c r="AC1561">
        <f>IF(M1561&lt;&gt;1,"",IF(OR(Q1561=999,Q1561=""),"",IF(OR(Q1561&lt;35,Q1561&gt;48),1,0)))</f>
        <v/>
      </c>
      <c r="AD1561">
        <f>IF(COUNT(AA1561:AC1561)&lt;3,"",SUM(AA1561:AC1561))</f>
        <v/>
      </c>
      <c r="AE1561">
        <f>IF(L1561&gt;=4,2,IF(L1561&gt;=2,1,0))</f>
        <v/>
      </c>
      <c r="AF1561">
        <f>IF(L1561&gt;=5,1,0)</f>
        <v/>
      </c>
      <c r="AG1561">
        <f>AE1561+AF1561</f>
        <v/>
      </c>
      <c r="AH1561" s="15">
        <f>IF(M1561&lt;&gt;1,"",IF(OR(R1561=-9,R1561=""),"",R1561))</f>
        <v/>
      </c>
      <c r="AI1561">
        <f>IF(M1561&lt;&gt;1,"",IF(OR(Q1561=999,Q1561=""),"",Q1561))</f>
        <v/>
      </c>
    </row>
    <row r="1562">
      <c r="A1562" t="inlineStr">
        <is>
          <t>TQRMNOP108316</t>
        </is>
      </c>
      <c r="B1562" t="n">
        <v>2025</v>
      </c>
      <c r="C1562" t="n">
        <v>1</v>
      </c>
      <c r="D1562" t="n">
        <v>43</v>
      </c>
      <c r="E1562" t="inlineStr">
        <is>
          <t>N</t>
        </is>
      </c>
      <c r="F1562" t="n">
        <v>26</v>
      </c>
      <c r="G1562" t="n">
        <v>1599</v>
      </c>
      <c r="H1562" t="n">
        <v>3</v>
      </c>
      <c r="I1562" t="n">
        <v>2</v>
      </c>
      <c r="J1562" t="n">
        <v>21</v>
      </c>
      <c r="K1562" t="n">
        <v>1</v>
      </c>
      <c r="L1562" t="n">
        <v>4</v>
      </c>
      <c r="M1562" t="n">
        <v>1</v>
      </c>
      <c r="N1562" t="n">
        <v>3</v>
      </c>
      <c r="O1562" t="n">
        <v>2</v>
      </c>
      <c r="P1562" t="n">
        <v>1</v>
      </c>
      <c r="Q1562" t="n">
        <v>34</v>
      </c>
      <c r="R1562" s="15" t="n">
        <v>471000</v>
      </c>
      <c r="S1562" s="15" t="n">
        <v>0</v>
      </c>
      <c r="T1562" s="15" t="n">
        <v>471000</v>
      </c>
      <c r="U1562" s="15" t="n">
        <v>203900</v>
      </c>
      <c r="V1562">
        <f>IFERROR(VLOOKUP(D1562,Tablas_Equivalencia!$A$3:$B$8,2,FALSE),"Sin dato")</f>
        <v/>
      </c>
      <c r="W1562">
        <f>IFERROR(VLOOKUP(L1562,Tablas_Equivalencia!$D$3:$E$9,2,FALSE),"Sin dato")</f>
        <v/>
      </c>
      <c r="X1562">
        <f>IF(I1562=1,"Varón","Mujer")</f>
        <v/>
      </c>
      <c r="Y1562">
        <f>IFERROR(VLOOKUP(M1562,Tablas_Equivalencia!$G$3:$H$6,2,FALSE),"Sin dato")</f>
        <v/>
      </c>
      <c r="Z1562">
        <f>IF(J1562&lt;=24,"18-24","25-29")</f>
        <v/>
      </c>
      <c r="AA1562">
        <f>IF(M1562&lt;&gt;1,"",IF(P1562=2,1,0))</f>
        <v/>
      </c>
      <c r="AB1562">
        <f>IF(M1562&lt;&gt;1,"",IF(O1562&gt;=2,1,0))</f>
        <v/>
      </c>
      <c r="AC1562">
        <f>IF(M1562&lt;&gt;1,"",IF(OR(Q1562=999,Q1562=""),"",IF(OR(Q1562&lt;35,Q1562&gt;48),1,0)))</f>
        <v/>
      </c>
      <c r="AD1562">
        <f>IF(COUNT(AA1562:AC1562)&lt;3,"",SUM(AA1562:AC1562))</f>
        <v/>
      </c>
      <c r="AE1562">
        <f>IF(L1562&gt;=4,2,IF(L1562&gt;=2,1,0))</f>
        <v/>
      </c>
      <c r="AF1562">
        <f>IF(L1562&gt;=5,1,0)</f>
        <v/>
      </c>
      <c r="AG1562">
        <f>AE1562+AF1562</f>
        <v/>
      </c>
      <c r="AH1562" s="15">
        <f>IF(M1562&lt;&gt;1,"",IF(OR(R1562=-9,R1562=""),"",R1562))</f>
        <v/>
      </c>
      <c r="AI1562">
        <f>IF(M1562&lt;&gt;1,"",IF(OR(Q1562=999,Q1562=""),"",Q1562))</f>
        <v/>
      </c>
    </row>
    <row r="1563">
      <c r="A1563" t="inlineStr">
        <is>
          <t>TQRMNOP108318</t>
        </is>
      </c>
      <c r="B1563" t="n">
        <v>2025</v>
      </c>
      <c r="C1563" t="n">
        <v>1</v>
      </c>
      <c r="D1563" t="n">
        <v>44</v>
      </c>
      <c r="E1563" t="inlineStr">
        <is>
          <t>N</t>
        </is>
      </c>
      <c r="F1563" t="n">
        <v>6</v>
      </c>
      <c r="G1563" t="n">
        <v>1913</v>
      </c>
      <c r="H1563" t="n">
        <v>2</v>
      </c>
      <c r="I1563" t="n">
        <v>1</v>
      </c>
      <c r="J1563" t="n">
        <v>20</v>
      </c>
      <c r="K1563" t="n">
        <v>1</v>
      </c>
      <c r="L1563" t="n">
        <v>6</v>
      </c>
      <c r="M1563" t="n">
        <v>3</v>
      </c>
      <c r="R1563" s="15" t="n">
        <v>0</v>
      </c>
      <c r="S1563" s="15" t="n">
        <v>0</v>
      </c>
      <c r="T1563" s="15" t="n">
        <v>0</v>
      </c>
      <c r="U1563" s="15" t="n">
        <v>80900</v>
      </c>
      <c r="V1563">
        <f>IFERROR(VLOOKUP(D1563,Tablas_Equivalencia!$A$3:$B$8,2,FALSE),"Sin dato")</f>
        <v/>
      </c>
      <c r="W1563">
        <f>IFERROR(VLOOKUP(L1563,Tablas_Equivalencia!$D$3:$E$9,2,FALSE),"Sin dato")</f>
        <v/>
      </c>
      <c r="X1563">
        <f>IF(I1563=1,"Varón","Mujer")</f>
        <v/>
      </c>
      <c r="Y1563">
        <f>IFERROR(VLOOKUP(M1563,Tablas_Equivalencia!$G$3:$H$6,2,FALSE),"Sin dato")</f>
        <v/>
      </c>
      <c r="Z1563">
        <f>IF(J1563&lt;=24,"18-24","25-29")</f>
        <v/>
      </c>
      <c r="AA1563">
        <f>IF(M1563&lt;&gt;1,"",IF(P1563=2,1,0))</f>
        <v/>
      </c>
      <c r="AB1563">
        <f>IF(M1563&lt;&gt;1,"",IF(O1563&gt;=2,1,0))</f>
        <v/>
      </c>
      <c r="AC1563">
        <f>IF(M1563&lt;&gt;1,"",IF(OR(Q1563=999,Q1563=""),"",IF(OR(Q1563&lt;35,Q1563&gt;48),1,0)))</f>
        <v/>
      </c>
      <c r="AD1563">
        <f>IF(COUNT(AA1563:AC1563)&lt;3,"",SUM(AA1563:AC1563))</f>
        <v/>
      </c>
      <c r="AE1563">
        <f>IF(L1563&gt;=4,2,IF(L1563&gt;=2,1,0))</f>
        <v/>
      </c>
      <c r="AF1563">
        <f>IF(L1563&gt;=5,1,0)</f>
        <v/>
      </c>
      <c r="AG1563">
        <f>AE1563+AF1563</f>
        <v/>
      </c>
      <c r="AH1563" s="15">
        <f>IF(M1563&lt;&gt;1,"",IF(OR(R1563=-9,R1563=""),"",R1563))</f>
        <v/>
      </c>
      <c r="AI1563">
        <f>IF(M1563&lt;&gt;1,"",IF(OR(Q1563=999,Q1563=""),"",Q1563))</f>
        <v/>
      </c>
    </row>
    <row r="1564">
      <c r="A1564" t="inlineStr">
        <is>
          <t>TQRMNOP108319</t>
        </is>
      </c>
      <c r="B1564" t="n">
        <v>2025</v>
      </c>
      <c r="C1564" t="n">
        <v>1</v>
      </c>
      <c r="D1564" t="n">
        <v>43</v>
      </c>
      <c r="E1564" t="inlineStr">
        <is>
          <t>S</t>
        </is>
      </c>
      <c r="F1564" t="n">
        <v>30</v>
      </c>
      <c r="G1564" t="n">
        <v>1327</v>
      </c>
      <c r="H1564" t="n">
        <v>2</v>
      </c>
      <c r="I1564" t="n">
        <v>1</v>
      </c>
      <c r="J1564" t="n">
        <v>27</v>
      </c>
      <c r="K1564" t="n">
        <v>1</v>
      </c>
      <c r="L1564" t="n">
        <v>5</v>
      </c>
      <c r="M1564" t="n">
        <v>1</v>
      </c>
      <c r="N1564" t="n">
        <v>3</v>
      </c>
      <c r="O1564" t="n">
        <v>1</v>
      </c>
      <c r="P1564" t="n">
        <v>2</v>
      </c>
      <c r="Q1564" t="n">
        <v>44</v>
      </c>
      <c r="R1564" s="15" t="n">
        <v>370000</v>
      </c>
      <c r="S1564" s="15" t="n">
        <v>56000</v>
      </c>
      <c r="T1564" s="15" t="n">
        <v>426000</v>
      </c>
      <c r="U1564" s="15" t="n">
        <v>141400</v>
      </c>
      <c r="V1564">
        <f>IFERROR(VLOOKUP(D1564,Tablas_Equivalencia!$A$3:$B$8,2,FALSE),"Sin dato")</f>
        <v/>
      </c>
      <c r="W1564">
        <f>IFERROR(VLOOKUP(L1564,Tablas_Equivalencia!$D$3:$E$9,2,FALSE),"Sin dato")</f>
        <v/>
      </c>
      <c r="X1564">
        <f>IF(I1564=1,"Varón","Mujer")</f>
        <v/>
      </c>
      <c r="Y1564">
        <f>IFERROR(VLOOKUP(M1564,Tablas_Equivalencia!$G$3:$H$6,2,FALSE),"Sin dato")</f>
        <v/>
      </c>
      <c r="Z1564">
        <f>IF(J1564&lt;=24,"18-24","25-29")</f>
        <v/>
      </c>
      <c r="AA1564">
        <f>IF(M1564&lt;&gt;1,"",IF(P1564=2,1,0))</f>
        <v/>
      </c>
      <c r="AB1564">
        <f>IF(M1564&lt;&gt;1,"",IF(O1564&gt;=2,1,0))</f>
        <v/>
      </c>
      <c r="AC1564">
        <f>IF(M1564&lt;&gt;1,"",IF(OR(Q1564=999,Q1564=""),"",IF(OR(Q1564&lt;35,Q1564&gt;48),1,0)))</f>
        <v/>
      </c>
      <c r="AD1564">
        <f>IF(COUNT(AA1564:AC1564)&lt;3,"",SUM(AA1564:AC1564))</f>
        <v/>
      </c>
      <c r="AE1564">
        <f>IF(L1564&gt;=4,2,IF(L1564&gt;=2,1,0))</f>
        <v/>
      </c>
      <c r="AF1564">
        <f>IF(L1564&gt;=5,1,0)</f>
        <v/>
      </c>
      <c r="AG1564">
        <f>AE1564+AF1564</f>
        <v/>
      </c>
      <c r="AH1564" s="15">
        <f>IF(M1564&lt;&gt;1,"",IF(OR(R1564=-9,R1564=""),"",R1564))</f>
        <v/>
      </c>
      <c r="AI1564">
        <f>IF(M1564&lt;&gt;1,"",IF(OR(Q1564=999,Q1564=""),"",Q1564))</f>
        <v/>
      </c>
    </row>
    <row r="1565">
      <c r="A1565" t="inlineStr">
        <is>
          <t>TQRMNOP108323</t>
        </is>
      </c>
      <c r="B1565" t="n">
        <v>2025</v>
      </c>
      <c r="C1565" t="n">
        <v>1</v>
      </c>
      <c r="D1565" t="n">
        <v>42</v>
      </c>
      <c r="E1565" t="inlineStr">
        <is>
          <t>N</t>
        </is>
      </c>
      <c r="F1565" t="n">
        <v>27</v>
      </c>
      <c r="G1565" t="n">
        <v>1010</v>
      </c>
      <c r="H1565" t="n">
        <v>2</v>
      </c>
      <c r="I1565" t="n">
        <v>2</v>
      </c>
      <c r="J1565" t="n">
        <v>20</v>
      </c>
      <c r="K1565" t="n">
        <v>2</v>
      </c>
      <c r="L1565" t="n">
        <v>4</v>
      </c>
      <c r="M1565" t="n">
        <v>1</v>
      </c>
      <c r="N1565" t="n">
        <v>2</v>
      </c>
      <c r="O1565" t="n">
        <v>1</v>
      </c>
      <c r="P1565" t="n">
        <v>2</v>
      </c>
      <c r="Q1565" t="n">
        <v>33</v>
      </c>
      <c r="R1565" s="15" t="n">
        <v>292000</v>
      </c>
      <c r="S1565" s="15" t="n">
        <v>127000</v>
      </c>
      <c r="T1565" s="15" t="n">
        <v>419000</v>
      </c>
      <c r="U1565" s="15" t="n">
        <v>237500</v>
      </c>
      <c r="V1565">
        <f>IFERROR(VLOOKUP(D1565,Tablas_Equivalencia!$A$3:$B$8,2,FALSE),"Sin dato")</f>
        <v/>
      </c>
      <c r="W1565">
        <f>IFERROR(VLOOKUP(L1565,Tablas_Equivalencia!$D$3:$E$9,2,FALSE),"Sin dato")</f>
        <v/>
      </c>
      <c r="X1565">
        <f>IF(I1565=1,"Varón","Mujer")</f>
        <v/>
      </c>
      <c r="Y1565">
        <f>IFERROR(VLOOKUP(M1565,Tablas_Equivalencia!$G$3:$H$6,2,FALSE),"Sin dato")</f>
        <v/>
      </c>
      <c r="Z1565">
        <f>IF(J1565&lt;=24,"18-24","25-29")</f>
        <v/>
      </c>
      <c r="AA1565">
        <f>IF(M1565&lt;&gt;1,"",IF(P1565=2,1,0))</f>
        <v/>
      </c>
      <c r="AB1565">
        <f>IF(M1565&lt;&gt;1,"",IF(O1565&gt;=2,1,0))</f>
        <v/>
      </c>
      <c r="AC1565">
        <f>IF(M1565&lt;&gt;1,"",IF(OR(Q1565=999,Q1565=""),"",IF(OR(Q1565&lt;35,Q1565&gt;48),1,0)))</f>
        <v/>
      </c>
      <c r="AD1565">
        <f>IF(COUNT(AA1565:AC1565)&lt;3,"",SUM(AA1565:AC1565))</f>
        <v/>
      </c>
      <c r="AE1565">
        <f>IF(L1565&gt;=4,2,IF(L1565&gt;=2,1,0))</f>
        <v/>
      </c>
      <c r="AF1565">
        <f>IF(L1565&gt;=5,1,0)</f>
        <v/>
      </c>
      <c r="AG1565">
        <f>AE1565+AF1565</f>
        <v/>
      </c>
      <c r="AH1565" s="15">
        <f>IF(M1565&lt;&gt;1,"",IF(OR(R1565=-9,R1565=""),"",R1565))</f>
        <v/>
      </c>
      <c r="AI1565">
        <f>IF(M1565&lt;&gt;1,"",IF(OR(Q1565=999,Q1565=""),"",Q1565))</f>
        <v/>
      </c>
    </row>
    <row r="1566">
      <c r="A1566" t="inlineStr">
        <is>
          <t>TQRMNOP108328</t>
        </is>
      </c>
      <c r="B1566" t="n">
        <v>2025</v>
      </c>
      <c r="C1566" t="n">
        <v>1</v>
      </c>
      <c r="D1566" t="n">
        <v>43</v>
      </c>
      <c r="E1566" t="inlineStr">
        <is>
          <t>N</t>
        </is>
      </c>
      <c r="F1566" t="n">
        <v>38</v>
      </c>
      <c r="G1566" t="n">
        <v>904</v>
      </c>
      <c r="H1566" t="n">
        <v>3</v>
      </c>
      <c r="I1566" t="n">
        <v>1</v>
      </c>
      <c r="J1566" t="n">
        <v>20</v>
      </c>
      <c r="K1566" t="n">
        <v>1</v>
      </c>
      <c r="L1566" t="n">
        <v>4</v>
      </c>
      <c r="M1566" t="n">
        <v>2</v>
      </c>
      <c r="R1566" s="15" t="n">
        <v>0</v>
      </c>
      <c r="S1566" s="15" t="n">
        <v>0</v>
      </c>
      <c r="T1566" s="15" t="n">
        <v>0</v>
      </c>
      <c r="U1566" s="15" t="n">
        <v>106100</v>
      </c>
      <c r="V1566">
        <f>IFERROR(VLOOKUP(D1566,Tablas_Equivalencia!$A$3:$B$8,2,FALSE),"Sin dato")</f>
        <v/>
      </c>
      <c r="W1566">
        <f>IFERROR(VLOOKUP(L1566,Tablas_Equivalencia!$D$3:$E$9,2,FALSE),"Sin dato")</f>
        <v/>
      </c>
      <c r="X1566">
        <f>IF(I1566=1,"Varón","Mujer")</f>
        <v/>
      </c>
      <c r="Y1566">
        <f>IFERROR(VLOOKUP(M1566,Tablas_Equivalencia!$G$3:$H$6,2,FALSE),"Sin dato")</f>
        <v/>
      </c>
      <c r="Z1566">
        <f>IF(J1566&lt;=24,"18-24","25-29")</f>
        <v/>
      </c>
      <c r="AA1566">
        <f>IF(M1566&lt;&gt;1,"",IF(P1566=2,1,0))</f>
        <v/>
      </c>
      <c r="AB1566">
        <f>IF(M1566&lt;&gt;1,"",IF(O1566&gt;=2,1,0))</f>
        <v/>
      </c>
      <c r="AC1566">
        <f>IF(M1566&lt;&gt;1,"",IF(OR(Q1566=999,Q1566=""),"",IF(OR(Q1566&lt;35,Q1566&gt;48),1,0)))</f>
        <v/>
      </c>
      <c r="AD1566">
        <f>IF(COUNT(AA1566:AC1566)&lt;3,"",SUM(AA1566:AC1566))</f>
        <v/>
      </c>
      <c r="AE1566">
        <f>IF(L1566&gt;=4,2,IF(L1566&gt;=2,1,0))</f>
        <v/>
      </c>
      <c r="AF1566">
        <f>IF(L1566&gt;=5,1,0)</f>
        <v/>
      </c>
      <c r="AG1566">
        <f>AE1566+AF1566</f>
        <v/>
      </c>
      <c r="AH1566" s="15">
        <f>IF(M1566&lt;&gt;1,"",IF(OR(R1566=-9,R1566=""),"",R1566))</f>
        <v/>
      </c>
      <c r="AI1566">
        <f>IF(M1566&lt;&gt;1,"",IF(OR(Q1566=999,Q1566=""),"",Q1566))</f>
        <v/>
      </c>
    </row>
    <row r="1567">
      <c r="A1567" t="inlineStr">
        <is>
          <t>TQRMNOP108338</t>
        </is>
      </c>
      <c r="B1567" t="n">
        <v>2025</v>
      </c>
      <c r="C1567" t="n">
        <v>1</v>
      </c>
      <c r="D1567" t="n">
        <v>1</v>
      </c>
      <c r="E1567" t="inlineStr">
        <is>
          <t>S</t>
        </is>
      </c>
      <c r="F1567" t="n">
        <v>33</v>
      </c>
      <c r="G1567" t="n">
        <v>1313</v>
      </c>
      <c r="H1567" t="n">
        <v>1</v>
      </c>
      <c r="I1567" t="n">
        <v>2</v>
      </c>
      <c r="J1567" t="n">
        <v>22</v>
      </c>
      <c r="K1567" t="n">
        <v>2</v>
      </c>
      <c r="L1567" t="n">
        <v>3</v>
      </c>
      <c r="M1567" t="n">
        <v>3</v>
      </c>
      <c r="R1567" s="15" t="n">
        <v>0</v>
      </c>
      <c r="S1567" s="15" t="n">
        <v>0</v>
      </c>
      <c r="T1567" s="15" t="n">
        <v>0</v>
      </c>
      <c r="U1567" s="15" t="n">
        <v>117300</v>
      </c>
      <c r="V1567">
        <f>IFERROR(VLOOKUP(D1567,Tablas_Equivalencia!$A$3:$B$8,2,FALSE),"Sin dato")</f>
        <v/>
      </c>
      <c r="W1567">
        <f>IFERROR(VLOOKUP(L1567,Tablas_Equivalencia!$D$3:$E$9,2,FALSE),"Sin dato")</f>
        <v/>
      </c>
      <c r="X1567">
        <f>IF(I1567=1,"Varón","Mujer")</f>
        <v/>
      </c>
      <c r="Y1567">
        <f>IFERROR(VLOOKUP(M1567,Tablas_Equivalencia!$G$3:$H$6,2,FALSE),"Sin dato")</f>
        <v/>
      </c>
      <c r="Z1567">
        <f>IF(J1567&lt;=24,"18-24","25-29")</f>
        <v/>
      </c>
      <c r="AA1567">
        <f>IF(M1567&lt;&gt;1,"",IF(P1567=2,1,0))</f>
        <v/>
      </c>
      <c r="AB1567">
        <f>IF(M1567&lt;&gt;1,"",IF(O1567&gt;=2,1,0))</f>
        <v/>
      </c>
      <c r="AC1567">
        <f>IF(M1567&lt;&gt;1,"",IF(OR(Q1567=999,Q1567=""),"",IF(OR(Q1567&lt;35,Q1567&gt;48),1,0)))</f>
        <v/>
      </c>
      <c r="AD1567">
        <f>IF(COUNT(AA1567:AC1567)&lt;3,"",SUM(AA1567:AC1567))</f>
        <v/>
      </c>
      <c r="AE1567">
        <f>IF(L1567&gt;=4,2,IF(L1567&gt;=2,1,0))</f>
        <v/>
      </c>
      <c r="AF1567">
        <f>IF(L1567&gt;=5,1,0)</f>
        <v/>
      </c>
      <c r="AG1567">
        <f>AE1567+AF1567</f>
        <v/>
      </c>
      <c r="AH1567" s="15">
        <f>IF(M1567&lt;&gt;1,"",IF(OR(R1567=-9,R1567=""),"",R1567))</f>
        <v/>
      </c>
      <c r="AI1567">
        <f>IF(M1567&lt;&gt;1,"",IF(OR(Q1567=999,Q1567=""),"",Q1567))</f>
        <v/>
      </c>
    </row>
    <row r="1568">
      <c r="A1568" t="inlineStr">
        <is>
          <t>TQRMNOP108339</t>
        </is>
      </c>
      <c r="B1568" t="n">
        <v>2025</v>
      </c>
      <c r="C1568" t="n">
        <v>1</v>
      </c>
      <c r="D1568" t="n">
        <v>1</v>
      </c>
      <c r="E1568" t="inlineStr">
        <is>
          <t>S</t>
        </is>
      </c>
      <c r="F1568" t="n">
        <v>33</v>
      </c>
      <c r="G1568" t="n">
        <v>1322</v>
      </c>
      <c r="H1568" t="n">
        <v>1</v>
      </c>
      <c r="I1568" t="n">
        <v>1</v>
      </c>
      <c r="J1568" t="n">
        <v>27</v>
      </c>
      <c r="K1568" t="n">
        <v>1</v>
      </c>
      <c r="L1568" t="n">
        <v>3</v>
      </c>
      <c r="M1568" t="n">
        <v>1</v>
      </c>
      <c r="N1568" t="n">
        <v>1</v>
      </c>
      <c r="O1568" t="n">
        <v>1</v>
      </c>
      <c r="P1568" t="n">
        <v>1</v>
      </c>
      <c r="Q1568" t="n">
        <v>36</v>
      </c>
      <c r="R1568" s="15" t="n">
        <v>643000</v>
      </c>
      <c r="S1568" s="15" t="n">
        <v>0</v>
      </c>
      <c r="T1568" s="15" t="n">
        <v>643000</v>
      </c>
      <c r="U1568" s="15" t="n">
        <v>413200</v>
      </c>
      <c r="V1568">
        <f>IFERROR(VLOOKUP(D1568,Tablas_Equivalencia!$A$3:$B$8,2,FALSE),"Sin dato")</f>
        <v/>
      </c>
      <c r="W1568">
        <f>IFERROR(VLOOKUP(L1568,Tablas_Equivalencia!$D$3:$E$9,2,FALSE),"Sin dato")</f>
        <v/>
      </c>
      <c r="X1568">
        <f>IF(I1568=1,"Varón","Mujer")</f>
        <v/>
      </c>
      <c r="Y1568">
        <f>IFERROR(VLOOKUP(M1568,Tablas_Equivalencia!$G$3:$H$6,2,FALSE),"Sin dato")</f>
        <v/>
      </c>
      <c r="Z1568">
        <f>IF(J1568&lt;=24,"18-24","25-29")</f>
        <v/>
      </c>
      <c r="AA1568">
        <f>IF(M1568&lt;&gt;1,"",IF(P1568=2,1,0))</f>
        <v/>
      </c>
      <c r="AB1568">
        <f>IF(M1568&lt;&gt;1,"",IF(O1568&gt;=2,1,0))</f>
        <v/>
      </c>
      <c r="AC1568">
        <f>IF(M1568&lt;&gt;1,"",IF(OR(Q1568=999,Q1568=""),"",IF(OR(Q1568&lt;35,Q1568&gt;48),1,0)))</f>
        <v/>
      </c>
      <c r="AD1568">
        <f>IF(COUNT(AA1568:AC1568)&lt;3,"",SUM(AA1568:AC1568))</f>
        <v/>
      </c>
      <c r="AE1568">
        <f>IF(L1568&gt;=4,2,IF(L1568&gt;=2,1,0))</f>
        <v/>
      </c>
      <c r="AF1568">
        <f>IF(L1568&gt;=5,1,0)</f>
        <v/>
      </c>
      <c r="AG1568">
        <f>AE1568+AF1568</f>
        <v/>
      </c>
      <c r="AH1568" s="15">
        <f>IF(M1568&lt;&gt;1,"",IF(OR(R1568=-9,R1568=""),"",R1568))</f>
        <v/>
      </c>
      <c r="AI1568">
        <f>IF(M1568&lt;&gt;1,"",IF(OR(Q1568=999,Q1568=""),"",Q1568))</f>
        <v/>
      </c>
    </row>
    <row r="1569">
      <c r="A1569" t="inlineStr">
        <is>
          <t>TQRMNOP108340</t>
        </is>
      </c>
      <c r="B1569" t="n">
        <v>2025</v>
      </c>
      <c r="C1569" t="n">
        <v>1</v>
      </c>
      <c r="D1569" t="n">
        <v>41</v>
      </c>
      <c r="E1569" t="inlineStr">
        <is>
          <t>N</t>
        </is>
      </c>
      <c r="F1569" t="n">
        <v>15</v>
      </c>
      <c r="G1569" t="n">
        <v>1793</v>
      </c>
      <c r="H1569" t="n">
        <v>2</v>
      </c>
      <c r="I1569" t="n">
        <v>1</v>
      </c>
      <c r="J1569" t="n">
        <v>27</v>
      </c>
      <c r="K1569" t="n">
        <v>2</v>
      </c>
      <c r="L1569" t="n">
        <v>4</v>
      </c>
      <c r="M1569" t="n">
        <v>3</v>
      </c>
      <c r="R1569" s="15" t="n">
        <v>0</v>
      </c>
      <c r="S1569" s="15" t="n">
        <v>0</v>
      </c>
      <c r="T1569" s="15" t="n">
        <v>0</v>
      </c>
      <c r="U1569" s="15" t="n">
        <v>78500</v>
      </c>
      <c r="V1569">
        <f>IFERROR(VLOOKUP(D1569,Tablas_Equivalencia!$A$3:$B$8,2,FALSE),"Sin dato")</f>
        <v/>
      </c>
      <c r="W1569">
        <f>IFERROR(VLOOKUP(L1569,Tablas_Equivalencia!$D$3:$E$9,2,FALSE),"Sin dato")</f>
        <v/>
      </c>
      <c r="X1569">
        <f>IF(I1569=1,"Varón","Mujer")</f>
        <v/>
      </c>
      <c r="Y1569">
        <f>IFERROR(VLOOKUP(M1569,Tablas_Equivalencia!$G$3:$H$6,2,FALSE),"Sin dato")</f>
        <v/>
      </c>
      <c r="Z1569">
        <f>IF(J1569&lt;=24,"18-24","25-29")</f>
        <v/>
      </c>
      <c r="AA1569">
        <f>IF(M1569&lt;&gt;1,"",IF(P1569=2,1,0))</f>
        <v/>
      </c>
      <c r="AB1569">
        <f>IF(M1569&lt;&gt;1,"",IF(O1569&gt;=2,1,0))</f>
        <v/>
      </c>
      <c r="AC1569">
        <f>IF(M1569&lt;&gt;1,"",IF(OR(Q1569=999,Q1569=""),"",IF(OR(Q1569&lt;35,Q1569&gt;48),1,0)))</f>
        <v/>
      </c>
      <c r="AD1569">
        <f>IF(COUNT(AA1569:AC1569)&lt;3,"",SUM(AA1569:AC1569))</f>
        <v/>
      </c>
      <c r="AE1569">
        <f>IF(L1569&gt;=4,2,IF(L1569&gt;=2,1,0))</f>
        <v/>
      </c>
      <c r="AF1569">
        <f>IF(L1569&gt;=5,1,0)</f>
        <v/>
      </c>
      <c r="AG1569">
        <f>AE1569+AF1569</f>
        <v/>
      </c>
      <c r="AH1569" s="15">
        <f>IF(M1569&lt;&gt;1,"",IF(OR(R1569=-9,R1569=""),"",R1569))</f>
        <v/>
      </c>
      <c r="AI1569">
        <f>IF(M1569&lt;&gt;1,"",IF(OR(Q1569=999,Q1569=""),"",Q1569))</f>
        <v/>
      </c>
    </row>
    <row r="1570">
      <c r="A1570" t="inlineStr">
        <is>
          <t>TQRMNOP108344</t>
        </is>
      </c>
      <c r="B1570" t="n">
        <v>2025</v>
      </c>
      <c r="C1570" t="n">
        <v>1</v>
      </c>
      <c r="D1570" t="n">
        <v>1</v>
      </c>
      <c r="E1570" t="inlineStr">
        <is>
          <t>S</t>
        </is>
      </c>
      <c r="F1570" t="n">
        <v>32</v>
      </c>
      <c r="G1570" t="n">
        <v>581</v>
      </c>
      <c r="H1570" t="n">
        <v>3</v>
      </c>
      <c r="I1570" t="n">
        <v>1</v>
      </c>
      <c r="J1570" t="n">
        <v>21</v>
      </c>
      <c r="K1570" t="n">
        <v>1</v>
      </c>
      <c r="L1570" t="n">
        <v>4</v>
      </c>
      <c r="M1570" t="n">
        <v>2</v>
      </c>
      <c r="R1570" s="15" t="n">
        <v>0</v>
      </c>
      <c r="S1570" s="15" t="n">
        <v>0</v>
      </c>
      <c r="T1570" s="15" t="n">
        <v>0</v>
      </c>
      <c r="U1570" s="15" t="n">
        <v>162900</v>
      </c>
      <c r="V1570">
        <f>IFERROR(VLOOKUP(D1570,Tablas_Equivalencia!$A$3:$B$8,2,FALSE),"Sin dato")</f>
        <v/>
      </c>
      <c r="W1570">
        <f>IFERROR(VLOOKUP(L1570,Tablas_Equivalencia!$D$3:$E$9,2,FALSE),"Sin dato")</f>
        <v/>
      </c>
      <c r="X1570">
        <f>IF(I1570=1,"Varón","Mujer")</f>
        <v/>
      </c>
      <c r="Y1570">
        <f>IFERROR(VLOOKUP(M1570,Tablas_Equivalencia!$G$3:$H$6,2,FALSE),"Sin dato")</f>
        <v/>
      </c>
      <c r="Z1570">
        <f>IF(J1570&lt;=24,"18-24","25-29")</f>
        <v/>
      </c>
      <c r="AA1570">
        <f>IF(M1570&lt;&gt;1,"",IF(P1570=2,1,0))</f>
        <v/>
      </c>
      <c r="AB1570">
        <f>IF(M1570&lt;&gt;1,"",IF(O1570&gt;=2,1,0))</f>
        <v/>
      </c>
      <c r="AC1570">
        <f>IF(M1570&lt;&gt;1,"",IF(OR(Q1570=999,Q1570=""),"",IF(OR(Q1570&lt;35,Q1570&gt;48),1,0)))</f>
        <v/>
      </c>
      <c r="AD1570">
        <f>IF(COUNT(AA1570:AC1570)&lt;3,"",SUM(AA1570:AC1570))</f>
        <v/>
      </c>
      <c r="AE1570">
        <f>IF(L1570&gt;=4,2,IF(L1570&gt;=2,1,0))</f>
        <v/>
      </c>
      <c r="AF1570">
        <f>IF(L1570&gt;=5,1,0)</f>
        <v/>
      </c>
      <c r="AG1570">
        <f>AE1570+AF1570</f>
        <v/>
      </c>
      <c r="AH1570" s="15">
        <f>IF(M1570&lt;&gt;1,"",IF(OR(R1570=-9,R1570=""),"",R1570))</f>
        <v/>
      </c>
      <c r="AI1570">
        <f>IF(M1570&lt;&gt;1,"",IF(OR(Q1570=999,Q1570=""),"",Q1570))</f>
        <v/>
      </c>
    </row>
    <row r="1571">
      <c r="A1571" t="inlineStr">
        <is>
          <t>TQRMNOP108356</t>
        </is>
      </c>
      <c r="B1571" t="n">
        <v>2025</v>
      </c>
      <c r="C1571" t="n">
        <v>1</v>
      </c>
      <c r="D1571" t="n">
        <v>43</v>
      </c>
      <c r="E1571" t="inlineStr">
        <is>
          <t>S</t>
        </is>
      </c>
      <c r="F1571" t="n">
        <v>20</v>
      </c>
      <c r="G1571" t="n">
        <v>1293</v>
      </c>
      <c r="H1571" t="n">
        <v>3</v>
      </c>
      <c r="I1571" t="n">
        <v>1</v>
      </c>
      <c r="J1571" t="n">
        <v>18</v>
      </c>
      <c r="K1571" t="n">
        <v>1</v>
      </c>
      <c r="L1571" t="n">
        <v>1</v>
      </c>
      <c r="M1571" t="n">
        <v>1</v>
      </c>
      <c r="N1571" t="n">
        <v>2</v>
      </c>
      <c r="O1571" t="n">
        <v>2</v>
      </c>
      <c r="P1571" t="n">
        <v>2</v>
      </c>
      <c r="Q1571" t="n">
        <v>12</v>
      </c>
      <c r="R1571" s="15" t="n">
        <v>128000</v>
      </c>
      <c r="S1571" s="15" t="n">
        <v>0</v>
      </c>
      <c r="T1571" s="15" t="n">
        <v>128000</v>
      </c>
      <c r="U1571" s="15" t="n">
        <v>191900</v>
      </c>
      <c r="V1571">
        <f>IFERROR(VLOOKUP(D1571,Tablas_Equivalencia!$A$3:$B$8,2,FALSE),"Sin dato")</f>
        <v/>
      </c>
      <c r="W1571">
        <f>IFERROR(VLOOKUP(L1571,Tablas_Equivalencia!$D$3:$E$9,2,FALSE),"Sin dato")</f>
        <v/>
      </c>
      <c r="X1571">
        <f>IF(I1571=1,"Varón","Mujer")</f>
        <v/>
      </c>
      <c r="Y1571">
        <f>IFERROR(VLOOKUP(M1571,Tablas_Equivalencia!$G$3:$H$6,2,FALSE),"Sin dato")</f>
        <v/>
      </c>
      <c r="Z1571">
        <f>IF(J1571&lt;=24,"18-24","25-29")</f>
        <v/>
      </c>
      <c r="AA1571">
        <f>IF(M1571&lt;&gt;1,"",IF(P1571=2,1,0))</f>
        <v/>
      </c>
      <c r="AB1571">
        <f>IF(M1571&lt;&gt;1,"",IF(O1571&gt;=2,1,0))</f>
        <v/>
      </c>
      <c r="AC1571">
        <f>IF(M1571&lt;&gt;1,"",IF(OR(Q1571=999,Q1571=""),"",IF(OR(Q1571&lt;35,Q1571&gt;48),1,0)))</f>
        <v/>
      </c>
      <c r="AD1571">
        <f>IF(COUNT(AA1571:AC1571)&lt;3,"",SUM(AA1571:AC1571))</f>
        <v/>
      </c>
      <c r="AE1571">
        <f>IF(L1571&gt;=4,2,IF(L1571&gt;=2,1,0))</f>
        <v/>
      </c>
      <c r="AF1571">
        <f>IF(L1571&gt;=5,1,0)</f>
        <v/>
      </c>
      <c r="AG1571">
        <f>AE1571+AF1571</f>
        <v/>
      </c>
      <c r="AH1571" s="15">
        <f>IF(M1571&lt;&gt;1,"",IF(OR(R1571=-9,R1571=""),"",R1571))</f>
        <v/>
      </c>
      <c r="AI1571">
        <f>IF(M1571&lt;&gt;1,"",IF(OR(Q1571=999,Q1571=""),"",Q1571))</f>
        <v/>
      </c>
    </row>
    <row r="1572">
      <c r="A1572" t="inlineStr">
        <is>
          <t>TQRMNOP108358</t>
        </is>
      </c>
      <c r="B1572" t="n">
        <v>2025</v>
      </c>
      <c r="C1572" t="n">
        <v>1</v>
      </c>
      <c r="D1572" t="n">
        <v>1</v>
      </c>
      <c r="E1572" t="inlineStr">
        <is>
          <t>S</t>
        </is>
      </c>
      <c r="F1572" t="n">
        <v>32</v>
      </c>
      <c r="G1572" t="n">
        <v>945</v>
      </c>
      <c r="H1572" t="n">
        <v>2</v>
      </c>
      <c r="I1572" t="n">
        <v>1</v>
      </c>
      <c r="J1572" t="n">
        <v>21</v>
      </c>
      <c r="K1572" t="n">
        <v>2</v>
      </c>
      <c r="L1572" t="n">
        <v>5</v>
      </c>
      <c r="M1572" t="n">
        <v>1</v>
      </c>
      <c r="N1572" t="n">
        <v>3</v>
      </c>
      <c r="O1572" t="n">
        <v>1</v>
      </c>
      <c r="P1572" t="n">
        <v>1</v>
      </c>
      <c r="Q1572" t="n">
        <v>53</v>
      </c>
      <c r="R1572" s="15" t="n">
        <v>1029000</v>
      </c>
      <c r="S1572" s="15" t="n">
        <v>0</v>
      </c>
      <c r="T1572" s="15" t="n">
        <v>1029000</v>
      </c>
      <c r="U1572" s="15" t="n">
        <v>52700</v>
      </c>
      <c r="V1572">
        <f>IFERROR(VLOOKUP(D1572,Tablas_Equivalencia!$A$3:$B$8,2,FALSE),"Sin dato")</f>
        <v/>
      </c>
      <c r="W1572">
        <f>IFERROR(VLOOKUP(L1572,Tablas_Equivalencia!$D$3:$E$9,2,FALSE),"Sin dato")</f>
        <v/>
      </c>
      <c r="X1572">
        <f>IF(I1572=1,"Varón","Mujer")</f>
        <v/>
      </c>
      <c r="Y1572">
        <f>IFERROR(VLOOKUP(M1572,Tablas_Equivalencia!$G$3:$H$6,2,FALSE),"Sin dato")</f>
        <v/>
      </c>
      <c r="Z1572">
        <f>IF(J1572&lt;=24,"18-24","25-29")</f>
        <v/>
      </c>
      <c r="AA1572">
        <f>IF(M1572&lt;&gt;1,"",IF(P1572=2,1,0))</f>
        <v/>
      </c>
      <c r="AB1572">
        <f>IF(M1572&lt;&gt;1,"",IF(O1572&gt;=2,1,0))</f>
        <v/>
      </c>
      <c r="AC1572">
        <f>IF(M1572&lt;&gt;1,"",IF(OR(Q1572=999,Q1572=""),"",IF(OR(Q1572&lt;35,Q1572&gt;48),1,0)))</f>
        <v/>
      </c>
      <c r="AD1572">
        <f>IF(COUNT(AA1572:AC1572)&lt;3,"",SUM(AA1572:AC1572))</f>
        <v/>
      </c>
      <c r="AE1572">
        <f>IF(L1572&gt;=4,2,IF(L1572&gt;=2,1,0))</f>
        <v/>
      </c>
      <c r="AF1572">
        <f>IF(L1572&gt;=5,1,0)</f>
        <v/>
      </c>
      <c r="AG1572">
        <f>AE1572+AF1572</f>
        <v/>
      </c>
      <c r="AH1572" s="15">
        <f>IF(M1572&lt;&gt;1,"",IF(OR(R1572=-9,R1572=""),"",R1572))</f>
        <v/>
      </c>
      <c r="AI1572">
        <f>IF(M1572&lt;&gt;1,"",IF(OR(Q1572=999,Q1572=""),"",Q1572))</f>
        <v/>
      </c>
    </row>
    <row r="1573">
      <c r="A1573" t="inlineStr">
        <is>
          <t>TQRMNOP108361</t>
        </is>
      </c>
      <c r="B1573" t="n">
        <v>2025</v>
      </c>
      <c r="C1573" t="n">
        <v>1</v>
      </c>
      <c r="D1573" t="n">
        <v>1</v>
      </c>
      <c r="E1573" t="inlineStr">
        <is>
          <t>S</t>
        </is>
      </c>
      <c r="F1573" t="n">
        <v>32</v>
      </c>
      <c r="G1573" t="n">
        <v>1175</v>
      </c>
      <c r="H1573" t="n">
        <v>3</v>
      </c>
      <c r="I1573" t="n">
        <v>2</v>
      </c>
      <c r="J1573" t="n">
        <v>27</v>
      </c>
      <c r="K1573" t="n">
        <v>2</v>
      </c>
      <c r="L1573" t="n">
        <v>4</v>
      </c>
      <c r="M1573" t="n">
        <v>3</v>
      </c>
      <c r="R1573" s="15" t="n">
        <v>0</v>
      </c>
      <c r="S1573" s="15" t="n">
        <v>0</v>
      </c>
      <c r="T1573" s="15" t="n">
        <v>0</v>
      </c>
      <c r="U1573" s="15" t="n">
        <v>106400</v>
      </c>
      <c r="V1573">
        <f>IFERROR(VLOOKUP(D1573,Tablas_Equivalencia!$A$3:$B$8,2,FALSE),"Sin dato")</f>
        <v/>
      </c>
      <c r="W1573">
        <f>IFERROR(VLOOKUP(L1573,Tablas_Equivalencia!$D$3:$E$9,2,FALSE),"Sin dato")</f>
        <v/>
      </c>
      <c r="X1573">
        <f>IF(I1573=1,"Varón","Mujer")</f>
        <v/>
      </c>
      <c r="Y1573">
        <f>IFERROR(VLOOKUP(M1573,Tablas_Equivalencia!$G$3:$H$6,2,FALSE),"Sin dato")</f>
        <v/>
      </c>
      <c r="Z1573">
        <f>IF(J1573&lt;=24,"18-24","25-29")</f>
        <v/>
      </c>
      <c r="AA1573">
        <f>IF(M1573&lt;&gt;1,"",IF(P1573=2,1,0))</f>
        <v/>
      </c>
      <c r="AB1573">
        <f>IF(M1573&lt;&gt;1,"",IF(O1573&gt;=2,1,0))</f>
        <v/>
      </c>
      <c r="AC1573">
        <f>IF(M1573&lt;&gt;1,"",IF(OR(Q1573=999,Q1573=""),"",IF(OR(Q1573&lt;35,Q1573&gt;48),1,0)))</f>
        <v/>
      </c>
      <c r="AD1573">
        <f>IF(COUNT(AA1573:AC1573)&lt;3,"",SUM(AA1573:AC1573))</f>
        <v/>
      </c>
      <c r="AE1573">
        <f>IF(L1573&gt;=4,2,IF(L1573&gt;=2,1,0))</f>
        <v/>
      </c>
      <c r="AF1573">
        <f>IF(L1573&gt;=5,1,0)</f>
        <v/>
      </c>
      <c r="AG1573">
        <f>AE1573+AF1573</f>
        <v/>
      </c>
      <c r="AH1573" s="15">
        <f>IF(M1573&lt;&gt;1,"",IF(OR(R1573=-9,R1573=""),"",R1573))</f>
        <v/>
      </c>
      <c r="AI1573">
        <f>IF(M1573&lt;&gt;1,"",IF(OR(Q1573=999,Q1573=""),"",Q1573))</f>
        <v/>
      </c>
    </row>
    <row r="1574">
      <c r="A1574" t="inlineStr">
        <is>
          <t>TQRMNOP108366</t>
        </is>
      </c>
      <c r="B1574" t="n">
        <v>2025</v>
      </c>
      <c r="C1574" t="n">
        <v>1</v>
      </c>
      <c r="D1574" t="n">
        <v>43</v>
      </c>
      <c r="E1574" t="inlineStr">
        <is>
          <t>N</t>
        </is>
      </c>
      <c r="F1574" t="n">
        <v>26</v>
      </c>
      <c r="G1574" t="n">
        <v>1120</v>
      </c>
      <c r="H1574" t="n">
        <v>3</v>
      </c>
      <c r="I1574" t="n">
        <v>1</v>
      </c>
      <c r="J1574" t="n">
        <v>25</v>
      </c>
      <c r="K1574" t="n">
        <v>1</v>
      </c>
      <c r="L1574" t="n">
        <v>5</v>
      </c>
      <c r="M1574" t="n">
        <v>2</v>
      </c>
      <c r="R1574" s="15" t="n">
        <v>0</v>
      </c>
      <c r="S1574" s="15" t="n">
        <v>0</v>
      </c>
      <c r="T1574" s="15" t="n">
        <v>0</v>
      </c>
      <c r="U1574" s="15" t="n">
        <v>193900</v>
      </c>
      <c r="V1574">
        <f>IFERROR(VLOOKUP(D1574,Tablas_Equivalencia!$A$3:$B$8,2,FALSE),"Sin dato")</f>
        <v/>
      </c>
      <c r="W1574">
        <f>IFERROR(VLOOKUP(L1574,Tablas_Equivalencia!$D$3:$E$9,2,FALSE),"Sin dato")</f>
        <v/>
      </c>
      <c r="X1574">
        <f>IF(I1574=1,"Varón","Mujer")</f>
        <v/>
      </c>
      <c r="Y1574">
        <f>IFERROR(VLOOKUP(M1574,Tablas_Equivalencia!$G$3:$H$6,2,FALSE),"Sin dato")</f>
        <v/>
      </c>
      <c r="Z1574">
        <f>IF(J1574&lt;=24,"18-24","25-29")</f>
        <v/>
      </c>
      <c r="AA1574">
        <f>IF(M1574&lt;&gt;1,"",IF(P1574=2,1,0))</f>
        <v/>
      </c>
      <c r="AB1574">
        <f>IF(M1574&lt;&gt;1,"",IF(O1574&gt;=2,1,0))</f>
        <v/>
      </c>
      <c r="AC1574">
        <f>IF(M1574&lt;&gt;1,"",IF(OR(Q1574=999,Q1574=""),"",IF(OR(Q1574&lt;35,Q1574&gt;48),1,0)))</f>
        <v/>
      </c>
      <c r="AD1574">
        <f>IF(COUNT(AA1574:AC1574)&lt;3,"",SUM(AA1574:AC1574))</f>
        <v/>
      </c>
      <c r="AE1574">
        <f>IF(L1574&gt;=4,2,IF(L1574&gt;=2,1,0))</f>
        <v/>
      </c>
      <c r="AF1574">
        <f>IF(L1574&gt;=5,1,0)</f>
        <v/>
      </c>
      <c r="AG1574">
        <f>AE1574+AF1574</f>
        <v/>
      </c>
      <c r="AH1574" s="15">
        <f>IF(M1574&lt;&gt;1,"",IF(OR(R1574=-9,R1574=""),"",R1574))</f>
        <v/>
      </c>
      <c r="AI1574">
        <f>IF(M1574&lt;&gt;1,"",IF(OR(Q1574=999,Q1574=""),"",Q1574))</f>
        <v/>
      </c>
    </row>
    <row r="1575">
      <c r="A1575" t="inlineStr">
        <is>
          <t>TQRMNOP108367</t>
        </is>
      </c>
      <c r="B1575" t="n">
        <v>2025</v>
      </c>
      <c r="C1575" t="n">
        <v>1</v>
      </c>
      <c r="D1575" t="n">
        <v>43</v>
      </c>
      <c r="E1575" t="inlineStr">
        <is>
          <t>N</t>
        </is>
      </c>
      <c r="F1575" t="n">
        <v>38</v>
      </c>
      <c r="G1575" t="n">
        <v>1770</v>
      </c>
      <c r="H1575" t="n">
        <v>2</v>
      </c>
      <c r="I1575" t="n">
        <v>1</v>
      </c>
      <c r="J1575" t="n">
        <v>24</v>
      </c>
      <c r="K1575" t="n">
        <v>2</v>
      </c>
      <c r="L1575" t="n">
        <v>3</v>
      </c>
      <c r="M1575" t="n">
        <v>3</v>
      </c>
      <c r="R1575" s="15" t="n">
        <v>0</v>
      </c>
      <c r="S1575" s="15" t="n">
        <v>0</v>
      </c>
      <c r="T1575" s="15" t="n">
        <v>0</v>
      </c>
      <c r="U1575" s="15" t="n">
        <v>108800</v>
      </c>
      <c r="V1575">
        <f>IFERROR(VLOOKUP(D1575,Tablas_Equivalencia!$A$3:$B$8,2,FALSE),"Sin dato")</f>
        <v/>
      </c>
      <c r="W1575">
        <f>IFERROR(VLOOKUP(L1575,Tablas_Equivalencia!$D$3:$E$9,2,FALSE),"Sin dato")</f>
        <v/>
      </c>
      <c r="X1575">
        <f>IF(I1575=1,"Varón","Mujer")</f>
        <v/>
      </c>
      <c r="Y1575">
        <f>IFERROR(VLOOKUP(M1575,Tablas_Equivalencia!$G$3:$H$6,2,FALSE),"Sin dato")</f>
        <v/>
      </c>
      <c r="Z1575">
        <f>IF(J1575&lt;=24,"18-24","25-29")</f>
        <v/>
      </c>
      <c r="AA1575">
        <f>IF(M1575&lt;&gt;1,"",IF(P1575=2,1,0))</f>
        <v/>
      </c>
      <c r="AB1575">
        <f>IF(M1575&lt;&gt;1,"",IF(O1575&gt;=2,1,0))</f>
        <v/>
      </c>
      <c r="AC1575">
        <f>IF(M1575&lt;&gt;1,"",IF(OR(Q1575=999,Q1575=""),"",IF(OR(Q1575&lt;35,Q1575&gt;48),1,0)))</f>
        <v/>
      </c>
      <c r="AD1575">
        <f>IF(COUNT(AA1575:AC1575)&lt;3,"",SUM(AA1575:AC1575))</f>
        <v/>
      </c>
      <c r="AE1575">
        <f>IF(L1575&gt;=4,2,IF(L1575&gt;=2,1,0))</f>
        <v/>
      </c>
      <c r="AF1575">
        <f>IF(L1575&gt;=5,1,0)</f>
        <v/>
      </c>
      <c r="AG1575">
        <f>AE1575+AF1575</f>
        <v/>
      </c>
      <c r="AH1575" s="15">
        <f>IF(M1575&lt;&gt;1,"",IF(OR(R1575=-9,R1575=""),"",R1575))</f>
        <v/>
      </c>
      <c r="AI1575">
        <f>IF(M1575&lt;&gt;1,"",IF(OR(Q1575=999,Q1575=""),"",Q1575))</f>
        <v/>
      </c>
    </row>
    <row r="1576">
      <c r="A1576" t="inlineStr">
        <is>
          <t>TQRMNOP108373</t>
        </is>
      </c>
      <c r="B1576" t="n">
        <v>2025</v>
      </c>
      <c r="C1576" t="n">
        <v>1</v>
      </c>
      <c r="D1576" t="n">
        <v>44</v>
      </c>
      <c r="E1576" t="inlineStr">
        <is>
          <t>N</t>
        </is>
      </c>
      <c r="F1576" t="n">
        <v>14</v>
      </c>
      <c r="G1576" t="n">
        <v>1302</v>
      </c>
      <c r="H1576" t="n">
        <v>1</v>
      </c>
      <c r="I1576" t="n">
        <v>2</v>
      </c>
      <c r="J1576" t="n">
        <v>19</v>
      </c>
      <c r="K1576" t="n">
        <v>1</v>
      </c>
      <c r="L1576" t="n">
        <v>4</v>
      </c>
      <c r="M1576" t="n">
        <v>1</v>
      </c>
      <c r="N1576" t="n">
        <v>3</v>
      </c>
      <c r="O1576" t="n">
        <v>3</v>
      </c>
      <c r="P1576" t="n">
        <v>2</v>
      </c>
      <c r="Q1576" t="n">
        <v>37</v>
      </c>
      <c r="R1576" s="15" t="n">
        <v>384000</v>
      </c>
      <c r="S1576" s="15" t="n">
        <v>0</v>
      </c>
      <c r="T1576" s="15" t="n">
        <v>384000</v>
      </c>
      <c r="U1576" s="15" t="n">
        <v>117900</v>
      </c>
      <c r="V1576">
        <f>IFERROR(VLOOKUP(D1576,Tablas_Equivalencia!$A$3:$B$8,2,FALSE),"Sin dato")</f>
        <v/>
      </c>
      <c r="W1576">
        <f>IFERROR(VLOOKUP(L1576,Tablas_Equivalencia!$D$3:$E$9,2,FALSE),"Sin dato")</f>
        <v/>
      </c>
      <c r="X1576">
        <f>IF(I1576=1,"Varón","Mujer")</f>
        <v/>
      </c>
      <c r="Y1576">
        <f>IFERROR(VLOOKUP(M1576,Tablas_Equivalencia!$G$3:$H$6,2,FALSE),"Sin dato")</f>
        <v/>
      </c>
      <c r="Z1576">
        <f>IF(J1576&lt;=24,"18-24","25-29")</f>
        <v/>
      </c>
      <c r="AA1576">
        <f>IF(M1576&lt;&gt;1,"",IF(P1576=2,1,0))</f>
        <v/>
      </c>
      <c r="AB1576">
        <f>IF(M1576&lt;&gt;1,"",IF(O1576&gt;=2,1,0))</f>
        <v/>
      </c>
      <c r="AC1576">
        <f>IF(M1576&lt;&gt;1,"",IF(OR(Q1576=999,Q1576=""),"",IF(OR(Q1576&lt;35,Q1576&gt;48),1,0)))</f>
        <v/>
      </c>
      <c r="AD1576">
        <f>IF(COUNT(AA1576:AC1576)&lt;3,"",SUM(AA1576:AC1576))</f>
        <v/>
      </c>
      <c r="AE1576">
        <f>IF(L1576&gt;=4,2,IF(L1576&gt;=2,1,0))</f>
        <v/>
      </c>
      <c r="AF1576">
        <f>IF(L1576&gt;=5,1,0)</f>
        <v/>
      </c>
      <c r="AG1576">
        <f>AE1576+AF1576</f>
        <v/>
      </c>
      <c r="AH1576" s="15">
        <f>IF(M1576&lt;&gt;1,"",IF(OR(R1576=-9,R1576=""),"",R1576))</f>
        <v/>
      </c>
      <c r="AI1576">
        <f>IF(M1576&lt;&gt;1,"",IF(OR(Q1576=999,Q1576=""),"",Q1576))</f>
        <v/>
      </c>
    </row>
    <row r="1577">
      <c r="A1577" t="inlineStr">
        <is>
          <t>TQRMNOP108382</t>
        </is>
      </c>
      <c r="B1577" t="n">
        <v>2025</v>
      </c>
      <c r="C1577" t="n">
        <v>1</v>
      </c>
      <c r="D1577" t="n">
        <v>1</v>
      </c>
      <c r="E1577" t="inlineStr">
        <is>
          <t>S</t>
        </is>
      </c>
      <c r="F1577" t="n">
        <v>33</v>
      </c>
      <c r="G1577" t="n">
        <v>1676</v>
      </c>
      <c r="H1577" t="n">
        <v>1</v>
      </c>
      <c r="I1577" t="n">
        <v>1</v>
      </c>
      <c r="J1577" t="n">
        <v>28</v>
      </c>
      <c r="K1577" t="n">
        <v>1</v>
      </c>
      <c r="L1577" t="n">
        <v>5</v>
      </c>
      <c r="M1577" t="n">
        <v>1</v>
      </c>
      <c r="N1577" t="n">
        <v>3</v>
      </c>
      <c r="O1577" t="n">
        <v>2</v>
      </c>
      <c r="P1577" t="n">
        <v>2</v>
      </c>
      <c r="Q1577" t="n">
        <v>45</v>
      </c>
      <c r="R1577" s="15" t="n">
        <v>635000</v>
      </c>
      <c r="S1577" s="15" t="n">
        <v>139000</v>
      </c>
      <c r="T1577" s="15" t="n">
        <v>774000</v>
      </c>
      <c r="U1577" s="15" t="n">
        <v>100400</v>
      </c>
      <c r="V1577">
        <f>IFERROR(VLOOKUP(D1577,Tablas_Equivalencia!$A$3:$B$8,2,FALSE),"Sin dato")</f>
        <v/>
      </c>
      <c r="W1577">
        <f>IFERROR(VLOOKUP(L1577,Tablas_Equivalencia!$D$3:$E$9,2,FALSE),"Sin dato")</f>
        <v/>
      </c>
      <c r="X1577">
        <f>IF(I1577=1,"Varón","Mujer")</f>
        <v/>
      </c>
      <c r="Y1577">
        <f>IFERROR(VLOOKUP(M1577,Tablas_Equivalencia!$G$3:$H$6,2,FALSE),"Sin dato")</f>
        <v/>
      </c>
      <c r="Z1577">
        <f>IF(J1577&lt;=24,"18-24","25-29")</f>
        <v/>
      </c>
      <c r="AA1577">
        <f>IF(M1577&lt;&gt;1,"",IF(P1577=2,1,0))</f>
        <v/>
      </c>
      <c r="AB1577">
        <f>IF(M1577&lt;&gt;1,"",IF(O1577&gt;=2,1,0))</f>
        <v/>
      </c>
      <c r="AC1577">
        <f>IF(M1577&lt;&gt;1,"",IF(OR(Q1577=999,Q1577=""),"",IF(OR(Q1577&lt;35,Q1577&gt;48),1,0)))</f>
        <v/>
      </c>
      <c r="AD1577">
        <f>IF(COUNT(AA1577:AC1577)&lt;3,"",SUM(AA1577:AC1577))</f>
        <v/>
      </c>
      <c r="AE1577">
        <f>IF(L1577&gt;=4,2,IF(L1577&gt;=2,1,0))</f>
        <v/>
      </c>
      <c r="AF1577">
        <f>IF(L1577&gt;=5,1,0)</f>
        <v/>
      </c>
      <c r="AG1577">
        <f>AE1577+AF1577</f>
        <v/>
      </c>
      <c r="AH1577" s="15">
        <f>IF(M1577&lt;&gt;1,"",IF(OR(R1577=-9,R1577=""),"",R1577))</f>
        <v/>
      </c>
      <c r="AI1577">
        <f>IF(M1577&lt;&gt;1,"",IF(OR(Q1577=999,Q1577=""),"",Q1577))</f>
        <v/>
      </c>
    </row>
    <row r="1578">
      <c r="A1578" t="inlineStr">
        <is>
          <t>TQRMNOP108384</t>
        </is>
      </c>
      <c r="B1578" t="n">
        <v>2025</v>
      </c>
      <c r="C1578" t="n">
        <v>1</v>
      </c>
      <c r="D1578" t="n">
        <v>41</v>
      </c>
      <c r="E1578" t="inlineStr">
        <is>
          <t>N</t>
        </is>
      </c>
      <c r="F1578" t="n">
        <v>15</v>
      </c>
      <c r="G1578" t="n">
        <v>1322</v>
      </c>
      <c r="H1578" t="n">
        <v>1</v>
      </c>
      <c r="I1578" t="n">
        <v>1</v>
      </c>
      <c r="J1578" t="n">
        <v>29</v>
      </c>
      <c r="K1578" t="n">
        <v>2</v>
      </c>
      <c r="L1578" t="n">
        <v>4</v>
      </c>
      <c r="M1578" t="n">
        <v>3</v>
      </c>
      <c r="R1578" s="15" t="n">
        <v>0</v>
      </c>
      <c r="S1578" s="15" t="n">
        <v>0</v>
      </c>
      <c r="T1578" s="15" t="n">
        <v>0</v>
      </c>
      <c r="U1578" s="15" t="n">
        <v>671700</v>
      </c>
      <c r="V1578">
        <f>IFERROR(VLOOKUP(D1578,Tablas_Equivalencia!$A$3:$B$8,2,FALSE),"Sin dato")</f>
        <v/>
      </c>
      <c r="W1578">
        <f>IFERROR(VLOOKUP(L1578,Tablas_Equivalencia!$D$3:$E$9,2,FALSE),"Sin dato")</f>
        <v/>
      </c>
      <c r="X1578">
        <f>IF(I1578=1,"Varón","Mujer")</f>
        <v/>
      </c>
      <c r="Y1578">
        <f>IFERROR(VLOOKUP(M1578,Tablas_Equivalencia!$G$3:$H$6,2,FALSE),"Sin dato")</f>
        <v/>
      </c>
      <c r="Z1578">
        <f>IF(J1578&lt;=24,"18-24","25-29")</f>
        <v/>
      </c>
      <c r="AA1578">
        <f>IF(M1578&lt;&gt;1,"",IF(P1578=2,1,0))</f>
        <v/>
      </c>
      <c r="AB1578">
        <f>IF(M1578&lt;&gt;1,"",IF(O1578&gt;=2,1,0))</f>
        <v/>
      </c>
      <c r="AC1578">
        <f>IF(M1578&lt;&gt;1,"",IF(OR(Q1578=999,Q1578=""),"",IF(OR(Q1578&lt;35,Q1578&gt;48),1,0)))</f>
        <v/>
      </c>
      <c r="AD1578">
        <f>IF(COUNT(AA1578:AC1578)&lt;3,"",SUM(AA1578:AC1578))</f>
        <v/>
      </c>
      <c r="AE1578">
        <f>IF(L1578&gt;=4,2,IF(L1578&gt;=2,1,0))</f>
        <v/>
      </c>
      <c r="AF1578">
        <f>IF(L1578&gt;=5,1,0)</f>
        <v/>
      </c>
      <c r="AG1578">
        <f>AE1578+AF1578</f>
        <v/>
      </c>
      <c r="AH1578" s="15">
        <f>IF(M1578&lt;&gt;1,"",IF(OR(R1578=-9,R1578=""),"",R1578))</f>
        <v/>
      </c>
      <c r="AI1578">
        <f>IF(M1578&lt;&gt;1,"",IF(OR(Q1578=999,Q1578=""),"",Q1578))</f>
        <v/>
      </c>
    </row>
    <row r="1579">
      <c r="A1579" t="inlineStr">
        <is>
          <t>TQRMNOP108385</t>
        </is>
      </c>
      <c r="B1579" t="n">
        <v>2025</v>
      </c>
      <c r="C1579" t="n">
        <v>1</v>
      </c>
      <c r="D1579" t="n">
        <v>42</v>
      </c>
      <c r="E1579" t="inlineStr">
        <is>
          <t>N</t>
        </is>
      </c>
      <c r="F1579" t="n">
        <v>27</v>
      </c>
      <c r="G1579" t="n">
        <v>2332</v>
      </c>
      <c r="H1579" t="n">
        <v>2</v>
      </c>
      <c r="I1579" t="n">
        <v>2</v>
      </c>
      <c r="J1579" t="n">
        <v>23</v>
      </c>
      <c r="K1579" t="n">
        <v>1</v>
      </c>
      <c r="L1579" t="n">
        <v>5</v>
      </c>
      <c r="M1579" t="n">
        <v>3</v>
      </c>
      <c r="R1579" s="15" t="n">
        <v>0</v>
      </c>
      <c r="S1579" s="15" t="n">
        <v>114000</v>
      </c>
      <c r="T1579" s="15" t="n">
        <v>114000</v>
      </c>
      <c r="U1579" s="15" t="n">
        <v>94900</v>
      </c>
      <c r="V1579">
        <f>IFERROR(VLOOKUP(D1579,Tablas_Equivalencia!$A$3:$B$8,2,FALSE),"Sin dato")</f>
        <v/>
      </c>
      <c r="W1579">
        <f>IFERROR(VLOOKUP(L1579,Tablas_Equivalencia!$D$3:$E$9,2,FALSE),"Sin dato")</f>
        <v/>
      </c>
      <c r="X1579">
        <f>IF(I1579=1,"Varón","Mujer")</f>
        <v/>
      </c>
      <c r="Y1579">
        <f>IFERROR(VLOOKUP(M1579,Tablas_Equivalencia!$G$3:$H$6,2,FALSE),"Sin dato")</f>
        <v/>
      </c>
      <c r="Z1579">
        <f>IF(J1579&lt;=24,"18-24","25-29")</f>
        <v/>
      </c>
      <c r="AA1579">
        <f>IF(M1579&lt;&gt;1,"",IF(P1579=2,1,0))</f>
        <v/>
      </c>
      <c r="AB1579">
        <f>IF(M1579&lt;&gt;1,"",IF(O1579&gt;=2,1,0))</f>
        <v/>
      </c>
      <c r="AC1579">
        <f>IF(M1579&lt;&gt;1,"",IF(OR(Q1579=999,Q1579=""),"",IF(OR(Q1579&lt;35,Q1579&gt;48),1,0)))</f>
        <v/>
      </c>
      <c r="AD1579">
        <f>IF(COUNT(AA1579:AC1579)&lt;3,"",SUM(AA1579:AC1579))</f>
        <v/>
      </c>
      <c r="AE1579">
        <f>IF(L1579&gt;=4,2,IF(L1579&gt;=2,1,0))</f>
        <v/>
      </c>
      <c r="AF1579">
        <f>IF(L1579&gt;=5,1,0)</f>
        <v/>
      </c>
      <c r="AG1579">
        <f>AE1579+AF1579</f>
        <v/>
      </c>
      <c r="AH1579" s="15">
        <f>IF(M1579&lt;&gt;1,"",IF(OR(R1579=-9,R1579=""),"",R1579))</f>
        <v/>
      </c>
      <c r="AI1579">
        <f>IF(M1579&lt;&gt;1,"",IF(OR(Q1579=999,Q1579=""),"",Q1579))</f>
        <v/>
      </c>
    </row>
    <row r="1580">
      <c r="A1580" t="inlineStr">
        <is>
          <t>TQRMNOP108389</t>
        </is>
      </c>
      <c r="B1580" t="n">
        <v>2025</v>
      </c>
      <c r="C1580" t="n">
        <v>1</v>
      </c>
      <c r="D1580" t="n">
        <v>42</v>
      </c>
      <c r="E1580" t="inlineStr">
        <is>
          <t>S</t>
        </is>
      </c>
      <c r="F1580" t="n">
        <v>10</v>
      </c>
      <c r="G1580" t="n">
        <v>1498</v>
      </c>
      <c r="H1580" t="n">
        <v>1</v>
      </c>
      <c r="I1580" t="n">
        <v>2</v>
      </c>
      <c r="J1580" t="n">
        <v>23</v>
      </c>
      <c r="K1580" t="n">
        <v>2</v>
      </c>
      <c r="L1580" t="n">
        <v>4</v>
      </c>
      <c r="M1580" t="n">
        <v>2</v>
      </c>
      <c r="R1580" s="15" t="n">
        <v>0</v>
      </c>
      <c r="S1580" s="15" t="n">
        <v>31000</v>
      </c>
      <c r="T1580" s="15" t="n">
        <v>31000</v>
      </c>
      <c r="U1580" s="15" t="n">
        <v>85100</v>
      </c>
      <c r="V1580">
        <f>IFERROR(VLOOKUP(D1580,Tablas_Equivalencia!$A$3:$B$8,2,FALSE),"Sin dato")</f>
        <v/>
      </c>
      <c r="W1580">
        <f>IFERROR(VLOOKUP(L1580,Tablas_Equivalencia!$D$3:$E$9,2,FALSE),"Sin dato")</f>
        <v/>
      </c>
      <c r="X1580">
        <f>IF(I1580=1,"Varón","Mujer")</f>
        <v/>
      </c>
      <c r="Y1580">
        <f>IFERROR(VLOOKUP(M1580,Tablas_Equivalencia!$G$3:$H$6,2,FALSE),"Sin dato")</f>
        <v/>
      </c>
      <c r="Z1580">
        <f>IF(J1580&lt;=24,"18-24","25-29")</f>
        <v/>
      </c>
      <c r="AA1580">
        <f>IF(M1580&lt;&gt;1,"",IF(P1580=2,1,0))</f>
        <v/>
      </c>
      <c r="AB1580">
        <f>IF(M1580&lt;&gt;1,"",IF(O1580&gt;=2,1,0))</f>
        <v/>
      </c>
      <c r="AC1580">
        <f>IF(M1580&lt;&gt;1,"",IF(OR(Q1580=999,Q1580=""),"",IF(OR(Q1580&lt;35,Q1580&gt;48),1,0)))</f>
        <v/>
      </c>
      <c r="AD1580">
        <f>IF(COUNT(AA1580:AC1580)&lt;3,"",SUM(AA1580:AC1580))</f>
        <v/>
      </c>
      <c r="AE1580">
        <f>IF(L1580&gt;=4,2,IF(L1580&gt;=2,1,0))</f>
        <v/>
      </c>
      <c r="AF1580">
        <f>IF(L1580&gt;=5,1,0)</f>
        <v/>
      </c>
      <c r="AG1580">
        <f>AE1580+AF1580</f>
        <v/>
      </c>
      <c r="AH1580" s="15">
        <f>IF(M1580&lt;&gt;1,"",IF(OR(R1580=-9,R1580=""),"",R1580))</f>
        <v/>
      </c>
      <c r="AI1580">
        <f>IF(M1580&lt;&gt;1,"",IF(OR(Q1580=999,Q1580=""),"",Q1580))</f>
        <v/>
      </c>
    </row>
    <row r="1581">
      <c r="A1581" t="inlineStr">
        <is>
          <t>TQRMNOP108401</t>
        </is>
      </c>
      <c r="B1581" t="n">
        <v>2025</v>
      </c>
      <c r="C1581" t="n">
        <v>1</v>
      </c>
      <c r="D1581" t="n">
        <v>1</v>
      </c>
      <c r="E1581" t="inlineStr">
        <is>
          <t>S</t>
        </is>
      </c>
      <c r="F1581" t="n">
        <v>32</v>
      </c>
      <c r="G1581" t="n">
        <v>1418</v>
      </c>
      <c r="H1581" t="n">
        <v>1</v>
      </c>
      <c r="I1581" t="n">
        <v>2</v>
      </c>
      <c r="J1581" t="n">
        <v>18</v>
      </c>
      <c r="K1581" t="n">
        <v>1</v>
      </c>
      <c r="L1581" t="n">
        <v>2</v>
      </c>
      <c r="M1581" t="n">
        <v>2</v>
      </c>
      <c r="R1581" s="15" t="n">
        <v>0</v>
      </c>
      <c r="S1581" s="15" t="n">
        <v>52000</v>
      </c>
      <c r="T1581" s="15" t="n">
        <v>52000</v>
      </c>
      <c r="U1581" s="15" t="n">
        <v>216800</v>
      </c>
      <c r="V1581">
        <f>IFERROR(VLOOKUP(D1581,Tablas_Equivalencia!$A$3:$B$8,2,FALSE),"Sin dato")</f>
        <v/>
      </c>
      <c r="W1581">
        <f>IFERROR(VLOOKUP(L1581,Tablas_Equivalencia!$D$3:$E$9,2,FALSE),"Sin dato")</f>
        <v/>
      </c>
      <c r="X1581">
        <f>IF(I1581=1,"Varón","Mujer")</f>
        <v/>
      </c>
      <c r="Y1581">
        <f>IFERROR(VLOOKUP(M1581,Tablas_Equivalencia!$G$3:$H$6,2,FALSE),"Sin dato")</f>
        <v/>
      </c>
      <c r="Z1581">
        <f>IF(J1581&lt;=24,"18-24","25-29")</f>
        <v/>
      </c>
      <c r="AA1581">
        <f>IF(M1581&lt;&gt;1,"",IF(P1581=2,1,0))</f>
        <v/>
      </c>
      <c r="AB1581">
        <f>IF(M1581&lt;&gt;1,"",IF(O1581&gt;=2,1,0))</f>
        <v/>
      </c>
      <c r="AC1581">
        <f>IF(M1581&lt;&gt;1,"",IF(OR(Q1581=999,Q1581=""),"",IF(OR(Q1581&lt;35,Q1581&gt;48),1,0)))</f>
        <v/>
      </c>
      <c r="AD1581">
        <f>IF(COUNT(AA1581:AC1581)&lt;3,"",SUM(AA1581:AC1581))</f>
        <v/>
      </c>
      <c r="AE1581">
        <f>IF(L1581&gt;=4,2,IF(L1581&gt;=2,1,0))</f>
        <v/>
      </c>
      <c r="AF1581">
        <f>IF(L1581&gt;=5,1,0)</f>
        <v/>
      </c>
      <c r="AG1581">
        <f>AE1581+AF1581</f>
        <v/>
      </c>
      <c r="AH1581" s="15">
        <f>IF(M1581&lt;&gt;1,"",IF(OR(R1581=-9,R1581=""),"",R1581))</f>
        <v/>
      </c>
      <c r="AI1581">
        <f>IF(M1581&lt;&gt;1,"",IF(OR(Q1581=999,Q1581=""),"",Q1581))</f>
        <v/>
      </c>
    </row>
    <row r="1582">
      <c r="A1582" t="inlineStr">
        <is>
          <t>TQRMNOP108425</t>
        </is>
      </c>
      <c r="B1582" t="n">
        <v>2025</v>
      </c>
      <c r="C1582" t="n">
        <v>1</v>
      </c>
      <c r="D1582" t="n">
        <v>40</v>
      </c>
      <c r="E1582" t="inlineStr">
        <is>
          <t>S</t>
        </is>
      </c>
      <c r="F1582" t="n">
        <v>7</v>
      </c>
      <c r="G1582" t="n">
        <v>1228</v>
      </c>
      <c r="H1582" t="n">
        <v>2</v>
      </c>
      <c r="I1582" t="n">
        <v>2</v>
      </c>
      <c r="J1582" t="n">
        <v>22</v>
      </c>
      <c r="K1582" t="n">
        <v>2</v>
      </c>
      <c r="L1582" t="n">
        <v>3</v>
      </c>
      <c r="M1582" t="n">
        <v>1</v>
      </c>
      <c r="N1582" t="n">
        <v>3</v>
      </c>
      <c r="O1582" t="n">
        <v>2</v>
      </c>
      <c r="P1582" t="n">
        <v>2</v>
      </c>
      <c r="Q1582" t="n">
        <v>19</v>
      </c>
      <c r="R1582" s="15" t="n">
        <v>288000</v>
      </c>
      <c r="S1582" s="15" t="n">
        <v>0</v>
      </c>
      <c r="T1582" s="15" t="n">
        <v>288000</v>
      </c>
      <c r="U1582" s="15" t="n">
        <v>298000</v>
      </c>
      <c r="V1582">
        <f>IFERROR(VLOOKUP(D1582,Tablas_Equivalencia!$A$3:$B$8,2,FALSE),"Sin dato")</f>
        <v/>
      </c>
      <c r="W1582">
        <f>IFERROR(VLOOKUP(L1582,Tablas_Equivalencia!$D$3:$E$9,2,FALSE),"Sin dato")</f>
        <v/>
      </c>
      <c r="X1582">
        <f>IF(I1582=1,"Varón","Mujer")</f>
        <v/>
      </c>
      <c r="Y1582">
        <f>IFERROR(VLOOKUP(M1582,Tablas_Equivalencia!$G$3:$H$6,2,FALSE),"Sin dato")</f>
        <v/>
      </c>
      <c r="Z1582">
        <f>IF(J1582&lt;=24,"18-24","25-29")</f>
        <v/>
      </c>
      <c r="AA1582">
        <f>IF(M1582&lt;&gt;1,"",IF(P1582=2,1,0))</f>
        <v/>
      </c>
      <c r="AB1582">
        <f>IF(M1582&lt;&gt;1,"",IF(O1582&gt;=2,1,0))</f>
        <v/>
      </c>
      <c r="AC1582">
        <f>IF(M1582&lt;&gt;1,"",IF(OR(Q1582=999,Q1582=""),"",IF(OR(Q1582&lt;35,Q1582&gt;48),1,0)))</f>
        <v/>
      </c>
      <c r="AD1582">
        <f>IF(COUNT(AA1582:AC1582)&lt;3,"",SUM(AA1582:AC1582))</f>
        <v/>
      </c>
      <c r="AE1582">
        <f>IF(L1582&gt;=4,2,IF(L1582&gt;=2,1,0))</f>
        <v/>
      </c>
      <c r="AF1582">
        <f>IF(L1582&gt;=5,1,0)</f>
        <v/>
      </c>
      <c r="AG1582">
        <f>AE1582+AF1582</f>
        <v/>
      </c>
      <c r="AH1582" s="15">
        <f>IF(M1582&lt;&gt;1,"",IF(OR(R1582=-9,R1582=""),"",R1582))</f>
        <v/>
      </c>
      <c r="AI1582">
        <f>IF(M1582&lt;&gt;1,"",IF(OR(Q1582=999,Q1582=""),"",Q1582))</f>
        <v/>
      </c>
    </row>
    <row r="1583">
      <c r="A1583" t="inlineStr">
        <is>
          <t>TQRMNOP108431</t>
        </is>
      </c>
      <c r="B1583" t="n">
        <v>2025</v>
      </c>
      <c r="C1583" t="n">
        <v>1</v>
      </c>
      <c r="D1583" t="n">
        <v>42</v>
      </c>
      <c r="E1583" t="inlineStr">
        <is>
          <t>S</t>
        </is>
      </c>
      <c r="F1583" t="n">
        <v>10</v>
      </c>
      <c r="G1583" t="n">
        <v>1021</v>
      </c>
      <c r="H1583" t="n">
        <v>3</v>
      </c>
      <c r="I1583" t="n">
        <v>2</v>
      </c>
      <c r="J1583" t="n">
        <v>18</v>
      </c>
      <c r="K1583" t="n">
        <v>1</v>
      </c>
      <c r="L1583" t="n">
        <v>5</v>
      </c>
      <c r="M1583" t="n">
        <v>2</v>
      </c>
      <c r="R1583" s="15" t="n">
        <v>0</v>
      </c>
      <c r="S1583" s="15" t="n">
        <v>0</v>
      </c>
      <c r="T1583" s="15" t="n">
        <v>0</v>
      </c>
      <c r="U1583" s="15" t="n">
        <v>201800</v>
      </c>
      <c r="V1583">
        <f>IFERROR(VLOOKUP(D1583,Tablas_Equivalencia!$A$3:$B$8,2,FALSE),"Sin dato")</f>
        <v/>
      </c>
      <c r="W1583">
        <f>IFERROR(VLOOKUP(L1583,Tablas_Equivalencia!$D$3:$E$9,2,FALSE),"Sin dato")</f>
        <v/>
      </c>
      <c r="X1583">
        <f>IF(I1583=1,"Varón","Mujer")</f>
        <v/>
      </c>
      <c r="Y1583">
        <f>IFERROR(VLOOKUP(M1583,Tablas_Equivalencia!$G$3:$H$6,2,FALSE),"Sin dato")</f>
        <v/>
      </c>
      <c r="Z1583">
        <f>IF(J1583&lt;=24,"18-24","25-29")</f>
        <v/>
      </c>
      <c r="AA1583">
        <f>IF(M1583&lt;&gt;1,"",IF(P1583=2,1,0))</f>
        <v/>
      </c>
      <c r="AB1583">
        <f>IF(M1583&lt;&gt;1,"",IF(O1583&gt;=2,1,0))</f>
        <v/>
      </c>
      <c r="AC1583">
        <f>IF(M1583&lt;&gt;1,"",IF(OR(Q1583=999,Q1583=""),"",IF(OR(Q1583&lt;35,Q1583&gt;48),1,0)))</f>
        <v/>
      </c>
      <c r="AD1583">
        <f>IF(COUNT(AA1583:AC1583)&lt;3,"",SUM(AA1583:AC1583))</f>
        <v/>
      </c>
      <c r="AE1583">
        <f>IF(L1583&gt;=4,2,IF(L1583&gt;=2,1,0))</f>
        <v/>
      </c>
      <c r="AF1583">
        <f>IF(L1583&gt;=5,1,0)</f>
        <v/>
      </c>
      <c r="AG1583">
        <f>AE1583+AF1583</f>
        <v/>
      </c>
      <c r="AH1583" s="15">
        <f>IF(M1583&lt;&gt;1,"",IF(OR(R1583=-9,R1583=""),"",R1583))</f>
        <v/>
      </c>
      <c r="AI1583">
        <f>IF(M1583&lt;&gt;1,"",IF(OR(Q1583=999,Q1583=""),"",Q1583))</f>
        <v/>
      </c>
    </row>
    <row r="1584">
      <c r="A1584" t="inlineStr">
        <is>
          <t>TQRMNOP108443</t>
        </is>
      </c>
      <c r="B1584" t="n">
        <v>2025</v>
      </c>
      <c r="C1584" t="n">
        <v>1</v>
      </c>
      <c r="D1584" t="n">
        <v>43</v>
      </c>
      <c r="E1584" t="inlineStr">
        <is>
          <t>N</t>
        </is>
      </c>
      <c r="F1584" t="n">
        <v>29</v>
      </c>
      <c r="G1584" t="n">
        <v>850</v>
      </c>
      <c r="H1584" t="n">
        <v>1</v>
      </c>
      <c r="I1584" t="n">
        <v>2</v>
      </c>
      <c r="J1584" t="n">
        <v>25</v>
      </c>
      <c r="K1584" t="n">
        <v>1</v>
      </c>
      <c r="L1584" t="n">
        <v>4</v>
      </c>
      <c r="M1584" t="n">
        <v>1</v>
      </c>
      <c r="N1584" t="n">
        <v>3</v>
      </c>
      <c r="O1584" t="n">
        <v>1</v>
      </c>
      <c r="P1584" t="n">
        <v>1</v>
      </c>
      <c r="Q1584" t="n">
        <v>61</v>
      </c>
      <c r="R1584" s="15" t="n">
        <v>775000</v>
      </c>
      <c r="S1584" s="15" t="n">
        <v>0</v>
      </c>
      <c r="T1584" s="15" t="n">
        <v>775000</v>
      </c>
      <c r="U1584" s="15" t="n">
        <v>80000</v>
      </c>
      <c r="V1584">
        <f>IFERROR(VLOOKUP(D1584,Tablas_Equivalencia!$A$3:$B$8,2,FALSE),"Sin dato")</f>
        <v/>
      </c>
      <c r="W1584">
        <f>IFERROR(VLOOKUP(L1584,Tablas_Equivalencia!$D$3:$E$9,2,FALSE),"Sin dato")</f>
        <v/>
      </c>
      <c r="X1584">
        <f>IF(I1584=1,"Varón","Mujer")</f>
        <v/>
      </c>
      <c r="Y1584">
        <f>IFERROR(VLOOKUP(M1584,Tablas_Equivalencia!$G$3:$H$6,2,FALSE),"Sin dato")</f>
        <v/>
      </c>
      <c r="Z1584">
        <f>IF(J1584&lt;=24,"18-24","25-29")</f>
        <v/>
      </c>
      <c r="AA1584">
        <f>IF(M1584&lt;&gt;1,"",IF(P1584=2,1,0))</f>
        <v/>
      </c>
      <c r="AB1584">
        <f>IF(M1584&lt;&gt;1,"",IF(O1584&gt;=2,1,0))</f>
        <v/>
      </c>
      <c r="AC1584">
        <f>IF(M1584&lt;&gt;1,"",IF(OR(Q1584=999,Q1584=""),"",IF(OR(Q1584&lt;35,Q1584&gt;48),1,0)))</f>
        <v/>
      </c>
      <c r="AD1584">
        <f>IF(COUNT(AA1584:AC1584)&lt;3,"",SUM(AA1584:AC1584))</f>
        <v/>
      </c>
      <c r="AE1584">
        <f>IF(L1584&gt;=4,2,IF(L1584&gt;=2,1,0))</f>
        <v/>
      </c>
      <c r="AF1584">
        <f>IF(L1584&gt;=5,1,0)</f>
        <v/>
      </c>
      <c r="AG1584">
        <f>AE1584+AF1584</f>
        <v/>
      </c>
      <c r="AH1584" s="15">
        <f>IF(M1584&lt;&gt;1,"",IF(OR(R1584=-9,R1584=""),"",R1584))</f>
        <v/>
      </c>
      <c r="AI1584">
        <f>IF(M1584&lt;&gt;1,"",IF(OR(Q1584=999,Q1584=""),"",Q1584))</f>
        <v/>
      </c>
    </row>
    <row r="1585">
      <c r="A1585" t="inlineStr">
        <is>
          <t>TQRMNOP108446</t>
        </is>
      </c>
      <c r="B1585" t="n">
        <v>2025</v>
      </c>
      <c r="C1585" t="n">
        <v>1</v>
      </c>
      <c r="D1585" t="n">
        <v>41</v>
      </c>
      <c r="E1585" t="inlineStr">
        <is>
          <t>S</t>
        </is>
      </c>
      <c r="F1585" t="n">
        <v>8</v>
      </c>
      <c r="G1585" t="n">
        <v>755</v>
      </c>
      <c r="H1585" t="n">
        <v>2</v>
      </c>
      <c r="I1585" t="n">
        <v>1</v>
      </c>
      <c r="J1585" t="n">
        <v>19</v>
      </c>
      <c r="K1585" t="n">
        <v>2</v>
      </c>
      <c r="L1585" t="n">
        <v>4</v>
      </c>
      <c r="M1585" t="n">
        <v>3</v>
      </c>
      <c r="R1585" s="15" t="n">
        <v>0</v>
      </c>
      <c r="S1585" s="15" t="n">
        <v>0</v>
      </c>
      <c r="T1585" s="15" t="n">
        <v>0</v>
      </c>
      <c r="U1585" s="15" t="n">
        <v>169000</v>
      </c>
      <c r="V1585">
        <f>IFERROR(VLOOKUP(D1585,Tablas_Equivalencia!$A$3:$B$8,2,FALSE),"Sin dato")</f>
        <v/>
      </c>
      <c r="W1585">
        <f>IFERROR(VLOOKUP(L1585,Tablas_Equivalencia!$D$3:$E$9,2,FALSE),"Sin dato")</f>
        <v/>
      </c>
      <c r="X1585">
        <f>IF(I1585=1,"Varón","Mujer")</f>
        <v/>
      </c>
      <c r="Y1585">
        <f>IFERROR(VLOOKUP(M1585,Tablas_Equivalencia!$G$3:$H$6,2,FALSE),"Sin dato")</f>
        <v/>
      </c>
      <c r="Z1585">
        <f>IF(J1585&lt;=24,"18-24","25-29")</f>
        <v/>
      </c>
      <c r="AA1585">
        <f>IF(M1585&lt;&gt;1,"",IF(P1585=2,1,0))</f>
        <v/>
      </c>
      <c r="AB1585">
        <f>IF(M1585&lt;&gt;1,"",IF(O1585&gt;=2,1,0))</f>
        <v/>
      </c>
      <c r="AC1585">
        <f>IF(M1585&lt;&gt;1,"",IF(OR(Q1585=999,Q1585=""),"",IF(OR(Q1585&lt;35,Q1585&gt;48),1,0)))</f>
        <v/>
      </c>
      <c r="AD1585">
        <f>IF(COUNT(AA1585:AC1585)&lt;3,"",SUM(AA1585:AC1585))</f>
        <v/>
      </c>
      <c r="AE1585">
        <f>IF(L1585&gt;=4,2,IF(L1585&gt;=2,1,0))</f>
        <v/>
      </c>
      <c r="AF1585">
        <f>IF(L1585&gt;=5,1,0)</f>
        <v/>
      </c>
      <c r="AG1585">
        <f>AE1585+AF1585</f>
        <v/>
      </c>
      <c r="AH1585" s="15">
        <f>IF(M1585&lt;&gt;1,"",IF(OR(R1585=-9,R1585=""),"",R1585))</f>
        <v/>
      </c>
      <c r="AI1585">
        <f>IF(M1585&lt;&gt;1,"",IF(OR(Q1585=999,Q1585=""),"",Q1585))</f>
        <v/>
      </c>
    </row>
    <row r="1586">
      <c r="A1586" t="inlineStr">
        <is>
          <t>TQRMNOP108447</t>
        </is>
      </c>
      <c r="B1586" t="n">
        <v>2025</v>
      </c>
      <c r="C1586" t="n">
        <v>1</v>
      </c>
      <c r="D1586" t="n">
        <v>40</v>
      </c>
      <c r="E1586" t="inlineStr">
        <is>
          <t>N</t>
        </is>
      </c>
      <c r="F1586" t="n">
        <v>23</v>
      </c>
      <c r="G1586" t="n">
        <v>1327</v>
      </c>
      <c r="H1586" t="n">
        <v>1</v>
      </c>
      <c r="I1586" t="n">
        <v>1</v>
      </c>
      <c r="J1586" t="n">
        <v>18</v>
      </c>
      <c r="K1586" t="n">
        <v>2</v>
      </c>
      <c r="L1586" t="n">
        <v>5</v>
      </c>
      <c r="M1586" t="n">
        <v>1</v>
      </c>
      <c r="N1586" t="n">
        <v>3</v>
      </c>
      <c r="O1586" t="n">
        <v>1</v>
      </c>
      <c r="P1586" t="n">
        <v>1</v>
      </c>
      <c r="Q1586" t="n">
        <v>25</v>
      </c>
      <c r="R1586" s="15" t="n">
        <v>726000</v>
      </c>
      <c r="S1586" s="15" t="n">
        <v>0</v>
      </c>
      <c r="T1586" s="15" t="n">
        <v>726000</v>
      </c>
      <c r="U1586" s="15" t="n">
        <v>289600</v>
      </c>
      <c r="V1586">
        <f>IFERROR(VLOOKUP(D1586,Tablas_Equivalencia!$A$3:$B$8,2,FALSE),"Sin dato")</f>
        <v/>
      </c>
      <c r="W1586">
        <f>IFERROR(VLOOKUP(L1586,Tablas_Equivalencia!$D$3:$E$9,2,FALSE),"Sin dato")</f>
        <v/>
      </c>
      <c r="X1586">
        <f>IF(I1586=1,"Varón","Mujer")</f>
        <v/>
      </c>
      <c r="Y1586">
        <f>IFERROR(VLOOKUP(M1586,Tablas_Equivalencia!$G$3:$H$6,2,FALSE),"Sin dato")</f>
        <v/>
      </c>
      <c r="Z1586">
        <f>IF(J1586&lt;=24,"18-24","25-29")</f>
        <v/>
      </c>
      <c r="AA1586">
        <f>IF(M1586&lt;&gt;1,"",IF(P1586=2,1,0))</f>
        <v/>
      </c>
      <c r="AB1586">
        <f>IF(M1586&lt;&gt;1,"",IF(O1586&gt;=2,1,0))</f>
        <v/>
      </c>
      <c r="AC1586">
        <f>IF(M1586&lt;&gt;1,"",IF(OR(Q1586=999,Q1586=""),"",IF(OR(Q1586&lt;35,Q1586&gt;48),1,0)))</f>
        <v/>
      </c>
      <c r="AD1586">
        <f>IF(COUNT(AA1586:AC1586)&lt;3,"",SUM(AA1586:AC1586))</f>
        <v/>
      </c>
      <c r="AE1586">
        <f>IF(L1586&gt;=4,2,IF(L1586&gt;=2,1,0))</f>
        <v/>
      </c>
      <c r="AF1586">
        <f>IF(L1586&gt;=5,1,0)</f>
        <v/>
      </c>
      <c r="AG1586">
        <f>AE1586+AF1586</f>
        <v/>
      </c>
      <c r="AH1586" s="15">
        <f>IF(M1586&lt;&gt;1,"",IF(OR(R1586=-9,R1586=""),"",R1586))</f>
        <v/>
      </c>
      <c r="AI1586">
        <f>IF(M1586&lt;&gt;1,"",IF(OR(Q1586=999,Q1586=""),"",Q1586))</f>
        <v/>
      </c>
    </row>
    <row r="1587">
      <c r="A1587" t="inlineStr">
        <is>
          <t>TQRMNOP108452</t>
        </is>
      </c>
      <c r="B1587" t="n">
        <v>2025</v>
      </c>
      <c r="C1587" t="n">
        <v>1</v>
      </c>
      <c r="D1587" t="n">
        <v>40</v>
      </c>
      <c r="E1587" t="inlineStr">
        <is>
          <t>N</t>
        </is>
      </c>
      <c r="F1587" t="n">
        <v>9</v>
      </c>
      <c r="G1587" t="n">
        <v>1121</v>
      </c>
      <c r="H1587" t="n">
        <v>1</v>
      </c>
      <c r="I1587" t="n">
        <v>2</v>
      </c>
      <c r="J1587" t="n">
        <v>21</v>
      </c>
      <c r="K1587" t="n">
        <v>1</v>
      </c>
      <c r="L1587" t="n">
        <v>3</v>
      </c>
      <c r="M1587" t="n">
        <v>2</v>
      </c>
      <c r="R1587" s="15" t="n">
        <v>0</v>
      </c>
      <c r="S1587" s="15" t="n">
        <v>0</v>
      </c>
      <c r="T1587" s="15" t="n">
        <v>0</v>
      </c>
      <c r="U1587" s="15" t="n">
        <v>187200</v>
      </c>
      <c r="V1587">
        <f>IFERROR(VLOOKUP(D1587,Tablas_Equivalencia!$A$3:$B$8,2,FALSE),"Sin dato")</f>
        <v/>
      </c>
      <c r="W1587">
        <f>IFERROR(VLOOKUP(L1587,Tablas_Equivalencia!$D$3:$E$9,2,FALSE),"Sin dato")</f>
        <v/>
      </c>
      <c r="X1587">
        <f>IF(I1587=1,"Varón","Mujer")</f>
        <v/>
      </c>
      <c r="Y1587">
        <f>IFERROR(VLOOKUP(M1587,Tablas_Equivalencia!$G$3:$H$6,2,FALSE),"Sin dato")</f>
        <v/>
      </c>
      <c r="Z1587">
        <f>IF(J1587&lt;=24,"18-24","25-29")</f>
        <v/>
      </c>
      <c r="AA1587">
        <f>IF(M1587&lt;&gt;1,"",IF(P1587=2,1,0))</f>
        <v/>
      </c>
      <c r="AB1587">
        <f>IF(M1587&lt;&gt;1,"",IF(O1587&gt;=2,1,0))</f>
        <v/>
      </c>
      <c r="AC1587">
        <f>IF(M1587&lt;&gt;1,"",IF(OR(Q1587=999,Q1587=""),"",IF(OR(Q1587&lt;35,Q1587&gt;48),1,0)))</f>
        <v/>
      </c>
      <c r="AD1587">
        <f>IF(COUNT(AA1587:AC1587)&lt;3,"",SUM(AA1587:AC1587))</f>
        <v/>
      </c>
      <c r="AE1587">
        <f>IF(L1587&gt;=4,2,IF(L1587&gt;=2,1,0))</f>
        <v/>
      </c>
      <c r="AF1587">
        <f>IF(L1587&gt;=5,1,0)</f>
        <v/>
      </c>
      <c r="AG1587">
        <f>AE1587+AF1587</f>
        <v/>
      </c>
      <c r="AH1587" s="15">
        <f>IF(M1587&lt;&gt;1,"",IF(OR(R1587=-9,R1587=""),"",R1587))</f>
        <v/>
      </c>
      <c r="AI1587">
        <f>IF(M1587&lt;&gt;1,"",IF(OR(Q1587=999,Q1587=""),"",Q1587))</f>
        <v/>
      </c>
    </row>
    <row r="1588">
      <c r="A1588" t="inlineStr">
        <is>
          <t>TQRMNOP108456</t>
        </is>
      </c>
      <c r="B1588" t="n">
        <v>2025</v>
      </c>
      <c r="C1588" t="n">
        <v>1</v>
      </c>
      <c r="D1588" t="n">
        <v>42</v>
      </c>
      <c r="E1588" t="inlineStr">
        <is>
          <t>S</t>
        </is>
      </c>
      <c r="F1588" t="n">
        <v>10</v>
      </c>
      <c r="G1588" t="n">
        <v>1140</v>
      </c>
      <c r="H1588" t="n">
        <v>3</v>
      </c>
      <c r="I1588" t="n">
        <v>1</v>
      </c>
      <c r="J1588" t="n">
        <v>24</v>
      </c>
      <c r="K1588" t="n">
        <v>2</v>
      </c>
      <c r="L1588" t="n">
        <v>3</v>
      </c>
      <c r="M1588" t="n">
        <v>1</v>
      </c>
      <c r="N1588" t="n">
        <v>3</v>
      </c>
      <c r="O1588" t="n">
        <v>1</v>
      </c>
      <c r="P1588" t="n">
        <v>1</v>
      </c>
      <c r="Q1588" t="n">
        <v>22</v>
      </c>
      <c r="R1588" s="15" t="n">
        <v>512000</v>
      </c>
      <c r="S1588" s="15" t="n">
        <v>0</v>
      </c>
      <c r="T1588" s="15" t="n">
        <v>512000</v>
      </c>
      <c r="U1588" s="15" t="n">
        <v>162100</v>
      </c>
      <c r="V1588">
        <f>IFERROR(VLOOKUP(D1588,Tablas_Equivalencia!$A$3:$B$8,2,FALSE),"Sin dato")</f>
        <v/>
      </c>
      <c r="W1588">
        <f>IFERROR(VLOOKUP(L1588,Tablas_Equivalencia!$D$3:$E$9,2,FALSE),"Sin dato")</f>
        <v/>
      </c>
      <c r="X1588">
        <f>IF(I1588=1,"Varón","Mujer")</f>
        <v/>
      </c>
      <c r="Y1588">
        <f>IFERROR(VLOOKUP(M1588,Tablas_Equivalencia!$G$3:$H$6,2,FALSE),"Sin dato")</f>
        <v/>
      </c>
      <c r="Z1588">
        <f>IF(J1588&lt;=24,"18-24","25-29")</f>
        <v/>
      </c>
      <c r="AA1588">
        <f>IF(M1588&lt;&gt;1,"",IF(P1588=2,1,0))</f>
        <v/>
      </c>
      <c r="AB1588">
        <f>IF(M1588&lt;&gt;1,"",IF(O1588&gt;=2,1,0))</f>
        <v/>
      </c>
      <c r="AC1588">
        <f>IF(M1588&lt;&gt;1,"",IF(OR(Q1588=999,Q1588=""),"",IF(OR(Q1588&lt;35,Q1588&gt;48),1,0)))</f>
        <v/>
      </c>
      <c r="AD1588">
        <f>IF(COUNT(AA1588:AC1588)&lt;3,"",SUM(AA1588:AC1588))</f>
        <v/>
      </c>
      <c r="AE1588">
        <f>IF(L1588&gt;=4,2,IF(L1588&gt;=2,1,0))</f>
        <v/>
      </c>
      <c r="AF1588">
        <f>IF(L1588&gt;=5,1,0)</f>
        <v/>
      </c>
      <c r="AG1588">
        <f>AE1588+AF1588</f>
        <v/>
      </c>
      <c r="AH1588" s="15">
        <f>IF(M1588&lt;&gt;1,"",IF(OR(R1588=-9,R1588=""),"",R1588))</f>
        <v/>
      </c>
      <c r="AI1588">
        <f>IF(M1588&lt;&gt;1,"",IF(OR(Q1588=999,Q1588=""),"",Q1588))</f>
        <v/>
      </c>
    </row>
    <row r="1589">
      <c r="A1589" t="inlineStr">
        <is>
          <t>TQRMNOP108459</t>
        </is>
      </c>
      <c r="B1589" t="n">
        <v>2025</v>
      </c>
      <c r="C1589" t="n">
        <v>1</v>
      </c>
      <c r="D1589" t="n">
        <v>1</v>
      </c>
      <c r="E1589" t="inlineStr">
        <is>
          <t>S</t>
        </is>
      </c>
      <c r="F1589" t="n">
        <v>33</v>
      </c>
      <c r="G1589" t="n">
        <v>1183</v>
      </c>
      <c r="H1589" t="n">
        <v>1</v>
      </c>
      <c r="I1589" t="n">
        <v>1</v>
      </c>
      <c r="J1589" t="n">
        <v>27</v>
      </c>
      <c r="K1589" t="n">
        <v>1</v>
      </c>
      <c r="L1589" t="n">
        <v>5</v>
      </c>
      <c r="M1589" t="n">
        <v>3</v>
      </c>
      <c r="R1589" s="15" t="n">
        <v>0</v>
      </c>
      <c r="S1589" s="15" t="n">
        <v>0</v>
      </c>
      <c r="T1589" s="15" t="n">
        <v>0</v>
      </c>
      <c r="U1589" s="15" t="n">
        <v>187500</v>
      </c>
      <c r="V1589">
        <f>IFERROR(VLOOKUP(D1589,Tablas_Equivalencia!$A$3:$B$8,2,FALSE),"Sin dato")</f>
        <v/>
      </c>
      <c r="W1589">
        <f>IFERROR(VLOOKUP(L1589,Tablas_Equivalencia!$D$3:$E$9,2,FALSE),"Sin dato")</f>
        <v/>
      </c>
      <c r="X1589">
        <f>IF(I1589=1,"Varón","Mujer")</f>
        <v/>
      </c>
      <c r="Y1589">
        <f>IFERROR(VLOOKUP(M1589,Tablas_Equivalencia!$G$3:$H$6,2,FALSE),"Sin dato")</f>
        <v/>
      </c>
      <c r="Z1589">
        <f>IF(J1589&lt;=24,"18-24","25-29")</f>
        <v/>
      </c>
      <c r="AA1589">
        <f>IF(M1589&lt;&gt;1,"",IF(P1589=2,1,0))</f>
        <v/>
      </c>
      <c r="AB1589">
        <f>IF(M1589&lt;&gt;1,"",IF(O1589&gt;=2,1,0))</f>
        <v/>
      </c>
      <c r="AC1589">
        <f>IF(M1589&lt;&gt;1,"",IF(OR(Q1589=999,Q1589=""),"",IF(OR(Q1589&lt;35,Q1589&gt;48),1,0)))</f>
        <v/>
      </c>
      <c r="AD1589">
        <f>IF(COUNT(AA1589:AC1589)&lt;3,"",SUM(AA1589:AC1589))</f>
        <v/>
      </c>
      <c r="AE1589">
        <f>IF(L1589&gt;=4,2,IF(L1589&gt;=2,1,0))</f>
        <v/>
      </c>
      <c r="AF1589">
        <f>IF(L1589&gt;=5,1,0)</f>
        <v/>
      </c>
      <c r="AG1589">
        <f>AE1589+AF1589</f>
        <v/>
      </c>
      <c r="AH1589" s="15">
        <f>IF(M1589&lt;&gt;1,"",IF(OR(R1589=-9,R1589=""),"",R1589))</f>
        <v/>
      </c>
      <c r="AI1589">
        <f>IF(M1589&lt;&gt;1,"",IF(OR(Q1589=999,Q1589=""),"",Q1589))</f>
        <v/>
      </c>
    </row>
    <row r="1590">
      <c r="A1590" t="inlineStr">
        <is>
          <t>TQRMNOP108460</t>
        </is>
      </c>
      <c r="B1590" t="n">
        <v>2025</v>
      </c>
      <c r="C1590" t="n">
        <v>1</v>
      </c>
      <c r="D1590" t="n">
        <v>42</v>
      </c>
      <c r="E1590" t="inlineStr">
        <is>
          <t>S</t>
        </is>
      </c>
      <c r="F1590" t="n">
        <v>10</v>
      </c>
      <c r="G1590" t="n">
        <v>924</v>
      </c>
      <c r="H1590" t="n">
        <v>3</v>
      </c>
      <c r="I1590" t="n">
        <v>1</v>
      </c>
      <c r="J1590" t="n">
        <v>28</v>
      </c>
      <c r="K1590" t="n">
        <v>2</v>
      </c>
      <c r="L1590" t="n">
        <v>3</v>
      </c>
      <c r="M1590" t="n">
        <v>1</v>
      </c>
      <c r="N1590" t="n">
        <v>1</v>
      </c>
      <c r="O1590" t="n">
        <v>2</v>
      </c>
      <c r="P1590" t="n">
        <v>2</v>
      </c>
      <c r="Q1590" t="n">
        <v>30</v>
      </c>
      <c r="R1590" s="15" t="n">
        <v>455000</v>
      </c>
      <c r="S1590" s="15" t="n">
        <v>0</v>
      </c>
      <c r="T1590" s="15" t="n">
        <v>455000</v>
      </c>
      <c r="U1590" s="15" t="n">
        <v>112900</v>
      </c>
      <c r="V1590">
        <f>IFERROR(VLOOKUP(D1590,Tablas_Equivalencia!$A$3:$B$8,2,FALSE),"Sin dato")</f>
        <v/>
      </c>
      <c r="W1590">
        <f>IFERROR(VLOOKUP(L1590,Tablas_Equivalencia!$D$3:$E$9,2,FALSE),"Sin dato")</f>
        <v/>
      </c>
      <c r="X1590">
        <f>IF(I1590=1,"Varón","Mujer")</f>
        <v/>
      </c>
      <c r="Y1590">
        <f>IFERROR(VLOOKUP(M1590,Tablas_Equivalencia!$G$3:$H$6,2,FALSE),"Sin dato")</f>
        <v/>
      </c>
      <c r="Z1590">
        <f>IF(J1590&lt;=24,"18-24","25-29")</f>
        <v/>
      </c>
      <c r="AA1590">
        <f>IF(M1590&lt;&gt;1,"",IF(P1590=2,1,0))</f>
        <v/>
      </c>
      <c r="AB1590">
        <f>IF(M1590&lt;&gt;1,"",IF(O1590&gt;=2,1,0))</f>
        <v/>
      </c>
      <c r="AC1590">
        <f>IF(M1590&lt;&gt;1,"",IF(OR(Q1590=999,Q1590=""),"",IF(OR(Q1590&lt;35,Q1590&gt;48),1,0)))</f>
        <v/>
      </c>
      <c r="AD1590">
        <f>IF(COUNT(AA1590:AC1590)&lt;3,"",SUM(AA1590:AC1590))</f>
        <v/>
      </c>
      <c r="AE1590">
        <f>IF(L1590&gt;=4,2,IF(L1590&gt;=2,1,0))</f>
        <v/>
      </c>
      <c r="AF1590">
        <f>IF(L1590&gt;=5,1,0)</f>
        <v/>
      </c>
      <c r="AG1590">
        <f>AE1590+AF1590</f>
        <v/>
      </c>
      <c r="AH1590" s="15">
        <f>IF(M1590&lt;&gt;1,"",IF(OR(R1590=-9,R1590=""),"",R1590))</f>
        <v/>
      </c>
      <c r="AI1590">
        <f>IF(M1590&lt;&gt;1,"",IF(OR(Q1590=999,Q1590=""),"",Q1590))</f>
        <v/>
      </c>
    </row>
    <row r="1591">
      <c r="A1591" t="inlineStr">
        <is>
          <t>TQRMNOP108475</t>
        </is>
      </c>
      <c r="B1591" t="n">
        <v>2025</v>
      </c>
      <c r="C1591" t="n">
        <v>1</v>
      </c>
      <c r="D1591" t="n">
        <v>40</v>
      </c>
      <c r="E1591" t="inlineStr">
        <is>
          <t>N</t>
        </is>
      </c>
      <c r="F1591" t="n">
        <v>9</v>
      </c>
      <c r="G1591" t="n">
        <v>1168</v>
      </c>
      <c r="H1591" t="n">
        <v>3</v>
      </c>
      <c r="I1591" t="n">
        <v>2</v>
      </c>
      <c r="J1591" t="n">
        <v>26</v>
      </c>
      <c r="K1591" t="n">
        <v>1</v>
      </c>
      <c r="L1591" t="n">
        <v>5</v>
      </c>
      <c r="M1591" t="n">
        <v>2</v>
      </c>
      <c r="R1591" s="15" t="n">
        <v>0</v>
      </c>
      <c r="S1591" s="15" t="n">
        <v>0</v>
      </c>
      <c r="T1591" s="15" t="n">
        <v>0</v>
      </c>
      <c r="U1591" s="15" t="n">
        <v>232500</v>
      </c>
      <c r="V1591">
        <f>IFERROR(VLOOKUP(D1591,Tablas_Equivalencia!$A$3:$B$8,2,FALSE),"Sin dato")</f>
        <v/>
      </c>
      <c r="W1591">
        <f>IFERROR(VLOOKUP(L1591,Tablas_Equivalencia!$D$3:$E$9,2,FALSE),"Sin dato")</f>
        <v/>
      </c>
      <c r="X1591">
        <f>IF(I1591=1,"Varón","Mujer")</f>
        <v/>
      </c>
      <c r="Y1591">
        <f>IFERROR(VLOOKUP(M1591,Tablas_Equivalencia!$G$3:$H$6,2,FALSE),"Sin dato")</f>
        <v/>
      </c>
      <c r="Z1591">
        <f>IF(J1591&lt;=24,"18-24","25-29")</f>
        <v/>
      </c>
      <c r="AA1591">
        <f>IF(M1591&lt;&gt;1,"",IF(P1591=2,1,0))</f>
        <v/>
      </c>
      <c r="AB1591">
        <f>IF(M1591&lt;&gt;1,"",IF(O1591&gt;=2,1,0))</f>
        <v/>
      </c>
      <c r="AC1591">
        <f>IF(M1591&lt;&gt;1,"",IF(OR(Q1591=999,Q1591=""),"",IF(OR(Q1591&lt;35,Q1591&gt;48),1,0)))</f>
        <v/>
      </c>
      <c r="AD1591">
        <f>IF(COUNT(AA1591:AC1591)&lt;3,"",SUM(AA1591:AC1591))</f>
        <v/>
      </c>
      <c r="AE1591">
        <f>IF(L1591&gt;=4,2,IF(L1591&gt;=2,1,0))</f>
        <v/>
      </c>
      <c r="AF1591">
        <f>IF(L1591&gt;=5,1,0)</f>
        <v/>
      </c>
      <c r="AG1591">
        <f>AE1591+AF1591</f>
        <v/>
      </c>
      <c r="AH1591" s="15">
        <f>IF(M1591&lt;&gt;1,"",IF(OR(R1591=-9,R1591=""),"",R1591))</f>
        <v/>
      </c>
      <c r="AI1591">
        <f>IF(M1591&lt;&gt;1,"",IF(OR(Q1591=999,Q1591=""),"",Q1591))</f>
        <v/>
      </c>
    </row>
    <row r="1592">
      <c r="A1592" t="inlineStr">
        <is>
          <t>TQRMNOP108480</t>
        </is>
      </c>
      <c r="B1592" t="n">
        <v>2025</v>
      </c>
      <c r="C1592" t="n">
        <v>1</v>
      </c>
      <c r="D1592" t="n">
        <v>42</v>
      </c>
      <c r="E1592" t="inlineStr">
        <is>
          <t>S</t>
        </is>
      </c>
      <c r="F1592" t="n">
        <v>10</v>
      </c>
      <c r="G1592" t="n">
        <v>1180</v>
      </c>
      <c r="H1592" t="n">
        <v>1</v>
      </c>
      <c r="I1592" t="n">
        <v>2</v>
      </c>
      <c r="J1592" t="n">
        <v>21</v>
      </c>
      <c r="K1592" t="n">
        <v>2</v>
      </c>
      <c r="L1592" t="n">
        <v>4</v>
      </c>
      <c r="M1592" t="n">
        <v>1</v>
      </c>
      <c r="N1592" t="n">
        <v>3</v>
      </c>
      <c r="O1592" t="n">
        <v>2</v>
      </c>
      <c r="P1592" t="n">
        <v>2</v>
      </c>
      <c r="Q1592" t="n">
        <v>30</v>
      </c>
      <c r="R1592" s="15" t="n">
        <v>531000</v>
      </c>
      <c r="S1592" s="15" t="n">
        <v>0</v>
      </c>
      <c r="T1592" s="15" t="n">
        <v>531000</v>
      </c>
      <c r="U1592" s="15" t="n">
        <v>212500</v>
      </c>
      <c r="V1592">
        <f>IFERROR(VLOOKUP(D1592,Tablas_Equivalencia!$A$3:$B$8,2,FALSE),"Sin dato")</f>
        <v/>
      </c>
      <c r="W1592">
        <f>IFERROR(VLOOKUP(L1592,Tablas_Equivalencia!$D$3:$E$9,2,FALSE),"Sin dato")</f>
        <v/>
      </c>
      <c r="X1592">
        <f>IF(I1592=1,"Varón","Mujer")</f>
        <v/>
      </c>
      <c r="Y1592">
        <f>IFERROR(VLOOKUP(M1592,Tablas_Equivalencia!$G$3:$H$6,2,FALSE),"Sin dato")</f>
        <v/>
      </c>
      <c r="Z1592">
        <f>IF(J1592&lt;=24,"18-24","25-29")</f>
        <v/>
      </c>
      <c r="AA1592">
        <f>IF(M1592&lt;&gt;1,"",IF(P1592=2,1,0))</f>
        <v/>
      </c>
      <c r="AB1592">
        <f>IF(M1592&lt;&gt;1,"",IF(O1592&gt;=2,1,0))</f>
        <v/>
      </c>
      <c r="AC1592">
        <f>IF(M1592&lt;&gt;1,"",IF(OR(Q1592=999,Q1592=""),"",IF(OR(Q1592&lt;35,Q1592&gt;48),1,0)))</f>
        <v/>
      </c>
      <c r="AD1592">
        <f>IF(COUNT(AA1592:AC1592)&lt;3,"",SUM(AA1592:AC1592))</f>
        <v/>
      </c>
      <c r="AE1592">
        <f>IF(L1592&gt;=4,2,IF(L1592&gt;=2,1,0))</f>
        <v/>
      </c>
      <c r="AF1592">
        <f>IF(L1592&gt;=5,1,0)</f>
        <v/>
      </c>
      <c r="AG1592">
        <f>AE1592+AF1592</f>
        <v/>
      </c>
      <c r="AH1592" s="15">
        <f>IF(M1592&lt;&gt;1,"",IF(OR(R1592=-9,R1592=""),"",R1592))</f>
        <v/>
      </c>
      <c r="AI1592">
        <f>IF(M1592&lt;&gt;1,"",IF(OR(Q1592=999,Q1592=""),"",Q1592))</f>
        <v/>
      </c>
    </row>
    <row r="1593">
      <c r="A1593" t="inlineStr">
        <is>
          <t>TQRMNOP108483</t>
        </is>
      </c>
      <c r="B1593" t="n">
        <v>2025</v>
      </c>
      <c r="C1593" t="n">
        <v>1</v>
      </c>
      <c r="D1593" t="n">
        <v>43</v>
      </c>
      <c r="E1593" t="inlineStr">
        <is>
          <t>N</t>
        </is>
      </c>
      <c r="F1593" t="n">
        <v>26</v>
      </c>
      <c r="G1593" t="n">
        <v>1171</v>
      </c>
      <c r="H1593" t="n">
        <v>2</v>
      </c>
      <c r="I1593" t="n">
        <v>1</v>
      </c>
      <c r="J1593" t="n">
        <v>23</v>
      </c>
      <c r="K1593" t="n">
        <v>2</v>
      </c>
      <c r="L1593" t="n">
        <v>6</v>
      </c>
      <c r="M1593" t="n">
        <v>1</v>
      </c>
      <c r="N1593" t="n">
        <v>3</v>
      </c>
      <c r="O1593" t="n">
        <v>1</v>
      </c>
      <c r="P1593" t="n">
        <v>1</v>
      </c>
      <c r="Q1593" t="n">
        <v>28</v>
      </c>
      <c r="R1593" s="15" t="n">
        <v>2709000</v>
      </c>
      <c r="S1593" s="15" t="n">
        <v>0</v>
      </c>
      <c r="T1593" s="15" t="n">
        <v>2709000</v>
      </c>
      <c r="U1593" s="15" t="n">
        <v>312400</v>
      </c>
      <c r="V1593">
        <f>IFERROR(VLOOKUP(D1593,Tablas_Equivalencia!$A$3:$B$8,2,FALSE),"Sin dato")</f>
        <v/>
      </c>
      <c r="W1593">
        <f>IFERROR(VLOOKUP(L1593,Tablas_Equivalencia!$D$3:$E$9,2,FALSE),"Sin dato")</f>
        <v/>
      </c>
      <c r="X1593">
        <f>IF(I1593=1,"Varón","Mujer")</f>
        <v/>
      </c>
      <c r="Y1593">
        <f>IFERROR(VLOOKUP(M1593,Tablas_Equivalencia!$G$3:$H$6,2,FALSE),"Sin dato")</f>
        <v/>
      </c>
      <c r="Z1593">
        <f>IF(J1593&lt;=24,"18-24","25-29")</f>
        <v/>
      </c>
      <c r="AA1593">
        <f>IF(M1593&lt;&gt;1,"",IF(P1593=2,1,0))</f>
        <v/>
      </c>
      <c r="AB1593">
        <f>IF(M1593&lt;&gt;1,"",IF(O1593&gt;=2,1,0))</f>
        <v/>
      </c>
      <c r="AC1593">
        <f>IF(M1593&lt;&gt;1,"",IF(OR(Q1593=999,Q1593=""),"",IF(OR(Q1593&lt;35,Q1593&gt;48),1,0)))</f>
        <v/>
      </c>
      <c r="AD1593">
        <f>IF(COUNT(AA1593:AC1593)&lt;3,"",SUM(AA1593:AC1593))</f>
        <v/>
      </c>
      <c r="AE1593">
        <f>IF(L1593&gt;=4,2,IF(L1593&gt;=2,1,0))</f>
        <v/>
      </c>
      <c r="AF1593">
        <f>IF(L1593&gt;=5,1,0)</f>
        <v/>
      </c>
      <c r="AG1593">
        <f>AE1593+AF1593</f>
        <v/>
      </c>
      <c r="AH1593" s="15">
        <f>IF(M1593&lt;&gt;1,"",IF(OR(R1593=-9,R1593=""),"",R1593))</f>
        <v/>
      </c>
      <c r="AI1593">
        <f>IF(M1593&lt;&gt;1,"",IF(OR(Q1593=999,Q1593=""),"",Q1593))</f>
        <v/>
      </c>
    </row>
    <row r="1594">
      <c r="A1594" t="inlineStr">
        <is>
          <t>TQRMNOP108487</t>
        </is>
      </c>
      <c r="B1594" t="n">
        <v>2025</v>
      </c>
      <c r="C1594" t="n">
        <v>1</v>
      </c>
      <c r="D1594" t="n">
        <v>42</v>
      </c>
      <c r="E1594" t="inlineStr">
        <is>
          <t>N</t>
        </is>
      </c>
      <c r="F1594" t="n">
        <v>27</v>
      </c>
      <c r="G1594" t="n">
        <v>1299</v>
      </c>
      <c r="H1594" t="n">
        <v>3</v>
      </c>
      <c r="I1594" t="n">
        <v>2</v>
      </c>
      <c r="J1594" t="n">
        <v>20</v>
      </c>
      <c r="K1594" t="n">
        <v>2</v>
      </c>
      <c r="L1594" t="n">
        <v>5</v>
      </c>
      <c r="M1594" t="n">
        <v>1</v>
      </c>
      <c r="N1594" t="n">
        <v>3</v>
      </c>
      <c r="O1594" t="n">
        <v>1</v>
      </c>
      <c r="P1594" t="n">
        <v>1</v>
      </c>
      <c r="Q1594" t="n">
        <v>43</v>
      </c>
      <c r="R1594" s="15" t="n">
        <v>805000</v>
      </c>
      <c r="S1594" s="15" t="n">
        <v>39000</v>
      </c>
      <c r="T1594" s="15" t="n">
        <v>844000</v>
      </c>
      <c r="U1594" s="15" t="n">
        <v>238700</v>
      </c>
      <c r="V1594">
        <f>IFERROR(VLOOKUP(D1594,Tablas_Equivalencia!$A$3:$B$8,2,FALSE),"Sin dato")</f>
        <v/>
      </c>
      <c r="W1594">
        <f>IFERROR(VLOOKUP(L1594,Tablas_Equivalencia!$D$3:$E$9,2,FALSE),"Sin dato")</f>
        <v/>
      </c>
      <c r="X1594">
        <f>IF(I1594=1,"Varón","Mujer")</f>
        <v/>
      </c>
      <c r="Y1594">
        <f>IFERROR(VLOOKUP(M1594,Tablas_Equivalencia!$G$3:$H$6,2,FALSE),"Sin dato")</f>
        <v/>
      </c>
      <c r="Z1594">
        <f>IF(J1594&lt;=24,"18-24","25-29")</f>
        <v/>
      </c>
      <c r="AA1594">
        <f>IF(M1594&lt;&gt;1,"",IF(P1594=2,1,0))</f>
        <v/>
      </c>
      <c r="AB1594">
        <f>IF(M1594&lt;&gt;1,"",IF(O1594&gt;=2,1,0))</f>
        <v/>
      </c>
      <c r="AC1594">
        <f>IF(M1594&lt;&gt;1,"",IF(OR(Q1594=999,Q1594=""),"",IF(OR(Q1594&lt;35,Q1594&gt;48),1,0)))</f>
        <v/>
      </c>
      <c r="AD1594">
        <f>IF(COUNT(AA1594:AC1594)&lt;3,"",SUM(AA1594:AC1594))</f>
        <v/>
      </c>
      <c r="AE1594">
        <f>IF(L1594&gt;=4,2,IF(L1594&gt;=2,1,0))</f>
        <v/>
      </c>
      <c r="AF1594">
        <f>IF(L1594&gt;=5,1,0)</f>
        <v/>
      </c>
      <c r="AG1594">
        <f>AE1594+AF1594</f>
        <v/>
      </c>
      <c r="AH1594" s="15">
        <f>IF(M1594&lt;&gt;1,"",IF(OR(R1594=-9,R1594=""),"",R1594))</f>
        <v/>
      </c>
      <c r="AI1594">
        <f>IF(M1594&lt;&gt;1,"",IF(OR(Q1594=999,Q1594=""),"",Q1594))</f>
        <v/>
      </c>
    </row>
    <row r="1595">
      <c r="A1595" t="inlineStr">
        <is>
          <t>TQRMNOP108492</t>
        </is>
      </c>
      <c r="B1595" t="n">
        <v>2025</v>
      </c>
      <c r="C1595" t="n">
        <v>1</v>
      </c>
      <c r="D1595" t="n">
        <v>44</v>
      </c>
      <c r="E1595" t="inlineStr">
        <is>
          <t>N</t>
        </is>
      </c>
      <c r="F1595" t="n">
        <v>14</v>
      </c>
      <c r="G1595" t="n">
        <v>1272</v>
      </c>
      <c r="H1595" t="n">
        <v>3</v>
      </c>
      <c r="I1595" t="n">
        <v>1</v>
      </c>
      <c r="J1595" t="n">
        <v>18</v>
      </c>
      <c r="K1595" t="n">
        <v>1</v>
      </c>
      <c r="L1595" t="n">
        <v>4</v>
      </c>
      <c r="M1595" t="n">
        <v>1</v>
      </c>
      <c r="N1595" t="n">
        <v>3</v>
      </c>
      <c r="O1595" t="n">
        <v>2</v>
      </c>
      <c r="P1595" t="n">
        <v>2</v>
      </c>
      <c r="Q1595" t="n">
        <v>10</v>
      </c>
      <c r="R1595" s="15" t="n">
        <v>-9</v>
      </c>
      <c r="S1595" s="15" t="n">
        <v>0</v>
      </c>
      <c r="T1595" s="15" t="n">
        <v>0</v>
      </c>
      <c r="U1595" s="15" t="n">
        <v>169300</v>
      </c>
      <c r="V1595">
        <f>IFERROR(VLOOKUP(D1595,Tablas_Equivalencia!$A$3:$B$8,2,FALSE),"Sin dato")</f>
        <v/>
      </c>
      <c r="W1595">
        <f>IFERROR(VLOOKUP(L1595,Tablas_Equivalencia!$D$3:$E$9,2,FALSE),"Sin dato")</f>
        <v/>
      </c>
      <c r="X1595">
        <f>IF(I1595=1,"Varón","Mujer")</f>
        <v/>
      </c>
      <c r="Y1595">
        <f>IFERROR(VLOOKUP(M1595,Tablas_Equivalencia!$G$3:$H$6,2,FALSE),"Sin dato")</f>
        <v/>
      </c>
      <c r="Z1595">
        <f>IF(J1595&lt;=24,"18-24","25-29")</f>
        <v/>
      </c>
      <c r="AA1595">
        <f>IF(M1595&lt;&gt;1,"",IF(P1595=2,1,0))</f>
        <v/>
      </c>
      <c r="AB1595">
        <f>IF(M1595&lt;&gt;1,"",IF(O1595&gt;=2,1,0))</f>
        <v/>
      </c>
      <c r="AC1595">
        <f>IF(M1595&lt;&gt;1,"",IF(OR(Q1595=999,Q1595=""),"",IF(OR(Q1595&lt;35,Q1595&gt;48),1,0)))</f>
        <v/>
      </c>
      <c r="AD1595">
        <f>IF(COUNT(AA1595:AC1595)&lt;3,"",SUM(AA1595:AC1595))</f>
        <v/>
      </c>
      <c r="AE1595">
        <f>IF(L1595&gt;=4,2,IF(L1595&gt;=2,1,0))</f>
        <v/>
      </c>
      <c r="AF1595">
        <f>IF(L1595&gt;=5,1,0)</f>
        <v/>
      </c>
      <c r="AG1595">
        <f>AE1595+AF1595</f>
        <v/>
      </c>
      <c r="AH1595" s="15">
        <f>IF(M1595&lt;&gt;1,"",IF(OR(R1595=-9,R1595=""),"",R1595))</f>
        <v/>
      </c>
      <c r="AI1595">
        <f>IF(M1595&lt;&gt;1,"",IF(OR(Q1595=999,Q1595=""),"",Q1595))</f>
        <v/>
      </c>
    </row>
    <row r="1596">
      <c r="A1596" t="inlineStr">
        <is>
          <t>TQRMNOP108494</t>
        </is>
      </c>
      <c r="B1596" t="n">
        <v>2025</v>
      </c>
      <c r="C1596" t="n">
        <v>1</v>
      </c>
      <c r="D1596" t="n">
        <v>43</v>
      </c>
      <c r="E1596" t="inlineStr">
        <is>
          <t>N</t>
        </is>
      </c>
      <c r="F1596" t="n">
        <v>38</v>
      </c>
      <c r="G1596" t="n">
        <v>492</v>
      </c>
      <c r="H1596" t="n">
        <v>3</v>
      </c>
      <c r="I1596" t="n">
        <v>2</v>
      </c>
      <c r="J1596" t="n">
        <v>25</v>
      </c>
      <c r="K1596" t="n">
        <v>1</v>
      </c>
      <c r="L1596" t="n">
        <v>5</v>
      </c>
      <c r="M1596" t="n">
        <v>1</v>
      </c>
      <c r="N1596" t="n">
        <v>3</v>
      </c>
      <c r="O1596" t="n">
        <v>1</v>
      </c>
      <c r="P1596" t="n">
        <v>2</v>
      </c>
      <c r="Q1596" t="n">
        <v>37</v>
      </c>
      <c r="R1596" s="15" t="n">
        <v>560000</v>
      </c>
      <c r="S1596" s="15" t="n">
        <v>0</v>
      </c>
      <c r="T1596" s="15" t="n">
        <v>560000</v>
      </c>
      <c r="U1596" s="15" t="n">
        <v>180400</v>
      </c>
      <c r="V1596">
        <f>IFERROR(VLOOKUP(D1596,Tablas_Equivalencia!$A$3:$B$8,2,FALSE),"Sin dato")</f>
        <v/>
      </c>
      <c r="W1596">
        <f>IFERROR(VLOOKUP(L1596,Tablas_Equivalencia!$D$3:$E$9,2,FALSE),"Sin dato")</f>
        <v/>
      </c>
      <c r="X1596">
        <f>IF(I1596=1,"Varón","Mujer")</f>
        <v/>
      </c>
      <c r="Y1596">
        <f>IFERROR(VLOOKUP(M1596,Tablas_Equivalencia!$G$3:$H$6,2,FALSE),"Sin dato")</f>
        <v/>
      </c>
      <c r="Z1596">
        <f>IF(J1596&lt;=24,"18-24","25-29")</f>
        <v/>
      </c>
      <c r="AA1596">
        <f>IF(M1596&lt;&gt;1,"",IF(P1596=2,1,0))</f>
        <v/>
      </c>
      <c r="AB1596">
        <f>IF(M1596&lt;&gt;1,"",IF(O1596&gt;=2,1,0))</f>
        <v/>
      </c>
      <c r="AC1596">
        <f>IF(M1596&lt;&gt;1,"",IF(OR(Q1596=999,Q1596=""),"",IF(OR(Q1596&lt;35,Q1596&gt;48),1,0)))</f>
        <v/>
      </c>
      <c r="AD1596">
        <f>IF(COUNT(AA1596:AC1596)&lt;3,"",SUM(AA1596:AC1596))</f>
        <v/>
      </c>
      <c r="AE1596">
        <f>IF(L1596&gt;=4,2,IF(L1596&gt;=2,1,0))</f>
        <v/>
      </c>
      <c r="AF1596">
        <f>IF(L1596&gt;=5,1,0)</f>
        <v/>
      </c>
      <c r="AG1596">
        <f>AE1596+AF1596</f>
        <v/>
      </c>
      <c r="AH1596" s="15">
        <f>IF(M1596&lt;&gt;1,"",IF(OR(R1596=-9,R1596=""),"",R1596))</f>
        <v/>
      </c>
      <c r="AI1596">
        <f>IF(M1596&lt;&gt;1,"",IF(OR(Q1596=999,Q1596=""),"",Q1596))</f>
        <v/>
      </c>
    </row>
    <row r="1597">
      <c r="A1597" t="inlineStr">
        <is>
          <t>TQRMNOP108500</t>
        </is>
      </c>
      <c r="B1597" t="n">
        <v>2025</v>
      </c>
      <c r="C1597" t="n">
        <v>1</v>
      </c>
      <c r="D1597" t="n">
        <v>1</v>
      </c>
      <c r="E1597" t="inlineStr">
        <is>
          <t>S</t>
        </is>
      </c>
      <c r="F1597" t="n">
        <v>33</v>
      </c>
      <c r="G1597" t="n">
        <v>841</v>
      </c>
      <c r="H1597" t="n">
        <v>3</v>
      </c>
      <c r="I1597" t="n">
        <v>1</v>
      </c>
      <c r="J1597" t="n">
        <v>26</v>
      </c>
      <c r="K1597" t="n">
        <v>2</v>
      </c>
      <c r="L1597" t="n">
        <v>7</v>
      </c>
      <c r="M1597" t="n">
        <v>1</v>
      </c>
      <c r="N1597" t="n">
        <v>2</v>
      </c>
      <c r="O1597" t="n">
        <v>2</v>
      </c>
      <c r="P1597" t="n">
        <v>2</v>
      </c>
      <c r="Q1597" t="n">
        <v>29</v>
      </c>
      <c r="R1597" s="15" t="n">
        <v>-9</v>
      </c>
      <c r="S1597" s="15" t="n">
        <v>111000</v>
      </c>
      <c r="T1597" s="15" t="n">
        <v>110991</v>
      </c>
      <c r="U1597" s="15" t="n">
        <v>126400</v>
      </c>
      <c r="V1597">
        <f>IFERROR(VLOOKUP(D1597,Tablas_Equivalencia!$A$3:$B$8,2,FALSE),"Sin dato")</f>
        <v/>
      </c>
      <c r="W1597">
        <f>IFERROR(VLOOKUP(L1597,Tablas_Equivalencia!$D$3:$E$9,2,FALSE),"Sin dato")</f>
        <v/>
      </c>
      <c r="X1597">
        <f>IF(I1597=1,"Varón","Mujer")</f>
        <v/>
      </c>
      <c r="Y1597">
        <f>IFERROR(VLOOKUP(M1597,Tablas_Equivalencia!$G$3:$H$6,2,FALSE),"Sin dato")</f>
        <v/>
      </c>
      <c r="Z1597">
        <f>IF(J1597&lt;=24,"18-24","25-29")</f>
        <v/>
      </c>
      <c r="AA1597">
        <f>IF(M1597&lt;&gt;1,"",IF(P1597=2,1,0))</f>
        <v/>
      </c>
      <c r="AB1597">
        <f>IF(M1597&lt;&gt;1,"",IF(O1597&gt;=2,1,0))</f>
        <v/>
      </c>
      <c r="AC1597">
        <f>IF(M1597&lt;&gt;1,"",IF(OR(Q1597=999,Q1597=""),"",IF(OR(Q1597&lt;35,Q1597&gt;48),1,0)))</f>
        <v/>
      </c>
      <c r="AD1597">
        <f>IF(COUNT(AA1597:AC1597)&lt;3,"",SUM(AA1597:AC1597))</f>
        <v/>
      </c>
      <c r="AE1597">
        <f>IF(L1597&gt;=4,2,IF(L1597&gt;=2,1,0))</f>
        <v/>
      </c>
      <c r="AF1597">
        <f>IF(L1597&gt;=5,1,0)</f>
        <v/>
      </c>
      <c r="AG1597">
        <f>AE1597+AF1597</f>
        <v/>
      </c>
      <c r="AH1597" s="15">
        <f>IF(M1597&lt;&gt;1,"",IF(OR(R1597=-9,R1597=""),"",R1597))</f>
        <v/>
      </c>
      <c r="AI1597">
        <f>IF(M1597&lt;&gt;1,"",IF(OR(Q1597=999,Q1597=""),"",Q1597))</f>
        <v/>
      </c>
    </row>
    <row r="1598">
      <c r="A1598" t="inlineStr">
        <is>
          <t>TQRMNOP108505</t>
        </is>
      </c>
      <c r="B1598" t="n">
        <v>2025</v>
      </c>
      <c r="C1598" t="n">
        <v>1</v>
      </c>
      <c r="D1598" t="n">
        <v>42</v>
      </c>
      <c r="E1598" t="inlineStr">
        <is>
          <t>S</t>
        </is>
      </c>
      <c r="F1598" t="n">
        <v>10</v>
      </c>
      <c r="G1598" t="n">
        <v>1211</v>
      </c>
      <c r="H1598" t="n">
        <v>1</v>
      </c>
      <c r="I1598" t="n">
        <v>1</v>
      </c>
      <c r="J1598" t="n">
        <v>26</v>
      </c>
      <c r="K1598" t="n">
        <v>1</v>
      </c>
      <c r="L1598" t="n">
        <v>5</v>
      </c>
      <c r="M1598" t="n">
        <v>1</v>
      </c>
      <c r="N1598" t="n">
        <v>2</v>
      </c>
      <c r="O1598" t="n">
        <v>1</v>
      </c>
      <c r="P1598" t="n">
        <v>1</v>
      </c>
      <c r="Q1598" t="n">
        <v>24</v>
      </c>
      <c r="R1598" s="15" t="n">
        <v>-9</v>
      </c>
      <c r="S1598" s="15" t="n">
        <v>0</v>
      </c>
      <c r="T1598" s="15" t="n">
        <v>0</v>
      </c>
      <c r="U1598" s="15" t="n">
        <v>139500</v>
      </c>
      <c r="V1598">
        <f>IFERROR(VLOOKUP(D1598,Tablas_Equivalencia!$A$3:$B$8,2,FALSE),"Sin dato")</f>
        <v/>
      </c>
      <c r="W1598">
        <f>IFERROR(VLOOKUP(L1598,Tablas_Equivalencia!$D$3:$E$9,2,FALSE),"Sin dato")</f>
        <v/>
      </c>
      <c r="X1598">
        <f>IF(I1598=1,"Varón","Mujer")</f>
        <v/>
      </c>
      <c r="Y1598">
        <f>IFERROR(VLOOKUP(M1598,Tablas_Equivalencia!$G$3:$H$6,2,FALSE),"Sin dato")</f>
        <v/>
      </c>
      <c r="Z1598">
        <f>IF(J1598&lt;=24,"18-24","25-29")</f>
        <v/>
      </c>
      <c r="AA1598">
        <f>IF(M1598&lt;&gt;1,"",IF(P1598=2,1,0))</f>
        <v/>
      </c>
      <c r="AB1598">
        <f>IF(M1598&lt;&gt;1,"",IF(O1598&gt;=2,1,0))</f>
        <v/>
      </c>
      <c r="AC1598">
        <f>IF(M1598&lt;&gt;1,"",IF(OR(Q1598=999,Q1598=""),"",IF(OR(Q1598&lt;35,Q1598&gt;48),1,0)))</f>
        <v/>
      </c>
      <c r="AD1598">
        <f>IF(COUNT(AA1598:AC1598)&lt;3,"",SUM(AA1598:AC1598))</f>
        <v/>
      </c>
      <c r="AE1598">
        <f>IF(L1598&gt;=4,2,IF(L1598&gt;=2,1,0))</f>
        <v/>
      </c>
      <c r="AF1598">
        <f>IF(L1598&gt;=5,1,0)</f>
        <v/>
      </c>
      <c r="AG1598">
        <f>AE1598+AF1598</f>
        <v/>
      </c>
      <c r="AH1598" s="15">
        <f>IF(M1598&lt;&gt;1,"",IF(OR(R1598=-9,R1598=""),"",R1598))</f>
        <v/>
      </c>
      <c r="AI1598">
        <f>IF(M1598&lt;&gt;1,"",IF(OR(Q1598=999,Q1598=""),"",Q1598))</f>
        <v/>
      </c>
    </row>
    <row r="1599">
      <c r="A1599" t="inlineStr">
        <is>
          <t>TQRMNOP108509</t>
        </is>
      </c>
      <c r="B1599" t="n">
        <v>2025</v>
      </c>
      <c r="C1599" t="n">
        <v>1</v>
      </c>
      <c r="D1599" t="n">
        <v>43</v>
      </c>
      <c r="E1599" t="inlineStr">
        <is>
          <t>S</t>
        </is>
      </c>
      <c r="F1599" t="n">
        <v>19</v>
      </c>
      <c r="G1599" t="n">
        <v>836</v>
      </c>
      <c r="H1599" t="n">
        <v>3</v>
      </c>
      <c r="I1599" t="n">
        <v>1</v>
      </c>
      <c r="J1599" t="n">
        <v>25</v>
      </c>
      <c r="K1599" t="n">
        <v>2</v>
      </c>
      <c r="L1599" t="n">
        <v>4</v>
      </c>
      <c r="M1599" t="n">
        <v>1</v>
      </c>
      <c r="N1599" t="n">
        <v>3</v>
      </c>
      <c r="O1599" t="n">
        <v>3</v>
      </c>
      <c r="P1599" t="n">
        <v>2</v>
      </c>
      <c r="Q1599" t="n">
        <v>38</v>
      </c>
      <c r="R1599" s="15" t="n">
        <v>695000</v>
      </c>
      <c r="S1599" s="15" t="n">
        <v>0</v>
      </c>
      <c r="T1599" s="15" t="n">
        <v>695000</v>
      </c>
      <c r="U1599" s="15" t="n">
        <v>88600</v>
      </c>
      <c r="V1599">
        <f>IFERROR(VLOOKUP(D1599,Tablas_Equivalencia!$A$3:$B$8,2,FALSE),"Sin dato")</f>
        <v/>
      </c>
      <c r="W1599">
        <f>IFERROR(VLOOKUP(L1599,Tablas_Equivalencia!$D$3:$E$9,2,FALSE),"Sin dato")</f>
        <v/>
      </c>
      <c r="X1599">
        <f>IF(I1599=1,"Varón","Mujer")</f>
        <v/>
      </c>
      <c r="Y1599">
        <f>IFERROR(VLOOKUP(M1599,Tablas_Equivalencia!$G$3:$H$6,2,FALSE),"Sin dato")</f>
        <v/>
      </c>
      <c r="Z1599">
        <f>IF(J1599&lt;=24,"18-24","25-29")</f>
        <v/>
      </c>
      <c r="AA1599">
        <f>IF(M1599&lt;&gt;1,"",IF(P1599=2,1,0))</f>
        <v/>
      </c>
      <c r="AB1599">
        <f>IF(M1599&lt;&gt;1,"",IF(O1599&gt;=2,1,0))</f>
        <v/>
      </c>
      <c r="AC1599">
        <f>IF(M1599&lt;&gt;1,"",IF(OR(Q1599=999,Q1599=""),"",IF(OR(Q1599&lt;35,Q1599&gt;48),1,0)))</f>
        <v/>
      </c>
      <c r="AD1599">
        <f>IF(COUNT(AA1599:AC1599)&lt;3,"",SUM(AA1599:AC1599))</f>
        <v/>
      </c>
      <c r="AE1599">
        <f>IF(L1599&gt;=4,2,IF(L1599&gt;=2,1,0))</f>
        <v/>
      </c>
      <c r="AF1599">
        <f>IF(L1599&gt;=5,1,0)</f>
        <v/>
      </c>
      <c r="AG1599">
        <f>AE1599+AF1599</f>
        <v/>
      </c>
      <c r="AH1599" s="15">
        <f>IF(M1599&lt;&gt;1,"",IF(OR(R1599=-9,R1599=""),"",R1599))</f>
        <v/>
      </c>
      <c r="AI1599">
        <f>IF(M1599&lt;&gt;1,"",IF(OR(Q1599=999,Q1599=""),"",Q1599))</f>
        <v/>
      </c>
    </row>
    <row r="1600">
      <c r="A1600" t="inlineStr">
        <is>
          <t>TQRMNOP108513</t>
        </is>
      </c>
      <c r="B1600" t="n">
        <v>2025</v>
      </c>
      <c r="C1600" t="n">
        <v>1</v>
      </c>
      <c r="D1600" t="n">
        <v>1</v>
      </c>
      <c r="E1600" t="inlineStr">
        <is>
          <t>S</t>
        </is>
      </c>
      <c r="F1600" t="n">
        <v>32</v>
      </c>
      <c r="G1600" t="n">
        <v>999</v>
      </c>
      <c r="H1600" t="n">
        <v>1</v>
      </c>
      <c r="I1600" t="n">
        <v>2</v>
      </c>
      <c r="J1600" t="n">
        <v>19</v>
      </c>
      <c r="K1600" t="n">
        <v>2</v>
      </c>
      <c r="L1600" t="n">
        <v>5</v>
      </c>
      <c r="M1600" t="n">
        <v>3</v>
      </c>
      <c r="R1600" s="15" t="n">
        <v>0</v>
      </c>
      <c r="S1600" s="15" t="n">
        <v>0</v>
      </c>
      <c r="T1600" s="15" t="n">
        <v>0</v>
      </c>
      <c r="U1600" s="15" t="n">
        <v>56300</v>
      </c>
      <c r="V1600">
        <f>IFERROR(VLOOKUP(D1600,Tablas_Equivalencia!$A$3:$B$8,2,FALSE),"Sin dato")</f>
        <v/>
      </c>
      <c r="W1600">
        <f>IFERROR(VLOOKUP(L1600,Tablas_Equivalencia!$D$3:$E$9,2,FALSE),"Sin dato")</f>
        <v/>
      </c>
      <c r="X1600">
        <f>IF(I1600=1,"Varón","Mujer")</f>
        <v/>
      </c>
      <c r="Y1600">
        <f>IFERROR(VLOOKUP(M1600,Tablas_Equivalencia!$G$3:$H$6,2,FALSE),"Sin dato")</f>
        <v/>
      </c>
      <c r="Z1600">
        <f>IF(J1600&lt;=24,"18-24","25-29")</f>
        <v/>
      </c>
      <c r="AA1600">
        <f>IF(M1600&lt;&gt;1,"",IF(P1600=2,1,0))</f>
        <v/>
      </c>
      <c r="AB1600">
        <f>IF(M1600&lt;&gt;1,"",IF(O1600&gt;=2,1,0))</f>
        <v/>
      </c>
      <c r="AC1600">
        <f>IF(M1600&lt;&gt;1,"",IF(OR(Q1600=999,Q1600=""),"",IF(OR(Q1600&lt;35,Q1600&gt;48),1,0)))</f>
        <v/>
      </c>
      <c r="AD1600">
        <f>IF(COUNT(AA1600:AC1600)&lt;3,"",SUM(AA1600:AC1600))</f>
        <v/>
      </c>
      <c r="AE1600">
        <f>IF(L1600&gt;=4,2,IF(L1600&gt;=2,1,0))</f>
        <v/>
      </c>
      <c r="AF1600">
        <f>IF(L1600&gt;=5,1,0)</f>
        <v/>
      </c>
      <c r="AG1600">
        <f>AE1600+AF1600</f>
        <v/>
      </c>
      <c r="AH1600" s="15">
        <f>IF(M1600&lt;&gt;1,"",IF(OR(R1600=-9,R1600=""),"",R1600))</f>
        <v/>
      </c>
      <c r="AI1600">
        <f>IF(M1600&lt;&gt;1,"",IF(OR(Q1600=999,Q1600=""),"",Q1600))</f>
        <v/>
      </c>
    </row>
    <row r="1601">
      <c r="A1601" t="inlineStr">
        <is>
          <t>TQRMNOP108518</t>
        </is>
      </c>
      <c r="B1601" t="n">
        <v>2025</v>
      </c>
      <c r="C1601" t="n">
        <v>1</v>
      </c>
      <c r="D1601" t="n">
        <v>40</v>
      </c>
      <c r="E1601" t="inlineStr">
        <is>
          <t>N</t>
        </is>
      </c>
      <c r="F1601" t="n">
        <v>22</v>
      </c>
      <c r="G1601" t="n">
        <v>1302</v>
      </c>
      <c r="H1601" t="n">
        <v>1</v>
      </c>
      <c r="I1601" t="n">
        <v>1</v>
      </c>
      <c r="J1601" t="n">
        <v>29</v>
      </c>
      <c r="K1601" t="n">
        <v>1</v>
      </c>
      <c r="L1601" t="n">
        <v>5</v>
      </c>
      <c r="M1601" t="n">
        <v>3</v>
      </c>
      <c r="R1601" s="15" t="n">
        <v>0</v>
      </c>
      <c r="S1601" s="15" t="n">
        <v>0</v>
      </c>
      <c r="T1601" s="15" t="n">
        <v>0</v>
      </c>
      <c r="U1601" s="15" t="n">
        <v>208100</v>
      </c>
      <c r="V1601">
        <f>IFERROR(VLOOKUP(D1601,Tablas_Equivalencia!$A$3:$B$8,2,FALSE),"Sin dato")</f>
        <v/>
      </c>
      <c r="W1601">
        <f>IFERROR(VLOOKUP(L1601,Tablas_Equivalencia!$D$3:$E$9,2,FALSE),"Sin dato")</f>
        <v/>
      </c>
      <c r="X1601">
        <f>IF(I1601=1,"Varón","Mujer")</f>
        <v/>
      </c>
      <c r="Y1601">
        <f>IFERROR(VLOOKUP(M1601,Tablas_Equivalencia!$G$3:$H$6,2,FALSE),"Sin dato")</f>
        <v/>
      </c>
      <c r="Z1601">
        <f>IF(J1601&lt;=24,"18-24","25-29")</f>
        <v/>
      </c>
      <c r="AA1601">
        <f>IF(M1601&lt;&gt;1,"",IF(P1601=2,1,0))</f>
        <v/>
      </c>
      <c r="AB1601">
        <f>IF(M1601&lt;&gt;1,"",IF(O1601&gt;=2,1,0))</f>
        <v/>
      </c>
      <c r="AC1601">
        <f>IF(M1601&lt;&gt;1,"",IF(OR(Q1601=999,Q1601=""),"",IF(OR(Q1601&lt;35,Q1601&gt;48),1,0)))</f>
        <v/>
      </c>
      <c r="AD1601">
        <f>IF(COUNT(AA1601:AC1601)&lt;3,"",SUM(AA1601:AC1601))</f>
        <v/>
      </c>
      <c r="AE1601">
        <f>IF(L1601&gt;=4,2,IF(L1601&gt;=2,1,0))</f>
        <v/>
      </c>
      <c r="AF1601">
        <f>IF(L1601&gt;=5,1,0)</f>
        <v/>
      </c>
      <c r="AG1601">
        <f>AE1601+AF1601</f>
        <v/>
      </c>
      <c r="AH1601" s="15">
        <f>IF(M1601&lt;&gt;1,"",IF(OR(R1601=-9,R1601=""),"",R1601))</f>
        <v/>
      </c>
      <c r="AI1601">
        <f>IF(M1601&lt;&gt;1,"",IF(OR(Q1601=999,Q1601=""),"",Q1601))</f>
        <v/>
      </c>
    </row>
    <row r="1602">
      <c r="A1602" t="inlineStr">
        <is>
          <t>TQRMNOP108522</t>
        </is>
      </c>
      <c r="B1602" t="n">
        <v>2025</v>
      </c>
      <c r="C1602" t="n">
        <v>1</v>
      </c>
      <c r="D1602" t="n">
        <v>43</v>
      </c>
      <c r="E1602" t="inlineStr">
        <is>
          <t>N</t>
        </is>
      </c>
      <c r="F1602" t="n">
        <v>26</v>
      </c>
      <c r="G1602" t="n">
        <v>1285</v>
      </c>
      <c r="H1602" t="n">
        <v>3</v>
      </c>
      <c r="I1602" t="n">
        <v>1</v>
      </c>
      <c r="J1602" t="n">
        <v>23</v>
      </c>
      <c r="K1602" t="n">
        <v>1</v>
      </c>
      <c r="L1602" t="n">
        <v>5</v>
      </c>
      <c r="M1602" t="n">
        <v>2</v>
      </c>
      <c r="R1602" s="15" t="n">
        <v>0</v>
      </c>
      <c r="S1602" s="15" t="n">
        <v>0</v>
      </c>
      <c r="T1602" s="15" t="n">
        <v>0</v>
      </c>
      <c r="U1602" s="15" t="n">
        <v>279500</v>
      </c>
      <c r="V1602">
        <f>IFERROR(VLOOKUP(D1602,Tablas_Equivalencia!$A$3:$B$8,2,FALSE),"Sin dato")</f>
        <v/>
      </c>
      <c r="W1602">
        <f>IFERROR(VLOOKUP(L1602,Tablas_Equivalencia!$D$3:$E$9,2,FALSE),"Sin dato")</f>
        <v/>
      </c>
      <c r="X1602">
        <f>IF(I1602=1,"Varón","Mujer")</f>
        <v/>
      </c>
      <c r="Y1602">
        <f>IFERROR(VLOOKUP(M1602,Tablas_Equivalencia!$G$3:$H$6,2,FALSE),"Sin dato")</f>
        <v/>
      </c>
      <c r="Z1602">
        <f>IF(J1602&lt;=24,"18-24","25-29")</f>
        <v/>
      </c>
      <c r="AA1602">
        <f>IF(M1602&lt;&gt;1,"",IF(P1602=2,1,0))</f>
        <v/>
      </c>
      <c r="AB1602">
        <f>IF(M1602&lt;&gt;1,"",IF(O1602&gt;=2,1,0))</f>
        <v/>
      </c>
      <c r="AC1602">
        <f>IF(M1602&lt;&gt;1,"",IF(OR(Q1602=999,Q1602=""),"",IF(OR(Q1602&lt;35,Q1602&gt;48),1,0)))</f>
        <v/>
      </c>
      <c r="AD1602">
        <f>IF(COUNT(AA1602:AC1602)&lt;3,"",SUM(AA1602:AC1602))</f>
        <v/>
      </c>
      <c r="AE1602">
        <f>IF(L1602&gt;=4,2,IF(L1602&gt;=2,1,0))</f>
        <v/>
      </c>
      <c r="AF1602">
        <f>IF(L1602&gt;=5,1,0)</f>
        <v/>
      </c>
      <c r="AG1602">
        <f>AE1602+AF1602</f>
        <v/>
      </c>
      <c r="AH1602" s="15">
        <f>IF(M1602&lt;&gt;1,"",IF(OR(R1602=-9,R1602=""),"",R1602))</f>
        <v/>
      </c>
      <c r="AI1602">
        <f>IF(M1602&lt;&gt;1,"",IF(OR(Q1602=999,Q1602=""),"",Q1602))</f>
        <v/>
      </c>
    </row>
    <row r="1603">
      <c r="A1603" t="inlineStr">
        <is>
          <t>TQRMNOP108527</t>
        </is>
      </c>
      <c r="B1603" t="n">
        <v>2025</v>
      </c>
      <c r="C1603" t="n">
        <v>1</v>
      </c>
      <c r="D1603" t="n">
        <v>42</v>
      </c>
      <c r="E1603" t="inlineStr">
        <is>
          <t>S</t>
        </is>
      </c>
      <c r="F1603" t="n">
        <v>10</v>
      </c>
      <c r="G1603" t="n">
        <v>1219</v>
      </c>
      <c r="H1603" t="n">
        <v>3</v>
      </c>
      <c r="I1603" t="n">
        <v>1</v>
      </c>
      <c r="J1603" t="n">
        <v>27</v>
      </c>
      <c r="K1603" t="n">
        <v>2</v>
      </c>
      <c r="L1603" t="n">
        <v>6</v>
      </c>
      <c r="M1603" t="n">
        <v>1</v>
      </c>
      <c r="N1603" t="n">
        <v>3</v>
      </c>
      <c r="O1603" t="n">
        <v>2</v>
      </c>
      <c r="P1603" t="n">
        <v>2</v>
      </c>
      <c r="Q1603" t="n">
        <v>40</v>
      </c>
      <c r="R1603" s="15" t="n">
        <v>679000</v>
      </c>
      <c r="S1603" s="15" t="n">
        <v>0</v>
      </c>
      <c r="T1603" s="15" t="n">
        <v>679000</v>
      </c>
      <c r="U1603" s="15" t="n">
        <v>113000</v>
      </c>
      <c r="V1603">
        <f>IFERROR(VLOOKUP(D1603,Tablas_Equivalencia!$A$3:$B$8,2,FALSE),"Sin dato")</f>
        <v/>
      </c>
      <c r="W1603">
        <f>IFERROR(VLOOKUP(L1603,Tablas_Equivalencia!$D$3:$E$9,2,FALSE),"Sin dato")</f>
        <v/>
      </c>
      <c r="X1603">
        <f>IF(I1603=1,"Varón","Mujer")</f>
        <v/>
      </c>
      <c r="Y1603">
        <f>IFERROR(VLOOKUP(M1603,Tablas_Equivalencia!$G$3:$H$6,2,FALSE),"Sin dato")</f>
        <v/>
      </c>
      <c r="Z1603">
        <f>IF(J1603&lt;=24,"18-24","25-29")</f>
        <v/>
      </c>
      <c r="AA1603">
        <f>IF(M1603&lt;&gt;1,"",IF(P1603=2,1,0))</f>
        <v/>
      </c>
      <c r="AB1603">
        <f>IF(M1603&lt;&gt;1,"",IF(O1603&gt;=2,1,0))</f>
        <v/>
      </c>
      <c r="AC1603">
        <f>IF(M1603&lt;&gt;1,"",IF(OR(Q1603=999,Q1603=""),"",IF(OR(Q1603&lt;35,Q1603&gt;48),1,0)))</f>
        <v/>
      </c>
      <c r="AD1603">
        <f>IF(COUNT(AA1603:AC1603)&lt;3,"",SUM(AA1603:AC1603))</f>
        <v/>
      </c>
      <c r="AE1603">
        <f>IF(L1603&gt;=4,2,IF(L1603&gt;=2,1,0))</f>
        <v/>
      </c>
      <c r="AF1603">
        <f>IF(L1603&gt;=5,1,0)</f>
        <v/>
      </c>
      <c r="AG1603">
        <f>AE1603+AF1603</f>
        <v/>
      </c>
      <c r="AH1603" s="15">
        <f>IF(M1603&lt;&gt;1,"",IF(OR(R1603=-9,R1603=""),"",R1603))</f>
        <v/>
      </c>
      <c r="AI1603">
        <f>IF(M1603&lt;&gt;1,"",IF(OR(Q1603=999,Q1603=""),"",Q1603))</f>
        <v/>
      </c>
    </row>
    <row r="1604">
      <c r="A1604" t="inlineStr">
        <is>
          <t>TQRMNOP108528</t>
        </is>
      </c>
      <c r="B1604" t="n">
        <v>2025</v>
      </c>
      <c r="C1604" t="n">
        <v>1</v>
      </c>
      <c r="D1604" t="n">
        <v>44</v>
      </c>
      <c r="E1604" t="inlineStr">
        <is>
          <t>S</t>
        </is>
      </c>
      <c r="F1604" t="n">
        <v>13</v>
      </c>
      <c r="G1604" t="n">
        <v>1311</v>
      </c>
      <c r="H1604" t="n">
        <v>3</v>
      </c>
      <c r="I1604" t="n">
        <v>2</v>
      </c>
      <c r="J1604" t="n">
        <v>23</v>
      </c>
      <c r="K1604" t="n">
        <v>2</v>
      </c>
      <c r="L1604" t="n">
        <v>4</v>
      </c>
      <c r="M1604" t="n">
        <v>3</v>
      </c>
      <c r="R1604" s="15" t="n">
        <v>0</v>
      </c>
      <c r="S1604" s="15" t="n">
        <v>0</v>
      </c>
      <c r="T1604" s="15" t="n">
        <v>0</v>
      </c>
      <c r="U1604" s="15" t="n">
        <v>38600</v>
      </c>
      <c r="V1604">
        <f>IFERROR(VLOOKUP(D1604,Tablas_Equivalencia!$A$3:$B$8,2,FALSE),"Sin dato")</f>
        <v/>
      </c>
      <c r="W1604">
        <f>IFERROR(VLOOKUP(L1604,Tablas_Equivalencia!$D$3:$E$9,2,FALSE),"Sin dato")</f>
        <v/>
      </c>
      <c r="X1604">
        <f>IF(I1604=1,"Varón","Mujer")</f>
        <v/>
      </c>
      <c r="Y1604">
        <f>IFERROR(VLOOKUP(M1604,Tablas_Equivalencia!$G$3:$H$6,2,FALSE),"Sin dato")</f>
        <v/>
      </c>
      <c r="Z1604">
        <f>IF(J1604&lt;=24,"18-24","25-29")</f>
        <v/>
      </c>
      <c r="AA1604">
        <f>IF(M1604&lt;&gt;1,"",IF(P1604=2,1,0))</f>
        <v/>
      </c>
      <c r="AB1604">
        <f>IF(M1604&lt;&gt;1,"",IF(O1604&gt;=2,1,0))</f>
        <v/>
      </c>
      <c r="AC1604">
        <f>IF(M1604&lt;&gt;1,"",IF(OR(Q1604=999,Q1604=""),"",IF(OR(Q1604&lt;35,Q1604&gt;48),1,0)))</f>
        <v/>
      </c>
      <c r="AD1604">
        <f>IF(COUNT(AA1604:AC1604)&lt;3,"",SUM(AA1604:AC1604))</f>
        <v/>
      </c>
      <c r="AE1604">
        <f>IF(L1604&gt;=4,2,IF(L1604&gt;=2,1,0))</f>
        <v/>
      </c>
      <c r="AF1604">
        <f>IF(L1604&gt;=5,1,0)</f>
        <v/>
      </c>
      <c r="AG1604">
        <f>AE1604+AF1604</f>
        <v/>
      </c>
      <c r="AH1604" s="15">
        <f>IF(M1604&lt;&gt;1,"",IF(OR(R1604=-9,R1604=""),"",R1604))</f>
        <v/>
      </c>
      <c r="AI1604">
        <f>IF(M1604&lt;&gt;1,"",IF(OR(Q1604=999,Q1604=""),"",Q1604))</f>
        <v/>
      </c>
    </row>
    <row r="1605">
      <c r="A1605" t="inlineStr">
        <is>
          <t>TQRMNOP108533</t>
        </is>
      </c>
      <c r="B1605" t="n">
        <v>2025</v>
      </c>
      <c r="C1605" t="n">
        <v>1</v>
      </c>
      <c r="D1605" t="n">
        <v>1</v>
      </c>
      <c r="E1605" t="inlineStr">
        <is>
          <t>S</t>
        </is>
      </c>
      <c r="F1605" t="n">
        <v>33</v>
      </c>
      <c r="G1605" t="n">
        <v>408</v>
      </c>
      <c r="H1605" t="n">
        <v>3</v>
      </c>
      <c r="I1605" t="n">
        <v>1</v>
      </c>
      <c r="J1605" t="n">
        <v>22</v>
      </c>
      <c r="K1605" t="n">
        <v>2</v>
      </c>
      <c r="L1605" t="n">
        <v>4</v>
      </c>
      <c r="M1605" t="n">
        <v>1</v>
      </c>
      <c r="N1605" t="n">
        <v>3</v>
      </c>
      <c r="O1605" t="n">
        <v>2</v>
      </c>
      <c r="P1605" t="n">
        <v>2</v>
      </c>
      <c r="Q1605" t="n">
        <v>11</v>
      </c>
      <c r="R1605" s="15" t="n">
        <v>579000</v>
      </c>
      <c r="S1605" s="15" t="n">
        <v>0</v>
      </c>
      <c r="T1605" s="15" t="n">
        <v>579000</v>
      </c>
      <c r="U1605" s="15" t="n">
        <v>113900</v>
      </c>
      <c r="V1605">
        <f>IFERROR(VLOOKUP(D1605,Tablas_Equivalencia!$A$3:$B$8,2,FALSE),"Sin dato")</f>
        <v/>
      </c>
      <c r="W1605">
        <f>IFERROR(VLOOKUP(L1605,Tablas_Equivalencia!$D$3:$E$9,2,FALSE),"Sin dato")</f>
        <v/>
      </c>
      <c r="X1605">
        <f>IF(I1605=1,"Varón","Mujer")</f>
        <v/>
      </c>
      <c r="Y1605">
        <f>IFERROR(VLOOKUP(M1605,Tablas_Equivalencia!$G$3:$H$6,2,FALSE),"Sin dato")</f>
        <v/>
      </c>
      <c r="Z1605">
        <f>IF(J1605&lt;=24,"18-24","25-29")</f>
        <v/>
      </c>
      <c r="AA1605">
        <f>IF(M1605&lt;&gt;1,"",IF(P1605=2,1,0))</f>
        <v/>
      </c>
      <c r="AB1605">
        <f>IF(M1605&lt;&gt;1,"",IF(O1605&gt;=2,1,0))</f>
        <v/>
      </c>
      <c r="AC1605">
        <f>IF(M1605&lt;&gt;1,"",IF(OR(Q1605=999,Q1605=""),"",IF(OR(Q1605&lt;35,Q1605&gt;48),1,0)))</f>
        <v/>
      </c>
      <c r="AD1605">
        <f>IF(COUNT(AA1605:AC1605)&lt;3,"",SUM(AA1605:AC1605))</f>
        <v/>
      </c>
      <c r="AE1605">
        <f>IF(L1605&gt;=4,2,IF(L1605&gt;=2,1,0))</f>
        <v/>
      </c>
      <c r="AF1605">
        <f>IF(L1605&gt;=5,1,0)</f>
        <v/>
      </c>
      <c r="AG1605">
        <f>AE1605+AF1605</f>
        <v/>
      </c>
      <c r="AH1605" s="15">
        <f>IF(M1605&lt;&gt;1,"",IF(OR(R1605=-9,R1605=""),"",R1605))</f>
        <v/>
      </c>
      <c r="AI1605">
        <f>IF(M1605&lt;&gt;1,"",IF(OR(Q1605=999,Q1605=""),"",Q1605))</f>
        <v/>
      </c>
    </row>
    <row r="1606">
      <c r="A1606" t="inlineStr">
        <is>
          <t>TQRMNOP108538</t>
        </is>
      </c>
      <c r="B1606" t="n">
        <v>2025</v>
      </c>
      <c r="C1606" t="n">
        <v>1</v>
      </c>
      <c r="D1606" t="n">
        <v>43</v>
      </c>
      <c r="E1606" t="inlineStr">
        <is>
          <t>S</t>
        </is>
      </c>
      <c r="F1606" t="n">
        <v>30</v>
      </c>
      <c r="G1606" t="n">
        <v>736</v>
      </c>
      <c r="H1606" t="n">
        <v>3</v>
      </c>
      <c r="I1606" t="n">
        <v>1</v>
      </c>
      <c r="J1606" t="n">
        <v>22</v>
      </c>
      <c r="K1606" t="n">
        <v>1</v>
      </c>
      <c r="L1606" t="n">
        <v>5</v>
      </c>
      <c r="M1606" t="n">
        <v>1</v>
      </c>
      <c r="N1606" t="n">
        <v>3</v>
      </c>
      <c r="O1606" t="n">
        <v>1</v>
      </c>
      <c r="P1606" t="n">
        <v>1</v>
      </c>
      <c r="Q1606" t="n">
        <v>33</v>
      </c>
      <c r="R1606" s="15" t="n">
        <v>1003000</v>
      </c>
      <c r="S1606" s="15" t="n">
        <v>0</v>
      </c>
      <c r="T1606" s="15" t="n">
        <v>1003000</v>
      </c>
      <c r="U1606" s="15" t="n">
        <v>183200</v>
      </c>
      <c r="V1606">
        <f>IFERROR(VLOOKUP(D1606,Tablas_Equivalencia!$A$3:$B$8,2,FALSE),"Sin dato")</f>
        <v/>
      </c>
      <c r="W1606">
        <f>IFERROR(VLOOKUP(L1606,Tablas_Equivalencia!$D$3:$E$9,2,FALSE),"Sin dato")</f>
        <v/>
      </c>
      <c r="X1606">
        <f>IF(I1606=1,"Varón","Mujer")</f>
        <v/>
      </c>
      <c r="Y1606">
        <f>IFERROR(VLOOKUP(M1606,Tablas_Equivalencia!$G$3:$H$6,2,FALSE),"Sin dato")</f>
        <v/>
      </c>
      <c r="Z1606">
        <f>IF(J1606&lt;=24,"18-24","25-29")</f>
        <v/>
      </c>
      <c r="AA1606">
        <f>IF(M1606&lt;&gt;1,"",IF(P1606=2,1,0))</f>
        <v/>
      </c>
      <c r="AB1606">
        <f>IF(M1606&lt;&gt;1,"",IF(O1606&gt;=2,1,0))</f>
        <v/>
      </c>
      <c r="AC1606">
        <f>IF(M1606&lt;&gt;1,"",IF(OR(Q1606=999,Q1606=""),"",IF(OR(Q1606&lt;35,Q1606&gt;48),1,0)))</f>
        <v/>
      </c>
      <c r="AD1606">
        <f>IF(COUNT(AA1606:AC1606)&lt;3,"",SUM(AA1606:AC1606))</f>
        <v/>
      </c>
      <c r="AE1606">
        <f>IF(L1606&gt;=4,2,IF(L1606&gt;=2,1,0))</f>
        <v/>
      </c>
      <c r="AF1606">
        <f>IF(L1606&gt;=5,1,0)</f>
        <v/>
      </c>
      <c r="AG1606">
        <f>AE1606+AF1606</f>
        <v/>
      </c>
      <c r="AH1606" s="15">
        <f>IF(M1606&lt;&gt;1,"",IF(OR(R1606=-9,R1606=""),"",R1606))</f>
        <v/>
      </c>
      <c r="AI1606">
        <f>IF(M1606&lt;&gt;1,"",IF(OR(Q1606=999,Q1606=""),"",Q1606))</f>
        <v/>
      </c>
    </row>
    <row r="1607">
      <c r="A1607" t="inlineStr">
        <is>
          <t>TQRMNOP108544</t>
        </is>
      </c>
      <c r="B1607" t="n">
        <v>2025</v>
      </c>
      <c r="C1607" t="n">
        <v>1</v>
      </c>
      <c r="D1607" t="n">
        <v>42</v>
      </c>
      <c r="E1607" t="inlineStr">
        <is>
          <t>N</t>
        </is>
      </c>
      <c r="F1607" t="n">
        <v>27</v>
      </c>
      <c r="G1607" t="n">
        <v>1461</v>
      </c>
      <c r="H1607" t="n">
        <v>1</v>
      </c>
      <c r="I1607" t="n">
        <v>1</v>
      </c>
      <c r="J1607" t="n">
        <v>25</v>
      </c>
      <c r="K1607" t="n">
        <v>2</v>
      </c>
      <c r="L1607" t="n">
        <v>6</v>
      </c>
      <c r="M1607" t="n">
        <v>1</v>
      </c>
      <c r="N1607" t="n">
        <v>3</v>
      </c>
      <c r="O1607" t="n">
        <v>2</v>
      </c>
      <c r="P1607" t="n">
        <v>2</v>
      </c>
      <c r="Q1607" t="n">
        <v>35</v>
      </c>
      <c r="R1607" s="15" t="n">
        <v>279000</v>
      </c>
      <c r="S1607" s="15" t="n">
        <v>0</v>
      </c>
      <c r="T1607" s="15" t="n">
        <v>279000</v>
      </c>
      <c r="U1607" s="15" t="n">
        <v>62900</v>
      </c>
      <c r="V1607">
        <f>IFERROR(VLOOKUP(D1607,Tablas_Equivalencia!$A$3:$B$8,2,FALSE),"Sin dato")</f>
        <v/>
      </c>
      <c r="W1607">
        <f>IFERROR(VLOOKUP(L1607,Tablas_Equivalencia!$D$3:$E$9,2,FALSE),"Sin dato")</f>
        <v/>
      </c>
      <c r="X1607">
        <f>IF(I1607=1,"Varón","Mujer")</f>
        <v/>
      </c>
      <c r="Y1607">
        <f>IFERROR(VLOOKUP(M1607,Tablas_Equivalencia!$G$3:$H$6,2,FALSE),"Sin dato")</f>
        <v/>
      </c>
      <c r="Z1607">
        <f>IF(J1607&lt;=24,"18-24","25-29")</f>
        <v/>
      </c>
      <c r="AA1607">
        <f>IF(M1607&lt;&gt;1,"",IF(P1607=2,1,0))</f>
        <v/>
      </c>
      <c r="AB1607">
        <f>IF(M1607&lt;&gt;1,"",IF(O1607&gt;=2,1,0))</f>
        <v/>
      </c>
      <c r="AC1607">
        <f>IF(M1607&lt;&gt;1,"",IF(OR(Q1607=999,Q1607=""),"",IF(OR(Q1607&lt;35,Q1607&gt;48),1,0)))</f>
        <v/>
      </c>
      <c r="AD1607">
        <f>IF(COUNT(AA1607:AC1607)&lt;3,"",SUM(AA1607:AC1607))</f>
        <v/>
      </c>
      <c r="AE1607">
        <f>IF(L1607&gt;=4,2,IF(L1607&gt;=2,1,0))</f>
        <v/>
      </c>
      <c r="AF1607">
        <f>IF(L1607&gt;=5,1,0)</f>
        <v/>
      </c>
      <c r="AG1607">
        <f>AE1607+AF1607</f>
        <v/>
      </c>
      <c r="AH1607" s="15">
        <f>IF(M1607&lt;&gt;1,"",IF(OR(R1607=-9,R1607=""),"",R1607))</f>
        <v/>
      </c>
      <c r="AI1607">
        <f>IF(M1607&lt;&gt;1,"",IF(OR(Q1607=999,Q1607=""),"",Q1607))</f>
        <v/>
      </c>
    </row>
    <row r="1608">
      <c r="A1608" t="inlineStr">
        <is>
          <t>TQRMNOP108579</t>
        </is>
      </c>
      <c r="B1608" t="n">
        <v>2025</v>
      </c>
      <c r="C1608" t="n">
        <v>1</v>
      </c>
      <c r="D1608" t="n">
        <v>41</v>
      </c>
      <c r="E1608" t="inlineStr">
        <is>
          <t>S</t>
        </is>
      </c>
      <c r="F1608" t="n">
        <v>8</v>
      </c>
      <c r="G1608" t="n">
        <v>1455</v>
      </c>
      <c r="H1608" t="n">
        <v>3</v>
      </c>
      <c r="I1608" t="n">
        <v>2</v>
      </c>
      <c r="J1608" t="n">
        <v>19</v>
      </c>
      <c r="K1608" t="n">
        <v>2</v>
      </c>
      <c r="L1608" t="n">
        <v>4</v>
      </c>
      <c r="M1608" t="n">
        <v>2</v>
      </c>
      <c r="R1608" s="15" t="n">
        <v>0</v>
      </c>
      <c r="S1608" s="15" t="n">
        <v>0</v>
      </c>
      <c r="T1608" s="15" t="n">
        <v>0</v>
      </c>
      <c r="U1608" s="15" t="n">
        <v>81900</v>
      </c>
      <c r="V1608">
        <f>IFERROR(VLOOKUP(D1608,Tablas_Equivalencia!$A$3:$B$8,2,FALSE),"Sin dato")</f>
        <v/>
      </c>
      <c r="W1608">
        <f>IFERROR(VLOOKUP(L1608,Tablas_Equivalencia!$D$3:$E$9,2,FALSE),"Sin dato")</f>
        <v/>
      </c>
      <c r="X1608">
        <f>IF(I1608=1,"Varón","Mujer")</f>
        <v/>
      </c>
      <c r="Y1608">
        <f>IFERROR(VLOOKUP(M1608,Tablas_Equivalencia!$G$3:$H$6,2,FALSE),"Sin dato")</f>
        <v/>
      </c>
      <c r="Z1608">
        <f>IF(J1608&lt;=24,"18-24","25-29")</f>
        <v/>
      </c>
      <c r="AA1608">
        <f>IF(M1608&lt;&gt;1,"",IF(P1608=2,1,0))</f>
        <v/>
      </c>
      <c r="AB1608">
        <f>IF(M1608&lt;&gt;1,"",IF(O1608&gt;=2,1,0))</f>
        <v/>
      </c>
      <c r="AC1608">
        <f>IF(M1608&lt;&gt;1,"",IF(OR(Q1608=999,Q1608=""),"",IF(OR(Q1608&lt;35,Q1608&gt;48),1,0)))</f>
        <v/>
      </c>
      <c r="AD1608">
        <f>IF(COUNT(AA1608:AC1608)&lt;3,"",SUM(AA1608:AC1608))</f>
        <v/>
      </c>
      <c r="AE1608">
        <f>IF(L1608&gt;=4,2,IF(L1608&gt;=2,1,0))</f>
        <v/>
      </c>
      <c r="AF1608">
        <f>IF(L1608&gt;=5,1,0)</f>
        <v/>
      </c>
      <c r="AG1608">
        <f>AE1608+AF1608</f>
        <v/>
      </c>
      <c r="AH1608" s="15">
        <f>IF(M1608&lt;&gt;1,"",IF(OR(R1608=-9,R1608=""),"",R1608))</f>
        <v/>
      </c>
      <c r="AI1608">
        <f>IF(M1608&lt;&gt;1,"",IF(OR(Q1608=999,Q1608=""),"",Q1608))</f>
        <v/>
      </c>
    </row>
    <row r="1609">
      <c r="A1609" t="inlineStr">
        <is>
          <t>TQRMNOP108581</t>
        </is>
      </c>
      <c r="B1609" t="n">
        <v>2025</v>
      </c>
      <c r="C1609" t="n">
        <v>1</v>
      </c>
      <c r="D1609" t="n">
        <v>41</v>
      </c>
      <c r="E1609" t="inlineStr">
        <is>
          <t>S</t>
        </is>
      </c>
      <c r="F1609" t="n">
        <v>8</v>
      </c>
      <c r="G1609" t="n">
        <v>713</v>
      </c>
      <c r="H1609" t="n">
        <v>3</v>
      </c>
      <c r="I1609" t="n">
        <v>1</v>
      </c>
      <c r="J1609" t="n">
        <v>29</v>
      </c>
      <c r="K1609" t="n">
        <v>2</v>
      </c>
      <c r="L1609" t="n">
        <v>1</v>
      </c>
      <c r="M1609" t="n">
        <v>1</v>
      </c>
      <c r="N1609" t="n">
        <v>3</v>
      </c>
      <c r="O1609" t="n">
        <v>2</v>
      </c>
      <c r="P1609" t="n">
        <v>2</v>
      </c>
      <c r="Q1609" t="n">
        <v>17</v>
      </c>
      <c r="R1609" s="15" t="n">
        <v>291000</v>
      </c>
      <c r="S1609" s="15" t="n">
        <v>112000</v>
      </c>
      <c r="T1609" s="15" t="n">
        <v>403000</v>
      </c>
      <c r="U1609" s="15" t="n">
        <v>154300</v>
      </c>
      <c r="V1609">
        <f>IFERROR(VLOOKUP(D1609,Tablas_Equivalencia!$A$3:$B$8,2,FALSE),"Sin dato")</f>
        <v/>
      </c>
      <c r="W1609">
        <f>IFERROR(VLOOKUP(L1609,Tablas_Equivalencia!$D$3:$E$9,2,FALSE),"Sin dato")</f>
        <v/>
      </c>
      <c r="X1609">
        <f>IF(I1609=1,"Varón","Mujer")</f>
        <v/>
      </c>
      <c r="Y1609">
        <f>IFERROR(VLOOKUP(M1609,Tablas_Equivalencia!$G$3:$H$6,2,FALSE),"Sin dato")</f>
        <v/>
      </c>
      <c r="Z1609">
        <f>IF(J1609&lt;=24,"18-24","25-29")</f>
        <v/>
      </c>
      <c r="AA1609">
        <f>IF(M1609&lt;&gt;1,"",IF(P1609=2,1,0))</f>
        <v/>
      </c>
      <c r="AB1609">
        <f>IF(M1609&lt;&gt;1,"",IF(O1609&gt;=2,1,0))</f>
        <v/>
      </c>
      <c r="AC1609">
        <f>IF(M1609&lt;&gt;1,"",IF(OR(Q1609=999,Q1609=""),"",IF(OR(Q1609&lt;35,Q1609&gt;48),1,0)))</f>
        <v/>
      </c>
      <c r="AD1609">
        <f>IF(COUNT(AA1609:AC1609)&lt;3,"",SUM(AA1609:AC1609))</f>
        <v/>
      </c>
      <c r="AE1609">
        <f>IF(L1609&gt;=4,2,IF(L1609&gt;=2,1,0))</f>
        <v/>
      </c>
      <c r="AF1609">
        <f>IF(L1609&gt;=5,1,0)</f>
        <v/>
      </c>
      <c r="AG1609">
        <f>AE1609+AF1609</f>
        <v/>
      </c>
      <c r="AH1609" s="15">
        <f>IF(M1609&lt;&gt;1,"",IF(OR(R1609=-9,R1609=""),"",R1609))</f>
        <v/>
      </c>
      <c r="AI1609">
        <f>IF(M1609&lt;&gt;1,"",IF(OR(Q1609=999,Q1609=""),"",Q1609))</f>
        <v/>
      </c>
    </row>
    <row r="1610">
      <c r="A1610" t="inlineStr">
        <is>
          <t>TQRMNOP108584</t>
        </is>
      </c>
      <c r="B1610" t="n">
        <v>2025</v>
      </c>
      <c r="C1610" t="n">
        <v>1</v>
      </c>
      <c r="D1610" t="n">
        <v>1</v>
      </c>
      <c r="E1610" t="inlineStr">
        <is>
          <t>S</t>
        </is>
      </c>
      <c r="F1610" t="n">
        <v>32</v>
      </c>
      <c r="G1610" t="n">
        <v>2020</v>
      </c>
      <c r="H1610" t="n">
        <v>3</v>
      </c>
      <c r="I1610" t="n">
        <v>1</v>
      </c>
      <c r="J1610" t="n">
        <v>20</v>
      </c>
      <c r="K1610" t="n">
        <v>1</v>
      </c>
      <c r="L1610" t="n">
        <v>5</v>
      </c>
      <c r="M1610" t="n">
        <v>1</v>
      </c>
      <c r="N1610" t="n">
        <v>3</v>
      </c>
      <c r="O1610" t="n">
        <v>1</v>
      </c>
      <c r="P1610" t="n">
        <v>1</v>
      </c>
      <c r="Q1610" t="n">
        <v>26</v>
      </c>
      <c r="R1610" s="15" t="n">
        <v>1157000</v>
      </c>
      <c r="S1610" s="15" t="n">
        <v>78000</v>
      </c>
      <c r="T1610" s="15" t="n">
        <v>1235000</v>
      </c>
      <c r="U1610" s="15" t="n">
        <v>241300</v>
      </c>
      <c r="V1610">
        <f>IFERROR(VLOOKUP(D1610,Tablas_Equivalencia!$A$3:$B$8,2,FALSE),"Sin dato")</f>
        <v/>
      </c>
      <c r="W1610">
        <f>IFERROR(VLOOKUP(L1610,Tablas_Equivalencia!$D$3:$E$9,2,FALSE),"Sin dato")</f>
        <v/>
      </c>
      <c r="X1610">
        <f>IF(I1610=1,"Varón","Mujer")</f>
        <v/>
      </c>
      <c r="Y1610">
        <f>IFERROR(VLOOKUP(M1610,Tablas_Equivalencia!$G$3:$H$6,2,FALSE),"Sin dato")</f>
        <v/>
      </c>
      <c r="Z1610">
        <f>IF(J1610&lt;=24,"18-24","25-29")</f>
        <v/>
      </c>
      <c r="AA1610">
        <f>IF(M1610&lt;&gt;1,"",IF(P1610=2,1,0))</f>
        <v/>
      </c>
      <c r="AB1610">
        <f>IF(M1610&lt;&gt;1,"",IF(O1610&gt;=2,1,0))</f>
        <v/>
      </c>
      <c r="AC1610">
        <f>IF(M1610&lt;&gt;1,"",IF(OR(Q1610=999,Q1610=""),"",IF(OR(Q1610&lt;35,Q1610&gt;48),1,0)))</f>
        <v/>
      </c>
      <c r="AD1610">
        <f>IF(COUNT(AA1610:AC1610)&lt;3,"",SUM(AA1610:AC1610))</f>
        <v/>
      </c>
      <c r="AE1610">
        <f>IF(L1610&gt;=4,2,IF(L1610&gt;=2,1,0))</f>
        <v/>
      </c>
      <c r="AF1610">
        <f>IF(L1610&gt;=5,1,0)</f>
        <v/>
      </c>
      <c r="AG1610">
        <f>AE1610+AF1610</f>
        <v/>
      </c>
      <c r="AH1610" s="15">
        <f>IF(M1610&lt;&gt;1,"",IF(OR(R1610=-9,R1610=""),"",R1610))</f>
        <v/>
      </c>
      <c r="AI1610">
        <f>IF(M1610&lt;&gt;1,"",IF(OR(Q1610=999,Q1610=""),"",Q1610))</f>
        <v/>
      </c>
    </row>
    <row r="1611">
      <c r="A1611" t="inlineStr">
        <is>
          <t>TQRMNOP108586</t>
        </is>
      </c>
      <c r="B1611" t="n">
        <v>2025</v>
      </c>
      <c r="C1611" t="n">
        <v>1</v>
      </c>
      <c r="D1611" t="n">
        <v>42</v>
      </c>
      <c r="E1611" t="inlineStr">
        <is>
          <t>N</t>
        </is>
      </c>
      <c r="F1611" t="n">
        <v>27</v>
      </c>
      <c r="G1611" t="n">
        <v>901</v>
      </c>
      <c r="H1611" t="n">
        <v>3</v>
      </c>
      <c r="I1611" t="n">
        <v>2</v>
      </c>
      <c r="J1611" t="n">
        <v>25</v>
      </c>
      <c r="K1611" t="n">
        <v>2</v>
      </c>
      <c r="L1611" t="n">
        <v>4</v>
      </c>
      <c r="M1611" t="n">
        <v>2</v>
      </c>
      <c r="R1611" s="15" t="n">
        <v>0</v>
      </c>
      <c r="S1611" s="15" t="n">
        <v>0</v>
      </c>
      <c r="T1611" s="15" t="n">
        <v>0</v>
      </c>
      <c r="U1611" s="15" t="n">
        <v>85300</v>
      </c>
      <c r="V1611">
        <f>IFERROR(VLOOKUP(D1611,Tablas_Equivalencia!$A$3:$B$8,2,FALSE),"Sin dato")</f>
        <v/>
      </c>
      <c r="W1611">
        <f>IFERROR(VLOOKUP(L1611,Tablas_Equivalencia!$D$3:$E$9,2,FALSE),"Sin dato")</f>
        <v/>
      </c>
      <c r="X1611">
        <f>IF(I1611=1,"Varón","Mujer")</f>
        <v/>
      </c>
      <c r="Y1611">
        <f>IFERROR(VLOOKUP(M1611,Tablas_Equivalencia!$G$3:$H$6,2,FALSE),"Sin dato")</f>
        <v/>
      </c>
      <c r="Z1611">
        <f>IF(J1611&lt;=24,"18-24","25-29")</f>
        <v/>
      </c>
      <c r="AA1611">
        <f>IF(M1611&lt;&gt;1,"",IF(P1611=2,1,0))</f>
        <v/>
      </c>
      <c r="AB1611">
        <f>IF(M1611&lt;&gt;1,"",IF(O1611&gt;=2,1,0))</f>
        <v/>
      </c>
      <c r="AC1611">
        <f>IF(M1611&lt;&gt;1,"",IF(OR(Q1611=999,Q1611=""),"",IF(OR(Q1611&lt;35,Q1611&gt;48),1,0)))</f>
        <v/>
      </c>
      <c r="AD1611">
        <f>IF(COUNT(AA1611:AC1611)&lt;3,"",SUM(AA1611:AC1611))</f>
        <v/>
      </c>
      <c r="AE1611">
        <f>IF(L1611&gt;=4,2,IF(L1611&gt;=2,1,0))</f>
        <v/>
      </c>
      <c r="AF1611">
        <f>IF(L1611&gt;=5,1,0)</f>
        <v/>
      </c>
      <c r="AG1611">
        <f>AE1611+AF1611</f>
        <v/>
      </c>
      <c r="AH1611" s="15">
        <f>IF(M1611&lt;&gt;1,"",IF(OR(R1611=-9,R1611=""),"",R1611))</f>
        <v/>
      </c>
      <c r="AI1611">
        <f>IF(M1611&lt;&gt;1,"",IF(OR(Q1611=999,Q1611=""),"",Q1611))</f>
        <v/>
      </c>
    </row>
    <row r="1612">
      <c r="A1612" t="inlineStr">
        <is>
          <t>TQRMNOP108588</t>
        </is>
      </c>
      <c r="B1612" t="n">
        <v>2025</v>
      </c>
      <c r="C1612" t="n">
        <v>1</v>
      </c>
      <c r="D1612" t="n">
        <v>43</v>
      </c>
      <c r="E1612" t="inlineStr">
        <is>
          <t>S</t>
        </is>
      </c>
      <c r="F1612" t="n">
        <v>19</v>
      </c>
      <c r="G1612" t="n">
        <v>666</v>
      </c>
      <c r="H1612" t="n">
        <v>3</v>
      </c>
      <c r="I1612" t="n">
        <v>1</v>
      </c>
      <c r="J1612" t="n">
        <v>27</v>
      </c>
      <c r="K1612" t="n">
        <v>2</v>
      </c>
      <c r="L1612" t="n">
        <v>4</v>
      </c>
      <c r="M1612" t="n">
        <v>1</v>
      </c>
      <c r="N1612" t="n">
        <v>3</v>
      </c>
      <c r="O1612" t="n">
        <v>2</v>
      </c>
      <c r="P1612" t="n">
        <v>2</v>
      </c>
      <c r="Q1612" t="n">
        <v>18</v>
      </c>
      <c r="R1612" s="15" t="n">
        <v>491000</v>
      </c>
      <c r="S1612" s="15" t="n">
        <v>58000</v>
      </c>
      <c r="T1612" s="15" t="n">
        <v>549000</v>
      </c>
      <c r="U1612" s="15" t="n">
        <v>212300</v>
      </c>
      <c r="V1612">
        <f>IFERROR(VLOOKUP(D1612,Tablas_Equivalencia!$A$3:$B$8,2,FALSE),"Sin dato")</f>
        <v/>
      </c>
      <c r="W1612">
        <f>IFERROR(VLOOKUP(L1612,Tablas_Equivalencia!$D$3:$E$9,2,FALSE),"Sin dato")</f>
        <v/>
      </c>
      <c r="X1612">
        <f>IF(I1612=1,"Varón","Mujer")</f>
        <v/>
      </c>
      <c r="Y1612">
        <f>IFERROR(VLOOKUP(M1612,Tablas_Equivalencia!$G$3:$H$6,2,FALSE),"Sin dato")</f>
        <v/>
      </c>
      <c r="Z1612">
        <f>IF(J1612&lt;=24,"18-24","25-29")</f>
        <v/>
      </c>
      <c r="AA1612">
        <f>IF(M1612&lt;&gt;1,"",IF(P1612=2,1,0))</f>
        <v/>
      </c>
      <c r="AB1612">
        <f>IF(M1612&lt;&gt;1,"",IF(O1612&gt;=2,1,0))</f>
        <v/>
      </c>
      <c r="AC1612">
        <f>IF(M1612&lt;&gt;1,"",IF(OR(Q1612=999,Q1612=""),"",IF(OR(Q1612&lt;35,Q1612&gt;48),1,0)))</f>
        <v/>
      </c>
      <c r="AD1612">
        <f>IF(COUNT(AA1612:AC1612)&lt;3,"",SUM(AA1612:AC1612))</f>
        <v/>
      </c>
      <c r="AE1612">
        <f>IF(L1612&gt;=4,2,IF(L1612&gt;=2,1,0))</f>
        <v/>
      </c>
      <c r="AF1612">
        <f>IF(L1612&gt;=5,1,0)</f>
        <v/>
      </c>
      <c r="AG1612">
        <f>AE1612+AF1612</f>
        <v/>
      </c>
      <c r="AH1612" s="15">
        <f>IF(M1612&lt;&gt;1,"",IF(OR(R1612=-9,R1612=""),"",R1612))</f>
        <v/>
      </c>
      <c r="AI1612">
        <f>IF(M1612&lt;&gt;1,"",IF(OR(Q1612=999,Q1612=""),"",Q1612))</f>
        <v/>
      </c>
    </row>
    <row r="1613">
      <c r="A1613" t="inlineStr">
        <is>
          <t>TQRMNOP108591</t>
        </is>
      </c>
      <c r="B1613" t="n">
        <v>2025</v>
      </c>
      <c r="C1613" t="n">
        <v>1</v>
      </c>
      <c r="D1613" t="n">
        <v>1</v>
      </c>
      <c r="E1613" t="inlineStr">
        <is>
          <t>S</t>
        </is>
      </c>
      <c r="F1613" t="n">
        <v>32</v>
      </c>
      <c r="G1613" t="n">
        <v>1190</v>
      </c>
      <c r="H1613" t="n">
        <v>3</v>
      </c>
      <c r="I1613" t="n">
        <v>1</v>
      </c>
      <c r="J1613" t="n">
        <v>19</v>
      </c>
      <c r="K1613" t="n">
        <v>1</v>
      </c>
      <c r="L1613" t="n">
        <v>5</v>
      </c>
      <c r="M1613" t="n">
        <v>2</v>
      </c>
      <c r="R1613" s="15" t="n">
        <v>0</v>
      </c>
      <c r="S1613" s="15" t="n">
        <v>0</v>
      </c>
      <c r="T1613" s="15" t="n">
        <v>0</v>
      </c>
      <c r="U1613" s="15" t="n">
        <v>160500</v>
      </c>
      <c r="V1613">
        <f>IFERROR(VLOOKUP(D1613,Tablas_Equivalencia!$A$3:$B$8,2,FALSE),"Sin dato")</f>
        <v/>
      </c>
      <c r="W1613">
        <f>IFERROR(VLOOKUP(L1613,Tablas_Equivalencia!$D$3:$E$9,2,FALSE),"Sin dato")</f>
        <v/>
      </c>
      <c r="X1613">
        <f>IF(I1613=1,"Varón","Mujer")</f>
        <v/>
      </c>
      <c r="Y1613">
        <f>IFERROR(VLOOKUP(M1613,Tablas_Equivalencia!$G$3:$H$6,2,FALSE),"Sin dato")</f>
        <v/>
      </c>
      <c r="Z1613">
        <f>IF(J1613&lt;=24,"18-24","25-29")</f>
        <v/>
      </c>
      <c r="AA1613">
        <f>IF(M1613&lt;&gt;1,"",IF(P1613=2,1,0))</f>
        <v/>
      </c>
      <c r="AB1613">
        <f>IF(M1613&lt;&gt;1,"",IF(O1613&gt;=2,1,0))</f>
        <v/>
      </c>
      <c r="AC1613">
        <f>IF(M1613&lt;&gt;1,"",IF(OR(Q1613=999,Q1613=""),"",IF(OR(Q1613&lt;35,Q1613&gt;48),1,0)))</f>
        <v/>
      </c>
      <c r="AD1613">
        <f>IF(COUNT(AA1613:AC1613)&lt;3,"",SUM(AA1613:AC1613))</f>
        <v/>
      </c>
      <c r="AE1613">
        <f>IF(L1613&gt;=4,2,IF(L1613&gt;=2,1,0))</f>
        <v/>
      </c>
      <c r="AF1613">
        <f>IF(L1613&gt;=5,1,0)</f>
        <v/>
      </c>
      <c r="AG1613">
        <f>AE1613+AF1613</f>
        <v/>
      </c>
      <c r="AH1613" s="15">
        <f>IF(M1613&lt;&gt;1,"",IF(OR(R1613=-9,R1613=""),"",R1613))</f>
        <v/>
      </c>
      <c r="AI1613">
        <f>IF(M1613&lt;&gt;1,"",IF(OR(Q1613=999,Q1613=""),"",Q1613))</f>
        <v/>
      </c>
    </row>
    <row r="1614">
      <c r="A1614" t="inlineStr">
        <is>
          <t>TQRMNOP108593</t>
        </is>
      </c>
      <c r="B1614" t="n">
        <v>2025</v>
      </c>
      <c r="C1614" t="n">
        <v>1</v>
      </c>
      <c r="D1614" t="n">
        <v>42</v>
      </c>
      <c r="E1614" t="inlineStr">
        <is>
          <t>N</t>
        </is>
      </c>
      <c r="F1614" t="n">
        <v>25</v>
      </c>
      <c r="G1614" t="n">
        <v>1428</v>
      </c>
      <c r="H1614" t="n">
        <v>3</v>
      </c>
      <c r="I1614" t="n">
        <v>1</v>
      </c>
      <c r="J1614" t="n">
        <v>20</v>
      </c>
      <c r="K1614" t="n">
        <v>2</v>
      </c>
      <c r="L1614" t="n">
        <v>2</v>
      </c>
      <c r="M1614" t="n">
        <v>1</v>
      </c>
      <c r="N1614" t="n">
        <v>3</v>
      </c>
      <c r="O1614" t="n">
        <v>3</v>
      </c>
      <c r="P1614" t="n">
        <v>2</v>
      </c>
      <c r="Q1614" t="n">
        <v>26</v>
      </c>
      <c r="R1614" s="15" t="n">
        <v>189000</v>
      </c>
      <c r="S1614" s="15" t="n">
        <v>0</v>
      </c>
      <c r="T1614" s="15" t="n">
        <v>189000</v>
      </c>
      <c r="U1614" s="15" t="n">
        <v>141500</v>
      </c>
      <c r="V1614">
        <f>IFERROR(VLOOKUP(D1614,Tablas_Equivalencia!$A$3:$B$8,2,FALSE),"Sin dato")</f>
        <v/>
      </c>
      <c r="W1614">
        <f>IFERROR(VLOOKUP(L1614,Tablas_Equivalencia!$D$3:$E$9,2,FALSE),"Sin dato")</f>
        <v/>
      </c>
      <c r="X1614">
        <f>IF(I1614=1,"Varón","Mujer")</f>
        <v/>
      </c>
      <c r="Y1614">
        <f>IFERROR(VLOOKUP(M1614,Tablas_Equivalencia!$G$3:$H$6,2,FALSE),"Sin dato")</f>
        <v/>
      </c>
      <c r="Z1614">
        <f>IF(J1614&lt;=24,"18-24","25-29")</f>
        <v/>
      </c>
      <c r="AA1614">
        <f>IF(M1614&lt;&gt;1,"",IF(P1614=2,1,0))</f>
        <v/>
      </c>
      <c r="AB1614">
        <f>IF(M1614&lt;&gt;1,"",IF(O1614&gt;=2,1,0))</f>
        <v/>
      </c>
      <c r="AC1614">
        <f>IF(M1614&lt;&gt;1,"",IF(OR(Q1614=999,Q1614=""),"",IF(OR(Q1614&lt;35,Q1614&gt;48),1,0)))</f>
        <v/>
      </c>
      <c r="AD1614">
        <f>IF(COUNT(AA1614:AC1614)&lt;3,"",SUM(AA1614:AC1614))</f>
        <v/>
      </c>
      <c r="AE1614">
        <f>IF(L1614&gt;=4,2,IF(L1614&gt;=2,1,0))</f>
        <v/>
      </c>
      <c r="AF1614">
        <f>IF(L1614&gt;=5,1,0)</f>
        <v/>
      </c>
      <c r="AG1614">
        <f>AE1614+AF1614</f>
        <v/>
      </c>
      <c r="AH1614" s="15">
        <f>IF(M1614&lt;&gt;1,"",IF(OR(R1614=-9,R1614=""),"",R1614))</f>
        <v/>
      </c>
      <c r="AI1614">
        <f>IF(M1614&lt;&gt;1,"",IF(OR(Q1614=999,Q1614=""),"",Q1614))</f>
        <v/>
      </c>
    </row>
    <row r="1615">
      <c r="A1615" t="inlineStr">
        <is>
          <t>TQRMNOP108594</t>
        </is>
      </c>
      <c r="B1615" t="n">
        <v>2025</v>
      </c>
      <c r="C1615" t="n">
        <v>1</v>
      </c>
      <c r="D1615" t="n">
        <v>43</v>
      </c>
      <c r="E1615" t="inlineStr">
        <is>
          <t>N</t>
        </is>
      </c>
      <c r="F1615" t="n">
        <v>34</v>
      </c>
      <c r="G1615" t="n">
        <v>1352</v>
      </c>
      <c r="H1615" t="n">
        <v>2</v>
      </c>
      <c r="I1615" t="n">
        <v>2</v>
      </c>
      <c r="J1615" t="n">
        <v>27</v>
      </c>
      <c r="K1615" t="n">
        <v>2</v>
      </c>
      <c r="L1615" t="n">
        <v>4</v>
      </c>
      <c r="M1615" t="n">
        <v>1</v>
      </c>
      <c r="N1615" t="n">
        <v>2</v>
      </c>
      <c r="O1615" t="n">
        <v>1</v>
      </c>
      <c r="P1615" t="n">
        <v>1</v>
      </c>
      <c r="Q1615" t="n">
        <v>31</v>
      </c>
      <c r="R1615" s="15" t="n">
        <v>1222000</v>
      </c>
      <c r="S1615" s="15" t="n">
        <v>97000</v>
      </c>
      <c r="T1615" s="15" t="n">
        <v>1319000</v>
      </c>
      <c r="U1615" s="15" t="n">
        <v>83500</v>
      </c>
      <c r="V1615">
        <f>IFERROR(VLOOKUP(D1615,Tablas_Equivalencia!$A$3:$B$8,2,FALSE),"Sin dato")</f>
        <v/>
      </c>
      <c r="W1615">
        <f>IFERROR(VLOOKUP(L1615,Tablas_Equivalencia!$D$3:$E$9,2,FALSE),"Sin dato")</f>
        <v/>
      </c>
      <c r="X1615">
        <f>IF(I1615=1,"Varón","Mujer")</f>
        <v/>
      </c>
      <c r="Y1615">
        <f>IFERROR(VLOOKUP(M1615,Tablas_Equivalencia!$G$3:$H$6,2,FALSE),"Sin dato")</f>
        <v/>
      </c>
      <c r="Z1615">
        <f>IF(J1615&lt;=24,"18-24","25-29")</f>
        <v/>
      </c>
      <c r="AA1615">
        <f>IF(M1615&lt;&gt;1,"",IF(P1615=2,1,0))</f>
        <v/>
      </c>
      <c r="AB1615">
        <f>IF(M1615&lt;&gt;1,"",IF(O1615&gt;=2,1,0))</f>
        <v/>
      </c>
      <c r="AC1615">
        <f>IF(M1615&lt;&gt;1,"",IF(OR(Q1615=999,Q1615=""),"",IF(OR(Q1615&lt;35,Q1615&gt;48),1,0)))</f>
        <v/>
      </c>
      <c r="AD1615">
        <f>IF(COUNT(AA1615:AC1615)&lt;3,"",SUM(AA1615:AC1615))</f>
        <v/>
      </c>
      <c r="AE1615">
        <f>IF(L1615&gt;=4,2,IF(L1615&gt;=2,1,0))</f>
        <v/>
      </c>
      <c r="AF1615">
        <f>IF(L1615&gt;=5,1,0)</f>
        <v/>
      </c>
      <c r="AG1615">
        <f>AE1615+AF1615</f>
        <v/>
      </c>
      <c r="AH1615" s="15">
        <f>IF(M1615&lt;&gt;1,"",IF(OR(R1615=-9,R1615=""),"",R1615))</f>
        <v/>
      </c>
      <c r="AI1615">
        <f>IF(M1615&lt;&gt;1,"",IF(OR(Q1615=999,Q1615=""),"",Q1615))</f>
        <v/>
      </c>
    </row>
    <row r="1616">
      <c r="A1616" t="inlineStr">
        <is>
          <t>TQRMNOP108616</t>
        </is>
      </c>
      <c r="B1616" t="n">
        <v>2025</v>
      </c>
      <c r="C1616" t="n">
        <v>1</v>
      </c>
      <c r="D1616" t="n">
        <v>1</v>
      </c>
      <c r="E1616" t="inlineStr">
        <is>
          <t>S</t>
        </is>
      </c>
      <c r="F1616" t="n">
        <v>33</v>
      </c>
      <c r="G1616" t="n">
        <v>1463</v>
      </c>
      <c r="H1616" t="n">
        <v>3</v>
      </c>
      <c r="I1616" t="n">
        <v>1</v>
      </c>
      <c r="J1616" t="n">
        <v>22</v>
      </c>
      <c r="K1616" t="n">
        <v>1</v>
      </c>
      <c r="L1616" t="n">
        <v>4</v>
      </c>
      <c r="M1616" t="n">
        <v>2</v>
      </c>
      <c r="R1616" s="15" t="n">
        <v>0</v>
      </c>
      <c r="S1616" s="15" t="n">
        <v>116000</v>
      </c>
      <c r="T1616" s="15" t="n">
        <v>116000</v>
      </c>
      <c r="U1616" s="15" t="n">
        <v>359800</v>
      </c>
      <c r="V1616">
        <f>IFERROR(VLOOKUP(D1616,Tablas_Equivalencia!$A$3:$B$8,2,FALSE),"Sin dato")</f>
        <v/>
      </c>
      <c r="W1616">
        <f>IFERROR(VLOOKUP(L1616,Tablas_Equivalencia!$D$3:$E$9,2,FALSE),"Sin dato")</f>
        <v/>
      </c>
      <c r="X1616">
        <f>IF(I1616=1,"Varón","Mujer")</f>
        <v/>
      </c>
      <c r="Y1616">
        <f>IFERROR(VLOOKUP(M1616,Tablas_Equivalencia!$G$3:$H$6,2,FALSE),"Sin dato")</f>
        <v/>
      </c>
      <c r="Z1616">
        <f>IF(J1616&lt;=24,"18-24","25-29")</f>
        <v/>
      </c>
      <c r="AA1616">
        <f>IF(M1616&lt;&gt;1,"",IF(P1616=2,1,0))</f>
        <v/>
      </c>
      <c r="AB1616">
        <f>IF(M1616&lt;&gt;1,"",IF(O1616&gt;=2,1,0))</f>
        <v/>
      </c>
      <c r="AC1616">
        <f>IF(M1616&lt;&gt;1,"",IF(OR(Q1616=999,Q1616=""),"",IF(OR(Q1616&lt;35,Q1616&gt;48),1,0)))</f>
        <v/>
      </c>
      <c r="AD1616">
        <f>IF(COUNT(AA1616:AC1616)&lt;3,"",SUM(AA1616:AC1616))</f>
        <v/>
      </c>
      <c r="AE1616">
        <f>IF(L1616&gt;=4,2,IF(L1616&gt;=2,1,0))</f>
        <v/>
      </c>
      <c r="AF1616">
        <f>IF(L1616&gt;=5,1,0)</f>
        <v/>
      </c>
      <c r="AG1616">
        <f>AE1616+AF1616</f>
        <v/>
      </c>
      <c r="AH1616" s="15">
        <f>IF(M1616&lt;&gt;1,"",IF(OR(R1616=-9,R1616=""),"",R1616))</f>
        <v/>
      </c>
      <c r="AI1616">
        <f>IF(M1616&lt;&gt;1,"",IF(OR(Q1616=999,Q1616=""),"",Q1616))</f>
        <v/>
      </c>
    </row>
    <row r="1617">
      <c r="A1617" t="inlineStr">
        <is>
          <t>TQRMNOP108618</t>
        </is>
      </c>
      <c r="B1617" t="n">
        <v>2025</v>
      </c>
      <c r="C1617" t="n">
        <v>1</v>
      </c>
      <c r="D1617" t="n">
        <v>44</v>
      </c>
      <c r="E1617" t="inlineStr">
        <is>
          <t>N</t>
        </is>
      </c>
      <c r="F1617" t="n">
        <v>6</v>
      </c>
      <c r="G1617" t="n">
        <v>1013</v>
      </c>
      <c r="H1617" t="n">
        <v>1</v>
      </c>
      <c r="I1617" t="n">
        <v>2</v>
      </c>
      <c r="J1617" t="n">
        <v>21</v>
      </c>
      <c r="K1617" t="n">
        <v>2</v>
      </c>
      <c r="L1617" t="n">
        <v>4</v>
      </c>
      <c r="M1617" t="n">
        <v>2</v>
      </c>
      <c r="R1617" s="15" t="n">
        <v>0</v>
      </c>
      <c r="S1617" s="15" t="n">
        <v>0</v>
      </c>
      <c r="T1617" s="15" t="n">
        <v>0</v>
      </c>
      <c r="U1617" s="15" t="n">
        <v>118600</v>
      </c>
      <c r="V1617">
        <f>IFERROR(VLOOKUP(D1617,Tablas_Equivalencia!$A$3:$B$8,2,FALSE),"Sin dato")</f>
        <v/>
      </c>
      <c r="W1617">
        <f>IFERROR(VLOOKUP(L1617,Tablas_Equivalencia!$D$3:$E$9,2,FALSE),"Sin dato")</f>
        <v/>
      </c>
      <c r="X1617">
        <f>IF(I1617=1,"Varón","Mujer")</f>
        <v/>
      </c>
      <c r="Y1617">
        <f>IFERROR(VLOOKUP(M1617,Tablas_Equivalencia!$G$3:$H$6,2,FALSE),"Sin dato")</f>
        <v/>
      </c>
      <c r="Z1617">
        <f>IF(J1617&lt;=24,"18-24","25-29")</f>
        <v/>
      </c>
      <c r="AA1617">
        <f>IF(M1617&lt;&gt;1,"",IF(P1617=2,1,0))</f>
        <v/>
      </c>
      <c r="AB1617">
        <f>IF(M1617&lt;&gt;1,"",IF(O1617&gt;=2,1,0))</f>
        <v/>
      </c>
      <c r="AC1617">
        <f>IF(M1617&lt;&gt;1,"",IF(OR(Q1617=999,Q1617=""),"",IF(OR(Q1617&lt;35,Q1617&gt;48),1,0)))</f>
        <v/>
      </c>
      <c r="AD1617">
        <f>IF(COUNT(AA1617:AC1617)&lt;3,"",SUM(AA1617:AC1617))</f>
        <v/>
      </c>
      <c r="AE1617">
        <f>IF(L1617&gt;=4,2,IF(L1617&gt;=2,1,0))</f>
        <v/>
      </c>
      <c r="AF1617">
        <f>IF(L1617&gt;=5,1,0)</f>
        <v/>
      </c>
      <c r="AG1617">
        <f>AE1617+AF1617</f>
        <v/>
      </c>
      <c r="AH1617" s="15">
        <f>IF(M1617&lt;&gt;1,"",IF(OR(R1617=-9,R1617=""),"",R1617))</f>
        <v/>
      </c>
      <c r="AI1617">
        <f>IF(M1617&lt;&gt;1,"",IF(OR(Q1617=999,Q1617=""),"",Q1617))</f>
        <v/>
      </c>
    </row>
    <row r="1618">
      <c r="A1618" t="inlineStr">
        <is>
          <t>TQRMNOP108621</t>
        </is>
      </c>
      <c r="B1618" t="n">
        <v>2025</v>
      </c>
      <c r="C1618" t="n">
        <v>1</v>
      </c>
      <c r="D1618" t="n">
        <v>1</v>
      </c>
      <c r="E1618" t="inlineStr">
        <is>
          <t>S</t>
        </is>
      </c>
      <c r="F1618" t="n">
        <v>33</v>
      </c>
      <c r="G1618" t="n">
        <v>834</v>
      </c>
      <c r="H1618" t="n">
        <v>1</v>
      </c>
      <c r="I1618" t="n">
        <v>2</v>
      </c>
      <c r="J1618" t="n">
        <v>25</v>
      </c>
      <c r="K1618" t="n">
        <v>1</v>
      </c>
      <c r="L1618" t="n">
        <v>5</v>
      </c>
      <c r="M1618" t="n">
        <v>2</v>
      </c>
      <c r="R1618" s="15" t="n">
        <v>0</v>
      </c>
      <c r="S1618" s="15" t="n">
        <v>0</v>
      </c>
      <c r="T1618" s="15" t="n">
        <v>0</v>
      </c>
      <c r="U1618" s="15" t="n">
        <v>104900</v>
      </c>
      <c r="V1618">
        <f>IFERROR(VLOOKUP(D1618,Tablas_Equivalencia!$A$3:$B$8,2,FALSE),"Sin dato")</f>
        <v/>
      </c>
      <c r="W1618">
        <f>IFERROR(VLOOKUP(L1618,Tablas_Equivalencia!$D$3:$E$9,2,FALSE),"Sin dato")</f>
        <v/>
      </c>
      <c r="X1618">
        <f>IF(I1618=1,"Varón","Mujer")</f>
        <v/>
      </c>
      <c r="Y1618">
        <f>IFERROR(VLOOKUP(M1618,Tablas_Equivalencia!$G$3:$H$6,2,FALSE),"Sin dato")</f>
        <v/>
      </c>
      <c r="Z1618">
        <f>IF(J1618&lt;=24,"18-24","25-29")</f>
        <v/>
      </c>
      <c r="AA1618">
        <f>IF(M1618&lt;&gt;1,"",IF(P1618=2,1,0))</f>
        <v/>
      </c>
      <c r="AB1618">
        <f>IF(M1618&lt;&gt;1,"",IF(O1618&gt;=2,1,0))</f>
        <v/>
      </c>
      <c r="AC1618">
        <f>IF(M1618&lt;&gt;1,"",IF(OR(Q1618=999,Q1618=""),"",IF(OR(Q1618&lt;35,Q1618&gt;48),1,0)))</f>
        <v/>
      </c>
      <c r="AD1618">
        <f>IF(COUNT(AA1618:AC1618)&lt;3,"",SUM(AA1618:AC1618))</f>
        <v/>
      </c>
      <c r="AE1618">
        <f>IF(L1618&gt;=4,2,IF(L1618&gt;=2,1,0))</f>
        <v/>
      </c>
      <c r="AF1618">
        <f>IF(L1618&gt;=5,1,0)</f>
        <v/>
      </c>
      <c r="AG1618">
        <f>AE1618+AF1618</f>
        <v/>
      </c>
      <c r="AH1618" s="15">
        <f>IF(M1618&lt;&gt;1,"",IF(OR(R1618=-9,R1618=""),"",R1618))</f>
        <v/>
      </c>
      <c r="AI1618">
        <f>IF(M1618&lt;&gt;1,"",IF(OR(Q1618=999,Q1618=""),"",Q1618))</f>
        <v/>
      </c>
    </row>
    <row r="1619">
      <c r="A1619" t="inlineStr">
        <is>
          <t>TQRMNOP108648</t>
        </is>
      </c>
      <c r="B1619" t="n">
        <v>2025</v>
      </c>
      <c r="C1619" t="n">
        <v>1</v>
      </c>
      <c r="D1619" t="n">
        <v>1</v>
      </c>
      <c r="E1619" t="inlineStr">
        <is>
          <t>S</t>
        </is>
      </c>
      <c r="F1619" t="n">
        <v>33</v>
      </c>
      <c r="G1619" t="n">
        <v>1064</v>
      </c>
      <c r="H1619" t="n">
        <v>1</v>
      </c>
      <c r="I1619" t="n">
        <v>1</v>
      </c>
      <c r="J1619" t="n">
        <v>29</v>
      </c>
      <c r="K1619" t="n">
        <v>2</v>
      </c>
      <c r="L1619" t="n">
        <v>6</v>
      </c>
      <c r="M1619" t="n">
        <v>1</v>
      </c>
      <c r="N1619" t="n">
        <v>3</v>
      </c>
      <c r="O1619" t="n">
        <v>1</v>
      </c>
      <c r="P1619" t="n">
        <v>1</v>
      </c>
      <c r="Q1619" t="n">
        <v>32</v>
      </c>
      <c r="R1619" s="15" t="n">
        <v>1103000</v>
      </c>
      <c r="S1619" s="15" t="n">
        <v>0</v>
      </c>
      <c r="T1619" s="15" t="n">
        <v>1103000</v>
      </c>
      <c r="U1619" s="15" t="n">
        <v>111900</v>
      </c>
      <c r="V1619">
        <f>IFERROR(VLOOKUP(D1619,Tablas_Equivalencia!$A$3:$B$8,2,FALSE),"Sin dato")</f>
        <v/>
      </c>
      <c r="W1619">
        <f>IFERROR(VLOOKUP(L1619,Tablas_Equivalencia!$D$3:$E$9,2,FALSE),"Sin dato")</f>
        <v/>
      </c>
      <c r="X1619">
        <f>IF(I1619=1,"Varón","Mujer")</f>
        <v/>
      </c>
      <c r="Y1619">
        <f>IFERROR(VLOOKUP(M1619,Tablas_Equivalencia!$G$3:$H$6,2,FALSE),"Sin dato")</f>
        <v/>
      </c>
      <c r="Z1619">
        <f>IF(J1619&lt;=24,"18-24","25-29")</f>
        <v/>
      </c>
      <c r="AA1619">
        <f>IF(M1619&lt;&gt;1,"",IF(P1619=2,1,0))</f>
        <v/>
      </c>
      <c r="AB1619">
        <f>IF(M1619&lt;&gt;1,"",IF(O1619&gt;=2,1,0))</f>
        <v/>
      </c>
      <c r="AC1619">
        <f>IF(M1619&lt;&gt;1,"",IF(OR(Q1619=999,Q1619=""),"",IF(OR(Q1619&lt;35,Q1619&gt;48),1,0)))</f>
        <v/>
      </c>
      <c r="AD1619">
        <f>IF(COUNT(AA1619:AC1619)&lt;3,"",SUM(AA1619:AC1619))</f>
        <v/>
      </c>
      <c r="AE1619">
        <f>IF(L1619&gt;=4,2,IF(L1619&gt;=2,1,0))</f>
        <v/>
      </c>
      <c r="AF1619">
        <f>IF(L1619&gt;=5,1,0)</f>
        <v/>
      </c>
      <c r="AG1619">
        <f>AE1619+AF1619</f>
        <v/>
      </c>
      <c r="AH1619" s="15">
        <f>IF(M1619&lt;&gt;1,"",IF(OR(R1619=-9,R1619=""),"",R1619))</f>
        <v/>
      </c>
      <c r="AI1619">
        <f>IF(M1619&lt;&gt;1,"",IF(OR(Q1619=999,Q1619=""),"",Q1619))</f>
        <v/>
      </c>
    </row>
    <row r="1620">
      <c r="A1620" t="inlineStr">
        <is>
          <t>TQRMNOP108656</t>
        </is>
      </c>
      <c r="B1620" t="n">
        <v>2025</v>
      </c>
      <c r="C1620" t="n">
        <v>1</v>
      </c>
      <c r="D1620" t="n">
        <v>1</v>
      </c>
      <c r="E1620" t="inlineStr">
        <is>
          <t>S</t>
        </is>
      </c>
      <c r="F1620" t="n">
        <v>32</v>
      </c>
      <c r="G1620" t="n">
        <v>509</v>
      </c>
      <c r="H1620" t="n">
        <v>3</v>
      </c>
      <c r="I1620" t="n">
        <v>1</v>
      </c>
      <c r="J1620" t="n">
        <v>20</v>
      </c>
      <c r="K1620" t="n">
        <v>2</v>
      </c>
      <c r="L1620" t="n">
        <v>7</v>
      </c>
      <c r="M1620" t="n">
        <v>2</v>
      </c>
      <c r="R1620" s="15" t="n">
        <v>0</v>
      </c>
      <c r="S1620" s="15" t="n">
        <v>0</v>
      </c>
      <c r="T1620" s="15" t="n">
        <v>0</v>
      </c>
      <c r="U1620" s="15" t="n">
        <v>94600</v>
      </c>
      <c r="V1620">
        <f>IFERROR(VLOOKUP(D1620,Tablas_Equivalencia!$A$3:$B$8,2,FALSE),"Sin dato")</f>
        <v/>
      </c>
      <c r="W1620">
        <f>IFERROR(VLOOKUP(L1620,Tablas_Equivalencia!$D$3:$E$9,2,FALSE),"Sin dato")</f>
        <v/>
      </c>
      <c r="X1620">
        <f>IF(I1620=1,"Varón","Mujer")</f>
        <v/>
      </c>
      <c r="Y1620">
        <f>IFERROR(VLOOKUP(M1620,Tablas_Equivalencia!$G$3:$H$6,2,FALSE),"Sin dato")</f>
        <v/>
      </c>
      <c r="Z1620">
        <f>IF(J1620&lt;=24,"18-24","25-29")</f>
        <v/>
      </c>
      <c r="AA1620">
        <f>IF(M1620&lt;&gt;1,"",IF(P1620=2,1,0))</f>
        <v/>
      </c>
      <c r="AB1620">
        <f>IF(M1620&lt;&gt;1,"",IF(O1620&gt;=2,1,0))</f>
        <v/>
      </c>
      <c r="AC1620">
        <f>IF(M1620&lt;&gt;1,"",IF(OR(Q1620=999,Q1620=""),"",IF(OR(Q1620&lt;35,Q1620&gt;48),1,0)))</f>
        <v/>
      </c>
      <c r="AD1620">
        <f>IF(COUNT(AA1620:AC1620)&lt;3,"",SUM(AA1620:AC1620))</f>
        <v/>
      </c>
      <c r="AE1620">
        <f>IF(L1620&gt;=4,2,IF(L1620&gt;=2,1,0))</f>
        <v/>
      </c>
      <c r="AF1620">
        <f>IF(L1620&gt;=5,1,0)</f>
        <v/>
      </c>
      <c r="AG1620">
        <f>AE1620+AF1620</f>
        <v/>
      </c>
      <c r="AH1620" s="15">
        <f>IF(M1620&lt;&gt;1,"",IF(OR(R1620=-9,R1620=""),"",R1620))</f>
        <v/>
      </c>
      <c r="AI1620">
        <f>IF(M1620&lt;&gt;1,"",IF(OR(Q1620=999,Q1620=""),"",Q1620))</f>
        <v/>
      </c>
    </row>
    <row r="1621">
      <c r="A1621" t="inlineStr">
        <is>
          <t>TQRMNOP108661</t>
        </is>
      </c>
      <c r="B1621" t="n">
        <v>2025</v>
      </c>
      <c r="C1621" t="n">
        <v>1</v>
      </c>
      <c r="D1621" t="n">
        <v>43</v>
      </c>
      <c r="E1621" t="inlineStr">
        <is>
          <t>N</t>
        </is>
      </c>
      <c r="F1621" t="n">
        <v>26</v>
      </c>
      <c r="G1621" t="n">
        <v>713</v>
      </c>
      <c r="H1621" t="n">
        <v>1</v>
      </c>
      <c r="I1621" t="n">
        <v>2</v>
      </c>
      <c r="J1621" t="n">
        <v>21</v>
      </c>
      <c r="K1621" t="n">
        <v>2</v>
      </c>
      <c r="L1621" t="n">
        <v>3</v>
      </c>
      <c r="M1621" t="n">
        <v>2</v>
      </c>
      <c r="R1621" s="15" t="n">
        <v>0</v>
      </c>
      <c r="S1621" s="15" t="n">
        <v>0</v>
      </c>
      <c r="T1621" s="15" t="n">
        <v>0</v>
      </c>
      <c r="U1621" s="15" t="n">
        <v>183100</v>
      </c>
      <c r="V1621">
        <f>IFERROR(VLOOKUP(D1621,Tablas_Equivalencia!$A$3:$B$8,2,FALSE),"Sin dato")</f>
        <v/>
      </c>
      <c r="W1621">
        <f>IFERROR(VLOOKUP(L1621,Tablas_Equivalencia!$D$3:$E$9,2,FALSE),"Sin dato")</f>
        <v/>
      </c>
      <c r="X1621">
        <f>IF(I1621=1,"Varón","Mujer")</f>
        <v/>
      </c>
      <c r="Y1621">
        <f>IFERROR(VLOOKUP(M1621,Tablas_Equivalencia!$G$3:$H$6,2,FALSE),"Sin dato")</f>
        <v/>
      </c>
      <c r="Z1621">
        <f>IF(J1621&lt;=24,"18-24","25-29")</f>
        <v/>
      </c>
      <c r="AA1621">
        <f>IF(M1621&lt;&gt;1,"",IF(P1621=2,1,0))</f>
        <v/>
      </c>
      <c r="AB1621">
        <f>IF(M1621&lt;&gt;1,"",IF(O1621&gt;=2,1,0))</f>
        <v/>
      </c>
      <c r="AC1621">
        <f>IF(M1621&lt;&gt;1,"",IF(OR(Q1621=999,Q1621=""),"",IF(OR(Q1621&lt;35,Q1621&gt;48),1,0)))</f>
        <v/>
      </c>
      <c r="AD1621">
        <f>IF(COUNT(AA1621:AC1621)&lt;3,"",SUM(AA1621:AC1621))</f>
        <v/>
      </c>
      <c r="AE1621">
        <f>IF(L1621&gt;=4,2,IF(L1621&gt;=2,1,0))</f>
        <v/>
      </c>
      <c r="AF1621">
        <f>IF(L1621&gt;=5,1,0)</f>
        <v/>
      </c>
      <c r="AG1621">
        <f>AE1621+AF1621</f>
        <v/>
      </c>
      <c r="AH1621" s="15">
        <f>IF(M1621&lt;&gt;1,"",IF(OR(R1621=-9,R1621=""),"",R1621))</f>
        <v/>
      </c>
      <c r="AI1621">
        <f>IF(M1621&lt;&gt;1,"",IF(OR(Q1621=999,Q1621=""),"",Q1621))</f>
        <v/>
      </c>
    </row>
    <row r="1622">
      <c r="A1622" t="inlineStr">
        <is>
          <t>TQRMNOP108665</t>
        </is>
      </c>
      <c r="B1622" t="n">
        <v>2025</v>
      </c>
      <c r="C1622" t="n">
        <v>1</v>
      </c>
      <c r="D1622" t="n">
        <v>43</v>
      </c>
      <c r="E1622" t="inlineStr">
        <is>
          <t>N</t>
        </is>
      </c>
      <c r="F1622" t="n">
        <v>26</v>
      </c>
      <c r="G1622" t="n">
        <v>1115</v>
      </c>
      <c r="H1622" t="n">
        <v>1</v>
      </c>
      <c r="I1622" t="n">
        <v>1</v>
      </c>
      <c r="J1622" t="n">
        <v>19</v>
      </c>
      <c r="K1622" t="n">
        <v>1</v>
      </c>
      <c r="L1622" t="n">
        <v>4</v>
      </c>
      <c r="M1622" t="n">
        <v>1</v>
      </c>
      <c r="N1622" t="n">
        <v>2</v>
      </c>
      <c r="O1622" t="n">
        <v>1</v>
      </c>
      <c r="P1622" t="n">
        <v>1</v>
      </c>
      <c r="Q1622" t="n">
        <v>45</v>
      </c>
      <c r="R1622" s="15" t="n">
        <v>900000</v>
      </c>
      <c r="S1622" s="15" t="n">
        <v>0</v>
      </c>
      <c r="T1622" s="15" t="n">
        <v>900000</v>
      </c>
      <c r="U1622" s="15" t="n">
        <v>49100</v>
      </c>
      <c r="V1622">
        <f>IFERROR(VLOOKUP(D1622,Tablas_Equivalencia!$A$3:$B$8,2,FALSE),"Sin dato")</f>
        <v/>
      </c>
      <c r="W1622">
        <f>IFERROR(VLOOKUP(L1622,Tablas_Equivalencia!$D$3:$E$9,2,FALSE),"Sin dato")</f>
        <v/>
      </c>
      <c r="X1622">
        <f>IF(I1622=1,"Varón","Mujer")</f>
        <v/>
      </c>
      <c r="Y1622">
        <f>IFERROR(VLOOKUP(M1622,Tablas_Equivalencia!$G$3:$H$6,2,FALSE),"Sin dato")</f>
        <v/>
      </c>
      <c r="Z1622">
        <f>IF(J1622&lt;=24,"18-24","25-29")</f>
        <v/>
      </c>
      <c r="AA1622">
        <f>IF(M1622&lt;&gt;1,"",IF(P1622=2,1,0))</f>
        <v/>
      </c>
      <c r="AB1622">
        <f>IF(M1622&lt;&gt;1,"",IF(O1622&gt;=2,1,0))</f>
        <v/>
      </c>
      <c r="AC1622">
        <f>IF(M1622&lt;&gt;1,"",IF(OR(Q1622=999,Q1622=""),"",IF(OR(Q1622&lt;35,Q1622&gt;48),1,0)))</f>
        <v/>
      </c>
      <c r="AD1622">
        <f>IF(COUNT(AA1622:AC1622)&lt;3,"",SUM(AA1622:AC1622))</f>
        <v/>
      </c>
      <c r="AE1622">
        <f>IF(L1622&gt;=4,2,IF(L1622&gt;=2,1,0))</f>
        <v/>
      </c>
      <c r="AF1622">
        <f>IF(L1622&gt;=5,1,0)</f>
        <v/>
      </c>
      <c r="AG1622">
        <f>AE1622+AF1622</f>
        <v/>
      </c>
      <c r="AH1622" s="15">
        <f>IF(M1622&lt;&gt;1,"",IF(OR(R1622=-9,R1622=""),"",R1622))</f>
        <v/>
      </c>
      <c r="AI1622">
        <f>IF(M1622&lt;&gt;1,"",IF(OR(Q1622=999,Q1622=""),"",Q1622))</f>
        <v/>
      </c>
    </row>
    <row r="1623">
      <c r="A1623" t="inlineStr">
        <is>
          <t>TQRMNOP108676</t>
        </is>
      </c>
      <c r="B1623" t="n">
        <v>2025</v>
      </c>
      <c r="C1623" t="n">
        <v>1</v>
      </c>
      <c r="D1623" t="n">
        <v>1</v>
      </c>
      <c r="E1623" t="inlineStr">
        <is>
          <t>S</t>
        </is>
      </c>
      <c r="F1623" t="n">
        <v>33</v>
      </c>
      <c r="G1623" t="n">
        <v>833</v>
      </c>
      <c r="H1623" t="n">
        <v>1</v>
      </c>
      <c r="I1623" t="n">
        <v>2</v>
      </c>
      <c r="J1623" t="n">
        <v>19</v>
      </c>
      <c r="K1623" t="n">
        <v>1</v>
      </c>
      <c r="L1623" t="n">
        <v>4</v>
      </c>
      <c r="M1623" t="n">
        <v>1</v>
      </c>
      <c r="N1623" t="n">
        <v>3</v>
      </c>
      <c r="O1623" t="n">
        <v>1</v>
      </c>
      <c r="P1623" t="n">
        <v>1</v>
      </c>
      <c r="Q1623" t="n">
        <v>39</v>
      </c>
      <c r="R1623" s="15" t="n">
        <v>474000</v>
      </c>
      <c r="S1623" s="15" t="n">
        <v>0</v>
      </c>
      <c r="T1623" s="15" t="n">
        <v>474000</v>
      </c>
      <c r="U1623" s="15" t="n">
        <v>296300</v>
      </c>
      <c r="V1623">
        <f>IFERROR(VLOOKUP(D1623,Tablas_Equivalencia!$A$3:$B$8,2,FALSE),"Sin dato")</f>
        <v/>
      </c>
      <c r="W1623">
        <f>IFERROR(VLOOKUP(L1623,Tablas_Equivalencia!$D$3:$E$9,2,FALSE),"Sin dato")</f>
        <v/>
      </c>
      <c r="X1623">
        <f>IF(I1623=1,"Varón","Mujer")</f>
        <v/>
      </c>
      <c r="Y1623">
        <f>IFERROR(VLOOKUP(M1623,Tablas_Equivalencia!$G$3:$H$6,2,FALSE),"Sin dato")</f>
        <v/>
      </c>
      <c r="Z1623">
        <f>IF(J1623&lt;=24,"18-24","25-29")</f>
        <v/>
      </c>
      <c r="AA1623">
        <f>IF(M1623&lt;&gt;1,"",IF(P1623=2,1,0))</f>
        <v/>
      </c>
      <c r="AB1623">
        <f>IF(M1623&lt;&gt;1,"",IF(O1623&gt;=2,1,0))</f>
        <v/>
      </c>
      <c r="AC1623">
        <f>IF(M1623&lt;&gt;1,"",IF(OR(Q1623=999,Q1623=""),"",IF(OR(Q1623&lt;35,Q1623&gt;48),1,0)))</f>
        <v/>
      </c>
      <c r="AD1623">
        <f>IF(COUNT(AA1623:AC1623)&lt;3,"",SUM(AA1623:AC1623))</f>
        <v/>
      </c>
      <c r="AE1623">
        <f>IF(L1623&gt;=4,2,IF(L1623&gt;=2,1,0))</f>
        <v/>
      </c>
      <c r="AF1623">
        <f>IF(L1623&gt;=5,1,0)</f>
        <v/>
      </c>
      <c r="AG1623">
        <f>AE1623+AF1623</f>
        <v/>
      </c>
      <c r="AH1623" s="15">
        <f>IF(M1623&lt;&gt;1,"",IF(OR(R1623=-9,R1623=""),"",R1623))</f>
        <v/>
      </c>
      <c r="AI1623">
        <f>IF(M1623&lt;&gt;1,"",IF(OR(Q1623=999,Q1623=""),"",Q1623))</f>
        <v/>
      </c>
    </row>
    <row r="1624">
      <c r="A1624" t="inlineStr">
        <is>
          <t>TQRMNOP108677</t>
        </is>
      </c>
      <c r="B1624" t="n">
        <v>2025</v>
      </c>
      <c r="C1624" t="n">
        <v>1</v>
      </c>
      <c r="D1624" t="n">
        <v>43</v>
      </c>
      <c r="E1624" t="inlineStr">
        <is>
          <t>N</t>
        </is>
      </c>
      <c r="F1624" t="n">
        <v>34</v>
      </c>
      <c r="G1624" t="n">
        <v>808</v>
      </c>
      <c r="H1624" t="n">
        <v>2</v>
      </c>
      <c r="I1624" t="n">
        <v>2</v>
      </c>
      <c r="J1624" t="n">
        <v>20</v>
      </c>
      <c r="K1624" t="n">
        <v>1</v>
      </c>
      <c r="L1624" t="n">
        <v>5</v>
      </c>
      <c r="M1624" t="n">
        <v>1</v>
      </c>
      <c r="N1624" t="n">
        <v>2</v>
      </c>
      <c r="O1624" t="n">
        <v>1</v>
      </c>
      <c r="P1624" t="n">
        <v>1</v>
      </c>
      <c r="Q1624" t="n">
        <v>37</v>
      </c>
      <c r="R1624" s="15" t="n">
        <v>642000</v>
      </c>
      <c r="S1624" s="15" t="n">
        <v>0</v>
      </c>
      <c r="T1624" s="15" t="n">
        <v>642000</v>
      </c>
      <c r="U1624" s="15" t="n">
        <v>132700</v>
      </c>
      <c r="V1624">
        <f>IFERROR(VLOOKUP(D1624,Tablas_Equivalencia!$A$3:$B$8,2,FALSE),"Sin dato")</f>
        <v/>
      </c>
      <c r="W1624">
        <f>IFERROR(VLOOKUP(L1624,Tablas_Equivalencia!$D$3:$E$9,2,FALSE),"Sin dato")</f>
        <v/>
      </c>
      <c r="X1624">
        <f>IF(I1624=1,"Varón","Mujer")</f>
        <v/>
      </c>
      <c r="Y1624">
        <f>IFERROR(VLOOKUP(M1624,Tablas_Equivalencia!$G$3:$H$6,2,FALSE),"Sin dato")</f>
        <v/>
      </c>
      <c r="Z1624">
        <f>IF(J1624&lt;=24,"18-24","25-29")</f>
        <v/>
      </c>
      <c r="AA1624">
        <f>IF(M1624&lt;&gt;1,"",IF(P1624=2,1,0))</f>
        <v/>
      </c>
      <c r="AB1624">
        <f>IF(M1624&lt;&gt;1,"",IF(O1624&gt;=2,1,0))</f>
        <v/>
      </c>
      <c r="AC1624">
        <f>IF(M1624&lt;&gt;1,"",IF(OR(Q1624=999,Q1624=""),"",IF(OR(Q1624&lt;35,Q1624&gt;48),1,0)))</f>
        <v/>
      </c>
      <c r="AD1624">
        <f>IF(COUNT(AA1624:AC1624)&lt;3,"",SUM(AA1624:AC1624))</f>
        <v/>
      </c>
      <c r="AE1624">
        <f>IF(L1624&gt;=4,2,IF(L1624&gt;=2,1,0))</f>
        <v/>
      </c>
      <c r="AF1624">
        <f>IF(L1624&gt;=5,1,0)</f>
        <v/>
      </c>
      <c r="AG1624">
        <f>AE1624+AF1624</f>
        <v/>
      </c>
      <c r="AH1624" s="15">
        <f>IF(M1624&lt;&gt;1,"",IF(OR(R1624=-9,R1624=""),"",R1624))</f>
        <v/>
      </c>
      <c r="AI1624">
        <f>IF(M1624&lt;&gt;1,"",IF(OR(Q1624=999,Q1624=""),"",Q1624))</f>
        <v/>
      </c>
    </row>
    <row r="1625">
      <c r="A1625" t="inlineStr">
        <is>
          <t>TQRMNOP108680</t>
        </is>
      </c>
      <c r="B1625" t="n">
        <v>2025</v>
      </c>
      <c r="C1625" t="n">
        <v>1</v>
      </c>
      <c r="D1625" t="n">
        <v>1</v>
      </c>
      <c r="E1625" t="inlineStr">
        <is>
          <t>S</t>
        </is>
      </c>
      <c r="F1625" t="n">
        <v>33</v>
      </c>
      <c r="G1625" t="n">
        <v>166</v>
      </c>
      <c r="H1625" t="n">
        <v>3</v>
      </c>
      <c r="I1625" t="n">
        <v>2</v>
      </c>
      <c r="J1625" t="n">
        <v>25</v>
      </c>
      <c r="K1625" t="n">
        <v>1</v>
      </c>
      <c r="L1625" t="n">
        <v>4</v>
      </c>
      <c r="M1625" t="n">
        <v>3</v>
      </c>
      <c r="R1625" s="15" t="n">
        <v>0</v>
      </c>
      <c r="S1625" s="15" t="n">
        <v>0</v>
      </c>
      <c r="T1625" s="15" t="n">
        <v>0</v>
      </c>
      <c r="U1625" s="15" t="n">
        <v>283500</v>
      </c>
      <c r="V1625">
        <f>IFERROR(VLOOKUP(D1625,Tablas_Equivalencia!$A$3:$B$8,2,FALSE),"Sin dato")</f>
        <v/>
      </c>
      <c r="W1625">
        <f>IFERROR(VLOOKUP(L1625,Tablas_Equivalencia!$D$3:$E$9,2,FALSE),"Sin dato")</f>
        <v/>
      </c>
      <c r="X1625">
        <f>IF(I1625=1,"Varón","Mujer")</f>
        <v/>
      </c>
      <c r="Y1625">
        <f>IFERROR(VLOOKUP(M1625,Tablas_Equivalencia!$G$3:$H$6,2,FALSE),"Sin dato")</f>
        <v/>
      </c>
      <c r="Z1625">
        <f>IF(J1625&lt;=24,"18-24","25-29")</f>
        <v/>
      </c>
      <c r="AA1625">
        <f>IF(M1625&lt;&gt;1,"",IF(P1625=2,1,0))</f>
        <v/>
      </c>
      <c r="AB1625">
        <f>IF(M1625&lt;&gt;1,"",IF(O1625&gt;=2,1,0))</f>
        <v/>
      </c>
      <c r="AC1625">
        <f>IF(M1625&lt;&gt;1,"",IF(OR(Q1625=999,Q1625=""),"",IF(OR(Q1625&lt;35,Q1625&gt;48),1,0)))</f>
        <v/>
      </c>
      <c r="AD1625">
        <f>IF(COUNT(AA1625:AC1625)&lt;3,"",SUM(AA1625:AC1625))</f>
        <v/>
      </c>
      <c r="AE1625">
        <f>IF(L1625&gt;=4,2,IF(L1625&gt;=2,1,0))</f>
        <v/>
      </c>
      <c r="AF1625">
        <f>IF(L1625&gt;=5,1,0)</f>
        <v/>
      </c>
      <c r="AG1625">
        <f>AE1625+AF1625</f>
        <v/>
      </c>
      <c r="AH1625" s="15">
        <f>IF(M1625&lt;&gt;1,"",IF(OR(R1625=-9,R1625=""),"",R1625))</f>
        <v/>
      </c>
      <c r="AI1625">
        <f>IF(M1625&lt;&gt;1,"",IF(OR(Q1625=999,Q1625=""),"",Q1625))</f>
        <v/>
      </c>
    </row>
    <row r="1626">
      <c r="A1626" t="inlineStr">
        <is>
          <t>TQRMNOP108682</t>
        </is>
      </c>
      <c r="B1626" t="n">
        <v>2025</v>
      </c>
      <c r="C1626" t="n">
        <v>1</v>
      </c>
      <c r="D1626" t="n">
        <v>40</v>
      </c>
      <c r="E1626" t="inlineStr">
        <is>
          <t>N</t>
        </is>
      </c>
      <c r="F1626" t="n">
        <v>23</v>
      </c>
      <c r="G1626" t="n">
        <v>718</v>
      </c>
      <c r="H1626" t="n">
        <v>3</v>
      </c>
      <c r="I1626" t="n">
        <v>2</v>
      </c>
      <c r="J1626" t="n">
        <v>27</v>
      </c>
      <c r="K1626" t="n">
        <v>1</v>
      </c>
      <c r="L1626" t="n">
        <v>5</v>
      </c>
      <c r="M1626" t="n">
        <v>1</v>
      </c>
      <c r="N1626" t="n">
        <v>3</v>
      </c>
      <c r="O1626" t="n">
        <v>1</v>
      </c>
      <c r="P1626" t="n">
        <v>2</v>
      </c>
      <c r="Q1626" t="n">
        <v>31</v>
      </c>
      <c r="R1626" s="15" t="n">
        <v>819000</v>
      </c>
      <c r="S1626" s="15" t="n">
        <v>0</v>
      </c>
      <c r="T1626" s="15" t="n">
        <v>819000</v>
      </c>
      <c r="U1626" s="15" t="n">
        <v>162000</v>
      </c>
      <c r="V1626">
        <f>IFERROR(VLOOKUP(D1626,Tablas_Equivalencia!$A$3:$B$8,2,FALSE),"Sin dato")</f>
        <v/>
      </c>
      <c r="W1626">
        <f>IFERROR(VLOOKUP(L1626,Tablas_Equivalencia!$D$3:$E$9,2,FALSE),"Sin dato")</f>
        <v/>
      </c>
      <c r="X1626">
        <f>IF(I1626=1,"Varón","Mujer")</f>
        <v/>
      </c>
      <c r="Y1626">
        <f>IFERROR(VLOOKUP(M1626,Tablas_Equivalencia!$G$3:$H$6,2,FALSE),"Sin dato")</f>
        <v/>
      </c>
      <c r="Z1626">
        <f>IF(J1626&lt;=24,"18-24","25-29")</f>
        <v/>
      </c>
      <c r="AA1626">
        <f>IF(M1626&lt;&gt;1,"",IF(P1626=2,1,0))</f>
        <v/>
      </c>
      <c r="AB1626">
        <f>IF(M1626&lt;&gt;1,"",IF(O1626&gt;=2,1,0))</f>
        <v/>
      </c>
      <c r="AC1626">
        <f>IF(M1626&lt;&gt;1,"",IF(OR(Q1626=999,Q1626=""),"",IF(OR(Q1626&lt;35,Q1626&gt;48),1,0)))</f>
        <v/>
      </c>
      <c r="AD1626">
        <f>IF(COUNT(AA1626:AC1626)&lt;3,"",SUM(AA1626:AC1626))</f>
        <v/>
      </c>
      <c r="AE1626">
        <f>IF(L1626&gt;=4,2,IF(L1626&gt;=2,1,0))</f>
        <v/>
      </c>
      <c r="AF1626">
        <f>IF(L1626&gt;=5,1,0)</f>
        <v/>
      </c>
      <c r="AG1626">
        <f>AE1626+AF1626</f>
        <v/>
      </c>
      <c r="AH1626" s="15">
        <f>IF(M1626&lt;&gt;1,"",IF(OR(R1626=-9,R1626=""),"",R1626))</f>
        <v/>
      </c>
      <c r="AI1626">
        <f>IF(M1626&lt;&gt;1,"",IF(OR(Q1626=999,Q1626=""),"",Q1626))</f>
        <v/>
      </c>
    </row>
    <row r="1627">
      <c r="A1627" t="inlineStr">
        <is>
          <t>TQRMNOP108691</t>
        </is>
      </c>
      <c r="B1627" t="n">
        <v>2025</v>
      </c>
      <c r="C1627" t="n">
        <v>1</v>
      </c>
      <c r="D1627" t="n">
        <v>1</v>
      </c>
      <c r="E1627" t="inlineStr">
        <is>
          <t>S</t>
        </is>
      </c>
      <c r="F1627" t="n">
        <v>32</v>
      </c>
      <c r="G1627" t="n">
        <v>1625</v>
      </c>
      <c r="H1627" t="n">
        <v>2</v>
      </c>
      <c r="I1627" t="n">
        <v>1</v>
      </c>
      <c r="J1627" t="n">
        <v>19</v>
      </c>
      <c r="K1627" t="n">
        <v>2</v>
      </c>
      <c r="L1627" t="n">
        <v>4</v>
      </c>
      <c r="M1627" t="n">
        <v>1</v>
      </c>
      <c r="N1627" t="n">
        <v>3</v>
      </c>
      <c r="O1627" t="n">
        <v>1</v>
      </c>
      <c r="P1627" t="n">
        <v>1</v>
      </c>
      <c r="Q1627" t="n">
        <v>37</v>
      </c>
      <c r="R1627" s="15" t="n">
        <v>583000</v>
      </c>
      <c r="S1627" s="15" t="n">
        <v>0</v>
      </c>
      <c r="T1627" s="15" t="n">
        <v>583000</v>
      </c>
      <c r="U1627" s="15" t="n">
        <v>103000</v>
      </c>
      <c r="V1627">
        <f>IFERROR(VLOOKUP(D1627,Tablas_Equivalencia!$A$3:$B$8,2,FALSE),"Sin dato")</f>
        <v/>
      </c>
      <c r="W1627">
        <f>IFERROR(VLOOKUP(L1627,Tablas_Equivalencia!$D$3:$E$9,2,FALSE),"Sin dato")</f>
        <v/>
      </c>
      <c r="X1627">
        <f>IF(I1627=1,"Varón","Mujer")</f>
        <v/>
      </c>
      <c r="Y1627">
        <f>IFERROR(VLOOKUP(M1627,Tablas_Equivalencia!$G$3:$H$6,2,FALSE),"Sin dato")</f>
        <v/>
      </c>
      <c r="Z1627">
        <f>IF(J1627&lt;=24,"18-24","25-29")</f>
        <v/>
      </c>
      <c r="AA1627">
        <f>IF(M1627&lt;&gt;1,"",IF(P1627=2,1,0))</f>
        <v/>
      </c>
      <c r="AB1627">
        <f>IF(M1627&lt;&gt;1,"",IF(O1627&gt;=2,1,0))</f>
        <v/>
      </c>
      <c r="AC1627">
        <f>IF(M1627&lt;&gt;1,"",IF(OR(Q1627=999,Q1627=""),"",IF(OR(Q1627&lt;35,Q1627&gt;48),1,0)))</f>
        <v/>
      </c>
      <c r="AD1627">
        <f>IF(COUNT(AA1627:AC1627)&lt;3,"",SUM(AA1627:AC1627))</f>
        <v/>
      </c>
      <c r="AE1627">
        <f>IF(L1627&gt;=4,2,IF(L1627&gt;=2,1,0))</f>
        <v/>
      </c>
      <c r="AF1627">
        <f>IF(L1627&gt;=5,1,0)</f>
        <v/>
      </c>
      <c r="AG1627">
        <f>AE1627+AF1627</f>
        <v/>
      </c>
      <c r="AH1627" s="15">
        <f>IF(M1627&lt;&gt;1,"",IF(OR(R1627=-9,R1627=""),"",R1627))</f>
        <v/>
      </c>
      <c r="AI1627">
        <f>IF(M1627&lt;&gt;1,"",IF(OR(Q1627=999,Q1627=""),"",Q1627))</f>
        <v/>
      </c>
    </row>
    <row r="1628">
      <c r="A1628" t="inlineStr">
        <is>
          <t>TQRMNOP108697</t>
        </is>
      </c>
      <c r="B1628" t="n">
        <v>2025</v>
      </c>
      <c r="C1628" t="n">
        <v>1</v>
      </c>
      <c r="D1628" t="n">
        <v>1</v>
      </c>
      <c r="E1628" t="inlineStr">
        <is>
          <t>S</t>
        </is>
      </c>
      <c r="F1628" t="n">
        <v>32</v>
      </c>
      <c r="G1628" t="n">
        <v>1272</v>
      </c>
      <c r="H1628" t="n">
        <v>1</v>
      </c>
      <c r="I1628" t="n">
        <v>1</v>
      </c>
      <c r="J1628" t="n">
        <v>27</v>
      </c>
      <c r="K1628" t="n">
        <v>1</v>
      </c>
      <c r="L1628" t="n">
        <v>5</v>
      </c>
      <c r="M1628" t="n">
        <v>1</v>
      </c>
      <c r="N1628" t="n">
        <v>3</v>
      </c>
      <c r="O1628" t="n">
        <v>1</v>
      </c>
      <c r="P1628" t="n">
        <v>1</v>
      </c>
      <c r="Q1628" t="n">
        <v>52</v>
      </c>
      <c r="R1628" s="15" t="n">
        <v>420000</v>
      </c>
      <c r="S1628" s="15" t="n">
        <v>35000</v>
      </c>
      <c r="T1628" s="15" t="n">
        <v>455000</v>
      </c>
      <c r="U1628" s="15" t="n">
        <v>185000</v>
      </c>
      <c r="V1628">
        <f>IFERROR(VLOOKUP(D1628,Tablas_Equivalencia!$A$3:$B$8,2,FALSE),"Sin dato")</f>
        <v/>
      </c>
      <c r="W1628">
        <f>IFERROR(VLOOKUP(L1628,Tablas_Equivalencia!$D$3:$E$9,2,FALSE),"Sin dato")</f>
        <v/>
      </c>
      <c r="X1628">
        <f>IF(I1628=1,"Varón","Mujer")</f>
        <v/>
      </c>
      <c r="Y1628">
        <f>IFERROR(VLOOKUP(M1628,Tablas_Equivalencia!$G$3:$H$6,2,FALSE),"Sin dato")</f>
        <v/>
      </c>
      <c r="Z1628">
        <f>IF(J1628&lt;=24,"18-24","25-29")</f>
        <v/>
      </c>
      <c r="AA1628">
        <f>IF(M1628&lt;&gt;1,"",IF(P1628=2,1,0))</f>
        <v/>
      </c>
      <c r="AB1628">
        <f>IF(M1628&lt;&gt;1,"",IF(O1628&gt;=2,1,0))</f>
        <v/>
      </c>
      <c r="AC1628">
        <f>IF(M1628&lt;&gt;1,"",IF(OR(Q1628=999,Q1628=""),"",IF(OR(Q1628&lt;35,Q1628&gt;48),1,0)))</f>
        <v/>
      </c>
      <c r="AD1628">
        <f>IF(COUNT(AA1628:AC1628)&lt;3,"",SUM(AA1628:AC1628))</f>
        <v/>
      </c>
      <c r="AE1628">
        <f>IF(L1628&gt;=4,2,IF(L1628&gt;=2,1,0))</f>
        <v/>
      </c>
      <c r="AF1628">
        <f>IF(L1628&gt;=5,1,0)</f>
        <v/>
      </c>
      <c r="AG1628">
        <f>AE1628+AF1628</f>
        <v/>
      </c>
      <c r="AH1628" s="15">
        <f>IF(M1628&lt;&gt;1,"",IF(OR(R1628=-9,R1628=""),"",R1628))</f>
        <v/>
      </c>
      <c r="AI1628">
        <f>IF(M1628&lt;&gt;1,"",IF(OR(Q1628=999,Q1628=""),"",Q1628))</f>
        <v/>
      </c>
    </row>
    <row r="1629">
      <c r="A1629" t="inlineStr">
        <is>
          <t>TQRMNOP108699</t>
        </is>
      </c>
      <c r="B1629" t="n">
        <v>2025</v>
      </c>
      <c r="C1629" t="n">
        <v>1</v>
      </c>
      <c r="D1629" t="n">
        <v>42</v>
      </c>
      <c r="E1629" t="inlineStr">
        <is>
          <t>N</t>
        </is>
      </c>
      <c r="F1629" t="n">
        <v>27</v>
      </c>
      <c r="G1629" t="n">
        <v>1047</v>
      </c>
      <c r="H1629" t="n">
        <v>3</v>
      </c>
      <c r="I1629" t="n">
        <v>2</v>
      </c>
      <c r="J1629" t="n">
        <v>27</v>
      </c>
      <c r="K1629" t="n">
        <v>2</v>
      </c>
      <c r="L1629" t="n">
        <v>4</v>
      </c>
      <c r="M1629" t="n">
        <v>1</v>
      </c>
      <c r="N1629" t="n">
        <v>4</v>
      </c>
      <c r="O1629" t="n">
        <v>1</v>
      </c>
      <c r="P1629" t="n">
        <v>2</v>
      </c>
      <c r="Q1629" t="n">
        <v>35</v>
      </c>
      <c r="R1629" s="15" t="n">
        <v>439000</v>
      </c>
      <c r="S1629" s="15" t="n">
        <v>0</v>
      </c>
      <c r="T1629" s="15" t="n">
        <v>439000</v>
      </c>
      <c r="U1629" s="15" t="n">
        <v>145100</v>
      </c>
      <c r="V1629">
        <f>IFERROR(VLOOKUP(D1629,Tablas_Equivalencia!$A$3:$B$8,2,FALSE),"Sin dato")</f>
        <v/>
      </c>
      <c r="W1629">
        <f>IFERROR(VLOOKUP(L1629,Tablas_Equivalencia!$D$3:$E$9,2,FALSE),"Sin dato")</f>
        <v/>
      </c>
      <c r="X1629">
        <f>IF(I1629=1,"Varón","Mujer")</f>
        <v/>
      </c>
      <c r="Y1629">
        <f>IFERROR(VLOOKUP(M1629,Tablas_Equivalencia!$G$3:$H$6,2,FALSE),"Sin dato")</f>
        <v/>
      </c>
      <c r="Z1629">
        <f>IF(J1629&lt;=24,"18-24","25-29")</f>
        <v/>
      </c>
      <c r="AA1629">
        <f>IF(M1629&lt;&gt;1,"",IF(P1629=2,1,0))</f>
        <v/>
      </c>
      <c r="AB1629">
        <f>IF(M1629&lt;&gt;1,"",IF(O1629&gt;=2,1,0))</f>
        <v/>
      </c>
      <c r="AC1629">
        <f>IF(M1629&lt;&gt;1,"",IF(OR(Q1629=999,Q1629=""),"",IF(OR(Q1629&lt;35,Q1629&gt;48),1,0)))</f>
        <v/>
      </c>
      <c r="AD1629">
        <f>IF(COUNT(AA1629:AC1629)&lt;3,"",SUM(AA1629:AC1629))</f>
        <v/>
      </c>
      <c r="AE1629">
        <f>IF(L1629&gt;=4,2,IF(L1629&gt;=2,1,0))</f>
        <v/>
      </c>
      <c r="AF1629">
        <f>IF(L1629&gt;=5,1,0)</f>
        <v/>
      </c>
      <c r="AG1629">
        <f>AE1629+AF1629</f>
        <v/>
      </c>
      <c r="AH1629" s="15">
        <f>IF(M1629&lt;&gt;1,"",IF(OR(R1629=-9,R1629=""),"",R1629))</f>
        <v/>
      </c>
      <c r="AI1629">
        <f>IF(M1629&lt;&gt;1,"",IF(OR(Q1629=999,Q1629=""),"",Q1629))</f>
        <v/>
      </c>
    </row>
    <row r="1630">
      <c r="A1630" t="inlineStr">
        <is>
          <t>TQRMNOP108700</t>
        </is>
      </c>
      <c r="B1630" t="n">
        <v>2025</v>
      </c>
      <c r="C1630" t="n">
        <v>1</v>
      </c>
      <c r="D1630" t="n">
        <v>42</v>
      </c>
      <c r="E1630" t="inlineStr">
        <is>
          <t>N</t>
        </is>
      </c>
      <c r="F1630" t="n">
        <v>27</v>
      </c>
      <c r="G1630" t="n">
        <v>504</v>
      </c>
      <c r="H1630" t="n">
        <v>3</v>
      </c>
      <c r="I1630" t="n">
        <v>1</v>
      </c>
      <c r="J1630" t="n">
        <v>22</v>
      </c>
      <c r="K1630" t="n">
        <v>1</v>
      </c>
      <c r="L1630" t="n">
        <v>4</v>
      </c>
      <c r="M1630" t="n">
        <v>1</v>
      </c>
      <c r="N1630" t="n">
        <v>3</v>
      </c>
      <c r="O1630" t="n">
        <v>1</v>
      </c>
      <c r="P1630" t="n">
        <v>2</v>
      </c>
      <c r="Q1630" t="n">
        <v>51</v>
      </c>
      <c r="R1630" s="15" t="n">
        <v>548000</v>
      </c>
      <c r="S1630" s="15" t="n">
        <v>0</v>
      </c>
      <c r="T1630" s="15" t="n">
        <v>548000</v>
      </c>
      <c r="U1630" s="15" t="n">
        <v>138300</v>
      </c>
      <c r="V1630">
        <f>IFERROR(VLOOKUP(D1630,Tablas_Equivalencia!$A$3:$B$8,2,FALSE),"Sin dato")</f>
        <v/>
      </c>
      <c r="W1630">
        <f>IFERROR(VLOOKUP(L1630,Tablas_Equivalencia!$D$3:$E$9,2,FALSE),"Sin dato")</f>
        <v/>
      </c>
      <c r="X1630">
        <f>IF(I1630=1,"Varón","Mujer")</f>
        <v/>
      </c>
      <c r="Y1630">
        <f>IFERROR(VLOOKUP(M1630,Tablas_Equivalencia!$G$3:$H$6,2,FALSE),"Sin dato")</f>
        <v/>
      </c>
      <c r="Z1630">
        <f>IF(J1630&lt;=24,"18-24","25-29")</f>
        <v/>
      </c>
      <c r="AA1630">
        <f>IF(M1630&lt;&gt;1,"",IF(P1630=2,1,0))</f>
        <v/>
      </c>
      <c r="AB1630">
        <f>IF(M1630&lt;&gt;1,"",IF(O1630&gt;=2,1,0))</f>
        <v/>
      </c>
      <c r="AC1630">
        <f>IF(M1630&lt;&gt;1,"",IF(OR(Q1630=999,Q1630=""),"",IF(OR(Q1630&lt;35,Q1630&gt;48),1,0)))</f>
        <v/>
      </c>
      <c r="AD1630">
        <f>IF(COUNT(AA1630:AC1630)&lt;3,"",SUM(AA1630:AC1630))</f>
        <v/>
      </c>
      <c r="AE1630">
        <f>IF(L1630&gt;=4,2,IF(L1630&gt;=2,1,0))</f>
        <v/>
      </c>
      <c r="AF1630">
        <f>IF(L1630&gt;=5,1,0)</f>
        <v/>
      </c>
      <c r="AG1630">
        <f>AE1630+AF1630</f>
        <v/>
      </c>
      <c r="AH1630" s="15">
        <f>IF(M1630&lt;&gt;1,"",IF(OR(R1630=-9,R1630=""),"",R1630))</f>
        <v/>
      </c>
      <c r="AI1630">
        <f>IF(M1630&lt;&gt;1,"",IF(OR(Q1630=999,Q1630=""),"",Q1630))</f>
        <v/>
      </c>
    </row>
    <row r="1631">
      <c r="A1631" t="inlineStr">
        <is>
          <t>TQRMNOP108704</t>
        </is>
      </c>
      <c r="B1631" t="n">
        <v>2025</v>
      </c>
      <c r="C1631" t="n">
        <v>1</v>
      </c>
      <c r="D1631" t="n">
        <v>43</v>
      </c>
      <c r="E1631" t="inlineStr">
        <is>
          <t>N</t>
        </is>
      </c>
      <c r="F1631" t="n">
        <v>26</v>
      </c>
      <c r="G1631" t="n">
        <v>997</v>
      </c>
      <c r="H1631" t="n">
        <v>3</v>
      </c>
      <c r="I1631" t="n">
        <v>1</v>
      </c>
      <c r="J1631" t="n">
        <v>21</v>
      </c>
      <c r="K1631" t="n">
        <v>2</v>
      </c>
      <c r="L1631" t="n">
        <v>2</v>
      </c>
      <c r="M1631" t="n">
        <v>1</v>
      </c>
      <c r="N1631" t="n">
        <v>3</v>
      </c>
      <c r="O1631" t="n">
        <v>1</v>
      </c>
      <c r="P1631" t="n">
        <v>1</v>
      </c>
      <c r="Q1631" t="n">
        <v>35</v>
      </c>
      <c r="R1631" s="15" t="n">
        <v>512000</v>
      </c>
      <c r="S1631" s="15" t="n">
        <v>0</v>
      </c>
      <c r="T1631" s="15" t="n">
        <v>512000</v>
      </c>
      <c r="U1631" s="15" t="n">
        <v>410700</v>
      </c>
      <c r="V1631">
        <f>IFERROR(VLOOKUP(D1631,Tablas_Equivalencia!$A$3:$B$8,2,FALSE),"Sin dato")</f>
        <v/>
      </c>
      <c r="W1631">
        <f>IFERROR(VLOOKUP(L1631,Tablas_Equivalencia!$D$3:$E$9,2,FALSE),"Sin dato")</f>
        <v/>
      </c>
      <c r="X1631">
        <f>IF(I1631=1,"Varón","Mujer")</f>
        <v/>
      </c>
      <c r="Y1631">
        <f>IFERROR(VLOOKUP(M1631,Tablas_Equivalencia!$G$3:$H$6,2,FALSE),"Sin dato")</f>
        <v/>
      </c>
      <c r="Z1631">
        <f>IF(J1631&lt;=24,"18-24","25-29")</f>
        <v/>
      </c>
      <c r="AA1631">
        <f>IF(M1631&lt;&gt;1,"",IF(P1631=2,1,0))</f>
        <v/>
      </c>
      <c r="AB1631">
        <f>IF(M1631&lt;&gt;1,"",IF(O1631&gt;=2,1,0))</f>
        <v/>
      </c>
      <c r="AC1631">
        <f>IF(M1631&lt;&gt;1,"",IF(OR(Q1631=999,Q1631=""),"",IF(OR(Q1631&lt;35,Q1631&gt;48),1,0)))</f>
        <v/>
      </c>
      <c r="AD1631">
        <f>IF(COUNT(AA1631:AC1631)&lt;3,"",SUM(AA1631:AC1631))</f>
        <v/>
      </c>
      <c r="AE1631">
        <f>IF(L1631&gt;=4,2,IF(L1631&gt;=2,1,0))</f>
        <v/>
      </c>
      <c r="AF1631">
        <f>IF(L1631&gt;=5,1,0)</f>
        <v/>
      </c>
      <c r="AG1631">
        <f>AE1631+AF1631</f>
        <v/>
      </c>
      <c r="AH1631" s="15">
        <f>IF(M1631&lt;&gt;1,"",IF(OR(R1631=-9,R1631=""),"",R1631))</f>
        <v/>
      </c>
      <c r="AI1631">
        <f>IF(M1631&lt;&gt;1,"",IF(OR(Q1631=999,Q1631=""),"",Q1631))</f>
        <v/>
      </c>
    </row>
    <row r="1632">
      <c r="A1632" t="inlineStr">
        <is>
          <t>TQRMNOP108717</t>
        </is>
      </c>
      <c r="B1632" t="n">
        <v>2025</v>
      </c>
      <c r="C1632" t="n">
        <v>1</v>
      </c>
      <c r="D1632" t="n">
        <v>40</v>
      </c>
      <c r="E1632" t="inlineStr">
        <is>
          <t>N</t>
        </is>
      </c>
      <c r="F1632" t="n">
        <v>22</v>
      </c>
      <c r="G1632" t="n">
        <v>1438</v>
      </c>
      <c r="H1632" t="n">
        <v>3</v>
      </c>
      <c r="I1632" t="n">
        <v>1</v>
      </c>
      <c r="J1632" t="n">
        <v>28</v>
      </c>
      <c r="K1632" t="n">
        <v>2</v>
      </c>
      <c r="L1632" t="n">
        <v>4</v>
      </c>
      <c r="M1632" t="n">
        <v>1</v>
      </c>
      <c r="N1632" t="n">
        <v>1</v>
      </c>
      <c r="O1632" t="n">
        <v>2</v>
      </c>
      <c r="P1632" t="n">
        <v>2</v>
      </c>
      <c r="Q1632" t="n">
        <v>28</v>
      </c>
      <c r="R1632" s="15" t="n">
        <v>265000</v>
      </c>
      <c r="S1632" s="15" t="n">
        <v>80000</v>
      </c>
      <c r="T1632" s="15" t="n">
        <v>345000</v>
      </c>
      <c r="U1632" s="15" t="n">
        <v>63200</v>
      </c>
      <c r="V1632">
        <f>IFERROR(VLOOKUP(D1632,Tablas_Equivalencia!$A$3:$B$8,2,FALSE),"Sin dato")</f>
        <v/>
      </c>
      <c r="W1632">
        <f>IFERROR(VLOOKUP(L1632,Tablas_Equivalencia!$D$3:$E$9,2,FALSE),"Sin dato")</f>
        <v/>
      </c>
      <c r="X1632">
        <f>IF(I1632=1,"Varón","Mujer")</f>
        <v/>
      </c>
      <c r="Y1632">
        <f>IFERROR(VLOOKUP(M1632,Tablas_Equivalencia!$G$3:$H$6,2,FALSE),"Sin dato")</f>
        <v/>
      </c>
      <c r="Z1632">
        <f>IF(J1632&lt;=24,"18-24","25-29")</f>
        <v/>
      </c>
      <c r="AA1632">
        <f>IF(M1632&lt;&gt;1,"",IF(P1632=2,1,0))</f>
        <v/>
      </c>
      <c r="AB1632">
        <f>IF(M1632&lt;&gt;1,"",IF(O1632&gt;=2,1,0))</f>
        <v/>
      </c>
      <c r="AC1632">
        <f>IF(M1632&lt;&gt;1,"",IF(OR(Q1632=999,Q1632=""),"",IF(OR(Q1632&lt;35,Q1632&gt;48),1,0)))</f>
        <v/>
      </c>
      <c r="AD1632">
        <f>IF(COUNT(AA1632:AC1632)&lt;3,"",SUM(AA1632:AC1632))</f>
        <v/>
      </c>
      <c r="AE1632">
        <f>IF(L1632&gt;=4,2,IF(L1632&gt;=2,1,0))</f>
        <v/>
      </c>
      <c r="AF1632">
        <f>IF(L1632&gt;=5,1,0)</f>
        <v/>
      </c>
      <c r="AG1632">
        <f>AE1632+AF1632</f>
        <v/>
      </c>
      <c r="AH1632" s="15">
        <f>IF(M1632&lt;&gt;1,"",IF(OR(R1632=-9,R1632=""),"",R1632))</f>
        <v/>
      </c>
      <c r="AI1632">
        <f>IF(M1632&lt;&gt;1,"",IF(OR(Q1632=999,Q1632=""),"",Q1632))</f>
        <v/>
      </c>
    </row>
    <row r="1633">
      <c r="A1633" t="inlineStr">
        <is>
          <t>TQRMNOP108718</t>
        </is>
      </c>
      <c r="B1633" t="n">
        <v>2025</v>
      </c>
      <c r="C1633" t="n">
        <v>1</v>
      </c>
      <c r="D1633" t="n">
        <v>43</v>
      </c>
      <c r="E1633" t="inlineStr">
        <is>
          <t>N</t>
        </is>
      </c>
      <c r="F1633" t="n">
        <v>34</v>
      </c>
      <c r="G1633" t="n">
        <v>1104</v>
      </c>
      <c r="H1633" t="n">
        <v>1</v>
      </c>
      <c r="I1633" t="n">
        <v>1</v>
      </c>
      <c r="J1633" t="n">
        <v>18</v>
      </c>
      <c r="K1633" t="n">
        <v>2</v>
      </c>
      <c r="L1633" t="n">
        <v>4</v>
      </c>
      <c r="M1633" t="n">
        <v>1</v>
      </c>
      <c r="N1633" t="n">
        <v>3</v>
      </c>
      <c r="O1633" t="n">
        <v>2</v>
      </c>
      <c r="P1633" t="n">
        <v>2</v>
      </c>
      <c r="Q1633" t="n">
        <v>40</v>
      </c>
      <c r="R1633" s="15" t="n">
        <v>532000</v>
      </c>
      <c r="S1633" s="15" t="n">
        <v>0</v>
      </c>
      <c r="T1633" s="15" t="n">
        <v>532000</v>
      </c>
      <c r="U1633" s="15" t="n">
        <v>64800</v>
      </c>
      <c r="V1633">
        <f>IFERROR(VLOOKUP(D1633,Tablas_Equivalencia!$A$3:$B$8,2,FALSE),"Sin dato")</f>
        <v/>
      </c>
      <c r="W1633">
        <f>IFERROR(VLOOKUP(L1633,Tablas_Equivalencia!$D$3:$E$9,2,FALSE),"Sin dato")</f>
        <v/>
      </c>
      <c r="X1633">
        <f>IF(I1633=1,"Varón","Mujer")</f>
        <v/>
      </c>
      <c r="Y1633">
        <f>IFERROR(VLOOKUP(M1633,Tablas_Equivalencia!$G$3:$H$6,2,FALSE),"Sin dato")</f>
        <v/>
      </c>
      <c r="Z1633">
        <f>IF(J1633&lt;=24,"18-24","25-29")</f>
        <v/>
      </c>
      <c r="AA1633">
        <f>IF(M1633&lt;&gt;1,"",IF(P1633=2,1,0))</f>
        <v/>
      </c>
      <c r="AB1633">
        <f>IF(M1633&lt;&gt;1,"",IF(O1633&gt;=2,1,0))</f>
        <v/>
      </c>
      <c r="AC1633">
        <f>IF(M1633&lt;&gt;1,"",IF(OR(Q1633=999,Q1633=""),"",IF(OR(Q1633&lt;35,Q1633&gt;48),1,0)))</f>
        <v/>
      </c>
      <c r="AD1633">
        <f>IF(COUNT(AA1633:AC1633)&lt;3,"",SUM(AA1633:AC1633))</f>
        <v/>
      </c>
      <c r="AE1633">
        <f>IF(L1633&gt;=4,2,IF(L1633&gt;=2,1,0))</f>
        <v/>
      </c>
      <c r="AF1633">
        <f>IF(L1633&gt;=5,1,0)</f>
        <v/>
      </c>
      <c r="AG1633">
        <f>AE1633+AF1633</f>
        <v/>
      </c>
      <c r="AH1633" s="15">
        <f>IF(M1633&lt;&gt;1,"",IF(OR(R1633=-9,R1633=""),"",R1633))</f>
        <v/>
      </c>
      <c r="AI1633">
        <f>IF(M1633&lt;&gt;1,"",IF(OR(Q1633=999,Q1633=""),"",Q1633))</f>
        <v/>
      </c>
    </row>
    <row r="1634">
      <c r="A1634" t="inlineStr">
        <is>
          <t>TQRMNOP108732</t>
        </is>
      </c>
      <c r="B1634" t="n">
        <v>2025</v>
      </c>
      <c r="C1634" t="n">
        <v>1</v>
      </c>
      <c r="D1634" t="n">
        <v>43</v>
      </c>
      <c r="E1634" t="inlineStr">
        <is>
          <t>S</t>
        </is>
      </c>
      <c r="F1634" t="n">
        <v>36</v>
      </c>
      <c r="G1634" t="n">
        <v>1070</v>
      </c>
      <c r="H1634" t="n">
        <v>2</v>
      </c>
      <c r="I1634" t="n">
        <v>2</v>
      </c>
      <c r="J1634" t="n">
        <v>20</v>
      </c>
      <c r="K1634" t="n">
        <v>2</v>
      </c>
      <c r="L1634" t="n">
        <v>5</v>
      </c>
      <c r="M1634" t="n">
        <v>3</v>
      </c>
      <c r="R1634" s="15" t="n">
        <v>0</v>
      </c>
      <c r="S1634" s="15" t="n">
        <v>41000</v>
      </c>
      <c r="T1634" s="15" t="n">
        <v>41000</v>
      </c>
      <c r="U1634" s="15" t="n">
        <v>182200</v>
      </c>
      <c r="V1634">
        <f>IFERROR(VLOOKUP(D1634,Tablas_Equivalencia!$A$3:$B$8,2,FALSE),"Sin dato")</f>
        <v/>
      </c>
      <c r="W1634">
        <f>IFERROR(VLOOKUP(L1634,Tablas_Equivalencia!$D$3:$E$9,2,FALSE),"Sin dato")</f>
        <v/>
      </c>
      <c r="X1634">
        <f>IF(I1634=1,"Varón","Mujer")</f>
        <v/>
      </c>
      <c r="Y1634">
        <f>IFERROR(VLOOKUP(M1634,Tablas_Equivalencia!$G$3:$H$6,2,FALSE),"Sin dato")</f>
        <v/>
      </c>
      <c r="Z1634">
        <f>IF(J1634&lt;=24,"18-24","25-29")</f>
        <v/>
      </c>
      <c r="AA1634">
        <f>IF(M1634&lt;&gt;1,"",IF(P1634=2,1,0))</f>
        <v/>
      </c>
      <c r="AB1634">
        <f>IF(M1634&lt;&gt;1,"",IF(O1634&gt;=2,1,0))</f>
        <v/>
      </c>
      <c r="AC1634">
        <f>IF(M1634&lt;&gt;1,"",IF(OR(Q1634=999,Q1634=""),"",IF(OR(Q1634&lt;35,Q1634&gt;48),1,0)))</f>
        <v/>
      </c>
      <c r="AD1634">
        <f>IF(COUNT(AA1634:AC1634)&lt;3,"",SUM(AA1634:AC1634))</f>
        <v/>
      </c>
      <c r="AE1634">
        <f>IF(L1634&gt;=4,2,IF(L1634&gt;=2,1,0))</f>
        <v/>
      </c>
      <c r="AF1634">
        <f>IF(L1634&gt;=5,1,0)</f>
        <v/>
      </c>
      <c r="AG1634">
        <f>AE1634+AF1634</f>
        <v/>
      </c>
      <c r="AH1634" s="15">
        <f>IF(M1634&lt;&gt;1,"",IF(OR(R1634=-9,R1634=""),"",R1634))</f>
        <v/>
      </c>
      <c r="AI1634">
        <f>IF(M1634&lt;&gt;1,"",IF(OR(Q1634=999,Q1634=""),"",Q1634))</f>
        <v/>
      </c>
    </row>
    <row r="1635">
      <c r="A1635" t="inlineStr">
        <is>
          <t>TQRMNOP108733</t>
        </is>
      </c>
      <c r="B1635" t="n">
        <v>2025</v>
      </c>
      <c r="C1635" t="n">
        <v>1</v>
      </c>
      <c r="D1635" t="n">
        <v>42</v>
      </c>
      <c r="E1635" t="inlineStr">
        <is>
          <t>S</t>
        </is>
      </c>
      <c r="F1635" t="n">
        <v>10</v>
      </c>
      <c r="G1635" t="n">
        <v>1422</v>
      </c>
      <c r="H1635" t="n">
        <v>2</v>
      </c>
      <c r="I1635" t="n">
        <v>1</v>
      </c>
      <c r="J1635" t="n">
        <v>25</v>
      </c>
      <c r="K1635" t="n">
        <v>1</v>
      </c>
      <c r="L1635" t="n">
        <v>5</v>
      </c>
      <c r="M1635" t="n">
        <v>2</v>
      </c>
      <c r="R1635" s="15" t="n">
        <v>0</v>
      </c>
      <c r="S1635" s="15" t="n">
        <v>0</v>
      </c>
      <c r="T1635" s="15" t="n">
        <v>0</v>
      </c>
      <c r="U1635" s="15" t="n">
        <v>120100</v>
      </c>
      <c r="V1635">
        <f>IFERROR(VLOOKUP(D1635,Tablas_Equivalencia!$A$3:$B$8,2,FALSE),"Sin dato")</f>
        <v/>
      </c>
      <c r="W1635">
        <f>IFERROR(VLOOKUP(L1635,Tablas_Equivalencia!$D$3:$E$9,2,FALSE),"Sin dato")</f>
        <v/>
      </c>
      <c r="X1635">
        <f>IF(I1635=1,"Varón","Mujer")</f>
        <v/>
      </c>
      <c r="Y1635">
        <f>IFERROR(VLOOKUP(M1635,Tablas_Equivalencia!$G$3:$H$6,2,FALSE),"Sin dato")</f>
        <v/>
      </c>
      <c r="Z1635">
        <f>IF(J1635&lt;=24,"18-24","25-29")</f>
        <v/>
      </c>
      <c r="AA1635">
        <f>IF(M1635&lt;&gt;1,"",IF(P1635=2,1,0))</f>
        <v/>
      </c>
      <c r="AB1635">
        <f>IF(M1635&lt;&gt;1,"",IF(O1635&gt;=2,1,0))</f>
        <v/>
      </c>
      <c r="AC1635">
        <f>IF(M1635&lt;&gt;1,"",IF(OR(Q1635=999,Q1635=""),"",IF(OR(Q1635&lt;35,Q1635&gt;48),1,0)))</f>
        <v/>
      </c>
      <c r="AD1635">
        <f>IF(COUNT(AA1635:AC1635)&lt;3,"",SUM(AA1635:AC1635))</f>
        <v/>
      </c>
      <c r="AE1635">
        <f>IF(L1635&gt;=4,2,IF(L1635&gt;=2,1,0))</f>
        <v/>
      </c>
      <c r="AF1635">
        <f>IF(L1635&gt;=5,1,0)</f>
        <v/>
      </c>
      <c r="AG1635">
        <f>AE1635+AF1635</f>
        <v/>
      </c>
      <c r="AH1635" s="15">
        <f>IF(M1635&lt;&gt;1,"",IF(OR(R1635=-9,R1635=""),"",R1635))</f>
        <v/>
      </c>
      <c r="AI1635">
        <f>IF(M1635&lt;&gt;1,"",IF(OR(Q1635=999,Q1635=""),"",Q1635))</f>
        <v/>
      </c>
    </row>
    <row r="1636">
      <c r="A1636" t="inlineStr">
        <is>
          <t>TQRMNOP108741</t>
        </is>
      </c>
      <c r="B1636" t="n">
        <v>2025</v>
      </c>
      <c r="C1636" t="n">
        <v>1</v>
      </c>
      <c r="D1636" t="n">
        <v>42</v>
      </c>
      <c r="E1636" t="inlineStr">
        <is>
          <t>N</t>
        </is>
      </c>
      <c r="F1636" t="n">
        <v>27</v>
      </c>
      <c r="G1636" t="n">
        <v>995</v>
      </c>
      <c r="H1636" t="n">
        <v>3</v>
      </c>
      <c r="I1636" t="n">
        <v>2</v>
      </c>
      <c r="J1636" t="n">
        <v>26</v>
      </c>
      <c r="K1636" t="n">
        <v>2</v>
      </c>
      <c r="L1636" t="n">
        <v>4</v>
      </c>
      <c r="M1636" t="n">
        <v>2</v>
      </c>
      <c r="R1636" s="15" t="n">
        <v>0</v>
      </c>
      <c r="S1636" s="15" t="n">
        <v>0</v>
      </c>
      <c r="T1636" s="15" t="n">
        <v>0</v>
      </c>
      <c r="U1636" s="15" t="n">
        <v>170300</v>
      </c>
      <c r="V1636">
        <f>IFERROR(VLOOKUP(D1636,Tablas_Equivalencia!$A$3:$B$8,2,FALSE),"Sin dato")</f>
        <v/>
      </c>
      <c r="W1636">
        <f>IFERROR(VLOOKUP(L1636,Tablas_Equivalencia!$D$3:$E$9,2,FALSE),"Sin dato")</f>
        <v/>
      </c>
      <c r="X1636">
        <f>IF(I1636=1,"Varón","Mujer")</f>
        <v/>
      </c>
      <c r="Y1636">
        <f>IFERROR(VLOOKUP(M1636,Tablas_Equivalencia!$G$3:$H$6,2,FALSE),"Sin dato")</f>
        <v/>
      </c>
      <c r="Z1636">
        <f>IF(J1636&lt;=24,"18-24","25-29")</f>
        <v/>
      </c>
      <c r="AA1636">
        <f>IF(M1636&lt;&gt;1,"",IF(P1636=2,1,0))</f>
        <v/>
      </c>
      <c r="AB1636">
        <f>IF(M1636&lt;&gt;1,"",IF(O1636&gt;=2,1,0))</f>
        <v/>
      </c>
      <c r="AC1636">
        <f>IF(M1636&lt;&gt;1,"",IF(OR(Q1636=999,Q1636=""),"",IF(OR(Q1636&lt;35,Q1636&gt;48),1,0)))</f>
        <v/>
      </c>
      <c r="AD1636">
        <f>IF(COUNT(AA1636:AC1636)&lt;3,"",SUM(AA1636:AC1636))</f>
        <v/>
      </c>
      <c r="AE1636">
        <f>IF(L1636&gt;=4,2,IF(L1636&gt;=2,1,0))</f>
        <v/>
      </c>
      <c r="AF1636">
        <f>IF(L1636&gt;=5,1,0)</f>
        <v/>
      </c>
      <c r="AG1636">
        <f>AE1636+AF1636</f>
        <v/>
      </c>
      <c r="AH1636" s="15">
        <f>IF(M1636&lt;&gt;1,"",IF(OR(R1636=-9,R1636=""),"",R1636))</f>
        <v/>
      </c>
      <c r="AI1636">
        <f>IF(M1636&lt;&gt;1,"",IF(OR(Q1636=999,Q1636=""),"",Q1636))</f>
        <v/>
      </c>
    </row>
    <row r="1637">
      <c r="A1637" t="inlineStr">
        <is>
          <t>TQRMNOP108742</t>
        </is>
      </c>
      <c r="B1637" t="n">
        <v>2025</v>
      </c>
      <c r="C1637" t="n">
        <v>1</v>
      </c>
      <c r="D1637" t="n">
        <v>43</v>
      </c>
      <c r="E1637" t="inlineStr">
        <is>
          <t>S</t>
        </is>
      </c>
      <c r="F1637" t="n">
        <v>30</v>
      </c>
      <c r="G1637" t="n">
        <v>1340</v>
      </c>
      <c r="H1637" t="n">
        <v>10</v>
      </c>
      <c r="I1637" t="n">
        <v>1</v>
      </c>
      <c r="J1637" t="n">
        <v>29</v>
      </c>
      <c r="K1637" t="n">
        <v>1</v>
      </c>
      <c r="L1637" t="n">
        <v>5</v>
      </c>
      <c r="M1637" t="n">
        <v>1</v>
      </c>
      <c r="N1637" t="n">
        <v>3</v>
      </c>
      <c r="O1637" t="n">
        <v>2</v>
      </c>
      <c r="P1637" t="n">
        <v>2</v>
      </c>
      <c r="Q1637" t="n">
        <v>44</v>
      </c>
      <c r="R1637" s="15" t="n">
        <v>1167000</v>
      </c>
      <c r="S1637" s="15" t="n">
        <v>0</v>
      </c>
      <c r="T1637" s="15" t="n">
        <v>1167000</v>
      </c>
      <c r="U1637" s="15" t="n">
        <v>277800</v>
      </c>
      <c r="V1637">
        <f>IFERROR(VLOOKUP(D1637,Tablas_Equivalencia!$A$3:$B$8,2,FALSE),"Sin dato")</f>
        <v/>
      </c>
      <c r="W1637">
        <f>IFERROR(VLOOKUP(L1637,Tablas_Equivalencia!$D$3:$E$9,2,FALSE),"Sin dato")</f>
        <v/>
      </c>
      <c r="X1637">
        <f>IF(I1637=1,"Varón","Mujer")</f>
        <v/>
      </c>
      <c r="Y1637">
        <f>IFERROR(VLOOKUP(M1637,Tablas_Equivalencia!$G$3:$H$6,2,FALSE),"Sin dato")</f>
        <v/>
      </c>
      <c r="Z1637">
        <f>IF(J1637&lt;=24,"18-24","25-29")</f>
        <v/>
      </c>
      <c r="AA1637">
        <f>IF(M1637&lt;&gt;1,"",IF(P1637=2,1,0))</f>
        <v/>
      </c>
      <c r="AB1637">
        <f>IF(M1637&lt;&gt;1,"",IF(O1637&gt;=2,1,0))</f>
        <v/>
      </c>
      <c r="AC1637">
        <f>IF(M1637&lt;&gt;1,"",IF(OR(Q1637=999,Q1637=""),"",IF(OR(Q1637&lt;35,Q1637&gt;48),1,0)))</f>
        <v/>
      </c>
      <c r="AD1637">
        <f>IF(COUNT(AA1637:AC1637)&lt;3,"",SUM(AA1637:AC1637))</f>
        <v/>
      </c>
      <c r="AE1637">
        <f>IF(L1637&gt;=4,2,IF(L1637&gt;=2,1,0))</f>
        <v/>
      </c>
      <c r="AF1637">
        <f>IF(L1637&gt;=5,1,0)</f>
        <v/>
      </c>
      <c r="AG1637">
        <f>AE1637+AF1637</f>
        <v/>
      </c>
      <c r="AH1637" s="15">
        <f>IF(M1637&lt;&gt;1,"",IF(OR(R1637=-9,R1637=""),"",R1637))</f>
        <v/>
      </c>
      <c r="AI1637">
        <f>IF(M1637&lt;&gt;1,"",IF(OR(Q1637=999,Q1637=""),"",Q1637))</f>
        <v/>
      </c>
    </row>
    <row r="1638">
      <c r="A1638" t="inlineStr">
        <is>
          <t>TQRMNOP108746</t>
        </is>
      </c>
      <c r="B1638" t="n">
        <v>2025</v>
      </c>
      <c r="C1638" t="n">
        <v>1</v>
      </c>
      <c r="D1638" t="n">
        <v>40</v>
      </c>
      <c r="E1638" t="inlineStr">
        <is>
          <t>N</t>
        </is>
      </c>
      <c r="F1638" t="n">
        <v>23</v>
      </c>
      <c r="G1638" t="n">
        <v>90</v>
      </c>
      <c r="H1638" t="n">
        <v>2</v>
      </c>
      <c r="I1638" t="n">
        <v>1</v>
      </c>
      <c r="J1638" t="n">
        <v>19</v>
      </c>
      <c r="K1638" t="n">
        <v>2</v>
      </c>
      <c r="L1638" t="n">
        <v>4</v>
      </c>
      <c r="M1638" t="n">
        <v>1</v>
      </c>
      <c r="N1638" t="n">
        <v>2</v>
      </c>
      <c r="O1638" t="n">
        <v>2</v>
      </c>
      <c r="P1638" t="n">
        <v>2</v>
      </c>
      <c r="Q1638" t="n">
        <v>33</v>
      </c>
      <c r="R1638" s="15" t="n">
        <v>401000</v>
      </c>
      <c r="S1638" s="15" t="n">
        <v>0</v>
      </c>
      <c r="T1638" s="15" t="n">
        <v>401000</v>
      </c>
      <c r="U1638" s="15" t="n">
        <v>169900</v>
      </c>
      <c r="V1638">
        <f>IFERROR(VLOOKUP(D1638,Tablas_Equivalencia!$A$3:$B$8,2,FALSE),"Sin dato")</f>
        <v/>
      </c>
      <c r="W1638">
        <f>IFERROR(VLOOKUP(L1638,Tablas_Equivalencia!$D$3:$E$9,2,FALSE),"Sin dato")</f>
        <v/>
      </c>
      <c r="X1638">
        <f>IF(I1638=1,"Varón","Mujer")</f>
        <v/>
      </c>
      <c r="Y1638">
        <f>IFERROR(VLOOKUP(M1638,Tablas_Equivalencia!$G$3:$H$6,2,FALSE),"Sin dato")</f>
        <v/>
      </c>
      <c r="Z1638">
        <f>IF(J1638&lt;=24,"18-24","25-29")</f>
        <v/>
      </c>
      <c r="AA1638">
        <f>IF(M1638&lt;&gt;1,"",IF(P1638=2,1,0))</f>
        <v/>
      </c>
      <c r="AB1638">
        <f>IF(M1638&lt;&gt;1,"",IF(O1638&gt;=2,1,0))</f>
        <v/>
      </c>
      <c r="AC1638">
        <f>IF(M1638&lt;&gt;1,"",IF(OR(Q1638=999,Q1638=""),"",IF(OR(Q1638&lt;35,Q1638&gt;48),1,0)))</f>
        <v/>
      </c>
      <c r="AD1638">
        <f>IF(COUNT(AA1638:AC1638)&lt;3,"",SUM(AA1638:AC1638))</f>
        <v/>
      </c>
      <c r="AE1638">
        <f>IF(L1638&gt;=4,2,IF(L1638&gt;=2,1,0))</f>
        <v/>
      </c>
      <c r="AF1638">
        <f>IF(L1638&gt;=5,1,0)</f>
        <v/>
      </c>
      <c r="AG1638">
        <f>AE1638+AF1638</f>
        <v/>
      </c>
      <c r="AH1638" s="15">
        <f>IF(M1638&lt;&gt;1,"",IF(OR(R1638=-9,R1638=""),"",R1638))</f>
        <v/>
      </c>
      <c r="AI1638">
        <f>IF(M1638&lt;&gt;1,"",IF(OR(Q1638=999,Q1638=""),"",Q1638))</f>
        <v/>
      </c>
    </row>
    <row r="1639">
      <c r="A1639" t="inlineStr">
        <is>
          <t>TQRMNOP108763</t>
        </is>
      </c>
      <c r="B1639" t="n">
        <v>2025</v>
      </c>
      <c r="C1639" t="n">
        <v>1</v>
      </c>
      <c r="D1639" t="n">
        <v>1</v>
      </c>
      <c r="E1639" t="inlineStr">
        <is>
          <t>S</t>
        </is>
      </c>
      <c r="F1639" t="n">
        <v>32</v>
      </c>
      <c r="G1639" t="n">
        <v>973</v>
      </c>
      <c r="H1639" t="n">
        <v>1</v>
      </c>
      <c r="I1639" t="n">
        <v>2</v>
      </c>
      <c r="J1639" t="n">
        <v>21</v>
      </c>
      <c r="K1639" t="n">
        <v>1</v>
      </c>
      <c r="L1639" t="n">
        <v>4</v>
      </c>
      <c r="M1639" t="n">
        <v>3</v>
      </c>
      <c r="R1639" s="15" t="n">
        <v>0</v>
      </c>
      <c r="S1639" s="15" t="n">
        <v>0</v>
      </c>
      <c r="T1639" s="15" t="n">
        <v>0</v>
      </c>
      <c r="U1639" s="15" t="n">
        <v>144100</v>
      </c>
      <c r="V1639">
        <f>IFERROR(VLOOKUP(D1639,Tablas_Equivalencia!$A$3:$B$8,2,FALSE),"Sin dato")</f>
        <v/>
      </c>
      <c r="W1639">
        <f>IFERROR(VLOOKUP(L1639,Tablas_Equivalencia!$D$3:$E$9,2,FALSE),"Sin dato")</f>
        <v/>
      </c>
      <c r="X1639">
        <f>IF(I1639=1,"Varón","Mujer")</f>
        <v/>
      </c>
      <c r="Y1639">
        <f>IFERROR(VLOOKUP(M1639,Tablas_Equivalencia!$G$3:$H$6,2,FALSE),"Sin dato")</f>
        <v/>
      </c>
      <c r="Z1639">
        <f>IF(J1639&lt;=24,"18-24","25-29")</f>
        <v/>
      </c>
      <c r="AA1639">
        <f>IF(M1639&lt;&gt;1,"",IF(P1639=2,1,0))</f>
        <v/>
      </c>
      <c r="AB1639">
        <f>IF(M1639&lt;&gt;1,"",IF(O1639&gt;=2,1,0))</f>
        <v/>
      </c>
      <c r="AC1639">
        <f>IF(M1639&lt;&gt;1,"",IF(OR(Q1639=999,Q1639=""),"",IF(OR(Q1639&lt;35,Q1639&gt;48),1,0)))</f>
        <v/>
      </c>
      <c r="AD1639">
        <f>IF(COUNT(AA1639:AC1639)&lt;3,"",SUM(AA1639:AC1639))</f>
        <v/>
      </c>
      <c r="AE1639">
        <f>IF(L1639&gt;=4,2,IF(L1639&gt;=2,1,0))</f>
        <v/>
      </c>
      <c r="AF1639">
        <f>IF(L1639&gt;=5,1,0)</f>
        <v/>
      </c>
      <c r="AG1639">
        <f>AE1639+AF1639</f>
        <v/>
      </c>
      <c r="AH1639" s="15">
        <f>IF(M1639&lt;&gt;1,"",IF(OR(R1639=-9,R1639=""),"",R1639))</f>
        <v/>
      </c>
      <c r="AI1639">
        <f>IF(M1639&lt;&gt;1,"",IF(OR(Q1639=999,Q1639=""),"",Q1639))</f>
        <v/>
      </c>
    </row>
    <row r="1640">
      <c r="A1640" t="inlineStr">
        <is>
          <t>TQRMNOP108765</t>
        </is>
      </c>
      <c r="B1640" t="n">
        <v>2025</v>
      </c>
      <c r="C1640" t="n">
        <v>1</v>
      </c>
      <c r="D1640" t="n">
        <v>43</v>
      </c>
      <c r="E1640" t="inlineStr">
        <is>
          <t>S</t>
        </is>
      </c>
      <c r="F1640" t="n">
        <v>19</v>
      </c>
      <c r="G1640" t="n">
        <v>1296</v>
      </c>
      <c r="H1640" t="n">
        <v>1</v>
      </c>
      <c r="I1640" t="n">
        <v>2</v>
      </c>
      <c r="J1640" t="n">
        <v>24</v>
      </c>
      <c r="K1640" t="n">
        <v>2</v>
      </c>
      <c r="L1640" t="n">
        <v>4</v>
      </c>
      <c r="M1640" t="n">
        <v>3</v>
      </c>
      <c r="R1640" s="15" t="n">
        <v>0</v>
      </c>
      <c r="S1640" s="15" t="n">
        <v>0</v>
      </c>
      <c r="T1640" s="15" t="n">
        <v>0</v>
      </c>
      <c r="U1640" s="15" t="n">
        <v>54800</v>
      </c>
      <c r="V1640">
        <f>IFERROR(VLOOKUP(D1640,Tablas_Equivalencia!$A$3:$B$8,2,FALSE),"Sin dato")</f>
        <v/>
      </c>
      <c r="W1640">
        <f>IFERROR(VLOOKUP(L1640,Tablas_Equivalencia!$D$3:$E$9,2,FALSE),"Sin dato")</f>
        <v/>
      </c>
      <c r="X1640">
        <f>IF(I1640=1,"Varón","Mujer")</f>
        <v/>
      </c>
      <c r="Y1640">
        <f>IFERROR(VLOOKUP(M1640,Tablas_Equivalencia!$G$3:$H$6,2,FALSE),"Sin dato")</f>
        <v/>
      </c>
      <c r="Z1640">
        <f>IF(J1640&lt;=24,"18-24","25-29")</f>
        <v/>
      </c>
      <c r="AA1640">
        <f>IF(M1640&lt;&gt;1,"",IF(P1640=2,1,0))</f>
        <v/>
      </c>
      <c r="AB1640">
        <f>IF(M1640&lt;&gt;1,"",IF(O1640&gt;=2,1,0))</f>
        <v/>
      </c>
      <c r="AC1640">
        <f>IF(M1640&lt;&gt;1,"",IF(OR(Q1640=999,Q1640=""),"",IF(OR(Q1640&lt;35,Q1640&gt;48),1,0)))</f>
        <v/>
      </c>
      <c r="AD1640">
        <f>IF(COUNT(AA1640:AC1640)&lt;3,"",SUM(AA1640:AC1640))</f>
        <v/>
      </c>
      <c r="AE1640">
        <f>IF(L1640&gt;=4,2,IF(L1640&gt;=2,1,0))</f>
        <v/>
      </c>
      <c r="AF1640">
        <f>IF(L1640&gt;=5,1,0)</f>
        <v/>
      </c>
      <c r="AG1640">
        <f>AE1640+AF1640</f>
        <v/>
      </c>
      <c r="AH1640" s="15">
        <f>IF(M1640&lt;&gt;1,"",IF(OR(R1640=-9,R1640=""),"",R1640))</f>
        <v/>
      </c>
      <c r="AI1640">
        <f>IF(M1640&lt;&gt;1,"",IF(OR(Q1640=999,Q1640=""),"",Q1640))</f>
        <v/>
      </c>
    </row>
    <row r="1641">
      <c r="A1641" t="inlineStr">
        <is>
          <t>TQRMNOP108769</t>
        </is>
      </c>
      <c r="B1641" t="n">
        <v>2025</v>
      </c>
      <c r="C1641" t="n">
        <v>1</v>
      </c>
      <c r="D1641" t="n">
        <v>41</v>
      </c>
      <c r="E1641" t="inlineStr">
        <is>
          <t>S</t>
        </is>
      </c>
      <c r="F1641" t="n">
        <v>8</v>
      </c>
      <c r="G1641" t="n">
        <v>1044</v>
      </c>
      <c r="H1641" t="n">
        <v>3</v>
      </c>
      <c r="I1641" t="n">
        <v>1</v>
      </c>
      <c r="J1641" t="n">
        <v>22</v>
      </c>
      <c r="K1641" t="n">
        <v>2</v>
      </c>
      <c r="L1641" t="n">
        <v>5</v>
      </c>
      <c r="M1641" t="n">
        <v>1</v>
      </c>
      <c r="N1641" t="n">
        <v>1</v>
      </c>
      <c r="O1641" t="n">
        <v>3</v>
      </c>
      <c r="P1641" t="n">
        <v>2</v>
      </c>
      <c r="Q1641" t="n">
        <v>17</v>
      </c>
      <c r="R1641" s="15" t="n">
        <v>526000</v>
      </c>
      <c r="S1641" s="15" t="n">
        <v>0</v>
      </c>
      <c r="T1641" s="15" t="n">
        <v>526000</v>
      </c>
      <c r="U1641" s="15" t="n">
        <v>232600</v>
      </c>
      <c r="V1641">
        <f>IFERROR(VLOOKUP(D1641,Tablas_Equivalencia!$A$3:$B$8,2,FALSE),"Sin dato")</f>
        <v/>
      </c>
      <c r="W1641">
        <f>IFERROR(VLOOKUP(L1641,Tablas_Equivalencia!$D$3:$E$9,2,FALSE),"Sin dato")</f>
        <v/>
      </c>
      <c r="X1641">
        <f>IF(I1641=1,"Varón","Mujer")</f>
        <v/>
      </c>
      <c r="Y1641">
        <f>IFERROR(VLOOKUP(M1641,Tablas_Equivalencia!$G$3:$H$6,2,FALSE),"Sin dato")</f>
        <v/>
      </c>
      <c r="Z1641">
        <f>IF(J1641&lt;=24,"18-24","25-29")</f>
        <v/>
      </c>
      <c r="AA1641">
        <f>IF(M1641&lt;&gt;1,"",IF(P1641=2,1,0))</f>
        <v/>
      </c>
      <c r="AB1641">
        <f>IF(M1641&lt;&gt;1,"",IF(O1641&gt;=2,1,0))</f>
        <v/>
      </c>
      <c r="AC1641">
        <f>IF(M1641&lt;&gt;1,"",IF(OR(Q1641=999,Q1641=""),"",IF(OR(Q1641&lt;35,Q1641&gt;48),1,0)))</f>
        <v/>
      </c>
      <c r="AD1641">
        <f>IF(COUNT(AA1641:AC1641)&lt;3,"",SUM(AA1641:AC1641))</f>
        <v/>
      </c>
      <c r="AE1641">
        <f>IF(L1641&gt;=4,2,IF(L1641&gt;=2,1,0))</f>
        <v/>
      </c>
      <c r="AF1641">
        <f>IF(L1641&gt;=5,1,0)</f>
        <v/>
      </c>
      <c r="AG1641">
        <f>AE1641+AF1641</f>
        <v/>
      </c>
      <c r="AH1641" s="15">
        <f>IF(M1641&lt;&gt;1,"",IF(OR(R1641=-9,R1641=""),"",R1641))</f>
        <v/>
      </c>
      <c r="AI1641">
        <f>IF(M1641&lt;&gt;1,"",IF(OR(Q1641=999,Q1641=""),"",Q1641))</f>
        <v/>
      </c>
    </row>
    <row r="1642">
      <c r="A1642" t="inlineStr">
        <is>
          <t>TQRMNOP108779</t>
        </is>
      </c>
      <c r="B1642" t="n">
        <v>2025</v>
      </c>
      <c r="C1642" t="n">
        <v>1</v>
      </c>
      <c r="D1642" t="n">
        <v>44</v>
      </c>
      <c r="E1642" t="inlineStr">
        <is>
          <t>N</t>
        </is>
      </c>
      <c r="F1642" t="n">
        <v>14</v>
      </c>
      <c r="G1642" t="n">
        <v>791</v>
      </c>
      <c r="H1642" t="n">
        <v>2</v>
      </c>
      <c r="I1642" t="n">
        <v>2</v>
      </c>
      <c r="J1642" t="n">
        <v>20</v>
      </c>
      <c r="K1642" t="n">
        <v>1</v>
      </c>
      <c r="L1642" t="n">
        <v>3</v>
      </c>
      <c r="M1642" t="n">
        <v>1</v>
      </c>
      <c r="N1642" t="n">
        <v>2</v>
      </c>
      <c r="O1642" t="n">
        <v>3</v>
      </c>
      <c r="P1642" t="n">
        <v>2</v>
      </c>
      <c r="Q1642" t="n">
        <v>45</v>
      </c>
      <c r="R1642" s="15" t="n">
        <v>522000</v>
      </c>
      <c r="S1642" s="15" t="n">
        <v>175000</v>
      </c>
      <c r="T1642" s="15" t="n">
        <v>697000</v>
      </c>
      <c r="U1642" s="15" t="n">
        <v>48400</v>
      </c>
      <c r="V1642">
        <f>IFERROR(VLOOKUP(D1642,Tablas_Equivalencia!$A$3:$B$8,2,FALSE),"Sin dato")</f>
        <v/>
      </c>
      <c r="W1642">
        <f>IFERROR(VLOOKUP(L1642,Tablas_Equivalencia!$D$3:$E$9,2,FALSE),"Sin dato")</f>
        <v/>
      </c>
      <c r="X1642">
        <f>IF(I1642=1,"Varón","Mujer")</f>
        <v/>
      </c>
      <c r="Y1642">
        <f>IFERROR(VLOOKUP(M1642,Tablas_Equivalencia!$G$3:$H$6,2,FALSE),"Sin dato")</f>
        <v/>
      </c>
      <c r="Z1642">
        <f>IF(J1642&lt;=24,"18-24","25-29")</f>
        <v/>
      </c>
      <c r="AA1642">
        <f>IF(M1642&lt;&gt;1,"",IF(P1642=2,1,0))</f>
        <v/>
      </c>
      <c r="AB1642">
        <f>IF(M1642&lt;&gt;1,"",IF(O1642&gt;=2,1,0))</f>
        <v/>
      </c>
      <c r="AC1642">
        <f>IF(M1642&lt;&gt;1,"",IF(OR(Q1642=999,Q1642=""),"",IF(OR(Q1642&lt;35,Q1642&gt;48),1,0)))</f>
        <v/>
      </c>
      <c r="AD1642">
        <f>IF(COUNT(AA1642:AC1642)&lt;3,"",SUM(AA1642:AC1642))</f>
        <v/>
      </c>
      <c r="AE1642">
        <f>IF(L1642&gt;=4,2,IF(L1642&gt;=2,1,0))</f>
        <v/>
      </c>
      <c r="AF1642">
        <f>IF(L1642&gt;=5,1,0)</f>
        <v/>
      </c>
      <c r="AG1642">
        <f>AE1642+AF1642</f>
        <v/>
      </c>
      <c r="AH1642" s="15">
        <f>IF(M1642&lt;&gt;1,"",IF(OR(R1642=-9,R1642=""),"",R1642))</f>
        <v/>
      </c>
      <c r="AI1642">
        <f>IF(M1642&lt;&gt;1,"",IF(OR(Q1642=999,Q1642=""),"",Q1642))</f>
        <v/>
      </c>
    </row>
    <row r="1643">
      <c r="A1643" t="inlineStr">
        <is>
          <t>TQRMNOP108782</t>
        </is>
      </c>
      <c r="B1643" t="n">
        <v>2025</v>
      </c>
      <c r="C1643" t="n">
        <v>1</v>
      </c>
      <c r="D1643" t="n">
        <v>41</v>
      </c>
      <c r="E1643" t="inlineStr">
        <is>
          <t>N</t>
        </is>
      </c>
      <c r="F1643" t="n">
        <v>12</v>
      </c>
      <c r="G1643" t="n">
        <v>689</v>
      </c>
      <c r="H1643" t="n">
        <v>3</v>
      </c>
      <c r="I1643" t="n">
        <v>1</v>
      </c>
      <c r="J1643" t="n">
        <v>28</v>
      </c>
      <c r="K1643" t="n">
        <v>2</v>
      </c>
      <c r="L1643" t="n">
        <v>6</v>
      </c>
      <c r="M1643" t="n">
        <v>1</v>
      </c>
      <c r="N1643" t="n">
        <v>3</v>
      </c>
      <c r="O1643" t="n">
        <v>1</v>
      </c>
      <c r="P1643" t="n">
        <v>1</v>
      </c>
      <c r="Q1643" t="n">
        <v>30</v>
      </c>
      <c r="R1643" s="15" t="n">
        <v>411000</v>
      </c>
      <c r="S1643" s="15" t="n">
        <v>0</v>
      </c>
      <c r="T1643" s="15" t="n">
        <v>411000</v>
      </c>
      <c r="U1643" s="15" t="n">
        <v>162400</v>
      </c>
      <c r="V1643">
        <f>IFERROR(VLOOKUP(D1643,Tablas_Equivalencia!$A$3:$B$8,2,FALSE),"Sin dato")</f>
        <v/>
      </c>
      <c r="W1643">
        <f>IFERROR(VLOOKUP(L1643,Tablas_Equivalencia!$D$3:$E$9,2,FALSE),"Sin dato")</f>
        <v/>
      </c>
      <c r="X1643">
        <f>IF(I1643=1,"Varón","Mujer")</f>
        <v/>
      </c>
      <c r="Y1643">
        <f>IFERROR(VLOOKUP(M1643,Tablas_Equivalencia!$G$3:$H$6,2,FALSE),"Sin dato")</f>
        <v/>
      </c>
      <c r="Z1643">
        <f>IF(J1643&lt;=24,"18-24","25-29")</f>
        <v/>
      </c>
      <c r="AA1643">
        <f>IF(M1643&lt;&gt;1,"",IF(P1643=2,1,0))</f>
        <v/>
      </c>
      <c r="AB1643">
        <f>IF(M1643&lt;&gt;1,"",IF(O1643&gt;=2,1,0))</f>
        <v/>
      </c>
      <c r="AC1643">
        <f>IF(M1643&lt;&gt;1,"",IF(OR(Q1643=999,Q1643=""),"",IF(OR(Q1643&lt;35,Q1643&gt;48),1,0)))</f>
        <v/>
      </c>
      <c r="AD1643">
        <f>IF(COUNT(AA1643:AC1643)&lt;3,"",SUM(AA1643:AC1643))</f>
        <v/>
      </c>
      <c r="AE1643">
        <f>IF(L1643&gt;=4,2,IF(L1643&gt;=2,1,0))</f>
        <v/>
      </c>
      <c r="AF1643">
        <f>IF(L1643&gt;=5,1,0)</f>
        <v/>
      </c>
      <c r="AG1643">
        <f>AE1643+AF1643</f>
        <v/>
      </c>
      <c r="AH1643" s="15">
        <f>IF(M1643&lt;&gt;1,"",IF(OR(R1643=-9,R1643=""),"",R1643))</f>
        <v/>
      </c>
      <c r="AI1643">
        <f>IF(M1643&lt;&gt;1,"",IF(OR(Q1643=999,Q1643=""),"",Q1643))</f>
        <v/>
      </c>
    </row>
    <row r="1644">
      <c r="A1644" t="inlineStr">
        <is>
          <t>TQRMNOP108791</t>
        </is>
      </c>
      <c r="B1644" t="n">
        <v>2025</v>
      </c>
      <c r="C1644" t="n">
        <v>1</v>
      </c>
      <c r="D1644" t="n">
        <v>41</v>
      </c>
      <c r="E1644" t="inlineStr">
        <is>
          <t>S</t>
        </is>
      </c>
      <c r="F1644" t="n">
        <v>8</v>
      </c>
      <c r="G1644" t="n">
        <v>638</v>
      </c>
      <c r="H1644" t="n">
        <v>3</v>
      </c>
      <c r="I1644" t="n">
        <v>2</v>
      </c>
      <c r="J1644" t="n">
        <v>21</v>
      </c>
      <c r="K1644" t="n">
        <v>2</v>
      </c>
      <c r="L1644" t="n">
        <v>3</v>
      </c>
      <c r="M1644" t="n">
        <v>3</v>
      </c>
      <c r="R1644" s="15" t="n">
        <v>0</v>
      </c>
      <c r="S1644" s="15" t="n">
        <v>28000</v>
      </c>
      <c r="T1644" s="15" t="n">
        <v>28000</v>
      </c>
      <c r="U1644" s="15" t="n">
        <v>111100</v>
      </c>
      <c r="V1644">
        <f>IFERROR(VLOOKUP(D1644,Tablas_Equivalencia!$A$3:$B$8,2,FALSE),"Sin dato")</f>
        <v/>
      </c>
      <c r="W1644">
        <f>IFERROR(VLOOKUP(L1644,Tablas_Equivalencia!$D$3:$E$9,2,FALSE),"Sin dato")</f>
        <v/>
      </c>
      <c r="X1644">
        <f>IF(I1644=1,"Varón","Mujer")</f>
        <v/>
      </c>
      <c r="Y1644">
        <f>IFERROR(VLOOKUP(M1644,Tablas_Equivalencia!$G$3:$H$6,2,FALSE),"Sin dato")</f>
        <v/>
      </c>
      <c r="Z1644">
        <f>IF(J1644&lt;=24,"18-24","25-29")</f>
        <v/>
      </c>
      <c r="AA1644">
        <f>IF(M1644&lt;&gt;1,"",IF(P1644=2,1,0))</f>
        <v/>
      </c>
      <c r="AB1644">
        <f>IF(M1644&lt;&gt;1,"",IF(O1644&gt;=2,1,0))</f>
        <v/>
      </c>
      <c r="AC1644">
        <f>IF(M1644&lt;&gt;1,"",IF(OR(Q1644=999,Q1644=""),"",IF(OR(Q1644&lt;35,Q1644&gt;48),1,0)))</f>
        <v/>
      </c>
      <c r="AD1644">
        <f>IF(COUNT(AA1644:AC1644)&lt;3,"",SUM(AA1644:AC1644))</f>
        <v/>
      </c>
      <c r="AE1644">
        <f>IF(L1644&gt;=4,2,IF(L1644&gt;=2,1,0))</f>
        <v/>
      </c>
      <c r="AF1644">
        <f>IF(L1644&gt;=5,1,0)</f>
        <v/>
      </c>
      <c r="AG1644">
        <f>AE1644+AF1644</f>
        <v/>
      </c>
      <c r="AH1644" s="15">
        <f>IF(M1644&lt;&gt;1,"",IF(OR(R1644=-9,R1644=""),"",R1644))</f>
        <v/>
      </c>
      <c r="AI1644">
        <f>IF(M1644&lt;&gt;1,"",IF(OR(Q1644=999,Q1644=""),"",Q1644))</f>
        <v/>
      </c>
    </row>
    <row r="1645">
      <c r="A1645" t="inlineStr">
        <is>
          <t>TQRMNOP108792</t>
        </is>
      </c>
      <c r="B1645" t="n">
        <v>2025</v>
      </c>
      <c r="C1645" t="n">
        <v>1</v>
      </c>
      <c r="D1645" t="n">
        <v>41</v>
      </c>
      <c r="E1645" t="inlineStr">
        <is>
          <t>N</t>
        </is>
      </c>
      <c r="F1645" t="n">
        <v>12</v>
      </c>
      <c r="G1645" t="n">
        <v>2064</v>
      </c>
      <c r="H1645" t="n">
        <v>3</v>
      </c>
      <c r="I1645" t="n">
        <v>1</v>
      </c>
      <c r="J1645" t="n">
        <v>28</v>
      </c>
      <c r="K1645" t="n">
        <v>2</v>
      </c>
      <c r="L1645" t="n">
        <v>2</v>
      </c>
      <c r="M1645" t="n">
        <v>1</v>
      </c>
      <c r="N1645" t="n">
        <v>3</v>
      </c>
      <c r="O1645" t="n">
        <v>1</v>
      </c>
      <c r="P1645" t="n">
        <v>1</v>
      </c>
      <c r="Q1645" t="n">
        <v>40</v>
      </c>
      <c r="R1645" s="15" t="n">
        <v>895000</v>
      </c>
      <c r="S1645" s="15" t="n">
        <v>0</v>
      </c>
      <c r="T1645" s="15" t="n">
        <v>895000</v>
      </c>
      <c r="U1645" s="15" t="n">
        <v>98200</v>
      </c>
      <c r="V1645">
        <f>IFERROR(VLOOKUP(D1645,Tablas_Equivalencia!$A$3:$B$8,2,FALSE),"Sin dato")</f>
        <v/>
      </c>
      <c r="W1645">
        <f>IFERROR(VLOOKUP(L1645,Tablas_Equivalencia!$D$3:$E$9,2,FALSE),"Sin dato")</f>
        <v/>
      </c>
      <c r="X1645">
        <f>IF(I1645=1,"Varón","Mujer")</f>
        <v/>
      </c>
      <c r="Y1645">
        <f>IFERROR(VLOOKUP(M1645,Tablas_Equivalencia!$G$3:$H$6,2,FALSE),"Sin dato")</f>
        <v/>
      </c>
      <c r="Z1645">
        <f>IF(J1645&lt;=24,"18-24","25-29")</f>
        <v/>
      </c>
      <c r="AA1645">
        <f>IF(M1645&lt;&gt;1,"",IF(P1645=2,1,0))</f>
        <v/>
      </c>
      <c r="AB1645">
        <f>IF(M1645&lt;&gt;1,"",IF(O1645&gt;=2,1,0))</f>
        <v/>
      </c>
      <c r="AC1645">
        <f>IF(M1645&lt;&gt;1,"",IF(OR(Q1645=999,Q1645=""),"",IF(OR(Q1645&lt;35,Q1645&gt;48),1,0)))</f>
        <v/>
      </c>
      <c r="AD1645">
        <f>IF(COUNT(AA1645:AC1645)&lt;3,"",SUM(AA1645:AC1645))</f>
        <v/>
      </c>
      <c r="AE1645">
        <f>IF(L1645&gt;=4,2,IF(L1645&gt;=2,1,0))</f>
        <v/>
      </c>
      <c r="AF1645">
        <f>IF(L1645&gt;=5,1,0)</f>
        <v/>
      </c>
      <c r="AG1645">
        <f>AE1645+AF1645</f>
        <v/>
      </c>
      <c r="AH1645" s="15">
        <f>IF(M1645&lt;&gt;1,"",IF(OR(R1645=-9,R1645=""),"",R1645))</f>
        <v/>
      </c>
      <c r="AI1645">
        <f>IF(M1645&lt;&gt;1,"",IF(OR(Q1645=999,Q1645=""),"",Q1645))</f>
        <v/>
      </c>
    </row>
    <row r="1646">
      <c r="A1646" t="inlineStr">
        <is>
          <t>TQRMNOP108797</t>
        </is>
      </c>
      <c r="B1646" t="n">
        <v>2025</v>
      </c>
      <c r="C1646" t="n">
        <v>1</v>
      </c>
      <c r="D1646" t="n">
        <v>1</v>
      </c>
      <c r="E1646" t="inlineStr">
        <is>
          <t>S</t>
        </is>
      </c>
      <c r="F1646" t="n">
        <v>33</v>
      </c>
      <c r="G1646" t="n">
        <v>1520</v>
      </c>
      <c r="H1646" t="n">
        <v>2</v>
      </c>
      <c r="I1646" t="n">
        <v>2</v>
      </c>
      <c r="J1646" t="n">
        <v>20</v>
      </c>
      <c r="K1646" t="n">
        <v>1</v>
      </c>
      <c r="L1646" t="n">
        <v>3</v>
      </c>
      <c r="M1646" t="n">
        <v>1</v>
      </c>
      <c r="N1646" t="n">
        <v>3</v>
      </c>
      <c r="O1646" t="n">
        <v>1</v>
      </c>
      <c r="P1646" t="n">
        <v>1</v>
      </c>
      <c r="Q1646" t="n">
        <v>40</v>
      </c>
      <c r="R1646" s="15" t="n">
        <v>427000</v>
      </c>
      <c r="S1646" s="15" t="n">
        <v>0</v>
      </c>
      <c r="T1646" s="15" t="n">
        <v>427000</v>
      </c>
      <c r="U1646" s="15" t="n">
        <v>110000</v>
      </c>
      <c r="V1646">
        <f>IFERROR(VLOOKUP(D1646,Tablas_Equivalencia!$A$3:$B$8,2,FALSE),"Sin dato")</f>
        <v/>
      </c>
      <c r="W1646">
        <f>IFERROR(VLOOKUP(L1646,Tablas_Equivalencia!$D$3:$E$9,2,FALSE),"Sin dato")</f>
        <v/>
      </c>
      <c r="X1646">
        <f>IF(I1646=1,"Varón","Mujer")</f>
        <v/>
      </c>
      <c r="Y1646">
        <f>IFERROR(VLOOKUP(M1646,Tablas_Equivalencia!$G$3:$H$6,2,FALSE),"Sin dato")</f>
        <v/>
      </c>
      <c r="Z1646">
        <f>IF(J1646&lt;=24,"18-24","25-29")</f>
        <v/>
      </c>
      <c r="AA1646">
        <f>IF(M1646&lt;&gt;1,"",IF(P1646=2,1,0))</f>
        <v/>
      </c>
      <c r="AB1646">
        <f>IF(M1646&lt;&gt;1,"",IF(O1646&gt;=2,1,0))</f>
        <v/>
      </c>
      <c r="AC1646">
        <f>IF(M1646&lt;&gt;1,"",IF(OR(Q1646=999,Q1646=""),"",IF(OR(Q1646&lt;35,Q1646&gt;48),1,0)))</f>
        <v/>
      </c>
      <c r="AD1646">
        <f>IF(COUNT(AA1646:AC1646)&lt;3,"",SUM(AA1646:AC1646))</f>
        <v/>
      </c>
      <c r="AE1646">
        <f>IF(L1646&gt;=4,2,IF(L1646&gt;=2,1,0))</f>
        <v/>
      </c>
      <c r="AF1646">
        <f>IF(L1646&gt;=5,1,0)</f>
        <v/>
      </c>
      <c r="AG1646">
        <f>AE1646+AF1646</f>
        <v/>
      </c>
      <c r="AH1646" s="15">
        <f>IF(M1646&lt;&gt;1,"",IF(OR(R1646=-9,R1646=""),"",R1646))</f>
        <v/>
      </c>
      <c r="AI1646">
        <f>IF(M1646&lt;&gt;1,"",IF(OR(Q1646=999,Q1646=""),"",Q1646))</f>
        <v/>
      </c>
    </row>
    <row r="1647">
      <c r="A1647" t="inlineStr">
        <is>
          <t>TQRMNOP108799</t>
        </is>
      </c>
      <c r="B1647" t="n">
        <v>2025</v>
      </c>
      <c r="C1647" t="n">
        <v>1</v>
      </c>
      <c r="D1647" t="n">
        <v>43</v>
      </c>
      <c r="E1647" t="inlineStr">
        <is>
          <t>S</t>
        </is>
      </c>
      <c r="F1647" t="n">
        <v>36</v>
      </c>
      <c r="G1647" t="n">
        <v>1357</v>
      </c>
      <c r="H1647" t="n">
        <v>2</v>
      </c>
      <c r="I1647" t="n">
        <v>2</v>
      </c>
      <c r="J1647" t="n">
        <v>21</v>
      </c>
      <c r="K1647" t="n">
        <v>2</v>
      </c>
      <c r="L1647" t="n">
        <v>4</v>
      </c>
      <c r="M1647" t="n">
        <v>1</v>
      </c>
      <c r="N1647" t="n">
        <v>3</v>
      </c>
      <c r="O1647" t="n">
        <v>1</v>
      </c>
      <c r="P1647" t="n">
        <v>1</v>
      </c>
      <c r="Q1647" t="n">
        <v>52</v>
      </c>
      <c r="R1647" s="15" t="n">
        <v>586000</v>
      </c>
      <c r="S1647" s="15" t="n">
        <v>0</v>
      </c>
      <c r="T1647" s="15" t="n">
        <v>586000</v>
      </c>
      <c r="U1647" s="15" t="n">
        <v>129300</v>
      </c>
      <c r="V1647">
        <f>IFERROR(VLOOKUP(D1647,Tablas_Equivalencia!$A$3:$B$8,2,FALSE),"Sin dato")</f>
        <v/>
      </c>
      <c r="W1647">
        <f>IFERROR(VLOOKUP(L1647,Tablas_Equivalencia!$D$3:$E$9,2,FALSE),"Sin dato")</f>
        <v/>
      </c>
      <c r="X1647">
        <f>IF(I1647=1,"Varón","Mujer")</f>
        <v/>
      </c>
      <c r="Y1647">
        <f>IFERROR(VLOOKUP(M1647,Tablas_Equivalencia!$G$3:$H$6,2,FALSE),"Sin dato")</f>
        <v/>
      </c>
      <c r="Z1647">
        <f>IF(J1647&lt;=24,"18-24","25-29")</f>
        <v/>
      </c>
      <c r="AA1647">
        <f>IF(M1647&lt;&gt;1,"",IF(P1647=2,1,0))</f>
        <v/>
      </c>
      <c r="AB1647">
        <f>IF(M1647&lt;&gt;1,"",IF(O1647&gt;=2,1,0))</f>
        <v/>
      </c>
      <c r="AC1647">
        <f>IF(M1647&lt;&gt;1,"",IF(OR(Q1647=999,Q1647=""),"",IF(OR(Q1647&lt;35,Q1647&gt;48),1,0)))</f>
        <v/>
      </c>
      <c r="AD1647">
        <f>IF(COUNT(AA1647:AC1647)&lt;3,"",SUM(AA1647:AC1647))</f>
        <v/>
      </c>
      <c r="AE1647">
        <f>IF(L1647&gt;=4,2,IF(L1647&gt;=2,1,0))</f>
        <v/>
      </c>
      <c r="AF1647">
        <f>IF(L1647&gt;=5,1,0)</f>
        <v/>
      </c>
      <c r="AG1647">
        <f>AE1647+AF1647</f>
        <v/>
      </c>
      <c r="AH1647" s="15">
        <f>IF(M1647&lt;&gt;1,"",IF(OR(R1647=-9,R1647=""),"",R1647))</f>
        <v/>
      </c>
      <c r="AI1647">
        <f>IF(M1647&lt;&gt;1,"",IF(OR(Q1647=999,Q1647=""),"",Q1647))</f>
        <v/>
      </c>
    </row>
    <row r="1648">
      <c r="A1648" t="inlineStr">
        <is>
          <t>TQRMNOP108800</t>
        </is>
      </c>
      <c r="B1648" t="n">
        <v>2025</v>
      </c>
      <c r="C1648" t="n">
        <v>1</v>
      </c>
      <c r="D1648" t="n">
        <v>41</v>
      </c>
      <c r="E1648" t="inlineStr">
        <is>
          <t>S</t>
        </is>
      </c>
      <c r="F1648" t="n">
        <v>8</v>
      </c>
      <c r="G1648" t="n">
        <v>1197</v>
      </c>
      <c r="H1648" t="n">
        <v>3</v>
      </c>
      <c r="I1648" t="n">
        <v>1</v>
      </c>
      <c r="J1648" t="n">
        <v>22</v>
      </c>
      <c r="K1648" t="n">
        <v>1</v>
      </c>
      <c r="L1648" t="n">
        <v>2</v>
      </c>
      <c r="M1648" t="n">
        <v>1</v>
      </c>
      <c r="N1648" t="n">
        <v>3</v>
      </c>
      <c r="O1648" t="n">
        <v>2</v>
      </c>
      <c r="P1648" t="n">
        <v>2</v>
      </c>
      <c r="Q1648" t="n">
        <v>55</v>
      </c>
      <c r="R1648" s="15" t="n">
        <v>289000</v>
      </c>
      <c r="S1648" s="15" t="n">
        <v>0</v>
      </c>
      <c r="T1648" s="15" t="n">
        <v>289000</v>
      </c>
      <c r="U1648" s="15" t="n">
        <v>76300</v>
      </c>
      <c r="V1648">
        <f>IFERROR(VLOOKUP(D1648,Tablas_Equivalencia!$A$3:$B$8,2,FALSE),"Sin dato")</f>
        <v/>
      </c>
      <c r="W1648">
        <f>IFERROR(VLOOKUP(L1648,Tablas_Equivalencia!$D$3:$E$9,2,FALSE),"Sin dato")</f>
        <v/>
      </c>
      <c r="X1648">
        <f>IF(I1648=1,"Varón","Mujer")</f>
        <v/>
      </c>
      <c r="Y1648">
        <f>IFERROR(VLOOKUP(M1648,Tablas_Equivalencia!$G$3:$H$6,2,FALSE),"Sin dato")</f>
        <v/>
      </c>
      <c r="Z1648">
        <f>IF(J1648&lt;=24,"18-24","25-29")</f>
        <v/>
      </c>
      <c r="AA1648">
        <f>IF(M1648&lt;&gt;1,"",IF(P1648=2,1,0))</f>
        <v/>
      </c>
      <c r="AB1648">
        <f>IF(M1648&lt;&gt;1,"",IF(O1648&gt;=2,1,0))</f>
        <v/>
      </c>
      <c r="AC1648">
        <f>IF(M1648&lt;&gt;1,"",IF(OR(Q1648=999,Q1648=""),"",IF(OR(Q1648&lt;35,Q1648&gt;48),1,0)))</f>
        <v/>
      </c>
      <c r="AD1648">
        <f>IF(COUNT(AA1648:AC1648)&lt;3,"",SUM(AA1648:AC1648))</f>
        <v/>
      </c>
      <c r="AE1648">
        <f>IF(L1648&gt;=4,2,IF(L1648&gt;=2,1,0))</f>
        <v/>
      </c>
      <c r="AF1648">
        <f>IF(L1648&gt;=5,1,0)</f>
        <v/>
      </c>
      <c r="AG1648">
        <f>AE1648+AF1648</f>
        <v/>
      </c>
      <c r="AH1648" s="15">
        <f>IF(M1648&lt;&gt;1,"",IF(OR(R1648=-9,R1648=""),"",R1648))</f>
        <v/>
      </c>
      <c r="AI1648">
        <f>IF(M1648&lt;&gt;1,"",IF(OR(Q1648=999,Q1648=""),"",Q1648))</f>
        <v/>
      </c>
    </row>
    <row r="1649">
      <c r="A1649" t="inlineStr">
        <is>
          <t>TQRMNOP108810</t>
        </is>
      </c>
      <c r="B1649" t="n">
        <v>2025</v>
      </c>
      <c r="C1649" t="n">
        <v>1</v>
      </c>
      <c r="D1649" t="n">
        <v>41</v>
      </c>
      <c r="E1649" t="inlineStr">
        <is>
          <t>S</t>
        </is>
      </c>
      <c r="F1649" t="n">
        <v>8</v>
      </c>
      <c r="G1649" t="n">
        <v>909</v>
      </c>
      <c r="H1649" t="n">
        <v>2</v>
      </c>
      <c r="I1649" t="n">
        <v>1</v>
      </c>
      <c r="J1649" t="n">
        <v>26</v>
      </c>
      <c r="K1649" t="n">
        <v>2</v>
      </c>
      <c r="L1649" t="n">
        <v>3</v>
      </c>
      <c r="M1649" t="n">
        <v>1</v>
      </c>
      <c r="N1649" t="n">
        <v>3</v>
      </c>
      <c r="O1649" t="n">
        <v>3</v>
      </c>
      <c r="P1649" t="n">
        <v>2</v>
      </c>
      <c r="Q1649" t="n">
        <v>41</v>
      </c>
      <c r="R1649" s="15" t="n">
        <v>382000</v>
      </c>
      <c r="S1649" s="15" t="n">
        <v>70000</v>
      </c>
      <c r="T1649" s="15" t="n">
        <v>452000</v>
      </c>
      <c r="U1649" s="15" t="n">
        <v>123200</v>
      </c>
      <c r="V1649">
        <f>IFERROR(VLOOKUP(D1649,Tablas_Equivalencia!$A$3:$B$8,2,FALSE),"Sin dato")</f>
        <v/>
      </c>
      <c r="W1649">
        <f>IFERROR(VLOOKUP(L1649,Tablas_Equivalencia!$D$3:$E$9,2,FALSE),"Sin dato")</f>
        <v/>
      </c>
      <c r="X1649">
        <f>IF(I1649=1,"Varón","Mujer")</f>
        <v/>
      </c>
      <c r="Y1649">
        <f>IFERROR(VLOOKUP(M1649,Tablas_Equivalencia!$G$3:$H$6,2,FALSE),"Sin dato")</f>
        <v/>
      </c>
      <c r="Z1649">
        <f>IF(J1649&lt;=24,"18-24","25-29")</f>
        <v/>
      </c>
      <c r="AA1649">
        <f>IF(M1649&lt;&gt;1,"",IF(P1649=2,1,0))</f>
        <v/>
      </c>
      <c r="AB1649">
        <f>IF(M1649&lt;&gt;1,"",IF(O1649&gt;=2,1,0))</f>
        <v/>
      </c>
      <c r="AC1649">
        <f>IF(M1649&lt;&gt;1,"",IF(OR(Q1649=999,Q1649=""),"",IF(OR(Q1649&lt;35,Q1649&gt;48),1,0)))</f>
        <v/>
      </c>
      <c r="AD1649">
        <f>IF(COUNT(AA1649:AC1649)&lt;3,"",SUM(AA1649:AC1649))</f>
        <v/>
      </c>
      <c r="AE1649">
        <f>IF(L1649&gt;=4,2,IF(L1649&gt;=2,1,0))</f>
        <v/>
      </c>
      <c r="AF1649">
        <f>IF(L1649&gt;=5,1,0)</f>
        <v/>
      </c>
      <c r="AG1649">
        <f>AE1649+AF1649</f>
        <v/>
      </c>
      <c r="AH1649" s="15">
        <f>IF(M1649&lt;&gt;1,"",IF(OR(R1649=-9,R1649=""),"",R1649))</f>
        <v/>
      </c>
      <c r="AI1649">
        <f>IF(M1649&lt;&gt;1,"",IF(OR(Q1649=999,Q1649=""),"",Q1649))</f>
        <v/>
      </c>
    </row>
    <row r="1650">
      <c r="A1650" t="inlineStr">
        <is>
          <t>TQRMNOP108817</t>
        </is>
      </c>
      <c r="B1650" t="n">
        <v>2025</v>
      </c>
      <c r="C1650" t="n">
        <v>1</v>
      </c>
      <c r="D1650" t="n">
        <v>42</v>
      </c>
      <c r="E1650" t="inlineStr">
        <is>
          <t>S</t>
        </is>
      </c>
      <c r="F1650" t="n">
        <v>10</v>
      </c>
      <c r="G1650" t="n">
        <v>1652</v>
      </c>
      <c r="H1650" t="n">
        <v>2</v>
      </c>
      <c r="I1650" t="n">
        <v>1</v>
      </c>
      <c r="J1650" t="n">
        <v>22</v>
      </c>
      <c r="K1650" t="n">
        <v>1</v>
      </c>
      <c r="L1650" t="n">
        <v>5</v>
      </c>
      <c r="M1650" t="n">
        <v>1</v>
      </c>
      <c r="N1650" t="n">
        <v>3</v>
      </c>
      <c r="O1650" t="n">
        <v>1</v>
      </c>
      <c r="P1650" t="n">
        <v>2</v>
      </c>
      <c r="Q1650" t="n">
        <v>29</v>
      </c>
      <c r="R1650" s="15" t="n">
        <v>587000</v>
      </c>
      <c r="S1650" s="15" t="n">
        <v>44000</v>
      </c>
      <c r="T1650" s="15" t="n">
        <v>631000</v>
      </c>
      <c r="U1650" s="15" t="n">
        <v>111600</v>
      </c>
      <c r="V1650">
        <f>IFERROR(VLOOKUP(D1650,Tablas_Equivalencia!$A$3:$B$8,2,FALSE),"Sin dato")</f>
        <v/>
      </c>
      <c r="W1650">
        <f>IFERROR(VLOOKUP(L1650,Tablas_Equivalencia!$D$3:$E$9,2,FALSE),"Sin dato")</f>
        <v/>
      </c>
      <c r="X1650">
        <f>IF(I1650=1,"Varón","Mujer")</f>
        <v/>
      </c>
      <c r="Y1650">
        <f>IFERROR(VLOOKUP(M1650,Tablas_Equivalencia!$G$3:$H$6,2,FALSE),"Sin dato")</f>
        <v/>
      </c>
      <c r="Z1650">
        <f>IF(J1650&lt;=24,"18-24","25-29")</f>
        <v/>
      </c>
      <c r="AA1650">
        <f>IF(M1650&lt;&gt;1,"",IF(P1650=2,1,0))</f>
        <v/>
      </c>
      <c r="AB1650">
        <f>IF(M1650&lt;&gt;1,"",IF(O1650&gt;=2,1,0))</f>
        <v/>
      </c>
      <c r="AC1650">
        <f>IF(M1650&lt;&gt;1,"",IF(OR(Q1650=999,Q1650=""),"",IF(OR(Q1650&lt;35,Q1650&gt;48),1,0)))</f>
        <v/>
      </c>
      <c r="AD1650">
        <f>IF(COUNT(AA1650:AC1650)&lt;3,"",SUM(AA1650:AC1650))</f>
        <v/>
      </c>
      <c r="AE1650">
        <f>IF(L1650&gt;=4,2,IF(L1650&gt;=2,1,0))</f>
        <v/>
      </c>
      <c r="AF1650">
        <f>IF(L1650&gt;=5,1,0)</f>
        <v/>
      </c>
      <c r="AG1650">
        <f>AE1650+AF1650</f>
        <v/>
      </c>
      <c r="AH1650" s="15">
        <f>IF(M1650&lt;&gt;1,"",IF(OR(R1650=-9,R1650=""),"",R1650))</f>
        <v/>
      </c>
      <c r="AI1650">
        <f>IF(M1650&lt;&gt;1,"",IF(OR(Q1650=999,Q1650=""),"",Q1650))</f>
        <v/>
      </c>
    </row>
    <row r="1651">
      <c r="A1651" t="inlineStr">
        <is>
          <t>TQRMNOP108818</t>
        </is>
      </c>
      <c r="B1651" t="n">
        <v>2025</v>
      </c>
      <c r="C1651" t="n">
        <v>1</v>
      </c>
      <c r="D1651" t="n">
        <v>1</v>
      </c>
      <c r="E1651" t="inlineStr">
        <is>
          <t>S</t>
        </is>
      </c>
      <c r="F1651" t="n">
        <v>33</v>
      </c>
      <c r="G1651" t="n">
        <v>1148</v>
      </c>
      <c r="H1651" t="n">
        <v>1</v>
      </c>
      <c r="I1651" t="n">
        <v>1</v>
      </c>
      <c r="J1651" t="n">
        <v>19</v>
      </c>
      <c r="K1651" t="n">
        <v>2</v>
      </c>
      <c r="L1651" t="n">
        <v>3</v>
      </c>
      <c r="M1651" t="n">
        <v>2</v>
      </c>
      <c r="R1651" s="15" t="n">
        <v>0</v>
      </c>
      <c r="S1651" s="15" t="n">
        <v>0</v>
      </c>
      <c r="T1651" s="15" t="n">
        <v>0</v>
      </c>
      <c r="U1651" s="15" t="n">
        <v>124900</v>
      </c>
      <c r="V1651">
        <f>IFERROR(VLOOKUP(D1651,Tablas_Equivalencia!$A$3:$B$8,2,FALSE),"Sin dato")</f>
        <v/>
      </c>
      <c r="W1651">
        <f>IFERROR(VLOOKUP(L1651,Tablas_Equivalencia!$D$3:$E$9,2,FALSE),"Sin dato")</f>
        <v/>
      </c>
      <c r="X1651">
        <f>IF(I1651=1,"Varón","Mujer")</f>
        <v/>
      </c>
      <c r="Y1651">
        <f>IFERROR(VLOOKUP(M1651,Tablas_Equivalencia!$G$3:$H$6,2,FALSE),"Sin dato")</f>
        <v/>
      </c>
      <c r="Z1651">
        <f>IF(J1651&lt;=24,"18-24","25-29")</f>
        <v/>
      </c>
      <c r="AA1651">
        <f>IF(M1651&lt;&gt;1,"",IF(P1651=2,1,0))</f>
        <v/>
      </c>
      <c r="AB1651">
        <f>IF(M1651&lt;&gt;1,"",IF(O1651&gt;=2,1,0))</f>
        <v/>
      </c>
      <c r="AC1651">
        <f>IF(M1651&lt;&gt;1,"",IF(OR(Q1651=999,Q1651=""),"",IF(OR(Q1651&lt;35,Q1651&gt;48),1,0)))</f>
        <v/>
      </c>
      <c r="AD1651">
        <f>IF(COUNT(AA1651:AC1651)&lt;3,"",SUM(AA1651:AC1651))</f>
        <v/>
      </c>
      <c r="AE1651">
        <f>IF(L1651&gt;=4,2,IF(L1651&gt;=2,1,0))</f>
        <v/>
      </c>
      <c r="AF1651">
        <f>IF(L1651&gt;=5,1,0)</f>
        <v/>
      </c>
      <c r="AG1651">
        <f>AE1651+AF1651</f>
        <v/>
      </c>
      <c r="AH1651" s="15">
        <f>IF(M1651&lt;&gt;1,"",IF(OR(R1651=-9,R1651=""),"",R1651))</f>
        <v/>
      </c>
      <c r="AI1651">
        <f>IF(M1651&lt;&gt;1,"",IF(OR(Q1651=999,Q1651=""),"",Q1651))</f>
        <v/>
      </c>
    </row>
    <row r="1652">
      <c r="A1652" t="inlineStr">
        <is>
          <t>TQRMNOP108821</t>
        </is>
      </c>
      <c r="B1652" t="n">
        <v>2025</v>
      </c>
      <c r="C1652" t="n">
        <v>1</v>
      </c>
      <c r="D1652" t="n">
        <v>1</v>
      </c>
      <c r="E1652" t="inlineStr">
        <is>
          <t>S</t>
        </is>
      </c>
      <c r="F1652" t="n">
        <v>32</v>
      </c>
      <c r="G1652" t="n">
        <v>1300</v>
      </c>
      <c r="H1652" t="n">
        <v>3</v>
      </c>
      <c r="I1652" t="n">
        <v>2</v>
      </c>
      <c r="J1652" t="n">
        <v>24</v>
      </c>
      <c r="K1652" t="n">
        <v>1</v>
      </c>
      <c r="L1652" t="n">
        <v>5</v>
      </c>
      <c r="M1652" t="n">
        <v>1</v>
      </c>
      <c r="N1652" t="n">
        <v>3</v>
      </c>
      <c r="O1652" t="n">
        <v>1</v>
      </c>
      <c r="P1652" t="n">
        <v>1</v>
      </c>
      <c r="Q1652" t="n">
        <v>42</v>
      </c>
      <c r="R1652" s="15" t="n">
        <v>781000</v>
      </c>
      <c r="S1652" s="15" t="n">
        <v>0</v>
      </c>
      <c r="T1652" s="15" t="n">
        <v>781000</v>
      </c>
      <c r="U1652" s="15" t="n">
        <v>149400</v>
      </c>
      <c r="V1652">
        <f>IFERROR(VLOOKUP(D1652,Tablas_Equivalencia!$A$3:$B$8,2,FALSE),"Sin dato")</f>
        <v/>
      </c>
      <c r="W1652">
        <f>IFERROR(VLOOKUP(L1652,Tablas_Equivalencia!$D$3:$E$9,2,FALSE),"Sin dato")</f>
        <v/>
      </c>
      <c r="X1652">
        <f>IF(I1652=1,"Varón","Mujer")</f>
        <v/>
      </c>
      <c r="Y1652">
        <f>IFERROR(VLOOKUP(M1652,Tablas_Equivalencia!$G$3:$H$6,2,FALSE),"Sin dato")</f>
        <v/>
      </c>
      <c r="Z1652">
        <f>IF(J1652&lt;=24,"18-24","25-29")</f>
        <v/>
      </c>
      <c r="AA1652">
        <f>IF(M1652&lt;&gt;1,"",IF(P1652=2,1,0))</f>
        <v/>
      </c>
      <c r="AB1652">
        <f>IF(M1652&lt;&gt;1,"",IF(O1652&gt;=2,1,0))</f>
        <v/>
      </c>
      <c r="AC1652">
        <f>IF(M1652&lt;&gt;1,"",IF(OR(Q1652=999,Q1652=""),"",IF(OR(Q1652&lt;35,Q1652&gt;48),1,0)))</f>
        <v/>
      </c>
      <c r="AD1652">
        <f>IF(COUNT(AA1652:AC1652)&lt;3,"",SUM(AA1652:AC1652))</f>
        <v/>
      </c>
      <c r="AE1652">
        <f>IF(L1652&gt;=4,2,IF(L1652&gt;=2,1,0))</f>
        <v/>
      </c>
      <c r="AF1652">
        <f>IF(L1652&gt;=5,1,0)</f>
        <v/>
      </c>
      <c r="AG1652">
        <f>AE1652+AF1652</f>
        <v/>
      </c>
      <c r="AH1652" s="15">
        <f>IF(M1652&lt;&gt;1,"",IF(OR(R1652=-9,R1652=""),"",R1652))</f>
        <v/>
      </c>
      <c r="AI1652">
        <f>IF(M1652&lt;&gt;1,"",IF(OR(Q1652=999,Q1652=""),"",Q1652))</f>
        <v/>
      </c>
    </row>
    <row r="1653">
      <c r="A1653" t="inlineStr">
        <is>
          <t>TQRMNOP108825</t>
        </is>
      </c>
      <c r="B1653" t="n">
        <v>2025</v>
      </c>
      <c r="C1653" t="n">
        <v>1</v>
      </c>
      <c r="D1653" t="n">
        <v>41</v>
      </c>
      <c r="E1653" t="inlineStr">
        <is>
          <t>N</t>
        </is>
      </c>
      <c r="F1653" t="n">
        <v>12</v>
      </c>
      <c r="G1653" t="n">
        <v>868</v>
      </c>
      <c r="H1653" t="n">
        <v>1</v>
      </c>
      <c r="I1653" t="n">
        <v>1</v>
      </c>
      <c r="J1653" t="n">
        <v>18</v>
      </c>
      <c r="K1653" t="n">
        <v>2</v>
      </c>
      <c r="L1653" t="n">
        <v>5</v>
      </c>
      <c r="M1653" t="n">
        <v>3</v>
      </c>
      <c r="R1653" s="15" t="n">
        <v>0</v>
      </c>
      <c r="S1653" s="15" t="n">
        <v>0</v>
      </c>
      <c r="T1653" s="15" t="n">
        <v>0</v>
      </c>
      <c r="U1653" s="15" t="n">
        <v>245700</v>
      </c>
      <c r="V1653">
        <f>IFERROR(VLOOKUP(D1653,Tablas_Equivalencia!$A$3:$B$8,2,FALSE),"Sin dato")</f>
        <v/>
      </c>
      <c r="W1653">
        <f>IFERROR(VLOOKUP(L1653,Tablas_Equivalencia!$D$3:$E$9,2,FALSE),"Sin dato")</f>
        <v/>
      </c>
      <c r="X1653">
        <f>IF(I1653=1,"Varón","Mujer")</f>
        <v/>
      </c>
      <c r="Y1653">
        <f>IFERROR(VLOOKUP(M1653,Tablas_Equivalencia!$G$3:$H$6,2,FALSE),"Sin dato")</f>
        <v/>
      </c>
      <c r="Z1653">
        <f>IF(J1653&lt;=24,"18-24","25-29")</f>
        <v/>
      </c>
      <c r="AA1653">
        <f>IF(M1653&lt;&gt;1,"",IF(P1653=2,1,0))</f>
        <v/>
      </c>
      <c r="AB1653">
        <f>IF(M1653&lt;&gt;1,"",IF(O1653&gt;=2,1,0))</f>
        <v/>
      </c>
      <c r="AC1653">
        <f>IF(M1653&lt;&gt;1,"",IF(OR(Q1653=999,Q1653=""),"",IF(OR(Q1653&lt;35,Q1653&gt;48),1,0)))</f>
        <v/>
      </c>
      <c r="AD1653">
        <f>IF(COUNT(AA1653:AC1653)&lt;3,"",SUM(AA1653:AC1653))</f>
        <v/>
      </c>
      <c r="AE1653">
        <f>IF(L1653&gt;=4,2,IF(L1653&gt;=2,1,0))</f>
        <v/>
      </c>
      <c r="AF1653">
        <f>IF(L1653&gt;=5,1,0)</f>
        <v/>
      </c>
      <c r="AG1653">
        <f>AE1653+AF1653</f>
        <v/>
      </c>
      <c r="AH1653" s="15">
        <f>IF(M1653&lt;&gt;1,"",IF(OR(R1653=-9,R1653=""),"",R1653))</f>
        <v/>
      </c>
      <c r="AI1653">
        <f>IF(M1653&lt;&gt;1,"",IF(OR(Q1653=999,Q1653=""),"",Q1653))</f>
        <v/>
      </c>
    </row>
    <row r="1654">
      <c r="A1654" t="inlineStr">
        <is>
          <t>TQRMNOP108830</t>
        </is>
      </c>
      <c r="B1654" t="n">
        <v>2025</v>
      </c>
      <c r="C1654" t="n">
        <v>1</v>
      </c>
      <c r="D1654" t="n">
        <v>42</v>
      </c>
      <c r="E1654" t="inlineStr">
        <is>
          <t>N</t>
        </is>
      </c>
      <c r="F1654" t="n">
        <v>25</v>
      </c>
      <c r="G1654" t="n">
        <v>1771</v>
      </c>
      <c r="H1654" t="n">
        <v>1</v>
      </c>
      <c r="I1654" t="n">
        <v>1</v>
      </c>
      <c r="J1654" t="n">
        <v>26</v>
      </c>
      <c r="K1654" t="n">
        <v>2</v>
      </c>
      <c r="L1654" t="n">
        <v>4</v>
      </c>
      <c r="M1654" t="n">
        <v>1</v>
      </c>
      <c r="N1654" t="n">
        <v>2</v>
      </c>
      <c r="O1654" t="n">
        <v>2</v>
      </c>
      <c r="P1654" t="n">
        <v>2</v>
      </c>
      <c r="Q1654" t="n">
        <v>19</v>
      </c>
      <c r="R1654" s="15" t="n">
        <v>1007000</v>
      </c>
      <c r="S1654" s="15" t="n">
        <v>0</v>
      </c>
      <c r="T1654" s="15" t="n">
        <v>1007000</v>
      </c>
      <c r="U1654" s="15" t="n">
        <v>176200</v>
      </c>
      <c r="V1654">
        <f>IFERROR(VLOOKUP(D1654,Tablas_Equivalencia!$A$3:$B$8,2,FALSE),"Sin dato")</f>
        <v/>
      </c>
      <c r="W1654">
        <f>IFERROR(VLOOKUP(L1654,Tablas_Equivalencia!$D$3:$E$9,2,FALSE),"Sin dato")</f>
        <v/>
      </c>
      <c r="X1654">
        <f>IF(I1654=1,"Varón","Mujer")</f>
        <v/>
      </c>
      <c r="Y1654">
        <f>IFERROR(VLOOKUP(M1654,Tablas_Equivalencia!$G$3:$H$6,2,FALSE),"Sin dato")</f>
        <v/>
      </c>
      <c r="Z1654">
        <f>IF(J1654&lt;=24,"18-24","25-29")</f>
        <v/>
      </c>
      <c r="AA1654">
        <f>IF(M1654&lt;&gt;1,"",IF(P1654=2,1,0))</f>
        <v/>
      </c>
      <c r="AB1654">
        <f>IF(M1654&lt;&gt;1,"",IF(O1654&gt;=2,1,0))</f>
        <v/>
      </c>
      <c r="AC1654">
        <f>IF(M1654&lt;&gt;1,"",IF(OR(Q1654=999,Q1654=""),"",IF(OR(Q1654&lt;35,Q1654&gt;48),1,0)))</f>
        <v/>
      </c>
      <c r="AD1654">
        <f>IF(COUNT(AA1654:AC1654)&lt;3,"",SUM(AA1654:AC1654))</f>
        <v/>
      </c>
      <c r="AE1654">
        <f>IF(L1654&gt;=4,2,IF(L1654&gt;=2,1,0))</f>
        <v/>
      </c>
      <c r="AF1654">
        <f>IF(L1654&gt;=5,1,0)</f>
        <v/>
      </c>
      <c r="AG1654">
        <f>AE1654+AF1654</f>
        <v/>
      </c>
      <c r="AH1654" s="15">
        <f>IF(M1654&lt;&gt;1,"",IF(OR(R1654=-9,R1654=""),"",R1654))</f>
        <v/>
      </c>
      <c r="AI1654">
        <f>IF(M1654&lt;&gt;1,"",IF(OR(Q1654=999,Q1654=""),"",Q1654))</f>
        <v/>
      </c>
    </row>
    <row r="1655">
      <c r="A1655" t="inlineStr">
        <is>
          <t>TQRMNOP108837</t>
        </is>
      </c>
      <c r="B1655" t="n">
        <v>2025</v>
      </c>
      <c r="C1655" t="n">
        <v>1</v>
      </c>
      <c r="D1655" t="n">
        <v>43</v>
      </c>
      <c r="E1655" t="inlineStr">
        <is>
          <t>N</t>
        </is>
      </c>
      <c r="F1655" t="n">
        <v>26</v>
      </c>
      <c r="G1655" t="n">
        <v>2009</v>
      </c>
      <c r="H1655" t="n">
        <v>1</v>
      </c>
      <c r="I1655" t="n">
        <v>2</v>
      </c>
      <c r="J1655" t="n">
        <v>23</v>
      </c>
      <c r="K1655" t="n">
        <v>2</v>
      </c>
      <c r="L1655" t="n">
        <v>4</v>
      </c>
      <c r="M1655" t="n">
        <v>3</v>
      </c>
      <c r="R1655" s="15" t="n">
        <v>0</v>
      </c>
      <c r="S1655" s="15" t="n">
        <v>46000</v>
      </c>
      <c r="T1655" s="15" t="n">
        <v>46000</v>
      </c>
      <c r="U1655" s="15" t="n">
        <v>116400</v>
      </c>
      <c r="V1655">
        <f>IFERROR(VLOOKUP(D1655,Tablas_Equivalencia!$A$3:$B$8,2,FALSE),"Sin dato")</f>
        <v/>
      </c>
      <c r="W1655">
        <f>IFERROR(VLOOKUP(L1655,Tablas_Equivalencia!$D$3:$E$9,2,FALSE),"Sin dato")</f>
        <v/>
      </c>
      <c r="X1655">
        <f>IF(I1655=1,"Varón","Mujer")</f>
        <v/>
      </c>
      <c r="Y1655">
        <f>IFERROR(VLOOKUP(M1655,Tablas_Equivalencia!$G$3:$H$6,2,FALSE),"Sin dato")</f>
        <v/>
      </c>
      <c r="Z1655">
        <f>IF(J1655&lt;=24,"18-24","25-29")</f>
        <v/>
      </c>
      <c r="AA1655">
        <f>IF(M1655&lt;&gt;1,"",IF(P1655=2,1,0))</f>
        <v/>
      </c>
      <c r="AB1655">
        <f>IF(M1655&lt;&gt;1,"",IF(O1655&gt;=2,1,0))</f>
        <v/>
      </c>
      <c r="AC1655">
        <f>IF(M1655&lt;&gt;1,"",IF(OR(Q1655=999,Q1655=""),"",IF(OR(Q1655&lt;35,Q1655&gt;48),1,0)))</f>
        <v/>
      </c>
      <c r="AD1655">
        <f>IF(COUNT(AA1655:AC1655)&lt;3,"",SUM(AA1655:AC1655))</f>
        <v/>
      </c>
      <c r="AE1655">
        <f>IF(L1655&gt;=4,2,IF(L1655&gt;=2,1,0))</f>
        <v/>
      </c>
      <c r="AF1655">
        <f>IF(L1655&gt;=5,1,0)</f>
        <v/>
      </c>
      <c r="AG1655">
        <f>AE1655+AF1655</f>
        <v/>
      </c>
      <c r="AH1655" s="15">
        <f>IF(M1655&lt;&gt;1,"",IF(OR(R1655=-9,R1655=""),"",R1655))</f>
        <v/>
      </c>
      <c r="AI1655">
        <f>IF(M1655&lt;&gt;1,"",IF(OR(Q1655=999,Q1655=""),"",Q1655))</f>
        <v/>
      </c>
    </row>
    <row r="1656">
      <c r="A1656" t="inlineStr">
        <is>
          <t>TQRMNOP108843</t>
        </is>
      </c>
      <c r="B1656" t="n">
        <v>2025</v>
      </c>
      <c r="C1656" t="n">
        <v>1</v>
      </c>
      <c r="D1656" t="n">
        <v>1</v>
      </c>
      <c r="E1656" t="inlineStr">
        <is>
          <t>S</t>
        </is>
      </c>
      <c r="F1656" t="n">
        <v>33</v>
      </c>
      <c r="G1656" t="n">
        <v>1393</v>
      </c>
      <c r="H1656" t="n">
        <v>1</v>
      </c>
      <c r="I1656" t="n">
        <v>1</v>
      </c>
      <c r="J1656" t="n">
        <v>26</v>
      </c>
      <c r="K1656" t="n">
        <v>1</v>
      </c>
      <c r="L1656" t="n">
        <v>5</v>
      </c>
      <c r="M1656" t="n">
        <v>1</v>
      </c>
      <c r="N1656" t="n">
        <v>2</v>
      </c>
      <c r="O1656" t="n">
        <v>2</v>
      </c>
      <c r="P1656" t="n">
        <v>2</v>
      </c>
      <c r="Q1656" t="n">
        <v>56</v>
      </c>
      <c r="R1656" s="15" t="n">
        <v>314000</v>
      </c>
      <c r="S1656" s="15" t="n">
        <v>0</v>
      </c>
      <c r="T1656" s="15" t="n">
        <v>314000</v>
      </c>
      <c r="U1656" s="15" t="n">
        <v>101600</v>
      </c>
      <c r="V1656">
        <f>IFERROR(VLOOKUP(D1656,Tablas_Equivalencia!$A$3:$B$8,2,FALSE),"Sin dato")</f>
        <v/>
      </c>
      <c r="W1656">
        <f>IFERROR(VLOOKUP(L1656,Tablas_Equivalencia!$D$3:$E$9,2,FALSE),"Sin dato")</f>
        <v/>
      </c>
      <c r="X1656">
        <f>IF(I1656=1,"Varón","Mujer")</f>
        <v/>
      </c>
      <c r="Y1656">
        <f>IFERROR(VLOOKUP(M1656,Tablas_Equivalencia!$G$3:$H$6,2,FALSE),"Sin dato")</f>
        <v/>
      </c>
      <c r="Z1656">
        <f>IF(J1656&lt;=24,"18-24","25-29")</f>
        <v/>
      </c>
      <c r="AA1656">
        <f>IF(M1656&lt;&gt;1,"",IF(P1656=2,1,0))</f>
        <v/>
      </c>
      <c r="AB1656">
        <f>IF(M1656&lt;&gt;1,"",IF(O1656&gt;=2,1,0))</f>
        <v/>
      </c>
      <c r="AC1656">
        <f>IF(M1656&lt;&gt;1,"",IF(OR(Q1656=999,Q1656=""),"",IF(OR(Q1656&lt;35,Q1656&gt;48),1,0)))</f>
        <v/>
      </c>
      <c r="AD1656">
        <f>IF(COUNT(AA1656:AC1656)&lt;3,"",SUM(AA1656:AC1656))</f>
        <v/>
      </c>
      <c r="AE1656">
        <f>IF(L1656&gt;=4,2,IF(L1656&gt;=2,1,0))</f>
        <v/>
      </c>
      <c r="AF1656">
        <f>IF(L1656&gt;=5,1,0)</f>
        <v/>
      </c>
      <c r="AG1656">
        <f>AE1656+AF1656</f>
        <v/>
      </c>
      <c r="AH1656" s="15">
        <f>IF(M1656&lt;&gt;1,"",IF(OR(R1656=-9,R1656=""),"",R1656))</f>
        <v/>
      </c>
      <c r="AI1656">
        <f>IF(M1656&lt;&gt;1,"",IF(OR(Q1656=999,Q1656=""),"",Q1656))</f>
        <v/>
      </c>
    </row>
    <row r="1657">
      <c r="A1657" t="inlineStr">
        <is>
          <t>TQRMNOP108846</t>
        </is>
      </c>
      <c r="B1657" t="n">
        <v>2025</v>
      </c>
      <c r="C1657" t="n">
        <v>1</v>
      </c>
      <c r="D1657" t="n">
        <v>42</v>
      </c>
      <c r="E1657" t="inlineStr">
        <is>
          <t>N</t>
        </is>
      </c>
      <c r="F1657" t="n">
        <v>25</v>
      </c>
      <c r="G1657" t="n">
        <v>173</v>
      </c>
      <c r="H1657" t="n">
        <v>3</v>
      </c>
      <c r="I1657" t="n">
        <v>1</v>
      </c>
      <c r="J1657" t="n">
        <v>22</v>
      </c>
      <c r="K1657" t="n">
        <v>2</v>
      </c>
      <c r="L1657" t="n">
        <v>6</v>
      </c>
      <c r="M1657" t="n">
        <v>1</v>
      </c>
      <c r="N1657" t="n">
        <v>3</v>
      </c>
      <c r="O1657" t="n">
        <v>1</v>
      </c>
      <c r="P1657" t="n">
        <v>1</v>
      </c>
      <c r="Q1657" t="n">
        <v>54</v>
      </c>
      <c r="R1657" s="15" t="n">
        <v>1019000</v>
      </c>
      <c r="S1657" s="15" t="n">
        <v>0</v>
      </c>
      <c r="T1657" s="15" t="n">
        <v>1019000</v>
      </c>
      <c r="U1657" s="15" t="n">
        <v>125100</v>
      </c>
      <c r="V1657">
        <f>IFERROR(VLOOKUP(D1657,Tablas_Equivalencia!$A$3:$B$8,2,FALSE),"Sin dato")</f>
        <v/>
      </c>
      <c r="W1657">
        <f>IFERROR(VLOOKUP(L1657,Tablas_Equivalencia!$D$3:$E$9,2,FALSE),"Sin dato")</f>
        <v/>
      </c>
      <c r="X1657">
        <f>IF(I1657=1,"Varón","Mujer")</f>
        <v/>
      </c>
      <c r="Y1657">
        <f>IFERROR(VLOOKUP(M1657,Tablas_Equivalencia!$G$3:$H$6,2,FALSE),"Sin dato")</f>
        <v/>
      </c>
      <c r="Z1657">
        <f>IF(J1657&lt;=24,"18-24","25-29")</f>
        <v/>
      </c>
      <c r="AA1657">
        <f>IF(M1657&lt;&gt;1,"",IF(P1657=2,1,0))</f>
        <v/>
      </c>
      <c r="AB1657">
        <f>IF(M1657&lt;&gt;1,"",IF(O1657&gt;=2,1,0))</f>
        <v/>
      </c>
      <c r="AC1657">
        <f>IF(M1657&lt;&gt;1,"",IF(OR(Q1657=999,Q1657=""),"",IF(OR(Q1657&lt;35,Q1657&gt;48),1,0)))</f>
        <v/>
      </c>
      <c r="AD1657">
        <f>IF(COUNT(AA1657:AC1657)&lt;3,"",SUM(AA1657:AC1657))</f>
        <v/>
      </c>
      <c r="AE1657">
        <f>IF(L1657&gt;=4,2,IF(L1657&gt;=2,1,0))</f>
        <v/>
      </c>
      <c r="AF1657">
        <f>IF(L1657&gt;=5,1,0)</f>
        <v/>
      </c>
      <c r="AG1657">
        <f>AE1657+AF1657</f>
        <v/>
      </c>
      <c r="AH1657" s="15">
        <f>IF(M1657&lt;&gt;1,"",IF(OR(R1657=-9,R1657=""),"",R1657))</f>
        <v/>
      </c>
      <c r="AI1657">
        <f>IF(M1657&lt;&gt;1,"",IF(OR(Q1657=999,Q1657=""),"",Q1657))</f>
        <v/>
      </c>
    </row>
    <row r="1658">
      <c r="A1658" t="inlineStr">
        <is>
          <t>TQRMNOP108855</t>
        </is>
      </c>
      <c r="B1658" t="n">
        <v>2025</v>
      </c>
      <c r="C1658" t="n">
        <v>1</v>
      </c>
      <c r="D1658" t="n">
        <v>42</v>
      </c>
      <c r="E1658" t="inlineStr">
        <is>
          <t>N</t>
        </is>
      </c>
      <c r="F1658" t="n">
        <v>25</v>
      </c>
      <c r="G1658" t="n">
        <v>1374</v>
      </c>
      <c r="H1658" t="n">
        <v>1</v>
      </c>
      <c r="I1658" t="n">
        <v>1</v>
      </c>
      <c r="J1658" t="n">
        <v>27</v>
      </c>
      <c r="K1658" t="n">
        <v>2</v>
      </c>
      <c r="L1658" t="n">
        <v>6</v>
      </c>
      <c r="M1658" t="n">
        <v>1</v>
      </c>
      <c r="N1658" t="n">
        <v>4</v>
      </c>
      <c r="O1658" t="n">
        <v>2</v>
      </c>
      <c r="P1658" t="n">
        <v>2</v>
      </c>
      <c r="Q1658" t="n">
        <v>52</v>
      </c>
      <c r="R1658" s="15" t="n">
        <v>387000</v>
      </c>
      <c r="S1658" s="15" t="n">
        <v>0</v>
      </c>
      <c r="T1658" s="15" t="n">
        <v>387000</v>
      </c>
      <c r="U1658" s="15" t="n">
        <v>178500</v>
      </c>
      <c r="V1658">
        <f>IFERROR(VLOOKUP(D1658,Tablas_Equivalencia!$A$3:$B$8,2,FALSE),"Sin dato")</f>
        <v/>
      </c>
      <c r="W1658">
        <f>IFERROR(VLOOKUP(L1658,Tablas_Equivalencia!$D$3:$E$9,2,FALSE),"Sin dato")</f>
        <v/>
      </c>
      <c r="X1658">
        <f>IF(I1658=1,"Varón","Mujer")</f>
        <v/>
      </c>
      <c r="Y1658">
        <f>IFERROR(VLOOKUP(M1658,Tablas_Equivalencia!$G$3:$H$6,2,FALSE),"Sin dato")</f>
        <v/>
      </c>
      <c r="Z1658">
        <f>IF(J1658&lt;=24,"18-24","25-29")</f>
        <v/>
      </c>
      <c r="AA1658">
        <f>IF(M1658&lt;&gt;1,"",IF(P1658=2,1,0))</f>
        <v/>
      </c>
      <c r="AB1658">
        <f>IF(M1658&lt;&gt;1,"",IF(O1658&gt;=2,1,0))</f>
        <v/>
      </c>
      <c r="AC1658">
        <f>IF(M1658&lt;&gt;1,"",IF(OR(Q1658=999,Q1658=""),"",IF(OR(Q1658&lt;35,Q1658&gt;48),1,0)))</f>
        <v/>
      </c>
      <c r="AD1658">
        <f>IF(COUNT(AA1658:AC1658)&lt;3,"",SUM(AA1658:AC1658))</f>
        <v/>
      </c>
      <c r="AE1658">
        <f>IF(L1658&gt;=4,2,IF(L1658&gt;=2,1,0))</f>
        <v/>
      </c>
      <c r="AF1658">
        <f>IF(L1658&gt;=5,1,0)</f>
        <v/>
      </c>
      <c r="AG1658">
        <f>AE1658+AF1658</f>
        <v/>
      </c>
      <c r="AH1658" s="15">
        <f>IF(M1658&lt;&gt;1,"",IF(OR(R1658=-9,R1658=""),"",R1658))</f>
        <v/>
      </c>
      <c r="AI1658">
        <f>IF(M1658&lt;&gt;1,"",IF(OR(Q1658=999,Q1658=""),"",Q1658))</f>
        <v/>
      </c>
    </row>
    <row r="1659">
      <c r="A1659" t="inlineStr">
        <is>
          <t>TQRMNOP108858</t>
        </is>
      </c>
      <c r="B1659" t="n">
        <v>2025</v>
      </c>
      <c r="C1659" t="n">
        <v>1</v>
      </c>
      <c r="D1659" t="n">
        <v>1</v>
      </c>
      <c r="E1659" t="inlineStr">
        <is>
          <t>S</t>
        </is>
      </c>
      <c r="F1659" t="n">
        <v>32</v>
      </c>
      <c r="G1659" t="n">
        <v>962</v>
      </c>
      <c r="H1659" t="n">
        <v>1</v>
      </c>
      <c r="I1659" t="n">
        <v>1</v>
      </c>
      <c r="J1659" t="n">
        <v>27</v>
      </c>
      <c r="K1659" t="n">
        <v>1</v>
      </c>
      <c r="L1659" t="n">
        <v>5</v>
      </c>
      <c r="M1659" t="n">
        <v>1</v>
      </c>
      <c r="N1659" t="n">
        <v>2</v>
      </c>
      <c r="O1659" t="n">
        <v>3</v>
      </c>
      <c r="P1659" t="n">
        <v>2</v>
      </c>
      <c r="Q1659" t="n">
        <v>32</v>
      </c>
      <c r="R1659" s="15" t="n">
        <v>339000</v>
      </c>
      <c r="S1659" s="15" t="n">
        <v>0</v>
      </c>
      <c r="T1659" s="15" t="n">
        <v>339000</v>
      </c>
      <c r="U1659" s="15" t="n">
        <v>159400</v>
      </c>
      <c r="V1659">
        <f>IFERROR(VLOOKUP(D1659,Tablas_Equivalencia!$A$3:$B$8,2,FALSE),"Sin dato")</f>
        <v/>
      </c>
      <c r="W1659">
        <f>IFERROR(VLOOKUP(L1659,Tablas_Equivalencia!$D$3:$E$9,2,FALSE),"Sin dato")</f>
        <v/>
      </c>
      <c r="X1659">
        <f>IF(I1659=1,"Varón","Mujer")</f>
        <v/>
      </c>
      <c r="Y1659">
        <f>IFERROR(VLOOKUP(M1659,Tablas_Equivalencia!$G$3:$H$6,2,FALSE),"Sin dato")</f>
        <v/>
      </c>
      <c r="Z1659">
        <f>IF(J1659&lt;=24,"18-24","25-29")</f>
        <v/>
      </c>
      <c r="AA1659">
        <f>IF(M1659&lt;&gt;1,"",IF(P1659=2,1,0))</f>
        <v/>
      </c>
      <c r="AB1659">
        <f>IF(M1659&lt;&gt;1,"",IF(O1659&gt;=2,1,0))</f>
        <v/>
      </c>
      <c r="AC1659">
        <f>IF(M1659&lt;&gt;1,"",IF(OR(Q1659=999,Q1659=""),"",IF(OR(Q1659&lt;35,Q1659&gt;48),1,0)))</f>
        <v/>
      </c>
      <c r="AD1659">
        <f>IF(COUNT(AA1659:AC1659)&lt;3,"",SUM(AA1659:AC1659))</f>
        <v/>
      </c>
      <c r="AE1659">
        <f>IF(L1659&gt;=4,2,IF(L1659&gt;=2,1,0))</f>
        <v/>
      </c>
      <c r="AF1659">
        <f>IF(L1659&gt;=5,1,0)</f>
        <v/>
      </c>
      <c r="AG1659">
        <f>AE1659+AF1659</f>
        <v/>
      </c>
      <c r="AH1659" s="15">
        <f>IF(M1659&lt;&gt;1,"",IF(OR(R1659=-9,R1659=""),"",R1659))</f>
        <v/>
      </c>
      <c r="AI1659">
        <f>IF(M1659&lt;&gt;1,"",IF(OR(Q1659=999,Q1659=""),"",Q1659))</f>
        <v/>
      </c>
    </row>
    <row r="1660">
      <c r="A1660" t="inlineStr">
        <is>
          <t>TQRMNOP108868</t>
        </is>
      </c>
      <c r="B1660" t="n">
        <v>2025</v>
      </c>
      <c r="C1660" t="n">
        <v>1</v>
      </c>
      <c r="D1660" t="n">
        <v>43</v>
      </c>
      <c r="E1660" t="inlineStr">
        <is>
          <t>N</t>
        </is>
      </c>
      <c r="F1660" t="n">
        <v>34</v>
      </c>
      <c r="G1660" t="n">
        <v>960</v>
      </c>
      <c r="H1660" t="n">
        <v>3</v>
      </c>
      <c r="I1660" t="n">
        <v>2</v>
      </c>
      <c r="J1660" t="n">
        <v>18</v>
      </c>
      <c r="K1660" t="n">
        <v>2</v>
      </c>
      <c r="L1660" t="n">
        <v>4</v>
      </c>
      <c r="M1660" t="n">
        <v>3</v>
      </c>
      <c r="R1660" s="15" t="n">
        <v>0</v>
      </c>
      <c r="S1660" s="15" t="n">
        <v>0</v>
      </c>
      <c r="T1660" s="15" t="n">
        <v>0</v>
      </c>
      <c r="U1660" s="15" t="n">
        <v>82700</v>
      </c>
      <c r="V1660">
        <f>IFERROR(VLOOKUP(D1660,Tablas_Equivalencia!$A$3:$B$8,2,FALSE),"Sin dato")</f>
        <v/>
      </c>
      <c r="W1660">
        <f>IFERROR(VLOOKUP(L1660,Tablas_Equivalencia!$D$3:$E$9,2,FALSE),"Sin dato")</f>
        <v/>
      </c>
      <c r="X1660">
        <f>IF(I1660=1,"Varón","Mujer")</f>
        <v/>
      </c>
      <c r="Y1660">
        <f>IFERROR(VLOOKUP(M1660,Tablas_Equivalencia!$G$3:$H$6,2,FALSE),"Sin dato")</f>
        <v/>
      </c>
      <c r="Z1660">
        <f>IF(J1660&lt;=24,"18-24","25-29")</f>
        <v/>
      </c>
      <c r="AA1660">
        <f>IF(M1660&lt;&gt;1,"",IF(P1660=2,1,0))</f>
        <v/>
      </c>
      <c r="AB1660">
        <f>IF(M1660&lt;&gt;1,"",IF(O1660&gt;=2,1,0))</f>
        <v/>
      </c>
      <c r="AC1660">
        <f>IF(M1660&lt;&gt;1,"",IF(OR(Q1660=999,Q1660=""),"",IF(OR(Q1660&lt;35,Q1660&gt;48),1,0)))</f>
        <v/>
      </c>
      <c r="AD1660">
        <f>IF(COUNT(AA1660:AC1660)&lt;3,"",SUM(AA1660:AC1660))</f>
        <v/>
      </c>
      <c r="AE1660">
        <f>IF(L1660&gt;=4,2,IF(L1660&gt;=2,1,0))</f>
        <v/>
      </c>
      <c r="AF1660">
        <f>IF(L1660&gt;=5,1,0)</f>
        <v/>
      </c>
      <c r="AG1660">
        <f>AE1660+AF1660</f>
        <v/>
      </c>
      <c r="AH1660" s="15">
        <f>IF(M1660&lt;&gt;1,"",IF(OR(R1660=-9,R1660=""),"",R1660))</f>
        <v/>
      </c>
      <c r="AI1660">
        <f>IF(M1660&lt;&gt;1,"",IF(OR(Q1660=999,Q1660=""),"",Q1660))</f>
        <v/>
      </c>
    </row>
    <row r="1661">
      <c r="A1661" t="inlineStr">
        <is>
          <t>TQRMNOP108880</t>
        </is>
      </c>
      <c r="B1661" t="n">
        <v>2025</v>
      </c>
      <c r="C1661" t="n">
        <v>1</v>
      </c>
      <c r="D1661" t="n">
        <v>43</v>
      </c>
      <c r="E1661" t="inlineStr">
        <is>
          <t>S</t>
        </is>
      </c>
      <c r="F1661" t="n">
        <v>19</v>
      </c>
      <c r="G1661" t="n">
        <v>1944</v>
      </c>
      <c r="H1661" t="n">
        <v>1</v>
      </c>
      <c r="I1661" t="n">
        <v>2</v>
      </c>
      <c r="J1661" t="n">
        <v>29</v>
      </c>
      <c r="K1661" t="n">
        <v>2</v>
      </c>
      <c r="L1661" t="n">
        <v>6</v>
      </c>
      <c r="M1661" t="n">
        <v>1</v>
      </c>
      <c r="N1661" t="n">
        <v>3</v>
      </c>
      <c r="O1661" t="n">
        <v>2</v>
      </c>
      <c r="P1661" t="n">
        <v>2</v>
      </c>
      <c r="Q1661" t="n">
        <v>7</v>
      </c>
      <c r="R1661" s="15" t="n">
        <v>632000</v>
      </c>
      <c r="S1661" s="15" t="n">
        <v>0</v>
      </c>
      <c r="T1661" s="15" t="n">
        <v>632000</v>
      </c>
      <c r="U1661" s="15" t="n">
        <v>213200</v>
      </c>
      <c r="V1661">
        <f>IFERROR(VLOOKUP(D1661,Tablas_Equivalencia!$A$3:$B$8,2,FALSE),"Sin dato")</f>
        <v/>
      </c>
      <c r="W1661">
        <f>IFERROR(VLOOKUP(L1661,Tablas_Equivalencia!$D$3:$E$9,2,FALSE),"Sin dato")</f>
        <v/>
      </c>
      <c r="X1661">
        <f>IF(I1661=1,"Varón","Mujer")</f>
        <v/>
      </c>
      <c r="Y1661">
        <f>IFERROR(VLOOKUP(M1661,Tablas_Equivalencia!$G$3:$H$6,2,FALSE),"Sin dato")</f>
        <v/>
      </c>
      <c r="Z1661">
        <f>IF(J1661&lt;=24,"18-24","25-29")</f>
        <v/>
      </c>
      <c r="AA1661">
        <f>IF(M1661&lt;&gt;1,"",IF(P1661=2,1,0))</f>
        <v/>
      </c>
      <c r="AB1661">
        <f>IF(M1661&lt;&gt;1,"",IF(O1661&gt;=2,1,0))</f>
        <v/>
      </c>
      <c r="AC1661">
        <f>IF(M1661&lt;&gt;1,"",IF(OR(Q1661=999,Q1661=""),"",IF(OR(Q1661&lt;35,Q1661&gt;48),1,0)))</f>
        <v/>
      </c>
      <c r="AD1661">
        <f>IF(COUNT(AA1661:AC1661)&lt;3,"",SUM(AA1661:AC1661))</f>
        <v/>
      </c>
      <c r="AE1661">
        <f>IF(L1661&gt;=4,2,IF(L1661&gt;=2,1,0))</f>
        <v/>
      </c>
      <c r="AF1661">
        <f>IF(L1661&gt;=5,1,0)</f>
        <v/>
      </c>
      <c r="AG1661">
        <f>AE1661+AF1661</f>
        <v/>
      </c>
      <c r="AH1661" s="15">
        <f>IF(M1661&lt;&gt;1,"",IF(OR(R1661=-9,R1661=""),"",R1661))</f>
        <v/>
      </c>
      <c r="AI1661">
        <f>IF(M1661&lt;&gt;1,"",IF(OR(Q1661=999,Q1661=""),"",Q1661))</f>
        <v/>
      </c>
    </row>
    <row r="1662">
      <c r="A1662" t="inlineStr">
        <is>
          <t>TQRMNOP108881</t>
        </is>
      </c>
      <c r="B1662" t="n">
        <v>2025</v>
      </c>
      <c r="C1662" t="n">
        <v>1</v>
      </c>
      <c r="D1662" t="n">
        <v>1</v>
      </c>
      <c r="E1662" t="inlineStr">
        <is>
          <t>S</t>
        </is>
      </c>
      <c r="F1662" t="n">
        <v>33</v>
      </c>
      <c r="G1662" t="n">
        <v>1342</v>
      </c>
      <c r="H1662" t="n">
        <v>1</v>
      </c>
      <c r="I1662" t="n">
        <v>1</v>
      </c>
      <c r="J1662" t="n">
        <v>19</v>
      </c>
      <c r="K1662" t="n">
        <v>1</v>
      </c>
      <c r="L1662" t="n">
        <v>5</v>
      </c>
      <c r="M1662" t="n">
        <v>3</v>
      </c>
      <c r="R1662" s="15" t="n">
        <v>0</v>
      </c>
      <c r="S1662" s="15" t="n">
        <v>0</v>
      </c>
      <c r="T1662" s="15" t="n">
        <v>0</v>
      </c>
      <c r="U1662" s="15" t="n">
        <v>44400</v>
      </c>
      <c r="V1662">
        <f>IFERROR(VLOOKUP(D1662,Tablas_Equivalencia!$A$3:$B$8,2,FALSE),"Sin dato")</f>
        <v/>
      </c>
      <c r="W1662">
        <f>IFERROR(VLOOKUP(L1662,Tablas_Equivalencia!$D$3:$E$9,2,FALSE),"Sin dato")</f>
        <v/>
      </c>
      <c r="X1662">
        <f>IF(I1662=1,"Varón","Mujer")</f>
        <v/>
      </c>
      <c r="Y1662">
        <f>IFERROR(VLOOKUP(M1662,Tablas_Equivalencia!$G$3:$H$6,2,FALSE),"Sin dato")</f>
        <v/>
      </c>
      <c r="Z1662">
        <f>IF(J1662&lt;=24,"18-24","25-29")</f>
        <v/>
      </c>
      <c r="AA1662">
        <f>IF(M1662&lt;&gt;1,"",IF(P1662=2,1,0))</f>
        <v/>
      </c>
      <c r="AB1662">
        <f>IF(M1662&lt;&gt;1,"",IF(O1662&gt;=2,1,0))</f>
        <v/>
      </c>
      <c r="AC1662">
        <f>IF(M1662&lt;&gt;1,"",IF(OR(Q1662=999,Q1662=""),"",IF(OR(Q1662&lt;35,Q1662&gt;48),1,0)))</f>
        <v/>
      </c>
      <c r="AD1662">
        <f>IF(COUNT(AA1662:AC1662)&lt;3,"",SUM(AA1662:AC1662))</f>
        <v/>
      </c>
      <c r="AE1662">
        <f>IF(L1662&gt;=4,2,IF(L1662&gt;=2,1,0))</f>
        <v/>
      </c>
      <c r="AF1662">
        <f>IF(L1662&gt;=5,1,0)</f>
        <v/>
      </c>
      <c r="AG1662">
        <f>AE1662+AF1662</f>
        <v/>
      </c>
      <c r="AH1662" s="15">
        <f>IF(M1662&lt;&gt;1,"",IF(OR(R1662=-9,R1662=""),"",R1662))</f>
        <v/>
      </c>
      <c r="AI1662">
        <f>IF(M1662&lt;&gt;1,"",IF(OR(Q1662=999,Q1662=""),"",Q1662))</f>
        <v/>
      </c>
    </row>
    <row r="1663">
      <c r="A1663" t="inlineStr">
        <is>
          <t>TQRMNOP108887</t>
        </is>
      </c>
      <c r="B1663" t="n">
        <v>2025</v>
      </c>
      <c r="C1663" t="n">
        <v>1</v>
      </c>
      <c r="D1663" t="n">
        <v>1</v>
      </c>
      <c r="E1663" t="inlineStr">
        <is>
          <t>S</t>
        </is>
      </c>
      <c r="F1663" t="n">
        <v>33</v>
      </c>
      <c r="G1663" t="n">
        <v>1751</v>
      </c>
      <c r="H1663" t="n">
        <v>3</v>
      </c>
      <c r="I1663" t="n">
        <v>1</v>
      </c>
      <c r="J1663" t="n">
        <v>27</v>
      </c>
      <c r="K1663" t="n">
        <v>2</v>
      </c>
      <c r="L1663" t="n">
        <v>4</v>
      </c>
      <c r="M1663" t="n">
        <v>1</v>
      </c>
      <c r="N1663" t="n">
        <v>2</v>
      </c>
      <c r="O1663" t="n">
        <v>1</v>
      </c>
      <c r="P1663" t="n">
        <v>1</v>
      </c>
      <c r="Q1663" t="n">
        <v>49</v>
      </c>
      <c r="R1663" s="15" t="n">
        <v>574000</v>
      </c>
      <c r="S1663" s="15" t="n">
        <v>0</v>
      </c>
      <c r="T1663" s="15" t="n">
        <v>574000</v>
      </c>
      <c r="U1663" s="15" t="n">
        <v>253400</v>
      </c>
      <c r="V1663">
        <f>IFERROR(VLOOKUP(D1663,Tablas_Equivalencia!$A$3:$B$8,2,FALSE),"Sin dato")</f>
        <v/>
      </c>
      <c r="W1663">
        <f>IFERROR(VLOOKUP(L1663,Tablas_Equivalencia!$D$3:$E$9,2,FALSE),"Sin dato")</f>
        <v/>
      </c>
      <c r="X1663">
        <f>IF(I1663=1,"Varón","Mujer")</f>
        <v/>
      </c>
      <c r="Y1663">
        <f>IFERROR(VLOOKUP(M1663,Tablas_Equivalencia!$G$3:$H$6,2,FALSE),"Sin dato")</f>
        <v/>
      </c>
      <c r="Z1663">
        <f>IF(J1663&lt;=24,"18-24","25-29")</f>
        <v/>
      </c>
      <c r="AA1663">
        <f>IF(M1663&lt;&gt;1,"",IF(P1663=2,1,0))</f>
        <v/>
      </c>
      <c r="AB1663">
        <f>IF(M1663&lt;&gt;1,"",IF(O1663&gt;=2,1,0))</f>
        <v/>
      </c>
      <c r="AC1663">
        <f>IF(M1663&lt;&gt;1,"",IF(OR(Q1663=999,Q1663=""),"",IF(OR(Q1663&lt;35,Q1663&gt;48),1,0)))</f>
        <v/>
      </c>
      <c r="AD1663">
        <f>IF(COUNT(AA1663:AC1663)&lt;3,"",SUM(AA1663:AC1663))</f>
        <v/>
      </c>
      <c r="AE1663">
        <f>IF(L1663&gt;=4,2,IF(L1663&gt;=2,1,0))</f>
        <v/>
      </c>
      <c r="AF1663">
        <f>IF(L1663&gt;=5,1,0)</f>
        <v/>
      </c>
      <c r="AG1663">
        <f>AE1663+AF1663</f>
        <v/>
      </c>
      <c r="AH1663" s="15">
        <f>IF(M1663&lt;&gt;1,"",IF(OR(R1663=-9,R1663=""),"",R1663))</f>
        <v/>
      </c>
      <c r="AI1663">
        <f>IF(M1663&lt;&gt;1,"",IF(OR(Q1663=999,Q1663=""),"",Q1663))</f>
        <v/>
      </c>
    </row>
    <row r="1664">
      <c r="A1664" t="inlineStr">
        <is>
          <t>TQRMNOP108890</t>
        </is>
      </c>
      <c r="B1664" t="n">
        <v>2025</v>
      </c>
      <c r="C1664" t="n">
        <v>1</v>
      </c>
      <c r="D1664" t="n">
        <v>43</v>
      </c>
      <c r="E1664" t="inlineStr">
        <is>
          <t>S</t>
        </is>
      </c>
      <c r="F1664" t="n">
        <v>30</v>
      </c>
      <c r="G1664" t="n">
        <v>1422</v>
      </c>
      <c r="H1664" t="n">
        <v>3</v>
      </c>
      <c r="I1664" t="n">
        <v>2</v>
      </c>
      <c r="J1664" t="n">
        <v>26</v>
      </c>
      <c r="K1664" t="n">
        <v>2</v>
      </c>
      <c r="L1664" t="n">
        <v>7</v>
      </c>
      <c r="M1664" t="n">
        <v>1</v>
      </c>
      <c r="N1664" t="n">
        <v>3</v>
      </c>
      <c r="O1664" t="n">
        <v>1</v>
      </c>
      <c r="P1664" t="n">
        <v>2</v>
      </c>
      <c r="Q1664" t="n">
        <v>14</v>
      </c>
      <c r="R1664" s="15" t="n">
        <v>241000</v>
      </c>
      <c r="S1664" s="15" t="n">
        <v>0</v>
      </c>
      <c r="T1664" s="15" t="n">
        <v>241000</v>
      </c>
      <c r="U1664" s="15" t="n">
        <v>280400</v>
      </c>
      <c r="V1664">
        <f>IFERROR(VLOOKUP(D1664,Tablas_Equivalencia!$A$3:$B$8,2,FALSE),"Sin dato")</f>
        <v/>
      </c>
      <c r="W1664">
        <f>IFERROR(VLOOKUP(L1664,Tablas_Equivalencia!$D$3:$E$9,2,FALSE),"Sin dato")</f>
        <v/>
      </c>
      <c r="X1664">
        <f>IF(I1664=1,"Varón","Mujer")</f>
        <v/>
      </c>
      <c r="Y1664">
        <f>IFERROR(VLOOKUP(M1664,Tablas_Equivalencia!$G$3:$H$6,2,FALSE),"Sin dato")</f>
        <v/>
      </c>
      <c r="Z1664">
        <f>IF(J1664&lt;=24,"18-24","25-29")</f>
        <v/>
      </c>
      <c r="AA1664">
        <f>IF(M1664&lt;&gt;1,"",IF(P1664=2,1,0))</f>
        <v/>
      </c>
      <c r="AB1664">
        <f>IF(M1664&lt;&gt;1,"",IF(O1664&gt;=2,1,0))</f>
        <v/>
      </c>
      <c r="AC1664">
        <f>IF(M1664&lt;&gt;1,"",IF(OR(Q1664=999,Q1664=""),"",IF(OR(Q1664&lt;35,Q1664&gt;48),1,0)))</f>
        <v/>
      </c>
      <c r="AD1664">
        <f>IF(COUNT(AA1664:AC1664)&lt;3,"",SUM(AA1664:AC1664))</f>
        <v/>
      </c>
      <c r="AE1664">
        <f>IF(L1664&gt;=4,2,IF(L1664&gt;=2,1,0))</f>
        <v/>
      </c>
      <c r="AF1664">
        <f>IF(L1664&gt;=5,1,0)</f>
        <v/>
      </c>
      <c r="AG1664">
        <f>AE1664+AF1664</f>
        <v/>
      </c>
      <c r="AH1664" s="15">
        <f>IF(M1664&lt;&gt;1,"",IF(OR(R1664=-9,R1664=""),"",R1664))</f>
        <v/>
      </c>
      <c r="AI1664">
        <f>IF(M1664&lt;&gt;1,"",IF(OR(Q1664=999,Q1664=""),"",Q1664))</f>
        <v/>
      </c>
    </row>
    <row r="1665">
      <c r="A1665" t="inlineStr">
        <is>
          <t>TQRMNOP108895</t>
        </is>
      </c>
      <c r="B1665" t="n">
        <v>2025</v>
      </c>
      <c r="C1665" t="n">
        <v>1</v>
      </c>
      <c r="D1665" t="n">
        <v>1</v>
      </c>
      <c r="E1665" t="inlineStr">
        <is>
          <t>S</t>
        </is>
      </c>
      <c r="F1665" t="n">
        <v>32</v>
      </c>
      <c r="G1665" t="n">
        <v>1396</v>
      </c>
      <c r="H1665" t="n">
        <v>2</v>
      </c>
      <c r="I1665" t="n">
        <v>1</v>
      </c>
      <c r="J1665" t="n">
        <v>24</v>
      </c>
      <c r="K1665" t="n">
        <v>2</v>
      </c>
      <c r="L1665" t="n">
        <v>1</v>
      </c>
      <c r="M1665" t="n">
        <v>3</v>
      </c>
      <c r="R1665" s="15" t="n">
        <v>0</v>
      </c>
      <c r="S1665" s="15" t="n">
        <v>0</v>
      </c>
      <c r="T1665" s="15" t="n">
        <v>0</v>
      </c>
      <c r="U1665" s="15" t="n">
        <v>243800</v>
      </c>
      <c r="V1665">
        <f>IFERROR(VLOOKUP(D1665,Tablas_Equivalencia!$A$3:$B$8,2,FALSE),"Sin dato")</f>
        <v/>
      </c>
      <c r="W1665">
        <f>IFERROR(VLOOKUP(L1665,Tablas_Equivalencia!$D$3:$E$9,2,FALSE),"Sin dato")</f>
        <v/>
      </c>
      <c r="X1665">
        <f>IF(I1665=1,"Varón","Mujer")</f>
        <v/>
      </c>
      <c r="Y1665">
        <f>IFERROR(VLOOKUP(M1665,Tablas_Equivalencia!$G$3:$H$6,2,FALSE),"Sin dato")</f>
        <v/>
      </c>
      <c r="Z1665">
        <f>IF(J1665&lt;=24,"18-24","25-29")</f>
        <v/>
      </c>
      <c r="AA1665">
        <f>IF(M1665&lt;&gt;1,"",IF(P1665=2,1,0))</f>
        <v/>
      </c>
      <c r="AB1665">
        <f>IF(M1665&lt;&gt;1,"",IF(O1665&gt;=2,1,0))</f>
        <v/>
      </c>
      <c r="AC1665">
        <f>IF(M1665&lt;&gt;1,"",IF(OR(Q1665=999,Q1665=""),"",IF(OR(Q1665&lt;35,Q1665&gt;48),1,0)))</f>
        <v/>
      </c>
      <c r="AD1665">
        <f>IF(COUNT(AA1665:AC1665)&lt;3,"",SUM(AA1665:AC1665))</f>
        <v/>
      </c>
      <c r="AE1665">
        <f>IF(L1665&gt;=4,2,IF(L1665&gt;=2,1,0))</f>
        <v/>
      </c>
      <c r="AF1665">
        <f>IF(L1665&gt;=5,1,0)</f>
        <v/>
      </c>
      <c r="AG1665">
        <f>AE1665+AF1665</f>
        <v/>
      </c>
      <c r="AH1665" s="15">
        <f>IF(M1665&lt;&gt;1,"",IF(OR(R1665=-9,R1665=""),"",R1665))</f>
        <v/>
      </c>
      <c r="AI1665">
        <f>IF(M1665&lt;&gt;1,"",IF(OR(Q1665=999,Q1665=""),"",Q1665))</f>
        <v/>
      </c>
    </row>
    <row r="1666">
      <c r="A1666" t="inlineStr">
        <is>
          <t>TQRMNOP108898</t>
        </is>
      </c>
      <c r="B1666" t="n">
        <v>2025</v>
      </c>
      <c r="C1666" t="n">
        <v>1</v>
      </c>
      <c r="D1666" t="n">
        <v>42</v>
      </c>
      <c r="E1666" t="inlineStr">
        <is>
          <t>N</t>
        </is>
      </c>
      <c r="F1666" t="n">
        <v>25</v>
      </c>
      <c r="G1666" t="n">
        <v>1398</v>
      </c>
      <c r="H1666" t="n">
        <v>1</v>
      </c>
      <c r="I1666" t="n">
        <v>2</v>
      </c>
      <c r="J1666" t="n">
        <v>19</v>
      </c>
      <c r="K1666" t="n">
        <v>2</v>
      </c>
      <c r="L1666" t="n">
        <v>4</v>
      </c>
      <c r="M1666" t="n">
        <v>1</v>
      </c>
      <c r="N1666" t="n">
        <v>3</v>
      </c>
      <c r="O1666" t="n">
        <v>1</v>
      </c>
      <c r="P1666" t="n">
        <v>1</v>
      </c>
      <c r="Q1666" t="n">
        <v>23</v>
      </c>
      <c r="R1666" s="15" t="n">
        <v>726000</v>
      </c>
      <c r="S1666" s="15" t="n">
        <v>0</v>
      </c>
      <c r="T1666" s="15" t="n">
        <v>726000</v>
      </c>
      <c r="U1666" s="15" t="n">
        <v>103300</v>
      </c>
      <c r="V1666">
        <f>IFERROR(VLOOKUP(D1666,Tablas_Equivalencia!$A$3:$B$8,2,FALSE),"Sin dato")</f>
        <v/>
      </c>
      <c r="W1666">
        <f>IFERROR(VLOOKUP(L1666,Tablas_Equivalencia!$D$3:$E$9,2,FALSE),"Sin dato")</f>
        <v/>
      </c>
      <c r="X1666">
        <f>IF(I1666=1,"Varón","Mujer")</f>
        <v/>
      </c>
      <c r="Y1666">
        <f>IFERROR(VLOOKUP(M1666,Tablas_Equivalencia!$G$3:$H$6,2,FALSE),"Sin dato")</f>
        <v/>
      </c>
      <c r="Z1666">
        <f>IF(J1666&lt;=24,"18-24","25-29")</f>
        <v/>
      </c>
      <c r="AA1666">
        <f>IF(M1666&lt;&gt;1,"",IF(P1666=2,1,0))</f>
        <v/>
      </c>
      <c r="AB1666">
        <f>IF(M1666&lt;&gt;1,"",IF(O1666&gt;=2,1,0))</f>
        <v/>
      </c>
      <c r="AC1666">
        <f>IF(M1666&lt;&gt;1,"",IF(OR(Q1666=999,Q1666=""),"",IF(OR(Q1666&lt;35,Q1666&gt;48),1,0)))</f>
        <v/>
      </c>
      <c r="AD1666">
        <f>IF(COUNT(AA1666:AC1666)&lt;3,"",SUM(AA1666:AC1666))</f>
        <v/>
      </c>
      <c r="AE1666">
        <f>IF(L1666&gt;=4,2,IF(L1666&gt;=2,1,0))</f>
        <v/>
      </c>
      <c r="AF1666">
        <f>IF(L1666&gt;=5,1,0)</f>
        <v/>
      </c>
      <c r="AG1666">
        <f>AE1666+AF1666</f>
        <v/>
      </c>
      <c r="AH1666" s="15">
        <f>IF(M1666&lt;&gt;1,"",IF(OR(R1666=-9,R1666=""),"",R1666))</f>
        <v/>
      </c>
      <c r="AI1666">
        <f>IF(M1666&lt;&gt;1,"",IF(OR(Q1666=999,Q1666=""),"",Q1666))</f>
        <v/>
      </c>
    </row>
    <row r="1667">
      <c r="A1667" t="inlineStr">
        <is>
          <t>TQRMNOP108902</t>
        </is>
      </c>
      <c r="B1667" t="n">
        <v>2025</v>
      </c>
      <c r="C1667" t="n">
        <v>1</v>
      </c>
      <c r="D1667" t="n">
        <v>42</v>
      </c>
      <c r="E1667" t="inlineStr">
        <is>
          <t>N</t>
        </is>
      </c>
      <c r="F1667" t="n">
        <v>27</v>
      </c>
      <c r="G1667" t="n">
        <v>740</v>
      </c>
      <c r="H1667" t="n">
        <v>2</v>
      </c>
      <c r="I1667" t="n">
        <v>2</v>
      </c>
      <c r="J1667" t="n">
        <v>29</v>
      </c>
      <c r="K1667" t="n">
        <v>2</v>
      </c>
      <c r="L1667" t="n">
        <v>4</v>
      </c>
      <c r="M1667" t="n">
        <v>1</v>
      </c>
      <c r="N1667" t="n">
        <v>3</v>
      </c>
      <c r="O1667" t="n">
        <v>1</v>
      </c>
      <c r="P1667" t="n">
        <v>1</v>
      </c>
      <c r="Q1667" t="n">
        <v>28</v>
      </c>
      <c r="R1667" s="15" t="n">
        <v>724000</v>
      </c>
      <c r="S1667" s="15" t="n">
        <v>0</v>
      </c>
      <c r="T1667" s="15" t="n">
        <v>724000</v>
      </c>
      <c r="U1667" s="15" t="n">
        <v>201600</v>
      </c>
      <c r="V1667">
        <f>IFERROR(VLOOKUP(D1667,Tablas_Equivalencia!$A$3:$B$8,2,FALSE),"Sin dato")</f>
        <v/>
      </c>
      <c r="W1667">
        <f>IFERROR(VLOOKUP(L1667,Tablas_Equivalencia!$D$3:$E$9,2,FALSE),"Sin dato")</f>
        <v/>
      </c>
      <c r="X1667">
        <f>IF(I1667=1,"Varón","Mujer")</f>
        <v/>
      </c>
      <c r="Y1667">
        <f>IFERROR(VLOOKUP(M1667,Tablas_Equivalencia!$G$3:$H$6,2,FALSE),"Sin dato")</f>
        <v/>
      </c>
      <c r="Z1667">
        <f>IF(J1667&lt;=24,"18-24","25-29")</f>
        <v/>
      </c>
      <c r="AA1667">
        <f>IF(M1667&lt;&gt;1,"",IF(P1667=2,1,0))</f>
        <v/>
      </c>
      <c r="AB1667">
        <f>IF(M1667&lt;&gt;1,"",IF(O1667&gt;=2,1,0))</f>
        <v/>
      </c>
      <c r="AC1667">
        <f>IF(M1667&lt;&gt;1,"",IF(OR(Q1667=999,Q1667=""),"",IF(OR(Q1667&lt;35,Q1667&gt;48),1,0)))</f>
        <v/>
      </c>
      <c r="AD1667">
        <f>IF(COUNT(AA1667:AC1667)&lt;3,"",SUM(AA1667:AC1667))</f>
        <v/>
      </c>
      <c r="AE1667">
        <f>IF(L1667&gt;=4,2,IF(L1667&gt;=2,1,0))</f>
        <v/>
      </c>
      <c r="AF1667">
        <f>IF(L1667&gt;=5,1,0)</f>
        <v/>
      </c>
      <c r="AG1667">
        <f>AE1667+AF1667</f>
        <v/>
      </c>
      <c r="AH1667" s="15">
        <f>IF(M1667&lt;&gt;1,"",IF(OR(R1667=-9,R1667=""),"",R1667))</f>
        <v/>
      </c>
      <c r="AI1667">
        <f>IF(M1667&lt;&gt;1,"",IF(OR(Q1667=999,Q1667=""),"",Q1667))</f>
        <v/>
      </c>
    </row>
    <row r="1668">
      <c r="A1668" t="inlineStr">
        <is>
          <t>TQRMNOP108904</t>
        </is>
      </c>
      <c r="B1668" t="n">
        <v>2025</v>
      </c>
      <c r="C1668" t="n">
        <v>1</v>
      </c>
      <c r="D1668" t="n">
        <v>1</v>
      </c>
      <c r="E1668" t="inlineStr">
        <is>
          <t>S</t>
        </is>
      </c>
      <c r="F1668" t="n">
        <v>33</v>
      </c>
      <c r="G1668" t="n">
        <v>2313</v>
      </c>
      <c r="H1668" t="n">
        <v>1</v>
      </c>
      <c r="I1668" t="n">
        <v>1</v>
      </c>
      <c r="J1668" t="n">
        <v>22</v>
      </c>
      <c r="K1668" t="n">
        <v>1</v>
      </c>
      <c r="L1668" t="n">
        <v>5</v>
      </c>
      <c r="M1668" t="n">
        <v>1</v>
      </c>
      <c r="N1668" t="n">
        <v>3</v>
      </c>
      <c r="O1668" t="n">
        <v>1</v>
      </c>
      <c r="P1668" t="n">
        <v>2</v>
      </c>
      <c r="Q1668" t="n">
        <v>21</v>
      </c>
      <c r="R1668" s="15" t="n">
        <v>736000</v>
      </c>
      <c r="S1668" s="15" t="n">
        <v>0</v>
      </c>
      <c r="T1668" s="15" t="n">
        <v>736000</v>
      </c>
      <c r="U1668" s="15" t="n">
        <v>196000</v>
      </c>
      <c r="V1668">
        <f>IFERROR(VLOOKUP(D1668,Tablas_Equivalencia!$A$3:$B$8,2,FALSE),"Sin dato")</f>
        <v/>
      </c>
      <c r="W1668">
        <f>IFERROR(VLOOKUP(L1668,Tablas_Equivalencia!$D$3:$E$9,2,FALSE),"Sin dato")</f>
        <v/>
      </c>
      <c r="X1668">
        <f>IF(I1668=1,"Varón","Mujer")</f>
        <v/>
      </c>
      <c r="Y1668">
        <f>IFERROR(VLOOKUP(M1668,Tablas_Equivalencia!$G$3:$H$6,2,FALSE),"Sin dato")</f>
        <v/>
      </c>
      <c r="Z1668">
        <f>IF(J1668&lt;=24,"18-24","25-29")</f>
        <v/>
      </c>
      <c r="AA1668">
        <f>IF(M1668&lt;&gt;1,"",IF(P1668=2,1,0))</f>
        <v/>
      </c>
      <c r="AB1668">
        <f>IF(M1668&lt;&gt;1,"",IF(O1668&gt;=2,1,0))</f>
        <v/>
      </c>
      <c r="AC1668">
        <f>IF(M1668&lt;&gt;1,"",IF(OR(Q1668=999,Q1668=""),"",IF(OR(Q1668&lt;35,Q1668&gt;48),1,0)))</f>
        <v/>
      </c>
      <c r="AD1668">
        <f>IF(COUNT(AA1668:AC1668)&lt;3,"",SUM(AA1668:AC1668))</f>
        <v/>
      </c>
      <c r="AE1668">
        <f>IF(L1668&gt;=4,2,IF(L1668&gt;=2,1,0))</f>
        <v/>
      </c>
      <c r="AF1668">
        <f>IF(L1668&gt;=5,1,0)</f>
        <v/>
      </c>
      <c r="AG1668">
        <f>AE1668+AF1668</f>
        <v/>
      </c>
      <c r="AH1668" s="15">
        <f>IF(M1668&lt;&gt;1,"",IF(OR(R1668=-9,R1668=""),"",R1668))</f>
        <v/>
      </c>
      <c r="AI1668">
        <f>IF(M1668&lt;&gt;1,"",IF(OR(Q1668=999,Q1668=""),"",Q1668))</f>
        <v/>
      </c>
    </row>
    <row r="1669">
      <c r="A1669" t="inlineStr">
        <is>
          <t>TQRMNOP108913</t>
        </is>
      </c>
      <c r="B1669" t="n">
        <v>2025</v>
      </c>
      <c r="C1669" t="n">
        <v>1</v>
      </c>
      <c r="D1669" t="n">
        <v>1</v>
      </c>
      <c r="E1669" t="inlineStr">
        <is>
          <t>S</t>
        </is>
      </c>
      <c r="F1669" t="n">
        <v>33</v>
      </c>
      <c r="G1669" t="n">
        <v>882</v>
      </c>
      <c r="H1669" t="n">
        <v>3</v>
      </c>
      <c r="I1669" t="n">
        <v>1</v>
      </c>
      <c r="J1669" t="n">
        <v>27</v>
      </c>
      <c r="K1669" t="n">
        <v>1</v>
      </c>
      <c r="L1669" t="n">
        <v>3</v>
      </c>
      <c r="M1669" t="n">
        <v>1</v>
      </c>
      <c r="N1669" t="n">
        <v>3</v>
      </c>
      <c r="O1669" t="n">
        <v>1</v>
      </c>
      <c r="P1669" t="n">
        <v>2</v>
      </c>
      <c r="Q1669" t="n">
        <v>39</v>
      </c>
      <c r="R1669" s="15" t="n">
        <v>477000</v>
      </c>
      <c r="S1669" s="15" t="n">
        <v>0</v>
      </c>
      <c r="T1669" s="15" t="n">
        <v>477000</v>
      </c>
      <c r="U1669" s="15" t="n">
        <v>131700</v>
      </c>
      <c r="V1669">
        <f>IFERROR(VLOOKUP(D1669,Tablas_Equivalencia!$A$3:$B$8,2,FALSE),"Sin dato")</f>
        <v/>
      </c>
      <c r="W1669">
        <f>IFERROR(VLOOKUP(L1669,Tablas_Equivalencia!$D$3:$E$9,2,FALSE),"Sin dato")</f>
        <v/>
      </c>
      <c r="X1669">
        <f>IF(I1669=1,"Varón","Mujer")</f>
        <v/>
      </c>
      <c r="Y1669">
        <f>IFERROR(VLOOKUP(M1669,Tablas_Equivalencia!$G$3:$H$6,2,FALSE),"Sin dato")</f>
        <v/>
      </c>
      <c r="Z1669">
        <f>IF(J1669&lt;=24,"18-24","25-29")</f>
        <v/>
      </c>
      <c r="AA1669">
        <f>IF(M1669&lt;&gt;1,"",IF(P1669=2,1,0))</f>
        <v/>
      </c>
      <c r="AB1669">
        <f>IF(M1669&lt;&gt;1,"",IF(O1669&gt;=2,1,0))</f>
        <v/>
      </c>
      <c r="AC1669">
        <f>IF(M1669&lt;&gt;1,"",IF(OR(Q1669=999,Q1669=""),"",IF(OR(Q1669&lt;35,Q1669&gt;48),1,0)))</f>
        <v/>
      </c>
      <c r="AD1669">
        <f>IF(COUNT(AA1669:AC1669)&lt;3,"",SUM(AA1669:AC1669))</f>
        <v/>
      </c>
      <c r="AE1669">
        <f>IF(L1669&gt;=4,2,IF(L1669&gt;=2,1,0))</f>
        <v/>
      </c>
      <c r="AF1669">
        <f>IF(L1669&gt;=5,1,0)</f>
        <v/>
      </c>
      <c r="AG1669">
        <f>AE1669+AF1669</f>
        <v/>
      </c>
      <c r="AH1669" s="15">
        <f>IF(M1669&lt;&gt;1,"",IF(OR(R1669=-9,R1669=""),"",R1669))</f>
        <v/>
      </c>
      <c r="AI1669">
        <f>IF(M1669&lt;&gt;1,"",IF(OR(Q1669=999,Q1669=""),"",Q1669))</f>
        <v/>
      </c>
    </row>
    <row r="1670">
      <c r="A1670" t="inlineStr">
        <is>
          <t>TQRMNOP108916</t>
        </is>
      </c>
      <c r="B1670" t="n">
        <v>2025</v>
      </c>
      <c r="C1670" t="n">
        <v>1</v>
      </c>
      <c r="D1670" t="n">
        <v>40</v>
      </c>
      <c r="E1670" t="inlineStr">
        <is>
          <t>N</t>
        </is>
      </c>
      <c r="F1670" t="n">
        <v>22</v>
      </c>
      <c r="G1670" t="n">
        <v>1354</v>
      </c>
      <c r="H1670" t="n">
        <v>10</v>
      </c>
      <c r="I1670" t="n">
        <v>1</v>
      </c>
      <c r="J1670" t="n">
        <v>18</v>
      </c>
      <c r="K1670" t="n">
        <v>2</v>
      </c>
      <c r="L1670" t="n">
        <v>4</v>
      </c>
      <c r="M1670" t="n">
        <v>1</v>
      </c>
      <c r="N1670" t="n">
        <v>2</v>
      </c>
      <c r="O1670" t="n">
        <v>3</v>
      </c>
      <c r="P1670" t="n">
        <v>2</v>
      </c>
      <c r="Q1670" t="n">
        <v>41</v>
      </c>
      <c r="R1670" s="15" t="n">
        <v>332000</v>
      </c>
      <c r="S1670" s="15" t="n">
        <v>0</v>
      </c>
      <c r="T1670" s="15" t="n">
        <v>332000</v>
      </c>
      <c r="U1670" s="15" t="n">
        <v>137800</v>
      </c>
      <c r="V1670">
        <f>IFERROR(VLOOKUP(D1670,Tablas_Equivalencia!$A$3:$B$8,2,FALSE),"Sin dato")</f>
        <v/>
      </c>
      <c r="W1670">
        <f>IFERROR(VLOOKUP(L1670,Tablas_Equivalencia!$D$3:$E$9,2,FALSE),"Sin dato")</f>
        <v/>
      </c>
      <c r="X1670">
        <f>IF(I1670=1,"Varón","Mujer")</f>
        <v/>
      </c>
      <c r="Y1670">
        <f>IFERROR(VLOOKUP(M1670,Tablas_Equivalencia!$G$3:$H$6,2,FALSE),"Sin dato")</f>
        <v/>
      </c>
      <c r="Z1670">
        <f>IF(J1670&lt;=24,"18-24","25-29")</f>
        <v/>
      </c>
      <c r="AA1670">
        <f>IF(M1670&lt;&gt;1,"",IF(P1670=2,1,0))</f>
        <v/>
      </c>
      <c r="AB1670">
        <f>IF(M1670&lt;&gt;1,"",IF(O1670&gt;=2,1,0))</f>
        <v/>
      </c>
      <c r="AC1670">
        <f>IF(M1670&lt;&gt;1,"",IF(OR(Q1670=999,Q1670=""),"",IF(OR(Q1670&lt;35,Q1670&gt;48),1,0)))</f>
        <v/>
      </c>
      <c r="AD1670">
        <f>IF(COUNT(AA1670:AC1670)&lt;3,"",SUM(AA1670:AC1670))</f>
        <v/>
      </c>
      <c r="AE1670">
        <f>IF(L1670&gt;=4,2,IF(L1670&gt;=2,1,0))</f>
        <v/>
      </c>
      <c r="AF1670">
        <f>IF(L1670&gt;=5,1,0)</f>
        <v/>
      </c>
      <c r="AG1670">
        <f>AE1670+AF1670</f>
        <v/>
      </c>
      <c r="AH1670" s="15">
        <f>IF(M1670&lt;&gt;1,"",IF(OR(R1670=-9,R1670=""),"",R1670))</f>
        <v/>
      </c>
      <c r="AI1670">
        <f>IF(M1670&lt;&gt;1,"",IF(OR(Q1670=999,Q1670=""),"",Q1670))</f>
        <v/>
      </c>
    </row>
    <row r="1671">
      <c r="A1671" t="inlineStr">
        <is>
          <t>TQRMNOP108918</t>
        </is>
      </c>
      <c r="B1671" t="n">
        <v>2025</v>
      </c>
      <c r="C1671" t="n">
        <v>1</v>
      </c>
      <c r="D1671" t="n">
        <v>43</v>
      </c>
      <c r="E1671" t="inlineStr">
        <is>
          <t>N</t>
        </is>
      </c>
      <c r="F1671" t="n">
        <v>38</v>
      </c>
      <c r="G1671" t="n">
        <v>1369</v>
      </c>
      <c r="H1671" t="n">
        <v>2</v>
      </c>
      <c r="I1671" t="n">
        <v>1</v>
      </c>
      <c r="J1671" t="n">
        <v>19</v>
      </c>
      <c r="K1671" t="n">
        <v>2</v>
      </c>
      <c r="L1671" t="n">
        <v>4</v>
      </c>
      <c r="M1671" t="n">
        <v>3</v>
      </c>
      <c r="R1671" s="15" t="n">
        <v>0</v>
      </c>
      <c r="S1671" s="15" t="n">
        <v>0</v>
      </c>
      <c r="T1671" s="15" t="n">
        <v>0</v>
      </c>
      <c r="U1671" s="15" t="n">
        <v>435700</v>
      </c>
      <c r="V1671">
        <f>IFERROR(VLOOKUP(D1671,Tablas_Equivalencia!$A$3:$B$8,2,FALSE),"Sin dato")</f>
        <v/>
      </c>
      <c r="W1671">
        <f>IFERROR(VLOOKUP(L1671,Tablas_Equivalencia!$D$3:$E$9,2,FALSE),"Sin dato")</f>
        <v/>
      </c>
      <c r="X1671">
        <f>IF(I1671=1,"Varón","Mujer")</f>
        <v/>
      </c>
      <c r="Y1671">
        <f>IFERROR(VLOOKUP(M1671,Tablas_Equivalencia!$G$3:$H$6,2,FALSE),"Sin dato")</f>
        <v/>
      </c>
      <c r="Z1671">
        <f>IF(J1671&lt;=24,"18-24","25-29")</f>
        <v/>
      </c>
      <c r="AA1671">
        <f>IF(M1671&lt;&gt;1,"",IF(P1671=2,1,0))</f>
        <v/>
      </c>
      <c r="AB1671">
        <f>IF(M1671&lt;&gt;1,"",IF(O1671&gt;=2,1,0))</f>
        <v/>
      </c>
      <c r="AC1671">
        <f>IF(M1671&lt;&gt;1,"",IF(OR(Q1671=999,Q1671=""),"",IF(OR(Q1671&lt;35,Q1671&gt;48),1,0)))</f>
        <v/>
      </c>
      <c r="AD1671">
        <f>IF(COUNT(AA1671:AC1671)&lt;3,"",SUM(AA1671:AC1671))</f>
        <v/>
      </c>
      <c r="AE1671">
        <f>IF(L1671&gt;=4,2,IF(L1671&gt;=2,1,0))</f>
        <v/>
      </c>
      <c r="AF1671">
        <f>IF(L1671&gt;=5,1,0)</f>
        <v/>
      </c>
      <c r="AG1671">
        <f>AE1671+AF1671</f>
        <v/>
      </c>
      <c r="AH1671" s="15">
        <f>IF(M1671&lt;&gt;1,"",IF(OR(R1671=-9,R1671=""),"",R1671))</f>
        <v/>
      </c>
      <c r="AI1671">
        <f>IF(M1671&lt;&gt;1,"",IF(OR(Q1671=999,Q1671=""),"",Q1671))</f>
        <v/>
      </c>
    </row>
    <row r="1672">
      <c r="A1672" t="inlineStr">
        <is>
          <t>TQRMNOP108923</t>
        </is>
      </c>
      <c r="B1672" t="n">
        <v>2025</v>
      </c>
      <c r="C1672" t="n">
        <v>1</v>
      </c>
      <c r="D1672" t="n">
        <v>1</v>
      </c>
      <c r="E1672" t="inlineStr">
        <is>
          <t>S</t>
        </is>
      </c>
      <c r="F1672" t="n">
        <v>33</v>
      </c>
      <c r="G1672" t="n">
        <v>367</v>
      </c>
      <c r="H1672" t="n">
        <v>3</v>
      </c>
      <c r="I1672" t="n">
        <v>1</v>
      </c>
      <c r="J1672" t="n">
        <v>20</v>
      </c>
      <c r="K1672" t="n">
        <v>2</v>
      </c>
      <c r="L1672" t="n">
        <v>4</v>
      </c>
      <c r="M1672" t="n">
        <v>1</v>
      </c>
      <c r="N1672" t="n">
        <v>3</v>
      </c>
      <c r="O1672" t="n">
        <v>1</v>
      </c>
      <c r="P1672" t="n">
        <v>1</v>
      </c>
      <c r="Q1672" t="n">
        <v>999</v>
      </c>
      <c r="R1672" s="15" t="n">
        <v>459000</v>
      </c>
      <c r="S1672" s="15" t="n">
        <v>0</v>
      </c>
      <c r="T1672" s="15" t="n">
        <v>459000</v>
      </c>
      <c r="U1672" s="15" t="n">
        <v>110400</v>
      </c>
      <c r="V1672">
        <f>IFERROR(VLOOKUP(D1672,Tablas_Equivalencia!$A$3:$B$8,2,FALSE),"Sin dato")</f>
        <v/>
      </c>
      <c r="W1672">
        <f>IFERROR(VLOOKUP(L1672,Tablas_Equivalencia!$D$3:$E$9,2,FALSE),"Sin dato")</f>
        <v/>
      </c>
      <c r="X1672">
        <f>IF(I1672=1,"Varón","Mujer")</f>
        <v/>
      </c>
      <c r="Y1672">
        <f>IFERROR(VLOOKUP(M1672,Tablas_Equivalencia!$G$3:$H$6,2,FALSE),"Sin dato")</f>
        <v/>
      </c>
      <c r="Z1672">
        <f>IF(J1672&lt;=24,"18-24","25-29")</f>
        <v/>
      </c>
      <c r="AA1672">
        <f>IF(M1672&lt;&gt;1,"",IF(P1672=2,1,0))</f>
        <v/>
      </c>
      <c r="AB1672">
        <f>IF(M1672&lt;&gt;1,"",IF(O1672&gt;=2,1,0))</f>
        <v/>
      </c>
      <c r="AC1672">
        <f>IF(M1672&lt;&gt;1,"",IF(OR(Q1672=999,Q1672=""),"",IF(OR(Q1672&lt;35,Q1672&gt;48),1,0)))</f>
        <v/>
      </c>
      <c r="AD1672">
        <f>IF(COUNT(AA1672:AC1672)&lt;3,"",SUM(AA1672:AC1672))</f>
        <v/>
      </c>
      <c r="AE1672">
        <f>IF(L1672&gt;=4,2,IF(L1672&gt;=2,1,0))</f>
        <v/>
      </c>
      <c r="AF1672">
        <f>IF(L1672&gt;=5,1,0)</f>
        <v/>
      </c>
      <c r="AG1672">
        <f>AE1672+AF1672</f>
        <v/>
      </c>
      <c r="AH1672" s="15">
        <f>IF(M1672&lt;&gt;1,"",IF(OR(R1672=-9,R1672=""),"",R1672))</f>
        <v/>
      </c>
      <c r="AI1672">
        <f>IF(M1672&lt;&gt;1,"",IF(OR(Q1672=999,Q1672=""),"",Q1672))</f>
        <v/>
      </c>
    </row>
    <row r="1673">
      <c r="A1673" t="inlineStr">
        <is>
          <t>TQRMNOP108927</t>
        </is>
      </c>
      <c r="B1673" t="n">
        <v>2025</v>
      </c>
      <c r="C1673" t="n">
        <v>1</v>
      </c>
      <c r="D1673" t="n">
        <v>41</v>
      </c>
      <c r="E1673" t="inlineStr">
        <is>
          <t>N</t>
        </is>
      </c>
      <c r="F1673" t="n">
        <v>12</v>
      </c>
      <c r="G1673" t="n">
        <v>605</v>
      </c>
      <c r="H1673" t="n">
        <v>3</v>
      </c>
      <c r="I1673" t="n">
        <v>1</v>
      </c>
      <c r="J1673" t="n">
        <v>27</v>
      </c>
      <c r="K1673" t="n">
        <v>1</v>
      </c>
      <c r="L1673" t="n">
        <v>4</v>
      </c>
      <c r="M1673" t="n">
        <v>1</v>
      </c>
      <c r="N1673" t="n">
        <v>2</v>
      </c>
      <c r="O1673" t="n">
        <v>3</v>
      </c>
      <c r="P1673" t="n">
        <v>2</v>
      </c>
      <c r="Q1673" t="n">
        <v>11</v>
      </c>
      <c r="R1673" s="15" t="n">
        <v>213000</v>
      </c>
      <c r="S1673" s="15" t="n">
        <v>0</v>
      </c>
      <c r="T1673" s="15" t="n">
        <v>213000</v>
      </c>
      <c r="U1673" s="15" t="n">
        <v>203400</v>
      </c>
      <c r="V1673">
        <f>IFERROR(VLOOKUP(D1673,Tablas_Equivalencia!$A$3:$B$8,2,FALSE),"Sin dato")</f>
        <v/>
      </c>
      <c r="W1673">
        <f>IFERROR(VLOOKUP(L1673,Tablas_Equivalencia!$D$3:$E$9,2,FALSE),"Sin dato")</f>
        <v/>
      </c>
      <c r="X1673">
        <f>IF(I1673=1,"Varón","Mujer")</f>
        <v/>
      </c>
      <c r="Y1673">
        <f>IFERROR(VLOOKUP(M1673,Tablas_Equivalencia!$G$3:$H$6,2,FALSE),"Sin dato")</f>
        <v/>
      </c>
      <c r="Z1673">
        <f>IF(J1673&lt;=24,"18-24","25-29")</f>
        <v/>
      </c>
      <c r="AA1673">
        <f>IF(M1673&lt;&gt;1,"",IF(P1673=2,1,0))</f>
        <v/>
      </c>
      <c r="AB1673">
        <f>IF(M1673&lt;&gt;1,"",IF(O1673&gt;=2,1,0))</f>
        <v/>
      </c>
      <c r="AC1673">
        <f>IF(M1673&lt;&gt;1,"",IF(OR(Q1673=999,Q1673=""),"",IF(OR(Q1673&lt;35,Q1673&gt;48),1,0)))</f>
        <v/>
      </c>
      <c r="AD1673">
        <f>IF(COUNT(AA1673:AC1673)&lt;3,"",SUM(AA1673:AC1673))</f>
        <v/>
      </c>
      <c r="AE1673">
        <f>IF(L1673&gt;=4,2,IF(L1673&gt;=2,1,0))</f>
        <v/>
      </c>
      <c r="AF1673">
        <f>IF(L1673&gt;=5,1,0)</f>
        <v/>
      </c>
      <c r="AG1673">
        <f>AE1673+AF1673</f>
        <v/>
      </c>
      <c r="AH1673" s="15">
        <f>IF(M1673&lt;&gt;1,"",IF(OR(R1673=-9,R1673=""),"",R1673))</f>
        <v/>
      </c>
      <c r="AI1673">
        <f>IF(M1673&lt;&gt;1,"",IF(OR(Q1673=999,Q1673=""),"",Q1673))</f>
        <v/>
      </c>
    </row>
    <row r="1674">
      <c r="A1674" t="inlineStr">
        <is>
          <t>TQRMNOP108928</t>
        </is>
      </c>
      <c r="B1674" t="n">
        <v>2025</v>
      </c>
      <c r="C1674" t="n">
        <v>1</v>
      </c>
      <c r="D1674" t="n">
        <v>40</v>
      </c>
      <c r="E1674" t="inlineStr">
        <is>
          <t>N</t>
        </is>
      </c>
      <c r="F1674" t="n">
        <v>22</v>
      </c>
      <c r="G1674" t="n">
        <v>2216</v>
      </c>
      <c r="H1674" t="n">
        <v>3</v>
      </c>
      <c r="I1674" t="n">
        <v>2</v>
      </c>
      <c r="J1674" t="n">
        <v>23</v>
      </c>
      <c r="K1674" t="n">
        <v>2</v>
      </c>
      <c r="L1674" t="n">
        <v>2</v>
      </c>
      <c r="M1674" t="n">
        <v>1</v>
      </c>
      <c r="N1674" t="n">
        <v>3</v>
      </c>
      <c r="O1674" t="n">
        <v>1</v>
      </c>
      <c r="P1674" t="n">
        <v>2</v>
      </c>
      <c r="Q1674" t="n">
        <v>30</v>
      </c>
      <c r="R1674" s="15" t="n">
        <v>259000</v>
      </c>
      <c r="S1674" s="15" t="n">
        <v>0</v>
      </c>
      <c r="T1674" s="15" t="n">
        <v>259000</v>
      </c>
      <c r="U1674" s="15" t="n">
        <v>72500</v>
      </c>
      <c r="V1674">
        <f>IFERROR(VLOOKUP(D1674,Tablas_Equivalencia!$A$3:$B$8,2,FALSE),"Sin dato")</f>
        <v/>
      </c>
      <c r="W1674">
        <f>IFERROR(VLOOKUP(L1674,Tablas_Equivalencia!$D$3:$E$9,2,FALSE),"Sin dato")</f>
        <v/>
      </c>
      <c r="X1674">
        <f>IF(I1674=1,"Varón","Mujer")</f>
        <v/>
      </c>
      <c r="Y1674">
        <f>IFERROR(VLOOKUP(M1674,Tablas_Equivalencia!$G$3:$H$6,2,FALSE),"Sin dato")</f>
        <v/>
      </c>
      <c r="Z1674">
        <f>IF(J1674&lt;=24,"18-24","25-29")</f>
        <v/>
      </c>
      <c r="AA1674">
        <f>IF(M1674&lt;&gt;1,"",IF(P1674=2,1,0))</f>
        <v/>
      </c>
      <c r="AB1674">
        <f>IF(M1674&lt;&gt;1,"",IF(O1674&gt;=2,1,0))</f>
        <v/>
      </c>
      <c r="AC1674">
        <f>IF(M1674&lt;&gt;1,"",IF(OR(Q1674=999,Q1674=""),"",IF(OR(Q1674&lt;35,Q1674&gt;48),1,0)))</f>
        <v/>
      </c>
      <c r="AD1674">
        <f>IF(COUNT(AA1674:AC1674)&lt;3,"",SUM(AA1674:AC1674))</f>
        <v/>
      </c>
      <c r="AE1674">
        <f>IF(L1674&gt;=4,2,IF(L1674&gt;=2,1,0))</f>
        <v/>
      </c>
      <c r="AF1674">
        <f>IF(L1674&gt;=5,1,0)</f>
        <v/>
      </c>
      <c r="AG1674">
        <f>AE1674+AF1674</f>
        <v/>
      </c>
      <c r="AH1674" s="15">
        <f>IF(M1674&lt;&gt;1,"",IF(OR(R1674=-9,R1674=""),"",R1674))</f>
        <v/>
      </c>
      <c r="AI1674">
        <f>IF(M1674&lt;&gt;1,"",IF(OR(Q1674=999,Q1674=""),"",Q1674))</f>
        <v/>
      </c>
    </row>
    <row r="1675">
      <c r="A1675" t="inlineStr">
        <is>
          <t>TQRMNOP108961</t>
        </is>
      </c>
      <c r="B1675" t="n">
        <v>2025</v>
      </c>
      <c r="C1675" t="n">
        <v>1</v>
      </c>
      <c r="D1675" t="n">
        <v>44</v>
      </c>
      <c r="E1675" t="inlineStr">
        <is>
          <t>N</t>
        </is>
      </c>
      <c r="F1675" t="n">
        <v>14</v>
      </c>
      <c r="G1675" t="n">
        <v>855</v>
      </c>
      <c r="H1675" t="n">
        <v>3</v>
      </c>
      <c r="I1675" t="n">
        <v>2</v>
      </c>
      <c r="J1675" t="n">
        <v>22</v>
      </c>
      <c r="K1675" t="n">
        <v>1</v>
      </c>
      <c r="L1675" t="n">
        <v>5</v>
      </c>
      <c r="M1675" t="n">
        <v>3</v>
      </c>
      <c r="R1675" s="15" t="n">
        <v>0</v>
      </c>
      <c r="S1675" s="15" t="n">
        <v>0</v>
      </c>
      <c r="T1675" s="15" t="n">
        <v>0</v>
      </c>
      <c r="U1675" s="15" t="n">
        <v>106900</v>
      </c>
      <c r="V1675">
        <f>IFERROR(VLOOKUP(D1675,Tablas_Equivalencia!$A$3:$B$8,2,FALSE),"Sin dato")</f>
        <v/>
      </c>
      <c r="W1675">
        <f>IFERROR(VLOOKUP(L1675,Tablas_Equivalencia!$D$3:$E$9,2,FALSE),"Sin dato")</f>
        <v/>
      </c>
      <c r="X1675">
        <f>IF(I1675=1,"Varón","Mujer")</f>
        <v/>
      </c>
      <c r="Y1675">
        <f>IFERROR(VLOOKUP(M1675,Tablas_Equivalencia!$G$3:$H$6,2,FALSE),"Sin dato")</f>
        <v/>
      </c>
      <c r="Z1675">
        <f>IF(J1675&lt;=24,"18-24","25-29")</f>
        <v/>
      </c>
      <c r="AA1675">
        <f>IF(M1675&lt;&gt;1,"",IF(P1675=2,1,0))</f>
        <v/>
      </c>
      <c r="AB1675">
        <f>IF(M1675&lt;&gt;1,"",IF(O1675&gt;=2,1,0))</f>
        <v/>
      </c>
      <c r="AC1675">
        <f>IF(M1675&lt;&gt;1,"",IF(OR(Q1675=999,Q1675=""),"",IF(OR(Q1675&lt;35,Q1675&gt;48),1,0)))</f>
        <v/>
      </c>
      <c r="AD1675">
        <f>IF(COUNT(AA1675:AC1675)&lt;3,"",SUM(AA1675:AC1675))</f>
        <v/>
      </c>
      <c r="AE1675">
        <f>IF(L1675&gt;=4,2,IF(L1675&gt;=2,1,0))</f>
        <v/>
      </c>
      <c r="AF1675">
        <f>IF(L1675&gt;=5,1,0)</f>
        <v/>
      </c>
      <c r="AG1675">
        <f>AE1675+AF1675</f>
        <v/>
      </c>
      <c r="AH1675" s="15">
        <f>IF(M1675&lt;&gt;1,"",IF(OR(R1675=-9,R1675=""),"",R1675))</f>
        <v/>
      </c>
      <c r="AI1675">
        <f>IF(M1675&lt;&gt;1,"",IF(OR(Q1675=999,Q1675=""),"",Q1675))</f>
        <v/>
      </c>
    </row>
    <row r="1676">
      <c r="A1676" t="inlineStr">
        <is>
          <t>TQRMNOP108963</t>
        </is>
      </c>
      <c r="B1676" t="n">
        <v>2025</v>
      </c>
      <c r="C1676" t="n">
        <v>1</v>
      </c>
      <c r="D1676" t="n">
        <v>43</v>
      </c>
      <c r="E1676" t="inlineStr">
        <is>
          <t>N</t>
        </is>
      </c>
      <c r="F1676" t="n">
        <v>38</v>
      </c>
      <c r="G1676" t="n">
        <v>1356</v>
      </c>
      <c r="H1676" t="n">
        <v>1</v>
      </c>
      <c r="I1676" t="n">
        <v>1</v>
      </c>
      <c r="J1676" t="n">
        <v>28</v>
      </c>
      <c r="K1676" t="n">
        <v>2</v>
      </c>
      <c r="L1676" t="n">
        <v>4</v>
      </c>
      <c r="M1676" t="n">
        <v>1</v>
      </c>
      <c r="N1676" t="n">
        <v>3</v>
      </c>
      <c r="O1676" t="n">
        <v>1</v>
      </c>
      <c r="P1676" t="n">
        <v>1</v>
      </c>
      <c r="Q1676" t="n">
        <v>48</v>
      </c>
      <c r="R1676" s="15" t="n">
        <v>-9</v>
      </c>
      <c r="S1676" s="15" t="n">
        <v>47000</v>
      </c>
      <c r="T1676" s="15" t="n">
        <v>46991</v>
      </c>
      <c r="U1676" s="15" t="n">
        <v>90200</v>
      </c>
      <c r="V1676">
        <f>IFERROR(VLOOKUP(D1676,Tablas_Equivalencia!$A$3:$B$8,2,FALSE),"Sin dato")</f>
        <v/>
      </c>
      <c r="W1676">
        <f>IFERROR(VLOOKUP(L1676,Tablas_Equivalencia!$D$3:$E$9,2,FALSE),"Sin dato")</f>
        <v/>
      </c>
      <c r="X1676">
        <f>IF(I1676=1,"Varón","Mujer")</f>
        <v/>
      </c>
      <c r="Y1676">
        <f>IFERROR(VLOOKUP(M1676,Tablas_Equivalencia!$G$3:$H$6,2,FALSE),"Sin dato")</f>
        <v/>
      </c>
      <c r="Z1676">
        <f>IF(J1676&lt;=24,"18-24","25-29")</f>
        <v/>
      </c>
      <c r="AA1676">
        <f>IF(M1676&lt;&gt;1,"",IF(P1676=2,1,0))</f>
        <v/>
      </c>
      <c r="AB1676">
        <f>IF(M1676&lt;&gt;1,"",IF(O1676&gt;=2,1,0))</f>
        <v/>
      </c>
      <c r="AC1676">
        <f>IF(M1676&lt;&gt;1,"",IF(OR(Q1676=999,Q1676=""),"",IF(OR(Q1676&lt;35,Q1676&gt;48),1,0)))</f>
        <v/>
      </c>
      <c r="AD1676">
        <f>IF(COUNT(AA1676:AC1676)&lt;3,"",SUM(AA1676:AC1676))</f>
        <v/>
      </c>
      <c r="AE1676">
        <f>IF(L1676&gt;=4,2,IF(L1676&gt;=2,1,0))</f>
        <v/>
      </c>
      <c r="AF1676">
        <f>IF(L1676&gt;=5,1,0)</f>
        <v/>
      </c>
      <c r="AG1676">
        <f>AE1676+AF1676</f>
        <v/>
      </c>
      <c r="AH1676" s="15">
        <f>IF(M1676&lt;&gt;1,"",IF(OR(R1676=-9,R1676=""),"",R1676))</f>
        <v/>
      </c>
      <c r="AI1676">
        <f>IF(M1676&lt;&gt;1,"",IF(OR(Q1676=999,Q1676=""),"",Q1676))</f>
        <v/>
      </c>
    </row>
    <row r="1677">
      <c r="A1677" t="inlineStr">
        <is>
          <t>TQRMNOP108967</t>
        </is>
      </c>
      <c r="B1677" t="n">
        <v>2025</v>
      </c>
      <c r="C1677" t="n">
        <v>1</v>
      </c>
      <c r="D1677" t="n">
        <v>43</v>
      </c>
      <c r="E1677" t="inlineStr">
        <is>
          <t>N</t>
        </is>
      </c>
      <c r="F1677" t="n">
        <v>34</v>
      </c>
      <c r="G1677" t="n">
        <v>963</v>
      </c>
      <c r="H1677" t="n">
        <v>3</v>
      </c>
      <c r="I1677" t="n">
        <v>2</v>
      </c>
      <c r="J1677" t="n">
        <v>24</v>
      </c>
      <c r="K1677" t="n">
        <v>2</v>
      </c>
      <c r="L1677" t="n">
        <v>4</v>
      </c>
      <c r="M1677" t="n">
        <v>3</v>
      </c>
      <c r="R1677" s="15" t="n">
        <v>0</v>
      </c>
      <c r="S1677" s="15" t="n">
        <v>0</v>
      </c>
      <c r="T1677" s="15" t="n">
        <v>0</v>
      </c>
      <c r="U1677" s="15" t="n">
        <v>107500</v>
      </c>
      <c r="V1677">
        <f>IFERROR(VLOOKUP(D1677,Tablas_Equivalencia!$A$3:$B$8,2,FALSE),"Sin dato")</f>
        <v/>
      </c>
      <c r="W1677">
        <f>IFERROR(VLOOKUP(L1677,Tablas_Equivalencia!$D$3:$E$9,2,FALSE),"Sin dato")</f>
        <v/>
      </c>
      <c r="X1677">
        <f>IF(I1677=1,"Varón","Mujer")</f>
        <v/>
      </c>
      <c r="Y1677">
        <f>IFERROR(VLOOKUP(M1677,Tablas_Equivalencia!$G$3:$H$6,2,FALSE),"Sin dato")</f>
        <v/>
      </c>
      <c r="Z1677">
        <f>IF(J1677&lt;=24,"18-24","25-29")</f>
        <v/>
      </c>
      <c r="AA1677">
        <f>IF(M1677&lt;&gt;1,"",IF(P1677=2,1,0))</f>
        <v/>
      </c>
      <c r="AB1677">
        <f>IF(M1677&lt;&gt;1,"",IF(O1677&gt;=2,1,0))</f>
        <v/>
      </c>
      <c r="AC1677">
        <f>IF(M1677&lt;&gt;1,"",IF(OR(Q1677=999,Q1677=""),"",IF(OR(Q1677&lt;35,Q1677&gt;48),1,0)))</f>
        <v/>
      </c>
      <c r="AD1677">
        <f>IF(COUNT(AA1677:AC1677)&lt;3,"",SUM(AA1677:AC1677))</f>
        <v/>
      </c>
      <c r="AE1677">
        <f>IF(L1677&gt;=4,2,IF(L1677&gt;=2,1,0))</f>
        <v/>
      </c>
      <c r="AF1677">
        <f>IF(L1677&gt;=5,1,0)</f>
        <v/>
      </c>
      <c r="AG1677">
        <f>AE1677+AF1677</f>
        <v/>
      </c>
      <c r="AH1677" s="15">
        <f>IF(M1677&lt;&gt;1,"",IF(OR(R1677=-9,R1677=""),"",R1677))</f>
        <v/>
      </c>
      <c r="AI1677">
        <f>IF(M1677&lt;&gt;1,"",IF(OR(Q1677=999,Q1677=""),"",Q1677))</f>
        <v/>
      </c>
    </row>
    <row r="1678">
      <c r="A1678" t="inlineStr">
        <is>
          <t>TQRMNOP108969</t>
        </is>
      </c>
      <c r="B1678" t="n">
        <v>2025</v>
      </c>
      <c r="C1678" t="n">
        <v>1</v>
      </c>
      <c r="D1678" t="n">
        <v>42</v>
      </c>
      <c r="E1678" t="inlineStr">
        <is>
          <t>N</t>
        </is>
      </c>
      <c r="F1678" t="n">
        <v>27</v>
      </c>
      <c r="G1678" t="n">
        <v>862</v>
      </c>
      <c r="H1678" t="n">
        <v>3</v>
      </c>
      <c r="I1678" t="n">
        <v>1</v>
      </c>
      <c r="J1678" t="n">
        <v>26</v>
      </c>
      <c r="K1678" t="n">
        <v>2</v>
      </c>
      <c r="L1678" t="n">
        <v>5</v>
      </c>
      <c r="M1678" t="n">
        <v>1</v>
      </c>
      <c r="N1678" t="n">
        <v>3</v>
      </c>
      <c r="O1678" t="n">
        <v>1</v>
      </c>
      <c r="P1678" t="n">
        <v>1</v>
      </c>
      <c r="Q1678" t="n">
        <v>15</v>
      </c>
      <c r="R1678" s="15" t="n">
        <v>445000</v>
      </c>
      <c r="S1678" s="15" t="n">
        <v>0</v>
      </c>
      <c r="T1678" s="15" t="n">
        <v>445000</v>
      </c>
      <c r="U1678" s="15" t="n">
        <v>236900</v>
      </c>
      <c r="V1678">
        <f>IFERROR(VLOOKUP(D1678,Tablas_Equivalencia!$A$3:$B$8,2,FALSE),"Sin dato")</f>
        <v/>
      </c>
      <c r="W1678">
        <f>IFERROR(VLOOKUP(L1678,Tablas_Equivalencia!$D$3:$E$9,2,FALSE),"Sin dato")</f>
        <v/>
      </c>
      <c r="X1678">
        <f>IF(I1678=1,"Varón","Mujer")</f>
        <v/>
      </c>
      <c r="Y1678">
        <f>IFERROR(VLOOKUP(M1678,Tablas_Equivalencia!$G$3:$H$6,2,FALSE),"Sin dato")</f>
        <v/>
      </c>
      <c r="Z1678">
        <f>IF(J1678&lt;=24,"18-24","25-29")</f>
        <v/>
      </c>
      <c r="AA1678">
        <f>IF(M1678&lt;&gt;1,"",IF(P1678=2,1,0))</f>
        <v/>
      </c>
      <c r="AB1678">
        <f>IF(M1678&lt;&gt;1,"",IF(O1678&gt;=2,1,0))</f>
        <v/>
      </c>
      <c r="AC1678">
        <f>IF(M1678&lt;&gt;1,"",IF(OR(Q1678=999,Q1678=""),"",IF(OR(Q1678&lt;35,Q1678&gt;48),1,0)))</f>
        <v/>
      </c>
      <c r="AD1678">
        <f>IF(COUNT(AA1678:AC1678)&lt;3,"",SUM(AA1678:AC1678))</f>
        <v/>
      </c>
      <c r="AE1678">
        <f>IF(L1678&gt;=4,2,IF(L1678&gt;=2,1,0))</f>
        <v/>
      </c>
      <c r="AF1678">
        <f>IF(L1678&gt;=5,1,0)</f>
        <v/>
      </c>
      <c r="AG1678">
        <f>AE1678+AF1678</f>
        <v/>
      </c>
      <c r="AH1678" s="15">
        <f>IF(M1678&lt;&gt;1,"",IF(OR(R1678=-9,R1678=""),"",R1678))</f>
        <v/>
      </c>
      <c r="AI1678">
        <f>IF(M1678&lt;&gt;1,"",IF(OR(Q1678=999,Q1678=""),"",Q1678))</f>
        <v/>
      </c>
    </row>
    <row r="1679">
      <c r="A1679" t="inlineStr">
        <is>
          <t>TQRMNOP108970</t>
        </is>
      </c>
      <c r="B1679" t="n">
        <v>2025</v>
      </c>
      <c r="C1679" t="n">
        <v>1</v>
      </c>
      <c r="D1679" t="n">
        <v>43</v>
      </c>
      <c r="E1679" t="inlineStr">
        <is>
          <t>N</t>
        </is>
      </c>
      <c r="F1679" t="n">
        <v>38</v>
      </c>
      <c r="G1679" t="n">
        <v>1587</v>
      </c>
      <c r="H1679" t="n">
        <v>1</v>
      </c>
      <c r="I1679" t="n">
        <v>2</v>
      </c>
      <c r="J1679" t="n">
        <v>18</v>
      </c>
      <c r="K1679" t="n">
        <v>2</v>
      </c>
      <c r="L1679" t="n">
        <v>4</v>
      </c>
      <c r="M1679" t="n">
        <v>2</v>
      </c>
      <c r="R1679" s="15" t="n">
        <v>0</v>
      </c>
      <c r="S1679" s="15" t="n">
        <v>38000</v>
      </c>
      <c r="T1679" s="15" t="n">
        <v>38000</v>
      </c>
      <c r="U1679" s="15" t="n">
        <v>174000</v>
      </c>
      <c r="V1679">
        <f>IFERROR(VLOOKUP(D1679,Tablas_Equivalencia!$A$3:$B$8,2,FALSE),"Sin dato")</f>
        <v/>
      </c>
      <c r="W1679">
        <f>IFERROR(VLOOKUP(L1679,Tablas_Equivalencia!$D$3:$E$9,2,FALSE),"Sin dato")</f>
        <v/>
      </c>
      <c r="X1679">
        <f>IF(I1679=1,"Varón","Mujer")</f>
        <v/>
      </c>
      <c r="Y1679">
        <f>IFERROR(VLOOKUP(M1679,Tablas_Equivalencia!$G$3:$H$6,2,FALSE),"Sin dato")</f>
        <v/>
      </c>
      <c r="Z1679">
        <f>IF(J1679&lt;=24,"18-24","25-29")</f>
        <v/>
      </c>
      <c r="AA1679">
        <f>IF(M1679&lt;&gt;1,"",IF(P1679=2,1,0))</f>
        <v/>
      </c>
      <c r="AB1679">
        <f>IF(M1679&lt;&gt;1,"",IF(O1679&gt;=2,1,0))</f>
        <v/>
      </c>
      <c r="AC1679">
        <f>IF(M1679&lt;&gt;1,"",IF(OR(Q1679=999,Q1679=""),"",IF(OR(Q1679&lt;35,Q1679&gt;48),1,0)))</f>
        <v/>
      </c>
      <c r="AD1679">
        <f>IF(COUNT(AA1679:AC1679)&lt;3,"",SUM(AA1679:AC1679))</f>
        <v/>
      </c>
      <c r="AE1679">
        <f>IF(L1679&gt;=4,2,IF(L1679&gt;=2,1,0))</f>
        <v/>
      </c>
      <c r="AF1679">
        <f>IF(L1679&gt;=5,1,0)</f>
        <v/>
      </c>
      <c r="AG1679">
        <f>AE1679+AF1679</f>
        <v/>
      </c>
      <c r="AH1679" s="15">
        <f>IF(M1679&lt;&gt;1,"",IF(OR(R1679=-9,R1679=""),"",R1679))</f>
        <v/>
      </c>
      <c r="AI1679">
        <f>IF(M1679&lt;&gt;1,"",IF(OR(Q1679=999,Q1679=""),"",Q1679))</f>
        <v/>
      </c>
    </row>
    <row r="1680">
      <c r="A1680" t="inlineStr">
        <is>
          <t>TQRMNOP108972</t>
        </is>
      </c>
      <c r="B1680" t="n">
        <v>2025</v>
      </c>
      <c r="C1680" t="n">
        <v>1</v>
      </c>
      <c r="D1680" t="n">
        <v>1</v>
      </c>
      <c r="E1680" t="inlineStr">
        <is>
          <t>S</t>
        </is>
      </c>
      <c r="F1680" t="n">
        <v>32</v>
      </c>
      <c r="G1680" t="n">
        <v>874</v>
      </c>
      <c r="H1680" t="n">
        <v>3</v>
      </c>
      <c r="I1680" t="n">
        <v>1</v>
      </c>
      <c r="J1680" t="n">
        <v>19</v>
      </c>
      <c r="K1680" t="n">
        <v>1</v>
      </c>
      <c r="L1680" t="n">
        <v>5</v>
      </c>
      <c r="M1680" t="n">
        <v>3</v>
      </c>
      <c r="R1680" s="15" t="n">
        <v>0</v>
      </c>
      <c r="S1680" s="15" t="n">
        <v>0</v>
      </c>
      <c r="T1680" s="15" t="n">
        <v>0</v>
      </c>
      <c r="U1680" s="15" t="n">
        <v>249800</v>
      </c>
      <c r="V1680">
        <f>IFERROR(VLOOKUP(D1680,Tablas_Equivalencia!$A$3:$B$8,2,FALSE),"Sin dato")</f>
        <v/>
      </c>
      <c r="W1680">
        <f>IFERROR(VLOOKUP(L1680,Tablas_Equivalencia!$D$3:$E$9,2,FALSE),"Sin dato")</f>
        <v/>
      </c>
      <c r="X1680">
        <f>IF(I1680=1,"Varón","Mujer")</f>
        <v/>
      </c>
      <c r="Y1680">
        <f>IFERROR(VLOOKUP(M1680,Tablas_Equivalencia!$G$3:$H$6,2,FALSE),"Sin dato")</f>
        <v/>
      </c>
      <c r="Z1680">
        <f>IF(J1680&lt;=24,"18-24","25-29")</f>
        <v/>
      </c>
      <c r="AA1680">
        <f>IF(M1680&lt;&gt;1,"",IF(P1680=2,1,0))</f>
        <v/>
      </c>
      <c r="AB1680">
        <f>IF(M1680&lt;&gt;1,"",IF(O1680&gt;=2,1,0))</f>
        <v/>
      </c>
      <c r="AC1680">
        <f>IF(M1680&lt;&gt;1,"",IF(OR(Q1680=999,Q1680=""),"",IF(OR(Q1680&lt;35,Q1680&gt;48),1,0)))</f>
        <v/>
      </c>
      <c r="AD1680">
        <f>IF(COUNT(AA1680:AC1680)&lt;3,"",SUM(AA1680:AC1680))</f>
        <v/>
      </c>
      <c r="AE1680">
        <f>IF(L1680&gt;=4,2,IF(L1680&gt;=2,1,0))</f>
        <v/>
      </c>
      <c r="AF1680">
        <f>IF(L1680&gt;=5,1,0)</f>
        <v/>
      </c>
      <c r="AG1680">
        <f>AE1680+AF1680</f>
        <v/>
      </c>
      <c r="AH1680" s="15">
        <f>IF(M1680&lt;&gt;1,"",IF(OR(R1680=-9,R1680=""),"",R1680))</f>
        <v/>
      </c>
      <c r="AI1680">
        <f>IF(M1680&lt;&gt;1,"",IF(OR(Q1680=999,Q1680=""),"",Q1680))</f>
        <v/>
      </c>
    </row>
    <row r="1681">
      <c r="A1681" t="inlineStr">
        <is>
          <t>TQRMNOP108973</t>
        </is>
      </c>
      <c r="B1681" t="n">
        <v>2025</v>
      </c>
      <c r="C1681" t="n">
        <v>1</v>
      </c>
      <c r="D1681" t="n">
        <v>43</v>
      </c>
      <c r="E1681" t="inlineStr">
        <is>
          <t>S</t>
        </is>
      </c>
      <c r="F1681" t="n">
        <v>20</v>
      </c>
      <c r="G1681" t="n">
        <v>1861</v>
      </c>
      <c r="H1681" t="n">
        <v>3</v>
      </c>
      <c r="I1681" t="n">
        <v>2</v>
      </c>
      <c r="J1681" t="n">
        <v>26</v>
      </c>
      <c r="K1681" t="n">
        <v>2</v>
      </c>
      <c r="L1681" t="n">
        <v>4</v>
      </c>
      <c r="M1681" t="n">
        <v>1</v>
      </c>
      <c r="N1681" t="n">
        <v>3</v>
      </c>
      <c r="O1681" t="n">
        <v>2</v>
      </c>
      <c r="P1681" t="n">
        <v>2</v>
      </c>
      <c r="Q1681" t="n">
        <v>25</v>
      </c>
      <c r="R1681" s="15" t="n">
        <v>464000</v>
      </c>
      <c r="S1681" s="15" t="n">
        <v>68000</v>
      </c>
      <c r="T1681" s="15" t="n">
        <v>532000</v>
      </c>
      <c r="U1681" s="15" t="n">
        <v>83600</v>
      </c>
      <c r="V1681">
        <f>IFERROR(VLOOKUP(D1681,Tablas_Equivalencia!$A$3:$B$8,2,FALSE),"Sin dato")</f>
        <v/>
      </c>
      <c r="W1681">
        <f>IFERROR(VLOOKUP(L1681,Tablas_Equivalencia!$D$3:$E$9,2,FALSE),"Sin dato")</f>
        <v/>
      </c>
      <c r="X1681">
        <f>IF(I1681=1,"Varón","Mujer")</f>
        <v/>
      </c>
      <c r="Y1681">
        <f>IFERROR(VLOOKUP(M1681,Tablas_Equivalencia!$G$3:$H$6,2,FALSE),"Sin dato")</f>
        <v/>
      </c>
      <c r="Z1681">
        <f>IF(J1681&lt;=24,"18-24","25-29")</f>
        <v/>
      </c>
      <c r="AA1681">
        <f>IF(M1681&lt;&gt;1,"",IF(P1681=2,1,0))</f>
        <v/>
      </c>
      <c r="AB1681">
        <f>IF(M1681&lt;&gt;1,"",IF(O1681&gt;=2,1,0))</f>
        <v/>
      </c>
      <c r="AC1681">
        <f>IF(M1681&lt;&gt;1,"",IF(OR(Q1681=999,Q1681=""),"",IF(OR(Q1681&lt;35,Q1681&gt;48),1,0)))</f>
        <v/>
      </c>
      <c r="AD1681">
        <f>IF(COUNT(AA1681:AC1681)&lt;3,"",SUM(AA1681:AC1681))</f>
        <v/>
      </c>
      <c r="AE1681">
        <f>IF(L1681&gt;=4,2,IF(L1681&gt;=2,1,0))</f>
        <v/>
      </c>
      <c r="AF1681">
        <f>IF(L1681&gt;=5,1,0)</f>
        <v/>
      </c>
      <c r="AG1681">
        <f>AE1681+AF1681</f>
        <v/>
      </c>
      <c r="AH1681" s="15">
        <f>IF(M1681&lt;&gt;1,"",IF(OR(R1681=-9,R1681=""),"",R1681))</f>
        <v/>
      </c>
      <c r="AI1681">
        <f>IF(M1681&lt;&gt;1,"",IF(OR(Q1681=999,Q1681=""),"",Q1681))</f>
        <v/>
      </c>
    </row>
    <row r="1682">
      <c r="A1682" t="inlineStr">
        <is>
          <t>TQRMNOP108974</t>
        </is>
      </c>
      <c r="B1682" t="n">
        <v>2025</v>
      </c>
      <c r="C1682" t="n">
        <v>1</v>
      </c>
      <c r="D1682" t="n">
        <v>1</v>
      </c>
      <c r="E1682" t="inlineStr">
        <is>
          <t>S</t>
        </is>
      </c>
      <c r="F1682" t="n">
        <v>33</v>
      </c>
      <c r="G1682" t="n">
        <v>1200</v>
      </c>
      <c r="H1682" t="n">
        <v>2</v>
      </c>
      <c r="I1682" t="n">
        <v>2</v>
      </c>
      <c r="J1682" t="n">
        <v>24</v>
      </c>
      <c r="K1682" t="n">
        <v>2</v>
      </c>
      <c r="L1682" t="n">
        <v>3</v>
      </c>
      <c r="M1682" t="n">
        <v>3</v>
      </c>
      <c r="R1682" s="15" t="n">
        <v>0</v>
      </c>
      <c r="S1682" s="15" t="n">
        <v>0</v>
      </c>
      <c r="T1682" s="15" t="n">
        <v>0</v>
      </c>
      <c r="U1682" s="15" t="n">
        <v>112600</v>
      </c>
      <c r="V1682">
        <f>IFERROR(VLOOKUP(D1682,Tablas_Equivalencia!$A$3:$B$8,2,FALSE),"Sin dato")</f>
        <v/>
      </c>
      <c r="W1682">
        <f>IFERROR(VLOOKUP(L1682,Tablas_Equivalencia!$D$3:$E$9,2,FALSE),"Sin dato")</f>
        <v/>
      </c>
      <c r="X1682">
        <f>IF(I1682=1,"Varón","Mujer")</f>
        <v/>
      </c>
      <c r="Y1682">
        <f>IFERROR(VLOOKUP(M1682,Tablas_Equivalencia!$G$3:$H$6,2,FALSE),"Sin dato")</f>
        <v/>
      </c>
      <c r="Z1682">
        <f>IF(J1682&lt;=24,"18-24","25-29")</f>
        <v/>
      </c>
      <c r="AA1682">
        <f>IF(M1682&lt;&gt;1,"",IF(P1682=2,1,0))</f>
        <v/>
      </c>
      <c r="AB1682">
        <f>IF(M1682&lt;&gt;1,"",IF(O1682&gt;=2,1,0))</f>
        <v/>
      </c>
      <c r="AC1682">
        <f>IF(M1682&lt;&gt;1,"",IF(OR(Q1682=999,Q1682=""),"",IF(OR(Q1682&lt;35,Q1682&gt;48),1,0)))</f>
        <v/>
      </c>
      <c r="AD1682">
        <f>IF(COUNT(AA1682:AC1682)&lt;3,"",SUM(AA1682:AC1682))</f>
        <v/>
      </c>
      <c r="AE1682">
        <f>IF(L1682&gt;=4,2,IF(L1682&gt;=2,1,0))</f>
        <v/>
      </c>
      <c r="AF1682">
        <f>IF(L1682&gt;=5,1,0)</f>
        <v/>
      </c>
      <c r="AG1682">
        <f>AE1682+AF1682</f>
        <v/>
      </c>
      <c r="AH1682" s="15">
        <f>IF(M1682&lt;&gt;1,"",IF(OR(R1682=-9,R1682=""),"",R1682))</f>
        <v/>
      </c>
      <c r="AI1682">
        <f>IF(M1682&lt;&gt;1,"",IF(OR(Q1682=999,Q1682=""),"",Q1682))</f>
        <v/>
      </c>
    </row>
    <row r="1683">
      <c r="A1683" t="inlineStr">
        <is>
          <t>TQRMNOP108977</t>
        </is>
      </c>
      <c r="B1683" t="n">
        <v>2025</v>
      </c>
      <c r="C1683" t="n">
        <v>1</v>
      </c>
      <c r="D1683" t="n">
        <v>43</v>
      </c>
      <c r="E1683" t="inlineStr">
        <is>
          <t>N</t>
        </is>
      </c>
      <c r="F1683" t="n">
        <v>34</v>
      </c>
      <c r="G1683" t="n">
        <v>808</v>
      </c>
      <c r="H1683" t="n">
        <v>2</v>
      </c>
      <c r="I1683" t="n">
        <v>2</v>
      </c>
      <c r="J1683" t="n">
        <v>28</v>
      </c>
      <c r="K1683" t="n">
        <v>1</v>
      </c>
      <c r="L1683" t="n">
        <v>2</v>
      </c>
      <c r="M1683" t="n">
        <v>1</v>
      </c>
      <c r="N1683" t="n">
        <v>2</v>
      </c>
      <c r="O1683" t="n">
        <v>2</v>
      </c>
      <c r="P1683" t="n">
        <v>2</v>
      </c>
      <c r="Q1683" t="n">
        <v>32</v>
      </c>
      <c r="R1683" s="15" t="n">
        <v>292000</v>
      </c>
      <c r="S1683" s="15" t="n">
        <v>0</v>
      </c>
      <c r="T1683" s="15" t="n">
        <v>292000</v>
      </c>
      <c r="U1683" s="15" t="n">
        <v>67600</v>
      </c>
      <c r="V1683">
        <f>IFERROR(VLOOKUP(D1683,Tablas_Equivalencia!$A$3:$B$8,2,FALSE),"Sin dato")</f>
        <v/>
      </c>
      <c r="W1683">
        <f>IFERROR(VLOOKUP(L1683,Tablas_Equivalencia!$D$3:$E$9,2,FALSE),"Sin dato")</f>
        <v/>
      </c>
      <c r="X1683">
        <f>IF(I1683=1,"Varón","Mujer")</f>
        <v/>
      </c>
      <c r="Y1683">
        <f>IFERROR(VLOOKUP(M1683,Tablas_Equivalencia!$G$3:$H$6,2,FALSE),"Sin dato")</f>
        <v/>
      </c>
      <c r="Z1683">
        <f>IF(J1683&lt;=24,"18-24","25-29")</f>
        <v/>
      </c>
      <c r="AA1683">
        <f>IF(M1683&lt;&gt;1,"",IF(P1683=2,1,0))</f>
        <v/>
      </c>
      <c r="AB1683">
        <f>IF(M1683&lt;&gt;1,"",IF(O1683&gt;=2,1,0))</f>
        <v/>
      </c>
      <c r="AC1683">
        <f>IF(M1683&lt;&gt;1,"",IF(OR(Q1683=999,Q1683=""),"",IF(OR(Q1683&lt;35,Q1683&gt;48),1,0)))</f>
        <v/>
      </c>
      <c r="AD1683">
        <f>IF(COUNT(AA1683:AC1683)&lt;3,"",SUM(AA1683:AC1683))</f>
        <v/>
      </c>
      <c r="AE1683">
        <f>IF(L1683&gt;=4,2,IF(L1683&gt;=2,1,0))</f>
        <v/>
      </c>
      <c r="AF1683">
        <f>IF(L1683&gt;=5,1,0)</f>
        <v/>
      </c>
      <c r="AG1683">
        <f>AE1683+AF1683</f>
        <v/>
      </c>
      <c r="AH1683" s="15">
        <f>IF(M1683&lt;&gt;1,"",IF(OR(R1683=-9,R1683=""),"",R1683))</f>
        <v/>
      </c>
      <c r="AI1683">
        <f>IF(M1683&lt;&gt;1,"",IF(OR(Q1683=999,Q1683=""),"",Q1683))</f>
        <v/>
      </c>
    </row>
    <row r="1684">
      <c r="A1684" t="inlineStr">
        <is>
          <t>TQRMNOP108980</t>
        </is>
      </c>
      <c r="B1684" t="n">
        <v>2025</v>
      </c>
      <c r="C1684" t="n">
        <v>1</v>
      </c>
      <c r="D1684" t="n">
        <v>43</v>
      </c>
      <c r="E1684" t="inlineStr">
        <is>
          <t>S</t>
        </is>
      </c>
      <c r="F1684" t="n">
        <v>30</v>
      </c>
      <c r="G1684" t="n">
        <v>1460</v>
      </c>
      <c r="H1684" t="n">
        <v>3</v>
      </c>
      <c r="I1684" t="n">
        <v>1</v>
      </c>
      <c r="J1684" t="n">
        <v>26</v>
      </c>
      <c r="K1684" t="n">
        <v>2</v>
      </c>
      <c r="L1684" t="n">
        <v>5</v>
      </c>
      <c r="M1684" t="n">
        <v>1</v>
      </c>
      <c r="N1684" t="n">
        <v>3</v>
      </c>
      <c r="O1684" t="n">
        <v>1</v>
      </c>
      <c r="P1684" t="n">
        <v>1</v>
      </c>
      <c r="Q1684" t="n">
        <v>32</v>
      </c>
      <c r="R1684" s="15" t="n">
        <v>1921000</v>
      </c>
      <c r="S1684" s="15" t="n">
        <v>0</v>
      </c>
      <c r="T1684" s="15" t="n">
        <v>1921000</v>
      </c>
      <c r="U1684" s="15" t="n">
        <v>157500</v>
      </c>
      <c r="V1684">
        <f>IFERROR(VLOOKUP(D1684,Tablas_Equivalencia!$A$3:$B$8,2,FALSE),"Sin dato")</f>
        <v/>
      </c>
      <c r="W1684">
        <f>IFERROR(VLOOKUP(L1684,Tablas_Equivalencia!$D$3:$E$9,2,FALSE),"Sin dato")</f>
        <v/>
      </c>
      <c r="X1684">
        <f>IF(I1684=1,"Varón","Mujer")</f>
        <v/>
      </c>
      <c r="Y1684">
        <f>IFERROR(VLOOKUP(M1684,Tablas_Equivalencia!$G$3:$H$6,2,FALSE),"Sin dato")</f>
        <v/>
      </c>
      <c r="Z1684">
        <f>IF(J1684&lt;=24,"18-24","25-29")</f>
        <v/>
      </c>
      <c r="AA1684">
        <f>IF(M1684&lt;&gt;1,"",IF(P1684=2,1,0))</f>
        <v/>
      </c>
      <c r="AB1684">
        <f>IF(M1684&lt;&gt;1,"",IF(O1684&gt;=2,1,0))</f>
        <v/>
      </c>
      <c r="AC1684">
        <f>IF(M1684&lt;&gt;1,"",IF(OR(Q1684=999,Q1684=""),"",IF(OR(Q1684&lt;35,Q1684&gt;48),1,0)))</f>
        <v/>
      </c>
      <c r="AD1684">
        <f>IF(COUNT(AA1684:AC1684)&lt;3,"",SUM(AA1684:AC1684))</f>
        <v/>
      </c>
      <c r="AE1684">
        <f>IF(L1684&gt;=4,2,IF(L1684&gt;=2,1,0))</f>
        <v/>
      </c>
      <c r="AF1684">
        <f>IF(L1684&gt;=5,1,0)</f>
        <v/>
      </c>
      <c r="AG1684">
        <f>AE1684+AF1684</f>
        <v/>
      </c>
      <c r="AH1684" s="15">
        <f>IF(M1684&lt;&gt;1,"",IF(OR(R1684=-9,R1684=""),"",R1684))</f>
        <v/>
      </c>
      <c r="AI1684">
        <f>IF(M1684&lt;&gt;1,"",IF(OR(Q1684=999,Q1684=""),"",Q1684))</f>
        <v/>
      </c>
    </row>
    <row r="1685">
      <c r="A1685" t="inlineStr">
        <is>
          <t>TQRMNOP108986</t>
        </is>
      </c>
      <c r="B1685" t="n">
        <v>2025</v>
      </c>
      <c r="C1685" t="n">
        <v>1</v>
      </c>
      <c r="D1685" t="n">
        <v>1</v>
      </c>
      <c r="E1685" t="inlineStr">
        <is>
          <t>S</t>
        </is>
      </c>
      <c r="F1685" t="n">
        <v>32</v>
      </c>
      <c r="G1685" t="n">
        <v>1634</v>
      </c>
      <c r="H1685" t="n">
        <v>3</v>
      </c>
      <c r="I1685" t="n">
        <v>1</v>
      </c>
      <c r="J1685" t="n">
        <v>18</v>
      </c>
      <c r="K1685" t="n">
        <v>2</v>
      </c>
      <c r="L1685" t="n">
        <v>3</v>
      </c>
      <c r="M1685" t="n">
        <v>1</v>
      </c>
      <c r="N1685" t="n">
        <v>2</v>
      </c>
      <c r="O1685" t="n">
        <v>2</v>
      </c>
      <c r="P1685" t="n">
        <v>2</v>
      </c>
      <c r="Q1685" t="n">
        <v>33</v>
      </c>
      <c r="R1685" s="15" t="n">
        <v>475000</v>
      </c>
      <c r="S1685" s="15" t="n">
        <v>104000</v>
      </c>
      <c r="T1685" s="15" t="n">
        <v>579000</v>
      </c>
      <c r="U1685" s="15" t="n">
        <v>147100</v>
      </c>
      <c r="V1685">
        <f>IFERROR(VLOOKUP(D1685,Tablas_Equivalencia!$A$3:$B$8,2,FALSE),"Sin dato")</f>
        <v/>
      </c>
      <c r="W1685">
        <f>IFERROR(VLOOKUP(L1685,Tablas_Equivalencia!$D$3:$E$9,2,FALSE),"Sin dato")</f>
        <v/>
      </c>
      <c r="X1685">
        <f>IF(I1685=1,"Varón","Mujer")</f>
        <v/>
      </c>
      <c r="Y1685">
        <f>IFERROR(VLOOKUP(M1685,Tablas_Equivalencia!$G$3:$H$6,2,FALSE),"Sin dato")</f>
        <v/>
      </c>
      <c r="Z1685">
        <f>IF(J1685&lt;=24,"18-24","25-29")</f>
        <v/>
      </c>
      <c r="AA1685">
        <f>IF(M1685&lt;&gt;1,"",IF(P1685=2,1,0))</f>
        <v/>
      </c>
      <c r="AB1685">
        <f>IF(M1685&lt;&gt;1,"",IF(O1685&gt;=2,1,0))</f>
        <v/>
      </c>
      <c r="AC1685">
        <f>IF(M1685&lt;&gt;1,"",IF(OR(Q1685=999,Q1685=""),"",IF(OR(Q1685&lt;35,Q1685&gt;48),1,0)))</f>
        <v/>
      </c>
      <c r="AD1685">
        <f>IF(COUNT(AA1685:AC1685)&lt;3,"",SUM(AA1685:AC1685))</f>
        <v/>
      </c>
      <c r="AE1685">
        <f>IF(L1685&gt;=4,2,IF(L1685&gt;=2,1,0))</f>
        <v/>
      </c>
      <c r="AF1685">
        <f>IF(L1685&gt;=5,1,0)</f>
        <v/>
      </c>
      <c r="AG1685">
        <f>AE1685+AF1685</f>
        <v/>
      </c>
      <c r="AH1685" s="15">
        <f>IF(M1685&lt;&gt;1,"",IF(OR(R1685=-9,R1685=""),"",R1685))</f>
        <v/>
      </c>
      <c r="AI1685">
        <f>IF(M1685&lt;&gt;1,"",IF(OR(Q1685=999,Q1685=""),"",Q1685))</f>
        <v/>
      </c>
    </row>
    <row r="1686">
      <c r="A1686" t="inlineStr">
        <is>
          <t>TQRMNOP108987</t>
        </is>
      </c>
      <c r="B1686" t="n">
        <v>2025</v>
      </c>
      <c r="C1686" t="n">
        <v>1</v>
      </c>
      <c r="D1686" t="n">
        <v>43</v>
      </c>
      <c r="E1686" t="inlineStr">
        <is>
          <t>N</t>
        </is>
      </c>
      <c r="F1686" t="n">
        <v>34</v>
      </c>
      <c r="G1686" t="n">
        <v>1421</v>
      </c>
      <c r="H1686" t="n">
        <v>1</v>
      </c>
      <c r="I1686" t="n">
        <v>2</v>
      </c>
      <c r="J1686" t="n">
        <v>22</v>
      </c>
      <c r="K1686" t="n">
        <v>2</v>
      </c>
      <c r="L1686" t="n">
        <v>6</v>
      </c>
      <c r="M1686" t="n">
        <v>1</v>
      </c>
      <c r="N1686" t="n">
        <v>2</v>
      </c>
      <c r="O1686" t="n">
        <v>3</v>
      </c>
      <c r="P1686" t="n">
        <v>1</v>
      </c>
      <c r="Q1686" t="n">
        <v>43</v>
      </c>
      <c r="R1686" s="15" t="n">
        <v>750000</v>
      </c>
      <c r="S1686" s="15" t="n">
        <v>0</v>
      </c>
      <c r="T1686" s="15" t="n">
        <v>750000</v>
      </c>
      <c r="U1686" s="15" t="n">
        <v>110600</v>
      </c>
      <c r="V1686">
        <f>IFERROR(VLOOKUP(D1686,Tablas_Equivalencia!$A$3:$B$8,2,FALSE),"Sin dato")</f>
        <v/>
      </c>
      <c r="W1686">
        <f>IFERROR(VLOOKUP(L1686,Tablas_Equivalencia!$D$3:$E$9,2,FALSE),"Sin dato")</f>
        <v/>
      </c>
      <c r="X1686">
        <f>IF(I1686=1,"Varón","Mujer")</f>
        <v/>
      </c>
      <c r="Y1686">
        <f>IFERROR(VLOOKUP(M1686,Tablas_Equivalencia!$G$3:$H$6,2,FALSE),"Sin dato")</f>
        <v/>
      </c>
      <c r="Z1686">
        <f>IF(J1686&lt;=24,"18-24","25-29")</f>
        <v/>
      </c>
      <c r="AA1686">
        <f>IF(M1686&lt;&gt;1,"",IF(P1686=2,1,0))</f>
        <v/>
      </c>
      <c r="AB1686">
        <f>IF(M1686&lt;&gt;1,"",IF(O1686&gt;=2,1,0))</f>
        <v/>
      </c>
      <c r="AC1686">
        <f>IF(M1686&lt;&gt;1,"",IF(OR(Q1686=999,Q1686=""),"",IF(OR(Q1686&lt;35,Q1686&gt;48),1,0)))</f>
        <v/>
      </c>
      <c r="AD1686">
        <f>IF(COUNT(AA1686:AC1686)&lt;3,"",SUM(AA1686:AC1686))</f>
        <v/>
      </c>
      <c r="AE1686">
        <f>IF(L1686&gt;=4,2,IF(L1686&gt;=2,1,0))</f>
        <v/>
      </c>
      <c r="AF1686">
        <f>IF(L1686&gt;=5,1,0)</f>
        <v/>
      </c>
      <c r="AG1686">
        <f>AE1686+AF1686</f>
        <v/>
      </c>
      <c r="AH1686" s="15">
        <f>IF(M1686&lt;&gt;1,"",IF(OR(R1686=-9,R1686=""),"",R1686))</f>
        <v/>
      </c>
      <c r="AI1686">
        <f>IF(M1686&lt;&gt;1,"",IF(OR(Q1686=999,Q1686=""),"",Q1686))</f>
        <v/>
      </c>
    </row>
    <row r="1687">
      <c r="A1687" t="inlineStr">
        <is>
          <t>TQRMNOP108990</t>
        </is>
      </c>
      <c r="B1687" t="n">
        <v>2025</v>
      </c>
      <c r="C1687" t="n">
        <v>1</v>
      </c>
      <c r="D1687" t="n">
        <v>40</v>
      </c>
      <c r="E1687" t="inlineStr">
        <is>
          <t>N</t>
        </is>
      </c>
      <c r="F1687" t="n">
        <v>22</v>
      </c>
      <c r="G1687" t="n">
        <v>1824</v>
      </c>
      <c r="H1687" t="n">
        <v>1</v>
      </c>
      <c r="I1687" t="n">
        <v>2</v>
      </c>
      <c r="J1687" t="n">
        <v>20</v>
      </c>
      <c r="K1687" t="n">
        <v>2</v>
      </c>
      <c r="L1687" t="n">
        <v>4</v>
      </c>
      <c r="M1687" t="n">
        <v>2</v>
      </c>
      <c r="R1687" s="15" t="n">
        <v>0</v>
      </c>
      <c r="S1687" s="15" t="n">
        <v>0</v>
      </c>
      <c r="T1687" s="15" t="n">
        <v>0</v>
      </c>
      <c r="U1687" s="15" t="n">
        <v>162400</v>
      </c>
      <c r="V1687">
        <f>IFERROR(VLOOKUP(D1687,Tablas_Equivalencia!$A$3:$B$8,2,FALSE),"Sin dato")</f>
        <v/>
      </c>
      <c r="W1687">
        <f>IFERROR(VLOOKUP(L1687,Tablas_Equivalencia!$D$3:$E$9,2,FALSE),"Sin dato")</f>
        <v/>
      </c>
      <c r="X1687">
        <f>IF(I1687=1,"Varón","Mujer")</f>
        <v/>
      </c>
      <c r="Y1687">
        <f>IFERROR(VLOOKUP(M1687,Tablas_Equivalencia!$G$3:$H$6,2,FALSE),"Sin dato")</f>
        <v/>
      </c>
      <c r="Z1687">
        <f>IF(J1687&lt;=24,"18-24","25-29")</f>
        <v/>
      </c>
      <c r="AA1687">
        <f>IF(M1687&lt;&gt;1,"",IF(P1687=2,1,0))</f>
        <v/>
      </c>
      <c r="AB1687">
        <f>IF(M1687&lt;&gt;1,"",IF(O1687&gt;=2,1,0))</f>
        <v/>
      </c>
      <c r="AC1687">
        <f>IF(M1687&lt;&gt;1,"",IF(OR(Q1687=999,Q1687=""),"",IF(OR(Q1687&lt;35,Q1687&gt;48),1,0)))</f>
        <v/>
      </c>
      <c r="AD1687">
        <f>IF(COUNT(AA1687:AC1687)&lt;3,"",SUM(AA1687:AC1687))</f>
        <v/>
      </c>
      <c r="AE1687">
        <f>IF(L1687&gt;=4,2,IF(L1687&gt;=2,1,0))</f>
        <v/>
      </c>
      <c r="AF1687">
        <f>IF(L1687&gt;=5,1,0)</f>
        <v/>
      </c>
      <c r="AG1687">
        <f>AE1687+AF1687</f>
        <v/>
      </c>
      <c r="AH1687" s="15">
        <f>IF(M1687&lt;&gt;1,"",IF(OR(R1687=-9,R1687=""),"",R1687))</f>
        <v/>
      </c>
      <c r="AI1687">
        <f>IF(M1687&lt;&gt;1,"",IF(OR(Q1687=999,Q1687=""),"",Q1687))</f>
        <v/>
      </c>
    </row>
    <row r="1688">
      <c r="A1688" t="inlineStr">
        <is>
          <t>TQRMNOP108992</t>
        </is>
      </c>
      <c r="B1688" t="n">
        <v>2025</v>
      </c>
      <c r="C1688" t="n">
        <v>1</v>
      </c>
      <c r="D1688" t="n">
        <v>40</v>
      </c>
      <c r="E1688" t="inlineStr">
        <is>
          <t>N</t>
        </is>
      </c>
      <c r="F1688" t="n">
        <v>22</v>
      </c>
      <c r="G1688" t="n">
        <v>1963</v>
      </c>
      <c r="H1688" t="n">
        <v>3</v>
      </c>
      <c r="I1688" t="n">
        <v>1</v>
      </c>
      <c r="J1688" t="n">
        <v>27</v>
      </c>
      <c r="K1688" t="n">
        <v>2</v>
      </c>
      <c r="L1688" t="n">
        <v>6</v>
      </c>
      <c r="M1688" t="n">
        <v>1</v>
      </c>
      <c r="N1688" t="n">
        <v>3</v>
      </c>
      <c r="O1688" t="n">
        <v>1</v>
      </c>
      <c r="P1688" t="n">
        <v>1</v>
      </c>
      <c r="Q1688" t="n">
        <v>50</v>
      </c>
      <c r="R1688" s="15" t="n">
        <v>617000</v>
      </c>
      <c r="S1688" s="15" t="n">
        <v>0</v>
      </c>
      <c r="T1688" s="15" t="n">
        <v>617000</v>
      </c>
      <c r="U1688" s="15" t="n">
        <v>164600</v>
      </c>
      <c r="V1688">
        <f>IFERROR(VLOOKUP(D1688,Tablas_Equivalencia!$A$3:$B$8,2,FALSE),"Sin dato")</f>
        <v/>
      </c>
      <c r="W1688">
        <f>IFERROR(VLOOKUP(L1688,Tablas_Equivalencia!$D$3:$E$9,2,FALSE),"Sin dato")</f>
        <v/>
      </c>
      <c r="X1688">
        <f>IF(I1688=1,"Varón","Mujer")</f>
        <v/>
      </c>
      <c r="Y1688">
        <f>IFERROR(VLOOKUP(M1688,Tablas_Equivalencia!$G$3:$H$6,2,FALSE),"Sin dato")</f>
        <v/>
      </c>
      <c r="Z1688">
        <f>IF(J1688&lt;=24,"18-24","25-29")</f>
        <v/>
      </c>
      <c r="AA1688">
        <f>IF(M1688&lt;&gt;1,"",IF(P1688=2,1,0))</f>
        <v/>
      </c>
      <c r="AB1688">
        <f>IF(M1688&lt;&gt;1,"",IF(O1688&gt;=2,1,0))</f>
        <v/>
      </c>
      <c r="AC1688">
        <f>IF(M1688&lt;&gt;1,"",IF(OR(Q1688=999,Q1688=""),"",IF(OR(Q1688&lt;35,Q1688&gt;48),1,0)))</f>
        <v/>
      </c>
      <c r="AD1688">
        <f>IF(COUNT(AA1688:AC1688)&lt;3,"",SUM(AA1688:AC1688))</f>
        <v/>
      </c>
      <c r="AE1688">
        <f>IF(L1688&gt;=4,2,IF(L1688&gt;=2,1,0))</f>
        <v/>
      </c>
      <c r="AF1688">
        <f>IF(L1688&gt;=5,1,0)</f>
        <v/>
      </c>
      <c r="AG1688">
        <f>AE1688+AF1688</f>
        <v/>
      </c>
      <c r="AH1688" s="15">
        <f>IF(M1688&lt;&gt;1,"",IF(OR(R1688=-9,R1688=""),"",R1688))</f>
        <v/>
      </c>
      <c r="AI1688">
        <f>IF(M1688&lt;&gt;1,"",IF(OR(Q1688=999,Q1688=""),"",Q1688))</f>
        <v/>
      </c>
    </row>
    <row r="1689">
      <c r="A1689" t="inlineStr">
        <is>
          <t>TQRMNOP108993</t>
        </is>
      </c>
      <c r="B1689" t="n">
        <v>2025</v>
      </c>
      <c r="C1689" t="n">
        <v>1</v>
      </c>
      <c r="D1689" t="n">
        <v>1</v>
      </c>
      <c r="E1689" t="inlineStr">
        <is>
          <t>S</t>
        </is>
      </c>
      <c r="F1689" t="n">
        <v>33</v>
      </c>
      <c r="G1689" t="n">
        <v>1631</v>
      </c>
      <c r="H1689" t="n">
        <v>3</v>
      </c>
      <c r="I1689" t="n">
        <v>2</v>
      </c>
      <c r="J1689" t="n">
        <v>25</v>
      </c>
      <c r="K1689" t="n">
        <v>2</v>
      </c>
      <c r="L1689" t="n">
        <v>4</v>
      </c>
      <c r="M1689" t="n">
        <v>3</v>
      </c>
      <c r="R1689" s="15" t="n">
        <v>0</v>
      </c>
      <c r="S1689" s="15" t="n">
        <v>0</v>
      </c>
      <c r="T1689" s="15" t="n">
        <v>0</v>
      </c>
      <c r="U1689" s="15" t="n">
        <v>457400</v>
      </c>
      <c r="V1689">
        <f>IFERROR(VLOOKUP(D1689,Tablas_Equivalencia!$A$3:$B$8,2,FALSE),"Sin dato")</f>
        <v/>
      </c>
      <c r="W1689">
        <f>IFERROR(VLOOKUP(L1689,Tablas_Equivalencia!$D$3:$E$9,2,FALSE),"Sin dato")</f>
        <v/>
      </c>
      <c r="X1689">
        <f>IF(I1689=1,"Varón","Mujer")</f>
        <v/>
      </c>
      <c r="Y1689">
        <f>IFERROR(VLOOKUP(M1689,Tablas_Equivalencia!$G$3:$H$6,2,FALSE),"Sin dato")</f>
        <v/>
      </c>
      <c r="Z1689">
        <f>IF(J1689&lt;=24,"18-24","25-29")</f>
        <v/>
      </c>
      <c r="AA1689">
        <f>IF(M1689&lt;&gt;1,"",IF(P1689=2,1,0))</f>
        <v/>
      </c>
      <c r="AB1689">
        <f>IF(M1689&lt;&gt;1,"",IF(O1689&gt;=2,1,0))</f>
        <v/>
      </c>
      <c r="AC1689">
        <f>IF(M1689&lt;&gt;1,"",IF(OR(Q1689=999,Q1689=""),"",IF(OR(Q1689&lt;35,Q1689&gt;48),1,0)))</f>
        <v/>
      </c>
      <c r="AD1689">
        <f>IF(COUNT(AA1689:AC1689)&lt;3,"",SUM(AA1689:AC1689))</f>
        <v/>
      </c>
      <c r="AE1689">
        <f>IF(L1689&gt;=4,2,IF(L1689&gt;=2,1,0))</f>
        <v/>
      </c>
      <c r="AF1689">
        <f>IF(L1689&gt;=5,1,0)</f>
        <v/>
      </c>
      <c r="AG1689">
        <f>AE1689+AF1689</f>
        <v/>
      </c>
      <c r="AH1689" s="15">
        <f>IF(M1689&lt;&gt;1,"",IF(OR(R1689=-9,R1689=""),"",R1689))</f>
        <v/>
      </c>
      <c r="AI1689">
        <f>IF(M1689&lt;&gt;1,"",IF(OR(Q1689=999,Q1689=""),"",Q1689))</f>
        <v/>
      </c>
    </row>
    <row r="1690">
      <c r="A1690" t="inlineStr">
        <is>
          <t>TQRMNOP108998</t>
        </is>
      </c>
      <c r="B1690" t="n">
        <v>2025</v>
      </c>
      <c r="C1690" t="n">
        <v>1</v>
      </c>
      <c r="D1690" t="n">
        <v>1</v>
      </c>
      <c r="E1690" t="inlineStr">
        <is>
          <t>S</t>
        </is>
      </c>
      <c r="F1690" t="n">
        <v>32</v>
      </c>
      <c r="G1690" t="n">
        <v>1114</v>
      </c>
      <c r="H1690" t="n">
        <v>2</v>
      </c>
      <c r="I1690" t="n">
        <v>1</v>
      </c>
      <c r="J1690" t="n">
        <v>18</v>
      </c>
      <c r="K1690" t="n">
        <v>2</v>
      </c>
      <c r="L1690" t="n">
        <v>3</v>
      </c>
      <c r="M1690" t="n">
        <v>3</v>
      </c>
      <c r="R1690" s="15" t="n">
        <v>0</v>
      </c>
      <c r="S1690" s="15" t="n">
        <v>0</v>
      </c>
      <c r="T1690" s="15" t="n">
        <v>0</v>
      </c>
      <c r="U1690" s="15" t="n">
        <v>215800</v>
      </c>
      <c r="V1690">
        <f>IFERROR(VLOOKUP(D1690,Tablas_Equivalencia!$A$3:$B$8,2,FALSE),"Sin dato")</f>
        <v/>
      </c>
      <c r="W1690">
        <f>IFERROR(VLOOKUP(L1690,Tablas_Equivalencia!$D$3:$E$9,2,FALSE),"Sin dato")</f>
        <v/>
      </c>
      <c r="X1690">
        <f>IF(I1690=1,"Varón","Mujer")</f>
        <v/>
      </c>
      <c r="Y1690">
        <f>IFERROR(VLOOKUP(M1690,Tablas_Equivalencia!$G$3:$H$6,2,FALSE),"Sin dato")</f>
        <v/>
      </c>
      <c r="Z1690">
        <f>IF(J1690&lt;=24,"18-24","25-29")</f>
        <v/>
      </c>
      <c r="AA1690">
        <f>IF(M1690&lt;&gt;1,"",IF(P1690=2,1,0))</f>
        <v/>
      </c>
      <c r="AB1690">
        <f>IF(M1690&lt;&gt;1,"",IF(O1690&gt;=2,1,0))</f>
        <v/>
      </c>
      <c r="AC1690">
        <f>IF(M1690&lt;&gt;1,"",IF(OR(Q1690=999,Q1690=""),"",IF(OR(Q1690&lt;35,Q1690&gt;48),1,0)))</f>
        <v/>
      </c>
      <c r="AD1690">
        <f>IF(COUNT(AA1690:AC1690)&lt;3,"",SUM(AA1690:AC1690))</f>
        <v/>
      </c>
      <c r="AE1690">
        <f>IF(L1690&gt;=4,2,IF(L1690&gt;=2,1,0))</f>
        <v/>
      </c>
      <c r="AF1690">
        <f>IF(L1690&gt;=5,1,0)</f>
        <v/>
      </c>
      <c r="AG1690">
        <f>AE1690+AF1690</f>
        <v/>
      </c>
      <c r="AH1690" s="15">
        <f>IF(M1690&lt;&gt;1,"",IF(OR(R1690=-9,R1690=""),"",R1690))</f>
        <v/>
      </c>
      <c r="AI1690">
        <f>IF(M1690&lt;&gt;1,"",IF(OR(Q1690=999,Q1690=""),"",Q1690))</f>
        <v/>
      </c>
    </row>
    <row r="1691">
      <c r="A1691" t="inlineStr">
        <is>
          <t>TQRMNOP109002</t>
        </is>
      </c>
      <c r="B1691" t="n">
        <v>2025</v>
      </c>
      <c r="C1691" t="n">
        <v>1</v>
      </c>
      <c r="D1691" t="n">
        <v>44</v>
      </c>
      <c r="E1691" t="inlineStr">
        <is>
          <t>N</t>
        </is>
      </c>
      <c r="F1691" t="n">
        <v>93</v>
      </c>
      <c r="G1691" t="n">
        <v>1058</v>
      </c>
      <c r="H1691" t="n">
        <v>3</v>
      </c>
      <c r="I1691" t="n">
        <v>1</v>
      </c>
      <c r="J1691" t="n">
        <v>21</v>
      </c>
      <c r="K1691" t="n">
        <v>2</v>
      </c>
      <c r="L1691" t="n">
        <v>4</v>
      </c>
      <c r="M1691" t="n">
        <v>1</v>
      </c>
      <c r="N1691" t="n">
        <v>2</v>
      </c>
      <c r="O1691" t="n">
        <v>2</v>
      </c>
      <c r="P1691" t="n">
        <v>2</v>
      </c>
      <c r="Q1691" t="n">
        <v>29</v>
      </c>
      <c r="R1691" s="15" t="n">
        <v>969000</v>
      </c>
      <c r="S1691" s="15" t="n">
        <v>50000</v>
      </c>
      <c r="T1691" s="15" t="n">
        <v>1019000</v>
      </c>
      <c r="U1691" s="15" t="n">
        <v>204600</v>
      </c>
      <c r="V1691">
        <f>IFERROR(VLOOKUP(D1691,Tablas_Equivalencia!$A$3:$B$8,2,FALSE),"Sin dato")</f>
        <v/>
      </c>
      <c r="W1691">
        <f>IFERROR(VLOOKUP(L1691,Tablas_Equivalencia!$D$3:$E$9,2,FALSE),"Sin dato")</f>
        <v/>
      </c>
      <c r="X1691">
        <f>IF(I1691=1,"Varón","Mujer")</f>
        <v/>
      </c>
      <c r="Y1691">
        <f>IFERROR(VLOOKUP(M1691,Tablas_Equivalencia!$G$3:$H$6,2,FALSE),"Sin dato")</f>
        <v/>
      </c>
      <c r="Z1691">
        <f>IF(J1691&lt;=24,"18-24","25-29")</f>
        <v/>
      </c>
      <c r="AA1691">
        <f>IF(M1691&lt;&gt;1,"",IF(P1691=2,1,0))</f>
        <v/>
      </c>
      <c r="AB1691">
        <f>IF(M1691&lt;&gt;1,"",IF(O1691&gt;=2,1,0))</f>
        <v/>
      </c>
      <c r="AC1691">
        <f>IF(M1691&lt;&gt;1,"",IF(OR(Q1691=999,Q1691=""),"",IF(OR(Q1691&lt;35,Q1691&gt;48),1,0)))</f>
        <v/>
      </c>
      <c r="AD1691">
        <f>IF(COUNT(AA1691:AC1691)&lt;3,"",SUM(AA1691:AC1691))</f>
        <v/>
      </c>
      <c r="AE1691">
        <f>IF(L1691&gt;=4,2,IF(L1691&gt;=2,1,0))</f>
        <v/>
      </c>
      <c r="AF1691">
        <f>IF(L1691&gt;=5,1,0)</f>
        <v/>
      </c>
      <c r="AG1691">
        <f>AE1691+AF1691</f>
        <v/>
      </c>
      <c r="AH1691" s="15">
        <f>IF(M1691&lt;&gt;1,"",IF(OR(R1691=-9,R1691=""),"",R1691))</f>
        <v/>
      </c>
      <c r="AI1691">
        <f>IF(M1691&lt;&gt;1,"",IF(OR(Q1691=999,Q1691=""),"",Q1691))</f>
        <v/>
      </c>
    </row>
    <row r="1692">
      <c r="A1692" t="inlineStr">
        <is>
          <t>TQRMNOP109012</t>
        </is>
      </c>
      <c r="B1692" t="n">
        <v>2025</v>
      </c>
      <c r="C1692" t="n">
        <v>1</v>
      </c>
      <c r="D1692" t="n">
        <v>1</v>
      </c>
      <c r="E1692" t="inlineStr">
        <is>
          <t>S</t>
        </is>
      </c>
      <c r="F1692" t="n">
        <v>32</v>
      </c>
      <c r="G1692" t="n">
        <v>1105</v>
      </c>
      <c r="H1692" t="n">
        <v>1</v>
      </c>
      <c r="I1692" t="n">
        <v>1</v>
      </c>
      <c r="J1692" t="n">
        <v>27</v>
      </c>
      <c r="K1692" t="n">
        <v>1</v>
      </c>
      <c r="L1692" t="n">
        <v>3</v>
      </c>
      <c r="M1692" t="n">
        <v>1</v>
      </c>
      <c r="N1692" t="n">
        <v>3</v>
      </c>
      <c r="O1692" t="n">
        <v>2</v>
      </c>
      <c r="P1692" t="n">
        <v>2</v>
      </c>
      <c r="Q1692" t="n">
        <v>19</v>
      </c>
      <c r="R1692" s="15" t="n">
        <v>381000</v>
      </c>
      <c r="S1692" s="15" t="n">
        <v>0</v>
      </c>
      <c r="T1692" s="15" t="n">
        <v>381000</v>
      </c>
      <c r="U1692" s="15" t="n">
        <v>234300</v>
      </c>
      <c r="V1692">
        <f>IFERROR(VLOOKUP(D1692,Tablas_Equivalencia!$A$3:$B$8,2,FALSE),"Sin dato")</f>
        <v/>
      </c>
      <c r="W1692">
        <f>IFERROR(VLOOKUP(L1692,Tablas_Equivalencia!$D$3:$E$9,2,FALSE),"Sin dato")</f>
        <v/>
      </c>
      <c r="X1692">
        <f>IF(I1692=1,"Varón","Mujer")</f>
        <v/>
      </c>
      <c r="Y1692">
        <f>IFERROR(VLOOKUP(M1692,Tablas_Equivalencia!$G$3:$H$6,2,FALSE),"Sin dato")</f>
        <v/>
      </c>
      <c r="Z1692">
        <f>IF(J1692&lt;=24,"18-24","25-29")</f>
        <v/>
      </c>
      <c r="AA1692">
        <f>IF(M1692&lt;&gt;1,"",IF(P1692=2,1,0))</f>
        <v/>
      </c>
      <c r="AB1692">
        <f>IF(M1692&lt;&gt;1,"",IF(O1692&gt;=2,1,0))</f>
        <v/>
      </c>
      <c r="AC1692">
        <f>IF(M1692&lt;&gt;1,"",IF(OR(Q1692=999,Q1692=""),"",IF(OR(Q1692&lt;35,Q1692&gt;48),1,0)))</f>
        <v/>
      </c>
      <c r="AD1692">
        <f>IF(COUNT(AA1692:AC1692)&lt;3,"",SUM(AA1692:AC1692))</f>
        <v/>
      </c>
      <c r="AE1692">
        <f>IF(L1692&gt;=4,2,IF(L1692&gt;=2,1,0))</f>
        <v/>
      </c>
      <c r="AF1692">
        <f>IF(L1692&gt;=5,1,0)</f>
        <v/>
      </c>
      <c r="AG1692">
        <f>AE1692+AF1692</f>
        <v/>
      </c>
      <c r="AH1692" s="15">
        <f>IF(M1692&lt;&gt;1,"",IF(OR(R1692=-9,R1692=""),"",R1692))</f>
        <v/>
      </c>
      <c r="AI1692">
        <f>IF(M1692&lt;&gt;1,"",IF(OR(Q1692=999,Q1692=""),"",Q1692))</f>
        <v/>
      </c>
    </row>
    <row r="1693">
      <c r="A1693" t="inlineStr">
        <is>
          <t>TQRMNOP109013</t>
        </is>
      </c>
      <c r="B1693" t="n">
        <v>2025</v>
      </c>
      <c r="C1693" t="n">
        <v>1</v>
      </c>
      <c r="D1693" t="n">
        <v>43</v>
      </c>
      <c r="E1693" t="inlineStr">
        <is>
          <t>S</t>
        </is>
      </c>
      <c r="F1693" t="n">
        <v>20</v>
      </c>
      <c r="G1693" t="n">
        <v>1322</v>
      </c>
      <c r="H1693" t="n">
        <v>3</v>
      </c>
      <c r="I1693" t="n">
        <v>2</v>
      </c>
      <c r="J1693" t="n">
        <v>19</v>
      </c>
      <c r="K1693" t="n">
        <v>1</v>
      </c>
      <c r="L1693" t="n">
        <v>5</v>
      </c>
      <c r="M1693" t="n">
        <v>1</v>
      </c>
      <c r="N1693" t="n">
        <v>3</v>
      </c>
      <c r="O1693" t="n">
        <v>1</v>
      </c>
      <c r="P1693" t="n">
        <v>1</v>
      </c>
      <c r="Q1693" t="n">
        <v>37</v>
      </c>
      <c r="R1693" s="15" t="n">
        <v>1067000</v>
      </c>
      <c r="S1693" s="15" t="n">
        <v>0</v>
      </c>
      <c r="T1693" s="15" t="n">
        <v>1067000</v>
      </c>
      <c r="U1693" s="15" t="n">
        <v>48800</v>
      </c>
      <c r="V1693">
        <f>IFERROR(VLOOKUP(D1693,Tablas_Equivalencia!$A$3:$B$8,2,FALSE),"Sin dato")</f>
        <v/>
      </c>
      <c r="W1693">
        <f>IFERROR(VLOOKUP(L1693,Tablas_Equivalencia!$D$3:$E$9,2,FALSE),"Sin dato")</f>
        <v/>
      </c>
      <c r="X1693">
        <f>IF(I1693=1,"Varón","Mujer")</f>
        <v/>
      </c>
      <c r="Y1693">
        <f>IFERROR(VLOOKUP(M1693,Tablas_Equivalencia!$G$3:$H$6,2,FALSE),"Sin dato")</f>
        <v/>
      </c>
      <c r="Z1693">
        <f>IF(J1693&lt;=24,"18-24","25-29")</f>
        <v/>
      </c>
      <c r="AA1693">
        <f>IF(M1693&lt;&gt;1,"",IF(P1693=2,1,0))</f>
        <v/>
      </c>
      <c r="AB1693">
        <f>IF(M1693&lt;&gt;1,"",IF(O1693&gt;=2,1,0))</f>
        <v/>
      </c>
      <c r="AC1693">
        <f>IF(M1693&lt;&gt;1,"",IF(OR(Q1693=999,Q1693=""),"",IF(OR(Q1693&lt;35,Q1693&gt;48),1,0)))</f>
        <v/>
      </c>
      <c r="AD1693">
        <f>IF(COUNT(AA1693:AC1693)&lt;3,"",SUM(AA1693:AC1693))</f>
        <v/>
      </c>
      <c r="AE1693">
        <f>IF(L1693&gt;=4,2,IF(L1693&gt;=2,1,0))</f>
        <v/>
      </c>
      <c r="AF1693">
        <f>IF(L1693&gt;=5,1,0)</f>
        <v/>
      </c>
      <c r="AG1693">
        <f>AE1693+AF1693</f>
        <v/>
      </c>
      <c r="AH1693" s="15">
        <f>IF(M1693&lt;&gt;1,"",IF(OR(R1693=-9,R1693=""),"",R1693))</f>
        <v/>
      </c>
      <c r="AI1693">
        <f>IF(M1693&lt;&gt;1,"",IF(OR(Q1693=999,Q1693=""),"",Q1693))</f>
        <v/>
      </c>
    </row>
    <row r="1694">
      <c r="A1694" t="inlineStr">
        <is>
          <t>TQRMNOP109021</t>
        </is>
      </c>
      <c r="B1694" t="n">
        <v>2025</v>
      </c>
      <c r="C1694" t="n">
        <v>1</v>
      </c>
      <c r="D1694" t="n">
        <v>40</v>
      </c>
      <c r="E1694" t="inlineStr">
        <is>
          <t>N</t>
        </is>
      </c>
      <c r="F1694" t="n">
        <v>23</v>
      </c>
      <c r="G1694" t="n">
        <v>1330</v>
      </c>
      <c r="H1694" t="n">
        <v>10</v>
      </c>
      <c r="I1694" t="n">
        <v>2</v>
      </c>
      <c r="J1694" t="n">
        <v>23</v>
      </c>
      <c r="K1694" t="n">
        <v>2</v>
      </c>
      <c r="L1694" t="n">
        <v>3</v>
      </c>
      <c r="M1694" t="n">
        <v>3</v>
      </c>
      <c r="R1694" s="15" t="n">
        <v>0</v>
      </c>
      <c r="S1694" s="15" t="n">
        <v>0</v>
      </c>
      <c r="T1694" s="15" t="n">
        <v>0</v>
      </c>
      <c r="U1694" s="15" t="n">
        <v>64800</v>
      </c>
      <c r="V1694">
        <f>IFERROR(VLOOKUP(D1694,Tablas_Equivalencia!$A$3:$B$8,2,FALSE),"Sin dato")</f>
        <v/>
      </c>
      <c r="W1694">
        <f>IFERROR(VLOOKUP(L1694,Tablas_Equivalencia!$D$3:$E$9,2,FALSE),"Sin dato")</f>
        <v/>
      </c>
      <c r="X1694">
        <f>IF(I1694=1,"Varón","Mujer")</f>
        <v/>
      </c>
      <c r="Y1694">
        <f>IFERROR(VLOOKUP(M1694,Tablas_Equivalencia!$G$3:$H$6,2,FALSE),"Sin dato")</f>
        <v/>
      </c>
      <c r="Z1694">
        <f>IF(J1694&lt;=24,"18-24","25-29")</f>
        <v/>
      </c>
      <c r="AA1694">
        <f>IF(M1694&lt;&gt;1,"",IF(P1694=2,1,0))</f>
        <v/>
      </c>
      <c r="AB1694">
        <f>IF(M1694&lt;&gt;1,"",IF(O1694&gt;=2,1,0))</f>
        <v/>
      </c>
      <c r="AC1694">
        <f>IF(M1694&lt;&gt;1,"",IF(OR(Q1694=999,Q1694=""),"",IF(OR(Q1694&lt;35,Q1694&gt;48),1,0)))</f>
        <v/>
      </c>
      <c r="AD1694">
        <f>IF(COUNT(AA1694:AC1694)&lt;3,"",SUM(AA1694:AC1694))</f>
        <v/>
      </c>
      <c r="AE1694">
        <f>IF(L1694&gt;=4,2,IF(L1694&gt;=2,1,0))</f>
        <v/>
      </c>
      <c r="AF1694">
        <f>IF(L1694&gt;=5,1,0)</f>
        <v/>
      </c>
      <c r="AG1694">
        <f>AE1694+AF1694</f>
        <v/>
      </c>
      <c r="AH1694" s="15">
        <f>IF(M1694&lt;&gt;1,"",IF(OR(R1694=-9,R1694=""),"",R1694))</f>
        <v/>
      </c>
      <c r="AI1694">
        <f>IF(M1694&lt;&gt;1,"",IF(OR(Q1694=999,Q1694=""),"",Q1694))</f>
        <v/>
      </c>
    </row>
    <row r="1695">
      <c r="A1695" t="inlineStr">
        <is>
          <t>TQRMNOP109022</t>
        </is>
      </c>
      <c r="B1695" t="n">
        <v>2025</v>
      </c>
      <c r="C1695" t="n">
        <v>1</v>
      </c>
      <c r="D1695" t="n">
        <v>1</v>
      </c>
      <c r="E1695" t="inlineStr">
        <is>
          <t>S</t>
        </is>
      </c>
      <c r="F1695" t="n">
        <v>33</v>
      </c>
      <c r="G1695" t="n">
        <v>1477</v>
      </c>
      <c r="H1695" t="n">
        <v>3</v>
      </c>
      <c r="I1695" t="n">
        <v>1</v>
      </c>
      <c r="J1695" t="n">
        <v>23</v>
      </c>
      <c r="K1695" t="n">
        <v>1</v>
      </c>
      <c r="L1695" t="n">
        <v>5</v>
      </c>
      <c r="M1695" t="n">
        <v>3</v>
      </c>
      <c r="R1695" s="15" t="n">
        <v>0</v>
      </c>
      <c r="S1695" s="15" t="n">
        <v>0</v>
      </c>
      <c r="T1695" s="15" t="n">
        <v>0</v>
      </c>
      <c r="U1695" s="15" t="n">
        <v>350100</v>
      </c>
      <c r="V1695">
        <f>IFERROR(VLOOKUP(D1695,Tablas_Equivalencia!$A$3:$B$8,2,FALSE),"Sin dato")</f>
        <v/>
      </c>
      <c r="W1695">
        <f>IFERROR(VLOOKUP(L1695,Tablas_Equivalencia!$D$3:$E$9,2,FALSE),"Sin dato")</f>
        <v/>
      </c>
      <c r="X1695">
        <f>IF(I1695=1,"Varón","Mujer")</f>
        <v/>
      </c>
      <c r="Y1695">
        <f>IFERROR(VLOOKUP(M1695,Tablas_Equivalencia!$G$3:$H$6,2,FALSE),"Sin dato")</f>
        <v/>
      </c>
      <c r="Z1695">
        <f>IF(J1695&lt;=24,"18-24","25-29")</f>
        <v/>
      </c>
      <c r="AA1695">
        <f>IF(M1695&lt;&gt;1,"",IF(P1695=2,1,0))</f>
        <v/>
      </c>
      <c r="AB1695">
        <f>IF(M1695&lt;&gt;1,"",IF(O1695&gt;=2,1,0))</f>
        <v/>
      </c>
      <c r="AC1695">
        <f>IF(M1695&lt;&gt;1,"",IF(OR(Q1695=999,Q1695=""),"",IF(OR(Q1695&lt;35,Q1695&gt;48),1,0)))</f>
        <v/>
      </c>
      <c r="AD1695">
        <f>IF(COUNT(AA1695:AC1695)&lt;3,"",SUM(AA1695:AC1695))</f>
        <v/>
      </c>
      <c r="AE1695">
        <f>IF(L1695&gt;=4,2,IF(L1695&gt;=2,1,0))</f>
        <v/>
      </c>
      <c r="AF1695">
        <f>IF(L1695&gt;=5,1,0)</f>
        <v/>
      </c>
      <c r="AG1695">
        <f>AE1695+AF1695</f>
        <v/>
      </c>
      <c r="AH1695" s="15">
        <f>IF(M1695&lt;&gt;1,"",IF(OR(R1695=-9,R1695=""),"",R1695))</f>
        <v/>
      </c>
      <c r="AI1695">
        <f>IF(M1695&lt;&gt;1,"",IF(OR(Q1695=999,Q1695=""),"",Q1695))</f>
        <v/>
      </c>
    </row>
    <row r="1696">
      <c r="A1696" t="inlineStr">
        <is>
          <t>TQRMNOP109026</t>
        </is>
      </c>
      <c r="B1696" t="n">
        <v>2025</v>
      </c>
      <c r="C1696" t="n">
        <v>1</v>
      </c>
      <c r="D1696" t="n">
        <v>40</v>
      </c>
      <c r="E1696" t="inlineStr">
        <is>
          <t>S</t>
        </is>
      </c>
      <c r="F1696" t="n">
        <v>7</v>
      </c>
      <c r="G1696" t="n">
        <v>880</v>
      </c>
      <c r="H1696" t="n">
        <v>3</v>
      </c>
      <c r="I1696" t="n">
        <v>2</v>
      </c>
      <c r="J1696" t="n">
        <v>27</v>
      </c>
      <c r="K1696" t="n">
        <v>2</v>
      </c>
      <c r="L1696" t="n">
        <v>4</v>
      </c>
      <c r="M1696" t="n">
        <v>3</v>
      </c>
      <c r="R1696" s="15" t="n">
        <v>0</v>
      </c>
      <c r="S1696" s="15" t="n">
        <v>0</v>
      </c>
      <c r="T1696" s="15" t="n">
        <v>0</v>
      </c>
      <c r="U1696" s="15" t="n">
        <v>69800</v>
      </c>
      <c r="V1696">
        <f>IFERROR(VLOOKUP(D1696,Tablas_Equivalencia!$A$3:$B$8,2,FALSE),"Sin dato")</f>
        <v/>
      </c>
      <c r="W1696">
        <f>IFERROR(VLOOKUP(L1696,Tablas_Equivalencia!$D$3:$E$9,2,FALSE),"Sin dato")</f>
        <v/>
      </c>
      <c r="X1696">
        <f>IF(I1696=1,"Varón","Mujer")</f>
        <v/>
      </c>
      <c r="Y1696">
        <f>IFERROR(VLOOKUP(M1696,Tablas_Equivalencia!$G$3:$H$6,2,FALSE),"Sin dato")</f>
        <v/>
      </c>
      <c r="Z1696">
        <f>IF(J1696&lt;=24,"18-24","25-29")</f>
        <v/>
      </c>
      <c r="AA1696">
        <f>IF(M1696&lt;&gt;1,"",IF(P1696=2,1,0))</f>
        <v/>
      </c>
      <c r="AB1696">
        <f>IF(M1696&lt;&gt;1,"",IF(O1696&gt;=2,1,0))</f>
        <v/>
      </c>
      <c r="AC1696">
        <f>IF(M1696&lt;&gt;1,"",IF(OR(Q1696=999,Q1696=""),"",IF(OR(Q1696&lt;35,Q1696&gt;48),1,0)))</f>
        <v/>
      </c>
      <c r="AD1696">
        <f>IF(COUNT(AA1696:AC1696)&lt;3,"",SUM(AA1696:AC1696))</f>
        <v/>
      </c>
      <c r="AE1696">
        <f>IF(L1696&gt;=4,2,IF(L1696&gt;=2,1,0))</f>
        <v/>
      </c>
      <c r="AF1696">
        <f>IF(L1696&gt;=5,1,0)</f>
        <v/>
      </c>
      <c r="AG1696">
        <f>AE1696+AF1696</f>
        <v/>
      </c>
      <c r="AH1696" s="15">
        <f>IF(M1696&lt;&gt;1,"",IF(OR(R1696=-9,R1696=""),"",R1696))</f>
        <v/>
      </c>
      <c r="AI1696">
        <f>IF(M1696&lt;&gt;1,"",IF(OR(Q1696=999,Q1696=""),"",Q1696))</f>
        <v/>
      </c>
    </row>
    <row r="1697">
      <c r="A1697" t="inlineStr">
        <is>
          <t>TQRMNOP109030</t>
        </is>
      </c>
      <c r="B1697" t="n">
        <v>2025</v>
      </c>
      <c r="C1697" t="n">
        <v>1</v>
      </c>
      <c r="D1697" t="n">
        <v>1</v>
      </c>
      <c r="E1697" t="inlineStr">
        <is>
          <t>S</t>
        </is>
      </c>
      <c r="F1697" t="n">
        <v>33</v>
      </c>
      <c r="G1697" t="n">
        <v>843</v>
      </c>
      <c r="H1697" t="n">
        <v>3</v>
      </c>
      <c r="I1697" t="n">
        <v>2</v>
      </c>
      <c r="J1697" t="n">
        <v>24</v>
      </c>
      <c r="K1697" t="n">
        <v>1</v>
      </c>
      <c r="L1697" t="n">
        <v>5</v>
      </c>
      <c r="M1697" t="n">
        <v>1</v>
      </c>
      <c r="N1697" t="n">
        <v>2</v>
      </c>
      <c r="O1697" t="n">
        <v>2</v>
      </c>
      <c r="P1697" t="n">
        <v>2</v>
      </c>
      <c r="Q1697" t="n">
        <v>21</v>
      </c>
      <c r="R1697" s="15" t="n">
        <v>294000</v>
      </c>
      <c r="S1697" s="15" t="n">
        <v>0</v>
      </c>
      <c r="T1697" s="15" t="n">
        <v>294000</v>
      </c>
      <c r="U1697" s="15" t="n">
        <v>297300</v>
      </c>
      <c r="V1697">
        <f>IFERROR(VLOOKUP(D1697,Tablas_Equivalencia!$A$3:$B$8,2,FALSE),"Sin dato")</f>
        <v/>
      </c>
      <c r="W1697">
        <f>IFERROR(VLOOKUP(L1697,Tablas_Equivalencia!$D$3:$E$9,2,FALSE),"Sin dato")</f>
        <v/>
      </c>
      <c r="X1697">
        <f>IF(I1697=1,"Varón","Mujer")</f>
        <v/>
      </c>
      <c r="Y1697">
        <f>IFERROR(VLOOKUP(M1697,Tablas_Equivalencia!$G$3:$H$6,2,FALSE),"Sin dato")</f>
        <v/>
      </c>
      <c r="Z1697">
        <f>IF(J1697&lt;=24,"18-24","25-29")</f>
        <v/>
      </c>
      <c r="AA1697">
        <f>IF(M1697&lt;&gt;1,"",IF(P1697=2,1,0))</f>
        <v/>
      </c>
      <c r="AB1697">
        <f>IF(M1697&lt;&gt;1,"",IF(O1697&gt;=2,1,0))</f>
        <v/>
      </c>
      <c r="AC1697">
        <f>IF(M1697&lt;&gt;1,"",IF(OR(Q1697=999,Q1697=""),"",IF(OR(Q1697&lt;35,Q1697&gt;48),1,0)))</f>
        <v/>
      </c>
      <c r="AD1697">
        <f>IF(COUNT(AA1697:AC1697)&lt;3,"",SUM(AA1697:AC1697))</f>
        <v/>
      </c>
      <c r="AE1697">
        <f>IF(L1697&gt;=4,2,IF(L1697&gt;=2,1,0))</f>
        <v/>
      </c>
      <c r="AF1697">
        <f>IF(L1697&gt;=5,1,0)</f>
        <v/>
      </c>
      <c r="AG1697">
        <f>AE1697+AF1697</f>
        <v/>
      </c>
      <c r="AH1697" s="15">
        <f>IF(M1697&lt;&gt;1,"",IF(OR(R1697=-9,R1697=""),"",R1697))</f>
        <v/>
      </c>
      <c r="AI1697">
        <f>IF(M1697&lt;&gt;1,"",IF(OR(Q1697=999,Q1697=""),"",Q1697))</f>
        <v/>
      </c>
    </row>
    <row r="1698">
      <c r="A1698" t="inlineStr">
        <is>
          <t>TQRMNOP109031</t>
        </is>
      </c>
      <c r="B1698" t="n">
        <v>2025</v>
      </c>
      <c r="C1698" t="n">
        <v>1</v>
      </c>
      <c r="D1698" t="n">
        <v>42</v>
      </c>
      <c r="E1698" t="inlineStr">
        <is>
          <t>N</t>
        </is>
      </c>
      <c r="F1698" t="n">
        <v>25</v>
      </c>
      <c r="G1698" t="n">
        <v>797</v>
      </c>
      <c r="H1698" t="n">
        <v>2</v>
      </c>
      <c r="I1698" t="n">
        <v>2</v>
      </c>
      <c r="J1698" t="n">
        <v>27</v>
      </c>
      <c r="K1698" t="n">
        <v>1</v>
      </c>
      <c r="L1698" t="n">
        <v>4</v>
      </c>
      <c r="M1698" t="n">
        <v>1</v>
      </c>
      <c r="N1698" t="n">
        <v>3</v>
      </c>
      <c r="O1698" t="n">
        <v>1</v>
      </c>
      <c r="P1698" t="n">
        <v>1</v>
      </c>
      <c r="Q1698" t="n">
        <v>41</v>
      </c>
      <c r="R1698" s="15" t="n">
        <v>376000</v>
      </c>
      <c r="S1698" s="15" t="n">
        <v>0</v>
      </c>
      <c r="T1698" s="15" t="n">
        <v>376000</v>
      </c>
      <c r="U1698" s="15" t="n">
        <v>200100</v>
      </c>
      <c r="V1698">
        <f>IFERROR(VLOOKUP(D1698,Tablas_Equivalencia!$A$3:$B$8,2,FALSE),"Sin dato")</f>
        <v/>
      </c>
      <c r="W1698">
        <f>IFERROR(VLOOKUP(L1698,Tablas_Equivalencia!$D$3:$E$9,2,FALSE),"Sin dato")</f>
        <v/>
      </c>
      <c r="X1698">
        <f>IF(I1698=1,"Varón","Mujer")</f>
        <v/>
      </c>
      <c r="Y1698">
        <f>IFERROR(VLOOKUP(M1698,Tablas_Equivalencia!$G$3:$H$6,2,FALSE),"Sin dato")</f>
        <v/>
      </c>
      <c r="Z1698">
        <f>IF(J1698&lt;=24,"18-24","25-29")</f>
        <v/>
      </c>
      <c r="AA1698">
        <f>IF(M1698&lt;&gt;1,"",IF(P1698=2,1,0))</f>
        <v/>
      </c>
      <c r="AB1698">
        <f>IF(M1698&lt;&gt;1,"",IF(O1698&gt;=2,1,0))</f>
        <v/>
      </c>
      <c r="AC1698">
        <f>IF(M1698&lt;&gt;1,"",IF(OR(Q1698=999,Q1698=""),"",IF(OR(Q1698&lt;35,Q1698&gt;48),1,0)))</f>
        <v/>
      </c>
      <c r="AD1698">
        <f>IF(COUNT(AA1698:AC1698)&lt;3,"",SUM(AA1698:AC1698))</f>
        <v/>
      </c>
      <c r="AE1698">
        <f>IF(L1698&gt;=4,2,IF(L1698&gt;=2,1,0))</f>
        <v/>
      </c>
      <c r="AF1698">
        <f>IF(L1698&gt;=5,1,0)</f>
        <v/>
      </c>
      <c r="AG1698">
        <f>AE1698+AF1698</f>
        <v/>
      </c>
      <c r="AH1698" s="15">
        <f>IF(M1698&lt;&gt;1,"",IF(OR(R1698=-9,R1698=""),"",R1698))</f>
        <v/>
      </c>
      <c r="AI1698">
        <f>IF(M1698&lt;&gt;1,"",IF(OR(Q1698=999,Q1698=""),"",Q1698))</f>
        <v/>
      </c>
    </row>
    <row r="1699">
      <c r="A1699" t="inlineStr">
        <is>
          <t>TQRMNOP109032</t>
        </is>
      </c>
      <c r="B1699" t="n">
        <v>2025</v>
      </c>
      <c r="C1699" t="n">
        <v>1</v>
      </c>
      <c r="D1699" t="n">
        <v>40</v>
      </c>
      <c r="E1699" t="inlineStr">
        <is>
          <t>N</t>
        </is>
      </c>
      <c r="F1699" t="n">
        <v>9</v>
      </c>
      <c r="G1699" t="n">
        <v>1241</v>
      </c>
      <c r="H1699" t="n">
        <v>2</v>
      </c>
      <c r="I1699" t="n">
        <v>2</v>
      </c>
      <c r="J1699" t="n">
        <v>25</v>
      </c>
      <c r="K1699" t="n">
        <v>2</v>
      </c>
      <c r="L1699" t="n">
        <v>4</v>
      </c>
      <c r="M1699" t="n">
        <v>3</v>
      </c>
      <c r="R1699" s="15" t="n">
        <v>0</v>
      </c>
      <c r="S1699" s="15" t="n">
        <v>0</v>
      </c>
      <c r="T1699" s="15" t="n">
        <v>0</v>
      </c>
      <c r="U1699" s="15" t="n">
        <v>87100</v>
      </c>
      <c r="V1699">
        <f>IFERROR(VLOOKUP(D1699,Tablas_Equivalencia!$A$3:$B$8,2,FALSE),"Sin dato")</f>
        <v/>
      </c>
      <c r="W1699">
        <f>IFERROR(VLOOKUP(L1699,Tablas_Equivalencia!$D$3:$E$9,2,FALSE),"Sin dato")</f>
        <v/>
      </c>
      <c r="X1699">
        <f>IF(I1699=1,"Varón","Mujer")</f>
        <v/>
      </c>
      <c r="Y1699">
        <f>IFERROR(VLOOKUP(M1699,Tablas_Equivalencia!$G$3:$H$6,2,FALSE),"Sin dato")</f>
        <v/>
      </c>
      <c r="Z1699">
        <f>IF(J1699&lt;=24,"18-24","25-29")</f>
        <v/>
      </c>
      <c r="AA1699">
        <f>IF(M1699&lt;&gt;1,"",IF(P1699=2,1,0))</f>
        <v/>
      </c>
      <c r="AB1699">
        <f>IF(M1699&lt;&gt;1,"",IF(O1699&gt;=2,1,0))</f>
        <v/>
      </c>
      <c r="AC1699">
        <f>IF(M1699&lt;&gt;1,"",IF(OR(Q1699=999,Q1699=""),"",IF(OR(Q1699&lt;35,Q1699&gt;48),1,0)))</f>
        <v/>
      </c>
      <c r="AD1699">
        <f>IF(COUNT(AA1699:AC1699)&lt;3,"",SUM(AA1699:AC1699))</f>
        <v/>
      </c>
      <c r="AE1699">
        <f>IF(L1699&gt;=4,2,IF(L1699&gt;=2,1,0))</f>
        <v/>
      </c>
      <c r="AF1699">
        <f>IF(L1699&gt;=5,1,0)</f>
        <v/>
      </c>
      <c r="AG1699">
        <f>AE1699+AF1699</f>
        <v/>
      </c>
      <c r="AH1699" s="15">
        <f>IF(M1699&lt;&gt;1,"",IF(OR(R1699=-9,R1699=""),"",R1699))</f>
        <v/>
      </c>
      <c r="AI1699">
        <f>IF(M1699&lt;&gt;1,"",IF(OR(Q1699=999,Q1699=""),"",Q1699))</f>
        <v/>
      </c>
    </row>
    <row r="1700">
      <c r="A1700" t="inlineStr">
        <is>
          <t>TQRMNOP109034</t>
        </is>
      </c>
      <c r="B1700" t="n">
        <v>2025</v>
      </c>
      <c r="C1700" t="n">
        <v>1</v>
      </c>
      <c r="D1700" t="n">
        <v>1</v>
      </c>
      <c r="E1700" t="inlineStr">
        <is>
          <t>S</t>
        </is>
      </c>
      <c r="F1700" t="n">
        <v>33</v>
      </c>
      <c r="G1700" t="n">
        <v>1128</v>
      </c>
      <c r="H1700" t="n">
        <v>3</v>
      </c>
      <c r="I1700" t="n">
        <v>1</v>
      </c>
      <c r="J1700" t="n">
        <v>22</v>
      </c>
      <c r="K1700" t="n">
        <v>1</v>
      </c>
      <c r="L1700" t="n">
        <v>2</v>
      </c>
      <c r="M1700" t="n">
        <v>1</v>
      </c>
      <c r="N1700" t="n">
        <v>3</v>
      </c>
      <c r="O1700" t="n">
        <v>3</v>
      </c>
      <c r="P1700" t="n">
        <v>2</v>
      </c>
      <c r="Q1700" t="n">
        <v>20</v>
      </c>
      <c r="R1700" s="15" t="n">
        <v>562000</v>
      </c>
      <c r="S1700" s="15" t="n">
        <v>0</v>
      </c>
      <c r="T1700" s="15" t="n">
        <v>562000</v>
      </c>
      <c r="U1700" s="15" t="n">
        <v>195100</v>
      </c>
      <c r="V1700">
        <f>IFERROR(VLOOKUP(D1700,Tablas_Equivalencia!$A$3:$B$8,2,FALSE),"Sin dato")</f>
        <v/>
      </c>
      <c r="W1700">
        <f>IFERROR(VLOOKUP(L1700,Tablas_Equivalencia!$D$3:$E$9,2,FALSE),"Sin dato")</f>
        <v/>
      </c>
      <c r="X1700">
        <f>IF(I1700=1,"Varón","Mujer")</f>
        <v/>
      </c>
      <c r="Y1700">
        <f>IFERROR(VLOOKUP(M1700,Tablas_Equivalencia!$G$3:$H$6,2,FALSE),"Sin dato")</f>
        <v/>
      </c>
      <c r="Z1700">
        <f>IF(J1700&lt;=24,"18-24","25-29")</f>
        <v/>
      </c>
      <c r="AA1700">
        <f>IF(M1700&lt;&gt;1,"",IF(P1700=2,1,0))</f>
        <v/>
      </c>
      <c r="AB1700">
        <f>IF(M1700&lt;&gt;1,"",IF(O1700&gt;=2,1,0))</f>
        <v/>
      </c>
      <c r="AC1700">
        <f>IF(M1700&lt;&gt;1,"",IF(OR(Q1700=999,Q1700=""),"",IF(OR(Q1700&lt;35,Q1700&gt;48),1,0)))</f>
        <v/>
      </c>
      <c r="AD1700">
        <f>IF(COUNT(AA1700:AC1700)&lt;3,"",SUM(AA1700:AC1700))</f>
        <v/>
      </c>
      <c r="AE1700">
        <f>IF(L1700&gt;=4,2,IF(L1700&gt;=2,1,0))</f>
        <v/>
      </c>
      <c r="AF1700">
        <f>IF(L1700&gt;=5,1,0)</f>
        <v/>
      </c>
      <c r="AG1700">
        <f>AE1700+AF1700</f>
        <v/>
      </c>
      <c r="AH1700" s="15">
        <f>IF(M1700&lt;&gt;1,"",IF(OR(R1700=-9,R1700=""),"",R1700))</f>
        <v/>
      </c>
      <c r="AI1700">
        <f>IF(M1700&lt;&gt;1,"",IF(OR(Q1700=999,Q1700=""),"",Q1700))</f>
        <v/>
      </c>
    </row>
    <row r="1701">
      <c r="A1701" t="inlineStr">
        <is>
          <t>TQRMNOP109046</t>
        </is>
      </c>
      <c r="B1701" t="n">
        <v>2025</v>
      </c>
      <c r="C1701" t="n">
        <v>1</v>
      </c>
      <c r="D1701" t="n">
        <v>43</v>
      </c>
      <c r="E1701" t="inlineStr">
        <is>
          <t>S</t>
        </is>
      </c>
      <c r="F1701" t="n">
        <v>30</v>
      </c>
      <c r="G1701" t="n">
        <v>1807</v>
      </c>
      <c r="H1701" t="n">
        <v>3</v>
      </c>
      <c r="I1701" t="n">
        <v>1</v>
      </c>
      <c r="J1701" t="n">
        <v>29</v>
      </c>
      <c r="K1701" t="n">
        <v>2</v>
      </c>
      <c r="L1701" t="n">
        <v>6</v>
      </c>
      <c r="M1701" t="n">
        <v>1</v>
      </c>
      <c r="N1701" t="n">
        <v>2</v>
      </c>
      <c r="O1701" t="n">
        <v>1</v>
      </c>
      <c r="P1701" t="n">
        <v>1</v>
      </c>
      <c r="Q1701" t="n">
        <v>32</v>
      </c>
      <c r="R1701" s="15" t="n">
        <v>2785000</v>
      </c>
      <c r="S1701" s="15" t="n">
        <v>0</v>
      </c>
      <c r="T1701" s="15" t="n">
        <v>2785000</v>
      </c>
      <c r="U1701" s="15" t="n">
        <v>69700</v>
      </c>
      <c r="V1701">
        <f>IFERROR(VLOOKUP(D1701,Tablas_Equivalencia!$A$3:$B$8,2,FALSE),"Sin dato")</f>
        <v/>
      </c>
      <c r="W1701">
        <f>IFERROR(VLOOKUP(L1701,Tablas_Equivalencia!$D$3:$E$9,2,FALSE),"Sin dato")</f>
        <v/>
      </c>
      <c r="X1701">
        <f>IF(I1701=1,"Varón","Mujer")</f>
        <v/>
      </c>
      <c r="Y1701">
        <f>IFERROR(VLOOKUP(M1701,Tablas_Equivalencia!$G$3:$H$6,2,FALSE),"Sin dato")</f>
        <v/>
      </c>
      <c r="Z1701">
        <f>IF(J1701&lt;=24,"18-24","25-29")</f>
        <v/>
      </c>
      <c r="AA1701">
        <f>IF(M1701&lt;&gt;1,"",IF(P1701=2,1,0))</f>
        <v/>
      </c>
      <c r="AB1701">
        <f>IF(M1701&lt;&gt;1,"",IF(O1701&gt;=2,1,0))</f>
        <v/>
      </c>
      <c r="AC1701">
        <f>IF(M1701&lt;&gt;1,"",IF(OR(Q1701=999,Q1701=""),"",IF(OR(Q1701&lt;35,Q1701&gt;48),1,0)))</f>
        <v/>
      </c>
      <c r="AD1701">
        <f>IF(COUNT(AA1701:AC1701)&lt;3,"",SUM(AA1701:AC1701))</f>
        <v/>
      </c>
      <c r="AE1701">
        <f>IF(L1701&gt;=4,2,IF(L1701&gt;=2,1,0))</f>
        <v/>
      </c>
      <c r="AF1701">
        <f>IF(L1701&gt;=5,1,0)</f>
        <v/>
      </c>
      <c r="AG1701">
        <f>AE1701+AF1701</f>
        <v/>
      </c>
      <c r="AH1701" s="15">
        <f>IF(M1701&lt;&gt;1,"",IF(OR(R1701=-9,R1701=""),"",R1701))</f>
        <v/>
      </c>
      <c r="AI1701">
        <f>IF(M1701&lt;&gt;1,"",IF(OR(Q1701=999,Q1701=""),"",Q1701))</f>
        <v/>
      </c>
    </row>
    <row r="1702">
      <c r="A1702" t="inlineStr">
        <is>
          <t>TQRMNOP109049</t>
        </is>
      </c>
      <c r="B1702" t="n">
        <v>2025</v>
      </c>
      <c r="C1702" t="n">
        <v>1</v>
      </c>
      <c r="D1702" t="n">
        <v>1</v>
      </c>
      <c r="E1702" t="inlineStr">
        <is>
          <t>S</t>
        </is>
      </c>
      <c r="F1702" t="n">
        <v>32</v>
      </c>
      <c r="G1702" t="n">
        <v>1433</v>
      </c>
      <c r="H1702" t="n">
        <v>3</v>
      </c>
      <c r="I1702" t="n">
        <v>2</v>
      </c>
      <c r="J1702" t="n">
        <v>20</v>
      </c>
      <c r="K1702" t="n">
        <v>2</v>
      </c>
      <c r="L1702" t="n">
        <v>3</v>
      </c>
      <c r="M1702" t="n">
        <v>3</v>
      </c>
      <c r="R1702" s="15" t="n">
        <v>0</v>
      </c>
      <c r="S1702" s="15" t="n">
        <v>0</v>
      </c>
      <c r="T1702" s="15" t="n">
        <v>0</v>
      </c>
      <c r="U1702" s="15" t="n">
        <v>170700</v>
      </c>
      <c r="V1702">
        <f>IFERROR(VLOOKUP(D1702,Tablas_Equivalencia!$A$3:$B$8,2,FALSE),"Sin dato")</f>
        <v/>
      </c>
      <c r="W1702">
        <f>IFERROR(VLOOKUP(L1702,Tablas_Equivalencia!$D$3:$E$9,2,FALSE),"Sin dato")</f>
        <v/>
      </c>
      <c r="X1702">
        <f>IF(I1702=1,"Varón","Mujer")</f>
        <v/>
      </c>
      <c r="Y1702">
        <f>IFERROR(VLOOKUP(M1702,Tablas_Equivalencia!$G$3:$H$6,2,FALSE),"Sin dato")</f>
        <v/>
      </c>
      <c r="Z1702">
        <f>IF(J1702&lt;=24,"18-24","25-29")</f>
        <v/>
      </c>
      <c r="AA1702">
        <f>IF(M1702&lt;&gt;1,"",IF(P1702=2,1,0))</f>
        <v/>
      </c>
      <c r="AB1702">
        <f>IF(M1702&lt;&gt;1,"",IF(O1702&gt;=2,1,0))</f>
        <v/>
      </c>
      <c r="AC1702">
        <f>IF(M1702&lt;&gt;1,"",IF(OR(Q1702=999,Q1702=""),"",IF(OR(Q1702&lt;35,Q1702&gt;48),1,0)))</f>
        <v/>
      </c>
      <c r="AD1702">
        <f>IF(COUNT(AA1702:AC1702)&lt;3,"",SUM(AA1702:AC1702))</f>
        <v/>
      </c>
      <c r="AE1702">
        <f>IF(L1702&gt;=4,2,IF(L1702&gt;=2,1,0))</f>
        <v/>
      </c>
      <c r="AF1702">
        <f>IF(L1702&gt;=5,1,0)</f>
        <v/>
      </c>
      <c r="AG1702">
        <f>AE1702+AF1702</f>
        <v/>
      </c>
      <c r="AH1702" s="15">
        <f>IF(M1702&lt;&gt;1,"",IF(OR(R1702=-9,R1702=""),"",R1702))</f>
        <v/>
      </c>
      <c r="AI1702">
        <f>IF(M1702&lt;&gt;1,"",IF(OR(Q1702=999,Q1702=""),"",Q1702))</f>
        <v/>
      </c>
    </row>
    <row r="1703">
      <c r="A1703" t="inlineStr">
        <is>
          <t>TQRMNOP109052</t>
        </is>
      </c>
      <c r="B1703" t="n">
        <v>2025</v>
      </c>
      <c r="C1703" t="n">
        <v>1</v>
      </c>
      <c r="D1703" t="n">
        <v>1</v>
      </c>
      <c r="E1703" t="inlineStr">
        <is>
          <t>S</t>
        </is>
      </c>
      <c r="F1703" t="n">
        <v>32</v>
      </c>
      <c r="G1703" t="n">
        <v>1155</v>
      </c>
      <c r="H1703" t="n">
        <v>3</v>
      </c>
      <c r="I1703" t="n">
        <v>1</v>
      </c>
      <c r="J1703" t="n">
        <v>21</v>
      </c>
      <c r="K1703" t="n">
        <v>2</v>
      </c>
      <c r="L1703" t="n">
        <v>4</v>
      </c>
      <c r="M1703" t="n">
        <v>1</v>
      </c>
      <c r="N1703" t="n">
        <v>3</v>
      </c>
      <c r="O1703" t="n">
        <v>1</v>
      </c>
      <c r="P1703" t="n">
        <v>1</v>
      </c>
      <c r="Q1703" t="n">
        <v>49</v>
      </c>
      <c r="R1703" s="15" t="n">
        <v>619000</v>
      </c>
      <c r="S1703" s="15" t="n">
        <v>0</v>
      </c>
      <c r="T1703" s="15" t="n">
        <v>619000</v>
      </c>
      <c r="U1703" s="15" t="n">
        <v>292500</v>
      </c>
      <c r="V1703">
        <f>IFERROR(VLOOKUP(D1703,Tablas_Equivalencia!$A$3:$B$8,2,FALSE),"Sin dato")</f>
        <v/>
      </c>
      <c r="W1703">
        <f>IFERROR(VLOOKUP(L1703,Tablas_Equivalencia!$D$3:$E$9,2,FALSE),"Sin dato")</f>
        <v/>
      </c>
      <c r="X1703">
        <f>IF(I1703=1,"Varón","Mujer")</f>
        <v/>
      </c>
      <c r="Y1703">
        <f>IFERROR(VLOOKUP(M1703,Tablas_Equivalencia!$G$3:$H$6,2,FALSE),"Sin dato")</f>
        <v/>
      </c>
      <c r="Z1703">
        <f>IF(J1703&lt;=24,"18-24","25-29")</f>
        <v/>
      </c>
      <c r="AA1703">
        <f>IF(M1703&lt;&gt;1,"",IF(P1703=2,1,0))</f>
        <v/>
      </c>
      <c r="AB1703">
        <f>IF(M1703&lt;&gt;1,"",IF(O1703&gt;=2,1,0))</f>
        <v/>
      </c>
      <c r="AC1703">
        <f>IF(M1703&lt;&gt;1,"",IF(OR(Q1703=999,Q1703=""),"",IF(OR(Q1703&lt;35,Q1703&gt;48),1,0)))</f>
        <v/>
      </c>
      <c r="AD1703">
        <f>IF(COUNT(AA1703:AC1703)&lt;3,"",SUM(AA1703:AC1703))</f>
        <v/>
      </c>
      <c r="AE1703">
        <f>IF(L1703&gt;=4,2,IF(L1703&gt;=2,1,0))</f>
        <v/>
      </c>
      <c r="AF1703">
        <f>IF(L1703&gt;=5,1,0)</f>
        <v/>
      </c>
      <c r="AG1703">
        <f>AE1703+AF1703</f>
        <v/>
      </c>
      <c r="AH1703" s="15">
        <f>IF(M1703&lt;&gt;1,"",IF(OR(R1703=-9,R1703=""),"",R1703))</f>
        <v/>
      </c>
      <c r="AI1703">
        <f>IF(M1703&lt;&gt;1,"",IF(OR(Q1703=999,Q1703=""),"",Q1703))</f>
        <v/>
      </c>
    </row>
    <row r="1704">
      <c r="A1704" t="inlineStr">
        <is>
          <t>TQRMNOP109056</t>
        </is>
      </c>
      <c r="B1704" t="n">
        <v>2025</v>
      </c>
      <c r="C1704" t="n">
        <v>1</v>
      </c>
      <c r="D1704" t="n">
        <v>1</v>
      </c>
      <c r="E1704" t="inlineStr">
        <is>
          <t>S</t>
        </is>
      </c>
      <c r="F1704" t="n">
        <v>32</v>
      </c>
      <c r="G1704" t="n">
        <v>2115</v>
      </c>
      <c r="H1704" t="n">
        <v>3</v>
      </c>
      <c r="I1704" t="n">
        <v>1</v>
      </c>
      <c r="J1704" t="n">
        <v>22</v>
      </c>
      <c r="K1704" t="n">
        <v>2</v>
      </c>
      <c r="L1704" t="n">
        <v>4</v>
      </c>
      <c r="M1704" t="n">
        <v>3</v>
      </c>
      <c r="R1704" s="15" t="n">
        <v>0</v>
      </c>
      <c r="S1704" s="15" t="n">
        <v>0</v>
      </c>
      <c r="T1704" s="15" t="n">
        <v>0</v>
      </c>
      <c r="U1704" s="15" t="n">
        <v>79500</v>
      </c>
      <c r="V1704">
        <f>IFERROR(VLOOKUP(D1704,Tablas_Equivalencia!$A$3:$B$8,2,FALSE),"Sin dato")</f>
        <v/>
      </c>
      <c r="W1704">
        <f>IFERROR(VLOOKUP(L1704,Tablas_Equivalencia!$D$3:$E$9,2,FALSE),"Sin dato")</f>
        <v/>
      </c>
      <c r="X1704">
        <f>IF(I1704=1,"Varón","Mujer")</f>
        <v/>
      </c>
      <c r="Y1704">
        <f>IFERROR(VLOOKUP(M1704,Tablas_Equivalencia!$G$3:$H$6,2,FALSE),"Sin dato")</f>
        <v/>
      </c>
      <c r="Z1704">
        <f>IF(J1704&lt;=24,"18-24","25-29")</f>
        <v/>
      </c>
      <c r="AA1704">
        <f>IF(M1704&lt;&gt;1,"",IF(P1704=2,1,0))</f>
        <v/>
      </c>
      <c r="AB1704">
        <f>IF(M1704&lt;&gt;1,"",IF(O1704&gt;=2,1,0))</f>
        <v/>
      </c>
      <c r="AC1704">
        <f>IF(M1704&lt;&gt;1,"",IF(OR(Q1704=999,Q1704=""),"",IF(OR(Q1704&lt;35,Q1704&gt;48),1,0)))</f>
        <v/>
      </c>
      <c r="AD1704">
        <f>IF(COUNT(AA1704:AC1704)&lt;3,"",SUM(AA1704:AC1704))</f>
        <v/>
      </c>
      <c r="AE1704">
        <f>IF(L1704&gt;=4,2,IF(L1704&gt;=2,1,0))</f>
        <v/>
      </c>
      <c r="AF1704">
        <f>IF(L1704&gt;=5,1,0)</f>
        <v/>
      </c>
      <c r="AG1704">
        <f>AE1704+AF1704</f>
        <v/>
      </c>
      <c r="AH1704" s="15">
        <f>IF(M1704&lt;&gt;1,"",IF(OR(R1704=-9,R1704=""),"",R1704))</f>
        <v/>
      </c>
      <c r="AI1704">
        <f>IF(M1704&lt;&gt;1,"",IF(OR(Q1704=999,Q1704=""),"",Q1704))</f>
        <v/>
      </c>
    </row>
    <row r="1705">
      <c r="A1705" t="inlineStr">
        <is>
          <t>TQRMNOP109063</t>
        </is>
      </c>
      <c r="B1705" t="n">
        <v>2025</v>
      </c>
      <c r="C1705" t="n">
        <v>1</v>
      </c>
      <c r="D1705" t="n">
        <v>43</v>
      </c>
      <c r="E1705" t="inlineStr">
        <is>
          <t>N</t>
        </is>
      </c>
      <c r="F1705" t="n">
        <v>29</v>
      </c>
      <c r="G1705" t="n">
        <v>1671</v>
      </c>
      <c r="H1705" t="n">
        <v>1</v>
      </c>
      <c r="I1705" t="n">
        <v>2</v>
      </c>
      <c r="J1705" t="n">
        <v>29</v>
      </c>
      <c r="K1705" t="n">
        <v>1</v>
      </c>
      <c r="L1705" t="n">
        <v>4</v>
      </c>
      <c r="M1705" t="n">
        <v>1</v>
      </c>
      <c r="N1705" t="n">
        <v>3</v>
      </c>
      <c r="O1705" t="n">
        <v>1</v>
      </c>
      <c r="P1705" t="n">
        <v>1</v>
      </c>
      <c r="Q1705" t="n">
        <v>45</v>
      </c>
      <c r="R1705" s="15" t="n">
        <v>-9</v>
      </c>
      <c r="S1705" s="15" t="n">
        <v>0</v>
      </c>
      <c r="T1705" s="15" t="n">
        <v>0</v>
      </c>
      <c r="U1705" s="15" t="n">
        <v>345300</v>
      </c>
      <c r="V1705">
        <f>IFERROR(VLOOKUP(D1705,Tablas_Equivalencia!$A$3:$B$8,2,FALSE),"Sin dato")</f>
        <v/>
      </c>
      <c r="W1705">
        <f>IFERROR(VLOOKUP(L1705,Tablas_Equivalencia!$D$3:$E$9,2,FALSE),"Sin dato")</f>
        <v/>
      </c>
      <c r="X1705">
        <f>IF(I1705=1,"Varón","Mujer")</f>
        <v/>
      </c>
      <c r="Y1705">
        <f>IFERROR(VLOOKUP(M1705,Tablas_Equivalencia!$G$3:$H$6,2,FALSE),"Sin dato")</f>
        <v/>
      </c>
      <c r="Z1705">
        <f>IF(J1705&lt;=24,"18-24","25-29")</f>
        <v/>
      </c>
      <c r="AA1705">
        <f>IF(M1705&lt;&gt;1,"",IF(P1705=2,1,0))</f>
        <v/>
      </c>
      <c r="AB1705">
        <f>IF(M1705&lt;&gt;1,"",IF(O1705&gt;=2,1,0))</f>
        <v/>
      </c>
      <c r="AC1705">
        <f>IF(M1705&lt;&gt;1,"",IF(OR(Q1705=999,Q1705=""),"",IF(OR(Q1705&lt;35,Q1705&gt;48),1,0)))</f>
        <v/>
      </c>
      <c r="AD1705">
        <f>IF(COUNT(AA1705:AC1705)&lt;3,"",SUM(AA1705:AC1705))</f>
        <v/>
      </c>
      <c r="AE1705">
        <f>IF(L1705&gt;=4,2,IF(L1705&gt;=2,1,0))</f>
        <v/>
      </c>
      <c r="AF1705">
        <f>IF(L1705&gt;=5,1,0)</f>
        <v/>
      </c>
      <c r="AG1705">
        <f>AE1705+AF1705</f>
        <v/>
      </c>
      <c r="AH1705" s="15">
        <f>IF(M1705&lt;&gt;1,"",IF(OR(R1705=-9,R1705=""),"",R1705))</f>
        <v/>
      </c>
      <c r="AI1705">
        <f>IF(M1705&lt;&gt;1,"",IF(OR(Q1705=999,Q1705=""),"",Q1705))</f>
        <v/>
      </c>
    </row>
    <row r="1706">
      <c r="A1706" t="inlineStr">
        <is>
          <t>TQRMNOP109064</t>
        </is>
      </c>
      <c r="B1706" t="n">
        <v>2025</v>
      </c>
      <c r="C1706" t="n">
        <v>1</v>
      </c>
      <c r="D1706" t="n">
        <v>42</v>
      </c>
      <c r="E1706" t="inlineStr">
        <is>
          <t>N</t>
        </is>
      </c>
      <c r="F1706" t="n">
        <v>27</v>
      </c>
      <c r="G1706" t="n">
        <v>1035</v>
      </c>
      <c r="H1706" t="n">
        <v>1</v>
      </c>
      <c r="I1706" t="n">
        <v>1</v>
      </c>
      <c r="J1706" t="n">
        <v>26</v>
      </c>
      <c r="K1706" t="n">
        <v>1</v>
      </c>
      <c r="L1706" t="n">
        <v>5</v>
      </c>
      <c r="M1706" t="n">
        <v>1</v>
      </c>
      <c r="N1706" t="n">
        <v>3</v>
      </c>
      <c r="O1706" t="n">
        <v>1</v>
      </c>
      <c r="P1706" t="n">
        <v>2</v>
      </c>
      <c r="Q1706" t="n">
        <v>14</v>
      </c>
      <c r="R1706" s="15" t="n">
        <v>205000</v>
      </c>
      <c r="S1706" s="15" t="n">
        <v>143000</v>
      </c>
      <c r="T1706" s="15" t="n">
        <v>348000</v>
      </c>
      <c r="U1706" s="15" t="n">
        <v>189000</v>
      </c>
      <c r="V1706">
        <f>IFERROR(VLOOKUP(D1706,Tablas_Equivalencia!$A$3:$B$8,2,FALSE),"Sin dato")</f>
        <v/>
      </c>
      <c r="W1706">
        <f>IFERROR(VLOOKUP(L1706,Tablas_Equivalencia!$D$3:$E$9,2,FALSE),"Sin dato")</f>
        <v/>
      </c>
      <c r="X1706">
        <f>IF(I1706=1,"Varón","Mujer")</f>
        <v/>
      </c>
      <c r="Y1706">
        <f>IFERROR(VLOOKUP(M1706,Tablas_Equivalencia!$G$3:$H$6,2,FALSE),"Sin dato")</f>
        <v/>
      </c>
      <c r="Z1706">
        <f>IF(J1706&lt;=24,"18-24","25-29")</f>
        <v/>
      </c>
      <c r="AA1706">
        <f>IF(M1706&lt;&gt;1,"",IF(P1706=2,1,0))</f>
        <v/>
      </c>
      <c r="AB1706">
        <f>IF(M1706&lt;&gt;1,"",IF(O1706&gt;=2,1,0))</f>
        <v/>
      </c>
      <c r="AC1706">
        <f>IF(M1706&lt;&gt;1,"",IF(OR(Q1706=999,Q1706=""),"",IF(OR(Q1706&lt;35,Q1706&gt;48),1,0)))</f>
        <v/>
      </c>
      <c r="AD1706">
        <f>IF(COUNT(AA1706:AC1706)&lt;3,"",SUM(AA1706:AC1706))</f>
        <v/>
      </c>
      <c r="AE1706">
        <f>IF(L1706&gt;=4,2,IF(L1706&gt;=2,1,0))</f>
        <v/>
      </c>
      <c r="AF1706">
        <f>IF(L1706&gt;=5,1,0)</f>
        <v/>
      </c>
      <c r="AG1706">
        <f>AE1706+AF1706</f>
        <v/>
      </c>
      <c r="AH1706" s="15">
        <f>IF(M1706&lt;&gt;1,"",IF(OR(R1706=-9,R1706=""),"",R1706))</f>
        <v/>
      </c>
      <c r="AI1706">
        <f>IF(M1706&lt;&gt;1,"",IF(OR(Q1706=999,Q1706=""),"",Q1706))</f>
        <v/>
      </c>
    </row>
    <row r="1707">
      <c r="A1707" t="inlineStr">
        <is>
          <t>TQRMNOP109065</t>
        </is>
      </c>
      <c r="B1707" t="n">
        <v>2025</v>
      </c>
      <c r="C1707" t="n">
        <v>1</v>
      </c>
      <c r="D1707" t="n">
        <v>43</v>
      </c>
      <c r="E1707" t="inlineStr">
        <is>
          <t>N</t>
        </is>
      </c>
      <c r="F1707" t="n">
        <v>29</v>
      </c>
      <c r="G1707" t="n">
        <v>633</v>
      </c>
      <c r="H1707" t="n">
        <v>3</v>
      </c>
      <c r="I1707" t="n">
        <v>1</v>
      </c>
      <c r="J1707" t="n">
        <v>26</v>
      </c>
      <c r="K1707" t="n">
        <v>2</v>
      </c>
      <c r="L1707" t="n">
        <v>6</v>
      </c>
      <c r="M1707" t="n">
        <v>1</v>
      </c>
      <c r="N1707" t="n">
        <v>3</v>
      </c>
      <c r="O1707" t="n">
        <v>2</v>
      </c>
      <c r="P1707" t="n">
        <v>2</v>
      </c>
      <c r="Q1707" t="n">
        <v>42</v>
      </c>
      <c r="R1707" s="15" t="n">
        <v>-9</v>
      </c>
      <c r="S1707" s="15" t="n">
        <v>0</v>
      </c>
      <c r="T1707" s="15" t="n">
        <v>0</v>
      </c>
      <c r="U1707" s="15" t="n">
        <v>200200</v>
      </c>
      <c r="V1707">
        <f>IFERROR(VLOOKUP(D1707,Tablas_Equivalencia!$A$3:$B$8,2,FALSE),"Sin dato")</f>
        <v/>
      </c>
      <c r="W1707">
        <f>IFERROR(VLOOKUP(L1707,Tablas_Equivalencia!$D$3:$E$9,2,FALSE),"Sin dato")</f>
        <v/>
      </c>
      <c r="X1707">
        <f>IF(I1707=1,"Varón","Mujer")</f>
        <v/>
      </c>
      <c r="Y1707">
        <f>IFERROR(VLOOKUP(M1707,Tablas_Equivalencia!$G$3:$H$6,2,FALSE),"Sin dato")</f>
        <v/>
      </c>
      <c r="Z1707">
        <f>IF(J1707&lt;=24,"18-24","25-29")</f>
        <v/>
      </c>
      <c r="AA1707">
        <f>IF(M1707&lt;&gt;1,"",IF(P1707=2,1,0))</f>
        <v/>
      </c>
      <c r="AB1707">
        <f>IF(M1707&lt;&gt;1,"",IF(O1707&gt;=2,1,0))</f>
        <v/>
      </c>
      <c r="AC1707">
        <f>IF(M1707&lt;&gt;1,"",IF(OR(Q1707=999,Q1707=""),"",IF(OR(Q1707&lt;35,Q1707&gt;48),1,0)))</f>
        <v/>
      </c>
      <c r="AD1707">
        <f>IF(COUNT(AA1707:AC1707)&lt;3,"",SUM(AA1707:AC1707))</f>
        <v/>
      </c>
      <c r="AE1707">
        <f>IF(L1707&gt;=4,2,IF(L1707&gt;=2,1,0))</f>
        <v/>
      </c>
      <c r="AF1707">
        <f>IF(L1707&gt;=5,1,0)</f>
        <v/>
      </c>
      <c r="AG1707">
        <f>AE1707+AF1707</f>
        <v/>
      </c>
      <c r="AH1707" s="15">
        <f>IF(M1707&lt;&gt;1,"",IF(OR(R1707=-9,R1707=""),"",R1707))</f>
        <v/>
      </c>
      <c r="AI1707">
        <f>IF(M1707&lt;&gt;1,"",IF(OR(Q1707=999,Q1707=""),"",Q1707))</f>
        <v/>
      </c>
    </row>
    <row r="1708">
      <c r="A1708" t="inlineStr">
        <is>
          <t>TQRMNOP109084</t>
        </is>
      </c>
      <c r="B1708" t="n">
        <v>2025</v>
      </c>
      <c r="C1708" t="n">
        <v>1</v>
      </c>
      <c r="D1708" t="n">
        <v>1</v>
      </c>
      <c r="E1708" t="inlineStr">
        <is>
          <t>S</t>
        </is>
      </c>
      <c r="F1708" t="n">
        <v>32</v>
      </c>
      <c r="G1708" t="n">
        <v>468</v>
      </c>
      <c r="H1708" t="n">
        <v>10</v>
      </c>
      <c r="I1708" t="n">
        <v>1</v>
      </c>
      <c r="J1708" t="n">
        <v>28</v>
      </c>
      <c r="K1708" t="n">
        <v>1</v>
      </c>
      <c r="L1708" t="n">
        <v>5</v>
      </c>
      <c r="M1708" t="n">
        <v>1</v>
      </c>
      <c r="N1708" t="n">
        <v>3</v>
      </c>
      <c r="O1708" t="n">
        <v>1</v>
      </c>
      <c r="P1708" t="n">
        <v>1</v>
      </c>
      <c r="Q1708" t="n">
        <v>45</v>
      </c>
      <c r="R1708" s="15" t="n">
        <v>859000</v>
      </c>
      <c r="S1708" s="15" t="n">
        <v>55000</v>
      </c>
      <c r="T1708" s="15" t="n">
        <v>914000</v>
      </c>
      <c r="U1708" s="15" t="n">
        <v>720500</v>
      </c>
      <c r="V1708">
        <f>IFERROR(VLOOKUP(D1708,Tablas_Equivalencia!$A$3:$B$8,2,FALSE),"Sin dato")</f>
        <v/>
      </c>
      <c r="W1708">
        <f>IFERROR(VLOOKUP(L1708,Tablas_Equivalencia!$D$3:$E$9,2,FALSE),"Sin dato")</f>
        <v/>
      </c>
      <c r="X1708">
        <f>IF(I1708=1,"Varón","Mujer")</f>
        <v/>
      </c>
      <c r="Y1708">
        <f>IFERROR(VLOOKUP(M1708,Tablas_Equivalencia!$G$3:$H$6,2,FALSE),"Sin dato")</f>
        <v/>
      </c>
      <c r="Z1708">
        <f>IF(J1708&lt;=24,"18-24","25-29")</f>
        <v/>
      </c>
      <c r="AA1708">
        <f>IF(M1708&lt;&gt;1,"",IF(P1708=2,1,0))</f>
        <v/>
      </c>
      <c r="AB1708">
        <f>IF(M1708&lt;&gt;1,"",IF(O1708&gt;=2,1,0))</f>
        <v/>
      </c>
      <c r="AC1708">
        <f>IF(M1708&lt;&gt;1,"",IF(OR(Q1708=999,Q1708=""),"",IF(OR(Q1708&lt;35,Q1708&gt;48),1,0)))</f>
        <v/>
      </c>
      <c r="AD1708">
        <f>IF(COUNT(AA1708:AC1708)&lt;3,"",SUM(AA1708:AC1708))</f>
        <v/>
      </c>
      <c r="AE1708">
        <f>IF(L1708&gt;=4,2,IF(L1708&gt;=2,1,0))</f>
        <v/>
      </c>
      <c r="AF1708">
        <f>IF(L1708&gt;=5,1,0)</f>
        <v/>
      </c>
      <c r="AG1708">
        <f>AE1708+AF1708</f>
        <v/>
      </c>
      <c r="AH1708" s="15">
        <f>IF(M1708&lt;&gt;1,"",IF(OR(R1708=-9,R1708=""),"",R1708))</f>
        <v/>
      </c>
      <c r="AI1708">
        <f>IF(M1708&lt;&gt;1,"",IF(OR(Q1708=999,Q1708=""),"",Q1708))</f>
        <v/>
      </c>
    </row>
    <row r="1709">
      <c r="A1709" t="inlineStr">
        <is>
          <t>TQRMNOP109091</t>
        </is>
      </c>
      <c r="B1709" t="n">
        <v>2025</v>
      </c>
      <c r="C1709" t="n">
        <v>1</v>
      </c>
      <c r="D1709" t="n">
        <v>1</v>
      </c>
      <c r="E1709" t="inlineStr">
        <is>
          <t>S</t>
        </is>
      </c>
      <c r="F1709" t="n">
        <v>32</v>
      </c>
      <c r="G1709" t="n">
        <v>1576</v>
      </c>
      <c r="H1709" t="n">
        <v>3</v>
      </c>
      <c r="I1709" t="n">
        <v>2</v>
      </c>
      <c r="J1709" t="n">
        <v>18</v>
      </c>
      <c r="K1709" t="n">
        <v>1</v>
      </c>
      <c r="L1709" t="n">
        <v>5</v>
      </c>
      <c r="M1709" t="n">
        <v>1</v>
      </c>
      <c r="N1709" t="n">
        <v>1</v>
      </c>
      <c r="O1709" t="n">
        <v>1</v>
      </c>
      <c r="P1709" t="n">
        <v>2</v>
      </c>
      <c r="Q1709" t="n">
        <v>39</v>
      </c>
      <c r="R1709" s="15" t="n">
        <v>706000</v>
      </c>
      <c r="S1709" s="15" t="n">
        <v>0</v>
      </c>
      <c r="T1709" s="15" t="n">
        <v>706000</v>
      </c>
      <c r="U1709" s="15" t="n">
        <v>307500</v>
      </c>
      <c r="V1709">
        <f>IFERROR(VLOOKUP(D1709,Tablas_Equivalencia!$A$3:$B$8,2,FALSE),"Sin dato")</f>
        <v/>
      </c>
      <c r="W1709">
        <f>IFERROR(VLOOKUP(L1709,Tablas_Equivalencia!$D$3:$E$9,2,FALSE),"Sin dato")</f>
        <v/>
      </c>
      <c r="X1709">
        <f>IF(I1709=1,"Varón","Mujer")</f>
        <v/>
      </c>
      <c r="Y1709">
        <f>IFERROR(VLOOKUP(M1709,Tablas_Equivalencia!$G$3:$H$6,2,FALSE),"Sin dato")</f>
        <v/>
      </c>
      <c r="Z1709">
        <f>IF(J1709&lt;=24,"18-24","25-29")</f>
        <v/>
      </c>
      <c r="AA1709">
        <f>IF(M1709&lt;&gt;1,"",IF(P1709=2,1,0))</f>
        <v/>
      </c>
      <c r="AB1709">
        <f>IF(M1709&lt;&gt;1,"",IF(O1709&gt;=2,1,0))</f>
        <v/>
      </c>
      <c r="AC1709">
        <f>IF(M1709&lt;&gt;1,"",IF(OR(Q1709=999,Q1709=""),"",IF(OR(Q1709&lt;35,Q1709&gt;48),1,0)))</f>
        <v/>
      </c>
      <c r="AD1709">
        <f>IF(COUNT(AA1709:AC1709)&lt;3,"",SUM(AA1709:AC1709))</f>
        <v/>
      </c>
      <c r="AE1709">
        <f>IF(L1709&gt;=4,2,IF(L1709&gt;=2,1,0))</f>
        <v/>
      </c>
      <c r="AF1709">
        <f>IF(L1709&gt;=5,1,0)</f>
        <v/>
      </c>
      <c r="AG1709">
        <f>AE1709+AF1709</f>
        <v/>
      </c>
      <c r="AH1709" s="15">
        <f>IF(M1709&lt;&gt;1,"",IF(OR(R1709=-9,R1709=""),"",R1709))</f>
        <v/>
      </c>
      <c r="AI1709">
        <f>IF(M1709&lt;&gt;1,"",IF(OR(Q1709=999,Q1709=""),"",Q1709))</f>
        <v/>
      </c>
    </row>
    <row r="1710">
      <c r="A1710" t="inlineStr">
        <is>
          <t>TQRMNOP109100</t>
        </is>
      </c>
      <c r="B1710" t="n">
        <v>2025</v>
      </c>
      <c r="C1710" t="n">
        <v>1</v>
      </c>
      <c r="D1710" t="n">
        <v>43</v>
      </c>
      <c r="E1710" t="inlineStr">
        <is>
          <t>N</t>
        </is>
      </c>
      <c r="F1710" t="n">
        <v>38</v>
      </c>
      <c r="G1710" t="n">
        <v>950</v>
      </c>
      <c r="H1710" t="n">
        <v>3</v>
      </c>
      <c r="I1710" t="n">
        <v>2</v>
      </c>
      <c r="J1710" t="n">
        <v>22</v>
      </c>
      <c r="K1710" t="n">
        <v>2</v>
      </c>
      <c r="L1710" t="n">
        <v>5</v>
      </c>
      <c r="M1710" t="n">
        <v>2</v>
      </c>
      <c r="R1710" s="15" t="n">
        <v>0</v>
      </c>
      <c r="S1710" s="15" t="n">
        <v>0</v>
      </c>
      <c r="T1710" s="15" t="n">
        <v>0</v>
      </c>
      <c r="U1710" s="15" t="n">
        <v>105000</v>
      </c>
      <c r="V1710">
        <f>IFERROR(VLOOKUP(D1710,Tablas_Equivalencia!$A$3:$B$8,2,FALSE),"Sin dato")</f>
        <v/>
      </c>
      <c r="W1710">
        <f>IFERROR(VLOOKUP(L1710,Tablas_Equivalencia!$D$3:$E$9,2,FALSE),"Sin dato")</f>
        <v/>
      </c>
      <c r="X1710">
        <f>IF(I1710=1,"Varón","Mujer")</f>
        <v/>
      </c>
      <c r="Y1710">
        <f>IFERROR(VLOOKUP(M1710,Tablas_Equivalencia!$G$3:$H$6,2,FALSE),"Sin dato")</f>
        <v/>
      </c>
      <c r="Z1710">
        <f>IF(J1710&lt;=24,"18-24","25-29")</f>
        <v/>
      </c>
      <c r="AA1710">
        <f>IF(M1710&lt;&gt;1,"",IF(P1710=2,1,0))</f>
        <v/>
      </c>
      <c r="AB1710">
        <f>IF(M1710&lt;&gt;1,"",IF(O1710&gt;=2,1,0))</f>
        <v/>
      </c>
      <c r="AC1710">
        <f>IF(M1710&lt;&gt;1,"",IF(OR(Q1710=999,Q1710=""),"",IF(OR(Q1710&lt;35,Q1710&gt;48),1,0)))</f>
        <v/>
      </c>
      <c r="AD1710">
        <f>IF(COUNT(AA1710:AC1710)&lt;3,"",SUM(AA1710:AC1710))</f>
        <v/>
      </c>
      <c r="AE1710">
        <f>IF(L1710&gt;=4,2,IF(L1710&gt;=2,1,0))</f>
        <v/>
      </c>
      <c r="AF1710">
        <f>IF(L1710&gt;=5,1,0)</f>
        <v/>
      </c>
      <c r="AG1710">
        <f>AE1710+AF1710</f>
        <v/>
      </c>
      <c r="AH1710" s="15">
        <f>IF(M1710&lt;&gt;1,"",IF(OR(R1710=-9,R1710=""),"",R1710))</f>
        <v/>
      </c>
      <c r="AI1710">
        <f>IF(M1710&lt;&gt;1,"",IF(OR(Q1710=999,Q1710=""),"",Q1710))</f>
        <v/>
      </c>
    </row>
    <row r="1711">
      <c r="A1711" t="inlineStr">
        <is>
          <t>TQRMNOP109110</t>
        </is>
      </c>
      <c r="B1711" t="n">
        <v>2025</v>
      </c>
      <c r="C1711" t="n">
        <v>1</v>
      </c>
      <c r="D1711" t="n">
        <v>40</v>
      </c>
      <c r="E1711" t="inlineStr">
        <is>
          <t>N</t>
        </is>
      </c>
      <c r="F1711" t="n">
        <v>22</v>
      </c>
      <c r="G1711" t="n">
        <v>1532</v>
      </c>
      <c r="H1711" t="n">
        <v>3</v>
      </c>
      <c r="I1711" t="n">
        <v>1</v>
      </c>
      <c r="J1711" t="n">
        <v>26</v>
      </c>
      <c r="K1711" t="n">
        <v>1</v>
      </c>
      <c r="L1711" t="n">
        <v>4</v>
      </c>
      <c r="M1711" t="n">
        <v>1</v>
      </c>
      <c r="N1711" t="n">
        <v>3</v>
      </c>
      <c r="O1711" t="n">
        <v>1</v>
      </c>
      <c r="P1711" t="n">
        <v>1</v>
      </c>
      <c r="Q1711" t="n">
        <v>39</v>
      </c>
      <c r="R1711" s="15" t="n">
        <v>781000</v>
      </c>
      <c r="S1711" s="15" t="n">
        <v>0</v>
      </c>
      <c r="T1711" s="15" t="n">
        <v>781000</v>
      </c>
      <c r="U1711" s="15" t="n">
        <v>281200</v>
      </c>
      <c r="V1711">
        <f>IFERROR(VLOOKUP(D1711,Tablas_Equivalencia!$A$3:$B$8,2,FALSE),"Sin dato")</f>
        <v/>
      </c>
      <c r="W1711">
        <f>IFERROR(VLOOKUP(L1711,Tablas_Equivalencia!$D$3:$E$9,2,FALSE),"Sin dato")</f>
        <v/>
      </c>
      <c r="X1711">
        <f>IF(I1711=1,"Varón","Mujer")</f>
        <v/>
      </c>
      <c r="Y1711">
        <f>IFERROR(VLOOKUP(M1711,Tablas_Equivalencia!$G$3:$H$6,2,FALSE),"Sin dato")</f>
        <v/>
      </c>
      <c r="Z1711">
        <f>IF(J1711&lt;=24,"18-24","25-29")</f>
        <v/>
      </c>
      <c r="AA1711">
        <f>IF(M1711&lt;&gt;1,"",IF(P1711=2,1,0))</f>
        <v/>
      </c>
      <c r="AB1711">
        <f>IF(M1711&lt;&gt;1,"",IF(O1711&gt;=2,1,0))</f>
        <v/>
      </c>
      <c r="AC1711">
        <f>IF(M1711&lt;&gt;1,"",IF(OR(Q1711=999,Q1711=""),"",IF(OR(Q1711&lt;35,Q1711&gt;48),1,0)))</f>
        <v/>
      </c>
      <c r="AD1711">
        <f>IF(COUNT(AA1711:AC1711)&lt;3,"",SUM(AA1711:AC1711))</f>
        <v/>
      </c>
      <c r="AE1711">
        <f>IF(L1711&gt;=4,2,IF(L1711&gt;=2,1,0))</f>
        <v/>
      </c>
      <c r="AF1711">
        <f>IF(L1711&gt;=5,1,0)</f>
        <v/>
      </c>
      <c r="AG1711">
        <f>AE1711+AF1711</f>
        <v/>
      </c>
      <c r="AH1711" s="15">
        <f>IF(M1711&lt;&gt;1,"",IF(OR(R1711=-9,R1711=""),"",R1711))</f>
        <v/>
      </c>
      <c r="AI1711">
        <f>IF(M1711&lt;&gt;1,"",IF(OR(Q1711=999,Q1711=""),"",Q1711))</f>
        <v/>
      </c>
    </row>
    <row r="1712">
      <c r="A1712" t="inlineStr">
        <is>
          <t>TQRMNOP109119</t>
        </is>
      </c>
      <c r="B1712" t="n">
        <v>2025</v>
      </c>
      <c r="C1712" t="n">
        <v>1</v>
      </c>
      <c r="D1712" t="n">
        <v>1</v>
      </c>
      <c r="E1712" t="inlineStr">
        <is>
          <t>S</t>
        </is>
      </c>
      <c r="F1712" t="n">
        <v>32</v>
      </c>
      <c r="G1712" t="n">
        <v>1358</v>
      </c>
      <c r="H1712" t="n">
        <v>1</v>
      </c>
      <c r="I1712" t="n">
        <v>2</v>
      </c>
      <c r="J1712" t="n">
        <v>25</v>
      </c>
      <c r="K1712" t="n">
        <v>2</v>
      </c>
      <c r="L1712" t="n">
        <v>4</v>
      </c>
      <c r="M1712" t="n">
        <v>1</v>
      </c>
      <c r="N1712" t="n">
        <v>3</v>
      </c>
      <c r="O1712" t="n">
        <v>1</v>
      </c>
      <c r="P1712" t="n">
        <v>2</v>
      </c>
      <c r="Q1712" t="n">
        <v>46</v>
      </c>
      <c r="R1712" s="15" t="n">
        <v>817000</v>
      </c>
      <c r="S1712" s="15" t="n">
        <v>45000</v>
      </c>
      <c r="T1712" s="15" t="n">
        <v>862000</v>
      </c>
      <c r="U1712" s="15" t="n">
        <v>129200</v>
      </c>
      <c r="V1712">
        <f>IFERROR(VLOOKUP(D1712,Tablas_Equivalencia!$A$3:$B$8,2,FALSE),"Sin dato")</f>
        <v/>
      </c>
      <c r="W1712">
        <f>IFERROR(VLOOKUP(L1712,Tablas_Equivalencia!$D$3:$E$9,2,FALSE),"Sin dato")</f>
        <v/>
      </c>
      <c r="X1712">
        <f>IF(I1712=1,"Varón","Mujer")</f>
        <v/>
      </c>
      <c r="Y1712">
        <f>IFERROR(VLOOKUP(M1712,Tablas_Equivalencia!$G$3:$H$6,2,FALSE),"Sin dato")</f>
        <v/>
      </c>
      <c r="Z1712">
        <f>IF(J1712&lt;=24,"18-24","25-29")</f>
        <v/>
      </c>
      <c r="AA1712">
        <f>IF(M1712&lt;&gt;1,"",IF(P1712=2,1,0))</f>
        <v/>
      </c>
      <c r="AB1712">
        <f>IF(M1712&lt;&gt;1,"",IF(O1712&gt;=2,1,0))</f>
        <v/>
      </c>
      <c r="AC1712">
        <f>IF(M1712&lt;&gt;1,"",IF(OR(Q1712=999,Q1712=""),"",IF(OR(Q1712&lt;35,Q1712&gt;48),1,0)))</f>
        <v/>
      </c>
      <c r="AD1712">
        <f>IF(COUNT(AA1712:AC1712)&lt;3,"",SUM(AA1712:AC1712))</f>
        <v/>
      </c>
      <c r="AE1712">
        <f>IF(L1712&gt;=4,2,IF(L1712&gt;=2,1,0))</f>
        <v/>
      </c>
      <c r="AF1712">
        <f>IF(L1712&gt;=5,1,0)</f>
        <v/>
      </c>
      <c r="AG1712">
        <f>AE1712+AF1712</f>
        <v/>
      </c>
      <c r="AH1712" s="15">
        <f>IF(M1712&lt;&gt;1,"",IF(OR(R1712=-9,R1712=""),"",R1712))</f>
        <v/>
      </c>
      <c r="AI1712">
        <f>IF(M1712&lt;&gt;1,"",IF(OR(Q1712=999,Q1712=""),"",Q1712))</f>
        <v/>
      </c>
    </row>
    <row r="1713">
      <c r="A1713" t="inlineStr">
        <is>
          <t>TQRMNOP109123</t>
        </is>
      </c>
      <c r="B1713" t="n">
        <v>2025</v>
      </c>
      <c r="C1713" t="n">
        <v>1</v>
      </c>
      <c r="D1713" t="n">
        <v>44</v>
      </c>
      <c r="E1713" t="inlineStr">
        <is>
          <t>N</t>
        </is>
      </c>
      <c r="F1713" t="n">
        <v>93</v>
      </c>
      <c r="G1713" t="n">
        <v>663</v>
      </c>
      <c r="H1713" t="n">
        <v>3</v>
      </c>
      <c r="I1713" t="n">
        <v>1</v>
      </c>
      <c r="J1713" t="n">
        <v>21</v>
      </c>
      <c r="K1713" t="n">
        <v>1</v>
      </c>
      <c r="L1713" t="n">
        <v>3</v>
      </c>
      <c r="M1713" t="n">
        <v>1</v>
      </c>
      <c r="N1713" t="n">
        <v>3</v>
      </c>
      <c r="O1713" t="n">
        <v>2</v>
      </c>
      <c r="P1713" t="n">
        <v>2</v>
      </c>
      <c r="Q1713" t="n">
        <v>32</v>
      </c>
      <c r="R1713" s="15" t="n">
        <v>611000</v>
      </c>
      <c r="S1713" s="15" t="n">
        <v>0</v>
      </c>
      <c r="T1713" s="15" t="n">
        <v>611000</v>
      </c>
      <c r="U1713" s="15" t="n">
        <v>200100</v>
      </c>
      <c r="V1713">
        <f>IFERROR(VLOOKUP(D1713,Tablas_Equivalencia!$A$3:$B$8,2,FALSE),"Sin dato")</f>
        <v/>
      </c>
      <c r="W1713">
        <f>IFERROR(VLOOKUP(L1713,Tablas_Equivalencia!$D$3:$E$9,2,FALSE),"Sin dato")</f>
        <v/>
      </c>
      <c r="X1713">
        <f>IF(I1713=1,"Varón","Mujer")</f>
        <v/>
      </c>
      <c r="Y1713">
        <f>IFERROR(VLOOKUP(M1713,Tablas_Equivalencia!$G$3:$H$6,2,FALSE),"Sin dato")</f>
        <v/>
      </c>
      <c r="Z1713">
        <f>IF(J1713&lt;=24,"18-24","25-29")</f>
        <v/>
      </c>
      <c r="AA1713">
        <f>IF(M1713&lt;&gt;1,"",IF(P1713=2,1,0))</f>
        <v/>
      </c>
      <c r="AB1713">
        <f>IF(M1713&lt;&gt;1,"",IF(O1713&gt;=2,1,0))</f>
        <v/>
      </c>
      <c r="AC1713">
        <f>IF(M1713&lt;&gt;1,"",IF(OR(Q1713=999,Q1713=""),"",IF(OR(Q1713&lt;35,Q1713&gt;48),1,0)))</f>
        <v/>
      </c>
      <c r="AD1713">
        <f>IF(COUNT(AA1713:AC1713)&lt;3,"",SUM(AA1713:AC1713))</f>
        <v/>
      </c>
      <c r="AE1713">
        <f>IF(L1713&gt;=4,2,IF(L1713&gt;=2,1,0))</f>
        <v/>
      </c>
      <c r="AF1713">
        <f>IF(L1713&gt;=5,1,0)</f>
        <v/>
      </c>
      <c r="AG1713">
        <f>AE1713+AF1713</f>
        <v/>
      </c>
      <c r="AH1713" s="15">
        <f>IF(M1713&lt;&gt;1,"",IF(OR(R1713=-9,R1713=""),"",R1713))</f>
        <v/>
      </c>
      <c r="AI1713">
        <f>IF(M1713&lt;&gt;1,"",IF(OR(Q1713=999,Q1713=""),"",Q1713))</f>
        <v/>
      </c>
    </row>
    <row r="1714">
      <c r="A1714" t="inlineStr">
        <is>
          <t>TQRMNOP109128</t>
        </is>
      </c>
      <c r="B1714" t="n">
        <v>2025</v>
      </c>
      <c r="C1714" t="n">
        <v>1</v>
      </c>
      <c r="D1714" t="n">
        <v>40</v>
      </c>
      <c r="E1714" t="inlineStr">
        <is>
          <t>S</t>
        </is>
      </c>
      <c r="F1714" t="n">
        <v>7</v>
      </c>
      <c r="G1714" t="n">
        <v>1591</v>
      </c>
      <c r="H1714" t="n">
        <v>1</v>
      </c>
      <c r="I1714" t="n">
        <v>1</v>
      </c>
      <c r="J1714" t="n">
        <v>29</v>
      </c>
      <c r="K1714" t="n">
        <v>2</v>
      </c>
      <c r="L1714" t="n">
        <v>3</v>
      </c>
      <c r="M1714" t="n">
        <v>2</v>
      </c>
      <c r="R1714" s="15" t="n">
        <v>0</v>
      </c>
      <c r="S1714" s="15" t="n">
        <v>0</v>
      </c>
      <c r="T1714" s="15" t="n">
        <v>0</v>
      </c>
      <c r="U1714" s="15" t="n">
        <v>243800</v>
      </c>
      <c r="V1714">
        <f>IFERROR(VLOOKUP(D1714,Tablas_Equivalencia!$A$3:$B$8,2,FALSE),"Sin dato")</f>
        <v/>
      </c>
      <c r="W1714">
        <f>IFERROR(VLOOKUP(L1714,Tablas_Equivalencia!$D$3:$E$9,2,FALSE),"Sin dato")</f>
        <v/>
      </c>
      <c r="X1714">
        <f>IF(I1714=1,"Varón","Mujer")</f>
        <v/>
      </c>
      <c r="Y1714">
        <f>IFERROR(VLOOKUP(M1714,Tablas_Equivalencia!$G$3:$H$6,2,FALSE),"Sin dato")</f>
        <v/>
      </c>
      <c r="Z1714">
        <f>IF(J1714&lt;=24,"18-24","25-29")</f>
        <v/>
      </c>
      <c r="AA1714">
        <f>IF(M1714&lt;&gt;1,"",IF(P1714=2,1,0))</f>
        <v/>
      </c>
      <c r="AB1714">
        <f>IF(M1714&lt;&gt;1,"",IF(O1714&gt;=2,1,0))</f>
        <v/>
      </c>
      <c r="AC1714">
        <f>IF(M1714&lt;&gt;1,"",IF(OR(Q1714=999,Q1714=""),"",IF(OR(Q1714&lt;35,Q1714&gt;48),1,0)))</f>
        <v/>
      </c>
      <c r="AD1714">
        <f>IF(COUNT(AA1714:AC1714)&lt;3,"",SUM(AA1714:AC1714))</f>
        <v/>
      </c>
      <c r="AE1714">
        <f>IF(L1714&gt;=4,2,IF(L1714&gt;=2,1,0))</f>
        <v/>
      </c>
      <c r="AF1714">
        <f>IF(L1714&gt;=5,1,0)</f>
        <v/>
      </c>
      <c r="AG1714">
        <f>AE1714+AF1714</f>
        <v/>
      </c>
      <c r="AH1714" s="15">
        <f>IF(M1714&lt;&gt;1,"",IF(OR(R1714=-9,R1714=""),"",R1714))</f>
        <v/>
      </c>
      <c r="AI1714">
        <f>IF(M1714&lt;&gt;1,"",IF(OR(Q1714=999,Q1714=""),"",Q1714))</f>
        <v/>
      </c>
    </row>
    <row r="1715">
      <c r="A1715" t="inlineStr">
        <is>
          <t>TQRMNOP109131</t>
        </is>
      </c>
      <c r="B1715" t="n">
        <v>2025</v>
      </c>
      <c r="C1715" t="n">
        <v>1</v>
      </c>
      <c r="D1715" t="n">
        <v>41</v>
      </c>
      <c r="E1715" t="inlineStr">
        <is>
          <t>N</t>
        </is>
      </c>
      <c r="F1715" t="n">
        <v>15</v>
      </c>
      <c r="G1715" t="n">
        <v>1043</v>
      </c>
      <c r="H1715" t="n">
        <v>2</v>
      </c>
      <c r="I1715" t="n">
        <v>2</v>
      </c>
      <c r="J1715" t="n">
        <v>26</v>
      </c>
      <c r="K1715" t="n">
        <v>2</v>
      </c>
      <c r="L1715" t="n">
        <v>5</v>
      </c>
      <c r="M1715" t="n">
        <v>1</v>
      </c>
      <c r="N1715" t="n">
        <v>3</v>
      </c>
      <c r="O1715" t="n">
        <v>3</v>
      </c>
      <c r="P1715" t="n">
        <v>2</v>
      </c>
      <c r="Q1715" t="n">
        <v>23</v>
      </c>
      <c r="R1715" s="15" t="n">
        <v>291000</v>
      </c>
      <c r="S1715" s="15" t="n">
        <v>0</v>
      </c>
      <c r="T1715" s="15" t="n">
        <v>291000</v>
      </c>
      <c r="U1715" s="15" t="n">
        <v>214000</v>
      </c>
      <c r="V1715">
        <f>IFERROR(VLOOKUP(D1715,Tablas_Equivalencia!$A$3:$B$8,2,FALSE),"Sin dato")</f>
        <v/>
      </c>
      <c r="W1715">
        <f>IFERROR(VLOOKUP(L1715,Tablas_Equivalencia!$D$3:$E$9,2,FALSE),"Sin dato")</f>
        <v/>
      </c>
      <c r="X1715">
        <f>IF(I1715=1,"Varón","Mujer")</f>
        <v/>
      </c>
      <c r="Y1715">
        <f>IFERROR(VLOOKUP(M1715,Tablas_Equivalencia!$G$3:$H$6,2,FALSE),"Sin dato")</f>
        <v/>
      </c>
      <c r="Z1715">
        <f>IF(J1715&lt;=24,"18-24","25-29")</f>
        <v/>
      </c>
      <c r="AA1715">
        <f>IF(M1715&lt;&gt;1,"",IF(P1715=2,1,0))</f>
        <v/>
      </c>
      <c r="AB1715">
        <f>IF(M1715&lt;&gt;1,"",IF(O1715&gt;=2,1,0))</f>
        <v/>
      </c>
      <c r="AC1715">
        <f>IF(M1715&lt;&gt;1,"",IF(OR(Q1715=999,Q1715=""),"",IF(OR(Q1715&lt;35,Q1715&gt;48),1,0)))</f>
        <v/>
      </c>
      <c r="AD1715">
        <f>IF(COUNT(AA1715:AC1715)&lt;3,"",SUM(AA1715:AC1715))</f>
        <v/>
      </c>
      <c r="AE1715">
        <f>IF(L1715&gt;=4,2,IF(L1715&gt;=2,1,0))</f>
        <v/>
      </c>
      <c r="AF1715">
        <f>IF(L1715&gt;=5,1,0)</f>
        <v/>
      </c>
      <c r="AG1715">
        <f>AE1715+AF1715</f>
        <v/>
      </c>
      <c r="AH1715" s="15">
        <f>IF(M1715&lt;&gt;1,"",IF(OR(R1715=-9,R1715=""),"",R1715))</f>
        <v/>
      </c>
      <c r="AI1715">
        <f>IF(M1715&lt;&gt;1,"",IF(OR(Q1715=999,Q1715=""),"",Q1715))</f>
        <v/>
      </c>
    </row>
    <row r="1716">
      <c r="A1716" t="inlineStr">
        <is>
          <t>TQRMNOP109135</t>
        </is>
      </c>
      <c r="B1716" t="n">
        <v>2025</v>
      </c>
      <c r="C1716" t="n">
        <v>1</v>
      </c>
      <c r="D1716" t="n">
        <v>1</v>
      </c>
      <c r="E1716" t="inlineStr">
        <is>
          <t>S</t>
        </is>
      </c>
      <c r="F1716" t="n">
        <v>33</v>
      </c>
      <c r="G1716" t="n">
        <v>1178</v>
      </c>
      <c r="H1716" t="n">
        <v>1</v>
      </c>
      <c r="I1716" t="n">
        <v>2</v>
      </c>
      <c r="J1716" t="n">
        <v>27</v>
      </c>
      <c r="K1716" t="n">
        <v>1</v>
      </c>
      <c r="L1716" t="n">
        <v>4</v>
      </c>
      <c r="M1716" t="n">
        <v>3</v>
      </c>
      <c r="R1716" s="15" t="n">
        <v>0</v>
      </c>
      <c r="S1716" s="15" t="n">
        <v>0</v>
      </c>
      <c r="T1716" s="15" t="n">
        <v>0</v>
      </c>
      <c r="U1716" s="15" t="n">
        <v>83500</v>
      </c>
      <c r="V1716">
        <f>IFERROR(VLOOKUP(D1716,Tablas_Equivalencia!$A$3:$B$8,2,FALSE),"Sin dato")</f>
        <v/>
      </c>
      <c r="W1716">
        <f>IFERROR(VLOOKUP(L1716,Tablas_Equivalencia!$D$3:$E$9,2,FALSE),"Sin dato")</f>
        <v/>
      </c>
      <c r="X1716">
        <f>IF(I1716=1,"Varón","Mujer")</f>
        <v/>
      </c>
      <c r="Y1716">
        <f>IFERROR(VLOOKUP(M1716,Tablas_Equivalencia!$G$3:$H$6,2,FALSE),"Sin dato")</f>
        <v/>
      </c>
      <c r="Z1716">
        <f>IF(J1716&lt;=24,"18-24","25-29")</f>
        <v/>
      </c>
      <c r="AA1716">
        <f>IF(M1716&lt;&gt;1,"",IF(P1716=2,1,0))</f>
        <v/>
      </c>
      <c r="AB1716">
        <f>IF(M1716&lt;&gt;1,"",IF(O1716&gt;=2,1,0))</f>
        <v/>
      </c>
      <c r="AC1716">
        <f>IF(M1716&lt;&gt;1,"",IF(OR(Q1716=999,Q1716=""),"",IF(OR(Q1716&lt;35,Q1716&gt;48),1,0)))</f>
        <v/>
      </c>
      <c r="AD1716">
        <f>IF(COUNT(AA1716:AC1716)&lt;3,"",SUM(AA1716:AC1716))</f>
        <v/>
      </c>
      <c r="AE1716">
        <f>IF(L1716&gt;=4,2,IF(L1716&gt;=2,1,0))</f>
        <v/>
      </c>
      <c r="AF1716">
        <f>IF(L1716&gt;=5,1,0)</f>
        <v/>
      </c>
      <c r="AG1716">
        <f>AE1716+AF1716</f>
        <v/>
      </c>
      <c r="AH1716" s="15">
        <f>IF(M1716&lt;&gt;1,"",IF(OR(R1716=-9,R1716=""),"",R1716))</f>
        <v/>
      </c>
      <c r="AI1716">
        <f>IF(M1716&lt;&gt;1,"",IF(OR(Q1716=999,Q1716=""),"",Q1716))</f>
        <v/>
      </c>
    </row>
    <row r="1717">
      <c r="A1717" t="inlineStr">
        <is>
          <t>TQRMNOP109141</t>
        </is>
      </c>
      <c r="B1717" t="n">
        <v>2025</v>
      </c>
      <c r="C1717" t="n">
        <v>1</v>
      </c>
      <c r="D1717" t="n">
        <v>1</v>
      </c>
      <c r="E1717" t="inlineStr">
        <is>
          <t>S</t>
        </is>
      </c>
      <c r="F1717" t="n">
        <v>33</v>
      </c>
      <c r="G1717" t="n">
        <v>2084</v>
      </c>
      <c r="H1717" t="n">
        <v>3</v>
      </c>
      <c r="I1717" t="n">
        <v>2</v>
      </c>
      <c r="J1717" t="n">
        <v>29</v>
      </c>
      <c r="K1717" t="n">
        <v>2</v>
      </c>
      <c r="L1717" t="n">
        <v>6</v>
      </c>
      <c r="M1717" t="n">
        <v>1</v>
      </c>
      <c r="N1717" t="n">
        <v>2</v>
      </c>
      <c r="O1717" t="n">
        <v>2</v>
      </c>
      <c r="P1717" t="n">
        <v>2</v>
      </c>
      <c r="Q1717" t="n">
        <v>28</v>
      </c>
      <c r="R1717" s="15" t="n">
        <v>503000</v>
      </c>
      <c r="S1717" s="15" t="n">
        <v>0</v>
      </c>
      <c r="T1717" s="15" t="n">
        <v>503000</v>
      </c>
      <c r="U1717" s="15" t="n">
        <v>180300</v>
      </c>
      <c r="V1717">
        <f>IFERROR(VLOOKUP(D1717,Tablas_Equivalencia!$A$3:$B$8,2,FALSE),"Sin dato")</f>
        <v/>
      </c>
      <c r="W1717">
        <f>IFERROR(VLOOKUP(L1717,Tablas_Equivalencia!$D$3:$E$9,2,FALSE),"Sin dato")</f>
        <v/>
      </c>
      <c r="X1717">
        <f>IF(I1717=1,"Varón","Mujer")</f>
        <v/>
      </c>
      <c r="Y1717">
        <f>IFERROR(VLOOKUP(M1717,Tablas_Equivalencia!$G$3:$H$6,2,FALSE),"Sin dato")</f>
        <v/>
      </c>
      <c r="Z1717">
        <f>IF(J1717&lt;=24,"18-24","25-29")</f>
        <v/>
      </c>
      <c r="AA1717">
        <f>IF(M1717&lt;&gt;1,"",IF(P1717=2,1,0))</f>
        <v/>
      </c>
      <c r="AB1717">
        <f>IF(M1717&lt;&gt;1,"",IF(O1717&gt;=2,1,0))</f>
        <v/>
      </c>
      <c r="AC1717">
        <f>IF(M1717&lt;&gt;1,"",IF(OR(Q1717=999,Q1717=""),"",IF(OR(Q1717&lt;35,Q1717&gt;48),1,0)))</f>
        <v/>
      </c>
      <c r="AD1717">
        <f>IF(COUNT(AA1717:AC1717)&lt;3,"",SUM(AA1717:AC1717))</f>
        <v/>
      </c>
      <c r="AE1717">
        <f>IF(L1717&gt;=4,2,IF(L1717&gt;=2,1,0))</f>
        <v/>
      </c>
      <c r="AF1717">
        <f>IF(L1717&gt;=5,1,0)</f>
        <v/>
      </c>
      <c r="AG1717">
        <f>AE1717+AF1717</f>
        <v/>
      </c>
      <c r="AH1717" s="15">
        <f>IF(M1717&lt;&gt;1,"",IF(OR(R1717=-9,R1717=""),"",R1717))</f>
        <v/>
      </c>
      <c r="AI1717">
        <f>IF(M1717&lt;&gt;1,"",IF(OR(Q1717=999,Q1717=""),"",Q1717))</f>
        <v/>
      </c>
    </row>
    <row r="1718">
      <c r="A1718" t="inlineStr">
        <is>
          <t>TQRMNOP109149</t>
        </is>
      </c>
      <c r="B1718" t="n">
        <v>2025</v>
      </c>
      <c r="C1718" t="n">
        <v>1</v>
      </c>
      <c r="D1718" t="n">
        <v>40</v>
      </c>
      <c r="E1718" t="inlineStr">
        <is>
          <t>N</t>
        </is>
      </c>
      <c r="F1718" t="n">
        <v>23</v>
      </c>
      <c r="G1718" t="n">
        <v>1750</v>
      </c>
      <c r="H1718" t="n">
        <v>1</v>
      </c>
      <c r="I1718" t="n">
        <v>2</v>
      </c>
      <c r="J1718" t="n">
        <v>29</v>
      </c>
      <c r="K1718" t="n">
        <v>2</v>
      </c>
      <c r="L1718" t="n">
        <v>6</v>
      </c>
      <c r="M1718" t="n">
        <v>3</v>
      </c>
      <c r="R1718" s="15" t="n">
        <v>0</v>
      </c>
      <c r="S1718" s="15" t="n">
        <v>0</v>
      </c>
      <c r="T1718" s="15" t="n">
        <v>0</v>
      </c>
      <c r="U1718" s="15" t="n">
        <v>336700</v>
      </c>
      <c r="V1718">
        <f>IFERROR(VLOOKUP(D1718,Tablas_Equivalencia!$A$3:$B$8,2,FALSE),"Sin dato")</f>
        <v/>
      </c>
      <c r="W1718">
        <f>IFERROR(VLOOKUP(L1718,Tablas_Equivalencia!$D$3:$E$9,2,FALSE),"Sin dato")</f>
        <v/>
      </c>
      <c r="X1718">
        <f>IF(I1718=1,"Varón","Mujer")</f>
        <v/>
      </c>
      <c r="Y1718">
        <f>IFERROR(VLOOKUP(M1718,Tablas_Equivalencia!$G$3:$H$6,2,FALSE),"Sin dato")</f>
        <v/>
      </c>
      <c r="Z1718">
        <f>IF(J1718&lt;=24,"18-24","25-29")</f>
        <v/>
      </c>
      <c r="AA1718">
        <f>IF(M1718&lt;&gt;1,"",IF(P1718=2,1,0))</f>
        <v/>
      </c>
      <c r="AB1718">
        <f>IF(M1718&lt;&gt;1,"",IF(O1718&gt;=2,1,0))</f>
        <v/>
      </c>
      <c r="AC1718">
        <f>IF(M1718&lt;&gt;1,"",IF(OR(Q1718=999,Q1718=""),"",IF(OR(Q1718&lt;35,Q1718&gt;48),1,0)))</f>
        <v/>
      </c>
      <c r="AD1718">
        <f>IF(COUNT(AA1718:AC1718)&lt;3,"",SUM(AA1718:AC1718))</f>
        <v/>
      </c>
      <c r="AE1718">
        <f>IF(L1718&gt;=4,2,IF(L1718&gt;=2,1,0))</f>
        <v/>
      </c>
      <c r="AF1718">
        <f>IF(L1718&gt;=5,1,0)</f>
        <v/>
      </c>
      <c r="AG1718">
        <f>AE1718+AF1718</f>
        <v/>
      </c>
      <c r="AH1718" s="15">
        <f>IF(M1718&lt;&gt;1,"",IF(OR(R1718=-9,R1718=""),"",R1718))</f>
        <v/>
      </c>
      <c r="AI1718">
        <f>IF(M1718&lt;&gt;1,"",IF(OR(Q1718=999,Q1718=""),"",Q1718))</f>
        <v/>
      </c>
    </row>
    <row r="1719">
      <c r="A1719" t="inlineStr">
        <is>
          <t>TQRMNOP109155</t>
        </is>
      </c>
      <c r="B1719" t="n">
        <v>2025</v>
      </c>
      <c r="C1719" t="n">
        <v>1</v>
      </c>
      <c r="D1719" t="n">
        <v>43</v>
      </c>
      <c r="E1719" t="inlineStr">
        <is>
          <t>S</t>
        </is>
      </c>
      <c r="F1719" t="n">
        <v>17</v>
      </c>
      <c r="G1719" t="n">
        <v>1076</v>
      </c>
      <c r="H1719" t="n">
        <v>3</v>
      </c>
      <c r="I1719" t="n">
        <v>2</v>
      </c>
      <c r="J1719" t="n">
        <v>22</v>
      </c>
      <c r="K1719" t="n">
        <v>1</v>
      </c>
      <c r="L1719" t="n">
        <v>5</v>
      </c>
      <c r="M1719" t="n">
        <v>3</v>
      </c>
      <c r="R1719" s="15" t="n">
        <v>0</v>
      </c>
      <c r="S1719" s="15" t="n">
        <v>0</v>
      </c>
      <c r="T1719" s="15" t="n">
        <v>0</v>
      </c>
      <c r="U1719" s="15" t="n">
        <v>259400</v>
      </c>
      <c r="V1719">
        <f>IFERROR(VLOOKUP(D1719,Tablas_Equivalencia!$A$3:$B$8,2,FALSE),"Sin dato")</f>
        <v/>
      </c>
      <c r="W1719">
        <f>IFERROR(VLOOKUP(L1719,Tablas_Equivalencia!$D$3:$E$9,2,FALSE),"Sin dato")</f>
        <v/>
      </c>
      <c r="X1719">
        <f>IF(I1719=1,"Varón","Mujer")</f>
        <v/>
      </c>
      <c r="Y1719">
        <f>IFERROR(VLOOKUP(M1719,Tablas_Equivalencia!$G$3:$H$6,2,FALSE),"Sin dato")</f>
        <v/>
      </c>
      <c r="Z1719">
        <f>IF(J1719&lt;=24,"18-24","25-29")</f>
        <v/>
      </c>
      <c r="AA1719">
        <f>IF(M1719&lt;&gt;1,"",IF(P1719=2,1,0))</f>
        <v/>
      </c>
      <c r="AB1719">
        <f>IF(M1719&lt;&gt;1,"",IF(O1719&gt;=2,1,0))</f>
        <v/>
      </c>
      <c r="AC1719">
        <f>IF(M1719&lt;&gt;1,"",IF(OR(Q1719=999,Q1719=""),"",IF(OR(Q1719&lt;35,Q1719&gt;48),1,0)))</f>
        <v/>
      </c>
      <c r="AD1719">
        <f>IF(COUNT(AA1719:AC1719)&lt;3,"",SUM(AA1719:AC1719))</f>
        <v/>
      </c>
      <c r="AE1719">
        <f>IF(L1719&gt;=4,2,IF(L1719&gt;=2,1,0))</f>
        <v/>
      </c>
      <c r="AF1719">
        <f>IF(L1719&gt;=5,1,0)</f>
        <v/>
      </c>
      <c r="AG1719">
        <f>AE1719+AF1719</f>
        <v/>
      </c>
      <c r="AH1719" s="15">
        <f>IF(M1719&lt;&gt;1,"",IF(OR(R1719=-9,R1719=""),"",R1719))</f>
        <v/>
      </c>
      <c r="AI1719">
        <f>IF(M1719&lt;&gt;1,"",IF(OR(Q1719=999,Q1719=""),"",Q1719))</f>
        <v/>
      </c>
    </row>
    <row r="1720">
      <c r="A1720" t="inlineStr">
        <is>
          <t>TQRMNOP109156</t>
        </is>
      </c>
      <c r="B1720" t="n">
        <v>2025</v>
      </c>
      <c r="C1720" t="n">
        <v>1</v>
      </c>
      <c r="D1720" t="n">
        <v>41</v>
      </c>
      <c r="E1720" t="inlineStr">
        <is>
          <t>N</t>
        </is>
      </c>
      <c r="F1720" t="n">
        <v>15</v>
      </c>
      <c r="G1720" t="n">
        <v>1046</v>
      </c>
      <c r="H1720" t="n">
        <v>2</v>
      </c>
      <c r="I1720" t="n">
        <v>2</v>
      </c>
      <c r="J1720" t="n">
        <v>27</v>
      </c>
      <c r="K1720" t="n">
        <v>1</v>
      </c>
      <c r="L1720" t="n">
        <v>5</v>
      </c>
      <c r="M1720" t="n">
        <v>1</v>
      </c>
      <c r="N1720" t="n">
        <v>3</v>
      </c>
      <c r="O1720" t="n">
        <v>3</v>
      </c>
      <c r="P1720" t="n">
        <v>2</v>
      </c>
      <c r="Q1720" t="n">
        <v>42</v>
      </c>
      <c r="R1720" s="15" t="n">
        <v>-9</v>
      </c>
      <c r="S1720" s="15" t="n">
        <v>0</v>
      </c>
      <c r="T1720" s="15" t="n">
        <v>0</v>
      </c>
      <c r="U1720" s="15" t="n">
        <v>228600</v>
      </c>
      <c r="V1720">
        <f>IFERROR(VLOOKUP(D1720,Tablas_Equivalencia!$A$3:$B$8,2,FALSE),"Sin dato")</f>
        <v/>
      </c>
      <c r="W1720">
        <f>IFERROR(VLOOKUP(L1720,Tablas_Equivalencia!$D$3:$E$9,2,FALSE),"Sin dato")</f>
        <v/>
      </c>
      <c r="X1720">
        <f>IF(I1720=1,"Varón","Mujer")</f>
        <v/>
      </c>
      <c r="Y1720">
        <f>IFERROR(VLOOKUP(M1720,Tablas_Equivalencia!$G$3:$H$6,2,FALSE),"Sin dato")</f>
        <v/>
      </c>
      <c r="Z1720">
        <f>IF(J1720&lt;=24,"18-24","25-29")</f>
        <v/>
      </c>
      <c r="AA1720">
        <f>IF(M1720&lt;&gt;1,"",IF(P1720=2,1,0))</f>
        <v/>
      </c>
      <c r="AB1720">
        <f>IF(M1720&lt;&gt;1,"",IF(O1720&gt;=2,1,0))</f>
        <v/>
      </c>
      <c r="AC1720">
        <f>IF(M1720&lt;&gt;1,"",IF(OR(Q1720=999,Q1720=""),"",IF(OR(Q1720&lt;35,Q1720&gt;48),1,0)))</f>
        <v/>
      </c>
      <c r="AD1720">
        <f>IF(COUNT(AA1720:AC1720)&lt;3,"",SUM(AA1720:AC1720))</f>
        <v/>
      </c>
      <c r="AE1720">
        <f>IF(L1720&gt;=4,2,IF(L1720&gt;=2,1,0))</f>
        <v/>
      </c>
      <c r="AF1720">
        <f>IF(L1720&gt;=5,1,0)</f>
        <v/>
      </c>
      <c r="AG1720">
        <f>AE1720+AF1720</f>
        <v/>
      </c>
      <c r="AH1720" s="15">
        <f>IF(M1720&lt;&gt;1,"",IF(OR(R1720=-9,R1720=""),"",R1720))</f>
        <v/>
      </c>
      <c r="AI1720">
        <f>IF(M1720&lt;&gt;1,"",IF(OR(Q1720=999,Q1720=""),"",Q1720))</f>
        <v/>
      </c>
    </row>
    <row r="1721">
      <c r="A1721" t="inlineStr">
        <is>
          <t>TQRMNOP109159</t>
        </is>
      </c>
      <c r="B1721" t="n">
        <v>2025</v>
      </c>
      <c r="C1721" t="n">
        <v>1</v>
      </c>
      <c r="D1721" t="n">
        <v>43</v>
      </c>
      <c r="E1721" t="inlineStr">
        <is>
          <t>N</t>
        </is>
      </c>
      <c r="F1721" t="n">
        <v>38</v>
      </c>
      <c r="G1721" t="n">
        <v>1319</v>
      </c>
      <c r="H1721" t="n">
        <v>2</v>
      </c>
      <c r="I1721" t="n">
        <v>2</v>
      </c>
      <c r="J1721" t="n">
        <v>19</v>
      </c>
      <c r="K1721" t="n">
        <v>2</v>
      </c>
      <c r="L1721" t="n">
        <v>4</v>
      </c>
      <c r="M1721" t="n">
        <v>1</v>
      </c>
      <c r="N1721" t="n">
        <v>3</v>
      </c>
      <c r="O1721" t="n">
        <v>1</v>
      </c>
      <c r="P1721" t="n">
        <v>1</v>
      </c>
      <c r="Q1721" t="n">
        <v>12</v>
      </c>
      <c r="R1721" s="15" t="n">
        <v>287000</v>
      </c>
      <c r="S1721" s="15" t="n">
        <v>0</v>
      </c>
      <c r="T1721" s="15" t="n">
        <v>287000</v>
      </c>
      <c r="U1721" s="15" t="n">
        <v>129500</v>
      </c>
      <c r="V1721">
        <f>IFERROR(VLOOKUP(D1721,Tablas_Equivalencia!$A$3:$B$8,2,FALSE),"Sin dato")</f>
        <v/>
      </c>
      <c r="W1721">
        <f>IFERROR(VLOOKUP(L1721,Tablas_Equivalencia!$D$3:$E$9,2,FALSE),"Sin dato")</f>
        <v/>
      </c>
      <c r="X1721">
        <f>IF(I1721=1,"Varón","Mujer")</f>
        <v/>
      </c>
      <c r="Y1721">
        <f>IFERROR(VLOOKUP(M1721,Tablas_Equivalencia!$G$3:$H$6,2,FALSE),"Sin dato")</f>
        <v/>
      </c>
      <c r="Z1721">
        <f>IF(J1721&lt;=24,"18-24","25-29")</f>
        <v/>
      </c>
      <c r="AA1721">
        <f>IF(M1721&lt;&gt;1,"",IF(P1721=2,1,0))</f>
        <v/>
      </c>
      <c r="AB1721">
        <f>IF(M1721&lt;&gt;1,"",IF(O1721&gt;=2,1,0))</f>
        <v/>
      </c>
      <c r="AC1721">
        <f>IF(M1721&lt;&gt;1,"",IF(OR(Q1721=999,Q1721=""),"",IF(OR(Q1721&lt;35,Q1721&gt;48),1,0)))</f>
        <v/>
      </c>
      <c r="AD1721">
        <f>IF(COUNT(AA1721:AC1721)&lt;3,"",SUM(AA1721:AC1721))</f>
        <v/>
      </c>
      <c r="AE1721">
        <f>IF(L1721&gt;=4,2,IF(L1721&gt;=2,1,0))</f>
        <v/>
      </c>
      <c r="AF1721">
        <f>IF(L1721&gt;=5,1,0)</f>
        <v/>
      </c>
      <c r="AG1721">
        <f>AE1721+AF1721</f>
        <v/>
      </c>
      <c r="AH1721" s="15">
        <f>IF(M1721&lt;&gt;1,"",IF(OR(R1721=-9,R1721=""),"",R1721))</f>
        <v/>
      </c>
      <c r="AI1721">
        <f>IF(M1721&lt;&gt;1,"",IF(OR(Q1721=999,Q1721=""),"",Q1721))</f>
        <v/>
      </c>
    </row>
    <row r="1722">
      <c r="A1722" t="inlineStr">
        <is>
          <t>TQRMNOP109160</t>
        </is>
      </c>
      <c r="B1722" t="n">
        <v>2025</v>
      </c>
      <c r="C1722" t="n">
        <v>1</v>
      </c>
      <c r="D1722" t="n">
        <v>1</v>
      </c>
      <c r="E1722" t="inlineStr">
        <is>
          <t>S</t>
        </is>
      </c>
      <c r="F1722" t="n">
        <v>33</v>
      </c>
      <c r="G1722" t="n">
        <v>1413</v>
      </c>
      <c r="H1722" t="n">
        <v>3</v>
      </c>
      <c r="I1722" t="n">
        <v>1</v>
      </c>
      <c r="J1722" t="n">
        <v>26</v>
      </c>
      <c r="K1722" t="n">
        <v>1</v>
      </c>
      <c r="L1722" t="n">
        <v>5</v>
      </c>
      <c r="M1722" t="n">
        <v>1</v>
      </c>
      <c r="N1722" t="n">
        <v>2</v>
      </c>
      <c r="O1722" t="n">
        <v>3</v>
      </c>
      <c r="P1722" t="n">
        <v>2</v>
      </c>
      <c r="Q1722" t="n">
        <v>25</v>
      </c>
      <c r="R1722" s="15" t="n">
        <v>1109000</v>
      </c>
      <c r="S1722" s="15" t="n">
        <v>0</v>
      </c>
      <c r="T1722" s="15" t="n">
        <v>1109000</v>
      </c>
      <c r="U1722" s="15" t="n">
        <v>217000</v>
      </c>
      <c r="V1722">
        <f>IFERROR(VLOOKUP(D1722,Tablas_Equivalencia!$A$3:$B$8,2,FALSE),"Sin dato")</f>
        <v/>
      </c>
      <c r="W1722">
        <f>IFERROR(VLOOKUP(L1722,Tablas_Equivalencia!$D$3:$E$9,2,FALSE),"Sin dato")</f>
        <v/>
      </c>
      <c r="X1722">
        <f>IF(I1722=1,"Varón","Mujer")</f>
        <v/>
      </c>
      <c r="Y1722">
        <f>IFERROR(VLOOKUP(M1722,Tablas_Equivalencia!$G$3:$H$6,2,FALSE),"Sin dato")</f>
        <v/>
      </c>
      <c r="Z1722">
        <f>IF(J1722&lt;=24,"18-24","25-29")</f>
        <v/>
      </c>
      <c r="AA1722">
        <f>IF(M1722&lt;&gt;1,"",IF(P1722=2,1,0))</f>
        <v/>
      </c>
      <c r="AB1722">
        <f>IF(M1722&lt;&gt;1,"",IF(O1722&gt;=2,1,0))</f>
        <v/>
      </c>
      <c r="AC1722">
        <f>IF(M1722&lt;&gt;1,"",IF(OR(Q1722=999,Q1722=""),"",IF(OR(Q1722&lt;35,Q1722&gt;48),1,0)))</f>
        <v/>
      </c>
      <c r="AD1722">
        <f>IF(COUNT(AA1722:AC1722)&lt;3,"",SUM(AA1722:AC1722))</f>
        <v/>
      </c>
      <c r="AE1722">
        <f>IF(L1722&gt;=4,2,IF(L1722&gt;=2,1,0))</f>
        <v/>
      </c>
      <c r="AF1722">
        <f>IF(L1722&gt;=5,1,0)</f>
        <v/>
      </c>
      <c r="AG1722">
        <f>AE1722+AF1722</f>
        <v/>
      </c>
      <c r="AH1722" s="15">
        <f>IF(M1722&lt;&gt;1,"",IF(OR(R1722=-9,R1722=""),"",R1722))</f>
        <v/>
      </c>
      <c r="AI1722">
        <f>IF(M1722&lt;&gt;1,"",IF(OR(Q1722=999,Q1722=""),"",Q1722))</f>
        <v/>
      </c>
    </row>
    <row r="1723">
      <c r="A1723" t="inlineStr">
        <is>
          <t>TQRMNOP109167</t>
        </is>
      </c>
      <c r="B1723" t="n">
        <v>2025</v>
      </c>
      <c r="C1723" t="n">
        <v>1</v>
      </c>
      <c r="D1723" t="n">
        <v>43</v>
      </c>
      <c r="E1723" t="inlineStr">
        <is>
          <t>S</t>
        </is>
      </c>
      <c r="F1723" t="n">
        <v>19</v>
      </c>
      <c r="G1723" t="n">
        <v>1443</v>
      </c>
      <c r="H1723" t="n">
        <v>1</v>
      </c>
      <c r="I1723" t="n">
        <v>1</v>
      </c>
      <c r="J1723" t="n">
        <v>22</v>
      </c>
      <c r="K1723" t="n">
        <v>2</v>
      </c>
      <c r="L1723" t="n">
        <v>6</v>
      </c>
      <c r="M1723" t="n">
        <v>1</v>
      </c>
      <c r="N1723" t="n">
        <v>3</v>
      </c>
      <c r="O1723" t="n">
        <v>1</v>
      </c>
      <c r="P1723" t="n">
        <v>1</v>
      </c>
      <c r="Q1723" t="n">
        <v>49</v>
      </c>
      <c r="R1723" s="15" t="n">
        <v>1314000</v>
      </c>
      <c r="S1723" s="15" t="n">
        <v>0</v>
      </c>
      <c r="T1723" s="15" t="n">
        <v>1314000</v>
      </c>
      <c r="U1723" s="15" t="n">
        <v>189500</v>
      </c>
      <c r="V1723">
        <f>IFERROR(VLOOKUP(D1723,Tablas_Equivalencia!$A$3:$B$8,2,FALSE),"Sin dato")</f>
        <v/>
      </c>
      <c r="W1723">
        <f>IFERROR(VLOOKUP(L1723,Tablas_Equivalencia!$D$3:$E$9,2,FALSE),"Sin dato")</f>
        <v/>
      </c>
      <c r="X1723">
        <f>IF(I1723=1,"Varón","Mujer")</f>
        <v/>
      </c>
      <c r="Y1723">
        <f>IFERROR(VLOOKUP(M1723,Tablas_Equivalencia!$G$3:$H$6,2,FALSE),"Sin dato")</f>
        <v/>
      </c>
      <c r="Z1723">
        <f>IF(J1723&lt;=24,"18-24","25-29")</f>
        <v/>
      </c>
      <c r="AA1723">
        <f>IF(M1723&lt;&gt;1,"",IF(P1723=2,1,0))</f>
        <v/>
      </c>
      <c r="AB1723">
        <f>IF(M1723&lt;&gt;1,"",IF(O1723&gt;=2,1,0))</f>
        <v/>
      </c>
      <c r="AC1723">
        <f>IF(M1723&lt;&gt;1,"",IF(OR(Q1723=999,Q1723=""),"",IF(OR(Q1723&lt;35,Q1723&gt;48),1,0)))</f>
        <v/>
      </c>
      <c r="AD1723">
        <f>IF(COUNT(AA1723:AC1723)&lt;3,"",SUM(AA1723:AC1723))</f>
        <v/>
      </c>
      <c r="AE1723">
        <f>IF(L1723&gt;=4,2,IF(L1723&gt;=2,1,0))</f>
        <v/>
      </c>
      <c r="AF1723">
        <f>IF(L1723&gt;=5,1,0)</f>
        <v/>
      </c>
      <c r="AG1723">
        <f>AE1723+AF1723</f>
        <v/>
      </c>
      <c r="AH1723" s="15">
        <f>IF(M1723&lt;&gt;1,"",IF(OR(R1723=-9,R1723=""),"",R1723))</f>
        <v/>
      </c>
      <c r="AI1723">
        <f>IF(M1723&lt;&gt;1,"",IF(OR(Q1723=999,Q1723=""),"",Q1723))</f>
        <v/>
      </c>
    </row>
    <row r="1724">
      <c r="A1724" t="inlineStr">
        <is>
          <t>TQRMNOP109174</t>
        </is>
      </c>
      <c r="B1724" t="n">
        <v>2025</v>
      </c>
      <c r="C1724" t="n">
        <v>1</v>
      </c>
      <c r="D1724" t="n">
        <v>44</v>
      </c>
      <c r="E1724" t="inlineStr">
        <is>
          <t>N</t>
        </is>
      </c>
      <c r="F1724" t="n">
        <v>5</v>
      </c>
      <c r="G1724" t="n">
        <v>1194</v>
      </c>
      <c r="H1724" t="n">
        <v>1</v>
      </c>
      <c r="I1724" t="n">
        <v>2</v>
      </c>
      <c r="J1724" t="n">
        <v>26</v>
      </c>
      <c r="K1724" t="n">
        <v>2</v>
      </c>
      <c r="L1724" t="n">
        <v>4</v>
      </c>
      <c r="M1724" t="n">
        <v>3</v>
      </c>
      <c r="R1724" s="15" t="n">
        <v>0</v>
      </c>
      <c r="S1724" s="15" t="n">
        <v>0</v>
      </c>
      <c r="T1724" s="15" t="n">
        <v>0</v>
      </c>
      <c r="U1724" s="15" t="n">
        <v>202400</v>
      </c>
      <c r="V1724">
        <f>IFERROR(VLOOKUP(D1724,Tablas_Equivalencia!$A$3:$B$8,2,FALSE),"Sin dato")</f>
        <v/>
      </c>
      <c r="W1724">
        <f>IFERROR(VLOOKUP(L1724,Tablas_Equivalencia!$D$3:$E$9,2,FALSE),"Sin dato")</f>
        <v/>
      </c>
      <c r="X1724">
        <f>IF(I1724=1,"Varón","Mujer")</f>
        <v/>
      </c>
      <c r="Y1724">
        <f>IFERROR(VLOOKUP(M1724,Tablas_Equivalencia!$G$3:$H$6,2,FALSE),"Sin dato")</f>
        <v/>
      </c>
      <c r="Z1724">
        <f>IF(J1724&lt;=24,"18-24","25-29")</f>
        <v/>
      </c>
      <c r="AA1724">
        <f>IF(M1724&lt;&gt;1,"",IF(P1724=2,1,0))</f>
        <v/>
      </c>
      <c r="AB1724">
        <f>IF(M1724&lt;&gt;1,"",IF(O1724&gt;=2,1,0))</f>
        <v/>
      </c>
      <c r="AC1724">
        <f>IF(M1724&lt;&gt;1,"",IF(OR(Q1724=999,Q1724=""),"",IF(OR(Q1724&lt;35,Q1724&gt;48),1,0)))</f>
        <v/>
      </c>
      <c r="AD1724">
        <f>IF(COUNT(AA1724:AC1724)&lt;3,"",SUM(AA1724:AC1724))</f>
        <v/>
      </c>
      <c r="AE1724">
        <f>IF(L1724&gt;=4,2,IF(L1724&gt;=2,1,0))</f>
        <v/>
      </c>
      <c r="AF1724">
        <f>IF(L1724&gt;=5,1,0)</f>
        <v/>
      </c>
      <c r="AG1724">
        <f>AE1724+AF1724</f>
        <v/>
      </c>
      <c r="AH1724" s="15">
        <f>IF(M1724&lt;&gt;1,"",IF(OR(R1724=-9,R1724=""),"",R1724))</f>
        <v/>
      </c>
      <c r="AI1724">
        <f>IF(M1724&lt;&gt;1,"",IF(OR(Q1724=999,Q1724=""),"",Q1724))</f>
        <v/>
      </c>
    </row>
    <row r="1725">
      <c r="A1725" t="inlineStr">
        <is>
          <t>TQRMNOP109178</t>
        </is>
      </c>
      <c r="B1725" t="n">
        <v>2025</v>
      </c>
      <c r="C1725" t="n">
        <v>1</v>
      </c>
      <c r="D1725" t="n">
        <v>43</v>
      </c>
      <c r="E1725" t="inlineStr">
        <is>
          <t>N</t>
        </is>
      </c>
      <c r="F1725" t="n">
        <v>34</v>
      </c>
      <c r="G1725" t="n">
        <v>1435</v>
      </c>
      <c r="H1725" t="n">
        <v>3</v>
      </c>
      <c r="I1725" t="n">
        <v>1</v>
      </c>
      <c r="J1725" t="n">
        <v>27</v>
      </c>
      <c r="K1725" t="n">
        <v>1</v>
      </c>
      <c r="L1725" t="n">
        <v>4</v>
      </c>
      <c r="M1725" t="n">
        <v>1</v>
      </c>
      <c r="N1725" t="n">
        <v>3</v>
      </c>
      <c r="O1725" t="n">
        <v>1</v>
      </c>
      <c r="P1725" t="n">
        <v>1</v>
      </c>
      <c r="Q1725" t="n">
        <v>34</v>
      </c>
      <c r="R1725" s="15" t="n">
        <v>390000</v>
      </c>
      <c r="S1725" s="15" t="n">
        <v>0</v>
      </c>
      <c r="T1725" s="15" t="n">
        <v>390000</v>
      </c>
      <c r="U1725" s="15" t="n">
        <v>351600</v>
      </c>
      <c r="V1725">
        <f>IFERROR(VLOOKUP(D1725,Tablas_Equivalencia!$A$3:$B$8,2,FALSE),"Sin dato")</f>
        <v/>
      </c>
      <c r="W1725">
        <f>IFERROR(VLOOKUP(L1725,Tablas_Equivalencia!$D$3:$E$9,2,FALSE),"Sin dato")</f>
        <v/>
      </c>
      <c r="X1725">
        <f>IF(I1725=1,"Varón","Mujer")</f>
        <v/>
      </c>
      <c r="Y1725">
        <f>IFERROR(VLOOKUP(M1725,Tablas_Equivalencia!$G$3:$H$6,2,FALSE),"Sin dato")</f>
        <v/>
      </c>
      <c r="Z1725">
        <f>IF(J1725&lt;=24,"18-24","25-29")</f>
        <v/>
      </c>
      <c r="AA1725">
        <f>IF(M1725&lt;&gt;1,"",IF(P1725=2,1,0))</f>
        <v/>
      </c>
      <c r="AB1725">
        <f>IF(M1725&lt;&gt;1,"",IF(O1725&gt;=2,1,0))</f>
        <v/>
      </c>
      <c r="AC1725">
        <f>IF(M1725&lt;&gt;1,"",IF(OR(Q1725=999,Q1725=""),"",IF(OR(Q1725&lt;35,Q1725&gt;48),1,0)))</f>
        <v/>
      </c>
      <c r="AD1725">
        <f>IF(COUNT(AA1725:AC1725)&lt;3,"",SUM(AA1725:AC1725))</f>
        <v/>
      </c>
      <c r="AE1725">
        <f>IF(L1725&gt;=4,2,IF(L1725&gt;=2,1,0))</f>
        <v/>
      </c>
      <c r="AF1725">
        <f>IF(L1725&gt;=5,1,0)</f>
        <v/>
      </c>
      <c r="AG1725">
        <f>AE1725+AF1725</f>
        <v/>
      </c>
      <c r="AH1725" s="15">
        <f>IF(M1725&lt;&gt;1,"",IF(OR(R1725=-9,R1725=""),"",R1725))</f>
        <v/>
      </c>
      <c r="AI1725">
        <f>IF(M1725&lt;&gt;1,"",IF(OR(Q1725=999,Q1725=""),"",Q1725))</f>
        <v/>
      </c>
    </row>
    <row r="1726">
      <c r="A1726" t="inlineStr">
        <is>
          <t>TQRMNOP109179</t>
        </is>
      </c>
      <c r="B1726" t="n">
        <v>2025</v>
      </c>
      <c r="C1726" t="n">
        <v>1</v>
      </c>
      <c r="D1726" t="n">
        <v>1</v>
      </c>
      <c r="E1726" t="inlineStr">
        <is>
          <t>S</t>
        </is>
      </c>
      <c r="F1726" t="n">
        <v>32</v>
      </c>
      <c r="G1726" t="n">
        <v>1406</v>
      </c>
      <c r="H1726" t="n">
        <v>2</v>
      </c>
      <c r="I1726" t="n">
        <v>2</v>
      </c>
      <c r="J1726" t="n">
        <v>25</v>
      </c>
      <c r="K1726" t="n">
        <v>2</v>
      </c>
      <c r="L1726" t="n">
        <v>3</v>
      </c>
      <c r="M1726" t="n">
        <v>1</v>
      </c>
      <c r="N1726" t="n">
        <v>3</v>
      </c>
      <c r="O1726" t="n">
        <v>2</v>
      </c>
      <c r="P1726" t="n">
        <v>1</v>
      </c>
      <c r="Q1726" t="n">
        <v>999</v>
      </c>
      <c r="R1726" s="15" t="n">
        <v>1383000</v>
      </c>
      <c r="S1726" s="15" t="n">
        <v>0</v>
      </c>
      <c r="T1726" s="15" t="n">
        <v>1383000</v>
      </c>
      <c r="U1726" s="15" t="n">
        <v>341600</v>
      </c>
      <c r="V1726">
        <f>IFERROR(VLOOKUP(D1726,Tablas_Equivalencia!$A$3:$B$8,2,FALSE),"Sin dato")</f>
        <v/>
      </c>
      <c r="W1726">
        <f>IFERROR(VLOOKUP(L1726,Tablas_Equivalencia!$D$3:$E$9,2,FALSE),"Sin dato")</f>
        <v/>
      </c>
      <c r="X1726">
        <f>IF(I1726=1,"Varón","Mujer")</f>
        <v/>
      </c>
      <c r="Y1726">
        <f>IFERROR(VLOOKUP(M1726,Tablas_Equivalencia!$G$3:$H$6,2,FALSE),"Sin dato")</f>
        <v/>
      </c>
      <c r="Z1726">
        <f>IF(J1726&lt;=24,"18-24","25-29")</f>
        <v/>
      </c>
      <c r="AA1726">
        <f>IF(M1726&lt;&gt;1,"",IF(P1726=2,1,0))</f>
        <v/>
      </c>
      <c r="AB1726">
        <f>IF(M1726&lt;&gt;1,"",IF(O1726&gt;=2,1,0))</f>
        <v/>
      </c>
      <c r="AC1726">
        <f>IF(M1726&lt;&gt;1,"",IF(OR(Q1726=999,Q1726=""),"",IF(OR(Q1726&lt;35,Q1726&gt;48),1,0)))</f>
        <v/>
      </c>
      <c r="AD1726">
        <f>IF(COUNT(AA1726:AC1726)&lt;3,"",SUM(AA1726:AC1726))</f>
        <v/>
      </c>
      <c r="AE1726">
        <f>IF(L1726&gt;=4,2,IF(L1726&gt;=2,1,0))</f>
        <v/>
      </c>
      <c r="AF1726">
        <f>IF(L1726&gt;=5,1,0)</f>
        <v/>
      </c>
      <c r="AG1726">
        <f>AE1726+AF1726</f>
        <v/>
      </c>
      <c r="AH1726" s="15">
        <f>IF(M1726&lt;&gt;1,"",IF(OR(R1726=-9,R1726=""),"",R1726))</f>
        <v/>
      </c>
      <c r="AI1726">
        <f>IF(M1726&lt;&gt;1,"",IF(OR(Q1726=999,Q1726=""),"",Q1726))</f>
        <v/>
      </c>
    </row>
    <row r="1727">
      <c r="A1727" t="inlineStr">
        <is>
          <t>TQRMNOP109203</t>
        </is>
      </c>
      <c r="B1727" t="n">
        <v>2025</v>
      </c>
      <c r="C1727" t="n">
        <v>1</v>
      </c>
      <c r="D1727" t="n">
        <v>42</v>
      </c>
      <c r="E1727" t="inlineStr">
        <is>
          <t>N</t>
        </is>
      </c>
      <c r="F1727" t="n">
        <v>27</v>
      </c>
      <c r="G1727" t="n">
        <v>1223</v>
      </c>
      <c r="H1727" t="n">
        <v>2</v>
      </c>
      <c r="I1727" t="n">
        <v>1</v>
      </c>
      <c r="J1727" t="n">
        <v>29</v>
      </c>
      <c r="K1727" t="n">
        <v>2</v>
      </c>
      <c r="L1727" t="n">
        <v>2</v>
      </c>
      <c r="M1727" t="n">
        <v>1</v>
      </c>
      <c r="N1727" t="n">
        <v>3</v>
      </c>
      <c r="O1727" t="n">
        <v>2</v>
      </c>
      <c r="P1727" t="n">
        <v>2</v>
      </c>
      <c r="Q1727" t="n">
        <v>35</v>
      </c>
      <c r="R1727" s="15" t="n">
        <v>335000</v>
      </c>
      <c r="S1727" s="15" t="n">
        <v>0</v>
      </c>
      <c r="T1727" s="15" t="n">
        <v>335000</v>
      </c>
      <c r="U1727" s="15" t="n">
        <v>132500</v>
      </c>
      <c r="V1727">
        <f>IFERROR(VLOOKUP(D1727,Tablas_Equivalencia!$A$3:$B$8,2,FALSE),"Sin dato")</f>
        <v/>
      </c>
      <c r="W1727">
        <f>IFERROR(VLOOKUP(L1727,Tablas_Equivalencia!$D$3:$E$9,2,FALSE),"Sin dato")</f>
        <v/>
      </c>
      <c r="X1727">
        <f>IF(I1727=1,"Varón","Mujer")</f>
        <v/>
      </c>
      <c r="Y1727">
        <f>IFERROR(VLOOKUP(M1727,Tablas_Equivalencia!$G$3:$H$6,2,FALSE),"Sin dato")</f>
        <v/>
      </c>
      <c r="Z1727">
        <f>IF(J1727&lt;=24,"18-24","25-29")</f>
        <v/>
      </c>
      <c r="AA1727">
        <f>IF(M1727&lt;&gt;1,"",IF(P1727=2,1,0))</f>
        <v/>
      </c>
      <c r="AB1727">
        <f>IF(M1727&lt;&gt;1,"",IF(O1727&gt;=2,1,0))</f>
        <v/>
      </c>
      <c r="AC1727">
        <f>IF(M1727&lt;&gt;1,"",IF(OR(Q1727=999,Q1727=""),"",IF(OR(Q1727&lt;35,Q1727&gt;48),1,0)))</f>
        <v/>
      </c>
      <c r="AD1727">
        <f>IF(COUNT(AA1727:AC1727)&lt;3,"",SUM(AA1727:AC1727))</f>
        <v/>
      </c>
      <c r="AE1727">
        <f>IF(L1727&gt;=4,2,IF(L1727&gt;=2,1,0))</f>
        <v/>
      </c>
      <c r="AF1727">
        <f>IF(L1727&gt;=5,1,0)</f>
        <v/>
      </c>
      <c r="AG1727">
        <f>AE1727+AF1727</f>
        <v/>
      </c>
      <c r="AH1727" s="15">
        <f>IF(M1727&lt;&gt;1,"",IF(OR(R1727=-9,R1727=""),"",R1727))</f>
        <v/>
      </c>
      <c r="AI1727">
        <f>IF(M1727&lt;&gt;1,"",IF(OR(Q1727=999,Q1727=""),"",Q1727))</f>
        <v/>
      </c>
    </row>
    <row r="1728">
      <c r="A1728" t="inlineStr">
        <is>
          <t>TQRMNOP109206</t>
        </is>
      </c>
      <c r="B1728" t="n">
        <v>2025</v>
      </c>
      <c r="C1728" t="n">
        <v>1</v>
      </c>
      <c r="D1728" t="n">
        <v>44</v>
      </c>
      <c r="E1728" t="inlineStr">
        <is>
          <t>N</t>
        </is>
      </c>
      <c r="F1728" t="n">
        <v>4</v>
      </c>
      <c r="G1728" t="n">
        <v>859</v>
      </c>
      <c r="H1728" t="n">
        <v>3</v>
      </c>
      <c r="I1728" t="n">
        <v>2</v>
      </c>
      <c r="J1728" t="n">
        <v>22</v>
      </c>
      <c r="K1728" t="n">
        <v>2</v>
      </c>
      <c r="L1728" t="n">
        <v>4</v>
      </c>
      <c r="M1728" t="n">
        <v>3</v>
      </c>
      <c r="R1728" s="15" t="n">
        <v>0</v>
      </c>
      <c r="S1728" s="15" t="n">
        <v>0</v>
      </c>
      <c r="T1728" s="15" t="n">
        <v>0</v>
      </c>
      <c r="U1728" s="15" t="n">
        <v>69700</v>
      </c>
      <c r="V1728">
        <f>IFERROR(VLOOKUP(D1728,Tablas_Equivalencia!$A$3:$B$8,2,FALSE),"Sin dato")</f>
        <v/>
      </c>
      <c r="W1728">
        <f>IFERROR(VLOOKUP(L1728,Tablas_Equivalencia!$D$3:$E$9,2,FALSE),"Sin dato")</f>
        <v/>
      </c>
      <c r="X1728">
        <f>IF(I1728=1,"Varón","Mujer")</f>
        <v/>
      </c>
      <c r="Y1728">
        <f>IFERROR(VLOOKUP(M1728,Tablas_Equivalencia!$G$3:$H$6,2,FALSE),"Sin dato")</f>
        <v/>
      </c>
      <c r="Z1728">
        <f>IF(J1728&lt;=24,"18-24","25-29")</f>
        <v/>
      </c>
      <c r="AA1728">
        <f>IF(M1728&lt;&gt;1,"",IF(P1728=2,1,0))</f>
        <v/>
      </c>
      <c r="AB1728">
        <f>IF(M1728&lt;&gt;1,"",IF(O1728&gt;=2,1,0))</f>
        <v/>
      </c>
      <c r="AC1728">
        <f>IF(M1728&lt;&gt;1,"",IF(OR(Q1728=999,Q1728=""),"",IF(OR(Q1728&lt;35,Q1728&gt;48),1,0)))</f>
        <v/>
      </c>
      <c r="AD1728">
        <f>IF(COUNT(AA1728:AC1728)&lt;3,"",SUM(AA1728:AC1728))</f>
        <v/>
      </c>
      <c r="AE1728">
        <f>IF(L1728&gt;=4,2,IF(L1728&gt;=2,1,0))</f>
        <v/>
      </c>
      <c r="AF1728">
        <f>IF(L1728&gt;=5,1,0)</f>
        <v/>
      </c>
      <c r="AG1728">
        <f>AE1728+AF1728</f>
        <v/>
      </c>
      <c r="AH1728" s="15">
        <f>IF(M1728&lt;&gt;1,"",IF(OR(R1728=-9,R1728=""),"",R1728))</f>
        <v/>
      </c>
      <c r="AI1728">
        <f>IF(M1728&lt;&gt;1,"",IF(OR(Q1728=999,Q1728=""),"",Q1728))</f>
        <v/>
      </c>
    </row>
    <row r="1729">
      <c r="A1729" t="inlineStr">
        <is>
          <t>TQRMNOP109208</t>
        </is>
      </c>
      <c r="B1729" t="n">
        <v>2025</v>
      </c>
      <c r="C1729" t="n">
        <v>1</v>
      </c>
      <c r="D1729" t="n">
        <v>1</v>
      </c>
      <c r="E1729" t="inlineStr">
        <is>
          <t>S</t>
        </is>
      </c>
      <c r="F1729" t="n">
        <v>33</v>
      </c>
      <c r="G1729" t="n">
        <v>1215</v>
      </c>
      <c r="H1729" t="n">
        <v>3</v>
      </c>
      <c r="I1729" t="n">
        <v>2</v>
      </c>
      <c r="J1729" t="n">
        <v>22</v>
      </c>
      <c r="K1729" t="n">
        <v>1</v>
      </c>
      <c r="L1729" t="n">
        <v>5</v>
      </c>
      <c r="M1729" t="n">
        <v>2</v>
      </c>
      <c r="R1729" s="15" t="n">
        <v>0</v>
      </c>
      <c r="S1729" s="15" t="n">
        <v>0</v>
      </c>
      <c r="T1729" s="15" t="n">
        <v>0</v>
      </c>
      <c r="U1729" s="15" t="n">
        <v>459800</v>
      </c>
      <c r="V1729">
        <f>IFERROR(VLOOKUP(D1729,Tablas_Equivalencia!$A$3:$B$8,2,FALSE),"Sin dato")</f>
        <v/>
      </c>
      <c r="W1729">
        <f>IFERROR(VLOOKUP(L1729,Tablas_Equivalencia!$D$3:$E$9,2,FALSE),"Sin dato")</f>
        <v/>
      </c>
      <c r="X1729">
        <f>IF(I1729=1,"Varón","Mujer")</f>
        <v/>
      </c>
      <c r="Y1729">
        <f>IFERROR(VLOOKUP(M1729,Tablas_Equivalencia!$G$3:$H$6,2,FALSE),"Sin dato")</f>
        <v/>
      </c>
      <c r="Z1729">
        <f>IF(J1729&lt;=24,"18-24","25-29")</f>
        <v/>
      </c>
      <c r="AA1729">
        <f>IF(M1729&lt;&gt;1,"",IF(P1729=2,1,0))</f>
        <v/>
      </c>
      <c r="AB1729">
        <f>IF(M1729&lt;&gt;1,"",IF(O1729&gt;=2,1,0))</f>
        <v/>
      </c>
      <c r="AC1729">
        <f>IF(M1729&lt;&gt;1,"",IF(OR(Q1729=999,Q1729=""),"",IF(OR(Q1729&lt;35,Q1729&gt;48),1,0)))</f>
        <v/>
      </c>
      <c r="AD1729">
        <f>IF(COUNT(AA1729:AC1729)&lt;3,"",SUM(AA1729:AC1729))</f>
        <v/>
      </c>
      <c r="AE1729">
        <f>IF(L1729&gt;=4,2,IF(L1729&gt;=2,1,0))</f>
        <v/>
      </c>
      <c r="AF1729">
        <f>IF(L1729&gt;=5,1,0)</f>
        <v/>
      </c>
      <c r="AG1729">
        <f>AE1729+AF1729</f>
        <v/>
      </c>
      <c r="AH1729" s="15">
        <f>IF(M1729&lt;&gt;1,"",IF(OR(R1729=-9,R1729=""),"",R1729))</f>
        <v/>
      </c>
      <c r="AI1729">
        <f>IF(M1729&lt;&gt;1,"",IF(OR(Q1729=999,Q1729=""),"",Q1729))</f>
        <v/>
      </c>
    </row>
    <row r="1730">
      <c r="A1730" t="inlineStr">
        <is>
          <t>TQRMNOP109215</t>
        </is>
      </c>
      <c r="B1730" t="n">
        <v>2025</v>
      </c>
      <c r="C1730" t="n">
        <v>1</v>
      </c>
      <c r="D1730" t="n">
        <v>1</v>
      </c>
      <c r="E1730" t="inlineStr">
        <is>
          <t>S</t>
        </is>
      </c>
      <c r="F1730" t="n">
        <v>32</v>
      </c>
      <c r="G1730" t="n">
        <v>1711</v>
      </c>
      <c r="H1730" t="n">
        <v>3</v>
      </c>
      <c r="I1730" t="n">
        <v>2</v>
      </c>
      <c r="J1730" t="n">
        <v>29</v>
      </c>
      <c r="K1730" t="n">
        <v>2</v>
      </c>
      <c r="L1730" t="n">
        <v>5</v>
      </c>
      <c r="M1730" t="n">
        <v>3</v>
      </c>
      <c r="R1730" s="15" t="n">
        <v>0</v>
      </c>
      <c r="S1730" s="15" t="n">
        <v>0</v>
      </c>
      <c r="T1730" s="15" t="n">
        <v>0</v>
      </c>
      <c r="U1730" s="15" t="n">
        <v>209300</v>
      </c>
      <c r="V1730">
        <f>IFERROR(VLOOKUP(D1730,Tablas_Equivalencia!$A$3:$B$8,2,FALSE),"Sin dato")</f>
        <v/>
      </c>
      <c r="W1730">
        <f>IFERROR(VLOOKUP(L1730,Tablas_Equivalencia!$D$3:$E$9,2,FALSE),"Sin dato")</f>
        <v/>
      </c>
      <c r="X1730">
        <f>IF(I1730=1,"Varón","Mujer")</f>
        <v/>
      </c>
      <c r="Y1730">
        <f>IFERROR(VLOOKUP(M1730,Tablas_Equivalencia!$G$3:$H$6,2,FALSE),"Sin dato")</f>
        <v/>
      </c>
      <c r="Z1730">
        <f>IF(J1730&lt;=24,"18-24","25-29")</f>
        <v/>
      </c>
      <c r="AA1730">
        <f>IF(M1730&lt;&gt;1,"",IF(P1730=2,1,0))</f>
        <v/>
      </c>
      <c r="AB1730">
        <f>IF(M1730&lt;&gt;1,"",IF(O1730&gt;=2,1,0))</f>
        <v/>
      </c>
      <c r="AC1730">
        <f>IF(M1730&lt;&gt;1,"",IF(OR(Q1730=999,Q1730=""),"",IF(OR(Q1730&lt;35,Q1730&gt;48),1,0)))</f>
        <v/>
      </c>
      <c r="AD1730">
        <f>IF(COUNT(AA1730:AC1730)&lt;3,"",SUM(AA1730:AC1730))</f>
        <v/>
      </c>
      <c r="AE1730">
        <f>IF(L1730&gt;=4,2,IF(L1730&gt;=2,1,0))</f>
        <v/>
      </c>
      <c r="AF1730">
        <f>IF(L1730&gt;=5,1,0)</f>
        <v/>
      </c>
      <c r="AG1730">
        <f>AE1730+AF1730</f>
        <v/>
      </c>
      <c r="AH1730" s="15">
        <f>IF(M1730&lt;&gt;1,"",IF(OR(R1730=-9,R1730=""),"",R1730))</f>
        <v/>
      </c>
      <c r="AI1730">
        <f>IF(M1730&lt;&gt;1,"",IF(OR(Q1730=999,Q1730=""),"",Q1730))</f>
        <v/>
      </c>
    </row>
    <row r="1731">
      <c r="A1731" t="inlineStr">
        <is>
          <t>TQRMNOP109223</t>
        </is>
      </c>
      <c r="B1731" t="n">
        <v>2025</v>
      </c>
      <c r="C1731" t="n">
        <v>1</v>
      </c>
      <c r="D1731" t="n">
        <v>41</v>
      </c>
      <c r="E1731" t="inlineStr">
        <is>
          <t>N</t>
        </is>
      </c>
      <c r="F1731" t="n">
        <v>12</v>
      </c>
      <c r="G1731" t="n">
        <v>1460</v>
      </c>
      <c r="H1731" t="n">
        <v>2</v>
      </c>
      <c r="I1731" t="n">
        <v>1</v>
      </c>
      <c r="J1731" t="n">
        <v>26</v>
      </c>
      <c r="K1731" t="n">
        <v>1</v>
      </c>
      <c r="L1731" t="n">
        <v>6</v>
      </c>
      <c r="M1731" t="n">
        <v>1</v>
      </c>
      <c r="N1731" t="n">
        <v>3</v>
      </c>
      <c r="O1731" t="n">
        <v>1</v>
      </c>
      <c r="P1731" t="n">
        <v>1</v>
      </c>
      <c r="Q1731" t="n">
        <v>56</v>
      </c>
      <c r="R1731" s="15" t="n">
        <v>920000</v>
      </c>
      <c r="S1731" s="15" t="n">
        <v>0</v>
      </c>
      <c r="T1731" s="15" t="n">
        <v>920000</v>
      </c>
      <c r="U1731" s="15" t="n">
        <v>64000</v>
      </c>
      <c r="V1731">
        <f>IFERROR(VLOOKUP(D1731,Tablas_Equivalencia!$A$3:$B$8,2,FALSE),"Sin dato")</f>
        <v/>
      </c>
      <c r="W1731">
        <f>IFERROR(VLOOKUP(L1731,Tablas_Equivalencia!$D$3:$E$9,2,FALSE),"Sin dato")</f>
        <v/>
      </c>
      <c r="X1731">
        <f>IF(I1731=1,"Varón","Mujer")</f>
        <v/>
      </c>
      <c r="Y1731">
        <f>IFERROR(VLOOKUP(M1731,Tablas_Equivalencia!$G$3:$H$6,2,FALSE),"Sin dato")</f>
        <v/>
      </c>
      <c r="Z1731">
        <f>IF(J1731&lt;=24,"18-24","25-29")</f>
        <v/>
      </c>
      <c r="AA1731">
        <f>IF(M1731&lt;&gt;1,"",IF(P1731=2,1,0))</f>
        <v/>
      </c>
      <c r="AB1731">
        <f>IF(M1731&lt;&gt;1,"",IF(O1731&gt;=2,1,0))</f>
        <v/>
      </c>
      <c r="AC1731">
        <f>IF(M1731&lt;&gt;1,"",IF(OR(Q1731=999,Q1731=""),"",IF(OR(Q1731&lt;35,Q1731&gt;48),1,0)))</f>
        <v/>
      </c>
      <c r="AD1731">
        <f>IF(COUNT(AA1731:AC1731)&lt;3,"",SUM(AA1731:AC1731))</f>
        <v/>
      </c>
      <c r="AE1731">
        <f>IF(L1731&gt;=4,2,IF(L1731&gt;=2,1,0))</f>
        <v/>
      </c>
      <c r="AF1731">
        <f>IF(L1731&gt;=5,1,0)</f>
        <v/>
      </c>
      <c r="AG1731">
        <f>AE1731+AF1731</f>
        <v/>
      </c>
      <c r="AH1731" s="15">
        <f>IF(M1731&lt;&gt;1,"",IF(OR(R1731=-9,R1731=""),"",R1731))</f>
        <v/>
      </c>
      <c r="AI1731">
        <f>IF(M1731&lt;&gt;1,"",IF(OR(Q1731=999,Q1731=""),"",Q1731))</f>
        <v/>
      </c>
    </row>
    <row r="1732">
      <c r="A1732" t="inlineStr">
        <is>
          <t>TQRMNOP109224</t>
        </is>
      </c>
      <c r="B1732" t="n">
        <v>2025</v>
      </c>
      <c r="C1732" t="n">
        <v>1</v>
      </c>
      <c r="D1732" t="n">
        <v>1</v>
      </c>
      <c r="E1732" t="inlineStr">
        <is>
          <t>S</t>
        </is>
      </c>
      <c r="F1732" t="n">
        <v>33</v>
      </c>
      <c r="G1732" t="n">
        <v>406</v>
      </c>
      <c r="H1732" t="n">
        <v>2</v>
      </c>
      <c r="I1732" t="n">
        <v>1</v>
      </c>
      <c r="J1732" t="n">
        <v>23</v>
      </c>
      <c r="K1732" t="n">
        <v>1</v>
      </c>
      <c r="L1732" t="n">
        <v>5</v>
      </c>
      <c r="M1732" t="n">
        <v>1</v>
      </c>
      <c r="N1732" t="n">
        <v>3</v>
      </c>
      <c r="O1732" t="n">
        <v>1</v>
      </c>
      <c r="P1732" t="n">
        <v>1</v>
      </c>
      <c r="Q1732" t="n">
        <v>50</v>
      </c>
      <c r="R1732" s="15" t="n">
        <v>-9</v>
      </c>
      <c r="S1732" s="15" t="n">
        <v>0</v>
      </c>
      <c r="T1732" s="15" t="n">
        <v>0</v>
      </c>
      <c r="U1732" s="15" t="n">
        <v>110700</v>
      </c>
      <c r="V1732">
        <f>IFERROR(VLOOKUP(D1732,Tablas_Equivalencia!$A$3:$B$8,2,FALSE),"Sin dato")</f>
        <v/>
      </c>
      <c r="W1732">
        <f>IFERROR(VLOOKUP(L1732,Tablas_Equivalencia!$D$3:$E$9,2,FALSE),"Sin dato")</f>
        <v/>
      </c>
      <c r="X1732">
        <f>IF(I1732=1,"Varón","Mujer")</f>
        <v/>
      </c>
      <c r="Y1732">
        <f>IFERROR(VLOOKUP(M1732,Tablas_Equivalencia!$G$3:$H$6,2,FALSE),"Sin dato")</f>
        <v/>
      </c>
      <c r="Z1732">
        <f>IF(J1732&lt;=24,"18-24","25-29")</f>
        <v/>
      </c>
      <c r="AA1732">
        <f>IF(M1732&lt;&gt;1,"",IF(P1732=2,1,0))</f>
        <v/>
      </c>
      <c r="AB1732">
        <f>IF(M1732&lt;&gt;1,"",IF(O1732&gt;=2,1,0))</f>
        <v/>
      </c>
      <c r="AC1732">
        <f>IF(M1732&lt;&gt;1,"",IF(OR(Q1732=999,Q1732=""),"",IF(OR(Q1732&lt;35,Q1732&gt;48),1,0)))</f>
        <v/>
      </c>
      <c r="AD1732">
        <f>IF(COUNT(AA1732:AC1732)&lt;3,"",SUM(AA1732:AC1732))</f>
        <v/>
      </c>
      <c r="AE1732">
        <f>IF(L1732&gt;=4,2,IF(L1732&gt;=2,1,0))</f>
        <v/>
      </c>
      <c r="AF1732">
        <f>IF(L1732&gt;=5,1,0)</f>
        <v/>
      </c>
      <c r="AG1732">
        <f>AE1732+AF1732</f>
        <v/>
      </c>
      <c r="AH1732" s="15">
        <f>IF(M1732&lt;&gt;1,"",IF(OR(R1732=-9,R1732=""),"",R1732))</f>
        <v/>
      </c>
      <c r="AI1732">
        <f>IF(M1732&lt;&gt;1,"",IF(OR(Q1732=999,Q1732=""),"",Q1732))</f>
        <v/>
      </c>
    </row>
    <row r="1733">
      <c r="A1733" t="inlineStr">
        <is>
          <t>TQRMNOP109229</t>
        </is>
      </c>
      <c r="B1733" t="n">
        <v>2025</v>
      </c>
      <c r="C1733" t="n">
        <v>1</v>
      </c>
      <c r="D1733" t="n">
        <v>44</v>
      </c>
      <c r="E1733" t="inlineStr">
        <is>
          <t>N</t>
        </is>
      </c>
      <c r="F1733" t="n">
        <v>2</v>
      </c>
      <c r="G1733" t="n">
        <v>1247</v>
      </c>
      <c r="H1733" t="n">
        <v>1</v>
      </c>
      <c r="I1733" t="n">
        <v>2</v>
      </c>
      <c r="J1733" t="n">
        <v>27</v>
      </c>
      <c r="K1733" t="n">
        <v>2</v>
      </c>
      <c r="L1733" t="n">
        <v>3</v>
      </c>
      <c r="M1733" t="n">
        <v>2</v>
      </c>
      <c r="R1733" s="15" t="n">
        <v>0</v>
      </c>
      <c r="S1733" s="15" t="n">
        <v>0</v>
      </c>
      <c r="T1733" s="15" t="n">
        <v>0</v>
      </c>
      <c r="U1733" s="15" t="n">
        <v>158700</v>
      </c>
      <c r="V1733">
        <f>IFERROR(VLOOKUP(D1733,Tablas_Equivalencia!$A$3:$B$8,2,FALSE),"Sin dato")</f>
        <v/>
      </c>
      <c r="W1733">
        <f>IFERROR(VLOOKUP(L1733,Tablas_Equivalencia!$D$3:$E$9,2,FALSE),"Sin dato")</f>
        <v/>
      </c>
      <c r="X1733">
        <f>IF(I1733=1,"Varón","Mujer")</f>
        <v/>
      </c>
      <c r="Y1733">
        <f>IFERROR(VLOOKUP(M1733,Tablas_Equivalencia!$G$3:$H$6,2,FALSE),"Sin dato")</f>
        <v/>
      </c>
      <c r="Z1733">
        <f>IF(J1733&lt;=24,"18-24","25-29")</f>
        <v/>
      </c>
      <c r="AA1733">
        <f>IF(M1733&lt;&gt;1,"",IF(P1733=2,1,0))</f>
        <v/>
      </c>
      <c r="AB1733">
        <f>IF(M1733&lt;&gt;1,"",IF(O1733&gt;=2,1,0))</f>
        <v/>
      </c>
      <c r="AC1733">
        <f>IF(M1733&lt;&gt;1,"",IF(OR(Q1733=999,Q1733=""),"",IF(OR(Q1733&lt;35,Q1733&gt;48),1,0)))</f>
        <v/>
      </c>
      <c r="AD1733">
        <f>IF(COUNT(AA1733:AC1733)&lt;3,"",SUM(AA1733:AC1733))</f>
        <v/>
      </c>
      <c r="AE1733">
        <f>IF(L1733&gt;=4,2,IF(L1733&gt;=2,1,0))</f>
        <v/>
      </c>
      <c r="AF1733">
        <f>IF(L1733&gt;=5,1,0)</f>
        <v/>
      </c>
      <c r="AG1733">
        <f>AE1733+AF1733</f>
        <v/>
      </c>
      <c r="AH1733" s="15">
        <f>IF(M1733&lt;&gt;1,"",IF(OR(R1733=-9,R1733=""),"",R1733))</f>
        <v/>
      </c>
      <c r="AI1733">
        <f>IF(M1733&lt;&gt;1,"",IF(OR(Q1733=999,Q1733=""),"",Q1733))</f>
        <v/>
      </c>
    </row>
    <row r="1734">
      <c r="A1734" t="inlineStr">
        <is>
          <t>TQRMNOP109233</t>
        </is>
      </c>
      <c r="B1734" t="n">
        <v>2025</v>
      </c>
      <c r="C1734" t="n">
        <v>1</v>
      </c>
      <c r="D1734" t="n">
        <v>40</v>
      </c>
      <c r="E1734" t="inlineStr">
        <is>
          <t>N</t>
        </is>
      </c>
      <c r="F1734" t="n">
        <v>22</v>
      </c>
      <c r="G1734" t="n">
        <v>975</v>
      </c>
      <c r="H1734" t="n">
        <v>1</v>
      </c>
      <c r="I1734" t="n">
        <v>2</v>
      </c>
      <c r="J1734" t="n">
        <v>18</v>
      </c>
      <c r="K1734" t="n">
        <v>1</v>
      </c>
      <c r="L1734" t="n">
        <v>5</v>
      </c>
      <c r="M1734" t="n">
        <v>2</v>
      </c>
      <c r="R1734" s="15" t="n">
        <v>0</v>
      </c>
      <c r="S1734" s="15" t="n">
        <v>0</v>
      </c>
      <c r="T1734" s="15" t="n">
        <v>0</v>
      </c>
      <c r="U1734" s="15" t="n">
        <v>56700</v>
      </c>
      <c r="V1734">
        <f>IFERROR(VLOOKUP(D1734,Tablas_Equivalencia!$A$3:$B$8,2,FALSE),"Sin dato")</f>
        <v/>
      </c>
      <c r="W1734">
        <f>IFERROR(VLOOKUP(L1734,Tablas_Equivalencia!$D$3:$E$9,2,FALSE),"Sin dato")</f>
        <v/>
      </c>
      <c r="X1734">
        <f>IF(I1734=1,"Varón","Mujer")</f>
        <v/>
      </c>
      <c r="Y1734">
        <f>IFERROR(VLOOKUP(M1734,Tablas_Equivalencia!$G$3:$H$6,2,FALSE),"Sin dato")</f>
        <v/>
      </c>
      <c r="Z1734">
        <f>IF(J1734&lt;=24,"18-24","25-29")</f>
        <v/>
      </c>
      <c r="AA1734">
        <f>IF(M1734&lt;&gt;1,"",IF(P1734=2,1,0))</f>
        <v/>
      </c>
      <c r="AB1734">
        <f>IF(M1734&lt;&gt;1,"",IF(O1734&gt;=2,1,0))</f>
        <v/>
      </c>
      <c r="AC1734">
        <f>IF(M1734&lt;&gt;1,"",IF(OR(Q1734=999,Q1734=""),"",IF(OR(Q1734&lt;35,Q1734&gt;48),1,0)))</f>
        <v/>
      </c>
      <c r="AD1734">
        <f>IF(COUNT(AA1734:AC1734)&lt;3,"",SUM(AA1734:AC1734))</f>
        <v/>
      </c>
      <c r="AE1734">
        <f>IF(L1734&gt;=4,2,IF(L1734&gt;=2,1,0))</f>
        <v/>
      </c>
      <c r="AF1734">
        <f>IF(L1734&gt;=5,1,0)</f>
        <v/>
      </c>
      <c r="AG1734">
        <f>AE1734+AF1734</f>
        <v/>
      </c>
      <c r="AH1734" s="15">
        <f>IF(M1734&lt;&gt;1,"",IF(OR(R1734=-9,R1734=""),"",R1734))</f>
        <v/>
      </c>
      <c r="AI1734">
        <f>IF(M1734&lt;&gt;1,"",IF(OR(Q1734=999,Q1734=""),"",Q1734))</f>
        <v/>
      </c>
    </row>
    <row r="1735">
      <c r="A1735" t="inlineStr">
        <is>
          <t>TQRMNOP109246</t>
        </is>
      </c>
      <c r="B1735" t="n">
        <v>2025</v>
      </c>
      <c r="C1735" t="n">
        <v>1</v>
      </c>
      <c r="D1735" t="n">
        <v>40</v>
      </c>
      <c r="E1735" t="inlineStr">
        <is>
          <t>N</t>
        </is>
      </c>
      <c r="F1735" t="n">
        <v>22</v>
      </c>
      <c r="G1735" t="n">
        <v>1611</v>
      </c>
      <c r="H1735" t="n">
        <v>1</v>
      </c>
      <c r="I1735" t="n">
        <v>1</v>
      </c>
      <c r="J1735" t="n">
        <v>18</v>
      </c>
      <c r="K1735" t="n">
        <v>1</v>
      </c>
      <c r="L1735" t="n">
        <v>3</v>
      </c>
      <c r="M1735" t="n">
        <v>1</v>
      </c>
      <c r="N1735" t="n">
        <v>3</v>
      </c>
      <c r="O1735" t="n">
        <v>2</v>
      </c>
      <c r="P1735" t="n">
        <v>2</v>
      </c>
      <c r="Q1735" t="n">
        <v>21</v>
      </c>
      <c r="R1735" s="15" t="n">
        <v>758000</v>
      </c>
      <c r="S1735" s="15" t="n">
        <v>0</v>
      </c>
      <c r="T1735" s="15" t="n">
        <v>758000</v>
      </c>
      <c r="U1735" s="15" t="n">
        <v>261800</v>
      </c>
      <c r="V1735">
        <f>IFERROR(VLOOKUP(D1735,Tablas_Equivalencia!$A$3:$B$8,2,FALSE),"Sin dato")</f>
        <v/>
      </c>
      <c r="W1735">
        <f>IFERROR(VLOOKUP(L1735,Tablas_Equivalencia!$D$3:$E$9,2,FALSE),"Sin dato")</f>
        <v/>
      </c>
      <c r="X1735">
        <f>IF(I1735=1,"Varón","Mujer")</f>
        <v/>
      </c>
      <c r="Y1735">
        <f>IFERROR(VLOOKUP(M1735,Tablas_Equivalencia!$G$3:$H$6,2,FALSE),"Sin dato")</f>
        <v/>
      </c>
      <c r="Z1735">
        <f>IF(J1735&lt;=24,"18-24","25-29")</f>
        <v/>
      </c>
      <c r="AA1735">
        <f>IF(M1735&lt;&gt;1,"",IF(P1735=2,1,0))</f>
        <v/>
      </c>
      <c r="AB1735">
        <f>IF(M1735&lt;&gt;1,"",IF(O1735&gt;=2,1,0))</f>
        <v/>
      </c>
      <c r="AC1735">
        <f>IF(M1735&lt;&gt;1,"",IF(OR(Q1735=999,Q1735=""),"",IF(OR(Q1735&lt;35,Q1735&gt;48),1,0)))</f>
        <v/>
      </c>
      <c r="AD1735">
        <f>IF(COUNT(AA1735:AC1735)&lt;3,"",SUM(AA1735:AC1735))</f>
        <v/>
      </c>
      <c r="AE1735">
        <f>IF(L1735&gt;=4,2,IF(L1735&gt;=2,1,0))</f>
        <v/>
      </c>
      <c r="AF1735">
        <f>IF(L1735&gt;=5,1,0)</f>
        <v/>
      </c>
      <c r="AG1735">
        <f>AE1735+AF1735</f>
        <v/>
      </c>
      <c r="AH1735" s="15">
        <f>IF(M1735&lt;&gt;1,"",IF(OR(R1735=-9,R1735=""),"",R1735))</f>
        <v/>
      </c>
      <c r="AI1735">
        <f>IF(M1735&lt;&gt;1,"",IF(OR(Q1735=999,Q1735=""),"",Q1735))</f>
        <v/>
      </c>
    </row>
    <row r="1736">
      <c r="A1736" t="inlineStr">
        <is>
          <t>TQRMNOP109247</t>
        </is>
      </c>
      <c r="B1736" t="n">
        <v>2025</v>
      </c>
      <c r="C1736" t="n">
        <v>1</v>
      </c>
      <c r="D1736" t="n">
        <v>43</v>
      </c>
      <c r="E1736" t="inlineStr">
        <is>
          <t>S</t>
        </is>
      </c>
      <c r="F1736" t="n">
        <v>19</v>
      </c>
      <c r="G1736" t="n">
        <v>1063</v>
      </c>
      <c r="H1736" t="n">
        <v>3</v>
      </c>
      <c r="I1736" t="n">
        <v>1</v>
      </c>
      <c r="J1736" t="n">
        <v>20</v>
      </c>
      <c r="K1736" t="n">
        <v>1</v>
      </c>
      <c r="L1736" t="n">
        <v>5</v>
      </c>
      <c r="M1736" t="n">
        <v>3</v>
      </c>
      <c r="R1736" s="15" t="n">
        <v>0</v>
      </c>
      <c r="S1736" s="15" t="n">
        <v>0</v>
      </c>
      <c r="T1736" s="15" t="n">
        <v>0</v>
      </c>
      <c r="U1736" s="15" t="n">
        <v>132000</v>
      </c>
      <c r="V1736">
        <f>IFERROR(VLOOKUP(D1736,Tablas_Equivalencia!$A$3:$B$8,2,FALSE),"Sin dato")</f>
        <v/>
      </c>
      <c r="W1736">
        <f>IFERROR(VLOOKUP(L1736,Tablas_Equivalencia!$D$3:$E$9,2,FALSE),"Sin dato")</f>
        <v/>
      </c>
      <c r="X1736">
        <f>IF(I1736=1,"Varón","Mujer")</f>
        <v/>
      </c>
      <c r="Y1736">
        <f>IFERROR(VLOOKUP(M1736,Tablas_Equivalencia!$G$3:$H$6,2,FALSE),"Sin dato")</f>
        <v/>
      </c>
      <c r="Z1736">
        <f>IF(J1736&lt;=24,"18-24","25-29")</f>
        <v/>
      </c>
      <c r="AA1736">
        <f>IF(M1736&lt;&gt;1,"",IF(P1736=2,1,0))</f>
        <v/>
      </c>
      <c r="AB1736">
        <f>IF(M1736&lt;&gt;1,"",IF(O1736&gt;=2,1,0))</f>
        <v/>
      </c>
      <c r="AC1736">
        <f>IF(M1736&lt;&gt;1,"",IF(OR(Q1736=999,Q1736=""),"",IF(OR(Q1736&lt;35,Q1736&gt;48),1,0)))</f>
        <v/>
      </c>
      <c r="AD1736">
        <f>IF(COUNT(AA1736:AC1736)&lt;3,"",SUM(AA1736:AC1736))</f>
        <v/>
      </c>
      <c r="AE1736">
        <f>IF(L1736&gt;=4,2,IF(L1736&gt;=2,1,0))</f>
        <v/>
      </c>
      <c r="AF1736">
        <f>IF(L1736&gt;=5,1,0)</f>
        <v/>
      </c>
      <c r="AG1736">
        <f>AE1736+AF1736</f>
        <v/>
      </c>
      <c r="AH1736" s="15">
        <f>IF(M1736&lt;&gt;1,"",IF(OR(R1736=-9,R1736=""),"",R1736))</f>
        <v/>
      </c>
      <c r="AI1736">
        <f>IF(M1736&lt;&gt;1,"",IF(OR(Q1736=999,Q1736=""),"",Q1736))</f>
        <v/>
      </c>
    </row>
    <row r="1737">
      <c r="A1737" t="inlineStr">
        <is>
          <t>TQRMNOP109251</t>
        </is>
      </c>
      <c r="B1737" t="n">
        <v>2025</v>
      </c>
      <c r="C1737" t="n">
        <v>1</v>
      </c>
      <c r="D1737" t="n">
        <v>1</v>
      </c>
      <c r="E1737" t="inlineStr">
        <is>
          <t>S</t>
        </is>
      </c>
      <c r="F1737" t="n">
        <v>33</v>
      </c>
      <c r="G1737" t="n">
        <v>1928</v>
      </c>
      <c r="H1737" t="n">
        <v>1</v>
      </c>
      <c r="I1737" t="n">
        <v>2</v>
      </c>
      <c r="J1737" t="n">
        <v>20</v>
      </c>
      <c r="K1737" t="n">
        <v>2</v>
      </c>
      <c r="L1737" t="n">
        <v>4</v>
      </c>
      <c r="M1737" t="n">
        <v>2</v>
      </c>
      <c r="R1737" s="15" t="n">
        <v>0</v>
      </c>
      <c r="S1737" s="15" t="n">
        <v>96000</v>
      </c>
      <c r="T1737" s="15" t="n">
        <v>96000</v>
      </c>
      <c r="U1737" s="15" t="n">
        <v>286300</v>
      </c>
      <c r="V1737">
        <f>IFERROR(VLOOKUP(D1737,Tablas_Equivalencia!$A$3:$B$8,2,FALSE),"Sin dato")</f>
        <v/>
      </c>
      <c r="W1737">
        <f>IFERROR(VLOOKUP(L1737,Tablas_Equivalencia!$D$3:$E$9,2,FALSE),"Sin dato")</f>
        <v/>
      </c>
      <c r="X1737">
        <f>IF(I1737=1,"Varón","Mujer")</f>
        <v/>
      </c>
      <c r="Y1737">
        <f>IFERROR(VLOOKUP(M1737,Tablas_Equivalencia!$G$3:$H$6,2,FALSE),"Sin dato")</f>
        <v/>
      </c>
      <c r="Z1737">
        <f>IF(J1737&lt;=24,"18-24","25-29")</f>
        <v/>
      </c>
      <c r="AA1737">
        <f>IF(M1737&lt;&gt;1,"",IF(P1737=2,1,0))</f>
        <v/>
      </c>
      <c r="AB1737">
        <f>IF(M1737&lt;&gt;1,"",IF(O1737&gt;=2,1,0))</f>
        <v/>
      </c>
      <c r="AC1737">
        <f>IF(M1737&lt;&gt;1,"",IF(OR(Q1737=999,Q1737=""),"",IF(OR(Q1737&lt;35,Q1737&gt;48),1,0)))</f>
        <v/>
      </c>
      <c r="AD1737">
        <f>IF(COUNT(AA1737:AC1737)&lt;3,"",SUM(AA1737:AC1737))</f>
        <v/>
      </c>
      <c r="AE1737">
        <f>IF(L1737&gt;=4,2,IF(L1737&gt;=2,1,0))</f>
        <v/>
      </c>
      <c r="AF1737">
        <f>IF(L1737&gt;=5,1,0)</f>
        <v/>
      </c>
      <c r="AG1737">
        <f>AE1737+AF1737</f>
        <v/>
      </c>
      <c r="AH1737" s="15">
        <f>IF(M1737&lt;&gt;1,"",IF(OR(R1737=-9,R1737=""),"",R1737))</f>
        <v/>
      </c>
      <c r="AI1737">
        <f>IF(M1737&lt;&gt;1,"",IF(OR(Q1737=999,Q1737=""),"",Q1737))</f>
        <v/>
      </c>
    </row>
    <row r="1738">
      <c r="A1738" t="inlineStr">
        <is>
          <t>TQRMNOP109256</t>
        </is>
      </c>
      <c r="B1738" t="n">
        <v>2025</v>
      </c>
      <c r="C1738" t="n">
        <v>1</v>
      </c>
      <c r="D1738" t="n">
        <v>40</v>
      </c>
      <c r="E1738" t="inlineStr">
        <is>
          <t>N</t>
        </is>
      </c>
      <c r="F1738" t="n">
        <v>9</v>
      </c>
      <c r="G1738" t="n">
        <v>428</v>
      </c>
      <c r="H1738" t="n">
        <v>3</v>
      </c>
      <c r="I1738" t="n">
        <v>2</v>
      </c>
      <c r="J1738" t="n">
        <v>20</v>
      </c>
      <c r="K1738" t="n">
        <v>2</v>
      </c>
      <c r="L1738" t="n">
        <v>3</v>
      </c>
      <c r="M1738" t="n">
        <v>3</v>
      </c>
      <c r="R1738" s="15" t="n">
        <v>0</v>
      </c>
      <c r="S1738" s="15" t="n">
        <v>0</v>
      </c>
      <c r="T1738" s="15" t="n">
        <v>0</v>
      </c>
      <c r="U1738" s="15" t="n">
        <v>88200</v>
      </c>
      <c r="V1738">
        <f>IFERROR(VLOOKUP(D1738,Tablas_Equivalencia!$A$3:$B$8,2,FALSE),"Sin dato")</f>
        <v/>
      </c>
      <c r="W1738">
        <f>IFERROR(VLOOKUP(L1738,Tablas_Equivalencia!$D$3:$E$9,2,FALSE),"Sin dato")</f>
        <v/>
      </c>
      <c r="X1738">
        <f>IF(I1738=1,"Varón","Mujer")</f>
        <v/>
      </c>
      <c r="Y1738">
        <f>IFERROR(VLOOKUP(M1738,Tablas_Equivalencia!$G$3:$H$6,2,FALSE),"Sin dato")</f>
        <v/>
      </c>
      <c r="Z1738">
        <f>IF(J1738&lt;=24,"18-24","25-29")</f>
        <v/>
      </c>
      <c r="AA1738">
        <f>IF(M1738&lt;&gt;1,"",IF(P1738=2,1,0))</f>
        <v/>
      </c>
      <c r="AB1738">
        <f>IF(M1738&lt;&gt;1,"",IF(O1738&gt;=2,1,0))</f>
        <v/>
      </c>
      <c r="AC1738">
        <f>IF(M1738&lt;&gt;1,"",IF(OR(Q1738=999,Q1738=""),"",IF(OR(Q1738&lt;35,Q1738&gt;48),1,0)))</f>
        <v/>
      </c>
      <c r="AD1738">
        <f>IF(COUNT(AA1738:AC1738)&lt;3,"",SUM(AA1738:AC1738))</f>
        <v/>
      </c>
      <c r="AE1738">
        <f>IF(L1738&gt;=4,2,IF(L1738&gt;=2,1,0))</f>
        <v/>
      </c>
      <c r="AF1738">
        <f>IF(L1738&gt;=5,1,0)</f>
        <v/>
      </c>
      <c r="AG1738">
        <f>AE1738+AF1738</f>
        <v/>
      </c>
      <c r="AH1738" s="15">
        <f>IF(M1738&lt;&gt;1,"",IF(OR(R1738=-9,R1738=""),"",R1738))</f>
        <v/>
      </c>
      <c r="AI1738">
        <f>IF(M1738&lt;&gt;1,"",IF(OR(Q1738=999,Q1738=""),"",Q1738))</f>
        <v/>
      </c>
    </row>
    <row r="1739">
      <c r="A1739" t="inlineStr">
        <is>
          <t>TQRMNOP109270</t>
        </is>
      </c>
      <c r="B1739" t="n">
        <v>2025</v>
      </c>
      <c r="C1739" t="n">
        <v>1</v>
      </c>
      <c r="D1739" t="n">
        <v>43</v>
      </c>
      <c r="E1739" t="inlineStr">
        <is>
          <t>S</t>
        </is>
      </c>
      <c r="F1739" t="n">
        <v>20</v>
      </c>
      <c r="G1739" t="n">
        <v>607</v>
      </c>
      <c r="H1739" t="n">
        <v>10</v>
      </c>
      <c r="I1739" t="n">
        <v>1</v>
      </c>
      <c r="J1739" t="n">
        <v>25</v>
      </c>
      <c r="K1739" t="n">
        <v>2</v>
      </c>
      <c r="L1739" t="n">
        <v>3</v>
      </c>
      <c r="M1739" t="n">
        <v>2</v>
      </c>
      <c r="R1739" s="15" t="n">
        <v>0</v>
      </c>
      <c r="S1739" s="15" t="n">
        <v>0</v>
      </c>
      <c r="T1739" s="15" t="n">
        <v>0</v>
      </c>
      <c r="U1739" s="15" t="n">
        <v>387300</v>
      </c>
      <c r="V1739">
        <f>IFERROR(VLOOKUP(D1739,Tablas_Equivalencia!$A$3:$B$8,2,FALSE),"Sin dato")</f>
        <v/>
      </c>
      <c r="W1739">
        <f>IFERROR(VLOOKUP(L1739,Tablas_Equivalencia!$D$3:$E$9,2,FALSE),"Sin dato")</f>
        <v/>
      </c>
      <c r="X1739">
        <f>IF(I1739=1,"Varón","Mujer")</f>
        <v/>
      </c>
      <c r="Y1739">
        <f>IFERROR(VLOOKUP(M1739,Tablas_Equivalencia!$G$3:$H$6,2,FALSE),"Sin dato")</f>
        <v/>
      </c>
      <c r="Z1739">
        <f>IF(J1739&lt;=24,"18-24","25-29")</f>
        <v/>
      </c>
      <c r="AA1739">
        <f>IF(M1739&lt;&gt;1,"",IF(P1739=2,1,0))</f>
        <v/>
      </c>
      <c r="AB1739">
        <f>IF(M1739&lt;&gt;1,"",IF(O1739&gt;=2,1,0))</f>
        <v/>
      </c>
      <c r="AC1739">
        <f>IF(M1739&lt;&gt;1,"",IF(OR(Q1739=999,Q1739=""),"",IF(OR(Q1739&lt;35,Q1739&gt;48),1,0)))</f>
        <v/>
      </c>
      <c r="AD1739">
        <f>IF(COUNT(AA1739:AC1739)&lt;3,"",SUM(AA1739:AC1739))</f>
        <v/>
      </c>
      <c r="AE1739">
        <f>IF(L1739&gt;=4,2,IF(L1739&gt;=2,1,0))</f>
        <v/>
      </c>
      <c r="AF1739">
        <f>IF(L1739&gt;=5,1,0)</f>
        <v/>
      </c>
      <c r="AG1739">
        <f>AE1739+AF1739</f>
        <v/>
      </c>
      <c r="AH1739" s="15">
        <f>IF(M1739&lt;&gt;1,"",IF(OR(R1739=-9,R1739=""),"",R1739))</f>
        <v/>
      </c>
      <c r="AI1739">
        <f>IF(M1739&lt;&gt;1,"",IF(OR(Q1739=999,Q1739=""),"",Q1739))</f>
        <v/>
      </c>
    </row>
    <row r="1740">
      <c r="A1740" t="inlineStr">
        <is>
          <t>TQRMNOP109276</t>
        </is>
      </c>
      <c r="B1740" t="n">
        <v>2025</v>
      </c>
      <c r="C1740" t="n">
        <v>1</v>
      </c>
      <c r="D1740" t="n">
        <v>43</v>
      </c>
      <c r="E1740" t="inlineStr">
        <is>
          <t>S</t>
        </is>
      </c>
      <c r="F1740" t="n">
        <v>19</v>
      </c>
      <c r="G1740" t="n">
        <v>973</v>
      </c>
      <c r="H1740" t="n">
        <v>3</v>
      </c>
      <c r="I1740" t="n">
        <v>2</v>
      </c>
      <c r="J1740" t="n">
        <v>28</v>
      </c>
      <c r="K1740" t="n">
        <v>2</v>
      </c>
      <c r="L1740" t="n">
        <v>4</v>
      </c>
      <c r="M1740" t="n">
        <v>1</v>
      </c>
      <c r="N1740" t="n">
        <v>2</v>
      </c>
      <c r="O1740" t="n">
        <v>3</v>
      </c>
      <c r="P1740" t="n">
        <v>2</v>
      </c>
      <c r="Q1740" t="n">
        <v>30</v>
      </c>
      <c r="R1740" s="15" t="n">
        <v>225000</v>
      </c>
      <c r="S1740" s="15" t="n">
        <v>0</v>
      </c>
      <c r="T1740" s="15" t="n">
        <v>225000</v>
      </c>
      <c r="U1740" s="15" t="n">
        <v>91600</v>
      </c>
      <c r="V1740">
        <f>IFERROR(VLOOKUP(D1740,Tablas_Equivalencia!$A$3:$B$8,2,FALSE),"Sin dato")</f>
        <v/>
      </c>
      <c r="W1740">
        <f>IFERROR(VLOOKUP(L1740,Tablas_Equivalencia!$D$3:$E$9,2,FALSE),"Sin dato")</f>
        <v/>
      </c>
      <c r="X1740">
        <f>IF(I1740=1,"Varón","Mujer")</f>
        <v/>
      </c>
      <c r="Y1740">
        <f>IFERROR(VLOOKUP(M1740,Tablas_Equivalencia!$G$3:$H$6,2,FALSE),"Sin dato")</f>
        <v/>
      </c>
      <c r="Z1740">
        <f>IF(J1740&lt;=24,"18-24","25-29")</f>
        <v/>
      </c>
      <c r="AA1740">
        <f>IF(M1740&lt;&gt;1,"",IF(P1740=2,1,0))</f>
        <v/>
      </c>
      <c r="AB1740">
        <f>IF(M1740&lt;&gt;1,"",IF(O1740&gt;=2,1,0))</f>
        <v/>
      </c>
      <c r="AC1740">
        <f>IF(M1740&lt;&gt;1,"",IF(OR(Q1740=999,Q1740=""),"",IF(OR(Q1740&lt;35,Q1740&gt;48),1,0)))</f>
        <v/>
      </c>
      <c r="AD1740">
        <f>IF(COUNT(AA1740:AC1740)&lt;3,"",SUM(AA1740:AC1740))</f>
        <v/>
      </c>
      <c r="AE1740">
        <f>IF(L1740&gt;=4,2,IF(L1740&gt;=2,1,0))</f>
        <v/>
      </c>
      <c r="AF1740">
        <f>IF(L1740&gt;=5,1,0)</f>
        <v/>
      </c>
      <c r="AG1740">
        <f>AE1740+AF1740</f>
        <v/>
      </c>
      <c r="AH1740" s="15">
        <f>IF(M1740&lt;&gt;1,"",IF(OR(R1740=-9,R1740=""),"",R1740))</f>
        <v/>
      </c>
      <c r="AI1740">
        <f>IF(M1740&lt;&gt;1,"",IF(OR(Q1740=999,Q1740=""),"",Q1740))</f>
        <v/>
      </c>
    </row>
    <row r="1741">
      <c r="A1741" t="inlineStr">
        <is>
          <t>TQRMNOP109285</t>
        </is>
      </c>
      <c r="B1741" t="n">
        <v>2025</v>
      </c>
      <c r="C1741" t="n">
        <v>1</v>
      </c>
      <c r="D1741" t="n">
        <v>43</v>
      </c>
      <c r="E1741" t="inlineStr">
        <is>
          <t>S</t>
        </is>
      </c>
      <c r="F1741" t="n">
        <v>30</v>
      </c>
      <c r="G1741" t="n">
        <v>915</v>
      </c>
      <c r="H1741" t="n">
        <v>1</v>
      </c>
      <c r="I1741" t="n">
        <v>2</v>
      </c>
      <c r="J1741" t="n">
        <v>22</v>
      </c>
      <c r="K1741" t="n">
        <v>2</v>
      </c>
      <c r="L1741" t="n">
        <v>3</v>
      </c>
      <c r="M1741" t="n">
        <v>2</v>
      </c>
      <c r="R1741" s="15" t="n">
        <v>0</v>
      </c>
      <c r="S1741" s="15" t="n">
        <v>0</v>
      </c>
      <c r="T1741" s="15" t="n">
        <v>0</v>
      </c>
      <c r="U1741" s="15" t="n">
        <v>252600</v>
      </c>
      <c r="V1741">
        <f>IFERROR(VLOOKUP(D1741,Tablas_Equivalencia!$A$3:$B$8,2,FALSE),"Sin dato")</f>
        <v/>
      </c>
      <c r="W1741">
        <f>IFERROR(VLOOKUP(L1741,Tablas_Equivalencia!$D$3:$E$9,2,FALSE),"Sin dato")</f>
        <v/>
      </c>
      <c r="X1741">
        <f>IF(I1741=1,"Varón","Mujer")</f>
        <v/>
      </c>
      <c r="Y1741">
        <f>IFERROR(VLOOKUP(M1741,Tablas_Equivalencia!$G$3:$H$6,2,FALSE),"Sin dato")</f>
        <v/>
      </c>
      <c r="Z1741">
        <f>IF(J1741&lt;=24,"18-24","25-29")</f>
        <v/>
      </c>
      <c r="AA1741">
        <f>IF(M1741&lt;&gt;1,"",IF(P1741=2,1,0))</f>
        <v/>
      </c>
      <c r="AB1741">
        <f>IF(M1741&lt;&gt;1,"",IF(O1741&gt;=2,1,0))</f>
        <v/>
      </c>
      <c r="AC1741">
        <f>IF(M1741&lt;&gt;1,"",IF(OR(Q1741=999,Q1741=""),"",IF(OR(Q1741&lt;35,Q1741&gt;48),1,0)))</f>
        <v/>
      </c>
      <c r="AD1741">
        <f>IF(COUNT(AA1741:AC1741)&lt;3,"",SUM(AA1741:AC1741))</f>
        <v/>
      </c>
      <c r="AE1741">
        <f>IF(L1741&gt;=4,2,IF(L1741&gt;=2,1,0))</f>
        <v/>
      </c>
      <c r="AF1741">
        <f>IF(L1741&gt;=5,1,0)</f>
        <v/>
      </c>
      <c r="AG1741">
        <f>AE1741+AF1741</f>
        <v/>
      </c>
      <c r="AH1741" s="15">
        <f>IF(M1741&lt;&gt;1,"",IF(OR(R1741=-9,R1741=""),"",R1741))</f>
        <v/>
      </c>
      <c r="AI1741">
        <f>IF(M1741&lt;&gt;1,"",IF(OR(Q1741=999,Q1741=""),"",Q1741))</f>
        <v/>
      </c>
    </row>
    <row r="1742">
      <c r="A1742" t="inlineStr">
        <is>
          <t>TQRMNOP109287</t>
        </is>
      </c>
      <c r="B1742" t="n">
        <v>2025</v>
      </c>
      <c r="C1742" t="n">
        <v>1</v>
      </c>
      <c r="D1742" t="n">
        <v>43</v>
      </c>
      <c r="E1742" t="inlineStr">
        <is>
          <t>S</t>
        </is>
      </c>
      <c r="F1742" t="n">
        <v>36</v>
      </c>
      <c r="G1742" t="n">
        <v>821</v>
      </c>
      <c r="H1742" t="n">
        <v>3</v>
      </c>
      <c r="I1742" t="n">
        <v>2</v>
      </c>
      <c r="J1742" t="n">
        <v>22</v>
      </c>
      <c r="K1742" t="n">
        <v>1</v>
      </c>
      <c r="L1742" t="n">
        <v>5</v>
      </c>
      <c r="M1742" t="n">
        <v>1</v>
      </c>
      <c r="N1742" t="n">
        <v>3</v>
      </c>
      <c r="O1742" t="n">
        <v>1</v>
      </c>
      <c r="P1742" t="n">
        <v>2</v>
      </c>
      <c r="Q1742" t="n">
        <v>25</v>
      </c>
      <c r="R1742" s="15" t="n">
        <v>523000</v>
      </c>
      <c r="S1742" s="15" t="n">
        <v>0</v>
      </c>
      <c r="T1742" s="15" t="n">
        <v>523000</v>
      </c>
      <c r="U1742" s="15" t="n">
        <v>60600</v>
      </c>
      <c r="V1742">
        <f>IFERROR(VLOOKUP(D1742,Tablas_Equivalencia!$A$3:$B$8,2,FALSE),"Sin dato")</f>
        <v/>
      </c>
      <c r="W1742">
        <f>IFERROR(VLOOKUP(L1742,Tablas_Equivalencia!$D$3:$E$9,2,FALSE),"Sin dato")</f>
        <v/>
      </c>
      <c r="X1742">
        <f>IF(I1742=1,"Varón","Mujer")</f>
        <v/>
      </c>
      <c r="Y1742">
        <f>IFERROR(VLOOKUP(M1742,Tablas_Equivalencia!$G$3:$H$6,2,FALSE),"Sin dato")</f>
        <v/>
      </c>
      <c r="Z1742">
        <f>IF(J1742&lt;=24,"18-24","25-29")</f>
        <v/>
      </c>
      <c r="AA1742">
        <f>IF(M1742&lt;&gt;1,"",IF(P1742=2,1,0))</f>
        <v/>
      </c>
      <c r="AB1742">
        <f>IF(M1742&lt;&gt;1,"",IF(O1742&gt;=2,1,0))</f>
        <v/>
      </c>
      <c r="AC1742">
        <f>IF(M1742&lt;&gt;1,"",IF(OR(Q1742=999,Q1742=""),"",IF(OR(Q1742&lt;35,Q1742&gt;48),1,0)))</f>
        <v/>
      </c>
      <c r="AD1742">
        <f>IF(COUNT(AA1742:AC1742)&lt;3,"",SUM(AA1742:AC1742))</f>
        <v/>
      </c>
      <c r="AE1742">
        <f>IF(L1742&gt;=4,2,IF(L1742&gt;=2,1,0))</f>
        <v/>
      </c>
      <c r="AF1742">
        <f>IF(L1742&gt;=5,1,0)</f>
        <v/>
      </c>
      <c r="AG1742">
        <f>AE1742+AF1742</f>
        <v/>
      </c>
      <c r="AH1742" s="15">
        <f>IF(M1742&lt;&gt;1,"",IF(OR(R1742=-9,R1742=""),"",R1742))</f>
        <v/>
      </c>
      <c r="AI1742">
        <f>IF(M1742&lt;&gt;1,"",IF(OR(Q1742=999,Q1742=""),"",Q1742))</f>
        <v/>
      </c>
    </row>
    <row r="1743">
      <c r="A1743" t="inlineStr">
        <is>
          <t>TQRMNOP109301</t>
        </is>
      </c>
      <c r="B1743" t="n">
        <v>2025</v>
      </c>
      <c r="C1743" t="n">
        <v>1</v>
      </c>
      <c r="D1743" t="n">
        <v>40</v>
      </c>
      <c r="E1743" t="inlineStr">
        <is>
          <t>S</t>
        </is>
      </c>
      <c r="F1743" t="n">
        <v>7</v>
      </c>
      <c r="G1743" t="n">
        <v>1707</v>
      </c>
      <c r="H1743" t="n">
        <v>3</v>
      </c>
      <c r="I1743" t="n">
        <v>2</v>
      </c>
      <c r="J1743" t="n">
        <v>22</v>
      </c>
      <c r="K1743" t="n">
        <v>2</v>
      </c>
      <c r="L1743" t="n">
        <v>4</v>
      </c>
      <c r="M1743" t="n">
        <v>2</v>
      </c>
      <c r="R1743" s="15" t="n">
        <v>0</v>
      </c>
      <c r="S1743" s="15" t="n">
        <v>26000</v>
      </c>
      <c r="T1743" s="15" t="n">
        <v>26000</v>
      </c>
      <c r="U1743" s="15" t="n">
        <v>326200</v>
      </c>
      <c r="V1743">
        <f>IFERROR(VLOOKUP(D1743,Tablas_Equivalencia!$A$3:$B$8,2,FALSE),"Sin dato")</f>
        <v/>
      </c>
      <c r="W1743">
        <f>IFERROR(VLOOKUP(L1743,Tablas_Equivalencia!$D$3:$E$9,2,FALSE),"Sin dato")</f>
        <v/>
      </c>
      <c r="X1743">
        <f>IF(I1743=1,"Varón","Mujer")</f>
        <v/>
      </c>
      <c r="Y1743">
        <f>IFERROR(VLOOKUP(M1743,Tablas_Equivalencia!$G$3:$H$6,2,FALSE),"Sin dato")</f>
        <v/>
      </c>
      <c r="Z1743">
        <f>IF(J1743&lt;=24,"18-24","25-29")</f>
        <v/>
      </c>
      <c r="AA1743">
        <f>IF(M1743&lt;&gt;1,"",IF(P1743=2,1,0))</f>
        <v/>
      </c>
      <c r="AB1743">
        <f>IF(M1743&lt;&gt;1,"",IF(O1743&gt;=2,1,0))</f>
        <v/>
      </c>
      <c r="AC1743">
        <f>IF(M1743&lt;&gt;1,"",IF(OR(Q1743=999,Q1743=""),"",IF(OR(Q1743&lt;35,Q1743&gt;48),1,0)))</f>
        <v/>
      </c>
      <c r="AD1743">
        <f>IF(COUNT(AA1743:AC1743)&lt;3,"",SUM(AA1743:AC1743))</f>
        <v/>
      </c>
      <c r="AE1743">
        <f>IF(L1743&gt;=4,2,IF(L1743&gt;=2,1,0))</f>
        <v/>
      </c>
      <c r="AF1743">
        <f>IF(L1743&gt;=5,1,0)</f>
        <v/>
      </c>
      <c r="AG1743">
        <f>AE1743+AF1743</f>
        <v/>
      </c>
      <c r="AH1743" s="15">
        <f>IF(M1743&lt;&gt;1,"",IF(OR(R1743=-9,R1743=""),"",R1743))</f>
        <v/>
      </c>
      <c r="AI1743">
        <f>IF(M1743&lt;&gt;1,"",IF(OR(Q1743=999,Q1743=""),"",Q1743))</f>
        <v/>
      </c>
    </row>
    <row r="1744">
      <c r="A1744" t="inlineStr">
        <is>
          <t>TQRMNOP109311</t>
        </is>
      </c>
      <c r="B1744" t="n">
        <v>2025</v>
      </c>
      <c r="C1744" t="n">
        <v>1</v>
      </c>
      <c r="D1744" t="n">
        <v>40</v>
      </c>
      <c r="E1744" t="inlineStr">
        <is>
          <t>N</t>
        </is>
      </c>
      <c r="F1744" t="n">
        <v>9</v>
      </c>
      <c r="G1744" t="n">
        <v>1244</v>
      </c>
      <c r="H1744" t="n">
        <v>2</v>
      </c>
      <c r="I1744" t="n">
        <v>2</v>
      </c>
      <c r="J1744" t="n">
        <v>24</v>
      </c>
      <c r="K1744" t="n">
        <v>2</v>
      </c>
      <c r="L1744" t="n">
        <v>6</v>
      </c>
      <c r="M1744" t="n">
        <v>1</v>
      </c>
      <c r="N1744" t="n">
        <v>2</v>
      </c>
      <c r="O1744" t="n">
        <v>1</v>
      </c>
      <c r="P1744" t="n">
        <v>1</v>
      </c>
      <c r="Q1744" t="n">
        <v>34</v>
      </c>
      <c r="R1744" s="15" t="n">
        <v>522000</v>
      </c>
      <c r="S1744" s="15" t="n">
        <v>57000</v>
      </c>
      <c r="T1744" s="15" t="n">
        <v>579000</v>
      </c>
      <c r="U1744" s="15" t="n">
        <v>201900</v>
      </c>
      <c r="V1744">
        <f>IFERROR(VLOOKUP(D1744,Tablas_Equivalencia!$A$3:$B$8,2,FALSE),"Sin dato")</f>
        <v/>
      </c>
      <c r="W1744">
        <f>IFERROR(VLOOKUP(L1744,Tablas_Equivalencia!$D$3:$E$9,2,FALSE),"Sin dato")</f>
        <v/>
      </c>
      <c r="X1744">
        <f>IF(I1744=1,"Varón","Mujer")</f>
        <v/>
      </c>
      <c r="Y1744">
        <f>IFERROR(VLOOKUP(M1744,Tablas_Equivalencia!$G$3:$H$6,2,FALSE),"Sin dato")</f>
        <v/>
      </c>
      <c r="Z1744">
        <f>IF(J1744&lt;=24,"18-24","25-29")</f>
        <v/>
      </c>
      <c r="AA1744">
        <f>IF(M1744&lt;&gt;1,"",IF(P1744=2,1,0))</f>
        <v/>
      </c>
      <c r="AB1744">
        <f>IF(M1744&lt;&gt;1,"",IF(O1744&gt;=2,1,0))</f>
        <v/>
      </c>
      <c r="AC1744">
        <f>IF(M1744&lt;&gt;1,"",IF(OR(Q1744=999,Q1744=""),"",IF(OR(Q1744&lt;35,Q1744&gt;48),1,0)))</f>
        <v/>
      </c>
      <c r="AD1744">
        <f>IF(COUNT(AA1744:AC1744)&lt;3,"",SUM(AA1744:AC1744))</f>
        <v/>
      </c>
      <c r="AE1744">
        <f>IF(L1744&gt;=4,2,IF(L1744&gt;=2,1,0))</f>
        <v/>
      </c>
      <c r="AF1744">
        <f>IF(L1744&gt;=5,1,0)</f>
        <v/>
      </c>
      <c r="AG1744">
        <f>AE1744+AF1744</f>
        <v/>
      </c>
      <c r="AH1744" s="15">
        <f>IF(M1744&lt;&gt;1,"",IF(OR(R1744=-9,R1744=""),"",R1744))</f>
        <v/>
      </c>
      <c r="AI1744">
        <f>IF(M1744&lt;&gt;1,"",IF(OR(Q1744=999,Q1744=""),"",Q1744))</f>
        <v/>
      </c>
    </row>
    <row r="1745">
      <c r="A1745" t="inlineStr">
        <is>
          <t>TQRMNOP109322</t>
        </is>
      </c>
      <c r="B1745" t="n">
        <v>2025</v>
      </c>
      <c r="C1745" t="n">
        <v>1</v>
      </c>
      <c r="D1745" t="n">
        <v>40</v>
      </c>
      <c r="E1745" t="inlineStr">
        <is>
          <t>N</t>
        </is>
      </c>
      <c r="F1745" t="n">
        <v>22</v>
      </c>
      <c r="G1745" t="n">
        <v>1460</v>
      </c>
      <c r="H1745" t="n">
        <v>3</v>
      </c>
      <c r="I1745" t="n">
        <v>1</v>
      </c>
      <c r="J1745" t="n">
        <v>29</v>
      </c>
      <c r="K1745" t="n">
        <v>2</v>
      </c>
      <c r="L1745" t="n">
        <v>6</v>
      </c>
      <c r="M1745" t="n">
        <v>1</v>
      </c>
      <c r="N1745" t="n">
        <v>3</v>
      </c>
      <c r="O1745" t="n">
        <v>3</v>
      </c>
      <c r="P1745" t="n">
        <v>2</v>
      </c>
      <c r="Q1745" t="n">
        <v>29</v>
      </c>
      <c r="R1745" s="15" t="n">
        <v>694000</v>
      </c>
      <c r="S1745" s="15" t="n">
        <v>0</v>
      </c>
      <c r="T1745" s="15" t="n">
        <v>694000</v>
      </c>
      <c r="U1745" s="15" t="n">
        <v>142200</v>
      </c>
      <c r="V1745">
        <f>IFERROR(VLOOKUP(D1745,Tablas_Equivalencia!$A$3:$B$8,2,FALSE),"Sin dato")</f>
        <v/>
      </c>
      <c r="W1745">
        <f>IFERROR(VLOOKUP(L1745,Tablas_Equivalencia!$D$3:$E$9,2,FALSE),"Sin dato")</f>
        <v/>
      </c>
      <c r="X1745">
        <f>IF(I1745=1,"Varón","Mujer")</f>
        <v/>
      </c>
      <c r="Y1745">
        <f>IFERROR(VLOOKUP(M1745,Tablas_Equivalencia!$G$3:$H$6,2,FALSE),"Sin dato")</f>
        <v/>
      </c>
      <c r="Z1745">
        <f>IF(J1745&lt;=24,"18-24","25-29")</f>
        <v/>
      </c>
      <c r="AA1745">
        <f>IF(M1745&lt;&gt;1,"",IF(P1745=2,1,0))</f>
        <v/>
      </c>
      <c r="AB1745">
        <f>IF(M1745&lt;&gt;1,"",IF(O1745&gt;=2,1,0))</f>
        <v/>
      </c>
      <c r="AC1745">
        <f>IF(M1745&lt;&gt;1,"",IF(OR(Q1745=999,Q1745=""),"",IF(OR(Q1745&lt;35,Q1745&gt;48),1,0)))</f>
        <v/>
      </c>
      <c r="AD1745">
        <f>IF(COUNT(AA1745:AC1745)&lt;3,"",SUM(AA1745:AC1745))</f>
        <v/>
      </c>
      <c r="AE1745">
        <f>IF(L1745&gt;=4,2,IF(L1745&gt;=2,1,0))</f>
        <v/>
      </c>
      <c r="AF1745">
        <f>IF(L1745&gt;=5,1,0)</f>
        <v/>
      </c>
      <c r="AG1745">
        <f>AE1745+AF1745</f>
        <v/>
      </c>
      <c r="AH1745" s="15">
        <f>IF(M1745&lt;&gt;1,"",IF(OR(R1745=-9,R1745=""),"",R1745))</f>
        <v/>
      </c>
      <c r="AI1745">
        <f>IF(M1745&lt;&gt;1,"",IF(OR(Q1745=999,Q1745=""),"",Q1745))</f>
        <v/>
      </c>
    </row>
    <row r="1746">
      <c r="A1746" t="inlineStr">
        <is>
          <t>TQRMNOP109323</t>
        </is>
      </c>
      <c r="B1746" t="n">
        <v>2025</v>
      </c>
      <c r="C1746" t="n">
        <v>1</v>
      </c>
      <c r="D1746" t="n">
        <v>42</v>
      </c>
      <c r="E1746" t="inlineStr">
        <is>
          <t>S</t>
        </is>
      </c>
      <c r="F1746" t="n">
        <v>10</v>
      </c>
      <c r="G1746" t="n">
        <v>1096</v>
      </c>
      <c r="H1746" t="n">
        <v>3</v>
      </c>
      <c r="I1746" t="n">
        <v>2</v>
      </c>
      <c r="J1746" t="n">
        <v>26</v>
      </c>
      <c r="K1746" t="n">
        <v>1</v>
      </c>
      <c r="L1746" t="n">
        <v>5</v>
      </c>
      <c r="M1746" t="n">
        <v>1</v>
      </c>
      <c r="N1746" t="n">
        <v>2</v>
      </c>
      <c r="O1746" t="n">
        <v>1</v>
      </c>
      <c r="P1746" t="n">
        <v>1</v>
      </c>
      <c r="Q1746" t="n">
        <v>999</v>
      </c>
      <c r="R1746" s="15" t="n">
        <v>671000</v>
      </c>
      <c r="S1746" s="15" t="n">
        <v>0</v>
      </c>
      <c r="T1746" s="15" t="n">
        <v>671000</v>
      </c>
      <c r="U1746" s="15" t="n">
        <v>99600</v>
      </c>
      <c r="V1746">
        <f>IFERROR(VLOOKUP(D1746,Tablas_Equivalencia!$A$3:$B$8,2,FALSE),"Sin dato")</f>
        <v/>
      </c>
      <c r="W1746">
        <f>IFERROR(VLOOKUP(L1746,Tablas_Equivalencia!$D$3:$E$9,2,FALSE),"Sin dato")</f>
        <v/>
      </c>
      <c r="X1746">
        <f>IF(I1746=1,"Varón","Mujer")</f>
        <v/>
      </c>
      <c r="Y1746">
        <f>IFERROR(VLOOKUP(M1746,Tablas_Equivalencia!$G$3:$H$6,2,FALSE),"Sin dato")</f>
        <v/>
      </c>
      <c r="Z1746">
        <f>IF(J1746&lt;=24,"18-24","25-29")</f>
        <v/>
      </c>
      <c r="AA1746">
        <f>IF(M1746&lt;&gt;1,"",IF(P1746=2,1,0))</f>
        <v/>
      </c>
      <c r="AB1746">
        <f>IF(M1746&lt;&gt;1,"",IF(O1746&gt;=2,1,0))</f>
        <v/>
      </c>
      <c r="AC1746">
        <f>IF(M1746&lt;&gt;1,"",IF(OR(Q1746=999,Q1746=""),"",IF(OR(Q1746&lt;35,Q1746&gt;48),1,0)))</f>
        <v/>
      </c>
      <c r="AD1746">
        <f>IF(COUNT(AA1746:AC1746)&lt;3,"",SUM(AA1746:AC1746))</f>
        <v/>
      </c>
      <c r="AE1746">
        <f>IF(L1746&gt;=4,2,IF(L1746&gt;=2,1,0))</f>
        <v/>
      </c>
      <c r="AF1746">
        <f>IF(L1746&gt;=5,1,0)</f>
        <v/>
      </c>
      <c r="AG1746">
        <f>AE1746+AF1746</f>
        <v/>
      </c>
      <c r="AH1746" s="15">
        <f>IF(M1746&lt;&gt;1,"",IF(OR(R1746=-9,R1746=""),"",R1746))</f>
        <v/>
      </c>
      <c r="AI1746">
        <f>IF(M1746&lt;&gt;1,"",IF(OR(Q1746=999,Q1746=""),"",Q1746))</f>
        <v/>
      </c>
    </row>
    <row r="1747">
      <c r="A1747" t="inlineStr">
        <is>
          <t>TQRMNOP109325</t>
        </is>
      </c>
      <c r="B1747" t="n">
        <v>2025</v>
      </c>
      <c r="C1747" t="n">
        <v>1</v>
      </c>
      <c r="D1747" t="n">
        <v>43</v>
      </c>
      <c r="E1747" t="inlineStr">
        <is>
          <t>N</t>
        </is>
      </c>
      <c r="F1747" t="n">
        <v>26</v>
      </c>
      <c r="G1747" t="n">
        <v>767</v>
      </c>
      <c r="H1747" t="n">
        <v>3</v>
      </c>
      <c r="I1747" t="n">
        <v>1</v>
      </c>
      <c r="J1747" t="n">
        <v>27</v>
      </c>
      <c r="K1747" t="n">
        <v>2</v>
      </c>
      <c r="L1747" t="n">
        <v>4</v>
      </c>
      <c r="M1747" t="n">
        <v>1</v>
      </c>
      <c r="N1747" t="n">
        <v>2</v>
      </c>
      <c r="O1747" t="n">
        <v>3</v>
      </c>
      <c r="P1747" t="n">
        <v>2</v>
      </c>
      <c r="Q1747" t="n">
        <v>38</v>
      </c>
      <c r="R1747" s="15" t="n">
        <v>-9</v>
      </c>
      <c r="S1747" s="15" t="n">
        <v>0</v>
      </c>
      <c r="T1747" s="15" t="n">
        <v>0</v>
      </c>
      <c r="U1747" s="15" t="n">
        <v>222500</v>
      </c>
      <c r="V1747">
        <f>IFERROR(VLOOKUP(D1747,Tablas_Equivalencia!$A$3:$B$8,2,FALSE),"Sin dato")</f>
        <v/>
      </c>
      <c r="W1747">
        <f>IFERROR(VLOOKUP(L1747,Tablas_Equivalencia!$D$3:$E$9,2,FALSE),"Sin dato")</f>
        <v/>
      </c>
      <c r="X1747">
        <f>IF(I1747=1,"Varón","Mujer")</f>
        <v/>
      </c>
      <c r="Y1747">
        <f>IFERROR(VLOOKUP(M1747,Tablas_Equivalencia!$G$3:$H$6,2,FALSE),"Sin dato")</f>
        <v/>
      </c>
      <c r="Z1747">
        <f>IF(J1747&lt;=24,"18-24","25-29")</f>
        <v/>
      </c>
      <c r="AA1747">
        <f>IF(M1747&lt;&gt;1,"",IF(P1747=2,1,0))</f>
        <v/>
      </c>
      <c r="AB1747">
        <f>IF(M1747&lt;&gt;1,"",IF(O1747&gt;=2,1,0))</f>
        <v/>
      </c>
      <c r="AC1747">
        <f>IF(M1747&lt;&gt;1,"",IF(OR(Q1747=999,Q1747=""),"",IF(OR(Q1747&lt;35,Q1747&gt;48),1,0)))</f>
        <v/>
      </c>
      <c r="AD1747">
        <f>IF(COUNT(AA1747:AC1747)&lt;3,"",SUM(AA1747:AC1747))</f>
        <v/>
      </c>
      <c r="AE1747">
        <f>IF(L1747&gt;=4,2,IF(L1747&gt;=2,1,0))</f>
        <v/>
      </c>
      <c r="AF1747">
        <f>IF(L1747&gt;=5,1,0)</f>
        <v/>
      </c>
      <c r="AG1747">
        <f>AE1747+AF1747</f>
        <v/>
      </c>
      <c r="AH1747" s="15">
        <f>IF(M1747&lt;&gt;1,"",IF(OR(R1747=-9,R1747=""),"",R1747))</f>
        <v/>
      </c>
      <c r="AI1747">
        <f>IF(M1747&lt;&gt;1,"",IF(OR(Q1747=999,Q1747=""),"",Q1747))</f>
        <v/>
      </c>
    </row>
    <row r="1748">
      <c r="A1748" t="inlineStr">
        <is>
          <t>TQRMNOP109329</t>
        </is>
      </c>
      <c r="B1748" t="n">
        <v>2025</v>
      </c>
      <c r="C1748" t="n">
        <v>1</v>
      </c>
      <c r="D1748" t="n">
        <v>1</v>
      </c>
      <c r="E1748" t="inlineStr">
        <is>
          <t>S</t>
        </is>
      </c>
      <c r="F1748" t="n">
        <v>32</v>
      </c>
      <c r="G1748" t="n">
        <v>248</v>
      </c>
      <c r="H1748" t="n">
        <v>3</v>
      </c>
      <c r="I1748" t="n">
        <v>1</v>
      </c>
      <c r="J1748" t="n">
        <v>26</v>
      </c>
      <c r="K1748" t="n">
        <v>2</v>
      </c>
      <c r="L1748" t="n">
        <v>5</v>
      </c>
      <c r="M1748" t="n">
        <v>1</v>
      </c>
      <c r="N1748" t="n">
        <v>3</v>
      </c>
      <c r="O1748" t="n">
        <v>1</v>
      </c>
      <c r="P1748" t="n">
        <v>1</v>
      </c>
      <c r="Q1748" t="n">
        <v>33</v>
      </c>
      <c r="R1748" s="15" t="n">
        <v>724000</v>
      </c>
      <c r="S1748" s="15" t="n">
        <v>45000</v>
      </c>
      <c r="T1748" s="15" t="n">
        <v>769000</v>
      </c>
      <c r="U1748" s="15" t="n">
        <v>168200</v>
      </c>
      <c r="V1748">
        <f>IFERROR(VLOOKUP(D1748,Tablas_Equivalencia!$A$3:$B$8,2,FALSE),"Sin dato")</f>
        <v/>
      </c>
      <c r="W1748">
        <f>IFERROR(VLOOKUP(L1748,Tablas_Equivalencia!$D$3:$E$9,2,FALSE),"Sin dato")</f>
        <v/>
      </c>
      <c r="X1748">
        <f>IF(I1748=1,"Varón","Mujer")</f>
        <v/>
      </c>
      <c r="Y1748">
        <f>IFERROR(VLOOKUP(M1748,Tablas_Equivalencia!$G$3:$H$6,2,FALSE),"Sin dato")</f>
        <v/>
      </c>
      <c r="Z1748">
        <f>IF(J1748&lt;=24,"18-24","25-29")</f>
        <v/>
      </c>
      <c r="AA1748">
        <f>IF(M1748&lt;&gt;1,"",IF(P1748=2,1,0))</f>
        <v/>
      </c>
      <c r="AB1748">
        <f>IF(M1748&lt;&gt;1,"",IF(O1748&gt;=2,1,0))</f>
        <v/>
      </c>
      <c r="AC1748">
        <f>IF(M1748&lt;&gt;1,"",IF(OR(Q1748=999,Q1748=""),"",IF(OR(Q1748&lt;35,Q1748&gt;48),1,0)))</f>
        <v/>
      </c>
      <c r="AD1748">
        <f>IF(COUNT(AA1748:AC1748)&lt;3,"",SUM(AA1748:AC1748))</f>
        <v/>
      </c>
      <c r="AE1748">
        <f>IF(L1748&gt;=4,2,IF(L1748&gt;=2,1,0))</f>
        <v/>
      </c>
      <c r="AF1748">
        <f>IF(L1748&gt;=5,1,0)</f>
        <v/>
      </c>
      <c r="AG1748">
        <f>AE1748+AF1748</f>
        <v/>
      </c>
      <c r="AH1748" s="15">
        <f>IF(M1748&lt;&gt;1,"",IF(OR(R1748=-9,R1748=""),"",R1748))</f>
        <v/>
      </c>
      <c r="AI1748">
        <f>IF(M1748&lt;&gt;1,"",IF(OR(Q1748=999,Q1748=""),"",Q1748))</f>
        <v/>
      </c>
    </row>
    <row r="1749">
      <c r="A1749" t="inlineStr">
        <is>
          <t>TQRMNOP109332</t>
        </is>
      </c>
      <c r="B1749" t="n">
        <v>2025</v>
      </c>
      <c r="C1749" t="n">
        <v>1</v>
      </c>
      <c r="D1749" t="n">
        <v>1</v>
      </c>
      <c r="E1749" t="inlineStr">
        <is>
          <t>S</t>
        </is>
      </c>
      <c r="F1749" t="n">
        <v>32</v>
      </c>
      <c r="G1749" t="n">
        <v>1711</v>
      </c>
      <c r="H1749" t="n">
        <v>3</v>
      </c>
      <c r="I1749" t="n">
        <v>1</v>
      </c>
      <c r="J1749" t="n">
        <v>19</v>
      </c>
      <c r="K1749" t="n">
        <v>2</v>
      </c>
      <c r="L1749" t="n">
        <v>2</v>
      </c>
      <c r="M1749" t="n">
        <v>1</v>
      </c>
      <c r="N1749" t="n">
        <v>3</v>
      </c>
      <c r="O1749" t="n">
        <v>2</v>
      </c>
      <c r="P1749" t="n">
        <v>2</v>
      </c>
      <c r="Q1749" t="n">
        <v>40</v>
      </c>
      <c r="R1749" s="15" t="n">
        <v>468000</v>
      </c>
      <c r="S1749" s="15" t="n">
        <v>0</v>
      </c>
      <c r="T1749" s="15" t="n">
        <v>468000</v>
      </c>
      <c r="U1749" s="15" t="n">
        <v>64300</v>
      </c>
      <c r="V1749">
        <f>IFERROR(VLOOKUP(D1749,Tablas_Equivalencia!$A$3:$B$8,2,FALSE),"Sin dato")</f>
        <v/>
      </c>
      <c r="W1749">
        <f>IFERROR(VLOOKUP(L1749,Tablas_Equivalencia!$D$3:$E$9,2,FALSE),"Sin dato")</f>
        <v/>
      </c>
      <c r="X1749">
        <f>IF(I1749=1,"Varón","Mujer")</f>
        <v/>
      </c>
      <c r="Y1749">
        <f>IFERROR(VLOOKUP(M1749,Tablas_Equivalencia!$G$3:$H$6,2,FALSE),"Sin dato")</f>
        <v/>
      </c>
      <c r="Z1749">
        <f>IF(J1749&lt;=24,"18-24","25-29")</f>
        <v/>
      </c>
      <c r="AA1749">
        <f>IF(M1749&lt;&gt;1,"",IF(P1749=2,1,0))</f>
        <v/>
      </c>
      <c r="AB1749">
        <f>IF(M1749&lt;&gt;1,"",IF(O1749&gt;=2,1,0))</f>
        <v/>
      </c>
      <c r="AC1749">
        <f>IF(M1749&lt;&gt;1,"",IF(OR(Q1749=999,Q1749=""),"",IF(OR(Q1749&lt;35,Q1749&gt;48),1,0)))</f>
        <v/>
      </c>
      <c r="AD1749">
        <f>IF(COUNT(AA1749:AC1749)&lt;3,"",SUM(AA1749:AC1749))</f>
        <v/>
      </c>
      <c r="AE1749">
        <f>IF(L1749&gt;=4,2,IF(L1749&gt;=2,1,0))</f>
        <v/>
      </c>
      <c r="AF1749">
        <f>IF(L1749&gt;=5,1,0)</f>
        <v/>
      </c>
      <c r="AG1749">
        <f>AE1749+AF1749</f>
        <v/>
      </c>
      <c r="AH1749" s="15">
        <f>IF(M1749&lt;&gt;1,"",IF(OR(R1749=-9,R1749=""),"",R1749))</f>
        <v/>
      </c>
      <c r="AI1749">
        <f>IF(M1749&lt;&gt;1,"",IF(OR(Q1749=999,Q1749=""),"",Q1749))</f>
        <v/>
      </c>
    </row>
    <row r="1750">
      <c r="A1750" t="inlineStr">
        <is>
          <t>TQRMNOP109337</t>
        </is>
      </c>
      <c r="B1750" t="n">
        <v>2025</v>
      </c>
      <c r="C1750" t="n">
        <v>1</v>
      </c>
      <c r="D1750" t="n">
        <v>43</v>
      </c>
      <c r="E1750" t="inlineStr">
        <is>
          <t>N</t>
        </is>
      </c>
      <c r="F1750" t="n">
        <v>26</v>
      </c>
      <c r="G1750" t="n">
        <v>1631</v>
      </c>
      <c r="H1750" t="n">
        <v>2</v>
      </c>
      <c r="I1750" t="n">
        <v>1</v>
      </c>
      <c r="J1750" t="n">
        <v>20</v>
      </c>
      <c r="K1750" t="n">
        <v>1</v>
      </c>
      <c r="L1750" t="n">
        <v>5</v>
      </c>
      <c r="M1750" t="n">
        <v>3</v>
      </c>
      <c r="R1750" s="15" t="n">
        <v>0</v>
      </c>
      <c r="S1750" s="15" t="n">
        <v>0</v>
      </c>
      <c r="T1750" s="15" t="n">
        <v>0</v>
      </c>
      <c r="U1750" s="15" t="n">
        <v>341400</v>
      </c>
      <c r="V1750">
        <f>IFERROR(VLOOKUP(D1750,Tablas_Equivalencia!$A$3:$B$8,2,FALSE),"Sin dato")</f>
        <v/>
      </c>
      <c r="W1750">
        <f>IFERROR(VLOOKUP(L1750,Tablas_Equivalencia!$D$3:$E$9,2,FALSE),"Sin dato")</f>
        <v/>
      </c>
      <c r="X1750">
        <f>IF(I1750=1,"Varón","Mujer")</f>
        <v/>
      </c>
      <c r="Y1750">
        <f>IFERROR(VLOOKUP(M1750,Tablas_Equivalencia!$G$3:$H$6,2,FALSE),"Sin dato")</f>
        <v/>
      </c>
      <c r="Z1750">
        <f>IF(J1750&lt;=24,"18-24","25-29")</f>
        <v/>
      </c>
      <c r="AA1750">
        <f>IF(M1750&lt;&gt;1,"",IF(P1750=2,1,0))</f>
        <v/>
      </c>
      <c r="AB1750">
        <f>IF(M1750&lt;&gt;1,"",IF(O1750&gt;=2,1,0))</f>
        <v/>
      </c>
      <c r="AC1750">
        <f>IF(M1750&lt;&gt;1,"",IF(OR(Q1750=999,Q1750=""),"",IF(OR(Q1750&lt;35,Q1750&gt;48),1,0)))</f>
        <v/>
      </c>
      <c r="AD1750">
        <f>IF(COUNT(AA1750:AC1750)&lt;3,"",SUM(AA1750:AC1750))</f>
        <v/>
      </c>
      <c r="AE1750">
        <f>IF(L1750&gt;=4,2,IF(L1750&gt;=2,1,0))</f>
        <v/>
      </c>
      <c r="AF1750">
        <f>IF(L1750&gt;=5,1,0)</f>
        <v/>
      </c>
      <c r="AG1750">
        <f>AE1750+AF1750</f>
        <v/>
      </c>
      <c r="AH1750" s="15">
        <f>IF(M1750&lt;&gt;1,"",IF(OR(R1750=-9,R1750=""),"",R1750))</f>
        <v/>
      </c>
      <c r="AI1750">
        <f>IF(M1750&lt;&gt;1,"",IF(OR(Q1750=999,Q1750=""),"",Q1750))</f>
        <v/>
      </c>
    </row>
    <row r="1751">
      <c r="A1751" t="inlineStr">
        <is>
          <t>TQRMNOP109345</t>
        </is>
      </c>
      <c r="B1751" t="n">
        <v>2025</v>
      </c>
      <c r="C1751" t="n">
        <v>1</v>
      </c>
      <c r="D1751" t="n">
        <v>41</v>
      </c>
      <c r="E1751" t="inlineStr">
        <is>
          <t>N</t>
        </is>
      </c>
      <c r="F1751" t="n">
        <v>12</v>
      </c>
      <c r="G1751" t="n">
        <v>852</v>
      </c>
      <c r="H1751" t="n">
        <v>3</v>
      </c>
      <c r="I1751" t="n">
        <v>1</v>
      </c>
      <c r="J1751" t="n">
        <v>26</v>
      </c>
      <c r="K1751" t="n">
        <v>2</v>
      </c>
      <c r="L1751" t="n">
        <v>4</v>
      </c>
      <c r="M1751" t="n">
        <v>3</v>
      </c>
      <c r="R1751" s="15" t="n">
        <v>0</v>
      </c>
      <c r="S1751" s="15" t="n">
        <v>0</v>
      </c>
      <c r="T1751" s="15" t="n">
        <v>0</v>
      </c>
      <c r="U1751" s="15" t="n">
        <v>434400</v>
      </c>
      <c r="V1751">
        <f>IFERROR(VLOOKUP(D1751,Tablas_Equivalencia!$A$3:$B$8,2,FALSE),"Sin dato")</f>
        <v/>
      </c>
      <c r="W1751">
        <f>IFERROR(VLOOKUP(L1751,Tablas_Equivalencia!$D$3:$E$9,2,FALSE),"Sin dato")</f>
        <v/>
      </c>
      <c r="X1751">
        <f>IF(I1751=1,"Varón","Mujer")</f>
        <v/>
      </c>
      <c r="Y1751">
        <f>IFERROR(VLOOKUP(M1751,Tablas_Equivalencia!$G$3:$H$6,2,FALSE),"Sin dato")</f>
        <v/>
      </c>
      <c r="Z1751">
        <f>IF(J1751&lt;=24,"18-24","25-29")</f>
        <v/>
      </c>
      <c r="AA1751">
        <f>IF(M1751&lt;&gt;1,"",IF(P1751=2,1,0))</f>
        <v/>
      </c>
      <c r="AB1751">
        <f>IF(M1751&lt;&gt;1,"",IF(O1751&gt;=2,1,0))</f>
        <v/>
      </c>
      <c r="AC1751">
        <f>IF(M1751&lt;&gt;1,"",IF(OR(Q1751=999,Q1751=""),"",IF(OR(Q1751&lt;35,Q1751&gt;48),1,0)))</f>
        <v/>
      </c>
      <c r="AD1751">
        <f>IF(COUNT(AA1751:AC1751)&lt;3,"",SUM(AA1751:AC1751))</f>
        <v/>
      </c>
      <c r="AE1751">
        <f>IF(L1751&gt;=4,2,IF(L1751&gt;=2,1,0))</f>
        <v/>
      </c>
      <c r="AF1751">
        <f>IF(L1751&gt;=5,1,0)</f>
        <v/>
      </c>
      <c r="AG1751">
        <f>AE1751+AF1751</f>
        <v/>
      </c>
      <c r="AH1751" s="15">
        <f>IF(M1751&lt;&gt;1,"",IF(OR(R1751=-9,R1751=""),"",R1751))</f>
        <v/>
      </c>
      <c r="AI1751">
        <f>IF(M1751&lt;&gt;1,"",IF(OR(Q1751=999,Q1751=""),"",Q1751))</f>
        <v/>
      </c>
    </row>
    <row r="1752">
      <c r="A1752" t="inlineStr">
        <is>
          <t>TQRMNOP109347</t>
        </is>
      </c>
      <c r="B1752" t="n">
        <v>2025</v>
      </c>
      <c r="C1752" t="n">
        <v>1</v>
      </c>
      <c r="D1752" t="n">
        <v>1</v>
      </c>
      <c r="E1752" t="inlineStr">
        <is>
          <t>S</t>
        </is>
      </c>
      <c r="F1752" t="n">
        <v>32</v>
      </c>
      <c r="G1752" t="n">
        <v>1212</v>
      </c>
      <c r="H1752" t="n">
        <v>3</v>
      </c>
      <c r="I1752" t="n">
        <v>1</v>
      </c>
      <c r="J1752" t="n">
        <v>27</v>
      </c>
      <c r="K1752" t="n">
        <v>2</v>
      </c>
      <c r="L1752" t="n">
        <v>3</v>
      </c>
      <c r="M1752" t="n">
        <v>1</v>
      </c>
      <c r="N1752" t="n">
        <v>3</v>
      </c>
      <c r="O1752" t="n">
        <v>2</v>
      </c>
      <c r="P1752" t="n">
        <v>2</v>
      </c>
      <c r="Q1752" t="n">
        <v>34</v>
      </c>
      <c r="R1752" s="15" t="n">
        <v>434000</v>
      </c>
      <c r="S1752" s="15" t="n">
        <v>0</v>
      </c>
      <c r="T1752" s="15" t="n">
        <v>434000</v>
      </c>
      <c r="U1752" s="15" t="n">
        <v>306400</v>
      </c>
      <c r="V1752">
        <f>IFERROR(VLOOKUP(D1752,Tablas_Equivalencia!$A$3:$B$8,2,FALSE),"Sin dato")</f>
        <v/>
      </c>
      <c r="W1752">
        <f>IFERROR(VLOOKUP(L1752,Tablas_Equivalencia!$D$3:$E$9,2,FALSE),"Sin dato")</f>
        <v/>
      </c>
      <c r="X1752">
        <f>IF(I1752=1,"Varón","Mujer")</f>
        <v/>
      </c>
      <c r="Y1752">
        <f>IFERROR(VLOOKUP(M1752,Tablas_Equivalencia!$G$3:$H$6,2,FALSE),"Sin dato")</f>
        <v/>
      </c>
      <c r="Z1752">
        <f>IF(J1752&lt;=24,"18-24","25-29")</f>
        <v/>
      </c>
      <c r="AA1752">
        <f>IF(M1752&lt;&gt;1,"",IF(P1752=2,1,0))</f>
        <v/>
      </c>
      <c r="AB1752">
        <f>IF(M1752&lt;&gt;1,"",IF(O1752&gt;=2,1,0))</f>
        <v/>
      </c>
      <c r="AC1752">
        <f>IF(M1752&lt;&gt;1,"",IF(OR(Q1752=999,Q1752=""),"",IF(OR(Q1752&lt;35,Q1752&gt;48),1,0)))</f>
        <v/>
      </c>
      <c r="AD1752">
        <f>IF(COUNT(AA1752:AC1752)&lt;3,"",SUM(AA1752:AC1752))</f>
        <v/>
      </c>
      <c r="AE1752">
        <f>IF(L1752&gt;=4,2,IF(L1752&gt;=2,1,0))</f>
        <v/>
      </c>
      <c r="AF1752">
        <f>IF(L1752&gt;=5,1,0)</f>
        <v/>
      </c>
      <c r="AG1752">
        <f>AE1752+AF1752</f>
        <v/>
      </c>
      <c r="AH1752" s="15">
        <f>IF(M1752&lt;&gt;1,"",IF(OR(R1752=-9,R1752=""),"",R1752))</f>
        <v/>
      </c>
      <c r="AI1752">
        <f>IF(M1752&lt;&gt;1,"",IF(OR(Q1752=999,Q1752=""),"",Q1752))</f>
        <v/>
      </c>
    </row>
    <row r="1753">
      <c r="A1753" t="inlineStr">
        <is>
          <t>TQRMNOP109348</t>
        </is>
      </c>
      <c r="B1753" t="n">
        <v>2025</v>
      </c>
      <c r="C1753" t="n">
        <v>1</v>
      </c>
      <c r="D1753" t="n">
        <v>1</v>
      </c>
      <c r="E1753" t="inlineStr">
        <is>
          <t>S</t>
        </is>
      </c>
      <c r="F1753" t="n">
        <v>32</v>
      </c>
      <c r="G1753" t="n">
        <v>1368</v>
      </c>
      <c r="H1753" t="n">
        <v>3</v>
      </c>
      <c r="I1753" t="n">
        <v>2</v>
      </c>
      <c r="J1753" t="n">
        <v>24</v>
      </c>
      <c r="K1753" t="n">
        <v>1</v>
      </c>
      <c r="L1753" t="n">
        <v>4</v>
      </c>
      <c r="M1753" t="n">
        <v>1</v>
      </c>
      <c r="N1753" t="n">
        <v>3</v>
      </c>
      <c r="O1753" t="n">
        <v>3</v>
      </c>
      <c r="P1753" t="n">
        <v>2</v>
      </c>
      <c r="Q1753" t="n">
        <v>37</v>
      </c>
      <c r="R1753" s="15" t="n">
        <v>505000</v>
      </c>
      <c r="S1753" s="15" t="n">
        <v>0</v>
      </c>
      <c r="T1753" s="15" t="n">
        <v>505000</v>
      </c>
      <c r="U1753" s="15" t="n">
        <v>164100</v>
      </c>
      <c r="V1753">
        <f>IFERROR(VLOOKUP(D1753,Tablas_Equivalencia!$A$3:$B$8,2,FALSE),"Sin dato")</f>
        <v/>
      </c>
      <c r="W1753">
        <f>IFERROR(VLOOKUP(L1753,Tablas_Equivalencia!$D$3:$E$9,2,FALSE),"Sin dato")</f>
        <v/>
      </c>
      <c r="X1753">
        <f>IF(I1753=1,"Varón","Mujer")</f>
        <v/>
      </c>
      <c r="Y1753">
        <f>IFERROR(VLOOKUP(M1753,Tablas_Equivalencia!$G$3:$H$6,2,FALSE),"Sin dato")</f>
        <v/>
      </c>
      <c r="Z1753">
        <f>IF(J1753&lt;=24,"18-24","25-29")</f>
        <v/>
      </c>
      <c r="AA1753">
        <f>IF(M1753&lt;&gt;1,"",IF(P1753=2,1,0))</f>
        <v/>
      </c>
      <c r="AB1753">
        <f>IF(M1753&lt;&gt;1,"",IF(O1753&gt;=2,1,0))</f>
        <v/>
      </c>
      <c r="AC1753">
        <f>IF(M1753&lt;&gt;1,"",IF(OR(Q1753=999,Q1753=""),"",IF(OR(Q1753&lt;35,Q1753&gt;48),1,0)))</f>
        <v/>
      </c>
      <c r="AD1753">
        <f>IF(COUNT(AA1753:AC1753)&lt;3,"",SUM(AA1753:AC1753))</f>
        <v/>
      </c>
      <c r="AE1753">
        <f>IF(L1753&gt;=4,2,IF(L1753&gt;=2,1,0))</f>
        <v/>
      </c>
      <c r="AF1753">
        <f>IF(L1753&gt;=5,1,0)</f>
        <v/>
      </c>
      <c r="AG1753">
        <f>AE1753+AF1753</f>
        <v/>
      </c>
      <c r="AH1753" s="15">
        <f>IF(M1753&lt;&gt;1,"",IF(OR(R1753=-9,R1753=""),"",R1753))</f>
        <v/>
      </c>
      <c r="AI1753">
        <f>IF(M1753&lt;&gt;1,"",IF(OR(Q1753=999,Q1753=""),"",Q1753))</f>
        <v/>
      </c>
    </row>
    <row r="1754">
      <c r="A1754" t="inlineStr">
        <is>
          <t>TQRMNOP109359</t>
        </is>
      </c>
      <c r="B1754" t="n">
        <v>2025</v>
      </c>
      <c r="C1754" t="n">
        <v>1</v>
      </c>
      <c r="D1754" t="n">
        <v>40</v>
      </c>
      <c r="E1754" t="inlineStr">
        <is>
          <t>S</t>
        </is>
      </c>
      <c r="F1754" t="n">
        <v>7</v>
      </c>
      <c r="G1754" t="n">
        <v>868</v>
      </c>
      <c r="H1754" t="n">
        <v>3</v>
      </c>
      <c r="I1754" t="n">
        <v>1</v>
      </c>
      <c r="J1754" t="n">
        <v>27</v>
      </c>
      <c r="K1754" t="n">
        <v>1</v>
      </c>
      <c r="L1754" t="n">
        <v>3</v>
      </c>
      <c r="M1754" t="n">
        <v>1</v>
      </c>
      <c r="N1754" t="n">
        <v>2</v>
      </c>
      <c r="O1754" t="n">
        <v>2</v>
      </c>
      <c r="P1754" t="n">
        <v>2</v>
      </c>
      <c r="Q1754" t="n">
        <v>19</v>
      </c>
      <c r="R1754" s="15" t="n">
        <v>281000</v>
      </c>
      <c r="S1754" s="15" t="n">
        <v>20000</v>
      </c>
      <c r="T1754" s="15" t="n">
        <v>301000</v>
      </c>
      <c r="U1754" s="15" t="n">
        <v>48300</v>
      </c>
      <c r="V1754">
        <f>IFERROR(VLOOKUP(D1754,Tablas_Equivalencia!$A$3:$B$8,2,FALSE),"Sin dato")</f>
        <v/>
      </c>
      <c r="W1754">
        <f>IFERROR(VLOOKUP(L1754,Tablas_Equivalencia!$D$3:$E$9,2,FALSE),"Sin dato")</f>
        <v/>
      </c>
      <c r="X1754">
        <f>IF(I1754=1,"Varón","Mujer")</f>
        <v/>
      </c>
      <c r="Y1754">
        <f>IFERROR(VLOOKUP(M1754,Tablas_Equivalencia!$G$3:$H$6,2,FALSE),"Sin dato")</f>
        <v/>
      </c>
      <c r="Z1754">
        <f>IF(J1754&lt;=24,"18-24","25-29")</f>
        <v/>
      </c>
      <c r="AA1754">
        <f>IF(M1754&lt;&gt;1,"",IF(P1754=2,1,0))</f>
        <v/>
      </c>
      <c r="AB1754">
        <f>IF(M1754&lt;&gt;1,"",IF(O1754&gt;=2,1,0))</f>
        <v/>
      </c>
      <c r="AC1754">
        <f>IF(M1754&lt;&gt;1,"",IF(OR(Q1754=999,Q1754=""),"",IF(OR(Q1754&lt;35,Q1754&gt;48),1,0)))</f>
        <v/>
      </c>
      <c r="AD1754">
        <f>IF(COUNT(AA1754:AC1754)&lt;3,"",SUM(AA1754:AC1754))</f>
        <v/>
      </c>
      <c r="AE1754">
        <f>IF(L1754&gt;=4,2,IF(L1754&gt;=2,1,0))</f>
        <v/>
      </c>
      <c r="AF1754">
        <f>IF(L1754&gt;=5,1,0)</f>
        <v/>
      </c>
      <c r="AG1754">
        <f>AE1754+AF1754</f>
        <v/>
      </c>
      <c r="AH1754" s="15">
        <f>IF(M1754&lt;&gt;1,"",IF(OR(R1754=-9,R1754=""),"",R1754))</f>
        <v/>
      </c>
      <c r="AI1754">
        <f>IF(M1754&lt;&gt;1,"",IF(OR(Q1754=999,Q1754=""),"",Q1754))</f>
        <v/>
      </c>
    </row>
    <row r="1755">
      <c r="A1755" t="inlineStr">
        <is>
          <t>TQRMNOP109360</t>
        </is>
      </c>
      <c r="B1755" t="n">
        <v>2025</v>
      </c>
      <c r="C1755" t="n">
        <v>1</v>
      </c>
      <c r="D1755" t="n">
        <v>43</v>
      </c>
      <c r="E1755" t="inlineStr">
        <is>
          <t>N</t>
        </is>
      </c>
      <c r="F1755" t="n">
        <v>34</v>
      </c>
      <c r="G1755" t="n">
        <v>1308</v>
      </c>
      <c r="H1755" t="n">
        <v>3</v>
      </c>
      <c r="I1755" t="n">
        <v>1</v>
      </c>
      <c r="J1755" t="n">
        <v>20</v>
      </c>
      <c r="K1755" t="n">
        <v>1</v>
      </c>
      <c r="L1755" t="n">
        <v>5</v>
      </c>
      <c r="M1755" t="n">
        <v>3</v>
      </c>
      <c r="R1755" s="15" t="n">
        <v>0</v>
      </c>
      <c r="S1755" s="15" t="n">
        <v>0</v>
      </c>
      <c r="T1755" s="15" t="n">
        <v>0</v>
      </c>
      <c r="U1755" s="15" t="n">
        <v>88500</v>
      </c>
      <c r="V1755">
        <f>IFERROR(VLOOKUP(D1755,Tablas_Equivalencia!$A$3:$B$8,2,FALSE),"Sin dato")</f>
        <v/>
      </c>
      <c r="W1755">
        <f>IFERROR(VLOOKUP(L1755,Tablas_Equivalencia!$D$3:$E$9,2,FALSE),"Sin dato")</f>
        <v/>
      </c>
      <c r="X1755">
        <f>IF(I1755=1,"Varón","Mujer")</f>
        <v/>
      </c>
      <c r="Y1755">
        <f>IFERROR(VLOOKUP(M1755,Tablas_Equivalencia!$G$3:$H$6,2,FALSE),"Sin dato")</f>
        <v/>
      </c>
      <c r="Z1755">
        <f>IF(J1755&lt;=24,"18-24","25-29")</f>
        <v/>
      </c>
      <c r="AA1755">
        <f>IF(M1755&lt;&gt;1,"",IF(P1755=2,1,0))</f>
        <v/>
      </c>
      <c r="AB1755">
        <f>IF(M1755&lt;&gt;1,"",IF(O1755&gt;=2,1,0))</f>
        <v/>
      </c>
      <c r="AC1755">
        <f>IF(M1755&lt;&gt;1,"",IF(OR(Q1755=999,Q1755=""),"",IF(OR(Q1755&lt;35,Q1755&gt;48),1,0)))</f>
        <v/>
      </c>
      <c r="AD1755">
        <f>IF(COUNT(AA1755:AC1755)&lt;3,"",SUM(AA1755:AC1755))</f>
        <v/>
      </c>
      <c r="AE1755">
        <f>IF(L1755&gt;=4,2,IF(L1755&gt;=2,1,0))</f>
        <v/>
      </c>
      <c r="AF1755">
        <f>IF(L1755&gt;=5,1,0)</f>
        <v/>
      </c>
      <c r="AG1755">
        <f>AE1755+AF1755</f>
        <v/>
      </c>
      <c r="AH1755" s="15">
        <f>IF(M1755&lt;&gt;1,"",IF(OR(R1755=-9,R1755=""),"",R1755))</f>
        <v/>
      </c>
      <c r="AI1755">
        <f>IF(M1755&lt;&gt;1,"",IF(OR(Q1755=999,Q1755=""),"",Q1755))</f>
        <v/>
      </c>
    </row>
    <row r="1756">
      <c r="A1756" t="inlineStr">
        <is>
          <t>TQRMNOP109362</t>
        </is>
      </c>
      <c r="B1756" t="n">
        <v>2025</v>
      </c>
      <c r="C1756" t="n">
        <v>1</v>
      </c>
      <c r="D1756" t="n">
        <v>1</v>
      </c>
      <c r="E1756" t="inlineStr">
        <is>
          <t>S</t>
        </is>
      </c>
      <c r="F1756" t="n">
        <v>32</v>
      </c>
      <c r="G1756" t="n">
        <v>1718</v>
      </c>
      <c r="H1756" t="n">
        <v>3</v>
      </c>
      <c r="I1756" t="n">
        <v>2</v>
      </c>
      <c r="J1756" t="n">
        <v>20</v>
      </c>
      <c r="K1756" t="n">
        <v>2</v>
      </c>
      <c r="L1756" t="n">
        <v>3</v>
      </c>
      <c r="M1756" t="n">
        <v>1</v>
      </c>
      <c r="N1756" t="n">
        <v>3</v>
      </c>
      <c r="O1756" t="n">
        <v>3</v>
      </c>
      <c r="P1756" t="n">
        <v>2</v>
      </c>
      <c r="Q1756" t="n">
        <v>39</v>
      </c>
      <c r="R1756" s="15" t="n">
        <v>391000</v>
      </c>
      <c r="S1756" s="15" t="n">
        <v>0</v>
      </c>
      <c r="T1756" s="15" t="n">
        <v>391000</v>
      </c>
      <c r="U1756" s="15" t="n">
        <v>121600</v>
      </c>
      <c r="V1756">
        <f>IFERROR(VLOOKUP(D1756,Tablas_Equivalencia!$A$3:$B$8,2,FALSE),"Sin dato")</f>
        <v/>
      </c>
      <c r="W1756">
        <f>IFERROR(VLOOKUP(L1756,Tablas_Equivalencia!$D$3:$E$9,2,FALSE),"Sin dato")</f>
        <v/>
      </c>
      <c r="X1756">
        <f>IF(I1756=1,"Varón","Mujer")</f>
        <v/>
      </c>
      <c r="Y1756">
        <f>IFERROR(VLOOKUP(M1756,Tablas_Equivalencia!$G$3:$H$6,2,FALSE),"Sin dato")</f>
        <v/>
      </c>
      <c r="Z1756">
        <f>IF(J1756&lt;=24,"18-24","25-29")</f>
        <v/>
      </c>
      <c r="AA1756">
        <f>IF(M1756&lt;&gt;1,"",IF(P1756=2,1,0))</f>
        <v/>
      </c>
      <c r="AB1756">
        <f>IF(M1756&lt;&gt;1,"",IF(O1756&gt;=2,1,0))</f>
        <v/>
      </c>
      <c r="AC1756">
        <f>IF(M1756&lt;&gt;1,"",IF(OR(Q1756=999,Q1756=""),"",IF(OR(Q1756&lt;35,Q1756&gt;48),1,0)))</f>
        <v/>
      </c>
      <c r="AD1756">
        <f>IF(COUNT(AA1756:AC1756)&lt;3,"",SUM(AA1756:AC1756))</f>
        <v/>
      </c>
      <c r="AE1756">
        <f>IF(L1756&gt;=4,2,IF(L1756&gt;=2,1,0))</f>
        <v/>
      </c>
      <c r="AF1756">
        <f>IF(L1756&gt;=5,1,0)</f>
        <v/>
      </c>
      <c r="AG1756">
        <f>AE1756+AF1756</f>
        <v/>
      </c>
      <c r="AH1756" s="15">
        <f>IF(M1756&lt;&gt;1,"",IF(OR(R1756=-9,R1756=""),"",R1756))</f>
        <v/>
      </c>
      <c r="AI1756">
        <f>IF(M1756&lt;&gt;1,"",IF(OR(Q1756=999,Q1756=""),"",Q1756))</f>
        <v/>
      </c>
    </row>
    <row r="1757">
      <c r="A1757" t="inlineStr">
        <is>
          <t>TQRMNOP109367</t>
        </is>
      </c>
      <c r="B1757" t="n">
        <v>2025</v>
      </c>
      <c r="C1757" t="n">
        <v>1</v>
      </c>
      <c r="D1757" t="n">
        <v>1</v>
      </c>
      <c r="E1757" t="inlineStr">
        <is>
          <t>S</t>
        </is>
      </c>
      <c r="F1757" t="n">
        <v>32</v>
      </c>
      <c r="G1757" t="n">
        <v>1363</v>
      </c>
      <c r="H1757" t="n">
        <v>1</v>
      </c>
      <c r="I1757" t="n">
        <v>1</v>
      </c>
      <c r="J1757" t="n">
        <v>26</v>
      </c>
      <c r="K1757" t="n">
        <v>2</v>
      </c>
      <c r="L1757" t="n">
        <v>4</v>
      </c>
      <c r="M1757" t="n">
        <v>1</v>
      </c>
      <c r="N1757" t="n">
        <v>3</v>
      </c>
      <c r="O1757" t="n">
        <v>2</v>
      </c>
      <c r="P1757" t="n">
        <v>2</v>
      </c>
      <c r="Q1757" t="n">
        <v>33</v>
      </c>
      <c r="R1757" s="15" t="n">
        <v>512000</v>
      </c>
      <c r="S1757" s="15" t="n">
        <v>0</v>
      </c>
      <c r="T1757" s="15" t="n">
        <v>512000</v>
      </c>
      <c r="U1757" s="15" t="n">
        <v>247500</v>
      </c>
      <c r="V1757">
        <f>IFERROR(VLOOKUP(D1757,Tablas_Equivalencia!$A$3:$B$8,2,FALSE),"Sin dato")</f>
        <v/>
      </c>
      <c r="W1757">
        <f>IFERROR(VLOOKUP(L1757,Tablas_Equivalencia!$D$3:$E$9,2,FALSE),"Sin dato")</f>
        <v/>
      </c>
      <c r="X1757">
        <f>IF(I1757=1,"Varón","Mujer")</f>
        <v/>
      </c>
      <c r="Y1757">
        <f>IFERROR(VLOOKUP(M1757,Tablas_Equivalencia!$G$3:$H$6,2,FALSE),"Sin dato")</f>
        <v/>
      </c>
      <c r="Z1757">
        <f>IF(J1757&lt;=24,"18-24","25-29")</f>
        <v/>
      </c>
      <c r="AA1757">
        <f>IF(M1757&lt;&gt;1,"",IF(P1757=2,1,0))</f>
        <v/>
      </c>
      <c r="AB1757">
        <f>IF(M1757&lt;&gt;1,"",IF(O1757&gt;=2,1,0))</f>
        <v/>
      </c>
      <c r="AC1757">
        <f>IF(M1757&lt;&gt;1,"",IF(OR(Q1757=999,Q1757=""),"",IF(OR(Q1757&lt;35,Q1757&gt;48),1,0)))</f>
        <v/>
      </c>
      <c r="AD1757">
        <f>IF(COUNT(AA1757:AC1757)&lt;3,"",SUM(AA1757:AC1757))</f>
        <v/>
      </c>
      <c r="AE1757">
        <f>IF(L1757&gt;=4,2,IF(L1757&gt;=2,1,0))</f>
        <v/>
      </c>
      <c r="AF1757">
        <f>IF(L1757&gt;=5,1,0)</f>
        <v/>
      </c>
      <c r="AG1757">
        <f>AE1757+AF1757</f>
        <v/>
      </c>
      <c r="AH1757" s="15">
        <f>IF(M1757&lt;&gt;1,"",IF(OR(R1757=-9,R1757=""),"",R1757))</f>
        <v/>
      </c>
      <c r="AI1757">
        <f>IF(M1757&lt;&gt;1,"",IF(OR(Q1757=999,Q1757=""),"",Q1757))</f>
        <v/>
      </c>
    </row>
    <row r="1758">
      <c r="A1758" t="inlineStr">
        <is>
          <t>TQRMNOP109370</t>
        </is>
      </c>
      <c r="B1758" t="n">
        <v>2025</v>
      </c>
      <c r="C1758" t="n">
        <v>1</v>
      </c>
      <c r="D1758" t="n">
        <v>40</v>
      </c>
      <c r="E1758" t="inlineStr">
        <is>
          <t>N</t>
        </is>
      </c>
      <c r="F1758" t="n">
        <v>22</v>
      </c>
      <c r="G1758" t="n">
        <v>2183</v>
      </c>
      <c r="H1758" t="n">
        <v>10</v>
      </c>
      <c r="I1758" t="n">
        <v>2</v>
      </c>
      <c r="J1758" t="n">
        <v>18</v>
      </c>
      <c r="K1758" t="n">
        <v>1</v>
      </c>
      <c r="L1758" t="n">
        <v>5</v>
      </c>
      <c r="M1758" t="n">
        <v>3</v>
      </c>
      <c r="R1758" s="15" t="n">
        <v>0</v>
      </c>
      <c r="S1758" s="15" t="n">
        <v>0</v>
      </c>
      <c r="T1758" s="15" t="n">
        <v>0</v>
      </c>
      <c r="U1758" s="15" t="n">
        <v>209500</v>
      </c>
      <c r="V1758">
        <f>IFERROR(VLOOKUP(D1758,Tablas_Equivalencia!$A$3:$B$8,2,FALSE),"Sin dato")</f>
        <v/>
      </c>
      <c r="W1758">
        <f>IFERROR(VLOOKUP(L1758,Tablas_Equivalencia!$D$3:$E$9,2,FALSE),"Sin dato")</f>
        <v/>
      </c>
      <c r="X1758">
        <f>IF(I1758=1,"Varón","Mujer")</f>
        <v/>
      </c>
      <c r="Y1758">
        <f>IFERROR(VLOOKUP(M1758,Tablas_Equivalencia!$G$3:$H$6,2,FALSE),"Sin dato")</f>
        <v/>
      </c>
      <c r="Z1758">
        <f>IF(J1758&lt;=24,"18-24","25-29")</f>
        <v/>
      </c>
      <c r="AA1758">
        <f>IF(M1758&lt;&gt;1,"",IF(P1758=2,1,0))</f>
        <v/>
      </c>
      <c r="AB1758">
        <f>IF(M1758&lt;&gt;1,"",IF(O1758&gt;=2,1,0))</f>
        <v/>
      </c>
      <c r="AC1758">
        <f>IF(M1758&lt;&gt;1,"",IF(OR(Q1758=999,Q1758=""),"",IF(OR(Q1758&lt;35,Q1758&gt;48),1,0)))</f>
        <v/>
      </c>
      <c r="AD1758">
        <f>IF(COUNT(AA1758:AC1758)&lt;3,"",SUM(AA1758:AC1758))</f>
        <v/>
      </c>
      <c r="AE1758">
        <f>IF(L1758&gt;=4,2,IF(L1758&gt;=2,1,0))</f>
        <v/>
      </c>
      <c r="AF1758">
        <f>IF(L1758&gt;=5,1,0)</f>
        <v/>
      </c>
      <c r="AG1758">
        <f>AE1758+AF1758</f>
        <v/>
      </c>
      <c r="AH1758" s="15">
        <f>IF(M1758&lt;&gt;1,"",IF(OR(R1758=-9,R1758=""),"",R1758))</f>
        <v/>
      </c>
      <c r="AI1758">
        <f>IF(M1758&lt;&gt;1,"",IF(OR(Q1758=999,Q1758=""),"",Q1758))</f>
        <v/>
      </c>
    </row>
    <row r="1759">
      <c r="A1759" t="inlineStr">
        <is>
          <t>TQRMNOP109375</t>
        </is>
      </c>
      <c r="B1759" t="n">
        <v>2025</v>
      </c>
      <c r="C1759" t="n">
        <v>1</v>
      </c>
      <c r="D1759" t="n">
        <v>1</v>
      </c>
      <c r="E1759" t="inlineStr">
        <is>
          <t>S</t>
        </is>
      </c>
      <c r="F1759" t="n">
        <v>33</v>
      </c>
      <c r="G1759" t="n">
        <v>907</v>
      </c>
      <c r="H1759" t="n">
        <v>2</v>
      </c>
      <c r="I1759" t="n">
        <v>2</v>
      </c>
      <c r="J1759" t="n">
        <v>26</v>
      </c>
      <c r="K1759" t="n">
        <v>2</v>
      </c>
      <c r="L1759" t="n">
        <v>4</v>
      </c>
      <c r="M1759" t="n">
        <v>1</v>
      </c>
      <c r="N1759" t="n">
        <v>3</v>
      </c>
      <c r="O1759" t="n">
        <v>2</v>
      </c>
      <c r="P1759" t="n">
        <v>2</v>
      </c>
      <c r="Q1759" t="n">
        <v>10</v>
      </c>
      <c r="R1759" s="15" t="n">
        <v>331000</v>
      </c>
      <c r="S1759" s="15" t="n">
        <v>0</v>
      </c>
      <c r="T1759" s="15" t="n">
        <v>331000</v>
      </c>
      <c r="U1759" s="15" t="n">
        <v>158700</v>
      </c>
      <c r="V1759">
        <f>IFERROR(VLOOKUP(D1759,Tablas_Equivalencia!$A$3:$B$8,2,FALSE),"Sin dato")</f>
        <v/>
      </c>
      <c r="W1759">
        <f>IFERROR(VLOOKUP(L1759,Tablas_Equivalencia!$D$3:$E$9,2,FALSE),"Sin dato")</f>
        <v/>
      </c>
      <c r="X1759">
        <f>IF(I1759=1,"Varón","Mujer")</f>
        <v/>
      </c>
      <c r="Y1759">
        <f>IFERROR(VLOOKUP(M1759,Tablas_Equivalencia!$G$3:$H$6,2,FALSE),"Sin dato")</f>
        <v/>
      </c>
      <c r="Z1759">
        <f>IF(J1759&lt;=24,"18-24","25-29")</f>
        <v/>
      </c>
      <c r="AA1759">
        <f>IF(M1759&lt;&gt;1,"",IF(P1759=2,1,0))</f>
        <v/>
      </c>
      <c r="AB1759">
        <f>IF(M1759&lt;&gt;1,"",IF(O1759&gt;=2,1,0))</f>
        <v/>
      </c>
      <c r="AC1759">
        <f>IF(M1759&lt;&gt;1,"",IF(OR(Q1759=999,Q1759=""),"",IF(OR(Q1759&lt;35,Q1759&gt;48),1,0)))</f>
        <v/>
      </c>
      <c r="AD1759">
        <f>IF(COUNT(AA1759:AC1759)&lt;3,"",SUM(AA1759:AC1759))</f>
        <v/>
      </c>
      <c r="AE1759">
        <f>IF(L1759&gt;=4,2,IF(L1759&gt;=2,1,0))</f>
        <v/>
      </c>
      <c r="AF1759">
        <f>IF(L1759&gt;=5,1,0)</f>
        <v/>
      </c>
      <c r="AG1759">
        <f>AE1759+AF1759</f>
        <v/>
      </c>
      <c r="AH1759" s="15">
        <f>IF(M1759&lt;&gt;1,"",IF(OR(R1759=-9,R1759=""),"",R1759))</f>
        <v/>
      </c>
      <c r="AI1759">
        <f>IF(M1759&lt;&gt;1,"",IF(OR(Q1759=999,Q1759=""),"",Q1759))</f>
        <v/>
      </c>
    </row>
    <row r="1760">
      <c r="A1760" t="inlineStr">
        <is>
          <t>TQRMNOP109383</t>
        </is>
      </c>
      <c r="B1760" t="n">
        <v>2025</v>
      </c>
      <c r="C1760" t="n">
        <v>1</v>
      </c>
      <c r="D1760" t="n">
        <v>1</v>
      </c>
      <c r="E1760" t="inlineStr">
        <is>
          <t>S</t>
        </is>
      </c>
      <c r="F1760" t="n">
        <v>32</v>
      </c>
      <c r="G1760" t="n">
        <v>846</v>
      </c>
      <c r="H1760" t="n">
        <v>3</v>
      </c>
      <c r="I1760" t="n">
        <v>2</v>
      </c>
      <c r="J1760" t="n">
        <v>19</v>
      </c>
      <c r="K1760" t="n">
        <v>2</v>
      </c>
      <c r="L1760" t="n">
        <v>4</v>
      </c>
      <c r="M1760" t="n">
        <v>2</v>
      </c>
      <c r="R1760" s="15" t="n">
        <v>0</v>
      </c>
      <c r="S1760" s="15" t="n">
        <v>0</v>
      </c>
      <c r="T1760" s="15" t="n">
        <v>0</v>
      </c>
      <c r="U1760" s="15" t="n">
        <v>78400</v>
      </c>
      <c r="V1760">
        <f>IFERROR(VLOOKUP(D1760,Tablas_Equivalencia!$A$3:$B$8,2,FALSE),"Sin dato")</f>
        <v/>
      </c>
      <c r="W1760">
        <f>IFERROR(VLOOKUP(L1760,Tablas_Equivalencia!$D$3:$E$9,2,FALSE),"Sin dato")</f>
        <v/>
      </c>
      <c r="X1760">
        <f>IF(I1760=1,"Varón","Mujer")</f>
        <v/>
      </c>
      <c r="Y1760">
        <f>IFERROR(VLOOKUP(M1760,Tablas_Equivalencia!$G$3:$H$6,2,FALSE),"Sin dato")</f>
        <v/>
      </c>
      <c r="Z1760">
        <f>IF(J1760&lt;=24,"18-24","25-29")</f>
        <v/>
      </c>
      <c r="AA1760">
        <f>IF(M1760&lt;&gt;1,"",IF(P1760=2,1,0))</f>
        <v/>
      </c>
      <c r="AB1760">
        <f>IF(M1760&lt;&gt;1,"",IF(O1760&gt;=2,1,0))</f>
        <v/>
      </c>
      <c r="AC1760">
        <f>IF(M1760&lt;&gt;1,"",IF(OR(Q1760=999,Q1760=""),"",IF(OR(Q1760&lt;35,Q1760&gt;48),1,0)))</f>
        <v/>
      </c>
      <c r="AD1760">
        <f>IF(COUNT(AA1760:AC1760)&lt;3,"",SUM(AA1760:AC1760))</f>
        <v/>
      </c>
      <c r="AE1760">
        <f>IF(L1760&gt;=4,2,IF(L1760&gt;=2,1,0))</f>
        <v/>
      </c>
      <c r="AF1760">
        <f>IF(L1760&gt;=5,1,0)</f>
        <v/>
      </c>
      <c r="AG1760">
        <f>AE1760+AF1760</f>
        <v/>
      </c>
      <c r="AH1760" s="15">
        <f>IF(M1760&lt;&gt;1,"",IF(OR(R1760=-9,R1760=""),"",R1760))</f>
        <v/>
      </c>
      <c r="AI1760">
        <f>IF(M1760&lt;&gt;1,"",IF(OR(Q1760=999,Q1760=""),"",Q1760))</f>
        <v/>
      </c>
    </row>
    <row r="1761">
      <c r="A1761" t="inlineStr">
        <is>
          <t>TQRMNOP109384</t>
        </is>
      </c>
      <c r="B1761" t="n">
        <v>2025</v>
      </c>
      <c r="C1761" t="n">
        <v>1</v>
      </c>
      <c r="D1761" t="n">
        <v>42</v>
      </c>
      <c r="E1761" t="inlineStr">
        <is>
          <t>N</t>
        </is>
      </c>
      <c r="F1761" t="n">
        <v>25</v>
      </c>
      <c r="G1761" t="n">
        <v>1335</v>
      </c>
      <c r="H1761" t="n">
        <v>3</v>
      </c>
      <c r="I1761" t="n">
        <v>1</v>
      </c>
      <c r="J1761" t="n">
        <v>18</v>
      </c>
      <c r="K1761" t="n">
        <v>2</v>
      </c>
      <c r="L1761" t="n">
        <v>5</v>
      </c>
      <c r="M1761" t="n">
        <v>1</v>
      </c>
      <c r="N1761" t="n">
        <v>3</v>
      </c>
      <c r="O1761" t="n">
        <v>2</v>
      </c>
      <c r="P1761" t="n">
        <v>2</v>
      </c>
      <c r="Q1761" t="n">
        <v>32</v>
      </c>
      <c r="R1761" s="15" t="n">
        <v>1060000</v>
      </c>
      <c r="S1761" s="15" t="n">
        <v>0</v>
      </c>
      <c r="T1761" s="15" t="n">
        <v>1060000</v>
      </c>
      <c r="U1761" s="15" t="n">
        <v>52700</v>
      </c>
      <c r="V1761">
        <f>IFERROR(VLOOKUP(D1761,Tablas_Equivalencia!$A$3:$B$8,2,FALSE),"Sin dato")</f>
        <v/>
      </c>
      <c r="W1761">
        <f>IFERROR(VLOOKUP(L1761,Tablas_Equivalencia!$D$3:$E$9,2,FALSE),"Sin dato")</f>
        <v/>
      </c>
      <c r="X1761">
        <f>IF(I1761=1,"Varón","Mujer")</f>
        <v/>
      </c>
      <c r="Y1761">
        <f>IFERROR(VLOOKUP(M1761,Tablas_Equivalencia!$G$3:$H$6,2,FALSE),"Sin dato")</f>
        <v/>
      </c>
      <c r="Z1761">
        <f>IF(J1761&lt;=24,"18-24","25-29")</f>
        <v/>
      </c>
      <c r="AA1761">
        <f>IF(M1761&lt;&gt;1,"",IF(P1761=2,1,0))</f>
        <v/>
      </c>
      <c r="AB1761">
        <f>IF(M1761&lt;&gt;1,"",IF(O1761&gt;=2,1,0))</f>
        <v/>
      </c>
      <c r="AC1761">
        <f>IF(M1761&lt;&gt;1,"",IF(OR(Q1761=999,Q1761=""),"",IF(OR(Q1761&lt;35,Q1761&gt;48),1,0)))</f>
        <v/>
      </c>
      <c r="AD1761">
        <f>IF(COUNT(AA1761:AC1761)&lt;3,"",SUM(AA1761:AC1761))</f>
        <v/>
      </c>
      <c r="AE1761">
        <f>IF(L1761&gt;=4,2,IF(L1761&gt;=2,1,0))</f>
        <v/>
      </c>
      <c r="AF1761">
        <f>IF(L1761&gt;=5,1,0)</f>
        <v/>
      </c>
      <c r="AG1761">
        <f>AE1761+AF1761</f>
        <v/>
      </c>
      <c r="AH1761" s="15">
        <f>IF(M1761&lt;&gt;1,"",IF(OR(R1761=-9,R1761=""),"",R1761))</f>
        <v/>
      </c>
      <c r="AI1761">
        <f>IF(M1761&lt;&gt;1,"",IF(OR(Q1761=999,Q1761=""),"",Q1761))</f>
        <v/>
      </c>
    </row>
    <row r="1762">
      <c r="A1762" t="inlineStr">
        <is>
          <t>TQRMNOP109385</t>
        </is>
      </c>
      <c r="B1762" t="n">
        <v>2025</v>
      </c>
      <c r="C1762" t="n">
        <v>1</v>
      </c>
      <c r="D1762" t="n">
        <v>41</v>
      </c>
      <c r="E1762" t="inlineStr">
        <is>
          <t>N</t>
        </is>
      </c>
      <c r="F1762" t="n">
        <v>12</v>
      </c>
      <c r="G1762" t="n">
        <v>1313</v>
      </c>
      <c r="H1762" t="n">
        <v>3</v>
      </c>
      <c r="I1762" t="n">
        <v>1</v>
      </c>
      <c r="J1762" t="n">
        <v>23</v>
      </c>
      <c r="K1762" t="n">
        <v>1</v>
      </c>
      <c r="L1762" t="n">
        <v>5</v>
      </c>
      <c r="M1762" t="n">
        <v>1</v>
      </c>
      <c r="N1762" t="n">
        <v>3</v>
      </c>
      <c r="O1762" t="n">
        <v>1</v>
      </c>
      <c r="P1762" t="n">
        <v>1</v>
      </c>
      <c r="Q1762" t="n">
        <v>21</v>
      </c>
      <c r="R1762" s="15" t="n">
        <v>523000</v>
      </c>
      <c r="S1762" s="15" t="n">
        <v>0</v>
      </c>
      <c r="T1762" s="15" t="n">
        <v>523000</v>
      </c>
      <c r="U1762" s="15" t="n">
        <v>105900</v>
      </c>
      <c r="V1762">
        <f>IFERROR(VLOOKUP(D1762,Tablas_Equivalencia!$A$3:$B$8,2,FALSE),"Sin dato")</f>
        <v/>
      </c>
      <c r="W1762">
        <f>IFERROR(VLOOKUP(L1762,Tablas_Equivalencia!$D$3:$E$9,2,FALSE),"Sin dato")</f>
        <v/>
      </c>
      <c r="X1762">
        <f>IF(I1762=1,"Varón","Mujer")</f>
        <v/>
      </c>
      <c r="Y1762">
        <f>IFERROR(VLOOKUP(M1762,Tablas_Equivalencia!$G$3:$H$6,2,FALSE),"Sin dato")</f>
        <v/>
      </c>
      <c r="Z1762">
        <f>IF(J1762&lt;=24,"18-24","25-29")</f>
        <v/>
      </c>
      <c r="AA1762">
        <f>IF(M1762&lt;&gt;1,"",IF(P1762=2,1,0))</f>
        <v/>
      </c>
      <c r="AB1762">
        <f>IF(M1762&lt;&gt;1,"",IF(O1762&gt;=2,1,0))</f>
        <v/>
      </c>
      <c r="AC1762">
        <f>IF(M1762&lt;&gt;1,"",IF(OR(Q1762=999,Q1762=""),"",IF(OR(Q1762&lt;35,Q1762&gt;48),1,0)))</f>
        <v/>
      </c>
      <c r="AD1762">
        <f>IF(COUNT(AA1762:AC1762)&lt;3,"",SUM(AA1762:AC1762))</f>
        <v/>
      </c>
      <c r="AE1762">
        <f>IF(L1762&gt;=4,2,IF(L1762&gt;=2,1,0))</f>
        <v/>
      </c>
      <c r="AF1762">
        <f>IF(L1762&gt;=5,1,0)</f>
        <v/>
      </c>
      <c r="AG1762">
        <f>AE1762+AF1762</f>
        <v/>
      </c>
      <c r="AH1762" s="15">
        <f>IF(M1762&lt;&gt;1,"",IF(OR(R1762=-9,R1762=""),"",R1762))</f>
        <v/>
      </c>
      <c r="AI1762">
        <f>IF(M1762&lt;&gt;1,"",IF(OR(Q1762=999,Q1762=""),"",Q1762))</f>
        <v/>
      </c>
    </row>
    <row r="1763">
      <c r="A1763" t="inlineStr">
        <is>
          <t>TQRMNOP109391</t>
        </is>
      </c>
      <c r="B1763" t="n">
        <v>2025</v>
      </c>
      <c r="C1763" t="n">
        <v>1</v>
      </c>
      <c r="D1763" t="n">
        <v>43</v>
      </c>
      <c r="E1763" t="inlineStr">
        <is>
          <t>S</t>
        </is>
      </c>
      <c r="F1763" t="n">
        <v>19</v>
      </c>
      <c r="G1763" t="n">
        <v>1497</v>
      </c>
      <c r="H1763" t="n">
        <v>1</v>
      </c>
      <c r="I1763" t="n">
        <v>2</v>
      </c>
      <c r="J1763" t="n">
        <v>26</v>
      </c>
      <c r="K1763" t="n">
        <v>1</v>
      </c>
      <c r="L1763" t="n">
        <v>5</v>
      </c>
      <c r="M1763" t="n">
        <v>1</v>
      </c>
      <c r="N1763" t="n">
        <v>3</v>
      </c>
      <c r="O1763" t="n">
        <v>2</v>
      </c>
      <c r="P1763" t="n">
        <v>2</v>
      </c>
      <c r="Q1763" t="n">
        <v>33</v>
      </c>
      <c r="R1763" s="15" t="n">
        <v>266000</v>
      </c>
      <c r="S1763" s="15" t="n">
        <v>0</v>
      </c>
      <c r="T1763" s="15" t="n">
        <v>266000</v>
      </c>
      <c r="U1763" s="15" t="n">
        <v>129000</v>
      </c>
      <c r="V1763">
        <f>IFERROR(VLOOKUP(D1763,Tablas_Equivalencia!$A$3:$B$8,2,FALSE),"Sin dato")</f>
        <v/>
      </c>
      <c r="W1763">
        <f>IFERROR(VLOOKUP(L1763,Tablas_Equivalencia!$D$3:$E$9,2,FALSE),"Sin dato")</f>
        <v/>
      </c>
      <c r="X1763">
        <f>IF(I1763=1,"Varón","Mujer")</f>
        <v/>
      </c>
      <c r="Y1763">
        <f>IFERROR(VLOOKUP(M1763,Tablas_Equivalencia!$G$3:$H$6,2,FALSE),"Sin dato")</f>
        <v/>
      </c>
      <c r="Z1763">
        <f>IF(J1763&lt;=24,"18-24","25-29")</f>
        <v/>
      </c>
      <c r="AA1763">
        <f>IF(M1763&lt;&gt;1,"",IF(P1763=2,1,0))</f>
        <v/>
      </c>
      <c r="AB1763">
        <f>IF(M1763&lt;&gt;1,"",IF(O1763&gt;=2,1,0))</f>
        <v/>
      </c>
      <c r="AC1763">
        <f>IF(M1763&lt;&gt;1,"",IF(OR(Q1763=999,Q1763=""),"",IF(OR(Q1763&lt;35,Q1763&gt;48),1,0)))</f>
        <v/>
      </c>
      <c r="AD1763">
        <f>IF(COUNT(AA1763:AC1763)&lt;3,"",SUM(AA1763:AC1763))</f>
        <v/>
      </c>
      <c r="AE1763">
        <f>IF(L1763&gt;=4,2,IF(L1763&gt;=2,1,0))</f>
        <v/>
      </c>
      <c r="AF1763">
        <f>IF(L1763&gt;=5,1,0)</f>
        <v/>
      </c>
      <c r="AG1763">
        <f>AE1763+AF1763</f>
        <v/>
      </c>
      <c r="AH1763" s="15">
        <f>IF(M1763&lt;&gt;1,"",IF(OR(R1763=-9,R1763=""),"",R1763))</f>
        <v/>
      </c>
      <c r="AI1763">
        <f>IF(M1763&lt;&gt;1,"",IF(OR(Q1763=999,Q1763=""),"",Q1763))</f>
        <v/>
      </c>
    </row>
    <row r="1764">
      <c r="A1764" t="inlineStr">
        <is>
          <t>TQRMNOP109394</t>
        </is>
      </c>
      <c r="B1764" t="n">
        <v>2025</v>
      </c>
      <c r="C1764" t="n">
        <v>1</v>
      </c>
      <c r="D1764" t="n">
        <v>43</v>
      </c>
      <c r="E1764" t="inlineStr">
        <is>
          <t>S</t>
        </is>
      </c>
      <c r="F1764" t="n">
        <v>19</v>
      </c>
      <c r="G1764" t="n">
        <v>1143</v>
      </c>
      <c r="H1764" t="n">
        <v>1</v>
      </c>
      <c r="I1764" t="n">
        <v>2</v>
      </c>
      <c r="J1764" t="n">
        <v>21</v>
      </c>
      <c r="K1764" t="n">
        <v>1</v>
      </c>
      <c r="L1764" t="n">
        <v>5</v>
      </c>
      <c r="M1764" t="n">
        <v>1</v>
      </c>
      <c r="N1764" t="n">
        <v>2</v>
      </c>
      <c r="O1764" t="n">
        <v>1</v>
      </c>
      <c r="P1764" t="n">
        <v>2</v>
      </c>
      <c r="Q1764" t="n">
        <v>32</v>
      </c>
      <c r="R1764" s="15" t="n">
        <v>448000</v>
      </c>
      <c r="S1764" s="15" t="n">
        <v>0</v>
      </c>
      <c r="T1764" s="15" t="n">
        <v>448000</v>
      </c>
      <c r="U1764" s="15" t="n">
        <v>288600</v>
      </c>
      <c r="V1764">
        <f>IFERROR(VLOOKUP(D1764,Tablas_Equivalencia!$A$3:$B$8,2,FALSE),"Sin dato")</f>
        <v/>
      </c>
      <c r="W1764">
        <f>IFERROR(VLOOKUP(L1764,Tablas_Equivalencia!$D$3:$E$9,2,FALSE),"Sin dato")</f>
        <v/>
      </c>
      <c r="X1764">
        <f>IF(I1764=1,"Varón","Mujer")</f>
        <v/>
      </c>
      <c r="Y1764">
        <f>IFERROR(VLOOKUP(M1764,Tablas_Equivalencia!$G$3:$H$6,2,FALSE),"Sin dato")</f>
        <v/>
      </c>
      <c r="Z1764">
        <f>IF(J1764&lt;=24,"18-24","25-29")</f>
        <v/>
      </c>
      <c r="AA1764">
        <f>IF(M1764&lt;&gt;1,"",IF(P1764=2,1,0))</f>
        <v/>
      </c>
      <c r="AB1764">
        <f>IF(M1764&lt;&gt;1,"",IF(O1764&gt;=2,1,0))</f>
        <v/>
      </c>
      <c r="AC1764">
        <f>IF(M1764&lt;&gt;1,"",IF(OR(Q1764=999,Q1764=""),"",IF(OR(Q1764&lt;35,Q1764&gt;48),1,0)))</f>
        <v/>
      </c>
      <c r="AD1764">
        <f>IF(COUNT(AA1764:AC1764)&lt;3,"",SUM(AA1764:AC1764))</f>
        <v/>
      </c>
      <c r="AE1764">
        <f>IF(L1764&gt;=4,2,IF(L1764&gt;=2,1,0))</f>
        <v/>
      </c>
      <c r="AF1764">
        <f>IF(L1764&gt;=5,1,0)</f>
        <v/>
      </c>
      <c r="AG1764">
        <f>AE1764+AF1764</f>
        <v/>
      </c>
      <c r="AH1764" s="15">
        <f>IF(M1764&lt;&gt;1,"",IF(OR(R1764=-9,R1764=""),"",R1764))</f>
        <v/>
      </c>
      <c r="AI1764">
        <f>IF(M1764&lt;&gt;1,"",IF(OR(Q1764=999,Q1764=""),"",Q1764))</f>
        <v/>
      </c>
    </row>
    <row r="1765">
      <c r="A1765" t="inlineStr">
        <is>
          <t>TQRMNOP109404</t>
        </is>
      </c>
      <c r="B1765" t="n">
        <v>2025</v>
      </c>
      <c r="C1765" t="n">
        <v>1</v>
      </c>
      <c r="D1765" t="n">
        <v>42</v>
      </c>
      <c r="E1765" t="inlineStr">
        <is>
          <t>N</t>
        </is>
      </c>
      <c r="F1765" t="n">
        <v>27</v>
      </c>
      <c r="G1765" t="n">
        <v>1981</v>
      </c>
      <c r="H1765" t="n">
        <v>2</v>
      </c>
      <c r="I1765" t="n">
        <v>2</v>
      </c>
      <c r="J1765" t="n">
        <v>27</v>
      </c>
      <c r="K1765" t="n">
        <v>2</v>
      </c>
      <c r="L1765" t="n">
        <v>3</v>
      </c>
      <c r="M1765" t="n">
        <v>2</v>
      </c>
      <c r="R1765" s="15" t="n">
        <v>0</v>
      </c>
      <c r="S1765" s="15" t="n">
        <v>0</v>
      </c>
      <c r="T1765" s="15" t="n">
        <v>0</v>
      </c>
      <c r="U1765" s="15" t="n">
        <v>128600</v>
      </c>
      <c r="V1765">
        <f>IFERROR(VLOOKUP(D1765,Tablas_Equivalencia!$A$3:$B$8,2,FALSE),"Sin dato")</f>
        <v/>
      </c>
      <c r="W1765">
        <f>IFERROR(VLOOKUP(L1765,Tablas_Equivalencia!$D$3:$E$9,2,FALSE),"Sin dato")</f>
        <v/>
      </c>
      <c r="X1765">
        <f>IF(I1765=1,"Varón","Mujer")</f>
        <v/>
      </c>
      <c r="Y1765">
        <f>IFERROR(VLOOKUP(M1765,Tablas_Equivalencia!$G$3:$H$6,2,FALSE),"Sin dato")</f>
        <v/>
      </c>
      <c r="Z1765">
        <f>IF(J1765&lt;=24,"18-24","25-29")</f>
        <v/>
      </c>
      <c r="AA1765">
        <f>IF(M1765&lt;&gt;1,"",IF(P1765=2,1,0))</f>
        <v/>
      </c>
      <c r="AB1765">
        <f>IF(M1765&lt;&gt;1,"",IF(O1765&gt;=2,1,0))</f>
        <v/>
      </c>
      <c r="AC1765">
        <f>IF(M1765&lt;&gt;1,"",IF(OR(Q1765=999,Q1765=""),"",IF(OR(Q1765&lt;35,Q1765&gt;48),1,0)))</f>
        <v/>
      </c>
      <c r="AD1765">
        <f>IF(COUNT(AA1765:AC1765)&lt;3,"",SUM(AA1765:AC1765))</f>
        <v/>
      </c>
      <c r="AE1765">
        <f>IF(L1765&gt;=4,2,IF(L1765&gt;=2,1,0))</f>
        <v/>
      </c>
      <c r="AF1765">
        <f>IF(L1765&gt;=5,1,0)</f>
        <v/>
      </c>
      <c r="AG1765">
        <f>AE1765+AF1765</f>
        <v/>
      </c>
      <c r="AH1765" s="15">
        <f>IF(M1765&lt;&gt;1,"",IF(OR(R1765=-9,R1765=""),"",R1765))</f>
        <v/>
      </c>
      <c r="AI1765">
        <f>IF(M1765&lt;&gt;1,"",IF(OR(Q1765=999,Q1765=""),"",Q1765))</f>
        <v/>
      </c>
    </row>
    <row r="1766">
      <c r="A1766" t="inlineStr">
        <is>
          <t>TQRMNOP109406</t>
        </is>
      </c>
      <c r="B1766" t="n">
        <v>2025</v>
      </c>
      <c r="C1766" t="n">
        <v>1</v>
      </c>
      <c r="D1766" t="n">
        <v>43</v>
      </c>
      <c r="E1766" t="inlineStr">
        <is>
          <t>N</t>
        </is>
      </c>
      <c r="F1766" t="n">
        <v>38</v>
      </c>
      <c r="G1766" t="n">
        <v>1647</v>
      </c>
      <c r="H1766" t="n">
        <v>3</v>
      </c>
      <c r="I1766" t="n">
        <v>1</v>
      </c>
      <c r="J1766" t="n">
        <v>27</v>
      </c>
      <c r="K1766" t="n">
        <v>2</v>
      </c>
      <c r="L1766" t="n">
        <v>3</v>
      </c>
      <c r="M1766" t="n">
        <v>1</v>
      </c>
      <c r="N1766" t="n">
        <v>3</v>
      </c>
      <c r="O1766" t="n">
        <v>3</v>
      </c>
      <c r="P1766" t="n">
        <v>2</v>
      </c>
      <c r="Q1766" t="n">
        <v>35</v>
      </c>
      <c r="R1766" s="15" t="n">
        <v>516000</v>
      </c>
      <c r="S1766" s="15" t="n">
        <v>103000</v>
      </c>
      <c r="T1766" s="15" t="n">
        <v>619000</v>
      </c>
      <c r="U1766" s="15" t="n">
        <v>240200</v>
      </c>
      <c r="V1766">
        <f>IFERROR(VLOOKUP(D1766,Tablas_Equivalencia!$A$3:$B$8,2,FALSE),"Sin dato")</f>
        <v/>
      </c>
      <c r="W1766">
        <f>IFERROR(VLOOKUP(L1766,Tablas_Equivalencia!$D$3:$E$9,2,FALSE),"Sin dato")</f>
        <v/>
      </c>
      <c r="X1766">
        <f>IF(I1766=1,"Varón","Mujer")</f>
        <v/>
      </c>
      <c r="Y1766">
        <f>IFERROR(VLOOKUP(M1766,Tablas_Equivalencia!$G$3:$H$6,2,FALSE),"Sin dato")</f>
        <v/>
      </c>
      <c r="Z1766">
        <f>IF(J1766&lt;=24,"18-24","25-29")</f>
        <v/>
      </c>
      <c r="AA1766">
        <f>IF(M1766&lt;&gt;1,"",IF(P1766=2,1,0))</f>
        <v/>
      </c>
      <c r="AB1766">
        <f>IF(M1766&lt;&gt;1,"",IF(O1766&gt;=2,1,0))</f>
        <v/>
      </c>
      <c r="AC1766">
        <f>IF(M1766&lt;&gt;1,"",IF(OR(Q1766=999,Q1766=""),"",IF(OR(Q1766&lt;35,Q1766&gt;48),1,0)))</f>
        <v/>
      </c>
      <c r="AD1766">
        <f>IF(COUNT(AA1766:AC1766)&lt;3,"",SUM(AA1766:AC1766))</f>
        <v/>
      </c>
      <c r="AE1766">
        <f>IF(L1766&gt;=4,2,IF(L1766&gt;=2,1,0))</f>
        <v/>
      </c>
      <c r="AF1766">
        <f>IF(L1766&gt;=5,1,0)</f>
        <v/>
      </c>
      <c r="AG1766">
        <f>AE1766+AF1766</f>
        <v/>
      </c>
      <c r="AH1766" s="15">
        <f>IF(M1766&lt;&gt;1,"",IF(OR(R1766=-9,R1766=""),"",R1766))</f>
        <v/>
      </c>
      <c r="AI1766">
        <f>IF(M1766&lt;&gt;1,"",IF(OR(Q1766=999,Q1766=""),"",Q1766))</f>
        <v/>
      </c>
    </row>
    <row r="1767">
      <c r="A1767" t="inlineStr">
        <is>
          <t>TQRMNOP109408</t>
        </is>
      </c>
      <c r="B1767" t="n">
        <v>2025</v>
      </c>
      <c r="C1767" t="n">
        <v>1</v>
      </c>
      <c r="D1767" t="n">
        <v>44</v>
      </c>
      <c r="E1767" t="inlineStr">
        <is>
          <t>N</t>
        </is>
      </c>
      <c r="F1767" t="n">
        <v>4</v>
      </c>
      <c r="G1767" t="n">
        <v>835</v>
      </c>
      <c r="H1767" t="n">
        <v>1</v>
      </c>
      <c r="I1767" t="n">
        <v>2</v>
      </c>
      <c r="J1767" t="n">
        <v>26</v>
      </c>
      <c r="K1767" t="n">
        <v>1</v>
      </c>
      <c r="L1767" t="n">
        <v>2</v>
      </c>
      <c r="M1767" t="n">
        <v>3</v>
      </c>
      <c r="R1767" s="15" t="n">
        <v>0</v>
      </c>
      <c r="S1767" s="15" t="n">
        <v>0</v>
      </c>
      <c r="T1767" s="15" t="n">
        <v>0</v>
      </c>
      <c r="U1767" s="15" t="n">
        <v>125400</v>
      </c>
      <c r="V1767">
        <f>IFERROR(VLOOKUP(D1767,Tablas_Equivalencia!$A$3:$B$8,2,FALSE),"Sin dato")</f>
        <v/>
      </c>
      <c r="W1767">
        <f>IFERROR(VLOOKUP(L1767,Tablas_Equivalencia!$D$3:$E$9,2,FALSE),"Sin dato")</f>
        <v/>
      </c>
      <c r="X1767">
        <f>IF(I1767=1,"Varón","Mujer")</f>
        <v/>
      </c>
      <c r="Y1767">
        <f>IFERROR(VLOOKUP(M1767,Tablas_Equivalencia!$G$3:$H$6,2,FALSE),"Sin dato")</f>
        <v/>
      </c>
      <c r="Z1767">
        <f>IF(J1767&lt;=24,"18-24","25-29")</f>
        <v/>
      </c>
      <c r="AA1767">
        <f>IF(M1767&lt;&gt;1,"",IF(P1767=2,1,0))</f>
        <v/>
      </c>
      <c r="AB1767">
        <f>IF(M1767&lt;&gt;1,"",IF(O1767&gt;=2,1,0))</f>
        <v/>
      </c>
      <c r="AC1767">
        <f>IF(M1767&lt;&gt;1,"",IF(OR(Q1767=999,Q1767=""),"",IF(OR(Q1767&lt;35,Q1767&gt;48),1,0)))</f>
        <v/>
      </c>
      <c r="AD1767">
        <f>IF(COUNT(AA1767:AC1767)&lt;3,"",SUM(AA1767:AC1767))</f>
        <v/>
      </c>
      <c r="AE1767">
        <f>IF(L1767&gt;=4,2,IF(L1767&gt;=2,1,0))</f>
        <v/>
      </c>
      <c r="AF1767">
        <f>IF(L1767&gt;=5,1,0)</f>
        <v/>
      </c>
      <c r="AG1767">
        <f>AE1767+AF1767</f>
        <v/>
      </c>
      <c r="AH1767" s="15">
        <f>IF(M1767&lt;&gt;1,"",IF(OR(R1767=-9,R1767=""),"",R1767))</f>
        <v/>
      </c>
      <c r="AI1767">
        <f>IF(M1767&lt;&gt;1,"",IF(OR(Q1767=999,Q1767=""),"",Q1767))</f>
        <v/>
      </c>
    </row>
    <row r="1768">
      <c r="A1768" t="inlineStr">
        <is>
          <t>TQRMNOP109411</t>
        </is>
      </c>
      <c r="B1768" t="n">
        <v>2025</v>
      </c>
      <c r="C1768" t="n">
        <v>1</v>
      </c>
      <c r="D1768" t="n">
        <v>42</v>
      </c>
      <c r="E1768" t="inlineStr">
        <is>
          <t>S</t>
        </is>
      </c>
      <c r="F1768" t="n">
        <v>10</v>
      </c>
      <c r="G1768" t="n">
        <v>1580</v>
      </c>
      <c r="H1768" t="n">
        <v>3</v>
      </c>
      <c r="I1768" t="n">
        <v>2</v>
      </c>
      <c r="J1768" t="n">
        <v>26</v>
      </c>
      <c r="K1768" t="n">
        <v>2</v>
      </c>
      <c r="L1768" t="n">
        <v>3</v>
      </c>
      <c r="M1768" t="n">
        <v>3</v>
      </c>
      <c r="R1768" s="15" t="n">
        <v>0</v>
      </c>
      <c r="S1768" s="15" t="n">
        <v>142000</v>
      </c>
      <c r="T1768" s="15" t="n">
        <v>142000</v>
      </c>
      <c r="U1768" s="15" t="n">
        <v>157000</v>
      </c>
      <c r="V1768">
        <f>IFERROR(VLOOKUP(D1768,Tablas_Equivalencia!$A$3:$B$8,2,FALSE),"Sin dato")</f>
        <v/>
      </c>
      <c r="W1768">
        <f>IFERROR(VLOOKUP(L1768,Tablas_Equivalencia!$D$3:$E$9,2,FALSE),"Sin dato")</f>
        <v/>
      </c>
      <c r="X1768">
        <f>IF(I1768=1,"Varón","Mujer")</f>
        <v/>
      </c>
      <c r="Y1768">
        <f>IFERROR(VLOOKUP(M1768,Tablas_Equivalencia!$G$3:$H$6,2,FALSE),"Sin dato")</f>
        <v/>
      </c>
      <c r="Z1768">
        <f>IF(J1768&lt;=24,"18-24","25-29")</f>
        <v/>
      </c>
      <c r="AA1768">
        <f>IF(M1768&lt;&gt;1,"",IF(P1768=2,1,0))</f>
        <v/>
      </c>
      <c r="AB1768">
        <f>IF(M1768&lt;&gt;1,"",IF(O1768&gt;=2,1,0))</f>
        <v/>
      </c>
      <c r="AC1768">
        <f>IF(M1768&lt;&gt;1,"",IF(OR(Q1768=999,Q1768=""),"",IF(OR(Q1768&lt;35,Q1768&gt;48),1,0)))</f>
        <v/>
      </c>
      <c r="AD1768">
        <f>IF(COUNT(AA1768:AC1768)&lt;3,"",SUM(AA1768:AC1768))</f>
        <v/>
      </c>
      <c r="AE1768">
        <f>IF(L1768&gt;=4,2,IF(L1768&gt;=2,1,0))</f>
        <v/>
      </c>
      <c r="AF1768">
        <f>IF(L1768&gt;=5,1,0)</f>
        <v/>
      </c>
      <c r="AG1768">
        <f>AE1768+AF1768</f>
        <v/>
      </c>
      <c r="AH1768" s="15">
        <f>IF(M1768&lt;&gt;1,"",IF(OR(R1768=-9,R1768=""),"",R1768))</f>
        <v/>
      </c>
      <c r="AI1768">
        <f>IF(M1768&lt;&gt;1,"",IF(OR(Q1768=999,Q1768=""),"",Q1768))</f>
        <v/>
      </c>
    </row>
    <row r="1769">
      <c r="A1769" t="inlineStr">
        <is>
          <t>TQRMNOP109430</t>
        </is>
      </c>
      <c r="B1769" t="n">
        <v>2025</v>
      </c>
      <c r="C1769" t="n">
        <v>1</v>
      </c>
      <c r="D1769" t="n">
        <v>43</v>
      </c>
      <c r="E1769" t="inlineStr">
        <is>
          <t>S</t>
        </is>
      </c>
      <c r="F1769" t="n">
        <v>19</v>
      </c>
      <c r="G1769" t="n">
        <v>1695</v>
      </c>
      <c r="H1769" t="n">
        <v>3</v>
      </c>
      <c r="I1769" t="n">
        <v>2</v>
      </c>
      <c r="J1769" t="n">
        <v>27</v>
      </c>
      <c r="K1769" t="n">
        <v>2</v>
      </c>
      <c r="L1769" t="n">
        <v>4</v>
      </c>
      <c r="M1769" t="n">
        <v>3</v>
      </c>
      <c r="R1769" s="15" t="n">
        <v>0</v>
      </c>
      <c r="S1769" s="15" t="n">
        <v>0</v>
      </c>
      <c r="T1769" s="15" t="n">
        <v>0</v>
      </c>
      <c r="U1769" s="15" t="n">
        <v>115400</v>
      </c>
      <c r="V1769">
        <f>IFERROR(VLOOKUP(D1769,Tablas_Equivalencia!$A$3:$B$8,2,FALSE),"Sin dato")</f>
        <v/>
      </c>
      <c r="W1769">
        <f>IFERROR(VLOOKUP(L1769,Tablas_Equivalencia!$D$3:$E$9,2,FALSE),"Sin dato")</f>
        <v/>
      </c>
      <c r="X1769">
        <f>IF(I1769=1,"Varón","Mujer")</f>
        <v/>
      </c>
      <c r="Y1769">
        <f>IFERROR(VLOOKUP(M1769,Tablas_Equivalencia!$G$3:$H$6,2,FALSE),"Sin dato")</f>
        <v/>
      </c>
      <c r="Z1769">
        <f>IF(J1769&lt;=24,"18-24","25-29")</f>
        <v/>
      </c>
      <c r="AA1769">
        <f>IF(M1769&lt;&gt;1,"",IF(P1769=2,1,0))</f>
        <v/>
      </c>
      <c r="AB1769">
        <f>IF(M1769&lt;&gt;1,"",IF(O1769&gt;=2,1,0))</f>
        <v/>
      </c>
      <c r="AC1769">
        <f>IF(M1769&lt;&gt;1,"",IF(OR(Q1769=999,Q1769=""),"",IF(OR(Q1769&lt;35,Q1769&gt;48),1,0)))</f>
        <v/>
      </c>
      <c r="AD1769">
        <f>IF(COUNT(AA1769:AC1769)&lt;3,"",SUM(AA1769:AC1769))</f>
        <v/>
      </c>
      <c r="AE1769">
        <f>IF(L1769&gt;=4,2,IF(L1769&gt;=2,1,0))</f>
        <v/>
      </c>
      <c r="AF1769">
        <f>IF(L1769&gt;=5,1,0)</f>
        <v/>
      </c>
      <c r="AG1769">
        <f>AE1769+AF1769</f>
        <v/>
      </c>
      <c r="AH1769" s="15">
        <f>IF(M1769&lt;&gt;1,"",IF(OR(R1769=-9,R1769=""),"",R1769))</f>
        <v/>
      </c>
      <c r="AI1769">
        <f>IF(M1769&lt;&gt;1,"",IF(OR(Q1769=999,Q1769=""),"",Q1769))</f>
        <v/>
      </c>
    </row>
    <row r="1770">
      <c r="A1770" t="inlineStr">
        <is>
          <t>TQRMNOP109434</t>
        </is>
      </c>
      <c r="B1770" t="n">
        <v>2025</v>
      </c>
      <c r="C1770" t="n">
        <v>1</v>
      </c>
      <c r="D1770" t="n">
        <v>44</v>
      </c>
      <c r="E1770" t="inlineStr">
        <is>
          <t>N</t>
        </is>
      </c>
      <c r="F1770" t="n">
        <v>2</v>
      </c>
      <c r="G1770" t="n">
        <v>1596</v>
      </c>
      <c r="H1770" t="n">
        <v>1</v>
      </c>
      <c r="I1770" t="n">
        <v>2</v>
      </c>
      <c r="J1770" t="n">
        <v>23</v>
      </c>
      <c r="K1770" t="n">
        <v>2</v>
      </c>
      <c r="L1770" t="n">
        <v>5</v>
      </c>
      <c r="M1770" t="n">
        <v>1</v>
      </c>
      <c r="N1770" t="n">
        <v>3</v>
      </c>
      <c r="O1770" t="n">
        <v>1</v>
      </c>
      <c r="P1770" t="n">
        <v>1</v>
      </c>
      <c r="Q1770" t="n">
        <v>35</v>
      </c>
      <c r="R1770" s="15" t="n">
        <v>781000</v>
      </c>
      <c r="S1770" s="15" t="n">
        <v>0</v>
      </c>
      <c r="T1770" s="15" t="n">
        <v>781000</v>
      </c>
      <c r="U1770" s="15" t="n">
        <v>121400</v>
      </c>
      <c r="V1770">
        <f>IFERROR(VLOOKUP(D1770,Tablas_Equivalencia!$A$3:$B$8,2,FALSE),"Sin dato")</f>
        <v/>
      </c>
      <c r="W1770">
        <f>IFERROR(VLOOKUP(L1770,Tablas_Equivalencia!$D$3:$E$9,2,FALSE),"Sin dato")</f>
        <v/>
      </c>
      <c r="X1770">
        <f>IF(I1770=1,"Varón","Mujer")</f>
        <v/>
      </c>
      <c r="Y1770">
        <f>IFERROR(VLOOKUP(M1770,Tablas_Equivalencia!$G$3:$H$6,2,FALSE),"Sin dato")</f>
        <v/>
      </c>
      <c r="Z1770">
        <f>IF(J1770&lt;=24,"18-24","25-29")</f>
        <v/>
      </c>
      <c r="AA1770">
        <f>IF(M1770&lt;&gt;1,"",IF(P1770=2,1,0))</f>
        <v/>
      </c>
      <c r="AB1770">
        <f>IF(M1770&lt;&gt;1,"",IF(O1770&gt;=2,1,0))</f>
        <v/>
      </c>
      <c r="AC1770">
        <f>IF(M1770&lt;&gt;1,"",IF(OR(Q1770=999,Q1770=""),"",IF(OR(Q1770&lt;35,Q1770&gt;48),1,0)))</f>
        <v/>
      </c>
      <c r="AD1770">
        <f>IF(COUNT(AA1770:AC1770)&lt;3,"",SUM(AA1770:AC1770))</f>
        <v/>
      </c>
      <c r="AE1770">
        <f>IF(L1770&gt;=4,2,IF(L1770&gt;=2,1,0))</f>
        <v/>
      </c>
      <c r="AF1770">
        <f>IF(L1770&gt;=5,1,0)</f>
        <v/>
      </c>
      <c r="AG1770">
        <f>AE1770+AF1770</f>
        <v/>
      </c>
      <c r="AH1770" s="15">
        <f>IF(M1770&lt;&gt;1,"",IF(OR(R1770=-9,R1770=""),"",R1770))</f>
        <v/>
      </c>
      <c r="AI1770">
        <f>IF(M1770&lt;&gt;1,"",IF(OR(Q1770=999,Q1770=""),"",Q1770))</f>
        <v/>
      </c>
    </row>
    <row r="1771">
      <c r="A1771" t="inlineStr">
        <is>
          <t>TQRMNOP109435</t>
        </is>
      </c>
      <c r="B1771" t="n">
        <v>2025</v>
      </c>
      <c r="C1771" t="n">
        <v>1</v>
      </c>
      <c r="D1771" t="n">
        <v>42</v>
      </c>
      <c r="E1771" t="inlineStr">
        <is>
          <t>N</t>
        </is>
      </c>
      <c r="F1771" t="n">
        <v>27</v>
      </c>
      <c r="G1771" t="n">
        <v>1800</v>
      </c>
      <c r="H1771" t="n">
        <v>2</v>
      </c>
      <c r="I1771" t="n">
        <v>1</v>
      </c>
      <c r="J1771" t="n">
        <v>19</v>
      </c>
      <c r="K1771" t="n">
        <v>1</v>
      </c>
      <c r="L1771" t="n">
        <v>5</v>
      </c>
      <c r="M1771" t="n">
        <v>1</v>
      </c>
      <c r="N1771" t="n">
        <v>3</v>
      </c>
      <c r="O1771" t="n">
        <v>1</v>
      </c>
      <c r="P1771" t="n">
        <v>1</v>
      </c>
      <c r="Q1771" t="n">
        <v>27</v>
      </c>
      <c r="R1771" s="15" t="n">
        <v>1122000</v>
      </c>
      <c r="S1771" s="15" t="n">
        <v>0</v>
      </c>
      <c r="T1771" s="15" t="n">
        <v>1122000</v>
      </c>
      <c r="U1771" s="15" t="n">
        <v>100800</v>
      </c>
      <c r="V1771">
        <f>IFERROR(VLOOKUP(D1771,Tablas_Equivalencia!$A$3:$B$8,2,FALSE),"Sin dato")</f>
        <v/>
      </c>
      <c r="W1771">
        <f>IFERROR(VLOOKUP(L1771,Tablas_Equivalencia!$D$3:$E$9,2,FALSE),"Sin dato")</f>
        <v/>
      </c>
      <c r="X1771">
        <f>IF(I1771=1,"Varón","Mujer")</f>
        <v/>
      </c>
      <c r="Y1771">
        <f>IFERROR(VLOOKUP(M1771,Tablas_Equivalencia!$G$3:$H$6,2,FALSE),"Sin dato")</f>
        <v/>
      </c>
      <c r="Z1771">
        <f>IF(J1771&lt;=24,"18-24","25-29")</f>
        <v/>
      </c>
      <c r="AA1771">
        <f>IF(M1771&lt;&gt;1,"",IF(P1771=2,1,0))</f>
        <v/>
      </c>
      <c r="AB1771">
        <f>IF(M1771&lt;&gt;1,"",IF(O1771&gt;=2,1,0))</f>
        <v/>
      </c>
      <c r="AC1771">
        <f>IF(M1771&lt;&gt;1,"",IF(OR(Q1771=999,Q1771=""),"",IF(OR(Q1771&lt;35,Q1771&gt;48),1,0)))</f>
        <v/>
      </c>
      <c r="AD1771">
        <f>IF(COUNT(AA1771:AC1771)&lt;3,"",SUM(AA1771:AC1771))</f>
        <v/>
      </c>
      <c r="AE1771">
        <f>IF(L1771&gt;=4,2,IF(L1771&gt;=2,1,0))</f>
        <v/>
      </c>
      <c r="AF1771">
        <f>IF(L1771&gt;=5,1,0)</f>
        <v/>
      </c>
      <c r="AG1771">
        <f>AE1771+AF1771</f>
        <v/>
      </c>
      <c r="AH1771" s="15">
        <f>IF(M1771&lt;&gt;1,"",IF(OR(R1771=-9,R1771=""),"",R1771))</f>
        <v/>
      </c>
      <c r="AI1771">
        <f>IF(M1771&lt;&gt;1,"",IF(OR(Q1771=999,Q1771=""),"",Q1771))</f>
        <v/>
      </c>
    </row>
    <row r="1772">
      <c r="A1772" t="inlineStr">
        <is>
          <t>TQRMNOP109442</t>
        </is>
      </c>
      <c r="B1772" t="n">
        <v>2025</v>
      </c>
      <c r="C1772" t="n">
        <v>1</v>
      </c>
      <c r="D1772" t="n">
        <v>1</v>
      </c>
      <c r="E1772" t="inlineStr">
        <is>
          <t>S</t>
        </is>
      </c>
      <c r="F1772" t="n">
        <v>33</v>
      </c>
      <c r="G1772" t="n">
        <v>1163</v>
      </c>
      <c r="H1772" t="n">
        <v>3</v>
      </c>
      <c r="I1772" t="n">
        <v>1</v>
      </c>
      <c r="J1772" t="n">
        <v>25</v>
      </c>
      <c r="K1772" t="n">
        <v>2</v>
      </c>
      <c r="L1772" t="n">
        <v>4</v>
      </c>
      <c r="M1772" t="n">
        <v>1</v>
      </c>
      <c r="N1772" t="n">
        <v>2</v>
      </c>
      <c r="O1772" t="n">
        <v>3</v>
      </c>
      <c r="P1772" t="n">
        <v>2</v>
      </c>
      <c r="Q1772" t="n">
        <v>43</v>
      </c>
      <c r="R1772" s="15" t="n">
        <v>547000</v>
      </c>
      <c r="S1772" s="15" t="n">
        <v>0</v>
      </c>
      <c r="T1772" s="15" t="n">
        <v>547000</v>
      </c>
      <c r="U1772" s="15" t="n">
        <v>170000</v>
      </c>
      <c r="V1772">
        <f>IFERROR(VLOOKUP(D1772,Tablas_Equivalencia!$A$3:$B$8,2,FALSE),"Sin dato")</f>
        <v/>
      </c>
      <c r="W1772">
        <f>IFERROR(VLOOKUP(L1772,Tablas_Equivalencia!$D$3:$E$9,2,FALSE),"Sin dato")</f>
        <v/>
      </c>
      <c r="X1772">
        <f>IF(I1772=1,"Varón","Mujer")</f>
        <v/>
      </c>
      <c r="Y1772">
        <f>IFERROR(VLOOKUP(M1772,Tablas_Equivalencia!$G$3:$H$6,2,FALSE),"Sin dato")</f>
        <v/>
      </c>
      <c r="Z1772">
        <f>IF(J1772&lt;=24,"18-24","25-29")</f>
        <v/>
      </c>
      <c r="AA1772">
        <f>IF(M1772&lt;&gt;1,"",IF(P1772=2,1,0))</f>
        <v/>
      </c>
      <c r="AB1772">
        <f>IF(M1772&lt;&gt;1,"",IF(O1772&gt;=2,1,0))</f>
        <v/>
      </c>
      <c r="AC1772">
        <f>IF(M1772&lt;&gt;1,"",IF(OR(Q1772=999,Q1772=""),"",IF(OR(Q1772&lt;35,Q1772&gt;48),1,0)))</f>
        <v/>
      </c>
      <c r="AD1772">
        <f>IF(COUNT(AA1772:AC1772)&lt;3,"",SUM(AA1772:AC1772))</f>
        <v/>
      </c>
      <c r="AE1772">
        <f>IF(L1772&gt;=4,2,IF(L1772&gt;=2,1,0))</f>
        <v/>
      </c>
      <c r="AF1772">
        <f>IF(L1772&gt;=5,1,0)</f>
        <v/>
      </c>
      <c r="AG1772">
        <f>AE1772+AF1772</f>
        <v/>
      </c>
      <c r="AH1772" s="15">
        <f>IF(M1772&lt;&gt;1,"",IF(OR(R1772=-9,R1772=""),"",R1772))</f>
        <v/>
      </c>
      <c r="AI1772">
        <f>IF(M1772&lt;&gt;1,"",IF(OR(Q1772=999,Q1772=""),"",Q1772))</f>
        <v/>
      </c>
    </row>
    <row r="1773">
      <c r="A1773" t="inlineStr">
        <is>
          <t>TQRMNOP109446</t>
        </is>
      </c>
      <c r="B1773" t="n">
        <v>2025</v>
      </c>
      <c r="C1773" t="n">
        <v>1</v>
      </c>
      <c r="D1773" t="n">
        <v>44</v>
      </c>
      <c r="E1773" t="inlineStr">
        <is>
          <t>N</t>
        </is>
      </c>
      <c r="F1773" t="n">
        <v>4</v>
      </c>
      <c r="G1773" t="n">
        <v>1031</v>
      </c>
      <c r="H1773" t="n">
        <v>3</v>
      </c>
      <c r="I1773" t="n">
        <v>2</v>
      </c>
      <c r="J1773" t="n">
        <v>20</v>
      </c>
      <c r="K1773" t="n">
        <v>2</v>
      </c>
      <c r="L1773" t="n">
        <v>4</v>
      </c>
      <c r="M1773" t="n">
        <v>1</v>
      </c>
      <c r="N1773" t="n">
        <v>3</v>
      </c>
      <c r="O1773" t="n">
        <v>2</v>
      </c>
      <c r="P1773" t="n">
        <v>2</v>
      </c>
      <c r="Q1773" t="n">
        <v>54</v>
      </c>
      <c r="R1773" s="15" t="n">
        <v>445000</v>
      </c>
      <c r="S1773" s="15" t="n">
        <v>0</v>
      </c>
      <c r="T1773" s="15" t="n">
        <v>445000</v>
      </c>
      <c r="U1773" s="15" t="n">
        <v>84200</v>
      </c>
      <c r="V1773">
        <f>IFERROR(VLOOKUP(D1773,Tablas_Equivalencia!$A$3:$B$8,2,FALSE),"Sin dato")</f>
        <v/>
      </c>
      <c r="W1773">
        <f>IFERROR(VLOOKUP(L1773,Tablas_Equivalencia!$D$3:$E$9,2,FALSE),"Sin dato")</f>
        <v/>
      </c>
      <c r="X1773">
        <f>IF(I1773=1,"Varón","Mujer")</f>
        <v/>
      </c>
      <c r="Y1773">
        <f>IFERROR(VLOOKUP(M1773,Tablas_Equivalencia!$G$3:$H$6,2,FALSE),"Sin dato")</f>
        <v/>
      </c>
      <c r="Z1773">
        <f>IF(J1773&lt;=24,"18-24","25-29")</f>
        <v/>
      </c>
      <c r="AA1773">
        <f>IF(M1773&lt;&gt;1,"",IF(P1773=2,1,0))</f>
        <v/>
      </c>
      <c r="AB1773">
        <f>IF(M1773&lt;&gt;1,"",IF(O1773&gt;=2,1,0))</f>
        <v/>
      </c>
      <c r="AC1773">
        <f>IF(M1773&lt;&gt;1,"",IF(OR(Q1773=999,Q1773=""),"",IF(OR(Q1773&lt;35,Q1773&gt;48),1,0)))</f>
        <v/>
      </c>
      <c r="AD1773">
        <f>IF(COUNT(AA1773:AC1773)&lt;3,"",SUM(AA1773:AC1773))</f>
        <v/>
      </c>
      <c r="AE1773">
        <f>IF(L1773&gt;=4,2,IF(L1773&gt;=2,1,0))</f>
        <v/>
      </c>
      <c r="AF1773">
        <f>IF(L1773&gt;=5,1,0)</f>
        <v/>
      </c>
      <c r="AG1773">
        <f>AE1773+AF1773</f>
        <v/>
      </c>
      <c r="AH1773" s="15">
        <f>IF(M1773&lt;&gt;1,"",IF(OR(R1773=-9,R1773=""),"",R1773))</f>
        <v/>
      </c>
      <c r="AI1773">
        <f>IF(M1773&lt;&gt;1,"",IF(OR(Q1773=999,Q1773=""),"",Q1773))</f>
        <v/>
      </c>
    </row>
    <row r="1774">
      <c r="A1774" t="inlineStr">
        <is>
          <t>TQRMNOP109452</t>
        </is>
      </c>
      <c r="B1774" t="n">
        <v>2025</v>
      </c>
      <c r="C1774" t="n">
        <v>1</v>
      </c>
      <c r="D1774" t="n">
        <v>40</v>
      </c>
      <c r="E1774" t="inlineStr">
        <is>
          <t>N</t>
        </is>
      </c>
      <c r="F1774" t="n">
        <v>23</v>
      </c>
      <c r="G1774" t="n">
        <v>1176</v>
      </c>
      <c r="H1774" t="n">
        <v>3</v>
      </c>
      <c r="I1774" t="n">
        <v>1</v>
      </c>
      <c r="J1774" t="n">
        <v>20</v>
      </c>
      <c r="K1774" t="n">
        <v>2</v>
      </c>
      <c r="L1774" t="n">
        <v>4</v>
      </c>
      <c r="M1774" t="n">
        <v>1</v>
      </c>
      <c r="N1774" t="n">
        <v>3</v>
      </c>
      <c r="O1774" t="n">
        <v>2</v>
      </c>
      <c r="P1774" t="n">
        <v>2</v>
      </c>
      <c r="Q1774" t="n">
        <v>37</v>
      </c>
      <c r="R1774" s="15" t="n">
        <v>-9</v>
      </c>
      <c r="S1774" s="15" t="n">
        <v>0</v>
      </c>
      <c r="T1774" s="15" t="n">
        <v>0</v>
      </c>
      <c r="U1774" s="15" t="n">
        <v>222800</v>
      </c>
      <c r="V1774">
        <f>IFERROR(VLOOKUP(D1774,Tablas_Equivalencia!$A$3:$B$8,2,FALSE),"Sin dato")</f>
        <v/>
      </c>
      <c r="W1774">
        <f>IFERROR(VLOOKUP(L1774,Tablas_Equivalencia!$D$3:$E$9,2,FALSE),"Sin dato")</f>
        <v/>
      </c>
      <c r="X1774">
        <f>IF(I1774=1,"Varón","Mujer")</f>
        <v/>
      </c>
      <c r="Y1774">
        <f>IFERROR(VLOOKUP(M1774,Tablas_Equivalencia!$G$3:$H$6,2,FALSE),"Sin dato")</f>
        <v/>
      </c>
      <c r="Z1774">
        <f>IF(J1774&lt;=24,"18-24","25-29")</f>
        <v/>
      </c>
      <c r="AA1774">
        <f>IF(M1774&lt;&gt;1,"",IF(P1774=2,1,0))</f>
        <v/>
      </c>
      <c r="AB1774">
        <f>IF(M1774&lt;&gt;1,"",IF(O1774&gt;=2,1,0))</f>
        <v/>
      </c>
      <c r="AC1774">
        <f>IF(M1774&lt;&gt;1,"",IF(OR(Q1774=999,Q1774=""),"",IF(OR(Q1774&lt;35,Q1774&gt;48),1,0)))</f>
        <v/>
      </c>
      <c r="AD1774">
        <f>IF(COUNT(AA1774:AC1774)&lt;3,"",SUM(AA1774:AC1774))</f>
        <v/>
      </c>
      <c r="AE1774">
        <f>IF(L1774&gt;=4,2,IF(L1774&gt;=2,1,0))</f>
        <v/>
      </c>
      <c r="AF1774">
        <f>IF(L1774&gt;=5,1,0)</f>
        <v/>
      </c>
      <c r="AG1774">
        <f>AE1774+AF1774</f>
        <v/>
      </c>
      <c r="AH1774" s="15">
        <f>IF(M1774&lt;&gt;1,"",IF(OR(R1774=-9,R1774=""),"",R1774))</f>
        <v/>
      </c>
      <c r="AI1774">
        <f>IF(M1774&lt;&gt;1,"",IF(OR(Q1774=999,Q1774=""),"",Q1774))</f>
        <v/>
      </c>
    </row>
    <row r="1775">
      <c r="A1775" t="inlineStr">
        <is>
          <t>TQRMNOP109459</t>
        </is>
      </c>
      <c r="B1775" t="n">
        <v>2025</v>
      </c>
      <c r="C1775" t="n">
        <v>1</v>
      </c>
      <c r="D1775" t="n">
        <v>1</v>
      </c>
      <c r="E1775" t="inlineStr">
        <is>
          <t>S</t>
        </is>
      </c>
      <c r="F1775" t="n">
        <v>33</v>
      </c>
      <c r="G1775" t="n">
        <v>776</v>
      </c>
      <c r="H1775" t="n">
        <v>1</v>
      </c>
      <c r="I1775" t="n">
        <v>1</v>
      </c>
      <c r="J1775" t="n">
        <v>25</v>
      </c>
      <c r="K1775" t="n">
        <v>1</v>
      </c>
      <c r="L1775" t="n">
        <v>5</v>
      </c>
      <c r="M1775" t="n">
        <v>1</v>
      </c>
      <c r="N1775" t="n">
        <v>3</v>
      </c>
      <c r="O1775" t="n">
        <v>1</v>
      </c>
      <c r="P1775" t="n">
        <v>2</v>
      </c>
      <c r="Q1775" t="n">
        <v>32</v>
      </c>
      <c r="R1775" s="15" t="n">
        <v>791000</v>
      </c>
      <c r="S1775" s="15" t="n">
        <v>0</v>
      </c>
      <c r="T1775" s="15" t="n">
        <v>791000</v>
      </c>
      <c r="U1775" s="15" t="n">
        <v>267200</v>
      </c>
      <c r="V1775">
        <f>IFERROR(VLOOKUP(D1775,Tablas_Equivalencia!$A$3:$B$8,2,FALSE),"Sin dato")</f>
        <v/>
      </c>
      <c r="W1775">
        <f>IFERROR(VLOOKUP(L1775,Tablas_Equivalencia!$D$3:$E$9,2,FALSE),"Sin dato")</f>
        <v/>
      </c>
      <c r="X1775">
        <f>IF(I1775=1,"Varón","Mujer")</f>
        <v/>
      </c>
      <c r="Y1775">
        <f>IFERROR(VLOOKUP(M1775,Tablas_Equivalencia!$G$3:$H$6,2,FALSE),"Sin dato")</f>
        <v/>
      </c>
      <c r="Z1775">
        <f>IF(J1775&lt;=24,"18-24","25-29")</f>
        <v/>
      </c>
      <c r="AA1775">
        <f>IF(M1775&lt;&gt;1,"",IF(P1775=2,1,0))</f>
        <v/>
      </c>
      <c r="AB1775">
        <f>IF(M1775&lt;&gt;1,"",IF(O1775&gt;=2,1,0))</f>
        <v/>
      </c>
      <c r="AC1775">
        <f>IF(M1775&lt;&gt;1,"",IF(OR(Q1775=999,Q1775=""),"",IF(OR(Q1775&lt;35,Q1775&gt;48),1,0)))</f>
        <v/>
      </c>
      <c r="AD1775">
        <f>IF(COUNT(AA1775:AC1775)&lt;3,"",SUM(AA1775:AC1775))</f>
        <v/>
      </c>
      <c r="AE1775">
        <f>IF(L1775&gt;=4,2,IF(L1775&gt;=2,1,0))</f>
        <v/>
      </c>
      <c r="AF1775">
        <f>IF(L1775&gt;=5,1,0)</f>
        <v/>
      </c>
      <c r="AG1775">
        <f>AE1775+AF1775</f>
        <v/>
      </c>
      <c r="AH1775" s="15">
        <f>IF(M1775&lt;&gt;1,"",IF(OR(R1775=-9,R1775=""),"",R1775))</f>
        <v/>
      </c>
      <c r="AI1775">
        <f>IF(M1775&lt;&gt;1,"",IF(OR(Q1775=999,Q1775=""),"",Q1775))</f>
        <v/>
      </c>
    </row>
    <row r="1776">
      <c r="A1776" t="inlineStr">
        <is>
          <t>TQRMNOP109460</t>
        </is>
      </c>
      <c r="B1776" t="n">
        <v>2025</v>
      </c>
      <c r="C1776" t="n">
        <v>1</v>
      </c>
      <c r="D1776" t="n">
        <v>43</v>
      </c>
      <c r="E1776" t="inlineStr">
        <is>
          <t>N</t>
        </is>
      </c>
      <c r="F1776" t="n">
        <v>38</v>
      </c>
      <c r="G1776" t="n">
        <v>1000</v>
      </c>
      <c r="H1776" t="n">
        <v>1</v>
      </c>
      <c r="I1776" t="n">
        <v>1</v>
      </c>
      <c r="J1776" t="n">
        <v>21</v>
      </c>
      <c r="K1776" t="n">
        <v>2</v>
      </c>
      <c r="L1776" t="n">
        <v>3</v>
      </c>
      <c r="M1776" t="n">
        <v>3</v>
      </c>
      <c r="R1776" s="15" t="n">
        <v>0</v>
      </c>
      <c r="S1776" s="15" t="n">
        <v>0</v>
      </c>
      <c r="T1776" s="15" t="n">
        <v>0</v>
      </c>
      <c r="U1776" s="15" t="n">
        <v>65600</v>
      </c>
      <c r="V1776">
        <f>IFERROR(VLOOKUP(D1776,Tablas_Equivalencia!$A$3:$B$8,2,FALSE),"Sin dato")</f>
        <v/>
      </c>
      <c r="W1776">
        <f>IFERROR(VLOOKUP(L1776,Tablas_Equivalencia!$D$3:$E$9,2,FALSE),"Sin dato")</f>
        <v/>
      </c>
      <c r="X1776">
        <f>IF(I1776=1,"Varón","Mujer")</f>
        <v/>
      </c>
      <c r="Y1776">
        <f>IFERROR(VLOOKUP(M1776,Tablas_Equivalencia!$G$3:$H$6,2,FALSE),"Sin dato")</f>
        <v/>
      </c>
      <c r="Z1776">
        <f>IF(J1776&lt;=24,"18-24","25-29")</f>
        <v/>
      </c>
      <c r="AA1776">
        <f>IF(M1776&lt;&gt;1,"",IF(P1776=2,1,0))</f>
        <v/>
      </c>
      <c r="AB1776">
        <f>IF(M1776&lt;&gt;1,"",IF(O1776&gt;=2,1,0))</f>
        <v/>
      </c>
      <c r="AC1776">
        <f>IF(M1776&lt;&gt;1,"",IF(OR(Q1776=999,Q1776=""),"",IF(OR(Q1776&lt;35,Q1776&gt;48),1,0)))</f>
        <v/>
      </c>
      <c r="AD1776">
        <f>IF(COUNT(AA1776:AC1776)&lt;3,"",SUM(AA1776:AC1776))</f>
        <v/>
      </c>
      <c r="AE1776">
        <f>IF(L1776&gt;=4,2,IF(L1776&gt;=2,1,0))</f>
        <v/>
      </c>
      <c r="AF1776">
        <f>IF(L1776&gt;=5,1,0)</f>
        <v/>
      </c>
      <c r="AG1776">
        <f>AE1776+AF1776</f>
        <v/>
      </c>
      <c r="AH1776" s="15">
        <f>IF(M1776&lt;&gt;1,"",IF(OR(R1776=-9,R1776=""),"",R1776))</f>
        <v/>
      </c>
      <c r="AI1776">
        <f>IF(M1776&lt;&gt;1,"",IF(OR(Q1776=999,Q1776=""),"",Q1776))</f>
        <v/>
      </c>
    </row>
    <row r="1777">
      <c r="A1777" t="inlineStr">
        <is>
          <t>TQRMNOP109473</t>
        </is>
      </c>
      <c r="B1777" t="n">
        <v>2025</v>
      </c>
      <c r="C1777" t="n">
        <v>1</v>
      </c>
      <c r="D1777" t="n">
        <v>43</v>
      </c>
      <c r="E1777" t="inlineStr">
        <is>
          <t>N</t>
        </is>
      </c>
      <c r="F1777" t="n">
        <v>34</v>
      </c>
      <c r="G1777" t="n">
        <v>2392</v>
      </c>
      <c r="H1777" t="n">
        <v>3</v>
      </c>
      <c r="I1777" t="n">
        <v>1</v>
      </c>
      <c r="J1777" t="n">
        <v>18</v>
      </c>
      <c r="K1777" t="n">
        <v>2</v>
      </c>
      <c r="L1777" t="n">
        <v>3</v>
      </c>
      <c r="M1777" t="n">
        <v>3</v>
      </c>
      <c r="R1777" s="15" t="n">
        <v>0</v>
      </c>
      <c r="S1777" s="15" t="n">
        <v>0</v>
      </c>
      <c r="T1777" s="15" t="n">
        <v>0</v>
      </c>
      <c r="U1777" s="15" t="n">
        <v>154500</v>
      </c>
      <c r="V1777">
        <f>IFERROR(VLOOKUP(D1777,Tablas_Equivalencia!$A$3:$B$8,2,FALSE),"Sin dato")</f>
        <v/>
      </c>
      <c r="W1777">
        <f>IFERROR(VLOOKUP(L1777,Tablas_Equivalencia!$D$3:$E$9,2,FALSE),"Sin dato")</f>
        <v/>
      </c>
      <c r="X1777">
        <f>IF(I1777=1,"Varón","Mujer")</f>
        <v/>
      </c>
      <c r="Y1777">
        <f>IFERROR(VLOOKUP(M1777,Tablas_Equivalencia!$G$3:$H$6,2,FALSE),"Sin dato")</f>
        <v/>
      </c>
      <c r="Z1777">
        <f>IF(J1777&lt;=24,"18-24","25-29")</f>
        <v/>
      </c>
      <c r="AA1777">
        <f>IF(M1777&lt;&gt;1,"",IF(P1777=2,1,0))</f>
        <v/>
      </c>
      <c r="AB1777">
        <f>IF(M1777&lt;&gt;1,"",IF(O1777&gt;=2,1,0))</f>
        <v/>
      </c>
      <c r="AC1777">
        <f>IF(M1777&lt;&gt;1,"",IF(OR(Q1777=999,Q1777=""),"",IF(OR(Q1777&lt;35,Q1777&gt;48),1,0)))</f>
        <v/>
      </c>
      <c r="AD1777">
        <f>IF(COUNT(AA1777:AC1777)&lt;3,"",SUM(AA1777:AC1777))</f>
        <v/>
      </c>
      <c r="AE1777">
        <f>IF(L1777&gt;=4,2,IF(L1777&gt;=2,1,0))</f>
        <v/>
      </c>
      <c r="AF1777">
        <f>IF(L1777&gt;=5,1,0)</f>
        <v/>
      </c>
      <c r="AG1777">
        <f>AE1777+AF1777</f>
        <v/>
      </c>
      <c r="AH1777" s="15">
        <f>IF(M1777&lt;&gt;1,"",IF(OR(R1777=-9,R1777=""),"",R1777))</f>
        <v/>
      </c>
      <c r="AI1777">
        <f>IF(M1777&lt;&gt;1,"",IF(OR(Q1777=999,Q1777=""),"",Q1777))</f>
        <v/>
      </c>
    </row>
    <row r="1778">
      <c r="A1778" t="inlineStr">
        <is>
          <t>TQRMNOP109476</t>
        </is>
      </c>
      <c r="B1778" t="n">
        <v>2025</v>
      </c>
      <c r="C1778" t="n">
        <v>1</v>
      </c>
      <c r="D1778" t="n">
        <v>1</v>
      </c>
      <c r="E1778" t="inlineStr">
        <is>
          <t>S</t>
        </is>
      </c>
      <c r="F1778" t="n">
        <v>32</v>
      </c>
      <c r="G1778" t="n">
        <v>1395</v>
      </c>
      <c r="H1778" t="n">
        <v>2</v>
      </c>
      <c r="I1778" t="n">
        <v>1</v>
      </c>
      <c r="J1778" t="n">
        <v>24</v>
      </c>
      <c r="K1778" t="n">
        <v>1</v>
      </c>
      <c r="L1778" t="n">
        <v>4</v>
      </c>
      <c r="M1778" t="n">
        <v>3</v>
      </c>
      <c r="R1778" s="15" t="n">
        <v>0</v>
      </c>
      <c r="S1778" s="15" t="n">
        <v>0</v>
      </c>
      <c r="T1778" s="15" t="n">
        <v>0</v>
      </c>
      <c r="U1778" s="15" t="n">
        <v>221300</v>
      </c>
      <c r="V1778">
        <f>IFERROR(VLOOKUP(D1778,Tablas_Equivalencia!$A$3:$B$8,2,FALSE),"Sin dato")</f>
        <v/>
      </c>
      <c r="W1778">
        <f>IFERROR(VLOOKUP(L1778,Tablas_Equivalencia!$D$3:$E$9,2,FALSE),"Sin dato")</f>
        <v/>
      </c>
      <c r="X1778">
        <f>IF(I1778=1,"Varón","Mujer")</f>
        <v/>
      </c>
      <c r="Y1778">
        <f>IFERROR(VLOOKUP(M1778,Tablas_Equivalencia!$G$3:$H$6,2,FALSE),"Sin dato")</f>
        <v/>
      </c>
      <c r="Z1778">
        <f>IF(J1778&lt;=24,"18-24","25-29")</f>
        <v/>
      </c>
      <c r="AA1778">
        <f>IF(M1778&lt;&gt;1,"",IF(P1778=2,1,0))</f>
        <v/>
      </c>
      <c r="AB1778">
        <f>IF(M1778&lt;&gt;1,"",IF(O1778&gt;=2,1,0))</f>
        <v/>
      </c>
      <c r="AC1778">
        <f>IF(M1778&lt;&gt;1,"",IF(OR(Q1778=999,Q1778=""),"",IF(OR(Q1778&lt;35,Q1778&gt;48),1,0)))</f>
        <v/>
      </c>
      <c r="AD1778">
        <f>IF(COUNT(AA1778:AC1778)&lt;3,"",SUM(AA1778:AC1778))</f>
        <v/>
      </c>
      <c r="AE1778">
        <f>IF(L1778&gt;=4,2,IF(L1778&gt;=2,1,0))</f>
        <v/>
      </c>
      <c r="AF1778">
        <f>IF(L1778&gt;=5,1,0)</f>
        <v/>
      </c>
      <c r="AG1778">
        <f>AE1778+AF1778</f>
        <v/>
      </c>
      <c r="AH1778" s="15">
        <f>IF(M1778&lt;&gt;1,"",IF(OR(R1778=-9,R1778=""),"",R1778))</f>
        <v/>
      </c>
      <c r="AI1778">
        <f>IF(M1778&lt;&gt;1,"",IF(OR(Q1778=999,Q1778=""),"",Q1778))</f>
        <v/>
      </c>
    </row>
    <row r="1779">
      <c r="A1779" t="inlineStr">
        <is>
          <t>TQRMNOP109477</t>
        </is>
      </c>
      <c r="B1779" t="n">
        <v>2025</v>
      </c>
      <c r="C1779" t="n">
        <v>1</v>
      </c>
      <c r="D1779" t="n">
        <v>43</v>
      </c>
      <c r="E1779" t="inlineStr">
        <is>
          <t>N</t>
        </is>
      </c>
      <c r="F1779" t="n">
        <v>26</v>
      </c>
      <c r="G1779" t="n">
        <v>1659</v>
      </c>
      <c r="H1779" t="n">
        <v>1</v>
      </c>
      <c r="I1779" t="n">
        <v>1</v>
      </c>
      <c r="J1779" t="n">
        <v>24</v>
      </c>
      <c r="K1779" t="n">
        <v>2</v>
      </c>
      <c r="L1779" t="n">
        <v>4</v>
      </c>
      <c r="M1779" t="n">
        <v>1</v>
      </c>
      <c r="N1779" t="n">
        <v>3</v>
      </c>
      <c r="O1779" t="n">
        <v>1</v>
      </c>
      <c r="P1779" t="n">
        <v>1</v>
      </c>
      <c r="Q1779" t="n">
        <v>19</v>
      </c>
      <c r="R1779" s="15" t="n">
        <v>1095000</v>
      </c>
      <c r="S1779" s="15" t="n">
        <v>0</v>
      </c>
      <c r="T1779" s="15" t="n">
        <v>1095000</v>
      </c>
      <c r="U1779" s="15" t="n">
        <v>172800</v>
      </c>
      <c r="V1779">
        <f>IFERROR(VLOOKUP(D1779,Tablas_Equivalencia!$A$3:$B$8,2,FALSE),"Sin dato")</f>
        <v/>
      </c>
      <c r="W1779">
        <f>IFERROR(VLOOKUP(L1779,Tablas_Equivalencia!$D$3:$E$9,2,FALSE),"Sin dato")</f>
        <v/>
      </c>
      <c r="X1779">
        <f>IF(I1779=1,"Varón","Mujer")</f>
        <v/>
      </c>
      <c r="Y1779">
        <f>IFERROR(VLOOKUP(M1779,Tablas_Equivalencia!$G$3:$H$6,2,FALSE),"Sin dato")</f>
        <v/>
      </c>
      <c r="Z1779">
        <f>IF(J1779&lt;=24,"18-24","25-29")</f>
        <v/>
      </c>
      <c r="AA1779">
        <f>IF(M1779&lt;&gt;1,"",IF(P1779=2,1,0))</f>
        <v/>
      </c>
      <c r="AB1779">
        <f>IF(M1779&lt;&gt;1,"",IF(O1779&gt;=2,1,0))</f>
        <v/>
      </c>
      <c r="AC1779">
        <f>IF(M1779&lt;&gt;1,"",IF(OR(Q1779=999,Q1779=""),"",IF(OR(Q1779&lt;35,Q1779&gt;48),1,0)))</f>
        <v/>
      </c>
      <c r="AD1779">
        <f>IF(COUNT(AA1779:AC1779)&lt;3,"",SUM(AA1779:AC1779))</f>
        <v/>
      </c>
      <c r="AE1779">
        <f>IF(L1779&gt;=4,2,IF(L1779&gt;=2,1,0))</f>
        <v/>
      </c>
      <c r="AF1779">
        <f>IF(L1779&gt;=5,1,0)</f>
        <v/>
      </c>
      <c r="AG1779">
        <f>AE1779+AF1779</f>
        <v/>
      </c>
      <c r="AH1779" s="15">
        <f>IF(M1779&lt;&gt;1,"",IF(OR(R1779=-9,R1779=""),"",R1779))</f>
        <v/>
      </c>
      <c r="AI1779">
        <f>IF(M1779&lt;&gt;1,"",IF(OR(Q1779=999,Q1779=""),"",Q1779))</f>
        <v/>
      </c>
    </row>
    <row r="1780">
      <c r="A1780" t="inlineStr">
        <is>
          <t>TQRMNOP109478</t>
        </is>
      </c>
      <c r="B1780" t="n">
        <v>2025</v>
      </c>
      <c r="C1780" t="n">
        <v>1</v>
      </c>
      <c r="D1780" t="n">
        <v>40</v>
      </c>
      <c r="E1780" t="inlineStr">
        <is>
          <t>N</t>
        </is>
      </c>
      <c r="F1780" t="n">
        <v>22</v>
      </c>
      <c r="G1780" t="n">
        <v>629</v>
      </c>
      <c r="H1780" t="n">
        <v>2</v>
      </c>
      <c r="I1780" t="n">
        <v>2</v>
      </c>
      <c r="J1780" t="n">
        <v>18</v>
      </c>
      <c r="K1780" t="n">
        <v>1</v>
      </c>
      <c r="L1780" t="n">
        <v>1</v>
      </c>
      <c r="M1780" t="n">
        <v>2</v>
      </c>
      <c r="R1780" s="15" t="n">
        <v>0</v>
      </c>
      <c r="S1780" s="15" t="n">
        <v>0</v>
      </c>
      <c r="T1780" s="15" t="n">
        <v>0</v>
      </c>
      <c r="U1780" s="15" t="n">
        <v>190100</v>
      </c>
      <c r="V1780">
        <f>IFERROR(VLOOKUP(D1780,Tablas_Equivalencia!$A$3:$B$8,2,FALSE),"Sin dato")</f>
        <v/>
      </c>
      <c r="W1780">
        <f>IFERROR(VLOOKUP(L1780,Tablas_Equivalencia!$D$3:$E$9,2,FALSE),"Sin dato")</f>
        <v/>
      </c>
      <c r="X1780">
        <f>IF(I1780=1,"Varón","Mujer")</f>
        <v/>
      </c>
      <c r="Y1780">
        <f>IFERROR(VLOOKUP(M1780,Tablas_Equivalencia!$G$3:$H$6,2,FALSE),"Sin dato")</f>
        <v/>
      </c>
      <c r="Z1780">
        <f>IF(J1780&lt;=24,"18-24","25-29")</f>
        <v/>
      </c>
      <c r="AA1780">
        <f>IF(M1780&lt;&gt;1,"",IF(P1780=2,1,0))</f>
        <v/>
      </c>
      <c r="AB1780">
        <f>IF(M1780&lt;&gt;1,"",IF(O1780&gt;=2,1,0))</f>
        <v/>
      </c>
      <c r="AC1780">
        <f>IF(M1780&lt;&gt;1,"",IF(OR(Q1780=999,Q1780=""),"",IF(OR(Q1780&lt;35,Q1780&gt;48),1,0)))</f>
        <v/>
      </c>
      <c r="AD1780">
        <f>IF(COUNT(AA1780:AC1780)&lt;3,"",SUM(AA1780:AC1780))</f>
        <v/>
      </c>
      <c r="AE1780">
        <f>IF(L1780&gt;=4,2,IF(L1780&gt;=2,1,0))</f>
        <v/>
      </c>
      <c r="AF1780">
        <f>IF(L1780&gt;=5,1,0)</f>
        <v/>
      </c>
      <c r="AG1780">
        <f>AE1780+AF1780</f>
        <v/>
      </c>
      <c r="AH1780" s="15">
        <f>IF(M1780&lt;&gt;1,"",IF(OR(R1780=-9,R1780=""),"",R1780))</f>
        <v/>
      </c>
      <c r="AI1780">
        <f>IF(M1780&lt;&gt;1,"",IF(OR(Q1780=999,Q1780=""),"",Q1780))</f>
        <v/>
      </c>
    </row>
    <row r="1781">
      <c r="A1781" t="inlineStr">
        <is>
          <t>TQRMNOP109481</t>
        </is>
      </c>
      <c r="B1781" t="n">
        <v>2025</v>
      </c>
      <c r="C1781" t="n">
        <v>1</v>
      </c>
      <c r="D1781" t="n">
        <v>40</v>
      </c>
      <c r="E1781" t="inlineStr">
        <is>
          <t>N</t>
        </is>
      </c>
      <c r="F1781" t="n">
        <v>23</v>
      </c>
      <c r="G1781" t="n">
        <v>1822</v>
      </c>
      <c r="H1781" t="n">
        <v>1</v>
      </c>
      <c r="I1781" t="n">
        <v>1</v>
      </c>
      <c r="J1781" t="n">
        <v>20</v>
      </c>
      <c r="K1781" t="n">
        <v>2</v>
      </c>
      <c r="L1781" t="n">
        <v>3</v>
      </c>
      <c r="M1781" t="n">
        <v>1</v>
      </c>
      <c r="N1781" t="n">
        <v>2</v>
      </c>
      <c r="O1781" t="n">
        <v>2</v>
      </c>
      <c r="P1781" t="n">
        <v>2</v>
      </c>
      <c r="Q1781" t="n">
        <v>19</v>
      </c>
      <c r="R1781" s="15" t="n">
        <v>268000</v>
      </c>
      <c r="S1781" s="15" t="n">
        <v>0</v>
      </c>
      <c r="T1781" s="15" t="n">
        <v>268000</v>
      </c>
      <c r="U1781" s="15" t="n">
        <v>95700</v>
      </c>
      <c r="V1781">
        <f>IFERROR(VLOOKUP(D1781,Tablas_Equivalencia!$A$3:$B$8,2,FALSE),"Sin dato")</f>
        <v/>
      </c>
      <c r="W1781">
        <f>IFERROR(VLOOKUP(L1781,Tablas_Equivalencia!$D$3:$E$9,2,FALSE),"Sin dato")</f>
        <v/>
      </c>
      <c r="X1781">
        <f>IF(I1781=1,"Varón","Mujer")</f>
        <v/>
      </c>
      <c r="Y1781">
        <f>IFERROR(VLOOKUP(M1781,Tablas_Equivalencia!$G$3:$H$6,2,FALSE),"Sin dato")</f>
        <v/>
      </c>
      <c r="Z1781">
        <f>IF(J1781&lt;=24,"18-24","25-29")</f>
        <v/>
      </c>
      <c r="AA1781">
        <f>IF(M1781&lt;&gt;1,"",IF(P1781=2,1,0))</f>
        <v/>
      </c>
      <c r="AB1781">
        <f>IF(M1781&lt;&gt;1,"",IF(O1781&gt;=2,1,0))</f>
        <v/>
      </c>
      <c r="AC1781">
        <f>IF(M1781&lt;&gt;1,"",IF(OR(Q1781=999,Q1781=""),"",IF(OR(Q1781&lt;35,Q1781&gt;48),1,0)))</f>
        <v/>
      </c>
      <c r="AD1781">
        <f>IF(COUNT(AA1781:AC1781)&lt;3,"",SUM(AA1781:AC1781))</f>
        <v/>
      </c>
      <c r="AE1781">
        <f>IF(L1781&gt;=4,2,IF(L1781&gt;=2,1,0))</f>
        <v/>
      </c>
      <c r="AF1781">
        <f>IF(L1781&gt;=5,1,0)</f>
        <v/>
      </c>
      <c r="AG1781">
        <f>AE1781+AF1781</f>
        <v/>
      </c>
      <c r="AH1781" s="15">
        <f>IF(M1781&lt;&gt;1,"",IF(OR(R1781=-9,R1781=""),"",R1781))</f>
        <v/>
      </c>
      <c r="AI1781">
        <f>IF(M1781&lt;&gt;1,"",IF(OR(Q1781=999,Q1781=""),"",Q1781))</f>
        <v/>
      </c>
    </row>
    <row r="1782">
      <c r="A1782" t="inlineStr">
        <is>
          <t>TQRMNOP109482</t>
        </is>
      </c>
      <c r="B1782" t="n">
        <v>2025</v>
      </c>
      <c r="C1782" t="n">
        <v>1</v>
      </c>
      <c r="D1782" t="n">
        <v>42</v>
      </c>
      <c r="E1782" t="inlineStr">
        <is>
          <t>N</t>
        </is>
      </c>
      <c r="F1782" t="n">
        <v>27</v>
      </c>
      <c r="G1782" t="n">
        <v>886</v>
      </c>
      <c r="H1782" t="n">
        <v>2</v>
      </c>
      <c r="I1782" t="n">
        <v>2</v>
      </c>
      <c r="J1782" t="n">
        <v>18</v>
      </c>
      <c r="K1782" t="n">
        <v>2</v>
      </c>
      <c r="L1782" t="n">
        <v>4</v>
      </c>
      <c r="M1782" t="n">
        <v>1</v>
      </c>
      <c r="N1782" t="n">
        <v>3</v>
      </c>
      <c r="O1782" t="n">
        <v>1</v>
      </c>
      <c r="P1782" t="n">
        <v>1</v>
      </c>
      <c r="Q1782" t="n">
        <v>57</v>
      </c>
      <c r="R1782" s="15" t="n">
        <v>473000</v>
      </c>
      <c r="S1782" s="15" t="n">
        <v>0</v>
      </c>
      <c r="T1782" s="15" t="n">
        <v>473000</v>
      </c>
      <c r="U1782" s="15" t="n">
        <v>641200</v>
      </c>
      <c r="V1782">
        <f>IFERROR(VLOOKUP(D1782,Tablas_Equivalencia!$A$3:$B$8,2,FALSE),"Sin dato")</f>
        <v/>
      </c>
      <c r="W1782">
        <f>IFERROR(VLOOKUP(L1782,Tablas_Equivalencia!$D$3:$E$9,2,FALSE),"Sin dato")</f>
        <v/>
      </c>
      <c r="X1782">
        <f>IF(I1782=1,"Varón","Mujer")</f>
        <v/>
      </c>
      <c r="Y1782">
        <f>IFERROR(VLOOKUP(M1782,Tablas_Equivalencia!$G$3:$H$6,2,FALSE),"Sin dato")</f>
        <v/>
      </c>
      <c r="Z1782">
        <f>IF(J1782&lt;=24,"18-24","25-29")</f>
        <v/>
      </c>
      <c r="AA1782">
        <f>IF(M1782&lt;&gt;1,"",IF(P1782=2,1,0))</f>
        <v/>
      </c>
      <c r="AB1782">
        <f>IF(M1782&lt;&gt;1,"",IF(O1782&gt;=2,1,0))</f>
        <v/>
      </c>
      <c r="AC1782">
        <f>IF(M1782&lt;&gt;1,"",IF(OR(Q1782=999,Q1782=""),"",IF(OR(Q1782&lt;35,Q1782&gt;48),1,0)))</f>
        <v/>
      </c>
      <c r="AD1782">
        <f>IF(COUNT(AA1782:AC1782)&lt;3,"",SUM(AA1782:AC1782))</f>
        <v/>
      </c>
      <c r="AE1782">
        <f>IF(L1782&gt;=4,2,IF(L1782&gt;=2,1,0))</f>
        <v/>
      </c>
      <c r="AF1782">
        <f>IF(L1782&gt;=5,1,0)</f>
        <v/>
      </c>
      <c r="AG1782">
        <f>AE1782+AF1782</f>
        <v/>
      </c>
      <c r="AH1782" s="15">
        <f>IF(M1782&lt;&gt;1,"",IF(OR(R1782=-9,R1782=""),"",R1782))</f>
        <v/>
      </c>
      <c r="AI1782">
        <f>IF(M1782&lt;&gt;1,"",IF(OR(Q1782=999,Q1782=""),"",Q1782))</f>
        <v/>
      </c>
    </row>
    <row r="1783">
      <c r="A1783" t="inlineStr">
        <is>
          <t>TQRMNOP109484</t>
        </is>
      </c>
      <c r="B1783" t="n">
        <v>2025</v>
      </c>
      <c r="C1783" t="n">
        <v>1</v>
      </c>
      <c r="D1783" t="n">
        <v>1</v>
      </c>
      <c r="E1783" t="inlineStr">
        <is>
          <t>S</t>
        </is>
      </c>
      <c r="F1783" t="n">
        <v>32</v>
      </c>
      <c r="G1783" t="n">
        <v>1234</v>
      </c>
      <c r="H1783" t="n">
        <v>1</v>
      </c>
      <c r="I1783" t="n">
        <v>2</v>
      </c>
      <c r="J1783" t="n">
        <v>27</v>
      </c>
      <c r="K1783" t="n">
        <v>2</v>
      </c>
      <c r="L1783" t="n">
        <v>4</v>
      </c>
      <c r="M1783" t="n">
        <v>1</v>
      </c>
      <c r="N1783" t="n">
        <v>3</v>
      </c>
      <c r="O1783" t="n">
        <v>1</v>
      </c>
      <c r="P1783" t="n">
        <v>2</v>
      </c>
      <c r="Q1783" t="n">
        <v>18</v>
      </c>
      <c r="R1783" s="15" t="n">
        <v>224000</v>
      </c>
      <c r="S1783" s="15" t="n">
        <v>0</v>
      </c>
      <c r="T1783" s="15" t="n">
        <v>224000</v>
      </c>
      <c r="U1783" s="15" t="n">
        <v>91700</v>
      </c>
      <c r="V1783">
        <f>IFERROR(VLOOKUP(D1783,Tablas_Equivalencia!$A$3:$B$8,2,FALSE),"Sin dato")</f>
        <v/>
      </c>
      <c r="W1783">
        <f>IFERROR(VLOOKUP(L1783,Tablas_Equivalencia!$D$3:$E$9,2,FALSE),"Sin dato")</f>
        <v/>
      </c>
      <c r="X1783">
        <f>IF(I1783=1,"Varón","Mujer")</f>
        <v/>
      </c>
      <c r="Y1783">
        <f>IFERROR(VLOOKUP(M1783,Tablas_Equivalencia!$G$3:$H$6,2,FALSE),"Sin dato")</f>
        <v/>
      </c>
      <c r="Z1783">
        <f>IF(J1783&lt;=24,"18-24","25-29")</f>
        <v/>
      </c>
      <c r="AA1783">
        <f>IF(M1783&lt;&gt;1,"",IF(P1783=2,1,0))</f>
        <v/>
      </c>
      <c r="AB1783">
        <f>IF(M1783&lt;&gt;1,"",IF(O1783&gt;=2,1,0))</f>
        <v/>
      </c>
      <c r="AC1783">
        <f>IF(M1783&lt;&gt;1,"",IF(OR(Q1783=999,Q1783=""),"",IF(OR(Q1783&lt;35,Q1783&gt;48),1,0)))</f>
        <v/>
      </c>
      <c r="AD1783">
        <f>IF(COUNT(AA1783:AC1783)&lt;3,"",SUM(AA1783:AC1783))</f>
        <v/>
      </c>
      <c r="AE1783">
        <f>IF(L1783&gt;=4,2,IF(L1783&gt;=2,1,0))</f>
        <v/>
      </c>
      <c r="AF1783">
        <f>IF(L1783&gt;=5,1,0)</f>
        <v/>
      </c>
      <c r="AG1783">
        <f>AE1783+AF1783</f>
        <v/>
      </c>
      <c r="AH1783" s="15">
        <f>IF(M1783&lt;&gt;1,"",IF(OR(R1783=-9,R1783=""),"",R1783))</f>
        <v/>
      </c>
      <c r="AI1783">
        <f>IF(M1783&lt;&gt;1,"",IF(OR(Q1783=999,Q1783=""),"",Q1783))</f>
        <v/>
      </c>
    </row>
    <row r="1784">
      <c r="A1784" t="inlineStr">
        <is>
          <t>TQRMNOP109486</t>
        </is>
      </c>
      <c r="B1784" t="n">
        <v>2025</v>
      </c>
      <c r="C1784" t="n">
        <v>1</v>
      </c>
      <c r="D1784" t="n">
        <v>1</v>
      </c>
      <c r="E1784" t="inlineStr">
        <is>
          <t>S</t>
        </is>
      </c>
      <c r="F1784" t="n">
        <v>32</v>
      </c>
      <c r="G1784" t="n">
        <v>957</v>
      </c>
      <c r="H1784" t="n">
        <v>10</v>
      </c>
      <c r="I1784" t="n">
        <v>2</v>
      </c>
      <c r="J1784" t="n">
        <v>24</v>
      </c>
      <c r="K1784" t="n">
        <v>1</v>
      </c>
      <c r="L1784" t="n">
        <v>2</v>
      </c>
      <c r="M1784" t="n">
        <v>2</v>
      </c>
      <c r="R1784" s="15" t="n">
        <v>0</v>
      </c>
      <c r="S1784" s="15" t="n">
        <v>0</v>
      </c>
      <c r="T1784" s="15" t="n">
        <v>0</v>
      </c>
      <c r="U1784" s="15" t="n">
        <v>69900</v>
      </c>
      <c r="V1784">
        <f>IFERROR(VLOOKUP(D1784,Tablas_Equivalencia!$A$3:$B$8,2,FALSE),"Sin dato")</f>
        <v/>
      </c>
      <c r="W1784">
        <f>IFERROR(VLOOKUP(L1784,Tablas_Equivalencia!$D$3:$E$9,2,FALSE),"Sin dato")</f>
        <v/>
      </c>
      <c r="X1784">
        <f>IF(I1784=1,"Varón","Mujer")</f>
        <v/>
      </c>
      <c r="Y1784">
        <f>IFERROR(VLOOKUP(M1784,Tablas_Equivalencia!$G$3:$H$6,2,FALSE),"Sin dato")</f>
        <v/>
      </c>
      <c r="Z1784">
        <f>IF(J1784&lt;=24,"18-24","25-29")</f>
        <v/>
      </c>
      <c r="AA1784">
        <f>IF(M1784&lt;&gt;1,"",IF(P1784=2,1,0))</f>
        <v/>
      </c>
      <c r="AB1784">
        <f>IF(M1784&lt;&gt;1,"",IF(O1784&gt;=2,1,0))</f>
        <v/>
      </c>
      <c r="AC1784">
        <f>IF(M1784&lt;&gt;1,"",IF(OR(Q1784=999,Q1784=""),"",IF(OR(Q1784&lt;35,Q1784&gt;48),1,0)))</f>
        <v/>
      </c>
      <c r="AD1784">
        <f>IF(COUNT(AA1784:AC1784)&lt;3,"",SUM(AA1784:AC1784))</f>
        <v/>
      </c>
      <c r="AE1784">
        <f>IF(L1784&gt;=4,2,IF(L1784&gt;=2,1,0))</f>
        <v/>
      </c>
      <c r="AF1784">
        <f>IF(L1784&gt;=5,1,0)</f>
        <v/>
      </c>
      <c r="AG1784">
        <f>AE1784+AF1784</f>
        <v/>
      </c>
      <c r="AH1784" s="15">
        <f>IF(M1784&lt;&gt;1,"",IF(OR(R1784=-9,R1784=""),"",R1784))</f>
        <v/>
      </c>
      <c r="AI1784">
        <f>IF(M1784&lt;&gt;1,"",IF(OR(Q1784=999,Q1784=""),"",Q1784))</f>
        <v/>
      </c>
    </row>
    <row r="1785">
      <c r="A1785" t="inlineStr">
        <is>
          <t>TQRMNOP109489</t>
        </is>
      </c>
      <c r="B1785" t="n">
        <v>2025</v>
      </c>
      <c r="C1785" t="n">
        <v>1</v>
      </c>
      <c r="D1785" t="n">
        <v>40</v>
      </c>
      <c r="E1785" t="inlineStr">
        <is>
          <t>S</t>
        </is>
      </c>
      <c r="F1785" t="n">
        <v>7</v>
      </c>
      <c r="G1785" t="n">
        <v>1700</v>
      </c>
      <c r="H1785" t="n">
        <v>10</v>
      </c>
      <c r="I1785" t="n">
        <v>1</v>
      </c>
      <c r="J1785" t="n">
        <v>27</v>
      </c>
      <c r="K1785" t="n">
        <v>2</v>
      </c>
      <c r="L1785" t="n">
        <v>5</v>
      </c>
      <c r="M1785" t="n">
        <v>1</v>
      </c>
      <c r="N1785" t="n">
        <v>3</v>
      </c>
      <c r="O1785" t="n">
        <v>2</v>
      </c>
      <c r="P1785" t="n">
        <v>2</v>
      </c>
      <c r="Q1785" t="n">
        <v>23</v>
      </c>
      <c r="R1785" s="15" t="n">
        <v>578000</v>
      </c>
      <c r="S1785" s="15" t="n">
        <v>0</v>
      </c>
      <c r="T1785" s="15" t="n">
        <v>578000</v>
      </c>
      <c r="U1785" s="15" t="n">
        <v>231700</v>
      </c>
      <c r="V1785">
        <f>IFERROR(VLOOKUP(D1785,Tablas_Equivalencia!$A$3:$B$8,2,FALSE),"Sin dato")</f>
        <v/>
      </c>
      <c r="W1785">
        <f>IFERROR(VLOOKUP(L1785,Tablas_Equivalencia!$D$3:$E$9,2,FALSE),"Sin dato")</f>
        <v/>
      </c>
      <c r="X1785">
        <f>IF(I1785=1,"Varón","Mujer")</f>
        <v/>
      </c>
      <c r="Y1785">
        <f>IFERROR(VLOOKUP(M1785,Tablas_Equivalencia!$G$3:$H$6,2,FALSE),"Sin dato")</f>
        <v/>
      </c>
      <c r="Z1785">
        <f>IF(J1785&lt;=24,"18-24","25-29")</f>
        <v/>
      </c>
      <c r="AA1785">
        <f>IF(M1785&lt;&gt;1,"",IF(P1785=2,1,0))</f>
        <v/>
      </c>
      <c r="AB1785">
        <f>IF(M1785&lt;&gt;1,"",IF(O1785&gt;=2,1,0))</f>
        <v/>
      </c>
      <c r="AC1785">
        <f>IF(M1785&lt;&gt;1,"",IF(OR(Q1785=999,Q1785=""),"",IF(OR(Q1785&lt;35,Q1785&gt;48),1,0)))</f>
        <v/>
      </c>
      <c r="AD1785">
        <f>IF(COUNT(AA1785:AC1785)&lt;3,"",SUM(AA1785:AC1785))</f>
        <v/>
      </c>
      <c r="AE1785">
        <f>IF(L1785&gt;=4,2,IF(L1785&gt;=2,1,0))</f>
        <v/>
      </c>
      <c r="AF1785">
        <f>IF(L1785&gt;=5,1,0)</f>
        <v/>
      </c>
      <c r="AG1785">
        <f>AE1785+AF1785</f>
        <v/>
      </c>
      <c r="AH1785" s="15">
        <f>IF(M1785&lt;&gt;1,"",IF(OR(R1785=-9,R1785=""),"",R1785))</f>
        <v/>
      </c>
      <c r="AI1785">
        <f>IF(M1785&lt;&gt;1,"",IF(OR(Q1785=999,Q1785=""),"",Q1785))</f>
        <v/>
      </c>
    </row>
    <row r="1786">
      <c r="A1786" t="inlineStr">
        <is>
          <t>TQRMNOP109494</t>
        </is>
      </c>
      <c r="B1786" t="n">
        <v>2025</v>
      </c>
      <c r="C1786" t="n">
        <v>1</v>
      </c>
      <c r="D1786" t="n">
        <v>41</v>
      </c>
      <c r="E1786" t="inlineStr">
        <is>
          <t>N</t>
        </is>
      </c>
      <c r="F1786" t="n">
        <v>12</v>
      </c>
      <c r="G1786" t="n">
        <v>1999</v>
      </c>
      <c r="H1786" t="n">
        <v>1</v>
      </c>
      <c r="I1786" t="n">
        <v>1</v>
      </c>
      <c r="J1786" t="n">
        <v>24</v>
      </c>
      <c r="K1786" t="n">
        <v>1</v>
      </c>
      <c r="L1786" t="n">
        <v>5</v>
      </c>
      <c r="M1786" t="n">
        <v>1</v>
      </c>
      <c r="N1786" t="n">
        <v>3</v>
      </c>
      <c r="O1786" t="n">
        <v>2</v>
      </c>
      <c r="P1786" t="n">
        <v>2</v>
      </c>
      <c r="Q1786" t="n">
        <v>33</v>
      </c>
      <c r="R1786" s="15" t="n">
        <v>404000</v>
      </c>
      <c r="S1786" s="15" t="n">
        <v>153000</v>
      </c>
      <c r="T1786" s="15" t="n">
        <v>557000</v>
      </c>
      <c r="U1786" s="15" t="n">
        <v>109800</v>
      </c>
      <c r="V1786">
        <f>IFERROR(VLOOKUP(D1786,Tablas_Equivalencia!$A$3:$B$8,2,FALSE),"Sin dato")</f>
        <v/>
      </c>
      <c r="W1786">
        <f>IFERROR(VLOOKUP(L1786,Tablas_Equivalencia!$D$3:$E$9,2,FALSE),"Sin dato")</f>
        <v/>
      </c>
      <c r="X1786">
        <f>IF(I1786=1,"Varón","Mujer")</f>
        <v/>
      </c>
      <c r="Y1786">
        <f>IFERROR(VLOOKUP(M1786,Tablas_Equivalencia!$G$3:$H$6,2,FALSE),"Sin dato")</f>
        <v/>
      </c>
      <c r="Z1786">
        <f>IF(J1786&lt;=24,"18-24","25-29")</f>
        <v/>
      </c>
      <c r="AA1786">
        <f>IF(M1786&lt;&gt;1,"",IF(P1786=2,1,0))</f>
        <v/>
      </c>
      <c r="AB1786">
        <f>IF(M1786&lt;&gt;1,"",IF(O1786&gt;=2,1,0))</f>
        <v/>
      </c>
      <c r="AC1786">
        <f>IF(M1786&lt;&gt;1,"",IF(OR(Q1786=999,Q1786=""),"",IF(OR(Q1786&lt;35,Q1786&gt;48),1,0)))</f>
        <v/>
      </c>
      <c r="AD1786">
        <f>IF(COUNT(AA1786:AC1786)&lt;3,"",SUM(AA1786:AC1786))</f>
        <v/>
      </c>
      <c r="AE1786">
        <f>IF(L1786&gt;=4,2,IF(L1786&gt;=2,1,0))</f>
        <v/>
      </c>
      <c r="AF1786">
        <f>IF(L1786&gt;=5,1,0)</f>
        <v/>
      </c>
      <c r="AG1786">
        <f>AE1786+AF1786</f>
        <v/>
      </c>
      <c r="AH1786" s="15">
        <f>IF(M1786&lt;&gt;1,"",IF(OR(R1786=-9,R1786=""),"",R1786))</f>
        <v/>
      </c>
      <c r="AI1786">
        <f>IF(M1786&lt;&gt;1,"",IF(OR(Q1786=999,Q1786=""),"",Q1786))</f>
        <v/>
      </c>
    </row>
    <row r="1787">
      <c r="A1787" t="inlineStr">
        <is>
          <t>TQRMNOP109497</t>
        </is>
      </c>
      <c r="B1787" t="n">
        <v>2025</v>
      </c>
      <c r="C1787" t="n">
        <v>1</v>
      </c>
      <c r="D1787" t="n">
        <v>1</v>
      </c>
      <c r="E1787" t="inlineStr">
        <is>
          <t>S</t>
        </is>
      </c>
      <c r="F1787" t="n">
        <v>32</v>
      </c>
      <c r="G1787" t="n">
        <v>1196</v>
      </c>
      <c r="H1787" t="n">
        <v>3</v>
      </c>
      <c r="I1787" t="n">
        <v>2</v>
      </c>
      <c r="J1787" t="n">
        <v>27</v>
      </c>
      <c r="K1787" t="n">
        <v>1</v>
      </c>
      <c r="L1787" t="n">
        <v>4</v>
      </c>
      <c r="M1787" t="n">
        <v>1</v>
      </c>
      <c r="N1787" t="n">
        <v>3</v>
      </c>
      <c r="O1787" t="n">
        <v>2</v>
      </c>
      <c r="P1787" t="n">
        <v>2</v>
      </c>
      <c r="Q1787" t="n">
        <v>3</v>
      </c>
      <c r="R1787" s="15" t="n">
        <v>353000</v>
      </c>
      <c r="S1787" s="15" t="n">
        <v>0</v>
      </c>
      <c r="T1787" s="15" t="n">
        <v>353000</v>
      </c>
      <c r="U1787" s="15" t="n">
        <v>214000</v>
      </c>
      <c r="V1787">
        <f>IFERROR(VLOOKUP(D1787,Tablas_Equivalencia!$A$3:$B$8,2,FALSE),"Sin dato")</f>
        <v/>
      </c>
      <c r="W1787">
        <f>IFERROR(VLOOKUP(L1787,Tablas_Equivalencia!$D$3:$E$9,2,FALSE),"Sin dato")</f>
        <v/>
      </c>
      <c r="X1787">
        <f>IF(I1787=1,"Varón","Mujer")</f>
        <v/>
      </c>
      <c r="Y1787">
        <f>IFERROR(VLOOKUP(M1787,Tablas_Equivalencia!$G$3:$H$6,2,FALSE),"Sin dato")</f>
        <v/>
      </c>
      <c r="Z1787">
        <f>IF(J1787&lt;=24,"18-24","25-29")</f>
        <v/>
      </c>
      <c r="AA1787">
        <f>IF(M1787&lt;&gt;1,"",IF(P1787=2,1,0))</f>
        <v/>
      </c>
      <c r="AB1787">
        <f>IF(M1787&lt;&gt;1,"",IF(O1787&gt;=2,1,0))</f>
        <v/>
      </c>
      <c r="AC1787">
        <f>IF(M1787&lt;&gt;1,"",IF(OR(Q1787=999,Q1787=""),"",IF(OR(Q1787&lt;35,Q1787&gt;48),1,0)))</f>
        <v/>
      </c>
      <c r="AD1787">
        <f>IF(COUNT(AA1787:AC1787)&lt;3,"",SUM(AA1787:AC1787))</f>
        <v/>
      </c>
      <c r="AE1787">
        <f>IF(L1787&gt;=4,2,IF(L1787&gt;=2,1,0))</f>
        <v/>
      </c>
      <c r="AF1787">
        <f>IF(L1787&gt;=5,1,0)</f>
        <v/>
      </c>
      <c r="AG1787">
        <f>AE1787+AF1787</f>
        <v/>
      </c>
      <c r="AH1787" s="15">
        <f>IF(M1787&lt;&gt;1,"",IF(OR(R1787=-9,R1787=""),"",R1787))</f>
        <v/>
      </c>
      <c r="AI1787">
        <f>IF(M1787&lt;&gt;1,"",IF(OR(Q1787=999,Q1787=""),"",Q1787))</f>
        <v/>
      </c>
    </row>
    <row r="1788">
      <c r="A1788" t="inlineStr">
        <is>
          <t>TQRMNOP109500</t>
        </is>
      </c>
      <c r="B1788" t="n">
        <v>2025</v>
      </c>
      <c r="C1788" t="n">
        <v>1</v>
      </c>
      <c r="D1788" t="n">
        <v>43</v>
      </c>
      <c r="E1788" t="inlineStr">
        <is>
          <t>N</t>
        </is>
      </c>
      <c r="F1788" t="n">
        <v>38</v>
      </c>
      <c r="G1788" t="n">
        <v>1359</v>
      </c>
      <c r="H1788" t="n">
        <v>3</v>
      </c>
      <c r="I1788" t="n">
        <v>2</v>
      </c>
      <c r="J1788" t="n">
        <v>23</v>
      </c>
      <c r="K1788" t="n">
        <v>1</v>
      </c>
      <c r="L1788" t="n">
        <v>4</v>
      </c>
      <c r="M1788" t="n">
        <v>1</v>
      </c>
      <c r="N1788" t="n">
        <v>2</v>
      </c>
      <c r="O1788" t="n">
        <v>2</v>
      </c>
      <c r="P1788" t="n">
        <v>2</v>
      </c>
      <c r="Q1788" t="n">
        <v>45</v>
      </c>
      <c r="R1788" s="15" t="n">
        <v>663000</v>
      </c>
      <c r="S1788" s="15" t="n">
        <v>30000</v>
      </c>
      <c r="T1788" s="15" t="n">
        <v>693000</v>
      </c>
      <c r="U1788" s="15" t="n">
        <v>70500</v>
      </c>
      <c r="V1788">
        <f>IFERROR(VLOOKUP(D1788,Tablas_Equivalencia!$A$3:$B$8,2,FALSE),"Sin dato")</f>
        <v/>
      </c>
      <c r="W1788">
        <f>IFERROR(VLOOKUP(L1788,Tablas_Equivalencia!$D$3:$E$9,2,FALSE),"Sin dato")</f>
        <v/>
      </c>
      <c r="X1788">
        <f>IF(I1788=1,"Varón","Mujer")</f>
        <v/>
      </c>
      <c r="Y1788">
        <f>IFERROR(VLOOKUP(M1788,Tablas_Equivalencia!$G$3:$H$6,2,FALSE),"Sin dato")</f>
        <v/>
      </c>
      <c r="Z1788">
        <f>IF(J1788&lt;=24,"18-24","25-29")</f>
        <v/>
      </c>
      <c r="AA1788">
        <f>IF(M1788&lt;&gt;1,"",IF(P1788=2,1,0))</f>
        <v/>
      </c>
      <c r="AB1788">
        <f>IF(M1788&lt;&gt;1,"",IF(O1788&gt;=2,1,0))</f>
        <v/>
      </c>
      <c r="AC1788">
        <f>IF(M1788&lt;&gt;1,"",IF(OR(Q1788=999,Q1788=""),"",IF(OR(Q1788&lt;35,Q1788&gt;48),1,0)))</f>
        <v/>
      </c>
      <c r="AD1788">
        <f>IF(COUNT(AA1788:AC1788)&lt;3,"",SUM(AA1788:AC1788))</f>
        <v/>
      </c>
      <c r="AE1788">
        <f>IF(L1788&gt;=4,2,IF(L1788&gt;=2,1,0))</f>
        <v/>
      </c>
      <c r="AF1788">
        <f>IF(L1788&gt;=5,1,0)</f>
        <v/>
      </c>
      <c r="AG1788">
        <f>AE1788+AF1788</f>
        <v/>
      </c>
      <c r="AH1788" s="15">
        <f>IF(M1788&lt;&gt;1,"",IF(OR(R1788=-9,R1788=""),"",R1788))</f>
        <v/>
      </c>
      <c r="AI1788">
        <f>IF(M1788&lt;&gt;1,"",IF(OR(Q1788=999,Q1788=""),"",Q1788))</f>
        <v/>
      </c>
    </row>
    <row r="1789">
      <c r="A1789" t="inlineStr">
        <is>
          <t>TQRMNOP109504</t>
        </is>
      </c>
      <c r="B1789" t="n">
        <v>2025</v>
      </c>
      <c r="C1789" t="n">
        <v>1</v>
      </c>
      <c r="D1789" t="n">
        <v>44</v>
      </c>
      <c r="E1789" t="inlineStr">
        <is>
          <t>N</t>
        </is>
      </c>
      <c r="F1789" t="n">
        <v>93</v>
      </c>
      <c r="G1789" t="n">
        <v>450</v>
      </c>
      <c r="H1789" t="n">
        <v>3</v>
      </c>
      <c r="I1789" t="n">
        <v>2</v>
      </c>
      <c r="J1789" t="n">
        <v>23</v>
      </c>
      <c r="K1789" t="n">
        <v>2</v>
      </c>
      <c r="L1789" t="n">
        <v>3</v>
      </c>
      <c r="M1789" t="n">
        <v>3</v>
      </c>
      <c r="R1789" s="15" t="n">
        <v>0</v>
      </c>
      <c r="S1789" s="15" t="n">
        <v>123000</v>
      </c>
      <c r="T1789" s="15" t="n">
        <v>123000</v>
      </c>
      <c r="U1789" s="15" t="n">
        <v>211900</v>
      </c>
      <c r="V1789">
        <f>IFERROR(VLOOKUP(D1789,Tablas_Equivalencia!$A$3:$B$8,2,FALSE),"Sin dato")</f>
        <v/>
      </c>
      <c r="W1789">
        <f>IFERROR(VLOOKUP(L1789,Tablas_Equivalencia!$D$3:$E$9,2,FALSE),"Sin dato")</f>
        <v/>
      </c>
      <c r="X1789">
        <f>IF(I1789=1,"Varón","Mujer")</f>
        <v/>
      </c>
      <c r="Y1789">
        <f>IFERROR(VLOOKUP(M1789,Tablas_Equivalencia!$G$3:$H$6,2,FALSE),"Sin dato")</f>
        <v/>
      </c>
      <c r="Z1789">
        <f>IF(J1789&lt;=24,"18-24","25-29")</f>
        <v/>
      </c>
      <c r="AA1789">
        <f>IF(M1789&lt;&gt;1,"",IF(P1789=2,1,0))</f>
        <v/>
      </c>
      <c r="AB1789">
        <f>IF(M1789&lt;&gt;1,"",IF(O1789&gt;=2,1,0))</f>
        <v/>
      </c>
      <c r="AC1789">
        <f>IF(M1789&lt;&gt;1,"",IF(OR(Q1789=999,Q1789=""),"",IF(OR(Q1789&lt;35,Q1789&gt;48),1,0)))</f>
        <v/>
      </c>
      <c r="AD1789">
        <f>IF(COUNT(AA1789:AC1789)&lt;3,"",SUM(AA1789:AC1789))</f>
        <v/>
      </c>
      <c r="AE1789">
        <f>IF(L1789&gt;=4,2,IF(L1789&gt;=2,1,0))</f>
        <v/>
      </c>
      <c r="AF1789">
        <f>IF(L1789&gt;=5,1,0)</f>
        <v/>
      </c>
      <c r="AG1789">
        <f>AE1789+AF1789</f>
        <v/>
      </c>
      <c r="AH1789" s="15">
        <f>IF(M1789&lt;&gt;1,"",IF(OR(R1789=-9,R1789=""),"",R1789))</f>
        <v/>
      </c>
      <c r="AI1789">
        <f>IF(M1789&lt;&gt;1,"",IF(OR(Q1789=999,Q1789=""),"",Q1789))</f>
        <v/>
      </c>
    </row>
    <row r="1790">
      <c r="A1790" t="inlineStr">
        <is>
          <t>TQRMNOP109512</t>
        </is>
      </c>
      <c r="B1790" t="n">
        <v>2025</v>
      </c>
      <c r="C1790" t="n">
        <v>1</v>
      </c>
      <c r="D1790" t="n">
        <v>42</v>
      </c>
      <c r="E1790" t="inlineStr">
        <is>
          <t>N</t>
        </is>
      </c>
      <c r="F1790" t="n">
        <v>27</v>
      </c>
      <c r="G1790" t="n">
        <v>1628</v>
      </c>
      <c r="H1790" t="n">
        <v>3</v>
      </c>
      <c r="I1790" t="n">
        <v>1</v>
      </c>
      <c r="J1790" t="n">
        <v>21</v>
      </c>
      <c r="K1790" t="n">
        <v>2</v>
      </c>
      <c r="L1790" t="n">
        <v>4</v>
      </c>
      <c r="M1790" t="n">
        <v>1</v>
      </c>
      <c r="N1790" t="n">
        <v>3</v>
      </c>
      <c r="O1790" t="n">
        <v>1</v>
      </c>
      <c r="P1790" t="n">
        <v>1</v>
      </c>
      <c r="Q1790" t="n">
        <v>29</v>
      </c>
      <c r="R1790" s="15" t="n">
        <v>372000</v>
      </c>
      <c r="S1790" s="15" t="n">
        <v>0</v>
      </c>
      <c r="T1790" s="15" t="n">
        <v>372000</v>
      </c>
      <c r="U1790" s="15" t="n">
        <v>113400</v>
      </c>
      <c r="V1790">
        <f>IFERROR(VLOOKUP(D1790,Tablas_Equivalencia!$A$3:$B$8,2,FALSE),"Sin dato")</f>
        <v/>
      </c>
      <c r="W1790">
        <f>IFERROR(VLOOKUP(L1790,Tablas_Equivalencia!$D$3:$E$9,2,FALSE),"Sin dato")</f>
        <v/>
      </c>
      <c r="X1790">
        <f>IF(I1790=1,"Varón","Mujer")</f>
        <v/>
      </c>
      <c r="Y1790">
        <f>IFERROR(VLOOKUP(M1790,Tablas_Equivalencia!$G$3:$H$6,2,FALSE),"Sin dato")</f>
        <v/>
      </c>
      <c r="Z1790">
        <f>IF(J1790&lt;=24,"18-24","25-29")</f>
        <v/>
      </c>
      <c r="AA1790">
        <f>IF(M1790&lt;&gt;1,"",IF(P1790=2,1,0))</f>
        <v/>
      </c>
      <c r="AB1790">
        <f>IF(M1790&lt;&gt;1,"",IF(O1790&gt;=2,1,0))</f>
        <v/>
      </c>
      <c r="AC1790">
        <f>IF(M1790&lt;&gt;1,"",IF(OR(Q1790=999,Q1790=""),"",IF(OR(Q1790&lt;35,Q1790&gt;48),1,0)))</f>
        <v/>
      </c>
      <c r="AD1790">
        <f>IF(COUNT(AA1790:AC1790)&lt;3,"",SUM(AA1790:AC1790))</f>
        <v/>
      </c>
      <c r="AE1790">
        <f>IF(L1790&gt;=4,2,IF(L1790&gt;=2,1,0))</f>
        <v/>
      </c>
      <c r="AF1790">
        <f>IF(L1790&gt;=5,1,0)</f>
        <v/>
      </c>
      <c r="AG1790">
        <f>AE1790+AF1790</f>
        <v/>
      </c>
      <c r="AH1790" s="15">
        <f>IF(M1790&lt;&gt;1,"",IF(OR(R1790=-9,R1790=""),"",R1790))</f>
        <v/>
      </c>
      <c r="AI1790">
        <f>IF(M1790&lt;&gt;1,"",IF(OR(Q1790=999,Q1790=""),"",Q1790))</f>
        <v/>
      </c>
    </row>
    <row r="1791">
      <c r="A1791" t="inlineStr">
        <is>
          <t>TQRMNOP109520</t>
        </is>
      </c>
      <c r="B1791" t="n">
        <v>2025</v>
      </c>
      <c r="C1791" t="n">
        <v>1</v>
      </c>
      <c r="D1791" t="n">
        <v>43</v>
      </c>
      <c r="E1791" t="inlineStr">
        <is>
          <t>S</t>
        </is>
      </c>
      <c r="F1791" t="n">
        <v>30</v>
      </c>
      <c r="G1791" t="n">
        <v>1102</v>
      </c>
      <c r="H1791" t="n">
        <v>3</v>
      </c>
      <c r="I1791" t="n">
        <v>1</v>
      </c>
      <c r="J1791" t="n">
        <v>29</v>
      </c>
      <c r="K1791" t="n">
        <v>2</v>
      </c>
      <c r="L1791" t="n">
        <v>3</v>
      </c>
      <c r="M1791" t="n">
        <v>1</v>
      </c>
      <c r="N1791" t="n">
        <v>3</v>
      </c>
      <c r="O1791" t="n">
        <v>2</v>
      </c>
      <c r="P1791" t="n">
        <v>2</v>
      </c>
      <c r="Q1791" t="n">
        <v>20</v>
      </c>
      <c r="R1791" s="15" t="n">
        <v>304000</v>
      </c>
      <c r="S1791" s="15" t="n">
        <v>0</v>
      </c>
      <c r="T1791" s="15" t="n">
        <v>304000</v>
      </c>
      <c r="U1791" s="15" t="n">
        <v>271400</v>
      </c>
      <c r="V1791">
        <f>IFERROR(VLOOKUP(D1791,Tablas_Equivalencia!$A$3:$B$8,2,FALSE),"Sin dato")</f>
        <v/>
      </c>
      <c r="W1791">
        <f>IFERROR(VLOOKUP(L1791,Tablas_Equivalencia!$D$3:$E$9,2,FALSE),"Sin dato")</f>
        <v/>
      </c>
      <c r="X1791">
        <f>IF(I1791=1,"Varón","Mujer")</f>
        <v/>
      </c>
      <c r="Y1791">
        <f>IFERROR(VLOOKUP(M1791,Tablas_Equivalencia!$G$3:$H$6,2,FALSE),"Sin dato")</f>
        <v/>
      </c>
      <c r="Z1791">
        <f>IF(J1791&lt;=24,"18-24","25-29")</f>
        <v/>
      </c>
      <c r="AA1791">
        <f>IF(M1791&lt;&gt;1,"",IF(P1791=2,1,0))</f>
        <v/>
      </c>
      <c r="AB1791">
        <f>IF(M1791&lt;&gt;1,"",IF(O1791&gt;=2,1,0))</f>
        <v/>
      </c>
      <c r="AC1791">
        <f>IF(M1791&lt;&gt;1,"",IF(OR(Q1791=999,Q1791=""),"",IF(OR(Q1791&lt;35,Q1791&gt;48),1,0)))</f>
        <v/>
      </c>
      <c r="AD1791">
        <f>IF(COUNT(AA1791:AC1791)&lt;3,"",SUM(AA1791:AC1791))</f>
        <v/>
      </c>
      <c r="AE1791">
        <f>IF(L1791&gt;=4,2,IF(L1791&gt;=2,1,0))</f>
        <v/>
      </c>
      <c r="AF1791">
        <f>IF(L1791&gt;=5,1,0)</f>
        <v/>
      </c>
      <c r="AG1791">
        <f>AE1791+AF1791</f>
        <v/>
      </c>
      <c r="AH1791" s="15">
        <f>IF(M1791&lt;&gt;1,"",IF(OR(R1791=-9,R1791=""),"",R1791))</f>
        <v/>
      </c>
      <c r="AI1791">
        <f>IF(M1791&lt;&gt;1,"",IF(OR(Q1791=999,Q1791=""),"",Q1791))</f>
        <v/>
      </c>
    </row>
    <row r="1792">
      <c r="A1792" t="inlineStr">
        <is>
          <t>TQRMNOP109521</t>
        </is>
      </c>
      <c r="B1792" t="n">
        <v>2025</v>
      </c>
      <c r="C1792" t="n">
        <v>1</v>
      </c>
      <c r="D1792" t="n">
        <v>1</v>
      </c>
      <c r="E1792" t="inlineStr">
        <is>
          <t>S</t>
        </is>
      </c>
      <c r="F1792" t="n">
        <v>32</v>
      </c>
      <c r="G1792" t="n">
        <v>1505</v>
      </c>
      <c r="H1792" t="n">
        <v>3</v>
      </c>
      <c r="I1792" t="n">
        <v>2</v>
      </c>
      <c r="J1792" t="n">
        <v>25</v>
      </c>
      <c r="K1792" t="n">
        <v>2</v>
      </c>
      <c r="L1792" t="n">
        <v>4</v>
      </c>
      <c r="M1792" t="n">
        <v>1</v>
      </c>
      <c r="N1792" t="n">
        <v>4</v>
      </c>
      <c r="O1792" t="n">
        <v>1</v>
      </c>
      <c r="P1792" t="n">
        <v>2</v>
      </c>
      <c r="Q1792" t="n">
        <v>19</v>
      </c>
      <c r="R1792" s="15" t="n">
        <v>245000</v>
      </c>
      <c r="S1792" s="15" t="n">
        <v>0</v>
      </c>
      <c r="T1792" s="15" t="n">
        <v>245000</v>
      </c>
      <c r="U1792" s="15" t="n">
        <v>77500</v>
      </c>
      <c r="V1792">
        <f>IFERROR(VLOOKUP(D1792,Tablas_Equivalencia!$A$3:$B$8,2,FALSE),"Sin dato")</f>
        <v/>
      </c>
      <c r="W1792">
        <f>IFERROR(VLOOKUP(L1792,Tablas_Equivalencia!$D$3:$E$9,2,FALSE),"Sin dato")</f>
        <v/>
      </c>
      <c r="X1792">
        <f>IF(I1792=1,"Varón","Mujer")</f>
        <v/>
      </c>
      <c r="Y1792">
        <f>IFERROR(VLOOKUP(M1792,Tablas_Equivalencia!$G$3:$H$6,2,FALSE),"Sin dato")</f>
        <v/>
      </c>
      <c r="Z1792">
        <f>IF(J1792&lt;=24,"18-24","25-29")</f>
        <v/>
      </c>
      <c r="AA1792">
        <f>IF(M1792&lt;&gt;1,"",IF(P1792=2,1,0))</f>
        <v/>
      </c>
      <c r="AB1792">
        <f>IF(M1792&lt;&gt;1,"",IF(O1792&gt;=2,1,0))</f>
        <v/>
      </c>
      <c r="AC1792">
        <f>IF(M1792&lt;&gt;1,"",IF(OR(Q1792=999,Q1792=""),"",IF(OR(Q1792&lt;35,Q1792&gt;48),1,0)))</f>
        <v/>
      </c>
      <c r="AD1792">
        <f>IF(COUNT(AA1792:AC1792)&lt;3,"",SUM(AA1792:AC1792))</f>
        <v/>
      </c>
      <c r="AE1792">
        <f>IF(L1792&gt;=4,2,IF(L1792&gt;=2,1,0))</f>
        <v/>
      </c>
      <c r="AF1792">
        <f>IF(L1792&gt;=5,1,0)</f>
        <v/>
      </c>
      <c r="AG1792">
        <f>AE1792+AF1792</f>
        <v/>
      </c>
      <c r="AH1792" s="15">
        <f>IF(M1792&lt;&gt;1,"",IF(OR(R1792=-9,R1792=""),"",R1792))</f>
        <v/>
      </c>
      <c r="AI1792">
        <f>IF(M1792&lt;&gt;1,"",IF(OR(Q1792=999,Q1792=""),"",Q1792))</f>
        <v/>
      </c>
    </row>
    <row r="1793">
      <c r="A1793" t="inlineStr">
        <is>
          <t>TQRMNOP109544</t>
        </is>
      </c>
      <c r="B1793" t="n">
        <v>2025</v>
      </c>
      <c r="C1793" t="n">
        <v>1</v>
      </c>
      <c r="D1793" t="n">
        <v>43</v>
      </c>
      <c r="E1793" t="inlineStr">
        <is>
          <t>S</t>
        </is>
      </c>
      <c r="F1793" t="n">
        <v>19</v>
      </c>
      <c r="G1793" t="n">
        <v>90</v>
      </c>
      <c r="H1793" t="n">
        <v>3</v>
      </c>
      <c r="I1793" t="n">
        <v>2</v>
      </c>
      <c r="J1793" t="n">
        <v>24</v>
      </c>
      <c r="K1793" t="n">
        <v>2</v>
      </c>
      <c r="L1793" t="n">
        <v>2</v>
      </c>
      <c r="M1793" t="n">
        <v>3</v>
      </c>
      <c r="R1793" s="15" t="n">
        <v>0</v>
      </c>
      <c r="S1793" s="15" t="n">
        <v>0</v>
      </c>
      <c r="T1793" s="15" t="n">
        <v>0</v>
      </c>
      <c r="U1793" s="15" t="n">
        <v>120800</v>
      </c>
      <c r="V1793">
        <f>IFERROR(VLOOKUP(D1793,Tablas_Equivalencia!$A$3:$B$8,2,FALSE),"Sin dato")</f>
        <v/>
      </c>
      <c r="W1793">
        <f>IFERROR(VLOOKUP(L1793,Tablas_Equivalencia!$D$3:$E$9,2,FALSE),"Sin dato")</f>
        <v/>
      </c>
      <c r="X1793">
        <f>IF(I1793=1,"Varón","Mujer")</f>
        <v/>
      </c>
      <c r="Y1793">
        <f>IFERROR(VLOOKUP(M1793,Tablas_Equivalencia!$G$3:$H$6,2,FALSE),"Sin dato")</f>
        <v/>
      </c>
      <c r="Z1793">
        <f>IF(J1793&lt;=24,"18-24","25-29")</f>
        <v/>
      </c>
      <c r="AA1793">
        <f>IF(M1793&lt;&gt;1,"",IF(P1793=2,1,0))</f>
        <v/>
      </c>
      <c r="AB1793">
        <f>IF(M1793&lt;&gt;1,"",IF(O1793&gt;=2,1,0))</f>
        <v/>
      </c>
      <c r="AC1793">
        <f>IF(M1793&lt;&gt;1,"",IF(OR(Q1793=999,Q1793=""),"",IF(OR(Q1793&lt;35,Q1793&gt;48),1,0)))</f>
        <v/>
      </c>
      <c r="AD1793">
        <f>IF(COUNT(AA1793:AC1793)&lt;3,"",SUM(AA1793:AC1793))</f>
        <v/>
      </c>
      <c r="AE1793">
        <f>IF(L1793&gt;=4,2,IF(L1793&gt;=2,1,0))</f>
        <v/>
      </c>
      <c r="AF1793">
        <f>IF(L1793&gt;=5,1,0)</f>
        <v/>
      </c>
      <c r="AG1793">
        <f>AE1793+AF1793</f>
        <v/>
      </c>
      <c r="AH1793" s="15">
        <f>IF(M1793&lt;&gt;1,"",IF(OR(R1793=-9,R1793=""),"",R1793))</f>
        <v/>
      </c>
      <c r="AI1793">
        <f>IF(M1793&lt;&gt;1,"",IF(OR(Q1793=999,Q1793=""),"",Q1793))</f>
        <v/>
      </c>
    </row>
    <row r="1794">
      <c r="A1794" t="inlineStr">
        <is>
          <t>TQRMNOP109546</t>
        </is>
      </c>
      <c r="B1794" t="n">
        <v>2025</v>
      </c>
      <c r="C1794" t="n">
        <v>1</v>
      </c>
      <c r="D1794" t="n">
        <v>43</v>
      </c>
      <c r="E1794" t="inlineStr">
        <is>
          <t>N</t>
        </is>
      </c>
      <c r="F1794" t="n">
        <v>29</v>
      </c>
      <c r="G1794" t="n">
        <v>1520</v>
      </c>
      <c r="H1794" t="n">
        <v>3</v>
      </c>
      <c r="I1794" t="n">
        <v>1</v>
      </c>
      <c r="J1794" t="n">
        <v>26</v>
      </c>
      <c r="K1794" t="n">
        <v>2</v>
      </c>
      <c r="L1794" t="n">
        <v>3</v>
      </c>
      <c r="M1794" t="n">
        <v>1</v>
      </c>
      <c r="N1794" t="n">
        <v>3</v>
      </c>
      <c r="O1794" t="n">
        <v>2</v>
      </c>
      <c r="P1794" t="n">
        <v>2</v>
      </c>
      <c r="Q1794" t="n">
        <v>38</v>
      </c>
      <c r="R1794" s="15" t="n">
        <v>577000</v>
      </c>
      <c r="S1794" s="15" t="n">
        <v>0</v>
      </c>
      <c r="T1794" s="15" t="n">
        <v>577000</v>
      </c>
      <c r="U1794" s="15" t="n">
        <v>205900</v>
      </c>
      <c r="V1794">
        <f>IFERROR(VLOOKUP(D1794,Tablas_Equivalencia!$A$3:$B$8,2,FALSE),"Sin dato")</f>
        <v/>
      </c>
      <c r="W1794">
        <f>IFERROR(VLOOKUP(L1794,Tablas_Equivalencia!$D$3:$E$9,2,FALSE),"Sin dato")</f>
        <v/>
      </c>
      <c r="X1794">
        <f>IF(I1794=1,"Varón","Mujer")</f>
        <v/>
      </c>
      <c r="Y1794">
        <f>IFERROR(VLOOKUP(M1794,Tablas_Equivalencia!$G$3:$H$6,2,FALSE),"Sin dato")</f>
        <v/>
      </c>
      <c r="Z1794">
        <f>IF(J1794&lt;=24,"18-24","25-29")</f>
        <v/>
      </c>
      <c r="AA1794">
        <f>IF(M1794&lt;&gt;1,"",IF(P1794=2,1,0))</f>
        <v/>
      </c>
      <c r="AB1794">
        <f>IF(M1794&lt;&gt;1,"",IF(O1794&gt;=2,1,0))</f>
        <v/>
      </c>
      <c r="AC1794">
        <f>IF(M1794&lt;&gt;1,"",IF(OR(Q1794=999,Q1794=""),"",IF(OR(Q1794&lt;35,Q1794&gt;48),1,0)))</f>
        <v/>
      </c>
      <c r="AD1794">
        <f>IF(COUNT(AA1794:AC1794)&lt;3,"",SUM(AA1794:AC1794))</f>
        <v/>
      </c>
      <c r="AE1794">
        <f>IF(L1794&gt;=4,2,IF(L1794&gt;=2,1,0))</f>
        <v/>
      </c>
      <c r="AF1794">
        <f>IF(L1794&gt;=5,1,0)</f>
        <v/>
      </c>
      <c r="AG1794">
        <f>AE1794+AF1794</f>
        <v/>
      </c>
      <c r="AH1794" s="15">
        <f>IF(M1794&lt;&gt;1,"",IF(OR(R1794=-9,R1794=""),"",R1794))</f>
        <v/>
      </c>
      <c r="AI1794">
        <f>IF(M1794&lt;&gt;1,"",IF(OR(Q1794=999,Q1794=""),"",Q1794))</f>
        <v/>
      </c>
    </row>
    <row r="1795">
      <c r="A1795" t="inlineStr">
        <is>
          <t>TQRMNOP109551</t>
        </is>
      </c>
      <c r="B1795" t="n">
        <v>2025</v>
      </c>
      <c r="C1795" t="n">
        <v>1</v>
      </c>
      <c r="D1795" t="n">
        <v>43</v>
      </c>
      <c r="E1795" t="inlineStr">
        <is>
          <t>S</t>
        </is>
      </c>
      <c r="F1795" t="n">
        <v>36</v>
      </c>
      <c r="G1795" t="n">
        <v>1685</v>
      </c>
      <c r="H1795" t="n">
        <v>2</v>
      </c>
      <c r="I1795" t="n">
        <v>2</v>
      </c>
      <c r="J1795" t="n">
        <v>27</v>
      </c>
      <c r="K1795" t="n">
        <v>2</v>
      </c>
      <c r="L1795" t="n">
        <v>6</v>
      </c>
      <c r="M1795" t="n">
        <v>1</v>
      </c>
      <c r="N1795" t="n">
        <v>3</v>
      </c>
      <c r="O1795" t="n">
        <v>1</v>
      </c>
      <c r="P1795" t="n">
        <v>1</v>
      </c>
      <c r="Q1795" t="n">
        <v>38</v>
      </c>
      <c r="R1795" s="15" t="n">
        <v>1711000</v>
      </c>
      <c r="S1795" s="15" t="n">
        <v>70000</v>
      </c>
      <c r="T1795" s="15" t="n">
        <v>1781000</v>
      </c>
      <c r="U1795" s="15" t="n">
        <v>423900</v>
      </c>
      <c r="V1795">
        <f>IFERROR(VLOOKUP(D1795,Tablas_Equivalencia!$A$3:$B$8,2,FALSE),"Sin dato")</f>
        <v/>
      </c>
      <c r="W1795">
        <f>IFERROR(VLOOKUP(L1795,Tablas_Equivalencia!$D$3:$E$9,2,FALSE),"Sin dato")</f>
        <v/>
      </c>
      <c r="X1795">
        <f>IF(I1795=1,"Varón","Mujer")</f>
        <v/>
      </c>
      <c r="Y1795">
        <f>IFERROR(VLOOKUP(M1795,Tablas_Equivalencia!$G$3:$H$6,2,FALSE),"Sin dato")</f>
        <v/>
      </c>
      <c r="Z1795">
        <f>IF(J1795&lt;=24,"18-24","25-29")</f>
        <v/>
      </c>
      <c r="AA1795">
        <f>IF(M1795&lt;&gt;1,"",IF(P1795=2,1,0))</f>
        <v/>
      </c>
      <c r="AB1795">
        <f>IF(M1795&lt;&gt;1,"",IF(O1795&gt;=2,1,0))</f>
        <v/>
      </c>
      <c r="AC1795">
        <f>IF(M1795&lt;&gt;1,"",IF(OR(Q1795=999,Q1795=""),"",IF(OR(Q1795&lt;35,Q1795&gt;48),1,0)))</f>
        <v/>
      </c>
      <c r="AD1795">
        <f>IF(COUNT(AA1795:AC1795)&lt;3,"",SUM(AA1795:AC1795))</f>
        <v/>
      </c>
      <c r="AE1795">
        <f>IF(L1795&gt;=4,2,IF(L1795&gt;=2,1,0))</f>
        <v/>
      </c>
      <c r="AF1795">
        <f>IF(L1795&gt;=5,1,0)</f>
        <v/>
      </c>
      <c r="AG1795">
        <f>AE1795+AF1795</f>
        <v/>
      </c>
      <c r="AH1795" s="15">
        <f>IF(M1795&lt;&gt;1,"",IF(OR(R1795=-9,R1795=""),"",R1795))</f>
        <v/>
      </c>
      <c r="AI1795">
        <f>IF(M1795&lt;&gt;1,"",IF(OR(Q1795=999,Q1795=""),"",Q1795))</f>
        <v/>
      </c>
    </row>
    <row r="1796">
      <c r="A1796" t="inlineStr">
        <is>
          <t>TQRMNOP109554</t>
        </is>
      </c>
      <c r="B1796" t="n">
        <v>2025</v>
      </c>
      <c r="C1796" t="n">
        <v>1</v>
      </c>
      <c r="D1796" t="n">
        <v>1</v>
      </c>
      <c r="E1796" t="inlineStr">
        <is>
          <t>S</t>
        </is>
      </c>
      <c r="F1796" t="n">
        <v>33</v>
      </c>
      <c r="G1796" t="n">
        <v>1048</v>
      </c>
      <c r="H1796" t="n">
        <v>3</v>
      </c>
      <c r="I1796" t="n">
        <v>1</v>
      </c>
      <c r="J1796" t="n">
        <v>27</v>
      </c>
      <c r="K1796" t="n">
        <v>2</v>
      </c>
      <c r="L1796" t="n">
        <v>4</v>
      </c>
      <c r="M1796" t="n">
        <v>1</v>
      </c>
      <c r="N1796" t="n">
        <v>3</v>
      </c>
      <c r="O1796" t="n">
        <v>3</v>
      </c>
      <c r="P1796" t="n">
        <v>2</v>
      </c>
      <c r="Q1796" t="n">
        <v>29</v>
      </c>
      <c r="R1796" s="15" t="n">
        <v>404000</v>
      </c>
      <c r="S1796" s="15" t="n">
        <v>0</v>
      </c>
      <c r="T1796" s="15" t="n">
        <v>404000</v>
      </c>
      <c r="U1796" s="15" t="n">
        <v>46700</v>
      </c>
      <c r="V1796">
        <f>IFERROR(VLOOKUP(D1796,Tablas_Equivalencia!$A$3:$B$8,2,FALSE),"Sin dato")</f>
        <v/>
      </c>
      <c r="W1796">
        <f>IFERROR(VLOOKUP(L1796,Tablas_Equivalencia!$D$3:$E$9,2,FALSE),"Sin dato")</f>
        <v/>
      </c>
      <c r="X1796">
        <f>IF(I1796=1,"Varón","Mujer")</f>
        <v/>
      </c>
      <c r="Y1796">
        <f>IFERROR(VLOOKUP(M1796,Tablas_Equivalencia!$G$3:$H$6,2,FALSE),"Sin dato")</f>
        <v/>
      </c>
      <c r="Z1796">
        <f>IF(J1796&lt;=24,"18-24","25-29")</f>
        <v/>
      </c>
      <c r="AA1796">
        <f>IF(M1796&lt;&gt;1,"",IF(P1796=2,1,0))</f>
        <v/>
      </c>
      <c r="AB1796">
        <f>IF(M1796&lt;&gt;1,"",IF(O1796&gt;=2,1,0))</f>
        <v/>
      </c>
      <c r="AC1796">
        <f>IF(M1796&lt;&gt;1,"",IF(OR(Q1796=999,Q1796=""),"",IF(OR(Q1796&lt;35,Q1796&gt;48),1,0)))</f>
        <v/>
      </c>
      <c r="AD1796">
        <f>IF(COUNT(AA1796:AC1796)&lt;3,"",SUM(AA1796:AC1796))</f>
        <v/>
      </c>
      <c r="AE1796">
        <f>IF(L1796&gt;=4,2,IF(L1796&gt;=2,1,0))</f>
        <v/>
      </c>
      <c r="AF1796">
        <f>IF(L1796&gt;=5,1,0)</f>
        <v/>
      </c>
      <c r="AG1796">
        <f>AE1796+AF1796</f>
        <v/>
      </c>
      <c r="AH1796" s="15">
        <f>IF(M1796&lt;&gt;1,"",IF(OR(R1796=-9,R1796=""),"",R1796))</f>
        <v/>
      </c>
      <c r="AI1796">
        <f>IF(M1796&lt;&gt;1,"",IF(OR(Q1796=999,Q1796=""),"",Q1796))</f>
        <v/>
      </c>
    </row>
    <row r="1797">
      <c r="A1797" t="inlineStr">
        <is>
          <t>TQRMNOP109558</t>
        </is>
      </c>
      <c r="B1797" t="n">
        <v>2025</v>
      </c>
      <c r="C1797" t="n">
        <v>1</v>
      </c>
      <c r="D1797" t="n">
        <v>40</v>
      </c>
      <c r="E1797" t="inlineStr">
        <is>
          <t>N</t>
        </is>
      </c>
      <c r="F1797" t="n">
        <v>23</v>
      </c>
      <c r="G1797" t="n">
        <v>1357</v>
      </c>
      <c r="H1797" t="n">
        <v>3</v>
      </c>
      <c r="I1797" t="n">
        <v>1</v>
      </c>
      <c r="J1797" t="n">
        <v>29</v>
      </c>
      <c r="K1797" t="n">
        <v>1</v>
      </c>
      <c r="L1797" t="n">
        <v>5</v>
      </c>
      <c r="M1797" t="n">
        <v>1</v>
      </c>
      <c r="N1797" t="n">
        <v>3</v>
      </c>
      <c r="O1797" t="n">
        <v>1</v>
      </c>
      <c r="P1797" t="n">
        <v>2</v>
      </c>
      <c r="Q1797" t="n">
        <v>38</v>
      </c>
      <c r="R1797" s="15" t="n">
        <v>471000</v>
      </c>
      <c r="S1797" s="15" t="n">
        <v>0</v>
      </c>
      <c r="T1797" s="15" t="n">
        <v>471000</v>
      </c>
      <c r="U1797" s="15" t="n">
        <v>139600</v>
      </c>
      <c r="V1797">
        <f>IFERROR(VLOOKUP(D1797,Tablas_Equivalencia!$A$3:$B$8,2,FALSE),"Sin dato")</f>
        <v/>
      </c>
      <c r="W1797">
        <f>IFERROR(VLOOKUP(L1797,Tablas_Equivalencia!$D$3:$E$9,2,FALSE),"Sin dato")</f>
        <v/>
      </c>
      <c r="X1797">
        <f>IF(I1797=1,"Varón","Mujer")</f>
        <v/>
      </c>
      <c r="Y1797">
        <f>IFERROR(VLOOKUP(M1797,Tablas_Equivalencia!$G$3:$H$6,2,FALSE),"Sin dato")</f>
        <v/>
      </c>
      <c r="Z1797">
        <f>IF(J1797&lt;=24,"18-24","25-29")</f>
        <v/>
      </c>
      <c r="AA1797">
        <f>IF(M1797&lt;&gt;1,"",IF(P1797=2,1,0))</f>
        <v/>
      </c>
      <c r="AB1797">
        <f>IF(M1797&lt;&gt;1,"",IF(O1797&gt;=2,1,0))</f>
        <v/>
      </c>
      <c r="AC1797">
        <f>IF(M1797&lt;&gt;1,"",IF(OR(Q1797=999,Q1797=""),"",IF(OR(Q1797&lt;35,Q1797&gt;48),1,0)))</f>
        <v/>
      </c>
      <c r="AD1797">
        <f>IF(COUNT(AA1797:AC1797)&lt;3,"",SUM(AA1797:AC1797))</f>
        <v/>
      </c>
      <c r="AE1797">
        <f>IF(L1797&gt;=4,2,IF(L1797&gt;=2,1,0))</f>
        <v/>
      </c>
      <c r="AF1797">
        <f>IF(L1797&gt;=5,1,0)</f>
        <v/>
      </c>
      <c r="AG1797">
        <f>AE1797+AF1797</f>
        <v/>
      </c>
      <c r="AH1797" s="15">
        <f>IF(M1797&lt;&gt;1,"",IF(OR(R1797=-9,R1797=""),"",R1797))</f>
        <v/>
      </c>
      <c r="AI1797">
        <f>IF(M1797&lt;&gt;1,"",IF(OR(Q1797=999,Q1797=""),"",Q1797))</f>
        <v/>
      </c>
    </row>
    <row r="1798">
      <c r="A1798" t="inlineStr">
        <is>
          <t>TQRMNOP109563</t>
        </is>
      </c>
      <c r="B1798" t="n">
        <v>2025</v>
      </c>
      <c r="C1798" t="n">
        <v>1</v>
      </c>
      <c r="D1798" t="n">
        <v>40</v>
      </c>
      <c r="E1798" t="inlineStr">
        <is>
          <t>N</t>
        </is>
      </c>
      <c r="F1798" t="n">
        <v>23</v>
      </c>
      <c r="G1798" t="n">
        <v>1066</v>
      </c>
      <c r="H1798" t="n">
        <v>1</v>
      </c>
      <c r="I1798" t="n">
        <v>2</v>
      </c>
      <c r="J1798" t="n">
        <v>26</v>
      </c>
      <c r="K1798" t="n">
        <v>2</v>
      </c>
      <c r="L1798" t="n">
        <v>6</v>
      </c>
      <c r="M1798" t="n">
        <v>1</v>
      </c>
      <c r="N1798" t="n">
        <v>3</v>
      </c>
      <c r="O1798" t="n">
        <v>2</v>
      </c>
      <c r="P1798" t="n">
        <v>2</v>
      </c>
      <c r="Q1798" t="n">
        <v>35</v>
      </c>
      <c r="R1798" s="15" t="n">
        <v>681000</v>
      </c>
      <c r="S1798" s="15" t="n">
        <v>0</v>
      </c>
      <c r="T1798" s="15" t="n">
        <v>681000</v>
      </c>
      <c r="U1798" s="15" t="n">
        <v>115400</v>
      </c>
      <c r="V1798">
        <f>IFERROR(VLOOKUP(D1798,Tablas_Equivalencia!$A$3:$B$8,2,FALSE),"Sin dato")</f>
        <v/>
      </c>
      <c r="W1798">
        <f>IFERROR(VLOOKUP(L1798,Tablas_Equivalencia!$D$3:$E$9,2,FALSE),"Sin dato")</f>
        <v/>
      </c>
      <c r="X1798">
        <f>IF(I1798=1,"Varón","Mujer")</f>
        <v/>
      </c>
      <c r="Y1798">
        <f>IFERROR(VLOOKUP(M1798,Tablas_Equivalencia!$G$3:$H$6,2,FALSE),"Sin dato")</f>
        <v/>
      </c>
      <c r="Z1798">
        <f>IF(J1798&lt;=24,"18-24","25-29")</f>
        <v/>
      </c>
      <c r="AA1798">
        <f>IF(M1798&lt;&gt;1,"",IF(P1798=2,1,0))</f>
        <v/>
      </c>
      <c r="AB1798">
        <f>IF(M1798&lt;&gt;1,"",IF(O1798&gt;=2,1,0))</f>
        <v/>
      </c>
      <c r="AC1798">
        <f>IF(M1798&lt;&gt;1,"",IF(OR(Q1798=999,Q1798=""),"",IF(OR(Q1798&lt;35,Q1798&gt;48),1,0)))</f>
        <v/>
      </c>
      <c r="AD1798">
        <f>IF(COUNT(AA1798:AC1798)&lt;3,"",SUM(AA1798:AC1798))</f>
        <v/>
      </c>
      <c r="AE1798">
        <f>IF(L1798&gt;=4,2,IF(L1798&gt;=2,1,0))</f>
        <v/>
      </c>
      <c r="AF1798">
        <f>IF(L1798&gt;=5,1,0)</f>
        <v/>
      </c>
      <c r="AG1798">
        <f>AE1798+AF1798</f>
        <v/>
      </c>
      <c r="AH1798" s="15">
        <f>IF(M1798&lt;&gt;1,"",IF(OR(R1798=-9,R1798=""),"",R1798))</f>
        <v/>
      </c>
      <c r="AI1798">
        <f>IF(M1798&lt;&gt;1,"",IF(OR(Q1798=999,Q1798=""),"",Q1798))</f>
        <v/>
      </c>
    </row>
    <row r="1799">
      <c r="A1799" t="inlineStr">
        <is>
          <t>TQRMNOP109564</t>
        </is>
      </c>
      <c r="B1799" t="n">
        <v>2025</v>
      </c>
      <c r="C1799" t="n">
        <v>1</v>
      </c>
      <c r="D1799" t="n">
        <v>1</v>
      </c>
      <c r="E1799" t="inlineStr">
        <is>
          <t>S</t>
        </is>
      </c>
      <c r="F1799" t="n">
        <v>32</v>
      </c>
      <c r="G1799" t="n">
        <v>1068</v>
      </c>
      <c r="H1799" t="n">
        <v>1</v>
      </c>
      <c r="I1799" t="n">
        <v>2</v>
      </c>
      <c r="J1799" t="n">
        <v>27</v>
      </c>
      <c r="K1799" t="n">
        <v>2</v>
      </c>
      <c r="L1799" t="n">
        <v>3</v>
      </c>
      <c r="M1799" t="n">
        <v>2</v>
      </c>
      <c r="R1799" s="15" t="n">
        <v>0</v>
      </c>
      <c r="S1799" s="15" t="n">
        <v>0</v>
      </c>
      <c r="T1799" s="15" t="n">
        <v>0</v>
      </c>
      <c r="U1799" s="15" t="n">
        <v>95500</v>
      </c>
      <c r="V1799">
        <f>IFERROR(VLOOKUP(D1799,Tablas_Equivalencia!$A$3:$B$8,2,FALSE),"Sin dato")</f>
        <v/>
      </c>
      <c r="W1799">
        <f>IFERROR(VLOOKUP(L1799,Tablas_Equivalencia!$D$3:$E$9,2,FALSE),"Sin dato")</f>
        <v/>
      </c>
      <c r="X1799">
        <f>IF(I1799=1,"Varón","Mujer")</f>
        <v/>
      </c>
      <c r="Y1799">
        <f>IFERROR(VLOOKUP(M1799,Tablas_Equivalencia!$G$3:$H$6,2,FALSE),"Sin dato")</f>
        <v/>
      </c>
      <c r="Z1799">
        <f>IF(J1799&lt;=24,"18-24","25-29")</f>
        <v/>
      </c>
      <c r="AA1799">
        <f>IF(M1799&lt;&gt;1,"",IF(P1799=2,1,0))</f>
        <v/>
      </c>
      <c r="AB1799">
        <f>IF(M1799&lt;&gt;1,"",IF(O1799&gt;=2,1,0))</f>
        <v/>
      </c>
      <c r="AC1799">
        <f>IF(M1799&lt;&gt;1,"",IF(OR(Q1799=999,Q1799=""),"",IF(OR(Q1799&lt;35,Q1799&gt;48),1,0)))</f>
        <v/>
      </c>
      <c r="AD1799">
        <f>IF(COUNT(AA1799:AC1799)&lt;3,"",SUM(AA1799:AC1799))</f>
        <v/>
      </c>
      <c r="AE1799">
        <f>IF(L1799&gt;=4,2,IF(L1799&gt;=2,1,0))</f>
        <v/>
      </c>
      <c r="AF1799">
        <f>IF(L1799&gt;=5,1,0)</f>
        <v/>
      </c>
      <c r="AG1799">
        <f>AE1799+AF1799</f>
        <v/>
      </c>
      <c r="AH1799" s="15">
        <f>IF(M1799&lt;&gt;1,"",IF(OR(R1799=-9,R1799=""),"",R1799))</f>
        <v/>
      </c>
      <c r="AI1799">
        <f>IF(M1799&lt;&gt;1,"",IF(OR(Q1799=999,Q1799=""),"",Q1799))</f>
        <v/>
      </c>
    </row>
    <row r="1800">
      <c r="A1800" t="inlineStr">
        <is>
          <t>TQRMNOP109569</t>
        </is>
      </c>
      <c r="B1800" t="n">
        <v>2025</v>
      </c>
      <c r="C1800" t="n">
        <v>1</v>
      </c>
      <c r="D1800" t="n">
        <v>1</v>
      </c>
      <c r="E1800" t="inlineStr">
        <is>
          <t>S</t>
        </is>
      </c>
      <c r="F1800" t="n">
        <v>33</v>
      </c>
      <c r="G1800" t="n">
        <v>954</v>
      </c>
      <c r="H1800" t="n">
        <v>1</v>
      </c>
      <c r="I1800" t="n">
        <v>1</v>
      </c>
      <c r="J1800" t="n">
        <v>18</v>
      </c>
      <c r="K1800" t="n">
        <v>2</v>
      </c>
      <c r="L1800" t="n">
        <v>3</v>
      </c>
      <c r="M1800" t="n">
        <v>3</v>
      </c>
      <c r="R1800" s="15" t="n">
        <v>0</v>
      </c>
      <c r="S1800" s="15" t="n">
        <v>0</v>
      </c>
      <c r="T1800" s="15" t="n">
        <v>0</v>
      </c>
      <c r="U1800" s="15" t="n">
        <v>114100</v>
      </c>
      <c r="V1800">
        <f>IFERROR(VLOOKUP(D1800,Tablas_Equivalencia!$A$3:$B$8,2,FALSE),"Sin dato")</f>
        <v/>
      </c>
      <c r="W1800">
        <f>IFERROR(VLOOKUP(L1800,Tablas_Equivalencia!$D$3:$E$9,2,FALSE),"Sin dato")</f>
        <v/>
      </c>
      <c r="X1800">
        <f>IF(I1800=1,"Varón","Mujer")</f>
        <v/>
      </c>
      <c r="Y1800">
        <f>IFERROR(VLOOKUP(M1800,Tablas_Equivalencia!$G$3:$H$6,2,FALSE),"Sin dato")</f>
        <v/>
      </c>
      <c r="Z1800">
        <f>IF(J1800&lt;=24,"18-24","25-29")</f>
        <v/>
      </c>
      <c r="AA1800">
        <f>IF(M1800&lt;&gt;1,"",IF(P1800=2,1,0))</f>
        <v/>
      </c>
      <c r="AB1800">
        <f>IF(M1800&lt;&gt;1,"",IF(O1800&gt;=2,1,0))</f>
        <v/>
      </c>
      <c r="AC1800">
        <f>IF(M1800&lt;&gt;1,"",IF(OR(Q1800=999,Q1800=""),"",IF(OR(Q1800&lt;35,Q1800&gt;48),1,0)))</f>
        <v/>
      </c>
      <c r="AD1800">
        <f>IF(COUNT(AA1800:AC1800)&lt;3,"",SUM(AA1800:AC1800))</f>
        <v/>
      </c>
      <c r="AE1800">
        <f>IF(L1800&gt;=4,2,IF(L1800&gt;=2,1,0))</f>
        <v/>
      </c>
      <c r="AF1800">
        <f>IF(L1800&gt;=5,1,0)</f>
        <v/>
      </c>
      <c r="AG1800">
        <f>AE1800+AF1800</f>
        <v/>
      </c>
      <c r="AH1800" s="15">
        <f>IF(M1800&lt;&gt;1,"",IF(OR(R1800=-9,R1800=""),"",R1800))</f>
        <v/>
      </c>
      <c r="AI1800">
        <f>IF(M1800&lt;&gt;1,"",IF(OR(Q1800=999,Q1800=""),"",Q1800))</f>
        <v/>
      </c>
    </row>
    <row r="1801">
      <c r="A1801" t="inlineStr">
        <is>
          <t>TQRMNOP109573</t>
        </is>
      </c>
      <c r="B1801" t="n">
        <v>2025</v>
      </c>
      <c r="C1801" t="n">
        <v>1</v>
      </c>
      <c r="D1801" t="n">
        <v>1</v>
      </c>
      <c r="E1801" t="inlineStr">
        <is>
          <t>S</t>
        </is>
      </c>
      <c r="F1801" t="n">
        <v>32</v>
      </c>
      <c r="G1801" t="n">
        <v>269</v>
      </c>
      <c r="H1801" t="n">
        <v>2</v>
      </c>
      <c r="I1801" t="n">
        <v>2</v>
      </c>
      <c r="J1801" t="n">
        <v>18</v>
      </c>
      <c r="K1801" t="n">
        <v>1</v>
      </c>
      <c r="L1801" t="n">
        <v>5</v>
      </c>
      <c r="M1801" t="n">
        <v>3</v>
      </c>
      <c r="R1801" s="15" t="n">
        <v>0</v>
      </c>
      <c r="S1801" s="15" t="n">
        <v>0</v>
      </c>
      <c r="T1801" s="15" t="n">
        <v>0</v>
      </c>
      <c r="U1801" s="15" t="n">
        <v>202000</v>
      </c>
      <c r="V1801">
        <f>IFERROR(VLOOKUP(D1801,Tablas_Equivalencia!$A$3:$B$8,2,FALSE),"Sin dato")</f>
        <v/>
      </c>
      <c r="W1801">
        <f>IFERROR(VLOOKUP(L1801,Tablas_Equivalencia!$D$3:$E$9,2,FALSE),"Sin dato")</f>
        <v/>
      </c>
      <c r="X1801">
        <f>IF(I1801=1,"Varón","Mujer")</f>
        <v/>
      </c>
      <c r="Y1801">
        <f>IFERROR(VLOOKUP(M1801,Tablas_Equivalencia!$G$3:$H$6,2,FALSE),"Sin dato")</f>
        <v/>
      </c>
      <c r="Z1801">
        <f>IF(J1801&lt;=24,"18-24","25-29")</f>
        <v/>
      </c>
      <c r="AA1801">
        <f>IF(M1801&lt;&gt;1,"",IF(P1801=2,1,0))</f>
        <v/>
      </c>
      <c r="AB1801">
        <f>IF(M1801&lt;&gt;1,"",IF(O1801&gt;=2,1,0))</f>
        <v/>
      </c>
      <c r="AC1801">
        <f>IF(M1801&lt;&gt;1,"",IF(OR(Q1801=999,Q1801=""),"",IF(OR(Q1801&lt;35,Q1801&gt;48),1,0)))</f>
        <v/>
      </c>
      <c r="AD1801">
        <f>IF(COUNT(AA1801:AC1801)&lt;3,"",SUM(AA1801:AC1801))</f>
        <v/>
      </c>
      <c r="AE1801">
        <f>IF(L1801&gt;=4,2,IF(L1801&gt;=2,1,0))</f>
        <v/>
      </c>
      <c r="AF1801">
        <f>IF(L1801&gt;=5,1,0)</f>
        <v/>
      </c>
      <c r="AG1801">
        <f>AE1801+AF1801</f>
        <v/>
      </c>
      <c r="AH1801" s="15">
        <f>IF(M1801&lt;&gt;1,"",IF(OR(R1801=-9,R1801=""),"",R1801))</f>
        <v/>
      </c>
      <c r="AI1801">
        <f>IF(M1801&lt;&gt;1,"",IF(OR(Q1801=999,Q1801=""),"",Q1801))</f>
        <v/>
      </c>
    </row>
    <row r="1802">
      <c r="A1802" t="inlineStr">
        <is>
          <t>TQRMNOP109587</t>
        </is>
      </c>
      <c r="B1802" t="n">
        <v>2025</v>
      </c>
      <c r="C1802" t="n">
        <v>1</v>
      </c>
      <c r="D1802" t="n">
        <v>41</v>
      </c>
      <c r="E1802" t="inlineStr">
        <is>
          <t>N</t>
        </is>
      </c>
      <c r="F1802" t="n">
        <v>12</v>
      </c>
      <c r="G1802" t="n">
        <v>878</v>
      </c>
      <c r="H1802" t="n">
        <v>3</v>
      </c>
      <c r="I1802" t="n">
        <v>2</v>
      </c>
      <c r="J1802" t="n">
        <v>26</v>
      </c>
      <c r="K1802" t="n">
        <v>2</v>
      </c>
      <c r="L1802" t="n">
        <v>4</v>
      </c>
      <c r="M1802" t="n">
        <v>3</v>
      </c>
      <c r="R1802" s="15" t="n">
        <v>0</v>
      </c>
      <c r="S1802" s="15" t="n">
        <v>0</v>
      </c>
      <c r="T1802" s="15" t="n">
        <v>0</v>
      </c>
      <c r="U1802" s="15" t="n">
        <v>188000</v>
      </c>
      <c r="V1802">
        <f>IFERROR(VLOOKUP(D1802,Tablas_Equivalencia!$A$3:$B$8,2,FALSE),"Sin dato")</f>
        <v/>
      </c>
      <c r="W1802">
        <f>IFERROR(VLOOKUP(L1802,Tablas_Equivalencia!$D$3:$E$9,2,FALSE),"Sin dato")</f>
        <v/>
      </c>
      <c r="X1802">
        <f>IF(I1802=1,"Varón","Mujer")</f>
        <v/>
      </c>
      <c r="Y1802">
        <f>IFERROR(VLOOKUP(M1802,Tablas_Equivalencia!$G$3:$H$6,2,FALSE),"Sin dato")</f>
        <v/>
      </c>
      <c r="Z1802">
        <f>IF(J1802&lt;=24,"18-24","25-29")</f>
        <v/>
      </c>
      <c r="AA1802">
        <f>IF(M1802&lt;&gt;1,"",IF(P1802=2,1,0))</f>
        <v/>
      </c>
      <c r="AB1802">
        <f>IF(M1802&lt;&gt;1,"",IF(O1802&gt;=2,1,0))</f>
        <v/>
      </c>
      <c r="AC1802">
        <f>IF(M1802&lt;&gt;1,"",IF(OR(Q1802=999,Q1802=""),"",IF(OR(Q1802&lt;35,Q1802&gt;48),1,0)))</f>
        <v/>
      </c>
      <c r="AD1802">
        <f>IF(COUNT(AA1802:AC1802)&lt;3,"",SUM(AA1802:AC1802))</f>
        <v/>
      </c>
      <c r="AE1802">
        <f>IF(L1802&gt;=4,2,IF(L1802&gt;=2,1,0))</f>
        <v/>
      </c>
      <c r="AF1802">
        <f>IF(L1802&gt;=5,1,0)</f>
        <v/>
      </c>
      <c r="AG1802">
        <f>AE1802+AF1802</f>
        <v/>
      </c>
      <c r="AH1802" s="15">
        <f>IF(M1802&lt;&gt;1,"",IF(OR(R1802=-9,R1802=""),"",R1802))</f>
        <v/>
      </c>
      <c r="AI1802">
        <f>IF(M1802&lt;&gt;1,"",IF(OR(Q1802=999,Q1802=""),"",Q1802))</f>
        <v/>
      </c>
    </row>
    <row r="1803">
      <c r="A1803" t="inlineStr">
        <is>
          <t>TQRMNOP109596</t>
        </is>
      </c>
      <c r="B1803" t="n">
        <v>2025</v>
      </c>
      <c r="C1803" t="n">
        <v>1</v>
      </c>
      <c r="D1803" t="n">
        <v>1</v>
      </c>
      <c r="E1803" t="inlineStr">
        <is>
          <t>S</t>
        </is>
      </c>
      <c r="F1803" t="n">
        <v>32</v>
      </c>
      <c r="G1803" t="n">
        <v>1310</v>
      </c>
      <c r="H1803" t="n">
        <v>2</v>
      </c>
      <c r="I1803" t="n">
        <v>1</v>
      </c>
      <c r="J1803" t="n">
        <v>18</v>
      </c>
      <c r="K1803" t="n">
        <v>2</v>
      </c>
      <c r="L1803" t="n">
        <v>4</v>
      </c>
      <c r="M1803" t="n">
        <v>3</v>
      </c>
      <c r="R1803" s="15" t="n">
        <v>0</v>
      </c>
      <c r="S1803" s="15" t="n">
        <v>0</v>
      </c>
      <c r="T1803" s="15" t="n">
        <v>0</v>
      </c>
      <c r="U1803" s="15" t="n">
        <v>57400</v>
      </c>
      <c r="V1803">
        <f>IFERROR(VLOOKUP(D1803,Tablas_Equivalencia!$A$3:$B$8,2,FALSE),"Sin dato")</f>
        <v/>
      </c>
      <c r="W1803">
        <f>IFERROR(VLOOKUP(L1803,Tablas_Equivalencia!$D$3:$E$9,2,FALSE),"Sin dato")</f>
        <v/>
      </c>
      <c r="X1803">
        <f>IF(I1803=1,"Varón","Mujer")</f>
        <v/>
      </c>
      <c r="Y1803">
        <f>IFERROR(VLOOKUP(M1803,Tablas_Equivalencia!$G$3:$H$6,2,FALSE),"Sin dato")</f>
        <v/>
      </c>
      <c r="Z1803">
        <f>IF(J1803&lt;=24,"18-24","25-29")</f>
        <v/>
      </c>
      <c r="AA1803">
        <f>IF(M1803&lt;&gt;1,"",IF(P1803=2,1,0))</f>
        <v/>
      </c>
      <c r="AB1803">
        <f>IF(M1803&lt;&gt;1,"",IF(O1803&gt;=2,1,0))</f>
        <v/>
      </c>
      <c r="AC1803">
        <f>IF(M1803&lt;&gt;1,"",IF(OR(Q1803=999,Q1803=""),"",IF(OR(Q1803&lt;35,Q1803&gt;48),1,0)))</f>
        <v/>
      </c>
      <c r="AD1803">
        <f>IF(COUNT(AA1803:AC1803)&lt;3,"",SUM(AA1803:AC1803))</f>
        <v/>
      </c>
      <c r="AE1803">
        <f>IF(L1803&gt;=4,2,IF(L1803&gt;=2,1,0))</f>
        <v/>
      </c>
      <c r="AF1803">
        <f>IF(L1803&gt;=5,1,0)</f>
        <v/>
      </c>
      <c r="AG1803">
        <f>AE1803+AF1803</f>
        <v/>
      </c>
      <c r="AH1803" s="15">
        <f>IF(M1803&lt;&gt;1,"",IF(OR(R1803=-9,R1803=""),"",R1803))</f>
        <v/>
      </c>
      <c r="AI1803">
        <f>IF(M1803&lt;&gt;1,"",IF(OR(Q1803=999,Q1803=""),"",Q1803))</f>
        <v/>
      </c>
    </row>
    <row r="1804">
      <c r="A1804" t="inlineStr">
        <is>
          <t>TQRMNOP109599</t>
        </is>
      </c>
      <c r="B1804" t="n">
        <v>2025</v>
      </c>
      <c r="C1804" t="n">
        <v>1</v>
      </c>
      <c r="D1804" t="n">
        <v>43</v>
      </c>
      <c r="E1804" t="inlineStr">
        <is>
          <t>S</t>
        </is>
      </c>
      <c r="F1804" t="n">
        <v>19</v>
      </c>
      <c r="G1804" t="n">
        <v>1066</v>
      </c>
      <c r="H1804" t="n">
        <v>1</v>
      </c>
      <c r="I1804" t="n">
        <v>1</v>
      </c>
      <c r="J1804" t="n">
        <v>26</v>
      </c>
      <c r="K1804" t="n">
        <v>1</v>
      </c>
      <c r="L1804" t="n">
        <v>5</v>
      </c>
      <c r="M1804" t="n">
        <v>1</v>
      </c>
      <c r="N1804" t="n">
        <v>3</v>
      </c>
      <c r="O1804" t="n">
        <v>2</v>
      </c>
      <c r="P1804" t="n">
        <v>2</v>
      </c>
      <c r="Q1804" t="n">
        <v>27</v>
      </c>
      <c r="R1804" s="15" t="n">
        <v>440000</v>
      </c>
      <c r="S1804" s="15" t="n">
        <v>0</v>
      </c>
      <c r="T1804" s="15" t="n">
        <v>440000</v>
      </c>
      <c r="U1804" s="15" t="n">
        <v>207300</v>
      </c>
      <c r="V1804">
        <f>IFERROR(VLOOKUP(D1804,Tablas_Equivalencia!$A$3:$B$8,2,FALSE),"Sin dato")</f>
        <v/>
      </c>
      <c r="W1804">
        <f>IFERROR(VLOOKUP(L1804,Tablas_Equivalencia!$D$3:$E$9,2,FALSE),"Sin dato")</f>
        <v/>
      </c>
      <c r="X1804">
        <f>IF(I1804=1,"Varón","Mujer")</f>
        <v/>
      </c>
      <c r="Y1804">
        <f>IFERROR(VLOOKUP(M1804,Tablas_Equivalencia!$G$3:$H$6,2,FALSE),"Sin dato")</f>
        <v/>
      </c>
      <c r="Z1804">
        <f>IF(J1804&lt;=24,"18-24","25-29")</f>
        <v/>
      </c>
      <c r="AA1804">
        <f>IF(M1804&lt;&gt;1,"",IF(P1804=2,1,0))</f>
        <v/>
      </c>
      <c r="AB1804">
        <f>IF(M1804&lt;&gt;1,"",IF(O1804&gt;=2,1,0))</f>
        <v/>
      </c>
      <c r="AC1804">
        <f>IF(M1804&lt;&gt;1,"",IF(OR(Q1804=999,Q1804=""),"",IF(OR(Q1804&lt;35,Q1804&gt;48),1,0)))</f>
        <v/>
      </c>
      <c r="AD1804">
        <f>IF(COUNT(AA1804:AC1804)&lt;3,"",SUM(AA1804:AC1804))</f>
        <v/>
      </c>
      <c r="AE1804">
        <f>IF(L1804&gt;=4,2,IF(L1804&gt;=2,1,0))</f>
        <v/>
      </c>
      <c r="AF1804">
        <f>IF(L1804&gt;=5,1,0)</f>
        <v/>
      </c>
      <c r="AG1804">
        <f>AE1804+AF1804</f>
        <v/>
      </c>
      <c r="AH1804" s="15">
        <f>IF(M1804&lt;&gt;1,"",IF(OR(R1804=-9,R1804=""),"",R1804))</f>
        <v/>
      </c>
      <c r="AI1804">
        <f>IF(M1804&lt;&gt;1,"",IF(OR(Q1804=999,Q1804=""),"",Q1804))</f>
        <v/>
      </c>
    </row>
    <row r="1805">
      <c r="A1805" t="inlineStr">
        <is>
          <t>TQRMNOP109607</t>
        </is>
      </c>
      <c r="B1805" t="n">
        <v>2025</v>
      </c>
      <c r="C1805" t="n">
        <v>1</v>
      </c>
      <c r="D1805" t="n">
        <v>40</v>
      </c>
      <c r="E1805" t="inlineStr">
        <is>
          <t>N</t>
        </is>
      </c>
      <c r="F1805" t="n">
        <v>9</v>
      </c>
      <c r="G1805" t="n">
        <v>1344</v>
      </c>
      <c r="H1805" t="n">
        <v>3</v>
      </c>
      <c r="I1805" t="n">
        <v>2</v>
      </c>
      <c r="J1805" t="n">
        <v>26</v>
      </c>
      <c r="K1805" t="n">
        <v>1</v>
      </c>
      <c r="L1805" t="n">
        <v>5</v>
      </c>
      <c r="M1805" t="n">
        <v>2</v>
      </c>
      <c r="R1805" s="15" t="n">
        <v>0</v>
      </c>
      <c r="S1805" s="15" t="n">
        <v>0</v>
      </c>
      <c r="T1805" s="15" t="n">
        <v>0</v>
      </c>
      <c r="U1805" s="15" t="n">
        <v>54800</v>
      </c>
      <c r="V1805">
        <f>IFERROR(VLOOKUP(D1805,Tablas_Equivalencia!$A$3:$B$8,2,FALSE),"Sin dato")</f>
        <v/>
      </c>
      <c r="W1805">
        <f>IFERROR(VLOOKUP(L1805,Tablas_Equivalencia!$D$3:$E$9,2,FALSE),"Sin dato")</f>
        <v/>
      </c>
      <c r="X1805">
        <f>IF(I1805=1,"Varón","Mujer")</f>
        <v/>
      </c>
      <c r="Y1805">
        <f>IFERROR(VLOOKUP(M1805,Tablas_Equivalencia!$G$3:$H$6,2,FALSE),"Sin dato")</f>
        <v/>
      </c>
      <c r="Z1805">
        <f>IF(J1805&lt;=24,"18-24","25-29")</f>
        <v/>
      </c>
      <c r="AA1805">
        <f>IF(M1805&lt;&gt;1,"",IF(P1805=2,1,0))</f>
        <v/>
      </c>
      <c r="AB1805">
        <f>IF(M1805&lt;&gt;1,"",IF(O1805&gt;=2,1,0))</f>
        <v/>
      </c>
      <c r="AC1805">
        <f>IF(M1805&lt;&gt;1,"",IF(OR(Q1805=999,Q1805=""),"",IF(OR(Q1805&lt;35,Q1805&gt;48),1,0)))</f>
        <v/>
      </c>
      <c r="AD1805">
        <f>IF(COUNT(AA1805:AC1805)&lt;3,"",SUM(AA1805:AC1805))</f>
        <v/>
      </c>
      <c r="AE1805">
        <f>IF(L1805&gt;=4,2,IF(L1805&gt;=2,1,0))</f>
        <v/>
      </c>
      <c r="AF1805">
        <f>IF(L1805&gt;=5,1,0)</f>
        <v/>
      </c>
      <c r="AG1805">
        <f>AE1805+AF1805</f>
        <v/>
      </c>
      <c r="AH1805" s="15">
        <f>IF(M1805&lt;&gt;1,"",IF(OR(R1805=-9,R1805=""),"",R1805))</f>
        <v/>
      </c>
      <c r="AI1805">
        <f>IF(M1805&lt;&gt;1,"",IF(OR(Q1805=999,Q1805=""),"",Q1805))</f>
        <v/>
      </c>
    </row>
    <row r="1806">
      <c r="A1806" t="inlineStr">
        <is>
          <t>TQRMNOP109608</t>
        </is>
      </c>
      <c r="B1806" t="n">
        <v>2025</v>
      </c>
      <c r="C1806" t="n">
        <v>1</v>
      </c>
      <c r="D1806" t="n">
        <v>42</v>
      </c>
      <c r="E1806" t="inlineStr">
        <is>
          <t>N</t>
        </is>
      </c>
      <c r="F1806" t="n">
        <v>27</v>
      </c>
      <c r="G1806" t="n">
        <v>997</v>
      </c>
      <c r="H1806" t="n">
        <v>3</v>
      </c>
      <c r="I1806" t="n">
        <v>2</v>
      </c>
      <c r="J1806" t="n">
        <v>22</v>
      </c>
      <c r="K1806" t="n">
        <v>2</v>
      </c>
      <c r="L1806" t="n">
        <v>3</v>
      </c>
      <c r="M1806" t="n">
        <v>2</v>
      </c>
      <c r="R1806" s="15" t="n">
        <v>0</v>
      </c>
      <c r="S1806" s="15" t="n">
        <v>0</v>
      </c>
      <c r="T1806" s="15" t="n">
        <v>0</v>
      </c>
      <c r="U1806" s="15" t="n">
        <v>71100</v>
      </c>
      <c r="V1806">
        <f>IFERROR(VLOOKUP(D1806,Tablas_Equivalencia!$A$3:$B$8,2,FALSE),"Sin dato")</f>
        <v/>
      </c>
      <c r="W1806">
        <f>IFERROR(VLOOKUP(L1806,Tablas_Equivalencia!$D$3:$E$9,2,FALSE),"Sin dato")</f>
        <v/>
      </c>
      <c r="X1806">
        <f>IF(I1806=1,"Varón","Mujer")</f>
        <v/>
      </c>
      <c r="Y1806">
        <f>IFERROR(VLOOKUP(M1806,Tablas_Equivalencia!$G$3:$H$6,2,FALSE),"Sin dato")</f>
        <v/>
      </c>
      <c r="Z1806">
        <f>IF(J1806&lt;=24,"18-24","25-29")</f>
        <v/>
      </c>
      <c r="AA1806">
        <f>IF(M1806&lt;&gt;1,"",IF(P1806=2,1,0))</f>
        <v/>
      </c>
      <c r="AB1806">
        <f>IF(M1806&lt;&gt;1,"",IF(O1806&gt;=2,1,0))</f>
        <v/>
      </c>
      <c r="AC1806">
        <f>IF(M1806&lt;&gt;1,"",IF(OR(Q1806=999,Q1806=""),"",IF(OR(Q1806&lt;35,Q1806&gt;48),1,0)))</f>
        <v/>
      </c>
      <c r="AD1806">
        <f>IF(COUNT(AA1806:AC1806)&lt;3,"",SUM(AA1806:AC1806))</f>
        <v/>
      </c>
      <c r="AE1806">
        <f>IF(L1806&gt;=4,2,IF(L1806&gt;=2,1,0))</f>
        <v/>
      </c>
      <c r="AF1806">
        <f>IF(L1806&gt;=5,1,0)</f>
        <v/>
      </c>
      <c r="AG1806">
        <f>AE1806+AF1806</f>
        <v/>
      </c>
      <c r="AH1806" s="15">
        <f>IF(M1806&lt;&gt;1,"",IF(OR(R1806=-9,R1806=""),"",R1806))</f>
        <v/>
      </c>
      <c r="AI1806">
        <f>IF(M1806&lt;&gt;1,"",IF(OR(Q1806=999,Q1806=""),"",Q1806))</f>
        <v/>
      </c>
    </row>
    <row r="1807">
      <c r="A1807" t="inlineStr">
        <is>
          <t>TQRMNOP109611</t>
        </is>
      </c>
      <c r="B1807" t="n">
        <v>2025</v>
      </c>
      <c r="C1807" t="n">
        <v>1</v>
      </c>
      <c r="D1807" t="n">
        <v>42</v>
      </c>
      <c r="E1807" t="inlineStr">
        <is>
          <t>S</t>
        </is>
      </c>
      <c r="F1807" t="n">
        <v>10</v>
      </c>
      <c r="G1807" t="n">
        <v>1089</v>
      </c>
      <c r="H1807" t="n">
        <v>1</v>
      </c>
      <c r="I1807" t="n">
        <v>1</v>
      </c>
      <c r="J1807" t="n">
        <v>22</v>
      </c>
      <c r="K1807" t="n">
        <v>2</v>
      </c>
      <c r="L1807" t="n">
        <v>4</v>
      </c>
      <c r="M1807" t="n">
        <v>3</v>
      </c>
      <c r="R1807" s="15" t="n">
        <v>0</v>
      </c>
      <c r="S1807" s="15" t="n">
        <v>0</v>
      </c>
      <c r="T1807" s="15" t="n">
        <v>0</v>
      </c>
      <c r="U1807" s="15" t="n">
        <v>170100</v>
      </c>
      <c r="V1807">
        <f>IFERROR(VLOOKUP(D1807,Tablas_Equivalencia!$A$3:$B$8,2,FALSE),"Sin dato")</f>
        <v/>
      </c>
      <c r="W1807">
        <f>IFERROR(VLOOKUP(L1807,Tablas_Equivalencia!$D$3:$E$9,2,FALSE),"Sin dato")</f>
        <v/>
      </c>
      <c r="X1807">
        <f>IF(I1807=1,"Varón","Mujer")</f>
        <v/>
      </c>
      <c r="Y1807">
        <f>IFERROR(VLOOKUP(M1807,Tablas_Equivalencia!$G$3:$H$6,2,FALSE),"Sin dato")</f>
        <v/>
      </c>
      <c r="Z1807">
        <f>IF(J1807&lt;=24,"18-24","25-29")</f>
        <v/>
      </c>
      <c r="AA1807">
        <f>IF(M1807&lt;&gt;1,"",IF(P1807=2,1,0))</f>
        <v/>
      </c>
      <c r="AB1807">
        <f>IF(M1807&lt;&gt;1,"",IF(O1807&gt;=2,1,0))</f>
        <v/>
      </c>
      <c r="AC1807">
        <f>IF(M1807&lt;&gt;1,"",IF(OR(Q1807=999,Q1807=""),"",IF(OR(Q1807&lt;35,Q1807&gt;48),1,0)))</f>
        <v/>
      </c>
      <c r="AD1807">
        <f>IF(COUNT(AA1807:AC1807)&lt;3,"",SUM(AA1807:AC1807))</f>
        <v/>
      </c>
      <c r="AE1807">
        <f>IF(L1807&gt;=4,2,IF(L1807&gt;=2,1,0))</f>
        <v/>
      </c>
      <c r="AF1807">
        <f>IF(L1807&gt;=5,1,0)</f>
        <v/>
      </c>
      <c r="AG1807">
        <f>AE1807+AF1807</f>
        <v/>
      </c>
      <c r="AH1807" s="15">
        <f>IF(M1807&lt;&gt;1,"",IF(OR(R1807=-9,R1807=""),"",R1807))</f>
        <v/>
      </c>
      <c r="AI1807">
        <f>IF(M1807&lt;&gt;1,"",IF(OR(Q1807=999,Q1807=""),"",Q1807))</f>
        <v/>
      </c>
    </row>
    <row r="1808">
      <c r="A1808" t="inlineStr">
        <is>
          <t>TQRMNOP109623</t>
        </is>
      </c>
      <c r="B1808" t="n">
        <v>2025</v>
      </c>
      <c r="C1808" t="n">
        <v>1</v>
      </c>
      <c r="D1808" t="n">
        <v>1</v>
      </c>
      <c r="E1808" t="inlineStr">
        <is>
          <t>S</t>
        </is>
      </c>
      <c r="F1808" t="n">
        <v>33</v>
      </c>
      <c r="G1808" t="n">
        <v>643</v>
      </c>
      <c r="H1808" t="n">
        <v>1</v>
      </c>
      <c r="I1808" t="n">
        <v>2</v>
      </c>
      <c r="J1808" t="n">
        <v>18</v>
      </c>
      <c r="K1808" t="n">
        <v>1</v>
      </c>
      <c r="L1808" t="n">
        <v>1</v>
      </c>
      <c r="M1808" t="n">
        <v>1</v>
      </c>
      <c r="N1808" t="n">
        <v>2</v>
      </c>
      <c r="O1808" t="n">
        <v>2</v>
      </c>
      <c r="P1808" t="n">
        <v>2</v>
      </c>
      <c r="Q1808" t="n">
        <v>29</v>
      </c>
      <c r="R1808" s="15" t="n">
        <v>620000</v>
      </c>
      <c r="S1808" s="15" t="n">
        <v>0</v>
      </c>
      <c r="T1808" s="15" t="n">
        <v>620000</v>
      </c>
      <c r="U1808" s="15" t="n">
        <v>232900</v>
      </c>
      <c r="V1808">
        <f>IFERROR(VLOOKUP(D1808,Tablas_Equivalencia!$A$3:$B$8,2,FALSE),"Sin dato")</f>
        <v/>
      </c>
      <c r="W1808">
        <f>IFERROR(VLOOKUP(L1808,Tablas_Equivalencia!$D$3:$E$9,2,FALSE),"Sin dato")</f>
        <v/>
      </c>
      <c r="X1808">
        <f>IF(I1808=1,"Varón","Mujer")</f>
        <v/>
      </c>
      <c r="Y1808">
        <f>IFERROR(VLOOKUP(M1808,Tablas_Equivalencia!$G$3:$H$6,2,FALSE),"Sin dato")</f>
        <v/>
      </c>
      <c r="Z1808">
        <f>IF(J1808&lt;=24,"18-24","25-29")</f>
        <v/>
      </c>
      <c r="AA1808">
        <f>IF(M1808&lt;&gt;1,"",IF(P1808=2,1,0))</f>
        <v/>
      </c>
      <c r="AB1808">
        <f>IF(M1808&lt;&gt;1,"",IF(O1808&gt;=2,1,0))</f>
        <v/>
      </c>
      <c r="AC1808">
        <f>IF(M1808&lt;&gt;1,"",IF(OR(Q1808=999,Q1808=""),"",IF(OR(Q1808&lt;35,Q1808&gt;48),1,0)))</f>
        <v/>
      </c>
      <c r="AD1808">
        <f>IF(COUNT(AA1808:AC1808)&lt;3,"",SUM(AA1808:AC1808))</f>
        <v/>
      </c>
      <c r="AE1808">
        <f>IF(L1808&gt;=4,2,IF(L1808&gt;=2,1,0))</f>
        <v/>
      </c>
      <c r="AF1808">
        <f>IF(L1808&gt;=5,1,0)</f>
        <v/>
      </c>
      <c r="AG1808">
        <f>AE1808+AF1808</f>
        <v/>
      </c>
      <c r="AH1808" s="15">
        <f>IF(M1808&lt;&gt;1,"",IF(OR(R1808=-9,R1808=""),"",R1808))</f>
        <v/>
      </c>
      <c r="AI1808">
        <f>IF(M1808&lt;&gt;1,"",IF(OR(Q1808=999,Q1808=""),"",Q1808))</f>
        <v/>
      </c>
    </row>
    <row r="1809">
      <c r="A1809" t="inlineStr">
        <is>
          <t>TQRMNOP109631</t>
        </is>
      </c>
      <c r="B1809" t="n">
        <v>2025</v>
      </c>
      <c r="C1809" t="n">
        <v>1</v>
      </c>
      <c r="D1809" t="n">
        <v>1</v>
      </c>
      <c r="E1809" t="inlineStr">
        <is>
          <t>S</t>
        </is>
      </c>
      <c r="F1809" t="n">
        <v>33</v>
      </c>
      <c r="G1809" t="n">
        <v>520</v>
      </c>
      <c r="H1809" t="n">
        <v>10</v>
      </c>
      <c r="I1809" t="n">
        <v>1</v>
      </c>
      <c r="J1809" t="n">
        <v>29</v>
      </c>
      <c r="K1809" t="n">
        <v>2</v>
      </c>
      <c r="L1809" t="n">
        <v>4</v>
      </c>
      <c r="M1809" t="n">
        <v>1</v>
      </c>
      <c r="N1809" t="n">
        <v>3</v>
      </c>
      <c r="O1809" t="n">
        <v>1</v>
      </c>
      <c r="P1809" t="n">
        <v>1</v>
      </c>
      <c r="Q1809" t="n">
        <v>35</v>
      </c>
      <c r="R1809" s="15" t="n">
        <v>611000</v>
      </c>
      <c r="S1809" s="15" t="n">
        <v>0</v>
      </c>
      <c r="T1809" s="15" t="n">
        <v>611000</v>
      </c>
      <c r="U1809" s="15" t="n">
        <v>144400</v>
      </c>
      <c r="V1809">
        <f>IFERROR(VLOOKUP(D1809,Tablas_Equivalencia!$A$3:$B$8,2,FALSE),"Sin dato")</f>
        <v/>
      </c>
      <c r="W1809">
        <f>IFERROR(VLOOKUP(L1809,Tablas_Equivalencia!$D$3:$E$9,2,FALSE),"Sin dato")</f>
        <v/>
      </c>
      <c r="X1809">
        <f>IF(I1809=1,"Varón","Mujer")</f>
        <v/>
      </c>
      <c r="Y1809">
        <f>IFERROR(VLOOKUP(M1809,Tablas_Equivalencia!$G$3:$H$6,2,FALSE),"Sin dato")</f>
        <v/>
      </c>
      <c r="Z1809">
        <f>IF(J1809&lt;=24,"18-24","25-29")</f>
        <v/>
      </c>
      <c r="AA1809">
        <f>IF(M1809&lt;&gt;1,"",IF(P1809=2,1,0))</f>
        <v/>
      </c>
      <c r="AB1809">
        <f>IF(M1809&lt;&gt;1,"",IF(O1809&gt;=2,1,0))</f>
        <v/>
      </c>
      <c r="AC1809">
        <f>IF(M1809&lt;&gt;1,"",IF(OR(Q1809=999,Q1809=""),"",IF(OR(Q1809&lt;35,Q1809&gt;48),1,0)))</f>
        <v/>
      </c>
      <c r="AD1809">
        <f>IF(COUNT(AA1809:AC1809)&lt;3,"",SUM(AA1809:AC1809))</f>
        <v/>
      </c>
      <c r="AE1809">
        <f>IF(L1809&gt;=4,2,IF(L1809&gt;=2,1,0))</f>
        <v/>
      </c>
      <c r="AF1809">
        <f>IF(L1809&gt;=5,1,0)</f>
        <v/>
      </c>
      <c r="AG1809">
        <f>AE1809+AF1809</f>
        <v/>
      </c>
      <c r="AH1809" s="15">
        <f>IF(M1809&lt;&gt;1,"",IF(OR(R1809=-9,R1809=""),"",R1809))</f>
        <v/>
      </c>
      <c r="AI1809">
        <f>IF(M1809&lt;&gt;1,"",IF(OR(Q1809=999,Q1809=""),"",Q1809))</f>
        <v/>
      </c>
    </row>
    <row r="1810">
      <c r="A1810" t="inlineStr">
        <is>
          <t>TQRMNOP109633</t>
        </is>
      </c>
      <c r="B1810" t="n">
        <v>2025</v>
      </c>
      <c r="C1810" t="n">
        <v>1</v>
      </c>
      <c r="D1810" t="n">
        <v>43</v>
      </c>
      <c r="E1810" t="inlineStr">
        <is>
          <t>S</t>
        </is>
      </c>
      <c r="F1810" t="n">
        <v>17</v>
      </c>
      <c r="G1810" t="n">
        <v>960</v>
      </c>
      <c r="H1810" t="n">
        <v>3</v>
      </c>
      <c r="I1810" t="n">
        <v>2</v>
      </c>
      <c r="J1810" t="n">
        <v>20</v>
      </c>
      <c r="K1810" t="n">
        <v>2</v>
      </c>
      <c r="L1810" t="n">
        <v>4</v>
      </c>
      <c r="M1810" t="n">
        <v>3</v>
      </c>
      <c r="R1810" s="15" t="n">
        <v>0</v>
      </c>
      <c r="S1810" s="15" t="n">
        <v>0</v>
      </c>
      <c r="T1810" s="15" t="n">
        <v>0</v>
      </c>
      <c r="U1810" s="15" t="n">
        <v>215500</v>
      </c>
      <c r="V1810">
        <f>IFERROR(VLOOKUP(D1810,Tablas_Equivalencia!$A$3:$B$8,2,FALSE),"Sin dato")</f>
        <v/>
      </c>
      <c r="W1810">
        <f>IFERROR(VLOOKUP(L1810,Tablas_Equivalencia!$D$3:$E$9,2,FALSE),"Sin dato")</f>
        <v/>
      </c>
      <c r="X1810">
        <f>IF(I1810=1,"Varón","Mujer")</f>
        <v/>
      </c>
      <c r="Y1810">
        <f>IFERROR(VLOOKUP(M1810,Tablas_Equivalencia!$G$3:$H$6,2,FALSE),"Sin dato")</f>
        <v/>
      </c>
      <c r="Z1810">
        <f>IF(J1810&lt;=24,"18-24","25-29")</f>
        <v/>
      </c>
      <c r="AA1810">
        <f>IF(M1810&lt;&gt;1,"",IF(P1810=2,1,0))</f>
        <v/>
      </c>
      <c r="AB1810">
        <f>IF(M1810&lt;&gt;1,"",IF(O1810&gt;=2,1,0))</f>
        <v/>
      </c>
      <c r="AC1810">
        <f>IF(M1810&lt;&gt;1,"",IF(OR(Q1810=999,Q1810=""),"",IF(OR(Q1810&lt;35,Q1810&gt;48),1,0)))</f>
        <v/>
      </c>
      <c r="AD1810">
        <f>IF(COUNT(AA1810:AC1810)&lt;3,"",SUM(AA1810:AC1810))</f>
        <v/>
      </c>
      <c r="AE1810">
        <f>IF(L1810&gt;=4,2,IF(L1810&gt;=2,1,0))</f>
        <v/>
      </c>
      <c r="AF1810">
        <f>IF(L1810&gt;=5,1,0)</f>
        <v/>
      </c>
      <c r="AG1810">
        <f>AE1810+AF1810</f>
        <v/>
      </c>
      <c r="AH1810" s="15">
        <f>IF(M1810&lt;&gt;1,"",IF(OR(R1810=-9,R1810=""),"",R1810))</f>
        <v/>
      </c>
      <c r="AI1810">
        <f>IF(M1810&lt;&gt;1,"",IF(OR(Q1810=999,Q1810=""),"",Q1810))</f>
        <v/>
      </c>
    </row>
    <row r="1811">
      <c r="A1811" t="inlineStr">
        <is>
          <t>TQRMNOP109634</t>
        </is>
      </c>
      <c r="B1811" t="n">
        <v>2025</v>
      </c>
      <c r="C1811" t="n">
        <v>1</v>
      </c>
      <c r="D1811" t="n">
        <v>43</v>
      </c>
      <c r="E1811" t="inlineStr">
        <is>
          <t>S</t>
        </is>
      </c>
      <c r="F1811" t="n">
        <v>36</v>
      </c>
      <c r="G1811" t="n">
        <v>1239</v>
      </c>
      <c r="H1811" t="n">
        <v>1</v>
      </c>
      <c r="I1811" t="n">
        <v>1</v>
      </c>
      <c r="J1811" t="n">
        <v>20</v>
      </c>
      <c r="K1811" t="n">
        <v>1</v>
      </c>
      <c r="L1811" t="n">
        <v>5</v>
      </c>
      <c r="M1811" t="n">
        <v>1</v>
      </c>
      <c r="N1811" t="n">
        <v>3</v>
      </c>
      <c r="O1811" t="n">
        <v>2</v>
      </c>
      <c r="P1811" t="n">
        <v>1</v>
      </c>
      <c r="Q1811" t="n">
        <v>61</v>
      </c>
      <c r="R1811" s="15" t="n">
        <v>824000</v>
      </c>
      <c r="S1811" s="15" t="n">
        <v>0</v>
      </c>
      <c r="T1811" s="15" t="n">
        <v>824000</v>
      </c>
      <c r="U1811" s="15" t="n">
        <v>115400</v>
      </c>
      <c r="V1811">
        <f>IFERROR(VLOOKUP(D1811,Tablas_Equivalencia!$A$3:$B$8,2,FALSE),"Sin dato")</f>
        <v/>
      </c>
      <c r="W1811">
        <f>IFERROR(VLOOKUP(L1811,Tablas_Equivalencia!$D$3:$E$9,2,FALSE),"Sin dato")</f>
        <v/>
      </c>
      <c r="X1811">
        <f>IF(I1811=1,"Varón","Mujer")</f>
        <v/>
      </c>
      <c r="Y1811">
        <f>IFERROR(VLOOKUP(M1811,Tablas_Equivalencia!$G$3:$H$6,2,FALSE),"Sin dato")</f>
        <v/>
      </c>
      <c r="Z1811">
        <f>IF(J1811&lt;=24,"18-24","25-29")</f>
        <v/>
      </c>
      <c r="AA1811">
        <f>IF(M1811&lt;&gt;1,"",IF(P1811=2,1,0))</f>
        <v/>
      </c>
      <c r="AB1811">
        <f>IF(M1811&lt;&gt;1,"",IF(O1811&gt;=2,1,0))</f>
        <v/>
      </c>
      <c r="AC1811">
        <f>IF(M1811&lt;&gt;1,"",IF(OR(Q1811=999,Q1811=""),"",IF(OR(Q1811&lt;35,Q1811&gt;48),1,0)))</f>
        <v/>
      </c>
      <c r="AD1811">
        <f>IF(COUNT(AA1811:AC1811)&lt;3,"",SUM(AA1811:AC1811))</f>
        <v/>
      </c>
      <c r="AE1811">
        <f>IF(L1811&gt;=4,2,IF(L1811&gt;=2,1,0))</f>
        <v/>
      </c>
      <c r="AF1811">
        <f>IF(L1811&gt;=5,1,0)</f>
        <v/>
      </c>
      <c r="AG1811">
        <f>AE1811+AF1811</f>
        <v/>
      </c>
      <c r="AH1811" s="15">
        <f>IF(M1811&lt;&gt;1,"",IF(OR(R1811=-9,R1811=""),"",R1811))</f>
        <v/>
      </c>
      <c r="AI1811">
        <f>IF(M1811&lt;&gt;1,"",IF(OR(Q1811=999,Q1811=""),"",Q1811))</f>
        <v/>
      </c>
    </row>
    <row r="1812">
      <c r="A1812" t="inlineStr">
        <is>
          <t>TQRMNOP109638</t>
        </is>
      </c>
      <c r="B1812" t="n">
        <v>2025</v>
      </c>
      <c r="C1812" t="n">
        <v>1</v>
      </c>
      <c r="D1812" t="n">
        <v>40</v>
      </c>
      <c r="E1812" t="inlineStr">
        <is>
          <t>N</t>
        </is>
      </c>
      <c r="F1812" t="n">
        <v>22</v>
      </c>
      <c r="G1812" t="n">
        <v>1015</v>
      </c>
      <c r="H1812" t="n">
        <v>3</v>
      </c>
      <c r="I1812" t="n">
        <v>2</v>
      </c>
      <c r="J1812" t="n">
        <v>27</v>
      </c>
      <c r="K1812" t="n">
        <v>1</v>
      </c>
      <c r="L1812" t="n">
        <v>4</v>
      </c>
      <c r="M1812" t="n">
        <v>1</v>
      </c>
      <c r="N1812" t="n">
        <v>2</v>
      </c>
      <c r="O1812" t="n">
        <v>3</v>
      </c>
      <c r="P1812" t="n">
        <v>2</v>
      </c>
      <c r="Q1812" t="n">
        <v>29</v>
      </c>
      <c r="R1812" s="15" t="n">
        <v>509000</v>
      </c>
      <c r="S1812" s="15" t="n">
        <v>0</v>
      </c>
      <c r="T1812" s="15" t="n">
        <v>509000</v>
      </c>
      <c r="U1812" s="15" t="n">
        <v>90000</v>
      </c>
      <c r="V1812">
        <f>IFERROR(VLOOKUP(D1812,Tablas_Equivalencia!$A$3:$B$8,2,FALSE),"Sin dato")</f>
        <v/>
      </c>
      <c r="W1812">
        <f>IFERROR(VLOOKUP(L1812,Tablas_Equivalencia!$D$3:$E$9,2,FALSE),"Sin dato")</f>
        <v/>
      </c>
      <c r="X1812">
        <f>IF(I1812=1,"Varón","Mujer")</f>
        <v/>
      </c>
      <c r="Y1812">
        <f>IFERROR(VLOOKUP(M1812,Tablas_Equivalencia!$G$3:$H$6,2,FALSE),"Sin dato")</f>
        <v/>
      </c>
      <c r="Z1812">
        <f>IF(J1812&lt;=24,"18-24","25-29")</f>
        <v/>
      </c>
      <c r="AA1812">
        <f>IF(M1812&lt;&gt;1,"",IF(P1812=2,1,0))</f>
        <v/>
      </c>
      <c r="AB1812">
        <f>IF(M1812&lt;&gt;1,"",IF(O1812&gt;=2,1,0))</f>
        <v/>
      </c>
      <c r="AC1812">
        <f>IF(M1812&lt;&gt;1,"",IF(OR(Q1812=999,Q1812=""),"",IF(OR(Q1812&lt;35,Q1812&gt;48),1,0)))</f>
        <v/>
      </c>
      <c r="AD1812">
        <f>IF(COUNT(AA1812:AC1812)&lt;3,"",SUM(AA1812:AC1812))</f>
        <v/>
      </c>
      <c r="AE1812">
        <f>IF(L1812&gt;=4,2,IF(L1812&gt;=2,1,0))</f>
        <v/>
      </c>
      <c r="AF1812">
        <f>IF(L1812&gt;=5,1,0)</f>
        <v/>
      </c>
      <c r="AG1812">
        <f>AE1812+AF1812</f>
        <v/>
      </c>
      <c r="AH1812" s="15">
        <f>IF(M1812&lt;&gt;1,"",IF(OR(R1812=-9,R1812=""),"",R1812))</f>
        <v/>
      </c>
      <c r="AI1812">
        <f>IF(M1812&lt;&gt;1,"",IF(OR(Q1812=999,Q1812=""),"",Q1812))</f>
        <v/>
      </c>
    </row>
    <row r="1813">
      <c r="A1813" t="inlineStr">
        <is>
          <t>TQRMNOP109655</t>
        </is>
      </c>
      <c r="B1813" t="n">
        <v>2025</v>
      </c>
      <c r="C1813" t="n">
        <v>1</v>
      </c>
      <c r="D1813" t="n">
        <v>44</v>
      </c>
      <c r="E1813" t="inlineStr">
        <is>
          <t>N</t>
        </is>
      </c>
      <c r="F1813" t="n">
        <v>14</v>
      </c>
      <c r="G1813" t="n">
        <v>1710</v>
      </c>
      <c r="H1813" t="n">
        <v>10</v>
      </c>
      <c r="I1813" t="n">
        <v>2</v>
      </c>
      <c r="J1813" t="n">
        <v>21</v>
      </c>
      <c r="K1813" t="n">
        <v>1</v>
      </c>
      <c r="L1813" t="n">
        <v>4</v>
      </c>
      <c r="M1813" t="n">
        <v>3</v>
      </c>
      <c r="R1813" s="15" t="n">
        <v>0</v>
      </c>
      <c r="S1813" s="15" t="n">
        <v>78000</v>
      </c>
      <c r="T1813" s="15" t="n">
        <v>78000</v>
      </c>
      <c r="U1813" s="15" t="n">
        <v>110400</v>
      </c>
      <c r="V1813">
        <f>IFERROR(VLOOKUP(D1813,Tablas_Equivalencia!$A$3:$B$8,2,FALSE),"Sin dato")</f>
        <v/>
      </c>
      <c r="W1813">
        <f>IFERROR(VLOOKUP(L1813,Tablas_Equivalencia!$D$3:$E$9,2,FALSE),"Sin dato")</f>
        <v/>
      </c>
      <c r="X1813">
        <f>IF(I1813=1,"Varón","Mujer")</f>
        <v/>
      </c>
      <c r="Y1813">
        <f>IFERROR(VLOOKUP(M1813,Tablas_Equivalencia!$G$3:$H$6,2,FALSE),"Sin dato")</f>
        <v/>
      </c>
      <c r="Z1813">
        <f>IF(J1813&lt;=24,"18-24","25-29")</f>
        <v/>
      </c>
      <c r="AA1813">
        <f>IF(M1813&lt;&gt;1,"",IF(P1813=2,1,0))</f>
        <v/>
      </c>
      <c r="AB1813">
        <f>IF(M1813&lt;&gt;1,"",IF(O1813&gt;=2,1,0))</f>
        <v/>
      </c>
      <c r="AC1813">
        <f>IF(M1813&lt;&gt;1,"",IF(OR(Q1813=999,Q1813=""),"",IF(OR(Q1813&lt;35,Q1813&gt;48),1,0)))</f>
        <v/>
      </c>
      <c r="AD1813">
        <f>IF(COUNT(AA1813:AC1813)&lt;3,"",SUM(AA1813:AC1813))</f>
        <v/>
      </c>
      <c r="AE1813">
        <f>IF(L1813&gt;=4,2,IF(L1813&gt;=2,1,0))</f>
        <v/>
      </c>
      <c r="AF1813">
        <f>IF(L1813&gt;=5,1,0)</f>
        <v/>
      </c>
      <c r="AG1813">
        <f>AE1813+AF1813</f>
        <v/>
      </c>
      <c r="AH1813" s="15">
        <f>IF(M1813&lt;&gt;1,"",IF(OR(R1813=-9,R1813=""),"",R1813))</f>
        <v/>
      </c>
      <c r="AI1813">
        <f>IF(M1813&lt;&gt;1,"",IF(OR(Q1813=999,Q1813=""),"",Q1813))</f>
        <v/>
      </c>
    </row>
    <row r="1814">
      <c r="A1814" t="inlineStr">
        <is>
          <t>TQRMNOP109656</t>
        </is>
      </c>
      <c r="B1814" t="n">
        <v>2025</v>
      </c>
      <c r="C1814" t="n">
        <v>1</v>
      </c>
      <c r="D1814" t="n">
        <v>44</v>
      </c>
      <c r="E1814" t="inlineStr">
        <is>
          <t>N</t>
        </is>
      </c>
      <c r="F1814" t="n">
        <v>93</v>
      </c>
      <c r="G1814" t="n">
        <v>1097</v>
      </c>
      <c r="H1814" t="n">
        <v>3</v>
      </c>
      <c r="I1814" t="n">
        <v>1</v>
      </c>
      <c r="J1814" t="n">
        <v>29</v>
      </c>
      <c r="K1814" t="n">
        <v>2</v>
      </c>
      <c r="L1814" t="n">
        <v>6</v>
      </c>
      <c r="M1814" t="n">
        <v>1</v>
      </c>
      <c r="N1814" t="n">
        <v>3</v>
      </c>
      <c r="O1814" t="n">
        <v>1</v>
      </c>
      <c r="P1814" t="n">
        <v>1</v>
      </c>
      <c r="Q1814" t="n">
        <v>42</v>
      </c>
      <c r="R1814" s="15" t="n">
        <v>1195000</v>
      </c>
      <c r="S1814" s="15" t="n">
        <v>0</v>
      </c>
      <c r="T1814" s="15" t="n">
        <v>1195000</v>
      </c>
      <c r="U1814" s="15" t="n">
        <v>157600</v>
      </c>
      <c r="V1814">
        <f>IFERROR(VLOOKUP(D1814,Tablas_Equivalencia!$A$3:$B$8,2,FALSE),"Sin dato")</f>
        <v/>
      </c>
      <c r="W1814">
        <f>IFERROR(VLOOKUP(L1814,Tablas_Equivalencia!$D$3:$E$9,2,FALSE),"Sin dato")</f>
        <v/>
      </c>
      <c r="X1814">
        <f>IF(I1814=1,"Varón","Mujer")</f>
        <v/>
      </c>
      <c r="Y1814">
        <f>IFERROR(VLOOKUP(M1814,Tablas_Equivalencia!$G$3:$H$6,2,FALSE),"Sin dato")</f>
        <v/>
      </c>
      <c r="Z1814">
        <f>IF(J1814&lt;=24,"18-24","25-29")</f>
        <v/>
      </c>
      <c r="AA1814">
        <f>IF(M1814&lt;&gt;1,"",IF(P1814=2,1,0))</f>
        <v/>
      </c>
      <c r="AB1814">
        <f>IF(M1814&lt;&gt;1,"",IF(O1814&gt;=2,1,0))</f>
        <v/>
      </c>
      <c r="AC1814">
        <f>IF(M1814&lt;&gt;1,"",IF(OR(Q1814=999,Q1814=""),"",IF(OR(Q1814&lt;35,Q1814&gt;48),1,0)))</f>
        <v/>
      </c>
      <c r="AD1814">
        <f>IF(COUNT(AA1814:AC1814)&lt;3,"",SUM(AA1814:AC1814))</f>
        <v/>
      </c>
      <c r="AE1814">
        <f>IF(L1814&gt;=4,2,IF(L1814&gt;=2,1,0))</f>
        <v/>
      </c>
      <c r="AF1814">
        <f>IF(L1814&gt;=5,1,0)</f>
        <v/>
      </c>
      <c r="AG1814">
        <f>AE1814+AF1814</f>
        <v/>
      </c>
      <c r="AH1814" s="15">
        <f>IF(M1814&lt;&gt;1,"",IF(OR(R1814=-9,R1814=""),"",R1814))</f>
        <v/>
      </c>
      <c r="AI1814">
        <f>IF(M1814&lt;&gt;1,"",IF(OR(Q1814=999,Q1814=""),"",Q1814))</f>
        <v/>
      </c>
    </row>
    <row r="1815">
      <c r="A1815" t="inlineStr">
        <is>
          <t>TQRMNOP109657</t>
        </is>
      </c>
      <c r="B1815" t="n">
        <v>2025</v>
      </c>
      <c r="C1815" t="n">
        <v>1</v>
      </c>
      <c r="D1815" t="n">
        <v>1</v>
      </c>
      <c r="E1815" t="inlineStr">
        <is>
          <t>S</t>
        </is>
      </c>
      <c r="F1815" t="n">
        <v>33</v>
      </c>
      <c r="G1815" t="n">
        <v>1021</v>
      </c>
      <c r="H1815" t="n">
        <v>1</v>
      </c>
      <c r="I1815" t="n">
        <v>1</v>
      </c>
      <c r="J1815" t="n">
        <v>22</v>
      </c>
      <c r="K1815" t="n">
        <v>2</v>
      </c>
      <c r="L1815" t="n">
        <v>3</v>
      </c>
      <c r="M1815" t="n">
        <v>1</v>
      </c>
      <c r="N1815" t="n">
        <v>2</v>
      </c>
      <c r="O1815" t="n">
        <v>1</v>
      </c>
      <c r="P1815" t="n">
        <v>1</v>
      </c>
      <c r="Q1815" t="n">
        <v>53</v>
      </c>
      <c r="R1815" s="15" t="n">
        <v>1136000</v>
      </c>
      <c r="S1815" s="15" t="n">
        <v>0</v>
      </c>
      <c r="T1815" s="15" t="n">
        <v>1136000</v>
      </c>
      <c r="U1815" s="15" t="n">
        <v>203400</v>
      </c>
      <c r="V1815">
        <f>IFERROR(VLOOKUP(D1815,Tablas_Equivalencia!$A$3:$B$8,2,FALSE),"Sin dato")</f>
        <v/>
      </c>
      <c r="W1815">
        <f>IFERROR(VLOOKUP(L1815,Tablas_Equivalencia!$D$3:$E$9,2,FALSE),"Sin dato")</f>
        <v/>
      </c>
      <c r="X1815">
        <f>IF(I1815=1,"Varón","Mujer")</f>
        <v/>
      </c>
      <c r="Y1815">
        <f>IFERROR(VLOOKUP(M1815,Tablas_Equivalencia!$G$3:$H$6,2,FALSE),"Sin dato")</f>
        <v/>
      </c>
      <c r="Z1815">
        <f>IF(J1815&lt;=24,"18-24","25-29")</f>
        <v/>
      </c>
      <c r="AA1815">
        <f>IF(M1815&lt;&gt;1,"",IF(P1815=2,1,0))</f>
        <v/>
      </c>
      <c r="AB1815">
        <f>IF(M1815&lt;&gt;1,"",IF(O1815&gt;=2,1,0))</f>
        <v/>
      </c>
      <c r="AC1815">
        <f>IF(M1815&lt;&gt;1,"",IF(OR(Q1815=999,Q1815=""),"",IF(OR(Q1815&lt;35,Q1815&gt;48),1,0)))</f>
        <v/>
      </c>
      <c r="AD1815">
        <f>IF(COUNT(AA1815:AC1815)&lt;3,"",SUM(AA1815:AC1815))</f>
        <v/>
      </c>
      <c r="AE1815">
        <f>IF(L1815&gt;=4,2,IF(L1815&gt;=2,1,0))</f>
        <v/>
      </c>
      <c r="AF1815">
        <f>IF(L1815&gt;=5,1,0)</f>
        <v/>
      </c>
      <c r="AG1815">
        <f>AE1815+AF1815</f>
        <v/>
      </c>
      <c r="AH1815" s="15">
        <f>IF(M1815&lt;&gt;1,"",IF(OR(R1815=-9,R1815=""),"",R1815))</f>
        <v/>
      </c>
      <c r="AI1815">
        <f>IF(M1815&lt;&gt;1,"",IF(OR(Q1815=999,Q1815=""),"",Q1815))</f>
        <v/>
      </c>
    </row>
    <row r="1816">
      <c r="A1816" t="inlineStr">
        <is>
          <t>TQRMNOP109684</t>
        </is>
      </c>
      <c r="B1816" t="n">
        <v>2025</v>
      </c>
      <c r="C1816" t="n">
        <v>1</v>
      </c>
      <c r="D1816" t="n">
        <v>42</v>
      </c>
      <c r="E1816" t="inlineStr">
        <is>
          <t>N</t>
        </is>
      </c>
      <c r="F1816" t="n">
        <v>25</v>
      </c>
      <c r="G1816" t="n">
        <v>1063</v>
      </c>
      <c r="H1816" t="n">
        <v>1</v>
      </c>
      <c r="I1816" t="n">
        <v>1</v>
      </c>
      <c r="J1816" t="n">
        <v>18</v>
      </c>
      <c r="K1816" t="n">
        <v>1</v>
      </c>
      <c r="L1816" t="n">
        <v>5</v>
      </c>
      <c r="M1816" t="n">
        <v>1</v>
      </c>
      <c r="N1816" t="n">
        <v>3</v>
      </c>
      <c r="O1816" t="n">
        <v>3</v>
      </c>
      <c r="P1816" t="n">
        <v>2</v>
      </c>
      <c r="Q1816" t="n">
        <v>48</v>
      </c>
      <c r="R1816" s="15" t="n">
        <v>436000</v>
      </c>
      <c r="S1816" s="15" t="n">
        <v>0</v>
      </c>
      <c r="T1816" s="15" t="n">
        <v>436000</v>
      </c>
      <c r="U1816" s="15" t="n">
        <v>190400</v>
      </c>
      <c r="V1816">
        <f>IFERROR(VLOOKUP(D1816,Tablas_Equivalencia!$A$3:$B$8,2,FALSE),"Sin dato")</f>
        <v/>
      </c>
      <c r="W1816">
        <f>IFERROR(VLOOKUP(L1816,Tablas_Equivalencia!$D$3:$E$9,2,FALSE),"Sin dato")</f>
        <v/>
      </c>
      <c r="X1816">
        <f>IF(I1816=1,"Varón","Mujer")</f>
        <v/>
      </c>
      <c r="Y1816">
        <f>IFERROR(VLOOKUP(M1816,Tablas_Equivalencia!$G$3:$H$6,2,FALSE),"Sin dato")</f>
        <v/>
      </c>
      <c r="Z1816">
        <f>IF(J1816&lt;=24,"18-24","25-29")</f>
        <v/>
      </c>
      <c r="AA1816">
        <f>IF(M1816&lt;&gt;1,"",IF(P1816=2,1,0))</f>
        <v/>
      </c>
      <c r="AB1816">
        <f>IF(M1816&lt;&gt;1,"",IF(O1816&gt;=2,1,0))</f>
        <v/>
      </c>
      <c r="AC1816">
        <f>IF(M1816&lt;&gt;1,"",IF(OR(Q1816=999,Q1816=""),"",IF(OR(Q1816&lt;35,Q1816&gt;48),1,0)))</f>
        <v/>
      </c>
      <c r="AD1816">
        <f>IF(COUNT(AA1816:AC1816)&lt;3,"",SUM(AA1816:AC1816))</f>
        <v/>
      </c>
      <c r="AE1816">
        <f>IF(L1816&gt;=4,2,IF(L1816&gt;=2,1,0))</f>
        <v/>
      </c>
      <c r="AF1816">
        <f>IF(L1816&gt;=5,1,0)</f>
        <v/>
      </c>
      <c r="AG1816">
        <f>AE1816+AF1816</f>
        <v/>
      </c>
      <c r="AH1816" s="15">
        <f>IF(M1816&lt;&gt;1,"",IF(OR(R1816=-9,R1816=""),"",R1816))</f>
        <v/>
      </c>
      <c r="AI1816">
        <f>IF(M1816&lt;&gt;1,"",IF(OR(Q1816=999,Q1816=""),"",Q1816))</f>
        <v/>
      </c>
    </row>
    <row r="1817">
      <c r="A1817" t="inlineStr">
        <is>
          <t>TQRMNOP109692</t>
        </is>
      </c>
      <c r="B1817" t="n">
        <v>2025</v>
      </c>
      <c r="C1817" t="n">
        <v>1</v>
      </c>
      <c r="D1817" t="n">
        <v>43</v>
      </c>
      <c r="E1817" t="inlineStr">
        <is>
          <t>N</t>
        </is>
      </c>
      <c r="F1817" t="n">
        <v>38</v>
      </c>
      <c r="G1817" t="n">
        <v>1052</v>
      </c>
      <c r="H1817" t="n">
        <v>3</v>
      </c>
      <c r="I1817" t="n">
        <v>2</v>
      </c>
      <c r="J1817" t="n">
        <v>20</v>
      </c>
      <c r="K1817" t="n">
        <v>2</v>
      </c>
      <c r="L1817" t="n">
        <v>4</v>
      </c>
      <c r="M1817" t="n">
        <v>3</v>
      </c>
      <c r="R1817" s="15" t="n">
        <v>0</v>
      </c>
      <c r="S1817" s="15" t="n">
        <v>0</v>
      </c>
      <c r="T1817" s="15" t="n">
        <v>0</v>
      </c>
      <c r="U1817" s="15" t="n">
        <v>157700</v>
      </c>
      <c r="V1817">
        <f>IFERROR(VLOOKUP(D1817,Tablas_Equivalencia!$A$3:$B$8,2,FALSE),"Sin dato")</f>
        <v/>
      </c>
      <c r="W1817">
        <f>IFERROR(VLOOKUP(L1817,Tablas_Equivalencia!$D$3:$E$9,2,FALSE),"Sin dato")</f>
        <v/>
      </c>
      <c r="X1817">
        <f>IF(I1817=1,"Varón","Mujer")</f>
        <v/>
      </c>
      <c r="Y1817">
        <f>IFERROR(VLOOKUP(M1817,Tablas_Equivalencia!$G$3:$H$6,2,FALSE),"Sin dato")</f>
        <v/>
      </c>
      <c r="Z1817">
        <f>IF(J1817&lt;=24,"18-24","25-29")</f>
        <v/>
      </c>
      <c r="AA1817">
        <f>IF(M1817&lt;&gt;1,"",IF(P1817=2,1,0))</f>
        <v/>
      </c>
      <c r="AB1817">
        <f>IF(M1817&lt;&gt;1,"",IF(O1817&gt;=2,1,0))</f>
        <v/>
      </c>
      <c r="AC1817">
        <f>IF(M1817&lt;&gt;1,"",IF(OR(Q1817=999,Q1817=""),"",IF(OR(Q1817&lt;35,Q1817&gt;48),1,0)))</f>
        <v/>
      </c>
      <c r="AD1817">
        <f>IF(COUNT(AA1817:AC1817)&lt;3,"",SUM(AA1817:AC1817))</f>
        <v/>
      </c>
      <c r="AE1817">
        <f>IF(L1817&gt;=4,2,IF(L1817&gt;=2,1,0))</f>
        <v/>
      </c>
      <c r="AF1817">
        <f>IF(L1817&gt;=5,1,0)</f>
        <v/>
      </c>
      <c r="AG1817">
        <f>AE1817+AF1817</f>
        <v/>
      </c>
      <c r="AH1817" s="15">
        <f>IF(M1817&lt;&gt;1,"",IF(OR(R1817=-9,R1817=""),"",R1817))</f>
        <v/>
      </c>
      <c r="AI1817">
        <f>IF(M1817&lt;&gt;1,"",IF(OR(Q1817=999,Q1817=""),"",Q1817))</f>
        <v/>
      </c>
    </row>
    <row r="1818">
      <c r="A1818" t="inlineStr">
        <is>
          <t>TQRMNOP109698</t>
        </is>
      </c>
      <c r="B1818" t="n">
        <v>2025</v>
      </c>
      <c r="C1818" t="n">
        <v>1</v>
      </c>
      <c r="D1818" t="n">
        <v>1</v>
      </c>
      <c r="E1818" t="inlineStr">
        <is>
          <t>S</t>
        </is>
      </c>
      <c r="F1818" t="n">
        <v>33</v>
      </c>
      <c r="G1818" t="n">
        <v>1746</v>
      </c>
      <c r="H1818" t="n">
        <v>3</v>
      </c>
      <c r="I1818" t="n">
        <v>1</v>
      </c>
      <c r="J1818" t="n">
        <v>25</v>
      </c>
      <c r="K1818" t="n">
        <v>2</v>
      </c>
      <c r="L1818" t="n">
        <v>4</v>
      </c>
      <c r="M1818" t="n">
        <v>1</v>
      </c>
      <c r="N1818" t="n">
        <v>3</v>
      </c>
      <c r="O1818" t="n">
        <v>2</v>
      </c>
      <c r="P1818" t="n">
        <v>2</v>
      </c>
      <c r="Q1818" t="n">
        <v>28</v>
      </c>
      <c r="R1818" s="15" t="n">
        <v>545000</v>
      </c>
      <c r="S1818" s="15" t="n">
        <v>0</v>
      </c>
      <c r="T1818" s="15" t="n">
        <v>545000</v>
      </c>
      <c r="U1818" s="15" t="n">
        <v>107500</v>
      </c>
      <c r="V1818">
        <f>IFERROR(VLOOKUP(D1818,Tablas_Equivalencia!$A$3:$B$8,2,FALSE),"Sin dato")</f>
        <v/>
      </c>
      <c r="W1818">
        <f>IFERROR(VLOOKUP(L1818,Tablas_Equivalencia!$D$3:$E$9,2,FALSE),"Sin dato")</f>
        <v/>
      </c>
      <c r="X1818">
        <f>IF(I1818=1,"Varón","Mujer")</f>
        <v/>
      </c>
      <c r="Y1818">
        <f>IFERROR(VLOOKUP(M1818,Tablas_Equivalencia!$G$3:$H$6,2,FALSE),"Sin dato")</f>
        <v/>
      </c>
      <c r="Z1818">
        <f>IF(J1818&lt;=24,"18-24","25-29")</f>
        <v/>
      </c>
      <c r="AA1818">
        <f>IF(M1818&lt;&gt;1,"",IF(P1818=2,1,0))</f>
        <v/>
      </c>
      <c r="AB1818">
        <f>IF(M1818&lt;&gt;1,"",IF(O1818&gt;=2,1,0))</f>
        <v/>
      </c>
      <c r="AC1818">
        <f>IF(M1818&lt;&gt;1,"",IF(OR(Q1818=999,Q1818=""),"",IF(OR(Q1818&lt;35,Q1818&gt;48),1,0)))</f>
        <v/>
      </c>
      <c r="AD1818">
        <f>IF(COUNT(AA1818:AC1818)&lt;3,"",SUM(AA1818:AC1818))</f>
        <v/>
      </c>
      <c r="AE1818">
        <f>IF(L1818&gt;=4,2,IF(L1818&gt;=2,1,0))</f>
        <v/>
      </c>
      <c r="AF1818">
        <f>IF(L1818&gt;=5,1,0)</f>
        <v/>
      </c>
      <c r="AG1818">
        <f>AE1818+AF1818</f>
        <v/>
      </c>
      <c r="AH1818" s="15">
        <f>IF(M1818&lt;&gt;1,"",IF(OR(R1818=-9,R1818=""),"",R1818))</f>
        <v/>
      </c>
      <c r="AI1818">
        <f>IF(M1818&lt;&gt;1,"",IF(OR(Q1818=999,Q1818=""),"",Q1818))</f>
        <v/>
      </c>
    </row>
    <row r="1819">
      <c r="A1819" t="inlineStr">
        <is>
          <t>TQRMNOP109723</t>
        </is>
      </c>
      <c r="B1819" t="n">
        <v>2025</v>
      </c>
      <c r="C1819" t="n">
        <v>1</v>
      </c>
      <c r="D1819" t="n">
        <v>42</v>
      </c>
      <c r="E1819" t="inlineStr">
        <is>
          <t>N</t>
        </is>
      </c>
      <c r="F1819" t="n">
        <v>25</v>
      </c>
      <c r="G1819" t="n">
        <v>1196</v>
      </c>
      <c r="H1819" t="n">
        <v>1</v>
      </c>
      <c r="I1819" t="n">
        <v>2</v>
      </c>
      <c r="J1819" t="n">
        <v>21</v>
      </c>
      <c r="K1819" t="n">
        <v>2</v>
      </c>
      <c r="L1819" t="n">
        <v>5</v>
      </c>
      <c r="M1819" t="n">
        <v>2</v>
      </c>
      <c r="R1819" s="15" t="n">
        <v>0</v>
      </c>
      <c r="S1819" s="15" t="n">
        <v>0</v>
      </c>
      <c r="T1819" s="15" t="n">
        <v>0</v>
      </c>
      <c r="U1819" s="15" t="n">
        <v>180400</v>
      </c>
      <c r="V1819">
        <f>IFERROR(VLOOKUP(D1819,Tablas_Equivalencia!$A$3:$B$8,2,FALSE),"Sin dato")</f>
        <v/>
      </c>
      <c r="W1819">
        <f>IFERROR(VLOOKUP(L1819,Tablas_Equivalencia!$D$3:$E$9,2,FALSE),"Sin dato")</f>
        <v/>
      </c>
      <c r="X1819">
        <f>IF(I1819=1,"Varón","Mujer")</f>
        <v/>
      </c>
      <c r="Y1819">
        <f>IFERROR(VLOOKUP(M1819,Tablas_Equivalencia!$G$3:$H$6,2,FALSE),"Sin dato")</f>
        <v/>
      </c>
      <c r="Z1819">
        <f>IF(J1819&lt;=24,"18-24","25-29")</f>
        <v/>
      </c>
      <c r="AA1819">
        <f>IF(M1819&lt;&gt;1,"",IF(P1819=2,1,0))</f>
        <v/>
      </c>
      <c r="AB1819">
        <f>IF(M1819&lt;&gt;1,"",IF(O1819&gt;=2,1,0))</f>
        <v/>
      </c>
      <c r="AC1819">
        <f>IF(M1819&lt;&gt;1,"",IF(OR(Q1819=999,Q1819=""),"",IF(OR(Q1819&lt;35,Q1819&gt;48),1,0)))</f>
        <v/>
      </c>
      <c r="AD1819">
        <f>IF(COUNT(AA1819:AC1819)&lt;3,"",SUM(AA1819:AC1819))</f>
        <v/>
      </c>
      <c r="AE1819">
        <f>IF(L1819&gt;=4,2,IF(L1819&gt;=2,1,0))</f>
        <v/>
      </c>
      <c r="AF1819">
        <f>IF(L1819&gt;=5,1,0)</f>
        <v/>
      </c>
      <c r="AG1819">
        <f>AE1819+AF1819</f>
        <v/>
      </c>
      <c r="AH1819" s="15">
        <f>IF(M1819&lt;&gt;1,"",IF(OR(R1819=-9,R1819=""),"",R1819))</f>
        <v/>
      </c>
      <c r="AI1819">
        <f>IF(M1819&lt;&gt;1,"",IF(OR(Q1819=999,Q1819=""),"",Q1819))</f>
        <v/>
      </c>
    </row>
    <row r="1820">
      <c r="A1820" t="inlineStr">
        <is>
          <t>TQRMNOP109724</t>
        </is>
      </c>
      <c r="B1820" t="n">
        <v>2025</v>
      </c>
      <c r="C1820" t="n">
        <v>1</v>
      </c>
      <c r="D1820" t="n">
        <v>44</v>
      </c>
      <c r="E1820" t="inlineStr">
        <is>
          <t>N</t>
        </is>
      </c>
      <c r="F1820" t="n">
        <v>2</v>
      </c>
      <c r="G1820" t="n">
        <v>828</v>
      </c>
      <c r="H1820" t="n">
        <v>3</v>
      </c>
      <c r="I1820" t="n">
        <v>2</v>
      </c>
      <c r="J1820" t="n">
        <v>21</v>
      </c>
      <c r="K1820" t="n">
        <v>2</v>
      </c>
      <c r="L1820" t="n">
        <v>3</v>
      </c>
      <c r="M1820" t="n">
        <v>3</v>
      </c>
      <c r="R1820" s="15" t="n">
        <v>0</v>
      </c>
      <c r="S1820" s="15" t="n">
        <v>0</v>
      </c>
      <c r="T1820" s="15" t="n">
        <v>0</v>
      </c>
      <c r="U1820" s="15" t="n">
        <v>76500</v>
      </c>
      <c r="V1820">
        <f>IFERROR(VLOOKUP(D1820,Tablas_Equivalencia!$A$3:$B$8,2,FALSE),"Sin dato")</f>
        <v/>
      </c>
      <c r="W1820">
        <f>IFERROR(VLOOKUP(L1820,Tablas_Equivalencia!$D$3:$E$9,2,FALSE),"Sin dato")</f>
        <v/>
      </c>
      <c r="X1820">
        <f>IF(I1820=1,"Varón","Mujer")</f>
        <v/>
      </c>
      <c r="Y1820">
        <f>IFERROR(VLOOKUP(M1820,Tablas_Equivalencia!$G$3:$H$6,2,FALSE),"Sin dato")</f>
        <v/>
      </c>
      <c r="Z1820">
        <f>IF(J1820&lt;=24,"18-24","25-29")</f>
        <v/>
      </c>
      <c r="AA1820">
        <f>IF(M1820&lt;&gt;1,"",IF(P1820=2,1,0))</f>
        <v/>
      </c>
      <c r="AB1820">
        <f>IF(M1820&lt;&gt;1,"",IF(O1820&gt;=2,1,0))</f>
        <v/>
      </c>
      <c r="AC1820">
        <f>IF(M1820&lt;&gt;1,"",IF(OR(Q1820=999,Q1820=""),"",IF(OR(Q1820&lt;35,Q1820&gt;48),1,0)))</f>
        <v/>
      </c>
      <c r="AD1820">
        <f>IF(COUNT(AA1820:AC1820)&lt;3,"",SUM(AA1820:AC1820))</f>
        <v/>
      </c>
      <c r="AE1820">
        <f>IF(L1820&gt;=4,2,IF(L1820&gt;=2,1,0))</f>
        <v/>
      </c>
      <c r="AF1820">
        <f>IF(L1820&gt;=5,1,0)</f>
        <v/>
      </c>
      <c r="AG1820">
        <f>AE1820+AF1820</f>
        <v/>
      </c>
      <c r="AH1820" s="15">
        <f>IF(M1820&lt;&gt;1,"",IF(OR(R1820=-9,R1820=""),"",R1820))</f>
        <v/>
      </c>
      <c r="AI1820">
        <f>IF(M1820&lt;&gt;1,"",IF(OR(Q1820=999,Q1820=""),"",Q1820))</f>
        <v/>
      </c>
    </row>
    <row r="1821">
      <c r="A1821" t="inlineStr">
        <is>
          <t>TQRMNOP109725</t>
        </is>
      </c>
      <c r="B1821" t="n">
        <v>2025</v>
      </c>
      <c r="C1821" t="n">
        <v>1</v>
      </c>
      <c r="D1821" t="n">
        <v>1</v>
      </c>
      <c r="E1821" t="inlineStr">
        <is>
          <t>S</t>
        </is>
      </c>
      <c r="F1821" t="n">
        <v>32</v>
      </c>
      <c r="G1821" t="n">
        <v>806</v>
      </c>
      <c r="H1821" t="n">
        <v>3</v>
      </c>
      <c r="I1821" t="n">
        <v>1</v>
      </c>
      <c r="J1821" t="n">
        <v>28</v>
      </c>
      <c r="K1821" t="n">
        <v>1</v>
      </c>
      <c r="L1821" t="n">
        <v>6</v>
      </c>
      <c r="M1821" t="n">
        <v>3</v>
      </c>
      <c r="R1821" s="15" t="n">
        <v>0</v>
      </c>
      <c r="S1821" s="15" t="n">
        <v>133000</v>
      </c>
      <c r="T1821" s="15" t="n">
        <v>133000</v>
      </c>
      <c r="U1821" s="15" t="n">
        <v>149500</v>
      </c>
      <c r="V1821">
        <f>IFERROR(VLOOKUP(D1821,Tablas_Equivalencia!$A$3:$B$8,2,FALSE),"Sin dato")</f>
        <v/>
      </c>
      <c r="W1821">
        <f>IFERROR(VLOOKUP(L1821,Tablas_Equivalencia!$D$3:$E$9,2,FALSE),"Sin dato")</f>
        <v/>
      </c>
      <c r="X1821">
        <f>IF(I1821=1,"Varón","Mujer")</f>
        <v/>
      </c>
      <c r="Y1821">
        <f>IFERROR(VLOOKUP(M1821,Tablas_Equivalencia!$G$3:$H$6,2,FALSE),"Sin dato")</f>
        <v/>
      </c>
      <c r="Z1821">
        <f>IF(J1821&lt;=24,"18-24","25-29")</f>
        <v/>
      </c>
      <c r="AA1821">
        <f>IF(M1821&lt;&gt;1,"",IF(P1821=2,1,0))</f>
        <v/>
      </c>
      <c r="AB1821">
        <f>IF(M1821&lt;&gt;1,"",IF(O1821&gt;=2,1,0))</f>
        <v/>
      </c>
      <c r="AC1821">
        <f>IF(M1821&lt;&gt;1,"",IF(OR(Q1821=999,Q1821=""),"",IF(OR(Q1821&lt;35,Q1821&gt;48),1,0)))</f>
        <v/>
      </c>
      <c r="AD1821">
        <f>IF(COUNT(AA1821:AC1821)&lt;3,"",SUM(AA1821:AC1821))</f>
        <v/>
      </c>
      <c r="AE1821">
        <f>IF(L1821&gt;=4,2,IF(L1821&gt;=2,1,0))</f>
        <v/>
      </c>
      <c r="AF1821">
        <f>IF(L1821&gt;=5,1,0)</f>
        <v/>
      </c>
      <c r="AG1821">
        <f>AE1821+AF1821</f>
        <v/>
      </c>
      <c r="AH1821" s="15">
        <f>IF(M1821&lt;&gt;1,"",IF(OR(R1821=-9,R1821=""),"",R1821))</f>
        <v/>
      </c>
      <c r="AI1821">
        <f>IF(M1821&lt;&gt;1,"",IF(OR(Q1821=999,Q1821=""),"",Q1821))</f>
        <v/>
      </c>
    </row>
    <row r="1822">
      <c r="A1822" t="inlineStr">
        <is>
          <t>TQRMNOP109727</t>
        </is>
      </c>
      <c r="B1822" t="n">
        <v>2025</v>
      </c>
      <c r="C1822" t="n">
        <v>1</v>
      </c>
      <c r="D1822" t="n">
        <v>1</v>
      </c>
      <c r="E1822" t="inlineStr">
        <is>
          <t>S</t>
        </is>
      </c>
      <c r="F1822" t="n">
        <v>32</v>
      </c>
      <c r="G1822" t="n">
        <v>1077</v>
      </c>
      <c r="H1822" t="n">
        <v>3</v>
      </c>
      <c r="I1822" t="n">
        <v>1</v>
      </c>
      <c r="J1822" t="n">
        <v>27</v>
      </c>
      <c r="K1822" t="n">
        <v>1</v>
      </c>
      <c r="L1822" t="n">
        <v>5</v>
      </c>
      <c r="M1822" t="n">
        <v>1</v>
      </c>
      <c r="N1822" t="n">
        <v>3</v>
      </c>
      <c r="O1822" t="n">
        <v>1</v>
      </c>
      <c r="P1822" t="n">
        <v>2</v>
      </c>
      <c r="Q1822" t="n">
        <v>30</v>
      </c>
      <c r="R1822" s="15" t="n">
        <v>1263000</v>
      </c>
      <c r="S1822" s="15" t="n">
        <v>0</v>
      </c>
      <c r="T1822" s="15" t="n">
        <v>1263000</v>
      </c>
      <c r="U1822" s="15" t="n">
        <v>219900</v>
      </c>
      <c r="V1822">
        <f>IFERROR(VLOOKUP(D1822,Tablas_Equivalencia!$A$3:$B$8,2,FALSE),"Sin dato")</f>
        <v/>
      </c>
      <c r="W1822">
        <f>IFERROR(VLOOKUP(L1822,Tablas_Equivalencia!$D$3:$E$9,2,FALSE),"Sin dato")</f>
        <v/>
      </c>
      <c r="X1822">
        <f>IF(I1822=1,"Varón","Mujer")</f>
        <v/>
      </c>
      <c r="Y1822">
        <f>IFERROR(VLOOKUP(M1822,Tablas_Equivalencia!$G$3:$H$6,2,FALSE),"Sin dato")</f>
        <v/>
      </c>
      <c r="Z1822">
        <f>IF(J1822&lt;=24,"18-24","25-29")</f>
        <v/>
      </c>
      <c r="AA1822">
        <f>IF(M1822&lt;&gt;1,"",IF(P1822=2,1,0))</f>
        <v/>
      </c>
      <c r="AB1822">
        <f>IF(M1822&lt;&gt;1,"",IF(O1822&gt;=2,1,0))</f>
        <v/>
      </c>
      <c r="AC1822">
        <f>IF(M1822&lt;&gt;1,"",IF(OR(Q1822=999,Q1822=""),"",IF(OR(Q1822&lt;35,Q1822&gt;48),1,0)))</f>
        <v/>
      </c>
      <c r="AD1822">
        <f>IF(COUNT(AA1822:AC1822)&lt;3,"",SUM(AA1822:AC1822))</f>
        <v/>
      </c>
      <c r="AE1822">
        <f>IF(L1822&gt;=4,2,IF(L1822&gt;=2,1,0))</f>
        <v/>
      </c>
      <c r="AF1822">
        <f>IF(L1822&gt;=5,1,0)</f>
        <v/>
      </c>
      <c r="AG1822">
        <f>AE1822+AF1822</f>
        <v/>
      </c>
      <c r="AH1822" s="15">
        <f>IF(M1822&lt;&gt;1,"",IF(OR(R1822=-9,R1822=""),"",R1822))</f>
        <v/>
      </c>
      <c r="AI1822">
        <f>IF(M1822&lt;&gt;1,"",IF(OR(Q1822=999,Q1822=""),"",Q1822))</f>
        <v/>
      </c>
    </row>
    <row r="1823">
      <c r="A1823" t="inlineStr">
        <is>
          <t>TQRMNOP109730</t>
        </is>
      </c>
      <c r="B1823" t="n">
        <v>2025</v>
      </c>
      <c r="C1823" t="n">
        <v>1</v>
      </c>
      <c r="D1823" t="n">
        <v>1</v>
      </c>
      <c r="E1823" t="inlineStr">
        <is>
          <t>S</t>
        </is>
      </c>
      <c r="F1823" t="n">
        <v>33</v>
      </c>
      <c r="G1823" t="n">
        <v>1844</v>
      </c>
      <c r="H1823" t="n">
        <v>3</v>
      </c>
      <c r="I1823" t="n">
        <v>2</v>
      </c>
      <c r="J1823" t="n">
        <v>26</v>
      </c>
      <c r="K1823" t="n">
        <v>2</v>
      </c>
      <c r="L1823" t="n">
        <v>1</v>
      </c>
      <c r="M1823" t="n">
        <v>2</v>
      </c>
      <c r="R1823" s="15" t="n">
        <v>0</v>
      </c>
      <c r="S1823" s="15" t="n">
        <v>0</v>
      </c>
      <c r="T1823" s="15" t="n">
        <v>0</v>
      </c>
      <c r="U1823" s="15" t="n">
        <v>192100</v>
      </c>
      <c r="V1823">
        <f>IFERROR(VLOOKUP(D1823,Tablas_Equivalencia!$A$3:$B$8,2,FALSE),"Sin dato")</f>
        <v/>
      </c>
      <c r="W1823">
        <f>IFERROR(VLOOKUP(L1823,Tablas_Equivalencia!$D$3:$E$9,2,FALSE),"Sin dato")</f>
        <v/>
      </c>
      <c r="X1823">
        <f>IF(I1823=1,"Varón","Mujer")</f>
        <v/>
      </c>
      <c r="Y1823">
        <f>IFERROR(VLOOKUP(M1823,Tablas_Equivalencia!$G$3:$H$6,2,FALSE),"Sin dato")</f>
        <v/>
      </c>
      <c r="Z1823">
        <f>IF(J1823&lt;=24,"18-24","25-29")</f>
        <v/>
      </c>
      <c r="AA1823">
        <f>IF(M1823&lt;&gt;1,"",IF(P1823=2,1,0))</f>
        <v/>
      </c>
      <c r="AB1823">
        <f>IF(M1823&lt;&gt;1,"",IF(O1823&gt;=2,1,0))</f>
        <v/>
      </c>
      <c r="AC1823">
        <f>IF(M1823&lt;&gt;1,"",IF(OR(Q1823=999,Q1823=""),"",IF(OR(Q1823&lt;35,Q1823&gt;48),1,0)))</f>
        <v/>
      </c>
      <c r="AD1823">
        <f>IF(COUNT(AA1823:AC1823)&lt;3,"",SUM(AA1823:AC1823))</f>
        <v/>
      </c>
      <c r="AE1823">
        <f>IF(L1823&gt;=4,2,IF(L1823&gt;=2,1,0))</f>
        <v/>
      </c>
      <c r="AF1823">
        <f>IF(L1823&gt;=5,1,0)</f>
        <v/>
      </c>
      <c r="AG1823">
        <f>AE1823+AF1823</f>
        <v/>
      </c>
      <c r="AH1823" s="15">
        <f>IF(M1823&lt;&gt;1,"",IF(OR(R1823=-9,R1823=""),"",R1823))</f>
        <v/>
      </c>
      <c r="AI1823">
        <f>IF(M1823&lt;&gt;1,"",IF(OR(Q1823=999,Q1823=""),"",Q1823))</f>
        <v/>
      </c>
    </row>
    <row r="1824">
      <c r="A1824" t="inlineStr">
        <is>
          <t>TQRMNOP109736</t>
        </is>
      </c>
      <c r="B1824" t="n">
        <v>2025</v>
      </c>
      <c r="C1824" t="n">
        <v>1</v>
      </c>
      <c r="D1824" t="n">
        <v>41</v>
      </c>
      <c r="E1824" t="inlineStr">
        <is>
          <t>N</t>
        </is>
      </c>
      <c r="F1824" t="n">
        <v>12</v>
      </c>
      <c r="G1824" t="n">
        <v>603</v>
      </c>
      <c r="H1824" t="n">
        <v>1</v>
      </c>
      <c r="I1824" t="n">
        <v>1</v>
      </c>
      <c r="J1824" t="n">
        <v>20</v>
      </c>
      <c r="K1824" t="n">
        <v>1</v>
      </c>
      <c r="L1824" t="n">
        <v>3</v>
      </c>
      <c r="M1824" t="n">
        <v>1</v>
      </c>
      <c r="N1824" t="n">
        <v>3</v>
      </c>
      <c r="O1824" t="n">
        <v>3</v>
      </c>
      <c r="P1824" t="n">
        <v>2</v>
      </c>
      <c r="Q1824" t="n">
        <v>37</v>
      </c>
      <c r="R1824" s="15" t="n">
        <v>494000</v>
      </c>
      <c r="S1824" s="15" t="n">
        <v>0</v>
      </c>
      <c r="T1824" s="15" t="n">
        <v>494000</v>
      </c>
      <c r="U1824" s="15" t="n">
        <v>240200</v>
      </c>
      <c r="V1824">
        <f>IFERROR(VLOOKUP(D1824,Tablas_Equivalencia!$A$3:$B$8,2,FALSE),"Sin dato")</f>
        <v/>
      </c>
      <c r="W1824">
        <f>IFERROR(VLOOKUP(L1824,Tablas_Equivalencia!$D$3:$E$9,2,FALSE),"Sin dato")</f>
        <v/>
      </c>
      <c r="X1824">
        <f>IF(I1824=1,"Varón","Mujer")</f>
        <v/>
      </c>
      <c r="Y1824">
        <f>IFERROR(VLOOKUP(M1824,Tablas_Equivalencia!$G$3:$H$6,2,FALSE),"Sin dato")</f>
        <v/>
      </c>
      <c r="Z1824">
        <f>IF(J1824&lt;=24,"18-24","25-29")</f>
        <v/>
      </c>
      <c r="AA1824">
        <f>IF(M1824&lt;&gt;1,"",IF(P1824=2,1,0))</f>
        <v/>
      </c>
      <c r="AB1824">
        <f>IF(M1824&lt;&gt;1,"",IF(O1824&gt;=2,1,0))</f>
        <v/>
      </c>
      <c r="AC1824">
        <f>IF(M1824&lt;&gt;1,"",IF(OR(Q1824=999,Q1824=""),"",IF(OR(Q1824&lt;35,Q1824&gt;48),1,0)))</f>
        <v/>
      </c>
      <c r="AD1824">
        <f>IF(COUNT(AA1824:AC1824)&lt;3,"",SUM(AA1824:AC1824))</f>
        <v/>
      </c>
      <c r="AE1824">
        <f>IF(L1824&gt;=4,2,IF(L1824&gt;=2,1,0))</f>
        <v/>
      </c>
      <c r="AF1824">
        <f>IF(L1824&gt;=5,1,0)</f>
        <v/>
      </c>
      <c r="AG1824">
        <f>AE1824+AF1824</f>
        <v/>
      </c>
      <c r="AH1824" s="15">
        <f>IF(M1824&lt;&gt;1,"",IF(OR(R1824=-9,R1824=""),"",R1824))</f>
        <v/>
      </c>
      <c r="AI1824">
        <f>IF(M1824&lt;&gt;1,"",IF(OR(Q1824=999,Q1824=""),"",Q1824))</f>
        <v/>
      </c>
    </row>
    <row r="1825">
      <c r="A1825" t="inlineStr">
        <is>
          <t>TQRMNOP109739</t>
        </is>
      </c>
      <c r="B1825" t="n">
        <v>2025</v>
      </c>
      <c r="C1825" t="n">
        <v>1</v>
      </c>
      <c r="D1825" t="n">
        <v>41</v>
      </c>
      <c r="E1825" t="inlineStr">
        <is>
          <t>N</t>
        </is>
      </c>
      <c r="F1825" t="n">
        <v>15</v>
      </c>
      <c r="G1825" t="n">
        <v>951</v>
      </c>
      <c r="H1825" t="n">
        <v>3</v>
      </c>
      <c r="I1825" t="n">
        <v>2</v>
      </c>
      <c r="J1825" t="n">
        <v>26</v>
      </c>
      <c r="K1825" t="n">
        <v>1</v>
      </c>
      <c r="L1825" t="n">
        <v>4</v>
      </c>
      <c r="M1825" t="n">
        <v>3</v>
      </c>
      <c r="R1825" s="15" t="n">
        <v>0</v>
      </c>
      <c r="S1825" s="15" t="n">
        <v>0</v>
      </c>
      <c r="T1825" s="15" t="n">
        <v>0</v>
      </c>
      <c r="U1825" s="15" t="n">
        <v>102100</v>
      </c>
      <c r="V1825">
        <f>IFERROR(VLOOKUP(D1825,Tablas_Equivalencia!$A$3:$B$8,2,FALSE),"Sin dato")</f>
        <v/>
      </c>
      <c r="W1825">
        <f>IFERROR(VLOOKUP(L1825,Tablas_Equivalencia!$D$3:$E$9,2,FALSE),"Sin dato")</f>
        <v/>
      </c>
      <c r="X1825">
        <f>IF(I1825=1,"Varón","Mujer")</f>
        <v/>
      </c>
      <c r="Y1825">
        <f>IFERROR(VLOOKUP(M1825,Tablas_Equivalencia!$G$3:$H$6,2,FALSE),"Sin dato")</f>
        <v/>
      </c>
      <c r="Z1825">
        <f>IF(J1825&lt;=24,"18-24","25-29")</f>
        <v/>
      </c>
      <c r="AA1825">
        <f>IF(M1825&lt;&gt;1,"",IF(P1825=2,1,0))</f>
        <v/>
      </c>
      <c r="AB1825">
        <f>IF(M1825&lt;&gt;1,"",IF(O1825&gt;=2,1,0))</f>
        <v/>
      </c>
      <c r="AC1825">
        <f>IF(M1825&lt;&gt;1,"",IF(OR(Q1825=999,Q1825=""),"",IF(OR(Q1825&lt;35,Q1825&gt;48),1,0)))</f>
        <v/>
      </c>
      <c r="AD1825">
        <f>IF(COUNT(AA1825:AC1825)&lt;3,"",SUM(AA1825:AC1825))</f>
        <v/>
      </c>
      <c r="AE1825">
        <f>IF(L1825&gt;=4,2,IF(L1825&gt;=2,1,0))</f>
        <v/>
      </c>
      <c r="AF1825">
        <f>IF(L1825&gt;=5,1,0)</f>
        <v/>
      </c>
      <c r="AG1825">
        <f>AE1825+AF1825</f>
        <v/>
      </c>
      <c r="AH1825" s="15">
        <f>IF(M1825&lt;&gt;1,"",IF(OR(R1825=-9,R1825=""),"",R1825))</f>
        <v/>
      </c>
      <c r="AI1825">
        <f>IF(M1825&lt;&gt;1,"",IF(OR(Q1825=999,Q1825=""),"",Q1825))</f>
        <v/>
      </c>
    </row>
    <row r="1826">
      <c r="A1826" t="inlineStr">
        <is>
          <t>TQRMNOP109754</t>
        </is>
      </c>
      <c r="B1826" t="n">
        <v>2025</v>
      </c>
      <c r="C1826" t="n">
        <v>1</v>
      </c>
      <c r="D1826" t="n">
        <v>43</v>
      </c>
      <c r="E1826" t="inlineStr">
        <is>
          <t>S</t>
        </is>
      </c>
      <c r="F1826" t="n">
        <v>30</v>
      </c>
      <c r="G1826" t="n">
        <v>822</v>
      </c>
      <c r="H1826" t="n">
        <v>2</v>
      </c>
      <c r="I1826" t="n">
        <v>1</v>
      </c>
      <c r="J1826" t="n">
        <v>18</v>
      </c>
      <c r="K1826" t="n">
        <v>1</v>
      </c>
      <c r="L1826" t="n">
        <v>7</v>
      </c>
      <c r="M1826" t="n">
        <v>1</v>
      </c>
      <c r="N1826" t="n">
        <v>2</v>
      </c>
      <c r="O1826" t="n">
        <v>2</v>
      </c>
      <c r="P1826" t="n">
        <v>2</v>
      </c>
      <c r="Q1826" t="n">
        <v>26</v>
      </c>
      <c r="R1826" s="15" t="n">
        <v>167000</v>
      </c>
      <c r="S1826" s="15" t="n">
        <v>0</v>
      </c>
      <c r="T1826" s="15" t="n">
        <v>167000</v>
      </c>
      <c r="U1826" s="15" t="n">
        <v>214200</v>
      </c>
      <c r="V1826">
        <f>IFERROR(VLOOKUP(D1826,Tablas_Equivalencia!$A$3:$B$8,2,FALSE),"Sin dato")</f>
        <v/>
      </c>
      <c r="W1826">
        <f>IFERROR(VLOOKUP(L1826,Tablas_Equivalencia!$D$3:$E$9,2,FALSE),"Sin dato")</f>
        <v/>
      </c>
      <c r="X1826">
        <f>IF(I1826=1,"Varón","Mujer")</f>
        <v/>
      </c>
      <c r="Y1826">
        <f>IFERROR(VLOOKUP(M1826,Tablas_Equivalencia!$G$3:$H$6,2,FALSE),"Sin dato")</f>
        <v/>
      </c>
      <c r="Z1826">
        <f>IF(J1826&lt;=24,"18-24","25-29")</f>
        <v/>
      </c>
      <c r="AA1826">
        <f>IF(M1826&lt;&gt;1,"",IF(P1826=2,1,0))</f>
        <v/>
      </c>
      <c r="AB1826">
        <f>IF(M1826&lt;&gt;1,"",IF(O1826&gt;=2,1,0))</f>
        <v/>
      </c>
      <c r="AC1826">
        <f>IF(M1826&lt;&gt;1,"",IF(OR(Q1826=999,Q1826=""),"",IF(OR(Q1826&lt;35,Q1826&gt;48),1,0)))</f>
        <v/>
      </c>
      <c r="AD1826">
        <f>IF(COUNT(AA1826:AC1826)&lt;3,"",SUM(AA1826:AC1826))</f>
        <v/>
      </c>
      <c r="AE1826">
        <f>IF(L1826&gt;=4,2,IF(L1826&gt;=2,1,0))</f>
        <v/>
      </c>
      <c r="AF1826">
        <f>IF(L1826&gt;=5,1,0)</f>
        <v/>
      </c>
      <c r="AG1826">
        <f>AE1826+AF1826</f>
        <v/>
      </c>
      <c r="AH1826" s="15">
        <f>IF(M1826&lt;&gt;1,"",IF(OR(R1826=-9,R1826=""),"",R1826))</f>
        <v/>
      </c>
      <c r="AI1826">
        <f>IF(M1826&lt;&gt;1,"",IF(OR(Q1826=999,Q1826=""),"",Q1826))</f>
        <v/>
      </c>
    </row>
    <row r="1827">
      <c r="A1827" t="inlineStr">
        <is>
          <t>TQRMNOP109758</t>
        </is>
      </c>
      <c r="B1827" t="n">
        <v>2025</v>
      </c>
      <c r="C1827" t="n">
        <v>1</v>
      </c>
      <c r="D1827" t="n">
        <v>43</v>
      </c>
      <c r="E1827" t="inlineStr">
        <is>
          <t>N</t>
        </is>
      </c>
      <c r="F1827" t="n">
        <v>29</v>
      </c>
      <c r="G1827" t="n">
        <v>822</v>
      </c>
      <c r="H1827" t="n">
        <v>1</v>
      </c>
      <c r="I1827" t="n">
        <v>2</v>
      </c>
      <c r="J1827" t="n">
        <v>19</v>
      </c>
      <c r="K1827" t="n">
        <v>2</v>
      </c>
      <c r="L1827" t="n">
        <v>4</v>
      </c>
      <c r="M1827" t="n">
        <v>1</v>
      </c>
      <c r="N1827" t="n">
        <v>2</v>
      </c>
      <c r="O1827" t="n">
        <v>1</v>
      </c>
      <c r="P1827" t="n">
        <v>2</v>
      </c>
      <c r="Q1827" t="n">
        <v>27</v>
      </c>
      <c r="R1827" s="15" t="n">
        <v>555000</v>
      </c>
      <c r="S1827" s="15" t="n">
        <v>0</v>
      </c>
      <c r="T1827" s="15" t="n">
        <v>555000</v>
      </c>
      <c r="U1827" s="15" t="n">
        <v>161500</v>
      </c>
      <c r="V1827">
        <f>IFERROR(VLOOKUP(D1827,Tablas_Equivalencia!$A$3:$B$8,2,FALSE),"Sin dato")</f>
        <v/>
      </c>
      <c r="W1827">
        <f>IFERROR(VLOOKUP(L1827,Tablas_Equivalencia!$D$3:$E$9,2,FALSE),"Sin dato")</f>
        <v/>
      </c>
      <c r="X1827">
        <f>IF(I1827=1,"Varón","Mujer")</f>
        <v/>
      </c>
      <c r="Y1827">
        <f>IFERROR(VLOOKUP(M1827,Tablas_Equivalencia!$G$3:$H$6,2,FALSE),"Sin dato")</f>
        <v/>
      </c>
      <c r="Z1827">
        <f>IF(J1827&lt;=24,"18-24","25-29")</f>
        <v/>
      </c>
      <c r="AA1827">
        <f>IF(M1827&lt;&gt;1,"",IF(P1827=2,1,0))</f>
        <v/>
      </c>
      <c r="AB1827">
        <f>IF(M1827&lt;&gt;1,"",IF(O1827&gt;=2,1,0))</f>
        <v/>
      </c>
      <c r="AC1827">
        <f>IF(M1827&lt;&gt;1,"",IF(OR(Q1827=999,Q1827=""),"",IF(OR(Q1827&lt;35,Q1827&gt;48),1,0)))</f>
        <v/>
      </c>
      <c r="AD1827">
        <f>IF(COUNT(AA1827:AC1827)&lt;3,"",SUM(AA1827:AC1827))</f>
        <v/>
      </c>
      <c r="AE1827">
        <f>IF(L1827&gt;=4,2,IF(L1827&gt;=2,1,0))</f>
        <v/>
      </c>
      <c r="AF1827">
        <f>IF(L1827&gt;=5,1,0)</f>
        <v/>
      </c>
      <c r="AG1827">
        <f>AE1827+AF1827</f>
        <v/>
      </c>
      <c r="AH1827" s="15">
        <f>IF(M1827&lt;&gt;1,"",IF(OR(R1827=-9,R1827=""),"",R1827))</f>
        <v/>
      </c>
      <c r="AI1827">
        <f>IF(M1827&lt;&gt;1,"",IF(OR(Q1827=999,Q1827=""),"",Q1827))</f>
        <v/>
      </c>
    </row>
    <row r="1828">
      <c r="A1828" t="inlineStr">
        <is>
          <t>TQRMNOP109759</t>
        </is>
      </c>
      <c r="B1828" t="n">
        <v>2025</v>
      </c>
      <c r="C1828" t="n">
        <v>1</v>
      </c>
      <c r="D1828" t="n">
        <v>43</v>
      </c>
      <c r="E1828" t="inlineStr">
        <is>
          <t>N</t>
        </is>
      </c>
      <c r="F1828" t="n">
        <v>34</v>
      </c>
      <c r="G1828" t="n">
        <v>1120</v>
      </c>
      <c r="H1828" t="n">
        <v>3</v>
      </c>
      <c r="I1828" t="n">
        <v>1</v>
      </c>
      <c r="J1828" t="n">
        <v>27</v>
      </c>
      <c r="K1828" t="n">
        <v>1</v>
      </c>
      <c r="L1828" t="n">
        <v>4</v>
      </c>
      <c r="M1828" t="n">
        <v>1</v>
      </c>
      <c r="N1828" t="n">
        <v>3</v>
      </c>
      <c r="O1828" t="n">
        <v>2</v>
      </c>
      <c r="P1828" t="n">
        <v>2</v>
      </c>
      <c r="Q1828" t="n">
        <v>23</v>
      </c>
      <c r="R1828" s="15" t="n">
        <v>456000</v>
      </c>
      <c r="S1828" s="15" t="n">
        <v>0</v>
      </c>
      <c r="T1828" s="15" t="n">
        <v>456000</v>
      </c>
      <c r="U1828" s="15" t="n">
        <v>206300</v>
      </c>
      <c r="V1828">
        <f>IFERROR(VLOOKUP(D1828,Tablas_Equivalencia!$A$3:$B$8,2,FALSE),"Sin dato")</f>
        <v/>
      </c>
      <c r="W1828">
        <f>IFERROR(VLOOKUP(L1828,Tablas_Equivalencia!$D$3:$E$9,2,FALSE),"Sin dato")</f>
        <v/>
      </c>
      <c r="X1828">
        <f>IF(I1828=1,"Varón","Mujer")</f>
        <v/>
      </c>
      <c r="Y1828">
        <f>IFERROR(VLOOKUP(M1828,Tablas_Equivalencia!$G$3:$H$6,2,FALSE),"Sin dato")</f>
        <v/>
      </c>
      <c r="Z1828">
        <f>IF(J1828&lt;=24,"18-24","25-29")</f>
        <v/>
      </c>
      <c r="AA1828">
        <f>IF(M1828&lt;&gt;1,"",IF(P1828=2,1,0))</f>
        <v/>
      </c>
      <c r="AB1828">
        <f>IF(M1828&lt;&gt;1,"",IF(O1828&gt;=2,1,0))</f>
        <v/>
      </c>
      <c r="AC1828">
        <f>IF(M1828&lt;&gt;1,"",IF(OR(Q1828=999,Q1828=""),"",IF(OR(Q1828&lt;35,Q1828&gt;48),1,0)))</f>
        <v/>
      </c>
      <c r="AD1828">
        <f>IF(COUNT(AA1828:AC1828)&lt;3,"",SUM(AA1828:AC1828))</f>
        <v/>
      </c>
      <c r="AE1828">
        <f>IF(L1828&gt;=4,2,IF(L1828&gt;=2,1,0))</f>
        <v/>
      </c>
      <c r="AF1828">
        <f>IF(L1828&gt;=5,1,0)</f>
        <v/>
      </c>
      <c r="AG1828">
        <f>AE1828+AF1828</f>
        <v/>
      </c>
      <c r="AH1828" s="15">
        <f>IF(M1828&lt;&gt;1,"",IF(OR(R1828=-9,R1828=""),"",R1828))</f>
        <v/>
      </c>
      <c r="AI1828">
        <f>IF(M1828&lt;&gt;1,"",IF(OR(Q1828=999,Q1828=""),"",Q1828))</f>
        <v/>
      </c>
    </row>
    <row r="1829">
      <c r="A1829" t="inlineStr">
        <is>
          <t>TQRMNOP109770</t>
        </is>
      </c>
      <c r="B1829" t="n">
        <v>2025</v>
      </c>
      <c r="C1829" t="n">
        <v>1</v>
      </c>
      <c r="D1829" t="n">
        <v>44</v>
      </c>
      <c r="E1829" t="inlineStr">
        <is>
          <t>N</t>
        </is>
      </c>
      <c r="F1829" t="n">
        <v>4</v>
      </c>
      <c r="G1829" t="n">
        <v>1413</v>
      </c>
      <c r="H1829" t="n">
        <v>3</v>
      </c>
      <c r="I1829" t="n">
        <v>1</v>
      </c>
      <c r="J1829" t="n">
        <v>26</v>
      </c>
      <c r="K1829" t="n">
        <v>1</v>
      </c>
      <c r="L1829" t="n">
        <v>6</v>
      </c>
      <c r="M1829" t="n">
        <v>1</v>
      </c>
      <c r="N1829" t="n">
        <v>3</v>
      </c>
      <c r="O1829" t="n">
        <v>1</v>
      </c>
      <c r="P1829" t="n">
        <v>1</v>
      </c>
      <c r="Q1829" t="n">
        <v>30</v>
      </c>
      <c r="R1829" s="15" t="n">
        <v>1925000</v>
      </c>
      <c r="S1829" s="15" t="n">
        <v>159000</v>
      </c>
      <c r="T1829" s="15" t="n">
        <v>2084000</v>
      </c>
      <c r="U1829" s="15" t="n">
        <v>100300</v>
      </c>
      <c r="V1829">
        <f>IFERROR(VLOOKUP(D1829,Tablas_Equivalencia!$A$3:$B$8,2,FALSE),"Sin dato")</f>
        <v/>
      </c>
      <c r="W1829">
        <f>IFERROR(VLOOKUP(L1829,Tablas_Equivalencia!$D$3:$E$9,2,FALSE),"Sin dato")</f>
        <v/>
      </c>
      <c r="X1829">
        <f>IF(I1829=1,"Varón","Mujer")</f>
        <v/>
      </c>
      <c r="Y1829">
        <f>IFERROR(VLOOKUP(M1829,Tablas_Equivalencia!$G$3:$H$6,2,FALSE),"Sin dato")</f>
        <v/>
      </c>
      <c r="Z1829">
        <f>IF(J1829&lt;=24,"18-24","25-29")</f>
        <v/>
      </c>
      <c r="AA1829">
        <f>IF(M1829&lt;&gt;1,"",IF(P1829=2,1,0))</f>
        <v/>
      </c>
      <c r="AB1829">
        <f>IF(M1829&lt;&gt;1,"",IF(O1829&gt;=2,1,0))</f>
        <v/>
      </c>
      <c r="AC1829">
        <f>IF(M1829&lt;&gt;1,"",IF(OR(Q1829=999,Q1829=""),"",IF(OR(Q1829&lt;35,Q1829&gt;48),1,0)))</f>
        <v/>
      </c>
      <c r="AD1829">
        <f>IF(COUNT(AA1829:AC1829)&lt;3,"",SUM(AA1829:AC1829))</f>
        <v/>
      </c>
      <c r="AE1829">
        <f>IF(L1829&gt;=4,2,IF(L1829&gt;=2,1,0))</f>
        <v/>
      </c>
      <c r="AF1829">
        <f>IF(L1829&gt;=5,1,0)</f>
        <v/>
      </c>
      <c r="AG1829">
        <f>AE1829+AF1829</f>
        <v/>
      </c>
      <c r="AH1829" s="15">
        <f>IF(M1829&lt;&gt;1,"",IF(OR(R1829=-9,R1829=""),"",R1829))</f>
        <v/>
      </c>
      <c r="AI1829">
        <f>IF(M1829&lt;&gt;1,"",IF(OR(Q1829=999,Q1829=""),"",Q1829))</f>
        <v/>
      </c>
    </row>
    <row r="1830">
      <c r="A1830" t="inlineStr">
        <is>
          <t>TQRMNOP109775</t>
        </is>
      </c>
      <c r="B1830" t="n">
        <v>2025</v>
      </c>
      <c r="C1830" t="n">
        <v>1</v>
      </c>
      <c r="D1830" t="n">
        <v>41</v>
      </c>
      <c r="E1830" t="inlineStr">
        <is>
          <t>N</t>
        </is>
      </c>
      <c r="F1830" t="n">
        <v>15</v>
      </c>
      <c r="G1830" t="n">
        <v>648</v>
      </c>
      <c r="H1830" t="n">
        <v>3</v>
      </c>
      <c r="I1830" t="n">
        <v>1</v>
      </c>
      <c r="J1830" t="n">
        <v>20</v>
      </c>
      <c r="K1830" t="n">
        <v>2</v>
      </c>
      <c r="L1830" t="n">
        <v>3</v>
      </c>
      <c r="M1830" t="n">
        <v>3</v>
      </c>
      <c r="R1830" s="15" t="n">
        <v>0</v>
      </c>
      <c r="S1830" s="15" t="n">
        <v>0</v>
      </c>
      <c r="T1830" s="15" t="n">
        <v>0</v>
      </c>
      <c r="U1830" s="15" t="n">
        <v>212000</v>
      </c>
      <c r="V1830">
        <f>IFERROR(VLOOKUP(D1830,Tablas_Equivalencia!$A$3:$B$8,2,FALSE),"Sin dato")</f>
        <v/>
      </c>
      <c r="W1830">
        <f>IFERROR(VLOOKUP(L1830,Tablas_Equivalencia!$D$3:$E$9,2,FALSE),"Sin dato")</f>
        <v/>
      </c>
      <c r="X1830">
        <f>IF(I1830=1,"Varón","Mujer")</f>
        <v/>
      </c>
      <c r="Y1830">
        <f>IFERROR(VLOOKUP(M1830,Tablas_Equivalencia!$G$3:$H$6,2,FALSE),"Sin dato")</f>
        <v/>
      </c>
      <c r="Z1830">
        <f>IF(J1830&lt;=24,"18-24","25-29")</f>
        <v/>
      </c>
      <c r="AA1830">
        <f>IF(M1830&lt;&gt;1,"",IF(P1830=2,1,0))</f>
        <v/>
      </c>
      <c r="AB1830">
        <f>IF(M1830&lt;&gt;1,"",IF(O1830&gt;=2,1,0))</f>
        <v/>
      </c>
      <c r="AC1830">
        <f>IF(M1830&lt;&gt;1,"",IF(OR(Q1830=999,Q1830=""),"",IF(OR(Q1830&lt;35,Q1830&gt;48),1,0)))</f>
        <v/>
      </c>
      <c r="AD1830">
        <f>IF(COUNT(AA1830:AC1830)&lt;3,"",SUM(AA1830:AC1830))</f>
        <v/>
      </c>
      <c r="AE1830">
        <f>IF(L1830&gt;=4,2,IF(L1830&gt;=2,1,0))</f>
        <v/>
      </c>
      <c r="AF1830">
        <f>IF(L1830&gt;=5,1,0)</f>
        <v/>
      </c>
      <c r="AG1830">
        <f>AE1830+AF1830</f>
        <v/>
      </c>
      <c r="AH1830" s="15">
        <f>IF(M1830&lt;&gt;1,"",IF(OR(R1830=-9,R1830=""),"",R1830))</f>
        <v/>
      </c>
      <c r="AI1830">
        <f>IF(M1830&lt;&gt;1,"",IF(OR(Q1830=999,Q1830=""),"",Q1830))</f>
        <v/>
      </c>
    </row>
    <row r="1831">
      <c r="A1831" t="inlineStr">
        <is>
          <t>TQRMNOP109780</t>
        </is>
      </c>
      <c r="B1831" t="n">
        <v>2025</v>
      </c>
      <c r="C1831" t="n">
        <v>1</v>
      </c>
      <c r="D1831" t="n">
        <v>1</v>
      </c>
      <c r="E1831" t="inlineStr">
        <is>
          <t>S</t>
        </is>
      </c>
      <c r="F1831" t="n">
        <v>33</v>
      </c>
      <c r="G1831" t="n">
        <v>802</v>
      </c>
      <c r="H1831" t="n">
        <v>1</v>
      </c>
      <c r="I1831" t="n">
        <v>1</v>
      </c>
      <c r="J1831" t="n">
        <v>23</v>
      </c>
      <c r="K1831" t="n">
        <v>1</v>
      </c>
      <c r="L1831" t="n">
        <v>5</v>
      </c>
      <c r="M1831" t="n">
        <v>1</v>
      </c>
      <c r="N1831" t="n">
        <v>2</v>
      </c>
      <c r="O1831" t="n">
        <v>2</v>
      </c>
      <c r="P1831" t="n">
        <v>2</v>
      </c>
      <c r="Q1831" t="n">
        <v>26</v>
      </c>
      <c r="R1831" s="15" t="n">
        <v>418000</v>
      </c>
      <c r="S1831" s="15" t="n">
        <v>0</v>
      </c>
      <c r="T1831" s="15" t="n">
        <v>418000</v>
      </c>
      <c r="U1831" s="15" t="n">
        <v>203000</v>
      </c>
      <c r="V1831">
        <f>IFERROR(VLOOKUP(D1831,Tablas_Equivalencia!$A$3:$B$8,2,FALSE),"Sin dato")</f>
        <v/>
      </c>
      <c r="W1831">
        <f>IFERROR(VLOOKUP(L1831,Tablas_Equivalencia!$D$3:$E$9,2,FALSE),"Sin dato")</f>
        <v/>
      </c>
      <c r="X1831">
        <f>IF(I1831=1,"Varón","Mujer")</f>
        <v/>
      </c>
      <c r="Y1831">
        <f>IFERROR(VLOOKUP(M1831,Tablas_Equivalencia!$G$3:$H$6,2,FALSE),"Sin dato")</f>
        <v/>
      </c>
      <c r="Z1831">
        <f>IF(J1831&lt;=24,"18-24","25-29")</f>
        <v/>
      </c>
      <c r="AA1831">
        <f>IF(M1831&lt;&gt;1,"",IF(P1831=2,1,0))</f>
        <v/>
      </c>
      <c r="AB1831">
        <f>IF(M1831&lt;&gt;1,"",IF(O1831&gt;=2,1,0))</f>
        <v/>
      </c>
      <c r="AC1831">
        <f>IF(M1831&lt;&gt;1,"",IF(OR(Q1831=999,Q1831=""),"",IF(OR(Q1831&lt;35,Q1831&gt;48),1,0)))</f>
        <v/>
      </c>
      <c r="AD1831">
        <f>IF(COUNT(AA1831:AC1831)&lt;3,"",SUM(AA1831:AC1831))</f>
        <v/>
      </c>
      <c r="AE1831">
        <f>IF(L1831&gt;=4,2,IF(L1831&gt;=2,1,0))</f>
        <v/>
      </c>
      <c r="AF1831">
        <f>IF(L1831&gt;=5,1,0)</f>
        <v/>
      </c>
      <c r="AG1831">
        <f>AE1831+AF1831</f>
        <v/>
      </c>
      <c r="AH1831" s="15">
        <f>IF(M1831&lt;&gt;1,"",IF(OR(R1831=-9,R1831=""),"",R1831))</f>
        <v/>
      </c>
      <c r="AI1831">
        <f>IF(M1831&lt;&gt;1,"",IF(OR(Q1831=999,Q1831=""),"",Q1831))</f>
        <v/>
      </c>
    </row>
    <row r="1832">
      <c r="A1832" t="inlineStr">
        <is>
          <t>TQRMNOP109785</t>
        </is>
      </c>
      <c r="B1832" t="n">
        <v>2025</v>
      </c>
      <c r="C1832" t="n">
        <v>1</v>
      </c>
      <c r="D1832" t="n">
        <v>43</v>
      </c>
      <c r="E1832" t="inlineStr">
        <is>
          <t>N</t>
        </is>
      </c>
      <c r="F1832" t="n">
        <v>26</v>
      </c>
      <c r="G1832" t="n">
        <v>1458</v>
      </c>
      <c r="H1832" t="n">
        <v>3</v>
      </c>
      <c r="I1832" t="n">
        <v>1</v>
      </c>
      <c r="J1832" t="n">
        <v>26</v>
      </c>
      <c r="K1832" t="n">
        <v>2</v>
      </c>
      <c r="L1832" t="n">
        <v>4</v>
      </c>
      <c r="M1832" t="n">
        <v>1</v>
      </c>
      <c r="N1832" t="n">
        <v>1</v>
      </c>
      <c r="O1832" t="n">
        <v>2</v>
      </c>
      <c r="P1832" t="n">
        <v>2</v>
      </c>
      <c r="Q1832" t="n">
        <v>41</v>
      </c>
      <c r="R1832" s="15" t="n">
        <v>500000</v>
      </c>
      <c r="S1832" s="15" t="n">
        <v>0</v>
      </c>
      <c r="T1832" s="15" t="n">
        <v>500000</v>
      </c>
      <c r="U1832" s="15" t="n">
        <v>115300</v>
      </c>
      <c r="V1832">
        <f>IFERROR(VLOOKUP(D1832,Tablas_Equivalencia!$A$3:$B$8,2,FALSE),"Sin dato")</f>
        <v/>
      </c>
      <c r="W1832">
        <f>IFERROR(VLOOKUP(L1832,Tablas_Equivalencia!$D$3:$E$9,2,FALSE),"Sin dato")</f>
        <v/>
      </c>
      <c r="X1832">
        <f>IF(I1832=1,"Varón","Mujer")</f>
        <v/>
      </c>
      <c r="Y1832">
        <f>IFERROR(VLOOKUP(M1832,Tablas_Equivalencia!$G$3:$H$6,2,FALSE),"Sin dato")</f>
        <v/>
      </c>
      <c r="Z1832">
        <f>IF(J1832&lt;=24,"18-24","25-29")</f>
        <v/>
      </c>
      <c r="AA1832">
        <f>IF(M1832&lt;&gt;1,"",IF(P1832=2,1,0))</f>
        <v/>
      </c>
      <c r="AB1832">
        <f>IF(M1832&lt;&gt;1,"",IF(O1832&gt;=2,1,0))</f>
        <v/>
      </c>
      <c r="AC1832">
        <f>IF(M1832&lt;&gt;1,"",IF(OR(Q1832=999,Q1832=""),"",IF(OR(Q1832&lt;35,Q1832&gt;48),1,0)))</f>
        <v/>
      </c>
      <c r="AD1832">
        <f>IF(COUNT(AA1832:AC1832)&lt;3,"",SUM(AA1832:AC1832))</f>
        <v/>
      </c>
      <c r="AE1832">
        <f>IF(L1832&gt;=4,2,IF(L1832&gt;=2,1,0))</f>
        <v/>
      </c>
      <c r="AF1832">
        <f>IF(L1832&gt;=5,1,0)</f>
        <v/>
      </c>
      <c r="AG1832">
        <f>AE1832+AF1832</f>
        <v/>
      </c>
      <c r="AH1832" s="15">
        <f>IF(M1832&lt;&gt;1,"",IF(OR(R1832=-9,R1832=""),"",R1832))</f>
        <v/>
      </c>
      <c r="AI1832">
        <f>IF(M1832&lt;&gt;1,"",IF(OR(Q1832=999,Q1832=""),"",Q1832))</f>
        <v/>
      </c>
    </row>
    <row r="1833">
      <c r="A1833" t="inlineStr">
        <is>
          <t>TQRMNOP109788</t>
        </is>
      </c>
      <c r="B1833" t="n">
        <v>2025</v>
      </c>
      <c r="C1833" t="n">
        <v>1</v>
      </c>
      <c r="D1833" t="n">
        <v>43</v>
      </c>
      <c r="E1833" t="inlineStr">
        <is>
          <t>S</t>
        </is>
      </c>
      <c r="F1833" t="n">
        <v>19</v>
      </c>
      <c r="G1833" t="n">
        <v>1304</v>
      </c>
      <c r="H1833" t="n">
        <v>2</v>
      </c>
      <c r="I1833" t="n">
        <v>1</v>
      </c>
      <c r="J1833" t="n">
        <v>29</v>
      </c>
      <c r="K1833" t="n">
        <v>2</v>
      </c>
      <c r="L1833" t="n">
        <v>4</v>
      </c>
      <c r="M1833" t="n">
        <v>1</v>
      </c>
      <c r="N1833" t="n">
        <v>3</v>
      </c>
      <c r="O1833" t="n">
        <v>2</v>
      </c>
      <c r="P1833" t="n">
        <v>2</v>
      </c>
      <c r="Q1833" t="n">
        <v>24</v>
      </c>
      <c r="R1833" s="15" t="n">
        <v>663000</v>
      </c>
      <c r="S1833" s="15" t="n">
        <v>0</v>
      </c>
      <c r="T1833" s="15" t="n">
        <v>663000</v>
      </c>
      <c r="U1833" s="15" t="n">
        <v>174900</v>
      </c>
      <c r="V1833">
        <f>IFERROR(VLOOKUP(D1833,Tablas_Equivalencia!$A$3:$B$8,2,FALSE),"Sin dato")</f>
        <v/>
      </c>
      <c r="W1833">
        <f>IFERROR(VLOOKUP(L1833,Tablas_Equivalencia!$D$3:$E$9,2,FALSE),"Sin dato")</f>
        <v/>
      </c>
      <c r="X1833">
        <f>IF(I1833=1,"Varón","Mujer")</f>
        <v/>
      </c>
      <c r="Y1833">
        <f>IFERROR(VLOOKUP(M1833,Tablas_Equivalencia!$G$3:$H$6,2,FALSE),"Sin dato")</f>
        <v/>
      </c>
      <c r="Z1833">
        <f>IF(J1833&lt;=24,"18-24","25-29")</f>
        <v/>
      </c>
      <c r="AA1833">
        <f>IF(M1833&lt;&gt;1,"",IF(P1833=2,1,0))</f>
        <v/>
      </c>
      <c r="AB1833">
        <f>IF(M1833&lt;&gt;1,"",IF(O1833&gt;=2,1,0))</f>
        <v/>
      </c>
      <c r="AC1833">
        <f>IF(M1833&lt;&gt;1,"",IF(OR(Q1833=999,Q1833=""),"",IF(OR(Q1833&lt;35,Q1833&gt;48),1,0)))</f>
        <v/>
      </c>
      <c r="AD1833">
        <f>IF(COUNT(AA1833:AC1833)&lt;3,"",SUM(AA1833:AC1833))</f>
        <v/>
      </c>
      <c r="AE1833">
        <f>IF(L1833&gt;=4,2,IF(L1833&gt;=2,1,0))</f>
        <v/>
      </c>
      <c r="AF1833">
        <f>IF(L1833&gt;=5,1,0)</f>
        <v/>
      </c>
      <c r="AG1833">
        <f>AE1833+AF1833</f>
        <v/>
      </c>
      <c r="AH1833" s="15">
        <f>IF(M1833&lt;&gt;1,"",IF(OR(R1833=-9,R1833=""),"",R1833))</f>
        <v/>
      </c>
      <c r="AI1833">
        <f>IF(M1833&lt;&gt;1,"",IF(OR(Q1833=999,Q1833=""),"",Q1833))</f>
        <v/>
      </c>
    </row>
    <row r="1834">
      <c r="A1834" t="inlineStr">
        <is>
          <t>TQRMNOP109793</t>
        </is>
      </c>
      <c r="B1834" t="n">
        <v>2025</v>
      </c>
      <c r="C1834" t="n">
        <v>1</v>
      </c>
      <c r="D1834" t="n">
        <v>40</v>
      </c>
      <c r="E1834" t="inlineStr">
        <is>
          <t>S</t>
        </is>
      </c>
      <c r="F1834" t="n">
        <v>7</v>
      </c>
      <c r="G1834" t="n">
        <v>879</v>
      </c>
      <c r="H1834" t="n">
        <v>1</v>
      </c>
      <c r="I1834" t="n">
        <v>2</v>
      </c>
      <c r="J1834" t="n">
        <v>28</v>
      </c>
      <c r="K1834" t="n">
        <v>2</v>
      </c>
      <c r="L1834" t="n">
        <v>4</v>
      </c>
      <c r="M1834" t="n">
        <v>1</v>
      </c>
      <c r="N1834" t="n">
        <v>2</v>
      </c>
      <c r="O1834" t="n">
        <v>3</v>
      </c>
      <c r="P1834" t="n">
        <v>2</v>
      </c>
      <c r="Q1834" t="n">
        <v>45</v>
      </c>
      <c r="R1834" s="15" t="n">
        <v>296000</v>
      </c>
      <c r="S1834" s="15" t="n">
        <v>36000</v>
      </c>
      <c r="T1834" s="15" t="n">
        <v>332000</v>
      </c>
      <c r="U1834" s="15" t="n">
        <v>154200</v>
      </c>
      <c r="V1834">
        <f>IFERROR(VLOOKUP(D1834,Tablas_Equivalencia!$A$3:$B$8,2,FALSE),"Sin dato")</f>
        <v/>
      </c>
      <c r="W1834">
        <f>IFERROR(VLOOKUP(L1834,Tablas_Equivalencia!$D$3:$E$9,2,FALSE),"Sin dato")</f>
        <v/>
      </c>
      <c r="X1834">
        <f>IF(I1834=1,"Varón","Mujer")</f>
        <v/>
      </c>
      <c r="Y1834">
        <f>IFERROR(VLOOKUP(M1834,Tablas_Equivalencia!$G$3:$H$6,2,FALSE),"Sin dato")</f>
        <v/>
      </c>
      <c r="Z1834">
        <f>IF(J1834&lt;=24,"18-24","25-29")</f>
        <v/>
      </c>
      <c r="AA1834">
        <f>IF(M1834&lt;&gt;1,"",IF(P1834=2,1,0))</f>
        <v/>
      </c>
      <c r="AB1834">
        <f>IF(M1834&lt;&gt;1,"",IF(O1834&gt;=2,1,0))</f>
        <v/>
      </c>
      <c r="AC1834">
        <f>IF(M1834&lt;&gt;1,"",IF(OR(Q1834=999,Q1834=""),"",IF(OR(Q1834&lt;35,Q1834&gt;48),1,0)))</f>
        <v/>
      </c>
      <c r="AD1834">
        <f>IF(COUNT(AA1834:AC1834)&lt;3,"",SUM(AA1834:AC1834))</f>
        <v/>
      </c>
      <c r="AE1834">
        <f>IF(L1834&gt;=4,2,IF(L1834&gt;=2,1,0))</f>
        <v/>
      </c>
      <c r="AF1834">
        <f>IF(L1834&gt;=5,1,0)</f>
        <v/>
      </c>
      <c r="AG1834">
        <f>AE1834+AF1834</f>
        <v/>
      </c>
      <c r="AH1834" s="15">
        <f>IF(M1834&lt;&gt;1,"",IF(OR(R1834=-9,R1834=""),"",R1834))</f>
        <v/>
      </c>
      <c r="AI1834">
        <f>IF(M1834&lt;&gt;1,"",IF(OR(Q1834=999,Q1834=""),"",Q1834))</f>
        <v/>
      </c>
    </row>
    <row r="1835">
      <c r="A1835" t="inlineStr">
        <is>
          <t>TQRMNOP109802</t>
        </is>
      </c>
      <c r="B1835" t="n">
        <v>2025</v>
      </c>
      <c r="C1835" t="n">
        <v>1</v>
      </c>
      <c r="D1835" t="n">
        <v>1</v>
      </c>
      <c r="E1835" t="inlineStr">
        <is>
          <t>S</t>
        </is>
      </c>
      <c r="F1835" t="n">
        <v>33</v>
      </c>
      <c r="G1835" t="n">
        <v>1189</v>
      </c>
      <c r="H1835" t="n">
        <v>1</v>
      </c>
      <c r="I1835" t="n">
        <v>1</v>
      </c>
      <c r="J1835" t="n">
        <v>26</v>
      </c>
      <c r="K1835" t="n">
        <v>2</v>
      </c>
      <c r="L1835" t="n">
        <v>3</v>
      </c>
      <c r="M1835" t="n">
        <v>1</v>
      </c>
      <c r="N1835" t="n">
        <v>3</v>
      </c>
      <c r="O1835" t="n">
        <v>3</v>
      </c>
      <c r="P1835" t="n">
        <v>2</v>
      </c>
      <c r="Q1835" t="n">
        <v>42</v>
      </c>
      <c r="R1835" s="15" t="n">
        <v>291000</v>
      </c>
      <c r="S1835" s="15" t="n">
        <v>0</v>
      </c>
      <c r="T1835" s="15" t="n">
        <v>291000</v>
      </c>
      <c r="U1835" s="15" t="n">
        <v>70000</v>
      </c>
      <c r="V1835">
        <f>IFERROR(VLOOKUP(D1835,Tablas_Equivalencia!$A$3:$B$8,2,FALSE),"Sin dato")</f>
        <v/>
      </c>
      <c r="W1835">
        <f>IFERROR(VLOOKUP(L1835,Tablas_Equivalencia!$D$3:$E$9,2,FALSE),"Sin dato")</f>
        <v/>
      </c>
      <c r="X1835">
        <f>IF(I1835=1,"Varón","Mujer")</f>
        <v/>
      </c>
      <c r="Y1835">
        <f>IFERROR(VLOOKUP(M1835,Tablas_Equivalencia!$G$3:$H$6,2,FALSE),"Sin dato")</f>
        <v/>
      </c>
      <c r="Z1835">
        <f>IF(J1835&lt;=24,"18-24","25-29")</f>
        <v/>
      </c>
      <c r="AA1835">
        <f>IF(M1835&lt;&gt;1,"",IF(P1835=2,1,0))</f>
        <v/>
      </c>
      <c r="AB1835">
        <f>IF(M1835&lt;&gt;1,"",IF(O1835&gt;=2,1,0))</f>
        <v/>
      </c>
      <c r="AC1835">
        <f>IF(M1835&lt;&gt;1,"",IF(OR(Q1835=999,Q1835=""),"",IF(OR(Q1835&lt;35,Q1835&gt;48),1,0)))</f>
        <v/>
      </c>
      <c r="AD1835">
        <f>IF(COUNT(AA1835:AC1835)&lt;3,"",SUM(AA1835:AC1835))</f>
        <v/>
      </c>
      <c r="AE1835">
        <f>IF(L1835&gt;=4,2,IF(L1835&gt;=2,1,0))</f>
        <v/>
      </c>
      <c r="AF1835">
        <f>IF(L1835&gt;=5,1,0)</f>
        <v/>
      </c>
      <c r="AG1835">
        <f>AE1835+AF1835</f>
        <v/>
      </c>
      <c r="AH1835" s="15">
        <f>IF(M1835&lt;&gt;1,"",IF(OR(R1835=-9,R1835=""),"",R1835))</f>
        <v/>
      </c>
      <c r="AI1835">
        <f>IF(M1835&lt;&gt;1,"",IF(OR(Q1835=999,Q1835=""),"",Q1835))</f>
        <v/>
      </c>
    </row>
    <row r="1836">
      <c r="A1836" t="inlineStr">
        <is>
          <t>TQRMNOP109808</t>
        </is>
      </c>
      <c r="B1836" t="n">
        <v>2025</v>
      </c>
      <c r="C1836" t="n">
        <v>1</v>
      </c>
      <c r="D1836" t="n">
        <v>44</v>
      </c>
      <c r="E1836" t="inlineStr">
        <is>
          <t>N</t>
        </is>
      </c>
      <c r="F1836" t="n">
        <v>4</v>
      </c>
      <c r="G1836" t="n">
        <v>1678</v>
      </c>
      <c r="H1836" t="n">
        <v>2</v>
      </c>
      <c r="I1836" t="n">
        <v>1</v>
      </c>
      <c r="J1836" t="n">
        <v>28</v>
      </c>
      <c r="K1836" t="n">
        <v>2</v>
      </c>
      <c r="L1836" t="n">
        <v>3</v>
      </c>
      <c r="M1836" t="n">
        <v>1</v>
      </c>
      <c r="N1836" t="n">
        <v>3</v>
      </c>
      <c r="O1836" t="n">
        <v>1</v>
      </c>
      <c r="P1836" t="n">
        <v>1</v>
      </c>
      <c r="Q1836" t="n">
        <v>44</v>
      </c>
      <c r="R1836" s="15" t="n">
        <v>1357000</v>
      </c>
      <c r="S1836" s="15" t="n">
        <v>57000</v>
      </c>
      <c r="T1836" s="15" t="n">
        <v>1414000</v>
      </c>
      <c r="U1836" s="15" t="n">
        <v>152700</v>
      </c>
      <c r="V1836">
        <f>IFERROR(VLOOKUP(D1836,Tablas_Equivalencia!$A$3:$B$8,2,FALSE),"Sin dato")</f>
        <v/>
      </c>
      <c r="W1836">
        <f>IFERROR(VLOOKUP(L1836,Tablas_Equivalencia!$D$3:$E$9,2,FALSE),"Sin dato")</f>
        <v/>
      </c>
      <c r="X1836">
        <f>IF(I1836=1,"Varón","Mujer")</f>
        <v/>
      </c>
      <c r="Y1836">
        <f>IFERROR(VLOOKUP(M1836,Tablas_Equivalencia!$G$3:$H$6,2,FALSE),"Sin dato")</f>
        <v/>
      </c>
      <c r="Z1836">
        <f>IF(J1836&lt;=24,"18-24","25-29")</f>
        <v/>
      </c>
      <c r="AA1836">
        <f>IF(M1836&lt;&gt;1,"",IF(P1836=2,1,0))</f>
        <v/>
      </c>
      <c r="AB1836">
        <f>IF(M1836&lt;&gt;1,"",IF(O1836&gt;=2,1,0))</f>
        <v/>
      </c>
      <c r="AC1836">
        <f>IF(M1836&lt;&gt;1,"",IF(OR(Q1836=999,Q1836=""),"",IF(OR(Q1836&lt;35,Q1836&gt;48),1,0)))</f>
        <v/>
      </c>
      <c r="AD1836">
        <f>IF(COUNT(AA1836:AC1836)&lt;3,"",SUM(AA1836:AC1836))</f>
        <v/>
      </c>
      <c r="AE1836">
        <f>IF(L1836&gt;=4,2,IF(L1836&gt;=2,1,0))</f>
        <v/>
      </c>
      <c r="AF1836">
        <f>IF(L1836&gt;=5,1,0)</f>
        <v/>
      </c>
      <c r="AG1836">
        <f>AE1836+AF1836</f>
        <v/>
      </c>
      <c r="AH1836" s="15">
        <f>IF(M1836&lt;&gt;1,"",IF(OR(R1836=-9,R1836=""),"",R1836))</f>
        <v/>
      </c>
      <c r="AI1836">
        <f>IF(M1836&lt;&gt;1,"",IF(OR(Q1836=999,Q1836=""),"",Q1836))</f>
        <v/>
      </c>
    </row>
    <row r="1837">
      <c r="A1837" t="inlineStr">
        <is>
          <t>TQRMNOP109810</t>
        </is>
      </c>
      <c r="B1837" t="n">
        <v>2025</v>
      </c>
      <c r="C1837" t="n">
        <v>1</v>
      </c>
      <c r="D1837" t="n">
        <v>42</v>
      </c>
      <c r="E1837" t="inlineStr">
        <is>
          <t>N</t>
        </is>
      </c>
      <c r="F1837" t="n">
        <v>27</v>
      </c>
      <c r="G1837" t="n">
        <v>1635</v>
      </c>
      <c r="H1837" t="n">
        <v>1</v>
      </c>
      <c r="I1837" t="n">
        <v>1</v>
      </c>
      <c r="J1837" t="n">
        <v>24</v>
      </c>
      <c r="K1837" t="n">
        <v>1</v>
      </c>
      <c r="L1837" t="n">
        <v>5</v>
      </c>
      <c r="M1837" t="n">
        <v>2</v>
      </c>
      <c r="R1837" s="15" t="n">
        <v>0</v>
      </c>
      <c r="S1837" s="15" t="n">
        <v>0</v>
      </c>
      <c r="T1837" s="15" t="n">
        <v>0</v>
      </c>
      <c r="U1837" s="15" t="n">
        <v>130600</v>
      </c>
      <c r="V1837">
        <f>IFERROR(VLOOKUP(D1837,Tablas_Equivalencia!$A$3:$B$8,2,FALSE),"Sin dato")</f>
        <v/>
      </c>
      <c r="W1837">
        <f>IFERROR(VLOOKUP(L1837,Tablas_Equivalencia!$D$3:$E$9,2,FALSE),"Sin dato")</f>
        <v/>
      </c>
      <c r="X1837">
        <f>IF(I1837=1,"Varón","Mujer")</f>
        <v/>
      </c>
      <c r="Y1837">
        <f>IFERROR(VLOOKUP(M1837,Tablas_Equivalencia!$G$3:$H$6,2,FALSE),"Sin dato")</f>
        <v/>
      </c>
      <c r="Z1837">
        <f>IF(J1837&lt;=24,"18-24","25-29")</f>
        <v/>
      </c>
      <c r="AA1837">
        <f>IF(M1837&lt;&gt;1,"",IF(P1837=2,1,0))</f>
        <v/>
      </c>
      <c r="AB1837">
        <f>IF(M1837&lt;&gt;1,"",IF(O1837&gt;=2,1,0))</f>
        <v/>
      </c>
      <c r="AC1837">
        <f>IF(M1837&lt;&gt;1,"",IF(OR(Q1837=999,Q1837=""),"",IF(OR(Q1837&lt;35,Q1837&gt;48),1,0)))</f>
        <v/>
      </c>
      <c r="AD1837">
        <f>IF(COUNT(AA1837:AC1837)&lt;3,"",SUM(AA1837:AC1837))</f>
        <v/>
      </c>
      <c r="AE1837">
        <f>IF(L1837&gt;=4,2,IF(L1837&gt;=2,1,0))</f>
        <v/>
      </c>
      <c r="AF1837">
        <f>IF(L1837&gt;=5,1,0)</f>
        <v/>
      </c>
      <c r="AG1837">
        <f>AE1837+AF1837</f>
        <v/>
      </c>
      <c r="AH1837" s="15">
        <f>IF(M1837&lt;&gt;1,"",IF(OR(R1837=-9,R1837=""),"",R1837))</f>
        <v/>
      </c>
      <c r="AI1837">
        <f>IF(M1837&lt;&gt;1,"",IF(OR(Q1837=999,Q1837=""),"",Q1837))</f>
        <v/>
      </c>
    </row>
    <row r="1838">
      <c r="A1838" t="inlineStr">
        <is>
          <t>TQRMNOP109811</t>
        </is>
      </c>
      <c r="B1838" t="n">
        <v>2025</v>
      </c>
      <c r="C1838" t="n">
        <v>1</v>
      </c>
      <c r="D1838" t="n">
        <v>41</v>
      </c>
      <c r="E1838" t="inlineStr">
        <is>
          <t>N</t>
        </is>
      </c>
      <c r="F1838" t="n">
        <v>12</v>
      </c>
      <c r="G1838" t="n">
        <v>1862</v>
      </c>
      <c r="H1838" t="n">
        <v>3</v>
      </c>
      <c r="I1838" t="n">
        <v>2</v>
      </c>
      <c r="J1838" t="n">
        <v>23</v>
      </c>
      <c r="K1838" t="n">
        <v>2</v>
      </c>
      <c r="L1838" t="n">
        <v>3</v>
      </c>
      <c r="M1838" t="n">
        <v>1</v>
      </c>
      <c r="N1838" t="n">
        <v>2</v>
      </c>
      <c r="O1838" t="n">
        <v>3</v>
      </c>
      <c r="P1838" t="n">
        <v>2</v>
      </c>
      <c r="Q1838" t="n">
        <v>23</v>
      </c>
      <c r="R1838" s="15" t="n">
        <v>462000</v>
      </c>
      <c r="S1838" s="15" t="n">
        <v>0</v>
      </c>
      <c r="T1838" s="15" t="n">
        <v>462000</v>
      </c>
      <c r="U1838" s="15" t="n">
        <v>425100</v>
      </c>
      <c r="V1838">
        <f>IFERROR(VLOOKUP(D1838,Tablas_Equivalencia!$A$3:$B$8,2,FALSE),"Sin dato")</f>
        <v/>
      </c>
      <c r="W1838">
        <f>IFERROR(VLOOKUP(L1838,Tablas_Equivalencia!$D$3:$E$9,2,FALSE),"Sin dato")</f>
        <v/>
      </c>
      <c r="X1838">
        <f>IF(I1838=1,"Varón","Mujer")</f>
        <v/>
      </c>
      <c r="Y1838">
        <f>IFERROR(VLOOKUP(M1838,Tablas_Equivalencia!$G$3:$H$6,2,FALSE),"Sin dato")</f>
        <v/>
      </c>
      <c r="Z1838">
        <f>IF(J1838&lt;=24,"18-24","25-29")</f>
        <v/>
      </c>
      <c r="AA1838">
        <f>IF(M1838&lt;&gt;1,"",IF(P1838=2,1,0))</f>
        <v/>
      </c>
      <c r="AB1838">
        <f>IF(M1838&lt;&gt;1,"",IF(O1838&gt;=2,1,0))</f>
        <v/>
      </c>
      <c r="AC1838">
        <f>IF(M1838&lt;&gt;1,"",IF(OR(Q1838=999,Q1838=""),"",IF(OR(Q1838&lt;35,Q1838&gt;48),1,0)))</f>
        <v/>
      </c>
      <c r="AD1838">
        <f>IF(COUNT(AA1838:AC1838)&lt;3,"",SUM(AA1838:AC1838))</f>
        <v/>
      </c>
      <c r="AE1838">
        <f>IF(L1838&gt;=4,2,IF(L1838&gt;=2,1,0))</f>
        <v/>
      </c>
      <c r="AF1838">
        <f>IF(L1838&gt;=5,1,0)</f>
        <v/>
      </c>
      <c r="AG1838">
        <f>AE1838+AF1838</f>
        <v/>
      </c>
      <c r="AH1838" s="15">
        <f>IF(M1838&lt;&gt;1,"",IF(OR(R1838=-9,R1838=""),"",R1838))</f>
        <v/>
      </c>
      <c r="AI1838">
        <f>IF(M1838&lt;&gt;1,"",IF(OR(Q1838=999,Q1838=""),"",Q1838))</f>
        <v/>
      </c>
    </row>
    <row r="1839">
      <c r="A1839" t="inlineStr">
        <is>
          <t>TQRMNOP109823</t>
        </is>
      </c>
      <c r="B1839" t="n">
        <v>2025</v>
      </c>
      <c r="C1839" t="n">
        <v>1</v>
      </c>
      <c r="D1839" t="n">
        <v>1</v>
      </c>
      <c r="E1839" t="inlineStr">
        <is>
          <t>S</t>
        </is>
      </c>
      <c r="F1839" t="n">
        <v>33</v>
      </c>
      <c r="G1839" t="n">
        <v>784</v>
      </c>
      <c r="H1839" t="n">
        <v>2</v>
      </c>
      <c r="I1839" t="n">
        <v>1</v>
      </c>
      <c r="J1839" t="n">
        <v>28</v>
      </c>
      <c r="K1839" t="n">
        <v>1</v>
      </c>
      <c r="L1839" t="n">
        <v>5</v>
      </c>
      <c r="M1839" t="n">
        <v>1</v>
      </c>
      <c r="N1839" t="n">
        <v>3</v>
      </c>
      <c r="O1839" t="n">
        <v>1</v>
      </c>
      <c r="P1839" t="n">
        <v>2</v>
      </c>
      <c r="Q1839" t="n">
        <v>38</v>
      </c>
      <c r="R1839" s="15" t="n">
        <v>1405000</v>
      </c>
      <c r="S1839" s="15" t="n">
        <v>0</v>
      </c>
      <c r="T1839" s="15" t="n">
        <v>1405000</v>
      </c>
      <c r="U1839" s="15" t="n">
        <v>243700</v>
      </c>
      <c r="V1839">
        <f>IFERROR(VLOOKUP(D1839,Tablas_Equivalencia!$A$3:$B$8,2,FALSE),"Sin dato")</f>
        <v/>
      </c>
      <c r="W1839">
        <f>IFERROR(VLOOKUP(L1839,Tablas_Equivalencia!$D$3:$E$9,2,FALSE),"Sin dato")</f>
        <v/>
      </c>
      <c r="X1839">
        <f>IF(I1839=1,"Varón","Mujer")</f>
        <v/>
      </c>
      <c r="Y1839">
        <f>IFERROR(VLOOKUP(M1839,Tablas_Equivalencia!$G$3:$H$6,2,FALSE),"Sin dato")</f>
        <v/>
      </c>
      <c r="Z1839">
        <f>IF(J1839&lt;=24,"18-24","25-29")</f>
        <v/>
      </c>
      <c r="AA1839">
        <f>IF(M1839&lt;&gt;1,"",IF(P1839=2,1,0))</f>
        <v/>
      </c>
      <c r="AB1839">
        <f>IF(M1839&lt;&gt;1,"",IF(O1839&gt;=2,1,0))</f>
        <v/>
      </c>
      <c r="AC1839">
        <f>IF(M1839&lt;&gt;1,"",IF(OR(Q1839=999,Q1839=""),"",IF(OR(Q1839&lt;35,Q1839&gt;48),1,0)))</f>
        <v/>
      </c>
      <c r="AD1839">
        <f>IF(COUNT(AA1839:AC1839)&lt;3,"",SUM(AA1839:AC1839))</f>
        <v/>
      </c>
      <c r="AE1839">
        <f>IF(L1839&gt;=4,2,IF(L1839&gt;=2,1,0))</f>
        <v/>
      </c>
      <c r="AF1839">
        <f>IF(L1839&gt;=5,1,0)</f>
        <v/>
      </c>
      <c r="AG1839">
        <f>AE1839+AF1839</f>
        <v/>
      </c>
      <c r="AH1839" s="15">
        <f>IF(M1839&lt;&gt;1,"",IF(OR(R1839=-9,R1839=""),"",R1839))</f>
        <v/>
      </c>
      <c r="AI1839">
        <f>IF(M1839&lt;&gt;1,"",IF(OR(Q1839=999,Q1839=""),"",Q1839))</f>
        <v/>
      </c>
    </row>
    <row r="1840">
      <c r="A1840" t="inlineStr">
        <is>
          <t>TQRMNOP109826</t>
        </is>
      </c>
      <c r="B1840" t="n">
        <v>2025</v>
      </c>
      <c r="C1840" t="n">
        <v>1</v>
      </c>
      <c r="D1840" t="n">
        <v>41</v>
      </c>
      <c r="E1840" t="inlineStr">
        <is>
          <t>N</t>
        </is>
      </c>
      <c r="F1840" t="n">
        <v>12</v>
      </c>
      <c r="G1840" t="n">
        <v>1193</v>
      </c>
      <c r="H1840" t="n">
        <v>3</v>
      </c>
      <c r="I1840" t="n">
        <v>2</v>
      </c>
      <c r="J1840" t="n">
        <v>28</v>
      </c>
      <c r="K1840" t="n">
        <v>1</v>
      </c>
      <c r="L1840" t="n">
        <v>5</v>
      </c>
      <c r="M1840" t="n">
        <v>1</v>
      </c>
      <c r="N1840" t="n">
        <v>3</v>
      </c>
      <c r="O1840" t="n">
        <v>2</v>
      </c>
      <c r="P1840" t="n">
        <v>2</v>
      </c>
      <c r="Q1840" t="n">
        <v>33</v>
      </c>
      <c r="R1840" s="15" t="n">
        <v>179000</v>
      </c>
      <c r="S1840" s="15" t="n">
        <v>0</v>
      </c>
      <c r="T1840" s="15" t="n">
        <v>179000</v>
      </c>
      <c r="U1840" s="15" t="n">
        <v>101700</v>
      </c>
      <c r="V1840">
        <f>IFERROR(VLOOKUP(D1840,Tablas_Equivalencia!$A$3:$B$8,2,FALSE),"Sin dato")</f>
        <v/>
      </c>
      <c r="W1840">
        <f>IFERROR(VLOOKUP(L1840,Tablas_Equivalencia!$D$3:$E$9,2,FALSE),"Sin dato")</f>
        <v/>
      </c>
      <c r="X1840">
        <f>IF(I1840=1,"Varón","Mujer")</f>
        <v/>
      </c>
      <c r="Y1840">
        <f>IFERROR(VLOOKUP(M1840,Tablas_Equivalencia!$G$3:$H$6,2,FALSE),"Sin dato")</f>
        <v/>
      </c>
      <c r="Z1840">
        <f>IF(J1840&lt;=24,"18-24","25-29")</f>
        <v/>
      </c>
      <c r="AA1840">
        <f>IF(M1840&lt;&gt;1,"",IF(P1840=2,1,0))</f>
        <v/>
      </c>
      <c r="AB1840">
        <f>IF(M1840&lt;&gt;1,"",IF(O1840&gt;=2,1,0))</f>
        <v/>
      </c>
      <c r="AC1840">
        <f>IF(M1840&lt;&gt;1,"",IF(OR(Q1840=999,Q1840=""),"",IF(OR(Q1840&lt;35,Q1840&gt;48),1,0)))</f>
        <v/>
      </c>
      <c r="AD1840">
        <f>IF(COUNT(AA1840:AC1840)&lt;3,"",SUM(AA1840:AC1840))</f>
        <v/>
      </c>
      <c r="AE1840">
        <f>IF(L1840&gt;=4,2,IF(L1840&gt;=2,1,0))</f>
        <v/>
      </c>
      <c r="AF1840">
        <f>IF(L1840&gt;=5,1,0)</f>
        <v/>
      </c>
      <c r="AG1840">
        <f>AE1840+AF1840</f>
        <v/>
      </c>
      <c r="AH1840" s="15">
        <f>IF(M1840&lt;&gt;1,"",IF(OR(R1840=-9,R1840=""),"",R1840))</f>
        <v/>
      </c>
      <c r="AI1840">
        <f>IF(M1840&lt;&gt;1,"",IF(OR(Q1840=999,Q1840=""),"",Q1840))</f>
        <v/>
      </c>
    </row>
    <row r="1841">
      <c r="A1841" t="inlineStr">
        <is>
          <t>TQRMNOP109839</t>
        </is>
      </c>
      <c r="B1841" t="n">
        <v>2025</v>
      </c>
      <c r="C1841" t="n">
        <v>1</v>
      </c>
      <c r="D1841" t="n">
        <v>43</v>
      </c>
      <c r="E1841" t="inlineStr">
        <is>
          <t>N</t>
        </is>
      </c>
      <c r="F1841" t="n">
        <v>38</v>
      </c>
      <c r="G1841" t="n">
        <v>1952</v>
      </c>
      <c r="H1841" t="n">
        <v>1</v>
      </c>
      <c r="I1841" t="n">
        <v>2</v>
      </c>
      <c r="J1841" t="n">
        <v>18</v>
      </c>
      <c r="K1841" t="n">
        <v>2</v>
      </c>
      <c r="L1841" t="n">
        <v>3</v>
      </c>
      <c r="M1841" t="n">
        <v>1</v>
      </c>
      <c r="N1841" t="n">
        <v>3</v>
      </c>
      <c r="O1841" t="n">
        <v>1</v>
      </c>
      <c r="P1841" t="n">
        <v>1</v>
      </c>
      <c r="Q1841" t="n">
        <v>51</v>
      </c>
      <c r="R1841" s="15" t="n">
        <v>717000</v>
      </c>
      <c r="S1841" s="15" t="n">
        <v>0</v>
      </c>
      <c r="T1841" s="15" t="n">
        <v>717000</v>
      </c>
      <c r="U1841" s="15" t="n">
        <v>75700</v>
      </c>
      <c r="V1841">
        <f>IFERROR(VLOOKUP(D1841,Tablas_Equivalencia!$A$3:$B$8,2,FALSE),"Sin dato")</f>
        <v/>
      </c>
      <c r="W1841">
        <f>IFERROR(VLOOKUP(L1841,Tablas_Equivalencia!$D$3:$E$9,2,FALSE),"Sin dato")</f>
        <v/>
      </c>
      <c r="X1841">
        <f>IF(I1841=1,"Varón","Mujer")</f>
        <v/>
      </c>
      <c r="Y1841">
        <f>IFERROR(VLOOKUP(M1841,Tablas_Equivalencia!$G$3:$H$6,2,FALSE),"Sin dato")</f>
        <v/>
      </c>
      <c r="Z1841">
        <f>IF(J1841&lt;=24,"18-24","25-29")</f>
        <v/>
      </c>
      <c r="AA1841">
        <f>IF(M1841&lt;&gt;1,"",IF(P1841=2,1,0))</f>
        <v/>
      </c>
      <c r="AB1841">
        <f>IF(M1841&lt;&gt;1,"",IF(O1841&gt;=2,1,0))</f>
        <v/>
      </c>
      <c r="AC1841">
        <f>IF(M1841&lt;&gt;1,"",IF(OR(Q1841=999,Q1841=""),"",IF(OR(Q1841&lt;35,Q1841&gt;48),1,0)))</f>
        <v/>
      </c>
      <c r="AD1841">
        <f>IF(COUNT(AA1841:AC1841)&lt;3,"",SUM(AA1841:AC1841))</f>
        <v/>
      </c>
      <c r="AE1841">
        <f>IF(L1841&gt;=4,2,IF(L1841&gt;=2,1,0))</f>
        <v/>
      </c>
      <c r="AF1841">
        <f>IF(L1841&gt;=5,1,0)</f>
        <v/>
      </c>
      <c r="AG1841">
        <f>AE1841+AF1841</f>
        <v/>
      </c>
      <c r="AH1841" s="15">
        <f>IF(M1841&lt;&gt;1,"",IF(OR(R1841=-9,R1841=""),"",R1841))</f>
        <v/>
      </c>
      <c r="AI1841">
        <f>IF(M1841&lt;&gt;1,"",IF(OR(Q1841=999,Q1841=""),"",Q1841))</f>
        <v/>
      </c>
    </row>
    <row r="1842">
      <c r="A1842" t="inlineStr">
        <is>
          <t>TQRMNOP109847</t>
        </is>
      </c>
      <c r="B1842" t="n">
        <v>2025</v>
      </c>
      <c r="C1842" t="n">
        <v>1</v>
      </c>
      <c r="D1842" t="n">
        <v>41</v>
      </c>
      <c r="E1842" t="inlineStr">
        <is>
          <t>N</t>
        </is>
      </c>
      <c r="F1842" t="n">
        <v>12</v>
      </c>
      <c r="G1842" t="n">
        <v>1065</v>
      </c>
      <c r="H1842" t="n">
        <v>3</v>
      </c>
      <c r="I1842" t="n">
        <v>1</v>
      </c>
      <c r="J1842" t="n">
        <v>22</v>
      </c>
      <c r="K1842" t="n">
        <v>2</v>
      </c>
      <c r="L1842" t="n">
        <v>4</v>
      </c>
      <c r="M1842" t="n">
        <v>3</v>
      </c>
      <c r="R1842" s="15" t="n">
        <v>0</v>
      </c>
      <c r="S1842" s="15" t="n">
        <v>0</v>
      </c>
      <c r="T1842" s="15" t="n">
        <v>0</v>
      </c>
      <c r="U1842" s="15" t="n">
        <v>207100</v>
      </c>
      <c r="V1842">
        <f>IFERROR(VLOOKUP(D1842,Tablas_Equivalencia!$A$3:$B$8,2,FALSE),"Sin dato")</f>
        <v/>
      </c>
      <c r="W1842">
        <f>IFERROR(VLOOKUP(L1842,Tablas_Equivalencia!$D$3:$E$9,2,FALSE),"Sin dato")</f>
        <v/>
      </c>
      <c r="X1842">
        <f>IF(I1842=1,"Varón","Mujer")</f>
        <v/>
      </c>
      <c r="Y1842">
        <f>IFERROR(VLOOKUP(M1842,Tablas_Equivalencia!$G$3:$H$6,2,FALSE),"Sin dato")</f>
        <v/>
      </c>
      <c r="Z1842">
        <f>IF(J1842&lt;=24,"18-24","25-29")</f>
        <v/>
      </c>
      <c r="AA1842">
        <f>IF(M1842&lt;&gt;1,"",IF(P1842=2,1,0))</f>
        <v/>
      </c>
      <c r="AB1842">
        <f>IF(M1842&lt;&gt;1,"",IF(O1842&gt;=2,1,0))</f>
        <v/>
      </c>
      <c r="AC1842">
        <f>IF(M1842&lt;&gt;1,"",IF(OR(Q1842=999,Q1842=""),"",IF(OR(Q1842&lt;35,Q1842&gt;48),1,0)))</f>
        <v/>
      </c>
      <c r="AD1842">
        <f>IF(COUNT(AA1842:AC1842)&lt;3,"",SUM(AA1842:AC1842))</f>
        <v/>
      </c>
      <c r="AE1842">
        <f>IF(L1842&gt;=4,2,IF(L1842&gt;=2,1,0))</f>
        <v/>
      </c>
      <c r="AF1842">
        <f>IF(L1842&gt;=5,1,0)</f>
        <v/>
      </c>
      <c r="AG1842">
        <f>AE1842+AF1842</f>
        <v/>
      </c>
      <c r="AH1842" s="15">
        <f>IF(M1842&lt;&gt;1,"",IF(OR(R1842=-9,R1842=""),"",R1842))</f>
        <v/>
      </c>
      <c r="AI1842">
        <f>IF(M1842&lt;&gt;1,"",IF(OR(Q1842=999,Q1842=""),"",Q1842))</f>
        <v/>
      </c>
    </row>
    <row r="1843">
      <c r="A1843" t="inlineStr">
        <is>
          <t>TQRMNOP109860</t>
        </is>
      </c>
      <c r="B1843" t="n">
        <v>2025</v>
      </c>
      <c r="C1843" t="n">
        <v>1</v>
      </c>
      <c r="D1843" t="n">
        <v>40</v>
      </c>
      <c r="E1843" t="inlineStr">
        <is>
          <t>N</t>
        </is>
      </c>
      <c r="F1843" t="n">
        <v>23</v>
      </c>
      <c r="G1843" t="n">
        <v>1721</v>
      </c>
      <c r="H1843" t="n">
        <v>3</v>
      </c>
      <c r="I1843" t="n">
        <v>2</v>
      </c>
      <c r="J1843" t="n">
        <v>20</v>
      </c>
      <c r="K1843" t="n">
        <v>2</v>
      </c>
      <c r="L1843" t="n">
        <v>2</v>
      </c>
      <c r="M1843" t="n">
        <v>3</v>
      </c>
      <c r="R1843" s="15" t="n">
        <v>0</v>
      </c>
      <c r="S1843" s="15" t="n">
        <v>0</v>
      </c>
      <c r="T1843" s="15" t="n">
        <v>0</v>
      </c>
      <c r="U1843" s="15" t="n">
        <v>132900</v>
      </c>
      <c r="V1843">
        <f>IFERROR(VLOOKUP(D1843,Tablas_Equivalencia!$A$3:$B$8,2,FALSE),"Sin dato")</f>
        <v/>
      </c>
      <c r="W1843">
        <f>IFERROR(VLOOKUP(L1843,Tablas_Equivalencia!$D$3:$E$9,2,FALSE),"Sin dato")</f>
        <v/>
      </c>
      <c r="X1843">
        <f>IF(I1843=1,"Varón","Mujer")</f>
        <v/>
      </c>
      <c r="Y1843">
        <f>IFERROR(VLOOKUP(M1843,Tablas_Equivalencia!$G$3:$H$6,2,FALSE),"Sin dato")</f>
        <v/>
      </c>
      <c r="Z1843">
        <f>IF(J1843&lt;=24,"18-24","25-29")</f>
        <v/>
      </c>
      <c r="AA1843">
        <f>IF(M1843&lt;&gt;1,"",IF(P1843=2,1,0))</f>
        <v/>
      </c>
      <c r="AB1843">
        <f>IF(M1843&lt;&gt;1,"",IF(O1843&gt;=2,1,0))</f>
        <v/>
      </c>
      <c r="AC1843">
        <f>IF(M1843&lt;&gt;1,"",IF(OR(Q1843=999,Q1843=""),"",IF(OR(Q1843&lt;35,Q1843&gt;48),1,0)))</f>
        <v/>
      </c>
      <c r="AD1843">
        <f>IF(COUNT(AA1843:AC1843)&lt;3,"",SUM(AA1843:AC1843))</f>
        <v/>
      </c>
      <c r="AE1843">
        <f>IF(L1843&gt;=4,2,IF(L1843&gt;=2,1,0))</f>
        <v/>
      </c>
      <c r="AF1843">
        <f>IF(L1843&gt;=5,1,0)</f>
        <v/>
      </c>
      <c r="AG1843">
        <f>AE1843+AF1843</f>
        <v/>
      </c>
      <c r="AH1843" s="15">
        <f>IF(M1843&lt;&gt;1,"",IF(OR(R1843=-9,R1843=""),"",R1843))</f>
        <v/>
      </c>
      <c r="AI1843">
        <f>IF(M1843&lt;&gt;1,"",IF(OR(Q1843=999,Q1843=""),"",Q1843))</f>
        <v/>
      </c>
    </row>
    <row r="1844">
      <c r="A1844" t="inlineStr">
        <is>
          <t>TQRMNOP109863</t>
        </is>
      </c>
      <c r="B1844" t="n">
        <v>2025</v>
      </c>
      <c r="C1844" t="n">
        <v>1</v>
      </c>
      <c r="D1844" t="n">
        <v>40</v>
      </c>
      <c r="E1844" t="inlineStr">
        <is>
          <t>N</t>
        </is>
      </c>
      <c r="F1844" t="n">
        <v>23</v>
      </c>
      <c r="G1844" t="n">
        <v>1777</v>
      </c>
      <c r="H1844" t="n">
        <v>3</v>
      </c>
      <c r="I1844" t="n">
        <v>2</v>
      </c>
      <c r="J1844" t="n">
        <v>20</v>
      </c>
      <c r="K1844" t="n">
        <v>2</v>
      </c>
      <c r="L1844" t="n">
        <v>5</v>
      </c>
      <c r="M1844" t="n">
        <v>1</v>
      </c>
      <c r="N1844" t="n">
        <v>2</v>
      </c>
      <c r="O1844" t="n">
        <v>1</v>
      </c>
      <c r="P1844" t="n">
        <v>2</v>
      </c>
      <c r="Q1844" t="n">
        <v>14</v>
      </c>
      <c r="R1844" s="15" t="n">
        <v>363000</v>
      </c>
      <c r="S1844" s="15" t="n">
        <v>0</v>
      </c>
      <c r="T1844" s="15" t="n">
        <v>363000</v>
      </c>
      <c r="U1844" s="15" t="n">
        <v>429600</v>
      </c>
      <c r="V1844">
        <f>IFERROR(VLOOKUP(D1844,Tablas_Equivalencia!$A$3:$B$8,2,FALSE),"Sin dato")</f>
        <v/>
      </c>
      <c r="W1844">
        <f>IFERROR(VLOOKUP(L1844,Tablas_Equivalencia!$D$3:$E$9,2,FALSE),"Sin dato")</f>
        <v/>
      </c>
      <c r="X1844">
        <f>IF(I1844=1,"Varón","Mujer")</f>
        <v/>
      </c>
      <c r="Y1844">
        <f>IFERROR(VLOOKUP(M1844,Tablas_Equivalencia!$G$3:$H$6,2,FALSE),"Sin dato")</f>
        <v/>
      </c>
      <c r="Z1844">
        <f>IF(J1844&lt;=24,"18-24","25-29")</f>
        <v/>
      </c>
      <c r="AA1844">
        <f>IF(M1844&lt;&gt;1,"",IF(P1844=2,1,0))</f>
        <v/>
      </c>
      <c r="AB1844">
        <f>IF(M1844&lt;&gt;1,"",IF(O1844&gt;=2,1,0))</f>
        <v/>
      </c>
      <c r="AC1844">
        <f>IF(M1844&lt;&gt;1,"",IF(OR(Q1844=999,Q1844=""),"",IF(OR(Q1844&lt;35,Q1844&gt;48),1,0)))</f>
        <v/>
      </c>
      <c r="AD1844">
        <f>IF(COUNT(AA1844:AC1844)&lt;3,"",SUM(AA1844:AC1844))</f>
        <v/>
      </c>
      <c r="AE1844">
        <f>IF(L1844&gt;=4,2,IF(L1844&gt;=2,1,0))</f>
        <v/>
      </c>
      <c r="AF1844">
        <f>IF(L1844&gt;=5,1,0)</f>
        <v/>
      </c>
      <c r="AG1844">
        <f>AE1844+AF1844</f>
        <v/>
      </c>
      <c r="AH1844" s="15">
        <f>IF(M1844&lt;&gt;1,"",IF(OR(R1844=-9,R1844=""),"",R1844))</f>
        <v/>
      </c>
      <c r="AI1844">
        <f>IF(M1844&lt;&gt;1,"",IF(OR(Q1844=999,Q1844=""),"",Q1844))</f>
        <v/>
      </c>
    </row>
    <row r="1845">
      <c r="A1845" t="inlineStr">
        <is>
          <t>TQRMNOP109887</t>
        </is>
      </c>
      <c r="B1845" t="n">
        <v>2025</v>
      </c>
      <c r="C1845" t="n">
        <v>1</v>
      </c>
      <c r="D1845" t="n">
        <v>1</v>
      </c>
      <c r="E1845" t="inlineStr">
        <is>
          <t>S</t>
        </is>
      </c>
      <c r="F1845" t="n">
        <v>32</v>
      </c>
      <c r="G1845" t="n">
        <v>1100</v>
      </c>
      <c r="H1845" t="n">
        <v>1</v>
      </c>
      <c r="I1845" t="n">
        <v>2</v>
      </c>
      <c r="J1845" t="n">
        <v>20</v>
      </c>
      <c r="K1845" t="n">
        <v>2</v>
      </c>
      <c r="L1845" t="n">
        <v>3</v>
      </c>
      <c r="M1845" t="n">
        <v>1</v>
      </c>
      <c r="N1845" t="n">
        <v>3</v>
      </c>
      <c r="O1845" t="n">
        <v>1</v>
      </c>
      <c r="P1845" t="n">
        <v>1</v>
      </c>
      <c r="Q1845" t="n">
        <v>26</v>
      </c>
      <c r="R1845" s="15" t="n">
        <v>789000</v>
      </c>
      <c r="S1845" s="15" t="n">
        <v>0</v>
      </c>
      <c r="T1845" s="15" t="n">
        <v>789000</v>
      </c>
      <c r="U1845" s="15" t="n">
        <v>82800</v>
      </c>
      <c r="V1845">
        <f>IFERROR(VLOOKUP(D1845,Tablas_Equivalencia!$A$3:$B$8,2,FALSE),"Sin dato")</f>
        <v/>
      </c>
      <c r="W1845">
        <f>IFERROR(VLOOKUP(L1845,Tablas_Equivalencia!$D$3:$E$9,2,FALSE),"Sin dato")</f>
        <v/>
      </c>
      <c r="X1845">
        <f>IF(I1845=1,"Varón","Mujer")</f>
        <v/>
      </c>
      <c r="Y1845">
        <f>IFERROR(VLOOKUP(M1845,Tablas_Equivalencia!$G$3:$H$6,2,FALSE),"Sin dato")</f>
        <v/>
      </c>
      <c r="Z1845">
        <f>IF(J1845&lt;=24,"18-24","25-29")</f>
        <v/>
      </c>
      <c r="AA1845">
        <f>IF(M1845&lt;&gt;1,"",IF(P1845=2,1,0))</f>
        <v/>
      </c>
      <c r="AB1845">
        <f>IF(M1845&lt;&gt;1,"",IF(O1845&gt;=2,1,0))</f>
        <v/>
      </c>
      <c r="AC1845">
        <f>IF(M1845&lt;&gt;1,"",IF(OR(Q1845=999,Q1845=""),"",IF(OR(Q1845&lt;35,Q1845&gt;48),1,0)))</f>
        <v/>
      </c>
      <c r="AD1845">
        <f>IF(COUNT(AA1845:AC1845)&lt;3,"",SUM(AA1845:AC1845))</f>
        <v/>
      </c>
      <c r="AE1845">
        <f>IF(L1845&gt;=4,2,IF(L1845&gt;=2,1,0))</f>
        <v/>
      </c>
      <c r="AF1845">
        <f>IF(L1845&gt;=5,1,0)</f>
        <v/>
      </c>
      <c r="AG1845">
        <f>AE1845+AF1845</f>
        <v/>
      </c>
      <c r="AH1845" s="15">
        <f>IF(M1845&lt;&gt;1,"",IF(OR(R1845=-9,R1845=""),"",R1845))</f>
        <v/>
      </c>
      <c r="AI1845">
        <f>IF(M1845&lt;&gt;1,"",IF(OR(Q1845=999,Q1845=""),"",Q1845))</f>
        <v/>
      </c>
    </row>
    <row r="1846">
      <c r="A1846" t="inlineStr">
        <is>
          <t>TQRMNOP109889</t>
        </is>
      </c>
      <c r="B1846" t="n">
        <v>2025</v>
      </c>
      <c r="C1846" t="n">
        <v>1</v>
      </c>
      <c r="D1846" t="n">
        <v>40</v>
      </c>
      <c r="E1846" t="inlineStr">
        <is>
          <t>N</t>
        </is>
      </c>
      <c r="F1846" t="n">
        <v>23</v>
      </c>
      <c r="G1846" t="n">
        <v>1405</v>
      </c>
      <c r="H1846" t="n">
        <v>1</v>
      </c>
      <c r="I1846" t="n">
        <v>1</v>
      </c>
      <c r="J1846" t="n">
        <v>20</v>
      </c>
      <c r="K1846" t="n">
        <v>2</v>
      </c>
      <c r="L1846" t="n">
        <v>5</v>
      </c>
      <c r="M1846" t="n">
        <v>1</v>
      </c>
      <c r="N1846" t="n">
        <v>3</v>
      </c>
      <c r="O1846" t="n">
        <v>2</v>
      </c>
      <c r="P1846" t="n">
        <v>2</v>
      </c>
      <c r="Q1846" t="n">
        <v>20</v>
      </c>
      <c r="R1846" s="15" t="n">
        <v>340000</v>
      </c>
      <c r="S1846" s="15" t="n">
        <v>0</v>
      </c>
      <c r="T1846" s="15" t="n">
        <v>340000</v>
      </c>
      <c r="U1846" s="15" t="n">
        <v>75900</v>
      </c>
      <c r="V1846">
        <f>IFERROR(VLOOKUP(D1846,Tablas_Equivalencia!$A$3:$B$8,2,FALSE),"Sin dato")</f>
        <v/>
      </c>
      <c r="W1846">
        <f>IFERROR(VLOOKUP(L1846,Tablas_Equivalencia!$D$3:$E$9,2,FALSE),"Sin dato")</f>
        <v/>
      </c>
      <c r="X1846">
        <f>IF(I1846=1,"Varón","Mujer")</f>
        <v/>
      </c>
      <c r="Y1846">
        <f>IFERROR(VLOOKUP(M1846,Tablas_Equivalencia!$G$3:$H$6,2,FALSE),"Sin dato")</f>
        <v/>
      </c>
      <c r="Z1846">
        <f>IF(J1846&lt;=24,"18-24","25-29")</f>
        <v/>
      </c>
      <c r="AA1846">
        <f>IF(M1846&lt;&gt;1,"",IF(P1846=2,1,0))</f>
        <v/>
      </c>
      <c r="AB1846">
        <f>IF(M1846&lt;&gt;1,"",IF(O1846&gt;=2,1,0))</f>
        <v/>
      </c>
      <c r="AC1846">
        <f>IF(M1846&lt;&gt;1,"",IF(OR(Q1846=999,Q1846=""),"",IF(OR(Q1846&lt;35,Q1846&gt;48),1,0)))</f>
        <v/>
      </c>
      <c r="AD1846">
        <f>IF(COUNT(AA1846:AC1846)&lt;3,"",SUM(AA1846:AC1846))</f>
        <v/>
      </c>
      <c r="AE1846">
        <f>IF(L1846&gt;=4,2,IF(L1846&gt;=2,1,0))</f>
        <v/>
      </c>
      <c r="AF1846">
        <f>IF(L1846&gt;=5,1,0)</f>
        <v/>
      </c>
      <c r="AG1846">
        <f>AE1846+AF1846</f>
        <v/>
      </c>
      <c r="AH1846" s="15">
        <f>IF(M1846&lt;&gt;1,"",IF(OR(R1846=-9,R1846=""),"",R1846))</f>
        <v/>
      </c>
      <c r="AI1846">
        <f>IF(M1846&lt;&gt;1,"",IF(OR(Q1846=999,Q1846=""),"",Q1846))</f>
        <v/>
      </c>
    </row>
    <row r="1847">
      <c r="A1847" t="inlineStr">
        <is>
          <t>TQRMNOP109896</t>
        </is>
      </c>
      <c r="B1847" t="n">
        <v>2025</v>
      </c>
      <c r="C1847" t="n">
        <v>1</v>
      </c>
      <c r="D1847" t="n">
        <v>43</v>
      </c>
      <c r="E1847" t="inlineStr">
        <is>
          <t>S</t>
        </is>
      </c>
      <c r="F1847" t="n">
        <v>36</v>
      </c>
      <c r="G1847" t="n">
        <v>1219</v>
      </c>
      <c r="H1847" t="n">
        <v>3</v>
      </c>
      <c r="I1847" t="n">
        <v>1</v>
      </c>
      <c r="J1847" t="n">
        <v>27</v>
      </c>
      <c r="K1847" t="n">
        <v>1</v>
      </c>
      <c r="L1847" t="n">
        <v>5</v>
      </c>
      <c r="M1847" t="n">
        <v>1</v>
      </c>
      <c r="N1847" t="n">
        <v>3</v>
      </c>
      <c r="O1847" t="n">
        <v>1</v>
      </c>
      <c r="P1847" t="n">
        <v>2</v>
      </c>
      <c r="Q1847" t="n">
        <v>53</v>
      </c>
      <c r="R1847" s="15" t="n">
        <v>576000</v>
      </c>
      <c r="S1847" s="15" t="n">
        <v>0</v>
      </c>
      <c r="T1847" s="15" t="n">
        <v>576000</v>
      </c>
      <c r="U1847" s="15" t="n">
        <v>599000</v>
      </c>
      <c r="V1847">
        <f>IFERROR(VLOOKUP(D1847,Tablas_Equivalencia!$A$3:$B$8,2,FALSE),"Sin dato")</f>
        <v/>
      </c>
      <c r="W1847">
        <f>IFERROR(VLOOKUP(L1847,Tablas_Equivalencia!$D$3:$E$9,2,FALSE),"Sin dato")</f>
        <v/>
      </c>
      <c r="X1847">
        <f>IF(I1847=1,"Varón","Mujer")</f>
        <v/>
      </c>
      <c r="Y1847">
        <f>IFERROR(VLOOKUP(M1847,Tablas_Equivalencia!$G$3:$H$6,2,FALSE),"Sin dato")</f>
        <v/>
      </c>
      <c r="Z1847">
        <f>IF(J1847&lt;=24,"18-24","25-29")</f>
        <v/>
      </c>
      <c r="AA1847">
        <f>IF(M1847&lt;&gt;1,"",IF(P1847=2,1,0))</f>
        <v/>
      </c>
      <c r="AB1847">
        <f>IF(M1847&lt;&gt;1,"",IF(O1847&gt;=2,1,0))</f>
        <v/>
      </c>
      <c r="AC1847">
        <f>IF(M1847&lt;&gt;1,"",IF(OR(Q1847=999,Q1847=""),"",IF(OR(Q1847&lt;35,Q1847&gt;48),1,0)))</f>
        <v/>
      </c>
      <c r="AD1847">
        <f>IF(COUNT(AA1847:AC1847)&lt;3,"",SUM(AA1847:AC1847))</f>
        <v/>
      </c>
      <c r="AE1847">
        <f>IF(L1847&gt;=4,2,IF(L1847&gt;=2,1,0))</f>
        <v/>
      </c>
      <c r="AF1847">
        <f>IF(L1847&gt;=5,1,0)</f>
        <v/>
      </c>
      <c r="AG1847">
        <f>AE1847+AF1847</f>
        <v/>
      </c>
      <c r="AH1847" s="15">
        <f>IF(M1847&lt;&gt;1,"",IF(OR(R1847=-9,R1847=""),"",R1847))</f>
        <v/>
      </c>
      <c r="AI1847">
        <f>IF(M1847&lt;&gt;1,"",IF(OR(Q1847=999,Q1847=""),"",Q1847))</f>
        <v/>
      </c>
    </row>
    <row r="1848">
      <c r="A1848" t="inlineStr">
        <is>
          <t>TQRMNOP109906</t>
        </is>
      </c>
      <c r="B1848" t="n">
        <v>2025</v>
      </c>
      <c r="C1848" t="n">
        <v>1</v>
      </c>
      <c r="D1848" t="n">
        <v>42</v>
      </c>
      <c r="E1848" t="inlineStr">
        <is>
          <t>S</t>
        </is>
      </c>
      <c r="F1848" t="n">
        <v>10</v>
      </c>
      <c r="G1848" t="n">
        <v>962</v>
      </c>
      <c r="H1848" t="n">
        <v>3</v>
      </c>
      <c r="I1848" t="n">
        <v>1</v>
      </c>
      <c r="J1848" t="n">
        <v>29</v>
      </c>
      <c r="K1848" t="n">
        <v>2</v>
      </c>
      <c r="L1848" t="n">
        <v>4</v>
      </c>
      <c r="M1848" t="n">
        <v>1</v>
      </c>
      <c r="N1848" t="n">
        <v>3</v>
      </c>
      <c r="O1848" t="n">
        <v>1</v>
      </c>
      <c r="P1848" t="n">
        <v>1</v>
      </c>
      <c r="Q1848" t="n">
        <v>58</v>
      </c>
      <c r="R1848" s="15" t="n">
        <v>1262000</v>
      </c>
      <c r="S1848" s="15" t="n">
        <v>0</v>
      </c>
      <c r="T1848" s="15" t="n">
        <v>1262000</v>
      </c>
      <c r="U1848" s="15" t="n">
        <v>101300</v>
      </c>
      <c r="V1848">
        <f>IFERROR(VLOOKUP(D1848,Tablas_Equivalencia!$A$3:$B$8,2,FALSE),"Sin dato")</f>
        <v/>
      </c>
      <c r="W1848">
        <f>IFERROR(VLOOKUP(L1848,Tablas_Equivalencia!$D$3:$E$9,2,FALSE),"Sin dato")</f>
        <v/>
      </c>
      <c r="X1848">
        <f>IF(I1848=1,"Varón","Mujer")</f>
        <v/>
      </c>
      <c r="Y1848">
        <f>IFERROR(VLOOKUP(M1848,Tablas_Equivalencia!$G$3:$H$6,2,FALSE),"Sin dato")</f>
        <v/>
      </c>
      <c r="Z1848">
        <f>IF(J1848&lt;=24,"18-24","25-29")</f>
        <v/>
      </c>
      <c r="AA1848">
        <f>IF(M1848&lt;&gt;1,"",IF(P1848=2,1,0))</f>
        <v/>
      </c>
      <c r="AB1848">
        <f>IF(M1848&lt;&gt;1,"",IF(O1848&gt;=2,1,0))</f>
        <v/>
      </c>
      <c r="AC1848">
        <f>IF(M1848&lt;&gt;1,"",IF(OR(Q1848=999,Q1848=""),"",IF(OR(Q1848&lt;35,Q1848&gt;48),1,0)))</f>
        <v/>
      </c>
      <c r="AD1848">
        <f>IF(COUNT(AA1848:AC1848)&lt;3,"",SUM(AA1848:AC1848))</f>
        <v/>
      </c>
      <c r="AE1848">
        <f>IF(L1848&gt;=4,2,IF(L1848&gt;=2,1,0))</f>
        <v/>
      </c>
      <c r="AF1848">
        <f>IF(L1848&gt;=5,1,0)</f>
        <v/>
      </c>
      <c r="AG1848">
        <f>AE1848+AF1848</f>
        <v/>
      </c>
      <c r="AH1848" s="15">
        <f>IF(M1848&lt;&gt;1,"",IF(OR(R1848=-9,R1848=""),"",R1848))</f>
        <v/>
      </c>
      <c r="AI1848">
        <f>IF(M1848&lt;&gt;1,"",IF(OR(Q1848=999,Q1848=""),"",Q1848))</f>
        <v/>
      </c>
    </row>
    <row r="1849">
      <c r="A1849" t="inlineStr">
        <is>
          <t>TQRMNOP109923</t>
        </is>
      </c>
      <c r="B1849" t="n">
        <v>2025</v>
      </c>
      <c r="C1849" t="n">
        <v>1</v>
      </c>
      <c r="D1849" t="n">
        <v>41</v>
      </c>
      <c r="E1849" t="inlineStr">
        <is>
          <t>S</t>
        </is>
      </c>
      <c r="F1849" t="n">
        <v>8</v>
      </c>
      <c r="G1849" t="n">
        <v>1026</v>
      </c>
      <c r="H1849" t="n">
        <v>2</v>
      </c>
      <c r="I1849" t="n">
        <v>2</v>
      </c>
      <c r="J1849" t="n">
        <v>21</v>
      </c>
      <c r="K1849" t="n">
        <v>2</v>
      </c>
      <c r="L1849" t="n">
        <v>4</v>
      </c>
      <c r="M1849" t="n">
        <v>3</v>
      </c>
      <c r="R1849" s="15" t="n">
        <v>0</v>
      </c>
      <c r="S1849" s="15" t="n">
        <v>114000</v>
      </c>
      <c r="T1849" s="15" t="n">
        <v>114000</v>
      </c>
      <c r="U1849" s="15" t="n">
        <v>381300</v>
      </c>
      <c r="V1849">
        <f>IFERROR(VLOOKUP(D1849,Tablas_Equivalencia!$A$3:$B$8,2,FALSE),"Sin dato")</f>
        <v/>
      </c>
      <c r="W1849">
        <f>IFERROR(VLOOKUP(L1849,Tablas_Equivalencia!$D$3:$E$9,2,FALSE),"Sin dato")</f>
        <v/>
      </c>
      <c r="X1849">
        <f>IF(I1849=1,"Varón","Mujer")</f>
        <v/>
      </c>
      <c r="Y1849">
        <f>IFERROR(VLOOKUP(M1849,Tablas_Equivalencia!$G$3:$H$6,2,FALSE),"Sin dato")</f>
        <v/>
      </c>
      <c r="Z1849">
        <f>IF(J1849&lt;=24,"18-24","25-29")</f>
        <v/>
      </c>
      <c r="AA1849">
        <f>IF(M1849&lt;&gt;1,"",IF(P1849=2,1,0))</f>
        <v/>
      </c>
      <c r="AB1849">
        <f>IF(M1849&lt;&gt;1,"",IF(O1849&gt;=2,1,0))</f>
        <v/>
      </c>
      <c r="AC1849">
        <f>IF(M1849&lt;&gt;1,"",IF(OR(Q1849=999,Q1849=""),"",IF(OR(Q1849&lt;35,Q1849&gt;48),1,0)))</f>
        <v/>
      </c>
      <c r="AD1849">
        <f>IF(COUNT(AA1849:AC1849)&lt;3,"",SUM(AA1849:AC1849))</f>
        <v/>
      </c>
      <c r="AE1849">
        <f>IF(L1849&gt;=4,2,IF(L1849&gt;=2,1,0))</f>
        <v/>
      </c>
      <c r="AF1849">
        <f>IF(L1849&gt;=5,1,0)</f>
        <v/>
      </c>
      <c r="AG1849">
        <f>AE1849+AF1849</f>
        <v/>
      </c>
      <c r="AH1849" s="15">
        <f>IF(M1849&lt;&gt;1,"",IF(OR(R1849=-9,R1849=""),"",R1849))</f>
        <v/>
      </c>
      <c r="AI1849">
        <f>IF(M1849&lt;&gt;1,"",IF(OR(Q1849=999,Q1849=""),"",Q1849))</f>
        <v/>
      </c>
    </row>
    <row r="1850">
      <c r="A1850" t="inlineStr">
        <is>
          <t>TQRMNOP109928</t>
        </is>
      </c>
      <c r="B1850" t="n">
        <v>2025</v>
      </c>
      <c r="C1850" t="n">
        <v>1</v>
      </c>
      <c r="D1850" t="n">
        <v>40</v>
      </c>
      <c r="E1850" t="inlineStr">
        <is>
          <t>N</t>
        </is>
      </c>
      <c r="F1850" t="n">
        <v>9</v>
      </c>
      <c r="G1850" t="n">
        <v>1182</v>
      </c>
      <c r="H1850" t="n">
        <v>2</v>
      </c>
      <c r="I1850" t="n">
        <v>2</v>
      </c>
      <c r="J1850" t="n">
        <v>21</v>
      </c>
      <c r="K1850" t="n">
        <v>2</v>
      </c>
      <c r="L1850" t="n">
        <v>4</v>
      </c>
      <c r="M1850" t="n">
        <v>1</v>
      </c>
      <c r="N1850" t="n">
        <v>2</v>
      </c>
      <c r="O1850" t="n">
        <v>3</v>
      </c>
      <c r="P1850" t="n">
        <v>2</v>
      </c>
      <c r="Q1850" t="n">
        <v>31</v>
      </c>
      <c r="R1850" s="15" t="n">
        <v>295000</v>
      </c>
      <c r="S1850" s="15" t="n">
        <v>0</v>
      </c>
      <c r="T1850" s="15" t="n">
        <v>295000</v>
      </c>
      <c r="U1850" s="15" t="n">
        <v>110300</v>
      </c>
      <c r="V1850">
        <f>IFERROR(VLOOKUP(D1850,Tablas_Equivalencia!$A$3:$B$8,2,FALSE),"Sin dato")</f>
        <v/>
      </c>
      <c r="W1850">
        <f>IFERROR(VLOOKUP(L1850,Tablas_Equivalencia!$D$3:$E$9,2,FALSE),"Sin dato")</f>
        <v/>
      </c>
      <c r="X1850">
        <f>IF(I1850=1,"Varón","Mujer")</f>
        <v/>
      </c>
      <c r="Y1850">
        <f>IFERROR(VLOOKUP(M1850,Tablas_Equivalencia!$G$3:$H$6,2,FALSE),"Sin dato")</f>
        <v/>
      </c>
      <c r="Z1850">
        <f>IF(J1850&lt;=24,"18-24","25-29")</f>
        <v/>
      </c>
      <c r="AA1850">
        <f>IF(M1850&lt;&gt;1,"",IF(P1850=2,1,0))</f>
        <v/>
      </c>
      <c r="AB1850">
        <f>IF(M1850&lt;&gt;1,"",IF(O1850&gt;=2,1,0))</f>
        <v/>
      </c>
      <c r="AC1850">
        <f>IF(M1850&lt;&gt;1,"",IF(OR(Q1850=999,Q1850=""),"",IF(OR(Q1850&lt;35,Q1850&gt;48),1,0)))</f>
        <v/>
      </c>
      <c r="AD1850">
        <f>IF(COUNT(AA1850:AC1850)&lt;3,"",SUM(AA1850:AC1850))</f>
        <v/>
      </c>
      <c r="AE1850">
        <f>IF(L1850&gt;=4,2,IF(L1850&gt;=2,1,0))</f>
        <v/>
      </c>
      <c r="AF1850">
        <f>IF(L1850&gt;=5,1,0)</f>
        <v/>
      </c>
      <c r="AG1850">
        <f>AE1850+AF1850</f>
        <v/>
      </c>
      <c r="AH1850" s="15">
        <f>IF(M1850&lt;&gt;1,"",IF(OR(R1850=-9,R1850=""),"",R1850))</f>
        <v/>
      </c>
      <c r="AI1850">
        <f>IF(M1850&lt;&gt;1,"",IF(OR(Q1850=999,Q1850=""),"",Q1850))</f>
        <v/>
      </c>
    </row>
    <row r="1851">
      <c r="A1851" t="inlineStr">
        <is>
          <t>TQRMNOP109936</t>
        </is>
      </c>
      <c r="B1851" t="n">
        <v>2025</v>
      </c>
      <c r="C1851" t="n">
        <v>1</v>
      </c>
      <c r="D1851" t="n">
        <v>43</v>
      </c>
      <c r="E1851" t="inlineStr">
        <is>
          <t>N</t>
        </is>
      </c>
      <c r="F1851" t="n">
        <v>34</v>
      </c>
      <c r="G1851" t="n">
        <v>1206</v>
      </c>
      <c r="H1851" t="n">
        <v>3</v>
      </c>
      <c r="I1851" t="n">
        <v>2</v>
      </c>
      <c r="J1851" t="n">
        <v>25</v>
      </c>
      <c r="K1851" t="n">
        <v>1</v>
      </c>
      <c r="L1851" t="n">
        <v>4</v>
      </c>
      <c r="M1851" t="n">
        <v>2</v>
      </c>
      <c r="R1851" s="15" t="n">
        <v>0</v>
      </c>
      <c r="S1851" s="15" t="n">
        <v>0</v>
      </c>
      <c r="T1851" s="15" t="n">
        <v>0</v>
      </c>
      <c r="U1851" s="15" t="n">
        <v>101900</v>
      </c>
      <c r="V1851">
        <f>IFERROR(VLOOKUP(D1851,Tablas_Equivalencia!$A$3:$B$8,2,FALSE),"Sin dato")</f>
        <v/>
      </c>
      <c r="W1851">
        <f>IFERROR(VLOOKUP(L1851,Tablas_Equivalencia!$D$3:$E$9,2,FALSE),"Sin dato")</f>
        <v/>
      </c>
      <c r="X1851">
        <f>IF(I1851=1,"Varón","Mujer")</f>
        <v/>
      </c>
      <c r="Y1851">
        <f>IFERROR(VLOOKUP(M1851,Tablas_Equivalencia!$G$3:$H$6,2,FALSE),"Sin dato")</f>
        <v/>
      </c>
      <c r="Z1851">
        <f>IF(J1851&lt;=24,"18-24","25-29")</f>
        <v/>
      </c>
      <c r="AA1851">
        <f>IF(M1851&lt;&gt;1,"",IF(P1851=2,1,0))</f>
        <v/>
      </c>
      <c r="AB1851">
        <f>IF(M1851&lt;&gt;1,"",IF(O1851&gt;=2,1,0))</f>
        <v/>
      </c>
      <c r="AC1851">
        <f>IF(M1851&lt;&gt;1,"",IF(OR(Q1851=999,Q1851=""),"",IF(OR(Q1851&lt;35,Q1851&gt;48),1,0)))</f>
        <v/>
      </c>
      <c r="AD1851">
        <f>IF(COUNT(AA1851:AC1851)&lt;3,"",SUM(AA1851:AC1851))</f>
        <v/>
      </c>
      <c r="AE1851">
        <f>IF(L1851&gt;=4,2,IF(L1851&gt;=2,1,0))</f>
        <v/>
      </c>
      <c r="AF1851">
        <f>IF(L1851&gt;=5,1,0)</f>
        <v/>
      </c>
      <c r="AG1851">
        <f>AE1851+AF1851</f>
        <v/>
      </c>
      <c r="AH1851" s="15">
        <f>IF(M1851&lt;&gt;1,"",IF(OR(R1851=-9,R1851=""),"",R1851))</f>
        <v/>
      </c>
      <c r="AI1851">
        <f>IF(M1851&lt;&gt;1,"",IF(OR(Q1851=999,Q1851=""),"",Q1851))</f>
        <v/>
      </c>
    </row>
    <row r="1852">
      <c r="A1852" t="inlineStr">
        <is>
          <t>TQRMNOP109937</t>
        </is>
      </c>
      <c r="B1852" t="n">
        <v>2025</v>
      </c>
      <c r="C1852" t="n">
        <v>1</v>
      </c>
      <c r="D1852" t="n">
        <v>1</v>
      </c>
      <c r="E1852" t="inlineStr">
        <is>
          <t>S</t>
        </is>
      </c>
      <c r="F1852" t="n">
        <v>33</v>
      </c>
      <c r="G1852" t="n">
        <v>2374</v>
      </c>
      <c r="H1852" t="n">
        <v>1</v>
      </c>
      <c r="I1852" t="n">
        <v>2</v>
      </c>
      <c r="J1852" t="n">
        <v>26</v>
      </c>
      <c r="K1852" t="n">
        <v>2</v>
      </c>
      <c r="L1852" t="n">
        <v>4</v>
      </c>
      <c r="M1852" t="n">
        <v>1</v>
      </c>
      <c r="N1852" t="n">
        <v>3</v>
      </c>
      <c r="O1852" t="n">
        <v>2</v>
      </c>
      <c r="P1852" t="n">
        <v>2</v>
      </c>
      <c r="Q1852" t="n">
        <v>35</v>
      </c>
      <c r="R1852" s="15" t="n">
        <v>625000</v>
      </c>
      <c r="S1852" s="15" t="n">
        <v>0</v>
      </c>
      <c r="T1852" s="15" t="n">
        <v>625000</v>
      </c>
      <c r="U1852" s="15" t="n">
        <v>94900</v>
      </c>
      <c r="V1852">
        <f>IFERROR(VLOOKUP(D1852,Tablas_Equivalencia!$A$3:$B$8,2,FALSE),"Sin dato")</f>
        <v/>
      </c>
      <c r="W1852">
        <f>IFERROR(VLOOKUP(L1852,Tablas_Equivalencia!$D$3:$E$9,2,FALSE),"Sin dato")</f>
        <v/>
      </c>
      <c r="X1852">
        <f>IF(I1852=1,"Varón","Mujer")</f>
        <v/>
      </c>
      <c r="Y1852">
        <f>IFERROR(VLOOKUP(M1852,Tablas_Equivalencia!$G$3:$H$6,2,FALSE),"Sin dato")</f>
        <v/>
      </c>
      <c r="Z1852">
        <f>IF(J1852&lt;=24,"18-24","25-29")</f>
        <v/>
      </c>
      <c r="AA1852">
        <f>IF(M1852&lt;&gt;1,"",IF(P1852=2,1,0))</f>
        <v/>
      </c>
      <c r="AB1852">
        <f>IF(M1852&lt;&gt;1,"",IF(O1852&gt;=2,1,0))</f>
        <v/>
      </c>
      <c r="AC1852">
        <f>IF(M1852&lt;&gt;1,"",IF(OR(Q1852=999,Q1852=""),"",IF(OR(Q1852&lt;35,Q1852&gt;48),1,0)))</f>
        <v/>
      </c>
      <c r="AD1852">
        <f>IF(COUNT(AA1852:AC1852)&lt;3,"",SUM(AA1852:AC1852))</f>
        <v/>
      </c>
      <c r="AE1852">
        <f>IF(L1852&gt;=4,2,IF(L1852&gt;=2,1,0))</f>
        <v/>
      </c>
      <c r="AF1852">
        <f>IF(L1852&gt;=5,1,0)</f>
        <v/>
      </c>
      <c r="AG1852">
        <f>AE1852+AF1852</f>
        <v/>
      </c>
      <c r="AH1852" s="15">
        <f>IF(M1852&lt;&gt;1,"",IF(OR(R1852=-9,R1852=""),"",R1852))</f>
        <v/>
      </c>
      <c r="AI1852">
        <f>IF(M1852&lt;&gt;1,"",IF(OR(Q1852=999,Q1852=""),"",Q1852))</f>
        <v/>
      </c>
    </row>
    <row r="1853">
      <c r="A1853" t="inlineStr">
        <is>
          <t>TQRMNOP109943</t>
        </is>
      </c>
      <c r="B1853" t="n">
        <v>2025</v>
      </c>
      <c r="C1853" t="n">
        <v>1</v>
      </c>
      <c r="D1853" t="n">
        <v>1</v>
      </c>
      <c r="E1853" t="inlineStr">
        <is>
          <t>S</t>
        </is>
      </c>
      <c r="F1853" t="n">
        <v>32</v>
      </c>
      <c r="G1853" t="n">
        <v>1032</v>
      </c>
      <c r="H1853" t="n">
        <v>3</v>
      </c>
      <c r="I1853" t="n">
        <v>1</v>
      </c>
      <c r="J1853" t="n">
        <v>22</v>
      </c>
      <c r="K1853" t="n">
        <v>1</v>
      </c>
      <c r="L1853" t="n">
        <v>5</v>
      </c>
      <c r="M1853" t="n">
        <v>1</v>
      </c>
      <c r="N1853" t="n">
        <v>3</v>
      </c>
      <c r="O1853" t="n">
        <v>1</v>
      </c>
      <c r="P1853" t="n">
        <v>2</v>
      </c>
      <c r="Q1853" t="n">
        <v>37</v>
      </c>
      <c r="R1853" s="15" t="n">
        <v>546000</v>
      </c>
      <c r="S1853" s="15" t="n">
        <v>0</v>
      </c>
      <c r="T1853" s="15" t="n">
        <v>546000</v>
      </c>
      <c r="U1853" s="15" t="n">
        <v>258900</v>
      </c>
      <c r="V1853">
        <f>IFERROR(VLOOKUP(D1853,Tablas_Equivalencia!$A$3:$B$8,2,FALSE),"Sin dato")</f>
        <v/>
      </c>
      <c r="W1853">
        <f>IFERROR(VLOOKUP(L1853,Tablas_Equivalencia!$D$3:$E$9,2,FALSE),"Sin dato")</f>
        <v/>
      </c>
      <c r="X1853">
        <f>IF(I1853=1,"Varón","Mujer")</f>
        <v/>
      </c>
      <c r="Y1853">
        <f>IFERROR(VLOOKUP(M1853,Tablas_Equivalencia!$G$3:$H$6,2,FALSE),"Sin dato")</f>
        <v/>
      </c>
      <c r="Z1853">
        <f>IF(J1853&lt;=24,"18-24","25-29")</f>
        <v/>
      </c>
      <c r="AA1853">
        <f>IF(M1853&lt;&gt;1,"",IF(P1853=2,1,0))</f>
        <v/>
      </c>
      <c r="AB1853">
        <f>IF(M1853&lt;&gt;1,"",IF(O1853&gt;=2,1,0))</f>
        <v/>
      </c>
      <c r="AC1853">
        <f>IF(M1853&lt;&gt;1,"",IF(OR(Q1853=999,Q1853=""),"",IF(OR(Q1853&lt;35,Q1853&gt;48),1,0)))</f>
        <v/>
      </c>
      <c r="AD1853">
        <f>IF(COUNT(AA1853:AC1853)&lt;3,"",SUM(AA1853:AC1853))</f>
        <v/>
      </c>
      <c r="AE1853">
        <f>IF(L1853&gt;=4,2,IF(L1853&gt;=2,1,0))</f>
        <v/>
      </c>
      <c r="AF1853">
        <f>IF(L1853&gt;=5,1,0)</f>
        <v/>
      </c>
      <c r="AG1853">
        <f>AE1853+AF1853</f>
        <v/>
      </c>
      <c r="AH1853" s="15">
        <f>IF(M1853&lt;&gt;1,"",IF(OR(R1853=-9,R1853=""),"",R1853))</f>
        <v/>
      </c>
      <c r="AI1853">
        <f>IF(M1853&lt;&gt;1,"",IF(OR(Q1853=999,Q1853=""),"",Q1853))</f>
        <v/>
      </c>
    </row>
    <row r="1854">
      <c r="A1854" t="inlineStr">
        <is>
          <t>TQRMNOP109945</t>
        </is>
      </c>
      <c r="B1854" t="n">
        <v>2025</v>
      </c>
      <c r="C1854" t="n">
        <v>1</v>
      </c>
      <c r="D1854" t="n">
        <v>1</v>
      </c>
      <c r="E1854" t="inlineStr">
        <is>
          <t>S</t>
        </is>
      </c>
      <c r="F1854" t="n">
        <v>33</v>
      </c>
      <c r="G1854" t="n">
        <v>1063</v>
      </c>
      <c r="H1854" t="n">
        <v>1</v>
      </c>
      <c r="I1854" t="n">
        <v>2</v>
      </c>
      <c r="J1854" t="n">
        <v>28</v>
      </c>
      <c r="K1854" t="n">
        <v>1</v>
      </c>
      <c r="L1854" t="n">
        <v>6</v>
      </c>
      <c r="M1854" t="n">
        <v>1</v>
      </c>
      <c r="N1854" t="n">
        <v>3</v>
      </c>
      <c r="O1854" t="n">
        <v>1</v>
      </c>
      <c r="P1854" t="n">
        <v>1</v>
      </c>
      <c r="Q1854" t="n">
        <v>51</v>
      </c>
      <c r="R1854" s="15" t="n">
        <v>830000</v>
      </c>
      <c r="S1854" s="15" t="n">
        <v>0</v>
      </c>
      <c r="T1854" s="15" t="n">
        <v>830000</v>
      </c>
      <c r="U1854" s="15" t="n">
        <v>229400</v>
      </c>
      <c r="V1854">
        <f>IFERROR(VLOOKUP(D1854,Tablas_Equivalencia!$A$3:$B$8,2,FALSE),"Sin dato")</f>
        <v/>
      </c>
      <c r="W1854">
        <f>IFERROR(VLOOKUP(L1854,Tablas_Equivalencia!$D$3:$E$9,2,FALSE),"Sin dato")</f>
        <v/>
      </c>
      <c r="X1854">
        <f>IF(I1854=1,"Varón","Mujer")</f>
        <v/>
      </c>
      <c r="Y1854">
        <f>IFERROR(VLOOKUP(M1854,Tablas_Equivalencia!$G$3:$H$6,2,FALSE),"Sin dato")</f>
        <v/>
      </c>
      <c r="Z1854">
        <f>IF(J1854&lt;=24,"18-24","25-29")</f>
        <v/>
      </c>
      <c r="AA1854">
        <f>IF(M1854&lt;&gt;1,"",IF(P1854=2,1,0))</f>
        <v/>
      </c>
      <c r="AB1854">
        <f>IF(M1854&lt;&gt;1,"",IF(O1854&gt;=2,1,0))</f>
        <v/>
      </c>
      <c r="AC1854">
        <f>IF(M1854&lt;&gt;1,"",IF(OR(Q1854=999,Q1854=""),"",IF(OR(Q1854&lt;35,Q1854&gt;48),1,0)))</f>
        <v/>
      </c>
      <c r="AD1854">
        <f>IF(COUNT(AA1854:AC1854)&lt;3,"",SUM(AA1854:AC1854))</f>
        <v/>
      </c>
      <c r="AE1854">
        <f>IF(L1854&gt;=4,2,IF(L1854&gt;=2,1,0))</f>
        <v/>
      </c>
      <c r="AF1854">
        <f>IF(L1854&gt;=5,1,0)</f>
        <v/>
      </c>
      <c r="AG1854">
        <f>AE1854+AF1854</f>
        <v/>
      </c>
      <c r="AH1854" s="15">
        <f>IF(M1854&lt;&gt;1,"",IF(OR(R1854=-9,R1854=""),"",R1854))</f>
        <v/>
      </c>
      <c r="AI1854">
        <f>IF(M1854&lt;&gt;1,"",IF(OR(Q1854=999,Q1854=""),"",Q1854))</f>
        <v/>
      </c>
    </row>
    <row r="1855">
      <c r="A1855" t="inlineStr">
        <is>
          <t>TQRMNOP109953</t>
        </is>
      </c>
      <c r="B1855" t="n">
        <v>2025</v>
      </c>
      <c r="C1855" t="n">
        <v>1</v>
      </c>
      <c r="D1855" t="n">
        <v>1</v>
      </c>
      <c r="E1855" t="inlineStr">
        <is>
          <t>S</t>
        </is>
      </c>
      <c r="F1855" t="n">
        <v>33</v>
      </c>
      <c r="G1855" t="n">
        <v>450</v>
      </c>
      <c r="H1855" t="n">
        <v>1</v>
      </c>
      <c r="I1855" t="n">
        <v>1</v>
      </c>
      <c r="J1855" t="n">
        <v>22</v>
      </c>
      <c r="K1855" t="n">
        <v>1</v>
      </c>
      <c r="L1855" t="n">
        <v>6</v>
      </c>
      <c r="M1855" t="n">
        <v>1</v>
      </c>
      <c r="N1855" t="n">
        <v>3</v>
      </c>
      <c r="O1855" t="n">
        <v>1</v>
      </c>
      <c r="P1855" t="n">
        <v>1</v>
      </c>
      <c r="Q1855" t="n">
        <v>42</v>
      </c>
      <c r="R1855" s="15" t="n">
        <v>1127000</v>
      </c>
      <c r="S1855" s="15" t="n">
        <v>0</v>
      </c>
      <c r="T1855" s="15" t="n">
        <v>1127000</v>
      </c>
      <c r="U1855" s="15" t="n">
        <v>292600</v>
      </c>
      <c r="V1855">
        <f>IFERROR(VLOOKUP(D1855,Tablas_Equivalencia!$A$3:$B$8,2,FALSE),"Sin dato")</f>
        <v/>
      </c>
      <c r="W1855">
        <f>IFERROR(VLOOKUP(L1855,Tablas_Equivalencia!$D$3:$E$9,2,FALSE),"Sin dato")</f>
        <v/>
      </c>
      <c r="X1855">
        <f>IF(I1855=1,"Varón","Mujer")</f>
        <v/>
      </c>
      <c r="Y1855">
        <f>IFERROR(VLOOKUP(M1855,Tablas_Equivalencia!$G$3:$H$6,2,FALSE),"Sin dato")</f>
        <v/>
      </c>
      <c r="Z1855">
        <f>IF(J1855&lt;=24,"18-24","25-29")</f>
        <v/>
      </c>
      <c r="AA1855">
        <f>IF(M1855&lt;&gt;1,"",IF(P1855=2,1,0))</f>
        <v/>
      </c>
      <c r="AB1855">
        <f>IF(M1855&lt;&gt;1,"",IF(O1855&gt;=2,1,0))</f>
        <v/>
      </c>
      <c r="AC1855">
        <f>IF(M1855&lt;&gt;1,"",IF(OR(Q1855=999,Q1855=""),"",IF(OR(Q1855&lt;35,Q1855&gt;48),1,0)))</f>
        <v/>
      </c>
      <c r="AD1855">
        <f>IF(COUNT(AA1855:AC1855)&lt;3,"",SUM(AA1855:AC1855))</f>
        <v/>
      </c>
      <c r="AE1855">
        <f>IF(L1855&gt;=4,2,IF(L1855&gt;=2,1,0))</f>
        <v/>
      </c>
      <c r="AF1855">
        <f>IF(L1855&gt;=5,1,0)</f>
        <v/>
      </c>
      <c r="AG1855">
        <f>AE1855+AF1855</f>
        <v/>
      </c>
      <c r="AH1855" s="15">
        <f>IF(M1855&lt;&gt;1,"",IF(OR(R1855=-9,R1855=""),"",R1855))</f>
        <v/>
      </c>
      <c r="AI1855">
        <f>IF(M1855&lt;&gt;1,"",IF(OR(Q1855=999,Q1855=""),"",Q1855))</f>
        <v/>
      </c>
    </row>
    <row r="1856">
      <c r="A1856" t="inlineStr">
        <is>
          <t>TQRMNOP109954</t>
        </is>
      </c>
      <c r="B1856" t="n">
        <v>2025</v>
      </c>
      <c r="C1856" t="n">
        <v>1</v>
      </c>
      <c r="D1856" t="n">
        <v>44</v>
      </c>
      <c r="E1856" t="inlineStr">
        <is>
          <t>N</t>
        </is>
      </c>
      <c r="F1856" t="n">
        <v>4</v>
      </c>
      <c r="G1856" t="n">
        <v>493</v>
      </c>
      <c r="H1856" t="n">
        <v>3</v>
      </c>
      <c r="I1856" t="n">
        <v>2</v>
      </c>
      <c r="J1856" t="n">
        <v>22</v>
      </c>
      <c r="K1856" t="n">
        <v>2</v>
      </c>
      <c r="L1856" t="n">
        <v>6</v>
      </c>
      <c r="M1856" t="n">
        <v>1</v>
      </c>
      <c r="N1856" t="n">
        <v>4</v>
      </c>
      <c r="O1856" t="n">
        <v>1</v>
      </c>
      <c r="P1856" t="n">
        <v>2</v>
      </c>
      <c r="Q1856" t="n">
        <v>13</v>
      </c>
      <c r="R1856" s="15" t="n">
        <v>499000</v>
      </c>
      <c r="S1856" s="15" t="n">
        <v>0</v>
      </c>
      <c r="T1856" s="15" t="n">
        <v>499000</v>
      </c>
      <c r="U1856" s="15" t="n">
        <v>155900</v>
      </c>
      <c r="V1856">
        <f>IFERROR(VLOOKUP(D1856,Tablas_Equivalencia!$A$3:$B$8,2,FALSE),"Sin dato")</f>
        <v/>
      </c>
      <c r="W1856">
        <f>IFERROR(VLOOKUP(L1856,Tablas_Equivalencia!$D$3:$E$9,2,FALSE),"Sin dato")</f>
        <v/>
      </c>
      <c r="X1856">
        <f>IF(I1856=1,"Varón","Mujer")</f>
        <v/>
      </c>
      <c r="Y1856">
        <f>IFERROR(VLOOKUP(M1856,Tablas_Equivalencia!$G$3:$H$6,2,FALSE),"Sin dato")</f>
        <v/>
      </c>
      <c r="Z1856">
        <f>IF(J1856&lt;=24,"18-24","25-29")</f>
        <v/>
      </c>
      <c r="AA1856">
        <f>IF(M1856&lt;&gt;1,"",IF(P1856=2,1,0))</f>
        <v/>
      </c>
      <c r="AB1856">
        <f>IF(M1856&lt;&gt;1,"",IF(O1856&gt;=2,1,0))</f>
        <v/>
      </c>
      <c r="AC1856">
        <f>IF(M1856&lt;&gt;1,"",IF(OR(Q1856=999,Q1856=""),"",IF(OR(Q1856&lt;35,Q1856&gt;48),1,0)))</f>
        <v/>
      </c>
      <c r="AD1856">
        <f>IF(COUNT(AA1856:AC1856)&lt;3,"",SUM(AA1856:AC1856))</f>
        <v/>
      </c>
      <c r="AE1856">
        <f>IF(L1856&gt;=4,2,IF(L1856&gt;=2,1,0))</f>
        <v/>
      </c>
      <c r="AF1856">
        <f>IF(L1856&gt;=5,1,0)</f>
        <v/>
      </c>
      <c r="AG1856">
        <f>AE1856+AF1856</f>
        <v/>
      </c>
      <c r="AH1856" s="15">
        <f>IF(M1856&lt;&gt;1,"",IF(OR(R1856=-9,R1856=""),"",R1856))</f>
        <v/>
      </c>
      <c r="AI1856">
        <f>IF(M1856&lt;&gt;1,"",IF(OR(Q1856=999,Q1856=""),"",Q1856))</f>
        <v/>
      </c>
    </row>
    <row r="1857">
      <c r="A1857" t="inlineStr">
        <is>
          <t>TQRMNOP109958</t>
        </is>
      </c>
      <c r="B1857" t="n">
        <v>2025</v>
      </c>
      <c r="C1857" t="n">
        <v>1</v>
      </c>
      <c r="D1857" t="n">
        <v>1</v>
      </c>
      <c r="E1857" t="inlineStr">
        <is>
          <t>S</t>
        </is>
      </c>
      <c r="F1857" t="n">
        <v>33</v>
      </c>
      <c r="G1857" t="n">
        <v>1673</v>
      </c>
      <c r="H1857" t="n">
        <v>3</v>
      </c>
      <c r="I1857" t="n">
        <v>1</v>
      </c>
      <c r="J1857" t="n">
        <v>20</v>
      </c>
      <c r="K1857" t="n">
        <v>1</v>
      </c>
      <c r="L1857" t="n">
        <v>5</v>
      </c>
      <c r="M1857" t="n">
        <v>2</v>
      </c>
      <c r="R1857" s="15" t="n">
        <v>0</v>
      </c>
      <c r="S1857" s="15" t="n">
        <v>0</v>
      </c>
      <c r="T1857" s="15" t="n">
        <v>0</v>
      </c>
      <c r="U1857" s="15" t="n">
        <v>49900</v>
      </c>
      <c r="V1857">
        <f>IFERROR(VLOOKUP(D1857,Tablas_Equivalencia!$A$3:$B$8,2,FALSE),"Sin dato")</f>
        <v/>
      </c>
      <c r="W1857">
        <f>IFERROR(VLOOKUP(L1857,Tablas_Equivalencia!$D$3:$E$9,2,FALSE),"Sin dato")</f>
        <v/>
      </c>
      <c r="X1857">
        <f>IF(I1857=1,"Varón","Mujer")</f>
        <v/>
      </c>
      <c r="Y1857">
        <f>IFERROR(VLOOKUP(M1857,Tablas_Equivalencia!$G$3:$H$6,2,FALSE),"Sin dato")</f>
        <v/>
      </c>
      <c r="Z1857">
        <f>IF(J1857&lt;=24,"18-24","25-29")</f>
        <v/>
      </c>
      <c r="AA1857">
        <f>IF(M1857&lt;&gt;1,"",IF(P1857=2,1,0))</f>
        <v/>
      </c>
      <c r="AB1857">
        <f>IF(M1857&lt;&gt;1,"",IF(O1857&gt;=2,1,0))</f>
        <v/>
      </c>
      <c r="AC1857">
        <f>IF(M1857&lt;&gt;1,"",IF(OR(Q1857=999,Q1857=""),"",IF(OR(Q1857&lt;35,Q1857&gt;48),1,0)))</f>
        <v/>
      </c>
      <c r="AD1857">
        <f>IF(COUNT(AA1857:AC1857)&lt;3,"",SUM(AA1857:AC1857))</f>
        <v/>
      </c>
      <c r="AE1857">
        <f>IF(L1857&gt;=4,2,IF(L1857&gt;=2,1,0))</f>
        <v/>
      </c>
      <c r="AF1857">
        <f>IF(L1857&gt;=5,1,0)</f>
        <v/>
      </c>
      <c r="AG1857">
        <f>AE1857+AF1857</f>
        <v/>
      </c>
      <c r="AH1857" s="15">
        <f>IF(M1857&lt;&gt;1,"",IF(OR(R1857=-9,R1857=""),"",R1857))</f>
        <v/>
      </c>
      <c r="AI1857">
        <f>IF(M1857&lt;&gt;1,"",IF(OR(Q1857=999,Q1857=""),"",Q1857))</f>
        <v/>
      </c>
    </row>
    <row r="1858">
      <c r="A1858" t="inlineStr">
        <is>
          <t>TQRMNOP109978</t>
        </is>
      </c>
      <c r="B1858" t="n">
        <v>2025</v>
      </c>
      <c r="C1858" t="n">
        <v>1</v>
      </c>
      <c r="D1858" t="n">
        <v>1</v>
      </c>
      <c r="E1858" t="inlineStr">
        <is>
          <t>S</t>
        </is>
      </c>
      <c r="F1858" t="n">
        <v>33</v>
      </c>
      <c r="G1858" t="n">
        <v>1899</v>
      </c>
      <c r="H1858" t="n">
        <v>1</v>
      </c>
      <c r="I1858" t="n">
        <v>2</v>
      </c>
      <c r="J1858" t="n">
        <v>26</v>
      </c>
      <c r="K1858" t="n">
        <v>1</v>
      </c>
      <c r="L1858" t="n">
        <v>5</v>
      </c>
      <c r="M1858" t="n">
        <v>1</v>
      </c>
      <c r="N1858" t="n">
        <v>3</v>
      </c>
      <c r="O1858" t="n">
        <v>2</v>
      </c>
      <c r="P1858" t="n">
        <v>2</v>
      </c>
      <c r="Q1858" t="n">
        <v>22</v>
      </c>
      <c r="R1858" s="15" t="n">
        <v>608000</v>
      </c>
      <c r="S1858" s="15" t="n">
        <v>105000</v>
      </c>
      <c r="T1858" s="15" t="n">
        <v>713000</v>
      </c>
      <c r="U1858" s="15" t="n">
        <v>90500</v>
      </c>
      <c r="V1858">
        <f>IFERROR(VLOOKUP(D1858,Tablas_Equivalencia!$A$3:$B$8,2,FALSE),"Sin dato")</f>
        <v/>
      </c>
      <c r="W1858">
        <f>IFERROR(VLOOKUP(L1858,Tablas_Equivalencia!$D$3:$E$9,2,FALSE),"Sin dato")</f>
        <v/>
      </c>
      <c r="X1858">
        <f>IF(I1858=1,"Varón","Mujer")</f>
        <v/>
      </c>
      <c r="Y1858">
        <f>IFERROR(VLOOKUP(M1858,Tablas_Equivalencia!$G$3:$H$6,2,FALSE),"Sin dato")</f>
        <v/>
      </c>
      <c r="Z1858">
        <f>IF(J1858&lt;=24,"18-24","25-29")</f>
        <v/>
      </c>
      <c r="AA1858">
        <f>IF(M1858&lt;&gt;1,"",IF(P1858=2,1,0))</f>
        <v/>
      </c>
      <c r="AB1858">
        <f>IF(M1858&lt;&gt;1,"",IF(O1858&gt;=2,1,0))</f>
        <v/>
      </c>
      <c r="AC1858">
        <f>IF(M1858&lt;&gt;1,"",IF(OR(Q1858=999,Q1858=""),"",IF(OR(Q1858&lt;35,Q1858&gt;48),1,0)))</f>
        <v/>
      </c>
      <c r="AD1858">
        <f>IF(COUNT(AA1858:AC1858)&lt;3,"",SUM(AA1858:AC1858))</f>
        <v/>
      </c>
      <c r="AE1858">
        <f>IF(L1858&gt;=4,2,IF(L1858&gt;=2,1,0))</f>
        <v/>
      </c>
      <c r="AF1858">
        <f>IF(L1858&gt;=5,1,0)</f>
        <v/>
      </c>
      <c r="AG1858">
        <f>AE1858+AF1858</f>
        <v/>
      </c>
      <c r="AH1858" s="15">
        <f>IF(M1858&lt;&gt;1,"",IF(OR(R1858=-9,R1858=""),"",R1858))</f>
        <v/>
      </c>
      <c r="AI1858">
        <f>IF(M1858&lt;&gt;1,"",IF(OR(Q1858=999,Q1858=""),"",Q1858))</f>
        <v/>
      </c>
    </row>
    <row r="1859">
      <c r="A1859" t="inlineStr">
        <is>
          <t>TQRMNOP109979</t>
        </is>
      </c>
      <c r="B1859" t="n">
        <v>2025</v>
      </c>
      <c r="C1859" t="n">
        <v>1</v>
      </c>
      <c r="D1859" t="n">
        <v>44</v>
      </c>
      <c r="E1859" t="inlineStr">
        <is>
          <t>N</t>
        </is>
      </c>
      <c r="F1859" t="n">
        <v>14</v>
      </c>
      <c r="G1859" t="n">
        <v>865</v>
      </c>
      <c r="H1859" t="n">
        <v>3</v>
      </c>
      <c r="I1859" t="n">
        <v>1</v>
      </c>
      <c r="J1859" t="n">
        <v>23</v>
      </c>
      <c r="K1859" t="n">
        <v>2</v>
      </c>
      <c r="L1859" t="n">
        <v>6</v>
      </c>
      <c r="M1859" t="n">
        <v>1</v>
      </c>
      <c r="N1859" t="n">
        <v>3</v>
      </c>
      <c r="O1859" t="n">
        <v>1</v>
      </c>
      <c r="P1859" t="n">
        <v>1</v>
      </c>
      <c r="Q1859" t="n">
        <v>43</v>
      </c>
      <c r="R1859" s="15" t="n">
        <v>879000</v>
      </c>
      <c r="S1859" s="15" t="n">
        <v>0</v>
      </c>
      <c r="T1859" s="15" t="n">
        <v>879000</v>
      </c>
      <c r="U1859" s="15" t="n">
        <v>57600</v>
      </c>
      <c r="V1859">
        <f>IFERROR(VLOOKUP(D1859,Tablas_Equivalencia!$A$3:$B$8,2,FALSE),"Sin dato")</f>
        <v/>
      </c>
      <c r="W1859">
        <f>IFERROR(VLOOKUP(L1859,Tablas_Equivalencia!$D$3:$E$9,2,FALSE),"Sin dato")</f>
        <v/>
      </c>
      <c r="X1859">
        <f>IF(I1859=1,"Varón","Mujer")</f>
        <v/>
      </c>
      <c r="Y1859">
        <f>IFERROR(VLOOKUP(M1859,Tablas_Equivalencia!$G$3:$H$6,2,FALSE),"Sin dato")</f>
        <v/>
      </c>
      <c r="Z1859">
        <f>IF(J1859&lt;=24,"18-24","25-29")</f>
        <v/>
      </c>
      <c r="AA1859">
        <f>IF(M1859&lt;&gt;1,"",IF(P1859=2,1,0))</f>
        <v/>
      </c>
      <c r="AB1859">
        <f>IF(M1859&lt;&gt;1,"",IF(O1859&gt;=2,1,0))</f>
        <v/>
      </c>
      <c r="AC1859">
        <f>IF(M1859&lt;&gt;1,"",IF(OR(Q1859=999,Q1859=""),"",IF(OR(Q1859&lt;35,Q1859&gt;48),1,0)))</f>
        <v/>
      </c>
      <c r="AD1859">
        <f>IF(COUNT(AA1859:AC1859)&lt;3,"",SUM(AA1859:AC1859))</f>
        <v/>
      </c>
      <c r="AE1859">
        <f>IF(L1859&gt;=4,2,IF(L1859&gt;=2,1,0))</f>
        <v/>
      </c>
      <c r="AF1859">
        <f>IF(L1859&gt;=5,1,0)</f>
        <v/>
      </c>
      <c r="AG1859">
        <f>AE1859+AF1859</f>
        <v/>
      </c>
      <c r="AH1859" s="15">
        <f>IF(M1859&lt;&gt;1,"",IF(OR(R1859=-9,R1859=""),"",R1859))</f>
        <v/>
      </c>
      <c r="AI1859">
        <f>IF(M1859&lt;&gt;1,"",IF(OR(Q1859=999,Q1859=""),"",Q1859))</f>
        <v/>
      </c>
    </row>
    <row r="1860">
      <c r="A1860" t="inlineStr">
        <is>
          <t>TQRMNOP109987</t>
        </is>
      </c>
      <c r="B1860" t="n">
        <v>2025</v>
      </c>
      <c r="C1860" t="n">
        <v>1</v>
      </c>
      <c r="D1860" t="n">
        <v>40</v>
      </c>
      <c r="E1860" t="inlineStr">
        <is>
          <t>S</t>
        </is>
      </c>
      <c r="F1860" t="n">
        <v>7</v>
      </c>
      <c r="G1860" t="n">
        <v>1596</v>
      </c>
      <c r="H1860" t="n">
        <v>10</v>
      </c>
      <c r="I1860" t="n">
        <v>1</v>
      </c>
      <c r="J1860" t="n">
        <v>22</v>
      </c>
      <c r="K1860" t="n">
        <v>2</v>
      </c>
      <c r="L1860" t="n">
        <v>3</v>
      </c>
      <c r="M1860" t="n">
        <v>3</v>
      </c>
      <c r="R1860" s="15" t="n">
        <v>0</v>
      </c>
      <c r="S1860" s="15" t="n">
        <v>117000</v>
      </c>
      <c r="T1860" s="15" t="n">
        <v>117000</v>
      </c>
      <c r="U1860" s="15" t="n">
        <v>161800</v>
      </c>
      <c r="V1860">
        <f>IFERROR(VLOOKUP(D1860,Tablas_Equivalencia!$A$3:$B$8,2,FALSE),"Sin dato")</f>
        <v/>
      </c>
      <c r="W1860">
        <f>IFERROR(VLOOKUP(L1860,Tablas_Equivalencia!$D$3:$E$9,2,FALSE),"Sin dato")</f>
        <v/>
      </c>
      <c r="X1860">
        <f>IF(I1860=1,"Varón","Mujer")</f>
        <v/>
      </c>
      <c r="Y1860">
        <f>IFERROR(VLOOKUP(M1860,Tablas_Equivalencia!$G$3:$H$6,2,FALSE),"Sin dato")</f>
        <v/>
      </c>
      <c r="Z1860">
        <f>IF(J1860&lt;=24,"18-24","25-29")</f>
        <v/>
      </c>
      <c r="AA1860">
        <f>IF(M1860&lt;&gt;1,"",IF(P1860=2,1,0))</f>
        <v/>
      </c>
      <c r="AB1860">
        <f>IF(M1860&lt;&gt;1,"",IF(O1860&gt;=2,1,0))</f>
        <v/>
      </c>
      <c r="AC1860">
        <f>IF(M1860&lt;&gt;1,"",IF(OR(Q1860=999,Q1860=""),"",IF(OR(Q1860&lt;35,Q1860&gt;48),1,0)))</f>
        <v/>
      </c>
      <c r="AD1860">
        <f>IF(COUNT(AA1860:AC1860)&lt;3,"",SUM(AA1860:AC1860))</f>
        <v/>
      </c>
      <c r="AE1860">
        <f>IF(L1860&gt;=4,2,IF(L1860&gt;=2,1,0))</f>
        <v/>
      </c>
      <c r="AF1860">
        <f>IF(L1860&gt;=5,1,0)</f>
        <v/>
      </c>
      <c r="AG1860">
        <f>AE1860+AF1860</f>
        <v/>
      </c>
      <c r="AH1860" s="15">
        <f>IF(M1860&lt;&gt;1,"",IF(OR(R1860=-9,R1860=""),"",R1860))</f>
        <v/>
      </c>
      <c r="AI1860">
        <f>IF(M1860&lt;&gt;1,"",IF(OR(Q1860=999,Q1860=""),"",Q1860))</f>
        <v/>
      </c>
    </row>
    <row r="1861">
      <c r="A1861" t="inlineStr">
        <is>
          <t>TQRMNOP109988</t>
        </is>
      </c>
      <c r="B1861" t="n">
        <v>2025</v>
      </c>
      <c r="C1861" t="n">
        <v>1</v>
      </c>
      <c r="D1861" t="n">
        <v>42</v>
      </c>
      <c r="E1861" t="inlineStr">
        <is>
          <t>S</t>
        </is>
      </c>
      <c r="F1861" t="n">
        <v>10</v>
      </c>
      <c r="G1861" t="n">
        <v>1502</v>
      </c>
      <c r="H1861" t="n">
        <v>1</v>
      </c>
      <c r="I1861" t="n">
        <v>1</v>
      </c>
      <c r="J1861" t="n">
        <v>26</v>
      </c>
      <c r="K1861" t="n">
        <v>2</v>
      </c>
      <c r="L1861" t="n">
        <v>4</v>
      </c>
      <c r="M1861" t="n">
        <v>1</v>
      </c>
      <c r="N1861" t="n">
        <v>2</v>
      </c>
      <c r="O1861" t="n">
        <v>2</v>
      </c>
      <c r="P1861" t="n">
        <v>2</v>
      </c>
      <c r="Q1861" t="n">
        <v>30</v>
      </c>
      <c r="R1861" s="15" t="n">
        <v>537000</v>
      </c>
      <c r="S1861" s="15" t="n">
        <v>151000</v>
      </c>
      <c r="T1861" s="15" t="n">
        <v>688000</v>
      </c>
      <c r="U1861" s="15" t="n">
        <v>87700</v>
      </c>
      <c r="V1861">
        <f>IFERROR(VLOOKUP(D1861,Tablas_Equivalencia!$A$3:$B$8,2,FALSE),"Sin dato")</f>
        <v/>
      </c>
      <c r="W1861">
        <f>IFERROR(VLOOKUP(L1861,Tablas_Equivalencia!$D$3:$E$9,2,FALSE),"Sin dato")</f>
        <v/>
      </c>
      <c r="X1861">
        <f>IF(I1861=1,"Varón","Mujer")</f>
        <v/>
      </c>
      <c r="Y1861">
        <f>IFERROR(VLOOKUP(M1861,Tablas_Equivalencia!$G$3:$H$6,2,FALSE),"Sin dato")</f>
        <v/>
      </c>
      <c r="Z1861">
        <f>IF(J1861&lt;=24,"18-24","25-29")</f>
        <v/>
      </c>
      <c r="AA1861">
        <f>IF(M1861&lt;&gt;1,"",IF(P1861=2,1,0))</f>
        <v/>
      </c>
      <c r="AB1861">
        <f>IF(M1861&lt;&gt;1,"",IF(O1861&gt;=2,1,0))</f>
        <v/>
      </c>
      <c r="AC1861">
        <f>IF(M1861&lt;&gt;1,"",IF(OR(Q1861=999,Q1861=""),"",IF(OR(Q1861&lt;35,Q1861&gt;48),1,0)))</f>
        <v/>
      </c>
      <c r="AD1861">
        <f>IF(COUNT(AA1861:AC1861)&lt;3,"",SUM(AA1861:AC1861))</f>
        <v/>
      </c>
      <c r="AE1861">
        <f>IF(L1861&gt;=4,2,IF(L1861&gt;=2,1,0))</f>
        <v/>
      </c>
      <c r="AF1861">
        <f>IF(L1861&gt;=5,1,0)</f>
        <v/>
      </c>
      <c r="AG1861">
        <f>AE1861+AF1861</f>
        <v/>
      </c>
      <c r="AH1861" s="15">
        <f>IF(M1861&lt;&gt;1,"",IF(OR(R1861=-9,R1861=""),"",R1861))</f>
        <v/>
      </c>
      <c r="AI1861">
        <f>IF(M1861&lt;&gt;1,"",IF(OR(Q1861=999,Q1861=""),"",Q1861))</f>
        <v/>
      </c>
    </row>
    <row r="1862">
      <c r="A1862" t="inlineStr">
        <is>
          <t>TQRMNOP110014</t>
        </is>
      </c>
      <c r="B1862" t="n">
        <v>2025</v>
      </c>
      <c r="C1862" t="n">
        <v>1</v>
      </c>
      <c r="D1862" t="n">
        <v>44</v>
      </c>
      <c r="E1862" t="inlineStr">
        <is>
          <t>N</t>
        </is>
      </c>
      <c r="F1862" t="n">
        <v>4</v>
      </c>
      <c r="G1862" t="n">
        <v>1497</v>
      </c>
      <c r="H1862" t="n">
        <v>2</v>
      </c>
      <c r="I1862" t="n">
        <v>2</v>
      </c>
      <c r="J1862" t="n">
        <v>22</v>
      </c>
      <c r="K1862" t="n">
        <v>2</v>
      </c>
      <c r="L1862" t="n">
        <v>6</v>
      </c>
      <c r="M1862" t="n">
        <v>2</v>
      </c>
      <c r="R1862" s="15" t="n">
        <v>0</v>
      </c>
      <c r="S1862" s="15" t="n">
        <v>0</v>
      </c>
      <c r="T1862" s="15" t="n">
        <v>0</v>
      </c>
      <c r="U1862" s="15" t="n">
        <v>93500</v>
      </c>
      <c r="V1862">
        <f>IFERROR(VLOOKUP(D1862,Tablas_Equivalencia!$A$3:$B$8,2,FALSE),"Sin dato")</f>
        <v/>
      </c>
      <c r="W1862">
        <f>IFERROR(VLOOKUP(L1862,Tablas_Equivalencia!$D$3:$E$9,2,FALSE),"Sin dato")</f>
        <v/>
      </c>
      <c r="X1862">
        <f>IF(I1862=1,"Varón","Mujer")</f>
        <v/>
      </c>
      <c r="Y1862">
        <f>IFERROR(VLOOKUP(M1862,Tablas_Equivalencia!$G$3:$H$6,2,FALSE),"Sin dato")</f>
        <v/>
      </c>
      <c r="Z1862">
        <f>IF(J1862&lt;=24,"18-24","25-29")</f>
        <v/>
      </c>
      <c r="AA1862">
        <f>IF(M1862&lt;&gt;1,"",IF(P1862=2,1,0))</f>
        <v/>
      </c>
      <c r="AB1862">
        <f>IF(M1862&lt;&gt;1,"",IF(O1862&gt;=2,1,0))</f>
        <v/>
      </c>
      <c r="AC1862">
        <f>IF(M1862&lt;&gt;1,"",IF(OR(Q1862=999,Q1862=""),"",IF(OR(Q1862&lt;35,Q1862&gt;48),1,0)))</f>
        <v/>
      </c>
      <c r="AD1862">
        <f>IF(COUNT(AA1862:AC1862)&lt;3,"",SUM(AA1862:AC1862))</f>
        <v/>
      </c>
      <c r="AE1862">
        <f>IF(L1862&gt;=4,2,IF(L1862&gt;=2,1,0))</f>
        <v/>
      </c>
      <c r="AF1862">
        <f>IF(L1862&gt;=5,1,0)</f>
        <v/>
      </c>
      <c r="AG1862">
        <f>AE1862+AF1862</f>
        <v/>
      </c>
      <c r="AH1862" s="15">
        <f>IF(M1862&lt;&gt;1,"",IF(OR(R1862=-9,R1862=""),"",R1862))</f>
        <v/>
      </c>
      <c r="AI1862">
        <f>IF(M1862&lt;&gt;1,"",IF(OR(Q1862=999,Q1862=""),"",Q1862))</f>
        <v/>
      </c>
    </row>
    <row r="1863">
      <c r="A1863" t="inlineStr">
        <is>
          <t>TQRMNOP110018</t>
        </is>
      </c>
      <c r="B1863" t="n">
        <v>2025</v>
      </c>
      <c r="C1863" t="n">
        <v>1</v>
      </c>
      <c r="D1863" t="n">
        <v>43</v>
      </c>
      <c r="E1863" t="inlineStr">
        <is>
          <t>N</t>
        </is>
      </c>
      <c r="F1863" t="n">
        <v>29</v>
      </c>
      <c r="G1863" t="n">
        <v>535</v>
      </c>
      <c r="H1863" t="n">
        <v>1</v>
      </c>
      <c r="I1863" t="n">
        <v>2</v>
      </c>
      <c r="J1863" t="n">
        <v>25</v>
      </c>
      <c r="K1863" t="n">
        <v>2</v>
      </c>
      <c r="L1863" t="n">
        <v>4</v>
      </c>
      <c r="M1863" t="n">
        <v>2</v>
      </c>
      <c r="R1863" s="15" t="n">
        <v>0</v>
      </c>
      <c r="S1863" s="15" t="n">
        <v>0</v>
      </c>
      <c r="T1863" s="15" t="n">
        <v>0</v>
      </c>
      <c r="U1863" s="15" t="n">
        <v>443000</v>
      </c>
      <c r="V1863">
        <f>IFERROR(VLOOKUP(D1863,Tablas_Equivalencia!$A$3:$B$8,2,FALSE),"Sin dato")</f>
        <v/>
      </c>
      <c r="W1863">
        <f>IFERROR(VLOOKUP(L1863,Tablas_Equivalencia!$D$3:$E$9,2,FALSE),"Sin dato")</f>
        <v/>
      </c>
      <c r="X1863">
        <f>IF(I1863=1,"Varón","Mujer")</f>
        <v/>
      </c>
      <c r="Y1863">
        <f>IFERROR(VLOOKUP(M1863,Tablas_Equivalencia!$G$3:$H$6,2,FALSE),"Sin dato")</f>
        <v/>
      </c>
      <c r="Z1863">
        <f>IF(J1863&lt;=24,"18-24","25-29")</f>
        <v/>
      </c>
      <c r="AA1863">
        <f>IF(M1863&lt;&gt;1,"",IF(P1863=2,1,0))</f>
        <v/>
      </c>
      <c r="AB1863">
        <f>IF(M1863&lt;&gt;1,"",IF(O1863&gt;=2,1,0))</f>
        <v/>
      </c>
      <c r="AC1863">
        <f>IF(M1863&lt;&gt;1,"",IF(OR(Q1863=999,Q1863=""),"",IF(OR(Q1863&lt;35,Q1863&gt;48),1,0)))</f>
        <v/>
      </c>
      <c r="AD1863">
        <f>IF(COUNT(AA1863:AC1863)&lt;3,"",SUM(AA1863:AC1863))</f>
        <v/>
      </c>
      <c r="AE1863">
        <f>IF(L1863&gt;=4,2,IF(L1863&gt;=2,1,0))</f>
        <v/>
      </c>
      <c r="AF1863">
        <f>IF(L1863&gt;=5,1,0)</f>
        <v/>
      </c>
      <c r="AG1863">
        <f>AE1863+AF1863</f>
        <v/>
      </c>
      <c r="AH1863" s="15">
        <f>IF(M1863&lt;&gt;1,"",IF(OR(R1863=-9,R1863=""),"",R1863))</f>
        <v/>
      </c>
      <c r="AI1863">
        <f>IF(M1863&lt;&gt;1,"",IF(OR(Q1863=999,Q1863=""),"",Q1863))</f>
        <v/>
      </c>
    </row>
    <row r="1864">
      <c r="A1864" t="inlineStr">
        <is>
          <t>TQRMNOP110025</t>
        </is>
      </c>
      <c r="B1864" t="n">
        <v>2025</v>
      </c>
      <c r="C1864" t="n">
        <v>1</v>
      </c>
      <c r="D1864" t="n">
        <v>1</v>
      </c>
      <c r="E1864" t="inlineStr">
        <is>
          <t>S</t>
        </is>
      </c>
      <c r="F1864" t="n">
        <v>32</v>
      </c>
      <c r="G1864" t="n">
        <v>717</v>
      </c>
      <c r="H1864" t="n">
        <v>1</v>
      </c>
      <c r="I1864" t="n">
        <v>1</v>
      </c>
      <c r="J1864" t="n">
        <v>21</v>
      </c>
      <c r="K1864" t="n">
        <v>2</v>
      </c>
      <c r="L1864" t="n">
        <v>4</v>
      </c>
      <c r="M1864" t="n">
        <v>1</v>
      </c>
      <c r="N1864" t="n">
        <v>3</v>
      </c>
      <c r="O1864" t="n">
        <v>2</v>
      </c>
      <c r="P1864" t="n">
        <v>1</v>
      </c>
      <c r="Q1864" t="n">
        <v>48</v>
      </c>
      <c r="R1864" s="15" t="n">
        <v>905000</v>
      </c>
      <c r="S1864" s="15" t="n">
        <v>0</v>
      </c>
      <c r="T1864" s="15" t="n">
        <v>905000</v>
      </c>
      <c r="U1864" s="15" t="n">
        <v>91700</v>
      </c>
      <c r="V1864">
        <f>IFERROR(VLOOKUP(D1864,Tablas_Equivalencia!$A$3:$B$8,2,FALSE),"Sin dato")</f>
        <v/>
      </c>
      <c r="W1864">
        <f>IFERROR(VLOOKUP(L1864,Tablas_Equivalencia!$D$3:$E$9,2,FALSE),"Sin dato")</f>
        <v/>
      </c>
      <c r="X1864">
        <f>IF(I1864=1,"Varón","Mujer")</f>
        <v/>
      </c>
      <c r="Y1864">
        <f>IFERROR(VLOOKUP(M1864,Tablas_Equivalencia!$G$3:$H$6,2,FALSE),"Sin dato")</f>
        <v/>
      </c>
      <c r="Z1864">
        <f>IF(J1864&lt;=24,"18-24","25-29")</f>
        <v/>
      </c>
      <c r="AA1864">
        <f>IF(M1864&lt;&gt;1,"",IF(P1864=2,1,0))</f>
        <v/>
      </c>
      <c r="AB1864">
        <f>IF(M1864&lt;&gt;1,"",IF(O1864&gt;=2,1,0))</f>
        <v/>
      </c>
      <c r="AC1864">
        <f>IF(M1864&lt;&gt;1,"",IF(OR(Q1864=999,Q1864=""),"",IF(OR(Q1864&lt;35,Q1864&gt;48),1,0)))</f>
        <v/>
      </c>
      <c r="AD1864">
        <f>IF(COUNT(AA1864:AC1864)&lt;3,"",SUM(AA1864:AC1864))</f>
        <v/>
      </c>
      <c r="AE1864">
        <f>IF(L1864&gt;=4,2,IF(L1864&gt;=2,1,0))</f>
        <v/>
      </c>
      <c r="AF1864">
        <f>IF(L1864&gt;=5,1,0)</f>
        <v/>
      </c>
      <c r="AG1864">
        <f>AE1864+AF1864</f>
        <v/>
      </c>
      <c r="AH1864" s="15">
        <f>IF(M1864&lt;&gt;1,"",IF(OR(R1864=-9,R1864=""),"",R1864))</f>
        <v/>
      </c>
      <c r="AI1864">
        <f>IF(M1864&lt;&gt;1,"",IF(OR(Q1864=999,Q1864=""),"",Q1864))</f>
        <v/>
      </c>
    </row>
    <row r="1865">
      <c r="A1865" t="inlineStr">
        <is>
          <t>TQRMNOP110027</t>
        </is>
      </c>
      <c r="B1865" t="n">
        <v>2025</v>
      </c>
      <c r="C1865" t="n">
        <v>1</v>
      </c>
      <c r="D1865" t="n">
        <v>1</v>
      </c>
      <c r="E1865" t="inlineStr">
        <is>
          <t>S</t>
        </is>
      </c>
      <c r="F1865" t="n">
        <v>33</v>
      </c>
      <c r="G1865" t="n">
        <v>1268</v>
      </c>
      <c r="H1865" t="n">
        <v>3</v>
      </c>
      <c r="I1865" t="n">
        <v>2</v>
      </c>
      <c r="J1865" t="n">
        <v>26</v>
      </c>
      <c r="K1865" t="n">
        <v>1</v>
      </c>
      <c r="L1865" t="n">
        <v>3</v>
      </c>
      <c r="M1865" t="n">
        <v>2</v>
      </c>
      <c r="R1865" s="15" t="n">
        <v>0</v>
      </c>
      <c r="S1865" s="15" t="n">
        <v>0</v>
      </c>
      <c r="T1865" s="15" t="n">
        <v>0</v>
      </c>
      <c r="U1865" s="15" t="n">
        <v>131000</v>
      </c>
      <c r="V1865">
        <f>IFERROR(VLOOKUP(D1865,Tablas_Equivalencia!$A$3:$B$8,2,FALSE),"Sin dato")</f>
        <v/>
      </c>
      <c r="W1865">
        <f>IFERROR(VLOOKUP(L1865,Tablas_Equivalencia!$D$3:$E$9,2,FALSE),"Sin dato")</f>
        <v/>
      </c>
      <c r="X1865">
        <f>IF(I1865=1,"Varón","Mujer")</f>
        <v/>
      </c>
      <c r="Y1865">
        <f>IFERROR(VLOOKUP(M1865,Tablas_Equivalencia!$G$3:$H$6,2,FALSE),"Sin dato")</f>
        <v/>
      </c>
      <c r="Z1865">
        <f>IF(J1865&lt;=24,"18-24","25-29")</f>
        <v/>
      </c>
      <c r="AA1865">
        <f>IF(M1865&lt;&gt;1,"",IF(P1865=2,1,0))</f>
        <v/>
      </c>
      <c r="AB1865">
        <f>IF(M1865&lt;&gt;1,"",IF(O1865&gt;=2,1,0))</f>
        <v/>
      </c>
      <c r="AC1865">
        <f>IF(M1865&lt;&gt;1,"",IF(OR(Q1865=999,Q1865=""),"",IF(OR(Q1865&lt;35,Q1865&gt;48),1,0)))</f>
        <v/>
      </c>
      <c r="AD1865">
        <f>IF(COUNT(AA1865:AC1865)&lt;3,"",SUM(AA1865:AC1865))</f>
        <v/>
      </c>
      <c r="AE1865">
        <f>IF(L1865&gt;=4,2,IF(L1865&gt;=2,1,0))</f>
        <v/>
      </c>
      <c r="AF1865">
        <f>IF(L1865&gt;=5,1,0)</f>
        <v/>
      </c>
      <c r="AG1865">
        <f>AE1865+AF1865</f>
        <v/>
      </c>
      <c r="AH1865" s="15">
        <f>IF(M1865&lt;&gt;1,"",IF(OR(R1865=-9,R1865=""),"",R1865))</f>
        <v/>
      </c>
      <c r="AI1865">
        <f>IF(M1865&lt;&gt;1,"",IF(OR(Q1865=999,Q1865=""),"",Q1865))</f>
        <v/>
      </c>
    </row>
    <row r="1866">
      <c r="A1866" t="inlineStr">
        <is>
          <t>TQRMNOP110031</t>
        </is>
      </c>
      <c r="B1866" t="n">
        <v>2025</v>
      </c>
      <c r="C1866" t="n">
        <v>1</v>
      </c>
      <c r="D1866" t="n">
        <v>1</v>
      </c>
      <c r="E1866" t="inlineStr">
        <is>
          <t>S</t>
        </is>
      </c>
      <c r="F1866" t="n">
        <v>33</v>
      </c>
      <c r="G1866" t="n">
        <v>2016</v>
      </c>
      <c r="H1866" t="n">
        <v>3</v>
      </c>
      <c r="I1866" t="n">
        <v>2</v>
      </c>
      <c r="J1866" t="n">
        <v>28</v>
      </c>
      <c r="K1866" t="n">
        <v>2</v>
      </c>
      <c r="L1866" t="n">
        <v>4</v>
      </c>
      <c r="M1866" t="n">
        <v>1</v>
      </c>
      <c r="N1866" t="n">
        <v>3</v>
      </c>
      <c r="O1866" t="n">
        <v>1</v>
      </c>
      <c r="P1866" t="n">
        <v>2</v>
      </c>
      <c r="Q1866" t="n">
        <v>11</v>
      </c>
      <c r="R1866" s="15" t="n">
        <v>197000</v>
      </c>
      <c r="S1866" s="15" t="n">
        <v>0</v>
      </c>
      <c r="T1866" s="15" t="n">
        <v>197000</v>
      </c>
      <c r="U1866" s="15" t="n">
        <v>181400</v>
      </c>
      <c r="V1866">
        <f>IFERROR(VLOOKUP(D1866,Tablas_Equivalencia!$A$3:$B$8,2,FALSE),"Sin dato")</f>
        <v/>
      </c>
      <c r="W1866">
        <f>IFERROR(VLOOKUP(L1866,Tablas_Equivalencia!$D$3:$E$9,2,FALSE),"Sin dato")</f>
        <v/>
      </c>
      <c r="X1866">
        <f>IF(I1866=1,"Varón","Mujer")</f>
        <v/>
      </c>
      <c r="Y1866">
        <f>IFERROR(VLOOKUP(M1866,Tablas_Equivalencia!$G$3:$H$6,2,FALSE),"Sin dato")</f>
        <v/>
      </c>
      <c r="Z1866">
        <f>IF(J1866&lt;=24,"18-24","25-29")</f>
        <v/>
      </c>
      <c r="AA1866">
        <f>IF(M1866&lt;&gt;1,"",IF(P1866=2,1,0))</f>
        <v/>
      </c>
      <c r="AB1866">
        <f>IF(M1866&lt;&gt;1,"",IF(O1866&gt;=2,1,0))</f>
        <v/>
      </c>
      <c r="AC1866">
        <f>IF(M1866&lt;&gt;1,"",IF(OR(Q1866=999,Q1866=""),"",IF(OR(Q1866&lt;35,Q1866&gt;48),1,0)))</f>
        <v/>
      </c>
      <c r="AD1866">
        <f>IF(COUNT(AA1866:AC1866)&lt;3,"",SUM(AA1866:AC1866))</f>
        <v/>
      </c>
      <c r="AE1866">
        <f>IF(L1866&gt;=4,2,IF(L1866&gt;=2,1,0))</f>
        <v/>
      </c>
      <c r="AF1866">
        <f>IF(L1866&gt;=5,1,0)</f>
        <v/>
      </c>
      <c r="AG1866">
        <f>AE1866+AF1866</f>
        <v/>
      </c>
      <c r="AH1866" s="15">
        <f>IF(M1866&lt;&gt;1,"",IF(OR(R1866=-9,R1866=""),"",R1866))</f>
        <v/>
      </c>
      <c r="AI1866">
        <f>IF(M1866&lt;&gt;1,"",IF(OR(Q1866=999,Q1866=""),"",Q1866))</f>
        <v/>
      </c>
    </row>
    <row r="1867">
      <c r="A1867" t="inlineStr">
        <is>
          <t>TQRMNOP110032</t>
        </is>
      </c>
      <c r="B1867" t="n">
        <v>2025</v>
      </c>
      <c r="C1867" t="n">
        <v>1</v>
      </c>
      <c r="D1867" t="n">
        <v>43</v>
      </c>
      <c r="E1867" t="inlineStr">
        <is>
          <t>N</t>
        </is>
      </c>
      <c r="F1867" t="n">
        <v>26</v>
      </c>
      <c r="G1867" t="n">
        <v>649</v>
      </c>
      <c r="H1867" t="n">
        <v>1</v>
      </c>
      <c r="I1867" t="n">
        <v>1</v>
      </c>
      <c r="J1867" t="n">
        <v>25</v>
      </c>
      <c r="K1867" t="n">
        <v>2</v>
      </c>
      <c r="L1867" t="n">
        <v>4</v>
      </c>
      <c r="M1867" t="n">
        <v>2</v>
      </c>
      <c r="R1867" s="15" t="n">
        <v>0</v>
      </c>
      <c r="S1867" s="15" t="n">
        <v>0</v>
      </c>
      <c r="T1867" s="15" t="n">
        <v>0</v>
      </c>
      <c r="U1867" s="15" t="n">
        <v>57700</v>
      </c>
      <c r="V1867">
        <f>IFERROR(VLOOKUP(D1867,Tablas_Equivalencia!$A$3:$B$8,2,FALSE),"Sin dato")</f>
        <v/>
      </c>
      <c r="W1867">
        <f>IFERROR(VLOOKUP(L1867,Tablas_Equivalencia!$D$3:$E$9,2,FALSE),"Sin dato")</f>
        <v/>
      </c>
      <c r="X1867">
        <f>IF(I1867=1,"Varón","Mujer")</f>
        <v/>
      </c>
      <c r="Y1867">
        <f>IFERROR(VLOOKUP(M1867,Tablas_Equivalencia!$G$3:$H$6,2,FALSE),"Sin dato")</f>
        <v/>
      </c>
      <c r="Z1867">
        <f>IF(J1867&lt;=24,"18-24","25-29")</f>
        <v/>
      </c>
      <c r="AA1867">
        <f>IF(M1867&lt;&gt;1,"",IF(P1867=2,1,0))</f>
        <v/>
      </c>
      <c r="AB1867">
        <f>IF(M1867&lt;&gt;1,"",IF(O1867&gt;=2,1,0))</f>
        <v/>
      </c>
      <c r="AC1867">
        <f>IF(M1867&lt;&gt;1,"",IF(OR(Q1867=999,Q1867=""),"",IF(OR(Q1867&lt;35,Q1867&gt;48),1,0)))</f>
        <v/>
      </c>
      <c r="AD1867">
        <f>IF(COUNT(AA1867:AC1867)&lt;3,"",SUM(AA1867:AC1867))</f>
        <v/>
      </c>
      <c r="AE1867">
        <f>IF(L1867&gt;=4,2,IF(L1867&gt;=2,1,0))</f>
        <v/>
      </c>
      <c r="AF1867">
        <f>IF(L1867&gt;=5,1,0)</f>
        <v/>
      </c>
      <c r="AG1867">
        <f>AE1867+AF1867</f>
        <v/>
      </c>
      <c r="AH1867" s="15">
        <f>IF(M1867&lt;&gt;1,"",IF(OR(R1867=-9,R1867=""),"",R1867))</f>
        <v/>
      </c>
      <c r="AI1867">
        <f>IF(M1867&lt;&gt;1,"",IF(OR(Q1867=999,Q1867=""),"",Q1867))</f>
        <v/>
      </c>
    </row>
    <row r="1868">
      <c r="A1868" t="inlineStr">
        <is>
          <t>TQRMNOP110033</t>
        </is>
      </c>
      <c r="B1868" t="n">
        <v>2025</v>
      </c>
      <c r="C1868" t="n">
        <v>1</v>
      </c>
      <c r="D1868" t="n">
        <v>40</v>
      </c>
      <c r="E1868" t="inlineStr">
        <is>
          <t>N</t>
        </is>
      </c>
      <c r="F1868" t="n">
        <v>23</v>
      </c>
      <c r="G1868" t="n">
        <v>1053</v>
      </c>
      <c r="H1868" t="n">
        <v>3</v>
      </c>
      <c r="I1868" t="n">
        <v>2</v>
      </c>
      <c r="J1868" t="n">
        <v>19</v>
      </c>
      <c r="K1868" t="n">
        <v>1</v>
      </c>
      <c r="L1868" t="n">
        <v>3</v>
      </c>
      <c r="M1868" t="n">
        <v>2</v>
      </c>
      <c r="R1868" s="15" t="n">
        <v>0</v>
      </c>
      <c r="S1868" s="15" t="n">
        <v>0</v>
      </c>
      <c r="T1868" s="15" t="n">
        <v>0</v>
      </c>
      <c r="U1868" s="15" t="n">
        <v>91900</v>
      </c>
      <c r="V1868">
        <f>IFERROR(VLOOKUP(D1868,Tablas_Equivalencia!$A$3:$B$8,2,FALSE),"Sin dato")</f>
        <v/>
      </c>
      <c r="W1868">
        <f>IFERROR(VLOOKUP(L1868,Tablas_Equivalencia!$D$3:$E$9,2,FALSE),"Sin dato")</f>
        <v/>
      </c>
      <c r="X1868">
        <f>IF(I1868=1,"Varón","Mujer")</f>
        <v/>
      </c>
      <c r="Y1868">
        <f>IFERROR(VLOOKUP(M1868,Tablas_Equivalencia!$G$3:$H$6,2,FALSE),"Sin dato")</f>
        <v/>
      </c>
      <c r="Z1868">
        <f>IF(J1868&lt;=24,"18-24","25-29")</f>
        <v/>
      </c>
      <c r="AA1868">
        <f>IF(M1868&lt;&gt;1,"",IF(P1868=2,1,0))</f>
        <v/>
      </c>
      <c r="AB1868">
        <f>IF(M1868&lt;&gt;1,"",IF(O1868&gt;=2,1,0))</f>
        <v/>
      </c>
      <c r="AC1868">
        <f>IF(M1868&lt;&gt;1,"",IF(OR(Q1868=999,Q1868=""),"",IF(OR(Q1868&lt;35,Q1868&gt;48),1,0)))</f>
        <v/>
      </c>
      <c r="AD1868">
        <f>IF(COUNT(AA1868:AC1868)&lt;3,"",SUM(AA1868:AC1868))</f>
        <v/>
      </c>
      <c r="AE1868">
        <f>IF(L1868&gt;=4,2,IF(L1868&gt;=2,1,0))</f>
        <v/>
      </c>
      <c r="AF1868">
        <f>IF(L1868&gt;=5,1,0)</f>
        <v/>
      </c>
      <c r="AG1868">
        <f>AE1868+AF1868</f>
        <v/>
      </c>
      <c r="AH1868" s="15">
        <f>IF(M1868&lt;&gt;1,"",IF(OR(R1868=-9,R1868=""),"",R1868))</f>
        <v/>
      </c>
      <c r="AI1868">
        <f>IF(M1868&lt;&gt;1,"",IF(OR(Q1868=999,Q1868=""),"",Q1868))</f>
        <v/>
      </c>
    </row>
    <row r="1869">
      <c r="A1869" t="inlineStr">
        <is>
          <t>TQRMNOP110034</t>
        </is>
      </c>
      <c r="B1869" t="n">
        <v>2025</v>
      </c>
      <c r="C1869" t="n">
        <v>1</v>
      </c>
      <c r="D1869" t="n">
        <v>40</v>
      </c>
      <c r="E1869" t="inlineStr">
        <is>
          <t>S</t>
        </is>
      </c>
      <c r="F1869" t="n">
        <v>7</v>
      </c>
      <c r="G1869" t="n">
        <v>1142</v>
      </c>
      <c r="H1869" t="n">
        <v>3</v>
      </c>
      <c r="I1869" t="n">
        <v>2</v>
      </c>
      <c r="J1869" t="n">
        <v>22</v>
      </c>
      <c r="K1869" t="n">
        <v>2</v>
      </c>
      <c r="L1869" t="n">
        <v>6</v>
      </c>
      <c r="M1869" t="n">
        <v>1</v>
      </c>
      <c r="N1869" t="n">
        <v>1</v>
      </c>
      <c r="O1869" t="n">
        <v>1</v>
      </c>
      <c r="P1869" t="n">
        <v>1</v>
      </c>
      <c r="Q1869" t="n">
        <v>27</v>
      </c>
      <c r="R1869" s="15" t="n">
        <v>384000</v>
      </c>
      <c r="S1869" s="15" t="n">
        <v>0</v>
      </c>
      <c r="T1869" s="15" t="n">
        <v>384000</v>
      </c>
      <c r="U1869" s="15" t="n">
        <v>224300</v>
      </c>
      <c r="V1869">
        <f>IFERROR(VLOOKUP(D1869,Tablas_Equivalencia!$A$3:$B$8,2,FALSE),"Sin dato")</f>
        <v/>
      </c>
      <c r="W1869">
        <f>IFERROR(VLOOKUP(L1869,Tablas_Equivalencia!$D$3:$E$9,2,FALSE),"Sin dato")</f>
        <v/>
      </c>
      <c r="X1869">
        <f>IF(I1869=1,"Varón","Mujer")</f>
        <v/>
      </c>
      <c r="Y1869">
        <f>IFERROR(VLOOKUP(M1869,Tablas_Equivalencia!$G$3:$H$6,2,FALSE),"Sin dato")</f>
        <v/>
      </c>
      <c r="Z1869">
        <f>IF(J1869&lt;=24,"18-24","25-29")</f>
        <v/>
      </c>
      <c r="AA1869">
        <f>IF(M1869&lt;&gt;1,"",IF(P1869=2,1,0))</f>
        <v/>
      </c>
      <c r="AB1869">
        <f>IF(M1869&lt;&gt;1,"",IF(O1869&gt;=2,1,0))</f>
        <v/>
      </c>
      <c r="AC1869">
        <f>IF(M1869&lt;&gt;1,"",IF(OR(Q1869=999,Q1869=""),"",IF(OR(Q1869&lt;35,Q1869&gt;48),1,0)))</f>
        <v/>
      </c>
      <c r="AD1869">
        <f>IF(COUNT(AA1869:AC1869)&lt;3,"",SUM(AA1869:AC1869))</f>
        <v/>
      </c>
      <c r="AE1869">
        <f>IF(L1869&gt;=4,2,IF(L1869&gt;=2,1,0))</f>
        <v/>
      </c>
      <c r="AF1869">
        <f>IF(L1869&gt;=5,1,0)</f>
        <v/>
      </c>
      <c r="AG1869">
        <f>AE1869+AF1869</f>
        <v/>
      </c>
      <c r="AH1869" s="15">
        <f>IF(M1869&lt;&gt;1,"",IF(OR(R1869=-9,R1869=""),"",R1869))</f>
        <v/>
      </c>
      <c r="AI1869">
        <f>IF(M1869&lt;&gt;1,"",IF(OR(Q1869=999,Q1869=""),"",Q1869))</f>
        <v/>
      </c>
    </row>
    <row r="1870">
      <c r="A1870" t="inlineStr">
        <is>
          <t>TQRMNOP110058</t>
        </is>
      </c>
      <c r="B1870" t="n">
        <v>2025</v>
      </c>
      <c r="C1870" t="n">
        <v>1</v>
      </c>
      <c r="D1870" t="n">
        <v>43</v>
      </c>
      <c r="E1870" t="inlineStr">
        <is>
          <t>S</t>
        </is>
      </c>
      <c r="F1870" t="n">
        <v>19</v>
      </c>
      <c r="G1870" t="n">
        <v>1688</v>
      </c>
      <c r="H1870" t="n">
        <v>1</v>
      </c>
      <c r="I1870" t="n">
        <v>2</v>
      </c>
      <c r="J1870" t="n">
        <v>23</v>
      </c>
      <c r="K1870" t="n">
        <v>2</v>
      </c>
      <c r="L1870" t="n">
        <v>3</v>
      </c>
      <c r="M1870" t="n">
        <v>3</v>
      </c>
      <c r="R1870" s="15" t="n">
        <v>0</v>
      </c>
      <c r="S1870" s="15" t="n">
        <v>106000</v>
      </c>
      <c r="T1870" s="15" t="n">
        <v>106000</v>
      </c>
      <c r="U1870" s="15" t="n">
        <v>315500</v>
      </c>
      <c r="V1870">
        <f>IFERROR(VLOOKUP(D1870,Tablas_Equivalencia!$A$3:$B$8,2,FALSE),"Sin dato")</f>
        <v/>
      </c>
      <c r="W1870">
        <f>IFERROR(VLOOKUP(L1870,Tablas_Equivalencia!$D$3:$E$9,2,FALSE),"Sin dato")</f>
        <v/>
      </c>
      <c r="X1870">
        <f>IF(I1870=1,"Varón","Mujer")</f>
        <v/>
      </c>
      <c r="Y1870">
        <f>IFERROR(VLOOKUP(M1870,Tablas_Equivalencia!$G$3:$H$6,2,FALSE),"Sin dato")</f>
        <v/>
      </c>
      <c r="Z1870">
        <f>IF(J1870&lt;=24,"18-24","25-29")</f>
        <v/>
      </c>
      <c r="AA1870">
        <f>IF(M1870&lt;&gt;1,"",IF(P1870=2,1,0))</f>
        <v/>
      </c>
      <c r="AB1870">
        <f>IF(M1870&lt;&gt;1,"",IF(O1870&gt;=2,1,0))</f>
        <v/>
      </c>
      <c r="AC1870">
        <f>IF(M1870&lt;&gt;1,"",IF(OR(Q1870=999,Q1870=""),"",IF(OR(Q1870&lt;35,Q1870&gt;48),1,0)))</f>
        <v/>
      </c>
      <c r="AD1870">
        <f>IF(COUNT(AA1870:AC1870)&lt;3,"",SUM(AA1870:AC1870))</f>
        <v/>
      </c>
      <c r="AE1870">
        <f>IF(L1870&gt;=4,2,IF(L1870&gt;=2,1,0))</f>
        <v/>
      </c>
      <c r="AF1870">
        <f>IF(L1870&gt;=5,1,0)</f>
        <v/>
      </c>
      <c r="AG1870">
        <f>AE1870+AF1870</f>
        <v/>
      </c>
      <c r="AH1870" s="15">
        <f>IF(M1870&lt;&gt;1,"",IF(OR(R1870=-9,R1870=""),"",R1870))</f>
        <v/>
      </c>
      <c r="AI1870">
        <f>IF(M1870&lt;&gt;1,"",IF(OR(Q1870=999,Q1870=""),"",Q1870))</f>
        <v/>
      </c>
    </row>
    <row r="1871">
      <c r="A1871" t="inlineStr">
        <is>
          <t>TQRMNOP110061</t>
        </is>
      </c>
      <c r="B1871" t="n">
        <v>2025</v>
      </c>
      <c r="C1871" t="n">
        <v>1</v>
      </c>
      <c r="D1871" t="n">
        <v>40</v>
      </c>
      <c r="E1871" t="inlineStr">
        <is>
          <t>N</t>
        </is>
      </c>
      <c r="F1871" t="n">
        <v>9</v>
      </c>
      <c r="G1871" t="n">
        <v>1082</v>
      </c>
      <c r="H1871" t="n">
        <v>3</v>
      </c>
      <c r="I1871" t="n">
        <v>1</v>
      </c>
      <c r="J1871" t="n">
        <v>21</v>
      </c>
      <c r="K1871" t="n">
        <v>2</v>
      </c>
      <c r="L1871" t="n">
        <v>3</v>
      </c>
      <c r="M1871" t="n">
        <v>1</v>
      </c>
      <c r="N1871" t="n">
        <v>2</v>
      </c>
      <c r="O1871" t="n">
        <v>3</v>
      </c>
      <c r="P1871" t="n">
        <v>2</v>
      </c>
      <c r="Q1871" t="n">
        <v>20</v>
      </c>
      <c r="R1871" s="15" t="n">
        <v>139000</v>
      </c>
      <c r="S1871" s="15" t="n">
        <v>0</v>
      </c>
      <c r="T1871" s="15" t="n">
        <v>139000</v>
      </c>
      <c r="U1871" s="15" t="n">
        <v>118200</v>
      </c>
      <c r="V1871">
        <f>IFERROR(VLOOKUP(D1871,Tablas_Equivalencia!$A$3:$B$8,2,FALSE),"Sin dato")</f>
        <v/>
      </c>
      <c r="W1871">
        <f>IFERROR(VLOOKUP(L1871,Tablas_Equivalencia!$D$3:$E$9,2,FALSE),"Sin dato")</f>
        <v/>
      </c>
      <c r="X1871">
        <f>IF(I1871=1,"Varón","Mujer")</f>
        <v/>
      </c>
      <c r="Y1871">
        <f>IFERROR(VLOOKUP(M1871,Tablas_Equivalencia!$G$3:$H$6,2,FALSE),"Sin dato")</f>
        <v/>
      </c>
      <c r="Z1871">
        <f>IF(J1871&lt;=24,"18-24","25-29")</f>
        <v/>
      </c>
      <c r="AA1871">
        <f>IF(M1871&lt;&gt;1,"",IF(P1871=2,1,0))</f>
        <v/>
      </c>
      <c r="AB1871">
        <f>IF(M1871&lt;&gt;1,"",IF(O1871&gt;=2,1,0))</f>
        <v/>
      </c>
      <c r="AC1871">
        <f>IF(M1871&lt;&gt;1,"",IF(OR(Q1871=999,Q1871=""),"",IF(OR(Q1871&lt;35,Q1871&gt;48),1,0)))</f>
        <v/>
      </c>
      <c r="AD1871">
        <f>IF(COUNT(AA1871:AC1871)&lt;3,"",SUM(AA1871:AC1871))</f>
        <v/>
      </c>
      <c r="AE1871">
        <f>IF(L1871&gt;=4,2,IF(L1871&gt;=2,1,0))</f>
        <v/>
      </c>
      <c r="AF1871">
        <f>IF(L1871&gt;=5,1,0)</f>
        <v/>
      </c>
      <c r="AG1871">
        <f>AE1871+AF1871</f>
        <v/>
      </c>
      <c r="AH1871" s="15">
        <f>IF(M1871&lt;&gt;1,"",IF(OR(R1871=-9,R1871=""),"",R1871))</f>
        <v/>
      </c>
      <c r="AI1871">
        <f>IF(M1871&lt;&gt;1,"",IF(OR(Q1871=999,Q1871=""),"",Q1871))</f>
        <v/>
      </c>
    </row>
    <row r="1872">
      <c r="A1872" t="inlineStr">
        <is>
          <t>TQRMNOP110063</t>
        </is>
      </c>
      <c r="B1872" t="n">
        <v>2025</v>
      </c>
      <c r="C1872" t="n">
        <v>1</v>
      </c>
      <c r="D1872" t="n">
        <v>43</v>
      </c>
      <c r="E1872" t="inlineStr">
        <is>
          <t>S</t>
        </is>
      </c>
      <c r="F1872" t="n">
        <v>19</v>
      </c>
      <c r="G1872" t="n">
        <v>1268</v>
      </c>
      <c r="H1872" t="n">
        <v>10</v>
      </c>
      <c r="I1872" t="n">
        <v>1</v>
      </c>
      <c r="J1872" t="n">
        <v>23</v>
      </c>
      <c r="K1872" t="n">
        <v>2</v>
      </c>
      <c r="L1872" t="n">
        <v>6</v>
      </c>
      <c r="M1872" t="n">
        <v>1</v>
      </c>
      <c r="N1872" t="n">
        <v>2</v>
      </c>
      <c r="O1872" t="n">
        <v>1</v>
      </c>
      <c r="P1872" t="n">
        <v>1</v>
      </c>
      <c r="Q1872" t="n">
        <v>71</v>
      </c>
      <c r="R1872" s="15" t="n">
        <v>1973000</v>
      </c>
      <c r="S1872" s="15" t="n">
        <v>0</v>
      </c>
      <c r="T1872" s="15" t="n">
        <v>1973000</v>
      </c>
      <c r="U1872" s="15" t="n">
        <v>104000</v>
      </c>
      <c r="V1872">
        <f>IFERROR(VLOOKUP(D1872,Tablas_Equivalencia!$A$3:$B$8,2,FALSE),"Sin dato")</f>
        <v/>
      </c>
      <c r="W1872">
        <f>IFERROR(VLOOKUP(L1872,Tablas_Equivalencia!$D$3:$E$9,2,FALSE),"Sin dato")</f>
        <v/>
      </c>
      <c r="X1872">
        <f>IF(I1872=1,"Varón","Mujer")</f>
        <v/>
      </c>
      <c r="Y1872">
        <f>IFERROR(VLOOKUP(M1872,Tablas_Equivalencia!$G$3:$H$6,2,FALSE),"Sin dato")</f>
        <v/>
      </c>
      <c r="Z1872">
        <f>IF(J1872&lt;=24,"18-24","25-29")</f>
        <v/>
      </c>
      <c r="AA1872">
        <f>IF(M1872&lt;&gt;1,"",IF(P1872=2,1,0))</f>
        <v/>
      </c>
      <c r="AB1872">
        <f>IF(M1872&lt;&gt;1,"",IF(O1872&gt;=2,1,0))</f>
        <v/>
      </c>
      <c r="AC1872">
        <f>IF(M1872&lt;&gt;1,"",IF(OR(Q1872=999,Q1872=""),"",IF(OR(Q1872&lt;35,Q1872&gt;48),1,0)))</f>
        <v/>
      </c>
      <c r="AD1872">
        <f>IF(COUNT(AA1872:AC1872)&lt;3,"",SUM(AA1872:AC1872))</f>
        <v/>
      </c>
      <c r="AE1872">
        <f>IF(L1872&gt;=4,2,IF(L1872&gt;=2,1,0))</f>
        <v/>
      </c>
      <c r="AF1872">
        <f>IF(L1872&gt;=5,1,0)</f>
        <v/>
      </c>
      <c r="AG1872">
        <f>AE1872+AF1872</f>
        <v/>
      </c>
      <c r="AH1872" s="15">
        <f>IF(M1872&lt;&gt;1,"",IF(OR(R1872=-9,R1872=""),"",R1872))</f>
        <v/>
      </c>
      <c r="AI1872">
        <f>IF(M1872&lt;&gt;1,"",IF(OR(Q1872=999,Q1872=""),"",Q1872))</f>
        <v/>
      </c>
    </row>
    <row r="1873">
      <c r="A1873" t="inlineStr">
        <is>
          <t>TQRMNOP110077</t>
        </is>
      </c>
      <c r="B1873" t="n">
        <v>2025</v>
      </c>
      <c r="C1873" t="n">
        <v>1</v>
      </c>
      <c r="D1873" t="n">
        <v>1</v>
      </c>
      <c r="E1873" t="inlineStr">
        <is>
          <t>S</t>
        </is>
      </c>
      <c r="F1873" t="n">
        <v>32</v>
      </c>
      <c r="G1873" t="n">
        <v>1583</v>
      </c>
      <c r="H1873" t="n">
        <v>3</v>
      </c>
      <c r="I1873" t="n">
        <v>1</v>
      </c>
      <c r="J1873" t="n">
        <v>18</v>
      </c>
      <c r="K1873" t="n">
        <v>1</v>
      </c>
      <c r="L1873" t="n">
        <v>5</v>
      </c>
      <c r="M1873" t="n">
        <v>1</v>
      </c>
      <c r="N1873" t="n">
        <v>3</v>
      </c>
      <c r="O1873" t="n">
        <v>1</v>
      </c>
      <c r="P1873" t="n">
        <v>2</v>
      </c>
      <c r="Q1873" t="n">
        <v>31</v>
      </c>
      <c r="R1873" s="15" t="n">
        <v>275000</v>
      </c>
      <c r="S1873" s="15" t="n">
        <v>0</v>
      </c>
      <c r="T1873" s="15" t="n">
        <v>275000</v>
      </c>
      <c r="U1873" s="15" t="n">
        <v>135800</v>
      </c>
      <c r="V1873">
        <f>IFERROR(VLOOKUP(D1873,Tablas_Equivalencia!$A$3:$B$8,2,FALSE),"Sin dato")</f>
        <v/>
      </c>
      <c r="W1873">
        <f>IFERROR(VLOOKUP(L1873,Tablas_Equivalencia!$D$3:$E$9,2,FALSE),"Sin dato")</f>
        <v/>
      </c>
      <c r="X1873">
        <f>IF(I1873=1,"Varón","Mujer")</f>
        <v/>
      </c>
      <c r="Y1873">
        <f>IFERROR(VLOOKUP(M1873,Tablas_Equivalencia!$G$3:$H$6,2,FALSE),"Sin dato")</f>
        <v/>
      </c>
      <c r="Z1873">
        <f>IF(J1873&lt;=24,"18-24","25-29")</f>
        <v/>
      </c>
      <c r="AA1873">
        <f>IF(M1873&lt;&gt;1,"",IF(P1873=2,1,0))</f>
        <v/>
      </c>
      <c r="AB1873">
        <f>IF(M1873&lt;&gt;1,"",IF(O1873&gt;=2,1,0))</f>
        <v/>
      </c>
      <c r="AC1873">
        <f>IF(M1873&lt;&gt;1,"",IF(OR(Q1873=999,Q1873=""),"",IF(OR(Q1873&lt;35,Q1873&gt;48),1,0)))</f>
        <v/>
      </c>
      <c r="AD1873">
        <f>IF(COUNT(AA1873:AC1873)&lt;3,"",SUM(AA1873:AC1873))</f>
        <v/>
      </c>
      <c r="AE1873">
        <f>IF(L1873&gt;=4,2,IF(L1873&gt;=2,1,0))</f>
        <v/>
      </c>
      <c r="AF1873">
        <f>IF(L1873&gt;=5,1,0)</f>
        <v/>
      </c>
      <c r="AG1873">
        <f>AE1873+AF1873</f>
        <v/>
      </c>
      <c r="AH1873" s="15">
        <f>IF(M1873&lt;&gt;1,"",IF(OR(R1873=-9,R1873=""),"",R1873))</f>
        <v/>
      </c>
      <c r="AI1873">
        <f>IF(M1873&lt;&gt;1,"",IF(OR(Q1873=999,Q1873=""),"",Q1873))</f>
        <v/>
      </c>
    </row>
    <row r="1874">
      <c r="A1874" t="inlineStr">
        <is>
          <t>TQRMNOP110083</t>
        </is>
      </c>
      <c r="B1874" t="n">
        <v>2025</v>
      </c>
      <c r="C1874" t="n">
        <v>1</v>
      </c>
      <c r="D1874" t="n">
        <v>40</v>
      </c>
      <c r="E1874" t="inlineStr">
        <is>
          <t>N</t>
        </is>
      </c>
      <c r="F1874" t="n">
        <v>22</v>
      </c>
      <c r="G1874" t="n">
        <v>1077</v>
      </c>
      <c r="H1874" t="n">
        <v>1</v>
      </c>
      <c r="I1874" t="n">
        <v>2</v>
      </c>
      <c r="J1874" t="n">
        <v>18</v>
      </c>
      <c r="K1874" t="n">
        <v>1</v>
      </c>
      <c r="L1874" t="n">
        <v>5</v>
      </c>
      <c r="M1874" t="n">
        <v>1</v>
      </c>
      <c r="N1874" t="n">
        <v>3</v>
      </c>
      <c r="O1874" t="n">
        <v>1</v>
      </c>
      <c r="P1874" t="n">
        <v>1</v>
      </c>
      <c r="Q1874" t="n">
        <v>15</v>
      </c>
      <c r="R1874" s="15" t="n">
        <v>671000</v>
      </c>
      <c r="S1874" s="15" t="n">
        <v>0</v>
      </c>
      <c r="T1874" s="15" t="n">
        <v>671000</v>
      </c>
      <c r="U1874" s="15" t="n">
        <v>62900</v>
      </c>
      <c r="V1874">
        <f>IFERROR(VLOOKUP(D1874,Tablas_Equivalencia!$A$3:$B$8,2,FALSE),"Sin dato")</f>
        <v/>
      </c>
      <c r="W1874">
        <f>IFERROR(VLOOKUP(L1874,Tablas_Equivalencia!$D$3:$E$9,2,FALSE),"Sin dato")</f>
        <v/>
      </c>
      <c r="X1874">
        <f>IF(I1874=1,"Varón","Mujer")</f>
        <v/>
      </c>
      <c r="Y1874">
        <f>IFERROR(VLOOKUP(M1874,Tablas_Equivalencia!$G$3:$H$6,2,FALSE),"Sin dato")</f>
        <v/>
      </c>
      <c r="Z1874">
        <f>IF(J1874&lt;=24,"18-24","25-29")</f>
        <v/>
      </c>
      <c r="AA1874">
        <f>IF(M1874&lt;&gt;1,"",IF(P1874=2,1,0))</f>
        <v/>
      </c>
      <c r="AB1874">
        <f>IF(M1874&lt;&gt;1,"",IF(O1874&gt;=2,1,0))</f>
        <v/>
      </c>
      <c r="AC1874">
        <f>IF(M1874&lt;&gt;1,"",IF(OR(Q1874=999,Q1874=""),"",IF(OR(Q1874&lt;35,Q1874&gt;48),1,0)))</f>
        <v/>
      </c>
      <c r="AD1874">
        <f>IF(COUNT(AA1874:AC1874)&lt;3,"",SUM(AA1874:AC1874))</f>
        <v/>
      </c>
      <c r="AE1874">
        <f>IF(L1874&gt;=4,2,IF(L1874&gt;=2,1,0))</f>
        <v/>
      </c>
      <c r="AF1874">
        <f>IF(L1874&gt;=5,1,0)</f>
        <v/>
      </c>
      <c r="AG1874">
        <f>AE1874+AF1874</f>
        <v/>
      </c>
      <c r="AH1874" s="15">
        <f>IF(M1874&lt;&gt;1,"",IF(OR(R1874=-9,R1874=""),"",R1874))</f>
        <v/>
      </c>
      <c r="AI1874">
        <f>IF(M1874&lt;&gt;1,"",IF(OR(Q1874=999,Q1874=""),"",Q1874))</f>
        <v/>
      </c>
    </row>
    <row r="1875">
      <c r="A1875" t="inlineStr">
        <is>
          <t>TQRMNOP110090</t>
        </is>
      </c>
      <c r="B1875" t="n">
        <v>2025</v>
      </c>
      <c r="C1875" t="n">
        <v>1</v>
      </c>
      <c r="D1875" t="n">
        <v>42</v>
      </c>
      <c r="E1875" t="inlineStr">
        <is>
          <t>S</t>
        </is>
      </c>
      <c r="F1875" t="n">
        <v>10</v>
      </c>
      <c r="G1875" t="n">
        <v>192</v>
      </c>
      <c r="H1875" t="n">
        <v>3</v>
      </c>
      <c r="I1875" t="n">
        <v>1</v>
      </c>
      <c r="J1875" t="n">
        <v>29</v>
      </c>
      <c r="K1875" t="n">
        <v>2</v>
      </c>
      <c r="L1875" t="n">
        <v>5</v>
      </c>
      <c r="M1875" t="n">
        <v>1</v>
      </c>
      <c r="N1875" t="n">
        <v>3</v>
      </c>
      <c r="O1875" t="n">
        <v>2</v>
      </c>
      <c r="P1875" t="n">
        <v>2</v>
      </c>
      <c r="Q1875" t="n">
        <v>42</v>
      </c>
      <c r="R1875" s="15" t="n">
        <v>472000</v>
      </c>
      <c r="S1875" s="15" t="n">
        <v>0</v>
      </c>
      <c r="T1875" s="15" t="n">
        <v>472000</v>
      </c>
      <c r="U1875" s="15" t="n">
        <v>146300</v>
      </c>
      <c r="V1875">
        <f>IFERROR(VLOOKUP(D1875,Tablas_Equivalencia!$A$3:$B$8,2,FALSE),"Sin dato")</f>
        <v/>
      </c>
      <c r="W1875">
        <f>IFERROR(VLOOKUP(L1875,Tablas_Equivalencia!$D$3:$E$9,2,FALSE),"Sin dato")</f>
        <v/>
      </c>
      <c r="X1875">
        <f>IF(I1875=1,"Varón","Mujer")</f>
        <v/>
      </c>
      <c r="Y1875">
        <f>IFERROR(VLOOKUP(M1875,Tablas_Equivalencia!$G$3:$H$6,2,FALSE),"Sin dato")</f>
        <v/>
      </c>
      <c r="Z1875">
        <f>IF(J1875&lt;=24,"18-24","25-29")</f>
        <v/>
      </c>
      <c r="AA1875">
        <f>IF(M1875&lt;&gt;1,"",IF(P1875=2,1,0))</f>
        <v/>
      </c>
      <c r="AB1875">
        <f>IF(M1875&lt;&gt;1,"",IF(O1875&gt;=2,1,0))</f>
        <v/>
      </c>
      <c r="AC1875">
        <f>IF(M1875&lt;&gt;1,"",IF(OR(Q1875=999,Q1875=""),"",IF(OR(Q1875&lt;35,Q1875&gt;48),1,0)))</f>
        <v/>
      </c>
      <c r="AD1875">
        <f>IF(COUNT(AA1875:AC1875)&lt;3,"",SUM(AA1875:AC1875))</f>
        <v/>
      </c>
      <c r="AE1875">
        <f>IF(L1875&gt;=4,2,IF(L1875&gt;=2,1,0))</f>
        <v/>
      </c>
      <c r="AF1875">
        <f>IF(L1875&gt;=5,1,0)</f>
        <v/>
      </c>
      <c r="AG1875">
        <f>AE1875+AF1875</f>
        <v/>
      </c>
      <c r="AH1875" s="15">
        <f>IF(M1875&lt;&gt;1,"",IF(OR(R1875=-9,R1875=""),"",R1875))</f>
        <v/>
      </c>
      <c r="AI1875">
        <f>IF(M1875&lt;&gt;1,"",IF(OR(Q1875=999,Q1875=""),"",Q1875))</f>
        <v/>
      </c>
    </row>
    <row r="1876">
      <c r="A1876" t="inlineStr">
        <is>
          <t>TQRMNOP110093</t>
        </is>
      </c>
      <c r="B1876" t="n">
        <v>2025</v>
      </c>
      <c r="C1876" t="n">
        <v>1</v>
      </c>
      <c r="D1876" t="n">
        <v>43</v>
      </c>
      <c r="E1876" t="inlineStr">
        <is>
          <t>N</t>
        </is>
      </c>
      <c r="F1876" t="n">
        <v>29</v>
      </c>
      <c r="G1876" t="n">
        <v>834</v>
      </c>
      <c r="H1876" t="n">
        <v>3</v>
      </c>
      <c r="I1876" t="n">
        <v>2</v>
      </c>
      <c r="J1876" t="n">
        <v>21</v>
      </c>
      <c r="K1876" t="n">
        <v>2</v>
      </c>
      <c r="L1876" t="n">
        <v>3</v>
      </c>
      <c r="M1876" t="n">
        <v>3</v>
      </c>
      <c r="R1876" s="15" t="n">
        <v>0</v>
      </c>
      <c r="S1876" s="15" t="n">
        <v>63000</v>
      </c>
      <c r="T1876" s="15" t="n">
        <v>63000</v>
      </c>
      <c r="U1876" s="15" t="n">
        <v>118600</v>
      </c>
      <c r="V1876">
        <f>IFERROR(VLOOKUP(D1876,Tablas_Equivalencia!$A$3:$B$8,2,FALSE),"Sin dato")</f>
        <v/>
      </c>
      <c r="W1876">
        <f>IFERROR(VLOOKUP(L1876,Tablas_Equivalencia!$D$3:$E$9,2,FALSE),"Sin dato")</f>
        <v/>
      </c>
      <c r="X1876">
        <f>IF(I1876=1,"Varón","Mujer")</f>
        <v/>
      </c>
      <c r="Y1876">
        <f>IFERROR(VLOOKUP(M1876,Tablas_Equivalencia!$G$3:$H$6,2,FALSE),"Sin dato")</f>
        <v/>
      </c>
      <c r="Z1876">
        <f>IF(J1876&lt;=24,"18-24","25-29")</f>
        <v/>
      </c>
      <c r="AA1876">
        <f>IF(M1876&lt;&gt;1,"",IF(P1876=2,1,0))</f>
        <v/>
      </c>
      <c r="AB1876">
        <f>IF(M1876&lt;&gt;1,"",IF(O1876&gt;=2,1,0))</f>
        <v/>
      </c>
      <c r="AC1876">
        <f>IF(M1876&lt;&gt;1,"",IF(OR(Q1876=999,Q1876=""),"",IF(OR(Q1876&lt;35,Q1876&gt;48),1,0)))</f>
        <v/>
      </c>
      <c r="AD1876">
        <f>IF(COUNT(AA1876:AC1876)&lt;3,"",SUM(AA1876:AC1876))</f>
        <v/>
      </c>
      <c r="AE1876">
        <f>IF(L1876&gt;=4,2,IF(L1876&gt;=2,1,0))</f>
        <v/>
      </c>
      <c r="AF1876">
        <f>IF(L1876&gt;=5,1,0)</f>
        <v/>
      </c>
      <c r="AG1876">
        <f>AE1876+AF1876</f>
        <v/>
      </c>
      <c r="AH1876" s="15">
        <f>IF(M1876&lt;&gt;1,"",IF(OR(R1876=-9,R1876=""),"",R1876))</f>
        <v/>
      </c>
      <c r="AI1876">
        <f>IF(M1876&lt;&gt;1,"",IF(OR(Q1876=999,Q1876=""),"",Q1876))</f>
        <v/>
      </c>
    </row>
    <row r="1877">
      <c r="A1877" t="inlineStr">
        <is>
          <t>TQRMNOP110095</t>
        </is>
      </c>
      <c r="B1877" t="n">
        <v>2025</v>
      </c>
      <c r="C1877" t="n">
        <v>1</v>
      </c>
      <c r="D1877" t="n">
        <v>1</v>
      </c>
      <c r="E1877" t="inlineStr">
        <is>
          <t>S</t>
        </is>
      </c>
      <c r="F1877" t="n">
        <v>32</v>
      </c>
      <c r="G1877" t="n">
        <v>1596</v>
      </c>
      <c r="H1877" t="n">
        <v>1</v>
      </c>
      <c r="I1877" t="n">
        <v>1</v>
      </c>
      <c r="J1877" t="n">
        <v>23</v>
      </c>
      <c r="K1877" t="n">
        <v>2</v>
      </c>
      <c r="L1877" t="n">
        <v>6</v>
      </c>
      <c r="M1877" t="n">
        <v>1</v>
      </c>
      <c r="N1877" t="n">
        <v>2</v>
      </c>
      <c r="O1877" t="n">
        <v>1</v>
      </c>
      <c r="P1877" t="n">
        <v>1</v>
      </c>
      <c r="Q1877" t="n">
        <v>35</v>
      </c>
      <c r="R1877" s="15" t="n">
        <v>1089000</v>
      </c>
      <c r="S1877" s="15" t="n">
        <v>228000</v>
      </c>
      <c r="T1877" s="15" t="n">
        <v>1317000</v>
      </c>
      <c r="U1877" s="15" t="n">
        <v>55100</v>
      </c>
      <c r="V1877">
        <f>IFERROR(VLOOKUP(D1877,Tablas_Equivalencia!$A$3:$B$8,2,FALSE),"Sin dato")</f>
        <v/>
      </c>
      <c r="W1877">
        <f>IFERROR(VLOOKUP(L1877,Tablas_Equivalencia!$D$3:$E$9,2,FALSE),"Sin dato")</f>
        <v/>
      </c>
      <c r="X1877">
        <f>IF(I1877=1,"Varón","Mujer")</f>
        <v/>
      </c>
      <c r="Y1877">
        <f>IFERROR(VLOOKUP(M1877,Tablas_Equivalencia!$G$3:$H$6,2,FALSE),"Sin dato")</f>
        <v/>
      </c>
      <c r="Z1877">
        <f>IF(J1877&lt;=24,"18-24","25-29")</f>
        <v/>
      </c>
      <c r="AA1877">
        <f>IF(M1877&lt;&gt;1,"",IF(P1877=2,1,0))</f>
        <v/>
      </c>
      <c r="AB1877">
        <f>IF(M1877&lt;&gt;1,"",IF(O1877&gt;=2,1,0))</f>
        <v/>
      </c>
      <c r="AC1877">
        <f>IF(M1877&lt;&gt;1,"",IF(OR(Q1877=999,Q1877=""),"",IF(OR(Q1877&lt;35,Q1877&gt;48),1,0)))</f>
        <v/>
      </c>
      <c r="AD1877">
        <f>IF(COUNT(AA1877:AC1877)&lt;3,"",SUM(AA1877:AC1877))</f>
        <v/>
      </c>
      <c r="AE1877">
        <f>IF(L1877&gt;=4,2,IF(L1877&gt;=2,1,0))</f>
        <v/>
      </c>
      <c r="AF1877">
        <f>IF(L1877&gt;=5,1,0)</f>
        <v/>
      </c>
      <c r="AG1877">
        <f>AE1877+AF1877</f>
        <v/>
      </c>
      <c r="AH1877" s="15">
        <f>IF(M1877&lt;&gt;1,"",IF(OR(R1877=-9,R1877=""),"",R1877))</f>
        <v/>
      </c>
      <c r="AI1877">
        <f>IF(M1877&lt;&gt;1,"",IF(OR(Q1877=999,Q1877=""),"",Q1877))</f>
        <v/>
      </c>
    </row>
    <row r="1878">
      <c r="A1878" t="inlineStr">
        <is>
          <t>TQRMNOP110115</t>
        </is>
      </c>
      <c r="B1878" t="n">
        <v>2025</v>
      </c>
      <c r="C1878" t="n">
        <v>1</v>
      </c>
      <c r="D1878" t="n">
        <v>42</v>
      </c>
      <c r="E1878" t="inlineStr">
        <is>
          <t>S</t>
        </is>
      </c>
      <c r="F1878" t="n">
        <v>10</v>
      </c>
      <c r="G1878" t="n">
        <v>1265</v>
      </c>
      <c r="H1878" t="n">
        <v>3</v>
      </c>
      <c r="I1878" t="n">
        <v>2</v>
      </c>
      <c r="J1878" t="n">
        <v>29</v>
      </c>
      <c r="K1878" t="n">
        <v>1</v>
      </c>
      <c r="L1878" t="n">
        <v>1</v>
      </c>
      <c r="M1878" t="n">
        <v>2</v>
      </c>
      <c r="R1878" s="15" t="n">
        <v>0</v>
      </c>
      <c r="S1878" s="15" t="n">
        <v>0</v>
      </c>
      <c r="T1878" s="15" t="n">
        <v>0</v>
      </c>
      <c r="U1878" s="15" t="n">
        <v>494900</v>
      </c>
      <c r="V1878">
        <f>IFERROR(VLOOKUP(D1878,Tablas_Equivalencia!$A$3:$B$8,2,FALSE),"Sin dato")</f>
        <v/>
      </c>
      <c r="W1878">
        <f>IFERROR(VLOOKUP(L1878,Tablas_Equivalencia!$D$3:$E$9,2,FALSE),"Sin dato")</f>
        <v/>
      </c>
      <c r="X1878">
        <f>IF(I1878=1,"Varón","Mujer")</f>
        <v/>
      </c>
      <c r="Y1878">
        <f>IFERROR(VLOOKUP(M1878,Tablas_Equivalencia!$G$3:$H$6,2,FALSE),"Sin dato")</f>
        <v/>
      </c>
      <c r="Z1878">
        <f>IF(J1878&lt;=24,"18-24","25-29")</f>
        <v/>
      </c>
      <c r="AA1878">
        <f>IF(M1878&lt;&gt;1,"",IF(P1878=2,1,0))</f>
        <v/>
      </c>
      <c r="AB1878">
        <f>IF(M1878&lt;&gt;1,"",IF(O1878&gt;=2,1,0))</f>
        <v/>
      </c>
      <c r="AC1878">
        <f>IF(M1878&lt;&gt;1,"",IF(OR(Q1878=999,Q1878=""),"",IF(OR(Q1878&lt;35,Q1878&gt;48),1,0)))</f>
        <v/>
      </c>
      <c r="AD1878">
        <f>IF(COUNT(AA1878:AC1878)&lt;3,"",SUM(AA1878:AC1878))</f>
        <v/>
      </c>
      <c r="AE1878">
        <f>IF(L1878&gt;=4,2,IF(L1878&gt;=2,1,0))</f>
        <v/>
      </c>
      <c r="AF1878">
        <f>IF(L1878&gt;=5,1,0)</f>
        <v/>
      </c>
      <c r="AG1878">
        <f>AE1878+AF1878</f>
        <v/>
      </c>
      <c r="AH1878" s="15">
        <f>IF(M1878&lt;&gt;1,"",IF(OR(R1878=-9,R1878=""),"",R1878))</f>
        <v/>
      </c>
      <c r="AI1878">
        <f>IF(M1878&lt;&gt;1,"",IF(OR(Q1878=999,Q1878=""),"",Q1878))</f>
        <v/>
      </c>
    </row>
    <row r="1879">
      <c r="A1879" t="inlineStr">
        <is>
          <t>TQRMNOP110117</t>
        </is>
      </c>
      <c r="B1879" t="n">
        <v>2025</v>
      </c>
      <c r="C1879" t="n">
        <v>1</v>
      </c>
      <c r="D1879" t="n">
        <v>40</v>
      </c>
      <c r="E1879" t="inlineStr">
        <is>
          <t>N</t>
        </is>
      </c>
      <c r="F1879" t="n">
        <v>22</v>
      </c>
      <c r="G1879" t="n">
        <v>996</v>
      </c>
      <c r="H1879" t="n">
        <v>1</v>
      </c>
      <c r="I1879" t="n">
        <v>1</v>
      </c>
      <c r="J1879" t="n">
        <v>29</v>
      </c>
      <c r="K1879" t="n">
        <v>2</v>
      </c>
      <c r="L1879" t="n">
        <v>7</v>
      </c>
      <c r="M1879" t="n">
        <v>1</v>
      </c>
      <c r="N1879" t="n">
        <v>2</v>
      </c>
      <c r="O1879" t="n">
        <v>2</v>
      </c>
      <c r="P1879" t="n">
        <v>2</v>
      </c>
      <c r="Q1879" t="n">
        <v>19</v>
      </c>
      <c r="R1879" s="15" t="n">
        <v>145000</v>
      </c>
      <c r="S1879" s="15" t="n">
        <v>0</v>
      </c>
      <c r="T1879" s="15" t="n">
        <v>145000</v>
      </c>
      <c r="U1879" s="15" t="n">
        <v>114500</v>
      </c>
      <c r="V1879">
        <f>IFERROR(VLOOKUP(D1879,Tablas_Equivalencia!$A$3:$B$8,2,FALSE),"Sin dato")</f>
        <v/>
      </c>
      <c r="W1879">
        <f>IFERROR(VLOOKUP(L1879,Tablas_Equivalencia!$D$3:$E$9,2,FALSE),"Sin dato")</f>
        <v/>
      </c>
      <c r="X1879">
        <f>IF(I1879=1,"Varón","Mujer")</f>
        <v/>
      </c>
      <c r="Y1879">
        <f>IFERROR(VLOOKUP(M1879,Tablas_Equivalencia!$G$3:$H$6,2,FALSE),"Sin dato")</f>
        <v/>
      </c>
      <c r="Z1879">
        <f>IF(J1879&lt;=24,"18-24","25-29")</f>
        <v/>
      </c>
      <c r="AA1879">
        <f>IF(M1879&lt;&gt;1,"",IF(P1879=2,1,0))</f>
        <v/>
      </c>
      <c r="AB1879">
        <f>IF(M1879&lt;&gt;1,"",IF(O1879&gt;=2,1,0))</f>
        <v/>
      </c>
      <c r="AC1879">
        <f>IF(M1879&lt;&gt;1,"",IF(OR(Q1879=999,Q1879=""),"",IF(OR(Q1879&lt;35,Q1879&gt;48),1,0)))</f>
        <v/>
      </c>
      <c r="AD1879">
        <f>IF(COUNT(AA1879:AC1879)&lt;3,"",SUM(AA1879:AC1879))</f>
        <v/>
      </c>
      <c r="AE1879">
        <f>IF(L1879&gt;=4,2,IF(L1879&gt;=2,1,0))</f>
        <v/>
      </c>
      <c r="AF1879">
        <f>IF(L1879&gt;=5,1,0)</f>
        <v/>
      </c>
      <c r="AG1879">
        <f>AE1879+AF1879</f>
        <v/>
      </c>
      <c r="AH1879" s="15">
        <f>IF(M1879&lt;&gt;1,"",IF(OR(R1879=-9,R1879=""),"",R1879))</f>
        <v/>
      </c>
      <c r="AI1879">
        <f>IF(M1879&lt;&gt;1,"",IF(OR(Q1879=999,Q1879=""),"",Q1879))</f>
        <v/>
      </c>
    </row>
    <row r="1880">
      <c r="A1880" t="inlineStr">
        <is>
          <t>TQRMNOP110118</t>
        </is>
      </c>
      <c r="B1880" t="n">
        <v>2025</v>
      </c>
      <c r="C1880" t="n">
        <v>1</v>
      </c>
      <c r="D1880" t="n">
        <v>43</v>
      </c>
      <c r="E1880" t="inlineStr">
        <is>
          <t>S</t>
        </is>
      </c>
      <c r="F1880" t="n">
        <v>19</v>
      </c>
      <c r="G1880" t="n">
        <v>1611</v>
      </c>
      <c r="H1880" t="n">
        <v>2</v>
      </c>
      <c r="I1880" t="n">
        <v>1</v>
      </c>
      <c r="J1880" t="n">
        <v>29</v>
      </c>
      <c r="K1880" t="n">
        <v>2</v>
      </c>
      <c r="L1880" t="n">
        <v>3</v>
      </c>
      <c r="M1880" t="n">
        <v>1</v>
      </c>
      <c r="N1880" t="n">
        <v>3</v>
      </c>
      <c r="O1880" t="n">
        <v>1</v>
      </c>
      <c r="P1880" t="n">
        <v>1</v>
      </c>
      <c r="Q1880" t="n">
        <v>29</v>
      </c>
      <c r="R1880" s="15" t="n">
        <v>915000</v>
      </c>
      <c r="S1880" s="15" t="n">
        <v>0</v>
      </c>
      <c r="T1880" s="15" t="n">
        <v>915000</v>
      </c>
      <c r="U1880" s="15" t="n">
        <v>74800</v>
      </c>
      <c r="V1880">
        <f>IFERROR(VLOOKUP(D1880,Tablas_Equivalencia!$A$3:$B$8,2,FALSE),"Sin dato")</f>
        <v/>
      </c>
      <c r="W1880">
        <f>IFERROR(VLOOKUP(L1880,Tablas_Equivalencia!$D$3:$E$9,2,FALSE),"Sin dato")</f>
        <v/>
      </c>
      <c r="X1880">
        <f>IF(I1880=1,"Varón","Mujer")</f>
        <v/>
      </c>
      <c r="Y1880">
        <f>IFERROR(VLOOKUP(M1880,Tablas_Equivalencia!$G$3:$H$6,2,FALSE),"Sin dato")</f>
        <v/>
      </c>
      <c r="Z1880">
        <f>IF(J1880&lt;=24,"18-24","25-29")</f>
        <v/>
      </c>
      <c r="AA1880">
        <f>IF(M1880&lt;&gt;1,"",IF(P1880=2,1,0))</f>
        <v/>
      </c>
      <c r="AB1880">
        <f>IF(M1880&lt;&gt;1,"",IF(O1880&gt;=2,1,0))</f>
        <v/>
      </c>
      <c r="AC1880">
        <f>IF(M1880&lt;&gt;1,"",IF(OR(Q1880=999,Q1880=""),"",IF(OR(Q1880&lt;35,Q1880&gt;48),1,0)))</f>
        <v/>
      </c>
      <c r="AD1880">
        <f>IF(COUNT(AA1880:AC1880)&lt;3,"",SUM(AA1880:AC1880))</f>
        <v/>
      </c>
      <c r="AE1880">
        <f>IF(L1880&gt;=4,2,IF(L1880&gt;=2,1,0))</f>
        <v/>
      </c>
      <c r="AF1880">
        <f>IF(L1880&gt;=5,1,0)</f>
        <v/>
      </c>
      <c r="AG1880">
        <f>AE1880+AF1880</f>
        <v/>
      </c>
      <c r="AH1880" s="15">
        <f>IF(M1880&lt;&gt;1,"",IF(OR(R1880=-9,R1880=""),"",R1880))</f>
        <v/>
      </c>
      <c r="AI1880">
        <f>IF(M1880&lt;&gt;1,"",IF(OR(Q1880=999,Q1880=""),"",Q1880))</f>
        <v/>
      </c>
    </row>
    <row r="1881">
      <c r="A1881" t="inlineStr">
        <is>
          <t>TQRMNOP110119</t>
        </is>
      </c>
      <c r="B1881" t="n">
        <v>2025</v>
      </c>
      <c r="C1881" t="n">
        <v>1</v>
      </c>
      <c r="D1881" t="n">
        <v>1</v>
      </c>
      <c r="E1881" t="inlineStr">
        <is>
          <t>S</t>
        </is>
      </c>
      <c r="F1881" t="n">
        <v>32</v>
      </c>
      <c r="G1881" t="n">
        <v>1026</v>
      </c>
      <c r="H1881" t="n">
        <v>2</v>
      </c>
      <c r="I1881" t="n">
        <v>1</v>
      </c>
      <c r="J1881" t="n">
        <v>24</v>
      </c>
      <c r="K1881" t="n">
        <v>2</v>
      </c>
      <c r="L1881" t="n">
        <v>4</v>
      </c>
      <c r="M1881" t="n">
        <v>3</v>
      </c>
      <c r="R1881" s="15" t="n">
        <v>0</v>
      </c>
      <c r="S1881" s="15" t="n">
        <v>0</v>
      </c>
      <c r="T1881" s="15" t="n">
        <v>0</v>
      </c>
      <c r="U1881" s="15" t="n">
        <v>220400</v>
      </c>
      <c r="V1881">
        <f>IFERROR(VLOOKUP(D1881,Tablas_Equivalencia!$A$3:$B$8,2,FALSE),"Sin dato")</f>
        <v/>
      </c>
      <c r="W1881">
        <f>IFERROR(VLOOKUP(L1881,Tablas_Equivalencia!$D$3:$E$9,2,FALSE),"Sin dato")</f>
        <v/>
      </c>
      <c r="X1881">
        <f>IF(I1881=1,"Varón","Mujer")</f>
        <v/>
      </c>
      <c r="Y1881">
        <f>IFERROR(VLOOKUP(M1881,Tablas_Equivalencia!$G$3:$H$6,2,FALSE),"Sin dato")</f>
        <v/>
      </c>
      <c r="Z1881">
        <f>IF(J1881&lt;=24,"18-24","25-29")</f>
        <v/>
      </c>
      <c r="AA1881">
        <f>IF(M1881&lt;&gt;1,"",IF(P1881=2,1,0))</f>
        <v/>
      </c>
      <c r="AB1881">
        <f>IF(M1881&lt;&gt;1,"",IF(O1881&gt;=2,1,0))</f>
        <v/>
      </c>
      <c r="AC1881">
        <f>IF(M1881&lt;&gt;1,"",IF(OR(Q1881=999,Q1881=""),"",IF(OR(Q1881&lt;35,Q1881&gt;48),1,0)))</f>
        <v/>
      </c>
      <c r="AD1881">
        <f>IF(COUNT(AA1881:AC1881)&lt;3,"",SUM(AA1881:AC1881))</f>
        <v/>
      </c>
      <c r="AE1881">
        <f>IF(L1881&gt;=4,2,IF(L1881&gt;=2,1,0))</f>
        <v/>
      </c>
      <c r="AF1881">
        <f>IF(L1881&gt;=5,1,0)</f>
        <v/>
      </c>
      <c r="AG1881">
        <f>AE1881+AF1881</f>
        <v/>
      </c>
      <c r="AH1881" s="15">
        <f>IF(M1881&lt;&gt;1,"",IF(OR(R1881=-9,R1881=""),"",R1881))</f>
        <v/>
      </c>
      <c r="AI1881">
        <f>IF(M1881&lt;&gt;1,"",IF(OR(Q1881=999,Q1881=""),"",Q1881))</f>
        <v/>
      </c>
    </row>
    <row r="1882">
      <c r="A1882" t="inlineStr">
        <is>
          <t>TQRMNOP110124</t>
        </is>
      </c>
      <c r="B1882" t="n">
        <v>2025</v>
      </c>
      <c r="C1882" t="n">
        <v>1</v>
      </c>
      <c r="D1882" t="n">
        <v>1</v>
      </c>
      <c r="E1882" t="inlineStr">
        <is>
          <t>S</t>
        </is>
      </c>
      <c r="F1882" t="n">
        <v>32</v>
      </c>
      <c r="G1882" t="n">
        <v>1683</v>
      </c>
      <c r="H1882" t="n">
        <v>1</v>
      </c>
      <c r="I1882" t="n">
        <v>2</v>
      </c>
      <c r="J1882" t="n">
        <v>18</v>
      </c>
      <c r="K1882" t="n">
        <v>2</v>
      </c>
      <c r="L1882" t="n">
        <v>5</v>
      </c>
      <c r="M1882" t="n">
        <v>1</v>
      </c>
      <c r="N1882" t="n">
        <v>2</v>
      </c>
      <c r="O1882" t="n">
        <v>3</v>
      </c>
      <c r="P1882" t="n">
        <v>2</v>
      </c>
      <c r="Q1882" t="n">
        <v>40</v>
      </c>
      <c r="R1882" s="15" t="n">
        <v>547000</v>
      </c>
      <c r="S1882" s="15" t="n">
        <v>0</v>
      </c>
      <c r="T1882" s="15" t="n">
        <v>547000</v>
      </c>
      <c r="U1882" s="15" t="n">
        <v>86500</v>
      </c>
      <c r="V1882">
        <f>IFERROR(VLOOKUP(D1882,Tablas_Equivalencia!$A$3:$B$8,2,FALSE),"Sin dato")</f>
        <v/>
      </c>
      <c r="W1882">
        <f>IFERROR(VLOOKUP(L1882,Tablas_Equivalencia!$D$3:$E$9,2,FALSE),"Sin dato")</f>
        <v/>
      </c>
      <c r="X1882">
        <f>IF(I1882=1,"Varón","Mujer")</f>
        <v/>
      </c>
      <c r="Y1882">
        <f>IFERROR(VLOOKUP(M1882,Tablas_Equivalencia!$G$3:$H$6,2,FALSE),"Sin dato")</f>
        <v/>
      </c>
      <c r="Z1882">
        <f>IF(J1882&lt;=24,"18-24","25-29")</f>
        <v/>
      </c>
      <c r="AA1882">
        <f>IF(M1882&lt;&gt;1,"",IF(P1882=2,1,0))</f>
        <v/>
      </c>
      <c r="AB1882">
        <f>IF(M1882&lt;&gt;1,"",IF(O1882&gt;=2,1,0))</f>
        <v/>
      </c>
      <c r="AC1882">
        <f>IF(M1882&lt;&gt;1,"",IF(OR(Q1882=999,Q1882=""),"",IF(OR(Q1882&lt;35,Q1882&gt;48),1,0)))</f>
        <v/>
      </c>
      <c r="AD1882">
        <f>IF(COUNT(AA1882:AC1882)&lt;3,"",SUM(AA1882:AC1882))</f>
        <v/>
      </c>
      <c r="AE1882">
        <f>IF(L1882&gt;=4,2,IF(L1882&gt;=2,1,0))</f>
        <v/>
      </c>
      <c r="AF1882">
        <f>IF(L1882&gt;=5,1,0)</f>
        <v/>
      </c>
      <c r="AG1882">
        <f>AE1882+AF1882</f>
        <v/>
      </c>
      <c r="AH1882" s="15">
        <f>IF(M1882&lt;&gt;1,"",IF(OR(R1882=-9,R1882=""),"",R1882))</f>
        <v/>
      </c>
      <c r="AI1882">
        <f>IF(M1882&lt;&gt;1,"",IF(OR(Q1882=999,Q1882=""),"",Q1882))</f>
        <v/>
      </c>
    </row>
    <row r="1883">
      <c r="A1883" t="inlineStr">
        <is>
          <t>TQRMNOP110125</t>
        </is>
      </c>
      <c r="B1883" t="n">
        <v>2025</v>
      </c>
      <c r="C1883" t="n">
        <v>1</v>
      </c>
      <c r="D1883" t="n">
        <v>40</v>
      </c>
      <c r="E1883" t="inlineStr">
        <is>
          <t>N</t>
        </is>
      </c>
      <c r="F1883" t="n">
        <v>23</v>
      </c>
      <c r="G1883" t="n">
        <v>1219</v>
      </c>
      <c r="H1883" t="n">
        <v>3</v>
      </c>
      <c r="I1883" t="n">
        <v>2</v>
      </c>
      <c r="J1883" t="n">
        <v>19</v>
      </c>
      <c r="K1883" t="n">
        <v>2</v>
      </c>
      <c r="L1883" t="n">
        <v>3</v>
      </c>
      <c r="M1883" t="n">
        <v>1</v>
      </c>
      <c r="N1883" t="n">
        <v>3</v>
      </c>
      <c r="O1883" t="n">
        <v>3</v>
      </c>
      <c r="P1883" t="n">
        <v>2</v>
      </c>
      <c r="Q1883" t="n">
        <v>25</v>
      </c>
      <c r="R1883" s="15" t="n">
        <v>221000</v>
      </c>
      <c r="S1883" s="15" t="n">
        <v>0</v>
      </c>
      <c r="T1883" s="15" t="n">
        <v>221000</v>
      </c>
      <c r="U1883" s="15" t="n">
        <v>54800</v>
      </c>
      <c r="V1883">
        <f>IFERROR(VLOOKUP(D1883,Tablas_Equivalencia!$A$3:$B$8,2,FALSE),"Sin dato")</f>
        <v/>
      </c>
      <c r="W1883">
        <f>IFERROR(VLOOKUP(L1883,Tablas_Equivalencia!$D$3:$E$9,2,FALSE),"Sin dato")</f>
        <v/>
      </c>
      <c r="X1883">
        <f>IF(I1883=1,"Varón","Mujer")</f>
        <v/>
      </c>
      <c r="Y1883">
        <f>IFERROR(VLOOKUP(M1883,Tablas_Equivalencia!$G$3:$H$6,2,FALSE),"Sin dato")</f>
        <v/>
      </c>
      <c r="Z1883">
        <f>IF(J1883&lt;=24,"18-24","25-29")</f>
        <v/>
      </c>
      <c r="AA1883">
        <f>IF(M1883&lt;&gt;1,"",IF(P1883=2,1,0))</f>
        <v/>
      </c>
      <c r="AB1883">
        <f>IF(M1883&lt;&gt;1,"",IF(O1883&gt;=2,1,0))</f>
        <v/>
      </c>
      <c r="AC1883">
        <f>IF(M1883&lt;&gt;1,"",IF(OR(Q1883=999,Q1883=""),"",IF(OR(Q1883&lt;35,Q1883&gt;48),1,0)))</f>
        <v/>
      </c>
      <c r="AD1883">
        <f>IF(COUNT(AA1883:AC1883)&lt;3,"",SUM(AA1883:AC1883))</f>
        <v/>
      </c>
      <c r="AE1883">
        <f>IF(L1883&gt;=4,2,IF(L1883&gt;=2,1,0))</f>
        <v/>
      </c>
      <c r="AF1883">
        <f>IF(L1883&gt;=5,1,0)</f>
        <v/>
      </c>
      <c r="AG1883">
        <f>AE1883+AF1883</f>
        <v/>
      </c>
      <c r="AH1883" s="15">
        <f>IF(M1883&lt;&gt;1,"",IF(OR(R1883=-9,R1883=""),"",R1883))</f>
        <v/>
      </c>
      <c r="AI1883">
        <f>IF(M1883&lt;&gt;1,"",IF(OR(Q1883=999,Q1883=""),"",Q1883))</f>
        <v/>
      </c>
    </row>
    <row r="1884">
      <c r="A1884" t="inlineStr">
        <is>
          <t>TQRMNOP110134</t>
        </is>
      </c>
      <c r="B1884" t="n">
        <v>2025</v>
      </c>
      <c r="C1884" t="n">
        <v>1</v>
      </c>
      <c r="D1884" t="n">
        <v>1</v>
      </c>
      <c r="E1884" t="inlineStr">
        <is>
          <t>S</t>
        </is>
      </c>
      <c r="F1884" t="n">
        <v>32</v>
      </c>
      <c r="G1884" t="n">
        <v>90</v>
      </c>
      <c r="H1884" t="n">
        <v>2</v>
      </c>
      <c r="I1884" t="n">
        <v>1</v>
      </c>
      <c r="J1884" t="n">
        <v>22</v>
      </c>
      <c r="K1884" t="n">
        <v>1</v>
      </c>
      <c r="L1884" t="n">
        <v>6</v>
      </c>
      <c r="M1884" t="n">
        <v>1</v>
      </c>
      <c r="N1884" t="n">
        <v>3</v>
      </c>
      <c r="O1884" t="n">
        <v>1</v>
      </c>
      <c r="P1884" t="n">
        <v>1</v>
      </c>
      <c r="Q1884" t="n">
        <v>49</v>
      </c>
      <c r="R1884" s="15" t="n">
        <v>1562000</v>
      </c>
      <c r="S1884" s="15" t="n">
        <v>0</v>
      </c>
      <c r="T1884" s="15" t="n">
        <v>1562000</v>
      </c>
      <c r="U1884" s="15" t="n">
        <v>186700</v>
      </c>
      <c r="V1884">
        <f>IFERROR(VLOOKUP(D1884,Tablas_Equivalencia!$A$3:$B$8,2,FALSE),"Sin dato")</f>
        <v/>
      </c>
      <c r="W1884">
        <f>IFERROR(VLOOKUP(L1884,Tablas_Equivalencia!$D$3:$E$9,2,FALSE),"Sin dato")</f>
        <v/>
      </c>
      <c r="X1884">
        <f>IF(I1884=1,"Varón","Mujer")</f>
        <v/>
      </c>
      <c r="Y1884">
        <f>IFERROR(VLOOKUP(M1884,Tablas_Equivalencia!$G$3:$H$6,2,FALSE),"Sin dato")</f>
        <v/>
      </c>
      <c r="Z1884">
        <f>IF(J1884&lt;=24,"18-24","25-29")</f>
        <v/>
      </c>
      <c r="AA1884">
        <f>IF(M1884&lt;&gt;1,"",IF(P1884=2,1,0))</f>
        <v/>
      </c>
      <c r="AB1884">
        <f>IF(M1884&lt;&gt;1,"",IF(O1884&gt;=2,1,0))</f>
        <v/>
      </c>
      <c r="AC1884">
        <f>IF(M1884&lt;&gt;1,"",IF(OR(Q1884=999,Q1884=""),"",IF(OR(Q1884&lt;35,Q1884&gt;48),1,0)))</f>
        <v/>
      </c>
      <c r="AD1884">
        <f>IF(COUNT(AA1884:AC1884)&lt;3,"",SUM(AA1884:AC1884))</f>
        <v/>
      </c>
      <c r="AE1884">
        <f>IF(L1884&gt;=4,2,IF(L1884&gt;=2,1,0))</f>
        <v/>
      </c>
      <c r="AF1884">
        <f>IF(L1884&gt;=5,1,0)</f>
        <v/>
      </c>
      <c r="AG1884">
        <f>AE1884+AF1884</f>
        <v/>
      </c>
      <c r="AH1884" s="15">
        <f>IF(M1884&lt;&gt;1,"",IF(OR(R1884=-9,R1884=""),"",R1884))</f>
        <v/>
      </c>
      <c r="AI1884">
        <f>IF(M1884&lt;&gt;1,"",IF(OR(Q1884=999,Q1884=""),"",Q1884))</f>
        <v/>
      </c>
    </row>
    <row r="1885">
      <c r="A1885" t="inlineStr">
        <is>
          <t>TQRMNOP110140</t>
        </is>
      </c>
      <c r="B1885" t="n">
        <v>2025</v>
      </c>
      <c r="C1885" t="n">
        <v>1</v>
      </c>
      <c r="D1885" t="n">
        <v>1</v>
      </c>
      <c r="E1885" t="inlineStr">
        <is>
          <t>S</t>
        </is>
      </c>
      <c r="F1885" t="n">
        <v>32</v>
      </c>
      <c r="G1885" t="n">
        <v>963</v>
      </c>
      <c r="H1885" t="n">
        <v>3</v>
      </c>
      <c r="I1885" t="n">
        <v>2</v>
      </c>
      <c r="J1885" t="n">
        <v>25</v>
      </c>
      <c r="K1885" t="n">
        <v>1</v>
      </c>
      <c r="L1885" t="n">
        <v>5</v>
      </c>
      <c r="M1885" t="n">
        <v>3</v>
      </c>
      <c r="R1885" s="15" t="n">
        <v>0</v>
      </c>
      <c r="S1885" s="15" t="n">
        <v>0</v>
      </c>
      <c r="T1885" s="15" t="n">
        <v>0</v>
      </c>
      <c r="U1885" s="15" t="n">
        <v>144800</v>
      </c>
      <c r="V1885">
        <f>IFERROR(VLOOKUP(D1885,Tablas_Equivalencia!$A$3:$B$8,2,FALSE),"Sin dato")</f>
        <v/>
      </c>
      <c r="W1885">
        <f>IFERROR(VLOOKUP(L1885,Tablas_Equivalencia!$D$3:$E$9,2,FALSE),"Sin dato")</f>
        <v/>
      </c>
      <c r="X1885">
        <f>IF(I1885=1,"Varón","Mujer")</f>
        <v/>
      </c>
      <c r="Y1885">
        <f>IFERROR(VLOOKUP(M1885,Tablas_Equivalencia!$G$3:$H$6,2,FALSE),"Sin dato")</f>
        <v/>
      </c>
      <c r="Z1885">
        <f>IF(J1885&lt;=24,"18-24","25-29")</f>
        <v/>
      </c>
      <c r="AA1885">
        <f>IF(M1885&lt;&gt;1,"",IF(P1885=2,1,0))</f>
        <v/>
      </c>
      <c r="AB1885">
        <f>IF(M1885&lt;&gt;1,"",IF(O1885&gt;=2,1,0))</f>
        <v/>
      </c>
      <c r="AC1885">
        <f>IF(M1885&lt;&gt;1,"",IF(OR(Q1885=999,Q1885=""),"",IF(OR(Q1885&lt;35,Q1885&gt;48),1,0)))</f>
        <v/>
      </c>
      <c r="AD1885">
        <f>IF(COUNT(AA1885:AC1885)&lt;3,"",SUM(AA1885:AC1885))</f>
        <v/>
      </c>
      <c r="AE1885">
        <f>IF(L1885&gt;=4,2,IF(L1885&gt;=2,1,0))</f>
        <v/>
      </c>
      <c r="AF1885">
        <f>IF(L1885&gt;=5,1,0)</f>
        <v/>
      </c>
      <c r="AG1885">
        <f>AE1885+AF1885</f>
        <v/>
      </c>
      <c r="AH1885" s="15">
        <f>IF(M1885&lt;&gt;1,"",IF(OR(R1885=-9,R1885=""),"",R1885))</f>
        <v/>
      </c>
      <c r="AI1885">
        <f>IF(M1885&lt;&gt;1,"",IF(OR(Q1885=999,Q1885=""),"",Q1885))</f>
        <v/>
      </c>
    </row>
    <row r="1886">
      <c r="A1886" t="inlineStr">
        <is>
          <t>TQRMNOP110143</t>
        </is>
      </c>
      <c r="B1886" t="n">
        <v>2025</v>
      </c>
      <c r="C1886" t="n">
        <v>1</v>
      </c>
      <c r="D1886" t="n">
        <v>44</v>
      </c>
      <c r="E1886" t="inlineStr">
        <is>
          <t>N</t>
        </is>
      </c>
      <c r="F1886" t="n">
        <v>5</v>
      </c>
      <c r="G1886" t="n">
        <v>968</v>
      </c>
      <c r="H1886" t="n">
        <v>3</v>
      </c>
      <c r="I1886" t="n">
        <v>1</v>
      </c>
      <c r="J1886" t="n">
        <v>29</v>
      </c>
      <c r="K1886" t="n">
        <v>1</v>
      </c>
      <c r="L1886" t="n">
        <v>5</v>
      </c>
      <c r="M1886" t="n">
        <v>1</v>
      </c>
      <c r="N1886" t="n">
        <v>2</v>
      </c>
      <c r="O1886" t="n">
        <v>1</v>
      </c>
      <c r="P1886" t="n">
        <v>1</v>
      </c>
      <c r="Q1886" t="n">
        <v>44</v>
      </c>
      <c r="R1886" s="15" t="n">
        <v>1133000</v>
      </c>
      <c r="S1886" s="15" t="n">
        <v>0</v>
      </c>
      <c r="T1886" s="15" t="n">
        <v>1133000</v>
      </c>
      <c r="U1886" s="15" t="n">
        <v>295100</v>
      </c>
      <c r="V1886">
        <f>IFERROR(VLOOKUP(D1886,Tablas_Equivalencia!$A$3:$B$8,2,FALSE),"Sin dato")</f>
        <v/>
      </c>
      <c r="W1886">
        <f>IFERROR(VLOOKUP(L1886,Tablas_Equivalencia!$D$3:$E$9,2,FALSE),"Sin dato")</f>
        <v/>
      </c>
      <c r="X1886">
        <f>IF(I1886=1,"Varón","Mujer")</f>
        <v/>
      </c>
      <c r="Y1886">
        <f>IFERROR(VLOOKUP(M1886,Tablas_Equivalencia!$G$3:$H$6,2,FALSE),"Sin dato")</f>
        <v/>
      </c>
      <c r="Z1886">
        <f>IF(J1886&lt;=24,"18-24","25-29")</f>
        <v/>
      </c>
      <c r="AA1886">
        <f>IF(M1886&lt;&gt;1,"",IF(P1886=2,1,0))</f>
        <v/>
      </c>
      <c r="AB1886">
        <f>IF(M1886&lt;&gt;1,"",IF(O1886&gt;=2,1,0))</f>
        <v/>
      </c>
      <c r="AC1886">
        <f>IF(M1886&lt;&gt;1,"",IF(OR(Q1886=999,Q1886=""),"",IF(OR(Q1886&lt;35,Q1886&gt;48),1,0)))</f>
        <v/>
      </c>
      <c r="AD1886">
        <f>IF(COUNT(AA1886:AC1886)&lt;3,"",SUM(AA1886:AC1886))</f>
        <v/>
      </c>
      <c r="AE1886">
        <f>IF(L1886&gt;=4,2,IF(L1886&gt;=2,1,0))</f>
        <v/>
      </c>
      <c r="AF1886">
        <f>IF(L1886&gt;=5,1,0)</f>
        <v/>
      </c>
      <c r="AG1886">
        <f>AE1886+AF1886</f>
        <v/>
      </c>
      <c r="AH1886" s="15">
        <f>IF(M1886&lt;&gt;1,"",IF(OR(R1886=-9,R1886=""),"",R1886))</f>
        <v/>
      </c>
      <c r="AI1886">
        <f>IF(M1886&lt;&gt;1,"",IF(OR(Q1886=999,Q1886=""),"",Q1886))</f>
        <v/>
      </c>
    </row>
    <row r="1887">
      <c r="A1887" t="inlineStr">
        <is>
          <t>TQRMNOP110144</t>
        </is>
      </c>
      <c r="B1887" t="n">
        <v>2025</v>
      </c>
      <c r="C1887" t="n">
        <v>1</v>
      </c>
      <c r="D1887" t="n">
        <v>1</v>
      </c>
      <c r="E1887" t="inlineStr">
        <is>
          <t>S</t>
        </is>
      </c>
      <c r="F1887" t="n">
        <v>33</v>
      </c>
      <c r="G1887" t="n">
        <v>1411</v>
      </c>
      <c r="H1887" t="n">
        <v>3</v>
      </c>
      <c r="I1887" t="n">
        <v>2</v>
      </c>
      <c r="J1887" t="n">
        <v>26</v>
      </c>
      <c r="K1887" t="n">
        <v>1</v>
      </c>
      <c r="L1887" t="n">
        <v>5</v>
      </c>
      <c r="M1887" t="n">
        <v>3</v>
      </c>
      <c r="R1887" s="15" t="n">
        <v>0</v>
      </c>
      <c r="S1887" s="15" t="n">
        <v>0</v>
      </c>
      <c r="T1887" s="15" t="n">
        <v>0</v>
      </c>
      <c r="U1887" s="15" t="n">
        <v>74100</v>
      </c>
      <c r="V1887">
        <f>IFERROR(VLOOKUP(D1887,Tablas_Equivalencia!$A$3:$B$8,2,FALSE),"Sin dato")</f>
        <v/>
      </c>
      <c r="W1887">
        <f>IFERROR(VLOOKUP(L1887,Tablas_Equivalencia!$D$3:$E$9,2,FALSE),"Sin dato")</f>
        <v/>
      </c>
      <c r="X1887">
        <f>IF(I1887=1,"Varón","Mujer")</f>
        <v/>
      </c>
      <c r="Y1887">
        <f>IFERROR(VLOOKUP(M1887,Tablas_Equivalencia!$G$3:$H$6,2,FALSE),"Sin dato")</f>
        <v/>
      </c>
      <c r="Z1887">
        <f>IF(J1887&lt;=24,"18-24","25-29")</f>
        <v/>
      </c>
      <c r="AA1887">
        <f>IF(M1887&lt;&gt;1,"",IF(P1887=2,1,0))</f>
        <v/>
      </c>
      <c r="AB1887">
        <f>IF(M1887&lt;&gt;1,"",IF(O1887&gt;=2,1,0))</f>
        <v/>
      </c>
      <c r="AC1887">
        <f>IF(M1887&lt;&gt;1,"",IF(OR(Q1887=999,Q1887=""),"",IF(OR(Q1887&lt;35,Q1887&gt;48),1,0)))</f>
        <v/>
      </c>
      <c r="AD1887">
        <f>IF(COUNT(AA1887:AC1887)&lt;3,"",SUM(AA1887:AC1887))</f>
        <v/>
      </c>
      <c r="AE1887">
        <f>IF(L1887&gt;=4,2,IF(L1887&gt;=2,1,0))</f>
        <v/>
      </c>
      <c r="AF1887">
        <f>IF(L1887&gt;=5,1,0)</f>
        <v/>
      </c>
      <c r="AG1887">
        <f>AE1887+AF1887</f>
        <v/>
      </c>
      <c r="AH1887" s="15">
        <f>IF(M1887&lt;&gt;1,"",IF(OR(R1887=-9,R1887=""),"",R1887))</f>
        <v/>
      </c>
      <c r="AI1887">
        <f>IF(M1887&lt;&gt;1,"",IF(OR(Q1887=999,Q1887=""),"",Q1887))</f>
        <v/>
      </c>
    </row>
    <row r="1888">
      <c r="A1888" t="inlineStr">
        <is>
          <t>TQRMNOP110147</t>
        </is>
      </c>
      <c r="B1888" t="n">
        <v>2025</v>
      </c>
      <c r="C1888" t="n">
        <v>1</v>
      </c>
      <c r="D1888" t="n">
        <v>1</v>
      </c>
      <c r="E1888" t="inlineStr">
        <is>
          <t>S</t>
        </is>
      </c>
      <c r="F1888" t="n">
        <v>32</v>
      </c>
      <c r="G1888" t="n">
        <v>811</v>
      </c>
      <c r="H1888" t="n">
        <v>3</v>
      </c>
      <c r="I1888" t="n">
        <v>2</v>
      </c>
      <c r="J1888" t="n">
        <v>19</v>
      </c>
      <c r="K1888" t="n">
        <v>2</v>
      </c>
      <c r="L1888" t="n">
        <v>4</v>
      </c>
      <c r="M1888" t="n">
        <v>3</v>
      </c>
      <c r="R1888" s="15" t="n">
        <v>0</v>
      </c>
      <c r="S1888" s="15" t="n">
        <v>0</v>
      </c>
      <c r="T1888" s="15" t="n">
        <v>0</v>
      </c>
      <c r="U1888" s="15" t="n">
        <v>108200</v>
      </c>
      <c r="V1888">
        <f>IFERROR(VLOOKUP(D1888,Tablas_Equivalencia!$A$3:$B$8,2,FALSE),"Sin dato")</f>
        <v/>
      </c>
      <c r="W1888">
        <f>IFERROR(VLOOKUP(L1888,Tablas_Equivalencia!$D$3:$E$9,2,FALSE),"Sin dato")</f>
        <v/>
      </c>
      <c r="X1888">
        <f>IF(I1888=1,"Varón","Mujer")</f>
        <v/>
      </c>
      <c r="Y1888">
        <f>IFERROR(VLOOKUP(M1888,Tablas_Equivalencia!$G$3:$H$6,2,FALSE),"Sin dato")</f>
        <v/>
      </c>
      <c r="Z1888">
        <f>IF(J1888&lt;=24,"18-24","25-29")</f>
        <v/>
      </c>
      <c r="AA1888">
        <f>IF(M1888&lt;&gt;1,"",IF(P1888=2,1,0))</f>
        <v/>
      </c>
      <c r="AB1888">
        <f>IF(M1888&lt;&gt;1,"",IF(O1888&gt;=2,1,0))</f>
        <v/>
      </c>
      <c r="AC1888">
        <f>IF(M1888&lt;&gt;1,"",IF(OR(Q1888=999,Q1888=""),"",IF(OR(Q1888&lt;35,Q1888&gt;48),1,0)))</f>
        <v/>
      </c>
      <c r="AD1888">
        <f>IF(COUNT(AA1888:AC1888)&lt;3,"",SUM(AA1888:AC1888))</f>
        <v/>
      </c>
      <c r="AE1888">
        <f>IF(L1888&gt;=4,2,IF(L1888&gt;=2,1,0))</f>
        <v/>
      </c>
      <c r="AF1888">
        <f>IF(L1888&gt;=5,1,0)</f>
        <v/>
      </c>
      <c r="AG1888">
        <f>AE1888+AF1888</f>
        <v/>
      </c>
      <c r="AH1888" s="15">
        <f>IF(M1888&lt;&gt;1,"",IF(OR(R1888=-9,R1888=""),"",R1888))</f>
        <v/>
      </c>
      <c r="AI1888">
        <f>IF(M1888&lt;&gt;1,"",IF(OR(Q1888=999,Q1888=""),"",Q1888))</f>
        <v/>
      </c>
    </row>
    <row r="1889">
      <c r="A1889" t="inlineStr">
        <is>
          <t>TQRMNOP110148</t>
        </is>
      </c>
      <c r="B1889" t="n">
        <v>2025</v>
      </c>
      <c r="C1889" t="n">
        <v>1</v>
      </c>
      <c r="D1889" t="n">
        <v>43</v>
      </c>
      <c r="E1889" t="inlineStr">
        <is>
          <t>S</t>
        </is>
      </c>
      <c r="F1889" t="n">
        <v>17</v>
      </c>
      <c r="G1889" t="n">
        <v>1562</v>
      </c>
      <c r="H1889" t="n">
        <v>10</v>
      </c>
      <c r="I1889" t="n">
        <v>2</v>
      </c>
      <c r="J1889" t="n">
        <v>21</v>
      </c>
      <c r="K1889" t="n">
        <v>1</v>
      </c>
      <c r="L1889" t="n">
        <v>5</v>
      </c>
      <c r="M1889" t="n">
        <v>1</v>
      </c>
      <c r="N1889" t="n">
        <v>3</v>
      </c>
      <c r="O1889" t="n">
        <v>3</v>
      </c>
      <c r="P1889" t="n">
        <v>2</v>
      </c>
      <c r="Q1889" t="n">
        <v>32</v>
      </c>
      <c r="R1889" s="15" t="n">
        <v>279000</v>
      </c>
      <c r="S1889" s="15" t="n">
        <v>0</v>
      </c>
      <c r="T1889" s="15" t="n">
        <v>279000</v>
      </c>
      <c r="U1889" s="15" t="n">
        <v>285600</v>
      </c>
      <c r="V1889">
        <f>IFERROR(VLOOKUP(D1889,Tablas_Equivalencia!$A$3:$B$8,2,FALSE),"Sin dato")</f>
        <v/>
      </c>
      <c r="W1889">
        <f>IFERROR(VLOOKUP(L1889,Tablas_Equivalencia!$D$3:$E$9,2,FALSE),"Sin dato")</f>
        <v/>
      </c>
      <c r="X1889">
        <f>IF(I1889=1,"Varón","Mujer")</f>
        <v/>
      </c>
      <c r="Y1889">
        <f>IFERROR(VLOOKUP(M1889,Tablas_Equivalencia!$G$3:$H$6,2,FALSE),"Sin dato")</f>
        <v/>
      </c>
      <c r="Z1889">
        <f>IF(J1889&lt;=24,"18-24","25-29")</f>
        <v/>
      </c>
      <c r="AA1889">
        <f>IF(M1889&lt;&gt;1,"",IF(P1889=2,1,0))</f>
        <v/>
      </c>
      <c r="AB1889">
        <f>IF(M1889&lt;&gt;1,"",IF(O1889&gt;=2,1,0))</f>
        <v/>
      </c>
      <c r="AC1889">
        <f>IF(M1889&lt;&gt;1,"",IF(OR(Q1889=999,Q1889=""),"",IF(OR(Q1889&lt;35,Q1889&gt;48),1,0)))</f>
        <v/>
      </c>
      <c r="AD1889">
        <f>IF(COUNT(AA1889:AC1889)&lt;3,"",SUM(AA1889:AC1889))</f>
        <v/>
      </c>
      <c r="AE1889">
        <f>IF(L1889&gt;=4,2,IF(L1889&gt;=2,1,0))</f>
        <v/>
      </c>
      <c r="AF1889">
        <f>IF(L1889&gt;=5,1,0)</f>
        <v/>
      </c>
      <c r="AG1889">
        <f>AE1889+AF1889</f>
        <v/>
      </c>
      <c r="AH1889" s="15">
        <f>IF(M1889&lt;&gt;1,"",IF(OR(R1889=-9,R1889=""),"",R1889))</f>
        <v/>
      </c>
      <c r="AI1889">
        <f>IF(M1889&lt;&gt;1,"",IF(OR(Q1889=999,Q1889=""),"",Q1889))</f>
        <v/>
      </c>
    </row>
    <row r="1890">
      <c r="A1890" t="inlineStr">
        <is>
          <t>TQRMNOP110163</t>
        </is>
      </c>
      <c r="B1890" t="n">
        <v>2025</v>
      </c>
      <c r="C1890" t="n">
        <v>1</v>
      </c>
      <c r="D1890" t="n">
        <v>1</v>
      </c>
      <c r="E1890" t="inlineStr">
        <is>
          <t>S</t>
        </is>
      </c>
      <c r="F1890" t="n">
        <v>33</v>
      </c>
      <c r="G1890" t="n">
        <v>1377</v>
      </c>
      <c r="H1890" t="n">
        <v>1</v>
      </c>
      <c r="I1890" t="n">
        <v>1</v>
      </c>
      <c r="J1890" t="n">
        <v>18</v>
      </c>
      <c r="K1890" t="n">
        <v>1</v>
      </c>
      <c r="L1890" t="n">
        <v>5</v>
      </c>
      <c r="M1890" t="n">
        <v>1</v>
      </c>
      <c r="N1890" t="n">
        <v>3</v>
      </c>
      <c r="O1890" t="n">
        <v>3</v>
      </c>
      <c r="P1890" t="n">
        <v>2</v>
      </c>
      <c r="Q1890" t="n">
        <v>42</v>
      </c>
      <c r="R1890" s="15" t="n">
        <v>-9</v>
      </c>
      <c r="S1890" s="15" t="n">
        <v>0</v>
      </c>
      <c r="T1890" s="15" t="n">
        <v>0</v>
      </c>
      <c r="U1890" s="15" t="n">
        <v>139900</v>
      </c>
      <c r="V1890">
        <f>IFERROR(VLOOKUP(D1890,Tablas_Equivalencia!$A$3:$B$8,2,FALSE),"Sin dato")</f>
        <v/>
      </c>
      <c r="W1890">
        <f>IFERROR(VLOOKUP(L1890,Tablas_Equivalencia!$D$3:$E$9,2,FALSE),"Sin dato")</f>
        <v/>
      </c>
      <c r="X1890">
        <f>IF(I1890=1,"Varón","Mujer")</f>
        <v/>
      </c>
      <c r="Y1890">
        <f>IFERROR(VLOOKUP(M1890,Tablas_Equivalencia!$G$3:$H$6,2,FALSE),"Sin dato")</f>
        <v/>
      </c>
      <c r="Z1890">
        <f>IF(J1890&lt;=24,"18-24","25-29")</f>
        <v/>
      </c>
      <c r="AA1890">
        <f>IF(M1890&lt;&gt;1,"",IF(P1890=2,1,0))</f>
        <v/>
      </c>
      <c r="AB1890">
        <f>IF(M1890&lt;&gt;1,"",IF(O1890&gt;=2,1,0))</f>
        <v/>
      </c>
      <c r="AC1890">
        <f>IF(M1890&lt;&gt;1,"",IF(OR(Q1890=999,Q1890=""),"",IF(OR(Q1890&lt;35,Q1890&gt;48),1,0)))</f>
        <v/>
      </c>
      <c r="AD1890">
        <f>IF(COUNT(AA1890:AC1890)&lt;3,"",SUM(AA1890:AC1890))</f>
        <v/>
      </c>
      <c r="AE1890">
        <f>IF(L1890&gt;=4,2,IF(L1890&gt;=2,1,0))</f>
        <v/>
      </c>
      <c r="AF1890">
        <f>IF(L1890&gt;=5,1,0)</f>
        <v/>
      </c>
      <c r="AG1890">
        <f>AE1890+AF1890</f>
        <v/>
      </c>
      <c r="AH1890" s="15">
        <f>IF(M1890&lt;&gt;1,"",IF(OR(R1890=-9,R1890=""),"",R1890))</f>
        <v/>
      </c>
      <c r="AI1890">
        <f>IF(M1890&lt;&gt;1,"",IF(OR(Q1890=999,Q1890=""),"",Q1890))</f>
        <v/>
      </c>
    </row>
    <row r="1891">
      <c r="A1891" t="inlineStr">
        <is>
          <t>TQRMNOP110172</t>
        </is>
      </c>
      <c r="B1891" t="n">
        <v>2025</v>
      </c>
      <c r="C1891" t="n">
        <v>1</v>
      </c>
      <c r="D1891" t="n">
        <v>40</v>
      </c>
      <c r="E1891" t="inlineStr">
        <is>
          <t>N</t>
        </is>
      </c>
      <c r="F1891" t="n">
        <v>22</v>
      </c>
      <c r="G1891" t="n">
        <v>1600</v>
      </c>
      <c r="H1891" t="n">
        <v>3</v>
      </c>
      <c r="I1891" t="n">
        <v>1</v>
      </c>
      <c r="J1891" t="n">
        <v>28</v>
      </c>
      <c r="K1891" t="n">
        <v>2</v>
      </c>
      <c r="L1891" t="n">
        <v>4</v>
      </c>
      <c r="M1891" t="n">
        <v>2</v>
      </c>
      <c r="R1891" s="15" t="n">
        <v>0</v>
      </c>
      <c r="S1891" s="15" t="n">
        <v>0</v>
      </c>
      <c r="T1891" s="15" t="n">
        <v>0</v>
      </c>
      <c r="U1891" s="15" t="n">
        <v>200900</v>
      </c>
      <c r="V1891">
        <f>IFERROR(VLOOKUP(D1891,Tablas_Equivalencia!$A$3:$B$8,2,FALSE),"Sin dato")</f>
        <v/>
      </c>
      <c r="W1891">
        <f>IFERROR(VLOOKUP(L1891,Tablas_Equivalencia!$D$3:$E$9,2,FALSE),"Sin dato")</f>
        <v/>
      </c>
      <c r="X1891">
        <f>IF(I1891=1,"Varón","Mujer")</f>
        <v/>
      </c>
      <c r="Y1891">
        <f>IFERROR(VLOOKUP(M1891,Tablas_Equivalencia!$G$3:$H$6,2,FALSE),"Sin dato")</f>
        <v/>
      </c>
      <c r="Z1891">
        <f>IF(J1891&lt;=24,"18-24","25-29")</f>
        <v/>
      </c>
      <c r="AA1891">
        <f>IF(M1891&lt;&gt;1,"",IF(P1891=2,1,0))</f>
        <v/>
      </c>
      <c r="AB1891">
        <f>IF(M1891&lt;&gt;1,"",IF(O1891&gt;=2,1,0))</f>
        <v/>
      </c>
      <c r="AC1891">
        <f>IF(M1891&lt;&gt;1,"",IF(OR(Q1891=999,Q1891=""),"",IF(OR(Q1891&lt;35,Q1891&gt;48),1,0)))</f>
        <v/>
      </c>
      <c r="AD1891">
        <f>IF(COUNT(AA1891:AC1891)&lt;3,"",SUM(AA1891:AC1891))</f>
        <v/>
      </c>
      <c r="AE1891">
        <f>IF(L1891&gt;=4,2,IF(L1891&gt;=2,1,0))</f>
        <v/>
      </c>
      <c r="AF1891">
        <f>IF(L1891&gt;=5,1,0)</f>
        <v/>
      </c>
      <c r="AG1891">
        <f>AE1891+AF1891</f>
        <v/>
      </c>
      <c r="AH1891" s="15">
        <f>IF(M1891&lt;&gt;1,"",IF(OR(R1891=-9,R1891=""),"",R1891))</f>
        <v/>
      </c>
      <c r="AI1891">
        <f>IF(M1891&lt;&gt;1,"",IF(OR(Q1891=999,Q1891=""),"",Q1891))</f>
        <v/>
      </c>
    </row>
    <row r="1892">
      <c r="A1892" t="inlineStr">
        <is>
          <t>TQRMNOP110182</t>
        </is>
      </c>
      <c r="B1892" t="n">
        <v>2025</v>
      </c>
      <c r="C1892" t="n">
        <v>1</v>
      </c>
      <c r="D1892" t="n">
        <v>1</v>
      </c>
      <c r="E1892" t="inlineStr">
        <is>
          <t>S</t>
        </is>
      </c>
      <c r="F1892" t="n">
        <v>32</v>
      </c>
      <c r="G1892" t="n">
        <v>904</v>
      </c>
      <c r="H1892" t="n">
        <v>1</v>
      </c>
      <c r="I1892" t="n">
        <v>1</v>
      </c>
      <c r="J1892" t="n">
        <v>24</v>
      </c>
      <c r="K1892" t="n">
        <v>1</v>
      </c>
      <c r="L1892" t="n">
        <v>6</v>
      </c>
      <c r="M1892" t="n">
        <v>2</v>
      </c>
      <c r="R1892" s="15" t="n">
        <v>0</v>
      </c>
      <c r="S1892" s="15" t="n">
        <v>0</v>
      </c>
      <c r="T1892" s="15" t="n">
        <v>0</v>
      </c>
      <c r="U1892" s="15" t="n">
        <v>163900</v>
      </c>
      <c r="V1892">
        <f>IFERROR(VLOOKUP(D1892,Tablas_Equivalencia!$A$3:$B$8,2,FALSE),"Sin dato")</f>
        <v/>
      </c>
      <c r="W1892">
        <f>IFERROR(VLOOKUP(L1892,Tablas_Equivalencia!$D$3:$E$9,2,FALSE),"Sin dato")</f>
        <v/>
      </c>
      <c r="X1892">
        <f>IF(I1892=1,"Varón","Mujer")</f>
        <v/>
      </c>
      <c r="Y1892">
        <f>IFERROR(VLOOKUP(M1892,Tablas_Equivalencia!$G$3:$H$6,2,FALSE),"Sin dato")</f>
        <v/>
      </c>
      <c r="Z1892">
        <f>IF(J1892&lt;=24,"18-24","25-29")</f>
        <v/>
      </c>
      <c r="AA1892">
        <f>IF(M1892&lt;&gt;1,"",IF(P1892=2,1,0))</f>
        <v/>
      </c>
      <c r="AB1892">
        <f>IF(M1892&lt;&gt;1,"",IF(O1892&gt;=2,1,0))</f>
        <v/>
      </c>
      <c r="AC1892">
        <f>IF(M1892&lt;&gt;1,"",IF(OR(Q1892=999,Q1892=""),"",IF(OR(Q1892&lt;35,Q1892&gt;48),1,0)))</f>
        <v/>
      </c>
      <c r="AD1892">
        <f>IF(COUNT(AA1892:AC1892)&lt;3,"",SUM(AA1892:AC1892))</f>
        <v/>
      </c>
      <c r="AE1892">
        <f>IF(L1892&gt;=4,2,IF(L1892&gt;=2,1,0))</f>
        <v/>
      </c>
      <c r="AF1892">
        <f>IF(L1892&gt;=5,1,0)</f>
        <v/>
      </c>
      <c r="AG1892">
        <f>AE1892+AF1892</f>
        <v/>
      </c>
      <c r="AH1892" s="15">
        <f>IF(M1892&lt;&gt;1,"",IF(OR(R1892=-9,R1892=""),"",R1892))</f>
        <v/>
      </c>
      <c r="AI1892">
        <f>IF(M1892&lt;&gt;1,"",IF(OR(Q1892=999,Q1892=""),"",Q1892))</f>
        <v/>
      </c>
    </row>
    <row r="1893">
      <c r="A1893" t="inlineStr">
        <is>
          <t>TQRMNOP110188</t>
        </is>
      </c>
      <c r="B1893" t="n">
        <v>2025</v>
      </c>
      <c r="C1893" t="n">
        <v>1</v>
      </c>
      <c r="D1893" t="n">
        <v>43</v>
      </c>
      <c r="E1893" t="inlineStr">
        <is>
          <t>S</t>
        </is>
      </c>
      <c r="F1893" t="n">
        <v>17</v>
      </c>
      <c r="G1893" t="n">
        <v>1200</v>
      </c>
      <c r="H1893" t="n">
        <v>2</v>
      </c>
      <c r="I1893" t="n">
        <v>2</v>
      </c>
      <c r="J1893" t="n">
        <v>25</v>
      </c>
      <c r="K1893" t="n">
        <v>1</v>
      </c>
      <c r="L1893" t="n">
        <v>7</v>
      </c>
      <c r="M1893" t="n">
        <v>3</v>
      </c>
      <c r="R1893" s="15" t="n">
        <v>0</v>
      </c>
      <c r="S1893" s="15" t="n">
        <v>0</v>
      </c>
      <c r="T1893" s="15" t="n">
        <v>0</v>
      </c>
      <c r="U1893" s="15" t="n">
        <v>187000</v>
      </c>
      <c r="V1893">
        <f>IFERROR(VLOOKUP(D1893,Tablas_Equivalencia!$A$3:$B$8,2,FALSE),"Sin dato")</f>
        <v/>
      </c>
      <c r="W1893">
        <f>IFERROR(VLOOKUP(L1893,Tablas_Equivalencia!$D$3:$E$9,2,FALSE),"Sin dato")</f>
        <v/>
      </c>
      <c r="X1893">
        <f>IF(I1893=1,"Varón","Mujer")</f>
        <v/>
      </c>
      <c r="Y1893">
        <f>IFERROR(VLOOKUP(M1893,Tablas_Equivalencia!$G$3:$H$6,2,FALSE),"Sin dato")</f>
        <v/>
      </c>
      <c r="Z1893">
        <f>IF(J1893&lt;=24,"18-24","25-29")</f>
        <v/>
      </c>
      <c r="AA1893">
        <f>IF(M1893&lt;&gt;1,"",IF(P1893=2,1,0))</f>
        <v/>
      </c>
      <c r="AB1893">
        <f>IF(M1893&lt;&gt;1,"",IF(O1893&gt;=2,1,0))</f>
        <v/>
      </c>
      <c r="AC1893">
        <f>IF(M1893&lt;&gt;1,"",IF(OR(Q1893=999,Q1893=""),"",IF(OR(Q1893&lt;35,Q1893&gt;48),1,0)))</f>
        <v/>
      </c>
      <c r="AD1893">
        <f>IF(COUNT(AA1893:AC1893)&lt;3,"",SUM(AA1893:AC1893))</f>
        <v/>
      </c>
      <c r="AE1893">
        <f>IF(L1893&gt;=4,2,IF(L1893&gt;=2,1,0))</f>
        <v/>
      </c>
      <c r="AF1893">
        <f>IF(L1893&gt;=5,1,0)</f>
        <v/>
      </c>
      <c r="AG1893">
        <f>AE1893+AF1893</f>
        <v/>
      </c>
      <c r="AH1893" s="15">
        <f>IF(M1893&lt;&gt;1,"",IF(OR(R1893=-9,R1893=""),"",R1893))</f>
        <v/>
      </c>
      <c r="AI1893">
        <f>IF(M1893&lt;&gt;1,"",IF(OR(Q1893=999,Q1893=""),"",Q1893))</f>
        <v/>
      </c>
    </row>
    <row r="1894">
      <c r="A1894" t="inlineStr">
        <is>
          <t>TQRMNOP110191</t>
        </is>
      </c>
      <c r="B1894" t="n">
        <v>2025</v>
      </c>
      <c r="C1894" t="n">
        <v>1</v>
      </c>
      <c r="D1894" t="n">
        <v>43</v>
      </c>
      <c r="E1894" t="inlineStr">
        <is>
          <t>N</t>
        </is>
      </c>
      <c r="F1894" t="n">
        <v>29</v>
      </c>
      <c r="G1894" t="n">
        <v>1837</v>
      </c>
      <c r="H1894" t="n">
        <v>3</v>
      </c>
      <c r="I1894" t="n">
        <v>2</v>
      </c>
      <c r="J1894" t="n">
        <v>19</v>
      </c>
      <c r="K1894" t="n">
        <v>1</v>
      </c>
      <c r="L1894" t="n">
        <v>4</v>
      </c>
      <c r="M1894" t="n">
        <v>1</v>
      </c>
      <c r="N1894" t="n">
        <v>3</v>
      </c>
      <c r="O1894" t="n">
        <v>2</v>
      </c>
      <c r="P1894" t="n">
        <v>2</v>
      </c>
      <c r="Q1894" t="n">
        <v>16</v>
      </c>
      <c r="R1894" s="15" t="n">
        <v>337000</v>
      </c>
      <c r="S1894" s="15" t="n">
        <v>0</v>
      </c>
      <c r="T1894" s="15" t="n">
        <v>337000</v>
      </c>
      <c r="U1894" s="15" t="n">
        <v>139000</v>
      </c>
      <c r="V1894">
        <f>IFERROR(VLOOKUP(D1894,Tablas_Equivalencia!$A$3:$B$8,2,FALSE),"Sin dato")</f>
        <v/>
      </c>
      <c r="W1894">
        <f>IFERROR(VLOOKUP(L1894,Tablas_Equivalencia!$D$3:$E$9,2,FALSE),"Sin dato")</f>
        <v/>
      </c>
      <c r="X1894">
        <f>IF(I1894=1,"Varón","Mujer")</f>
        <v/>
      </c>
      <c r="Y1894">
        <f>IFERROR(VLOOKUP(M1894,Tablas_Equivalencia!$G$3:$H$6,2,FALSE),"Sin dato")</f>
        <v/>
      </c>
      <c r="Z1894">
        <f>IF(J1894&lt;=24,"18-24","25-29")</f>
        <v/>
      </c>
      <c r="AA1894">
        <f>IF(M1894&lt;&gt;1,"",IF(P1894=2,1,0))</f>
        <v/>
      </c>
      <c r="AB1894">
        <f>IF(M1894&lt;&gt;1,"",IF(O1894&gt;=2,1,0))</f>
        <v/>
      </c>
      <c r="AC1894">
        <f>IF(M1894&lt;&gt;1,"",IF(OR(Q1894=999,Q1894=""),"",IF(OR(Q1894&lt;35,Q1894&gt;48),1,0)))</f>
        <v/>
      </c>
      <c r="AD1894">
        <f>IF(COUNT(AA1894:AC1894)&lt;3,"",SUM(AA1894:AC1894))</f>
        <v/>
      </c>
      <c r="AE1894">
        <f>IF(L1894&gt;=4,2,IF(L1894&gt;=2,1,0))</f>
        <v/>
      </c>
      <c r="AF1894">
        <f>IF(L1894&gt;=5,1,0)</f>
        <v/>
      </c>
      <c r="AG1894">
        <f>AE1894+AF1894</f>
        <v/>
      </c>
      <c r="AH1894" s="15">
        <f>IF(M1894&lt;&gt;1,"",IF(OR(R1894=-9,R1894=""),"",R1894))</f>
        <v/>
      </c>
      <c r="AI1894">
        <f>IF(M1894&lt;&gt;1,"",IF(OR(Q1894=999,Q1894=""),"",Q1894))</f>
        <v/>
      </c>
    </row>
    <row r="1895">
      <c r="A1895" t="inlineStr">
        <is>
          <t>TQRMNOP110193</t>
        </is>
      </c>
      <c r="B1895" t="n">
        <v>2025</v>
      </c>
      <c r="C1895" t="n">
        <v>1</v>
      </c>
      <c r="D1895" t="n">
        <v>1</v>
      </c>
      <c r="E1895" t="inlineStr">
        <is>
          <t>S</t>
        </is>
      </c>
      <c r="F1895" t="n">
        <v>33</v>
      </c>
      <c r="G1895" t="n">
        <v>1602</v>
      </c>
      <c r="H1895" t="n">
        <v>3</v>
      </c>
      <c r="I1895" t="n">
        <v>2</v>
      </c>
      <c r="J1895" t="n">
        <v>24</v>
      </c>
      <c r="K1895" t="n">
        <v>2</v>
      </c>
      <c r="L1895" t="n">
        <v>4</v>
      </c>
      <c r="M1895" t="n">
        <v>1</v>
      </c>
      <c r="N1895" t="n">
        <v>3</v>
      </c>
      <c r="O1895" t="n">
        <v>2</v>
      </c>
      <c r="P1895" t="n">
        <v>2</v>
      </c>
      <c r="Q1895" t="n">
        <v>21</v>
      </c>
      <c r="R1895" s="15" t="n">
        <v>225000</v>
      </c>
      <c r="S1895" s="15" t="n">
        <v>70000</v>
      </c>
      <c r="T1895" s="15" t="n">
        <v>295000</v>
      </c>
      <c r="U1895" s="15" t="n">
        <v>113300</v>
      </c>
      <c r="V1895">
        <f>IFERROR(VLOOKUP(D1895,Tablas_Equivalencia!$A$3:$B$8,2,FALSE),"Sin dato")</f>
        <v/>
      </c>
      <c r="W1895">
        <f>IFERROR(VLOOKUP(L1895,Tablas_Equivalencia!$D$3:$E$9,2,FALSE),"Sin dato")</f>
        <v/>
      </c>
      <c r="X1895">
        <f>IF(I1895=1,"Varón","Mujer")</f>
        <v/>
      </c>
      <c r="Y1895">
        <f>IFERROR(VLOOKUP(M1895,Tablas_Equivalencia!$G$3:$H$6,2,FALSE),"Sin dato")</f>
        <v/>
      </c>
      <c r="Z1895">
        <f>IF(J1895&lt;=24,"18-24","25-29")</f>
        <v/>
      </c>
      <c r="AA1895">
        <f>IF(M1895&lt;&gt;1,"",IF(P1895=2,1,0))</f>
        <v/>
      </c>
      <c r="AB1895">
        <f>IF(M1895&lt;&gt;1,"",IF(O1895&gt;=2,1,0))</f>
        <v/>
      </c>
      <c r="AC1895">
        <f>IF(M1895&lt;&gt;1,"",IF(OR(Q1895=999,Q1895=""),"",IF(OR(Q1895&lt;35,Q1895&gt;48),1,0)))</f>
        <v/>
      </c>
      <c r="AD1895">
        <f>IF(COUNT(AA1895:AC1895)&lt;3,"",SUM(AA1895:AC1895))</f>
        <v/>
      </c>
      <c r="AE1895">
        <f>IF(L1895&gt;=4,2,IF(L1895&gt;=2,1,0))</f>
        <v/>
      </c>
      <c r="AF1895">
        <f>IF(L1895&gt;=5,1,0)</f>
        <v/>
      </c>
      <c r="AG1895">
        <f>AE1895+AF1895</f>
        <v/>
      </c>
      <c r="AH1895" s="15">
        <f>IF(M1895&lt;&gt;1,"",IF(OR(R1895=-9,R1895=""),"",R1895))</f>
        <v/>
      </c>
      <c r="AI1895">
        <f>IF(M1895&lt;&gt;1,"",IF(OR(Q1895=999,Q1895=""),"",Q1895))</f>
        <v/>
      </c>
    </row>
    <row r="1896">
      <c r="A1896" t="inlineStr">
        <is>
          <t>TQRMNOP110196</t>
        </is>
      </c>
      <c r="B1896" t="n">
        <v>2025</v>
      </c>
      <c r="C1896" t="n">
        <v>1</v>
      </c>
      <c r="D1896" t="n">
        <v>41</v>
      </c>
      <c r="E1896" t="inlineStr">
        <is>
          <t>N</t>
        </is>
      </c>
      <c r="F1896" t="n">
        <v>12</v>
      </c>
      <c r="G1896" t="n">
        <v>1131</v>
      </c>
      <c r="H1896" t="n">
        <v>1</v>
      </c>
      <c r="I1896" t="n">
        <v>1</v>
      </c>
      <c r="J1896" t="n">
        <v>28</v>
      </c>
      <c r="K1896" t="n">
        <v>2</v>
      </c>
      <c r="L1896" t="n">
        <v>2</v>
      </c>
      <c r="M1896" t="n">
        <v>1</v>
      </c>
      <c r="N1896" t="n">
        <v>2</v>
      </c>
      <c r="O1896" t="n">
        <v>1</v>
      </c>
      <c r="P1896" t="n">
        <v>2</v>
      </c>
      <c r="Q1896" t="n">
        <v>36</v>
      </c>
      <c r="R1896" s="15" t="n">
        <v>544000</v>
      </c>
      <c r="S1896" s="15" t="n">
        <v>0</v>
      </c>
      <c r="T1896" s="15" t="n">
        <v>544000</v>
      </c>
      <c r="U1896" s="15" t="n">
        <v>161800</v>
      </c>
      <c r="V1896">
        <f>IFERROR(VLOOKUP(D1896,Tablas_Equivalencia!$A$3:$B$8,2,FALSE),"Sin dato")</f>
        <v/>
      </c>
      <c r="W1896">
        <f>IFERROR(VLOOKUP(L1896,Tablas_Equivalencia!$D$3:$E$9,2,FALSE),"Sin dato")</f>
        <v/>
      </c>
      <c r="X1896">
        <f>IF(I1896=1,"Varón","Mujer")</f>
        <v/>
      </c>
      <c r="Y1896">
        <f>IFERROR(VLOOKUP(M1896,Tablas_Equivalencia!$G$3:$H$6,2,FALSE),"Sin dato")</f>
        <v/>
      </c>
      <c r="Z1896">
        <f>IF(J1896&lt;=24,"18-24","25-29")</f>
        <v/>
      </c>
      <c r="AA1896">
        <f>IF(M1896&lt;&gt;1,"",IF(P1896=2,1,0))</f>
        <v/>
      </c>
      <c r="AB1896">
        <f>IF(M1896&lt;&gt;1,"",IF(O1896&gt;=2,1,0))</f>
        <v/>
      </c>
      <c r="AC1896">
        <f>IF(M1896&lt;&gt;1,"",IF(OR(Q1896=999,Q1896=""),"",IF(OR(Q1896&lt;35,Q1896&gt;48),1,0)))</f>
        <v/>
      </c>
      <c r="AD1896">
        <f>IF(COUNT(AA1896:AC1896)&lt;3,"",SUM(AA1896:AC1896))</f>
        <v/>
      </c>
      <c r="AE1896">
        <f>IF(L1896&gt;=4,2,IF(L1896&gt;=2,1,0))</f>
        <v/>
      </c>
      <c r="AF1896">
        <f>IF(L1896&gt;=5,1,0)</f>
        <v/>
      </c>
      <c r="AG1896">
        <f>AE1896+AF1896</f>
        <v/>
      </c>
      <c r="AH1896" s="15">
        <f>IF(M1896&lt;&gt;1,"",IF(OR(R1896=-9,R1896=""),"",R1896))</f>
        <v/>
      </c>
      <c r="AI1896">
        <f>IF(M1896&lt;&gt;1,"",IF(OR(Q1896=999,Q1896=""),"",Q1896))</f>
        <v/>
      </c>
    </row>
    <row r="1897">
      <c r="A1897" t="inlineStr">
        <is>
          <t>TQRMNOP110200</t>
        </is>
      </c>
      <c r="B1897" t="n">
        <v>2025</v>
      </c>
      <c r="C1897" t="n">
        <v>1</v>
      </c>
      <c r="D1897" t="n">
        <v>40</v>
      </c>
      <c r="E1897" t="inlineStr">
        <is>
          <t>N</t>
        </is>
      </c>
      <c r="F1897" t="n">
        <v>22</v>
      </c>
      <c r="G1897" t="n">
        <v>572</v>
      </c>
      <c r="H1897" t="n">
        <v>3</v>
      </c>
      <c r="I1897" t="n">
        <v>2</v>
      </c>
      <c r="J1897" t="n">
        <v>27</v>
      </c>
      <c r="K1897" t="n">
        <v>2</v>
      </c>
      <c r="L1897" t="n">
        <v>4</v>
      </c>
      <c r="M1897" t="n">
        <v>3</v>
      </c>
      <c r="R1897" s="15" t="n">
        <v>0</v>
      </c>
      <c r="S1897" s="15" t="n">
        <v>0</v>
      </c>
      <c r="T1897" s="15" t="n">
        <v>0</v>
      </c>
      <c r="U1897" s="15" t="n">
        <v>170800</v>
      </c>
      <c r="V1897">
        <f>IFERROR(VLOOKUP(D1897,Tablas_Equivalencia!$A$3:$B$8,2,FALSE),"Sin dato")</f>
        <v/>
      </c>
      <c r="W1897">
        <f>IFERROR(VLOOKUP(L1897,Tablas_Equivalencia!$D$3:$E$9,2,FALSE),"Sin dato")</f>
        <v/>
      </c>
      <c r="X1897">
        <f>IF(I1897=1,"Varón","Mujer")</f>
        <v/>
      </c>
      <c r="Y1897">
        <f>IFERROR(VLOOKUP(M1897,Tablas_Equivalencia!$G$3:$H$6,2,FALSE),"Sin dato")</f>
        <v/>
      </c>
      <c r="Z1897">
        <f>IF(J1897&lt;=24,"18-24","25-29")</f>
        <v/>
      </c>
      <c r="AA1897">
        <f>IF(M1897&lt;&gt;1,"",IF(P1897=2,1,0))</f>
        <v/>
      </c>
      <c r="AB1897">
        <f>IF(M1897&lt;&gt;1,"",IF(O1897&gt;=2,1,0))</f>
        <v/>
      </c>
      <c r="AC1897">
        <f>IF(M1897&lt;&gt;1,"",IF(OR(Q1897=999,Q1897=""),"",IF(OR(Q1897&lt;35,Q1897&gt;48),1,0)))</f>
        <v/>
      </c>
      <c r="AD1897">
        <f>IF(COUNT(AA1897:AC1897)&lt;3,"",SUM(AA1897:AC1897))</f>
        <v/>
      </c>
      <c r="AE1897">
        <f>IF(L1897&gt;=4,2,IF(L1897&gt;=2,1,0))</f>
        <v/>
      </c>
      <c r="AF1897">
        <f>IF(L1897&gt;=5,1,0)</f>
        <v/>
      </c>
      <c r="AG1897">
        <f>AE1897+AF1897</f>
        <v/>
      </c>
      <c r="AH1897" s="15">
        <f>IF(M1897&lt;&gt;1,"",IF(OR(R1897=-9,R1897=""),"",R1897))</f>
        <v/>
      </c>
      <c r="AI1897">
        <f>IF(M1897&lt;&gt;1,"",IF(OR(Q1897=999,Q1897=""),"",Q1897))</f>
        <v/>
      </c>
    </row>
    <row r="1898">
      <c r="A1898" t="inlineStr">
        <is>
          <t>TQRMNOP110208</t>
        </is>
      </c>
      <c r="B1898" t="n">
        <v>2025</v>
      </c>
      <c r="C1898" t="n">
        <v>1</v>
      </c>
      <c r="D1898" t="n">
        <v>40</v>
      </c>
      <c r="E1898" t="inlineStr">
        <is>
          <t>N</t>
        </is>
      </c>
      <c r="F1898" t="n">
        <v>9</v>
      </c>
      <c r="G1898" t="n">
        <v>703</v>
      </c>
      <c r="H1898" t="n">
        <v>2</v>
      </c>
      <c r="I1898" t="n">
        <v>2</v>
      </c>
      <c r="J1898" t="n">
        <v>19</v>
      </c>
      <c r="K1898" t="n">
        <v>1</v>
      </c>
      <c r="L1898" t="n">
        <v>4</v>
      </c>
      <c r="M1898" t="n">
        <v>1</v>
      </c>
      <c r="N1898" t="n">
        <v>3</v>
      </c>
      <c r="O1898" t="n">
        <v>1</v>
      </c>
      <c r="P1898" t="n">
        <v>2</v>
      </c>
      <c r="Q1898" t="n">
        <v>42</v>
      </c>
      <c r="R1898" s="15" t="n">
        <v>351000</v>
      </c>
      <c r="S1898" s="15" t="n">
        <v>0</v>
      </c>
      <c r="T1898" s="15" t="n">
        <v>351000</v>
      </c>
      <c r="U1898" s="15" t="n">
        <v>308800</v>
      </c>
      <c r="V1898">
        <f>IFERROR(VLOOKUP(D1898,Tablas_Equivalencia!$A$3:$B$8,2,FALSE),"Sin dato")</f>
        <v/>
      </c>
      <c r="W1898">
        <f>IFERROR(VLOOKUP(L1898,Tablas_Equivalencia!$D$3:$E$9,2,FALSE),"Sin dato")</f>
        <v/>
      </c>
      <c r="X1898">
        <f>IF(I1898=1,"Varón","Mujer")</f>
        <v/>
      </c>
      <c r="Y1898">
        <f>IFERROR(VLOOKUP(M1898,Tablas_Equivalencia!$G$3:$H$6,2,FALSE),"Sin dato")</f>
        <v/>
      </c>
      <c r="Z1898">
        <f>IF(J1898&lt;=24,"18-24","25-29")</f>
        <v/>
      </c>
      <c r="AA1898">
        <f>IF(M1898&lt;&gt;1,"",IF(P1898=2,1,0))</f>
        <v/>
      </c>
      <c r="AB1898">
        <f>IF(M1898&lt;&gt;1,"",IF(O1898&gt;=2,1,0))</f>
        <v/>
      </c>
      <c r="AC1898">
        <f>IF(M1898&lt;&gt;1,"",IF(OR(Q1898=999,Q1898=""),"",IF(OR(Q1898&lt;35,Q1898&gt;48),1,0)))</f>
        <v/>
      </c>
      <c r="AD1898">
        <f>IF(COUNT(AA1898:AC1898)&lt;3,"",SUM(AA1898:AC1898))</f>
        <v/>
      </c>
      <c r="AE1898">
        <f>IF(L1898&gt;=4,2,IF(L1898&gt;=2,1,0))</f>
        <v/>
      </c>
      <c r="AF1898">
        <f>IF(L1898&gt;=5,1,0)</f>
        <v/>
      </c>
      <c r="AG1898">
        <f>AE1898+AF1898</f>
        <v/>
      </c>
      <c r="AH1898" s="15">
        <f>IF(M1898&lt;&gt;1,"",IF(OR(R1898=-9,R1898=""),"",R1898))</f>
        <v/>
      </c>
      <c r="AI1898">
        <f>IF(M1898&lt;&gt;1,"",IF(OR(Q1898=999,Q1898=""),"",Q1898))</f>
        <v/>
      </c>
    </row>
    <row r="1899">
      <c r="A1899" t="inlineStr">
        <is>
          <t>TQRMNOP110210</t>
        </is>
      </c>
      <c r="B1899" t="n">
        <v>2025</v>
      </c>
      <c r="C1899" t="n">
        <v>1</v>
      </c>
      <c r="D1899" t="n">
        <v>43</v>
      </c>
      <c r="E1899" t="inlineStr">
        <is>
          <t>N</t>
        </is>
      </c>
      <c r="F1899" t="n">
        <v>29</v>
      </c>
      <c r="G1899" t="n">
        <v>293</v>
      </c>
      <c r="H1899" t="n">
        <v>1</v>
      </c>
      <c r="I1899" t="n">
        <v>2</v>
      </c>
      <c r="J1899" t="n">
        <v>28</v>
      </c>
      <c r="K1899" t="n">
        <v>2</v>
      </c>
      <c r="L1899" t="n">
        <v>4</v>
      </c>
      <c r="M1899" t="n">
        <v>3</v>
      </c>
      <c r="R1899" s="15" t="n">
        <v>0</v>
      </c>
      <c r="S1899" s="15" t="n">
        <v>0</v>
      </c>
      <c r="T1899" s="15" t="n">
        <v>0</v>
      </c>
      <c r="U1899" s="15" t="n">
        <v>263700</v>
      </c>
      <c r="V1899">
        <f>IFERROR(VLOOKUP(D1899,Tablas_Equivalencia!$A$3:$B$8,2,FALSE),"Sin dato")</f>
        <v/>
      </c>
      <c r="W1899">
        <f>IFERROR(VLOOKUP(L1899,Tablas_Equivalencia!$D$3:$E$9,2,FALSE),"Sin dato")</f>
        <v/>
      </c>
      <c r="X1899">
        <f>IF(I1899=1,"Varón","Mujer")</f>
        <v/>
      </c>
      <c r="Y1899">
        <f>IFERROR(VLOOKUP(M1899,Tablas_Equivalencia!$G$3:$H$6,2,FALSE),"Sin dato")</f>
        <v/>
      </c>
      <c r="Z1899">
        <f>IF(J1899&lt;=24,"18-24","25-29")</f>
        <v/>
      </c>
      <c r="AA1899">
        <f>IF(M1899&lt;&gt;1,"",IF(P1899=2,1,0))</f>
        <v/>
      </c>
      <c r="AB1899">
        <f>IF(M1899&lt;&gt;1,"",IF(O1899&gt;=2,1,0))</f>
        <v/>
      </c>
      <c r="AC1899">
        <f>IF(M1899&lt;&gt;1,"",IF(OR(Q1899=999,Q1899=""),"",IF(OR(Q1899&lt;35,Q1899&gt;48),1,0)))</f>
        <v/>
      </c>
      <c r="AD1899">
        <f>IF(COUNT(AA1899:AC1899)&lt;3,"",SUM(AA1899:AC1899))</f>
        <v/>
      </c>
      <c r="AE1899">
        <f>IF(L1899&gt;=4,2,IF(L1899&gt;=2,1,0))</f>
        <v/>
      </c>
      <c r="AF1899">
        <f>IF(L1899&gt;=5,1,0)</f>
        <v/>
      </c>
      <c r="AG1899">
        <f>AE1899+AF1899</f>
        <v/>
      </c>
      <c r="AH1899" s="15">
        <f>IF(M1899&lt;&gt;1,"",IF(OR(R1899=-9,R1899=""),"",R1899))</f>
        <v/>
      </c>
      <c r="AI1899">
        <f>IF(M1899&lt;&gt;1,"",IF(OR(Q1899=999,Q1899=""),"",Q1899))</f>
        <v/>
      </c>
    </row>
    <row r="1900">
      <c r="A1900" t="inlineStr">
        <is>
          <t>TQRMNOP110215</t>
        </is>
      </c>
      <c r="B1900" t="n">
        <v>2025</v>
      </c>
      <c r="C1900" t="n">
        <v>1</v>
      </c>
      <c r="D1900" t="n">
        <v>40</v>
      </c>
      <c r="E1900" t="inlineStr">
        <is>
          <t>N</t>
        </is>
      </c>
      <c r="F1900" t="n">
        <v>22</v>
      </c>
      <c r="G1900" t="n">
        <v>270</v>
      </c>
      <c r="H1900" t="n">
        <v>1</v>
      </c>
      <c r="I1900" t="n">
        <v>1</v>
      </c>
      <c r="J1900" t="n">
        <v>22</v>
      </c>
      <c r="K1900" t="n">
        <v>2</v>
      </c>
      <c r="L1900" t="n">
        <v>6</v>
      </c>
      <c r="M1900" t="n">
        <v>1</v>
      </c>
      <c r="N1900" t="n">
        <v>3</v>
      </c>
      <c r="O1900" t="n">
        <v>1</v>
      </c>
      <c r="P1900" t="n">
        <v>1</v>
      </c>
      <c r="Q1900" t="n">
        <v>42</v>
      </c>
      <c r="R1900" s="15" t="n">
        <v>423000</v>
      </c>
      <c r="S1900" s="15" t="n">
        <v>0</v>
      </c>
      <c r="T1900" s="15" t="n">
        <v>423000</v>
      </c>
      <c r="U1900" s="15" t="n">
        <v>75700</v>
      </c>
      <c r="V1900">
        <f>IFERROR(VLOOKUP(D1900,Tablas_Equivalencia!$A$3:$B$8,2,FALSE),"Sin dato")</f>
        <v/>
      </c>
      <c r="W1900">
        <f>IFERROR(VLOOKUP(L1900,Tablas_Equivalencia!$D$3:$E$9,2,FALSE),"Sin dato")</f>
        <v/>
      </c>
      <c r="X1900">
        <f>IF(I1900=1,"Varón","Mujer")</f>
        <v/>
      </c>
      <c r="Y1900">
        <f>IFERROR(VLOOKUP(M1900,Tablas_Equivalencia!$G$3:$H$6,2,FALSE),"Sin dato")</f>
        <v/>
      </c>
      <c r="Z1900">
        <f>IF(J1900&lt;=24,"18-24","25-29")</f>
        <v/>
      </c>
      <c r="AA1900">
        <f>IF(M1900&lt;&gt;1,"",IF(P1900=2,1,0))</f>
        <v/>
      </c>
      <c r="AB1900">
        <f>IF(M1900&lt;&gt;1,"",IF(O1900&gt;=2,1,0))</f>
        <v/>
      </c>
      <c r="AC1900">
        <f>IF(M1900&lt;&gt;1,"",IF(OR(Q1900=999,Q1900=""),"",IF(OR(Q1900&lt;35,Q1900&gt;48),1,0)))</f>
        <v/>
      </c>
      <c r="AD1900">
        <f>IF(COUNT(AA1900:AC1900)&lt;3,"",SUM(AA1900:AC1900))</f>
        <v/>
      </c>
      <c r="AE1900">
        <f>IF(L1900&gt;=4,2,IF(L1900&gt;=2,1,0))</f>
        <v/>
      </c>
      <c r="AF1900">
        <f>IF(L1900&gt;=5,1,0)</f>
        <v/>
      </c>
      <c r="AG1900">
        <f>AE1900+AF1900</f>
        <v/>
      </c>
      <c r="AH1900" s="15">
        <f>IF(M1900&lt;&gt;1,"",IF(OR(R1900=-9,R1900=""),"",R1900))</f>
        <v/>
      </c>
      <c r="AI1900">
        <f>IF(M1900&lt;&gt;1,"",IF(OR(Q1900=999,Q1900=""),"",Q1900))</f>
        <v/>
      </c>
    </row>
    <row r="1901">
      <c r="A1901" t="inlineStr">
        <is>
          <t>TQRMNOP110218</t>
        </is>
      </c>
      <c r="B1901" t="n">
        <v>2025</v>
      </c>
      <c r="C1901" t="n">
        <v>1</v>
      </c>
      <c r="D1901" t="n">
        <v>1</v>
      </c>
      <c r="E1901" t="inlineStr">
        <is>
          <t>S</t>
        </is>
      </c>
      <c r="F1901" t="n">
        <v>32</v>
      </c>
      <c r="G1901" t="n">
        <v>1817</v>
      </c>
      <c r="H1901" t="n">
        <v>3</v>
      </c>
      <c r="I1901" t="n">
        <v>2</v>
      </c>
      <c r="J1901" t="n">
        <v>29</v>
      </c>
      <c r="K1901" t="n">
        <v>2</v>
      </c>
      <c r="L1901" t="n">
        <v>6</v>
      </c>
      <c r="M1901" t="n">
        <v>3</v>
      </c>
      <c r="R1901" s="15" t="n">
        <v>0</v>
      </c>
      <c r="S1901" s="15" t="n">
        <v>0</v>
      </c>
      <c r="T1901" s="15" t="n">
        <v>0</v>
      </c>
      <c r="U1901" s="15" t="n">
        <v>222400</v>
      </c>
      <c r="V1901">
        <f>IFERROR(VLOOKUP(D1901,Tablas_Equivalencia!$A$3:$B$8,2,FALSE),"Sin dato")</f>
        <v/>
      </c>
      <c r="W1901">
        <f>IFERROR(VLOOKUP(L1901,Tablas_Equivalencia!$D$3:$E$9,2,FALSE),"Sin dato")</f>
        <v/>
      </c>
      <c r="X1901">
        <f>IF(I1901=1,"Varón","Mujer")</f>
        <v/>
      </c>
      <c r="Y1901">
        <f>IFERROR(VLOOKUP(M1901,Tablas_Equivalencia!$G$3:$H$6,2,FALSE),"Sin dato")</f>
        <v/>
      </c>
      <c r="Z1901">
        <f>IF(J1901&lt;=24,"18-24","25-29")</f>
        <v/>
      </c>
      <c r="AA1901">
        <f>IF(M1901&lt;&gt;1,"",IF(P1901=2,1,0))</f>
        <v/>
      </c>
      <c r="AB1901">
        <f>IF(M1901&lt;&gt;1,"",IF(O1901&gt;=2,1,0))</f>
        <v/>
      </c>
      <c r="AC1901">
        <f>IF(M1901&lt;&gt;1,"",IF(OR(Q1901=999,Q1901=""),"",IF(OR(Q1901&lt;35,Q1901&gt;48),1,0)))</f>
        <v/>
      </c>
      <c r="AD1901">
        <f>IF(COUNT(AA1901:AC1901)&lt;3,"",SUM(AA1901:AC1901))</f>
        <v/>
      </c>
      <c r="AE1901">
        <f>IF(L1901&gt;=4,2,IF(L1901&gt;=2,1,0))</f>
        <v/>
      </c>
      <c r="AF1901">
        <f>IF(L1901&gt;=5,1,0)</f>
        <v/>
      </c>
      <c r="AG1901">
        <f>AE1901+AF1901</f>
        <v/>
      </c>
      <c r="AH1901" s="15">
        <f>IF(M1901&lt;&gt;1,"",IF(OR(R1901=-9,R1901=""),"",R1901))</f>
        <v/>
      </c>
      <c r="AI1901">
        <f>IF(M1901&lt;&gt;1,"",IF(OR(Q1901=999,Q1901=""),"",Q1901))</f>
        <v/>
      </c>
    </row>
    <row r="1902">
      <c r="A1902" t="inlineStr">
        <is>
          <t>TQRMNOP110223</t>
        </is>
      </c>
      <c r="B1902" t="n">
        <v>2025</v>
      </c>
      <c r="C1902" t="n">
        <v>1</v>
      </c>
      <c r="D1902" t="n">
        <v>43</v>
      </c>
      <c r="E1902" t="inlineStr">
        <is>
          <t>S</t>
        </is>
      </c>
      <c r="F1902" t="n">
        <v>20</v>
      </c>
      <c r="G1902" t="n">
        <v>1573</v>
      </c>
      <c r="H1902" t="n">
        <v>3</v>
      </c>
      <c r="I1902" t="n">
        <v>1</v>
      </c>
      <c r="J1902" t="n">
        <v>27</v>
      </c>
      <c r="K1902" t="n">
        <v>1</v>
      </c>
      <c r="L1902" t="n">
        <v>3</v>
      </c>
      <c r="M1902" t="n">
        <v>1</v>
      </c>
      <c r="N1902" t="n">
        <v>3</v>
      </c>
      <c r="O1902" t="n">
        <v>2</v>
      </c>
      <c r="P1902" t="n">
        <v>2</v>
      </c>
      <c r="Q1902" t="n">
        <v>31</v>
      </c>
      <c r="R1902" s="15" t="n">
        <v>301000</v>
      </c>
      <c r="S1902" s="15" t="n">
        <v>0</v>
      </c>
      <c r="T1902" s="15" t="n">
        <v>301000</v>
      </c>
      <c r="U1902" s="15" t="n">
        <v>169400</v>
      </c>
      <c r="V1902">
        <f>IFERROR(VLOOKUP(D1902,Tablas_Equivalencia!$A$3:$B$8,2,FALSE),"Sin dato")</f>
        <v/>
      </c>
      <c r="W1902">
        <f>IFERROR(VLOOKUP(L1902,Tablas_Equivalencia!$D$3:$E$9,2,FALSE),"Sin dato")</f>
        <v/>
      </c>
      <c r="X1902">
        <f>IF(I1902=1,"Varón","Mujer")</f>
        <v/>
      </c>
      <c r="Y1902">
        <f>IFERROR(VLOOKUP(M1902,Tablas_Equivalencia!$G$3:$H$6,2,FALSE),"Sin dato")</f>
        <v/>
      </c>
      <c r="Z1902">
        <f>IF(J1902&lt;=24,"18-24","25-29")</f>
        <v/>
      </c>
      <c r="AA1902">
        <f>IF(M1902&lt;&gt;1,"",IF(P1902=2,1,0))</f>
        <v/>
      </c>
      <c r="AB1902">
        <f>IF(M1902&lt;&gt;1,"",IF(O1902&gt;=2,1,0))</f>
        <v/>
      </c>
      <c r="AC1902">
        <f>IF(M1902&lt;&gt;1,"",IF(OR(Q1902=999,Q1902=""),"",IF(OR(Q1902&lt;35,Q1902&gt;48),1,0)))</f>
        <v/>
      </c>
      <c r="AD1902">
        <f>IF(COUNT(AA1902:AC1902)&lt;3,"",SUM(AA1902:AC1902))</f>
        <v/>
      </c>
      <c r="AE1902">
        <f>IF(L1902&gt;=4,2,IF(L1902&gt;=2,1,0))</f>
        <v/>
      </c>
      <c r="AF1902">
        <f>IF(L1902&gt;=5,1,0)</f>
        <v/>
      </c>
      <c r="AG1902">
        <f>AE1902+AF1902</f>
        <v/>
      </c>
      <c r="AH1902" s="15">
        <f>IF(M1902&lt;&gt;1,"",IF(OR(R1902=-9,R1902=""),"",R1902))</f>
        <v/>
      </c>
      <c r="AI1902">
        <f>IF(M1902&lt;&gt;1,"",IF(OR(Q1902=999,Q1902=""),"",Q1902))</f>
        <v/>
      </c>
    </row>
    <row r="1903">
      <c r="A1903" t="inlineStr">
        <is>
          <t>TQRMNOP110229</t>
        </is>
      </c>
      <c r="B1903" t="n">
        <v>2025</v>
      </c>
      <c r="C1903" t="n">
        <v>1</v>
      </c>
      <c r="D1903" t="n">
        <v>42</v>
      </c>
      <c r="E1903" t="inlineStr">
        <is>
          <t>S</t>
        </is>
      </c>
      <c r="F1903" t="n">
        <v>10</v>
      </c>
      <c r="G1903" t="n">
        <v>1183</v>
      </c>
      <c r="H1903" t="n">
        <v>2</v>
      </c>
      <c r="I1903" t="n">
        <v>2</v>
      </c>
      <c r="J1903" t="n">
        <v>22</v>
      </c>
      <c r="K1903" t="n">
        <v>2</v>
      </c>
      <c r="L1903" t="n">
        <v>3</v>
      </c>
      <c r="M1903" t="n">
        <v>3</v>
      </c>
      <c r="R1903" s="15" t="n">
        <v>0</v>
      </c>
      <c r="S1903" s="15" t="n">
        <v>0</v>
      </c>
      <c r="T1903" s="15" t="n">
        <v>0</v>
      </c>
      <c r="U1903" s="15" t="n">
        <v>580200</v>
      </c>
      <c r="V1903">
        <f>IFERROR(VLOOKUP(D1903,Tablas_Equivalencia!$A$3:$B$8,2,FALSE),"Sin dato")</f>
        <v/>
      </c>
      <c r="W1903">
        <f>IFERROR(VLOOKUP(L1903,Tablas_Equivalencia!$D$3:$E$9,2,FALSE),"Sin dato")</f>
        <v/>
      </c>
      <c r="X1903">
        <f>IF(I1903=1,"Varón","Mujer")</f>
        <v/>
      </c>
      <c r="Y1903">
        <f>IFERROR(VLOOKUP(M1903,Tablas_Equivalencia!$G$3:$H$6,2,FALSE),"Sin dato")</f>
        <v/>
      </c>
      <c r="Z1903">
        <f>IF(J1903&lt;=24,"18-24","25-29")</f>
        <v/>
      </c>
      <c r="AA1903">
        <f>IF(M1903&lt;&gt;1,"",IF(P1903=2,1,0))</f>
        <v/>
      </c>
      <c r="AB1903">
        <f>IF(M1903&lt;&gt;1,"",IF(O1903&gt;=2,1,0))</f>
        <v/>
      </c>
      <c r="AC1903">
        <f>IF(M1903&lt;&gt;1,"",IF(OR(Q1903=999,Q1903=""),"",IF(OR(Q1903&lt;35,Q1903&gt;48),1,0)))</f>
        <v/>
      </c>
      <c r="AD1903">
        <f>IF(COUNT(AA1903:AC1903)&lt;3,"",SUM(AA1903:AC1903))</f>
        <v/>
      </c>
      <c r="AE1903">
        <f>IF(L1903&gt;=4,2,IF(L1903&gt;=2,1,0))</f>
        <v/>
      </c>
      <c r="AF1903">
        <f>IF(L1903&gt;=5,1,0)</f>
        <v/>
      </c>
      <c r="AG1903">
        <f>AE1903+AF1903</f>
        <v/>
      </c>
      <c r="AH1903" s="15">
        <f>IF(M1903&lt;&gt;1,"",IF(OR(R1903=-9,R1903=""),"",R1903))</f>
        <v/>
      </c>
      <c r="AI1903">
        <f>IF(M1903&lt;&gt;1,"",IF(OR(Q1903=999,Q1903=""),"",Q1903))</f>
        <v/>
      </c>
    </row>
    <row r="1904">
      <c r="A1904" t="inlineStr">
        <is>
          <t>TQRMNOP110230</t>
        </is>
      </c>
      <c r="B1904" t="n">
        <v>2025</v>
      </c>
      <c r="C1904" t="n">
        <v>1</v>
      </c>
      <c r="D1904" t="n">
        <v>43</v>
      </c>
      <c r="E1904" t="inlineStr">
        <is>
          <t>N</t>
        </is>
      </c>
      <c r="F1904" t="n">
        <v>26</v>
      </c>
      <c r="G1904" t="n">
        <v>1031</v>
      </c>
      <c r="H1904" t="n">
        <v>3</v>
      </c>
      <c r="I1904" t="n">
        <v>1</v>
      </c>
      <c r="J1904" t="n">
        <v>20</v>
      </c>
      <c r="K1904" t="n">
        <v>2</v>
      </c>
      <c r="L1904" t="n">
        <v>3</v>
      </c>
      <c r="M1904" t="n">
        <v>1</v>
      </c>
      <c r="N1904" t="n">
        <v>3</v>
      </c>
      <c r="O1904" t="n">
        <v>1</v>
      </c>
      <c r="P1904" t="n">
        <v>2</v>
      </c>
      <c r="Q1904" t="n">
        <v>29</v>
      </c>
      <c r="R1904" s="15" t="n">
        <v>343000</v>
      </c>
      <c r="S1904" s="15" t="n">
        <v>0</v>
      </c>
      <c r="T1904" s="15" t="n">
        <v>343000</v>
      </c>
      <c r="U1904" s="15" t="n">
        <v>138600</v>
      </c>
      <c r="V1904">
        <f>IFERROR(VLOOKUP(D1904,Tablas_Equivalencia!$A$3:$B$8,2,FALSE),"Sin dato")</f>
        <v/>
      </c>
      <c r="W1904">
        <f>IFERROR(VLOOKUP(L1904,Tablas_Equivalencia!$D$3:$E$9,2,FALSE),"Sin dato")</f>
        <v/>
      </c>
      <c r="X1904">
        <f>IF(I1904=1,"Varón","Mujer")</f>
        <v/>
      </c>
      <c r="Y1904">
        <f>IFERROR(VLOOKUP(M1904,Tablas_Equivalencia!$G$3:$H$6,2,FALSE),"Sin dato")</f>
        <v/>
      </c>
      <c r="Z1904">
        <f>IF(J1904&lt;=24,"18-24","25-29")</f>
        <v/>
      </c>
      <c r="AA1904">
        <f>IF(M1904&lt;&gt;1,"",IF(P1904=2,1,0))</f>
        <v/>
      </c>
      <c r="AB1904">
        <f>IF(M1904&lt;&gt;1,"",IF(O1904&gt;=2,1,0))</f>
        <v/>
      </c>
      <c r="AC1904">
        <f>IF(M1904&lt;&gt;1,"",IF(OR(Q1904=999,Q1904=""),"",IF(OR(Q1904&lt;35,Q1904&gt;48),1,0)))</f>
        <v/>
      </c>
      <c r="AD1904">
        <f>IF(COUNT(AA1904:AC1904)&lt;3,"",SUM(AA1904:AC1904))</f>
        <v/>
      </c>
      <c r="AE1904">
        <f>IF(L1904&gt;=4,2,IF(L1904&gt;=2,1,0))</f>
        <v/>
      </c>
      <c r="AF1904">
        <f>IF(L1904&gt;=5,1,0)</f>
        <v/>
      </c>
      <c r="AG1904">
        <f>AE1904+AF1904</f>
        <v/>
      </c>
      <c r="AH1904" s="15">
        <f>IF(M1904&lt;&gt;1,"",IF(OR(R1904=-9,R1904=""),"",R1904))</f>
        <v/>
      </c>
      <c r="AI1904">
        <f>IF(M1904&lt;&gt;1,"",IF(OR(Q1904=999,Q1904=""),"",Q1904))</f>
        <v/>
      </c>
    </row>
    <row r="1905">
      <c r="A1905" t="inlineStr">
        <is>
          <t>TQRMNOP110232</t>
        </is>
      </c>
      <c r="B1905" t="n">
        <v>2025</v>
      </c>
      <c r="C1905" t="n">
        <v>1</v>
      </c>
      <c r="D1905" t="n">
        <v>41</v>
      </c>
      <c r="E1905" t="inlineStr">
        <is>
          <t>S</t>
        </is>
      </c>
      <c r="F1905" t="n">
        <v>8</v>
      </c>
      <c r="G1905" t="n">
        <v>1812</v>
      </c>
      <c r="H1905" t="n">
        <v>2</v>
      </c>
      <c r="I1905" t="n">
        <v>1</v>
      </c>
      <c r="J1905" t="n">
        <v>22</v>
      </c>
      <c r="K1905" t="n">
        <v>2</v>
      </c>
      <c r="L1905" t="n">
        <v>6</v>
      </c>
      <c r="M1905" t="n">
        <v>3</v>
      </c>
      <c r="R1905" s="15" t="n">
        <v>0</v>
      </c>
      <c r="S1905" s="15" t="n">
        <v>101000</v>
      </c>
      <c r="T1905" s="15" t="n">
        <v>101000</v>
      </c>
      <c r="U1905" s="15" t="n">
        <v>151600</v>
      </c>
      <c r="V1905">
        <f>IFERROR(VLOOKUP(D1905,Tablas_Equivalencia!$A$3:$B$8,2,FALSE),"Sin dato")</f>
        <v/>
      </c>
      <c r="W1905">
        <f>IFERROR(VLOOKUP(L1905,Tablas_Equivalencia!$D$3:$E$9,2,FALSE),"Sin dato")</f>
        <v/>
      </c>
      <c r="X1905">
        <f>IF(I1905=1,"Varón","Mujer")</f>
        <v/>
      </c>
      <c r="Y1905">
        <f>IFERROR(VLOOKUP(M1905,Tablas_Equivalencia!$G$3:$H$6,2,FALSE),"Sin dato")</f>
        <v/>
      </c>
      <c r="Z1905">
        <f>IF(J1905&lt;=24,"18-24","25-29")</f>
        <v/>
      </c>
      <c r="AA1905">
        <f>IF(M1905&lt;&gt;1,"",IF(P1905=2,1,0))</f>
        <v/>
      </c>
      <c r="AB1905">
        <f>IF(M1905&lt;&gt;1,"",IF(O1905&gt;=2,1,0))</f>
        <v/>
      </c>
      <c r="AC1905">
        <f>IF(M1905&lt;&gt;1,"",IF(OR(Q1905=999,Q1905=""),"",IF(OR(Q1905&lt;35,Q1905&gt;48),1,0)))</f>
        <v/>
      </c>
      <c r="AD1905">
        <f>IF(COUNT(AA1905:AC1905)&lt;3,"",SUM(AA1905:AC1905))</f>
        <v/>
      </c>
      <c r="AE1905">
        <f>IF(L1905&gt;=4,2,IF(L1905&gt;=2,1,0))</f>
        <v/>
      </c>
      <c r="AF1905">
        <f>IF(L1905&gt;=5,1,0)</f>
        <v/>
      </c>
      <c r="AG1905">
        <f>AE1905+AF1905</f>
        <v/>
      </c>
      <c r="AH1905" s="15">
        <f>IF(M1905&lt;&gt;1,"",IF(OR(R1905=-9,R1905=""),"",R1905))</f>
        <v/>
      </c>
      <c r="AI1905">
        <f>IF(M1905&lt;&gt;1,"",IF(OR(Q1905=999,Q1905=""),"",Q1905))</f>
        <v/>
      </c>
    </row>
    <row r="1906">
      <c r="A1906" t="inlineStr">
        <is>
          <t>TQRMNOP110235</t>
        </is>
      </c>
      <c r="B1906" t="n">
        <v>2025</v>
      </c>
      <c r="C1906" t="n">
        <v>1</v>
      </c>
      <c r="D1906" t="n">
        <v>44</v>
      </c>
      <c r="E1906" t="inlineStr">
        <is>
          <t>N</t>
        </is>
      </c>
      <c r="F1906" t="n">
        <v>6</v>
      </c>
      <c r="G1906" t="n">
        <v>1232</v>
      </c>
      <c r="H1906" t="n">
        <v>3</v>
      </c>
      <c r="I1906" t="n">
        <v>1</v>
      </c>
      <c r="J1906" t="n">
        <v>21</v>
      </c>
      <c r="K1906" t="n">
        <v>2</v>
      </c>
      <c r="L1906" t="n">
        <v>5</v>
      </c>
      <c r="M1906" t="n">
        <v>1</v>
      </c>
      <c r="N1906" t="n">
        <v>3</v>
      </c>
      <c r="O1906" t="n">
        <v>1</v>
      </c>
      <c r="P1906" t="n">
        <v>1</v>
      </c>
      <c r="Q1906" t="n">
        <v>35</v>
      </c>
      <c r="R1906" s="15" t="n">
        <v>912000</v>
      </c>
      <c r="S1906" s="15" t="n">
        <v>0</v>
      </c>
      <c r="T1906" s="15" t="n">
        <v>912000</v>
      </c>
      <c r="U1906" s="15" t="n">
        <v>97600</v>
      </c>
      <c r="V1906">
        <f>IFERROR(VLOOKUP(D1906,Tablas_Equivalencia!$A$3:$B$8,2,FALSE),"Sin dato")</f>
        <v/>
      </c>
      <c r="W1906">
        <f>IFERROR(VLOOKUP(L1906,Tablas_Equivalencia!$D$3:$E$9,2,FALSE),"Sin dato")</f>
        <v/>
      </c>
      <c r="X1906">
        <f>IF(I1906=1,"Varón","Mujer")</f>
        <v/>
      </c>
      <c r="Y1906">
        <f>IFERROR(VLOOKUP(M1906,Tablas_Equivalencia!$G$3:$H$6,2,FALSE),"Sin dato")</f>
        <v/>
      </c>
      <c r="Z1906">
        <f>IF(J1906&lt;=24,"18-24","25-29")</f>
        <v/>
      </c>
      <c r="AA1906">
        <f>IF(M1906&lt;&gt;1,"",IF(P1906=2,1,0))</f>
        <v/>
      </c>
      <c r="AB1906">
        <f>IF(M1906&lt;&gt;1,"",IF(O1906&gt;=2,1,0))</f>
        <v/>
      </c>
      <c r="AC1906">
        <f>IF(M1906&lt;&gt;1,"",IF(OR(Q1906=999,Q1906=""),"",IF(OR(Q1906&lt;35,Q1906&gt;48),1,0)))</f>
        <v/>
      </c>
      <c r="AD1906">
        <f>IF(COUNT(AA1906:AC1906)&lt;3,"",SUM(AA1906:AC1906))</f>
        <v/>
      </c>
      <c r="AE1906">
        <f>IF(L1906&gt;=4,2,IF(L1906&gt;=2,1,0))</f>
        <v/>
      </c>
      <c r="AF1906">
        <f>IF(L1906&gt;=5,1,0)</f>
        <v/>
      </c>
      <c r="AG1906">
        <f>AE1906+AF1906</f>
        <v/>
      </c>
      <c r="AH1906" s="15">
        <f>IF(M1906&lt;&gt;1,"",IF(OR(R1906=-9,R1906=""),"",R1906))</f>
        <v/>
      </c>
      <c r="AI1906">
        <f>IF(M1906&lt;&gt;1,"",IF(OR(Q1906=999,Q1906=""),"",Q1906))</f>
        <v/>
      </c>
    </row>
    <row r="1907">
      <c r="A1907" t="inlineStr">
        <is>
          <t>TQRMNOP110239</t>
        </is>
      </c>
      <c r="B1907" t="n">
        <v>2025</v>
      </c>
      <c r="C1907" t="n">
        <v>1</v>
      </c>
      <c r="D1907" t="n">
        <v>1</v>
      </c>
      <c r="E1907" t="inlineStr">
        <is>
          <t>S</t>
        </is>
      </c>
      <c r="F1907" t="n">
        <v>32</v>
      </c>
      <c r="G1907" t="n">
        <v>1455</v>
      </c>
      <c r="H1907" t="n">
        <v>10</v>
      </c>
      <c r="I1907" t="n">
        <v>2</v>
      </c>
      <c r="J1907" t="n">
        <v>23</v>
      </c>
      <c r="K1907" t="n">
        <v>2</v>
      </c>
      <c r="L1907" t="n">
        <v>5</v>
      </c>
      <c r="M1907" t="n">
        <v>3</v>
      </c>
      <c r="R1907" s="15" t="n">
        <v>0</v>
      </c>
      <c r="S1907" s="15" t="n">
        <v>0</v>
      </c>
      <c r="T1907" s="15" t="n">
        <v>0</v>
      </c>
      <c r="U1907" s="15" t="n">
        <v>47100</v>
      </c>
      <c r="V1907">
        <f>IFERROR(VLOOKUP(D1907,Tablas_Equivalencia!$A$3:$B$8,2,FALSE),"Sin dato")</f>
        <v/>
      </c>
      <c r="W1907">
        <f>IFERROR(VLOOKUP(L1907,Tablas_Equivalencia!$D$3:$E$9,2,FALSE),"Sin dato")</f>
        <v/>
      </c>
      <c r="X1907">
        <f>IF(I1907=1,"Varón","Mujer")</f>
        <v/>
      </c>
      <c r="Y1907">
        <f>IFERROR(VLOOKUP(M1907,Tablas_Equivalencia!$G$3:$H$6,2,FALSE),"Sin dato")</f>
        <v/>
      </c>
      <c r="Z1907">
        <f>IF(J1907&lt;=24,"18-24","25-29")</f>
        <v/>
      </c>
      <c r="AA1907">
        <f>IF(M1907&lt;&gt;1,"",IF(P1907=2,1,0))</f>
        <v/>
      </c>
      <c r="AB1907">
        <f>IF(M1907&lt;&gt;1,"",IF(O1907&gt;=2,1,0))</f>
        <v/>
      </c>
      <c r="AC1907">
        <f>IF(M1907&lt;&gt;1,"",IF(OR(Q1907=999,Q1907=""),"",IF(OR(Q1907&lt;35,Q1907&gt;48),1,0)))</f>
        <v/>
      </c>
      <c r="AD1907">
        <f>IF(COUNT(AA1907:AC1907)&lt;3,"",SUM(AA1907:AC1907))</f>
        <v/>
      </c>
      <c r="AE1907">
        <f>IF(L1907&gt;=4,2,IF(L1907&gt;=2,1,0))</f>
        <v/>
      </c>
      <c r="AF1907">
        <f>IF(L1907&gt;=5,1,0)</f>
        <v/>
      </c>
      <c r="AG1907">
        <f>AE1907+AF1907</f>
        <v/>
      </c>
      <c r="AH1907" s="15">
        <f>IF(M1907&lt;&gt;1,"",IF(OR(R1907=-9,R1907=""),"",R1907))</f>
        <v/>
      </c>
      <c r="AI1907">
        <f>IF(M1907&lt;&gt;1,"",IF(OR(Q1907=999,Q1907=""),"",Q1907))</f>
        <v/>
      </c>
    </row>
    <row r="1908">
      <c r="A1908" t="inlineStr">
        <is>
          <t>TQRMNOP110253</t>
        </is>
      </c>
      <c r="B1908" t="n">
        <v>2025</v>
      </c>
      <c r="C1908" t="n">
        <v>1</v>
      </c>
      <c r="D1908" t="n">
        <v>42</v>
      </c>
      <c r="E1908" t="inlineStr">
        <is>
          <t>S</t>
        </is>
      </c>
      <c r="F1908" t="n">
        <v>10</v>
      </c>
      <c r="G1908" t="n">
        <v>1685</v>
      </c>
      <c r="H1908" t="n">
        <v>3</v>
      </c>
      <c r="I1908" t="n">
        <v>2</v>
      </c>
      <c r="J1908" t="n">
        <v>27</v>
      </c>
      <c r="K1908" t="n">
        <v>1</v>
      </c>
      <c r="L1908" t="n">
        <v>2</v>
      </c>
      <c r="M1908" t="n">
        <v>3</v>
      </c>
      <c r="R1908" s="15" t="n">
        <v>0</v>
      </c>
      <c r="S1908" s="15" t="n">
        <v>0</v>
      </c>
      <c r="T1908" s="15" t="n">
        <v>0</v>
      </c>
      <c r="U1908" s="15" t="n">
        <v>111700</v>
      </c>
      <c r="V1908">
        <f>IFERROR(VLOOKUP(D1908,Tablas_Equivalencia!$A$3:$B$8,2,FALSE),"Sin dato")</f>
        <v/>
      </c>
      <c r="W1908">
        <f>IFERROR(VLOOKUP(L1908,Tablas_Equivalencia!$D$3:$E$9,2,FALSE),"Sin dato")</f>
        <v/>
      </c>
      <c r="X1908">
        <f>IF(I1908=1,"Varón","Mujer")</f>
        <v/>
      </c>
      <c r="Y1908">
        <f>IFERROR(VLOOKUP(M1908,Tablas_Equivalencia!$G$3:$H$6,2,FALSE),"Sin dato")</f>
        <v/>
      </c>
      <c r="Z1908">
        <f>IF(J1908&lt;=24,"18-24","25-29")</f>
        <v/>
      </c>
      <c r="AA1908">
        <f>IF(M1908&lt;&gt;1,"",IF(P1908=2,1,0))</f>
        <v/>
      </c>
      <c r="AB1908">
        <f>IF(M1908&lt;&gt;1,"",IF(O1908&gt;=2,1,0))</f>
        <v/>
      </c>
      <c r="AC1908">
        <f>IF(M1908&lt;&gt;1,"",IF(OR(Q1908=999,Q1908=""),"",IF(OR(Q1908&lt;35,Q1908&gt;48),1,0)))</f>
        <v/>
      </c>
      <c r="AD1908">
        <f>IF(COUNT(AA1908:AC1908)&lt;3,"",SUM(AA1908:AC1908))</f>
        <v/>
      </c>
      <c r="AE1908">
        <f>IF(L1908&gt;=4,2,IF(L1908&gt;=2,1,0))</f>
        <v/>
      </c>
      <c r="AF1908">
        <f>IF(L1908&gt;=5,1,0)</f>
        <v/>
      </c>
      <c r="AG1908">
        <f>AE1908+AF1908</f>
        <v/>
      </c>
      <c r="AH1908" s="15">
        <f>IF(M1908&lt;&gt;1,"",IF(OR(R1908=-9,R1908=""),"",R1908))</f>
        <v/>
      </c>
      <c r="AI1908">
        <f>IF(M1908&lt;&gt;1,"",IF(OR(Q1908=999,Q1908=""),"",Q1908))</f>
        <v/>
      </c>
    </row>
    <row r="1909">
      <c r="A1909" t="inlineStr">
        <is>
          <t>TQRMNOP110255</t>
        </is>
      </c>
      <c r="B1909" t="n">
        <v>2025</v>
      </c>
      <c r="C1909" t="n">
        <v>1</v>
      </c>
      <c r="D1909" t="n">
        <v>41</v>
      </c>
      <c r="E1909" t="inlineStr">
        <is>
          <t>N</t>
        </is>
      </c>
      <c r="F1909" t="n">
        <v>15</v>
      </c>
      <c r="G1909" t="n">
        <v>492</v>
      </c>
      <c r="H1909" t="n">
        <v>3</v>
      </c>
      <c r="I1909" t="n">
        <v>2</v>
      </c>
      <c r="J1909" t="n">
        <v>23</v>
      </c>
      <c r="K1909" t="n">
        <v>2</v>
      </c>
      <c r="L1909" t="n">
        <v>4</v>
      </c>
      <c r="M1909" t="n">
        <v>3</v>
      </c>
      <c r="R1909" s="15" t="n">
        <v>0</v>
      </c>
      <c r="S1909" s="15" t="n">
        <v>0</v>
      </c>
      <c r="T1909" s="15" t="n">
        <v>0</v>
      </c>
      <c r="U1909" s="15" t="n">
        <v>199100</v>
      </c>
      <c r="V1909">
        <f>IFERROR(VLOOKUP(D1909,Tablas_Equivalencia!$A$3:$B$8,2,FALSE),"Sin dato")</f>
        <v/>
      </c>
      <c r="W1909">
        <f>IFERROR(VLOOKUP(L1909,Tablas_Equivalencia!$D$3:$E$9,2,FALSE),"Sin dato")</f>
        <v/>
      </c>
      <c r="X1909">
        <f>IF(I1909=1,"Varón","Mujer")</f>
        <v/>
      </c>
      <c r="Y1909">
        <f>IFERROR(VLOOKUP(M1909,Tablas_Equivalencia!$G$3:$H$6,2,FALSE),"Sin dato")</f>
        <v/>
      </c>
      <c r="Z1909">
        <f>IF(J1909&lt;=24,"18-24","25-29")</f>
        <v/>
      </c>
      <c r="AA1909">
        <f>IF(M1909&lt;&gt;1,"",IF(P1909=2,1,0))</f>
        <v/>
      </c>
      <c r="AB1909">
        <f>IF(M1909&lt;&gt;1,"",IF(O1909&gt;=2,1,0))</f>
        <v/>
      </c>
      <c r="AC1909">
        <f>IF(M1909&lt;&gt;1,"",IF(OR(Q1909=999,Q1909=""),"",IF(OR(Q1909&lt;35,Q1909&gt;48),1,0)))</f>
        <v/>
      </c>
      <c r="AD1909">
        <f>IF(COUNT(AA1909:AC1909)&lt;3,"",SUM(AA1909:AC1909))</f>
        <v/>
      </c>
      <c r="AE1909">
        <f>IF(L1909&gt;=4,2,IF(L1909&gt;=2,1,0))</f>
        <v/>
      </c>
      <c r="AF1909">
        <f>IF(L1909&gt;=5,1,0)</f>
        <v/>
      </c>
      <c r="AG1909">
        <f>AE1909+AF1909</f>
        <v/>
      </c>
      <c r="AH1909" s="15">
        <f>IF(M1909&lt;&gt;1,"",IF(OR(R1909=-9,R1909=""),"",R1909))</f>
        <v/>
      </c>
      <c r="AI1909">
        <f>IF(M1909&lt;&gt;1,"",IF(OR(Q1909=999,Q1909=""),"",Q1909))</f>
        <v/>
      </c>
    </row>
    <row r="1910">
      <c r="A1910" t="inlineStr">
        <is>
          <t>TQRMNOP110257</t>
        </is>
      </c>
      <c r="B1910" t="n">
        <v>2025</v>
      </c>
      <c r="C1910" t="n">
        <v>1</v>
      </c>
      <c r="D1910" t="n">
        <v>41</v>
      </c>
      <c r="E1910" t="inlineStr">
        <is>
          <t>N</t>
        </is>
      </c>
      <c r="F1910" t="n">
        <v>15</v>
      </c>
      <c r="G1910" t="n">
        <v>1012</v>
      </c>
      <c r="H1910" t="n">
        <v>3</v>
      </c>
      <c r="I1910" t="n">
        <v>1</v>
      </c>
      <c r="J1910" t="n">
        <v>23</v>
      </c>
      <c r="K1910" t="n">
        <v>1</v>
      </c>
      <c r="L1910" t="n">
        <v>5</v>
      </c>
      <c r="M1910" t="n">
        <v>2</v>
      </c>
      <c r="R1910" s="15" t="n">
        <v>0</v>
      </c>
      <c r="S1910" s="15" t="n">
        <v>0</v>
      </c>
      <c r="T1910" s="15" t="n">
        <v>0</v>
      </c>
      <c r="U1910" s="15" t="n">
        <v>131800</v>
      </c>
      <c r="V1910">
        <f>IFERROR(VLOOKUP(D1910,Tablas_Equivalencia!$A$3:$B$8,2,FALSE),"Sin dato")</f>
        <v/>
      </c>
      <c r="W1910">
        <f>IFERROR(VLOOKUP(L1910,Tablas_Equivalencia!$D$3:$E$9,2,FALSE),"Sin dato")</f>
        <v/>
      </c>
      <c r="X1910">
        <f>IF(I1910=1,"Varón","Mujer")</f>
        <v/>
      </c>
      <c r="Y1910">
        <f>IFERROR(VLOOKUP(M1910,Tablas_Equivalencia!$G$3:$H$6,2,FALSE),"Sin dato")</f>
        <v/>
      </c>
      <c r="Z1910">
        <f>IF(J1910&lt;=24,"18-24","25-29")</f>
        <v/>
      </c>
      <c r="AA1910">
        <f>IF(M1910&lt;&gt;1,"",IF(P1910=2,1,0))</f>
        <v/>
      </c>
      <c r="AB1910">
        <f>IF(M1910&lt;&gt;1,"",IF(O1910&gt;=2,1,0))</f>
        <v/>
      </c>
      <c r="AC1910">
        <f>IF(M1910&lt;&gt;1,"",IF(OR(Q1910=999,Q1910=""),"",IF(OR(Q1910&lt;35,Q1910&gt;48),1,0)))</f>
        <v/>
      </c>
      <c r="AD1910">
        <f>IF(COUNT(AA1910:AC1910)&lt;3,"",SUM(AA1910:AC1910))</f>
        <v/>
      </c>
      <c r="AE1910">
        <f>IF(L1910&gt;=4,2,IF(L1910&gt;=2,1,0))</f>
        <v/>
      </c>
      <c r="AF1910">
        <f>IF(L1910&gt;=5,1,0)</f>
        <v/>
      </c>
      <c r="AG1910">
        <f>AE1910+AF1910</f>
        <v/>
      </c>
      <c r="AH1910" s="15">
        <f>IF(M1910&lt;&gt;1,"",IF(OR(R1910=-9,R1910=""),"",R1910))</f>
        <v/>
      </c>
      <c r="AI1910">
        <f>IF(M1910&lt;&gt;1,"",IF(OR(Q1910=999,Q1910=""),"",Q1910))</f>
        <v/>
      </c>
    </row>
    <row r="1911">
      <c r="A1911" t="inlineStr">
        <is>
          <t>TQRMNOP110260</t>
        </is>
      </c>
      <c r="B1911" t="n">
        <v>2025</v>
      </c>
      <c r="C1911" t="n">
        <v>1</v>
      </c>
      <c r="D1911" t="n">
        <v>41</v>
      </c>
      <c r="E1911" t="inlineStr">
        <is>
          <t>N</t>
        </is>
      </c>
      <c r="F1911" t="n">
        <v>12</v>
      </c>
      <c r="G1911" t="n">
        <v>762</v>
      </c>
      <c r="H1911" t="n">
        <v>1</v>
      </c>
      <c r="I1911" t="n">
        <v>2</v>
      </c>
      <c r="J1911" t="n">
        <v>24</v>
      </c>
      <c r="K1911" t="n">
        <v>1</v>
      </c>
      <c r="L1911" t="n">
        <v>5</v>
      </c>
      <c r="M1911" t="n">
        <v>3</v>
      </c>
      <c r="R1911" s="15" t="n">
        <v>0</v>
      </c>
      <c r="S1911" s="15" t="n">
        <v>70000</v>
      </c>
      <c r="T1911" s="15" t="n">
        <v>70000</v>
      </c>
      <c r="U1911" s="15" t="n">
        <v>158400</v>
      </c>
      <c r="V1911">
        <f>IFERROR(VLOOKUP(D1911,Tablas_Equivalencia!$A$3:$B$8,2,FALSE),"Sin dato")</f>
        <v/>
      </c>
      <c r="W1911">
        <f>IFERROR(VLOOKUP(L1911,Tablas_Equivalencia!$D$3:$E$9,2,FALSE),"Sin dato")</f>
        <v/>
      </c>
      <c r="X1911">
        <f>IF(I1911=1,"Varón","Mujer")</f>
        <v/>
      </c>
      <c r="Y1911">
        <f>IFERROR(VLOOKUP(M1911,Tablas_Equivalencia!$G$3:$H$6,2,FALSE),"Sin dato")</f>
        <v/>
      </c>
      <c r="Z1911">
        <f>IF(J1911&lt;=24,"18-24","25-29")</f>
        <v/>
      </c>
      <c r="AA1911">
        <f>IF(M1911&lt;&gt;1,"",IF(P1911=2,1,0))</f>
        <v/>
      </c>
      <c r="AB1911">
        <f>IF(M1911&lt;&gt;1,"",IF(O1911&gt;=2,1,0))</f>
        <v/>
      </c>
      <c r="AC1911">
        <f>IF(M1911&lt;&gt;1,"",IF(OR(Q1911=999,Q1911=""),"",IF(OR(Q1911&lt;35,Q1911&gt;48),1,0)))</f>
        <v/>
      </c>
      <c r="AD1911">
        <f>IF(COUNT(AA1911:AC1911)&lt;3,"",SUM(AA1911:AC1911))</f>
        <v/>
      </c>
      <c r="AE1911">
        <f>IF(L1911&gt;=4,2,IF(L1911&gt;=2,1,0))</f>
        <v/>
      </c>
      <c r="AF1911">
        <f>IF(L1911&gt;=5,1,0)</f>
        <v/>
      </c>
      <c r="AG1911">
        <f>AE1911+AF1911</f>
        <v/>
      </c>
      <c r="AH1911" s="15">
        <f>IF(M1911&lt;&gt;1,"",IF(OR(R1911=-9,R1911=""),"",R1911))</f>
        <v/>
      </c>
      <c r="AI1911">
        <f>IF(M1911&lt;&gt;1,"",IF(OR(Q1911=999,Q1911=""),"",Q1911))</f>
        <v/>
      </c>
    </row>
    <row r="1912">
      <c r="A1912" t="inlineStr">
        <is>
          <t>TQRMNOP110266</t>
        </is>
      </c>
      <c r="B1912" t="n">
        <v>2025</v>
      </c>
      <c r="C1912" t="n">
        <v>1</v>
      </c>
      <c r="D1912" t="n">
        <v>1</v>
      </c>
      <c r="E1912" t="inlineStr">
        <is>
          <t>S</t>
        </is>
      </c>
      <c r="F1912" t="n">
        <v>32</v>
      </c>
      <c r="G1912" t="n">
        <v>610</v>
      </c>
      <c r="H1912" t="n">
        <v>1</v>
      </c>
      <c r="I1912" t="n">
        <v>1</v>
      </c>
      <c r="J1912" t="n">
        <v>27</v>
      </c>
      <c r="K1912" t="n">
        <v>1</v>
      </c>
      <c r="L1912" t="n">
        <v>5</v>
      </c>
      <c r="M1912" t="n">
        <v>3</v>
      </c>
      <c r="R1912" s="15" t="n">
        <v>0</v>
      </c>
      <c r="S1912" s="15" t="n">
        <v>0</v>
      </c>
      <c r="T1912" s="15" t="n">
        <v>0</v>
      </c>
      <c r="U1912" s="15" t="n">
        <v>253900</v>
      </c>
      <c r="V1912">
        <f>IFERROR(VLOOKUP(D1912,Tablas_Equivalencia!$A$3:$B$8,2,FALSE),"Sin dato")</f>
        <v/>
      </c>
      <c r="W1912">
        <f>IFERROR(VLOOKUP(L1912,Tablas_Equivalencia!$D$3:$E$9,2,FALSE),"Sin dato")</f>
        <v/>
      </c>
      <c r="X1912">
        <f>IF(I1912=1,"Varón","Mujer")</f>
        <v/>
      </c>
      <c r="Y1912">
        <f>IFERROR(VLOOKUP(M1912,Tablas_Equivalencia!$G$3:$H$6,2,FALSE),"Sin dato")</f>
        <v/>
      </c>
      <c r="Z1912">
        <f>IF(J1912&lt;=24,"18-24","25-29")</f>
        <v/>
      </c>
      <c r="AA1912">
        <f>IF(M1912&lt;&gt;1,"",IF(P1912=2,1,0))</f>
        <v/>
      </c>
      <c r="AB1912">
        <f>IF(M1912&lt;&gt;1,"",IF(O1912&gt;=2,1,0))</f>
        <v/>
      </c>
      <c r="AC1912">
        <f>IF(M1912&lt;&gt;1,"",IF(OR(Q1912=999,Q1912=""),"",IF(OR(Q1912&lt;35,Q1912&gt;48),1,0)))</f>
        <v/>
      </c>
      <c r="AD1912">
        <f>IF(COUNT(AA1912:AC1912)&lt;3,"",SUM(AA1912:AC1912))</f>
        <v/>
      </c>
      <c r="AE1912">
        <f>IF(L1912&gt;=4,2,IF(L1912&gt;=2,1,0))</f>
        <v/>
      </c>
      <c r="AF1912">
        <f>IF(L1912&gt;=5,1,0)</f>
        <v/>
      </c>
      <c r="AG1912">
        <f>AE1912+AF1912</f>
        <v/>
      </c>
      <c r="AH1912" s="15">
        <f>IF(M1912&lt;&gt;1,"",IF(OR(R1912=-9,R1912=""),"",R1912))</f>
        <v/>
      </c>
      <c r="AI1912">
        <f>IF(M1912&lt;&gt;1,"",IF(OR(Q1912=999,Q1912=""),"",Q1912))</f>
        <v/>
      </c>
    </row>
    <row r="1913">
      <c r="A1913" t="inlineStr">
        <is>
          <t>TQRMNOP110271</t>
        </is>
      </c>
      <c r="B1913" t="n">
        <v>2025</v>
      </c>
      <c r="C1913" t="n">
        <v>1</v>
      </c>
      <c r="D1913" t="n">
        <v>43</v>
      </c>
      <c r="E1913" t="inlineStr">
        <is>
          <t>S</t>
        </is>
      </c>
      <c r="F1913" t="n">
        <v>36</v>
      </c>
      <c r="G1913" t="n">
        <v>541</v>
      </c>
      <c r="H1913" t="n">
        <v>2</v>
      </c>
      <c r="I1913" t="n">
        <v>2</v>
      </c>
      <c r="J1913" t="n">
        <v>21</v>
      </c>
      <c r="K1913" t="n">
        <v>2</v>
      </c>
      <c r="L1913" t="n">
        <v>5</v>
      </c>
      <c r="M1913" t="n">
        <v>1</v>
      </c>
      <c r="N1913" t="n">
        <v>3</v>
      </c>
      <c r="O1913" t="n">
        <v>1</v>
      </c>
      <c r="P1913" t="n">
        <v>2</v>
      </c>
      <c r="Q1913" t="n">
        <v>38</v>
      </c>
      <c r="R1913" s="15" t="n">
        <v>999000</v>
      </c>
      <c r="S1913" s="15" t="n">
        <v>0</v>
      </c>
      <c r="T1913" s="15" t="n">
        <v>999000</v>
      </c>
      <c r="U1913" s="15" t="n">
        <v>142600</v>
      </c>
      <c r="V1913">
        <f>IFERROR(VLOOKUP(D1913,Tablas_Equivalencia!$A$3:$B$8,2,FALSE),"Sin dato")</f>
        <v/>
      </c>
      <c r="W1913">
        <f>IFERROR(VLOOKUP(L1913,Tablas_Equivalencia!$D$3:$E$9,2,FALSE),"Sin dato")</f>
        <v/>
      </c>
      <c r="X1913">
        <f>IF(I1913=1,"Varón","Mujer")</f>
        <v/>
      </c>
      <c r="Y1913">
        <f>IFERROR(VLOOKUP(M1913,Tablas_Equivalencia!$G$3:$H$6,2,FALSE),"Sin dato")</f>
        <v/>
      </c>
      <c r="Z1913">
        <f>IF(J1913&lt;=24,"18-24","25-29")</f>
        <v/>
      </c>
      <c r="AA1913">
        <f>IF(M1913&lt;&gt;1,"",IF(P1913=2,1,0))</f>
        <v/>
      </c>
      <c r="AB1913">
        <f>IF(M1913&lt;&gt;1,"",IF(O1913&gt;=2,1,0))</f>
        <v/>
      </c>
      <c r="AC1913">
        <f>IF(M1913&lt;&gt;1,"",IF(OR(Q1913=999,Q1913=""),"",IF(OR(Q1913&lt;35,Q1913&gt;48),1,0)))</f>
        <v/>
      </c>
      <c r="AD1913">
        <f>IF(COUNT(AA1913:AC1913)&lt;3,"",SUM(AA1913:AC1913))</f>
        <v/>
      </c>
      <c r="AE1913">
        <f>IF(L1913&gt;=4,2,IF(L1913&gt;=2,1,0))</f>
        <v/>
      </c>
      <c r="AF1913">
        <f>IF(L1913&gt;=5,1,0)</f>
        <v/>
      </c>
      <c r="AG1913">
        <f>AE1913+AF1913</f>
        <v/>
      </c>
      <c r="AH1913" s="15">
        <f>IF(M1913&lt;&gt;1,"",IF(OR(R1913=-9,R1913=""),"",R1913))</f>
        <v/>
      </c>
      <c r="AI1913">
        <f>IF(M1913&lt;&gt;1,"",IF(OR(Q1913=999,Q1913=""),"",Q1913))</f>
        <v/>
      </c>
    </row>
    <row r="1914">
      <c r="A1914" t="inlineStr">
        <is>
          <t>TQRMNOP110273</t>
        </is>
      </c>
      <c r="B1914" t="n">
        <v>2025</v>
      </c>
      <c r="C1914" t="n">
        <v>1</v>
      </c>
      <c r="D1914" t="n">
        <v>42</v>
      </c>
      <c r="E1914" t="inlineStr">
        <is>
          <t>S</t>
        </is>
      </c>
      <c r="F1914" t="n">
        <v>10</v>
      </c>
      <c r="G1914" t="n">
        <v>848</v>
      </c>
      <c r="H1914" t="n">
        <v>3</v>
      </c>
      <c r="I1914" t="n">
        <v>1</v>
      </c>
      <c r="J1914" t="n">
        <v>29</v>
      </c>
      <c r="K1914" t="n">
        <v>2</v>
      </c>
      <c r="L1914" t="n">
        <v>6</v>
      </c>
      <c r="M1914" t="n">
        <v>1</v>
      </c>
      <c r="N1914" t="n">
        <v>2</v>
      </c>
      <c r="O1914" t="n">
        <v>2</v>
      </c>
      <c r="P1914" t="n">
        <v>2</v>
      </c>
      <c r="Q1914" t="n">
        <v>11</v>
      </c>
      <c r="R1914" s="15" t="n">
        <v>-9</v>
      </c>
      <c r="S1914" s="15" t="n">
        <v>0</v>
      </c>
      <c r="T1914" s="15" t="n">
        <v>0</v>
      </c>
      <c r="U1914" s="15" t="n">
        <v>210200</v>
      </c>
      <c r="V1914">
        <f>IFERROR(VLOOKUP(D1914,Tablas_Equivalencia!$A$3:$B$8,2,FALSE),"Sin dato")</f>
        <v/>
      </c>
      <c r="W1914">
        <f>IFERROR(VLOOKUP(L1914,Tablas_Equivalencia!$D$3:$E$9,2,FALSE),"Sin dato")</f>
        <v/>
      </c>
      <c r="X1914">
        <f>IF(I1914=1,"Varón","Mujer")</f>
        <v/>
      </c>
      <c r="Y1914">
        <f>IFERROR(VLOOKUP(M1914,Tablas_Equivalencia!$G$3:$H$6,2,FALSE),"Sin dato")</f>
        <v/>
      </c>
      <c r="Z1914">
        <f>IF(J1914&lt;=24,"18-24","25-29")</f>
        <v/>
      </c>
      <c r="AA1914">
        <f>IF(M1914&lt;&gt;1,"",IF(P1914=2,1,0))</f>
        <v/>
      </c>
      <c r="AB1914">
        <f>IF(M1914&lt;&gt;1,"",IF(O1914&gt;=2,1,0))</f>
        <v/>
      </c>
      <c r="AC1914">
        <f>IF(M1914&lt;&gt;1,"",IF(OR(Q1914=999,Q1914=""),"",IF(OR(Q1914&lt;35,Q1914&gt;48),1,0)))</f>
        <v/>
      </c>
      <c r="AD1914">
        <f>IF(COUNT(AA1914:AC1914)&lt;3,"",SUM(AA1914:AC1914))</f>
        <v/>
      </c>
      <c r="AE1914">
        <f>IF(L1914&gt;=4,2,IF(L1914&gt;=2,1,0))</f>
        <v/>
      </c>
      <c r="AF1914">
        <f>IF(L1914&gt;=5,1,0)</f>
        <v/>
      </c>
      <c r="AG1914">
        <f>AE1914+AF1914</f>
        <v/>
      </c>
      <c r="AH1914" s="15">
        <f>IF(M1914&lt;&gt;1,"",IF(OR(R1914=-9,R1914=""),"",R1914))</f>
        <v/>
      </c>
      <c r="AI1914">
        <f>IF(M1914&lt;&gt;1,"",IF(OR(Q1914=999,Q1914=""),"",Q1914))</f>
        <v/>
      </c>
    </row>
    <row r="1915">
      <c r="A1915" t="inlineStr">
        <is>
          <t>TQRMNOP110278</t>
        </is>
      </c>
      <c r="B1915" t="n">
        <v>2025</v>
      </c>
      <c r="C1915" t="n">
        <v>1</v>
      </c>
      <c r="D1915" t="n">
        <v>43</v>
      </c>
      <c r="E1915" t="inlineStr">
        <is>
          <t>N</t>
        </is>
      </c>
      <c r="F1915" t="n">
        <v>26</v>
      </c>
      <c r="G1915" t="n">
        <v>1441</v>
      </c>
      <c r="H1915" t="n">
        <v>1</v>
      </c>
      <c r="I1915" t="n">
        <v>1</v>
      </c>
      <c r="J1915" t="n">
        <v>29</v>
      </c>
      <c r="K1915" t="n">
        <v>2</v>
      </c>
      <c r="L1915" t="n">
        <v>7</v>
      </c>
      <c r="M1915" t="n">
        <v>3</v>
      </c>
      <c r="R1915" s="15" t="n">
        <v>0</v>
      </c>
      <c r="S1915" s="15" t="n">
        <v>0</v>
      </c>
      <c r="T1915" s="15" t="n">
        <v>0</v>
      </c>
      <c r="U1915" s="15" t="n">
        <v>136200</v>
      </c>
      <c r="V1915">
        <f>IFERROR(VLOOKUP(D1915,Tablas_Equivalencia!$A$3:$B$8,2,FALSE),"Sin dato")</f>
        <v/>
      </c>
      <c r="W1915">
        <f>IFERROR(VLOOKUP(L1915,Tablas_Equivalencia!$D$3:$E$9,2,FALSE),"Sin dato")</f>
        <v/>
      </c>
      <c r="X1915">
        <f>IF(I1915=1,"Varón","Mujer")</f>
        <v/>
      </c>
      <c r="Y1915">
        <f>IFERROR(VLOOKUP(M1915,Tablas_Equivalencia!$G$3:$H$6,2,FALSE),"Sin dato")</f>
        <v/>
      </c>
      <c r="Z1915">
        <f>IF(J1915&lt;=24,"18-24","25-29")</f>
        <v/>
      </c>
      <c r="AA1915">
        <f>IF(M1915&lt;&gt;1,"",IF(P1915=2,1,0))</f>
        <v/>
      </c>
      <c r="AB1915">
        <f>IF(M1915&lt;&gt;1,"",IF(O1915&gt;=2,1,0))</f>
        <v/>
      </c>
      <c r="AC1915">
        <f>IF(M1915&lt;&gt;1,"",IF(OR(Q1915=999,Q1915=""),"",IF(OR(Q1915&lt;35,Q1915&gt;48),1,0)))</f>
        <v/>
      </c>
      <c r="AD1915">
        <f>IF(COUNT(AA1915:AC1915)&lt;3,"",SUM(AA1915:AC1915))</f>
        <v/>
      </c>
      <c r="AE1915">
        <f>IF(L1915&gt;=4,2,IF(L1915&gt;=2,1,0))</f>
        <v/>
      </c>
      <c r="AF1915">
        <f>IF(L1915&gt;=5,1,0)</f>
        <v/>
      </c>
      <c r="AG1915">
        <f>AE1915+AF1915</f>
        <v/>
      </c>
      <c r="AH1915" s="15">
        <f>IF(M1915&lt;&gt;1,"",IF(OR(R1915=-9,R1915=""),"",R1915))</f>
        <v/>
      </c>
      <c r="AI1915">
        <f>IF(M1915&lt;&gt;1,"",IF(OR(Q1915=999,Q1915=""),"",Q1915))</f>
        <v/>
      </c>
    </row>
    <row r="1916">
      <c r="A1916" t="inlineStr">
        <is>
          <t>TQRMNOP110293</t>
        </is>
      </c>
      <c r="B1916" t="n">
        <v>2025</v>
      </c>
      <c r="C1916" t="n">
        <v>1</v>
      </c>
      <c r="D1916" t="n">
        <v>1</v>
      </c>
      <c r="E1916" t="inlineStr">
        <is>
          <t>S</t>
        </is>
      </c>
      <c r="F1916" t="n">
        <v>33</v>
      </c>
      <c r="G1916" t="n">
        <v>874</v>
      </c>
      <c r="H1916" t="n">
        <v>3</v>
      </c>
      <c r="I1916" t="n">
        <v>2</v>
      </c>
      <c r="J1916" t="n">
        <v>29</v>
      </c>
      <c r="K1916" t="n">
        <v>2</v>
      </c>
      <c r="L1916" t="n">
        <v>3</v>
      </c>
      <c r="M1916" t="n">
        <v>1</v>
      </c>
      <c r="N1916" t="n">
        <v>3</v>
      </c>
      <c r="O1916" t="n">
        <v>2</v>
      </c>
      <c r="P1916" t="n">
        <v>2</v>
      </c>
      <c r="Q1916" t="n">
        <v>46</v>
      </c>
      <c r="R1916" s="15" t="n">
        <v>186000</v>
      </c>
      <c r="S1916" s="15" t="n">
        <v>0</v>
      </c>
      <c r="T1916" s="15" t="n">
        <v>186000</v>
      </c>
      <c r="U1916" s="15" t="n">
        <v>169800</v>
      </c>
      <c r="V1916">
        <f>IFERROR(VLOOKUP(D1916,Tablas_Equivalencia!$A$3:$B$8,2,FALSE),"Sin dato")</f>
        <v/>
      </c>
      <c r="W1916">
        <f>IFERROR(VLOOKUP(L1916,Tablas_Equivalencia!$D$3:$E$9,2,FALSE),"Sin dato")</f>
        <v/>
      </c>
      <c r="X1916">
        <f>IF(I1916=1,"Varón","Mujer")</f>
        <v/>
      </c>
      <c r="Y1916">
        <f>IFERROR(VLOOKUP(M1916,Tablas_Equivalencia!$G$3:$H$6,2,FALSE),"Sin dato")</f>
        <v/>
      </c>
      <c r="Z1916">
        <f>IF(J1916&lt;=24,"18-24","25-29")</f>
        <v/>
      </c>
      <c r="AA1916">
        <f>IF(M1916&lt;&gt;1,"",IF(P1916=2,1,0))</f>
        <v/>
      </c>
      <c r="AB1916">
        <f>IF(M1916&lt;&gt;1,"",IF(O1916&gt;=2,1,0))</f>
        <v/>
      </c>
      <c r="AC1916">
        <f>IF(M1916&lt;&gt;1,"",IF(OR(Q1916=999,Q1916=""),"",IF(OR(Q1916&lt;35,Q1916&gt;48),1,0)))</f>
        <v/>
      </c>
      <c r="AD1916">
        <f>IF(COUNT(AA1916:AC1916)&lt;3,"",SUM(AA1916:AC1916))</f>
        <v/>
      </c>
      <c r="AE1916">
        <f>IF(L1916&gt;=4,2,IF(L1916&gt;=2,1,0))</f>
        <v/>
      </c>
      <c r="AF1916">
        <f>IF(L1916&gt;=5,1,0)</f>
        <v/>
      </c>
      <c r="AG1916">
        <f>AE1916+AF1916</f>
        <v/>
      </c>
      <c r="AH1916" s="15">
        <f>IF(M1916&lt;&gt;1,"",IF(OR(R1916=-9,R1916=""),"",R1916))</f>
        <v/>
      </c>
      <c r="AI1916">
        <f>IF(M1916&lt;&gt;1,"",IF(OR(Q1916=999,Q1916=""),"",Q1916))</f>
        <v/>
      </c>
    </row>
    <row r="1917">
      <c r="A1917" t="inlineStr">
        <is>
          <t>TQRMNOP110306</t>
        </is>
      </c>
      <c r="B1917" t="n">
        <v>2025</v>
      </c>
      <c r="C1917" t="n">
        <v>1</v>
      </c>
      <c r="D1917" t="n">
        <v>43</v>
      </c>
      <c r="E1917" t="inlineStr">
        <is>
          <t>S</t>
        </is>
      </c>
      <c r="F1917" t="n">
        <v>17</v>
      </c>
      <c r="G1917" t="n">
        <v>868</v>
      </c>
      <c r="H1917" t="n">
        <v>1</v>
      </c>
      <c r="I1917" t="n">
        <v>1</v>
      </c>
      <c r="J1917" t="n">
        <v>21</v>
      </c>
      <c r="K1917" t="n">
        <v>2</v>
      </c>
      <c r="L1917" t="n">
        <v>4</v>
      </c>
      <c r="M1917" t="n">
        <v>3</v>
      </c>
      <c r="R1917" s="15" t="n">
        <v>0</v>
      </c>
      <c r="S1917" s="15" t="n">
        <v>90000</v>
      </c>
      <c r="T1917" s="15" t="n">
        <v>90000</v>
      </c>
      <c r="U1917" s="15" t="n">
        <v>151700</v>
      </c>
      <c r="V1917">
        <f>IFERROR(VLOOKUP(D1917,Tablas_Equivalencia!$A$3:$B$8,2,FALSE),"Sin dato")</f>
        <v/>
      </c>
      <c r="W1917">
        <f>IFERROR(VLOOKUP(L1917,Tablas_Equivalencia!$D$3:$E$9,2,FALSE),"Sin dato")</f>
        <v/>
      </c>
      <c r="X1917">
        <f>IF(I1917=1,"Varón","Mujer")</f>
        <v/>
      </c>
      <c r="Y1917">
        <f>IFERROR(VLOOKUP(M1917,Tablas_Equivalencia!$G$3:$H$6,2,FALSE),"Sin dato")</f>
        <v/>
      </c>
      <c r="Z1917">
        <f>IF(J1917&lt;=24,"18-24","25-29")</f>
        <v/>
      </c>
      <c r="AA1917">
        <f>IF(M1917&lt;&gt;1,"",IF(P1917=2,1,0))</f>
        <v/>
      </c>
      <c r="AB1917">
        <f>IF(M1917&lt;&gt;1,"",IF(O1917&gt;=2,1,0))</f>
        <v/>
      </c>
      <c r="AC1917">
        <f>IF(M1917&lt;&gt;1,"",IF(OR(Q1917=999,Q1917=""),"",IF(OR(Q1917&lt;35,Q1917&gt;48),1,0)))</f>
        <v/>
      </c>
      <c r="AD1917">
        <f>IF(COUNT(AA1917:AC1917)&lt;3,"",SUM(AA1917:AC1917))</f>
        <v/>
      </c>
      <c r="AE1917">
        <f>IF(L1917&gt;=4,2,IF(L1917&gt;=2,1,0))</f>
        <v/>
      </c>
      <c r="AF1917">
        <f>IF(L1917&gt;=5,1,0)</f>
        <v/>
      </c>
      <c r="AG1917">
        <f>AE1917+AF1917</f>
        <v/>
      </c>
      <c r="AH1917" s="15">
        <f>IF(M1917&lt;&gt;1,"",IF(OR(R1917=-9,R1917=""),"",R1917))</f>
        <v/>
      </c>
      <c r="AI1917">
        <f>IF(M1917&lt;&gt;1,"",IF(OR(Q1917=999,Q1917=""),"",Q1917))</f>
        <v/>
      </c>
    </row>
    <row r="1918">
      <c r="A1918" t="inlineStr">
        <is>
          <t>TQRMNOP110313</t>
        </is>
      </c>
      <c r="B1918" t="n">
        <v>2025</v>
      </c>
      <c r="C1918" t="n">
        <v>1</v>
      </c>
      <c r="D1918" t="n">
        <v>1</v>
      </c>
      <c r="E1918" t="inlineStr">
        <is>
          <t>S</t>
        </is>
      </c>
      <c r="F1918" t="n">
        <v>32</v>
      </c>
      <c r="G1918" t="n">
        <v>1066</v>
      </c>
      <c r="H1918" t="n">
        <v>3</v>
      </c>
      <c r="I1918" t="n">
        <v>2</v>
      </c>
      <c r="J1918" t="n">
        <v>29</v>
      </c>
      <c r="K1918" t="n">
        <v>2</v>
      </c>
      <c r="L1918" t="n">
        <v>4</v>
      </c>
      <c r="M1918" t="n">
        <v>1</v>
      </c>
      <c r="N1918" t="n">
        <v>3</v>
      </c>
      <c r="O1918" t="n">
        <v>2</v>
      </c>
      <c r="P1918" t="n">
        <v>2</v>
      </c>
      <c r="Q1918" t="n">
        <v>40</v>
      </c>
      <c r="R1918" s="15" t="n">
        <v>288000</v>
      </c>
      <c r="S1918" s="15" t="n">
        <v>63000</v>
      </c>
      <c r="T1918" s="15" t="n">
        <v>351000</v>
      </c>
      <c r="U1918" s="15" t="n">
        <v>284700</v>
      </c>
      <c r="V1918">
        <f>IFERROR(VLOOKUP(D1918,Tablas_Equivalencia!$A$3:$B$8,2,FALSE),"Sin dato")</f>
        <v/>
      </c>
      <c r="W1918">
        <f>IFERROR(VLOOKUP(L1918,Tablas_Equivalencia!$D$3:$E$9,2,FALSE),"Sin dato")</f>
        <v/>
      </c>
      <c r="X1918">
        <f>IF(I1918=1,"Varón","Mujer")</f>
        <v/>
      </c>
      <c r="Y1918">
        <f>IFERROR(VLOOKUP(M1918,Tablas_Equivalencia!$G$3:$H$6,2,FALSE),"Sin dato")</f>
        <v/>
      </c>
      <c r="Z1918">
        <f>IF(J1918&lt;=24,"18-24","25-29")</f>
        <v/>
      </c>
      <c r="AA1918">
        <f>IF(M1918&lt;&gt;1,"",IF(P1918=2,1,0))</f>
        <v/>
      </c>
      <c r="AB1918">
        <f>IF(M1918&lt;&gt;1,"",IF(O1918&gt;=2,1,0))</f>
        <v/>
      </c>
      <c r="AC1918">
        <f>IF(M1918&lt;&gt;1,"",IF(OR(Q1918=999,Q1918=""),"",IF(OR(Q1918&lt;35,Q1918&gt;48),1,0)))</f>
        <v/>
      </c>
      <c r="AD1918">
        <f>IF(COUNT(AA1918:AC1918)&lt;3,"",SUM(AA1918:AC1918))</f>
        <v/>
      </c>
      <c r="AE1918">
        <f>IF(L1918&gt;=4,2,IF(L1918&gt;=2,1,0))</f>
        <v/>
      </c>
      <c r="AF1918">
        <f>IF(L1918&gt;=5,1,0)</f>
        <v/>
      </c>
      <c r="AG1918">
        <f>AE1918+AF1918</f>
        <v/>
      </c>
      <c r="AH1918" s="15">
        <f>IF(M1918&lt;&gt;1,"",IF(OR(R1918=-9,R1918=""),"",R1918))</f>
        <v/>
      </c>
      <c r="AI1918">
        <f>IF(M1918&lt;&gt;1,"",IF(OR(Q1918=999,Q1918=""),"",Q1918))</f>
        <v/>
      </c>
    </row>
    <row r="1919">
      <c r="A1919" t="inlineStr">
        <is>
          <t>TQRMNOP110314</t>
        </is>
      </c>
      <c r="B1919" t="n">
        <v>2025</v>
      </c>
      <c r="C1919" t="n">
        <v>1</v>
      </c>
      <c r="D1919" t="n">
        <v>43</v>
      </c>
      <c r="E1919" t="inlineStr">
        <is>
          <t>N</t>
        </is>
      </c>
      <c r="F1919" t="n">
        <v>29</v>
      </c>
      <c r="G1919" t="n">
        <v>1348</v>
      </c>
      <c r="H1919" t="n">
        <v>3</v>
      </c>
      <c r="I1919" t="n">
        <v>2</v>
      </c>
      <c r="J1919" t="n">
        <v>23</v>
      </c>
      <c r="K1919" t="n">
        <v>2</v>
      </c>
      <c r="L1919" t="n">
        <v>4</v>
      </c>
      <c r="M1919" t="n">
        <v>3</v>
      </c>
      <c r="R1919" s="15" t="n">
        <v>0</v>
      </c>
      <c r="S1919" s="15" t="n">
        <v>0</v>
      </c>
      <c r="T1919" s="15" t="n">
        <v>0</v>
      </c>
      <c r="U1919" s="15" t="n">
        <v>186400</v>
      </c>
      <c r="V1919">
        <f>IFERROR(VLOOKUP(D1919,Tablas_Equivalencia!$A$3:$B$8,2,FALSE),"Sin dato")</f>
        <v/>
      </c>
      <c r="W1919">
        <f>IFERROR(VLOOKUP(L1919,Tablas_Equivalencia!$D$3:$E$9,2,FALSE),"Sin dato")</f>
        <v/>
      </c>
      <c r="X1919">
        <f>IF(I1919=1,"Varón","Mujer")</f>
        <v/>
      </c>
      <c r="Y1919">
        <f>IFERROR(VLOOKUP(M1919,Tablas_Equivalencia!$G$3:$H$6,2,FALSE),"Sin dato")</f>
        <v/>
      </c>
      <c r="Z1919">
        <f>IF(J1919&lt;=24,"18-24","25-29")</f>
        <v/>
      </c>
      <c r="AA1919">
        <f>IF(M1919&lt;&gt;1,"",IF(P1919=2,1,0))</f>
        <v/>
      </c>
      <c r="AB1919">
        <f>IF(M1919&lt;&gt;1,"",IF(O1919&gt;=2,1,0))</f>
        <v/>
      </c>
      <c r="AC1919">
        <f>IF(M1919&lt;&gt;1,"",IF(OR(Q1919=999,Q1919=""),"",IF(OR(Q1919&lt;35,Q1919&gt;48),1,0)))</f>
        <v/>
      </c>
      <c r="AD1919">
        <f>IF(COUNT(AA1919:AC1919)&lt;3,"",SUM(AA1919:AC1919))</f>
        <v/>
      </c>
      <c r="AE1919">
        <f>IF(L1919&gt;=4,2,IF(L1919&gt;=2,1,0))</f>
        <v/>
      </c>
      <c r="AF1919">
        <f>IF(L1919&gt;=5,1,0)</f>
        <v/>
      </c>
      <c r="AG1919">
        <f>AE1919+AF1919</f>
        <v/>
      </c>
      <c r="AH1919" s="15">
        <f>IF(M1919&lt;&gt;1,"",IF(OR(R1919=-9,R1919=""),"",R1919))</f>
        <v/>
      </c>
      <c r="AI1919">
        <f>IF(M1919&lt;&gt;1,"",IF(OR(Q1919=999,Q1919=""),"",Q1919))</f>
        <v/>
      </c>
    </row>
    <row r="1920">
      <c r="A1920" t="inlineStr">
        <is>
          <t>TQRMNOP110315</t>
        </is>
      </c>
      <c r="B1920" t="n">
        <v>2025</v>
      </c>
      <c r="C1920" t="n">
        <v>1</v>
      </c>
      <c r="D1920" t="n">
        <v>41</v>
      </c>
      <c r="E1920" t="inlineStr">
        <is>
          <t>N</t>
        </is>
      </c>
      <c r="F1920" t="n">
        <v>15</v>
      </c>
      <c r="G1920" t="n">
        <v>640</v>
      </c>
      <c r="H1920" t="n">
        <v>3</v>
      </c>
      <c r="I1920" t="n">
        <v>2</v>
      </c>
      <c r="J1920" t="n">
        <v>28</v>
      </c>
      <c r="K1920" t="n">
        <v>1</v>
      </c>
      <c r="L1920" t="n">
        <v>5</v>
      </c>
      <c r="M1920" t="n">
        <v>3</v>
      </c>
      <c r="R1920" s="15" t="n">
        <v>0</v>
      </c>
      <c r="S1920" s="15" t="n">
        <v>0</v>
      </c>
      <c r="T1920" s="15" t="n">
        <v>0</v>
      </c>
      <c r="U1920" s="15" t="n">
        <v>164400</v>
      </c>
      <c r="V1920">
        <f>IFERROR(VLOOKUP(D1920,Tablas_Equivalencia!$A$3:$B$8,2,FALSE),"Sin dato")</f>
        <v/>
      </c>
      <c r="W1920">
        <f>IFERROR(VLOOKUP(L1920,Tablas_Equivalencia!$D$3:$E$9,2,FALSE),"Sin dato")</f>
        <v/>
      </c>
      <c r="X1920">
        <f>IF(I1920=1,"Varón","Mujer")</f>
        <v/>
      </c>
      <c r="Y1920">
        <f>IFERROR(VLOOKUP(M1920,Tablas_Equivalencia!$G$3:$H$6,2,FALSE),"Sin dato")</f>
        <v/>
      </c>
      <c r="Z1920">
        <f>IF(J1920&lt;=24,"18-24","25-29")</f>
        <v/>
      </c>
      <c r="AA1920">
        <f>IF(M1920&lt;&gt;1,"",IF(P1920=2,1,0))</f>
        <v/>
      </c>
      <c r="AB1920">
        <f>IF(M1920&lt;&gt;1,"",IF(O1920&gt;=2,1,0))</f>
        <v/>
      </c>
      <c r="AC1920">
        <f>IF(M1920&lt;&gt;1,"",IF(OR(Q1920=999,Q1920=""),"",IF(OR(Q1920&lt;35,Q1920&gt;48),1,0)))</f>
        <v/>
      </c>
      <c r="AD1920">
        <f>IF(COUNT(AA1920:AC1920)&lt;3,"",SUM(AA1920:AC1920))</f>
        <v/>
      </c>
      <c r="AE1920">
        <f>IF(L1920&gt;=4,2,IF(L1920&gt;=2,1,0))</f>
        <v/>
      </c>
      <c r="AF1920">
        <f>IF(L1920&gt;=5,1,0)</f>
        <v/>
      </c>
      <c r="AG1920">
        <f>AE1920+AF1920</f>
        <v/>
      </c>
      <c r="AH1920" s="15">
        <f>IF(M1920&lt;&gt;1,"",IF(OR(R1920=-9,R1920=""),"",R1920))</f>
        <v/>
      </c>
      <c r="AI1920">
        <f>IF(M1920&lt;&gt;1,"",IF(OR(Q1920=999,Q1920=""),"",Q1920))</f>
        <v/>
      </c>
    </row>
    <row r="1921">
      <c r="A1921" t="inlineStr">
        <is>
          <t>TQRMNOP110317</t>
        </is>
      </c>
      <c r="B1921" t="n">
        <v>2025</v>
      </c>
      <c r="C1921" t="n">
        <v>1</v>
      </c>
      <c r="D1921" t="n">
        <v>1</v>
      </c>
      <c r="E1921" t="inlineStr">
        <is>
          <t>S</t>
        </is>
      </c>
      <c r="F1921" t="n">
        <v>33</v>
      </c>
      <c r="G1921" t="n">
        <v>1110</v>
      </c>
      <c r="H1921" t="n">
        <v>2</v>
      </c>
      <c r="I1921" t="n">
        <v>1</v>
      </c>
      <c r="J1921" t="n">
        <v>25</v>
      </c>
      <c r="K1921" t="n">
        <v>2</v>
      </c>
      <c r="L1921" t="n">
        <v>1</v>
      </c>
      <c r="M1921" t="n">
        <v>1</v>
      </c>
      <c r="N1921" t="n">
        <v>2</v>
      </c>
      <c r="O1921" t="n">
        <v>1</v>
      </c>
      <c r="P1921" t="n">
        <v>2</v>
      </c>
      <c r="Q1921" t="n">
        <v>8</v>
      </c>
      <c r="R1921" s="15" t="n">
        <v>243000</v>
      </c>
      <c r="S1921" s="15" t="n">
        <v>0</v>
      </c>
      <c r="T1921" s="15" t="n">
        <v>243000</v>
      </c>
      <c r="U1921" s="15" t="n">
        <v>124200</v>
      </c>
      <c r="V1921">
        <f>IFERROR(VLOOKUP(D1921,Tablas_Equivalencia!$A$3:$B$8,2,FALSE),"Sin dato")</f>
        <v/>
      </c>
      <c r="W1921">
        <f>IFERROR(VLOOKUP(L1921,Tablas_Equivalencia!$D$3:$E$9,2,FALSE),"Sin dato")</f>
        <v/>
      </c>
      <c r="X1921">
        <f>IF(I1921=1,"Varón","Mujer")</f>
        <v/>
      </c>
      <c r="Y1921">
        <f>IFERROR(VLOOKUP(M1921,Tablas_Equivalencia!$G$3:$H$6,2,FALSE),"Sin dato")</f>
        <v/>
      </c>
      <c r="Z1921">
        <f>IF(J1921&lt;=24,"18-24","25-29")</f>
        <v/>
      </c>
      <c r="AA1921">
        <f>IF(M1921&lt;&gt;1,"",IF(P1921=2,1,0))</f>
        <v/>
      </c>
      <c r="AB1921">
        <f>IF(M1921&lt;&gt;1,"",IF(O1921&gt;=2,1,0))</f>
        <v/>
      </c>
      <c r="AC1921">
        <f>IF(M1921&lt;&gt;1,"",IF(OR(Q1921=999,Q1921=""),"",IF(OR(Q1921&lt;35,Q1921&gt;48),1,0)))</f>
        <v/>
      </c>
      <c r="AD1921">
        <f>IF(COUNT(AA1921:AC1921)&lt;3,"",SUM(AA1921:AC1921))</f>
        <v/>
      </c>
      <c r="AE1921">
        <f>IF(L1921&gt;=4,2,IF(L1921&gt;=2,1,0))</f>
        <v/>
      </c>
      <c r="AF1921">
        <f>IF(L1921&gt;=5,1,0)</f>
        <v/>
      </c>
      <c r="AG1921">
        <f>AE1921+AF1921</f>
        <v/>
      </c>
      <c r="AH1921" s="15">
        <f>IF(M1921&lt;&gt;1,"",IF(OR(R1921=-9,R1921=""),"",R1921))</f>
        <v/>
      </c>
      <c r="AI1921">
        <f>IF(M1921&lt;&gt;1,"",IF(OR(Q1921=999,Q1921=""),"",Q1921))</f>
        <v/>
      </c>
    </row>
    <row r="1922">
      <c r="A1922" t="inlineStr">
        <is>
          <t>TQRMNOP110320</t>
        </is>
      </c>
      <c r="B1922" t="n">
        <v>2025</v>
      </c>
      <c r="C1922" t="n">
        <v>1</v>
      </c>
      <c r="D1922" t="n">
        <v>42</v>
      </c>
      <c r="E1922" t="inlineStr">
        <is>
          <t>N</t>
        </is>
      </c>
      <c r="F1922" t="n">
        <v>27</v>
      </c>
      <c r="G1922" t="n">
        <v>1629</v>
      </c>
      <c r="H1922" t="n">
        <v>1</v>
      </c>
      <c r="I1922" t="n">
        <v>2</v>
      </c>
      <c r="J1922" t="n">
        <v>20</v>
      </c>
      <c r="K1922" t="n">
        <v>2</v>
      </c>
      <c r="L1922" t="n">
        <v>3</v>
      </c>
      <c r="M1922" t="n">
        <v>3</v>
      </c>
      <c r="R1922" s="15" t="n">
        <v>0</v>
      </c>
      <c r="S1922" s="15" t="n">
        <v>0</v>
      </c>
      <c r="T1922" s="15" t="n">
        <v>0</v>
      </c>
      <c r="U1922" s="15" t="n">
        <v>556400</v>
      </c>
      <c r="V1922">
        <f>IFERROR(VLOOKUP(D1922,Tablas_Equivalencia!$A$3:$B$8,2,FALSE),"Sin dato")</f>
        <v/>
      </c>
      <c r="W1922">
        <f>IFERROR(VLOOKUP(L1922,Tablas_Equivalencia!$D$3:$E$9,2,FALSE),"Sin dato")</f>
        <v/>
      </c>
      <c r="X1922">
        <f>IF(I1922=1,"Varón","Mujer")</f>
        <v/>
      </c>
      <c r="Y1922">
        <f>IFERROR(VLOOKUP(M1922,Tablas_Equivalencia!$G$3:$H$6,2,FALSE),"Sin dato")</f>
        <v/>
      </c>
      <c r="Z1922">
        <f>IF(J1922&lt;=24,"18-24","25-29")</f>
        <v/>
      </c>
      <c r="AA1922">
        <f>IF(M1922&lt;&gt;1,"",IF(P1922=2,1,0))</f>
        <v/>
      </c>
      <c r="AB1922">
        <f>IF(M1922&lt;&gt;1,"",IF(O1922&gt;=2,1,0))</f>
        <v/>
      </c>
      <c r="AC1922">
        <f>IF(M1922&lt;&gt;1,"",IF(OR(Q1922=999,Q1922=""),"",IF(OR(Q1922&lt;35,Q1922&gt;48),1,0)))</f>
        <v/>
      </c>
      <c r="AD1922">
        <f>IF(COUNT(AA1922:AC1922)&lt;3,"",SUM(AA1922:AC1922))</f>
        <v/>
      </c>
      <c r="AE1922">
        <f>IF(L1922&gt;=4,2,IF(L1922&gt;=2,1,0))</f>
        <v/>
      </c>
      <c r="AF1922">
        <f>IF(L1922&gt;=5,1,0)</f>
        <v/>
      </c>
      <c r="AG1922">
        <f>AE1922+AF1922</f>
        <v/>
      </c>
      <c r="AH1922" s="15">
        <f>IF(M1922&lt;&gt;1,"",IF(OR(R1922=-9,R1922=""),"",R1922))</f>
        <v/>
      </c>
      <c r="AI1922">
        <f>IF(M1922&lt;&gt;1,"",IF(OR(Q1922=999,Q1922=""),"",Q1922))</f>
        <v/>
      </c>
    </row>
    <row r="1923">
      <c r="A1923" t="inlineStr">
        <is>
          <t>TQRMNOP110332</t>
        </is>
      </c>
      <c r="B1923" t="n">
        <v>2025</v>
      </c>
      <c r="C1923" t="n">
        <v>1</v>
      </c>
      <c r="D1923" t="n">
        <v>40</v>
      </c>
      <c r="E1923" t="inlineStr">
        <is>
          <t>N</t>
        </is>
      </c>
      <c r="F1923" t="n">
        <v>22</v>
      </c>
      <c r="G1923" t="n">
        <v>1038</v>
      </c>
      <c r="H1923" t="n">
        <v>3</v>
      </c>
      <c r="I1923" t="n">
        <v>1</v>
      </c>
      <c r="J1923" t="n">
        <v>20</v>
      </c>
      <c r="K1923" t="n">
        <v>2</v>
      </c>
      <c r="L1923" t="n">
        <v>4</v>
      </c>
      <c r="M1923" t="n">
        <v>3</v>
      </c>
      <c r="R1923" s="15" t="n">
        <v>0</v>
      </c>
      <c r="S1923" s="15" t="n">
        <v>0</v>
      </c>
      <c r="T1923" s="15" t="n">
        <v>0</v>
      </c>
      <c r="U1923" s="15" t="n">
        <v>81600</v>
      </c>
      <c r="V1923">
        <f>IFERROR(VLOOKUP(D1923,Tablas_Equivalencia!$A$3:$B$8,2,FALSE),"Sin dato")</f>
        <v/>
      </c>
      <c r="W1923">
        <f>IFERROR(VLOOKUP(L1923,Tablas_Equivalencia!$D$3:$E$9,2,FALSE),"Sin dato")</f>
        <v/>
      </c>
      <c r="X1923">
        <f>IF(I1923=1,"Varón","Mujer")</f>
        <v/>
      </c>
      <c r="Y1923">
        <f>IFERROR(VLOOKUP(M1923,Tablas_Equivalencia!$G$3:$H$6,2,FALSE),"Sin dato")</f>
        <v/>
      </c>
      <c r="Z1923">
        <f>IF(J1923&lt;=24,"18-24","25-29")</f>
        <v/>
      </c>
      <c r="AA1923">
        <f>IF(M1923&lt;&gt;1,"",IF(P1923=2,1,0))</f>
        <v/>
      </c>
      <c r="AB1923">
        <f>IF(M1923&lt;&gt;1,"",IF(O1923&gt;=2,1,0))</f>
        <v/>
      </c>
      <c r="AC1923">
        <f>IF(M1923&lt;&gt;1,"",IF(OR(Q1923=999,Q1923=""),"",IF(OR(Q1923&lt;35,Q1923&gt;48),1,0)))</f>
        <v/>
      </c>
      <c r="AD1923">
        <f>IF(COUNT(AA1923:AC1923)&lt;3,"",SUM(AA1923:AC1923))</f>
        <v/>
      </c>
      <c r="AE1923">
        <f>IF(L1923&gt;=4,2,IF(L1923&gt;=2,1,0))</f>
        <v/>
      </c>
      <c r="AF1923">
        <f>IF(L1923&gt;=5,1,0)</f>
        <v/>
      </c>
      <c r="AG1923">
        <f>AE1923+AF1923</f>
        <v/>
      </c>
      <c r="AH1923" s="15">
        <f>IF(M1923&lt;&gt;1,"",IF(OR(R1923=-9,R1923=""),"",R1923))</f>
        <v/>
      </c>
      <c r="AI1923">
        <f>IF(M1923&lt;&gt;1,"",IF(OR(Q1923=999,Q1923=""),"",Q1923))</f>
        <v/>
      </c>
    </row>
    <row r="1924">
      <c r="A1924" t="inlineStr">
        <is>
          <t>TQRMNOP110338</t>
        </is>
      </c>
      <c r="B1924" t="n">
        <v>2025</v>
      </c>
      <c r="C1924" t="n">
        <v>1</v>
      </c>
      <c r="D1924" t="n">
        <v>42</v>
      </c>
      <c r="E1924" t="inlineStr">
        <is>
          <t>N</t>
        </is>
      </c>
      <c r="F1924" t="n">
        <v>25</v>
      </c>
      <c r="G1924" t="n">
        <v>1319</v>
      </c>
      <c r="H1924" t="n">
        <v>3</v>
      </c>
      <c r="I1924" t="n">
        <v>2</v>
      </c>
      <c r="J1924" t="n">
        <v>25</v>
      </c>
      <c r="K1924" t="n">
        <v>2</v>
      </c>
      <c r="L1924" t="n">
        <v>6</v>
      </c>
      <c r="M1924" t="n">
        <v>3</v>
      </c>
      <c r="R1924" s="15" t="n">
        <v>0</v>
      </c>
      <c r="S1924" s="15" t="n">
        <v>0</v>
      </c>
      <c r="T1924" s="15" t="n">
        <v>0</v>
      </c>
      <c r="U1924" s="15" t="n">
        <v>91000</v>
      </c>
      <c r="V1924">
        <f>IFERROR(VLOOKUP(D1924,Tablas_Equivalencia!$A$3:$B$8,2,FALSE),"Sin dato")</f>
        <v/>
      </c>
      <c r="W1924">
        <f>IFERROR(VLOOKUP(L1924,Tablas_Equivalencia!$D$3:$E$9,2,FALSE),"Sin dato")</f>
        <v/>
      </c>
      <c r="X1924">
        <f>IF(I1924=1,"Varón","Mujer")</f>
        <v/>
      </c>
      <c r="Y1924">
        <f>IFERROR(VLOOKUP(M1924,Tablas_Equivalencia!$G$3:$H$6,2,FALSE),"Sin dato")</f>
        <v/>
      </c>
      <c r="Z1924">
        <f>IF(J1924&lt;=24,"18-24","25-29")</f>
        <v/>
      </c>
      <c r="AA1924">
        <f>IF(M1924&lt;&gt;1,"",IF(P1924=2,1,0))</f>
        <v/>
      </c>
      <c r="AB1924">
        <f>IF(M1924&lt;&gt;1,"",IF(O1924&gt;=2,1,0))</f>
        <v/>
      </c>
      <c r="AC1924">
        <f>IF(M1924&lt;&gt;1,"",IF(OR(Q1924=999,Q1924=""),"",IF(OR(Q1924&lt;35,Q1924&gt;48),1,0)))</f>
        <v/>
      </c>
      <c r="AD1924">
        <f>IF(COUNT(AA1924:AC1924)&lt;3,"",SUM(AA1924:AC1924))</f>
        <v/>
      </c>
      <c r="AE1924">
        <f>IF(L1924&gt;=4,2,IF(L1924&gt;=2,1,0))</f>
        <v/>
      </c>
      <c r="AF1924">
        <f>IF(L1924&gt;=5,1,0)</f>
        <v/>
      </c>
      <c r="AG1924">
        <f>AE1924+AF1924</f>
        <v/>
      </c>
      <c r="AH1924" s="15">
        <f>IF(M1924&lt;&gt;1,"",IF(OR(R1924=-9,R1924=""),"",R1924))</f>
        <v/>
      </c>
      <c r="AI1924">
        <f>IF(M1924&lt;&gt;1,"",IF(OR(Q1924=999,Q1924=""),"",Q1924))</f>
        <v/>
      </c>
    </row>
    <row r="1925">
      <c r="A1925" t="inlineStr">
        <is>
          <t>TQRMNOP110339</t>
        </is>
      </c>
      <c r="B1925" t="n">
        <v>2025</v>
      </c>
      <c r="C1925" t="n">
        <v>1</v>
      </c>
      <c r="D1925" t="n">
        <v>1</v>
      </c>
      <c r="E1925" t="inlineStr">
        <is>
          <t>S</t>
        </is>
      </c>
      <c r="F1925" t="n">
        <v>32</v>
      </c>
      <c r="G1925" t="n">
        <v>1102</v>
      </c>
      <c r="H1925" t="n">
        <v>1</v>
      </c>
      <c r="I1925" t="n">
        <v>1</v>
      </c>
      <c r="J1925" t="n">
        <v>19</v>
      </c>
      <c r="K1925" t="n">
        <v>1</v>
      </c>
      <c r="L1925" t="n">
        <v>5</v>
      </c>
      <c r="M1925" t="n">
        <v>2</v>
      </c>
      <c r="R1925" s="15" t="n">
        <v>0</v>
      </c>
      <c r="S1925" s="15" t="n">
        <v>0</v>
      </c>
      <c r="T1925" s="15" t="n">
        <v>0</v>
      </c>
      <c r="U1925" s="15" t="n">
        <v>98800</v>
      </c>
      <c r="V1925">
        <f>IFERROR(VLOOKUP(D1925,Tablas_Equivalencia!$A$3:$B$8,2,FALSE),"Sin dato")</f>
        <v/>
      </c>
      <c r="W1925">
        <f>IFERROR(VLOOKUP(L1925,Tablas_Equivalencia!$D$3:$E$9,2,FALSE),"Sin dato")</f>
        <v/>
      </c>
      <c r="X1925">
        <f>IF(I1925=1,"Varón","Mujer")</f>
        <v/>
      </c>
      <c r="Y1925">
        <f>IFERROR(VLOOKUP(M1925,Tablas_Equivalencia!$G$3:$H$6,2,FALSE),"Sin dato")</f>
        <v/>
      </c>
      <c r="Z1925">
        <f>IF(J1925&lt;=24,"18-24","25-29")</f>
        <v/>
      </c>
      <c r="AA1925">
        <f>IF(M1925&lt;&gt;1,"",IF(P1925=2,1,0))</f>
        <v/>
      </c>
      <c r="AB1925">
        <f>IF(M1925&lt;&gt;1,"",IF(O1925&gt;=2,1,0))</f>
        <v/>
      </c>
      <c r="AC1925">
        <f>IF(M1925&lt;&gt;1,"",IF(OR(Q1925=999,Q1925=""),"",IF(OR(Q1925&lt;35,Q1925&gt;48),1,0)))</f>
        <v/>
      </c>
      <c r="AD1925">
        <f>IF(COUNT(AA1925:AC1925)&lt;3,"",SUM(AA1925:AC1925))</f>
        <v/>
      </c>
      <c r="AE1925">
        <f>IF(L1925&gt;=4,2,IF(L1925&gt;=2,1,0))</f>
        <v/>
      </c>
      <c r="AF1925">
        <f>IF(L1925&gt;=5,1,0)</f>
        <v/>
      </c>
      <c r="AG1925">
        <f>AE1925+AF1925</f>
        <v/>
      </c>
      <c r="AH1925" s="15">
        <f>IF(M1925&lt;&gt;1,"",IF(OR(R1925=-9,R1925=""),"",R1925))</f>
        <v/>
      </c>
      <c r="AI1925">
        <f>IF(M1925&lt;&gt;1,"",IF(OR(Q1925=999,Q1925=""),"",Q1925))</f>
        <v/>
      </c>
    </row>
    <row r="1926">
      <c r="A1926" t="inlineStr">
        <is>
          <t>TQRMNOP110340</t>
        </is>
      </c>
      <c r="B1926" t="n">
        <v>2025</v>
      </c>
      <c r="C1926" t="n">
        <v>1</v>
      </c>
      <c r="D1926" t="n">
        <v>1</v>
      </c>
      <c r="E1926" t="inlineStr">
        <is>
          <t>S</t>
        </is>
      </c>
      <c r="F1926" t="n">
        <v>33</v>
      </c>
      <c r="G1926" t="n">
        <v>979</v>
      </c>
      <c r="H1926" t="n">
        <v>3</v>
      </c>
      <c r="I1926" t="n">
        <v>2</v>
      </c>
      <c r="J1926" t="n">
        <v>25</v>
      </c>
      <c r="K1926" t="n">
        <v>2</v>
      </c>
      <c r="L1926" t="n">
        <v>3</v>
      </c>
      <c r="M1926" t="n">
        <v>1</v>
      </c>
      <c r="N1926" t="n">
        <v>3</v>
      </c>
      <c r="O1926" t="n">
        <v>3</v>
      </c>
      <c r="P1926" t="n">
        <v>1</v>
      </c>
      <c r="Q1926" t="n">
        <v>41</v>
      </c>
      <c r="R1926" s="15" t="n">
        <v>301000</v>
      </c>
      <c r="S1926" s="15" t="n">
        <v>97000</v>
      </c>
      <c r="T1926" s="15" t="n">
        <v>398000</v>
      </c>
      <c r="U1926" s="15" t="n">
        <v>169000</v>
      </c>
      <c r="V1926">
        <f>IFERROR(VLOOKUP(D1926,Tablas_Equivalencia!$A$3:$B$8,2,FALSE),"Sin dato")</f>
        <v/>
      </c>
      <c r="W1926">
        <f>IFERROR(VLOOKUP(L1926,Tablas_Equivalencia!$D$3:$E$9,2,FALSE),"Sin dato")</f>
        <v/>
      </c>
      <c r="X1926">
        <f>IF(I1926=1,"Varón","Mujer")</f>
        <v/>
      </c>
      <c r="Y1926">
        <f>IFERROR(VLOOKUP(M1926,Tablas_Equivalencia!$G$3:$H$6,2,FALSE),"Sin dato")</f>
        <v/>
      </c>
      <c r="Z1926">
        <f>IF(J1926&lt;=24,"18-24","25-29")</f>
        <v/>
      </c>
      <c r="AA1926">
        <f>IF(M1926&lt;&gt;1,"",IF(P1926=2,1,0))</f>
        <v/>
      </c>
      <c r="AB1926">
        <f>IF(M1926&lt;&gt;1,"",IF(O1926&gt;=2,1,0))</f>
        <v/>
      </c>
      <c r="AC1926">
        <f>IF(M1926&lt;&gt;1,"",IF(OR(Q1926=999,Q1926=""),"",IF(OR(Q1926&lt;35,Q1926&gt;48),1,0)))</f>
        <v/>
      </c>
      <c r="AD1926">
        <f>IF(COUNT(AA1926:AC1926)&lt;3,"",SUM(AA1926:AC1926))</f>
        <v/>
      </c>
      <c r="AE1926">
        <f>IF(L1926&gt;=4,2,IF(L1926&gt;=2,1,0))</f>
        <v/>
      </c>
      <c r="AF1926">
        <f>IF(L1926&gt;=5,1,0)</f>
        <v/>
      </c>
      <c r="AG1926">
        <f>AE1926+AF1926</f>
        <v/>
      </c>
      <c r="AH1926" s="15">
        <f>IF(M1926&lt;&gt;1,"",IF(OR(R1926=-9,R1926=""),"",R1926))</f>
        <v/>
      </c>
      <c r="AI1926">
        <f>IF(M1926&lt;&gt;1,"",IF(OR(Q1926=999,Q1926=""),"",Q1926))</f>
        <v/>
      </c>
    </row>
    <row r="1927">
      <c r="A1927" t="inlineStr">
        <is>
          <t>TQRMNOP110341</t>
        </is>
      </c>
      <c r="B1927" t="n">
        <v>2025</v>
      </c>
      <c r="C1927" t="n">
        <v>1</v>
      </c>
      <c r="D1927" t="n">
        <v>44</v>
      </c>
      <c r="E1927" t="inlineStr">
        <is>
          <t>S</t>
        </is>
      </c>
      <c r="F1927" t="n">
        <v>13</v>
      </c>
      <c r="G1927" t="n">
        <v>1333</v>
      </c>
      <c r="H1927" t="n">
        <v>3</v>
      </c>
      <c r="I1927" t="n">
        <v>1</v>
      </c>
      <c r="J1927" t="n">
        <v>28</v>
      </c>
      <c r="K1927" t="n">
        <v>2</v>
      </c>
      <c r="L1927" t="n">
        <v>2</v>
      </c>
      <c r="M1927" t="n">
        <v>1</v>
      </c>
      <c r="N1927" t="n">
        <v>3</v>
      </c>
      <c r="O1927" t="n">
        <v>3</v>
      </c>
      <c r="P1927" t="n">
        <v>2</v>
      </c>
      <c r="Q1927" t="n">
        <v>38</v>
      </c>
      <c r="R1927" s="15" t="n">
        <v>226000</v>
      </c>
      <c r="S1927" s="15" t="n">
        <v>0</v>
      </c>
      <c r="T1927" s="15" t="n">
        <v>226000</v>
      </c>
      <c r="U1927" s="15" t="n">
        <v>146400</v>
      </c>
      <c r="V1927">
        <f>IFERROR(VLOOKUP(D1927,Tablas_Equivalencia!$A$3:$B$8,2,FALSE),"Sin dato")</f>
        <v/>
      </c>
      <c r="W1927">
        <f>IFERROR(VLOOKUP(L1927,Tablas_Equivalencia!$D$3:$E$9,2,FALSE),"Sin dato")</f>
        <v/>
      </c>
      <c r="X1927">
        <f>IF(I1927=1,"Varón","Mujer")</f>
        <v/>
      </c>
      <c r="Y1927">
        <f>IFERROR(VLOOKUP(M1927,Tablas_Equivalencia!$G$3:$H$6,2,FALSE),"Sin dato")</f>
        <v/>
      </c>
      <c r="Z1927">
        <f>IF(J1927&lt;=24,"18-24","25-29")</f>
        <v/>
      </c>
      <c r="AA1927">
        <f>IF(M1927&lt;&gt;1,"",IF(P1927=2,1,0))</f>
        <v/>
      </c>
      <c r="AB1927">
        <f>IF(M1927&lt;&gt;1,"",IF(O1927&gt;=2,1,0))</f>
        <v/>
      </c>
      <c r="AC1927">
        <f>IF(M1927&lt;&gt;1,"",IF(OR(Q1927=999,Q1927=""),"",IF(OR(Q1927&lt;35,Q1927&gt;48),1,0)))</f>
        <v/>
      </c>
      <c r="AD1927">
        <f>IF(COUNT(AA1927:AC1927)&lt;3,"",SUM(AA1927:AC1927))</f>
        <v/>
      </c>
      <c r="AE1927">
        <f>IF(L1927&gt;=4,2,IF(L1927&gt;=2,1,0))</f>
        <v/>
      </c>
      <c r="AF1927">
        <f>IF(L1927&gt;=5,1,0)</f>
        <v/>
      </c>
      <c r="AG1927">
        <f>AE1927+AF1927</f>
        <v/>
      </c>
      <c r="AH1927" s="15">
        <f>IF(M1927&lt;&gt;1,"",IF(OR(R1927=-9,R1927=""),"",R1927))</f>
        <v/>
      </c>
      <c r="AI1927">
        <f>IF(M1927&lt;&gt;1,"",IF(OR(Q1927=999,Q1927=""),"",Q1927))</f>
        <v/>
      </c>
    </row>
    <row r="1928">
      <c r="A1928" t="inlineStr">
        <is>
          <t>TQRMNOP110347</t>
        </is>
      </c>
      <c r="B1928" t="n">
        <v>2025</v>
      </c>
      <c r="C1928" t="n">
        <v>1</v>
      </c>
      <c r="D1928" t="n">
        <v>1</v>
      </c>
      <c r="E1928" t="inlineStr">
        <is>
          <t>S</t>
        </is>
      </c>
      <c r="F1928" t="n">
        <v>32</v>
      </c>
      <c r="G1928" t="n">
        <v>1267</v>
      </c>
      <c r="H1928" t="n">
        <v>1</v>
      </c>
      <c r="I1928" t="n">
        <v>2</v>
      </c>
      <c r="J1928" t="n">
        <v>28</v>
      </c>
      <c r="K1928" t="n">
        <v>1</v>
      </c>
      <c r="L1928" t="n">
        <v>5</v>
      </c>
      <c r="M1928" t="n">
        <v>1</v>
      </c>
      <c r="N1928" t="n">
        <v>3</v>
      </c>
      <c r="O1928" t="n">
        <v>1</v>
      </c>
      <c r="P1928" t="n">
        <v>1</v>
      </c>
      <c r="Q1928" t="n">
        <v>36</v>
      </c>
      <c r="R1928" s="15" t="n">
        <v>504000</v>
      </c>
      <c r="S1928" s="15" t="n">
        <v>0</v>
      </c>
      <c r="T1928" s="15" t="n">
        <v>504000</v>
      </c>
      <c r="U1928" s="15" t="n">
        <v>65200</v>
      </c>
      <c r="V1928">
        <f>IFERROR(VLOOKUP(D1928,Tablas_Equivalencia!$A$3:$B$8,2,FALSE),"Sin dato")</f>
        <v/>
      </c>
      <c r="W1928">
        <f>IFERROR(VLOOKUP(L1928,Tablas_Equivalencia!$D$3:$E$9,2,FALSE),"Sin dato")</f>
        <v/>
      </c>
      <c r="X1928">
        <f>IF(I1928=1,"Varón","Mujer")</f>
        <v/>
      </c>
      <c r="Y1928">
        <f>IFERROR(VLOOKUP(M1928,Tablas_Equivalencia!$G$3:$H$6,2,FALSE),"Sin dato")</f>
        <v/>
      </c>
      <c r="Z1928">
        <f>IF(J1928&lt;=24,"18-24","25-29")</f>
        <v/>
      </c>
      <c r="AA1928">
        <f>IF(M1928&lt;&gt;1,"",IF(P1928=2,1,0))</f>
        <v/>
      </c>
      <c r="AB1928">
        <f>IF(M1928&lt;&gt;1,"",IF(O1928&gt;=2,1,0))</f>
        <v/>
      </c>
      <c r="AC1928">
        <f>IF(M1928&lt;&gt;1,"",IF(OR(Q1928=999,Q1928=""),"",IF(OR(Q1928&lt;35,Q1928&gt;48),1,0)))</f>
        <v/>
      </c>
      <c r="AD1928">
        <f>IF(COUNT(AA1928:AC1928)&lt;3,"",SUM(AA1928:AC1928))</f>
        <v/>
      </c>
      <c r="AE1928">
        <f>IF(L1928&gt;=4,2,IF(L1928&gt;=2,1,0))</f>
        <v/>
      </c>
      <c r="AF1928">
        <f>IF(L1928&gt;=5,1,0)</f>
        <v/>
      </c>
      <c r="AG1928">
        <f>AE1928+AF1928</f>
        <v/>
      </c>
      <c r="AH1928" s="15">
        <f>IF(M1928&lt;&gt;1,"",IF(OR(R1928=-9,R1928=""),"",R1928))</f>
        <v/>
      </c>
      <c r="AI1928">
        <f>IF(M1928&lt;&gt;1,"",IF(OR(Q1928=999,Q1928=""),"",Q1928))</f>
        <v/>
      </c>
    </row>
    <row r="1929">
      <c r="A1929" t="inlineStr">
        <is>
          <t>TQRMNOP110352</t>
        </is>
      </c>
      <c r="B1929" t="n">
        <v>2025</v>
      </c>
      <c r="C1929" t="n">
        <v>1</v>
      </c>
      <c r="D1929" t="n">
        <v>40</v>
      </c>
      <c r="E1929" t="inlineStr">
        <is>
          <t>N</t>
        </is>
      </c>
      <c r="F1929" t="n">
        <v>9</v>
      </c>
      <c r="G1929" t="n">
        <v>1473</v>
      </c>
      <c r="H1929" t="n">
        <v>2</v>
      </c>
      <c r="I1929" t="n">
        <v>1</v>
      </c>
      <c r="J1929" t="n">
        <v>23</v>
      </c>
      <c r="K1929" t="n">
        <v>2</v>
      </c>
      <c r="L1929" t="n">
        <v>5</v>
      </c>
      <c r="M1929" t="n">
        <v>1</v>
      </c>
      <c r="N1929" t="n">
        <v>2</v>
      </c>
      <c r="O1929" t="n">
        <v>1</v>
      </c>
      <c r="P1929" t="n">
        <v>1</v>
      </c>
      <c r="Q1929" t="n">
        <v>42</v>
      </c>
      <c r="R1929" s="15" t="n">
        <v>991000</v>
      </c>
      <c r="S1929" s="15" t="n">
        <v>0</v>
      </c>
      <c r="T1929" s="15" t="n">
        <v>991000</v>
      </c>
      <c r="U1929" s="15" t="n">
        <v>77600</v>
      </c>
      <c r="V1929">
        <f>IFERROR(VLOOKUP(D1929,Tablas_Equivalencia!$A$3:$B$8,2,FALSE),"Sin dato")</f>
        <v/>
      </c>
      <c r="W1929">
        <f>IFERROR(VLOOKUP(L1929,Tablas_Equivalencia!$D$3:$E$9,2,FALSE),"Sin dato")</f>
        <v/>
      </c>
      <c r="X1929">
        <f>IF(I1929=1,"Varón","Mujer")</f>
        <v/>
      </c>
      <c r="Y1929">
        <f>IFERROR(VLOOKUP(M1929,Tablas_Equivalencia!$G$3:$H$6,2,FALSE),"Sin dato")</f>
        <v/>
      </c>
      <c r="Z1929">
        <f>IF(J1929&lt;=24,"18-24","25-29")</f>
        <v/>
      </c>
      <c r="AA1929">
        <f>IF(M1929&lt;&gt;1,"",IF(P1929=2,1,0))</f>
        <v/>
      </c>
      <c r="AB1929">
        <f>IF(M1929&lt;&gt;1,"",IF(O1929&gt;=2,1,0))</f>
        <v/>
      </c>
      <c r="AC1929">
        <f>IF(M1929&lt;&gt;1,"",IF(OR(Q1929=999,Q1929=""),"",IF(OR(Q1929&lt;35,Q1929&gt;48),1,0)))</f>
        <v/>
      </c>
      <c r="AD1929">
        <f>IF(COUNT(AA1929:AC1929)&lt;3,"",SUM(AA1929:AC1929))</f>
        <v/>
      </c>
      <c r="AE1929">
        <f>IF(L1929&gt;=4,2,IF(L1929&gt;=2,1,0))</f>
        <v/>
      </c>
      <c r="AF1929">
        <f>IF(L1929&gt;=5,1,0)</f>
        <v/>
      </c>
      <c r="AG1929">
        <f>AE1929+AF1929</f>
        <v/>
      </c>
      <c r="AH1929" s="15">
        <f>IF(M1929&lt;&gt;1,"",IF(OR(R1929=-9,R1929=""),"",R1929))</f>
        <v/>
      </c>
      <c r="AI1929">
        <f>IF(M1929&lt;&gt;1,"",IF(OR(Q1929=999,Q1929=""),"",Q1929))</f>
        <v/>
      </c>
    </row>
    <row r="1930">
      <c r="A1930" t="inlineStr">
        <is>
          <t>TQRMNOP110361</t>
        </is>
      </c>
      <c r="B1930" t="n">
        <v>2025</v>
      </c>
      <c r="C1930" t="n">
        <v>1</v>
      </c>
      <c r="D1930" t="n">
        <v>44</v>
      </c>
      <c r="E1930" t="inlineStr">
        <is>
          <t>N</t>
        </is>
      </c>
      <c r="F1930" t="n">
        <v>93</v>
      </c>
      <c r="G1930" t="n">
        <v>885</v>
      </c>
      <c r="H1930" t="n">
        <v>1</v>
      </c>
      <c r="I1930" t="n">
        <v>2</v>
      </c>
      <c r="J1930" t="n">
        <v>22</v>
      </c>
      <c r="K1930" t="n">
        <v>1</v>
      </c>
      <c r="L1930" t="n">
        <v>2</v>
      </c>
      <c r="M1930" t="n">
        <v>3</v>
      </c>
      <c r="R1930" s="15" t="n">
        <v>0</v>
      </c>
      <c r="S1930" s="15" t="n">
        <v>0</v>
      </c>
      <c r="T1930" s="15" t="n">
        <v>0</v>
      </c>
      <c r="U1930" s="15" t="n">
        <v>49500</v>
      </c>
      <c r="V1930">
        <f>IFERROR(VLOOKUP(D1930,Tablas_Equivalencia!$A$3:$B$8,2,FALSE),"Sin dato")</f>
        <v/>
      </c>
      <c r="W1930">
        <f>IFERROR(VLOOKUP(L1930,Tablas_Equivalencia!$D$3:$E$9,2,FALSE),"Sin dato")</f>
        <v/>
      </c>
      <c r="X1930">
        <f>IF(I1930=1,"Varón","Mujer")</f>
        <v/>
      </c>
      <c r="Y1930">
        <f>IFERROR(VLOOKUP(M1930,Tablas_Equivalencia!$G$3:$H$6,2,FALSE),"Sin dato")</f>
        <v/>
      </c>
      <c r="Z1930">
        <f>IF(J1930&lt;=24,"18-24","25-29")</f>
        <v/>
      </c>
      <c r="AA1930">
        <f>IF(M1930&lt;&gt;1,"",IF(P1930=2,1,0))</f>
        <v/>
      </c>
      <c r="AB1930">
        <f>IF(M1930&lt;&gt;1,"",IF(O1930&gt;=2,1,0))</f>
        <v/>
      </c>
      <c r="AC1930">
        <f>IF(M1930&lt;&gt;1,"",IF(OR(Q1930=999,Q1930=""),"",IF(OR(Q1930&lt;35,Q1930&gt;48),1,0)))</f>
        <v/>
      </c>
      <c r="AD1930">
        <f>IF(COUNT(AA1930:AC1930)&lt;3,"",SUM(AA1930:AC1930))</f>
        <v/>
      </c>
      <c r="AE1930">
        <f>IF(L1930&gt;=4,2,IF(L1930&gt;=2,1,0))</f>
        <v/>
      </c>
      <c r="AF1930">
        <f>IF(L1930&gt;=5,1,0)</f>
        <v/>
      </c>
      <c r="AG1930">
        <f>AE1930+AF1930</f>
        <v/>
      </c>
      <c r="AH1930" s="15">
        <f>IF(M1930&lt;&gt;1,"",IF(OR(R1930=-9,R1930=""),"",R1930))</f>
        <v/>
      </c>
      <c r="AI1930">
        <f>IF(M1930&lt;&gt;1,"",IF(OR(Q1930=999,Q1930=""),"",Q1930))</f>
        <v/>
      </c>
    </row>
    <row r="1931">
      <c r="A1931" t="inlineStr">
        <is>
          <t>TQRMNOP110362</t>
        </is>
      </c>
      <c r="B1931" t="n">
        <v>2025</v>
      </c>
      <c r="C1931" t="n">
        <v>1</v>
      </c>
      <c r="D1931" t="n">
        <v>1</v>
      </c>
      <c r="E1931" t="inlineStr">
        <is>
          <t>S</t>
        </is>
      </c>
      <c r="F1931" t="n">
        <v>32</v>
      </c>
      <c r="G1931" t="n">
        <v>1485</v>
      </c>
      <c r="H1931" t="n">
        <v>1</v>
      </c>
      <c r="I1931" t="n">
        <v>2</v>
      </c>
      <c r="J1931" t="n">
        <v>26</v>
      </c>
      <c r="K1931" t="n">
        <v>2</v>
      </c>
      <c r="L1931" t="n">
        <v>5</v>
      </c>
      <c r="M1931" t="n">
        <v>3</v>
      </c>
      <c r="R1931" s="15" t="n">
        <v>0</v>
      </c>
      <c r="S1931" s="15" t="n">
        <v>0</v>
      </c>
      <c r="T1931" s="15" t="n">
        <v>0</v>
      </c>
      <c r="U1931" s="15" t="n">
        <v>136000</v>
      </c>
      <c r="V1931">
        <f>IFERROR(VLOOKUP(D1931,Tablas_Equivalencia!$A$3:$B$8,2,FALSE),"Sin dato")</f>
        <v/>
      </c>
      <c r="W1931">
        <f>IFERROR(VLOOKUP(L1931,Tablas_Equivalencia!$D$3:$E$9,2,FALSE),"Sin dato")</f>
        <v/>
      </c>
      <c r="X1931">
        <f>IF(I1931=1,"Varón","Mujer")</f>
        <v/>
      </c>
      <c r="Y1931">
        <f>IFERROR(VLOOKUP(M1931,Tablas_Equivalencia!$G$3:$H$6,2,FALSE),"Sin dato")</f>
        <v/>
      </c>
      <c r="Z1931">
        <f>IF(J1931&lt;=24,"18-24","25-29")</f>
        <v/>
      </c>
      <c r="AA1931">
        <f>IF(M1931&lt;&gt;1,"",IF(P1931=2,1,0))</f>
        <v/>
      </c>
      <c r="AB1931">
        <f>IF(M1931&lt;&gt;1,"",IF(O1931&gt;=2,1,0))</f>
        <v/>
      </c>
      <c r="AC1931">
        <f>IF(M1931&lt;&gt;1,"",IF(OR(Q1931=999,Q1931=""),"",IF(OR(Q1931&lt;35,Q1931&gt;48),1,0)))</f>
        <v/>
      </c>
      <c r="AD1931">
        <f>IF(COUNT(AA1931:AC1931)&lt;3,"",SUM(AA1931:AC1931))</f>
        <v/>
      </c>
      <c r="AE1931">
        <f>IF(L1931&gt;=4,2,IF(L1931&gt;=2,1,0))</f>
        <v/>
      </c>
      <c r="AF1931">
        <f>IF(L1931&gt;=5,1,0)</f>
        <v/>
      </c>
      <c r="AG1931">
        <f>AE1931+AF1931</f>
        <v/>
      </c>
      <c r="AH1931" s="15">
        <f>IF(M1931&lt;&gt;1,"",IF(OR(R1931=-9,R1931=""),"",R1931))</f>
        <v/>
      </c>
      <c r="AI1931">
        <f>IF(M1931&lt;&gt;1,"",IF(OR(Q1931=999,Q1931=""),"",Q1931))</f>
        <v/>
      </c>
    </row>
    <row r="1932">
      <c r="A1932" t="inlineStr">
        <is>
          <t>TQRMNOP110365</t>
        </is>
      </c>
      <c r="B1932" t="n">
        <v>2025</v>
      </c>
      <c r="C1932" t="n">
        <v>1</v>
      </c>
      <c r="D1932" t="n">
        <v>41</v>
      </c>
      <c r="E1932" t="inlineStr">
        <is>
          <t>N</t>
        </is>
      </c>
      <c r="F1932" t="n">
        <v>12</v>
      </c>
      <c r="G1932" t="n">
        <v>1390</v>
      </c>
      <c r="H1932" t="n">
        <v>10</v>
      </c>
      <c r="I1932" t="n">
        <v>2</v>
      </c>
      <c r="J1932" t="n">
        <v>27</v>
      </c>
      <c r="K1932" t="n">
        <v>2</v>
      </c>
      <c r="L1932" t="n">
        <v>4</v>
      </c>
      <c r="M1932" t="n">
        <v>1</v>
      </c>
      <c r="N1932" t="n">
        <v>3</v>
      </c>
      <c r="O1932" t="n">
        <v>2</v>
      </c>
      <c r="P1932" t="n">
        <v>2</v>
      </c>
      <c r="Q1932" t="n">
        <v>34</v>
      </c>
      <c r="R1932" s="15" t="n">
        <v>259000</v>
      </c>
      <c r="S1932" s="15" t="n">
        <v>0</v>
      </c>
      <c r="T1932" s="15" t="n">
        <v>259000</v>
      </c>
      <c r="U1932" s="15" t="n">
        <v>153300</v>
      </c>
      <c r="V1932">
        <f>IFERROR(VLOOKUP(D1932,Tablas_Equivalencia!$A$3:$B$8,2,FALSE),"Sin dato")</f>
        <v/>
      </c>
      <c r="W1932">
        <f>IFERROR(VLOOKUP(L1932,Tablas_Equivalencia!$D$3:$E$9,2,FALSE),"Sin dato")</f>
        <v/>
      </c>
      <c r="X1932">
        <f>IF(I1932=1,"Varón","Mujer")</f>
        <v/>
      </c>
      <c r="Y1932">
        <f>IFERROR(VLOOKUP(M1932,Tablas_Equivalencia!$G$3:$H$6,2,FALSE),"Sin dato")</f>
        <v/>
      </c>
      <c r="Z1932">
        <f>IF(J1932&lt;=24,"18-24","25-29")</f>
        <v/>
      </c>
      <c r="AA1932">
        <f>IF(M1932&lt;&gt;1,"",IF(P1932=2,1,0))</f>
        <v/>
      </c>
      <c r="AB1932">
        <f>IF(M1932&lt;&gt;1,"",IF(O1932&gt;=2,1,0))</f>
        <v/>
      </c>
      <c r="AC1932">
        <f>IF(M1932&lt;&gt;1,"",IF(OR(Q1932=999,Q1932=""),"",IF(OR(Q1932&lt;35,Q1932&gt;48),1,0)))</f>
        <v/>
      </c>
      <c r="AD1932">
        <f>IF(COUNT(AA1932:AC1932)&lt;3,"",SUM(AA1932:AC1932))</f>
        <v/>
      </c>
      <c r="AE1932">
        <f>IF(L1932&gt;=4,2,IF(L1932&gt;=2,1,0))</f>
        <v/>
      </c>
      <c r="AF1932">
        <f>IF(L1932&gt;=5,1,0)</f>
        <v/>
      </c>
      <c r="AG1932">
        <f>AE1932+AF1932</f>
        <v/>
      </c>
      <c r="AH1932" s="15">
        <f>IF(M1932&lt;&gt;1,"",IF(OR(R1932=-9,R1932=""),"",R1932))</f>
        <v/>
      </c>
      <c r="AI1932">
        <f>IF(M1932&lt;&gt;1,"",IF(OR(Q1932=999,Q1932=""),"",Q1932))</f>
        <v/>
      </c>
    </row>
    <row r="1933">
      <c r="A1933" t="inlineStr">
        <is>
          <t>TQRMNOP110371</t>
        </is>
      </c>
      <c r="B1933" t="n">
        <v>2025</v>
      </c>
      <c r="C1933" t="n">
        <v>1</v>
      </c>
      <c r="D1933" t="n">
        <v>41</v>
      </c>
      <c r="E1933" t="inlineStr">
        <is>
          <t>S</t>
        </is>
      </c>
      <c r="F1933" t="n">
        <v>8</v>
      </c>
      <c r="G1933" t="n">
        <v>561</v>
      </c>
      <c r="H1933" t="n">
        <v>1</v>
      </c>
      <c r="I1933" t="n">
        <v>2</v>
      </c>
      <c r="J1933" t="n">
        <v>19</v>
      </c>
      <c r="K1933" t="n">
        <v>2</v>
      </c>
      <c r="L1933" t="n">
        <v>4</v>
      </c>
      <c r="M1933" t="n">
        <v>3</v>
      </c>
      <c r="R1933" s="15" t="n">
        <v>0</v>
      </c>
      <c r="S1933" s="15" t="n">
        <v>0</v>
      </c>
      <c r="T1933" s="15" t="n">
        <v>0</v>
      </c>
      <c r="U1933" s="15" t="n">
        <v>266400</v>
      </c>
      <c r="V1933">
        <f>IFERROR(VLOOKUP(D1933,Tablas_Equivalencia!$A$3:$B$8,2,FALSE),"Sin dato")</f>
        <v/>
      </c>
      <c r="W1933">
        <f>IFERROR(VLOOKUP(L1933,Tablas_Equivalencia!$D$3:$E$9,2,FALSE),"Sin dato")</f>
        <v/>
      </c>
      <c r="X1933">
        <f>IF(I1933=1,"Varón","Mujer")</f>
        <v/>
      </c>
      <c r="Y1933">
        <f>IFERROR(VLOOKUP(M1933,Tablas_Equivalencia!$G$3:$H$6,2,FALSE),"Sin dato")</f>
        <v/>
      </c>
      <c r="Z1933">
        <f>IF(J1933&lt;=24,"18-24","25-29")</f>
        <v/>
      </c>
      <c r="AA1933">
        <f>IF(M1933&lt;&gt;1,"",IF(P1933=2,1,0))</f>
        <v/>
      </c>
      <c r="AB1933">
        <f>IF(M1933&lt;&gt;1,"",IF(O1933&gt;=2,1,0))</f>
        <v/>
      </c>
      <c r="AC1933">
        <f>IF(M1933&lt;&gt;1,"",IF(OR(Q1933=999,Q1933=""),"",IF(OR(Q1933&lt;35,Q1933&gt;48),1,0)))</f>
        <v/>
      </c>
      <c r="AD1933">
        <f>IF(COUNT(AA1933:AC1933)&lt;3,"",SUM(AA1933:AC1933))</f>
        <v/>
      </c>
      <c r="AE1933">
        <f>IF(L1933&gt;=4,2,IF(L1933&gt;=2,1,0))</f>
        <v/>
      </c>
      <c r="AF1933">
        <f>IF(L1933&gt;=5,1,0)</f>
        <v/>
      </c>
      <c r="AG1933">
        <f>AE1933+AF1933</f>
        <v/>
      </c>
      <c r="AH1933" s="15">
        <f>IF(M1933&lt;&gt;1,"",IF(OR(R1933=-9,R1933=""),"",R1933))</f>
        <v/>
      </c>
      <c r="AI1933">
        <f>IF(M1933&lt;&gt;1,"",IF(OR(Q1933=999,Q1933=""),"",Q1933))</f>
        <v/>
      </c>
    </row>
    <row r="1934">
      <c r="A1934" t="inlineStr">
        <is>
          <t>TQRMNOP110376</t>
        </is>
      </c>
      <c r="B1934" t="n">
        <v>2025</v>
      </c>
      <c r="C1934" t="n">
        <v>1</v>
      </c>
      <c r="D1934" t="n">
        <v>1</v>
      </c>
      <c r="E1934" t="inlineStr">
        <is>
          <t>S</t>
        </is>
      </c>
      <c r="F1934" t="n">
        <v>32</v>
      </c>
      <c r="G1934" t="n">
        <v>914</v>
      </c>
      <c r="H1934" t="n">
        <v>3</v>
      </c>
      <c r="I1934" t="n">
        <v>2</v>
      </c>
      <c r="J1934" t="n">
        <v>18</v>
      </c>
      <c r="K1934" t="n">
        <v>2</v>
      </c>
      <c r="L1934" t="n">
        <v>4</v>
      </c>
      <c r="M1934" t="n">
        <v>1</v>
      </c>
      <c r="N1934" t="n">
        <v>4</v>
      </c>
      <c r="O1934" t="n">
        <v>1</v>
      </c>
      <c r="P1934" t="n">
        <v>2</v>
      </c>
      <c r="Q1934" t="n">
        <v>25</v>
      </c>
      <c r="R1934" s="15" t="n">
        <v>270000</v>
      </c>
      <c r="S1934" s="15" t="n">
        <v>0</v>
      </c>
      <c r="T1934" s="15" t="n">
        <v>270000</v>
      </c>
      <c r="U1934" s="15" t="n">
        <v>164200</v>
      </c>
      <c r="V1934">
        <f>IFERROR(VLOOKUP(D1934,Tablas_Equivalencia!$A$3:$B$8,2,FALSE),"Sin dato")</f>
        <v/>
      </c>
      <c r="W1934">
        <f>IFERROR(VLOOKUP(L1934,Tablas_Equivalencia!$D$3:$E$9,2,FALSE),"Sin dato")</f>
        <v/>
      </c>
      <c r="X1934">
        <f>IF(I1934=1,"Varón","Mujer")</f>
        <v/>
      </c>
      <c r="Y1934">
        <f>IFERROR(VLOOKUP(M1934,Tablas_Equivalencia!$G$3:$H$6,2,FALSE),"Sin dato")</f>
        <v/>
      </c>
      <c r="Z1934">
        <f>IF(J1934&lt;=24,"18-24","25-29")</f>
        <v/>
      </c>
      <c r="AA1934">
        <f>IF(M1934&lt;&gt;1,"",IF(P1934=2,1,0))</f>
        <v/>
      </c>
      <c r="AB1934">
        <f>IF(M1934&lt;&gt;1,"",IF(O1934&gt;=2,1,0))</f>
        <v/>
      </c>
      <c r="AC1934">
        <f>IF(M1934&lt;&gt;1,"",IF(OR(Q1934=999,Q1934=""),"",IF(OR(Q1934&lt;35,Q1934&gt;48),1,0)))</f>
        <v/>
      </c>
      <c r="AD1934">
        <f>IF(COUNT(AA1934:AC1934)&lt;3,"",SUM(AA1934:AC1934))</f>
        <v/>
      </c>
      <c r="AE1934">
        <f>IF(L1934&gt;=4,2,IF(L1934&gt;=2,1,0))</f>
        <v/>
      </c>
      <c r="AF1934">
        <f>IF(L1934&gt;=5,1,0)</f>
        <v/>
      </c>
      <c r="AG1934">
        <f>AE1934+AF1934</f>
        <v/>
      </c>
      <c r="AH1934" s="15">
        <f>IF(M1934&lt;&gt;1,"",IF(OR(R1934=-9,R1934=""),"",R1934))</f>
        <v/>
      </c>
      <c r="AI1934">
        <f>IF(M1934&lt;&gt;1,"",IF(OR(Q1934=999,Q1934=""),"",Q1934))</f>
        <v/>
      </c>
    </row>
    <row r="1935">
      <c r="A1935" t="inlineStr">
        <is>
          <t>TQRMNOP110380</t>
        </is>
      </c>
      <c r="B1935" t="n">
        <v>2025</v>
      </c>
      <c r="C1935" t="n">
        <v>1</v>
      </c>
      <c r="D1935" t="n">
        <v>43</v>
      </c>
      <c r="E1935" t="inlineStr">
        <is>
          <t>N</t>
        </is>
      </c>
      <c r="F1935" t="n">
        <v>26</v>
      </c>
      <c r="G1935" t="n">
        <v>1427</v>
      </c>
      <c r="H1935" t="n">
        <v>3</v>
      </c>
      <c r="I1935" t="n">
        <v>1</v>
      </c>
      <c r="J1935" t="n">
        <v>28</v>
      </c>
      <c r="K1935" t="n">
        <v>2</v>
      </c>
      <c r="L1935" t="n">
        <v>4</v>
      </c>
      <c r="M1935" t="n">
        <v>1</v>
      </c>
      <c r="N1935" t="n">
        <v>3</v>
      </c>
      <c r="O1935" t="n">
        <v>2</v>
      </c>
      <c r="P1935" t="n">
        <v>2</v>
      </c>
      <c r="Q1935" t="n">
        <v>14</v>
      </c>
      <c r="R1935" s="15" t="n">
        <v>391000</v>
      </c>
      <c r="S1935" s="15" t="n">
        <v>0</v>
      </c>
      <c r="T1935" s="15" t="n">
        <v>391000</v>
      </c>
      <c r="U1935" s="15" t="n">
        <v>354100</v>
      </c>
      <c r="V1935">
        <f>IFERROR(VLOOKUP(D1935,Tablas_Equivalencia!$A$3:$B$8,2,FALSE),"Sin dato")</f>
        <v/>
      </c>
      <c r="W1935">
        <f>IFERROR(VLOOKUP(L1935,Tablas_Equivalencia!$D$3:$E$9,2,FALSE),"Sin dato")</f>
        <v/>
      </c>
      <c r="X1935">
        <f>IF(I1935=1,"Varón","Mujer")</f>
        <v/>
      </c>
      <c r="Y1935">
        <f>IFERROR(VLOOKUP(M1935,Tablas_Equivalencia!$G$3:$H$6,2,FALSE),"Sin dato")</f>
        <v/>
      </c>
      <c r="Z1935">
        <f>IF(J1935&lt;=24,"18-24","25-29")</f>
        <v/>
      </c>
      <c r="AA1935">
        <f>IF(M1935&lt;&gt;1,"",IF(P1935=2,1,0))</f>
        <v/>
      </c>
      <c r="AB1935">
        <f>IF(M1935&lt;&gt;1,"",IF(O1935&gt;=2,1,0))</f>
        <v/>
      </c>
      <c r="AC1935">
        <f>IF(M1935&lt;&gt;1,"",IF(OR(Q1935=999,Q1935=""),"",IF(OR(Q1935&lt;35,Q1935&gt;48),1,0)))</f>
        <v/>
      </c>
      <c r="AD1935">
        <f>IF(COUNT(AA1935:AC1935)&lt;3,"",SUM(AA1935:AC1935))</f>
        <v/>
      </c>
      <c r="AE1935">
        <f>IF(L1935&gt;=4,2,IF(L1935&gt;=2,1,0))</f>
        <v/>
      </c>
      <c r="AF1935">
        <f>IF(L1935&gt;=5,1,0)</f>
        <v/>
      </c>
      <c r="AG1935">
        <f>AE1935+AF1935</f>
        <v/>
      </c>
      <c r="AH1935" s="15">
        <f>IF(M1935&lt;&gt;1,"",IF(OR(R1935=-9,R1935=""),"",R1935))</f>
        <v/>
      </c>
      <c r="AI1935">
        <f>IF(M1935&lt;&gt;1,"",IF(OR(Q1935=999,Q1935=""),"",Q1935))</f>
        <v/>
      </c>
    </row>
    <row r="1936">
      <c r="A1936" t="inlineStr">
        <is>
          <t>TQRMNOP110381</t>
        </is>
      </c>
      <c r="B1936" t="n">
        <v>2025</v>
      </c>
      <c r="C1936" t="n">
        <v>1</v>
      </c>
      <c r="D1936" t="n">
        <v>1</v>
      </c>
      <c r="E1936" t="inlineStr">
        <is>
          <t>S</t>
        </is>
      </c>
      <c r="F1936" t="n">
        <v>33</v>
      </c>
      <c r="G1936" t="n">
        <v>598</v>
      </c>
      <c r="H1936" t="n">
        <v>3</v>
      </c>
      <c r="I1936" t="n">
        <v>1</v>
      </c>
      <c r="J1936" t="n">
        <v>21</v>
      </c>
      <c r="K1936" t="n">
        <v>1</v>
      </c>
      <c r="L1936" t="n">
        <v>5</v>
      </c>
      <c r="M1936" t="n">
        <v>1</v>
      </c>
      <c r="N1936" t="n">
        <v>1</v>
      </c>
      <c r="O1936" t="n">
        <v>1</v>
      </c>
      <c r="P1936" t="n">
        <v>1</v>
      </c>
      <c r="Q1936" t="n">
        <v>40</v>
      </c>
      <c r="R1936" s="15" t="n">
        <v>799000</v>
      </c>
      <c r="S1936" s="15" t="n">
        <v>0</v>
      </c>
      <c r="T1936" s="15" t="n">
        <v>799000</v>
      </c>
      <c r="U1936" s="15" t="n">
        <v>55800</v>
      </c>
      <c r="V1936">
        <f>IFERROR(VLOOKUP(D1936,Tablas_Equivalencia!$A$3:$B$8,2,FALSE),"Sin dato")</f>
        <v/>
      </c>
      <c r="W1936">
        <f>IFERROR(VLOOKUP(L1936,Tablas_Equivalencia!$D$3:$E$9,2,FALSE),"Sin dato")</f>
        <v/>
      </c>
      <c r="X1936">
        <f>IF(I1936=1,"Varón","Mujer")</f>
        <v/>
      </c>
      <c r="Y1936">
        <f>IFERROR(VLOOKUP(M1936,Tablas_Equivalencia!$G$3:$H$6,2,FALSE),"Sin dato")</f>
        <v/>
      </c>
      <c r="Z1936">
        <f>IF(J1936&lt;=24,"18-24","25-29")</f>
        <v/>
      </c>
      <c r="AA1936">
        <f>IF(M1936&lt;&gt;1,"",IF(P1936=2,1,0))</f>
        <v/>
      </c>
      <c r="AB1936">
        <f>IF(M1936&lt;&gt;1,"",IF(O1936&gt;=2,1,0))</f>
        <v/>
      </c>
      <c r="AC1936">
        <f>IF(M1936&lt;&gt;1,"",IF(OR(Q1936=999,Q1936=""),"",IF(OR(Q1936&lt;35,Q1936&gt;48),1,0)))</f>
        <v/>
      </c>
      <c r="AD1936">
        <f>IF(COUNT(AA1936:AC1936)&lt;3,"",SUM(AA1936:AC1936))</f>
        <v/>
      </c>
      <c r="AE1936">
        <f>IF(L1936&gt;=4,2,IF(L1936&gt;=2,1,0))</f>
        <v/>
      </c>
      <c r="AF1936">
        <f>IF(L1936&gt;=5,1,0)</f>
        <v/>
      </c>
      <c r="AG1936">
        <f>AE1936+AF1936</f>
        <v/>
      </c>
      <c r="AH1936" s="15">
        <f>IF(M1936&lt;&gt;1,"",IF(OR(R1936=-9,R1936=""),"",R1936))</f>
        <v/>
      </c>
      <c r="AI1936">
        <f>IF(M1936&lt;&gt;1,"",IF(OR(Q1936=999,Q1936=""),"",Q1936))</f>
        <v/>
      </c>
    </row>
    <row r="1937">
      <c r="A1937" t="inlineStr">
        <is>
          <t>TQRMNOP110398</t>
        </is>
      </c>
      <c r="B1937" t="n">
        <v>2025</v>
      </c>
      <c r="C1937" t="n">
        <v>1</v>
      </c>
      <c r="D1937" t="n">
        <v>44</v>
      </c>
      <c r="E1937" t="inlineStr">
        <is>
          <t>N</t>
        </is>
      </c>
      <c r="F1937" t="n">
        <v>6</v>
      </c>
      <c r="G1937" t="n">
        <v>1296</v>
      </c>
      <c r="H1937" t="n">
        <v>3</v>
      </c>
      <c r="I1937" t="n">
        <v>1</v>
      </c>
      <c r="J1937" t="n">
        <v>24</v>
      </c>
      <c r="K1937" t="n">
        <v>2</v>
      </c>
      <c r="L1937" t="n">
        <v>4</v>
      </c>
      <c r="M1937" t="n">
        <v>1</v>
      </c>
      <c r="N1937" t="n">
        <v>2</v>
      </c>
      <c r="O1937" t="n">
        <v>2</v>
      </c>
      <c r="P1937" t="n">
        <v>2</v>
      </c>
      <c r="Q1937" t="n">
        <v>18</v>
      </c>
      <c r="R1937" s="15" t="n">
        <v>266000</v>
      </c>
      <c r="S1937" s="15" t="n">
        <v>0</v>
      </c>
      <c r="T1937" s="15" t="n">
        <v>266000</v>
      </c>
      <c r="U1937" s="15" t="n">
        <v>249000</v>
      </c>
      <c r="V1937">
        <f>IFERROR(VLOOKUP(D1937,Tablas_Equivalencia!$A$3:$B$8,2,FALSE),"Sin dato")</f>
        <v/>
      </c>
      <c r="W1937">
        <f>IFERROR(VLOOKUP(L1937,Tablas_Equivalencia!$D$3:$E$9,2,FALSE),"Sin dato")</f>
        <v/>
      </c>
      <c r="X1937">
        <f>IF(I1937=1,"Varón","Mujer")</f>
        <v/>
      </c>
      <c r="Y1937">
        <f>IFERROR(VLOOKUP(M1937,Tablas_Equivalencia!$G$3:$H$6,2,FALSE),"Sin dato")</f>
        <v/>
      </c>
      <c r="Z1937">
        <f>IF(J1937&lt;=24,"18-24","25-29")</f>
        <v/>
      </c>
      <c r="AA1937">
        <f>IF(M1937&lt;&gt;1,"",IF(P1937=2,1,0))</f>
        <v/>
      </c>
      <c r="AB1937">
        <f>IF(M1937&lt;&gt;1,"",IF(O1937&gt;=2,1,0))</f>
        <v/>
      </c>
      <c r="AC1937">
        <f>IF(M1937&lt;&gt;1,"",IF(OR(Q1937=999,Q1937=""),"",IF(OR(Q1937&lt;35,Q1937&gt;48),1,0)))</f>
        <v/>
      </c>
      <c r="AD1937">
        <f>IF(COUNT(AA1937:AC1937)&lt;3,"",SUM(AA1937:AC1937))</f>
        <v/>
      </c>
      <c r="AE1937">
        <f>IF(L1937&gt;=4,2,IF(L1937&gt;=2,1,0))</f>
        <v/>
      </c>
      <c r="AF1937">
        <f>IF(L1937&gt;=5,1,0)</f>
        <v/>
      </c>
      <c r="AG1937">
        <f>AE1937+AF1937</f>
        <v/>
      </c>
      <c r="AH1937" s="15">
        <f>IF(M1937&lt;&gt;1,"",IF(OR(R1937=-9,R1937=""),"",R1937))</f>
        <v/>
      </c>
      <c r="AI1937">
        <f>IF(M1937&lt;&gt;1,"",IF(OR(Q1937=999,Q1937=""),"",Q1937))</f>
        <v/>
      </c>
    </row>
    <row r="1938">
      <c r="A1938" t="inlineStr">
        <is>
          <t>TQRMNOP110404</t>
        </is>
      </c>
      <c r="B1938" t="n">
        <v>2025</v>
      </c>
      <c r="C1938" t="n">
        <v>1</v>
      </c>
      <c r="D1938" t="n">
        <v>1</v>
      </c>
      <c r="E1938" t="inlineStr">
        <is>
          <t>S</t>
        </is>
      </c>
      <c r="F1938" t="n">
        <v>33</v>
      </c>
      <c r="G1938" t="n">
        <v>1314</v>
      </c>
      <c r="H1938" t="n">
        <v>1</v>
      </c>
      <c r="I1938" t="n">
        <v>2</v>
      </c>
      <c r="J1938" t="n">
        <v>27</v>
      </c>
      <c r="K1938" t="n">
        <v>2</v>
      </c>
      <c r="L1938" t="n">
        <v>4</v>
      </c>
      <c r="M1938" t="n">
        <v>1</v>
      </c>
      <c r="N1938" t="n">
        <v>3</v>
      </c>
      <c r="O1938" t="n">
        <v>1</v>
      </c>
      <c r="P1938" t="n">
        <v>1</v>
      </c>
      <c r="Q1938" t="n">
        <v>23</v>
      </c>
      <c r="R1938" s="15" t="n">
        <v>409000</v>
      </c>
      <c r="S1938" s="15" t="n">
        <v>0</v>
      </c>
      <c r="T1938" s="15" t="n">
        <v>409000</v>
      </c>
      <c r="U1938" s="15" t="n">
        <v>280000</v>
      </c>
      <c r="V1938">
        <f>IFERROR(VLOOKUP(D1938,Tablas_Equivalencia!$A$3:$B$8,2,FALSE),"Sin dato")</f>
        <v/>
      </c>
      <c r="W1938">
        <f>IFERROR(VLOOKUP(L1938,Tablas_Equivalencia!$D$3:$E$9,2,FALSE),"Sin dato")</f>
        <v/>
      </c>
      <c r="X1938">
        <f>IF(I1938=1,"Varón","Mujer")</f>
        <v/>
      </c>
      <c r="Y1938">
        <f>IFERROR(VLOOKUP(M1938,Tablas_Equivalencia!$G$3:$H$6,2,FALSE),"Sin dato")</f>
        <v/>
      </c>
      <c r="Z1938">
        <f>IF(J1938&lt;=24,"18-24","25-29")</f>
        <v/>
      </c>
      <c r="AA1938">
        <f>IF(M1938&lt;&gt;1,"",IF(P1938=2,1,0))</f>
        <v/>
      </c>
      <c r="AB1938">
        <f>IF(M1938&lt;&gt;1,"",IF(O1938&gt;=2,1,0))</f>
        <v/>
      </c>
      <c r="AC1938">
        <f>IF(M1938&lt;&gt;1,"",IF(OR(Q1938=999,Q1938=""),"",IF(OR(Q1938&lt;35,Q1938&gt;48),1,0)))</f>
        <v/>
      </c>
      <c r="AD1938">
        <f>IF(COUNT(AA1938:AC1938)&lt;3,"",SUM(AA1938:AC1938))</f>
        <v/>
      </c>
      <c r="AE1938">
        <f>IF(L1938&gt;=4,2,IF(L1938&gt;=2,1,0))</f>
        <v/>
      </c>
      <c r="AF1938">
        <f>IF(L1938&gt;=5,1,0)</f>
        <v/>
      </c>
      <c r="AG1938">
        <f>AE1938+AF1938</f>
        <v/>
      </c>
      <c r="AH1938" s="15">
        <f>IF(M1938&lt;&gt;1,"",IF(OR(R1938=-9,R1938=""),"",R1938))</f>
        <v/>
      </c>
      <c r="AI1938">
        <f>IF(M1938&lt;&gt;1,"",IF(OR(Q1938=999,Q1938=""),"",Q1938))</f>
        <v/>
      </c>
    </row>
    <row r="1939">
      <c r="A1939" t="inlineStr">
        <is>
          <t>TQRMNOP110407</t>
        </is>
      </c>
      <c r="B1939" t="n">
        <v>2025</v>
      </c>
      <c r="C1939" t="n">
        <v>1</v>
      </c>
      <c r="D1939" t="n">
        <v>1</v>
      </c>
      <c r="E1939" t="inlineStr">
        <is>
          <t>S</t>
        </is>
      </c>
      <c r="F1939" t="n">
        <v>32</v>
      </c>
      <c r="G1939" t="n">
        <v>1253</v>
      </c>
      <c r="H1939" t="n">
        <v>1</v>
      </c>
      <c r="I1939" t="n">
        <v>1</v>
      </c>
      <c r="J1939" t="n">
        <v>24</v>
      </c>
      <c r="K1939" t="n">
        <v>1</v>
      </c>
      <c r="L1939" t="n">
        <v>4</v>
      </c>
      <c r="M1939" t="n">
        <v>3</v>
      </c>
      <c r="R1939" s="15" t="n">
        <v>0</v>
      </c>
      <c r="S1939" s="15" t="n">
        <v>0</v>
      </c>
      <c r="T1939" s="15" t="n">
        <v>0</v>
      </c>
      <c r="U1939" s="15" t="n">
        <v>72000</v>
      </c>
      <c r="V1939">
        <f>IFERROR(VLOOKUP(D1939,Tablas_Equivalencia!$A$3:$B$8,2,FALSE),"Sin dato")</f>
        <v/>
      </c>
      <c r="W1939">
        <f>IFERROR(VLOOKUP(L1939,Tablas_Equivalencia!$D$3:$E$9,2,FALSE),"Sin dato")</f>
        <v/>
      </c>
      <c r="X1939">
        <f>IF(I1939=1,"Varón","Mujer")</f>
        <v/>
      </c>
      <c r="Y1939">
        <f>IFERROR(VLOOKUP(M1939,Tablas_Equivalencia!$G$3:$H$6,2,FALSE),"Sin dato")</f>
        <v/>
      </c>
      <c r="Z1939">
        <f>IF(J1939&lt;=24,"18-24","25-29")</f>
        <v/>
      </c>
      <c r="AA1939">
        <f>IF(M1939&lt;&gt;1,"",IF(P1939=2,1,0))</f>
        <v/>
      </c>
      <c r="AB1939">
        <f>IF(M1939&lt;&gt;1,"",IF(O1939&gt;=2,1,0))</f>
        <v/>
      </c>
      <c r="AC1939">
        <f>IF(M1939&lt;&gt;1,"",IF(OR(Q1939=999,Q1939=""),"",IF(OR(Q1939&lt;35,Q1939&gt;48),1,0)))</f>
        <v/>
      </c>
      <c r="AD1939">
        <f>IF(COUNT(AA1939:AC1939)&lt;3,"",SUM(AA1939:AC1939))</f>
        <v/>
      </c>
      <c r="AE1939">
        <f>IF(L1939&gt;=4,2,IF(L1939&gt;=2,1,0))</f>
        <v/>
      </c>
      <c r="AF1939">
        <f>IF(L1939&gt;=5,1,0)</f>
        <v/>
      </c>
      <c r="AG1939">
        <f>AE1939+AF1939</f>
        <v/>
      </c>
      <c r="AH1939" s="15">
        <f>IF(M1939&lt;&gt;1,"",IF(OR(R1939=-9,R1939=""),"",R1939))</f>
        <v/>
      </c>
      <c r="AI1939">
        <f>IF(M1939&lt;&gt;1,"",IF(OR(Q1939=999,Q1939=""),"",Q1939))</f>
        <v/>
      </c>
    </row>
    <row r="1940">
      <c r="A1940" t="inlineStr">
        <is>
          <t>TQRMNOP110408</t>
        </is>
      </c>
      <c r="B1940" t="n">
        <v>2025</v>
      </c>
      <c r="C1940" t="n">
        <v>1</v>
      </c>
      <c r="D1940" t="n">
        <v>44</v>
      </c>
      <c r="E1940" t="inlineStr">
        <is>
          <t>N</t>
        </is>
      </c>
      <c r="F1940" t="n">
        <v>93</v>
      </c>
      <c r="G1940" t="n">
        <v>1332</v>
      </c>
      <c r="H1940" t="n">
        <v>3</v>
      </c>
      <c r="I1940" t="n">
        <v>1</v>
      </c>
      <c r="J1940" t="n">
        <v>18</v>
      </c>
      <c r="K1940" t="n">
        <v>1</v>
      </c>
      <c r="L1940" t="n">
        <v>5</v>
      </c>
      <c r="M1940" t="n">
        <v>1</v>
      </c>
      <c r="N1940" t="n">
        <v>3</v>
      </c>
      <c r="O1940" t="n">
        <v>1</v>
      </c>
      <c r="P1940" t="n">
        <v>2</v>
      </c>
      <c r="Q1940" t="n">
        <v>41</v>
      </c>
      <c r="R1940" s="15" t="n">
        <v>529000</v>
      </c>
      <c r="S1940" s="15" t="n">
        <v>0</v>
      </c>
      <c r="T1940" s="15" t="n">
        <v>529000</v>
      </c>
      <c r="U1940" s="15" t="n">
        <v>141500</v>
      </c>
      <c r="V1940">
        <f>IFERROR(VLOOKUP(D1940,Tablas_Equivalencia!$A$3:$B$8,2,FALSE),"Sin dato")</f>
        <v/>
      </c>
      <c r="W1940">
        <f>IFERROR(VLOOKUP(L1940,Tablas_Equivalencia!$D$3:$E$9,2,FALSE),"Sin dato")</f>
        <v/>
      </c>
      <c r="X1940">
        <f>IF(I1940=1,"Varón","Mujer")</f>
        <v/>
      </c>
      <c r="Y1940">
        <f>IFERROR(VLOOKUP(M1940,Tablas_Equivalencia!$G$3:$H$6,2,FALSE),"Sin dato")</f>
        <v/>
      </c>
      <c r="Z1940">
        <f>IF(J1940&lt;=24,"18-24","25-29")</f>
        <v/>
      </c>
      <c r="AA1940">
        <f>IF(M1940&lt;&gt;1,"",IF(P1940=2,1,0))</f>
        <v/>
      </c>
      <c r="AB1940">
        <f>IF(M1940&lt;&gt;1,"",IF(O1940&gt;=2,1,0))</f>
        <v/>
      </c>
      <c r="AC1940">
        <f>IF(M1940&lt;&gt;1,"",IF(OR(Q1940=999,Q1940=""),"",IF(OR(Q1940&lt;35,Q1940&gt;48),1,0)))</f>
        <v/>
      </c>
      <c r="AD1940">
        <f>IF(COUNT(AA1940:AC1940)&lt;3,"",SUM(AA1940:AC1940))</f>
        <v/>
      </c>
      <c r="AE1940">
        <f>IF(L1940&gt;=4,2,IF(L1940&gt;=2,1,0))</f>
        <v/>
      </c>
      <c r="AF1940">
        <f>IF(L1940&gt;=5,1,0)</f>
        <v/>
      </c>
      <c r="AG1940">
        <f>AE1940+AF1940</f>
        <v/>
      </c>
      <c r="AH1940" s="15">
        <f>IF(M1940&lt;&gt;1,"",IF(OR(R1940=-9,R1940=""),"",R1940))</f>
        <v/>
      </c>
      <c r="AI1940">
        <f>IF(M1940&lt;&gt;1,"",IF(OR(Q1940=999,Q1940=""),"",Q1940))</f>
        <v/>
      </c>
    </row>
    <row r="1941">
      <c r="A1941" t="inlineStr">
        <is>
          <t>TQRMNOP110409</t>
        </is>
      </c>
      <c r="B1941" t="n">
        <v>2025</v>
      </c>
      <c r="C1941" t="n">
        <v>1</v>
      </c>
      <c r="D1941" t="n">
        <v>44</v>
      </c>
      <c r="E1941" t="inlineStr">
        <is>
          <t>N</t>
        </is>
      </c>
      <c r="F1941" t="n">
        <v>5</v>
      </c>
      <c r="G1941" t="n">
        <v>816</v>
      </c>
      <c r="H1941" t="n">
        <v>3</v>
      </c>
      <c r="I1941" t="n">
        <v>1</v>
      </c>
      <c r="J1941" t="n">
        <v>29</v>
      </c>
      <c r="K1941" t="n">
        <v>2</v>
      </c>
      <c r="L1941" t="n">
        <v>6</v>
      </c>
      <c r="M1941" t="n">
        <v>1</v>
      </c>
      <c r="N1941" t="n">
        <v>1</v>
      </c>
      <c r="O1941" t="n">
        <v>3</v>
      </c>
      <c r="P1941" t="n">
        <v>1</v>
      </c>
      <c r="Q1941" t="n">
        <v>38</v>
      </c>
      <c r="R1941" s="15" t="n">
        <v>1157000</v>
      </c>
      <c r="S1941" s="15" t="n">
        <v>57000</v>
      </c>
      <c r="T1941" s="15" t="n">
        <v>1214000</v>
      </c>
      <c r="U1941" s="15" t="n">
        <v>159200</v>
      </c>
      <c r="V1941">
        <f>IFERROR(VLOOKUP(D1941,Tablas_Equivalencia!$A$3:$B$8,2,FALSE),"Sin dato")</f>
        <v/>
      </c>
      <c r="W1941">
        <f>IFERROR(VLOOKUP(L1941,Tablas_Equivalencia!$D$3:$E$9,2,FALSE),"Sin dato")</f>
        <v/>
      </c>
      <c r="X1941">
        <f>IF(I1941=1,"Varón","Mujer")</f>
        <v/>
      </c>
      <c r="Y1941">
        <f>IFERROR(VLOOKUP(M1941,Tablas_Equivalencia!$G$3:$H$6,2,FALSE),"Sin dato")</f>
        <v/>
      </c>
      <c r="Z1941">
        <f>IF(J1941&lt;=24,"18-24","25-29")</f>
        <v/>
      </c>
      <c r="AA1941">
        <f>IF(M1941&lt;&gt;1,"",IF(P1941=2,1,0))</f>
        <v/>
      </c>
      <c r="AB1941">
        <f>IF(M1941&lt;&gt;1,"",IF(O1941&gt;=2,1,0))</f>
        <v/>
      </c>
      <c r="AC1941">
        <f>IF(M1941&lt;&gt;1,"",IF(OR(Q1941=999,Q1941=""),"",IF(OR(Q1941&lt;35,Q1941&gt;48),1,0)))</f>
        <v/>
      </c>
      <c r="AD1941">
        <f>IF(COUNT(AA1941:AC1941)&lt;3,"",SUM(AA1941:AC1941))</f>
        <v/>
      </c>
      <c r="AE1941">
        <f>IF(L1941&gt;=4,2,IF(L1941&gt;=2,1,0))</f>
        <v/>
      </c>
      <c r="AF1941">
        <f>IF(L1941&gt;=5,1,0)</f>
        <v/>
      </c>
      <c r="AG1941">
        <f>AE1941+AF1941</f>
        <v/>
      </c>
      <c r="AH1941" s="15">
        <f>IF(M1941&lt;&gt;1,"",IF(OR(R1941=-9,R1941=""),"",R1941))</f>
        <v/>
      </c>
      <c r="AI1941">
        <f>IF(M1941&lt;&gt;1,"",IF(OR(Q1941=999,Q1941=""),"",Q1941))</f>
        <v/>
      </c>
    </row>
    <row r="1942">
      <c r="A1942" t="inlineStr">
        <is>
          <t>TQRMNOP110423</t>
        </is>
      </c>
      <c r="B1942" t="n">
        <v>2025</v>
      </c>
      <c r="C1942" t="n">
        <v>1</v>
      </c>
      <c r="D1942" t="n">
        <v>42</v>
      </c>
      <c r="E1942" t="inlineStr">
        <is>
          <t>S</t>
        </is>
      </c>
      <c r="F1942" t="n">
        <v>10</v>
      </c>
      <c r="G1942" t="n">
        <v>1598</v>
      </c>
      <c r="H1942" t="n">
        <v>3</v>
      </c>
      <c r="I1942" t="n">
        <v>1</v>
      </c>
      <c r="J1942" t="n">
        <v>24</v>
      </c>
      <c r="K1942" t="n">
        <v>1</v>
      </c>
      <c r="L1942" t="n">
        <v>6</v>
      </c>
      <c r="M1942" t="n">
        <v>2</v>
      </c>
      <c r="R1942" s="15" t="n">
        <v>0</v>
      </c>
      <c r="S1942" s="15" t="n">
        <v>0</v>
      </c>
      <c r="T1942" s="15" t="n">
        <v>0</v>
      </c>
      <c r="U1942" s="15" t="n">
        <v>77800</v>
      </c>
      <c r="V1942">
        <f>IFERROR(VLOOKUP(D1942,Tablas_Equivalencia!$A$3:$B$8,2,FALSE),"Sin dato")</f>
        <v/>
      </c>
      <c r="W1942">
        <f>IFERROR(VLOOKUP(L1942,Tablas_Equivalencia!$D$3:$E$9,2,FALSE),"Sin dato")</f>
        <v/>
      </c>
      <c r="X1942">
        <f>IF(I1942=1,"Varón","Mujer")</f>
        <v/>
      </c>
      <c r="Y1942">
        <f>IFERROR(VLOOKUP(M1942,Tablas_Equivalencia!$G$3:$H$6,2,FALSE),"Sin dato")</f>
        <v/>
      </c>
      <c r="Z1942">
        <f>IF(J1942&lt;=24,"18-24","25-29")</f>
        <v/>
      </c>
      <c r="AA1942">
        <f>IF(M1942&lt;&gt;1,"",IF(P1942=2,1,0))</f>
        <v/>
      </c>
      <c r="AB1942">
        <f>IF(M1942&lt;&gt;1,"",IF(O1942&gt;=2,1,0))</f>
        <v/>
      </c>
      <c r="AC1942">
        <f>IF(M1942&lt;&gt;1,"",IF(OR(Q1942=999,Q1942=""),"",IF(OR(Q1942&lt;35,Q1942&gt;48),1,0)))</f>
        <v/>
      </c>
      <c r="AD1942">
        <f>IF(COUNT(AA1942:AC1942)&lt;3,"",SUM(AA1942:AC1942))</f>
        <v/>
      </c>
      <c r="AE1942">
        <f>IF(L1942&gt;=4,2,IF(L1942&gt;=2,1,0))</f>
        <v/>
      </c>
      <c r="AF1942">
        <f>IF(L1942&gt;=5,1,0)</f>
        <v/>
      </c>
      <c r="AG1942">
        <f>AE1942+AF1942</f>
        <v/>
      </c>
      <c r="AH1942" s="15">
        <f>IF(M1942&lt;&gt;1,"",IF(OR(R1942=-9,R1942=""),"",R1942))</f>
        <v/>
      </c>
      <c r="AI1942">
        <f>IF(M1942&lt;&gt;1,"",IF(OR(Q1942=999,Q1942=""),"",Q1942))</f>
        <v/>
      </c>
    </row>
    <row r="1943">
      <c r="A1943" t="inlineStr">
        <is>
          <t>TQRMNOP110434</t>
        </is>
      </c>
      <c r="B1943" t="n">
        <v>2025</v>
      </c>
      <c r="C1943" t="n">
        <v>1</v>
      </c>
      <c r="D1943" t="n">
        <v>1</v>
      </c>
      <c r="E1943" t="inlineStr">
        <is>
          <t>S</t>
        </is>
      </c>
      <c r="F1943" t="n">
        <v>32</v>
      </c>
      <c r="G1943" t="n">
        <v>834</v>
      </c>
      <c r="H1943" t="n">
        <v>1</v>
      </c>
      <c r="I1943" t="n">
        <v>2</v>
      </c>
      <c r="J1943" t="n">
        <v>18</v>
      </c>
      <c r="K1943" t="n">
        <v>1</v>
      </c>
      <c r="L1943" t="n">
        <v>5</v>
      </c>
      <c r="M1943" t="n">
        <v>2</v>
      </c>
      <c r="R1943" s="15" t="n">
        <v>0</v>
      </c>
      <c r="S1943" s="15" t="n">
        <v>0</v>
      </c>
      <c r="T1943" s="15" t="n">
        <v>0</v>
      </c>
      <c r="U1943" s="15" t="n">
        <v>189100</v>
      </c>
      <c r="V1943">
        <f>IFERROR(VLOOKUP(D1943,Tablas_Equivalencia!$A$3:$B$8,2,FALSE),"Sin dato")</f>
        <v/>
      </c>
      <c r="W1943">
        <f>IFERROR(VLOOKUP(L1943,Tablas_Equivalencia!$D$3:$E$9,2,FALSE),"Sin dato")</f>
        <v/>
      </c>
      <c r="X1943">
        <f>IF(I1943=1,"Varón","Mujer")</f>
        <v/>
      </c>
      <c r="Y1943">
        <f>IFERROR(VLOOKUP(M1943,Tablas_Equivalencia!$G$3:$H$6,2,FALSE),"Sin dato")</f>
        <v/>
      </c>
      <c r="Z1943">
        <f>IF(J1943&lt;=24,"18-24","25-29")</f>
        <v/>
      </c>
      <c r="AA1943">
        <f>IF(M1943&lt;&gt;1,"",IF(P1943=2,1,0))</f>
        <v/>
      </c>
      <c r="AB1943">
        <f>IF(M1943&lt;&gt;1,"",IF(O1943&gt;=2,1,0))</f>
        <v/>
      </c>
      <c r="AC1943">
        <f>IF(M1943&lt;&gt;1,"",IF(OR(Q1943=999,Q1943=""),"",IF(OR(Q1943&lt;35,Q1943&gt;48),1,0)))</f>
        <v/>
      </c>
      <c r="AD1943">
        <f>IF(COUNT(AA1943:AC1943)&lt;3,"",SUM(AA1943:AC1943))</f>
        <v/>
      </c>
      <c r="AE1943">
        <f>IF(L1943&gt;=4,2,IF(L1943&gt;=2,1,0))</f>
        <v/>
      </c>
      <c r="AF1943">
        <f>IF(L1943&gt;=5,1,0)</f>
        <v/>
      </c>
      <c r="AG1943">
        <f>AE1943+AF1943</f>
        <v/>
      </c>
      <c r="AH1943" s="15">
        <f>IF(M1943&lt;&gt;1,"",IF(OR(R1943=-9,R1943=""),"",R1943))</f>
        <v/>
      </c>
      <c r="AI1943">
        <f>IF(M1943&lt;&gt;1,"",IF(OR(Q1943=999,Q1943=""),"",Q1943))</f>
        <v/>
      </c>
    </row>
    <row r="1944">
      <c r="A1944" t="inlineStr">
        <is>
          <t>TQRMNOP110438</t>
        </is>
      </c>
      <c r="B1944" t="n">
        <v>2025</v>
      </c>
      <c r="C1944" t="n">
        <v>1</v>
      </c>
      <c r="D1944" t="n">
        <v>43</v>
      </c>
      <c r="E1944" t="inlineStr">
        <is>
          <t>S</t>
        </is>
      </c>
      <c r="F1944" t="n">
        <v>17</v>
      </c>
      <c r="G1944" t="n">
        <v>1768</v>
      </c>
      <c r="H1944" t="n">
        <v>1</v>
      </c>
      <c r="I1944" t="n">
        <v>1</v>
      </c>
      <c r="J1944" t="n">
        <v>19</v>
      </c>
      <c r="K1944" t="n">
        <v>1</v>
      </c>
      <c r="L1944" t="n">
        <v>5</v>
      </c>
      <c r="M1944" t="n">
        <v>2</v>
      </c>
      <c r="R1944" s="15" t="n">
        <v>0</v>
      </c>
      <c r="S1944" s="15" t="n">
        <v>0</v>
      </c>
      <c r="T1944" s="15" t="n">
        <v>0</v>
      </c>
      <c r="U1944" s="15" t="n">
        <v>86700</v>
      </c>
      <c r="V1944">
        <f>IFERROR(VLOOKUP(D1944,Tablas_Equivalencia!$A$3:$B$8,2,FALSE),"Sin dato")</f>
        <v/>
      </c>
      <c r="W1944">
        <f>IFERROR(VLOOKUP(L1944,Tablas_Equivalencia!$D$3:$E$9,2,FALSE),"Sin dato")</f>
        <v/>
      </c>
      <c r="X1944">
        <f>IF(I1944=1,"Varón","Mujer")</f>
        <v/>
      </c>
      <c r="Y1944">
        <f>IFERROR(VLOOKUP(M1944,Tablas_Equivalencia!$G$3:$H$6,2,FALSE),"Sin dato")</f>
        <v/>
      </c>
      <c r="Z1944">
        <f>IF(J1944&lt;=24,"18-24","25-29")</f>
        <v/>
      </c>
      <c r="AA1944">
        <f>IF(M1944&lt;&gt;1,"",IF(P1944=2,1,0))</f>
        <v/>
      </c>
      <c r="AB1944">
        <f>IF(M1944&lt;&gt;1,"",IF(O1944&gt;=2,1,0))</f>
        <v/>
      </c>
      <c r="AC1944">
        <f>IF(M1944&lt;&gt;1,"",IF(OR(Q1944=999,Q1944=""),"",IF(OR(Q1944&lt;35,Q1944&gt;48),1,0)))</f>
        <v/>
      </c>
      <c r="AD1944">
        <f>IF(COUNT(AA1944:AC1944)&lt;3,"",SUM(AA1944:AC1944))</f>
        <v/>
      </c>
      <c r="AE1944">
        <f>IF(L1944&gt;=4,2,IF(L1944&gt;=2,1,0))</f>
        <v/>
      </c>
      <c r="AF1944">
        <f>IF(L1944&gt;=5,1,0)</f>
        <v/>
      </c>
      <c r="AG1944">
        <f>AE1944+AF1944</f>
        <v/>
      </c>
      <c r="AH1944" s="15">
        <f>IF(M1944&lt;&gt;1,"",IF(OR(R1944=-9,R1944=""),"",R1944))</f>
        <v/>
      </c>
      <c r="AI1944">
        <f>IF(M1944&lt;&gt;1,"",IF(OR(Q1944=999,Q1944=""),"",Q1944))</f>
        <v/>
      </c>
    </row>
    <row r="1945">
      <c r="A1945" t="inlineStr">
        <is>
          <t>TQRMNOP110443</t>
        </is>
      </c>
      <c r="B1945" t="n">
        <v>2025</v>
      </c>
      <c r="C1945" t="n">
        <v>1</v>
      </c>
      <c r="D1945" t="n">
        <v>41</v>
      </c>
      <c r="E1945" t="inlineStr">
        <is>
          <t>N</t>
        </is>
      </c>
      <c r="F1945" t="n">
        <v>12</v>
      </c>
      <c r="G1945" t="n">
        <v>1272</v>
      </c>
      <c r="H1945" t="n">
        <v>2</v>
      </c>
      <c r="I1945" t="n">
        <v>2</v>
      </c>
      <c r="J1945" t="n">
        <v>22</v>
      </c>
      <c r="K1945" t="n">
        <v>2</v>
      </c>
      <c r="L1945" t="n">
        <v>7</v>
      </c>
      <c r="M1945" t="n">
        <v>3</v>
      </c>
      <c r="R1945" s="15" t="n">
        <v>0</v>
      </c>
      <c r="S1945" s="15" t="n">
        <v>62000</v>
      </c>
      <c r="T1945" s="15" t="n">
        <v>62000</v>
      </c>
      <c r="U1945" s="15" t="n">
        <v>196800</v>
      </c>
      <c r="V1945">
        <f>IFERROR(VLOOKUP(D1945,Tablas_Equivalencia!$A$3:$B$8,2,FALSE),"Sin dato")</f>
        <v/>
      </c>
      <c r="W1945">
        <f>IFERROR(VLOOKUP(L1945,Tablas_Equivalencia!$D$3:$E$9,2,FALSE),"Sin dato")</f>
        <v/>
      </c>
      <c r="X1945">
        <f>IF(I1945=1,"Varón","Mujer")</f>
        <v/>
      </c>
      <c r="Y1945">
        <f>IFERROR(VLOOKUP(M1945,Tablas_Equivalencia!$G$3:$H$6,2,FALSE),"Sin dato")</f>
        <v/>
      </c>
      <c r="Z1945">
        <f>IF(J1945&lt;=24,"18-24","25-29")</f>
        <v/>
      </c>
      <c r="AA1945">
        <f>IF(M1945&lt;&gt;1,"",IF(P1945=2,1,0))</f>
        <v/>
      </c>
      <c r="AB1945">
        <f>IF(M1945&lt;&gt;1,"",IF(O1945&gt;=2,1,0))</f>
        <v/>
      </c>
      <c r="AC1945">
        <f>IF(M1945&lt;&gt;1,"",IF(OR(Q1945=999,Q1945=""),"",IF(OR(Q1945&lt;35,Q1945&gt;48),1,0)))</f>
        <v/>
      </c>
      <c r="AD1945">
        <f>IF(COUNT(AA1945:AC1945)&lt;3,"",SUM(AA1945:AC1945))</f>
        <v/>
      </c>
      <c r="AE1945">
        <f>IF(L1945&gt;=4,2,IF(L1945&gt;=2,1,0))</f>
        <v/>
      </c>
      <c r="AF1945">
        <f>IF(L1945&gt;=5,1,0)</f>
        <v/>
      </c>
      <c r="AG1945">
        <f>AE1945+AF1945</f>
        <v/>
      </c>
      <c r="AH1945" s="15">
        <f>IF(M1945&lt;&gt;1,"",IF(OR(R1945=-9,R1945=""),"",R1945))</f>
        <v/>
      </c>
      <c r="AI1945">
        <f>IF(M1945&lt;&gt;1,"",IF(OR(Q1945=999,Q1945=""),"",Q1945))</f>
        <v/>
      </c>
    </row>
    <row r="1946">
      <c r="A1946" t="inlineStr">
        <is>
          <t>TQRMNOP110454</t>
        </is>
      </c>
      <c r="B1946" t="n">
        <v>2025</v>
      </c>
      <c r="C1946" t="n">
        <v>1</v>
      </c>
      <c r="D1946" t="n">
        <v>43</v>
      </c>
      <c r="E1946" t="inlineStr">
        <is>
          <t>S</t>
        </is>
      </c>
      <c r="F1946" t="n">
        <v>20</v>
      </c>
      <c r="G1946" t="n">
        <v>753</v>
      </c>
      <c r="H1946" t="n">
        <v>1</v>
      </c>
      <c r="I1946" t="n">
        <v>1</v>
      </c>
      <c r="J1946" t="n">
        <v>29</v>
      </c>
      <c r="K1946" t="n">
        <v>2</v>
      </c>
      <c r="L1946" t="n">
        <v>3</v>
      </c>
      <c r="M1946" t="n">
        <v>1</v>
      </c>
      <c r="N1946" t="n">
        <v>3</v>
      </c>
      <c r="O1946" t="n">
        <v>2</v>
      </c>
      <c r="P1946" t="n">
        <v>2</v>
      </c>
      <c r="Q1946" t="n">
        <v>53</v>
      </c>
      <c r="R1946" s="15" t="n">
        <v>442000</v>
      </c>
      <c r="S1946" s="15" t="n">
        <v>98000</v>
      </c>
      <c r="T1946" s="15" t="n">
        <v>540000</v>
      </c>
      <c r="U1946" s="15" t="n">
        <v>324600</v>
      </c>
      <c r="V1946">
        <f>IFERROR(VLOOKUP(D1946,Tablas_Equivalencia!$A$3:$B$8,2,FALSE),"Sin dato")</f>
        <v/>
      </c>
      <c r="W1946">
        <f>IFERROR(VLOOKUP(L1946,Tablas_Equivalencia!$D$3:$E$9,2,FALSE),"Sin dato")</f>
        <v/>
      </c>
      <c r="X1946">
        <f>IF(I1946=1,"Varón","Mujer")</f>
        <v/>
      </c>
      <c r="Y1946">
        <f>IFERROR(VLOOKUP(M1946,Tablas_Equivalencia!$G$3:$H$6,2,FALSE),"Sin dato")</f>
        <v/>
      </c>
      <c r="Z1946">
        <f>IF(J1946&lt;=24,"18-24","25-29")</f>
        <v/>
      </c>
      <c r="AA1946">
        <f>IF(M1946&lt;&gt;1,"",IF(P1946=2,1,0))</f>
        <v/>
      </c>
      <c r="AB1946">
        <f>IF(M1946&lt;&gt;1,"",IF(O1946&gt;=2,1,0))</f>
        <v/>
      </c>
      <c r="AC1946">
        <f>IF(M1946&lt;&gt;1,"",IF(OR(Q1946=999,Q1946=""),"",IF(OR(Q1946&lt;35,Q1946&gt;48),1,0)))</f>
        <v/>
      </c>
      <c r="AD1946">
        <f>IF(COUNT(AA1946:AC1946)&lt;3,"",SUM(AA1946:AC1946))</f>
        <v/>
      </c>
      <c r="AE1946">
        <f>IF(L1946&gt;=4,2,IF(L1946&gt;=2,1,0))</f>
        <v/>
      </c>
      <c r="AF1946">
        <f>IF(L1946&gt;=5,1,0)</f>
        <v/>
      </c>
      <c r="AG1946">
        <f>AE1946+AF1946</f>
        <v/>
      </c>
      <c r="AH1946" s="15">
        <f>IF(M1946&lt;&gt;1,"",IF(OR(R1946=-9,R1946=""),"",R1946))</f>
        <v/>
      </c>
      <c r="AI1946">
        <f>IF(M1946&lt;&gt;1,"",IF(OR(Q1946=999,Q1946=""),"",Q1946))</f>
        <v/>
      </c>
    </row>
    <row r="1947">
      <c r="A1947" t="inlineStr">
        <is>
          <t>TQRMNOP110455</t>
        </is>
      </c>
      <c r="B1947" t="n">
        <v>2025</v>
      </c>
      <c r="C1947" t="n">
        <v>1</v>
      </c>
      <c r="D1947" t="n">
        <v>42</v>
      </c>
      <c r="E1947" t="inlineStr">
        <is>
          <t>N</t>
        </is>
      </c>
      <c r="F1947" t="n">
        <v>27</v>
      </c>
      <c r="G1947" t="n">
        <v>859</v>
      </c>
      <c r="H1947" t="n">
        <v>2</v>
      </c>
      <c r="I1947" t="n">
        <v>2</v>
      </c>
      <c r="J1947" t="n">
        <v>26</v>
      </c>
      <c r="K1947" t="n">
        <v>2</v>
      </c>
      <c r="L1947" t="n">
        <v>4</v>
      </c>
      <c r="M1947" t="n">
        <v>1</v>
      </c>
      <c r="N1947" t="n">
        <v>3</v>
      </c>
      <c r="O1947" t="n">
        <v>3</v>
      </c>
      <c r="P1947" t="n">
        <v>2</v>
      </c>
      <c r="Q1947" t="n">
        <v>29</v>
      </c>
      <c r="R1947" s="15" t="n">
        <v>296000</v>
      </c>
      <c r="S1947" s="15" t="n">
        <v>0</v>
      </c>
      <c r="T1947" s="15" t="n">
        <v>296000</v>
      </c>
      <c r="U1947" s="15" t="n">
        <v>76000</v>
      </c>
      <c r="V1947">
        <f>IFERROR(VLOOKUP(D1947,Tablas_Equivalencia!$A$3:$B$8,2,FALSE),"Sin dato")</f>
        <v/>
      </c>
      <c r="W1947">
        <f>IFERROR(VLOOKUP(L1947,Tablas_Equivalencia!$D$3:$E$9,2,FALSE),"Sin dato")</f>
        <v/>
      </c>
      <c r="X1947">
        <f>IF(I1947=1,"Varón","Mujer")</f>
        <v/>
      </c>
      <c r="Y1947">
        <f>IFERROR(VLOOKUP(M1947,Tablas_Equivalencia!$G$3:$H$6,2,FALSE),"Sin dato")</f>
        <v/>
      </c>
      <c r="Z1947">
        <f>IF(J1947&lt;=24,"18-24","25-29")</f>
        <v/>
      </c>
      <c r="AA1947">
        <f>IF(M1947&lt;&gt;1,"",IF(P1947=2,1,0))</f>
        <v/>
      </c>
      <c r="AB1947">
        <f>IF(M1947&lt;&gt;1,"",IF(O1947&gt;=2,1,0))</f>
        <v/>
      </c>
      <c r="AC1947">
        <f>IF(M1947&lt;&gt;1,"",IF(OR(Q1947=999,Q1947=""),"",IF(OR(Q1947&lt;35,Q1947&gt;48),1,0)))</f>
        <v/>
      </c>
      <c r="AD1947">
        <f>IF(COUNT(AA1947:AC1947)&lt;3,"",SUM(AA1947:AC1947))</f>
        <v/>
      </c>
      <c r="AE1947">
        <f>IF(L1947&gt;=4,2,IF(L1947&gt;=2,1,0))</f>
        <v/>
      </c>
      <c r="AF1947">
        <f>IF(L1947&gt;=5,1,0)</f>
        <v/>
      </c>
      <c r="AG1947">
        <f>AE1947+AF1947</f>
        <v/>
      </c>
      <c r="AH1947" s="15">
        <f>IF(M1947&lt;&gt;1,"",IF(OR(R1947=-9,R1947=""),"",R1947))</f>
        <v/>
      </c>
      <c r="AI1947">
        <f>IF(M1947&lt;&gt;1,"",IF(OR(Q1947=999,Q1947=""),"",Q1947))</f>
        <v/>
      </c>
    </row>
    <row r="1948">
      <c r="A1948" t="inlineStr">
        <is>
          <t>TQRMNOP110461</t>
        </is>
      </c>
      <c r="B1948" t="n">
        <v>2025</v>
      </c>
      <c r="C1948" t="n">
        <v>1</v>
      </c>
      <c r="D1948" t="n">
        <v>1</v>
      </c>
      <c r="E1948" t="inlineStr">
        <is>
          <t>S</t>
        </is>
      </c>
      <c r="F1948" t="n">
        <v>33</v>
      </c>
      <c r="G1948" t="n">
        <v>665</v>
      </c>
      <c r="H1948" t="n">
        <v>2</v>
      </c>
      <c r="I1948" t="n">
        <v>1</v>
      </c>
      <c r="J1948" t="n">
        <v>25</v>
      </c>
      <c r="K1948" t="n">
        <v>2</v>
      </c>
      <c r="L1948" t="n">
        <v>4</v>
      </c>
      <c r="M1948" t="n">
        <v>1</v>
      </c>
      <c r="N1948" t="n">
        <v>2</v>
      </c>
      <c r="O1948" t="n">
        <v>1</v>
      </c>
      <c r="P1948" t="n">
        <v>2</v>
      </c>
      <c r="Q1948" t="n">
        <v>37</v>
      </c>
      <c r="R1948" s="15" t="n">
        <v>861000</v>
      </c>
      <c r="S1948" s="15" t="n">
        <v>0</v>
      </c>
      <c r="T1948" s="15" t="n">
        <v>861000</v>
      </c>
      <c r="U1948" s="15" t="n">
        <v>130600</v>
      </c>
      <c r="V1948">
        <f>IFERROR(VLOOKUP(D1948,Tablas_Equivalencia!$A$3:$B$8,2,FALSE),"Sin dato")</f>
        <v/>
      </c>
      <c r="W1948">
        <f>IFERROR(VLOOKUP(L1948,Tablas_Equivalencia!$D$3:$E$9,2,FALSE),"Sin dato")</f>
        <v/>
      </c>
      <c r="X1948">
        <f>IF(I1948=1,"Varón","Mujer")</f>
        <v/>
      </c>
      <c r="Y1948">
        <f>IFERROR(VLOOKUP(M1948,Tablas_Equivalencia!$G$3:$H$6,2,FALSE),"Sin dato")</f>
        <v/>
      </c>
      <c r="Z1948">
        <f>IF(J1948&lt;=24,"18-24","25-29")</f>
        <v/>
      </c>
      <c r="AA1948">
        <f>IF(M1948&lt;&gt;1,"",IF(P1948=2,1,0))</f>
        <v/>
      </c>
      <c r="AB1948">
        <f>IF(M1948&lt;&gt;1,"",IF(O1948&gt;=2,1,0))</f>
        <v/>
      </c>
      <c r="AC1948">
        <f>IF(M1948&lt;&gt;1,"",IF(OR(Q1948=999,Q1948=""),"",IF(OR(Q1948&lt;35,Q1948&gt;48),1,0)))</f>
        <v/>
      </c>
      <c r="AD1948">
        <f>IF(COUNT(AA1948:AC1948)&lt;3,"",SUM(AA1948:AC1948))</f>
        <v/>
      </c>
      <c r="AE1948">
        <f>IF(L1948&gt;=4,2,IF(L1948&gt;=2,1,0))</f>
        <v/>
      </c>
      <c r="AF1948">
        <f>IF(L1948&gt;=5,1,0)</f>
        <v/>
      </c>
      <c r="AG1948">
        <f>AE1948+AF1948</f>
        <v/>
      </c>
      <c r="AH1948" s="15">
        <f>IF(M1948&lt;&gt;1,"",IF(OR(R1948=-9,R1948=""),"",R1948))</f>
        <v/>
      </c>
      <c r="AI1948">
        <f>IF(M1948&lt;&gt;1,"",IF(OR(Q1948=999,Q1948=""),"",Q1948))</f>
        <v/>
      </c>
    </row>
    <row r="1949">
      <c r="A1949" t="inlineStr">
        <is>
          <t>TQRMNOP110464</t>
        </is>
      </c>
      <c r="B1949" t="n">
        <v>2025</v>
      </c>
      <c r="C1949" t="n">
        <v>1</v>
      </c>
      <c r="D1949" t="n">
        <v>40</v>
      </c>
      <c r="E1949" t="inlineStr">
        <is>
          <t>N</t>
        </is>
      </c>
      <c r="F1949" t="n">
        <v>22</v>
      </c>
      <c r="G1949" t="n">
        <v>689</v>
      </c>
      <c r="H1949" t="n">
        <v>1</v>
      </c>
      <c r="I1949" t="n">
        <v>2</v>
      </c>
      <c r="J1949" t="n">
        <v>25</v>
      </c>
      <c r="K1949" t="n">
        <v>2</v>
      </c>
      <c r="L1949" t="n">
        <v>3</v>
      </c>
      <c r="M1949" t="n">
        <v>1</v>
      </c>
      <c r="N1949" t="n">
        <v>3</v>
      </c>
      <c r="O1949" t="n">
        <v>1</v>
      </c>
      <c r="P1949" t="n">
        <v>2</v>
      </c>
      <c r="Q1949" t="n">
        <v>18</v>
      </c>
      <c r="R1949" s="15" t="n">
        <v>337000</v>
      </c>
      <c r="S1949" s="15" t="n">
        <v>0</v>
      </c>
      <c r="T1949" s="15" t="n">
        <v>337000</v>
      </c>
      <c r="U1949" s="15" t="n">
        <v>163600</v>
      </c>
      <c r="V1949">
        <f>IFERROR(VLOOKUP(D1949,Tablas_Equivalencia!$A$3:$B$8,2,FALSE),"Sin dato")</f>
        <v/>
      </c>
      <c r="W1949">
        <f>IFERROR(VLOOKUP(L1949,Tablas_Equivalencia!$D$3:$E$9,2,FALSE),"Sin dato")</f>
        <v/>
      </c>
      <c r="X1949">
        <f>IF(I1949=1,"Varón","Mujer")</f>
        <v/>
      </c>
      <c r="Y1949">
        <f>IFERROR(VLOOKUP(M1949,Tablas_Equivalencia!$G$3:$H$6,2,FALSE),"Sin dato")</f>
        <v/>
      </c>
      <c r="Z1949">
        <f>IF(J1949&lt;=24,"18-24","25-29")</f>
        <v/>
      </c>
      <c r="AA1949">
        <f>IF(M1949&lt;&gt;1,"",IF(P1949=2,1,0))</f>
        <v/>
      </c>
      <c r="AB1949">
        <f>IF(M1949&lt;&gt;1,"",IF(O1949&gt;=2,1,0))</f>
        <v/>
      </c>
      <c r="AC1949">
        <f>IF(M1949&lt;&gt;1,"",IF(OR(Q1949=999,Q1949=""),"",IF(OR(Q1949&lt;35,Q1949&gt;48),1,0)))</f>
        <v/>
      </c>
      <c r="AD1949">
        <f>IF(COUNT(AA1949:AC1949)&lt;3,"",SUM(AA1949:AC1949))</f>
        <v/>
      </c>
      <c r="AE1949">
        <f>IF(L1949&gt;=4,2,IF(L1949&gt;=2,1,0))</f>
        <v/>
      </c>
      <c r="AF1949">
        <f>IF(L1949&gt;=5,1,0)</f>
        <v/>
      </c>
      <c r="AG1949">
        <f>AE1949+AF1949</f>
        <v/>
      </c>
      <c r="AH1949" s="15">
        <f>IF(M1949&lt;&gt;1,"",IF(OR(R1949=-9,R1949=""),"",R1949))</f>
        <v/>
      </c>
      <c r="AI1949">
        <f>IF(M1949&lt;&gt;1,"",IF(OR(Q1949=999,Q1949=""),"",Q1949))</f>
        <v/>
      </c>
    </row>
    <row r="1950">
      <c r="A1950" t="inlineStr">
        <is>
          <t>TQRMNOP110466</t>
        </is>
      </c>
      <c r="B1950" t="n">
        <v>2025</v>
      </c>
      <c r="C1950" t="n">
        <v>1</v>
      </c>
      <c r="D1950" t="n">
        <v>43</v>
      </c>
      <c r="E1950" t="inlineStr">
        <is>
          <t>N</t>
        </is>
      </c>
      <c r="F1950" t="n">
        <v>26</v>
      </c>
      <c r="G1950" t="n">
        <v>640</v>
      </c>
      <c r="H1950" t="n">
        <v>3</v>
      </c>
      <c r="I1950" t="n">
        <v>1</v>
      </c>
      <c r="J1950" t="n">
        <v>29</v>
      </c>
      <c r="K1950" t="n">
        <v>2</v>
      </c>
      <c r="L1950" t="n">
        <v>3</v>
      </c>
      <c r="M1950" t="n">
        <v>1</v>
      </c>
      <c r="N1950" t="n">
        <v>3</v>
      </c>
      <c r="O1950" t="n">
        <v>2</v>
      </c>
      <c r="P1950" t="n">
        <v>2</v>
      </c>
      <c r="Q1950" t="n">
        <v>39</v>
      </c>
      <c r="R1950" s="15" t="n">
        <v>537000</v>
      </c>
      <c r="S1950" s="15" t="n">
        <v>0</v>
      </c>
      <c r="T1950" s="15" t="n">
        <v>537000</v>
      </c>
      <c r="U1950" s="15" t="n">
        <v>436800</v>
      </c>
      <c r="V1950">
        <f>IFERROR(VLOOKUP(D1950,Tablas_Equivalencia!$A$3:$B$8,2,FALSE),"Sin dato")</f>
        <v/>
      </c>
      <c r="W1950">
        <f>IFERROR(VLOOKUP(L1950,Tablas_Equivalencia!$D$3:$E$9,2,FALSE),"Sin dato")</f>
        <v/>
      </c>
      <c r="X1950">
        <f>IF(I1950=1,"Varón","Mujer")</f>
        <v/>
      </c>
      <c r="Y1950">
        <f>IFERROR(VLOOKUP(M1950,Tablas_Equivalencia!$G$3:$H$6,2,FALSE),"Sin dato")</f>
        <v/>
      </c>
      <c r="Z1950">
        <f>IF(J1950&lt;=24,"18-24","25-29")</f>
        <v/>
      </c>
      <c r="AA1950">
        <f>IF(M1950&lt;&gt;1,"",IF(P1950=2,1,0))</f>
        <v/>
      </c>
      <c r="AB1950">
        <f>IF(M1950&lt;&gt;1,"",IF(O1950&gt;=2,1,0))</f>
        <v/>
      </c>
      <c r="AC1950">
        <f>IF(M1950&lt;&gt;1,"",IF(OR(Q1950=999,Q1950=""),"",IF(OR(Q1950&lt;35,Q1950&gt;48),1,0)))</f>
        <v/>
      </c>
      <c r="AD1950">
        <f>IF(COUNT(AA1950:AC1950)&lt;3,"",SUM(AA1950:AC1950))</f>
        <v/>
      </c>
      <c r="AE1950">
        <f>IF(L1950&gt;=4,2,IF(L1950&gt;=2,1,0))</f>
        <v/>
      </c>
      <c r="AF1950">
        <f>IF(L1950&gt;=5,1,0)</f>
        <v/>
      </c>
      <c r="AG1950">
        <f>AE1950+AF1950</f>
        <v/>
      </c>
      <c r="AH1950" s="15">
        <f>IF(M1950&lt;&gt;1,"",IF(OR(R1950=-9,R1950=""),"",R1950))</f>
        <v/>
      </c>
      <c r="AI1950">
        <f>IF(M1950&lt;&gt;1,"",IF(OR(Q1950=999,Q1950=""),"",Q1950))</f>
        <v/>
      </c>
    </row>
    <row r="1951">
      <c r="A1951" t="inlineStr">
        <is>
          <t>TQRMNOP110470</t>
        </is>
      </c>
      <c r="B1951" t="n">
        <v>2025</v>
      </c>
      <c r="C1951" t="n">
        <v>1</v>
      </c>
      <c r="D1951" t="n">
        <v>42</v>
      </c>
      <c r="E1951" t="inlineStr">
        <is>
          <t>N</t>
        </is>
      </c>
      <c r="F1951" t="n">
        <v>27</v>
      </c>
      <c r="G1951" t="n">
        <v>1137</v>
      </c>
      <c r="H1951" t="n">
        <v>2</v>
      </c>
      <c r="I1951" t="n">
        <v>2</v>
      </c>
      <c r="J1951" t="n">
        <v>24</v>
      </c>
      <c r="K1951" t="n">
        <v>1</v>
      </c>
      <c r="L1951" t="n">
        <v>7</v>
      </c>
      <c r="M1951" t="n">
        <v>1</v>
      </c>
      <c r="N1951" t="n">
        <v>2</v>
      </c>
      <c r="O1951" t="n">
        <v>2</v>
      </c>
      <c r="P1951" t="n">
        <v>2</v>
      </c>
      <c r="Q1951" t="n">
        <v>34</v>
      </c>
      <c r="R1951" s="15" t="n">
        <v>303000</v>
      </c>
      <c r="S1951" s="15" t="n">
        <v>0</v>
      </c>
      <c r="T1951" s="15" t="n">
        <v>303000</v>
      </c>
      <c r="U1951" s="15" t="n">
        <v>117100</v>
      </c>
      <c r="V1951">
        <f>IFERROR(VLOOKUP(D1951,Tablas_Equivalencia!$A$3:$B$8,2,FALSE),"Sin dato")</f>
        <v/>
      </c>
      <c r="W1951">
        <f>IFERROR(VLOOKUP(L1951,Tablas_Equivalencia!$D$3:$E$9,2,FALSE),"Sin dato")</f>
        <v/>
      </c>
      <c r="X1951">
        <f>IF(I1951=1,"Varón","Mujer")</f>
        <v/>
      </c>
      <c r="Y1951">
        <f>IFERROR(VLOOKUP(M1951,Tablas_Equivalencia!$G$3:$H$6,2,FALSE),"Sin dato")</f>
        <v/>
      </c>
      <c r="Z1951">
        <f>IF(J1951&lt;=24,"18-24","25-29")</f>
        <v/>
      </c>
      <c r="AA1951">
        <f>IF(M1951&lt;&gt;1,"",IF(P1951=2,1,0))</f>
        <v/>
      </c>
      <c r="AB1951">
        <f>IF(M1951&lt;&gt;1,"",IF(O1951&gt;=2,1,0))</f>
        <v/>
      </c>
      <c r="AC1951">
        <f>IF(M1951&lt;&gt;1,"",IF(OR(Q1951=999,Q1951=""),"",IF(OR(Q1951&lt;35,Q1951&gt;48),1,0)))</f>
        <v/>
      </c>
      <c r="AD1951">
        <f>IF(COUNT(AA1951:AC1951)&lt;3,"",SUM(AA1951:AC1951))</f>
        <v/>
      </c>
      <c r="AE1951">
        <f>IF(L1951&gt;=4,2,IF(L1951&gt;=2,1,0))</f>
        <v/>
      </c>
      <c r="AF1951">
        <f>IF(L1951&gt;=5,1,0)</f>
        <v/>
      </c>
      <c r="AG1951">
        <f>AE1951+AF1951</f>
        <v/>
      </c>
      <c r="AH1951" s="15">
        <f>IF(M1951&lt;&gt;1,"",IF(OR(R1951=-9,R1951=""),"",R1951))</f>
        <v/>
      </c>
      <c r="AI1951">
        <f>IF(M1951&lt;&gt;1,"",IF(OR(Q1951=999,Q1951=""),"",Q1951))</f>
        <v/>
      </c>
    </row>
    <row r="1952">
      <c r="A1952" t="inlineStr">
        <is>
          <t>TQRMNOP110481</t>
        </is>
      </c>
      <c r="B1952" t="n">
        <v>2025</v>
      </c>
      <c r="C1952" t="n">
        <v>1</v>
      </c>
      <c r="D1952" t="n">
        <v>42</v>
      </c>
      <c r="E1952" t="inlineStr">
        <is>
          <t>S</t>
        </is>
      </c>
      <c r="F1952" t="n">
        <v>10</v>
      </c>
      <c r="G1952" t="n">
        <v>1159</v>
      </c>
      <c r="H1952" t="n">
        <v>2</v>
      </c>
      <c r="I1952" t="n">
        <v>1</v>
      </c>
      <c r="J1952" t="n">
        <v>27</v>
      </c>
      <c r="K1952" t="n">
        <v>2</v>
      </c>
      <c r="L1952" t="n">
        <v>2</v>
      </c>
      <c r="M1952" t="n">
        <v>3</v>
      </c>
      <c r="R1952" s="15" t="n">
        <v>0</v>
      </c>
      <c r="S1952" s="15" t="n">
        <v>0</v>
      </c>
      <c r="T1952" s="15" t="n">
        <v>0</v>
      </c>
      <c r="U1952" s="15" t="n">
        <v>93300</v>
      </c>
      <c r="V1952">
        <f>IFERROR(VLOOKUP(D1952,Tablas_Equivalencia!$A$3:$B$8,2,FALSE),"Sin dato")</f>
        <v/>
      </c>
      <c r="W1952">
        <f>IFERROR(VLOOKUP(L1952,Tablas_Equivalencia!$D$3:$E$9,2,FALSE),"Sin dato")</f>
        <v/>
      </c>
      <c r="X1952">
        <f>IF(I1952=1,"Varón","Mujer")</f>
        <v/>
      </c>
      <c r="Y1952">
        <f>IFERROR(VLOOKUP(M1952,Tablas_Equivalencia!$G$3:$H$6,2,FALSE),"Sin dato")</f>
        <v/>
      </c>
      <c r="Z1952">
        <f>IF(J1952&lt;=24,"18-24","25-29")</f>
        <v/>
      </c>
      <c r="AA1952">
        <f>IF(M1952&lt;&gt;1,"",IF(P1952=2,1,0))</f>
        <v/>
      </c>
      <c r="AB1952">
        <f>IF(M1952&lt;&gt;1,"",IF(O1952&gt;=2,1,0))</f>
        <v/>
      </c>
      <c r="AC1952">
        <f>IF(M1952&lt;&gt;1,"",IF(OR(Q1952=999,Q1952=""),"",IF(OR(Q1952&lt;35,Q1952&gt;48),1,0)))</f>
        <v/>
      </c>
      <c r="AD1952">
        <f>IF(COUNT(AA1952:AC1952)&lt;3,"",SUM(AA1952:AC1952))</f>
        <v/>
      </c>
      <c r="AE1952">
        <f>IF(L1952&gt;=4,2,IF(L1952&gt;=2,1,0))</f>
        <v/>
      </c>
      <c r="AF1952">
        <f>IF(L1952&gt;=5,1,0)</f>
        <v/>
      </c>
      <c r="AG1952">
        <f>AE1952+AF1952</f>
        <v/>
      </c>
      <c r="AH1952" s="15">
        <f>IF(M1952&lt;&gt;1,"",IF(OR(R1952=-9,R1952=""),"",R1952))</f>
        <v/>
      </c>
      <c r="AI1952">
        <f>IF(M1952&lt;&gt;1,"",IF(OR(Q1952=999,Q1952=""),"",Q1952))</f>
        <v/>
      </c>
    </row>
    <row r="1953">
      <c r="A1953" t="inlineStr">
        <is>
          <t>TQRMNOP110484</t>
        </is>
      </c>
      <c r="B1953" t="n">
        <v>2025</v>
      </c>
      <c r="C1953" t="n">
        <v>1</v>
      </c>
      <c r="D1953" t="n">
        <v>44</v>
      </c>
      <c r="E1953" t="inlineStr">
        <is>
          <t>N</t>
        </is>
      </c>
      <c r="F1953" t="n">
        <v>2</v>
      </c>
      <c r="G1953" t="n">
        <v>1490</v>
      </c>
      <c r="H1953" t="n">
        <v>3</v>
      </c>
      <c r="I1953" t="n">
        <v>1</v>
      </c>
      <c r="J1953" t="n">
        <v>24</v>
      </c>
      <c r="K1953" t="n">
        <v>1</v>
      </c>
      <c r="L1953" t="n">
        <v>3</v>
      </c>
      <c r="M1953" t="n">
        <v>1</v>
      </c>
      <c r="N1953" t="n">
        <v>3</v>
      </c>
      <c r="O1953" t="n">
        <v>3</v>
      </c>
      <c r="P1953" t="n">
        <v>2</v>
      </c>
      <c r="Q1953" t="n">
        <v>23</v>
      </c>
      <c r="R1953" s="15" t="n">
        <v>576000</v>
      </c>
      <c r="S1953" s="15" t="n">
        <v>0</v>
      </c>
      <c r="T1953" s="15" t="n">
        <v>576000</v>
      </c>
      <c r="U1953" s="15" t="n">
        <v>303400</v>
      </c>
      <c r="V1953">
        <f>IFERROR(VLOOKUP(D1953,Tablas_Equivalencia!$A$3:$B$8,2,FALSE),"Sin dato")</f>
        <v/>
      </c>
      <c r="W1953">
        <f>IFERROR(VLOOKUP(L1953,Tablas_Equivalencia!$D$3:$E$9,2,FALSE),"Sin dato")</f>
        <v/>
      </c>
      <c r="X1953">
        <f>IF(I1953=1,"Varón","Mujer")</f>
        <v/>
      </c>
      <c r="Y1953">
        <f>IFERROR(VLOOKUP(M1953,Tablas_Equivalencia!$G$3:$H$6,2,FALSE),"Sin dato")</f>
        <v/>
      </c>
      <c r="Z1953">
        <f>IF(J1953&lt;=24,"18-24","25-29")</f>
        <v/>
      </c>
      <c r="AA1953">
        <f>IF(M1953&lt;&gt;1,"",IF(P1953=2,1,0))</f>
        <v/>
      </c>
      <c r="AB1953">
        <f>IF(M1953&lt;&gt;1,"",IF(O1953&gt;=2,1,0))</f>
        <v/>
      </c>
      <c r="AC1953">
        <f>IF(M1953&lt;&gt;1,"",IF(OR(Q1953=999,Q1953=""),"",IF(OR(Q1953&lt;35,Q1953&gt;48),1,0)))</f>
        <v/>
      </c>
      <c r="AD1953">
        <f>IF(COUNT(AA1953:AC1953)&lt;3,"",SUM(AA1953:AC1953))</f>
        <v/>
      </c>
      <c r="AE1953">
        <f>IF(L1953&gt;=4,2,IF(L1953&gt;=2,1,0))</f>
        <v/>
      </c>
      <c r="AF1953">
        <f>IF(L1953&gt;=5,1,0)</f>
        <v/>
      </c>
      <c r="AG1953">
        <f>AE1953+AF1953</f>
        <v/>
      </c>
      <c r="AH1953" s="15">
        <f>IF(M1953&lt;&gt;1,"",IF(OR(R1953=-9,R1953=""),"",R1953))</f>
        <v/>
      </c>
      <c r="AI1953">
        <f>IF(M1953&lt;&gt;1,"",IF(OR(Q1953=999,Q1953=""),"",Q1953))</f>
        <v/>
      </c>
    </row>
    <row r="1954">
      <c r="A1954" t="inlineStr">
        <is>
          <t>TQRMNOP110485</t>
        </is>
      </c>
      <c r="B1954" t="n">
        <v>2025</v>
      </c>
      <c r="C1954" t="n">
        <v>1</v>
      </c>
      <c r="D1954" t="n">
        <v>42</v>
      </c>
      <c r="E1954" t="inlineStr">
        <is>
          <t>N</t>
        </is>
      </c>
      <c r="F1954" t="n">
        <v>27</v>
      </c>
      <c r="G1954" t="n">
        <v>819</v>
      </c>
      <c r="H1954" t="n">
        <v>1</v>
      </c>
      <c r="I1954" t="n">
        <v>2</v>
      </c>
      <c r="J1954" t="n">
        <v>26</v>
      </c>
      <c r="K1954" t="n">
        <v>2</v>
      </c>
      <c r="L1954" t="n">
        <v>3</v>
      </c>
      <c r="M1954" t="n">
        <v>1</v>
      </c>
      <c r="N1954" t="n">
        <v>3</v>
      </c>
      <c r="O1954" t="n">
        <v>2</v>
      </c>
      <c r="P1954" t="n">
        <v>2</v>
      </c>
      <c r="Q1954" t="n">
        <v>20</v>
      </c>
      <c r="R1954" s="15" t="n">
        <v>364000</v>
      </c>
      <c r="S1954" s="15" t="n">
        <v>0</v>
      </c>
      <c r="T1954" s="15" t="n">
        <v>364000</v>
      </c>
      <c r="U1954" s="15" t="n">
        <v>174200</v>
      </c>
      <c r="V1954">
        <f>IFERROR(VLOOKUP(D1954,Tablas_Equivalencia!$A$3:$B$8,2,FALSE),"Sin dato")</f>
        <v/>
      </c>
      <c r="W1954">
        <f>IFERROR(VLOOKUP(L1954,Tablas_Equivalencia!$D$3:$E$9,2,FALSE),"Sin dato")</f>
        <v/>
      </c>
      <c r="X1954">
        <f>IF(I1954=1,"Varón","Mujer")</f>
        <v/>
      </c>
      <c r="Y1954">
        <f>IFERROR(VLOOKUP(M1954,Tablas_Equivalencia!$G$3:$H$6,2,FALSE),"Sin dato")</f>
        <v/>
      </c>
      <c r="Z1954">
        <f>IF(J1954&lt;=24,"18-24","25-29")</f>
        <v/>
      </c>
      <c r="AA1954">
        <f>IF(M1954&lt;&gt;1,"",IF(P1954=2,1,0))</f>
        <v/>
      </c>
      <c r="AB1954">
        <f>IF(M1954&lt;&gt;1,"",IF(O1954&gt;=2,1,0))</f>
        <v/>
      </c>
      <c r="AC1954">
        <f>IF(M1954&lt;&gt;1,"",IF(OR(Q1954=999,Q1954=""),"",IF(OR(Q1954&lt;35,Q1954&gt;48),1,0)))</f>
        <v/>
      </c>
      <c r="AD1954">
        <f>IF(COUNT(AA1954:AC1954)&lt;3,"",SUM(AA1954:AC1954))</f>
        <v/>
      </c>
      <c r="AE1954">
        <f>IF(L1954&gt;=4,2,IF(L1954&gt;=2,1,0))</f>
        <v/>
      </c>
      <c r="AF1954">
        <f>IF(L1954&gt;=5,1,0)</f>
        <v/>
      </c>
      <c r="AG1954">
        <f>AE1954+AF1954</f>
        <v/>
      </c>
      <c r="AH1954" s="15">
        <f>IF(M1954&lt;&gt;1,"",IF(OR(R1954=-9,R1954=""),"",R1954))</f>
        <v/>
      </c>
      <c r="AI1954">
        <f>IF(M1954&lt;&gt;1,"",IF(OR(Q1954=999,Q1954=""),"",Q1954))</f>
        <v/>
      </c>
    </row>
    <row r="1955">
      <c r="A1955" t="inlineStr">
        <is>
          <t>TQRMNOP110487</t>
        </is>
      </c>
      <c r="B1955" t="n">
        <v>2025</v>
      </c>
      <c r="C1955" t="n">
        <v>1</v>
      </c>
      <c r="D1955" t="n">
        <v>1</v>
      </c>
      <c r="E1955" t="inlineStr">
        <is>
          <t>S</t>
        </is>
      </c>
      <c r="F1955" t="n">
        <v>33</v>
      </c>
      <c r="G1955" t="n">
        <v>1173</v>
      </c>
      <c r="H1955" t="n">
        <v>1</v>
      </c>
      <c r="I1955" t="n">
        <v>1</v>
      </c>
      <c r="J1955" t="n">
        <v>28</v>
      </c>
      <c r="K1955" t="n">
        <v>1</v>
      </c>
      <c r="L1955" t="n">
        <v>5</v>
      </c>
      <c r="M1955" t="n">
        <v>2</v>
      </c>
      <c r="R1955" s="15" t="n">
        <v>0</v>
      </c>
      <c r="S1955" s="15" t="n">
        <v>93000</v>
      </c>
      <c r="T1955" s="15" t="n">
        <v>93000</v>
      </c>
      <c r="U1955" s="15" t="n">
        <v>88900</v>
      </c>
      <c r="V1955">
        <f>IFERROR(VLOOKUP(D1955,Tablas_Equivalencia!$A$3:$B$8,2,FALSE),"Sin dato")</f>
        <v/>
      </c>
      <c r="W1955">
        <f>IFERROR(VLOOKUP(L1955,Tablas_Equivalencia!$D$3:$E$9,2,FALSE),"Sin dato")</f>
        <v/>
      </c>
      <c r="X1955">
        <f>IF(I1955=1,"Varón","Mujer")</f>
        <v/>
      </c>
      <c r="Y1955">
        <f>IFERROR(VLOOKUP(M1955,Tablas_Equivalencia!$G$3:$H$6,2,FALSE),"Sin dato")</f>
        <v/>
      </c>
      <c r="Z1955">
        <f>IF(J1955&lt;=24,"18-24","25-29")</f>
        <v/>
      </c>
      <c r="AA1955">
        <f>IF(M1955&lt;&gt;1,"",IF(P1955=2,1,0))</f>
        <v/>
      </c>
      <c r="AB1955">
        <f>IF(M1955&lt;&gt;1,"",IF(O1955&gt;=2,1,0))</f>
        <v/>
      </c>
      <c r="AC1955">
        <f>IF(M1955&lt;&gt;1,"",IF(OR(Q1955=999,Q1955=""),"",IF(OR(Q1955&lt;35,Q1955&gt;48),1,0)))</f>
        <v/>
      </c>
      <c r="AD1955">
        <f>IF(COUNT(AA1955:AC1955)&lt;3,"",SUM(AA1955:AC1955))</f>
        <v/>
      </c>
      <c r="AE1955">
        <f>IF(L1955&gt;=4,2,IF(L1955&gt;=2,1,0))</f>
        <v/>
      </c>
      <c r="AF1955">
        <f>IF(L1955&gt;=5,1,0)</f>
        <v/>
      </c>
      <c r="AG1955">
        <f>AE1955+AF1955</f>
        <v/>
      </c>
      <c r="AH1955" s="15">
        <f>IF(M1955&lt;&gt;1,"",IF(OR(R1955=-9,R1955=""),"",R1955))</f>
        <v/>
      </c>
      <c r="AI1955">
        <f>IF(M1955&lt;&gt;1,"",IF(OR(Q1955=999,Q1955=""),"",Q1955))</f>
        <v/>
      </c>
    </row>
    <row r="1956">
      <c r="A1956" t="inlineStr">
        <is>
          <t>TQRMNOP110490</t>
        </is>
      </c>
      <c r="B1956" t="n">
        <v>2025</v>
      </c>
      <c r="C1956" t="n">
        <v>1</v>
      </c>
      <c r="D1956" t="n">
        <v>43</v>
      </c>
      <c r="E1956" t="inlineStr">
        <is>
          <t>S</t>
        </is>
      </c>
      <c r="F1956" t="n">
        <v>36</v>
      </c>
      <c r="G1956" t="n">
        <v>898</v>
      </c>
      <c r="H1956" t="n">
        <v>3</v>
      </c>
      <c r="I1956" t="n">
        <v>1</v>
      </c>
      <c r="J1956" t="n">
        <v>28</v>
      </c>
      <c r="K1956" t="n">
        <v>2</v>
      </c>
      <c r="L1956" t="n">
        <v>4</v>
      </c>
      <c r="M1956" t="n">
        <v>1</v>
      </c>
      <c r="N1956" t="n">
        <v>3</v>
      </c>
      <c r="O1956" t="n">
        <v>2</v>
      </c>
      <c r="P1956" t="n">
        <v>2</v>
      </c>
      <c r="Q1956" t="n">
        <v>20</v>
      </c>
      <c r="R1956" s="15" t="n">
        <v>355000</v>
      </c>
      <c r="S1956" s="15" t="n">
        <v>0</v>
      </c>
      <c r="T1956" s="15" t="n">
        <v>355000</v>
      </c>
      <c r="U1956" s="15" t="n">
        <v>154500</v>
      </c>
      <c r="V1956">
        <f>IFERROR(VLOOKUP(D1956,Tablas_Equivalencia!$A$3:$B$8,2,FALSE),"Sin dato")</f>
        <v/>
      </c>
      <c r="W1956">
        <f>IFERROR(VLOOKUP(L1956,Tablas_Equivalencia!$D$3:$E$9,2,FALSE),"Sin dato")</f>
        <v/>
      </c>
      <c r="X1956">
        <f>IF(I1956=1,"Varón","Mujer")</f>
        <v/>
      </c>
      <c r="Y1956">
        <f>IFERROR(VLOOKUP(M1956,Tablas_Equivalencia!$G$3:$H$6,2,FALSE),"Sin dato")</f>
        <v/>
      </c>
      <c r="Z1956">
        <f>IF(J1956&lt;=24,"18-24","25-29")</f>
        <v/>
      </c>
      <c r="AA1956">
        <f>IF(M1956&lt;&gt;1,"",IF(P1956=2,1,0))</f>
        <v/>
      </c>
      <c r="AB1956">
        <f>IF(M1956&lt;&gt;1,"",IF(O1956&gt;=2,1,0))</f>
        <v/>
      </c>
      <c r="AC1956">
        <f>IF(M1956&lt;&gt;1,"",IF(OR(Q1956=999,Q1956=""),"",IF(OR(Q1956&lt;35,Q1956&gt;48),1,0)))</f>
        <v/>
      </c>
      <c r="AD1956">
        <f>IF(COUNT(AA1956:AC1956)&lt;3,"",SUM(AA1956:AC1956))</f>
        <v/>
      </c>
      <c r="AE1956">
        <f>IF(L1956&gt;=4,2,IF(L1956&gt;=2,1,0))</f>
        <v/>
      </c>
      <c r="AF1956">
        <f>IF(L1956&gt;=5,1,0)</f>
        <v/>
      </c>
      <c r="AG1956">
        <f>AE1956+AF1956</f>
        <v/>
      </c>
      <c r="AH1956" s="15">
        <f>IF(M1956&lt;&gt;1,"",IF(OR(R1956=-9,R1956=""),"",R1956))</f>
        <v/>
      </c>
      <c r="AI1956">
        <f>IF(M1956&lt;&gt;1,"",IF(OR(Q1956=999,Q1956=""),"",Q1956))</f>
        <v/>
      </c>
    </row>
    <row r="1957">
      <c r="A1957" t="inlineStr">
        <is>
          <t>TQRMNOP110492</t>
        </is>
      </c>
      <c r="B1957" t="n">
        <v>2025</v>
      </c>
      <c r="C1957" t="n">
        <v>1</v>
      </c>
      <c r="D1957" t="n">
        <v>1</v>
      </c>
      <c r="E1957" t="inlineStr">
        <is>
          <t>S</t>
        </is>
      </c>
      <c r="F1957" t="n">
        <v>32</v>
      </c>
      <c r="G1957" t="n">
        <v>1818</v>
      </c>
      <c r="H1957" t="n">
        <v>1</v>
      </c>
      <c r="I1957" t="n">
        <v>1</v>
      </c>
      <c r="J1957" t="n">
        <v>28</v>
      </c>
      <c r="K1957" t="n">
        <v>1</v>
      </c>
      <c r="L1957" t="n">
        <v>5</v>
      </c>
      <c r="M1957" t="n">
        <v>1</v>
      </c>
      <c r="N1957" t="n">
        <v>4</v>
      </c>
      <c r="O1957" t="n">
        <v>1</v>
      </c>
      <c r="P1957" t="n">
        <v>1</v>
      </c>
      <c r="Q1957" t="n">
        <v>37</v>
      </c>
      <c r="R1957" s="15" t="n">
        <v>869000</v>
      </c>
      <c r="S1957" s="15" t="n">
        <v>78000</v>
      </c>
      <c r="T1957" s="15" t="n">
        <v>947000</v>
      </c>
      <c r="U1957" s="15" t="n">
        <v>83400</v>
      </c>
      <c r="V1957">
        <f>IFERROR(VLOOKUP(D1957,Tablas_Equivalencia!$A$3:$B$8,2,FALSE),"Sin dato")</f>
        <v/>
      </c>
      <c r="W1957">
        <f>IFERROR(VLOOKUP(L1957,Tablas_Equivalencia!$D$3:$E$9,2,FALSE),"Sin dato")</f>
        <v/>
      </c>
      <c r="X1957">
        <f>IF(I1957=1,"Varón","Mujer")</f>
        <v/>
      </c>
      <c r="Y1957">
        <f>IFERROR(VLOOKUP(M1957,Tablas_Equivalencia!$G$3:$H$6,2,FALSE),"Sin dato")</f>
        <v/>
      </c>
      <c r="Z1957">
        <f>IF(J1957&lt;=24,"18-24","25-29")</f>
        <v/>
      </c>
      <c r="AA1957">
        <f>IF(M1957&lt;&gt;1,"",IF(P1957=2,1,0))</f>
        <v/>
      </c>
      <c r="AB1957">
        <f>IF(M1957&lt;&gt;1,"",IF(O1957&gt;=2,1,0))</f>
        <v/>
      </c>
      <c r="AC1957">
        <f>IF(M1957&lt;&gt;1,"",IF(OR(Q1957=999,Q1957=""),"",IF(OR(Q1957&lt;35,Q1957&gt;48),1,0)))</f>
        <v/>
      </c>
      <c r="AD1957">
        <f>IF(COUNT(AA1957:AC1957)&lt;3,"",SUM(AA1957:AC1957))</f>
        <v/>
      </c>
      <c r="AE1957">
        <f>IF(L1957&gt;=4,2,IF(L1957&gt;=2,1,0))</f>
        <v/>
      </c>
      <c r="AF1957">
        <f>IF(L1957&gt;=5,1,0)</f>
        <v/>
      </c>
      <c r="AG1957">
        <f>AE1957+AF1957</f>
        <v/>
      </c>
      <c r="AH1957" s="15">
        <f>IF(M1957&lt;&gt;1,"",IF(OR(R1957=-9,R1957=""),"",R1957))</f>
        <v/>
      </c>
      <c r="AI1957">
        <f>IF(M1957&lt;&gt;1,"",IF(OR(Q1957=999,Q1957=""),"",Q1957))</f>
        <v/>
      </c>
    </row>
    <row r="1958">
      <c r="A1958" t="inlineStr">
        <is>
          <t>TQRMNOP110496</t>
        </is>
      </c>
      <c r="B1958" t="n">
        <v>2025</v>
      </c>
      <c r="C1958" t="n">
        <v>1</v>
      </c>
      <c r="D1958" t="n">
        <v>1</v>
      </c>
      <c r="E1958" t="inlineStr">
        <is>
          <t>S</t>
        </is>
      </c>
      <c r="F1958" t="n">
        <v>33</v>
      </c>
      <c r="G1958" t="n">
        <v>1898</v>
      </c>
      <c r="H1958" t="n">
        <v>2</v>
      </c>
      <c r="I1958" t="n">
        <v>1</v>
      </c>
      <c r="J1958" t="n">
        <v>28</v>
      </c>
      <c r="K1958" t="n">
        <v>2</v>
      </c>
      <c r="L1958" t="n">
        <v>5</v>
      </c>
      <c r="M1958" t="n">
        <v>1</v>
      </c>
      <c r="N1958" t="n">
        <v>3</v>
      </c>
      <c r="O1958" t="n">
        <v>1</v>
      </c>
      <c r="P1958" t="n">
        <v>1</v>
      </c>
      <c r="Q1958" t="n">
        <v>44</v>
      </c>
      <c r="R1958" s="15" t="n">
        <v>-9</v>
      </c>
      <c r="S1958" s="15" t="n">
        <v>0</v>
      </c>
      <c r="T1958" s="15" t="n">
        <v>0</v>
      </c>
      <c r="U1958" s="15" t="n">
        <v>211200</v>
      </c>
      <c r="V1958">
        <f>IFERROR(VLOOKUP(D1958,Tablas_Equivalencia!$A$3:$B$8,2,FALSE),"Sin dato")</f>
        <v/>
      </c>
      <c r="W1958">
        <f>IFERROR(VLOOKUP(L1958,Tablas_Equivalencia!$D$3:$E$9,2,FALSE),"Sin dato")</f>
        <v/>
      </c>
      <c r="X1958">
        <f>IF(I1958=1,"Varón","Mujer")</f>
        <v/>
      </c>
      <c r="Y1958">
        <f>IFERROR(VLOOKUP(M1958,Tablas_Equivalencia!$G$3:$H$6,2,FALSE),"Sin dato")</f>
        <v/>
      </c>
      <c r="Z1958">
        <f>IF(J1958&lt;=24,"18-24","25-29")</f>
        <v/>
      </c>
      <c r="AA1958">
        <f>IF(M1958&lt;&gt;1,"",IF(P1958=2,1,0))</f>
        <v/>
      </c>
      <c r="AB1958">
        <f>IF(M1958&lt;&gt;1,"",IF(O1958&gt;=2,1,0))</f>
        <v/>
      </c>
      <c r="AC1958">
        <f>IF(M1958&lt;&gt;1,"",IF(OR(Q1958=999,Q1958=""),"",IF(OR(Q1958&lt;35,Q1958&gt;48),1,0)))</f>
        <v/>
      </c>
      <c r="AD1958">
        <f>IF(COUNT(AA1958:AC1958)&lt;3,"",SUM(AA1958:AC1958))</f>
        <v/>
      </c>
      <c r="AE1958">
        <f>IF(L1958&gt;=4,2,IF(L1958&gt;=2,1,0))</f>
        <v/>
      </c>
      <c r="AF1958">
        <f>IF(L1958&gt;=5,1,0)</f>
        <v/>
      </c>
      <c r="AG1958">
        <f>AE1958+AF1958</f>
        <v/>
      </c>
      <c r="AH1958" s="15">
        <f>IF(M1958&lt;&gt;1,"",IF(OR(R1958=-9,R1958=""),"",R1958))</f>
        <v/>
      </c>
      <c r="AI1958">
        <f>IF(M1958&lt;&gt;1,"",IF(OR(Q1958=999,Q1958=""),"",Q1958))</f>
        <v/>
      </c>
    </row>
    <row r="1959">
      <c r="A1959" t="inlineStr">
        <is>
          <t>TQRMNOP110500</t>
        </is>
      </c>
      <c r="B1959" t="n">
        <v>2025</v>
      </c>
      <c r="C1959" t="n">
        <v>1</v>
      </c>
      <c r="D1959" t="n">
        <v>43</v>
      </c>
      <c r="E1959" t="inlineStr">
        <is>
          <t>S</t>
        </is>
      </c>
      <c r="F1959" t="n">
        <v>36</v>
      </c>
      <c r="G1959" t="n">
        <v>1662</v>
      </c>
      <c r="H1959" t="n">
        <v>1</v>
      </c>
      <c r="I1959" t="n">
        <v>1</v>
      </c>
      <c r="J1959" t="n">
        <v>26</v>
      </c>
      <c r="K1959" t="n">
        <v>1</v>
      </c>
      <c r="L1959" t="n">
        <v>5</v>
      </c>
      <c r="M1959" t="n">
        <v>1</v>
      </c>
      <c r="N1959" t="n">
        <v>3</v>
      </c>
      <c r="O1959" t="n">
        <v>3</v>
      </c>
      <c r="P1959" t="n">
        <v>2</v>
      </c>
      <c r="Q1959" t="n">
        <v>15</v>
      </c>
      <c r="R1959" s="15" t="n">
        <v>395000</v>
      </c>
      <c r="S1959" s="15" t="n">
        <v>0</v>
      </c>
      <c r="T1959" s="15" t="n">
        <v>395000</v>
      </c>
      <c r="U1959" s="15" t="n">
        <v>108100</v>
      </c>
      <c r="V1959">
        <f>IFERROR(VLOOKUP(D1959,Tablas_Equivalencia!$A$3:$B$8,2,FALSE),"Sin dato")</f>
        <v/>
      </c>
      <c r="W1959">
        <f>IFERROR(VLOOKUP(L1959,Tablas_Equivalencia!$D$3:$E$9,2,FALSE),"Sin dato")</f>
        <v/>
      </c>
      <c r="X1959">
        <f>IF(I1959=1,"Varón","Mujer")</f>
        <v/>
      </c>
      <c r="Y1959">
        <f>IFERROR(VLOOKUP(M1959,Tablas_Equivalencia!$G$3:$H$6,2,FALSE),"Sin dato")</f>
        <v/>
      </c>
      <c r="Z1959">
        <f>IF(J1959&lt;=24,"18-24","25-29")</f>
        <v/>
      </c>
      <c r="AA1959">
        <f>IF(M1959&lt;&gt;1,"",IF(P1959=2,1,0))</f>
        <v/>
      </c>
      <c r="AB1959">
        <f>IF(M1959&lt;&gt;1,"",IF(O1959&gt;=2,1,0))</f>
        <v/>
      </c>
      <c r="AC1959">
        <f>IF(M1959&lt;&gt;1,"",IF(OR(Q1959=999,Q1959=""),"",IF(OR(Q1959&lt;35,Q1959&gt;48),1,0)))</f>
        <v/>
      </c>
      <c r="AD1959">
        <f>IF(COUNT(AA1959:AC1959)&lt;3,"",SUM(AA1959:AC1959))</f>
        <v/>
      </c>
      <c r="AE1959">
        <f>IF(L1959&gt;=4,2,IF(L1959&gt;=2,1,0))</f>
        <v/>
      </c>
      <c r="AF1959">
        <f>IF(L1959&gt;=5,1,0)</f>
        <v/>
      </c>
      <c r="AG1959">
        <f>AE1959+AF1959</f>
        <v/>
      </c>
      <c r="AH1959" s="15">
        <f>IF(M1959&lt;&gt;1,"",IF(OR(R1959=-9,R1959=""),"",R1959))</f>
        <v/>
      </c>
      <c r="AI1959">
        <f>IF(M1959&lt;&gt;1,"",IF(OR(Q1959=999,Q1959=""),"",Q1959))</f>
        <v/>
      </c>
    </row>
    <row r="1960">
      <c r="A1960" t="inlineStr">
        <is>
          <t>TQRMNOP110506</t>
        </is>
      </c>
      <c r="B1960" t="n">
        <v>2025</v>
      </c>
      <c r="C1960" t="n">
        <v>1</v>
      </c>
      <c r="D1960" t="n">
        <v>43</v>
      </c>
      <c r="E1960" t="inlineStr">
        <is>
          <t>N</t>
        </is>
      </c>
      <c r="F1960" t="n">
        <v>38</v>
      </c>
      <c r="G1960" t="n">
        <v>1079</v>
      </c>
      <c r="H1960" t="n">
        <v>1</v>
      </c>
      <c r="I1960" t="n">
        <v>2</v>
      </c>
      <c r="J1960" t="n">
        <v>26</v>
      </c>
      <c r="K1960" t="n">
        <v>2</v>
      </c>
      <c r="L1960" t="n">
        <v>6</v>
      </c>
      <c r="M1960" t="n">
        <v>3</v>
      </c>
      <c r="R1960" s="15" t="n">
        <v>0</v>
      </c>
      <c r="S1960" s="15" t="n">
        <v>0</v>
      </c>
      <c r="T1960" s="15" t="n">
        <v>0</v>
      </c>
      <c r="U1960" s="15" t="n">
        <v>184100</v>
      </c>
      <c r="V1960">
        <f>IFERROR(VLOOKUP(D1960,Tablas_Equivalencia!$A$3:$B$8,2,FALSE),"Sin dato")</f>
        <v/>
      </c>
      <c r="W1960">
        <f>IFERROR(VLOOKUP(L1960,Tablas_Equivalencia!$D$3:$E$9,2,FALSE),"Sin dato")</f>
        <v/>
      </c>
      <c r="X1960">
        <f>IF(I1960=1,"Varón","Mujer")</f>
        <v/>
      </c>
      <c r="Y1960">
        <f>IFERROR(VLOOKUP(M1960,Tablas_Equivalencia!$G$3:$H$6,2,FALSE),"Sin dato")</f>
        <v/>
      </c>
      <c r="Z1960">
        <f>IF(J1960&lt;=24,"18-24","25-29")</f>
        <v/>
      </c>
      <c r="AA1960">
        <f>IF(M1960&lt;&gt;1,"",IF(P1960=2,1,0))</f>
        <v/>
      </c>
      <c r="AB1960">
        <f>IF(M1960&lt;&gt;1,"",IF(O1960&gt;=2,1,0))</f>
        <v/>
      </c>
      <c r="AC1960">
        <f>IF(M1960&lt;&gt;1,"",IF(OR(Q1960=999,Q1960=""),"",IF(OR(Q1960&lt;35,Q1960&gt;48),1,0)))</f>
        <v/>
      </c>
      <c r="AD1960">
        <f>IF(COUNT(AA1960:AC1960)&lt;3,"",SUM(AA1960:AC1960))</f>
        <v/>
      </c>
      <c r="AE1960">
        <f>IF(L1960&gt;=4,2,IF(L1960&gt;=2,1,0))</f>
        <v/>
      </c>
      <c r="AF1960">
        <f>IF(L1960&gt;=5,1,0)</f>
        <v/>
      </c>
      <c r="AG1960">
        <f>AE1960+AF1960</f>
        <v/>
      </c>
      <c r="AH1960" s="15">
        <f>IF(M1960&lt;&gt;1,"",IF(OR(R1960=-9,R1960=""),"",R1960))</f>
        <v/>
      </c>
      <c r="AI1960">
        <f>IF(M1960&lt;&gt;1,"",IF(OR(Q1960=999,Q1960=""),"",Q1960))</f>
        <v/>
      </c>
    </row>
    <row r="1961">
      <c r="A1961" t="inlineStr">
        <is>
          <t>TQRMNOP110509</t>
        </is>
      </c>
      <c r="B1961" t="n">
        <v>2025</v>
      </c>
      <c r="C1961" t="n">
        <v>1</v>
      </c>
      <c r="D1961" t="n">
        <v>43</v>
      </c>
      <c r="E1961" t="inlineStr">
        <is>
          <t>S</t>
        </is>
      </c>
      <c r="F1961" t="n">
        <v>17</v>
      </c>
      <c r="G1961" t="n">
        <v>1112</v>
      </c>
      <c r="H1961" t="n">
        <v>1</v>
      </c>
      <c r="I1961" t="n">
        <v>1</v>
      </c>
      <c r="J1961" t="n">
        <v>19</v>
      </c>
      <c r="K1961" t="n">
        <v>1</v>
      </c>
      <c r="L1961" t="n">
        <v>5</v>
      </c>
      <c r="M1961" t="n">
        <v>1</v>
      </c>
      <c r="N1961" t="n">
        <v>3</v>
      </c>
      <c r="O1961" t="n">
        <v>1</v>
      </c>
      <c r="P1961" t="n">
        <v>2</v>
      </c>
      <c r="Q1961" t="n">
        <v>13</v>
      </c>
      <c r="R1961" s="15" t="n">
        <v>-9</v>
      </c>
      <c r="S1961" s="15" t="n">
        <v>0</v>
      </c>
      <c r="T1961" s="15" t="n">
        <v>0</v>
      </c>
      <c r="U1961" s="15" t="n">
        <v>112000</v>
      </c>
      <c r="V1961">
        <f>IFERROR(VLOOKUP(D1961,Tablas_Equivalencia!$A$3:$B$8,2,FALSE),"Sin dato")</f>
        <v/>
      </c>
      <c r="W1961">
        <f>IFERROR(VLOOKUP(L1961,Tablas_Equivalencia!$D$3:$E$9,2,FALSE),"Sin dato")</f>
        <v/>
      </c>
      <c r="X1961">
        <f>IF(I1961=1,"Varón","Mujer")</f>
        <v/>
      </c>
      <c r="Y1961">
        <f>IFERROR(VLOOKUP(M1961,Tablas_Equivalencia!$G$3:$H$6,2,FALSE),"Sin dato")</f>
        <v/>
      </c>
      <c r="Z1961">
        <f>IF(J1961&lt;=24,"18-24","25-29")</f>
        <v/>
      </c>
      <c r="AA1961">
        <f>IF(M1961&lt;&gt;1,"",IF(P1961=2,1,0))</f>
        <v/>
      </c>
      <c r="AB1961">
        <f>IF(M1961&lt;&gt;1,"",IF(O1961&gt;=2,1,0))</f>
        <v/>
      </c>
      <c r="AC1961">
        <f>IF(M1961&lt;&gt;1,"",IF(OR(Q1961=999,Q1961=""),"",IF(OR(Q1961&lt;35,Q1961&gt;48),1,0)))</f>
        <v/>
      </c>
      <c r="AD1961">
        <f>IF(COUNT(AA1961:AC1961)&lt;3,"",SUM(AA1961:AC1961))</f>
        <v/>
      </c>
      <c r="AE1961">
        <f>IF(L1961&gt;=4,2,IF(L1961&gt;=2,1,0))</f>
        <v/>
      </c>
      <c r="AF1961">
        <f>IF(L1961&gt;=5,1,0)</f>
        <v/>
      </c>
      <c r="AG1961">
        <f>AE1961+AF1961</f>
        <v/>
      </c>
      <c r="AH1961" s="15">
        <f>IF(M1961&lt;&gt;1,"",IF(OR(R1961=-9,R1961=""),"",R1961))</f>
        <v/>
      </c>
      <c r="AI1961">
        <f>IF(M1961&lt;&gt;1,"",IF(OR(Q1961=999,Q1961=""),"",Q1961))</f>
        <v/>
      </c>
    </row>
    <row r="1962">
      <c r="A1962" t="inlineStr">
        <is>
          <t>TQRMNOP110513</t>
        </is>
      </c>
      <c r="B1962" t="n">
        <v>2025</v>
      </c>
      <c r="C1962" t="n">
        <v>1</v>
      </c>
      <c r="D1962" t="n">
        <v>1</v>
      </c>
      <c r="E1962" t="inlineStr">
        <is>
          <t>S</t>
        </is>
      </c>
      <c r="F1962" t="n">
        <v>32</v>
      </c>
      <c r="G1962" t="n">
        <v>1192</v>
      </c>
      <c r="H1962" t="n">
        <v>2</v>
      </c>
      <c r="I1962" t="n">
        <v>2</v>
      </c>
      <c r="J1962" t="n">
        <v>20</v>
      </c>
      <c r="K1962" t="n">
        <v>2</v>
      </c>
      <c r="L1962" t="n">
        <v>5</v>
      </c>
      <c r="M1962" t="n">
        <v>1</v>
      </c>
      <c r="N1962" t="n">
        <v>4</v>
      </c>
      <c r="O1962" t="n">
        <v>1</v>
      </c>
      <c r="P1962" t="n">
        <v>1</v>
      </c>
      <c r="Q1962" t="n">
        <v>36</v>
      </c>
      <c r="R1962" s="15" t="n">
        <v>1300000</v>
      </c>
      <c r="S1962" s="15" t="n">
        <v>0</v>
      </c>
      <c r="T1962" s="15" t="n">
        <v>1300000</v>
      </c>
      <c r="U1962" s="15" t="n">
        <v>174300</v>
      </c>
      <c r="V1962">
        <f>IFERROR(VLOOKUP(D1962,Tablas_Equivalencia!$A$3:$B$8,2,FALSE),"Sin dato")</f>
        <v/>
      </c>
      <c r="W1962">
        <f>IFERROR(VLOOKUP(L1962,Tablas_Equivalencia!$D$3:$E$9,2,FALSE),"Sin dato")</f>
        <v/>
      </c>
      <c r="X1962">
        <f>IF(I1962=1,"Varón","Mujer")</f>
        <v/>
      </c>
      <c r="Y1962">
        <f>IFERROR(VLOOKUP(M1962,Tablas_Equivalencia!$G$3:$H$6,2,FALSE),"Sin dato")</f>
        <v/>
      </c>
      <c r="Z1962">
        <f>IF(J1962&lt;=24,"18-24","25-29")</f>
        <v/>
      </c>
      <c r="AA1962">
        <f>IF(M1962&lt;&gt;1,"",IF(P1962=2,1,0))</f>
        <v/>
      </c>
      <c r="AB1962">
        <f>IF(M1962&lt;&gt;1,"",IF(O1962&gt;=2,1,0))</f>
        <v/>
      </c>
      <c r="AC1962">
        <f>IF(M1962&lt;&gt;1,"",IF(OR(Q1962=999,Q1962=""),"",IF(OR(Q1962&lt;35,Q1962&gt;48),1,0)))</f>
        <v/>
      </c>
      <c r="AD1962">
        <f>IF(COUNT(AA1962:AC1962)&lt;3,"",SUM(AA1962:AC1962))</f>
        <v/>
      </c>
      <c r="AE1962">
        <f>IF(L1962&gt;=4,2,IF(L1962&gt;=2,1,0))</f>
        <v/>
      </c>
      <c r="AF1962">
        <f>IF(L1962&gt;=5,1,0)</f>
        <v/>
      </c>
      <c r="AG1962">
        <f>AE1962+AF1962</f>
        <v/>
      </c>
      <c r="AH1962" s="15">
        <f>IF(M1962&lt;&gt;1,"",IF(OR(R1962=-9,R1962=""),"",R1962))</f>
        <v/>
      </c>
      <c r="AI1962">
        <f>IF(M1962&lt;&gt;1,"",IF(OR(Q1962=999,Q1962=""),"",Q1962))</f>
        <v/>
      </c>
    </row>
    <row r="1963">
      <c r="A1963" t="inlineStr">
        <is>
          <t>TQRMNOP110516</t>
        </is>
      </c>
      <c r="B1963" t="n">
        <v>2025</v>
      </c>
      <c r="C1963" t="n">
        <v>1</v>
      </c>
      <c r="D1963" t="n">
        <v>44</v>
      </c>
      <c r="E1963" t="inlineStr">
        <is>
          <t>N</t>
        </is>
      </c>
      <c r="F1963" t="n">
        <v>6</v>
      </c>
      <c r="G1963" t="n">
        <v>644</v>
      </c>
      <c r="H1963" t="n">
        <v>1</v>
      </c>
      <c r="I1963" t="n">
        <v>1</v>
      </c>
      <c r="J1963" t="n">
        <v>28</v>
      </c>
      <c r="K1963" t="n">
        <v>1</v>
      </c>
      <c r="L1963" t="n">
        <v>5</v>
      </c>
      <c r="M1963" t="n">
        <v>1</v>
      </c>
      <c r="N1963" t="n">
        <v>3</v>
      </c>
      <c r="O1963" t="n">
        <v>1</v>
      </c>
      <c r="P1963" t="n">
        <v>1</v>
      </c>
      <c r="Q1963" t="n">
        <v>51</v>
      </c>
      <c r="R1963" s="15" t="n">
        <v>597000</v>
      </c>
      <c r="S1963" s="15" t="n">
        <v>0</v>
      </c>
      <c r="T1963" s="15" t="n">
        <v>597000</v>
      </c>
      <c r="U1963" s="15" t="n">
        <v>148300</v>
      </c>
      <c r="V1963">
        <f>IFERROR(VLOOKUP(D1963,Tablas_Equivalencia!$A$3:$B$8,2,FALSE),"Sin dato")</f>
        <v/>
      </c>
      <c r="W1963">
        <f>IFERROR(VLOOKUP(L1963,Tablas_Equivalencia!$D$3:$E$9,2,FALSE),"Sin dato")</f>
        <v/>
      </c>
      <c r="X1963">
        <f>IF(I1963=1,"Varón","Mujer")</f>
        <v/>
      </c>
      <c r="Y1963">
        <f>IFERROR(VLOOKUP(M1963,Tablas_Equivalencia!$G$3:$H$6,2,FALSE),"Sin dato")</f>
        <v/>
      </c>
      <c r="Z1963">
        <f>IF(J1963&lt;=24,"18-24","25-29")</f>
        <v/>
      </c>
      <c r="AA1963">
        <f>IF(M1963&lt;&gt;1,"",IF(P1963=2,1,0))</f>
        <v/>
      </c>
      <c r="AB1963">
        <f>IF(M1963&lt;&gt;1,"",IF(O1963&gt;=2,1,0))</f>
        <v/>
      </c>
      <c r="AC1963">
        <f>IF(M1963&lt;&gt;1,"",IF(OR(Q1963=999,Q1963=""),"",IF(OR(Q1963&lt;35,Q1963&gt;48),1,0)))</f>
        <v/>
      </c>
      <c r="AD1963">
        <f>IF(COUNT(AA1963:AC1963)&lt;3,"",SUM(AA1963:AC1963))</f>
        <v/>
      </c>
      <c r="AE1963">
        <f>IF(L1963&gt;=4,2,IF(L1963&gt;=2,1,0))</f>
        <v/>
      </c>
      <c r="AF1963">
        <f>IF(L1963&gt;=5,1,0)</f>
        <v/>
      </c>
      <c r="AG1963">
        <f>AE1963+AF1963</f>
        <v/>
      </c>
      <c r="AH1963" s="15">
        <f>IF(M1963&lt;&gt;1,"",IF(OR(R1963=-9,R1963=""),"",R1963))</f>
        <v/>
      </c>
      <c r="AI1963">
        <f>IF(M1963&lt;&gt;1,"",IF(OR(Q1963=999,Q1963=""),"",Q1963))</f>
        <v/>
      </c>
    </row>
    <row r="1964">
      <c r="A1964" t="inlineStr">
        <is>
          <t>TQRMNOP110534</t>
        </is>
      </c>
      <c r="B1964" t="n">
        <v>2025</v>
      </c>
      <c r="C1964" t="n">
        <v>1</v>
      </c>
      <c r="D1964" t="n">
        <v>40</v>
      </c>
      <c r="E1964" t="inlineStr">
        <is>
          <t>N</t>
        </is>
      </c>
      <c r="F1964" t="n">
        <v>9</v>
      </c>
      <c r="G1964" t="n">
        <v>1278</v>
      </c>
      <c r="H1964" t="n">
        <v>3</v>
      </c>
      <c r="I1964" t="n">
        <v>1</v>
      </c>
      <c r="J1964" t="n">
        <v>28</v>
      </c>
      <c r="K1964" t="n">
        <v>1</v>
      </c>
      <c r="L1964" t="n">
        <v>4</v>
      </c>
      <c r="M1964" t="n">
        <v>1</v>
      </c>
      <c r="N1964" t="n">
        <v>2</v>
      </c>
      <c r="O1964" t="n">
        <v>2</v>
      </c>
      <c r="P1964" t="n">
        <v>2</v>
      </c>
      <c r="Q1964" t="n">
        <v>41</v>
      </c>
      <c r="R1964" s="15" t="n">
        <v>340000</v>
      </c>
      <c r="S1964" s="15" t="n">
        <v>0</v>
      </c>
      <c r="T1964" s="15" t="n">
        <v>340000</v>
      </c>
      <c r="U1964" s="15" t="n">
        <v>255700</v>
      </c>
      <c r="V1964">
        <f>IFERROR(VLOOKUP(D1964,Tablas_Equivalencia!$A$3:$B$8,2,FALSE),"Sin dato")</f>
        <v/>
      </c>
      <c r="W1964">
        <f>IFERROR(VLOOKUP(L1964,Tablas_Equivalencia!$D$3:$E$9,2,FALSE),"Sin dato")</f>
        <v/>
      </c>
      <c r="X1964">
        <f>IF(I1964=1,"Varón","Mujer")</f>
        <v/>
      </c>
      <c r="Y1964">
        <f>IFERROR(VLOOKUP(M1964,Tablas_Equivalencia!$G$3:$H$6,2,FALSE),"Sin dato")</f>
        <v/>
      </c>
      <c r="Z1964">
        <f>IF(J1964&lt;=24,"18-24","25-29")</f>
        <v/>
      </c>
      <c r="AA1964">
        <f>IF(M1964&lt;&gt;1,"",IF(P1964=2,1,0))</f>
        <v/>
      </c>
      <c r="AB1964">
        <f>IF(M1964&lt;&gt;1,"",IF(O1964&gt;=2,1,0))</f>
        <v/>
      </c>
      <c r="AC1964">
        <f>IF(M1964&lt;&gt;1,"",IF(OR(Q1964=999,Q1964=""),"",IF(OR(Q1964&lt;35,Q1964&gt;48),1,0)))</f>
        <v/>
      </c>
      <c r="AD1964">
        <f>IF(COUNT(AA1964:AC1964)&lt;3,"",SUM(AA1964:AC1964))</f>
        <v/>
      </c>
      <c r="AE1964">
        <f>IF(L1964&gt;=4,2,IF(L1964&gt;=2,1,0))</f>
        <v/>
      </c>
      <c r="AF1964">
        <f>IF(L1964&gt;=5,1,0)</f>
        <v/>
      </c>
      <c r="AG1964">
        <f>AE1964+AF1964</f>
        <v/>
      </c>
      <c r="AH1964" s="15">
        <f>IF(M1964&lt;&gt;1,"",IF(OR(R1964=-9,R1964=""),"",R1964))</f>
        <v/>
      </c>
      <c r="AI1964">
        <f>IF(M1964&lt;&gt;1,"",IF(OR(Q1964=999,Q1964=""),"",Q1964))</f>
        <v/>
      </c>
    </row>
    <row r="1965">
      <c r="A1965" t="inlineStr">
        <is>
          <t>TQRMNOP110541</t>
        </is>
      </c>
      <c r="B1965" t="n">
        <v>2025</v>
      </c>
      <c r="C1965" t="n">
        <v>1</v>
      </c>
      <c r="D1965" t="n">
        <v>42</v>
      </c>
      <c r="E1965" t="inlineStr">
        <is>
          <t>N</t>
        </is>
      </c>
      <c r="F1965" t="n">
        <v>25</v>
      </c>
      <c r="G1965" t="n">
        <v>1002</v>
      </c>
      <c r="H1965" t="n">
        <v>2</v>
      </c>
      <c r="I1965" t="n">
        <v>1</v>
      </c>
      <c r="J1965" t="n">
        <v>24</v>
      </c>
      <c r="K1965" t="n">
        <v>2</v>
      </c>
      <c r="L1965" t="n">
        <v>4</v>
      </c>
      <c r="M1965" t="n">
        <v>3</v>
      </c>
      <c r="R1965" s="15" t="n">
        <v>0</v>
      </c>
      <c r="S1965" s="15" t="n">
        <v>74000</v>
      </c>
      <c r="T1965" s="15" t="n">
        <v>74000</v>
      </c>
      <c r="U1965" s="15" t="n">
        <v>155300</v>
      </c>
      <c r="V1965">
        <f>IFERROR(VLOOKUP(D1965,Tablas_Equivalencia!$A$3:$B$8,2,FALSE),"Sin dato")</f>
        <v/>
      </c>
      <c r="W1965">
        <f>IFERROR(VLOOKUP(L1965,Tablas_Equivalencia!$D$3:$E$9,2,FALSE),"Sin dato")</f>
        <v/>
      </c>
      <c r="X1965">
        <f>IF(I1965=1,"Varón","Mujer")</f>
        <v/>
      </c>
      <c r="Y1965">
        <f>IFERROR(VLOOKUP(M1965,Tablas_Equivalencia!$G$3:$H$6,2,FALSE),"Sin dato")</f>
        <v/>
      </c>
      <c r="Z1965">
        <f>IF(J1965&lt;=24,"18-24","25-29")</f>
        <v/>
      </c>
      <c r="AA1965">
        <f>IF(M1965&lt;&gt;1,"",IF(P1965=2,1,0))</f>
        <v/>
      </c>
      <c r="AB1965">
        <f>IF(M1965&lt;&gt;1,"",IF(O1965&gt;=2,1,0))</f>
        <v/>
      </c>
      <c r="AC1965">
        <f>IF(M1965&lt;&gt;1,"",IF(OR(Q1965=999,Q1965=""),"",IF(OR(Q1965&lt;35,Q1965&gt;48),1,0)))</f>
        <v/>
      </c>
      <c r="AD1965">
        <f>IF(COUNT(AA1965:AC1965)&lt;3,"",SUM(AA1965:AC1965))</f>
        <v/>
      </c>
      <c r="AE1965">
        <f>IF(L1965&gt;=4,2,IF(L1965&gt;=2,1,0))</f>
        <v/>
      </c>
      <c r="AF1965">
        <f>IF(L1965&gt;=5,1,0)</f>
        <v/>
      </c>
      <c r="AG1965">
        <f>AE1965+AF1965</f>
        <v/>
      </c>
      <c r="AH1965" s="15">
        <f>IF(M1965&lt;&gt;1,"",IF(OR(R1965=-9,R1965=""),"",R1965))</f>
        <v/>
      </c>
      <c r="AI1965">
        <f>IF(M1965&lt;&gt;1,"",IF(OR(Q1965=999,Q1965=""),"",Q1965))</f>
        <v/>
      </c>
    </row>
    <row r="1966">
      <c r="A1966" t="inlineStr">
        <is>
          <t>TQRMNOP110545</t>
        </is>
      </c>
      <c r="B1966" t="n">
        <v>2025</v>
      </c>
      <c r="C1966" t="n">
        <v>1</v>
      </c>
      <c r="D1966" t="n">
        <v>41</v>
      </c>
      <c r="E1966" t="inlineStr">
        <is>
          <t>S</t>
        </is>
      </c>
      <c r="F1966" t="n">
        <v>8</v>
      </c>
      <c r="G1966" t="n">
        <v>1720</v>
      </c>
      <c r="H1966" t="n">
        <v>2</v>
      </c>
      <c r="I1966" t="n">
        <v>1</v>
      </c>
      <c r="J1966" t="n">
        <v>27</v>
      </c>
      <c r="K1966" t="n">
        <v>2</v>
      </c>
      <c r="L1966" t="n">
        <v>2</v>
      </c>
      <c r="M1966" t="n">
        <v>1</v>
      </c>
      <c r="N1966" t="n">
        <v>2</v>
      </c>
      <c r="O1966" t="n">
        <v>2</v>
      </c>
      <c r="P1966" t="n">
        <v>2</v>
      </c>
      <c r="Q1966" t="n">
        <v>26</v>
      </c>
      <c r="R1966" s="15" t="n">
        <v>295000</v>
      </c>
      <c r="S1966" s="15" t="n">
        <v>0</v>
      </c>
      <c r="T1966" s="15" t="n">
        <v>295000</v>
      </c>
      <c r="U1966" s="15" t="n">
        <v>74000</v>
      </c>
      <c r="V1966">
        <f>IFERROR(VLOOKUP(D1966,Tablas_Equivalencia!$A$3:$B$8,2,FALSE),"Sin dato")</f>
        <v/>
      </c>
      <c r="W1966">
        <f>IFERROR(VLOOKUP(L1966,Tablas_Equivalencia!$D$3:$E$9,2,FALSE),"Sin dato")</f>
        <v/>
      </c>
      <c r="X1966">
        <f>IF(I1966=1,"Varón","Mujer")</f>
        <v/>
      </c>
      <c r="Y1966">
        <f>IFERROR(VLOOKUP(M1966,Tablas_Equivalencia!$G$3:$H$6,2,FALSE),"Sin dato")</f>
        <v/>
      </c>
      <c r="Z1966">
        <f>IF(J1966&lt;=24,"18-24","25-29")</f>
        <v/>
      </c>
      <c r="AA1966">
        <f>IF(M1966&lt;&gt;1,"",IF(P1966=2,1,0))</f>
        <v/>
      </c>
      <c r="AB1966">
        <f>IF(M1966&lt;&gt;1,"",IF(O1966&gt;=2,1,0))</f>
        <v/>
      </c>
      <c r="AC1966">
        <f>IF(M1966&lt;&gt;1,"",IF(OR(Q1966=999,Q1966=""),"",IF(OR(Q1966&lt;35,Q1966&gt;48),1,0)))</f>
        <v/>
      </c>
      <c r="AD1966">
        <f>IF(COUNT(AA1966:AC1966)&lt;3,"",SUM(AA1966:AC1966))</f>
        <v/>
      </c>
      <c r="AE1966">
        <f>IF(L1966&gt;=4,2,IF(L1966&gt;=2,1,0))</f>
        <v/>
      </c>
      <c r="AF1966">
        <f>IF(L1966&gt;=5,1,0)</f>
        <v/>
      </c>
      <c r="AG1966">
        <f>AE1966+AF1966</f>
        <v/>
      </c>
      <c r="AH1966" s="15">
        <f>IF(M1966&lt;&gt;1,"",IF(OR(R1966=-9,R1966=""),"",R1966))</f>
        <v/>
      </c>
      <c r="AI1966">
        <f>IF(M1966&lt;&gt;1,"",IF(OR(Q1966=999,Q1966=""),"",Q1966))</f>
        <v/>
      </c>
    </row>
    <row r="1967">
      <c r="A1967" t="inlineStr">
        <is>
          <t>TQRMNOP110551</t>
        </is>
      </c>
      <c r="B1967" t="n">
        <v>2025</v>
      </c>
      <c r="C1967" t="n">
        <v>1</v>
      </c>
      <c r="D1967" t="n">
        <v>40</v>
      </c>
      <c r="E1967" t="inlineStr">
        <is>
          <t>N</t>
        </is>
      </c>
      <c r="F1967" t="n">
        <v>23</v>
      </c>
      <c r="G1967" t="n">
        <v>1748</v>
      </c>
      <c r="H1967" t="n">
        <v>3</v>
      </c>
      <c r="I1967" t="n">
        <v>2</v>
      </c>
      <c r="J1967" t="n">
        <v>21</v>
      </c>
      <c r="K1967" t="n">
        <v>2</v>
      </c>
      <c r="L1967" t="n">
        <v>4</v>
      </c>
      <c r="M1967" t="n">
        <v>1</v>
      </c>
      <c r="N1967" t="n">
        <v>2</v>
      </c>
      <c r="O1967" t="n">
        <v>2</v>
      </c>
      <c r="P1967" t="n">
        <v>2</v>
      </c>
      <c r="Q1967" t="n">
        <v>19</v>
      </c>
      <c r="R1967" s="15" t="n">
        <v>267000</v>
      </c>
      <c r="S1967" s="15" t="n">
        <v>0</v>
      </c>
      <c r="T1967" s="15" t="n">
        <v>267000</v>
      </c>
      <c r="U1967" s="15" t="n">
        <v>59900</v>
      </c>
      <c r="V1967">
        <f>IFERROR(VLOOKUP(D1967,Tablas_Equivalencia!$A$3:$B$8,2,FALSE),"Sin dato")</f>
        <v/>
      </c>
      <c r="W1967">
        <f>IFERROR(VLOOKUP(L1967,Tablas_Equivalencia!$D$3:$E$9,2,FALSE),"Sin dato")</f>
        <v/>
      </c>
      <c r="X1967">
        <f>IF(I1967=1,"Varón","Mujer")</f>
        <v/>
      </c>
      <c r="Y1967">
        <f>IFERROR(VLOOKUP(M1967,Tablas_Equivalencia!$G$3:$H$6,2,FALSE),"Sin dato")</f>
        <v/>
      </c>
      <c r="Z1967">
        <f>IF(J1967&lt;=24,"18-24","25-29")</f>
        <v/>
      </c>
      <c r="AA1967">
        <f>IF(M1967&lt;&gt;1,"",IF(P1967=2,1,0))</f>
        <v/>
      </c>
      <c r="AB1967">
        <f>IF(M1967&lt;&gt;1,"",IF(O1967&gt;=2,1,0))</f>
        <v/>
      </c>
      <c r="AC1967">
        <f>IF(M1967&lt;&gt;1,"",IF(OR(Q1967=999,Q1967=""),"",IF(OR(Q1967&lt;35,Q1967&gt;48),1,0)))</f>
        <v/>
      </c>
      <c r="AD1967">
        <f>IF(COUNT(AA1967:AC1967)&lt;3,"",SUM(AA1967:AC1967))</f>
        <v/>
      </c>
      <c r="AE1967">
        <f>IF(L1967&gt;=4,2,IF(L1967&gt;=2,1,0))</f>
        <v/>
      </c>
      <c r="AF1967">
        <f>IF(L1967&gt;=5,1,0)</f>
        <v/>
      </c>
      <c r="AG1967">
        <f>AE1967+AF1967</f>
        <v/>
      </c>
      <c r="AH1967" s="15">
        <f>IF(M1967&lt;&gt;1,"",IF(OR(R1967=-9,R1967=""),"",R1967))</f>
        <v/>
      </c>
      <c r="AI1967">
        <f>IF(M1967&lt;&gt;1,"",IF(OR(Q1967=999,Q1967=""),"",Q1967))</f>
        <v/>
      </c>
    </row>
    <row r="1968">
      <c r="A1968" t="inlineStr">
        <is>
          <t>TQRMNOP110556</t>
        </is>
      </c>
      <c r="B1968" t="n">
        <v>2025</v>
      </c>
      <c r="C1968" t="n">
        <v>1</v>
      </c>
      <c r="D1968" t="n">
        <v>42</v>
      </c>
      <c r="E1968" t="inlineStr">
        <is>
          <t>S</t>
        </is>
      </c>
      <c r="F1968" t="n">
        <v>10</v>
      </c>
      <c r="G1968" t="n">
        <v>1069</v>
      </c>
      <c r="H1968" t="n">
        <v>1</v>
      </c>
      <c r="I1968" t="n">
        <v>1</v>
      </c>
      <c r="J1968" t="n">
        <v>26</v>
      </c>
      <c r="K1968" t="n">
        <v>1</v>
      </c>
      <c r="L1968" t="n">
        <v>5</v>
      </c>
      <c r="M1968" t="n">
        <v>1</v>
      </c>
      <c r="N1968" t="n">
        <v>2</v>
      </c>
      <c r="O1968" t="n">
        <v>1</v>
      </c>
      <c r="P1968" t="n">
        <v>1</v>
      </c>
      <c r="Q1968" t="n">
        <v>38</v>
      </c>
      <c r="R1968" s="15" t="n">
        <v>651000</v>
      </c>
      <c r="S1968" s="15" t="n">
        <v>0</v>
      </c>
      <c r="T1968" s="15" t="n">
        <v>651000</v>
      </c>
      <c r="U1968" s="15" t="n">
        <v>101900</v>
      </c>
      <c r="V1968">
        <f>IFERROR(VLOOKUP(D1968,Tablas_Equivalencia!$A$3:$B$8,2,FALSE),"Sin dato")</f>
        <v/>
      </c>
      <c r="W1968">
        <f>IFERROR(VLOOKUP(L1968,Tablas_Equivalencia!$D$3:$E$9,2,FALSE),"Sin dato")</f>
        <v/>
      </c>
      <c r="X1968">
        <f>IF(I1968=1,"Varón","Mujer")</f>
        <v/>
      </c>
      <c r="Y1968">
        <f>IFERROR(VLOOKUP(M1968,Tablas_Equivalencia!$G$3:$H$6,2,FALSE),"Sin dato")</f>
        <v/>
      </c>
      <c r="Z1968">
        <f>IF(J1968&lt;=24,"18-24","25-29")</f>
        <v/>
      </c>
      <c r="AA1968">
        <f>IF(M1968&lt;&gt;1,"",IF(P1968=2,1,0))</f>
        <v/>
      </c>
      <c r="AB1968">
        <f>IF(M1968&lt;&gt;1,"",IF(O1968&gt;=2,1,0))</f>
        <v/>
      </c>
      <c r="AC1968">
        <f>IF(M1968&lt;&gt;1,"",IF(OR(Q1968=999,Q1968=""),"",IF(OR(Q1968&lt;35,Q1968&gt;48),1,0)))</f>
        <v/>
      </c>
      <c r="AD1968">
        <f>IF(COUNT(AA1968:AC1968)&lt;3,"",SUM(AA1968:AC1968))</f>
        <v/>
      </c>
      <c r="AE1968">
        <f>IF(L1968&gt;=4,2,IF(L1968&gt;=2,1,0))</f>
        <v/>
      </c>
      <c r="AF1968">
        <f>IF(L1968&gt;=5,1,0)</f>
        <v/>
      </c>
      <c r="AG1968">
        <f>AE1968+AF1968</f>
        <v/>
      </c>
      <c r="AH1968" s="15">
        <f>IF(M1968&lt;&gt;1,"",IF(OR(R1968=-9,R1968=""),"",R1968))</f>
        <v/>
      </c>
      <c r="AI1968">
        <f>IF(M1968&lt;&gt;1,"",IF(OR(Q1968=999,Q1968=""),"",Q1968))</f>
        <v/>
      </c>
    </row>
    <row r="1969">
      <c r="A1969" t="inlineStr">
        <is>
          <t>TQRMNOP110558</t>
        </is>
      </c>
      <c r="B1969" t="n">
        <v>2025</v>
      </c>
      <c r="C1969" t="n">
        <v>1</v>
      </c>
      <c r="D1969" t="n">
        <v>40</v>
      </c>
      <c r="E1969" t="inlineStr">
        <is>
          <t>N</t>
        </is>
      </c>
      <c r="F1969" t="n">
        <v>9</v>
      </c>
      <c r="G1969" t="n">
        <v>1203</v>
      </c>
      <c r="H1969" t="n">
        <v>1</v>
      </c>
      <c r="I1969" t="n">
        <v>1</v>
      </c>
      <c r="J1969" t="n">
        <v>19</v>
      </c>
      <c r="K1969" t="n">
        <v>1</v>
      </c>
      <c r="L1969" t="n">
        <v>5</v>
      </c>
      <c r="M1969" t="n">
        <v>1</v>
      </c>
      <c r="N1969" t="n">
        <v>3</v>
      </c>
      <c r="O1969" t="n">
        <v>1</v>
      </c>
      <c r="P1969" t="n">
        <v>1</v>
      </c>
      <c r="Q1969" t="n">
        <v>35</v>
      </c>
      <c r="R1969" s="15" t="n">
        <v>440000</v>
      </c>
      <c r="S1969" s="15" t="n">
        <v>0</v>
      </c>
      <c r="T1969" s="15" t="n">
        <v>440000</v>
      </c>
      <c r="U1969" s="15" t="n">
        <v>222500</v>
      </c>
      <c r="V1969">
        <f>IFERROR(VLOOKUP(D1969,Tablas_Equivalencia!$A$3:$B$8,2,FALSE),"Sin dato")</f>
        <v/>
      </c>
      <c r="W1969">
        <f>IFERROR(VLOOKUP(L1969,Tablas_Equivalencia!$D$3:$E$9,2,FALSE),"Sin dato")</f>
        <v/>
      </c>
      <c r="X1969">
        <f>IF(I1969=1,"Varón","Mujer")</f>
        <v/>
      </c>
      <c r="Y1969">
        <f>IFERROR(VLOOKUP(M1969,Tablas_Equivalencia!$G$3:$H$6,2,FALSE),"Sin dato")</f>
        <v/>
      </c>
      <c r="Z1969">
        <f>IF(J1969&lt;=24,"18-24","25-29")</f>
        <v/>
      </c>
      <c r="AA1969">
        <f>IF(M1969&lt;&gt;1,"",IF(P1969=2,1,0))</f>
        <v/>
      </c>
      <c r="AB1969">
        <f>IF(M1969&lt;&gt;1,"",IF(O1969&gt;=2,1,0))</f>
        <v/>
      </c>
      <c r="AC1969">
        <f>IF(M1969&lt;&gt;1,"",IF(OR(Q1969=999,Q1969=""),"",IF(OR(Q1969&lt;35,Q1969&gt;48),1,0)))</f>
        <v/>
      </c>
      <c r="AD1969">
        <f>IF(COUNT(AA1969:AC1969)&lt;3,"",SUM(AA1969:AC1969))</f>
        <v/>
      </c>
      <c r="AE1969">
        <f>IF(L1969&gt;=4,2,IF(L1969&gt;=2,1,0))</f>
        <v/>
      </c>
      <c r="AF1969">
        <f>IF(L1969&gt;=5,1,0)</f>
        <v/>
      </c>
      <c r="AG1969">
        <f>AE1969+AF1969</f>
        <v/>
      </c>
      <c r="AH1969" s="15">
        <f>IF(M1969&lt;&gt;1,"",IF(OR(R1969=-9,R1969=""),"",R1969))</f>
        <v/>
      </c>
      <c r="AI1969">
        <f>IF(M1969&lt;&gt;1,"",IF(OR(Q1969=999,Q1969=""),"",Q1969))</f>
        <v/>
      </c>
    </row>
    <row r="1970">
      <c r="A1970" t="inlineStr">
        <is>
          <t>TQRMNOP110560</t>
        </is>
      </c>
      <c r="B1970" t="n">
        <v>2025</v>
      </c>
      <c r="C1970" t="n">
        <v>1</v>
      </c>
      <c r="D1970" t="n">
        <v>41</v>
      </c>
      <c r="E1970" t="inlineStr">
        <is>
          <t>S</t>
        </is>
      </c>
      <c r="F1970" t="n">
        <v>8</v>
      </c>
      <c r="G1970" t="n">
        <v>463</v>
      </c>
      <c r="H1970" t="n">
        <v>2</v>
      </c>
      <c r="I1970" t="n">
        <v>1</v>
      </c>
      <c r="J1970" t="n">
        <v>19</v>
      </c>
      <c r="K1970" t="n">
        <v>1</v>
      </c>
      <c r="L1970" t="n">
        <v>3</v>
      </c>
      <c r="M1970" t="n">
        <v>1</v>
      </c>
      <c r="N1970" t="n">
        <v>3</v>
      </c>
      <c r="O1970" t="n">
        <v>1</v>
      </c>
      <c r="P1970" t="n">
        <v>1</v>
      </c>
      <c r="Q1970" t="n">
        <v>36</v>
      </c>
      <c r="R1970" s="15" t="n">
        <v>278000</v>
      </c>
      <c r="S1970" s="15" t="n">
        <v>79000</v>
      </c>
      <c r="T1970" s="15" t="n">
        <v>357000</v>
      </c>
      <c r="U1970" s="15" t="n">
        <v>289100</v>
      </c>
      <c r="V1970">
        <f>IFERROR(VLOOKUP(D1970,Tablas_Equivalencia!$A$3:$B$8,2,FALSE),"Sin dato")</f>
        <v/>
      </c>
      <c r="W1970">
        <f>IFERROR(VLOOKUP(L1970,Tablas_Equivalencia!$D$3:$E$9,2,FALSE),"Sin dato")</f>
        <v/>
      </c>
      <c r="X1970">
        <f>IF(I1970=1,"Varón","Mujer")</f>
        <v/>
      </c>
      <c r="Y1970">
        <f>IFERROR(VLOOKUP(M1970,Tablas_Equivalencia!$G$3:$H$6,2,FALSE),"Sin dato")</f>
        <v/>
      </c>
      <c r="Z1970">
        <f>IF(J1970&lt;=24,"18-24","25-29")</f>
        <v/>
      </c>
      <c r="AA1970">
        <f>IF(M1970&lt;&gt;1,"",IF(P1970=2,1,0))</f>
        <v/>
      </c>
      <c r="AB1970">
        <f>IF(M1970&lt;&gt;1,"",IF(O1970&gt;=2,1,0))</f>
        <v/>
      </c>
      <c r="AC1970">
        <f>IF(M1970&lt;&gt;1,"",IF(OR(Q1970=999,Q1970=""),"",IF(OR(Q1970&lt;35,Q1970&gt;48),1,0)))</f>
        <v/>
      </c>
      <c r="AD1970">
        <f>IF(COUNT(AA1970:AC1970)&lt;3,"",SUM(AA1970:AC1970))</f>
        <v/>
      </c>
      <c r="AE1970">
        <f>IF(L1970&gt;=4,2,IF(L1970&gt;=2,1,0))</f>
        <v/>
      </c>
      <c r="AF1970">
        <f>IF(L1970&gt;=5,1,0)</f>
        <v/>
      </c>
      <c r="AG1970">
        <f>AE1970+AF1970</f>
        <v/>
      </c>
      <c r="AH1970" s="15">
        <f>IF(M1970&lt;&gt;1,"",IF(OR(R1970=-9,R1970=""),"",R1970))</f>
        <v/>
      </c>
      <c r="AI1970">
        <f>IF(M1970&lt;&gt;1,"",IF(OR(Q1970=999,Q1970=""),"",Q1970))</f>
        <v/>
      </c>
    </row>
    <row r="1971">
      <c r="A1971" t="inlineStr">
        <is>
          <t>TQRMNOP110561</t>
        </is>
      </c>
      <c r="B1971" t="n">
        <v>2025</v>
      </c>
      <c r="C1971" t="n">
        <v>1</v>
      </c>
      <c r="D1971" t="n">
        <v>1</v>
      </c>
      <c r="E1971" t="inlineStr">
        <is>
          <t>S</t>
        </is>
      </c>
      <c r="F1971" t="n">
        <v>32</v>
      </c>
      <c r="G1971" t="n">
        <v>561</v>
      </c>
      <c r="H1971" t="n">
        <v>3</v>
      </c>
      <c r="I1971" t="n">
        <v>2</v>
      </c>
      <c r="J1971" t="n">
        <v>20</v>
      </c>
      <c r="K1971" t="n">
        <v>2</v>
      </c>
      <c r="L1971" t="n">
        <v>4</v>
      </c>
      <c r="M1971" t="n">
        <v>1</v>
      </c>
      <c r="N1971" t="n">
        <v>3</v>
      </c>
      <c r="O1971" t="n">
        <v>1</v>
      </c>
      <c r="P1971" t="n">
        <v>1</v>
      </c>
      <c r="Q1971" t="n">
        <v>33</v>
      </c>
      <c r="R1971" s="15" t="n">
        <v>1019000</v>
      </c>
      <c r="S1971" s="15" t="n">
        <v>0</v>
      </c>
      <c r="T1971" s="15" t="n">
        <v>1019000</v>
      </c>
      <c r="U1971" s="15" t="n">
        <v>96000</v>
      </c>
      <c r="V1971">
        <f>IFERROR(VLOOKUP(D1971,Tablas_Equivalencia!$A$3:$B$8,2,FALSE),"Sin dato")</f>
        <v/>
      </c>
      <c r="W1971">
        <f>IFERROR(VLOOKUP(L1971,Tablas_Equivalencia!$D$3:$E$9,2,FALSE),"Sin dato")</f>
        <v/>
      </c>
      <c r="X1971">
        <f>IF(I1971=1,"Varón","Mujer")</f>
        <v/>
      </c>
      <c r="Y1971">
        <f>IFERROR(VLOOKUP(M1971,Tablas_Equivalencia!$G$3:$H$6,2,FALSE),"Sin dato")</f>
        <v/>
      </c>
      <c r="Z1971">
        <f>IF(J1971&lt;=24,"18-24","25-29")</f>
        <v/>
      </c>
      <c r="AA1971">
        <f>IF(M1971&lt;&gt;1,"",IF(P1971=2,1,0))</f>
        <v/>
      </c>
      <c r="AB1971">
        <f>IF(M1971&lt;&gt;1,"",IF(O1971&gt;=2,1,0))</f>
        <v/>
      </c>
      <c r="AC1971">
        <f>IF(M1971&lt;&gt;1,"",IF(OR(Q1971=999,Q1971=""),"",IF(OR(Q1971&lt;35,Q1971&gt;48),1,0)))</f>
        <v/>
      </c>
      <c r="AD1971">
        <f>IF(COUNT(AA1971:AC1971)&lt;3,"",SUM(AA1971:AC1971))</f>
        <v/>
      </c>
      <c r="AE1971">
        <f>IF(L1971&gt;=4,2,IF(L1971&gt;=2,1,0))</f>
        <v/>
      </c>
      <c r="AF1971">
        <f>IF(L1971&gt;=5,1,0)</f>
        <v/>
      </c>
      <c r="AG1971">
        <f>AE1971+AF1971</f>
        <v/>
      </c>
      <c r="AH1971" s="15">
        <f>IF(M1971&lt;&gt;1,"",IF(OR(R1971=-9,R1971=""),"",R1971))</f>
        <v/>
      </c>
      <c r="AI1971">
        <f>IF(M1971&lt;&gt;1,"",IF(OR(Q1971=999,Q1971=""),"",Q1971))</f>
        <v/>
      </c>
    </row>
    <row r="1972">
      <c r="A1972" t="inlineStr">
        <is>
          <t>TQRMNOP110562</t>
        </is>
      </c>
      <c r="B1972" t="n">
        <v>2025</v>
      </c>
      <c r="C1972" t="n">
        <v>1</v>
      </c>
      <c r="D1972" t="n">
        <v>44</v>
      </c>
      <c r="E1972" t="inlineStr">
        <is>
          <t>N</t>
        </is>
      </c>
      <c r="F1972" t="n">
        <v>6</v>
      </c>
      <c r="G1972" t="n">
        <v>916</v>
      </c>
      <c r="H1972" t="n">
        <v>1</v>
      </c>
      <c r="I1972" t="n">
        <v>1</v>
      </c>
      <c r="J1972" t="n">
        <v>29</v>
      </c>
      <c r="K1972" t="n">
        <v>1</v>
      </c>
      <c r="L1972" t="n">
        <v>5</v>
      </c>
      <c r="M1972" t="n">
        <v>1</v>
      </c>
      <c r="N1972" t="n">
        <v>3</v>
      </c>
      <c r="O1972" t="n">
        <v>1</v>
      </c>
      <c r="P1972" t="n">
        <v>1</v>
      </c>
      <c r="Q1972" t="n">
        <v>36</v>
      </c>
      <c r="R1972" s="15" t="n">
        <v>660000</v>
      </c>
      <c r="S1972" s="15" t="n">
        <v>0</v>
      </c>
      <c r="T1972" s="15" t="n">
        <v>660000</v>
      </c>
      <c r="U1972" s="15" t="n">
        <v>188100</v>
      </c>
      <c r="V1972">
        <f>IFERROR(VLOOKUP(D1972,Tablas_Equivalencia!$A$3:$B$8,2,FALSE),"Sin dato")</f>
        <v/>
      </c>
      <c r="W1972">
        <f>IFERROR(VLOOKUP(L1972,Tablas_Equivalencia!$D$3:$E$9,2,FALSE),"Sin dato")</f>
        <v/>
      </c>
      <c r="X1972">
        <f>IF(I1972=1,"Varón","Mujer")</f>
        <v/>
      </c>
      <c r="Y1972">
        <f>IFERROR(VLOOKUP(M1972,Tablas_Equivalencia!$G$3:$H$6,2,FALSE),"Sin dato")</f>
        <v/>
      </c>
      <c r="Z1972">
        <f>IF(J1972&lt;=24,"18-24","25-29")</f>
        <v/>
      </c>
      <c r="AA1972">
        <f>IF(M1972&lt;&gt;1,"",IF(P1972=2,1,0))</f>
        <v/>
      </c>
      <c r="AB1972">
        <f>IF(M1972&lt;&gt;1,"",IF(O1972&gt;=2,1,0))</f>
        <v/>
      </c>
      <c r="AC1972">
        <f>IF(M1972&lt;&gt;1,"",IF(OR(Q1972=999,Q1972=""),"",IF(OR(Q1972&lt;35,Q1972&gt;48),1,0)))</f>
        <v/>
      </c>
      <c r="AD1972">
        <f>IF(COUNT(AA1972:AC1972)&lt;3,"",SUM(AA1972:AC1972))</f>
        <v/>
      </c>
      <c r="AE1972">
        <f>IF(L1972&gt;=4,2,IF(L1972&gt;=2,1,0))</f>
        <v/>
      </c>
      <c r="AF1972">
        <f>IF(L1972&gt;=5,1,0)</f>
        <v/>
      </c>
      <c r="AG1972">
        <f>AE1972+AF1972</f>
        <v/>
      </c>
      <c r="AH1972" s="15">
        <f>IF(M1972&lt;&gt;1,"",IF(OR(R1972=-9,R1972=""),"",R1972))</f>
        <v/>
      </c>
      <c r="AI1972">
        <f>IF(M1972&lt;&gt;1,"",IF(OR(Q1972=999,Q1972=""),"",Q1972))</f>
        <v/>
      </c>
    </row>
    <row r="1973">
      <c r="A1973" t="inlineStr">
        <is>
          <t>TQRMNOP110566</t>
        </is>
      </c>
      <c r="B1973" t="n">
        <v>2025</v>
      </c>
      <c r="C1973" t="n">
        <v>1</v>
      </c>
      <c r="D1973" t="n">
        <v>1</v>
      </c>
      <c r="E1973" t="inlineStr">
        <is>
          <t>S</t>
        </is>
      </c>
      <c r="F1973" t="n">
        <v>33</v>
      </c>
      <c r="G1973" t="n">
        <v>1502</v>
      </c>
      <c r="H1973" t="n">
        <v>1</v>
      </c>
      <c r="I1973" t="n">
        <v>2</v>
      </c>
      <c r="J1973" t="n">
        <v>28</v>
      </c>
      <c r="K1973" t="n">
        <v>2</v>
      </c>
      <c r="L1973" t="n">
        <v>4</v>
      </c>
      <c r="M1973" t="n">
        <v>1</v>
      </c>
      <c r="N1973" t="n">
        <v>1</v>
      </c>
      <c r="O1973" t="n">
        <v>1</v>
      </c>
      <c r="P1973" t="n">
        <v>1</v>
      </c>
      <c r="Q1973" t="n">
        <v>65</v>
      </c>
      <c r="R1973" s="15" t="n">
        <v>1035000</v>
      </c>
      <c r="S1973" s="15" t="n">
        <v>0</v>
      </c>
      <c r="T1973" s="15" t="n">
        <v>1035000</v>
      </c>
      <c r="U1973" s="15" t="n">
        <v>270100</v>
      </c>
      <c r="V1973">
        <f>IFERROR(VLOOKUP(D1973,Tablas_Equivalencia!$A$3:$B$8,2,FALSE),"Sin dato")</f>
        <v/>
      </c>
      <c r="W1973">
        <f>IFERROR(VLOOKUP(L1973,Tablas_Equivalencia!$D$3:$E$9,2,FALSE),"Sin dato")</f>
        <v/>
      </c>
      <c r="X1973">
        <f>IF(I1973=1,"Varón","Mujer")</f>
        <v/>
      </c>
      <c r="Y1973">
        <f>IFERROR(VLOOKUP(M1973,Tablas_Equivalencia!$G$3:$H$6,2,FALSE),"Sin dato")</f>
        <v/>
      </c>
      <c r="Z1973">
        <f>IF(J1973&lt;=24,"18-24","25-29")</f>
        <v/>
      </c>
      <c r="AA1973">
        <f>IF(M1973&lt;&gt;1,"",IF(P1973=2,1,0))</f>
        <v/>
      </c>
      <c r="AB1973">
        <f>IF(M1973&lt;&gt;1,"",IF(O1973&gt;=2,1,0))</f>
        <v/>
      </c>
      <c r="AC1973">
        <f>IF(M1973&lt;&gt;1,"",IF(OR(Q1973=999,Q1973=""),"",IF(OR(Q1973&lt;35,Q1973&gt;48),1,0)))</f>
        <v/>
      </c>
      <c r="AD1973">
        <f>IF(COUNT(AA1973:AC1973)&lt;3,"",SUM(AA1973:AC1973))</f>
        <v/>
      </c>
      <c r="AE1973">
        <f>IF(L1973&gt;=4,2,IF(L1973&gt;=2,1,0))</f>
        <v/>
      </c>
      <c r="AF1973">
        <f>IF(L1973&gt;=5,1,0)</f>
        <v/>
      </c>
      <c r="AG1973">
        <f>AE1973+AF1973</f>
        <v/>
      </c>
      <c r="AH1973" s="15">
        <f>IF(M1973&lt;&gt;1,"",IF(OR(R1973=-9,R1973=""),"",R1973))</f>
        <v/>
      </c>
      <c r="AI1973">
        <f>IF(M1973&lt;&gt;1,"",IF(OR(Q1973=999,Q1973=""),"",Q1973))</f>
        <v/>
      </c>
    </row>
    <row r="1974">
      <c r="A1974" t="inlineStr">
        <is>
          <t>TQRMNOP110570</t>
        </is>
      </c>
      <c r="B1974" t="n">
        <v>2025</v>
      </c>
      <c r="C1974" t="n">
        <v>1</v>
      </c>
      <c r="D1974" t="n">
        <v>41</v>
      </c>
      <c r="E1974" t="inlineStr">
        <is>
          <t>S</t>
        </is>
      </c>
      <c r="F1974" t="n">
        <v>8</v>
      </c>
      <c r="G1974" t="n">
        <v>1378</v>
      </c>
      <c r="H1974" t="n">
        <v>1</v>
      </c>
      <c r="I1974" t="n">
        <v>1</v>
      </c>
      <c r="J1974" t="n">
        <v>25</v>
      </c>
      <c r="K1974" t="n">
        <v>1</v>
      </c>
      <c r="L1974" t="n">
        <v>5</v>
      </c>
      <c r="M1974" t="n">
        <v>1</v>
      </c>
      <c r="N1974" t="n">
        <v>3</v>
      </c>
      <c r="O1974" t="n">
        <v>1</v>
      </c>
      <c r="P1974" t="n">
        <v>1</v>
      </c>
      <c r="Q1974" t="n">
        <v>47</v>
      </c>
      <c r="R1974" s="15" t="n">
        <v>1135000</v>
      </c>
      <c r="S1974" s="15" t="n">
        <v>0</v>
      </c>
      <c r="T1974" s="15" t="n">
        <v>1135000</v>
      </c>
      <c r="U1974" s="15" t="n">
        <v>191800</v>
      </c>
      <c r="V1974">
        <f>IFERROR(VLOOKUP(D1974,Tablas_Equivalencia!$A$3:$B$8,2,FALSE),"Sin dato")</f>
        <v/>
      </c>
      <c r="W1974">
        <f>IFERROR(VLOOKUP(L1974,Tablas_Equivalencia!$D$3:$E$9,2,FALSE),"Sin dato")</f>
        <v/>
      </c>
      <c r="X1974">
        <f>IF(I1974=1,"Varón","Mujer")</f>
        <v/>
      </c>
      <c r="Y1974">
        <f>IFERROR(VLOOKUP(M1974,Tablas_Equivalencia!$G$3:$H$6,2,FALSE),"Sin dato")</f>
        <v/>
      </c>
      <c r="Z1974">
        <f>IF(J1974&lt;=24,"18-24","25-29")</f>
        <v/>
      </c>
      <c r="AA1974">
        <f>IF(M1974&lt;&gt;1,"",IF(P1974=2,1,0))</f>
        <v/>
      </c>
      <c r="AB1974">
        <f>IF(M1974&lt;&gt;1,"",IF(O1974&gt;=2,1,0))</f>
        <v/>
      </c>
      <c r="AC1974">
        <f>IF(M1974&lt;&gt;1,"",IF(OR(Q1974=999,Q1974=""),"",IF(OR(Q1974&lt;35,Q1974&gt;48),1,0)))</f>
        <v/>
      </c>
      <c r="AD1974">
        <f>IF(COUNT(AA1974:AC1974)&lt;3,"",SUM(AA1974:AC1974))</f>
        <v/>
      </c>
      <c r="AE1974">
        <f>IF(L1974&gt;=4,2,IF(L1974&gt;=2,1,0))</f>
        <v/>
      </c>
      <c r="AF1974">
        <f>IF(L1974&gt;=5,1,0)</f>
        <v/>
      </c>
      <c r="AG1974">
        <f>AE1974+AF1974</f>
        <v/>
      </c>
      <c r="AH1974" s="15">
        <f>IF(M1974&lt;&gt;1,"",IF(OR(R1974=-9,R1974=""),"",R1974))</f>
        <v/>
      </c>
      <c r="AI1974">
        <f>IF(M1974&lt;&gt;1,"",IF(OR(Q1974=999,Q1974=""),"",Q1974))</f>
        <v/>
      </c>
    </row>
    <row r="1975">
      <c r="A1975" t="inlineStr">
        <is>
          <t>TQRMNOP110580</t>
        </is>
      </c>
      <c r="B1975" t="n">
        <v>2025</v>
      </c>
      <c r="C1975" t="n">
        <v>1</v>
      </c>
      <c r="D1975" t="n">
        <v>1</v>
      </c>
      <c r="E1975" t="inlineStr">
        <is>
          <t>S</t>
        </is>
      </c>
      <c r="F1975" t="n">
        <v>33</v>
      </c>
      <c r="G1975" t="n">
        <v>584</v>
      </c>
      <c r="H1975" t="n">
        <v>3</v>
      </c>
      <c r="I1975" t="n">
        <v>1</v>
      </c>
      <c r="J1975" t="n">
        <v>24</v>
      </c>
      <c r="K1975" t="n">
        <v>2</v>
      </c>
      <c r="L1975" t="n">
        <v>4</v>
      </c>
      <c r="M1975" t="n">
        <v>2</v>
      </c>
      <c r="R1975" s="15" t="n">
        <v>0</v>
      </c>
      <c r="S1975" s="15" t="n">
        <v>0</v>
      </c>
      <c r="T1975" s="15" t="n">
        <v>0</v>
      </c>
      <c r="U1975" s="15" t="n">
        <v>92800</v>
      </c>
      <c r="V1975">
        <f>IFERROR(VLOOKUP(D1975,Tablas_Equivalencia!$A$3:$B$8,2,FALSE),"Sin dato")</f>
        <v/>
      </c>
      <c r="W1975">
        <f>IFERROR(VLOOKUP(L1975,Tablas_Equivalencia!$D$3:$E$9,2,FALSE),"Sin dato")</f>
        <v/>
      </c>
      <c r="X1975">
        <f>IF(I1975=1,"Varón","Mujer")</f>
        <v/>
      </c>
      <c r="Y1975">
        <f>IFERROR(VLOOKUP(M1975,Tablas_Equivalencia!$G$3:$H$6,2,FALSE),"Sin dato")</f>
        <v/>
      </c>
      <c r="Z1975">
        <f>IF(J1975&lt;=24,"18-24","25-29")</f>
        <v/>
      </c>
      <c r="AA1975">
        <f>IF(M1975&lt;&gt;1,"",IF(P1975=2,1,0))</f>
        <v/>
      </c>
      <c r="AB1975">
        <f>IF(M1975&lt;&gt;1,"",IF(O1975&gt;=2,1,0))</f>
        <v/>
      </c>
      <c r="AC1975">
        <f>IF(M1975&lt;&gt;1,"",IF(OR(Q1975=999,Q1975=""),"",IF(OR(Q1975&lt;35,Q1975&gt;48),1,0)))</f>
        <v/>
      </c>
      <c r="AD1975">
        <f>IF(COUNT(AA1975:AC1975)&lt;3,"",SUM(AA1975:AC1975))</f>
        <v/>
      </c>
      <c r="AE1975">
        <f>IF(L1975&gt;=4,2,IF(L1975&gt;=2,1,0))</f>
        <v/>
      </c>
      <c r="AF1975">
        <f>IF(L1975&gt;=5,1,0)</f>
        <v/>
      </c>
      <c r="AG1975">
        <f>AE1975+AF1975</f>
        <v/>
      </c>
      <c r="AH1975" s="15">
        <f>IF(M1975&lt;&gt;1,"",IF(OR(R1975=-9,R1975=""),"",R1975))</f>
        <v/>
      </c>
      <c r="AI1975">
        <f>IF(M1975&lt;&gt;1,"",IF(OR(Q1975=999,Q1975=""),"",Q1975))</f>
        <v/>
      </c>
    </row>
    <row r="1976">
      <c r="A1976" t="inlineStr">
        <is>
          <t>TQRMNOP110588</t>
        </is>
      </c>
      <c r="B1976" t="n">
        <v>2025</v>
      </c>
      <c r="C1976" t="n">
        <v>1</v>
      </c>
      <c r="D1976" t="n">
        <v>43</v>
      </c>
      <c r="E1976" t="inlineStr">
        <is>
          <t>N</t>
        </is>
      </c>
      <c r="F1976" t="n">
        <v>38</v>
      </c>
      <c r="G1976" t="n">
        <v>1079</v>
      </c>
      <c r="H1976" t="n">
        <v>2</v>
      </c>
      <c r="I1976" t="n">
        <v>2</v>
      </c>
      <c r="J1976" t="n">
        <v>21</v>
      </c>
      <c r="K1976" t="n">
        <v>1</v>
      </c>
      <c r="L1976" t="n">
        <v>5</v>
      </c>
      <c r="M1976" t="n">
        <v>1</v>
      </c>
      <c r="N1976" t="n">
        <v>3</v>
      </c>
      <c r="O1976" t="n">
        <v>1</v>
      </c>
      <c r="P1976" t="n">
        <v>1</v>
      </c>
      <c r="Q1976" t="n">
        <v>24</v>
      </c>
      <c r="R1976" s="15" t="n">
        <v>285000</v>
      </c>
      <c r="S1976" s="15" t="n">
        <v>0</v>
      </c>
      <c r="T1976" s="15" t="n">
        <v>285000</v>
      </c>
      <c r="U1976" s="15" t="n">
        <v>413400</v>
      </c>
      <c r="V1976">
        <f>IFERROR(VLOOKUP(D1976,Tablas_Equivalencia!$A$3:$B$8,2,FALSE),"Sin dato")</f>
        <v/>
      </c>
      <c r="W1976">
        <f>IFERROR(VLOOKUP(L1976,Tablas_Equivalencia!$D$3:$E$9,2,FALSE),"Sin dato")</f>
        <v/>
      </c>
      <c r="X1976">
        <f>IF(I1976=1,"Varón","Mujer")</f>
        <v/>
      </c>
      <c r="Y1976">
        <f>IFERROR(VLOOKUP(M1976,Tablas_Equivalencia!$G$3:$H$6,2,FALSE),"Sin dato")</f>
        <v/>
      </c>
      <c r="Z1976">
        <f>IF(J1976&lt;=24,"18-24","25-29")</f>
        <v/>
      </c>
      <c r="AA1976">
        <f>IF(M1976&lt;&gt;1,"",IF(P1976=2,1,0))</f>
        <v/>
      </c>
      <c r="AB1976">
        <f>IF(M1976&lt;&gt;1,"",IF(O1976&gt;=2,1,0))</f>
        <v/>
      </c>
      <c r="AC1976">
        <f>IF(M1976&lt;&gt;1,"",IF(OR(Q1976=999,Q1976=""),"",IF(OR(Q1976&lt;35,Q1976&gt;48),1,0)))</f>
        <v/>
      </c>
      <c r="AD1976">
        <f>IF(COUNT(AA1976:AC1976)&lt;3,"",SUM(AA1976:AC1976))</f>
        <v/>
      </c>
      <c r="AE1976">
        <f>IF(L1976&gt;=4,2,IF(L1976&gt;=2,1,0))</f>
        <v/>
      </c>
      <c r="AF1976">
        <f>IF(L1976&gt;=5,1,0)</f>
        <v/>
      </c>
      <c r="AG1976">
        <f>AE1976+AF1976</f>
        <v/>
      </c>
      <c r="AH1976" s="15">
        <f>IF(M1976&lt;&gt;1,"",IF(OR(R1976=-9,R1976=""),"",R1976))</f>
        <v/>
      </c>
      <c r="AI1976">
        <f>IF(M1976&lt;&gt;1,"",IF(OR(Q1976=999,Q1976=""),"",Q1976))</f>
        <v/>
      </c>
    </row>
    <row r="1977">
      <c r="A1977" t="inlineStr">
        <is>
          <t>TQRMNOP110590</t>
        </is>
      </c>
      <c r="B1977" t="n">
        <v>2025</v>
      </c>
      <c r="C1977" t="n">
        <v>1</v>
      </c>
      <c r="D1977" t="n">
        <v>43</v>
      </c>
      <c r="E1977" t="inlineStr">
        <is>
          <t>S</t>
        </is>
      </c>
      <c r="F1977" t="n">
        <v>20</v>
      </c>
      <c r="G1977" t="n">
        <v>1371</v>
      </c>
      <c r="H1977" t="n">
        <v>3</v>
      </c>
      <c r="I1977" t="n">
        <v>2</v>
      </c>
      <c r="J1977" t="n">
        <v>26</v>
      </c>
      <c r="K1977" t="n">
        <v>2</v>
      </c>
      <c r="L1977" t="n">
        <v>6</v>
      </c>
      <c r="M1977" t="n">
        <v>1</v>
      </c>
      <c r="N1977" t="n">
        <v>3</v>
      </c>
      <c r="O1977" t="n">
        <v>2</v>
      </c>
      <c r="P1977" t="n">
        <v>2</v>
      </c>
      <c r="Q1977" t="n">
        <v>23</v>
      </c>
      <c r="R1977" s="15" t="n">
        <v>535000</v>
      </c>
      <c r="S1977" s="15" t="n">
        <v>0</v>
      </c>
      <c r="T1977" s="15" t="n">
        <v>535000</v>
      </c>
      <c r="U1977" s="15" t="n">
        <v>97200</v>
      </c>
      <c r="V1977">
        <f>IFERROR(VLOOKUP(D1977,Tablas_Equivalencia!$A$3:$B$8,2,FALSE),"Sin dato")</f>
        <v/>
      </c>
      <c r="W1977">
        <f>IFERROR(VLOOKUP(L1977,Tablas_Equivalencia!$D$3:$E$9,2,FALSE),"Sin dato")</f>
        <v/>
      </c>
      <c r="X1977">
        <f>IF(I1977=1,"Varón","Mujer")</f>
        <v/>
      </c>
      <c r="Y1977">
        <f>IFERROR(VLOOKUP(M1977,Tablas_Equivalencia!$G$3:$H$6,2,FALSE),"Sin dato")</f>
        <v/>
      </c>
      <c r="Z1977">
        <f>IF(J1977&lt;=24,"18-24","25-29")</f>
        <v/>
      </c>
      <c r="AA1977">
        <f>IF(M1977&lt;&gt;1,"",IF(P1977=2,1,0))</f>
        <v/>
      </c>
      <c r="AB1977">
        <f>IF(M1977&lt;&gt;1,"",IF(O1977&gt;=2,1,0))</f>
        <v/>
      </c>
      <c r="AC1977">
        <f>IF(M1977&lt;&gt;1,"",IF(OR(Q1977=999,Q1977=""),"",IF(OR(Q1977&lt;35,Q1977&gt;48),1,0)))</f>
        <v/>
      </c>
      <c r="AD1977">
        <f>IF(COUNT(AA1977:AC1977)&lt;3,"",SUM(AA1977:AC1977))</f>
        <v/>
      </c>
      <c r="AE1977">
        <f>IF(L1977&gt;=4,2,IF(L1977&gt;=2,1,0))</f>
        <v/>
      </c>
      <c r="AF1977">
        <f>IF(L1977&gt;=5,1,0)</f>
        <v/>
      </c>
      <c r="AG1977">
        <f>AE1977+AF1977</f>
        <v/>
      </c>
      <c r="AH1977" s="15">
        <f>IF(M1977&lt;&gt;1,"",IF(OR(R1977=-9,R1977=""),"",R1977))</f>
        <v/>
      </c>
      <c r="AI1977">
        <f>IF(M1977&lt;&gt;1,"",IF(OR(Q1977=999,Q1977=""),"",Q1977))</f>
        <v/>
      </c>
    </row>
    <row r="1978">
      <c r="A1978" t="inlineStr">
        <is>
          <t>TQRMNOP110608</t>
        </is>
      </c>
      <c r="B1978" t="n">
        <v>2025</v>
      </c>
      <c r="C1978" t="n">
        <v>1</v>
      </c>
      <c r="D1978" t="n">
        <v>1</v>
      </c>
      <c r="E1978" t="inlineStr">
        <is>
          <t>S</t>
        </is>
      </c>
      <c r="F1978" t="n">
        <v>33</v>
      </c>
      <c r="G1978" t="n">
        <v>818</v>
      </c>
      <c r="H1978" t="n">
        <v>2</v>
      </c>
      <c r="I1978" t="n">
        <v>2</v>
      </c>
      <c r="J1978" t="n">
        <v>26</v>
      </c>
      <c r="K1978" t="n">
        <v>2</v>
      </c>
      <c r="L1978" t="n">
        <v>4</v>
      </c>
      <c r="M1978" t="n">
        <v>1</v>
      </c>
      <c r="N1978" t="n">
        <v>3</v>
      </c>
      <c r="O1978" t="n">
        <v>2</v>
      </c>
      <c r="P1978" t="n">
        <v>2</v>
      </c>
      <c r="Q1978" t="n">
        <v>57</v>
      </c>
      <c r="R1978" s="15" t="n">
        <v>407000</v>
      </c>
      <c r="S1978" s="15" t="n">
        <v>0</v>
      </c>
      <c r="T1978" s="15" t="n">
        <v>407000</v>
      </c>
      <c r="U1978" s="15" t="n">
        <v>166800</v>
      </c>
      <c r="V1978">
        <f>IFERROR(VLOOKUP(D1978,Tablas_Equivalencia!$A$3:$B$8,2,FALSE),"Sin dato")</f>
        <v/>
      </c>
      <c r="W1978">
        <f>IFERROR(VLOOKUP(L1978,Tablas_Equivalencia!$D$3:$E$9,2,FALSE),"Sin dato")</f>
        <v/>
      </c>
      <c r="X1978">
        <f>IF(I1978=1,"Varón","Mujer")</f>
        <v/>
      </c>
      <c r="Y1978">
        <f>IFERROR(VLOOKUP(M1978,Tablas_Equivalencia!$G$3:$H$6,2,FALSE),"Sin dato")</f>
        <v/>
      </c>
      <c r="Z1978">
        <f>IF(J1978&lt;=24,"18-24","25-29")</f>
        <v/>
      </c>
      <c r="AA1978">
        <f>IF(M1978&lt;&gt;1,"",IF(P1978=2,1,0))</f>
        <v/>
      </c>
      <c r="AB1978">
        <f>IF(M1978&lt;&gt;1,"",IF(O1978&gt;=2,1,0))</f>
        <v/>
      </c>
      <c r="AC1978">
        <f>IF(M1978&lt;&gt;1,"",IF(OR(Q1978=999,Q1978=""),"",IF(OR(Q1978&lt;35,Q1978&gt;48),1,0)))</f>
        <v/>
      </c>
      <c r="AD1978">
        <f>IF(COUNT(AA1978:AC1978)&lt;3,"",SUM(AA1978:AC1978))</f>
        <v/>
      </c>
      <c r="AE1978">
        <f>IF(L1978&gt;=4,2,IF(L1978&gt;=2,1,0))</f>
        <v/>
      </c>
      <c r="AF1978">
        <f>IF(L1978&gt;=5,1,0)</f>
        <v/>
      </c>
      <c r="AG1978">
        <f>AE1978+AF1978</f>
        <v/>
      </c>
      <c r="AH1978" s="15">
        <f>IF(M1978&lt;&gt;1,"",IF(OR(R1978=-9,R1978=""),"",R1978))</f>
        <v/>
      </c>
      <c r="AI1978">
        <f>IF(M1978&lt;&gt;1,"",IF(OR(Q1978=999,Q1978=""),"",Q1978))</f>
        <v/>
      </c>
    </row>
    <row r="1979">
      <c r="A1979" t="inlineStr">
        <is>
          <t>TQRMNOP110617</t>
        </is>
      </c>
      <c r="B1979" t="n">
        <v>2025</v>
      </c>
      <c r="C1979" t="n">
        <v>1</v>
      </c>
      <c r="D1979" t="n">
        <v>1</v>
      </c>
      <c r="E1979" t="inlineStr">
        <is>
          <t>S</t>
        </is>
      </c>
      <c r="F1979" t="n">
        <v>32</v>
      </c>
      <c r="G1979" t="n">
        <v>953</v>
      </c>
      <c r="H1979" t="n">
        <v>1</v>
      </c>
      <c r="I1979" t="n">
        <v>2</v>
      </c>
      <c r="J1979" t="n">
        <v>20</v>
      </c>
      <c r="K1979" t="n">
        <v>1</v>
      </c>
      <c r="L1979" t="n">
        <v>5</v>
      </c>
      <c r="M1979" t="n">
        <v>1</v>
      </c>
      <c r="N1979" t="n">
        <v>3</v>
      </c>
      <c r="O1979" t="n">
        <v>3</v>
      </c>
      <c r="P1979" t="n">
        <v>2</v>
      </c>
      <c r="Q1979" t="n">
        <v>19</v>
      </c>
      <c r="R1979" s="15" t="n">
        <v>601000</v>
      </c>
      <c r="S1979" s="15" t="n">
        <v>0</v>
      </c>
      <c r="T1979" s="15" t="n">
        <v>601000</v>
      </c>
      <c r="U1979" s="15" t="n">
        <v>531700</v>
      </c>
      <c r="V1979">
        <f>IFERROR(VLOOKUP(D1979,Tablas_Equivalencia!$A$3:$B$8,2,FALSE),"Sin dato")</f>
        <v/>
      </c>
      <c r="W1979">
        <f>IFERROR(VLOOKUP(L1979,Tablas_Equivalencia!$D$3:$E$9,2,FALSE),"Sin dato")</f>
        <v/>
      </c>
      <c r="X1979">
        <f>IF(I1979=1,"Varón","Mujer")</f>
        <v/>
      </c>
      <c r="Y1979">
        <f>IFERROR(VLOOKUP(M1979,Tablas_Equivalencia!$G$3:$H$6,2,FALSE),"Sin dato")</f>
        <v/>
      </c>
      <c r="Z1979">
        <f>IF(J1979&lt;=24,"18-24","25-29")</f>
        <v/>
      </c>
      <c r="AA1979">
        <f>IF(M1979&lt;&gt;1,"",IF(P1979=2,1,0))</f>
        <v/>
      </c>
      <c r="AB1979">
        <f>IF(M1979&lt;&gt;1,"",IF(O1979&gt;=2,1,0))</f>
        <v/>
      </c>
      <c r="AC1979">
        <f>IF(M1979&lt;&gt;1,"",IF(OR(Q1979=999,Q1979=""),"",IF(OR(Q1979&lt;35,Q1979&gt;48),1,0)))</f>
        <v/>
      </c>
      <c r="AD1979">
        <f>IF(COUNT(AA1979:AC1979)&lt;3,"",SUM(AA1979:AC1979))</f>
        <v/>
      </c>
      <c r="AE1979">
        <f>IF(L1979&gt;=4,2,IF(L1979&gt;=2,1,0))</f>
        <v/>
      </c>
      <c r="AF1979">
        <f>IF(L1979&gt;=5,1,0)</f>
        <v/>
      </c>
      <c r="AG1979">
        <f>AE1979+AF1979</f>
        <v/>
      </c>
      <c r="AH1979" s="15">
        <f>IF(M1979&lt;&gt;1,"",IF(OR(R1979=-9,R1979=""),"",R1979))</f>
        <v/>
      </c>
      <c r="AI1979">
        <f>IF(M1979&lt;&gt;1,"",IF(OR(Q1979=999,Q1979=""),"",Q1979))</f>
        <v/>
      </c>
    </row>
    <row r="1980">
      <c r="A1980" t="inlineStr">
        <is>
          <t>TQRMNOP110618</t>
        </is>
      </c>
      <c r="B1980" t="n">
        <v>2025</v>
      </c>
      <c r="C1980" t="n">
        <v>1</v>
      </c>
      <c r="D1980" t="n">
        <v>43</v>
      </c>
      <c r="E1980" t="inlineStr">
        <is>
          <t>N</t>
        </is>
      </c>
      <c r="F1980" t="n">
        <v>34</v>
      </c>
      <c r="G1980" t="n">
        <v>1786</v>
      </c>
      <c r="H1980" t="n">
        <v>3</v>
      </c>
      <c r="I1980" t="n">
        <v>2</v>
      </c>
      <c r="J1980" t="n">
        <v>23</v>
      </c>
      <c r="K1980" t="n">
        <v>1</v>
      </c>
      <c r="L1980" t="n">
        <v>4</v>
      </c>
      <c r="M1980" t="n">
        <v>3</v>
      </c>
      <c r="R1980" s="15" t="n">
        <v>0</v>
      </c>
      <c r="S1980" s="15" t="n">
        <v>0</v>
      </c>
      <c r="T1980" s="15" t="n">
        <v>0</v>
      </c>
      <c r="U1980" s="15" t="n">
        <v>220700</v>
      </c>
      <c r="V1980">
        <f>IFERROR(VLOOKUP(D1980,Tablas_Equivalencia!$A$3:$B$8,2,FALSE),"Sin dato")</f>
        <v/>
      </c>
      <c r="W1980">
        <f>IFERROR(VLOOKUP(L1980,Tablas_Equivalencia!$D$3:$E$9,2,FALSE),"Sin dato")</f>
        <v/>
      </c>
      <c r="X1980">
        <f>IF(I1980=1,"Varón","Mujer")</f>
        <v/>
      </c>
      <c r="Y1980">
        <f>IFERROR(VLOOKUP(M1980,Tablas_Equivalencia!$G$3:$H$6,2,FALSE),"Sin dato")</f>
        <v/>
      </c>
      <c r="Z1980">
        <f>IF(J1980&lt;=24,"18-24","25-29")</f>
        <v/>
      </c>
      <c r="AA1980">
        <f>IF(M1980&lt;&gt;1,"",IF(P1980=2,1,0))</f>
        <v/>
      </c>
      <c r="AB1980">
        <f>IF(M1980&lt;&gt;1,"",IF(O1980&gt;=2,1,0))</f>
        <v/>
      </c>
      <c r="AC1980">
        <f>IF(M1980&lt;&gt;1,"",IF(OR(Q1980=999,Q1980=""),"",IF(OR(Q1980&lt;35,Q1980&gt;48),1,0)))</f>
        <v/>
      </c>
      <c r="AD1980">
        <f>IF(COUNT(AA1980:AC1980)&lt;3,"",SUM(AA1980:AC1980))</f>
        <v/>
      </c>
      <c r="AE1980">
        <f>IF(L1980&gt;=4,2,IF(L1980&gt;=2,1,0))</f>
        <v/>
      </c>
      <c r="AF1980">
        <f>IF(L1980&gt;=5,1,0)</f>
        <v/>
      </c>
      <c r="AG1980">
        <f>AE1980+AF1980</f>
        <v/>
      </c>
      <c r="AH1980" s="15">
        <f>IF(M1980&lt;&gt;1,"",IF(OR(R1980=-9,R1980=""),"",R1980))</f>
        <v/>
      </c>
      <c r="AI1980">
        <f>IF(M1980&lt;&gt;1,"",IF(OR(Q1980=999,Q1980=""),"",Q1980))</f>
        <v/>
      </c>
    </row>
    <row r="1981">
      <c r="A1981" t="inlineStr">
        <is>
          <t>TQRMNOP110619</t>
        </is>
      </c>
      <c r="B1981" t="n">
        <v>2025</v>
      </c>
      <c r="C1981" t="n">
        <v>1</v>
      </c>
      <c r="D1981" t="n">
        <v>1</v>
      </c>
      <c r="E1981" t="inlineStr">
        <is>
          <t>S</t>
        </is>
      </c>
      <c r="F1981" t="n">
        <v>33</v>
      </c>
      <c r="G1981" t="n">
        <v>1421</v>
      </c>
      <c r="H1981" t="n">
        <v>1</v>
      </c>
      <c r="I1981" t="n">
        <v>1</v>
      </c>
      <c r="J1981" t="n">
        <v>24</v>
      </c>
      <c r="K1981" t="n">
        <v>2</v>
      </c>
      <c r="L1981" t="n">
        <v>3</v>
      </c>
      <c r="M1981" t="n">
        <v>3</v>
      </c>
      <c r="R1981" s="15" t="n">
        <v>0</v>
      </c>
      <c r="S1981" s="15" t="n">
        <v>0</v>
      </c>
      <c r="T1981" s="15" t="n">
        <v>0</v>
      </c>
      <c r="U1981" s="15" t="n">
        <v>158000</v>
      </c>
      <c r="V1981">
        <f>IFERROR(VLOOKUP(D1981,Tablas_Equivalencia!$A$3:$B$8,2,FALSE),"Sin dato")</f>
        <v/>
      </c>
      <c r="W1981">
        <f>IFERROR(VLOOKUP(L1981,Tablas_Equivalencia!$D$3:$E$9,2,FALSE),"Sin dato")</f>
        <v/>
      </c>
      <c r="X1981">
        <f>IF(I1981=1,"Varón","Mujer")</f>
        <v/>
      </c>
      <c r="Y1981">
        <f>IFERROR(VLOOKUP(M1981,Tablas_Equivalencia!$G$3:$H$6,2,FALSE),"Sin dato")</f>
        <v/>
      </c>
      <c r="Z1981">
        <f>IF(J1981&lt;=24,"18-24","25-29")</f>
        <v/>
      </c>
      <c r="AA1981">
        <f>IF(M1981&lt;&gt;1,"",IF(P1981=2,1,0))</f>
        <v/>
      </c>
      <c r="AB1981">
        <f>IF(M1981&lt;&gt;1,"",IF(O1981&gt;=2,1,0))</f>
        <v/>
      </c>
      <c r="AC1981">
        <f>IF(M1981&lt;&gt;1,"",IF(OR(Q1981=999,Q1981=""),"",IF(OR(Q1981&lt;35,Q1981&gt;48),1,0)))</f>
        <v/>
      </c>
      <c r="AD1981">
        <f>IF(COUNT(AA1981:AC1981)&lt;3,"",SUM(AA1981:AC1981))</f>
        <v/>
      </c>
      <c r="AE1981">
        <f>IF(L1981&gt;=4,2,IF(L1981&gt;=2,1,0))</f>
        <v/>
      </c>
      <c r="AF1981">
        <f>IF(L1981&gt;=5,1,0)</f>
        <v/>
      </c>
      <c r="AG1981">
        <f>AE1981+AF1981</f>
        <v/>
      </c>
      <c r="AH1981" s="15">
        <f>IF(M1981&lt;&gt;1,"",IF(OR(R1981=-9,R1981=""),"",R1981))</f>
        <v/>
      </c>
      <c r="AI1981">
        <f>IF(M1981&lt;&gt;1,"",IF(OR(Q1981=999,Q1981=""),"",Q1981))</f>
        <v/>
      </c>
    </row>
    <row r="1982">
      <c r="A1982" t="inlineStr">
        <is>
          <t>TQRMNOP110621</t>
        </is>
      </c>
      <c r="B1982" t="n">
        <v>2025</v>
      </c>
      <c r="C1982" t="n">
        <v>1</v>
      </c>
      <c r="D1982" t="n">
        <v>41</v>
      </c>
      <c r="E1982" t="inlineStr">
        <is>
          <t>N</t>
        </is>
      </c>
      <c r="F1982" t="n">
        <v>15</v>
      </c>
      <c r="G1982" t="n">
        <v>90</v>
      </c>
      <c r="H1982" t="n">
        <v>3</v>
      </c>
      <c r="I1982" t="n">
        <v>1</v>
      </c>
      <c r="J1982" t="n">
        <v>20</v>
      </c>
      <c r="K1982" t="n">
        <v>1</v>
      </c>
      <c r="L1982" t="n">
        <v>3</v>
      </c>
      <c r="M1982" t="n">
        <v>3</v>
      </c>
      <c r="R1982" s="15" t="n">
        <v>0</v>
      </c>
      <c r="S1982" s="15" t="n">
        <v>0</v>
      </c>
      <c r="T1982" s="15" t="n">
        <v>0</v>
      </c>
      <c r="U1982" s="15" t="n">
        <v>118600</v>
      </c>
      <c r="V1982">
        <f>IFERROR(VLOOKUP(D1982,Tablas_Equivalencia!$A$3:$B$8,2,FALSE),"Sin dato")</f>
        <v/>
      </c>
      <c r="W1982">
        <f>IFERROR(VLOOKUP(L1982,Tablas_Equivalencia!$D$3:$E$9,2,FALSE),"Sin dato")</f>
        <v/>
      </c>
      <c r="X1982">
        <f>IF(I1982=1,"Varón","Mujer")</f>
        <v/>
      </c>
      <c r="Y1982">
        <f>IFERROR(VLOOKUP(M1982,Tablas_Equivalencia!$G$3:$H$6,2,FALSE),"Sin dato")</f>
        <v/>
      </c>
      <c r="Z1982">
        <f>IF(J1982&lt;=24,"18-24","25-29")</f>
        <v/>
      </c>
      <c r="AA1982">
        <f>IF(M1982&lt;&gt;1,"",IF(P1982=2,1,0))</f>
        <v/>
      </c>
      <c r="AB1982">
        <f>IF(M1982&lt;&gt;1,"",IF(O1982&gt;=2,1,0))</f>
        <v/>
      </c>
      <c r="AC1982">
        <f>IF(M1982&lt;&gt;1,"",IF(OR(Q1982=999,Q1982=""),"",IF(OR(Q1982&lt;35,Q1982&gt;48),1,0)))</f>
        <v/>
      </c>
      <c r="AD1982">
        <f>IF(COUNT(AA1982:AC1982)&lt;3,"",SUM(AA1982:AC1982))</f>
        <v/>
      </c>
      <c r="AE1982">
        <f>IF(L1982&gt;=4,2,IF(L1982&gt;=2,1,0))</f>
        <v/>
      </c>
      <c r="AF1982">
        <f>IF(L1982&gt;=5,1,0)</f>
        <v/>
      </c>
      <c r="AG1982">
        <f>AE1982+AF1982</f>
        <v/>
      </c>
      <c r="AH1982" s="15">
        <f>IF(M1982&lt;&gt;1,"",IF(OR(R1982=-9,R1982=""),"",R1982))</f>
        <v/>
      </c>
      <c r="AI1982">
        <f>IF(M1982&lt;&gt;1,"",IF(OR(Q1982=999,Q1982=""),"",Q1982))</f>
        <v/>
      </c>
    </row>
    <row r="1983">
      <c r="A1983" t="inlineStr">
        <is>
          <t>TQRMNOP110622</t>
        </is>
      </c>
      <c r="B1983" t="n">
        <v>2025</v>
      </c>
      <c r="C1983" t="n">
        <v>1</v>
      </c>
      <c r="D1983" t="n">
        <v>43</v>
      </c>
      <c r="E1983" t="inlineStr">
        <is>
          <t>S</t>
        </is>
      </c>
      <c r="F1983" t="n">
        <v>17</v>
      </c>
      <c r="G1983" t="n">
        <v>1189</v>
      </c>
      <c r="H1983" t="n">
        <v>3</v>
      </c>
      <c r="I1983" t="n">
        <v>2</v>
      </c>
      <c r="J1983" t="n">
        <v>24</v>
      </c>
      <c r="K1983" t="n">
        <v>2</v>
      </c>
      <c r="L1983" t="n">
        <v>6</v>
      </c>
      <c r="M1983" t="n">
        <v>3</v>
      </c>
      <c r="R1983" s="15" t="n">
        <v>0</v>
      </c>
      <c r="S1983" s="15" t="n">
        <v>0</v>
      </c>
      <c r="T1983" s="15" t="n">
        <v>0</v>
      </c>
      <c r="U1983" s="15" t="n">
        <v>80900</v>
      </c>
      <c r="V1983">
        <f>IFERROR(VLOOKUP(D1983,Tablas_Equivalencia!$A$3:$B$8,2,FALSE),"Sin dato")</f>
        <v/>
      </c>
      <c r="W1983">
        <f>IFERROR(VLOOKUP(L1983,Tablas_Equivalencia!$D$3:$E$9,2,FALSE),"Sin dato")</f>
        <v/>
      </c>
      <c r="X1983">
        <f>IF(I1983=1,"Varón","Mujer")</f>
        <v/>
      </c>
      <c r="Y1983">
        <f>IFERROR(VLOOKUP(M1983,Tablas_Equivalencia!$G$3:$H$6,2,FALSE),"Sin dato")</f>
        <v/>
      </c>
      <c r="Z1983">
        <f>IF(J1983&lt;=24,"18-24","25-29")</f>
        <v/>
      </c>
      <c r="AA1983">
        <f>IF(M1983&lt;&gt;1,"",IF(P1983=2,1,0))</f>
        <v/>
      </c>
      <c r="AB1983">
        <f>IF(M1983&lt;&gt;1,"",IF(O1983&gt;=2,1,0))</f>
        <v/>
      </c>
      <c r="AC1983">
        <f>IF(M1983&lt;&gt;1,"",IF(OR(Q1983=999,Q1983=""),"",IF(OR(Q1983&lt;35,Q1983&gt;48),1,0)))</f>
        <v/>
      </c>
      <c r="AD1983">
        <f>IF(COUNT(AA1983:AC1983)&lt;3,"",SUM(AA1983:AC1983))</f>
        <v/>
      </c>
      <c r="AE1983">
        <f>IF(L1983&gt;=4,2,IF(L1983&gt;=2,1,0))</f>
        <v/>
      </c>
      <c r="AF1983">
        <f>IF(L1983&gt;=5,1,0)</f>
        <v/>
      </c>
      <c r="AG1983">
        <f>AE1983+AF1983</f>
        <v/>
      </c>
      <c r="AH1983" s="15">
        <f>IF(M1983&lt;&gt;1,"",IF(OR(R1983=-9,R1983=""),"",R1983))</f>
        <v/>
      </c>
      <c r="AI1983">
        <f>IF(M1983&lt;&gt;1,"",IF(OR(Q1983=999,Q1983=""),"",Q1983))</f>
        <v/>
      </c>
    </row>
    <row r="1984">
      <c r="A1984" t="inlineStr">
        <is>
          <t>TQRMNOP110623</t>
        </is>
      </c>
      <c r="B1984" t="n">
        <v>2025</v>
      </c>
      <c r="C1984" t="n">
        <v>1</v>
      </c>
      <c r="D1984" t="n">
        <v>43</v>
      </c>
      <c r="E1984" t="inlineStr">
        <is>
          <t>N</t>
        </is>
      </c>
      <c r="F1984" t="n">
        <v>29</v>
      </c>
      <c r="G1984" t="n">
        <v>1106</v>
      </c>
      <c r="H1984" t="n">
        <v>3</v>
      </c>
      <c r="I1984" t="n">
        <v>1</v>
      </c>
      <c r="J1984" t="n">
        <v>24</v>
      </c>
      <c r="K1984" t="n">
        <v>1</v>
      </c>
      <c r="L1984" t="n">
        <v>4</v>
      </c>
      <c r="M1984" t="n">
        <v>1</v>
      </c>
      <c r="N1984" t="n">
        <v>3</v>
      </c>
      <c r="O1984" t="n">
        <v>1</v>
      </c>
      <c r="P1984" t="n">
        <v>1</v>
      </c>
      <c r="Q1984" t="n">
        <v>36</v>
      </c>
      <c r="R1984" s="15" t="n">
        <v>266000</v>
      </c>
      <c r="S1984" s="15" t="n">
        <v>0</v>
      </c>
      <c r="T1984" s="15" t="n">
        <v>266000</v>
      </c>
      <c r="U1984" s="15" t="n">
        <v>261000</v>
      </c>
      <c r="V1984">
        <f>IFERROR(VLOOKUP(D1984,Tablas_Equivalencia!$A$3:$B$8,2,FALSE),"Sin dato")</f>
        <v/>
      </c>
      <c r="W1984">
        <f>IFERROR(VLOOKUP(L1984,Tablas_Equivalencia!$D$3:$E$9,2,FALSE),"Sin dato")</f>
        <v/>
      </c>
      <c r="X1984">
        <f>IF(I1984=1,"Varón","Mujer")</f>
        <v/>
      </c>
      <c r="Y1984">
        <f>IFERROR(VLOOKUP(M1984,Tablas_Equivalencia!$G$3:$H$6,2,FALSE),"Sin dato")</f>
        <v/>
      </c>
      <c r="Z1984">
        <f>IF(J1984&lt;=24,"18-24","25-29")</f>
        <v/>
      </c>
      <c r="AA1984">
        <f>IF(M1984&lt;&gt;1,"",IF(P1984=2,1,0))</f>
        <v/>
      </c>
      <c r="AB1984">
        <f>IF(M1984&lt;&gt;1,"",IF(O1984&gt;=2,1,0))</f>
        <v/>
      </c>
      <c r="AC1984">
        <f>IF(M1984&lt;&gt;1,"",IF(OR(Q1984=999,Q1984=""),"",IF(OR(Q1984&lt;35,Q1984&gt;48),1,0)))</f>
        <v/>
      </c>
      <c r="AD1984">
        <f>IF(COUNT(AA1984:AC1984)&lt;3,"",SUM(AA1984:AC1984))</f>
        <v/>
      </c>
      <c r="AE1984">
        <f>IF(L1984&gt;=4,2,IF(L1984&gt;=2,1,0))</f>
        <v/>
      </c>
      <c r="AF1984">
        <f>IF(L1984&gt;=5,1,0)</f>
        <v/>
      </c>
      <c r="AG1984">
        <f>AE1984+AF1984</f>
        <v/>
      </c>
      <c r="AH1984" s="15">
        <f>IF(M1984&lt;&gt;1,"",IF(OR(R1984=-9,R1984=""),"",R1984))</f>
        <v/>
      </c>
      <c r="AI1984">
        <f>IF(M1984&lt;&gt;1,"",IF(OR(Q1984=999,Q1984=""),"",Q1984))</f>
        <v/>
      </c>
    </row>
    <row r="1985">
      <c r="A1985" t="inlineStr">
        <is>
          <t>TQRMNOP110625</t>
        </is>
      </c>
      <c r="B1985" t="n">
        <v>2025</v>
      </c>
      <c r="C1985" t="n">
        <v>1</v>
      </c>
      <c r="D1985" t="n">
        <v>42</v>
      </c>
      <c r="E1985" t="inlineStr">
        <is>
          <t>N</t>
        </is>
      </c>
      <c r="F1985" t="n">
        <v>27</v>
      </c>
      <c r="G1985" t="n">
        <v>1271</v>
      </c>
      <c r="H1985" t="n">
        <v>3</v>
      </c>
      <c r="I1985" t="n">
        <v>2</v>
      </c>
      <c r="J1985" t="n">
        <v>24</v>
      </c>
      <c r="K1985" t="n">
        <v>1</v>
      </c>
      <c r="L1985" t="n">
        <v>5</v>
      </c>
      <c r="M1985" t="n">
        <v>2</v>
      </c>
      <c r="R1985" s="15" t="n">
        <v>0</v>
      </c>
      <c r="S1985" s="15" t="n">
        <v>0</v>
      </c>
      <c r="T1985" s="15" t="n">
        <v>0</v>
      </c>
      <c r="U1985" s="15" t="n">
        <v>123900</v>
      </c>
      <c r="V1985">
        <f>IFERROR(VLOOKUP(D1985,Tablas_Equivalencia!$A$3:$B$8,2,FALSE),"Sin dato")</f>
        <v/>
      </c>
      <c r="W1985">
        <f>IFERROR(VLOOKUP(L1985,Tablas_Equivalencia!$D$3:$E$9,2,FALSE),"Sin dato")</f>
        <v/>
      </c>
      <c r="X1985">
        <f>IF(I1985=1,"Varón","Mujer")</f>
        <v/>
      </c>
      <c r="Y1985">
        <f>IFERROR(VLOOKUP(M1985,Tablas_Equivalencia!$G$3:$H$6,2,FALSE),"Sin dato")</f>
        <v/>
      </c>
      <c r="Z1985">
        <f>IF(J1985&lt;=24,"18-24","25-29")</f>
        <v/>
      </c>
      <c r="AA1985">
        <f>IF(M1985&lt;&gt;1,"",IF(P1985=2,1,0))</f>
        <v/>
      </c>
      <c r="AB1985">
        <f>IF(M1985&lt;&gt;1,"",IF(O1985&gt;=2,1,0))</f>
        <v/>
      </c>
      <c r="AC1985">
        <f>IF(M1985&lt;&gt;1,"",IF(OR(Q1985=999,Q1985=""),"",IF(OR(Q1985&lt;35,Q1985&gt;48),1,0)))</f>
        <v/>
      </c>
      <c r="AD1985">
        <f>IF(COUNT(AA1985:AC1985)&lt;3,"",SUM(AA1985:AC1985))</f>
        <v/>
      </c>
      <c r="AE1985">
        <f>IF(L1985&gt;=4,2,IF(L1985&gt;=2,1,0))</f>
        <v/>
      </c>
      <c r="AF1985">
        <f>IF(L1985&gt;=5,1,0)</f>
        <v/>
      </c>
      <c r="AG1985">
        <f>AE1985+AF1985</f>
        <v/>
      </c>
      <c r="AH1985" s="15">
        <f>IF(M1985&lt;&gt;1,"",IF(OR(R1985=-9,R1985=""),"",R1985))</f>
        <v/>
      </c>
      <c r="AI1985">
        <f>IF(M1985&lt;&gt;1,"",IF(OR(Q1985=999,Q1985=""),"",Q1985))</f>
        <v/>
      </c>
    </row>
    <row r="1986">
      <c r="A1986" t="inlineStr">
        <is>
          <t>TQRMNOP110631</t>
        </is>
      </c>
      <c r="B1986" t="n">
        <v>2025</v>
      </c>
      <c r="C1986" t="n">
        <v>1</v>
      </c>
      <c r="D1986" t="n">
        <v>42</v>
      </c>
      <c r="E1986" t="inlineStr">
        <is>
          <t>S</t>
        </is>
      </c>
      <c r="F1986" t="n">
        <v>10</v>
      </c>
      <c r="G1986" t="n">
        <v>1684</v>
      </c>
      <c r="H1986" t="n">
        <v>3</v>
      </c>
      <c r="I1986" t="n">
        <v>2</v>
      </c>
      <c r="J1986" t="n">
        <v>20</v>
      </c>
      <c r="K1986" t="n">
        <v>2</v>
      </c>
      <c r="L1986" t="n">
        <v>1</v>
      </c>
      <c r="M1986" t="n">
        <v>3</v>
      </c>
      <c r="R1986" s="15" t="n">
        <v>0</v>
      </c>
      <c r="S1986" s="15" t="n">
        <v>0</v>
      </c>
      <c r="T1986" s="15" t="n">
        <v>0</v>
      </c>
      <c r="U1986" s="15" t="n">
        <v>212600</v>
      </c>
      <c r="V1986">
        <f>IFERROR(VLOOKUP(D1986,Tablas_Equivalencia!$A$3:$B$8,2,FALSE),"Sin dato")</f>
        <v/>
      </c>
      <c r="W1986">
        <f>IFERROR(VLOOKUP(L1986,Tablas_Equivalencia!$D$3:$E$9,2,FALSE),"Sin dato")</f>
        <v/>
      </c>
      <c r="X1986">
        <f>IF(I1986=1,"Varón","Mujer")</f>
        <v/>
      </c>
      <c r="Y1986">
        <f>IFERROR(VLOOKUP(M1986,Tablas_Equivalencia!$G$3:$H$6,2,FALSE),"Sin dato")</f>
        <v/>
      </c>
      <c r="Z1986">
        <f>IF(J1986&lt;=24,"18-24","25-29")</f>
        <v/>
      </c>
      <c r="AA1986">
        <f>IF(M1986&lt;&gt;1,"",IF(P1986=2,1,0))</f>
        <v/>
      </c>
      <c r="AB1986">
        <f>IF(M1986&lt;&gt;1,"",IF(O1986&gt;=2,1,0))</f>
        <v/>
      </c>
      <c r="AC1986">
        <f>IF(M1986&lt;&gt;1,"",IF(OR(Q1986=999,Q1986=""),"",IF(OR(Q1986&lt;35,Q1986&gt;48),1,0)))</f>
        <v/>
      </c>
      <c r="AD1986">
        <f>IF(COUNT(AA1986:AC1986)&lt;3,"",SUM(AA1986:AC1986))</f>
        <v/>
      </c>
      <c r="AE1986">
        <f>IF(L1986&gt;=4,2,IF(L1986&gt;=2,1,0))</f>
        <v/>
      </c>
      <c r="AF1986">
        <f>IF(L1986&gt;=5,1,0)</f>
        <v/>
      </c>
      <c r="AG1986">
        <f>AE1986+AF1986</f>
        <v/>
      </c>
      <c r="AH1986" s="15">
        <f>IF(M1986&lt;&gt;1,"",IF(OR(R1986=-9,R1986=""),"",R1986))</f>
        <v/>
      </c>
      <c r="AI1986">
        <f>IF(M1986&lt;&gt;1,"",IF(OR(Q1986=999,Q1986=""),"",Q1986))</f>
        <v/>
      </c>
    </row>
    <row r="1987">
      <c r="A1987" t="inlineStr">
        <is>
          <t>TQRMNOP110632</t>
        </is>
      </c>
      <c r="B1987" t="n">
        <v>2025</v>
      </c>
      <c r="C1987" t="n">
        <v>1</v>
      </c>
      <c r="D1987" t="n">
        <v>1</v>
      </c>
      <c r="E1987" t="inlineStr">
        <is>
          <t>S</t>
        </is>
      </c>
      <c r="F1987" t="n">
        <v>32</v>
      </c>
      <c r="G1987" t="n">
        <v>713</v>
      </c>
      <c r="H1987" t="n">
        <v>3</v>
      </c>
      <c r="I1987" t="n">
        <v>2</v>
      </c>
      <c r="J1987" t="n">
        <v>20</v>
      </c>
      <c r="K1987" t="n">
        <v>1</v>
      </c>
      <c r="L1987" t="n">
        <v>3</v>
      </c>
      <c r="M1987" t="n">
        <v>1</v>
      </c>
      <c r="N1987" t="n">
        <v>1</v>
      </c>
      <c r="O1987" t="n">
        <v>3</v>
      </c>
      <c r="P1987" t="n">
        <v>2</v>
      </c>
      <c r="Q1987" t="n">
        <v>36</v>
      </c>
      <c r="R1987" s="15" t="n">
        <v>120000</v>
      </c>
      <c r="S1987" s="15" t="n">
        <v>0</v>
      </c>
      <c r="T1987" s="15" t="n">
        <v>120000</v>
      </c>
      <c r="U1987" s="15" t="n">
        <v>226100</v>
      </c>
      <c r="V1987">
        <f>IFERROR(VLOOKUP(D1987,Tablas_Equivalencia!$A$3:$B$8,2,FALSE),"Sin dato")</f>
        <v/>
      </c>
      <c r="W1987">
        <f>IFERROR(VLOOKUP(L1987,Tablas_Equivalencia!$D$3:$E$9,2,FALSE),"Sin dato")</f>
        <v/>
      </c>
      <c r="X1987">
        <f>IF(I1987=1,"Varón","Mujer")</f>
        <v/>
      </c>
      <c r="Y1987">
        <f>IFERROR(VLOOKUP(M1987,Tablas_Equivalencia!$G$3:$H$6,2,FALSE),"Sin dato")</f>
        <v/>
      </c>
      <c r="Z1987">
        <f>IF(J1987&lt;=24,"18-24","25-29")</f>
        <v/>
      </c>
      <c r="AA1987">
        <f>IF(M1987&lt;&gt;1,"",IF(P1987=2,1,0))</f>
        <v/>
      </c>
      <c r="AB1987">
        <f>IF(M1987&lt;&gt;1,"",IF(O1987&gt;=2,1,0))</f>
        <v/>
      </c>
      <c r="AC1987">
        <f>IF(M1987&lt;&gt;1,"",IF(OR(Q1987=999,Q1987=""),"",IF(OR(Q1987&lt;35,Q1987&gt;48),1,0)))</f>
        <v/>
      </c>
      <c r="AD1987">
        <f>IF(COUNT(AA1987:AC1987)&lt;3,"",SUM(AA1987:AC1987))</f>
        <v/>
      </c>
      <c r="AE1987">
        <f>IF(L1987&gt;=4,2,IF(L1987&gt;=2,1,0))</f>
        <v/>
      </c>
      <c r="AF1987">
        <f>IF(L1987&gt;=5,1,0)</f>
        <v/>
      </c>
      <c r="AG1987">
        <f>AE1987+AF1987</f>
        <v/>
      </c>
      <c r="AH1987" s="15">
        <f>IF(M1987&lt;&gt;1,"",IF(OR(R1987=-9,R1987=""),"",R1987))</f>
        <v/>
      </c>
      <c r="AI1987">
        <f>IF(M1987&lt;&gt;1,"",IF(OR(Q1987=999,Q1987=""),"",Q1987))</f>
        <v/>
      </c>
    </row>
    <row r="1988">
      <c r="A1988" t="inlineStr">
        <is>
          <t>TQRMNOP110635</t>
        </is>
      </c>
      <c r="B1988" t="n">
        <v>2025</v>
      </c>
      <c r="C1988" t="n">
        <v>1</v>
      </c>
      <c r="D1988" t="n">
        <v>42</v>
      </c>
      <c r="E1988" t="inlineStr">
        <is>
          <t>N</t>
        </is>
      </c>
      <c r="F1988" t="n">
        <v>27</v>
      </c>
      <c r="G1988" t="n">
        <v>704</v>
      </c>
      <c r="H1988" t="n">
        <v>2</v>
      </c>
      <c r="I1988" t="n">
        <v>2</v>
      </c>
      <c r="J1988" t="n">
        <v>26</v>
      </c>
      <c r="K1988" t="n">
        <v>2</v>
      </c>
      <c r="L1988" t="n">
        <v>4</v>
      </c>
      <c r="M1988" t="n">
        <v>1</v>
      </c>
      <c r="N1988" t="n">
        <v>3</v>
      </c>
      <c r="O1988" t="n">
        <v>1</v>
      </c>
      <c r="P1988" t="n">
        <v>1</v>
      </c>
      <c r="Q1988" t="n">
        <v>48</v>
      </c>
      <c r="R1988" s="15" t="n">
        <v>1033000</v>
      </c>
      <c r="S1988" s="15" t="n">
        <v>0</v>
      </c>
      <c r="T1988" s="15" t="n">
        <v>1033000</v>
      </c>
      <c r="U1988" s="15" t="n">
        <v>247000</v>
      </c>
      <c r="V1988">
        <f>IFERROR(VLOOKUP(D1988,Tablas_Equivalencia!$A$3:$B$8,2,FALSE),"Sin dato")</f>
        <v/>
      </c>
      <c r="W1988">
        <f>IFERROR(VLOOKUP(L1988,Tablas_Equivalencia!$D$3:$E$9,2,FALSE),"Sin dato")</f>
        <v/>
      </c>
      <c r="X1988">
        <f>IF(I1988=1,"Varón","Mujer")</f>
        <v/>
      </c>
      <c r="Y1988">
        <f>IFERROR(VLOOKUP(M1988,Tablas_Equivalencia!$G$3:$H$6,2,FALSE),"Sin dato")</f>
        <v/>
      </c>
      <c r="Z1988">
        <f>IF(J1988&lt;=24,"18-24","25-29")</f>
        <v/>
      </c>
      <c r="AA1988">
        <f>IF(M1988&lt;&gt;1,"",IF(P1988=2,1,0))</f>
        <v/>
      </c>
      <c r="AB1988">
        <f>IF(M1988&lt;&gt;1,"",IF(O1988&gt;=2,1,0))</f>
        <v/>
      </c>
      <c r="AC1988">
        <f>IF(M1988&lt;&gt;1,"",IF(OR(Q1988=999,Q1988=""),"",IF(OR(Q1988&lt;35,Q1988&gt;48),1,0)))</f>
        <v/>
      </c>
      <c r="AD1988">
        <f>IF(COUNT(AA1988:AC1988)&lt;3,"",SUM(AA1988:AC1988))</f>
        <v/>
      </c>
      <c r="AE1988">
        <f>IF(L1988&gt;=4,2,IF(L1988&gt;=2,1,0))</f>
        <v/>
      </c>
      <c r="AF1988">
        <f>IF(L1988&gt;=5,1,0)</f>
        <v/>
      </c>
      <c r="AG1988">
        <f>AE1988+AF1988</f>
        <v/>
      </c>
      <c r="AH1988" s="15">
        <f>IF(M1988&lt;&gt;1,"",IF(OR(R1988=-9,R1988=""),"",R1988))</f>
        <v/>
      </c>
      <c r="AI1988">
        <f>IF(M1988&lt;&gt;1,"",IF(OR(Q1988=999,Q1988=""),"",Q1988))</f>
        <v/>
      </c>
    </row>
    <row r="1989">
      <c r="A1989" t="inlineStr">
        <is>
          <t>TQRMNOP110636</t>
        </is>
      </c>
      <c r="B1989" t="n">
        <v>2025</v>
      </c>
      <c r="C1989" t="n">
        <v>1</v>
      </c>
      <c r="D1989" t="n">
        <v>1</v>
      </c>
      <c r="E1989" t="inlineStr">
        <is>
          <t>S</t>
        </is>
      </c>
      <c r="F1989" t="n">
        <v>32</v>
      </c>
      <c r="G1989" t="n">
        <v>1575</v>
      </c>
      <c r="H1989" t="n">
        <v>1</v>
      </c>
      <c r="I1989" t="n">
        <v>2</v>
      </c>
      <c r="J1989" t="n">
        <v>29</v>
      </c>
      <c r="K1989" t="n">
        <v>2</v>
      </c>
      <c r="L1989" t="n">
        <v>6</v>
      </c>
      <c r="M1989" t="n">
        <v>1</v>
      </c>
      <c r="N1989" t="n">
        <v>3</v>
      </c>
      <c r="O1989" t="n">
        <v>2</v>
      </c>
      <c r="P1989" t="n">
        <v>2</v>
      </c>
      <c r="Q1989" t="n">
        <v>25</v>
      </c>
      <c r="R1989" s="15" t="n">
        <v>711000</v>
      </c>
      <c r="S1989" s="15" t="n">
        <v>0</v>
      </c>
      <c r="T1989" s="15" t="n">
        <v>711000</v>
      </c>
      <c r="U1989" s="15" t="n">
        <v>132700</v>
      </c>
      <c r="V1989">
        <f>IFERROR(VLOOKUP(D1989,Tablas_Equivalencia!$A$3:$B$8,2,FALSE),"Sin dato")</f>
        <v/>
      </c>
      <c r="W1989">
        <f>IFERROR(VLOOKUP(L1989,Tablas_Equivalencia!$D$3:$E$9,2,FALSE),"Sin dato")</f>
        <v/>
      </c>
      <c r="X1989">
        <f>IF(I1989=1,"Varón","Mujer")</f>
        <v/>
      </c>
      <c r="Y1989">
        <f>IFERROR(VLOOKUP(M1989,Tablas_Equivalencia!$G$3:$H$6,2,FALSE),"Sin dato")</f>
        <v/>
      </c>
      <c r="Z1989">
        <f>IF(J1989&lt;=24,"18-24","25-29")</f>
        <v/>
      </c>
      <c r="AA1989">
        <f>IF(M1989&lt;&gt;1,"",IF(P1989=2,1,0))</f>
        <v/>
      </c>
      <c r="AB1989">
        <f>IF(M1989&lt;&gt;1,"",IF(O1989&gt;=2,1,0))</f>
        <v/>
      </c>
      <c r="AC1989">
        <f>IF(M1989&lt;&gt;1,"",IF(OR(Q1989=999,Q1989=""),"",IF(OR(Q1989&lt;35,Q1989&gt;48),1,0)))</f>
        <v/>
      </c>
      <c r="AD1989">
        <f>IF(COUNT(AA1989:AC1989)&lt;3,"",SUM(AA1989:AC1989))</f>
        <v/>
      </c>
      <c r="AE1989">
        <f>IF(L1989&gt;=4,2,IF(L1989&gt;=2,1,0))</f>
        <v/>
      </c>
      <c r="AF1989">
        <f>IF(L1989&gt;=5,1,0)</f>
        <v/>
      </c>
      <c r="AG1989">
        <f>AE1989+AF1989</f>
        <v/>
      </c>
      <c r="AH1989" s="15">
        <f>IF(M1989&lt;&gt;1,"",IF(OR(R1989=-9,R1989=""),"",R1989))</f>
        <v/>
      </c>
      <c r="AI1989">
        <f>IF(M1989&lt;&gt;1,"",IF(OR(Q1989=999,Q1989=""),"",Q1989))</f>
        <v/>
      </c>
    </row>
    <row r="1990">
      <c r="A1990" t="inlineStr">
        <is>
          <t>TQRMNOP110646</t>
        </is>
      </c>
      <c r="B1990" t="n">
        <v>2025</v>
      </c>
      <c r="C1990" t="n">
        <v>1</v>
      </c>
      <c r="D1990" t="n">
        <v>40</v>
      </c>
      <c r="E1990" t="inlineStr">
        <is>
          <t>S</t>
        </is>
      </c>
      <c r="F1990" t="n">
        <v>7</v>
      </c>
      <c r="G1990" t="n">
        <v>1281</v>
      </c>
      <c r="H1990" t="n">
        <v>3</v>
      </c>
      <c r="I1990" t="n">
        <v>1</v>
      </c>
      <c r="J1990" t="n">
        <v>22</v>
      </c>
      <c r="K1990" t="n">
        <v>1</v>
      </c>
      <c r="L1990" t="n">
        <v>2</v>
      </c>
      <c r="M1990" t="n">
        <v>3</v>
      </c>
      <c r="R1990" s="15" t="n">
        <v>0</v>
      </c>
      <c r="S1990" s="15" t="n">
        <v>0</v>
      </c>
      <c r="T1990" s="15" t="n">
        <v>0</v>
      </c>
      <c r="U1990" s="15" t="n">
        <v>92300</v>
      </c>
      <c r="V1990">
        <f>IFERROR(VLOOKUP(D1990,Tablas_Equivalencia!$A$3:$B$8,2,FALSE),"Sin dato")</f>
        <v/>
      </c>
      <c r="W1990">
        <f>IFERROR(VLOOKUP(L1990,Tablas_Equivalencia!$D$3:$E$9,2,FALSE),"Sin dato")</f>
        <v/>
      </c>
      <c r="X1990">
        <f>IF(I1990=1,"Varón","Mujer")</f>
        <v/>
      </c>
      <c r="Y1990">
        <f>IFERROR(VLOOKUP(M1990,Tablas_Equivalencia!$G$3:$H$6,2,FALSE),"Sin dato")</f>
        <v/>
      </c>
      <c r="Z1990">
        <f>IF(J1990&lt;=24,"18-24","25-29")</f>
        <v/>
      </c>
      <c r="AA1990">
        <f>IF(M1990&lt;&gt;1,"",IF(P1990=2,1,0))</f>
        <v/>
      </c>
      <c r="AB1990">
        <f>IF(M1990&lt;&gt;1,"",IF(O1990&gt;=2,1,0))</f>
        <v/>
      </c>
      <c r="AC1990">
        <f>IF(M1990&lt;&gt;1,"",IF(OR(Q1990=999,Q1990=""),"",IF(OR(Q1990&lt;35,Q1990&gt;48),1,0)))</f>
        <v/>
      </c>
      <c r="AD1990">
        <f>IF(COUNT(AA1990:AC1990)&lt;3,"",SUM(AA1990:AC1990))</f>
        <v/>
      </c>
      <c r="AE1990">
        <f>IF(L1990&gt;=4,2,IF(L1990&gt;=2,1,0))</f>
        <v/>
      </c>
      <c r="AF1990">
        <f>IF(L1990&gt;=5,1,0)</f>
        <v/>
      </c>
      <c r="AG1990">
        <f>AE1990+AF1990</f>
        <v/>
      </c>
      <c r="AH1990" s="15">
        <f>IF(M1990&lt;&gt;1,"",IF(OR(R1990=-9,R1990=""),"",R1990))</f>
        <v/>
      </c>
      <c r="AI1990">
        <f>IF(M1990&lt;&gt;1,"",IF(OR(Q1990=999,Q1990=""),"",Q1990))</f>
        <v/>
      </c>
    </row>
    <row r="1991">
      <c r="A1991" t="inlineStr">
        <is>
          <t>TQRMNOP110650</t>
        </is>
      </c>
      <c r="B1991" t="n">
        <v>2025</v>
      </c>
      <c r="C1991" t="n">
        <v>1</v>
      </c>
      <c r="D1991" t="n">
        <v>43</v>
      </c>
      <c r="E1991" t="inlineStr">
        <is>
          <t>N</t>
        </is>
      </c>
      <c r="F1991" t="n">
        <v>29</v>
      </c>
      <c r="G1991" t="n">
        <v>1213</v>
      </c>
      <c r="H1991" t="n">
        <v>1</v>
      </c>
      <c r="I1991" t="n">
        <v>1</v>
      </c>
      <c r="J1991" t="n">
        <v>24</v>
      </c>
      <c r="K1991" t="n">
        <v>1</v>
      </c>
      <c r="L1991" t="n">
        <v>6</v>
      </c>
      <c r="M1991" t="n">
        <v>1</v>
      </c>
      <c r="N1991" t="n">
        <v>3</v>
      </c>
      <c r="O1991" t="n">
        <v>1</v>
      </c>
      <c r="P1991" t="n">
        <v>1</v>
      </c>
      <c r="Q1991" t="n">
        <v>43</v>
      </c>
      <c r="R1991" s="15" t="n">
        <v>1070000</v>
      </c>
      <c r="S1991" s="15" t="n">
        <v>0</v>
      </c>
      <c r="T1991" s="15" t="n">
        <v>1070000</v>
      </c>
      <c r="U1991" s="15" t="n">
        <v>126100</v>
      </c>
      <c r="V1991">
        <f>IFERROR(VLOOKUP(D1991,Tablas_Equivalencia!$A$3:$B$8,2,FALSE),"Sin dato")</f>
        <v/>
      </c>
      <c r="W1991">
        <f>IFERROR(VLOOKUP(L1991,Tablas_Equivalencia!$D$3:$E$9,2,FALSE),"Sin dato")</f>
        <v/>
      </c>
      <c r="X1991">
        <f>IF(I1991=1,"Varón","Mujer")</f>
        <v/>
      </c>
      <c r="Y1991">
        <f>IFERROR(VLOOKUP(M1991,Tablas_Equivalencia!$G$3:$H$6,2,FALSE),"Sin dato")</f>
        <v/>
      </c>
      <c r="Z1991">
        <f>IF(J1991&lt;=24,"18-24","25-29")</f>
        <v/>
      </c>
      <c r="AA1991">
        <f>IF(M1991&lt;&gt;1,"",IF(P1991=2,1,0))</f>
        <v/>
      </c>
      <c r="AB1991">
        <f>IF(M1991&lt;&gt;1,"",IF(O1991&gt;=2,1,0))</f>
        <v/>
      </c>
      <c r="AC1991">
        <f>IF(M1991&lt;&gt;1,"",IF(OR(Q1991=999,Q1991=""),"",IF(OR(Q1991&lt;35,Q1991&gt;48),1,0)))</f>
        <v/>
      </c>
      <c r="AD1991">
        <f>IF(COUNT(AA1991:AC1991)&lt;3,"",SUM(AA1991:AC1991))</f>
        <v/>
      </c>
      <c r="AE1991">
        <f>IF(L1991&gt;=4,2,IF(L1991&gt;=2,1,0))</f>
        <v/>
      </c>
      <c r="AF1991">
        <f>IF(L1991&gt;=5,1,0)</f>
        <v/>
      </c>
      <c r="AG1991">
        <f>AE1991+AF1991</f>
        <v/>
      </c>
      <c r="AH1991" s="15">
        <f>IF(M1991&lt;&gt;1,"",IF(OR(R1991=-9,R1991=""),"",R1991))</f>
        <v/>
      </c>
      <c r="AI1991">
        <f>IF(M1991&lt;&gt;1,"",IF(OR(Q1991=999,Q1991=""),"",Q1991))</f>
        <v/>
      </c>
    </row>
    <row r="1992">
      <c r="A1992" t="inlineStr">
        <is>
          <t>TQRMNOP110666</t>
        </is>
      </c>
      <c r="B1992" t="n">
        <v>2025</v>
      </c>
      <c r="C1992" t="n">
        <v>1</v>
      </c>
      <c r="D1992" t="n">
        <v>40</v>
      </c>
      <c r="E1992" t="inlineStr">
        <is>
          <t>N</t>
        </is>
      </c>
      <c r="F1992" t="n">
        <v>9</v>
      </c>
      <c r="G1992" t="n">
        <v>1329</v>
      </c>
      <c r="H1992" t="n">
        <v>3</v>
      </c>
      <c r="I1992" t="n">
        <v>2</v>
      </c>
      <c r="J1992" t="n">
        <v>18</v>
      </c>
      <c r="K1992" t="n">
        <v>2</v>
      </c>
      <c r="L1992" t="n">
        <v>5</v>
      </c>
      <c r="M1992" t="n">
        <v>2</v>
      </c>
      <c r="R1992" s="15" t="n">
        <v>0</v>
      </c>
      <c r="S1992" s="15" t="n">
        <v>0</v>
      </c>
      <c r="T1992" s="15" t="n">
        <v>0</v>
      </c>
      <c r="U1992" s="15" t="n">
        <v>167700</v>
      </c>
      <c r="V1992">
        <f>IFERROR(VLOOKUP(D1992,Tablas_Equivalencia!$A$3:$B$8,2,FALSE),"Sin dato")</f>
        <v/>
      </c>
      <c r="W1992">
        <f>IFERROR(VLOOKUP(L1992,Tablas_Equivalencia!$D$3:$E$9,2,FALSE),"Sin dato")</f>
        <v/>
      </c>
      <c r="X1992">
        <f>IF(I1992=1,"Varón","Mujer")</f>
        <v/>
      </c>
      <c r="Y1992">
        <f>IFERROR(VLOOKUP(M1992,Tablas_Equivalencia!$G$3:$H$6,2,FALSE),"Sin dato")</f>
        <v/>
      </c>
      <c r="Z1992">
        <f>IF(J1992&lt;=24,"18-24","25-29")</f>
        <v/>
      </c>
      <c r="AA1992">
        <f>IF(M1992&lt;&gt;1,"",IF(P1992=2,1,0))</f>
        <v/>
      </c>
      <c r="AB1992">
        <f>IF(M1992&lt;&gt;1,"",IF(O1992&gt;=2,1,0))</f>
        <v/>
      </c>
      <c r="AC1992">
        <f>IF(M1992&lt;&gt;1,"",IF(OR(Q1992=999,Q1992=""),"",IF(OR(Q1992&lt;35,Q1992&gt;48),1,0)))</f>
        <v/>
      </c>
      <c r="AD1992">
        <f>IF(COUNT(AA1992:AC1992)&lt;3,"",SUM(AA1992:AC1992))</f>
        <v/>
      </c>
      <c r="AE1992">
        <f>IF(L1992&gt;=4,2,IF(L1992&gt;=2,1,0))</f>
        <v/>
      </c>
      <c r="AF1992">
        <f>IF(L1992&gt;=5,1,0)</f>
        <v/>
      </c>
      <c r="AG1992">
        <f>AE1992+AF1992</f>
        <v/>
      </c>
      <c r="AH1992" s="15">
        <f>IF(M1992&lt;&gt;1,"",IF(OR(R1992=-9,R1992=""),"",R1992))</f>
        <v/>
      </c>
      <c r="AI1992">
        <f>IF(M1992&lt;&gt;1,"",IF(OR(Q1992=999,Q1992=""),"",Q1992))</f>
        <v/>
      </c>
    </row>
    <row r="1993">
      <c r="A1993" t="inlineStr">
        <is>
          <t>TQRMNOP110675</t>
        </is>
      </c>
      <c r="B1993" t="n">
        <v>2025</v>
      </c>
      <c r="C1993" t="n">
        <v>1</v>
      </c>
      <c r="D1993" t="n">
        <v>40</v>
      </c>
      <c r="E1993" t="inlineStr">
        <is>
          <t>N</t>
        </is>
      </c>
      <c r="F1993" t="n">
        <v>9</v>
      </c>
      <c r="G1993" t="n">
        <v>1651</v>
      </c>
      <c r="H1993" t="n">
        <v>3</v>
      </c>
      <c r="I1993" t="n">
        <v>2</v>
      </c>
      <c r="J1993" t="n">
        <v>19</v>
      </c>
      <c r="K1993" t="n">
        <v>1</v>
      </c>
      <c r="L1993" t="n">
        <v>3</v>
      </c>
      <c r="M1993" t="n">
        <v>3</v>
      </c>
      <c r="R1993" s="15" t="n">
        <v>0</v>
      </c>
      <c r="S1993" s="15" t="n">
        <v>0</v>
      </c>
      <c r="T1993" s="15" t="n">
        <v>0</v>
      </c>
      <c r="U1993" s="15" t="n">
        <v>139000</v>
      </c>
      <c r="V1993">
        <f>IFERROR(VLOOKUP(D1993,Tablas_Equivalencia!$A$3:$B$8,2,FALSE),"Sin dato")</f>
        <v/>
      </c>
      <c r="W1993">
        <f>IFERROR(VLOOKUP(L1993,Tablas_Equivalencia!$D$3:$E$9,2,FALSE),"Sin dato")</f>
        <v/>
      </c>
      <c r="X1993">
        <f>IF(I1993=1,"Varón","Mujer")</f>
        <v/>
      </c>
      <c r="Y1993">
        <f>IFERROR(VLOOKUP(M1993,Tablas_Equivalencia!$G$3:$H$6,2,FALSE),"Sin dato")</f>
        <v/>
      </c>
      <c r="Z1993">
        <f>IF(J1993&lt;=24,"18-24","25-29")</f>
        <v/>
      </c>
      <c r="AA1993">
        <f>IF(M1993&lt;&gt;1,"",IF(P1993=2,1,0))</f>
        <v/>
      </c>
      <c r="AB1993">
        <f>IF(M1993&lt;&gt;1,"",IF(O1993&gt;=2,1,0))</f>
        <v/>
      </c>
      <c r="AC1993">
        <f>IF(M1993&lt;&gt;1,"",IF(OR(Q1993=999,Q1993=""),"",IF(OR(Q1993&lt;35,Q1993&gt;48),1,0)))</f>
        <v/>
      </c>
      <c r="AD1993">
        <f>IF(COUNT(AA1993:AC1993)&lt;3,"",SUM(AA1993:AC1993))</f>
        <v/>
      </c>
      <c r="AE1993">
        <f>IF(L1993&gt;=4,2,IF(L1993&gt;=2,1,0))</f>
        <v/>
      </c>
      <c r="AF1993">
        <f>IF(L1993&gt;=5,1,0)</f>
        <v/>
      </c>
      <c r="AG1993">
        <f>AE1993+AF1993</f>
        <v/>
      </c>
      <c r="AH1993" s="15">
        <f>IF(M1993&lt;&gt;1,"",IF(OR(R1993=-9,R1993=""),"",R1993))</f>
        <v/>
      </c>
      <c r="AI1993">
        <f>IF(M1993&lt;&gt;1,"",IF(OR(Q1993=999,Q1993=""),"",Q1993))</f>
        <v/>
      </c>
    </row>
    <row r="1994">
      <c r="A1994" t="inlineStr">
        <is>
          <t>TQRMNOP110676</t>
        </is>
      </c>
      <c r="B1994" t="n">
        <v>2025</v>
      </c>
      <c r="C1994" t="n">
        <v>1</v>
      </c>
      <c r="D1994" t="n">
        <v>40</v>
      </c>
      <c r="E1994" t="inlineStr">
        <is>
          <t>N</t>
        </is>
      </c>
      <c r="F1994" t="n">
        <v>9</v>
      </c>
      <c r="G1994" t="n">
        <v>949</v>
      </c>
      <c r="H1994" t="n">
        <v>3</v>
      </c>
      <c r="I1994" t="n">
        <v>2</v>
      </c>
      <c r="J1994" t="n">
        <v>20</v>
      </c>
      <c r="K1994" t="n">
        <v>2</v>
      </c>
      <c r="L1994" t="n">
        <v>3</v>
      </c>
      <c r="M1994" t="n">
        <v>3</v>
      </c>
      <c r="R1994" s="15" t="n">
        <v>0</v>
      </c>
      <c r="S1994" s="15" t="n">
        <v>0</v>
      </c>
      <c r="T1994" s="15" t="n">
        <v>0</v>
      </c>
      <c r="U1994" s="15" t="n">
        <v>179400</v>
      </c>
      <c r="V1994">
        <f>IFERROR(VLOOKUP(D1994,Tablas_Equivalencia!$A$3:$B$8,2,FALSE),"Sin dato")</f>
        <v/>
      </c>
      <c r="W1994">
        <f>IFERROR(VLOOKUP(L1994,Tablas_Equivalencia!$D$3:$E$9,2,FALSE),"Sin dato")</f>
        <v/>
      </c>
      <c r="X1994">
        <f>IF(I1994=1,"Varón","Mujer")</f>
        <v/>
      </c>
      <c r="Y1994">
        <f>IFERROR(VLOOKUP(M1994,Tablas_Equivalencia!$G$3:$H$6,2,FALSE),"Sin dato")</f>
        <v/>
      </c>
      <c r="Z1994">
        <f>IF(J1994&lt;=24,"18-24","25-29")</f>
        <v/>
      </c>
      <c r="AA1994">
        <f>IF(M1994&lt;&gt;1,"",IF(P1994=2,1,0))</f>
        <v/>
      </c>
      <c r="AB1994">
        <f>IF(M1994&lt;&gt;1,"",IF(O1994&gt;=2,1,0))</f>
        <v/>
      </c>
      <c r="AC1994">
        <f>IF(M1994&lt;&gt;1,"",IF(OR(Q1994=999,Q1994=""),"",IF(OR(Q1994&lt;35,Q1994&gt;48),1,0)))</f>
        <v/>
      </c>
      <c r="AD1994">
        <f>IF(COUNT(AA1994:AC1994)&lt;3,"",SUM(AA1994:AC1994))</f>
        <v/>
      </c>
      <c r="AE1994">
        <f>IF(L1994&gt;=4,2,IF(L1994&gt;=2,1,0))</f>
        <v/>
      </c>
      <c r="AF1994">
        <f>IF(L1994&gt;=5,1,0)</f>
        <v/>
      </c>
      <c r="AG1994">
        <f>AE1994+AF1994</f>
        <v/>
      </c>
      <c r="AH1994" s="15">
        <f>IF(M1994&lt;&gt;1,"",IF(OR(R1994=-9,R1994=""),"",R1994))</f>
        <v/>
      </c>
      <c r="AI1994">
        <f>IF(M1994&lt;&gt;1,"",IF(OR(Q1994=999,Q1994=""),"",Q1994))</f>
        <v/>
      </c>
    </row>
    <row r="1995">
      <c r="A1995" t="inlineStr">
        <is>
          <t>TQRMNOP110690</t>
        </is>
      </c>
      <c r="B1995" t="n">
        <v>2025</v>
      </c>
      <c r="C1995" t="n">
        <v>1</v>
      </c>
      <c r="D1995" t="n">
        <v>1</v>
      </c>
      <c r="E1995" t="inlineStr">
        <is>
          <t>S</t>
        </is>
      </c>
      <c r="F1995" t="n">
        <v>32</v>
      </c>
      <c r="G1995" t="n">
        <v>1556</v>
      </c>
      <c r="H1995" t="n">
        <v>3</v>
      </c>
      <c r="I1995" t="n">
        <v>1</v>
      </c>
      <c r="J1995" t="n">
        <v>20</v>
      </c>
      <c r="K1995" t="n">
        <v>2</v>
      </c>
      <c r="L1995" t="n">
        <v>2</v>
      </c>
      <c r="M1995" t="n">
        <v>1</v>
      </c>
      <c r="N1995" t="n">
        <v>3</v>
      </c>
      <c r="O1995" t="n">
        <v>3</v>
      </c>
      <c r="P1995" t="n">
        <v>2</v>
      </c>
      <c r="Q1995" t="n">
        <v>12</v>
      </c>
      <c r="R1995" s="15" t="n">
        <v>350000</v>
      </c>
      <c r="S1995" s="15" t="n">
        <v>0</v>
      </c>
      <c r="T1995" s="15" t="n">
        <v>350000</v>
      </c>
      <c r="U1995" s="15" t="n">
        <v>127400</v>
      </c>
      <c r="V1995">
        <f>IFERROR(VLOOKUP(D1995,Tablas_Equivalencia!$A$3:$B$8,2,FALSE),"Sin dato")</f>
        <v/>
      </c>
      <c r="W1995">
        <f>IFERROR(VLOOKUP(L1995,Tablas_Equivalencia!$D$3:$E$9,2,FALSE),"Sin dato")</f>
        <v/>
      </c>
      <c r="X1995">
        <f>IF(I1995=1,"Varón","Mujer")</f>
        <v/>
      </c>
      <c r="Y1995">
        <f>IFERROR(VLOOKUP(M1995,Tablas_Equivalencia!$G$3:$H$6,2,FALSE),"Sin dato")</f>
        <v/>
      </c>
      <c r="Z1995">
        <f>IF(J1995&lt;=24,"18-24","25-29")</f>
        <v/>
      </c>
      <c r="AA1995">
        <f>IF(M1995&lt;&gt;1,"",IF(P1995=2,1,0))</f>
        <v/>
      </c>
      <c r="AB1995">
        <f>IF(M1995&lt;&gt;1,"",IF(O1995&gt;=2,1,0))</f>
        <v/>
      </c>
      <c r="AC1995">
        <f>IF(M1995&lt;&gt;1,"",IF(OR(Q1995=999,Q1995=""),"",IF(OR(Q1995&lt;35,Q1995&gt;48),1,0)))</f>
        <v/>
      </c>
      <c r="AD1995">
        <f>IF(COUNT(AA1995:AC1995)&lt;3,"",SUM(AA1995:AC1995))</f>
        <v/>
      </c>
      <c r="AE1995">
        <f>IF(L1995&gt;=4,2,IF(L1995&gt;=2,1,0))</f>
        <v/>
      </c>
      <c r="AF1995">
        <f>IF(L1995&gt;=5,1,0)</f>
        <v/>
      </c>
      <c r="AG1995">
        <f>AE1995+AF1995</f>
        <v/>
      </c>
      <c r="AH1995" s="15">
        <f>IF(M1995&lt;&gt;1,"",IF(OR(R1995=-9,R1995=""),"",R1995))</f>
        <v/>
      </c>
      <c r="AI1995">
        <f>IF(M1995&lt;&gt;1,"",IF(OR(Q1995=999,Q1995=""),"",Q1995))</f>
        <v/>
      </c>
    </row>
    <row r="1996">
      <c r="A1996" t="inlineStr">
        <is>
          <t>TQRMNOP110694</t>
        </is>
      </c>
      <c r="B1996" t="n">
        <v>2025</v>
      </c>
      <c r="C1996" t="n">
        <v>1</v>
      </c>
      <c r="D1996" t="n">
        <v>41</v>
      </c>
      <c r="E1996" t="inlineStr">
        <is>
          <t>N</t>
        </is>
      </c>
      <c r="F1996" t="n">
        <v>15</v>
      </c>
      <c r="G1996" t="n">
        <v>1851</v>
      </c>
      <c r="H1996" t="n">
        <v>1</v>
      </c>
      <c r="I1996" t="n">
        <v>1</v>
      </c>
      <c r="J1996" t="n">
        <v>25</v>
      </c>
      <c r="K1996" t="n">
        <v>2</v>
      </c>
      <c r="L1996" t="n">
        <v>1</v>
      </c>
      <c r="M1996" t="n">
        <v>1</v>
      </c>
      <c r="N1996" t="n">
        <v>3</v>
      </c>
      <c r="O1996" t="n">
        <v>3</v>
      </c>
      <c r="P1996" t="n">
        <v>2</v>
      </c>
      <c r="Q1996" t="n">
        <v>42</v>
      </c>
      <c r="R1996" s="15" t="n">
        <v>297000</v>
      </c>
      <c r="S1996" s="15" t="n">
        <v>0</v>
      </c>
      <c r="T1996" s="15" t="n">
        <v>297000</v>
      </c>
      <c r="U1996" s="15" t="n">
        <v>98700</v>
      </c>
      <c r="V1996">
        <f>IFERROR(VLOOKUP(D1996,Tablas_Equivalencia!$A$3:$B$8,2,FALSE),"Sin dato")</f>
        <v/>
      </c>
      <c r="W1996">
        <f>IFERROR(VLOOKUP(L1996,Tablas_Equivalencia!$D$3:$E$9,2,FALSE),"Sin dato")</f>
        <v/>
      </c>
      <c r="X1996">
        <f>IF(I1996=1,"Varón","Mujer")</f>
        <v/>
      </c>
      <c r="Y1996">
        <f>IFERROR(VLOOKUP(M1996,Tablas_Equivalencia!$G$3:$H$6,2,FALSE),"Sin dato")</f>
        <v/>
      </c>
      <c r="Z1996">
        <f>IF(J1996&lt;=24,"18-24","25-29")</f>
        <v/>
      </c>
      <c r="AA1996">
        <f>IF(M1996&lt;&gt;1,"",IF(P1996=2,1,0))</f>
        <v/>
      </c>
      <c r="AB1996">
        <f>IF(M1996&lt;&gt;1,"",IF(O1996&gt;=2,1,0))</f>
        <v/>
      </c>
      <c r="AC1996">
        <f>IF(M1996&lt;&gt;1,"",IF(OR(Q1996=999,Q1996=""),"",IF(OR(Q1996&lt;35,Q1996&gt;48),1,0)))</f>
        <v/>
      </c>
      <c r="AD1996">
        <f>IF(COUNT(AA1996:AC1996)&lt;3,"",SUM(AA1996:AC1996))</f>
        <v/>
      </c>
      <c r="AE1996">
        <f>IF(L1996&gt;=4,2,IF(L1996&gt;=2,1,0))</f>
        <v/>
      </c>
      <c r="AF1996">
        <f>IF(L1996&gt;=5,1,0)</f>
        <v/>
      </c>
      <c r="AG1996">
        <f>AE1996+AF1996</f>
        <v/>
      </c>
      <c r="AH1996" s="15">
        <f>IF(M1996&lt;&gt;1,"",IF(OR(R1996=-9,R1996=""),"",R1996))</f>
        <v/>
      </c>
      <c r="AI1996">
        <f>IF(M1996&lt;&gt;1,"",IF(OR(Q1996=999,Q1996=""),"",Q1996))</f>
        <v/>
      </c>
    </row>
    <row r="1997">
      <c r="A1997" t="inlineStr">
        <is>
          <t>TQRMNOP110700</t>
        </is>
      </c>
      <c r="B1997" t="n">
        <v>2025</v>
      </c>
      <c r="C1997" t="n">
        <v>1</v>
      </c>
      <c r="D1997" t="n">
        <v>1</v>
      </c>
      <c r="E1997" t="inlineStr">
        <is>
          <t>S</t>
        </is>
      </c>
      <c r="F1997" t="n">
        <v>32</v>
      </c>
      <c r="G1997" t="n">
        <v>1474</v>
      </c>
      <c r="H1997" t="n">
        <v>2</v>
      </c>
      <c r="I1997" t="n">
        <v>1</v>
      </c>
      <c r="J1997" t="n">
        <v>20</v>
      </c>
      <c r="K1997" t="n">
        <v>1</v>
      </c>
      <c r="L1997" t="n">
        <v>5</v>
      </c>
      <c r="M1997" t="n">
        <v>1</v>
      </c>
      <c r="N1997" t="n">
        <v>3</v>
      </c>
      <c r="O1997" t="n">
        <v>3</v>
      </c>
      <c r="P1997" t="n">
        <v>2</v>
      </c>
      <c r="Q1997" t="n">
        <v>45</v>
      </c>
      <c r="R1997" s="15" t="n">
        <v>-9</v>
      </c>
      <c r="S1997" s="15" t="n">
        <v>0</v>
      </c>
      <c r="T1997" s="15" t="n">
        <v>0</v>
      </c>
      <c r="U1997" s="15" t="n">
        <v>63300</v>
      </c>
      <c r="V1997">
        <f>IFERROR(VLOOKUP(D1997,Tablas_Equivalencia!$A$3:$B$8,2,FALSE),"Sin dato")</f>
        <v/>
      </c>
      <c r="W1997">
        <f>IFERROR(VLOOKUP(L1997,Tablas_Equivalencia!$D$3:$E$9,2,FALSE),"Sin dato")</f>
        <v/>
      </c>
      <c r="X1997">
        <f>IF(I1997=1,"Varón","Mujer")</f>
        <v/>
      </c>
      <c r="Y1997">
        <f>IFERROR(VLOOKUP(M1997,Tablas_Equivalencia!$G$3:$H$6,2,FALSE),"Sin dato")</f>
        <v/>
      </c>
      <c r="Z1997">
        <f>IF(J1997&lt;=24,"18-24","25-29")</f>
        <v/>
      </c>
      <c r="AA1997">
        <f>IF(M1997&lt;&gt;1,"",IF(P1997=2,1,0))</f>
        <v/>
      </c>
      <c r="AB1997">
        <f>IF(M1997&lt;&gt;1,"",IF(O1997&gt;=2,1,0))</f>
        <v/>
      </c>
      <c r="AC1997">
        <f>IF(M1997&lt;&gt;1,"",IF(OR(Q1997=999,Q1997=""),"",IF(OR(Q1997&lt;35,Q1997&gt;48),1,0)))</f>
        <v/>
      </c>
      <c r="AD1997">
        <f>IF(COUNT(AA1997:AC1997)&lt;3,"",SUM(AA1997:AC1997))</f>
        <v/>
      </c>
      <c r="AE1997">
        <f>IF(L1997&gt;=4,2,IF(L1997&gt;=2,1,0))</f>
        <v/>
      </c>
      <c r="AF1997">
        <f>IF(L1997&gt;=5,1,0)</f>
        <v/>
      </c>
      <c r="AG1997">
        <f>AE1997+AF1997</f>
        <v/>
      </c>
      <c r="AH1997" s="15">
        <f>IF(M1997&lt;&gt;1,"",IF(OR(R1997=-9,R1997=""),"",R1997))</f>
        <v/>
      </c>
      <c r="AI1997">
        <f>IF(M1997&lt;&gt;1,"",IF(OR(Q1997=999,Q1997=""),"",Q1997))</f>
        <v/>
      </c>
    </row>
    <row r="1998">
      <c r="A1998" t="inlineStr">
        <is>
          <t>TQRMNOP110716</t>
        </is>
      </c>
      <c r="B1998" t="n">
        <v>2025</v>
      </c>
      <c r="C1998" t="n">
        <v>1</v>
      </c>
      <c r="D1998" t="n">
        <v>41</v>
      </c>
      <c r="E1998" t="inlineStr">
        <is>
          <t>N</t>
        </is>
      </c>
      <c r="F1998" t="n">
        <v>12</v>
      </c>
      <c r="G1998" t="n">
        <v>1143</v>
      </c>
      <c r="H1998" t="n">
        <v>3</v>
      </c>
      <c r="I1998" t="n">
        <v>2</v>
      </c>
      <c r="J1998" t="n">
        <v>28</v>
      </c>
      <c r="K1998" t="n">
        <v>2</v>
      </c>
      <c r="L1998" t="n">
        <v>4</v>
      </c>
      <c r="M1998" t="n">
        <v>1</v>
      </c>
      <c r="N1998" t="n">
        <v>3</v>
      </c>
      <c r="O1998" t="n">
        <v>1</v>
      </c>
      <c r="P1998" t="n">
        <v>1</v>
      </c>
      <c r="Q1998" t="n">
        <v>44</v>
      </c>
      <c r="R1998" s="15" t="n">
        <v>703000</v>
      </c>
      <c r="S1998" s="15" t="n">
        <v>62000</v>
      </c>
      <c r="T1998" s="15" t="n">
        <v>765000</v>
      </c>
      <c r="U1998" s="15" t="n">
        <v>250400</v>
      </c>
      <c r="V1998">
        <f>IFERROR(VLOOKUP(D1998,Tablas_Equivalencia!$A$3:$B$8,2,FALSE),"Sin dato")</f>
        <v/>
      </c>
      <c r="W1998">
        <f>IFERROR(VLOOKUP(L1998,Tablas_Equivalencia!$D$3:$E$9,2,FALSE),"Sin dato")</f>
        <v/>
      </c>
      <c r="X1998">
        <f>IF(I1998=1,"Varón","Mujer")</f>
        <v/>
      </c>
      <c r="Y1998">
        <f>IFERROR(VLOOKUP(M1998,Tablas_Equivalencia!$G$3:$H$6,2,FALSE),"Sin dato")</f>
        <v/>
      </c>
      <c r="Z1998">
        <f>IF(J1998&lt;=24,"18-24","25-29")</f>
        <v/>
      </c>
      <c r="AA1998">
        <f>IF(M1998&lt;&gt;1,"",IF(P1998=2,1,0))</f>
        <v/>
      </c>
      <c r="AB1998">
        <f>IF(M1998&lt;&gt;1,"",IF(O1998&gt;=2,1,0))</f>
        <v/>
      </c>
      <c r="AC1998">
        <f>IF(M1998&lt;&gt;1,"",IF(OR(Q1998=999,Q1998=""),"",IF(OR(Q1998&lt;35,Q1998&gt;48),1,0)))</f>
        <v/>
      </c>
      <c r="AD1998">
        <f>IF(COUNT(AA1998:AC1998)&lt;3,"",SUM(AA1998:AC1998))</f>
        <v/>
      </c>
      <c r="AE1998">
        <f>IF(L1998&gt;=4,2,IF(L1998&gt;=2,1,0))</f>
        <v/>
      </c>
      <c r="AF1998">
        <f>IF(L1998&gt;=5,1,0)</f>
        <v/>
      </c>
      <c r="AG1998">
        <f>AE1998+AF1998</f>
        <v/>
      </c>
      <c r="AH1998" s="15">
        <f>IF(M1998&lt;&gt;1,"",IF(OR(R1998=-9,R1998=""),"",R1998))</f>
        <v/>
      </c>
      <c r="AI1998">
        <f>IF(M1998&lt;&gt;1,"",IF(OR(Q1998=999,Q1998=""),"",Q1998))</f>
        <v/>
      </c>
    </row>
    <row r="1999">
      <c r="A1999" t="inlineStr">
        <is>
          <t>TQRMNOP110723</t>
        </is>
      </c>
      <c r="B1999" t="n">
        <v>2025</v>
      </c>
      <c r="C1999" t="n">
        <v>1</v>
      </c>
      <c r="D1999" t="n">
        <v>42</v>
      </c>
      <c r="E1999" t="inlineStr">
        <is>
          <t>S</t>
        </is>
      </c>
      <c r="F1999" t="n">
        <v>10</v>
      </c>
      <c r="G1999" t="n">
        <v>1100</v>
      </c>
      <c r="H1999" t="n">
        <v>1</v>
      </c>
      <c r="I1999" t="n">
        <v>2</v>
      </c>
      <c r="J1999" t="n">
        <v>29</v>
      </c>
      <c r="K1999" t="n">
        <v>2</v>
      </c>
      <c r="L1999" t="n">
        <v>5</v>
      </c>
      <c r="M1999" t="n">
        <v>1</v>
      </c>
      <c r="N1999" t="n">
        <v>3</v>
      </c>
      <c r="O1999" t="n">
        <v>1</v>
      </c>
      <c r="P1999" t="n">
        <v>1</v>
      </c>
      <c r="Q1999" t="n">
        <v>11</v>
      </c>
      <c r="R1999" s="15" t="n">
        <v>638000</v>
      </c>
      <c r="S1999" s="15" t="n">
        <v>0</v>
      </c>
      <c r="T1999" s="15" t="n">
        <v>638000</v>
      </c>
      <c r="U1999" s="15" t="n">
        <v>149200</v>
      </c>
      <c r="V1999">
        <f>IFERROR(VLOOKUP(D1999,Tablas_Equivalencia!$A$3:$B$8,2,FALSE),"Sin dato")</f>
        <v/>
      </c>
      <c r="W1999">
        <f>IFERROR(VLOOKUP(L1999,Tablas_Equivalencia!$D$3:$E$9,2,FALSE),"Sin dato")</f>
        <v/>
      </c>
      <c r="X1999">
        <f>IF(I1999=1,"Varón","Mujer")</f>
        <v/>
      </c>
      <c r="Y1999">
        <f>IFERROR(VLOOKUP(M1999,Tablas_Equivalencia!$G$3:$H$6,2,FALSE),"Sin dato")</f>
        <v/>
      </c>
      <c r="Z1999">
        <f>IF(J1999&lt;=24,"18-24","25-29")</f>
        <v/>
      </c>
      <c r="AA1999">
        <f>IF(M1999&lt;&gt;1,"",IF(P1999=2,1,0))</f>
        <v/>
      </c>
      <c r="AB1999">
        <f>IF(M1999&lt;&gt;1,"",IF(O1999&gt;=2,1,0))</f>
        <v/>
      </c>
      <c r="AC1999">
        <f>IF(M1999&lt;&gt;1,"",IF(OR(Q1999=999,Q1999=""),"",IF(OR(Q1999&lt;35,Q1999&gt;48),1,0)))</f>
        <v/>
      </c>
      <c r="AD1999">
        <f>IF(COUNT(AA1999:AC1999)&lt;3,"",SUM(AA1999:AC1999))</f>
        <v/>
      </c>
      <c r="AE1999">
        <f>IF(L1999&gt;=4,2,IF(L1999&gt;=2,1,0))</f>
        <v/>
      </c>
      <c r="AF1999">
        <f>IF(L1999&gt;=5,1,0)</f>
        <v/>
      </c>
      <c r="AG1999">
        <f>AE1999+AF1999</f>
        <v/>
      </c>
      <c r="AH1999" s="15">
        <f>IF(M1999&lt;&gt;1,"",IF(OR(R1999=-9,R1999=""),"",R1999))</f>
        <v/>
      </c>
      <c r="AI1999">
        <f>IF(M1999&lt;&gt;1,"",IF(OR(Q1999=999,Q1999=""),"",Q1999))</f>
        <v/>
      </c>
    </row>
    <row r="2000">
      <c r="A2000" t="inlineStr">
        <is>
          <t>TQRMNOP110728</t>
        </is>
      </c>
      <c r="B2000" t="n">
        <v>2025</v>
      </c>
      <c r="C2000" t="n">
        <v>1</v>
      </c>
      <c r="D2000" t="n">
        <v>42</v>
      </c>
      <c r="E2000" t="inlineStr">
        <is>
          <t>S</t>
        </is>
      </c>
      <c r="F2000" t="n">
        <v>10</v>
      </c>
      <c r="G2000" t="n">
        <v>1253</v>
      </c>
      <c r="H2000" t="n">
        <v>3</v>
      </c>
      <c r="I2000" t="n">
        <v>1</v>
      </c>
      <c r="J2000" t="n">
        <v>24</v>
      </c>
      <c r="K2000" t="n">
        <v>2</v>
      </c>
      <c r="L2000" t="n">
        <v>4</v>
      </c>
      <c r="M2000" t="n">
        <v>1</v>
      </c>
      <c r="N2000" t="n">
        <v>3</v>
      </c>
      <c r="O2000" t="n">
        <v>2</v>
      </c>
      <c r="P2000" t="n">
        <v>2</v>
      </c>
      <c r="Q2000" t="n">
        <v>33</v>
      </c>
      <c r="R2000" s="15" t="n">
        <v>615000</v>
      </c>
      <c r="S2000" s="15" t="n">
        <v>20000</v>
      </c>
      <c r="T2000" s="15" t="n">
        <v>635000</v>
      </c>
      <c r="U2000" s="15" t="n">
        <v>82600</v>
      </c>
      <c r="V2000">
        <f>IFERROR(VLOOKUP(D2000,Tablas_Equivalencia!$A$3:$B$8,2,FALSE),"Sin dato")</f>
        <v/>
      </c>
      <c r="W2000">
        <f>IFERROR(VLOOKUP(L2000,Tablas_Equivalencia!$D$3:$E$9,2,FALSE),"Sin dato")</f>
        <v/>
      </c>
      <c r="X2000">
        <f>IF(I2000=1,"Varón","Mujer")</f>
        <v/>
      </c>
      <c r="Y2000">
        <f>IFERROR(VLOOKUP(M2000,Tablas_Equivalencia!$G$3:$H$6,2,FALSE),"Sin dato")</f>
        <v/>
      </c>
      <c r="Z2000">
        <f>IF(J2000&lt;=24,"18-24","25-29")</f>
        <v/>
      </c>
      <c r="AA2000">
        <f>IF(M2000&lt;&gt;1,"",IF(P2000=2,1,0))</f>
        <v/>
      </c>
      <c r="AB2000">
        <f>IF(M2000&lt;&gt;1,"",IF(O2000&gt;=2,1,0))</f>
        <v/>
      </c>
      <c r="AC2000">
        <f>IF(M2000&lt;&gt;1,"",IF(OR(Q2000=999,Q2000=""),"",IF(OR(Q2000&lt;35,Q2000&gt;48),1,0)))</f>
        <v/>
      </c>
      <c r="AD2000">
        <f>IF(COUNT(AA2000:AC2000)&lt;3,"",SUM(AA2000:AC2000))</f>
        <v/>
      </c>
      <c r="AE2000">
        <f>IF(L2000&gt;=4,2,IF(L2000&gt;=2,1,0))</f>
        <v/>
      </c>
      <c r="AF2000">
        <f>IF(L2000&gt;=5,1,0)</f>
        <v/>
      </c>
      <c r="AG2000">
        <f>AE2000+AF2000</f>
        <v/>
      </c>
      <c r="AH2000" s="15">
        <f>IF(M2000&lt;&gt;1,"",IF(OR(R2000=-9,R2000=""),"",R2000))</f>
        <v/>
      </c>
      <c r="AI2000">
        <f>IF(M2000&lt;&gt;1,"",IF(OR(Q2000=999,Q2000=""),"",Q2000))</f>
        <v/>
      </c>
    </row>
    <row r="2001">
      <c r="A2001" t="inlineStr">
        <is>
          <t>TQRMNOP110735</t>
        </is>
      </c>
      <c r="B2001" t="n">
        <v>2025</v>
      </c>
      <c r="C2001" t="n">
        <v>1</v>
      </c>
      <c r="D2001" t="n">
        <v>43</v>
      </c>
      <c r="E2001" t="inlineStr">
        <is>
          <t>N</t>
        </is>
      </c>
      <c r="F2001" t="n">
        <v>34</v>
      </c>
      <c r="G2001" t="n">
        <v>2026</v>
      </c>
      <c r="H2001" t="n">
        <v>2</v>
      </c>
      <c r="I2001" t="n">
        <v>2</v>
      </c>
      <c r="J2001" t="n">
        <v>28</v>
      </c>
      <c r="K2001" t="n">
        <v>2</v>
      </c>
      <c r="L2001" t="n">
        <v>3</v>
      </c>
      <c r="M2001" t="n">
        <v>1</v>
      </c>
      <c r="N2001" t="n">
        <v>3</v>
      </c>
      <c r="O2001" t="n">
        <v>2</v>
      </c>
      <c r="P2001" t="n">
        <v>2</v>
      </c>
      <c r="Q2001" t="n">
        <v>18</v>
      </c>
      <c r="R2001" s="15" t="n">
        <v>229000</v>
      </c>
      <c r="S2001" s="15" t="n">
        <v>0</v>
      </c>
      <c r="T2001" s="15" t="n">
        <v>229000</v>
      </c>
      <c r="U2001" s="15" t="n">
        <v>161200</v>
      </c>
      <c r="V2001">
        <f>IFERROR(VLOOKUP(D2001,Tablas_Equivalencia!$A$3:$B$8,2,FALSE),"Sin dato")</f>
        <v/>
      </c>
      <c r="W2001">
        <f>IFERROR(VLOOKUP(L2001,Tablas_Equivalencia!$D$3:$E$9,2,FALSE),"Sin dato")</f>
        <v/>
      </c>
      <c r="X2001">
        <f>IF(I2001=1,"Varón","Mujer")</f>
        <v/>
      </c>
      <c r="Y2001">
        <f>IFERROR(VLOOKUP(M2001,Tablas_Equivalencia!$G$3:$H$6,2,FALSE),"Sin dato")</f>
        <v/>
      </c>
      <c r="Z2001">
        <f>IF(J2001&lt;=24,"18-24","25-29")</f>
        <v/>
      </c>
      <c r="AA2001">
        <f>IF(M2001&lt;&gt;1,"",IF(P2001=2,1,0))</f>
        <v/>
      </c>
      <c r="AB2001">
        <f>IF(M2001&lt;&gt;1,"",IF(O2001&gt;=2,1,0))</f>
        <v/>
      </c>
      <c r="AC2001">
        <f>IF(M2001&lt;&gt;1,"",IF(OR(Q2001=999,Q2001=""),"",IF(OR(Q2001&lt;35,Q2001&gt;48),1,0)))</f>
        <v/>
      </c>
      <c r="AD2001">
        <f>IF(COUNT(AA2001:AC2001)&lt;3,"",SUM(AA2001:AC2001))</f>
        <v/>
      </c>
      <c r="AE2001">
        <f>IF(L2001&gt;=4,2,IF(L2001&gt;=2,1,0))</f>
        <v/>
      </c>
      <c r="AF2001">
        <f>IF(L2001&gt;=5,1,0)</f>
        <v/>
      </c>
      <c r="AG2001">
        <f>AE2001+AF2001</f>
        <v/>
      </c>
      <c r="AH2001" s="15">
        <f>IF(M2001&lt;&gt;1,"",IF(OR(R2001=-9,R2001=""),"",R2001))</f>
        <v/>
      </c>
      <c r="AI2001">
        <f>IF(M2001&lt;&gt;1,"",IF(OR(Q2001=999,Q2001=""),"",Q2001))</f>
        <v/>
      </c>
    </row>
    <row r="2002">
      <c r="A2002" t="inlineStr">
        <is>
          <t>TQRMNOP110739</t>
        </is>
      </c>
      <c r="B2002" t="n">
        <v>2025</v>
      </c>
      <c r="C2002" t="n">
        <v>1</v>
      </c>
      <c r="D2002" t="n">
        <v>42</v>
      </c>
      <c r="E2002" t="inlineStr">
        <is>
          <t>S</t>
        </is>
      </c>
      <c r="F2002" t="n">
        <v>10</v>
      </c>
      <c r="G2002" t="n">
        <v>1217</v>
      </c>
      <c r="H2002" t="n">
        <v>2</v>
      </c>
      <c r="I2002" t="n">
        <v>1</v>
      </c>
      <c r="J2002" t="n">
        <v>19</v>
      </c>
      <c r="K2002" t="n">
        <v>2</v>
      </c>
      <c r="L2002" t="n">
        <v>2</v>
      </c>
      <c r="M2002" t="n">
        <v>3</v>
      </c>
      <c r="R2002" s="15" t="n">
        <v>0</v>
      </c>
      <c r="S2002" s="15" t="n">
        <v>0</v>
      </c>
      <c r="T2002" s="15" t="n">
        <v>0</v>
      </c>
      <c r="U2002" s="15" t="n">
        <v>121600</v>
      </c>
      <c r="V2002">
        <f>IFERROR(VLOOKUP(D2002,Tablas_Equivalencia!$A$3:$B$8,2,FALSE),"Sin dato")</f>
        <v/>
      </c>
      <c r="W2002">
        <f>IFERROR(VLOOKUP(L2002,Tablas_Equivalencia!$D$3:$E$9,2,FALSE),"Sin dato")</f>
        <v/>
      </c>
      <c r="X2002">
        <f>IF(I2002=1,"Varón","Mujer")</f>
        <v/>
      </c>
      <c r="Y2002">
        <f>IFERROR(VLOOKUP(M2002,Tablas_Equivalencia!$G$3:$H$6,2,FALSE),"Sin dato")</f>
        <v/>
      </c>
      <c r="Z2002">
        <f>IF(J2002&lt;=24,"18-24","25-29")</f>
        <v/>
      </c>
      <c r="AA2002">
        <f>IF(M2002&lt;&gt;1,"",IF(P2002=2,1,0))</f>
        <v/>
      </c>
      <c r="AB2002">
        <f>IF(M2002&lt;&gt;1,"",IF(O2002&gt;=2,1,0))</f>
        <v/>
      </c>
      <c r="AC2002">
        <f>IF(M2002&lt;&gt;1,"",IF(OR(Q2002=999,Q2002=""),"",IF(OR(Q2002&lt;35,Q2002&gt;48),1,0)))</f>
        <v/>
      </c>
      <c r="AD2002">
        <f>IF(COUNT(AA2002:AC2002)&lt;3,"",SUM(AA2002:AC2002))</f>
        <v/>
      </c>
      <c r="AE2002">
        <f>IF(L2002&gt;=4,2,IF(L2002&gt;=2,1,0))</f>
        <v/>
      </c>
      <c r="AF2002">
        <f>IF(L2002&gt;=5,1,0)</f>
        <v/>
      </c>
      <c r="AG2002">
        <f>AE2002+AF2002</f>
        <v/>
      </c>
      <c r="AH2002" s="15">
        <f>IF(M2002&lt;&gt;1,"",IF(OR(R2002=-9,R2002=""),"",R2002))</f>
        <v/>
      </c>
      <c r="AI2002">
        <f>IF(M2002&lt;&gt;1,"",IF(OR(Q2002=999,Q2002=""),"",Q2002))</f>
        <v/>
      </c>
    </row>
    <row r="2003">
      <c r="A2003" t="inlineStr">
        <is>
          <t>TQRMNOP110745</t>
        </is>
      </c>
      <c r="B2003" t="n">
        <v>2025</v>
      </c>
      <c r="C2003" t="n">
        <v>1</v>
      </c>
      <c r="D2003" t="n">
        <v>1</v>
      </c>
      <c r="E2003" t="inlineStr">
        <is>
          <t>S</t>
        </is>
      </c>
      <c r="F2003" t="n">
        <v>33</v>
      </c>
      <c r="G2003" t="n">
        <v>1477</v>
      </c>
      <c r="H2003" t="n">
        <v>10</v>
      </c>
      <c r="I2003" t="n">
        <v>2</v>
      </c>
      <c r="J2003" t="n">
        <v>28</v>
      </c>
      <c r="K2003" t="n">
        <v>2</v>
      </c>
      <c r="L2003" t="n">
        <v>4</v>
      </c>
      <c r="M2003" t="n">
        <v>3</v>
      </c>
      <c r="R2003" s="15" t="n">
        <v>0</v>
      </c>
      <c r="S2003" s="15" t="n">
        <v>87000</v>
      </c>
      <c r="T2003" s="15" t="n">
        <v>87000</v>
      </c>
      <c r="U2003" s="15" t="n">
        <v>128500</v>
      </c>
      <c r="V2003">
        <f>IFERROR(VLOOKUP(D2003,Tablas_Equivalencia!$A$3:$B$8,2,FALSE),"Sin dato")</f>
        <v/>
      </c>
      <c r="W2003">
        <f>IFERROR(VLOOKUP(L2003,Tablas_Equivalencia!$D$3:$E$9,2,FALSE),"Sin dato")</f>
        <v/>
      </c>
      <c r="X2003">
        <f>IF(I2003=1,"Varón","Mujer")</f>
        <v/>
      </c>
      <c r="Y2003">
        <f>IFERROR(VLOOKUP(M2003,Tablas_Equivalencia!$G$3:$H$6,2,FALSE),"Sin dato")</f>
        <v/>
      </c>
      <c r="Z2003">
        <f>IF(J2003&lt;=24,"18-24","25-29")</f>
        <v/>
      </c>
      <c r="AA2003">
        <f>IF(M2003&lt;&gt;1,"",IF(P2003=2,1,0))</f>
        <v/>
      </c>
      <c r="AB2003">
        <f>IF(M2003&lt;&gt;1,"",IF(O2003&gt;=2,1,0))</f>
        <v/>
      </c>
      <c r="AC2003">
        <f>IF(M2003&lt;&gt;1,"",IF(OR(Q2003=999,Q2003=""),"",IF(OR(Q2003&lt;35,Q2003&gt;48),1,0)))</f>
        <v/>
      </c>
      <c r="AD2003">
        <f>IF(COUNT(AA2003:AC2003)&lt;3,"",SUM(AA2003:AC2003))</f>
        <v/>
      </c>
      <c r="AE2003">
        <f>IF(L2003&gt;=4,2,IF(L2003&gt;=2,1,0))</f>
        <v/>
      </c>
      <c r="AF2003">
        <f>IF(L2003&gt;=5,1,0)</f>
        <v/>
      </c>
      <c r="AG2003">
        <f>AE2003+AF2003</f>
        <v/>
      </c>
      <c r="AH2003" s="15">
        <f>IF(M2003&lt;&gt;1,"",IF(OR(R2003=-9,R2003=""),"",R2003))</f>
        <v/>
      </c>
      <c r="AI2003">
        <f>IF(M2003&lt;&gt;1,"",IF(OR(Q2003=999,Q2003=""),"",Q2003))</f>
        <v/>
      </c>
    </row>
    <row r="2004">
      <c r="A2004" t="inlineStr">
        <is>
          <t>TQRMNOP110747</t>
        </is>
      </c>
      <c r="B2004" t="n">
        <v>2025</v>
      </c>
      <c r="C2004" t="n">
        <v>1</v>
      </c>
      <c r="D2004" t="n">
        <v>42</v>
      </c>
      <c r="E2004" t="inlineStr">
        <is>
          <t>S</t>
        </is>
      </c>
      <c r="F2004" t="n">
        <v>10</v>
      </c>
      <c r="G2004" t="n">
        <v>1069</v>
      </c>
      <c r="H2004" t="n">
        <v>10</v>
      </c>
      <c r="I2004" t="n">
        <v>1</v>
      </c>
      <c r="J2004" t="n">
        <v>22</v>
      </c>
      <c r="K2004" t="n">
        <v>2</v>
      </c>
      <c r="L2004" t="n">
        <v>4</v>
      </c>
      <c r="M2004" t="n">
        <v>3</v>
      </c>
      <c r="R2004" s="15" t="n">
        <v>0</v>
      </c>
      <c r="S2004" s="15" t="n">
        <v>0</v>
      </c>
      <c r="T2004" s="15" t="n">
        <v>0</v>
      </c>
      <c r="U2004" s="15" t="n">
        <v>274400</v>
      </c>
      <c r="V2004">
        <f>IFERROR(VLOOKUP(D2004,Tablas_Equivalencia!$A$3:$B$8,2,FALSE),"Sin dato")</f>
        <v/>
      </c>
      <c r="W2004">
        <f>IFERROR(VLOOKUP(L2004,Tablas_Equivalencia!$D$3:$E$9,2,FALSE),"Sin dato")</f>
        <v/>
      </c>
      <c r="X2004">
        <f>IF(I2004=1,"Varón","Mujer")</f>
        <v/>
      </c>
      <c r="Y2004">
        <f>IFERROR(VLOOKUP(M2004,Tablas_Equivalencia!$G$3:$H$6,2,FALSE),"Sin dato")</f>
        <v/>
      </c>
      <c r="Z2004">
        <f>IF(J2004&lt;=24,"18-24","25-29")</f>
        <v/>
      </c>
      <c r="AA2004">
        <f>IF(M2004&lt;&gt;1,"",IF(P2004=2,1,0))</f>
        <v/>
      </c>
      <c r="AB2004">
        <f>IF(M2004&lt;&gt;1,"",IF(O2004&gt;=2,1,0))</f>
        <v/>
      </c>
      <c r="AC2004">
        <f>IF(M2004&lt;&gt;1,"",IF(OR(Q2004=999,Q2004=""),"",IF(OR(Q2004&lt;35,Q2004&gt;48),1,0)))</f>
        <v/>
      </c>
      <c r="AD2004">
        <f>IF(COUNT(AA2004:AC2004)&lt;3,"",SUM(AA2004:AC2004))</f>
        <v/>
      </c>
      <c r="AE2004">
        <f>IF(L2004&gt;=4,2,IF(L2004&gt;=2,1,0))</f>
        <v/>
      </c>
      <c r="AF2004">
        <f>IF(L2004&gt;=5,1,0)</f>
        <v/>
      </c>
      <c r="AG2004">
        <f>AE2004+AF2004</f>
        <v/>
      </c>
      <c r="AH2004" s="15">
        <f>IF(M2004&lt;&gt;1,"",IF(OR(R2004=-9,R2004=""),"",R2004))</f>
        <v/>
      </c>
      <c r="AI2004">
        <f>IF(M2004&lt;&gt;1,"",IF(OR(Q2004=999,Q2004=""),"",Q2004))</f>
        <v/>
      </c>
    </row>
    <row r="2005">
      <c r="A2005" t="inlineStr">
        <is>
          <t>TQRMNOP110749</t>
        </is>
      </c>
      <c r="B2005" t="n">
        <v>2025</v>
      </c>
      <c r="C2005" t="n">
        <v>1</v>
      </c>
      <c r="D2005" t="n">
        <v>43</v>
      </c>
      <c r="E2005" t="inlineStr">
        <is>
          <t>N</t>
        </is>
      </c>
      <c r="F2005" t="n">
        <v>26</v>
      </c>
      <c r="G2005" t="n">
        <v>446</v>
      </c>
      <c r="H2005" t="n">
        <v>1</v>
      </c>
      <c r="I2005" t="n">
        <v>2</v>
      </c>
      <c r="J2005" t="n">
        <v>27</v>
      </c>
      <c r="K2005" t="n">
        <v>1</v>
      </c>
      <c r="L2005" t="n">
        <v>3</v>
      </c>
      <c r="M2005" t="n">
        <v>1</v>
      </c>
      <c r="N2005" t="n">
        <v>3</v>
      </c>
      <c r="O2005" t="n">
        <v>2</v>
      </c>
      <c r="P2005" t="n">
        <v>2</v>
      </c>
      <c r="Q2005" t="n">
        <v>19</v>
      </c>
      <c r="R2005" s="15" t="n">
        <v>205000</v>
      </c>
      <c r="S2005" s="15" t="n">
        <v>0</v>
      </c>
      <c r="T2005" s="15" t="n">
        <v>205000</v>
      </c>
      <c r="U2005" s="15" t="n">
        <v>49400</v>
      </c>
      <c r="V2005">
        <f>IFERROR(VLOOKUP(D2005,Tablas_Equivalencia!$A$3:$B$8,2,FALSE),"Sin dato")</f>
        <v/>
      </c>
      <c r="W2005">
        <f>IFERROR(VLOOKUP(L2005,Tablas_Equivalencia!$D$3:$E$9,2,FALSE),"Sin dato")</f>
        <v/>
      </c>
      <c r="X2005">
        <f>IF(I2005=1,"Varón","Mujer")</f>
        <v/>
      </c>
      <c r="Y2005">
        <f>IFERROR(VLOOKUP(M2005,Tablas_Equivalencia!$G$3:$H$6,2,FALSE),"Sin dato")</f>
        <v/>
      </c>
      <c r="Z2005">
        <f>IF(J2005&lt;=24,"18-24","25-29")</f>
        <v/>
      </c>
      <c r="AA2005">
        <f>IF(M2005&lt;&gt;1,"",IF(P2005=2,1,0))</f>
        <v/>
      </c>
      <c r="AB2005">
        <f>IF(M2005&lt;&gt;1,"",IF(O2005&gt;=2,1,0))</f>
        <v/>
      </c>
      <c r="AC2005">
        <f>IF(M2005&lt;&gt;1,"",IF(OR(Q2005=999,Q2005=""),"",IF(OR(Q2005&lt;35,Q2005&gt;48),1,0)))</f>
        <v/>
      </c>
      <c r="AD2005">
        <f>IF(COUNT(AA2005:AC2005)&lt;3,"",SUM(AA2005:AC2005))</f>
        <v/>
      </c>
      <c r="AE2005">
        <f>IF(L2005&gt;=4,2,IF(L2005&gt;=2,1,0))</f>
        <v/>
      </c>
      <c r="AF2005">
        <f>IF(L2005&gt;=5,1,0)</f>
        <v/>
      </c>
      <c r="AG2005">
        <f>AE2005+AF2005</f>
        <v/>
      </c>
      <c r="AH2005" s="15">
        <f>IF(M2005&lt;&gt;1,"",IF(OR(R2005=-9,R2005=""),"",R2005))</f>
        <v/>
      </c>
      <c r="AI2005">
        <f>IF(M2005&lt;&gt;1,"",IF(OR(Q2005=999,Q2005=""),"",Q2005))</f>
        <v/>
      </c>
    </row>
    <row r="2006">
      <c r="A2006" t="inlineStr">
        <is>
          <t>TQRMNOP110751</t>
        </is>
      </c>
      <c r="B2006" t="n">
        <v>2025</v>
      </c>
      <c r="C2006" t="n">
        <v>1</v>
      </c>
      <c r="D2006" t="n">
        <v>43</v>
      </c>
      <c r="E2006" t="inlineStr">
        <is>
          <t>S</t>
        </is>
      </c>
      <c r="F2006" t="n">
        <v>30</v>
      </c>
      <c r="G2006" t="n">
        <v>878</v>
      </c>
      <c r="H2006" t="n">
        <v>3</v>
      </c>
      <c r="I2006" t="n">
        <v>1</v>
      </c>
      <c r="J2006" t="n">
        <v>26</v>
      </c>
      <c r="K2006" t="n">
        <v>2</v>
      </c>
      <c r="L2006" t="n">
        <v>6</v>
      </c>
      <c r="M2006" t="n">
        <v>1</v>
      </c>
      <c r="N2006" t="n">
        <v>2</v>
      </c>
      <c r="O2006" t="n">
        <v>1</v>
      </c>
      <c r="P2006" t="n">
        <v>1</v>
      </c>
      <c r="Q2006" t="n">
        <v>45</v>
      </c>
      <c r="R2006" s="15" t="n">
        <v>1106000</v>
      </c>
      <c r="S2006" s="15" t="n">
        <v>123000</v>
      </c>
      <c r="T2006" s="15" t="n">
        <v>1229000</v>
      </c>
      <c r="U2006" s="15" t="n">
        <v>160500</v>
      </c>
      <c r="V2006">
        <f>IFERROR(VLOOKUP(D2006,Tablas_Equivalencia!$A$3:$B$8,2,FALSE),"Sin dato")</f>
        <v/>
      </c>
      <c r="W2006">
        <f>IFERROR(VLOOKUP(L2006,Tablas_Equivalencia!$D$3:$E$9,2,FALSE),"Sin dato")</f>
        <v/>
      </c>
      <c r="X2006">
        <f>IF(I2006=1,"Varón","Mujer")</f>
        <v/>
      </c>
      <c r="Y2006">
        <f>IFERROR(VLOOKUP(M2006,Tablas_Equivalencia!$G$3:$H$6,2,FALSE),"Sin dato")</f>
        <v/>
      </c>
      <c r="Z2006">
        <f>IF(J2006&lt;=24,"18-24","25-29")</f>
        <v/>
      </c>
      <c r="AA2006">
        <f>IF(M2006&lt;&gt;1,"",IF(P2006=2,1,0))</f>
        <v/>
      </c>
      <c r="AB2006">
        <f>IF(M2006&lt;&gt;1,"",IF(O2006&gt;=2,1,0))</f>
        <v/>
      </c>
      <c r="AC2006">
        <f>IF(M2006&lt;&gt;1,"",IF(OR(Q2006=999,Q2006=""),"",IF(OR(Q2006&lt;35,Q2006&gt;48),1,0)))</f>
        <v/>
      </c>
      <c r="AD2006">
        <f>IF(COUNT(AA2006:AC2006)&lt;3,"",SUM(AA2006:AC2006))</f>
        <v/>
      </c>
      <c r="AE2006">
        <f>IF(L2006&gt;=4,2,IF(L2006&gt;=2,1,0))</f>
        <v/>
      </c>
      <c r="AF2006">
        <f>IF(L2006&gt;=5,1,0)</f>
        <v/>
      </c>
      <c r="AG2006">
        <f>AE2006+AF2006</f>
        <v/>
      </c>
      <c r="AH2006" s="15">
        <f>IF(M2006&lt;&gt;1,"",IF(OR(R2006=-9,R2006=""),"",R2006))</f>
        <v/>
      </c>
      <c r="AI2006">
        <f>IF(M2006&lt;&gt;1,"",IF(OR(Q2006=999,Q2006=""),"",Q2006))</f>
        <v/>
      </c>
    </row>
    <row r="2007">
      <c r="A2007" t="inlineStr">
        <is>
          <t>TQRMNOP110752</t>
        </is>
      </c>
      <c r="B2007" t="n">
        <v>2025</v>
      </c>
      <c r="C2007" t="n">
        <v>1</v>
      </c>
      <c r="D2007" t="n">
        <v>43</v>
      </c>
      <c r="E2007" t="inlineStr">
        <is>
          <t>N</t>
        </is>
      </c>
      <c r="F2007" t="n">
        <v>26</v>
      </c>
      <c r="G2007" t="n">
        <v>1223</v>
      </c>
      <c r="H2007" t="n">
        <v>3</v>
      </c>
      <c r="I2007" t="n">
        <v>2</v>
      </c>
      <c r="J2007" t="n">
        <v>29</v>
      </c>
      <c r="K2007" t="n">
        <v>2</v>
      </c>
      <c r="L2007" t="n">
        <v>3</v>
      </c>
      <c r="M2007" t="n">
        <v>2</v>
      </c>
      <c r="R2007" s="15" t="n">
        <v>0</v>
      </c>
      <c r="S2007" s="15" t="n">
        <v>0</v>
      </c>
      <c r="T2007" s="15" t="n">
        <v>0</v>
      </c>
      <c r="U2007" s="15" t="n">
        <v>136500</v>
      </c>
      <c r="V2007">
        <f>IFERROR(VLOOKUP(D2007,Tablas_Equivalencia!$A$3:$B$8,2,FALSE),"Sin dato")</f>
        <v/>
      </c>
      <c r="W2007">
        <f>IFERROR(VLOOKUP(L2007,Tablas_Equivalencia!$D$3:$E$9,2,FALSE),"Sin dato")</f>
        <v/>
      </c>
      <c r="X2007">
        <f>IF(I2007=1,"Varón","Mujer")</f>
        <v/>
      </c>
      <c r="Y2007">
        <f>IFERROR(VLOOKUP(M2007,Tablas_Equivalencia!$G$3:$H$6,2,FALSE),"Sin dato")</f>
        <v/>
      </c>
      <c r="Z2007">
        <f>IF(J2007&lt;=24,"18-24","25-29")</f>
        <v/>
      </c>
      <c r="AA2007">
        <f>IF(M2007&lt;&gt;1,"",IF(P2007=2,1,0))</f>
        <v/>
      </c>
      <c r="AB2007">
        <f>IF(M2007&lt;&gt;1,"",IF(O2007&gt;=2,1,0))</f>
        <v/>
      </c>
      <c r="AC2007">
        <f>IF(M2007&lt;&gt;1,"",IF(OR(Q2007=999,Q2007=""),"",IF(OR(Q2007&lt;35,Q2007&gt;48),1,0)))</f>
        <v/>
      </c>
      <c r="AD2007">
        <f>IF(COUNT(AA2007:AC2007)&lt;3,"",SUM(AA2007:AC2007))</f>
        <v/>
      </c>
      <c r="AE2007">
        <f>IF(L2007&gt;=4,2,IF(L2007&gt;=2,1,0))</f>
        <v/>
      </c>
      <c r="AF2007">
        <f>IF(L2007&gt;=5,1,0)</f>
        <v/>
      </c>
      <c r="AG2007">
        <f>AE2007+AF2007</f>
        <v/>
      </c>
      <c r="AH2007" s="15">
        <f>IF(M2007&lt;&gt;1,"",IF(OR(R2007=-9,R2007=""),"",R2007))</f>
        <v/>
      </c>
      <c r="AI2007">
        <f>IF(M2007&lt;&gt;1,"",IF(OR(Q2007=999,Q2007=""),"",Q2007))</f>
        <v/>
      </c>
    </row>
    <row r="2008">
      <c r="A2008" t="inlineStr">
        <is>
          <t>TQRMNOP110756</t>
        </is>
      </c>
      <c r="B2008" t="n">
        <v>2025</v>
      </c>
      <c r="C2008" t="n">
        <v>1</v>
      </c>
      <c r="D2008" t="n">
        <v>1</v>
      </c>
      <c r="E2008" t="inlineStr">
        <is>
          <t>S</t>
        </is>
      </c>
      <c r="F2008" t="n">
        <v>32</v>
      </c>
      <c r="G2008" t="n">
        <v>756</v>
      </c>
      <c r="H2008" t="n">
        <v>2</v>
      </c>
      <c r="I2008" t="n">
        <v>1</v>
      </c>
      <c r="J2008" t="n">
        <v>23</v>
      </c>
      <c r="K2008" t="n">
        <v>2</v>
      </c>
      <c r="L2008" t="n">
        <v>4</v>
      </c>
      <c r="M2008" t="n">
        <v>2</v>
      </c>
      <c r="R2008" s="15" t="n">
        <v>0</v>
      </c>
      <c r="S2008" s="15" t="n">
        <v>0</v>
      </c>
      <c r="T2008" s="15" t="n">
        <v>0</v>
      </c>
      <c r="U2008" s="15" t="n">
        <v>149200</v>
      </c>
      <c r="V2008">
        <f>IFERROR(VLOOKUP(D2008,Tablas_Equivalencia!$A$3:$B$8,2,FALSE),"Sin dato")</f>
        <v/>
      </c>
      <c r="W2008">
        <f>IFERROR(VLOOKUP(L2008,Tablas_Equivalencia!$D$3:$E$9,2,FALSE),"Sin dato")</f>
        <v/>
      </c>
      <c r="X2008">
        <f>IF(I2008=1,"Varón","Mujer")</f>
        <v/>
      </c>
      <c r="Y2008">
        <f>IFERROR(VLOOKUP(M2008,Tablas_Equivalencia!$G$3:$H$6,2,FALSE),"Sin dato")</f>
        <v/>
      </c>
      <c r="Z2008">
        <f>IF(J2008&lt;=24,"18-24","25-29")</f>
        <v/>
      </c>
      <c r="AA2008">
        <f>IF(M2008&lt;&gt;1,"",IF(P2008=2,1,0))</f>
        <v/>
      </c>
      <c r="AB2008">
        <f>IF(M2008&lt;&gt;1,"",IF(O2008&gt;=2,1,0))</f>
        <v/>
      </c>
      <c r="AC2008">
        <f>IF(M2008&lt;&gt;1,"",IF(OR(Q2008=999,Q2008=""),"",IF(OR(Q2008&lt;35,Q2008&gt;48),1,0)))</f>
        <v/>
      </c>
      <c r="AD2008">
        <f>IF(COUNT(AA2008:AC2008)&lt;3,"",SUM(AA2008:AC2008))</f>
        <v/>
      </c>
      <c r="AE2008">
        <f>IF(L2008&gt;=4,2,IF(L2008&gt;=2,1,0))</f>
        <v/>
      </c>
      <c r="AF2008">
        <f>IF(L2008&gt;=5,1,0)</f>
        <v/>
      </c>
      <c r="AG2008">
        <f>AE2008+AF2008</f>
        <v/>
      </c>
      <c r="AH2008" s="15">
        <f>IF(M2008&lt;&gt;1,"",IF(OR(R2008=-9,R2008=""),"",R2008))</f>
        <v/>
      </c>
      <c r="AI2008">
        <f>IF(M2008&lt;&gt;1,"",IF(OR(Q2008=999,Q2008=""),"",Q2008))</f>
        <v/>
      </c>
    </row>
    <row r="2009">
      <c r="A2009" t="inlineStr">
        <is>
          <t>TQRMNOP110761</t>
        </is>
      </c>
      <c r="B2009" t="n">
        <v>2025</v>
      </c>
      <c r="C2009" t="n">
        <v>1</v>
      </c>
      <c r="D2009" t="n">
        <v>40</v>
      </c>
      <c r="E2009" t="inlineStr">
        <is>
          <t>S</t>
        </is>
      </c>
      <c r="F2009" t="n">
        <v>7</v>
      </c>
      <c r="G2009" t="n">
        <v>1017</v>
      </c>
      <c r="H2009" t="n">
        <v>1</v>
      </c>
      <c r="I2009" t="n">
        <v>2</v>
      </c>
      <c r="J2009" t="n">
        <v>26</v>
      </c>
      <c r="K2009" t="n">
        <v>1</v>
      </c>
      <c r="L2009" t="n">
        <v>5</v>
      </c>
      <c r="M2009" t="n">
        <v>3</v>
      </c>
      <c r="R2009" s="15" t="n">
        <v>0</v>
      </c>
      <c r="S2009" s="15" t="n">
        <v>0</v>
      </c>
      <c r="T2009" s="15" t="n">
        <v>0</v>
      </c>
      <c r="U2009" s="15" t="n">
        <v>151000</v>
      </c>
      <c r="V2009">
        <f>IFERROR(VLOOKUP(D2009,Tablas_Equivalencia!$A$3:$B$8,2,FALSE),"Sin dato")</f>
        <v/>
      </c>
      <c r="W2009">
        <f>IFERROR(VLOOKUP(L2009,Tablas_Equivalencia!$D$3:$E$9,2,FALSE),"Sin dato")</f>
        <v/>
      </c>
      <c r="X2009">
        <f>IF(I2009=1,"Varón","Mujer")</f>
        <v/>
      </c>
      <c r="Y2009">
        <f>IFERROR(VLOOKUP(M2009,Tablas_Equivalencia!$G$3:$H$6,2,FALSE),"Sin dato")</f>
        <v/>
      </c>
      <c r="Z2009">
        <f>IF(J2009&lt;=24,"18-24","25-29")</f>
        <v/>
      </c>
      <c r="AA2009">
        <f>IF(M2009&lt;&gt;1,"",IF(P2009=2,1,0))</f>
        <v/>
      </c>
      <c r="AB2009">
        <f>IF(M2009&lt;&gt;1,"",IF(O2009&gt;=2,1,0))</f>
        <v/>
      </c>
      <c r="AC2009">
        <f>IF(M2009&lt;&gt;1,"",IF(OR(Q2009=999,Q2009=""),"",IF(OR(Q2009&lt;35,Q2009&gt;48),1,0)))</f>
        <v/>
      </c>
      <c r="AD2009">
        <f>IF(COUNT(AA2009:AC2009)&lt;3,"",SUM(AA2009:AC2009))</f>
        <v/>
      </c>
      <c r="AE2009">
        <f>IF(L2009&gt;=4,2,IF(L2009&gt;=2,1,0))</f>
        <v/>
      </c>
      <c r="AF2009">
        <f>IF(L2009&gt;=5,1,0)</f>
        <v/>
      </c>
      <c r="AG2009">
        <f>AE2009+AF2009</f>
        <v/>
      </c>
      <c r="AH2009" s="15">
        <f>IF(M2009&lt;&gt;1,"",IF(OR(R2009=-9,R2009=""),"",R2009))</f>
        <v/>
      </c>
      <c r="AI2009">
        <f>IF(M2009&lt;&gt;1,"",IF(OR(Q2009=999,Q2009=""),"",Q2009))</f>
        <v/>
      </c>
    </row>
    <row r="2010">
      <c r="A2010" t="inlineStr">
        <is>
          <t>TQRMNOP110763</t>
        </is>
      </c>
      <c r="B2010" t="n">
        <v>2025</v>
      </c>
      <c r="C2010" t="n">
        <v>1</v>
      </c>
      <c r="D2010" t="n">
        <v>43</v>
      </c>
      <c r="E2010" t="inlineStr">
        <is>
          <t>S</t>
        </is>
      </c>
      <c r="F2010" t="n">
        <v>19</v>
      </c>
      <c r="G2010" t="n">
        <v>1321</v>
      </c>
      <c r="H2010" t="n">
        <v>2</v>
      </c>
      <c r="I2010" t="n">
        <v>2</v>
      </c>
      <c r="J2010" t="n">
        <v>26</v>
      </c>
      <c r="K2010" t="n">
        <v>2</v>
      </c>
      <c r="L2010" t="n">
        <v>7</v>
      </c>
      <c r="M2010" t="n">
        <v>1</v>
      </c>
      <c r="N2010" t="n">
        <v>2</v>
      </c>
      <c r="O2010" t="n">
        <v>2</v>
      </c>
      <c r="P2010" t="n">
        <v>2</v>
      </c>
      <c r="Q2010" t="n">
        <v>11</v>
      </c>
      <c r="R2010" s="15" t="n">
        <v>99000</v>
      </c>
      <c r="S2010" s="15" t="n">
        <v>55000</v>
      </c>
      <c r="T2010" s="15" t="n">
        <v>154000</v>
      </c>
      <c r="U2010" s="15" t="n">
        <v>83900</v>
      </c>
      <c r="V2010">
        <f>IFERROR(VLOOKUP(D2010,Tablas_Equivalencia!$A$3:$B$8,2,FALSE),"Sin dato")</f>
        <v/>
      </c>
      <c r="W2010">
        <f>IFERROR(VLOOKUP(L2010,Tablas_Equivalencia!$D$3:$E$9,2,FALSE),"Sin dato")</f>
        <v/>
      </c>
      <c r="X2010">
        <f>IF(I2010=1,"Varón","Mujer")</f>
        <v/>
      </c>
      <c r="Y2010">
        <f>IFERROR(VLOOKUP(M2010,Tablas_Equivalencia!$G$3:$H$6,2,FALSE),"Sin dato")</f>
        <v/>
      </c>
      <c r="Z2010">
        <f>IF(J2010&lt;=24,"18-24","25-29")</f>
        <v/>
      </c>
      <c r="AA2010">
        <f>IF(M2010&lt;&gt;1,"",IF(P2010=2,1,0))</f>
        <v/>
      </c>
      <c r="AB2010">
        <f>IF(M2010&lt;&gt;1,"",IF(O2010&gt;=2,1,0))</f>
        <v/>
      </c>
      <c r="AC2010">
        <f>IF(M2010&lt;&gt;1,"",IF(OR(Q2010=999,Q2010=""),"",IF(OR(Q2010&lt;35,Q2010&gt;48),1,0)))</f>
        <v/>
      </c>
      <c r="AD2010">
        <f>IF(COUNT(AA2010:AC2010)&lt;3,"",SUM(AA2010:AC2010))</f>
        <v/>
      </c>
      <c r="AE2010">
        <f>IF(L2010&gt;=4,2,IF(L2010&gt;=2,1,0))</f>
        <v/>
      </c>
      <c r="AF2010">
        <f>IF(L2010&gt;=5,1,0)</f>
        <v/>
      </c>
      <c r="AG2010">
        <f>AE2010+AF2010</f>
        <v/>
      </c>
      <c r="AH2010" s="15">
        <f>IF(M2010&lt;&gt;1,"",IF(OR(R2010=-9,R2010=""),"",R2010))</f>
        <v/>
      </c>
      <c r="AI2010">
        <f>IF(M2010&lt;&gt;1,"",IF(OR(Q2010=999,Q2010=""),"",Q2010))</f>
        <v/>
      </c>
    </row>
    <row r="2011">
      <c r="A2011" t="inlineStr">
        <is>
          <t>TQRMNOP110764</t>
        </is>
      </c>
      <c r="B2011" t="n">
        <v>2025</v>
      </c>
      <c r="C2011" t="n">
        <v>1</v>
      </c>
      <c r="D2011" t="n">
        <v>40</v>
      </c>
      <c r="E2011" t="inlineStr">
        <is>
          <t>N</t>
        </is>
      </c>
      <c r="F2011" t="n">
        <v>22</v>
      </c>
      <c r="G2011" t="n">
        <v>1115</v>
      </c>
      <c r="H2011" t="n">
        <v>1</v>
      </c>
      <c r="I2011" t="n">
        <v>2</v>
      </c>
      <c r="J2011" t="n">
        <v>28</v>
      </c>
      <c r="K2011" t="n">
        <v>1</v>
      </c>
      <c r="L2011" t="n">
        <v>5</v>
      </c>
      <c r="M2011" t="n">
        <v>1</v>
      </c>
      <c r="N2011" t="n">
        <v>2</v>
      </c>
      <c r="O2011" t="n">
        <v>2</v>
      </c>
      <c r="P2011" t="n">
        <v>2</v>
      </c>
      <c r="Q2011" t="n">
        <v>37</v>
      </c>
      <c r="R2011" s="15" t="n">
        <v>557000</v>
      </c>
      <c r="S2011" s="15" t="n">
        <v>57000</v>
      </c>
      <c r="T2011" s="15" t="n">
        <v>614000</v>
      </c>
      <c r="U2011" s="15" t="n">
        <v>306800</v>
      </c>
      <c r="V2011">
        <f>IFERROR(VLOOKUP(D2011,Tablas_Equivalencia!$A$3:$B$8,2,FALSE),"Sin dato")</f>
        <v/>
      </c>
      <c r="W2011">
        <f>IFERROR(VLOOKUP(L2011,Tablas_Equivalencia!$D$3:$E$9,2,FALSE),"Sin dato")</f>
        <v/>
      </c>
      <c r="X2011">
        <f>IF(I2011=1,"Varón","Mujer")</f>
        <v/>
      </c>
      <c r="Y2011">
        <f>IFERROR(VLOOKUP(M2011,Tablas_Equivalencia!$G$3:$H$6,2,FALSE),"Sin dato")</f>
        <v/>
      </c>
      <c r="Z2011">
        <f>IF(J2011&lt;=24,"18-24","25-29")</f>
        <v/>
      </c>
      <c r="AA2011">
        <f>IF(M2011&lt;&gt;1,"",IF(P2011=2,1,0))</f>
        <v/>
      </c>
      <c r="AB2011">
        <f>IF(M2011&lt;&gt;1,"",IF(O2011&gt;=2,1,0))</f>
        <v/>
      </c>
      <c r="AC2011">
        <f>IF(M2011&lt;&gt;1,"",IF(OR(Q2011=999,Q2011=""),"",IF(OR(Q2011&lt;35,Q2011&gt;48),1,0)))</f>
        <v/>
      </c>
      <c r="AD2011">
        <f>IF(COUNT(AA2011:AC2011)&lt;3,"",SUM(AA2011:AC2011))</f>
        <v/>
      </c>
      <c r="AE2011">
        <f>IF(L2011&gt;=4,2,IF(L2011&gt;=2,1,0))</f>
        <v/>
      </c>
      <c r="AF2011">
        <f>IF(L2011&gt;=5,1,0)</f>
        <v/>
      </c>
      <c r="AG2011">
        <f>AE2011+AF2011</f>
        <v/>
      </c>
      <c r="AH2011" s="15">
        <f>IF(M2011&lt;&gt;1,"",IF(OR(R2011=-9,R2011=""),"",R2011))</f>
        <v/>
      </c>
      <c r="AI2011">
        <f>IF(M2011&lt;&gt;1,"",IF(OR(Q2011=999,Q2011=""),"",Q2011))</f>
        <v/>
      </c>
    </row>
    <row r="2012">
      <c r="A2012" t="inlineStr">
        <is>
          <t>TQRMNOP110784</t>
        </is>
      </c>
      <c r="B2012" t="n">
        <v>2025</v>
      </c>
      <c r="C2012" t="n">
        <v>1</v>
      </c>
      <c r="D2012" t="n">
        <v>1</v>
      </c>
      <c r="E2012" t="inlineStr">
        <is>
          <t>S</t>
        </is>
      </c>
      <c r="F2012" t="n">
        <v>33</v>
      </c>
      <c r="G2012" t="n">
        <v>850</v>
      </c>
      <c r="H2012" t="n">
        <v>3</v>
      </c>
      <c r="I2012" t="n">
        <v>2</v>
      </c>
      <c r="J2012" t="n">
        <v>23</v>
      </c>
      <c r="K2012" t="n">
        <v>1</v>
      </c>
      <c r="L2012" t="n">
        <v>5</v>
      </c>
      <c r="M2012" t="n">
        <v>1</v>
      </c>
      <c r="N2012" t="n">
        <v>3</v>
      </c>
      <c r="O2012" t="n">
        <v>1</v>
      </c>
      <c r="P2012" t="n">
        <v>2</v>
      </c>
      <c r="Q2012" t="n">
        <v>26</v>
      </c>
      <c r="R2012" s="15" t="n">
        <v>748000</v>
      </c>
      <c r="S2012" s="15" t="n">
        <v>0</v>
      </c>
      <c r="T2012" s="15" t="n">
        <v>748000</v>
      </c>
      <c r="U2012" s="15" t="n">
        <v>126900</v>
      </c>
      <c r="V2012">
        <f>IFERROR(VLOOKUP(D2012,Tablas_Equivalencia!$A$3:$B$8,2,FALSE),"Sin dato")</f>
        <v/>
      </c>
      <c r="W2012">
        <f>IFERROR(VLOOKUP(L2012,Tablas_Equivalencia!$D$3:$E$9,2,FALSE),"Sin dato")</f>
        <v/>
      </c>
      <c r="X2012">
        <f>IF(I2012=1,"Varón","Mujer")</f>
        <v/>
      </c>
      <c r="Y2012">
        <f>IFERROR(VLOOKUP(M2012,Tablas_Equivalencia!$G$3:$H$6,2,FALSE),"Sin dato")</f>
        <v/>
      </c>
      <c r="Z2012">
        <f>IF(J2012&lt;=24,"18-24","25-29")</f>
        <v/>
      </c>
      <c r="AA2012">
        <f>IF(M2012&lt;&gt;1,"",IF(P2012=2,1,0))</f>
        <v/>
      </c>
      <c r="AB2012">
        <f>IF(M2012&lt;&gt;1,"",IF(O2012&gt;=2,1,0))</f>
        <v/>
      </c>
      <c r="AC2012">
        <f>IF(M2012&lt;&gt;1,"",IF(OR(Q2012=999,Q2012=""),"",IF(OR(Q2012&lt;35,Q2012&gt;48),1,0)))</f>
        <v/>
      </c>
      <c r="AD2012">
        <f>IF(COUNT(AA2012:AC2012)&lt;3,"",SUM(AA2012:AC2012))</f>
        <v/>
      </c>
      <c r="AE2012">
        <f>IF(L2012&gt;=4,2,IF(L2012&gt;=2,1,0))</f>
        <v/>
      </c>
      <c r="AF2012">
        <f>IF(L2012&gt;=5,1,0)</f>
        <v/>
      </c>
      <c r="AG2012">
        <f>AE2012+AF2012</f>
        <v/>
      </c>
      <c r="AH2012" s="15">
        <f>IF(M2012&lt;&gt;1,"",IF(OR(R2012=-9,R2012=""),"",R2012))</f>
        <v/>
      </c>
      <c r="AI2012">
        <f>IF(M2012&lt;&gt;1,"",IF(OR(Q2012=999,Q2012=""),"",Q2012))</f>
        <v/>
      </c>
    </row>
    <row r="2013">
      <c r="A2013" t="inlineStr">
        <is>
          <t>TQRMNOP110796</t>
        </is>
      </c>
      <c r="B2013" t="n">
        <v>2025</v>
      </c>
      <c r="C2013" t="n">
        <v>1</v>
      </c>
      <c r="D2013" t="n">
        <v>43</v>
      </c>
      <c r="E2013" t="inlineStr">
        <is>
          <t>N</t>
        </is>
      </c>
      <c r="F2013" t="n">
        <v>38</v>
      </c>
      <c r="G2013" t="n">
        <v>1154</v>
      </c>
      <c r="H2013" t="n">
        <v>3</v>
      </c>
      <c r="I2013" t="n">
        <v>2</v>
      </c>
      <c r="J2013" t="n">
        <v>27</v>
      </c>
      <c r="K2013" t="n">
        <v>2</v>
      </c>
      <c r="L2013" t="n">
        <v>3</v>
      </c>
      <c r="M2013" t="n">
        <v>3</v>
      </c>
      <c r="R2013" s="15" t="n">
        <v>0</v>
      </c>
      <c r="S2013" s="15" t="n">
        <v>0</v>
      </c>
      <c r="T2013" s="15" t="n">
        <v>0</v>
      </c>
      <c r="U2013" s="15" t="n">
        <v>169200</v>
      </c>
      <c r="V2013">
        <f>IFERROR(VLOOKUP(D2013,Tablas_Equivalencia!$A$3:$B$8,2,FALSE),"Sin dato")</f>
        <v/>
      </c>
      <c r="W2013">
        <f>IFERROR(VLOOKUP(L2013,Tablas_Equivalencia!$D$3:$E$9,2,FALSE),"Sin dato")</f>
        <v/>
      </c>
      <c r="X2013">
        <f>IF(I2013=1,"Varón","Mujer")</f>
        <v/>
      </c>
      <c r="Y2013">
        <f>IFERROR(VLOOKUP(M2013,Tablas_Equivalencia!$G$3:$H$6,2,FALSE),"Sin dato")</f>
        <v/>
      </c>
      <c r="Z2013">
        <f>IF(J2013&lt;=24,"18-24","25-29")</f>
        <v/>
      </c>
      <c r="AA2013">
        <f>IF(M2013&lt;&gt;1,"",IF(P2013=2,1,0))</f>
        <v/>
      </c>
      <c r="AB2013">
        <f>IF(M2013&lt;&gt;1,"",IF(O2013&gt;=2,1,0))</f>
        <v/>
      </c>
      <c r="AC2013">
        <f>IF(M2013&lt;&gt;1,"",IF(OR(Q2013=999,Q2013=""),"",IF(OR(Q2013&lt;35,Q2013&gt;48),1,0)))</f>
        <v/>
      </c>
      <c r="AD2013">
        <f>IF(COUNT(AA2013:AC2013)&lt;3,"",SUM(AA2013:AC2013))</f>
        <v/>
      </c>
      <c r="AE2013">
        <f>IF(L2013&gt;=4,2,IF(L2013&gt;=2,1,0))</f>
        <v/>
      </c>
      <c r="AF2013">
        <f>IF(L2013&gt;=5,1,0)</f>
        <v/>
      </c>
      <c r="AG2013">
        <f>AE2013+AF2013</f>
        <v/>
      </c>
      <c r="AH2013" s="15">
        <f>IF(M2013&lt;&gt;1,"",IF(OR(R2013=-9,R2013=""),"",R2013))</f>
        <v/>
      </c>
      <c r="AI2013">
        <f>IF(M2013&lt;&gt;1,"",IF(OR(Q2013=999,Q2013=""),"",Q2013))</f>
        <v/>
      </c>
    </row>
    <row r="2014">
      <c r="A2014" t="inlineStr">
        <is>
          <t>TQRMNOP110819</t>
        </is>
      </c>
      <c r="B2014" t="n">
        <v>2025</v>
      </c>
      <c r="C2014" t="n">
        <v>1</v>
      </c>
      <c r="D2014" t="n">
        <v>40</v>
      </c>
      <c r="E2014" t="inlineStr">
        <is>
          <t>N</t>
        </is>
      </c>
      <c r="F2014" t="n">
        <v>22</v>
      </c>
      <c r="G2014" t="n">
        <v>850</v>
      </c>
      <c r="H2014" t="n">
        <v>1</v>
      </c>
      <c r="I2014" t="n">
        <v>1</v>
      </c>
      <c r="J2014" t="n">
        <v>21</v>
      </c>
      <c r="K2014" t="n">
        <v>1</v>
      </c>
      <c r="L2014" t="n">
        <v>5</v>
      </c>
      <c r="M2014" t="n">
        <v>3</v>
      </c>
      <c r="R2014" s="15" t="n">
        <v>0</v>
      </c>
      <c r="S2014" s="15" t="n">
        <v>0</v>
      </c>
      <c r="T2014" s="15" t="n">
        <v>0</v>
      </c>
      <c r="U2014" s="15" t="n">
        <v>269300</v>
      </c>
      <c r="V2014">
        <f>IFERROR(VLOOKUP(D2014,Tablas_Equivalencia!$A$3:$B$8,2,FALSE),"Sin dato")</f>
        <v/>
      </c>
      <c r="W2014">
        <f>IFERROR(VLOOKUP(L2014,Tablas_Equivalencia!$D$3:$E$9,2,FALSE),"Sin dato")</f>
        <v/>
      </c>
      <c r="X2014">
        <f>IF(I2014=1,"Varón","Mujer")</f>
        <v/>
      </c>
      <c r="Y2014">
        <f>IFERROR(VLOOKUP(M2014,Tablas_Equivalencia!$G$3:$H$6,2,FALSE),"Sin dato")</f>
        <v/>
      </c>
      <c r="Z2014">
        <f>IF(J2014&lt;=24,"18-24","25-29")</f>
        <v/>
      </c>
      <c r="AA2014">
        <f>IF(M2014&lt;&gt;1,"",IF(P2014=2,1,0))</f>
        <v/>
      </c>
      <c r="AB2014">
        <f>IF(M2014&lt;&gt;1,"",IF(O2014&gt;=2,1,0))</f>
        <v/>
      </c>
      <c r="AC2014">
        <f>IF(M2014&lt;&gt;1,"",IF(OR(Q2014=999,Q2014=""),"",IF(OR(Q2014&lt;35,Q2014&gt;48),1,0)))</f>
        <v/>
      </c>
      <c r="AD2014">
        <f>IF(COUNT(AA2014:AC2014)&lt;3,"",SUM(AA2014:AC2014))</f>
        <v/>
      </c>
      <c r="AE2014">
        <f>IF(L2014&gt;=4,2,IF(L2014&gt;=2,1,0))</f>
        <v/>
      </c>
      <c r="AF2014">
        <f>IF(L2014&gt;=5,1,0)</f>
        <v/>
      </c>
      <c r="AG2014">
        <f>AE2014+AF2014</f>
        <v/>
      </c>
      <c r="AH2014" s="15">
        <f>IF(M2014&lt;&gt;1,"",IF(OR(R2014=-9,R2014=""),"",R2014))</f>
        <v/>
      </c>
      <c r="AI2014">
        <f>IF(M2014&lt;&gt;1,"",IF(OR(Q2014=999,Q2014=""),"",Q2014))</f>
        <v/>
      </c>
    </row>
    <row r="2015">
      <c r="A2015" t="inlineStr">
        <is>
          <t>TQRMNOP110822</t>
        </is>
      </c>
      <c r="B2015" t="n">
        <v>2025</v>
      </c>
      <c r="C2015" t="n">
        <v>1</v>
      </c>
      <c r="D2015" t="n">
        <v>43</v>
      </c>
      <c r="E2015" t="inlineStr">
        <is>
          <t>S</t>
        </is>
      </c>
      <c r="F2015" t="n">
        <v>20</v>
      </c>
      <c r="G2015" t="n">
        <v>1648</v>
      </c>
      <c r="H2015" t="n">
        <v>1</v>
      </c>
      <c r="I2015" t="n">
        <v>1</v>
      </c>
      <c r="J2015" t="n">
        <v>27</v>
      </c>
      <c r="K2015" t="n">
        <v>2</v>
      </c>
      <c r="L2015" t="n">
        <v>3</v>
      </c>
      <c r="M2015" t="n">
        <v>1</v>
      </c>
      <c r="N2015" t="n">
        <v>2</v>
      </c>
      <c r="O2015" t="n">
        <v>2</v>
      </c>
      <c r="P2015" t="n">
        <v>2</v>
      </c>
      <c r="Q2015" t="n">
        <v>52</v>
      </c>
      <c r="R2015" s="15" t="n">
        <v>459000</v>
      </c>
      <c r="S2015" s="15" t="n">
        <v>128000</v>
      </c>
      <c r="T2015" s="15" t="n">
        <v>587000</v>
      </c>
      <c r="U2015" s="15" t="n">
        <v>181700</v>
      </c>
      <c r="V2015">
        <f>IFERROR(VLOOKUP(D2015,Tablas_Equivalencia!$A$3:$B$8,2,FALSE),"Sin dato")</f>
        <v/>
      </c>
      <c r="W2015">
        <f>IFERROR(VLOOKUP(L2015,Tablas_Equivalencia!$D$3:$E$9,2,FALSE),"Sin dato")</f>
        <v/>
      </c>
      <c r="X2015">
        <f>IF(I2015=1,"Varón","Mujer")</f>
        <v/>
      </c>
      <c r="Y2015">
        <f>IFERROR(VLOOKUP(M2015,Tablas_Equivalencia!$G$3:$H$6,2,FALSE),"Sin dato")</f>
        <v/>
      </c>
      <c r="Z2015">
        <f>IF(J2015&lt;=24,"18-24","25-29")</f>
        <v/>
      </c>
      <c r="AA2015">
        <f>IF(M2015&lt;&gt;1,"",IF(P2015=2,1,0))</f>
        <v/>
      </c>
      <c r="AB2015">
        <f>IF(M2015&lt;&gt;1,"",IF(O2015&gt;=2,1,0))</f>
        <v/>
      </c>
      <c r="AC2015">
        <f>IF(M2015&lt;&gt;1,"",IF(OR(Q2015=999,Q2015=""),"",IF(OR(Q2015&lt;35,Q2015&gt;48),1,0)))</f>
        <v/>
      </c>
      <c r="AD2015">
        <f>IF(COUNT(AA2015:AC2015)&lt;3,"",SUM(AA2015:AC2015))</f>
        <v/>
      </c>
      <c r="AE2015">
        <f>IF(L2015&gt;=4,2,IF(L2015&gt;=2,1,0))</f>
        <v/>
      </c>
      <c r="AF2015">
        <f>IF(L2015&gt;=5,1,0)</f>
        <v/>
      </c>
      <c r="AG2015">
        <f>AE2015+AF2015</f>
        <v/>
      </c>
      <c r="AH2015" s="15">
        <f>IF(M2015&lt;&gt;1,"",IF(OR(R2015=-9,R2015=""),"",R2015))</f>
        <v/>
      </c>
      <c r="AI2015">
        <f>IF(M2015&lt;&gt;1,"",IF(OR(Q2015=999,Q2015=""),"",Q2015))</f>
        <v/>
      </c>
    </row>
    <row r="2016">
      <c r="A2016" t="inlineStr">
        <is>
          <t>TQRMNOP110823</t>
        </is>
      </c>
      <c r="B2016" t="n">
        <v>2025</v>
      </c>
      <c r="C2016" t="n">
        <v>1</v>
      </c>
      <c r="D2016" t="n">
        <v>42</v>
      </c>
      <c r="E2016" t="inlineStr">
        <is>
          <t>N</t>
        </is>
      </c>
      <c r="F2016" t="n">
        <v>27</v>
      </c>
      <c r="G2016" t="n">
        <v>1181</v>
      </c>
      <c r="H2016" t="n">
        <v>2</v>
      </c>
      <c r="I2016" t="n">
        <v>1</v>
      </c>
      <c r="J2016" t="n">
        <v>19</v>
      </c>
      <c r="K2016" t="n">
        <v>2</v>
      </c>
      <c r="L2016" t="n">
        <v>4</v>
      </c>
      <c r="M2016" t="n">
        <v>1</v>
      </c>
      <c r="N2016" t="n">
        <v>3</v>
      </c>
      <c r="O2016" t="n">
        <v>1</v>
      </c>
      <c r="P2016" t="n">
        <v>1</v>
      </c>
      <c r="Q2016" t="n">
        <v>50</v>
      </c>
      <c r="R2016" s="15" t="n">
        <v>1105000</v>
      </c>
      <c r="S2016" s="15" t="n">
        <v>0</v>
      </c>
      <c r="T2016" s="15" t="n">
        <v>1105000</v>
      </c>
      <c r="U2016" s="15" t="n">
        <v>277800</v>
      </c>
      <c r="V2016">
        <f>IFERROR(VLOOKUP(D2016,Tablas_Equivalencia!$A$3:$B$8,2,FALSE),"Sin dato")</f>
        <v/>
      </c>
      <c r="W2016">
        <f>IFERROR(VLOOKUP(L2016,Tablas_Equivalencia!$D$3:$E$9,2,FALSE),"Sin dato")</f>
        <v/>
      </c>
      <c r="X2016">
        <f>IF(I2016=1,"Varón","Mujer")</f>
        <v/>
      </c>
      <c r="Y2016">
        <f>IFERROR(VLOOKUP(M2016,Tablas_Equivalencia!$G$3:$H$6,2,FALSE),"Sin dato")</f>
        <v/>
      </c>
      <c r="Z2016">
        <f>IF(J2016&lt;=24,"18-24","25-29")</f>
        <v/>
      </c>
      <c r="AA2016">
        <f>IF(M2016&lt;&gt;1,"",IF(P2016=2,1,0))</f>
        <v/>
      </c>
      <c r="AB2016">
        <f>IF(M2016&lt;&gt;1,"",IF(O2016&gt;=2,1,0))</f>
        <v/>
      </c>
      <c r="AC2016">
        <f>IF(M2016&lt;&gt;1,"",IF(OR(Q2016=999,Q2016=""),"",IF(OR(Q2016&lt;35,Q2016&gt;48),1,0)))</f>
        <v/>
      </c>
      <c r="AD2016">
        <f>IF(COUNT(AA2016:AC2016)&lt;3,"",SUM(AA2016:AC2016))</f>
        <v/>
      </c>
      <c r="AE2016">
        <f>IF(L2016&gt;=4,2,IF(L2016&gt;=2,1,0))</f>
        <v/>
      </c>
      <c r="AF2016">
        <f>IF(L2016&gt;=5,1,0)</f>
        <v/>
      </c>
      <c r="AG2016">
        <f>AE2016+AF2016</f>
        <v/>
      </c>
      <c r="AH2016" s="15">
        <f>IF(M2016&lt;&gt;1,"",IF(OR(R2016=-9,R2016=""),"",R2016))</f>
        <v/>
      </c>
      <c r="AI2016">
        <f>IF(M2016&lt;&gt;1,"",IF(OR(Q2016=999,Q2016=""),"",Q2016))</f>
        <v/>
      </c>
    </row>
    <row r="2017">
      <c r="A2017" t="inlineStr">
        <is>
          <t>TQRMNOP110835</t>
        </is>
      </c>
      <c r="B2017" t="n">
        <v>2025</v>
      </c>
      <c r="C2017" t="n">
        <v>1</v>
      </c>
      <c r="D2017" t="n">
        <v>1</v>
      </c>
      <c r="E2017" t="inlineStr">
        <is>
          <t>S</t>
        </is>
      </c>
      <c r="F2017" t="n">
        <v>32</v>
      </c>
      <c r="G2017" t="n">
        <v>1656</v>
      </c>
      <c r="H2017" t="n">
        <v>2</v>
      </c>
      <c r="I2017" t="n">
        <v>2</v>
      </c>
      <c r="J2017" t="n">
        <v>27</v>
      </c>
      <c r="K2017" t="n">
        <v>2</v>
      </c>
      <c r="L2017" t="n">
        <v>5</v>
      </c>
      <c r="M2017" t="n">
        <v>1</v>
      </c>
      <c r="N2017" t="n">
        <v>2</v>
      </c>
      <c r="O2017" t="n">
        <v>1</v>
      </c>
      <c r="P2017" t="n">
        <v>1</v>
      </c>
      <c r="Q2017" t="n">
        <v>48</v>
      </c>
      <c r="R2017" s="15" t="n">
        <v>-9</v>
      </c>
      <c r="S2017" s="15" t="n">
        <v>0</v>
      </c>
      <c r="T2017" s="15" t="n">
        <v>0</v>
      </c>
      <c r="U2017" s="15" t="n">
        <v>193700</v>
      </c>
      <c r="V2017">
        <f>IFERROR(VLOOKUP(D2017,Tablas_Equivalencia!$A$3:$B$8,2,FALSE),"Sin dato")</f>
        <v/>
      </c>
      <c r="W2017">
        <f>IFERROR(VLOOKUP(L2017,Tablas_Equivalencia!$D$3:$E$9,2,FALSE),"Sin dato")</f>
        <v/>
      </c>
      <c r="X2017">
        <f>IF(I2017=1,"Varón","Mujer")</f>
        <v/>
      </c>
      <c r="Y2017">
        <f>IFERROR(VLOOKUP(M2017,Tablas_Equivalencia!$G$3:$H$6,2,FALSE),"Sin dato")</f>
        <v/>
      </c>
      <c r="Z2017">
        <f>IF(J2017&lt;=24,"18-24","25-29")</f>
        <v/>
      </c>
      <c r="AA2017">
        <f>IF(M2017&lt;&gt;1,"",IF(P2017=2,1,0))</f>
        <v/>
      </c>
      <c r="AB2017">
        <f>IF(M2017&lt;&gt;1,"",IF(O2017&gt;=2,1,0))</f>
        <v/>
      </c>
      <c r="AC2017">
        <f>IF(M2017&lt;&gt;1,"",IF(OR(Q2017=999,Q2017=""),"",IF(OR(Q2017&lt;35,Q2017&gt;48),1,0)))</f>
        <v/>
      </c>
      <c r="AD2017">
        <f>IF(COUNT(AA2017:AC2017)&lt;3,"",SUM(AA2017:AC2017))</f>
        <v/>
      </c>
      <c r="AE2017">
        <f>IF(L2017&gt;=4,2,IF(L2017&gt;=2,1,0))</f>
        <v/>
      </c>
      <c r="AF2017">
        <f>IF(L2017&gt;=5,1,0)</f>
        <v/>
      </c>
      <c r="AG2017">
        <f>AE2017+AF2017</f>
        <v/>
      </c>
      <c r="AH2017" s="15">
        <f>IF(M2017&lt;&gt;1,"",IF(OR(R2017=-9,R2017=""),"",R2017))</f>
        <v/>
      </c>
      <c r="AI2017">
        <f>IF(M2017&lt;&gt;1,"",IF(OR(Q2017=999,Q2017=""),"",Q2017))</f>
        <v/>
      </c>
    </row>
    <row r="2018">
      <c r="A2018" t="inlineStr">
        <is>
          <t>TQRMNOP110836</t>
        </is>
      </c>
      <c r="B2018" t="n">
        <v>2025</v>
      </c>
      <c r="C2018" t="n">
        <v>1</v>
      </c>
      <c r="D2018" t="n">
        <v>1</v>
      </c>
      <c r="E2018" t="inlineStr">
        <is>
          <t>S</t>
        </is>
      </c>
      <c r="F2018" t="n">
        <v>32</v>
      </c>
      <c r="G2018" t="n">
        <v>920</v>
      </c>
      <c r="H2018" t="n">
        <v>3</v>
      </c>
      <c r="I2018" t="n">
        <v>2</v>
      </c>
      <c r="J2018" t="n">
        <v>27</v>
      </c>
      <c r="K2018" t="n">
        <v>2</v>
      </c>
      <c r="L2018" t="n">
        <v>6</v>
      </c>
      <c r="M2018" t="n">
        <v>1</v>
      </c>
      <c r="N2018" t="n">
        <v>3</v>
      </c>
      <c r="O2018" t="n">
        <v>1</v>
      </c>
      <c r="P2018" t="n">
        <v>1</v>
      </c>
      <c r="Q2018" t="n">
        <v>12</v>
      </c>
      <c r="R2018" s="15" t="n">
        <v>-9</v>
      </c>
      <c r="S2018" s="15" t="n">
        <v>0</v>
      </c>
      <c r="T2018" s="15" t="n">
        <v>0</v>
      </c>
      <c r="U2018" s="15" t="n">
        <v>531500</v>
      </c>
      <c r="V2018">
        <f>IFERROR(VLOOKUP(D2018,Tablas_Equivalencia!$A$3:$B$8,2,FALSE),"Sin dato")</f>
        <v/>
      </c>
      <c r="W2018">
        <f>IFERROR(VLOOKUP(L2018,Tablas_Equivalencia!$D$3:$E$9,2,FALSE),"Sin dato")</f>
        <v/>
      </c>
      <c r="X2018">
        <f>IF(I2018=1,"Varón","Mujer")</f>
        <v/>
      </c>
      <c r="Y2018">
        <f>IFERROR(VLOOKUP(M2018,Tablas_Equivalencia!$G$3:$H$6,2,FALSE),"Sin dato")</f>
        <v/>
      </c>
      <c r="Z2018">
        <f>IF(J2018&lt;=24,"18-24","25-29")</f>
        <v/>
      </c>
      <c r="AA2018">
        <f>IF(M2018&lt;&gt;1,"",IF(P2018=2,1,0))</f>
        <v/>
      </c>
      <c r="AB2018">
        <f>IF(M2018&lt;&gt;1,"",IF(O2018&gt;=2,1,0))</f>
        <v/>
      </c>
      <c r="AC2018">
        <f>IF(M2018&lt;&gt;1,"",IF(OR(Q2018=999,Q2018=""),"",IF(OR(Q2018&lt;35,Q2018&gt;48),1,0)))</f>
        <v/>
      </c>
      <c r="AD2018">
        <f>IF(COUNT(AA2018:AC2018)&lt;3,"",SUM(AA2018:AC2018))</f>
        <v/>
      </c>
      <c r="AE2018">
        <f>IF(L2018&gt;=4,2,IF(L2018&gt;=2,1,0))</f>
        <v/>
      </c>
      <c r="AF2018">
        <f>IF(L2018&gt;=5,1,0)</f>
        <v/>
      </c>
      <c r="AG2018">
        <f>AE2018+AF2018</f>
        <v/>
      </c>
      <c r="AH2018" s="15">
        <f>IF(M2018&lt;&gt;1,"",IF(OR(R2018=-9,R2018=""),"",R2018))</f>
        <v/>
      </c>
      <c r="AI2018">
        <f>IF(M2018&lt;&gt;1,"",IF(OR(Q2018=999,Q2018=""),"",Q2018))</f>
        <v/>
      </c>
    </row>
    <row r="2019">
      <c r="A2019" t="inlineStr">
        <is>
          <t>TQRMNOP110848</t>
        </is>
      </c>
      <c r="B2019" t="n">
        <v>2025</v>
      </c>
      <c r="C2019" t="n">
        <v>1</v>
      </c>
      <c r="D2019" t="n">
        <v>40</v>
      </c>
      <c r="E2019" t="inlineStr">
        <is>
          <t>N</t>
        </is>
      </c>
      <c r="F2019" t="n">
        <v>9</v>
      </c>
      <c r="G2019" t="n">
        <v>799</v>
      </c>
      <c r="H2019" t="n">
        <v>10</v>
      </c>
      <c r="I2019" t="n">
        <v>2</v>
      </c>
      <c r="J2019" t="n">
        <v>27</v>
      </c>
      <c r="K2019" t="n">
        <v>1</v>
      </c>
      <c r="L2019" t="n">
        <v>6</v>
      </c>
      <c r="M2019" t="n">
        <v>1</v>
      </c>
      <c r="N2019" t="n">
        <v>2</v>
      </c>
      <c r="O2019" t="n">
        <v>1</v>
      </c>
      <c r="P2019" t="n">
        <v>1</v>
      </c>
      <c r="Q2019" t="n">
        <v>45</v>
      </c>
      <c r="R2019" s="15" t="n">
        <v>1099000</v>
      </c>
      <c r="S2019" s="15" t="n">
        <v>0</v>
      </c>
      <c r="T2019" s="15" t="n">
        <v>1099000</v>
      </c>
      <c r="U2019" s="15" t="n">
        <v>58700</v>
      </c>
      <c r="V2019">
        <f>IFERROR(VLOOKUP(D2019,Tablas_Equivalencia!$A$3:$B$8,2,FALSE),"Sin dato")</f>
        <v/>
      </c>
      <c r="W2019">
        <f>IFERROR(VLOOKUP(L2019,Tablas_Equivalencia!$D$3:$E$9,2,FALSE),"Sin dato")</f>
        <v/>
      </c>
      <c r="X2019">
        <f>IF(I2019=1,"Varón","Mujer")</f>
        <v/>
      </c>
      <c r="Y2019">
        <f>IFERROR(VLOOKUP(M2019,Tablas_Equivalencia!$G$3:$H$6,2,FALSE),"Sin dato")</f>
        <v/>
      </c>
      <c r="Z2019">
        <f>IF(J2019&lt;=24,"18-24","25-29")</f>
        <v/>
      </c>
      <c r="AA2019">
        <f>IF(M2019&lt;&gt;1,"",IF(P2019=2,1,0))</f>
        <v/>
      </c>
      <c r="AB2019">
        <f>IF(M2019&lt;&gt;1,"",IF(O2019&gt;=2,1,0))</f>
        <v/>
      </c>
      <c r="AC2019">
        <f>IF(M2019&lt;&gt;1,"",IF(OR(Q2019=999,Q2019=""),"",IF(OR(Q2019&lt;35,Q2019&gt;48),1,0)))</f>
        <v/>
      </c>
      <c r="AD2019">
        <f>IF(COUNT(AA2019:AC2019)&lt;3,"",SUM(AA2019:AC2019))</f>
        <v/>
      </c>
      <c r="AE2019">
        <f>IF(L2019&gt;=4,2,IF(L2019&gt;=2,1,0))</f>
        <v/>
      </c>
      <c r="AF2019">
        <f>IF(L2019&gt;=5,1,0)</f>
        <v/>
      </c>
      <c r="AG2019">
        <f>AE2019+AF2019</f>
        <v/>
      </c>
      <c r="AH2019" s="15">
        <f>IF(M2019&lt;&gt;1,"",IF(OR(R2019=-9,R2019=""),"",R2019))</f>
        <v/>
      </c>
      <c r="AI2019">
        <f>IF(M2019&lt;&gt;1,"",IF(OR(Q2019=999,Q2019=""),"",Q2019))</f>
        <v/>
      </c>
    </row>
    <row r="2020">
      <c r="A2020" t="inlineStr">
        <is>
          <t>TQRMNOP110853</t>
        </is>
      </c>
      <c r="B2020" t="n">
        <v>2025</v>
      </c>
      <c r="C2020" t="n">
        <v>1</v>
      </c>
      <c r="D2020" t="n">
        <v>41</v>
      </c>
      <c r="E2020" t="inlineStr">
        <is>
          <t>N</t>
        </is>
      </c>
      <c r="F2020" t="n">
        <v>15</v>
      </c>
      <c r="G2020" t="n">
        <v>1073</v>
      </c>
      <c r="H2020" t="n">
        <v>2</v>
      </c>
      <c r="I2020" t="n">
        <v>2</v>
      </c>
      <c r="J2020" t="n">
        <v>19</v>
      </c>
      <c r="K2020" t="n">
        <v>2</v>
      </c>
      <c r="L2020" t="n">
        <v>4</v>
      </c>
      <c r="M2020" t="n">
        <v>3</v>
      </c>
      <c r="R2020" s="15" t="n">
        <v>0</v>
      </c>
      <c r="S2020" s="15" t="n">
        <v>0</v>
      </c>
      <c r="T2020" s="15" t="n">
        <v>0</v>
      </c>
      <c r="U2020" s="15" t="n">
        <v>141800</v>
      </c>
      <c r="V2020">
        <f>IFERROR(VLOOKUP(D2020,Tablas_Equivalencia!$A$3:$B$8,2,FALSE),"Sin dato")</f>
        <v/>
      </c>
      <c r="W2020">
        <f>IFERROR(VLOOKUP(L2020,Tablas_Equivalencia!$D$3:$E$9,2,FALSE),"Sin dato")</f>
        <v/>
      </c>
      <c r="X2020">
        <f>IF(I2020=1,"Varón","Mujer")</f>
        <v/>
      </c>
      <c r="Y2020">
        <f>IFERROR(VLOOKUP(M2020,Tablas_Equivalencia!$G$3:$H$6,2,FALSE),"Sin dato")</f>
        <v/>
      </c>
      <c r="Z2020">
        <f>IF(J2020&lt;=24,"18-24","25-29")</f>
        <v/>
      </c>
      <c r="AA2020">
        <f>IF(M2020&lt;&gt;1,"",IF(P2020=2,1,0))</f>
        <v/>
      </c>
      <c r="AB2020">
        <f>IF(M2020&lt;&gt;1,"",IF(O2020&gt;=2,1,0))</f>
        <v/>
      </c>
      <c r="AC2020">
        <f>IF(M2020&lt;&gt;1,"",IF(OR(Q2020=999,Q2020=""),"",IF(OR(Q2020&lt;35,Q2020&gt;48),1,0)))</f>
        <v/>
      </c>
      <c r="AD2020">
        <f>IF(COUNT(AA2020:AC2020)&lt;3,"",SUM(AA2020:AC2020))</f>
        <v/>
      </c>
      <c r="AE2020">
        <f>IF(L2020&gt;=4,2,IF(L2020&gt;=2,1,0))</f>
        <v/>
      </c>
      <c r="AF2020">
        <f>IF(L2020&gt;=5,1,0)</f>
        <v/>
      </c>
      <c r="AG2020">
        <f>AE2020+AF2020</f>
        <v/>
      </c>
      <c r="AH2020" s="15">
        <f>IF(M2020&lt;&gt;1,"",IF(OR(R2020=-9,R2020=""),"",R2020))</f>
        <v/>
      </c>
      <c r="AI2020">
        <f>IF(M2020&lt;&gt;1,"",IF(OR(Q2020=999,Q2020=""),"",Q2020))</f>
        <v/>
      </c>
    </row>
    <row r="2021">
      <c r="A2021" t="inlineStr">
        <is>
          <t>TQRMNOP110857</t>
        </is>
      </c>
      <c r="B2021" t="n">
        <v>2025</v>
      </c>
      <c r="C2021" t="n">
        <v>1</v>
      </c>
      <c r="D2021" t="n">
        <v>43</v>
      </c>
      <c r="E2021" t="inlineStr">
        <is>
          <t>N</t>
        </is>
      </c>
      <c r="F2021" t="n">
        <v>26</v>
      </c>
      <c r="G2021" t="n">
        <v>786</v>
      </c>
      <c r="H2021" t="n">
        <v>2</v>
      </c>
      <c r="I2021" t="n">
        <v>1</v>
      </c>
      <c r="J2021" t="n">
        <v>28</v>
      </c>
      <c r="K2021" t="n">
        <v>1</v>
      </c>
      <c r="L2021" t="n">
        <v>6</v>
      </c>
      <c r="M2021" t="n">
        <v>1</v>
      </c>
      <c r="N2021" t="n">
        <v>2</v>
      </c>
      <c r="O2021" t="n">
        <v>1</v>
      </c>
      <c r="P2021" t="n">
        <v>1</v>
      </c>
      <c r="Q2021" t="n">
        <v>50</v>
      </c>
      <c r="R2021" s="15" t="n">
        <v>-9</v>
      </c>
      <c r="S2021" s="15" t="n">
        <v>0</v>
      </c>
      <c r="T2021" s="15" t="n">
        <v>0</v>
      </c>
      <c r="U2021" s="15" t="n">
        <v>336400</v>
      </c>
      <c r="V2021">
        <f>IFERROR(VLOOKUP(D2021,Tablas_Equivalencia!$A$3:$B$8,2,FALSE),"Sin dato")</f>
        <v/>
      </c>
      <c r="W2021">
        <f>IFERROR(VLOOKUP(L2021,Tablas_Equivalencia!$D$3:$E$9,2,FALSE),"Sin dato")</f>
        <v/>
      </c>
      <c r="X2021">
        <f>IF(I2021=1,"Varón","Mujer")</f>
        <v/>
      </c>
      <c r="Y2021">
        <f>IFERROR(VLOOKUP(M2021,Tablas_Equivalencia!$G$3:$H$6,2,FALSE),"Sin dato")</f>
        <v/>
      </c>
      <c r="Z2021">
        <f>IF(J2021&lt;=24,"18-24","25-29")</f>
        <v/>
      </c>
      <c r="AA2021">
        <f>IF(M2021&lt;&gt;1,"",IF(P2021=2,1,0))</f>
        <v/>
      </c>
      <c r="AB2021">
        <f>IF(M2021&lt;&gt;1,"",IF(O2021&gt;=2,1,0))</f>
        <v/>
      </c>
      <c r="AC2021">
        <f>IF(M2021&lt;&gt;1,"",IF(OR(Q2021=999,Q2021=""),"",IF(OR(Q2021&lt;35,Q2021&gt;48),1,0)))</f>
        <v/>
      </c>
      <c r="AD2021">
        <f>IF(COUNT(AA2021:AC2021)&lt;3,"",SUM(AA2021:AC2021))</f>
        <v/>
      </c>
      <c r="AE2021">
        <f>IF(L2021&gt;=4,2,IF(L2021&gt;=2,1,0))</f>
        <v/>
      </c>
      <c r="AF2021">
        <f>IF(L2021&gt;=5,1,0)</f>
        <v/>
      </c>
      <c r="AG2021">
        <f>AE2021+AF2021</f>
        <v/>
      </c>
      <c r="AH2021" s="15">
        <f>IF(M2021&lt;&gt;1,"",IF(OR(R2021=-9,R2021=""),"",R2021))</f>
        <v/>
      </c>
      <c r="AI2021">
        <f>IF(M2021&lt;&gt;1,"",IF(OR(Q2021=999,Q2021=""),"",Q2021))</f>
        <v/>
      </c>
    </row>
    <row r="2022">
      <c r="A2022" t="inlineStr">
        <is>
          <t>TQRMNOP110858</t>
        </is>
      </c>
      <c r="B2022" t="n">
        <v>2025</v>
      </c>
      <c r="C2022" t="n">
        <v>1</v>
      </c>
      <c r="D2022" t="n">
        <v>1</v>
      </c>
      <c r="E2022" t="inlineStr">
        <is>
          <t>S</t>
        </is>
      </c>
      <c r="F2022" t="n">
        <v>33</v>
      </c>
      <c r="G2022" t="n">
        <v>1225</v>
      </c>
      <c r="H2022" t="n">
        <v>2</v>
      </c>
      <c r="I2022" t="n">
        <v>2</v>
      </c>
      <c r="J2022" t="n">
        <v>19</v>
      </c>
      <c r="K2022" t="n">
        <v>2</v>
      </c>
      <c r="L2022" t="n">
        <v>4</v>
      </c>
      <c r="M2022" t="n">
        <v>1</v>
      </c>
      <c r="N2022" t="n">
        <v>3</v>
      </c>
      <c r="O2022" t="n">
        <v>1</v>
      </c>
      <c r="P2022" t="n">
        <v>2</v>
      </c>
      <c r="Q2022" t="n">
        <v>18</v>
      </c>
      <c r="R2022" s="15" t="n">
        <v>732000</v>
      </c>
      <c r="S2022" s="15" t="n">
        <v>0</v>
      </c>
      <c r="T2022" s="15" t="n">
        <v>732000</v>
      </c>
      <c r="U2022" s="15" t="n">
        <v>307600</v>
      </c>
      <c r="V2022">
        <f>IFERROR(VLOOKUP(D2022,Tablas_Equivalencia!$A$3:$B$8,2,FALSE),"Sin dato")</f>
        <v/>
      </c>
      <c r="W2022">
        <f>IFERROR(VLOOKUP(L2022,Tablas_Equivalencia!$D$3:$E$9,2,FALSE),"Sin dato")</f>
        <v/>
      </c>
      <c r="X2022">
        <f>IF(I2022=1,"Varón","Mujer")</f>
        <v/>
      </c>
      <c r="Y2022">
        <f>IFERROR(VLOOKUP(M2022,Tablas_Equivalencia!$G$3:$H$6,2,FALSE),"Sin dato")</f>
        <v/>
      </c>
      <c r="Z2022">
        <f>IF(J2022&lt;=24,"18-24","25-29")</f>
        <v/>
      </c>
      <c r="AA2022">
        <f>IF(M2022&lt;&gt;1,"",IF(P2022=2,1,0))</f>
        <v/>
      </c>
      <c r="AB2022">
        <f>IF(M2022&lt;&gt;1,"",IF(O2022&gt;=2,1,0))</f>
        <v/>
      </c>
      <c r="AC2022">
        <f>IF(M2022&lt;&gt;1,"",IF(OR(Q2022=999,Q2022=""),"",IF(OR(Q2022&lt;35,Q2022&gt;48),1,0)))</f>
        <v/>
      </c>
      <c r="AD2022">
        <f>IF(COUNT(AA2022:AC2022)&lt;3,"",SUM(AA2022:AC2022))</f>
        <v/>
      </c>
      <c r="AE2022">
        <f>IF(L2022&gt;=4,2,IF(L2022&gt;=2,1,0))</f>
        <v/>
      </c>
      <c r="AF2022">
        <f>IF(L2022&gt;=5,1,0)</f>
        <v/>
      </c>
      <c r="AG2022">
        <f>AE2022+AF2022</f>
        <v/>
      </c>
      <c r="AH2022" s="15">
        <f>IF(M2022&lt;&gt;1,"",IF(OR(R2022=-9,R2022=""),"",R2022))</f>
        <v/>
      </c>
      <c r="AI2022">
        <f>IF(M2022&lt;&gt;1,"",IF(OR(Q2022=999,Q2022=""),"",Q2022))</f>
        <v/>
      </c>
    </row>
    <row r="2023">
      <c r="A2023" t="inlineStr">
        <is>
          <t>TQRMNOP110868</t>
        </is>
      </c>
      <c r="B2023" t="n">
        <v>2025</v>
      </c>
      <c r="C2023" t="n">
        <v>1</v>
      </c>
      <c r="D2023" t="n">
        <v>42</v>
      </c>
      <c r="E2023" t="inlineStr">
        <is>
          <t>N</t>
        </is>
      </c>
      <c r="F2023" t="n">
        <v>25</v>
      </c>
      <c r="G2023" t="n">
        <v>1422</v>
      </c>
      <c r="H2023" t="n">
        <v>3</v>
      </c>
      <c r="I2023" t="n">
        <v>1</v>
      </c>
      <c r="J2023" t="n">
        <v>23</v>
      </c>
      <c r="K2023" t="n">
        <v>1</v>
      </c>
      <c r="L2023" t="n">
        <v>5</v>
      </c>
      <c r="M2023" t="n">
        <v>3</v>
      </c>
      <c r="R2023" s="15" t="n">
        <v>0</v>
      </c>
      <c r="S2023" s="15" t="n">
        <v>0</v>
      </c>
      <c r="T2023" s="15" t="n">
        <v>0</v>
      </c>
      <c r="U2023" s="15" t="n">
        <v>103600</v>
      </c>
      <c r="V2023">
        <f>IFERROR(VLOOKUP(D2023,Tablas_Equivalencia!$A$3:$B$8,2,FALSE),"Sin dato")</f>
        <v/>
      </c>
      <c r="W2023">
        <f>IFERROR(VLOOKUP(L2023,Tablas_Equivalencia!$D$3:$E$9,2,FALSE),"Sin dato")</f>
        <v/>
      </c>
      <c r="X2023">
        <f>IF(I2023=1,"Varón","Mujer")</f>
        <v/>
      </c>
      <c r="Y2023">
        <f>IFERROR(VLOOKUP(M2023,Tablas_Equivalencia!$G$3:$H$6,2,FALSE),"Sin dato")</f>
        <v/>
      </c>
      <c r="Z2023">
        <f>IF(J2023&lt;=24,"18-24","25-29")</f>
        <v/>
      </c>
      <c r="AA2023">
        <f>IF(M2023&lt;&gt;1,"",IF(P2023=2,1,0))</f>
        <v/>
      </c>
      <c r="AB2023">
        <f>IF(M2023&lt;&gt;1,"",IF(O2023&gt;=2,1,0))</f>
        <v/>
      </c>
      <c r="AC2023">
        <f>IF(M2023&lt;&gt;1,"",IF(OR(Q2023=999,Q2023=""),"",IF(OR(Q2023&lt;35,Q2023&gt;48),1,0)))</f>
        <v/>
      </c>
      <c r="AD2023">
        <f>IF(COUNT(AA2023:AC2023)&lt;3,"",SUM(AA2023:AC2023))</f>
        <v/>
      </c>
      <c r="AE2023">
        <f>IF(L2023&gt;=4,2,IF(L2023&gt;=2,1,0))</f>
        <v/>
      </c>
      <c r="AF2023">
        <f>IF(L2023&gt;=5,1,0)</f>
        <v/>
      </c>
      <c r="AG2023">
        <f>AE2023+AF2023</f>
        <v/>
      </c>
      <c r="AH2023" s="15">
        <f>IF(M2023&lt;&gt;1,"",IF(OR(R2023=-9,R2023=""),"",R2023))</f>
        <v/>
      </c>
      <c r="AI2023">
        <f>IF(M2023&lt;&gt;1,"",IF(OR(Q2023=999,Q2023=""),"",Q2023))</f>
        <v/>
      </c>
    </row>
    <row r="2024">
      <c r="A2024" t="inlineStr">
        <is>
          <t>TQRMNOP110888</t>
        </is>
      </c>
      <c r="B2024" t="n">
        <v>2025</v>
      </c>
      <c r="C2024" t="n">
        <v>1</v>
      </c>
      <c r="D2024" t="n">
        <v>40</v>
      </c>
      <c r="E2024" t="inlineStr">
        <is>
          <t>N</t>
        </is>
      </c>
      <c r="F2024" t="n">
        <v>9</v>
      </c>
      <c r="G2024" t="n">
        <v>846</v>
      </c>
      <c r="H2024" t="n">
        <v>2</v>
      </c>
      <c r="I2024" t="n">
        <v>1</v>
      </c>
      <c r="J2024" t="n">
        <v>18</v>
      </c>
      <c r="K2024" t="n">
        <v>2</v>
      </c>
      <c r="L2024" t="n">
        <v>3</v>
      </c>
      <c r="M2024" t="n">
        <v>1</v>
      </c>
      <c r="N2024" t="n">
        <v>2</v>
      </c>
      <c r="O2024" t="n">
        <v>2</v>
      </c>
      <c r="P2024" t="n">
        <v>2</v>
      </c>
      <c r="Q2024" t="n">
        <v>26</v>
      </c>
      <c r="R2024" s="15" t="n">
        <v>155000</v>
      </c>
      <c r="S2024" s="15" t="n">
        <v>0</v>
      </c>
      <c r="T2024" s="15" t="n">
        <v>155000</v>
      </c>
      <c r="U2024" s="15" t="n">
        <v>131000</v>
      </c>
      <c r="V2024">
        <f>IFERROR(VLOOKUP(D2024,Tablas_Equivalencia!$A$3:$B$8,2,FALSE),"Sin dato")</f>
        <v/>
      </c>
      <c r="W2024">
        <f>IFERROR(VLOOKUP(L2024,Tablas_Equivalencia!$D$3:$E$9,2,FALSE),"Sin dato")</f>
        <v/>
      </c>
      <c r="X2024">
        <f>IF(I2024=1,"Varón","Mujer")</f>
        <v/>
      </c>
      <c r="Y2024">
        <f>IFERROR(VLOOKUP(M2024,Tablas_Equivalencia!$G$3:$H$6,2,FALSE),"Sin dato")</f>
        <v/>
      </c>
      <c r="Z2024">
        <f>IF(J2024&lt;=24,"18-24","25-29")</f>
        <v/>
      </c>
      <c r="AA2024">
        <f>IF(M2024&lt;&gt;1,"",IF(P2024=2,1,0))</f>
        <v/>
      </c>
      <c r="AB2024">
        <f>IF(M2024&lt;&gt;1,"",IF(O2024&gt;=2,1,0))</f>
        <v/>
      </c>
      <c r="AC2024">
        <f>IF(M2024&lt;&gt;1,"",IF(OR(Q2024=999,Q2024=""),"",IF(OR(Q2024&lt;35,Q2024&gt;48),1,0)))</f>
        <v/>
      </c>
      <c r="AD2024">
        <f>IF(COUNT(AA2024:AC2024)&lt;3,"",SUM(AA2024:AC2024))</f>
        <v/>
      </c>
      <c r="AE2024">
        <f>IF(L2024&gt;=4,2,IF(L2024&gt;=2,1,0))</f>
        <v/>
      </c>
      <c r="AF2024">
        <f>IF(L2024&gt;=5,1,0)</f>
        <v/>
      </c>
      <c r="AG2024">
        <f>AE2024+AF2024</f>
        <v/>
      </c>
      <c r="AH2024" s="15">
        <f>IF(M2024&lt;&gt;1,"",IF(OR(R2024=-9,R2024=""),"",R2024))</f>
        <v/>
      </c>
      <c r="AI2024">
        <f>IF(M2024&lt;&gt;1,"",IF(OR(Q2024=999,Q2024=""),"",Q2024))</f>
        <v/>
      </c>
    </row>
    <row r="2025">
      <c r="A2025" t="inlineStr">
        <is>
          <t>TQRMNOP110896</t>
        </is>
      </c>
      <c r="B2025" t="n">
        <v>2025</v>
      </c>
      <c r="C2025" t="n">
        <v>1</v>
      </c>
      <c r="D2025" t="n">
        <v>1</v>
      </c>
      <c r="E2025" t="inlineStr">
        <is>
          <t>S</t>
        </is>
      </c>
      <c r="F2025" t="n">
        <v>33</v>
      </c>
      <c r="G2025" t="n">
        <v>1423</v>
      </c>
      <c r="H2025" t="n">
        <v>1</v>
      </c>
      <c r="I2025" t="n">
        <v>2</v>
      </c>
      <c r="J2025" t="n">
        <v>21</v>
      </c>
      <c r="K2025" t="n">
        <v>2</v>
      </c>
      <c r="L2025" t="n">
        <v>3</v>
      </c>
      <c r="M2025" t="n">
        <v>1</v>
      </c>
      <c r="N2025" t="n">
        <v>3</v>
      </c>
      <c r="O2025" t="n">
        <v>2</v>
      </c>
      <c r="P2025" t="n">
        <v>2</v>
      </c>
      <c r="Q2025" t="n">
        <v>19</v>
      </c>
      <c r="R2025" s="15" t="n">
        <v>212000</v>
      </c>
      <c r="S2025" s="15" t="n">
        <v>0</v>
      </c>
      <c r="T2025" s="15" t="n">
        <v>212000</v>
      </c>
      <c r="U2025" s="15" t="n">
        <v>253400</v>
      </c>
      <c r="V2025">
        <f>IFERROR(VLOOKUP(D2025,Tablas_Equivalencia!$A$3:$B$8,2,FALSE),"Sin dato")</f>
        <v/>
      </c>
      <c r="W2025">
        <f>IFERROR(VLOOKUP(L2025,Tablas_Equivalencia!$D$3:$E$9,2,FALSE),"Sin dato")</f>
        <v/>
      </c>
      <c r="X2025">
        <f>IF(I2025=1,"Varón","Mujer")</f>
        <v/>
      </c>
      <c r="Y2025">
        <f>IFERROR(VLOOKUP(M2025,Tablas_Equivalencia!$G$3:$H$6,2,FALSE),"Sin dato")</f>
        <v/>
      </c>
      <c r="Z2025">
        <f>IF(J2025&lt;=24,"18-24","25-29")</f>
        <v/>
      </c>
      <c r="AA2025">
        <f>IF(M2025&lt;&gt;1,"",IF(P2025=2,1,0))</f>
        <v/>
      </c>
      <c r="AB2025">
        <f>IF(M2025&lt;&gt;1,"",IF(O2025&gt;=2,1,0))</f>
        <v/>
      </c>
      <c r="AC2025">
        <f>IF(M2025&lt;&gt;1,"",IF(OR(Q2025=999,Q2025=""),"",IF(OR(Q2025&lt;35,Q2025&gt;48),1,0)))</f>
        <v/>
      </c>
      <c r="AD2025">
        <f>IF(COUNT(AA2025:AC2025)&lt;3,"",SUM(AA2025:AC2025))</f>
        <v/>
      </c>
      <c r="AE2025">
        <f>IF(L2025&gt;=4,2,IF(L2025&gt;=2,1,0))</f>
        <v/>
      </c>
      <c r="AF2025">
        <f>IF(L2025&gt;=5,1,0)</f>
        <v/>
      </c>
      <c r="AG2025">
        <f>AE2025+AF2025</f>
        <v/>
      </c>
      <c r="AH2025" s="15">
        <f>IF(M2025&lt;&gt;1,"",IF(OR(R2025=-9,R2025=""),"",R2025))</f>
        <v/>
      </c>
      <c r="AI2025">
        <f>IF(M2025&lt;&gt;1,"",IF(OR(Q2025=999,Q2025=""),"",Q2025))</f>
        <v/>
      </c>
    </row>
    <row r="2026">
      <c r="A2026" t="inlineStr">
        <is>
          <t>TQRMNOP110902</t>
        </is>
      </c>
      <c r="B2026" t="n">
        <v>2025</v>
      </c>
      <c r="C2026" t="n">
        <v>1</v>
      </c>
      <c r="D2026" t="n">
        <v>1</v>
      </c>
      <c r="E2026" t="inlineStr">
        <is>
          <t>S</t>
        </is>
      </c>
      <c r="F2026" t="n">
        <v>33</v>
      </c>
      <c r="G2026" t="n">
        <v>1815</v>
      </c>
      <c r="H2026" t="n">
        <v>1</v>
      </c>
      <c r="I2026" t="n">
        <v>2</v>
      </c>
      <c r="J2026" t="n">
        <v>28</v>
      </c>
      <c r="K2026" t="n">
        <v>1</v>
      </c>
      <c r="L2026" t="n">
        <v>5</v>
      </c>
      <c r="M2026" t="n">
        <v>1</v>
      </c>
      <c r="N2026" t="n">
        <v>3</v>
      </c>
      <c r="O2026" t="n">
        <v>3</v>
      </c>
      <c r="P2026" t="n">
        <v>2</v>
      </c>
      <c r="Q2026" t="n">
        <v>34</v>
      </c>
      <c r="R2026" s="15" t="n">
        <v>947000</v>
      </c>
      <c r="S2026" s="15" t="n">
        <v>0</v>
      </c>
      <c r="T2026" s="15" t="n">
        <v>947000</v>
      </c>
      <c r="U2026" s="15" t="n">
        <v>316200</v>
      </c>
      <c r="V2026">
        <f>IFERROR(VLOOKUP(D2026,Tablas_Equivalencia!$A$3:$B$8,2,FALSE),"Sin dato")</f>
        <v/>
      </c>
      <c r="W2026">
        <f>IFERROR(VLOOKUP(L2026,Tablas_Equivalencia!$D$3:$E$9,2,FALSE),"Sin dato")</f>
        <v/>
      </c>
      <c r="X2026">
        <f>IF(I2026=1,"Varón","Mujer")</f>
        <v/>
      </c>
      <c r="Y2026">
        <f>IFERROR(VLOOKUP(M2026,Tablas_Equivalencia!$G$3:$H$6,2,FALSE),"Sin dato")</f>
        <v/>
      </c>
      <c r="Z2026">
        <f>IF(J2026&lt;=24,"18-24","25-29")</f>
        <v/>
      </c>
      <c r="AA2026">
        <f>IF(M2026&lt;&gt;1,"",IF(P2026=2,1,0))</f>
        <v/>
      </c>
      <c r="AB2026">
        <f>IF(M2026&lt;&gt;1,"",IF(O2026&gt;=2,1,0))</f>
        <v/>
      </c>
      <c r="AC2026">
        <f>IF(M2026&lt;&gt;1,"",IF(OR(Q2026=999,Q2026=""),"",IF(OR(Q2026&lt;35,Q2026&gt;48),1,0)))</f>
        <v/>
      </c>
      <c r="AD2026">
        <f>IF(COUNT(AA2026:AC2026)&lt;3,"",SUM(AA2026:AC2026))</f>
        <v/>
      </c>
      <c r="AE2026">
        <f>IF(L2026&gt;=4,2,IF(L2026&gt;=2,1,0))</f>
        <v/>
      </c>
      <c r="AF2026">
        <f>IF(L2026&gt;=5,1,0)</f>
        <v/>
      </c>
      <c r="AG2026">
        <f>AE2026+AF2026</f>
        <v/>
      </c>
      <c r="AH2026" s="15">
        <f>IF(M2026&lt;&gt;1,"",IF(OR(R2026=-9,R2026=""),"",R2026))</f>
        <v/>
      </c>
      <c r="AI2026">
        <f>IF(M2026&lt;&gt;1,"",IF(OR(Q2026=999,Q2026=""),"",Q2026))</f>
        <v/>
      </c>
    </row>
    <row r="2027">
      <c r="A2027" t="inlineStr">
        <is>
          <t>TQRMNOP110906</t>
        </is>
      </c>
      <c r="B2027" t="n">
        <v>2025</v>
      </c>
      <c r="C2027" t="n">
        <v>1</v>
      </c>
      <c r="D2027" t="n">
        <v>1</v>
      </c>
      <c r="E2027" t="inlineStr">
        <is>
          <t>S</t>
        </is>
      </c>
      <c r="F2027" t="n">
        <v>33</v>
      </c>
      <c r="G2027" t="n">
        <v>1363</v>
      </c>
      <c r="H2027" t="n">
        <v>1</v>
      </c>
      <c r="I2027" t="n">
        <v>2</v>
      </c>
      <c r="J2027" t="n">
        <v>20</v>
      </c>
      <c r="K2027" t="n">
        <v>1</v>
      </c>
      <c r="L2027" t="n">
        <v>5</v>
      </c>
      <c r="M2027" t="n">
        <v>3</v>
      </c>
      <c r="R2027" s="15" t="n">
        <v>0</v>
      </c>
      <c r="S2027" s="15" t="n">
        <v>0</v>
      </c>
      <c r="T2027" s="15" t="n">
        <v>0</v>
      </c>
      <c r="U2027" s="15" t="n">
        <v>35200</v>
      </c>
      <c r="V2027">
        <f>IFERROR(VLOOKUP(D2027,Tablas_Equivalencia!$A$3:$B$8,2,FALSE),"Sin dato")</f>
        <v/>
      </c>
      <c r="W2027">
        <f>IFERROR(VLOOKUP(L2027,Tablas_Equivalencia!$D$3:$E$9,2,FALSE),"Sin dato")</f>
        <v/>
      </c>
      <c r="X2027">
        <f>IF(I2027=1,"Varón","Mujer")</f>
        <v/>
      </c>
      <c r="Y2027">
        <f>IFERROR(VLOOKUP(M2027,Tablas_Equivalencia!$G$3:$H$6,2,FALSE),"Sin dato")</f>
        <v/>
      </c>
      <c r="Z2027">
        <f>IF(J2027&lt;=24,"18-24","25-29")</f>
        <v/>
      </c>
      <c r="AA2027">
        <f>IF(M2027&lt;&gt;1,"",IF(P2027=2,1,0))</f>
        <v/>
      </c>
      <c r="AB2027">
        <f>IF(M2027&lt;&gt;1,"",IF(O2027&gt;=2,1,0))</f>
        <v/>
      </c>
      <c r="AC2027">
        <f>IF(M2027&lt;&gt;1,"",IF(OR(Q2027=999,Q2027=""),"",IF(OR(Q2027&lt;35,Q2027&gt;48),1,0)))</f>
        <v/>
      </c>
      <c r="AD2027">
        <f>IF(COUNT(AA2027:AC2027)&lt;3,"",SUM(AA2027:AC2027))</f>
        <v/>
      </c>
      <c r="AE2027">
        <f>IF(L2027&gt;=4,2,IF(L2027&gt;=2,1,0))</f>
        <v/>
      </c>
      <c r="AF2027">
        <f>IF(L2027&gt;=5,1,0)</f>
        <v/>
      </c>
      <c r="AG2027">
        <f>AE2027+AF2027</f>
        <v/>
      </c>
      <c r="AH2027" s="15">
        <f>IF(M2027&lt;&gt;1,"",IF(OR(R2027=-9,R2027=""),"",R2027))</f>
        <v/>
      </c>
      <c r="AI2027">
        <f>IF(M2027&lt;&gt;1,"",IF(OR(Q2027=999,Q2027=""),"",Q2027))</f>
        <v/>
      </c>
    </row>
    <row r="2028">
      <c r="A2028" t="inlineStr">
        <is>
          <t>TQRMNOP110908</t>
        </is>
      </c>
      <c r="B2028" t="n">
        <v>2025</v>
      </c>
      <c r="C2028" t="n">
        <v>1</v>
      </c>
      <c r="D2028" t="n">
        <v>43</v>
      </c>
      <c r="E2028" t="inlineStr">
        <is>
          <t>N</t>
        </is>
      </c>
      <c r="F2028" t="n">
        <v>26</v>
      </c>
      <c r="G2028" t="n">
        <v>601</v>
      </c>
      <c r="H2028" t="n">
        <v>3</v>
      </c>
      <c r="I2028" t="n">
        <v>2</v>
      </c>
      <c r="J2028" t="n">
        <v>22</v>
      </c>
      <c r="K2028" t="n">
        <v>2</v>
      </c>
      <c r="L2028" t="n">
        <v>3</v>
      </c>
      <c r="M2028" t="n">
        <v>1</v>
      </c>
      <c r="N2028" t="n">
        <v>3</v>
      </c>
      <c r="O2028" t="n">
        <v>2</v>
      </c>
      <c r="P2028" t="n">
        <v>2</v>
      </c>
      <c r="Q2028" t="n">
        <v>1</v>
      </c>
      <c r="R2028" s="15" t="n">
        <v>170000</v>
      </c>
      <c r="S2028" s="15" t="n">
        <v>0</v>
      </c>
      <c r="T2028" s="15" t="n">
        <v>170000</v>
      </c>
      <c r="U2028" s="15" t="n">
        <v>82100</v>
      </c>
      <c r="V2028">
        <f>IFERROR(VLOOKUP(D2028,Tablas_Equivalencia!$A$3:$B$8,2,FALSE),"Sin dato")</f>
        <v/>
      </c>
      <c r="W2028">
        <f>IFERROR(VLOOKUP(L2028,Tablas_Equivalencia!$D$3:$E$9,2,FALSE),"Sin dato")</f>
        <v/>
      </c>
      <c r="X2028">
        <f>IF(I2028=1,"Varón","Mujer")</f>
        <v/>
      </c>
      <c r="Y2028">
        <f>IFERROR(VLOOKUP(M2028,Tablas_Equivalencia!$G$3:$H$6,2,FALSE),"Sin dato")</f>
        <v/>
      </c>
      <c r="Z2028">
        <f>IF(J2028&lt;=24,"18-24","25-29")</f>
        <v/>
      </c>
      <c r="AA2028">
        <f>IF(M2028&lt;&gt;1,"",IF(P2028=2,1,0))</f>
        <v/>
      </c>
      <c r="AB2028">
        <f>IF(M2028&lt;&gt;1,"",IF(O2028&gt;=2,1,0))</f>
        <v/>
      </c>
      <c r="AC2028">
        <f>IF(M2028&lt;&gt;1,"",IF(OR(Q2028=999,Q2028=""),"",IF(OR(Q2028&lt;35,Q2028&gt;48),1,0)))</f>
        <v/>
      </c>
      <c r="AD2028">
        <f>IF(COUNT(AA2028:AC2028)&lt;3,"",SUM(AA2028:AC2028))</f>
        <v/>
      </c>
      <c r="AE2028">
        <f>IF(L2028&gt;=4,2,IF(L2028&gt;=2,1,0))</f>
        <v/>
      </c>
      <c r="AF2028">
        <f>IF(L2028&gt;=5,1,0)</f>
        <v/>
      </c>
      <c r="AG2028">
        <f>AE2028+AF2028</f>
        <v/>
      </c>
      <c r="AH2028" s="15">
        <f>IF(M2028&lt;&gt;1,"",IF(OR(R2028=-9,R2028=""),"",R2028))</f>
        <v/>
      </c>
      <c r="AI2028">
        <f>IF(M2028&lt;&gt;1,"",IF(OR(Q2028=999,Q2028=""),"",Q2028))</f>
        <v/>
      </c>
    </row>
    <row r="2029">
      <c r="A2029" t="inlineStr">
        <is>
          <t>TQRMNOP110919</t>
        </is>
      </c>
      <c r="B2029" t="n">
        <v>2025</v>
      </c>
      <c r="C2029" t="n">
        <v>1</v>
      </c>
      <c r="D2029" t="n">
        <v>40</v>
      </c>
      <c r="E2029" t="inlineStr">
        <is>
          <t>S</t>
        </is>
      </c>
      <c r="F2029" t="n">
        <v>7</v>
      </c>
      <c r="G2029" t="n">
        <v>966</v>
      </c>
      <c r="H2029" t="n">
        <v>1</v>
      </c>
      <c r="I2029" t="n">
        <v>2</v>
      </c>
      <c r="J2029" t="n">
        <v>23</v>
      </c>
      <c r="K2029" t="n">
        <v>2</v>
      </c>
      <c r="L2029" t="n">
        <v>3</v>
      </c>
      <c r="M2029" t="n">
        <v>1</v>
      </c>
      <c r="N2029" t="n">
        <v>3</v>
      </c>
      <c r="O2029" t="n">
        <v>1</v>
      </c>
      <c r="P2029" t="n">
        <v>2</v>
      </c>
      <c r="Q2029" t="n">
        <v>16</v>
      </c>
      <c r="R2029" s="15" t="n">
        <v>-9</v>
      </c>
      <c r="S2029" s="15" t="n">
        <v>0</v>
      </c>
      <c r="T2029" s="15" t="n">
        <v>0</v>
      </c>
      <c r="U2029" s="15" t="n">
        <v>261300</v>
      </c>
      <c r="V2029">
        <f>IFERROR(VLOOKUP(D2029,Tablas_Equivalencia!$A$3:$B$8,2,FALSE),"Sin dato")</f>
        <v/>
      </c>
      <c r="W2029">
        <f>IFERROR(VLOOKUP(L2029,Tablas_Equivalencia!$D$3:$E$9,2,FALSE),"Sin dato")</f>
        <v/>
      </c>
      <c r="X2029">
        <f>IF(I2029=1,"Varón","Mujer")</f>
        <v/>
      </c>
      <c r="Y2029">
        <f>IFERROR(VLOOKUP(M2029,Tablas_Equivalencia!$G$3:$H$6,2,FALSE),"Sin dato")</f>
        <v/>
      </c>
      <c r="Z2029">
        <f>IF(J2029&lt;=24,"18-24","25-29")</f>
        <v/>
      </c>
      <c r="AA2029">
        <f>IF(M2029&lt;&gt;1,"",IF(P2029=2,1,0))</f>
        <v/>
      </c>
      <c r="AB2029">
        <f>IF(M2029&lt;&gt;1,"",IF(O2029&gt;=2,1,0))</f>
        <v/>
      </c>
      <c r="AC2029">
        <f>IF(M2029&lt;&gt;1,"",IF(OR(Q2029=999,Q2029=""),"",IF(OR(Q2029&lt;35,Q2029&gt;48),1,0)))</f>
        <v/>
      </c>
      <c r="AD2029">
        <f>IF(COUNT(AA2029:AC2029)&lt;3,"",SUM(AA2029:AC2029))</f>
        <v/>
      </c>
      <c r="AE2029">
        <f>IF(L2029&gt;=4,2,IF(L2029&gt;=2,1,0))</f>
        <v/>
      </c>
      <c r="AF2029">
        <f>IF(L2029&gt;=5,1,0)</f>
        <v/>
      </c>
      <c r="AG2029">
        <f>AE2029+AF2029</f>
        <v/>
      </c>
      <c r="AH2029" s="15">
        <f>IF(M2029&lt;&gt;1,"",IF(OR(R2029=-9,R2029=""),"",R2029))</f>
        <v/>
      </c>
      <c r="AI2029">
        <f>IF(M2029&lt;&gt;1,"",IF(OR(Q2029=999,Q2029=""),"",Q2029))</f>
        <v/>
      </c>
    </row>
    <row r="2030">
      <c r="A2030" t="inlineStr">
        <is>
          <t>TQRMNOP110921</t>
        </is>
      </c>
      <c r="B2030" t="n">
        <v>2025</v>
      </c>
      <c r="C2030" t="n">
        <v>1</v>
      </c>
      <c r="D2030" t="n">
        <v>1</v>
      </c>
      <c r="E2030" t="inlineStr">
        <is>
          <t>S</t>
        </is>
      </c>
      <c r="F2030" t="n">
        <v>33</v>
      </c>
      <c r="G2030" t="n">
        <v>1255</v>
      </c>
      <c r="H2030" t="n">
        <v>2</v>
      </c>
      <c r="I2030" t="n">
        <v>1</v>
      </c>
      <c r="J2030" t="n">
        <v>21</v>
      </c>
      <c r="K2030" t="n">
        <v>2</v>
      </c>
      <c r="L2030" t="n">
        <v>5</v>
      </c>
      <c r="M2030" t="n">
        <v>1</v>
      </c>
      <c r="N2030" t="n">
        <v>3</v>
      </c>
      <c r="O2030" t="n">
        <v>2</v>
      </c>
      <c r="P2030" t="n">
        <v>2</v>
      </c>
      <c r="Q2030" t="n">
        <v>55</v>
      </c>
      <c r="R2030" s="15" t="n">
        <v>723000</v>
      </c>
      <c r="S2030" s="15" t="n">
        <v>0</v>
      </c>
      <c r="T2030" s="15" t="n">
        <v>723000</v>
      </c>
      <c r="U2030" s="15" t="n">
        <v>132600</v>
      </c>
      <c r="V2030">
        <f>IFERROR(VLOOKUP(D2030,Tablas_Equivalencia!$A$3:$B$8,2,FALSE),"Sin dato")</f>
        <v/>
      </c>
      <c r="W2030">
        <f>IFERROR(VLOOKUP(L2030,Tablas_Equivalencia!$D$3:$E$9,2,FALSE),"Sin dato")</f>
        <v/>
      </c>
      <c r="X2030">
        <f>IF(I2030=1,"Varón","Mujer")</f>
        <v/>
      </c>
      <c r="Y2030">
        <f>IFERROR(VLOOKUP(M2030,Tablas_Equivalencia!$G$3:$H$6,2,FALSE),"Sin dato")</f>
        <v/>
      </c>
      <c r="Z2030">
        <f>IF(J2030&lt;=24,"18-24","25-29")</f>
        <v/>
      </c>
      <c r="AA2030">
        <f>IF(M2030&lt;&gt;1,"",IF(P2030=2,1,0))</f>
        <v/>
      </c>
      <c r="AB2030">
        <f>IF(M2030&lt;&gt;1,"",IF(O2030&gt;=2,1,0))</f>
        <v/>
      </c>
      <c r="AC2030">
        <f>IF(M2030&lt;&gt;1,"",IF(OR(Q2030=999,Q2030=""),"",IF(OR(Q2030&lt;35,Q2030&gt;48),1,0)))</f>
        <v/>
      </c>
      <c r="AD2030">
        <f>IF(COUNT(AA2030:AC2030)&lt;3,"",SUM(AA2030:AC2030))</f>
        <v/>
      </c>
      <c r="AE2030">
        <f>IF(L2030&gt;=4,2,IF(L2030&gt;=2,1,0))</f>
        <v/>
      </c>
      <c r="AF2030">
        <f>IF(L2030&gt;=5,1,0)</f>
        <v/>
      </c>
      <c r="AG2030">
        <f>AE2030+AF2030</f>
        <v/>
      </c>
      <c r="AH2030" s="15">
        <f>IF(M2030&lt;&gt;1,"",IF(OR(R2030=-9,R2030=""),"",R2030))</f>
        <v/>
      </c>
      <c r="AI2030">
        <f>IF(M2030&lt;&gt;1,"",IF(OR(Q2030=999,Q2030=""),"",Q2030))</f>
        <v/>
      </c>
    </row>
    <row r="2031">
      <c r="A2031" t="inlineStr">
        <is>
          <t>TQRMNOP110924</t>
        </is>
      </c>
      <c r="B2031" t="n">
        <v>2025</v>
      </c>
      <c r="C2031" t="n">
        <v>1</v>
      </c>
      <c r="D2031" t="n">
        <v>40</v>
      </c>
      <c r="E2031" t="inlineStr">
        <is>
          <t>N</t>
        </is>
      </c>
      <c r="F2031" t="n">
        <v>9</v>
      </c>
      <c r="G2031" t="n">
        <v>1116</v>
      </c>
      <c r="H2031" t="n">
        <v>3</v>
      </c>
      <c r="I2031" t="n">
        <v>1</v>
      </c>
      <c r="J2031" t="n">
        <v>23</v>
      </c>
      <c r="K2031" t="n">
        <v>2</v>
      </c>
      <c r="L2031" t="n">
        <v>4</v>
      </c>
      <c r="M2031" t="n">
        <v>2</v>
      </c>
      <c r="R2031" s="15" t="n">
        <v>0</v>
      </c>
      <c r="S2031" s="15" t="n">
        <v>0</v>
      </c>
      <c r="T2031" s="15" t="n">
        <v>0</v>
      </c>
      <c r="U2031" s="15" t="n">
        <v>110200</v>
      </c>
      <c r="V2031">
        <f>IFERROR(VLOOKUP(D2031,Tablas_Equivalencia!$A$3:$B$8,2,FALSE),"Sin dato")</f>
        <v/>
      </c>
      <c r="W2031">
        <f>IFERROR(VLOOKUP(L2031,Tablas_Equivalencia!$D$3:$E$9,2,FALSE),"Sin dato")</f>
        <v/>
      </c>
      <c r="X2031">
        <f>IF(I2031=1,"Varón","Mujer")</f>
        <v/>
      </c>
      <c r="Y2031">
        <f>IFERROR(VLOOKUP(M2031,Tablas_Equivalencia!$G$3:$H$6,2,FALSE),"Sin dato")</f>
        <v/>
      </c>
      <c r="Z2031">
        <f>IF(J2031&lt;=24,"18-24","25-29")</f>
        <v/>
      </c>
      <c r="AA2031">
        <f>IF(M2031&lt;&gt;1,"",IF(P2031=2,1,0))</f>
        <v/>
      </c>
      <c r="AB2031">
        <f>IF(M2031&lt;&gt;1,"",IF(O2031&gt;=2,1,0))</f>
        <v/>
      </c>
      <c r="AC2031">
        <f>IF(M2031&lt;&gt;1,"",IF(OR(Q2031=999,Q2031=""),"",IF(OR(Q2031&lt;35,Q2031&gt;48),1,0)))</f>
        <v/>
      </c>
      <c r="AD2031">
        <f>IF(COUNT(AA2031:AC2031)&lt;3,"",SUM(AA2031:AC2031))</f>
        <v/>
      </c>
      <c r="AE2031">
        <f>IF(L2031&gt;=4,2,IF(L2031&gt;=2,1,0))</f>
        <v/>
      </c>
      <c r="AF2031">
        <f>IF(L2031&gt;=5,1,0)</f>
        <v/>
      </c>
      <c r="AG2031">
        <f>AE2031+AF2031</f>
        <v/>
      </c>
      <c r="AH2031" s="15">
        <f>IF(M2031&lt;&gt;1,"",IF(OR(R2031=-9,R2031=""),"",R2031))</f>
        <v/>
      </c>
      <c r="AI2031">
        <f>IF(M2031&lt;&gt;1,"",IF(OR(Q2031=999,Q2031=""),"",Q2031))</f>
        <v/>
      </c>
    </row>
    <row r="2032">
      <c r="A2032" t="inlineStr">
        <is>
          <t>TQRMNOP110930</t>
        </is>
      </c>
      <c r="B2032" t="n">
        <v>2025</v>
      </c>
      <c r="C2032" t="n">
        <v>1</v>
      </c>
      <c r="D2032" t="n">
        <v>41</v>
      </c>
      <c r="E2032" t="inlineStr">
        <is>
          <t>S</t>
        </is>
      </c>
      <c r="F2032" t="n">
        <v>8</v>
      </c>
      <c r="G2032" t="n">
        <v>1771</v>
      </c>
      <c r="H2032" t="n">
        <v>2</v>
      </c>
      <c r="I2032" t="n">
        <v>2</v>
      </c>
      <c r="J2032" t="n">
        <v>27</v>
      </c>
      <c r="K2032" t="n">
        <v>2</v>
      </c>
      <c r="L2032" t="n">
        <v>5</v>
      </c>
      <c r="M2032" t="n">
        <v>3</v>
      </c>
      <c r="R2032" s="15" t="n">
        <v>0</v>
      </c>
      <c r="S2032" s="15" t="n">
        <v>0</v>
      </c>
      <c r="T2032" s="15" t="n">
        <v>0</v>
      </c>
      <c r="U2032" s="15" t="n">
        <v>95100</v>
      </c>
      <c r="V2032">
        <f>IFERROR(VLOOKUP(D2032,Tablas_Equivalencia!$A$3:$B$8,2,FALSE),"Sin dato")</f>
        <v/>
      </c>
      <c r="W2032">
        <f>IFERROR(VLOOKUP(L2032,Tablas_Equivalencia!$D$3:$E$9,2,FALSE),"Sin dato")</f>
        <v/>
      </c>
      <c r="X2032">
        <f>IF(I2032=1,"Varón","Mujer")</f>
        <v/>
      </c>
      <c r="Y2032">
        <f>IFERROR(VLOOKUP(M2032,Tablas_Equivalencia!$G$3:$H$6,2,FALSE),"Sin dato")</f>
        <v/>
      </c>
      <c r="Z2032">
        <f>IF(J2032&lt;=24,"18-24","25-29")</f>
        <v/>
      </c>
      <c r="AA2032">
        <f>IF(M2032&lt;&gt;1,"",IF(P2032=2,1,0))</f>
        <v/>
      </c>
      <c r="AB2032">
        <f>IF(M2032&lt;&gt;1,"",IF(O2032&gt;=2,1,0))</f>
        <v/>
      </c>
      <c r="AC2032">
        <f>IF(M2032&lt;&gt;1,"",IF(OR(Q2032=999,Q2032=""),"",IF(OR(Q2032&lt;35,Q2032&gt;48),1,0)))</f>
        <v/>
      </c>
      <c r="AD2032">
        <f>IF(COUNT(AA2032:AC2032)&lt;3,"",SUM(AA2032:AC2032))</f>
        <v/>
      </c>
      <c r="AE2032">
        <f>IF(L2032&gt;=4,2,IF(L2032&gt;=2,1,0))</f>
        <v/>
      </c>
      <c r="AF2032">
        <f>IF(L2032&gt;=5,1,0)</f>
        <v/>
      </c>
      <c r="AG2032">
        <f>AE2032+AF2032</f>
        <v/>
      </c>
      <c r="AH2032" s="15">
        <f>IF(M2032&lt;&gt;1,"",IF(OR(R2032=-9,R2032=""),"",R2032))</f>
        <v/>
      </c>
      <c r="AI2032">
        <f>IF(M2032&lt;&gt;1,"",IF(OR(Q2032=999,Q2032=""),"",Q2032))</f>
        <v/>
      </c>
    </row>
    <row r="2033">
      <c r="A2033" t="inlineStr">
        <is>
          <t>TQRMNOP110931</t>
        </is>
      </c>
      <c r="B2033" t="n">
        <v>2025</v>
      </c>
      <c r="C2033" t="n">
        <v>1</v>
      </c>
      <c r="D2033" t="n">
        <v>1</v>
      </c>
      <c r="E2033" t="inlineStr">
        <is>
          <t>S</t>
        </is>
      </c>
      <c r="F2033" t="n">
        <v>33</v>
      </c>
      <c r="G2033" t="n">
        <v>1600</v>
      </c>
      <c r="H2033" t="n">
        <v>3</v>
      </c>
      <c r="I2033" t="n">
        <v>2</v>
      </c>
      <c r="J2033" t="n">
        <v>27</v>
      </c>
      <c r="K2033" t="n">
        <v>2</v>
      </c>
      <c r="L2033" t="n">
        <v>6</v>
      </c>
      <c r="M2033" t="n">
        <v>1</v>
      </c>
      <c r="N2033" t="n">
        <v>3</v>
      </c>
      <c r="O2033" t="n">
        <v>1</v>
      </c>
      <c r="P2033" t="n">
        <v>1</v>
      </c>
      <c r="Q2033" t="n">
        <v>26</v>
      </c>
      <c r="R2033" s="15" t="n">
        <v>580000</v>
      </c>
      <c r="S2033" s="15" t="n">
        <v>0</v>
      </c>
      <c r="T2033" s="15" t="n">
        <v>580000</v>
      </c>
      <c r="U2033" s="15" t="n">
        <v>114000</v>
      </c>
      <c r="V2033">
        <f>IFERROR(VLOOKUP(D2033,Tablas_Equivalencia!$A$3:$B$8,2,FALSE),"Sin dato")</f>
        <v/>
      </c>
      <c r="W2033">
        <f>IFERROR(VLOOKUP(L2033,Tablas_Equivalencia!$D$3:$E$9,2,FALSE),"Sin dato")</f>
        <v/>
      </c>
      <c r="X2033">
        <f>IF(I2033=1,"Varón","Mujer")</f>
        <v/>
      </c>
      <c r="Y2033">
        <f>IFERROR(VLOOKUP(M2033,Tablas_Equivalencia!$G$3:$H$6,2,FALSE),"Sin dato")</f>
        <v/>
      </c>
      <c r="Z2033">
        <f>IF(J2033&lt;=24,"18-24","25-29")</f>
        <v/>
      </c>
      <c r="AA2033">
        <f>IF(M2033&lt;&gt;1,"",IF(P2033=2,1,0))</f>
        <v/>
      </c>
      <c r="AB2033">
        <f>IF(M2033&lt;&gt;1,"",IF(O2033&gt;=2,1,0))</f>
        <v/>
      </c>
      <c r="AC2033">
        <f>IF(M2033&lt;&gt;1,"",IF(OR(Q2033=999,Q2033=""),"",IF(OR(Q2033&lt;35,Q2033&gt;48),1,0)))</f>
        <v/>
      </c>
      <c r="AD2033">
        <f>IF(COUNT(AA2033:AC2033)&lt;3,"",SUM(AA2033:AC2033))</f>
        <v/>
      </c>
      <c r="AE2033">
        <f>IF(L2033&gt;=4,2,IF(L2033&gt;=2,1,0))</f>
        <v/>
      </c>
      <c r="AF2033">
        <f>IF(L2033&gt;=5,1,0)</f>
        <v/>
      </c>
      <c r="AG2033">
        <f>AE2033+AF2033</f>
        <v/>
      </c>
      <c r="AH2033" s="15">
        <f>IF(M2033&lt;&gt;1,"",IF(OR(R2033=-9,R2033=""),"",R2033))</f>
        <v/>
      </c>
      <c r="AI2033">
        <f>IF(M2033&lt;&gt;1,"",IF(OR(Q2033=999,Q2033=""),"",Q2033))</f>
        <v/>
      </c>
    </row>
    <row r="2034">
      <c r="A2034" t="inlineStr">
        <is>
          <t>TQRMNOP110966</t>
        </is>
      </c>
      <c r="B2034" t="n">
        <v>2025</v>
      </c>
      <c r="C2034" t="n">
        <v>1</v>
      </c>
      <c r="D2034" t="n">
        <v>43</v>
      </c>
      <c r="E2034" t="inlineStr">
        <is>
          <t>S</t>
        </is>
      </c>
      <c r="F2034" t="n">
        <v>30</v>
      </c>
      <c r="G2034" t="n">
        <v>1426</v>
      </c>
      <c r="H2034" t="n">
        <v>10</v>
      </c>
      <c r="I2034" t="n">
        <v>1</v>
      </c>
      <c r="J2034" t="n">
        <v>28</v>
      </c>
      <c r="K2034" t="n">
        <v>1</v>
      </c>
      <c r="L2034" t="n">
        <v>5</v>
      </c>
      <c r="M2034" t="n">
        <v>1</v>
      </c>
      <c r="N2034" t="n">
        <v>3</v>
      </c>
      <c r="O2034" t="n">
        <v>2</v>
      </c>
      <c r="P2034" t="n">
        <v>2</v>
      </c>
      <c r="Q2034" t="n">
        <v>999</v>
      </c>
      <c r="R2034" s="15" t="n">
        <v>757000</v>
      </c>
      <c r="S2034" s="15" t="n">
        <v>0</v>
      </c>
      <c r="T2034" s="15" t="n">
        <v>757000</v>
      </c>
      <c r="U2034" s="15" t="n">
        <v>44000</v>
      </c>
      <c r="V2034">
        <f>IFERROR(VLOOKUP(D2034,Tablas_Equivalencia!$A$3:$B$8,2,FALSE),"Sin dato")</f>
        <v/>
      </c>
      <c r="W2034">
        <f>IFERROR(VLOOKUP(L2034,Tablas_Equivalencia!$D$3:$E$9,2,FALSE),"Sin dato")</f>
        <v/>
      </c>
      <c r="X2034">
        <f>IF(I2034=1,"Varón","Mujer")</f>
        <v/>
      </c>
      <c r="Y2034">
        <f>IFERROR(VLOOKUP(M2034,Tablas_Equivalencia!$G$3:$H$6,2,FALSE),"Sin dato")</f>
        <v/>
      </c>
      <c r="Z2034">
        <f>IF(J2034&lt;=24,"18-24","25-29")</f>
        <v/>
      </c>
      <c r="AA2034">
        <f>IF(M2034&lt;&gt;1,"",IF(P2034=2,1,0))</f>
        <v/>
      </c>
      <c r="AB2034">
        <f>IF(M2034&lt;&gt;1,"",IF(O2034&gt;=2,1,0))</f>
        <v/>
      </c>
      <c r="AC2034">
        <f>IF(M2034&lt;&gt;1,"",IF(OR(Q2034=999,Q2034=""),"",IF(OR(Q2034&lt;35,Q2034&gt;48),1,0)))</f>
        <v/>
      </c>
      <c r="AD2034">
        <f>IF(COUNT(AA2034:AC2034)&lt;3,"",SUM(AA2034:AC2034))</f>
        <v/>
      </c>
      <c r="AE2034">
        <f>IF(L2034&gt;=4,2,IF(L2034&gt;=2,1,0))</f>
        <v/>
      </c>
      <c r="AF2034">
        <f>IF(L2034&gt;=5,1,0)</f>
        <v/>
      </c>
      <c r="AG2034">
        <f>AE2034+AF2034</f>
        <v/>
      </c>
      <c r="AH2034" s="15">
        <f>IF(M2034&lt;&gt;1,"",IF(OR(R2034=-9,R2034=""),"",R2034))</f>
        <v/>
      </c>
      <c r="AI2034">
        <f>IF(M2034&lt;&gt;1,"",IF(OR(Q2034=999,Q2034=""),"",Q2034))</f>
        <v/>
      </c>
    </row>
    <row r="2035">
      <c r="A2035" t="inlineStr">
        <is>
          <t>TQRMNOP110972</t>
        </is>
      </c>
      <c r="B2035" t="n">
        <v>2025</v>
      </c>
      <c r="C2035" t="n">
        <v>1</v>
      </c>
      <c r="D2035" t="n">
        <v>42</v>
      </c>
      <c r="E2035" t="inlineStr">
        <is>
          <t>N</t>
        </is>
      </c>
      <c r="F2035" t="n">
        <v>25</v>
      </c>
      <c r="G2035" t="n">
        <v>1829</v>
      </c>
      <c r="H2035" t="n">
        <v>3</v>
      </c>
      <c r="I2035" t="n">
        <v>1</v>
      </c>
      <c r="J2035" t="n">
        <v>18</v>
      </c>
      <c r="K2035" t="n">
        <v>1</v>
      </c>
      <c r="L2035" t="n">
        <v>5</v>
      </c>
      <c r="M2035" t="n">
        <v>2</v>
      </c>
      <c r="R2035" s="15" t="n">
        <v>0</v>
      </c>
      <c r="S2035" s="15" t="n">
        <v>0</v>
      </c>
      <c r="T2035" s="15" t="n">
        <v>0</v>
      </c>
      <c r="U2035" s="15" t="n">
        <v>284400</v>
      </c>
      <c r="V2035">
        <f>IFERROR(VLOOKUP(D2035,Tablas_Equivalencia!$A$3:$B$8,2,FALSE),"Sin dato")</f>
        <v/>
      </c>
      <c r="W2035">
        <f>IFERROR(VLOOKUP(L2035,Tablas_Equivalencia!$D$3:$E$9,2,FALSE),"Sin dato")</f>
        <v/>
      </c>
      <c r="X2035">
        <f>IF(I2035=1,"Varón","Mujer")</f>
        <v/>
      </c>
      <c r="Y2035">
        <f>IFERROR(VLOOKUP(M2035,Tablas_Equivalencia!$G$3:$H$6,2,FALSE),"Sin dato")</f>
        <v/>
      </c>
      <c r="Z2035">
        <f>IF(J2035&lt;=24,"18-24","25-29")</f>
        <v/>
      </c>
      <c r="AA2035">
        <f>IF(M2035&lt;&gt;1,"",IF(P2035=2,1,0))</f>
        <v/>
      </c>
      <c r="AB2035">
        <f>IF(M2035&lt;&gt;1,"",IF(O2035&gt;=2,1,0))</f>
        <v/>
      </c>
      <c r="AC2035">
        <f>IF(M2035&lt;&gt;1,"",IF(OR(Q2035=999,Q2035=""),"",IF(OR(Q2035&lt;35,Q2035&gt;48),1,0)))</f>
        <v/>
      </c>
      <c r="AD2035">
        <f>IF(COUNT(AA2035:AC2035)&lt;3,"",SUM(AA2035:AC2035))</f>
        <v/>
      </c>
      <c r="AE2035">
        <f>IF(L2035&gt;=4,2,IF(L2035&gt;=2,1,0))</f>
        <v/>
      </c>
      <c r="AF2035">
        <f>IF(L2035&gt;=5,1,0)</f>
        <v/>
      </c>
      <c r="AG2035">
        <f>AE2035+AF2035</f>
        <v/>
      </c>
      <c r="AH2035" s="15">
        <f>IF(M2035&lt;&gt;1,"",IF(OR(R2035=-9,R2035=""),"",R2035))</f>
        <v/>
      </c>
      <c r="AI2035">
        <f>IF(M2035&lt;&gt;1,"",IF(OR(Q2035=999,Q2035=""),"",Q2035))</f>
        <v/>
      </c>
    </row>
    <row r="2036">
      <c r="A2036" t="inlineStr">
        <is>
          <t>TQRMNOP110977</t>
        </is>
      </c>
      <c r="B2036" t="n">
        <v>2025</v>
      </c>
      <c r="C2036" t="n">
        <v>1</v>
      </c>
      <c r="D2036" t="n">
        <v>40</v>
      </c>
      <c r="E2036" t="inlineStr">
        <is>
          <t>S</t>
        </is>
      </c>
      <c r="F2036" t="n">
        <v>7</v>
      </c>
      <c r="G2036" t="n">
        <v>1062</v>
      </c>
      <c r="H2036" t="n">
        <v>3</v>
      </c>
      <c r="I2036" t="n">
        <v>1</v>
      </c>
      <c r="J2036" t="n">
        <v>22</v>
      </c>
      <c r="K2036" t="n">
        <v>1</v>
      </c>
      <c r="L2036" t="n">
        <v>5</v>
      </c>
      <c r="M2036" t="n">
        <v>1</v>
      </c>
      <c r="N2036" t="n">
        <v>3</v>
      </c>
      <c r="O2036" t="n">
        <v>1</v>
      </c>
      <c r="P2036" t="n">
        <v>1</v>
      </c>
      <c r="Q2036" t="n">
        <v>999</v>
      </c>
      <c r="R2036" s="15" t="n">
        <v>495000</v>
      </c>
      <c r="S2036" s="15" t="n">
        <v>0</v>
      </c>
      <c r="T2036" s="15" t="n">
        <v>495000</v>
      </c>
      <c r="U2036" s="15" t="n">
        <v>75700</v>
      </c>
      <c r="V2036">
        <f>IFERROR(VLOOKUP(D2036,Tablas_Equivalencia!$A$3:$B$8,2,FALSE),"Sin dato")</f>
        <v/>
      </c>
      <c r="W2036">
        <f>IFERROR(VLOOKUP(L2036,Tablas_Equivalencia!$D$3:$E$9,2,FALSE),"Sin dato")</f>
        <v/>
      </c>
      <c r="X2036">
        <f>IF(I2036=1,"Varón","Mujer")</f>
        <v/>
      </c>
      <c r="Y2036">
        <f>IFERROR(VLOOKUP(M2036,Tablas_Equivalencia!$G$3:$H$6,2,FALSE),"Sin dato")</f>
        <v/>
      </c>
      <c r="Z2036">
        <f>IF(J2036&lt;=24,"18-24","25-29")</f>
        <v/>
      </c>
      <c r="AA2036">
        <f>IF(M2036&lt;&gt;1,"",IF(P2036=2,1,0))</f>
        <v/>
      </c>
      <c r="AB2036">
        <f>IF(M2036&lt;&gt;1,"",IF(O2036&gt;=2,1,0))</f>
        <v/>
      </c>
      <c r="AC2036">
        <f>IF(M2036&lt;&gt;1,"",IF(OR(Q2036=999,Q2036=""),"",IF(OR(Q2036&lt;35,Q2036&gt;48),1,0)))</f>
        <v/>
      </c>
      <c r="AD2036">
        <f>IF(COUNT(AA2036:AC2036)&lt;3,"",SUM(AA2036:AC2036))</f>
        <v/>
      </c>
      <c r="AE2036">
        <f>IF(L2036&gt;=4,2,IF(L2036&gt;=2,1,0))</f>
        <v/>
      </c>
      <c r="AF2036">
        <f>IF(L2036&gt;=5,1,0)</f>
        <v/>
      </c>
      <c r="AG2036">
        <f>AE2036+AF2036</f>
        <v/>
      </c>
      <c r="AH2036" s="15">
        <f>IF(M2036&lt;&gt;1,"",IF(OR(R2036=-9,R2036=""),"",R2036))</f>
        <v/>
      </c>
      <c r="AI2036">
        <f>IF(M2036&lt;&gt;1,"",IF(OR(Q2036=999,Q2036=""),"",Q2036))</f>
        <v/>
      </c>
    </row>
    <row r="2037">
      <c r="A2037" t="inlineStr">
        <is>
          <t>TQRMNOP110984</t>
        </is>
      </c>
      <c r="B2037" t="n">
        <v>2025</v>
      </c>
      <c r="C2037" t="n">
        <v>1</v>
      </c>
      <c r="D2037" t="n">
        <v>42</v>
      </c>
      <c r="E2037" t="inlineStr">
        <is>
          <t>S</t>
        </is>
      </c>
      <c r="F2037" t="n">
        <v>10</v>
      </c>
      <c r="G2037" t="n">
        <v>1394</v>
      </c>
      <c r="H2037" t="n">
        <v>2</v>
      </c>
      <c r="I2037" t="n">
        <v>1</v>
      </c>
      <c r="J2037" t="n">
        <v>28</v>
      </c>
      <c r="K2037" t="n">
        <v>2</v>
      </c>
      <c r="L2037" t="n">
        <v>5</v>
      </c>
      <c r="M2037" t="n">
        <v>3</v>
      </c>
      <c r="R2037" s="15" t="n">
        <v>0</v>
      </c>
      <c r="S2037" s="15" t="n">
        <v>0</v>
      </c>
      <c r="T2037" s="15" t="n">
        <v>0</v>
      </c>
      <c r="U2037" s="15" t="n">
        <v>341000</v>
      </c>
      <c r="V2037">
        <f>IFERROR(VLOOKUP(D2037,Tablas_Equivalencia!$A$3:$B$8,2,FALSE),"Sin dato")</f>
        <v/>
      </c>
      <c r="W2037">
        <f>IFERROR(VLOOKUP(L2037,Tablas_Equivalencia!$D$3:$E$9,2,FALSE),"Sin dato")</f>
        <v/>
      </c>
      <c r="X2037">
        <f>IF(I2037=1,"Varón","Mujer")</f>
        <v/>
      </c>
      <c r="Y2037">
        <f>IFERROR(VLOOKUP(M2037,Tablas_Equivalencia!$G$3:$H$6,2,FALSE),"Sin dato")</f>
        <v/>
      </c>
      <c r="Z2037">
        <f>IF(J2037&lt;=24,"18-24","25-29")</f>
        <v/>
      </c>
      <c r="AA2037">
        <f>IF(M2037&lt;&gt;1,"",IF(P2037=2,1,0))</f>
        <v/>
      </c>
      <c r="AB2037">
        <f>IF(M2037&lt;&gt;1,"",IF(O2037&gt;=2,1,0))</f>
        <v/>
      </c>
      <c r="AC2037">
        <f>IF(M2037&lt;&gt;1,"",IF(OR(Q2037=999,Q2037=""),"",IF(OR(Q2037&lt;35,Q2037&gt;48),1,0)))</f>
        <v/>
      </c>
      <c r="AD2037">
        <f>IF(COUNT(AA2037:AC2037)&lt;3,"",SUM(AA2037:AC2037))</f>
        <v/>
      </c>
      <c r="AE2037">
        <f>IF(L2037&gt;=4,2,IF(L2037&gt;=2,1,0))</f>
        <v/>
      </c>
      <c r="AF2037">
        <f>IF(L2037&gt;=5,1,0)</f>
        <v/>
      </c>
      <c r="AG2037">
        <f>AE2037+AF2037</f>
        <v/>
      </c>
      <c r="AH2037" s="15">
        <f>IF(M2037&lt;&gt;1,"",IF(OR(R2037=-9,R2037=""),"",R2037))</f>
        <v/>
      </c>
      <c r="AI2037">
        <f>IF(M2037&lt;&gt;1,"",IF(OR(Q2037=999,Q2037=""),"",Q2037))</f>
        <v/>
      </c>
    </row>
    <row r="2038">
      <c r="A2038" t="inlineStr">
        <is>
          <t>TQRMNOP110985</t>
        </is>
      </c>
      <c r="B2038" t="n">
        <v>2025</v>
      </c>
      <c r="C2038" t="n">
        <v>1</v>
      </c>
      <c r="D2038" t="n">
        <v>1</v>
      </c>
      <c r="E2038" t="inlineStr">
        <is>
          <t>S</t>
        </is>
      </c>
      <c r="F2038" t="n">
        <v>32</v>
      </c>
      <c r="G2038" t="n">
        <v>1500</v>
      </c>
      <c r="H2038" t="n">
        <v>1</v>
      </c>
      <c r="I2038" t="n">
        <v>1</v>
      </c>
      <c r="J2038" t="n">
        <v>26</v>
      </c>
      <c r="K2038" t="n">
        <v>2</v>
      </c>
      <c r="L2038" t="n">
        <v>3</v>
      </c>
      <c r="M2038" t="n">
        <v>1</v>
      </c>
      <c r="N2038" t="n">
        <v>3</v>
      </c>
      <c r="O2038" t="n">
        <v>1</v>
      </c>
      <c r="P2038" t="n">
        <v>2</v>
      </c>
      <c r="Q2038" t="n">
        <v>35</v>
      </c>
      <c r="R2038" s="15" t="n">
        <v>329000</v>
      </c>
      <c r="S2038" s="15" t="n">
        <v>0</v>
      </c>
      <c r="T2038" s="15" t="n">
        <v>329000</v>
      </c>
      <c r="U2038" s="15" t="n">
        <v>182500</v>
      </c>
      <c r="V2038">
        <f>IFERROR(VLOOKUP(D2038,Tablas_Equivalencia!$A$3:$B$8,2,FALSE),"Sin dato")</f>
        <v/>
      </c>
      <c r="W2038">
        <f>IFERROR(VLOOKUP(L2038,Tablas_Equivalencia!$D$3:$E$9,2,FALSE),"Sin dato")</f>
        <v/>
      </c>
      <c r="X2038">
        <f>IF(I2038=1,"Varón","Mujer")</f>
        <v/>
      </c>
      <c r="Y2038">
        <f>IFERROR(VLOOKUP(M2038,Tablas_Equivalencia!$G$3:$H$6,2,FALSE),"Sin dato")</f>
        <v/>
      </c>
      <c r="Z2038">
        <f>IF(J2038&lt;=24,"18-24","25-29")</f>
        <v/>
      </c>
      <c r="AA2038">
        <f>IF(M2038&lt;&gt;1,"",IF(P2038=2,1,0))</f>
        <v/>
      </c>
      <c r="AB2038">
        <f>IF(M2038&lt;&gt;1,"",IF(O2038&gt;=2,1,0))</f>
        <v/>
      </c>
      <c r="AC2038">
        <f>IF(M2038&lt;&gt;1,"",IF(OR(Q2038=999,Q2038=""),"",IF(OR(Q2038&lt;35,Q2038&gt;48),1,0)))</f>
        <v/>
      </c>
      <c r="AD2038">
        <f>IF(COUNT(AA2038:AC2038)&lt;3,"",SUM(AA2038:AC2038))</f>
        <v/>
      </c>
      <c r="AE2038">
        <f>IF(L2038&gt;=4,2,IF(L2038&gt;=2,1,0))</f>
        <v/>
      </c>
      <c r="AF2038">
        <f>IF(L2038&gt;=5,1,0)</f>
        <v/>
      </c>
      <c r="AG2038">
        <f>AE2038+AF2038</f>
        <v/>
      </c>
      <c r="AH2038" s="15">
        <f>IF(M2038&lt;&gt;1,"",IF(OR(R2038=-9,R2038=""),"",R2038))</f>
        <v/>
      </c>
      <c r="AI2038">
        <f>IF(M2038&lt;&gt;1,"",IF(OR(Q2038=999,Q2038=""),"",Q2038))</f>
        <v/>
      </c>
    </row>
    <row r="2039">
      <c r="A2039" t="inlineStr">
        <is>
          <t>TQRMNOP110999</t>
        </is>
      </c>
      <c r="B2039" t="n">
        <v>2025</v>
      </c>
      <c r="C2039" t="n">
        <v>1</v>
      </c>
      <c r="D2039" t="n">
        <v>42</v>
      </c>
      <c r="E2039" t="inlineStr">
        <is>
          <t>S</t>
        </is>
      </c>
      <c r="F2039" t="n">
        <v>10</v>
      </c>
      <c r="G2039" t="n">
        <v>1298</v>
      </c>
      <c r="H2039" t="n">
        <v>3</v>
      </c>
      <c r="I2039" t="n">
        <v>2</v>
      </c>
      <c r="J2039" t="n">
        <v>22</v>
      </c>
      <c r="K2039" t="n">
        <v>2</v>
      </c>
      <c r="L2039" t="n">
        <v>4</v>
      </c>
      <c r="M2039" t="n">
        <v>2</v>
      </c>
      <c r="R2039" s="15" t="n">
        <v>0</v>
      </c>
      <c r="S2039" s="15" t="n">
        <v>0</v>
      </c>
      <c r="T2039" s="15" t="n">
        <v>0</v>
      </c>
      <c r="U2039" s="15" t="n">
        <v>236200</v>
      </c>
      <c r="V2039">
        <f>IFERROR(VLOOKUP(D2039,Tablas_Equivalencia!$A$3:$B$8,2,FALSE),"Sin dato")</f>
        <v/>
      </c>
      <c r="W2039">
        <f>IFERROR(VLOOKUP(L2039,Tablas_Equivalencia!$D$3:$E$9,2,FALSE),"Sin dato")</f>
        <v/>
      </c>
      <c r="X2039">
        <f>IF(I2039=1,"Varón","Mujer")</f>
        <v/>
      </c>
      <c r="Y2039">
        <f>IFERROR(VLOOKUP(M2039,Tablas_Equivalencia!$G$3:$H$6,2,FALSE),"Sin dato")</f>
        <v/>
      </c>
      <c r="Z2039">
        <f>IF(J2039&lt;=24,"18-24","25-29")</f>
        <v/>
      </c>
      <c r="AA2039">
        <f>IF(M2039&lt;&gt;1,"",IF(P2039=2,1,0))</f>
        <v/>
      </c>
      <c r="AB2039">
        <f>IF(M2039&lt;&gt;1,"",IF(O2039&gt;=2,1,0))</f>
        <v/>
      </c>
      <c r="AC2039">
        <f>IF(M2039&lt;&gt;1,"",IF(OR(Q2039=999,Q2039=""),"",IF(OR(Q2039&lt;35,Q2039&gt;48),1,0)))</f>
        <v/>
      </c>
      <c r="AD2039">
        <f>IF(COUNT(AA2039:AC2039)&lt;3,"",SUM(AA2039:AC2039))</f>
        <v/>
      </c>
      <c r="AE2039">
        <f>IF(L2039&gt;=4,2,IF(L2039&gt;=2,1,0))</f>
        <v/>
      </c>
      <c r="AF2039">
        <f>IF(L2039&gt;=5,1,0)</f>
        <v/>
      </c>
      <c r="AG2039">
        <f>AE2039+AF2039</f>
        <v/>
      </c>
      <c r="AH2039" s="15">
        <f>IF(M2039&lt;&gt;1,"",IF(OR(R2039=-9,R2039=""),"",R2039))</f>
        <v/>
      </c>
      <c r="AI2039">
        <f>IF(M2039&lt;&gt;1,"",IF(OR(Q2039=999,Q2039=""),"",Q2039))</f>
        <v/>
      </c>
    </row>
    <row r="2040">
      <c r="A2040" t="inlineStr">
        <is>
          <t>TQRMNOP111004</t>
        </is>
      </c>
      <c r="B2040" t="n">
        <v>2025</v>
      </c>
      <c r="C2040" t="n">
        <v>1</v>
      </c>
      <c r="D2040" t="n">
        <v>1</v>
      </c>
      <c r="E2040" t="inlineStr">
        <is>
          <t>S</t>
        </is>
      </c>
      <c r="F2040" t="n">
        <v>33</v>
      </c>
      <c r="G2040" t="n">
        <v>882</v>
      </c>
      <c r="H2040" t="n">
        <v>3</v>
      </c>
      <c r="I2040" t="n">
        <v>2</v>
      </c>
      <c r="J2040" t="n">
        <v>22</v>
      </c>
      <c r="K2040" t="n">
        <v>2</v>
      </c>
      <c r="L2040" t="n">
        <v>4</v>
      </c>
      <c r="M2040" t="n">
        <v>3</v>
      </c>
      <c r="R2040" s="15" t="n">
        <v>0</v>
      </c>
      <c r="S2040" s="15" t="n">
        <v>101000</v>
      </c>
      <c r="T2040" s="15" t="n">
        <v>101000</v>
      </c>
      <c r="U2040" s="15" t="n">
        <v>161500</v>
      </c>
      <c r="V2040">
        <f>IFERROR(VLOOKUP(D2040,Tablas_Equivalencia!$A$3:$B$8,2,FALSE),"Sin dato")</f>
        <v/>
      </c>
      <c r="W2040">
        <f>IFERROR(VLOOKUP(L2040,Tablas_Equivalencia!$D$3:$E$9,2,FALSE),"Sin dato")</f>
        <v/>
      </c>
      <c r="X2040">
        <f>IF(I2040=1,"Varón","Mujer")</f>
        <v/>
      </c>
      <c r="Y2040">
        <f>IFERROR(VLOOKUP(M2040,Tablas_Equivalencia!$G$3:$H$6,2,FALSE),"Sin dato")</f>
        <v/>
      </c>
      <c r="Z2040">
        <f>IF(J2040&lt;=24,"18-24","25-29")</f>
        <v/>
      </c>
      <c r="AA2040">
        <f>IF(M2040&lt;&gt;1,"",IF(P2040=2,1,0))</f>
        <v/>
      </c>
      <c r="AB2040">
        <f>IF(M2040&lt;&gt;1,"",IF(O2040&gt;=2,1,0))</f>
        <v/>
      </c>
      <c r="AC2040">
        <f>IF(M2040&lt;&gt;1,"",IF(OR(Q2040=999,Q2040=""),"",IF(OR(Q2040&lt;35,Q2040&gt;48),1,0)))</f>
        <v/>
      </c>
      <c r="AD2040">
        <f>IF(COUNT(AA2040:AC2040)&lt;3,"",SUM(AA2040:AC2040))</f>
        <v/>
      </c>
      <c r="AE2040">
        <f>IF(L2040&gt;=4,2,IF(L2040&gt;=2,1,0))</f>
        <v/>
      </c>
      <c r="AF2040">
        <f>IF(L2040&gt;=5,1,0)</f>
        <v/>
      </c>
      <c r="AG2040">
        <f>AE2040+AF2040</f>
        <v/>
      </c>
      <c r="AH2040" s="15">
        <f>IF(M2040&lt;&gt;1,"",IF(OR(R2040=-9,R2040=""),"",R2040))</f>
        <v/>
      </c>
      <c r="AI2040">
        <f>IF(M2040&lt;&gt;1,"",IF(OR(Q2040=999,Q2040=""),"",Q2040))</f>
        <v/>
      </c>
    </row>
    <row r="2041">
      <c r="A2041" t="inlineStr">
        <is>
          <t>TQRMNOP111021</t>
        </is>
      </c>
      <c r="B2041" t="n">
        <v>2025</v>
      </c>
      <c r="C2041" t="n">
        <v>1</v>
      </c>
      <c r="D2041" t="n">
        <v>43</v>
      </c>
      <c r="E2041" t="inlineStr">
        <is>
          <t>S</t>
        </is>
      </c>
      <c r="F2041" t="n">
        <v>19</v>
      </c>
      <c r="G2041" t="n">
        <v>1666</v>
      </c>
      <c r="H2041" t="n">
        <v>1</v>
      </c>
      <c r="I2041" t="n">
        <v>1</v>
      </c>
      <c r="J2041" t="n">
        <v>26</v>
      </c>
      <c r="K2041" t="n">
        <v>1</v>
      </c>
      <c r="L2041" t="n">
        <v>4</v>
      </c>
      <c r="M2041" t="n">
        <v>1</v>
      </c>
      <c r="N2041" t="n">
        <v>3</v>
      </c>
      <c r="O2041" t="n">
        <v>1</v>
      </c>
      <c r="P2041" t="n">
        <v>1</v>
      </c>
      <c r="Q2041" t="n">
        <v>36</v>
      </c>
      <c r="R2041" s="15" t="n">
        <v>733000</v>
      </c>
      <c r="S2041" s="15" t="n">
        <v>0</v>
      </c>
      <c r="T2041" s="15" t="n">
        <v>733000</v>
      </c>
      <c r="U2041" s="15" t="n">
        <v>214000</v>
      </c>
      <c r="V2041">
        <f>IFERROR(VLOOKUP(D2041,Tablas_Equivalencia!$A$3:$B$8,2,FALSE),"Sin dato")</f>
        <v/>
      </c>
      <c r="W2041">
        <f>IFERROR(VLOOKUP(L2041,Tablas_Equivalencia!$D$3:$E$9,2,FALSE),"Sin dato")</f>
        <v/>
      </c>
      <c r="X2041">
        <f>IF(I2041=1,"Varón","Mujer")</f>
        <v/>
      </c>
      <c r="Y2041">
        <f>IFERROR(VLOOKUP(M2041,Tablas_Equivalencia!$G$3:$H$6,2,FALSE),"Sin dato")</f>
        <v/>
      </c>
      <c r="Z2041">
        <f>IF(J2041&lt;=24,"18-24","25-29")</f>
        <v/>
      </c>
      <c r="AA2041">
        <f>IF(M2041&lt;&gt;1,"",IF(P2041=2,1,0))</f>
        <v/>
      </c>
      <c r="AB2041">
        <f>IF(M2041&lt;&gt;1,"",IF(O2041&gt;=2,1,0))</f>
        <v/>
      </c>
      <c r="AC2041">
        <f>IF(M2041&lt;&gt;1,"",IF(OR(Q2041=999,Q2041=""),"",IF(OR(Q2041&lt;35,Q2041&gt;48),1,0)))</f>
        <v/>
      </c>
      <c r="AD2041">
        <f>IF(COUNT(AA2041:AC2041)&lt;3,"",SUM(AA2041:AC2041))</f>
        <v/>
      </c>
      <c r="AE2041">
        <f>IF(L2041&gt;=4,2,IF(L2041&gt;=2,1,0))</f>
        <v/>
      </c>
      <c r="AF2041">
        <f>IF(L2041&gt;=5,1,0)</f>
        <v/>
      </c>
      <c r="AG2041">
        <f>AE2041+AF2041</f>
        <v/>
      </c>
      <c r="AH2041" s="15">
        <f>IF(M2041&lt;&gt;1,"",IF(OR(R2041=-9,R2041=""),"",R2041))</f>
        <v/>
      </c>
      <c r="AI2041">
        <f>IF(M2041&lt;&gt;1,"",IF(OR(Q2041=999,Q2041=""),"",Q2041))</f>
        <v/>
      </c>
    </row>
    <row r="2042">
      <c r="A2042" t="inlineStr">
        <is>
          <t>TQRMNOP111022</t>
        </is>
      </c>
      <c r="B2042" t="n">
        <v>2025</v>
      </c>
      <c r="C2042" t="n">
        <v>1</v>
      </c>
      <c r="D2042" t="n">
        <v>43</v>
      </c>
      <c r="E2042" t="inlineStr">
        <is>
          <t>N</t>
        </is>
      </c>
      <c r="F2042" t="n">
        <v>26</v>
      </c>
      <c r="G2042" t="n">
        <v>796</v>
      </c>
      <c r="H2042" t="n">
        <v>2</v>
      </c>
      <c r="I2042" t="n">
        <v>1</v>
      </c>
      <c r="J2042" t="n">
        <v>19</v>
      </c>
      <c r="K2042" t="n">
        <v>1</v>
      </c>
      <c r="L2042" t="n">
        <v>3</v>
      </c>
      <c r="M2042" t="n">
        <v>1</v>
      </c>
      <c r="N2042" t="n">
        <v>3</v>
      </c>
      <c r="O2042" t="n">
        <v>2</v>
      </c>
      <c r="P2042" t="n">
        <v>2</v>
      </c>
      <c r="Q2042" t="n">
        <v>33</v>
      </c>
      <c r="R2042" s="15" t="n">
        <v>365000</v>
      </c>
      <c r="S2042" s="15" t="n">
        <v>0</v>
      </c>
      <c r="T2042" s="15" t="n">
        <v>365000</v>
      </c>
      <c r="U2042" s="15" t="n">
        <v>125200</v>
      </c>
      <c r="V2042">
        <f>IFERROR(VLOOKUP(D2042,Tablas_Equivalencia!$A$3:$B$8,2,FALSE),"Sin dato")</f>
        <v/>
      </c>
      <c r="W2042">
        <f>IFERROR(VLOOKUP(L2042,Tablas_Equivalencia!$D$3:$E$9,2,FALSE),"Sin dato")</f>
        <v/>
      </c>
      <c r="X2042">
        <f>IF(I2042=1,"Varón","Mujer")</f>
        <v/>
      </c>
      <c r="Y2042">
        <f>IFERROR(VLOOKUP(M2042,Tablas_Equivalencia!$G$3:$H$6,2,FALSE),"Sin dato")</f>
        <v/>
      </c>
      <c r="Z2042">
        <f>IF(J2042&lt;=24,"18-24","25-29")</f>
        <v/>
      </c>
      <c r="AA2042">
        <f>IF(M2042&lt;&gt;1,"",IF(P2042=2,1,0))</f>
        <v/>
      </c>
      <c r="AB2042">
        <f>IF(M2042&lt;&gt;1,"",IF(O2042&gt;=2,1,0))</f>
        <v/>
      </c>
      <c r="AC2042">
        <f>IF(M2042&lt;&gt;1,"",IF(OR(Q2042=999,Q2042=""),"",IF(OR(Q2042&lt;35,Q2042&gt;48),1,0)))</f>
        <v/>
      </c>
      <c r="AD2042">
        <f>IF(COUNT(AA2042:AC2042)&lt;3,"",SUM(AA2042:AC2042))</f>
        <v/>
      </c>
      <c r="AE2042">
        <f>IF(L2042&gt;=4,2,IF(L2042&gt;=2,1,0))</f>
        <v/>
      </c>
      <c r="AF2042">
        <f>IF(L2042&gt;=5,1,0)</f>
        <v/>
      </c>
      <c r="AG2042">
        <f>AE2042+AF2042</f>
        <v/>
      </c>
      <c r="AH2042" s="15">
        <f>IF(M2042&lt;&gt;1,"",IF(OR(R2042=-9,R2042=""),"",R2042))</f>
        <v/>
      </c>
      <c r="AI2042">
        <f>IF(M2042&lt;&gt;1,"",IF(OR(Q2042=999,Q2042=""),"",Q2042))</f>
        <v/>
      </c>
    </row>
    <row r="2043">
      <c r="A2043" t="inlineStr">
        <is>
          <t>TQRMNOP111023</t>
        </is>
      </c>
      <c r="B2043" t="n">
        <v>2025</v>
      </c>
      <c r="C2043" t="n">
        <v>1</v>
      </c>
      <c r="D2043" t="n">
        <v>41</v>
      </c>
      <c r="E2043" t="inlineStr">
        <is>
          <t>S</t>
        </is>
      </c>
      <c r="F2043" t="n">
        <v>8</v>
      </c>
      <c r="G2043" t="n">
        <v>828</v>
      </c>
      <c r="H2043" t="n">
        <v>3</v>
      </c>
      <c r="I2043" t="n">
        <v>2</v>
      </c>
      <c r="J2043" t="n">
        <v>28</v>
      </c>
      <c r="K2043" t="n">
        <v>2</v>
      </c>
      <c r="L2043" t="n">
        <v>1</v>
      </c>
      <c r="M2043" t="n">
        <v>3</v>
      </c>
      <c r="R2043" s="15" t="n">
        <v>0</v>
      </c>
      <c r="S2043" s="15" t="n">
        <v>0</v>
      </c>
      <c r="T2043" s="15" t="n">
        <v>0</v>
      </c>
      <c r="U2043" s="15" t="n">
        <v>232500</v>
      </c>
      <c r="V2043">
        <f>IFERROR(VLOOKUP(D2043,Tablas_Equivalencia!$A$3:$B$8,2,FALSE),"Sin dato")</f>
        <v/>
      </c>
      <c r="W2043">
        <f>IFERROR(VLOOKUP(L2043,Tablas_Equivalencia!$D$3:$E$9,2,FALSE),"Sin dato")</f>
        <v/>
      </c>
      <c r="X2043">
        <f>IF(I2043=1,"Varón","Mujer")</f>
        <v/>
      </c>
      <c r="Y2043">
        <f>IFERROR(VLOOKUP(M2043,Tablas_Equivalencia!$G$3:$H$6,2,FALSE),"Sin dato")</f>
        <v/>
      </c>
      <c r="Z2043">
        <f>IF(J2043&lt;=24,"18-24","25-29")</f>
        <v/>
      </c>
      <c r="AA2043">
        <f>IF(M2043&lt;&gt;1,"",IF(P2043=2,1,0))</f>
        <v/>
      </c>
      <c r="AB2043">
        <f>IF(M2043&lt;&gt;1,"",IF(O2043&gt;=2,1,0))</f>
        <v/>
      </c>
      <c r="AC2043">
        <f>IF(M2043&lt;&gt;1,"",IF(OR(Q2043=999,Q2043=""),"",IF(OR(Q2043&lt;35,Q2043&gt;48),1,0)))</f>
        <v/>
      </c>
      <c r="AD2043">
        <f>IF(COUNT(AA2043:AC2043)&lt;3,"",SUM(AA2043:AC2043))</f>
        <v/>
      </c>
      <c r="AE2043">
        <f>IF(L2043&gt;=4,2,IF(L2043&gt;=2,1,0))</f>
        <v/>
      </c>
      <c r="AF2043">
        <f>IF(L2043&gt;=5,1,0)</f>
        <v/>
      </c>
      <c r="AG2043">
        <f>AE2043+AF2043</f>
        <v/>
      </c>
      <c r="AH2043" s="15">
        <f>IF(M2043&lt;&gt;1,"",IF(OR(R2043=-9,R2043=""),"",R2043))</f>
        <v/>
      </c>
      <c r="AI2043">
        <f>IF(M2043&lt;&gt;1,"",IF(OR(Q2043=999,Q2043=""),"",Q2043))</f>
        <v/>
      </c>
    </row>
    <row r="2044">
      <c r="A2044" t="inlineStr">
        <is>
          <t>TQRMNOP111029</t>
        </is>
      </c>
      <c r="B2044" t="n">
        <v>2025</v>
      </c>
      <c r="C2044" t="n">
        <v>1</v>
      </c>
      <c r="D2044" t="n">
        <v>44</v>
      </c>
      <c r="E2044" t="inlineStr">
        <is>
          <t>N</t>
        </is>
      </c>
      <c r="F2044" t="n">
        <v>2</v>
      </c>
      <c r="G2044" t="n">
        <v>1762</v>
      </c>
      <c r="H2044" t="n">
        <v>1</v>
      </c>
      <c r="I2044" t="n">
        <v>2</v>
      </c>
      <c r="J2044" t="n">
        <v>20</v>
      </c>
      <c r="K2044" t="n">
        <v>2</v>
      </c>
      <c r="L2044" t="n">
        <v>3</v>
      </c>
      <c r="M2044" t="n">
        <v>3</v>
      </c>
      <c r="R2044" s="15" t="n">
        <v>0</v>
      </c>
      <c r="S2044" s="15" t="n">
        <v>0</v>
      </c>
      <c r="T2044" s="15" t="n">
        <v>0</v>
      </c>
      <c r="U2044" s="15" t="n">
        <v>128600</v>
      </c>
      <c r="V2044">
        <f>IFERROR(VLOOKUP(D2044,Tablas_Equivalencia!$A$3:$B$8,2,FALSE),"Sin dato")</f>
        <v/>
      </c>
      <c r="W2044">
        <f>IFERROR(VLOOKUP(L2044,Tablas_Equivalencia!$D$3:$E$9,2,FALSE),"Sin dato")</f>
        <v/>
      </c>
      <c r="X2044">
        <f>IF(I2044=1,"Varón","Mujer")</f>
        <v/>
      </c>
      <c r="Y2044">
        <f>IFERROR(VLOOKUP(M2044,Tablas_Equivalencia!$G$3:$H$6,2,FALSE),"Sin dato")</f>
        <v/>
      </c>
      <c r="Z2044">
        <f>IF(J2044&lt;=24,"18-24","25-29")</f>
        <v/>
      </c>
      <c r="AA2044">
        <f>IF(M2044&lt;&gt;1,"",IF(P2044=2,1,0))</f>
        <v/>
      </c>
      <c r="AB2044">
        <f>IF(M2044&lt;&gt;1,"",IF(O2044&gt;=2,1,0))</f>
        <v/>
      </c>
      <c r="AC2044">
        <f>IF(M2044&lt;&gt;1,"",IF(OR(Q2044=999,Q2044=""),"",IF(OR(Q2044&lt;35,Q2044&gt;48),1,0)))</f>
        <v/>
      </c>
      <c r="AD2044">
        <f>IF(COUNT(AA2044:AC2044)&lt;3,"",SUM(AA2044:AC2044))</f>
        <v/>
      </c>
      <c r="AE2044">
        <f>IF(L2044&gt;=4,2,IF(L2044&gt;=2,1,0))</f>
        <v/>
      </c>
      <c r="AF2044">
        <f>IF(L2044&gt;=5,1,0)</f>
        <v/>
      </c>
      <c r="AG2044">
        <f>AE2044+AF2044</f>
        <v/>
      </c>
      <c r="AH2044" s="15">
        <f>IF(M2044&lt;&gt;1,"",IF(OR(R2044=-9,R2044=""),"",R2044))</f>
        <v/>
      </c>
      <c r="AI2044">
        <f>IF(M2044&lt;&gt;1,"",IF(OR(Q2044=999,Q2044=""),"",Q2044))</f>
        <v/>
      </c>
    </row>
    <row r="2045">
      <c r="A2045" t="inlineStr">
        <is>
          <t>TQRMNOP111042</t>
        </is>
      </c>
      <c r="B2045" t="n">
        <v>2025</v>
      </c>
      <c r="C2045" t="n">
        <v>1</v>
      </c>
      <c r="D2045" t="n">
        <v>43</v>
      </c>
      <c r="E2045" t="inlineStr">
        <is>
          <t>S</t>
        </is>
      </c>
      <c r="F2045" t="n">
        <v>19</v>
      </c>
      <c r="G2045" t="n">
        <v>1160</v>
      </c>
      <c r="H2045" t="n">
        <v>3</v>
      </c>
      <c r="I2045" t="n">
        <v>2</v>
      </c>
      <c r="J2045" t="n">
        <v>25</v>
      </c>
      <c r="K2045" t="n">
        <v>2</v>
      </c>
      <c r="L2045" t="n">
        <v>6</v>
      </c>
      <c r="M2045" t="n">
        <v>1</v>
      </c>
      <c r="N2045" t="n">
        <v>3</v>
      </c>
      <c r="O2045" t="n">
        <v>1</v>
      </c>
      <c r="P2045" t="n">
        <v>1</v>
      </c>
      <c r="Q2045" t="n">
        <v>60</v>
      </c>
      <c r="R2045" s="15" t="n">
        <v>425000</v>
      </c>
      <c r="S2045" s="15" t="n">
        <v>0</v>
      </c>
      <c r="T2045" s="15" t="n">
        <v>425000</v>
      </c>
      <c r="U2045" s="15" t="n">
        <v>282600</v>
      </c>
      <c r="V2045">
        <f>IFERROR(VLOOKUP(D2045,Tablas_Equivalencia!$A$3:$B$8,2,FALSE),"Sin dato")</f>
        <v/>
      </c>
      <c r="W2045">
        <f>IFERROR(VLOOKUP(L2045,Tablas_Equivalencia!$D$3:$E$9,2,FALSE),"Sin dato")</f>
        <v/>
      </c>
      <c r="X2045">
        <f>IF(I2045=1,"Varón","Mujer")</f>
        <v/>
      </c>
      <c r="Y2045">
        <f>IFERROR(VLOOKUP(M2045,Tablas_Equivalencia!$G$3:$H$6,2,FALSE),"Sin dato")</f>
        <v/>
      </c>
      <c r="Z2045">
        <f>IF(J2045&lt;=24,"18-24","25-29")</f>
        <v/>
      </c>
      <c r="AA2045">
        <f>IF(M2045&lt;&gt;1,"",IF(P2045=2,1,0))</f>
        <v/>
      </c>
      <c r="AB2045">
        <f>IF(M2045&lt;&gt;1,"",IF(O2045&gt;=2,1,0))</f>
        <v/>
      </c>
      <c r="AC2045">
        <f>IF(M2045&lt;&gt;1,"",IF(OR(Q2045=999,Q2045=""),"",IF(OR(Q2045&lt;35,Q2045&gt;48),1,0)))</f>
        <v/>
      </c>
      <c r="AD2045">
        <f>IF(COUNT(AA2045:AC2045)&lt;3,"",SUM(AA2045:AC2045))</f>
        <v/>
      </c>
      <c r="AE2045">
        <f>IF(L2045&gt;=4,2,IF(L2045&gt;=2,1,0))</f>
        <v/>
      </c>
      <c r="AF2045">
        <f>IF(L2045&gt;=5,1,0)</f>
        <v/>
      </c>
      <c r="AG2045">
        <f>AE2045+AF2045</f>
        <v/>
      </c>
      <c r="AH2045" s="15">
        <f>IF(M2045&lt;&gt;1,"",IF(OR(R2045=-9,R2045=""),"",R2045))</f>
        <v/>
      </c>
      <c r="AI2045">
        <f>IF(M2045&lt;&gt;1,"",IF(OR(Q2045=999,Q2045=""),"",Q2045))</f>
        <v/>
      </c>
    </row>
    <row r="2046">
      <c r="A2046" t="inlineStr">
        <is>
          <t>TQRMNOP111049</t>
        </is>
      </c>
      <c r="B2046" t="n">
        <v>2025</v>
      </c>
      <c r="C2046" t="n">
        <v>1</v>
      </c>
      <c r="D2046" t="n">
        <v>40</v>
      </c>
      <c r="E2046" t="inlineStr">
        <is>
          <t>N</t>
        </is>
      </c>
      <c r="F2046" t="n">
        <v>9</v>
      </c>
      <c r="G2046" t="n">
        <v>1423</v>
      </c>
      <c r="H2046" t="n">
        <v>2</v>
      </c>
      <c r="I2046" t="n">
        <v>1</v>
      </c>
      <c r="J2046" t="n">
        <v>26</v>
      </c>
      <c r="K2046" t="n">
        <v>2</v>
      </c>
      <c r="L2046" t="n">
        <v>5</v>
      </c>
      <c r="M2046" t="n">
        <v>1</v>
      </c>
      <c r="N2046" t="n">
        <v>3</v>
      </c>
      <c r="O2046" t="n">
        <v>1</v>
      </c>
      <c r="P2046" t="n">
        <v>1</v>
      </c>
      <c r="Q2046" t="n">
        <v>39</v>
      </c>
      <c r="R2046" s="15" t="n">
        <v>859000</v>
      </c>
      <c r="S2046" s="15" t="n">
        <v>0</v>
      </c>
      <c r="T2046" s="15" t="n">
        <v>859000</v>
      </c>
      <c r="U2046" s="15" t="n">
        <v>132300</v>
      </c>
      <c r="V2046">
        <f>IFERROR(VLOOKUP(D2046,Tablas_Equivalencia!$A$3:$B$8,2,FALSE),"Sin dato")</f>
        <v/>
      </c>
      <c r="W2046">
        <f>IFERROR(VLOOKUP(L2046,Tablas_Equivalencia!$D$3:$E$9,2,FALSE),"Sin dato")</f>
        <v/>
      </c>
      <c r="X2046">
        <f>IF(I2046=1,"Varón","Mujer")</f>
        <v/>
      </c>
      <c r="Y2046">
        <f>IFERROR(VLOOKUP(M2046,Tablas_Equivalencia!$G$3:$H$6,2,FALSE),"Sin dato")</f>
        <v/>
      </c>
      <c r="Z2046">
        <f>IF(J2046&lt;=24,"18-24","25-29")</f>
        <v/>
      </c>
      <c r="AA2046">
        <f>IF(M2046&lt;&gt;1,"",IF(P2046=2,1,0))</f>
        <v/>
      </c>
      <c r="AB2046">
        <f>IF(M2046&lt;&gt;1,"",IF(O2046&gt;=2,1,0))</f>
        <v/>
      </c>
      <c r="AC2046">
        <f>IF(M2046&lt;&gt;1,"",IF(OR(Q2046=999,Q2046=""),"",IF(OR(Q2046&lt;35,Q2046&gt;48),1,0)))</f>
        <v/>
      </c>
      <c r="AD2046">
        <f>IF(COUNT(AA2046:AC2046)&lt;3,"",SUM(AA2046:AC2046))</f>
        <v/>
      </c>
      <c r="AE2046">
        <f>IF(L2046&gt;=4,2,IF(L2046&gt;=2,1,0))</f>
        <v/>
      </c>
      <c r="AF2046">
        <f>IF(L2046&gt;=5,1,0)</f>
        <v/>
      </c>
      <c r="AG2046">
        <f>AE2046+AF2046</f>
        <v/>
      </c>
      <c r="AH2046" s="15">
        <f>IF(M2046&lt;&gt;1,"",IF(OR(R2046=-9,R2046=""),"",R2046))</f>
        <v/>
      </c>
      <c r="AI2046">
        <f>IF(M2046&lt;&gt;1,"",IF(OR(Q2046=999,Q2046=""),"",Q2046))</f>
        <v/>
      </c>
    </row>
    <row r="2047">
      <c r="A2047" t="inlineStr">
        <is>
          <t>TQRMNOP111055</t>
        </is>
      </c>
      <c r="B2047" t="n">
        <v>2025</v>
      </c>
      <c r="C2047" t="n">
        <v>1</v>
      </c>
      <c r="D2047" t="n">
        <v>43</v>
      </c>
      <c r="E2047" t="inlineStr">
        <is>
          <t>S</t>
        </is>
      </c>
      <c r="F2047" t="n">
        <v>19</v>
      </c>
      <c r="G2047" t="n">
        <v>1326</v>
      </c>
      <c r="H2047" t="n">
        <v>3</v>
      </c>
      <c r="I2047" t="n">
        <v>2</v>
      </c>
      <c r="J2047" t="n">
        <v>29</v>
      </c>
      <c r="K2047" t="n">
        <v>1</v>
      </c>
      <c r="L2047" t="n">
        <v>3</v>
      </c>
      <c r="M2047" t="n">
        <v>3</v>
      </c>
      <c r="R2047" s="15" t="n">
        <v>0</v>
      </c>
      <c r="S2047" s="15" t="n">
        <v>143000</v>
      </c>
      <c r="T2047" s="15" t="n">
        <v>143000</v>
      </c>
      <c r="U2047" s="15" t="n">
        <v>104600</v>
      </c>
      <c r="V2047">
        <f>IFERROR(VLOOKUP(D2047,Tablas_Equivalencia!$A$3:$B$8,2,FALSE),"Sin dato")</f>
        <v/>
      </c>
      <c r="W2047">
        <f>IFERROR(VLOOKUP(L2047,Tablas_Equivalencia!$D$3:$E$9,2,FALSE),"Sin dato")</f>
        <v/>
      </c>
      <c r="X2047">
        <f>IF(I2047=1,"Varón","Mujer")</f>
        <v/>
      </c>
      <c r="Y2047">
        <f>IFERROR(VLOOKUP(M2047,Tablas_Equivalencia!$G$3:$H$6,2,FALSE),"Sin dato")</f>
        <v/>
      </c>
      <c r="Z2047">
        <f>IF(J2047&lt;=24,"18-24","25-29")</f>
        <v/>
      </c>
      <c r="AA2047">
        <f>IF(M2047&lt;&gt;1,"",IF(P2047=2,1,0))</f>
        <v/>
      </c>
      <c r="AB2047">
        <f>IF(M2047&lt;&gt;1,"",IF(O2047&gt;=2,1,0))</f>
        <v/>
      </c>
      <c r="AC2047">
        <f>IF(M2047&lt;&gt;1,"",IF(OR(Q2047=999,Q2047=""),"",IF(OR(Q2047&lt;35,Q2047&gt;48),1,0)))</f>
        <v/>
      </c>
      <c r="AD2047">
        <f>IF(COUNT(AA2047:AC2047)&lt;3,"",SUM(AA2047:AC2047))</f>
        <v/>
      </c>
      <c r="AE2047">
        <f>IF(L2047&gt;=4,2,IF(L2047&gt;=2,1,0))</f>
        <v/>
      </c>
      <c r="AF2047">
        <f>IF(L2047&gt;=5,1,0)</f>
        <v/>
      </c>
      <c r="AG2047">
        <f>AE2047+AF2047</f>
        <v/>
      </c>
      <c r="AH2047" s="15">
        <f>IF(M2047&lt;&gt;1,"",IF(OR(R2047=-9,R2047=""),"",R2047))</f>
        <v/>
      </c>
      <c r="AI2047">
        <f>IF(M2047&lt;&gt;1,"",IF(OR(Q2047=999,Q2047=""),"",Q2047))</f>
        <v/>
      </c>
    </row>
    <row r="2048">
      <c r="A2048" t="inlineStr">
        <is>
          <t>TQRMNOP111056</t>
        </is>
      </c>
      <c r="B2048" t="n">
        <v>2025</v>
      </c>
      <c r="C2048" t="n">
        <v>1</v>
      </c>
      <c r="D2048" t="n">
        <v>41</v>
      </c>
      <c r="E2048" t="inlineStr">
        <is>
          <t>N</t>
        </is>
      </c>
      <c r="F2048" t="n">
        <v>12</v>
      </c>
      <c r="G2048" t="n">
        <v>1177</v>
      </c>
      <c r="H2048" t="n">
        <v>3</v>
      </c>
      <c r="I2048" t="n">
        <v>2</v>
      </c>
      <c r="J2048" t="n">
        <v>21</v>
      </c>
      <c r="K2048" t="n">
        <v>1</v>
      </c>
      <c r="L2048" t="n">
        <v>4</v>
      </c>
      <c r="M2048" t="n">
        <v>1</v>
      </c>
      <c r="N2048" t="n">
        <v>3</v>
      </c>
      <c r="O2048" t="n">
        <v>1</v>
      </c>
      <c r="P2048" t="n">
        <v>2</v>
      </c>
      <c r="Q2048" t="n">
        <v>28</v>
      </c>
      <c r="R2048" s="15" t="n">
        <v>449000</v>
      </c>
      <c r="S2048" s="15" t="n">
        <v>0</v>
      </c>
      <c r="T2048" s="15" t="n">
        <v>449000</v>
      </c>
      <c r="U2048" s="15" t="n">
        <v>346200</v>
      </c>
      <c r="V2048">
        <f>IFERROR(VLOOKUP(D2048,Tablas_Equivalencia!$A$3:$B$8,2,FALSE),"Sin dato")</f>
        <v/>
      </c>
      <c r="W2048">
        <f>IFERROR(VLOOKUP(L2048,Tablas_Equivalencia!$D$3:$E$9,2,FALSE),"Sin dato")</f>
        <v/>
      </c>
      <c r="X2048">
        <f>IF(I2048=1,"Varón","Mujer")</f>
        <v/>
      </c>
      <c r="Y2048">
        <f>IFERROR(VLOOKUP(M2048,Tablas_Equivalencia!$G$3:$H$6,2,FALSE),"Sin dato")</f>
        <v/>
      </c>
      <c r="Z2048">
        <f>IF(J2048&lt;=24,"18-24","25-29")</f>
        <v/>
      </c>
      <c r="AA2048">
        <f>IF(M2048&lt;&gt;1,"",IF(P2048=2,1,0))</f>
        <v/>
      </c>
      <c r="AB2048">
        <f>IF(M2048&lt;&gt;1,"",IF(O2048&gt;=2,1,0))</f>
        <v/>
      </c>
      <c r="AC2048">
        <f>IF(M2048&lt;&gt;1,"",IF(OR(Q2048=999,Q2048=""),"",IF(OR(Q2048&lt;35,Q2048&gt;48),1,0)))</f>
        <v/>
      </c>
      <c r="AD2048">
        <f>IF(COUNT(AA2048:AC2048)&lt;3,"",SUM(AA2048:AC2048))</f>
        <v/>
      </c>
      <c r="AE2048">
        <f>IF(L2048&gt;=4,2,IF(L2048&gt;=2,1,0))</f>
        <v/>
      </c>
      <c r="AF2048">
        <f>IF(L2048&gt;=5,1,0)</f>
        <v/>
      </c>
      <c r="AG2048">
        <f>AE2048+AF2048</f>
        <v/>
      </c>
      <c r="AH2048" s="15">
        <f>IF(M2048&lt;&gt;1,"",IF(OR(R2048=-9,R2048=""),"",R2048))</f>
        <v/>
      </c>
      <c r="AI2048">
        <f>IF(M2048&lt;&gt;1,"",IF(OR(Q2048=999,Q2048=""),"",Q2048))</f>
        <v/>
      </c>
    </row>
    <row r="2049">
      <c r="A2049" t="inlineStr">
        <is>
          <t>TQRMNOP111057</t>
        </is>
      </c>
      <c r="B2049" t="n">
        <v>2025</v>
      </c>
      <c r="C2049" t="n">
        <v>1</v>
      </c>
      <c r="D2049" t="n">
        <v>1</v>
      </c>
      <c r="E2049" t="inlineStr">
        <is>
          <t>S</t>
        </is>
      </c>
      <c r="F2049" t="n">
        <v>32</v>
      </c>
      <c r="G2049" t="n">
        <v>1072</v>
      </c>
      <c r="H2049" t="n">
        <v>2</v>
      </c>
      <c r="I2049" t="n">
        <v>1</v>
      </c>
      <c r="J2049" t="n">
        <v>28</v>
      </c>
      <c r="K2049" t="n">
        <v>2</v>
      </c>
      <c r="L2049" t="n">
        <v>4</v>
      </c>
      <c r="M2049" t="n">
        <v>1</v>
      </c>
      <c r="N2049" t="n">
        <v>3</v>
      </c>
      <c r="O2049" t="n">
        <v>2</v>
      </c>
      <c r="P2049" t="n">
        <v>1</v>
      </c>
      <c r="Q2049" t="n">
        <v>15</v>
      </c>
      <c r="R2049" s="15" t="n">
        <v>1058000</v>
      </c>
      <c r="S2049" s="15" t="n">
        <v>0</v>
      </c>
      <c r="T2049" s="15" t="n">
        <v>1058000</v>
      </c>
      <c r="U2049" s="15" t="n">
        <v>242900</v>
      </c>
      <c r="V2049">
        <f>IFERROR(VLOOKUP(D2049,Tablas_Equivalencia!$A$3:$B$8,2,FALSE),"Sin dato")</f>
        <v/>
      </c>
      <c r="W2049">
        <f>IFERROR(VLOOKUP(L2049,Tablas_Equivalencia!$D$3:$E$9,2,FALSE),"Sin dato")</f>
        <v/>
      </c>
      <c r="X2049">
        <f>IF(I2049=1,"Varón","Mujer")</f>
        <v/>
      </c>
      <c r="Y2049">
        <f>IFERROR(VLOOKUP(M2049,Tablas_Equivalencia!$G$3:$H$6,2,FALSE),"Sin dato")</f>
        <v/>
      </c>
      <c r="Z2049">
        <f>IF(J2049&lt;=24,"18-24","25-29")</f>
        <v/>
      </c>
      <c r="AA2049">
        <f>IF(M2049&lt;&gt;1,"",IF(P2049=2,1,0))</f>
        <v/>
      </c>
      <c r="AB2049">
        <f>IF(M2049&lt;&gt;1,"",IF(O2049&gt;=2,1,0))</f>
        <v/>
      </c>
      <c r="AC2049">
        <f>IF(M2049&lt;&gt;1,"",IF(OR(Q2049=999,Q2049=""),"",IF(OR(Q2049&lt;35,Q2049&gt;48),1,0)))</f>
        <v/>
      </c>
      <c r="AD2049">
        <f>IF(COUNT(AA2049:AC2049)&lt;3,"",SUM(AA2049:AC2049))</f>
        <v/>
      </c>
      <c r="AE2049">
        <f>IF(L2049&gt;=4,2,IF(L2049&gt;=2,1,0))</f>
        <v/>
      </c>
      <c r="AF2049">
        <f>IF(L2049&gt;=5,1,0)</f>
        <v/>
      </c>
      <c r="AG2049">
        <f>AE2049+AF2049</f>
        <v/>
      </c>
      <c r="AH2049" s="15">
        <f>IF(M2049&lt;&gt;1,"",IF(OR(R2049=-9,R2049=""),"",R2049))</f>
        <v/>
      </c>
      <c r="AI2049">
        <f>IF(M2049&lt;&gt;1,"",IF(OR(Q2049=999,Q2049=""),"",Q2049))</f>
        <v/>
      </c>
    </row>
    <row r="2050">
      <c r="A2050" t="inlineStr">
        <is>
          <t>TQRMNOP111061</t>
        </is>
      </c>
      <c r="B2050" t="n">
        <v>2025</v>
      </c>
      <c r="C2050" t="n">
        <v>1</v>
      </c>
      <c r="D2050" t="n">
        <v>1</v>
      </c>
      <c r="E2050" t="inlineStr">
        <is>
          <t>S</t>
        </is>
      </c>
      <c r="F2050" t="n">
        <v>33</v>
      </c>
      <c r="G2050" t="n">
        <v>1108</v>
      </c>
      <c r="H2050" t="n">
        <v>1</v>
      </c>
      <c r="I2050" t="n">
        <v>1</v>
      </c>
      <c r="J2050" t="n">
        <v>25</v>
      </c>
      <c r="K2050" t="n">
        <v>1</v>
      </c>
      <c r="L2050" t="n">
        <v>4</v>
      </c>
      <c r="M2050" t="n">
        <v>1</v>
      </c>
      <c r="N2050" t="n">
        <v>2</v>
      </c>
      <c r="O2050" t="n">
        <v>2</v>
      </c>
      <c r="P2050" t="n">
        <v>2</v>
      </c>
      <c r="Q2050" t="n">
        <v>41</v>
      </c>
      <c r="R2050" s="15" t="n">
        <v>571000</v>
      </c>
      <c r="S2050" s="15" t="n">
        <v>0</v>
      </c>
      <c r="T2050" s="15" t="n">
        <v>571000</v>
      </c>
      <c r="U2050" s="15" t="n">
        <v>98300</v>
      </c>
      <c r="V2050">
        <f>IFERROR(VLOOKUP(D2050,Tablas_Equivalencia!$A$3:$B$8,2,FALSE),"Sin dato")</f>
        <v/>
      </c>
      <c r="W2050">
        <f>IFERROR(VLOOKUP(L2050,Tablas_Equivalencia!$D$3:$E$9,2,FALSE),"Sin dato")</f>
        <v/>
      </c>
      <c r="X2050">
        <f>IF(I2050=1,"Varón","Mujer")</f>
        <v/>
      </c>
      <c r="Y2050">
        <f>IFERROR(VLOOKUP(M2050,Tablas_Equivalencia!$G$3:$H$6,2,FALSE),"Sin dato")</f>
        <v/>
      </c>
      <c r="Z2050">
        <f>IF(J2050&lt;=24,"18-24","25-29")</f>
        <v/>
      </c>
      <c r="AA2050">
        <f>IF(M2050&lt;&gt;1,"",IF(P2050=2,1,0))</f>
        <v/>
      </c>
      <c r="AB2050">
        <f>IF(M2050&lt;&gt;1,"",IF(O2050&gt;=2,1,0))</f>
        <v/>
      </c>
      <c r="AC2050">
        <f>IF(M2050&lt;&gt;1,"",IF(OR(Q2050=999,Q2050=""),"",IF(OR(Q2050&lt;35,Q2050&gt;48),1,0)))</f>
        <v/>
      </c>
      <c r="AD2050">
        <f>IF(COUNT(AA2050:AC2050)&lt;3,"",SUM(AA2050:AC2050))</f>
        <v/>
      </c>
      <c r="AE2050">
        <f>IF(L2050&gt;=4,2,IF(L2050&gt;=2,1,0))</f>
        <v/>
      </c>
      <c r="AF2050">
        <f>IF(L2050&gt;=5,1,0)</f>
        <v/>
      </c>
      <c r="AG2050">
        <f>AE2050+AF2050</f>
        <v/>
      </c>
      <c r="AH2050" s="15">
        <f>IF(M2050&lt;&gt;1,"",IF(OR(R2050=-9,R2050=""),"",R2050))</f>
        <v/>
      </c>
      <c r="AI2050">
        <f>IF(M2050&lt;&gt;1,"",IF(OR(Q2050=999,Q2050=""),"",Q2050))</f>
        <v/>
      </c>
    </row>
    <row r="2051">
      <c r="A2051" t="inlineStr">
        <is>
          <t>TQRMNOP111066</t>
        </is>
      </c>
      <c r="B2051" t="n">
        <v>2025</v>
      </c>
      <c r="C2051" t="n">
        <v>1</v>
      </c>
      <c r="D2051" t="n">
        <v>44</v>
      </c>
      <c r="E2051" t="inlineStr">
        <is>
          <t>N</t>
        </is>
      </c>
      <c r="F2051" t="n">
        <v>14</v>
      </c>
      <c r="G2051" t="n">
        <v>1163</v>
      </c>
      <c r="H2051" t="n">
        <v>10</v>
      </c>
      <c r="I2051" t="n">
        <v>2</v>
      </c>
      <c r="J2051" t="n">
        <v>27</v>
      </c>
      <c r="K2051" t="n">
        <v>2</v>
      </c>
      <c r="L2051" t="n">
        <v>5</v>
      </c>
      <c r="M2051" t="n">
        <v>1</v>
      </c>
      <c r="N2051" t="n">
        <v>3</v>
      </c>
      <c r="O2051" t="n">
        <v>1</v>
      </c>
      <c r="P2051" t="n">
        <v>1</v>
      </c>
      <c r="Q2051" t="n">
        <v>30</v>
      </c>
      <c r="R2051" s="15" t="n">
        <v>573000</v>
      </c>
      <c r="S2051" s="15" t="n">
        <v>0</v>
      </c>
      <c r="T2051" s="15" t="n">
        <v>573000</v>
      </c>
      <c r="U2051" s="15" t="n">
        <v>158200</v>
      </c>
      <c r="V2051">
        <f>IFERROR(VLOOKUP(D2051,Tablas_Equivalencia!$A$3:$B$8,2,FALSE),"Sin dato")</f>
        <v/>
      </c>
      <c r="W2051">
        <f>IFERROR(VLOOKUP(L2051,Tablas_Equivalencia!$D$3:$E$9,2,FALSE),"Sin dato")</f>
        <v/>
      </c>
      <c r="X2051">
        <f>IF(I2051=1,"Varón","Mujer")</f>
        <v/>
      </c>
      <c r="Y2051">
        <f>IFERROR(VLOOKUP(M2051,Tablas_Equivalencia!$G$3:$H$6,2,FALSE),"Sin dato")</f>
        <v/>
      </c>
      <c r="Z2051">
        <f>IF(J2051&lt;=24,"18-24","25-29")</f>
        <v/>
      </c>
      <c r="AA2051">
        <f>IF(M2051&lt;&gt;1,"",IF(P2051=2,1,0))</f>
        <v/>
      </c>
      <c r="AB2051">
        <f>IF(M2051&lt;&gt;1,"",IF(O2051&gt;=2,1,0))</f>
        <v/>
      </c>
      <c r="AC2051">
        <f>IF(M2051&lt;&gt;1,"",IF(OR(Q2051=999,Q2051=""),"",IF(OR(Q2051&lt;35,Q2051&gt;48),1,0)))</f>
        <v/>
      </c>
      <c r="AD2051">
        <f>IF(COUNT(AA2051:AC2051)&lt;3,"",SUM(AA2051:AC2051))</f>
        <v/>
      </c>
      <c r="AE2051">
        <f>IF(L2051&gt;=4,2,IF(L2051&gt;=2,1,0))</f>
        <v/>
      </c>
      <c r="AF2051">
        <f>IF(L2051&gt;=5,1,0)</f>
        <v/>
      </c>
      <c r="AG2051">
        <f>AE2051+AF2051</f>
        <v/>
      </c>
      <c r="AH2051" s="15">
        <f>IF(M2051&lt;&gt;1,"",IF(OR(R2051=-9,R2051=""),"",R2051))</f>
        <v/>
      </c>
      <c r="AI2051">
        <f>IF(M2051&lt;&gt;1,"",IF(OR(Q2051=999,Q2051=""),"",Q2051))</f>
        <v/>
      </c>
    </row>
    <row r="2052">
      <c r="A2052" t="inlineStr">
        <is>
          <t>TQRMNOP111086</t>
        </is>
      </c>
      <c r="B2052" t="n">
        <v>2025</v>
      </c>
      <c r="C2052" t="n">
        <v>1</v>
      </c>
      <c r="D2052" t="n">
        <v>43</v>
      </c>
      <c r="E2052" t="inlineStr">
        <is>
          <t>N</t>
        </is>
      </c>
      <c r="F2052" t="n">
        <v>34</v>
      </c>
      <c r="G2052" t="n">
        <v>1290</v>
      </c>
      <c r="H2052" t="n">
        <v>3</v>
      </c>
      <c r="I2052" t="n">
        <v>1</v>
      </c>
      <c r="J2052" t="n">
        <v>22</v>
      </c>
      <c r="K2052" t="n">
        <v>2</v>
      </c>
      <c r="L2052" t="n">
        <v>6</v>
      </c>
      <c r="M2052" t="n">
        <v>3</v>
      </c>
      <c r="R2052" s="15" t="n">
        <v>0</v>
      </c>
      <c r="S2052" s="15" t="n">
        <v>0</v>
      </c>
      <c r="T2052" s="15" t="n">
        <v>0</v>
      </c>
      <c r="U2052" s="15" t="n">
        <v>135700</v>
      </c>
      <c r="V2052">
        <f>IFERROR(VLOOKUP(D2052,Tablas_Equivalencia!$A$3:$B$8,2,FALSE),"Sin dato")</f>
        <v/>
      </c>
      <c r="W2052">
        <f>IFERROR(VLOOKUP(L2052,Tablas_Equivalencia!$D$3:$E$9,2,FALSE),"Sin dato")</f>
        <v/>
      </c>
      <c r="X2052">
        <f>IF(I2052=1,"Varón","Mujer")</f>
        <v/>
      </c>
      <c r="Y2052">
        <f>IFERROR(VLOOKUP(M2052,Tablas_Equivalencia!$G$3:$H$6,2,FALSE),"Sin dato")</f>
        <v/>
      </c>
      <c r="Z2052">
        <f>IF(J2052&lt;=24,"18-24","25-29")</f>
        <v/>
      </c>
      <c r="AA2052">
        <f>IF(M2052&lt;&gt;1,"",IF(P2052=2,1,0))</f>
        <v/>
      </c>
      <c r="AB2052">
        <f>IF(M2052&lt;&gt;1,"",IF(O2052&gt;=2,1,0))</f>
        <v/>
      </c>
      <c r="AC2052">
        <f>IF(M2052&lt;&gt;1,"",IF(OR(Q2052=999,Q2052=""),"",IF(OR(Q2052&lt;35,Q2052&gt;48),1,0)))</f>
        <v/>
      </c>
      <c r="AD2052">
        <f>IF(COUNT(AA2052:AC2052)&lt;3,"",SUM(AA2052:AC2052))</f>
        <v/>
      </c>
      <c r="AE2052">
        <f>IF(L2052&gt;=4,2,IF(L2052&gt;=2,1,0))</f>
        <v/>
      </c>
      <c r="AF2052">
        <f>IF(L2052&gt;=5,1,0)</f>
        <v/>
      </c>
      <c r="AG2052">
        <f>AE2052+AF2052</f>
        <v/>
      </c>
      <c r="AH2052" s="15">
        <f>IF(M2052&lt;&gt;1,"",IF(OR(R2052=-9,R2052=""),"",R2052))</f>
        <v/>
      </c>
      <c r="AI2052">
        <f>IF(M2052&lt;&gt;1,"",IF(OR(Q2052=999,Q2052=""),"",Q2052))</f>
        <v/>
      </c>
    </row>
    <row r="2053">
      <c r="A2053" t="inlineStr">
        <is>
          <t>TQRMNOP111092</t>
        </is>
      </c>
      <c r="B2053" t="n">
        <v>2025</v>
      </c>
      <c r="C2053" t="n">
        <v>1</v>
      </c>
      <c r="D2053" t="n">
        <v>1</v>
      </c>
      <c r="E2053" t="inlineStr">
        <is>
          <t>S</t>
        </is>
      </c>
      <c r="F2053" t="n">
        <v>33</v>
      </c>
      <c r="G2053" t="n">
        <v>1790</v>
      </c>
      <c r="H2053" t="n">
        <v>1</v>
      </c>
      <c r="I2053" t="n">
        <v>1</v>
      </c>
      <c r="J2053" t="n">
        <v>27</v>
      </c>
      <c r="K2053" t="n">
        <v>2</v>
      </c>
      <c r="L2053" t="n">
        <v>7</v>
      </c>
      <c r="M2053" t="n">
        <v>3</v>
      </c>
      <c r="R2053" s="15" t="n">
        <v>0</v>
      </c>
      <c r="S2053" s="15" t="n">
        <v>0</v>
      </c>
      <c r="T2053" s="15" t="n">
        <v>0</v>
      </c>
      <c r="U2053" s="15" t="n">
        <v>333700</v>
      </c>
      <c r="V2053">
        <f>IFERROR(VLOOKUP(D2053,Tablas_Equivalencia!$A$3:$B$8,2,FALSE),"Sin dato")</f>
        <v/>
      </c>
      <c r="W2053">
        <f>IFERROR(VLOOKUP(L2053,Tablas_Equivalencia!$D$3:$E$9,2,FALSE),"Sin dato")</f>
        <v/>
      </c>
      <c r="X2053">
        <f>IF(I2053=1,"Varón","Mujer")</f>
        <v/>
      </c>
      <c r="Y2053">
        <f>IFERROR(VLOOKUP(M2053,Tablas_Equivalencia!$G$3:$H$6,2,FALSE),"Sin dato")</f>
        <v/>
      </c>
      <c r="Z2053">
        <f>IF(J2053&lt;=24,"18-24","25-29")</f>
        <v/>
      </c>
      <c r="AA2053">
        <f>IF(M2053&lt;&gt;1,"",IF(P2053=2,1,0))</f>
        <v/>
      </c>
      <c r="AB2053">
        <f>IF(M2053&lt;&gt;1,"",IF(O2053&gt;=2,1,0))</f>
        <v/>
      </c>
      <c r="AC2053">
        <f>IF(M2053&lt;&gt;1,"",IF(OR(Q2053=999,Q2053=""),"",IF(OR(Q2053&lt;35,Q2053&gt;48),1,0)))</f>
        <v/>
      </c>
      <c r="AD2053">
        <f>IF(COUNT(AA2053:AC2053)&lt;3,"",SUM(AA2053:AC2053))</f>
        <v/>
      </c>
      <c r="AE2053">
        <f>IF(L2053&gt;=4,2,IF(L2053&gt;=2,1,0))</f>
        <v/>
      </c>
      <c r="AF2053">
        <f>IF(L2053&gt;=5,1,0)</f>
        <v/>
      </c>
      <c r="AG2053">
        <f>AE2053+AF2053</f>
        <v/>
      </c>
      <c r="AH2053" s="15">
        <f>IF(M2053&lt;&gt;1,"",IF(OR(R2053=-9,R2053=""),"",R2053))</f>
        <v/>
      </c>
      <c r="AI2053">
        <f>IF(M2053&lt;&gt;1,"",IF(OR(Q2053=999,Q2053=""),"",Q2053))</f>
        <v/>
      </c>
    </row>
    <row r="2054">
      <c r="A2054" t="inlineStr">
        <is>
          <t>TQRMNOP111094</t>
        </is>
      </c>
      <c r="B2054" t="n">
        <v>2025</v>
      </c>
      <c r="C2054" t="n">
        <v>1</v>
      </c>
      <c r="D2054" t="n">
        <v>1</v>
      </c>
      <c r="E2054" t="inlineStr">
        <is>
          <t>S</t>
        </is>
      </c>
      <c r="F2054" t="n">
        <v>33</v>
      </c>
      <c r="G2054" t="n">
        <v>615</v>
      </c>
      <c r="H2054" t="n">
        <v>10</v>
      </c>
      <c r="I2054" t="n">
        <v>2</v>
      </c>
      <c r="J2054" t="n">
        <v>20</v>
      </c>
      <c r="K2054" t="n">
        <v>1</v>
      </c>
      <c r="L2054" t="n">
        <v>5</v>
      </c>
      <c r="M2054" t="n">
        <v>1</v>
      </c>
      <c r="N2054" t="n">
        <v>3</v>
      </c>
      <c r="O2054" t="n">
        <v>1</v>
      </c>
      <c r="P2054" t="n">
        <v>1</v>
      </c>
      <c r="Q2054" t="n">
        <v>37</v>
      </c>
      <c r="R2054" s="15" t="n">
        <v>860000</v>
      </c>
      <c r="S2054" s="15" t="n">
        <v>0</v>
      </c>
      <c r="T2054" s="15" t="n">
        <v>860000</v>
      </c>
      <c r="U2054" s="15" t="n">
        <v>60100</v>
      </c>
      <c r="V2054">
        <f>IFERROR(VLOOKUP(D2054,Tablas_Equivalencia!$A$3:$B$8,2,FALSE),"Sin dato")</f>
        <v/>
      </c>
      <c r="W2054">
        <f>IFERROR(VLOOKUP(L2054,Tablas_Equivalencia!$D$3:$E$9,2,FALSE),"Sin dato")</f>
        <v/>
      </c>
      <c r="X2054">
        <f>IF(I2054=1,"Varón","Mujer")</f>
        <v/>
      </c>
      <c r="Y2054">
        <f>IFERROR(VLOOKUP(M2054,Tablas_Equivalencia!$G$3:$H$6,2,FALSE),"Sin dato")</f>
        <v/>
      </c>
      <c r="Z2054">
        <f>IF(J2054&lt;=24,"18-24","25-29")</f>
        <v/>
      </c>
      <c r="AA2054">
        <f>IF(M2054&lt;&gt;1,"",IF(P2054=2,1,0))</f>
        <v/>
      </c>
      <c r="AB2054">
        <f>IF(M2054&lt;&gt;1,"",IF(O2054&gt;=2,1,0))</f>
        <v/>
      </c>
      <c r="AC2054">
        <f>IF(M2054&lt;&gt;1,"",IF(OR(Q2054=999,Q2054=""),"",IF(OR(Q2054&lt;35,Q2054&gt;48),1,0)))</f>
        <v/>
      </c>
      <c r="AD2054">
        <f>IF(COUNT(AA2054:AC2054)&lt;3,"",SUM(AA2054:AC2054))</f>
        <v/>
      </c>
      <c r="AE2054">
        <f>IF(L2054&gt;=4,2,IF(L2054&gt;=2,1,0))</f>
        <v/>
      </c>
      <c r="AF2054">
        <f>IF(L2054&gt;=5,1,0)</f>
        <v/>
      </c>
      <c r="AG2054">
        <f>AE2054+AF2054</f>
        <v/>
      </c>
      <c r="AH2054" s="15">
        <f>IF(M2054&lt;&gt;1,"",IF(OR(R2054=-9,R2054=""),"",R2054))</f>
        <v/>
      </c>
      <c r="AI2054">
        <f>IF(M2054&lt;&gt;1,"",IF(OR(Q2054=999,Q2054=""),"",Q2054))</f>
        <v/>
      </c>
    </row>
    <row r="2055">
      <c r="A2055" t="inlineStr">
        <is>
          <t>TQRMNOP111095</t>
        </is>
      </c>
      <c r="B2055" t="n">
        <v>2025</v>
      </c>
      <c r="C2055" t="n">
        <v>1</v>
      </c>
      <c r="D2055" t="n">
        <v>41</v>
      </c>
      <c r="E2055" t="inlineStr">
        <is>
          <t>N</t>
        </is>
      </c>
      <c r="F2055" t="n">
        <v>15</v>
      </c>
      <c r="G2055" t="n">
        <v>750</v>
      </c>
      <c r="H2055" t="n">
        <v>1</v>
      </c>
      <c r="I2055" t="n">
        <v>1</v>
      </c>
      <c r="J2055" t="n">
        <v>22</v>
      </c>
      <c r="K2055" t="n">
        <v>2</v>
      </c>
      <c r="L2055" t="n">
        <v>3</v>
      </c>
      <c r="M2055" t="n">
        <v>3</v>
      </c>
      <c r="R2055" s="15" t="n">
        <v>0</v>
      </c>
      <c r="S2055" s="15" t="n">
        <v>0</v>
      </c>
      <c r="T2055" s="15" t="n">
        <v>0</v>
      </c>
      <c r="U2055" s="15" t="n">
        <v>76900</v>
      </c>
      <c r="V2055">
        <f>IFERROR(VLOOKUP(D2055,Tablas_Equivalencia!$A$3:$B$8,2,FALSE),"Sin dato")</f>
        <v/>
      </c>
      <c r="W2055">
        <f>IFERROR(VLOOKUP(L2055,Tablas_Equivalencia!$D$3:$E$9,2,FALSE),"Sin dato")</f>
        <v/>
      </c>
      <c r="X2055">
        <f>IF(I2055=1,"Varón","Mujer")</f>
        <v/>
      </c>
      <c r="Y2055">
        <f>IFERROR(VLOOKUP(M2055,Tablas_Equivalencia!$G$3:$H$6,2,FALSE),"Sin dato")</f>
        <v/>
      </c>
      <c r="Z2055">
        <f>IF(J2055&lt;=24,"18-24","25-29")</f>
        <v/>
      </c>
      <c r="AA2055">
        <f>IF(M2055&lt;&gt;1,"",IF(P2055=2,1,0))</f>
        <v/>
      </c>
      <c r="AB2055">
        <f>IF(M2055&lt;&gt;1,"",IF(O2055&gt;=2,1,0))</f>
        <v/>
      </c>
      <c r="AC2055">
        <f>IF(M2055&lt;&gt;1,"",IF(OR(Q2055=999,Q2055=""),"",IF(OR(Q2055&lt;35,Q2055&gt;48),1,0)))</f>
        <v/>
      </c>
      <c r="AD2055">
        <f>IF(COUNT(AA2055:AC2055)&lt;3,"",SUM(AA2055:AC2055))</f>
        <v/>
      </c>
      <c r="AE2055">
        <f>IF(L2055&gt;=4,2,IF(L2055&gt;=2,1,0))</f>
        <v/>
      </c>
      <c r="AF2055">
        <f>IF(L2055&gt;=5,1,0)</f>
        <v/>
      </c>
      <c r="AG2055">
        <f>AE2055+AF2055</f>
        <v/>
      </c>
      <c r="AH2055" s="15">
        <f>IF(M2055&lt;&gt;1,"",IF(OR(R2055=-9,R2055=""),"",R2055))</f>
        <v/>
      </c>
      <c r="AI2055">
        <f>IF(M2055&lt;&gt;1,"",IF(OR(Q2055=999,Q2055=""),"",Q2055))</f>
        <v/>
      </c>
    </row>
    <row r="2056">
      <c r="A2056" t="inlineStr">
        <is>
          <t>TQRMNOP111103</t>
        </is>
      </c>
      <c r="B2056" t="n">
        <v>2025</v>
      </c>
      <c r="C2056" t="n">
        <v>1</v>
      </c>
      <c r="D2056" t="n">
        <v>41</v>
      </c>
      <c r="E2056" t="inlineStr">
        <is>
          <t>S</t>
        </is>
      </c>
      <c r="F2056" t="n">
        <v>8</v>
      </c>
      <c r="G2056" t="n">
        <v>1578</v>
      </c>
      <c r="H2056" t="n">
        <v>2</v>
      </c>
      <c r="I2056" t="n">
        <v>2</v>
      </c>
      <c r="J2056" t="n">
        <v>26</v>
      </c>
      <c r="K2056" t="n">
        <v>1</v>
      </c>
      <c r="L2056" t="n">
        <v>5</v>
      </c>
      <c r="M2056" t="n">
        <v>1</v>
      </c>
      <c r="N2056" t="n">
        <v>2</v>
      </c>
      <c r="O2056" t="n">
        <v>2</v>
      </c>
      <c r="P2056" t="n">
        <v>2</v>
      </c>
      <c r="Q2056" t="n">
        <v>25</v>
      </c>
      <c r="R2056" s="15" t="n">
        <v>432000</v>
      </c>
      <c r="S2056" s="15" t="n">
        <v>0</v>
      </c>
      <c r="T2056" s="15" t="n">
        <v>432000</v>
      </c>
      <c r="U2056" s="15" t="n">
        <v>325100</v>
      </c>
      <c r="V2056">
        <f>IFERROR(VLOOKUP(D2056,Tablas_Equivalencia!$A$3:$B$8,2,FALSE),"Sin dato")</f>
        <v/>
      </c>
      <c r="W2056">
        <f>IFERROR(VLOOKUP(L2056,Tablas_Equivalencia!$D$3:$E$9,2,FALSE),"Sin dato")</f>
        <v/>
      </c>
      <c r="X2056">
        <f>IF(I2056=1,"Varón","Mujer")</f>
        <v/>
      </c>
      <c r="Y2056">
        <f>IFERROR(VLOOKUP(M2056,Tablas_Equivalencia!$G$3:$H$6,2,FALSE),"Sin dato")</f>
        <v/>
      </c>
      <c r="Z2056">
        <f>IF(J2056&lt;=24,"18-24","25-29")</f>
        <v/>
      </c>
      <c r="AA2056">
        <f>IF(M2056&lt;&gt;1,"",IF(P2056=2,1,0))</f>
        <v/>
      </c>
      <c r="AB2056">
        <f>IF(M2056&lt;&gt;1,"",IF(O2056&gt;=2,1,0))</f>
        <v/>
      </c>
      <c r="AC2056">
        <f>IF(M2056&lt;&gt;1,"",IF(OR(Q2056=999,Q2056=""),"",IF(OR(Q2056&lt;35,Q2056&gt;48),1,0)))</f>
        <v/>
      </c>
      <c r="AD2056">
        <f>IF(COUNT(AA2056:AC2056)&lt;3,"",SUM(AA2056:AC2056))</f>
        <v/>
      </c>
      <c r="AE2056">
        <f>IF(L2056&gt;=4,2,IF(L2056&gt;=2,1,0))</f>
        <v/>
      </c>
      <c r="AF2056">
        <f>IF(L2056&gt;=5,1,0)</f>
        <v/>
      </c>
      <c r="AG2056">
        <f>AE2056+AF2056</f>
        <v/>
      </c>
      <c r="AH2056" s="15">
        <f>IF(M2056&lt;&gt;1,"",IF(OR(R2056=-9,R2056=""),"",R2056))</f>
        <v/>
      </c>
      <c r="AI2056">
        <f>IF(M2056&lt;&gt;1,"",IF(OR(Q2056=999,Q2056=""),"",Q2056))</f>
        <v/>
      </c>
    </row>
    <row r="2057">
      <c r="A2057" t="inlineStr">
        <is>
          <t>TQRMNOP111104</t>
        </is>
      </c>
      <c r="B2057" t="n">
        <v>2025</v>
      </c>
      <c r="C2057" t="n">
        <v>1</v>
      </c>
      <c r="D2057" t="n">
        <v>43</v>
      </c>
      <c r="E2057" t="inlineStr">
        <is>
          <t>S</t>
        </is>
      </c>
      <c r="F2057" t="n">
        <v>36</v>
      </c>
      <c r="G2057" t="n">
        <v>942</v>
      </c>
      <c r="H2057" t="n">
        <v>10</v>
      </c>
      <c r="I2057" t="n">
        <v>2</v>
      </c>
      <c r="J2057" t="n">
        <v>29</v>
      </c>
      <c r="K2057" t="n">
        <v>2</v>
      </c>
      <c r="L2057" t="n">
        <v>6</v>
      </c>
      <c r="M2057" t="n">
        <v>1</v>
      </c>
      <c r="N2057" t="n">
        <v>3</v>
      </c>
      <c r="O2057" t="n">
        <v>1</v>
      </c>
      <c r="P2057" t="n">
        <v>1</v>
      </c>
      <c r="Q2057" t="n">
        <v>30</v>
      </c>
      <c r="R2057" s="15" t="n">
        <v>700000</v>
      </c>
      <c r="S2057" s="15" t="n">
        <v>0</v>
      </c>
      <c r="T2057" s="15" t="n">
        <v>700000</v>
      </c>
      <c r="U2057" s="15" t="n">
        <v>178900</v>
      </c>
      <c r="V2057">
        <f>IFERROR(VLOOKUP(D2057,Tablas_Equivalencia!$A$3:$B$8,2,FALSE),"Sin dato")</f>
        <v/>
      </c>
      <c r="W2057">
        <f>IFERROR(VLOOKUP(L2057,Tablas_Equivalencia!$D$3:$E$9,2,FALSE),"Sin dato")</f>
        <v/>
      </c>
      <c r="X2057">
        <f>IF(I2057=1,"Varón","Mujer")</f>
        <v/>
      </c>
      <c r="Y2057">
        <f>IFERROR(VLOOKUP(M2057,Tablas_Equivalencia!$G$3:$H$6,2,FALSE),"Sin dato")</f>
        <v/>
      </c>
      <c r="Z2057">
        <f>IF(J2057&lt;=24,"18-24","25-29")</f>
        <v/>
      </c>
      <c r="AA2057">
        <f>IF(M2057&lt;&gt;1,"",IF(P2057=2,1,0))</f>
        <v/>
      </c>
      <c r="AB2057">
        <f>IF(M2057&lt;&gt;1,"",IF(O2057&gt;=2,1,0))</f>
        <v/>
      </c>
      <c r="AC2057">
        <f>IF(M2057&lt;&gt;1,"",IF(OR(Q2057=999,Q2057=""),"",IF(OR(Q2057&lt;35,Q2057&gt;48),1,0)))</f>
        <v/>
      </c>
      <c r="AD2057">
        <f>IF(COUNT(AA2057:AC2057)&lt;3,"",SUM(AA2057:AC2057))</f>
        <v/>
      </c>
      <c r="AE2057">
        <f>IF(L2057&gt;=4,2,IF(L2057&gt;=2,1,0))</f>
        <v/>
      </c>
      <c r="AF2057">
        <f>IF(L2057&gt;=5,1,0)</f>
        <v/>
      </c>
      <c r="AG2057">
        <f>AE2057+AF2057</f>
        <v/>
      </c>
      <c r="AH2057" s="15">
        <f>IF(M2057&lt;&gt;1,"",IF(OR(R2057=-9,R2057=""),"",R2057))</f>
        <v/>
      </c>
      <c r="AI2057">
        <f>IF(M2057&lt;&gt;1,"",IF(OR(Q2057=999,Q2057=""),"",Q2057))</f>
        <v/>
      </c>
    </row>
    <row r="2058">
      <c r="A2058" t="inlineStr">
        <is>
          <t>TQRMNOP111145</t>
        </is>
      </c>
      <c r="B2058" t="n">
        <v>2025</v>
      </c>
      <c r="C2058" t="n">
        <v>1</v>
      </c>
      <c r="D2058" t="n">
        <v>43</v>
      </c>
      <c r="E2058" t="inlineStr">
        <is>
          <t>S</t>
        </is>
      </c>
      <c r="F2058" t="n">
        <v>19</v>
      </c>
      <c r="G2058" t="n">
        <v>1417</v>
      </c>
      <c r="H2058" t="n">
        <v>3</v>
      </c>
      <c r="I2058" t="n">
        <v>1</v>
      </c>
      <c r="J2058" t="n">
        <v>22</v>
      </c>
      <c r="K2058" t="n">
        <v>1</v>
      </c>
      <c r="L2058" t="n">
        <v>5</v>
      </c>
      <c r="M2058" t="n">
        <v>1</v>
      </c>
      <c r="N2058" t="n">
        <v>1</v>
      </c>
      <c r="O2058" t="n">
        <v>2</v>
      </c>
      <c r="P2058" t="n">
        <v>2</v>
      </c>
      <c r="Q2058" t="n">
        <v>45</v>
      </c>
      <c r="R2058" s="15" t="n">
        <v>1080000</v>
      </c>
      <c r="S2058" s="15" t="n">
        <v>69000</v>
      </c>
      <c r="T2058" s="15" t="n">
        <v>1149000</v>
      </c>
      <c r="U2058" s="15" t="n">
        <v>80900</v>
      </c>
      <c r="V2058">
        <f>IFERROR(VLOOKUP(D2058,Tablas_Equivalencia!$A$3:$B$8,2,FALSE),"Sin dato")</f>
        <v/>
      </c>
      <c r="W2058">
        <f>IFERROR(VLOOKUP(L2058,Tablas_Equivalencia!$D$3:$E$9,2,FALSE),"Sin dato")</f>
        <v/>
      </c>
      <c r="X2058">
        <f>IF(I2058=1,"Varón","Mujer")</f>
        <v/>
      </c>
      <c r="Y2058">
        <f>IFERROR(VLOOKUP(M2058,Tablas_Equivalencia!$G$3:$H$6,2,FALSE),"Sin dato")</f>
        <v/>
      </c>
      <c r="Z2058">
        <f>IF(J2058&lt;=24,"18-24","25-29")</f>
        <v/>
      </c>
      <c r="AA2058">
        <f>IF(M2058&lt;&gt;1,"",IF(P2058=2,1,0))</f>
        <v/>
      </c>
      <c r="AB2058">
        <f>IF(M2058&lt;&gt;1,"",IF(O2058&gt;=2,1,0))</f>
        <v/>
      </c>
      <c r="AC2058">
        <f>IF(M2058&lt;&gt;1,"",IF(OR(Q2058=999,Q2058=""),"",IF(OR(Q2058&lt;35,Q2058&gt;48),1,0)))</f>
        <v/>
      </c>
      <c r="AD2058">
        <f>IF(COUNT(AA2058:AC2058)&lt;3,"",SUM(AA2058:AC2058))</f>
        <v/>
      </c>
      <c r="AE2058">
        <f>IF(L2058&gt;=4,2,IF(L2058&gt;=2,1,0))</f>
        <v/>
      </c>
      <c r="AF2058">
        <f>IF(L2058&gt;=5,1,0)</f>
        <v/>
      </c>
      <c r="AG2058">
        <f>AE2058+AF2058</f>
        <v/>
      </c>
      <c r="AH2058" s="15">
        <f>IF(M2058&lt;&gt;1,"",IF(OR(R2058=-9,R2058=""),"",R2058))</f>
        <v/>
      </c>
      <c r="AI2058">
        <f>IF(M2058&lt;&gt;1,"",IF(OR(Q2058=999,Q2058=""),"",Q2058))</f>
        <v/>
      </c>
    </row>
    <row r="2059">
      <c r="A2059" t="inlineStr">
        <is>
          <t>TQRMNOP111149</t>
        </is>
      </c>
      <c r="B2059" t="n">
        <v>2025</v>
      </c>
      <c r="C2059" t="n">
        <v>1</v>
      </c>
      <c r="D2059" t="n">
        <v>43</v>
      </c>
      <c r="E2059" t="inlineStr">
        <is>
          <t>N</t>
        </is>
      </c>
      <c r="F2059" t="n">
        <v>34</v>
      </c>
      <c r="G2059" t="n">
        <v>1560</v>
      </c>
      <c r="H2059" t="n">
        <v>1</v>
      </c>
      <c r="I2059" t="n">
        <v>1</v>
      </c>
      <c r="J2059" t="n">
        <v>22</v>
      </c>
      <c r="K2059" t="n">
        <v>2</v>
      </c>
      <c r="L2059" t="n">
        <v>6</v>
      </c>
      <c r="M2059" t="n">
        <v>2</v>
      </c>
      <c r="R2059" s="15" t="n">
        <v>0</v>
      </c>
      <c r="S2059" s="15" t="n">
        <v>0</v>
      </c>
      <c r="T2059" s="15" t="n">
        <v>0</v>
      </c>
      <c r="U2059" s="15" t="n">
        <v>220300</v>
      </c>
      <c r="V2059">
        <f>IFERROR(VLOOKUP(D2059,Tablas_Equivalencia!$A$3:$B$8,2,FALSE),"Sin dato")</f>
        <v/>
      </c>
      <c r="W2059">
        <f>IFERROR(VLOOKUP(L2059,Tablas_Equivalencia!$D$3:$E$9,2,FALSE),"Sin dato")</f>
        <v/>
      </c>
      <c r="X2059">
        <f>IF(I2059=1,"Varón","Mujer")</f>
        <v/>
      </c>
      <c r="Y2059">
        <f>IFERROR(VLOOKUP(M2059,Tablas_Equivalencia!$G$3:$H$6,2,FALSE),"Sin dato")</f>
        <v/>
      </c>
      <c r="Z2059">
        <f>IF(J2059&lt;=24,"18-24","25-29")</f>
        <v/>
      </c>
      <c r="AA2059">
        <f>IF(M2059&lt;&gt;1,"",IF(P2059=2,1,0))</f>
        <v/>
      </c>
      <c r="AB2059">
        <f>IF(M2059&lt;&gt;1,"",IF(O2059&gt;=2,1,0))</f>
        <v/>
      </c>
      <c r="AC2059">
        <f>IF(M2059&lt;&gt;1,"",IF(OR(Q2059=999,Q2059=""),"",IF(OR(Q2059&lt;35,Q2059&gt;48),1,0)))</f>
        <v/>
      </c>
      <c r="AD2059">
        <f>IF(COUNT(AA2059:AC2059)&lt;3,"",SUM(AA2059:AC2059))</f>
        <v/>
      </c>
      <c r="AE2059">
        <f>IF(L2059&gt;=4,2,IF(L2059&gt;=2,1,0))</f>
        <v/>
      </c>
      <c r="AF2059">
        <f>IF(L2059&gt;=5,1,0)</f>
        <v/>
      </c>
      <c r="AG2059">
        <f>AE2059+AF2059</f>
        <v/>
      </c>
      <c r="AH2059" s="15">
        <f>IF(M2059&lt;&gt;1,"",IF(OR(R2059=-9,R2059=""),"",R2059))</f>
        <v/>
      </c>
      <c r="AI2059">
        <f>IF(M2059&lt;&gt;1,"",IF(OR(Q2059=999,Q2059=""),"",Q2059))</f>
        <v/>
      </c>
    </row>
    <row r="2060">
      <c r="A2060" t="inlineStr">
        <is>
          <t>TQRMNOP111152</t>
        </is>
      </c>
      <c r="B2060" t="n">
        <v>2025</v>
      </c>
      <c r="C2060" t="n">
        <v>1</v>
      </c>
      <c r="D2060" t="n">
        <v>40</v>
      </c>
      <c r="E2060" t="inlineStr">
        <is>
          <t>N</t>
        </is>
      </c>
      <c r="F2060" t="n">
        <v>23</v>
      </c>
      <c r="G2060" t="n">
        <v>1434</v>
      </c>
      <c r="H2060" t="n">
        <v>3</v>
      </c>
      <c r="I2060" t="n">
        <v>1</v>
      </c>
      <c r="J2060" t="n">
        <v>26</v>
      </c>
      <c r="K2060" t="n">
        <v>1</v>
      </c>
      <c r="L2060" t="n">
        <v>3</v>
      </c>
      <c r="M2060" t="n">
        <v>3</v>
      </c>
      <c r="R2060" s="15" t="n">
        <v>0</v>
      </c>
      <c r="S2060" s="15" t="n">
        <v>0</v>
      </c>
      <c r="T2060" s="15" t="n">
        <v>0</v>
      </c>
      <c r="U2060" s="15" t="n">
        <v>446400</v>
      </c>
      <c r="V2060">
        <f>IFERROR(VLOOKUP(D2060,Tablas_Equivalencia!$A$3:$B$8,2,FALSE),"Sin dato")</f>
        <v/>
      </c>
      <c r="W2060">
        <f>IFERROR(VLOOKUP(L2060,Tablas_Equivalencia!$D$3:$E$9,2,FALSE),"Sin dato")</f>
        <v/>
      </c>
      <c r="X2060">
        <f>IF(I2060=1,"Varón","Mujer")</f>
        <v/>
      </c>
      <c r="Y2060">
        <f>IFERROR(VLOOKUP(M2060,Tablas_Equivalencia!$G$3:$H$6,2,FALSE),"Sin dato")</f>
        <v/>
      </c>
      <c r="Z2060">
        <f>IF(J2060&lt;=24,"18-24","25-29")</f>
        <v/>
      </c>
      <c r="AA2060">
        <f>IF(M2060&lt;&gt;1,"",IF(P2060=2,1,0))</f>
        <v/>
      </c>
      <c r="AB2060">
        <f>IF(M2060&lt;&gt;1,"",IF(O2060&gt;=2,1,0))</f>
        <v/>
      </c>
      <c r="AC2060">
        <f>IF(M2060&lt;&gt;1,"",IF(OR(Q2060=999,Q2060=""),"",IF(OR(Q2060&lt;35,Q2060&gt;48),1,0)))</f>
        <v/>
      </c>
      <c r="AD2060">
        <f>IF(COUNT(AA2060:AC2060)&lt;3,"",SUM(AA2060:AC2060))</f>
        <v/>
      </c>
      <c r="AE2060">
        <f>IF(L2060&gt;=4,2,IF(L2060&gt;=2,1,0))</f>
        <v/>
      </c>
      <c r="AF2060">
        <f>IF(L2060&gt;=5,1,0)</f>
        <v/>
      </c>
      <c r="AG2060">
        <f>AE2060+AF2060</f>
        <v/>
      </c>
      <c r="AH2060" s="15">
        <f>IF(M2060&lt;&gt;1,"",IF(OR(R2060=-9,R2060=""),"",R2060))</f>
        <v/>
      </c>
      <c r="AI2060">
        <f>IF(M2060&lt;&gt;1,"",IF(OR(Q2060=999,Q2060=""),"",Q2060))</f>
        <v/>
      </c>
    </row>
    <row r="2061">
      <c r="A2061" t="inlineStr">
        <is>
          <t>TQRMNOP111156</t>
        </is>
      </c>
      <c r="B2061" t="n">
        <v>2025</v>
      </c>
      <c r="C2061" t="n">
        <v>1</v>
      </c>
      <c r="D2061" t="n">
        <v>1</v>
      </c>
      <c r="E2061" t="inlineStr">
        <is>
          <t>S</t>
        </is>
      </c>
      <c r="F2061" t="n">
        <v>32</v>
      </c>
      <c r="G2061" t="n">
        <v>814</v>
      </c>
      <c r="H2061" t="n">
        <v>3</v>
      </c>
      <c r="I2061" t="n">
        <v>2</v>
      </c>
      <c r="J2061" t="n">
        <v>18</v>
      </c>
      <c r="K2061" t="n">
        <v>1</v>
      </c>
      <c r="L2061" t="n">
        <v>5</v>
      </c>
      <c r="M2061" t="n">
        <v>1</v>
      </c>
      <c r="N2061" t="n">
        <v>3</v>
      </c>
      <c r="O2061" t="n">
        <v>1</v>
      </c>
      <c r="P2061" t="n">
        <v>1</v>
      </c>
      <c r="Q2061" t="n">
        <v>23</v>
      </c>
      <c r="R2061" s="15" t="n">
        <v>529000</v>
      </c>
      <c r="S2061" s="15" t="n">
        <v>0</v>
      </c>
      <c r="T2061" s="15" t="n">
        <v>529000</v>
      </c>
      <c r="U2061" s="15" t="n">
        <v>76100</v>
      </c>
      <c r="V2061">
        <f>IFERROR(VLOOKUP(D2061,Tablas_Equivalencia!$A$3:$B$8,2,FALSE),"Sin dato")</f>
        <v/>
      </c>
      <c r="W2061">
        <f>IFERROR(VLOOKUP(L2061,Tablas_Equivalencia!$D$3:$E$9,2,FALSE),"Sin dato")</f>
        <v/>
      </c>
      <c r="X2061">
        <f>IF(I2061=1,"Varón","Mujer")</f>
        <v/>
      </c>
      <c r="Y2061">
        <f>IFERROR(VLOOKUP(M2061,Tablas_Equivalencia!$G$3:$H$6,2,FALSE),"Sin dato")</f>
        <v/>
      </c>
      <c r="Z2061">
        <f>IF(J2061&lt;=24,"18-24","25-29")</f>
        <v/>
      </c>
      <c r="AA2061">
        <f>IF(M2061&lt;&gt;1,"",IF(P2061=2,1,0))</f>
        <v/>
      </c>
      <c r="AB2061">
        <f>IF(M2061&lt;&gt;1,"",IF(O2061&gt;=2,1,0))</f>
        <v/>
      </c>
      <c r="AC2061">
        <f>IF(M2061&lt;&gt;1,"",IF(OR(Q2061=999,Q2061=""),"",IF(OR(Q2061&lt;35,Q2061&gt;48),1,0)))</f>
        <v/>
      </c>
      <c r="AD2061">
        <f>IF(COUNT(AA2061:AC2061)&lt;3,"",SUM(AA2061:AC2061))</f>
        <v/>
      </c>
      <c r="AE2061">
        <f>IF(L2061&gt;=4,2,IF(L2061&gt;=2,1,0))</f>
        <v/>
      </c>
      <c r="AF2061">
        <f>IF(L2061&gt;=5,1,0)</f>
        <v/>
      </c>
      <c r="AG2061">
        <f>AE2061+AF2061</f>
        <v/>
      </c>
      <c r="AH2061" s="15">
        <f>IF(M2061&lt;&gt;1,"",IF(OR(R2061=-9,R2061=""),"",R2061))</f>
        <v/>
      </c>
      <c r="AI2061">
        <f>IF(M2061&lt;&gt;1,"",IF(OR(Q2061=999,Q2061=""),"",Q2061))</f>
        <v/>
      </c>
    </row>
    <row r="2062">
      <c r="A2062" t="inlineStr">
        <is>
          <t>TQRMNOP111160</t>
        </is>
      </c>
      <c r="B2062" t="n">
        <v>2025</v>
      </c>
      <c r="C2062" t="n">
        <v>1</v>
      </c>
      <c r="D2062" t="n">
        <v>41</v>
      </c>
      <c r="E2062" t="inlineStr">
        <is>
          <t>N</t>
        </is>
      </c>
      <c r="F2062" t="n">
        <v>15</v>
      </c>
      <c r="G2062" t="n">
        <v>1273</v>
      </c>
      <c r="H2062" t="n">
        <v>10</v>
      </c>
      <c r="I2062" t="n">
        <v>1</v>
      </c>
      <c r="J2062" t="n">
        <v>26</v>
      </c>
      <c r="K2062" t="n">
        <v>2</v>
      </c>
      <c r="L2062" t="n">
        <v>3</v>
      </c>
      <c r="M2062" t="n">
        <v>1</v>
      </c>
      <c r="N2062" t="n">
        <v>3</v>
      </c>
      <c r="O2062" t="n">
        <v>1</v>
      </c>
      <c r="P2062" t="n">
        <v>1</v>
      </c>
      <c r="Q2062" t="n">
        <v>20</v>
      </c>
      <c r="R2062" s="15" t="n">
        <v>-9</v>
      </c>
      <c r="S2062" s="15" t="n">
        <v>0</v>
      </c>
      <c r="T2062" s="15" t="n">
        <v>0</v>
      </c>
      <c r="U2062" s="15" t="n">
        <v>97300</v>
      </c>
      <c r="V2062">
        <f>IFERROR(VLOOKUP(D2062,Tablas_Equivalencia!$A$3:$B$8,2,FALSE),"Sin dato")</f>
        <v/>
      </c>
      <c r="W2062">
        <f>IFERROR(VLOOKUP(L2062,Tablas_Equivalencia!$D$3:$E$9,2,FALSE),"Sin dato")</f>
        <v/>
      </c>
      <c r="X2062">
        <f>IF(I2062=1,"Varón","Mujer")</f>
        <v/>
      </c>
      <c r="Y2062">
        <f>IFERROR(VLOOKUP(M2062,Tablas_Equivalencia!$G$3:$H$6,2,FALSE),"Sin dato")</f>
        <v/>
      </c>
      <c r="Z2062">
        <f>IF(J2062&lt;=24,"18-24","25-29")</f>
        <v/>
      </c>
      <c r="AA2062">
        <f>IF(M2062&lt;&gt;1,"",IF(P2062=2,1,0))</f>
        <v/>
      </c>
      <c r="AB2062">
        <f>IF(M2062&lt;&gt;1,"",IF(O2062&gt;=2,1,0))</f>
        <v/>
      </c>
      <c r="AC2062">
        <f>IF(M2062&lt;&gt;1,"",IF(OR(Q2062=999,Q2062=""),"",IF(OR(Q2062&lt;35,Q2062&gt;48),1,0)))</f>
        <v/>
      </c>
      <c r="AD2062">
        <f>IF(COUNT(AA2062:AC2062)&lt;3,"",SUM(AA2062:AC2062))</f>
        <v/>
      </c>
      <c r="AE2062">
        <f>IF(L2062&gt;=4,2,IF(L2062&gt;=2,1,0))</f>
        <v/>
      </c>
      <c r="AF2062">
        <f>IF(L2062&gt;=5,1,0)</f>
        <v/>
      </c>
      <c r="AG2062">
        <f>AE2062+AF2062</f>
        <v/>
      </c>
      <c r="AH2062" s="15">
        <f>IF(M2062&lt;&gt;1,"",IF(OR(R2062=-9,R2062=""),"",R2062))</f>
        <v/>
      </c>
      <c r="AI2062">
        <f>IF(M2062&lt;&gt;1,"",IF(OR(Q2062=999,Q2062=""),"",Q2062))</f>
        <v/>
      </c>
    </row>
    <row r="2063">
      <c r="A2063" t="inlineStr">
        <is>
          <t>TQRMNOP111167</t>
        </is>
      </c>
      <c r="B2063" t="n">
        <v>2025</v>
      </c>
      <c r="C2063" t="n">
        <v>1</v>
      </c>
      <c r="D2063" t="n">
        <v>1</v>
      </c>
      <c r="E2063" t="inlineStr">
        <is>
          <t>S</t>
        </is>
      </c>
      <c r="F2063" t="n">
        <v>32</v>
      </c>
      <c r="G2063" t="n">
        <v>1432</v>
      </c>
      <c r="H2063" t="n">
        <v>2</v>
      </c>
      <c r="I2063" t="n">
        <v>1</v>
      </c>
      <c r="J2063" t="n">
        <v>25</v>
      </c>
      <c r="K2063" t="n">
        <v>1</v>
      </c>
      <c r="L2063" t="n">
        <v>6</v>
      </c>
      <c r="M2063" t="n">
        <v>3</v>
      </c>
      <c r="R2063" s="15" t="n">
        <v>0</v>
      </c>
      <c r="S2063" s="15" t="n">
        <v>0</v>
      </c>
      <c r="T2063" s="15" t="n">
        <v>0</v>
      </c>
      <c r="U2063" s="15" t="n">
        <v>83300</v>
      </c>
      <c r="V2063">
        <f>IFERROR(VLOOKUP(D2063,Tablas_Equivalencia!$A$3:$B$8,2,FALSE),"Sin dato")</f>
        <v/>
      </c>
      <c r="W2063">
        <f>IFERROR(VLOOKUP(L2063,Tablas_Equivalencia!$D$3:$E$9,2,FALSE),"Sin dato")</f>
        <v/>
      </c>
      <c r="X2063">
        <f>IF(I2063=1,"Varón","Mujer")</f>
        <v/>
      </c>
      <c r="Y2063">
        <f>IFERROR(VLOOKUP(M2063,Tablas_Equivalencia!$G$3:$H$6,2,FALSE),"Sin dato")</f>
        <v/>
      </c>
      <c r="Z2063">
        <f>IF(J2063&lt;=24,"18-24","25-29")</f>
        <v/>
      </c>
      <c r="AA2063">
        <f>IF(M2063&lt;&gt;1,"",IF(P2063=2,1,0))</f>
        <v/>
      </c>
      <c r="AB2063">
        <f>IF(M2063&lt;&gt;1,"",IF(O2063&gt;=2,1,0))</f>
        <v/>
      </c>
      <c r="AC2063">
        <f>IF(M2063&lt;&gt;1,"",IF(OR(Q2063=999,Q2063=""),"",IF(OR(Q2063&lt;35,Q2063&gt;48),1,0)))</f>
        <v/>
      </c>
      <c r="AD2063">
        <f>IF(COUNT(AA2063:AC2063)&lt;3,"",SUM(AA2063:AC2063))</f>
        <v/>
      </c>
      <c r="AE2063">
        <f>IF(L2063&gt;=4,2,IF(L2063&gt;=2,1,0))</f>
        <v/>
      </c>
      <c r="AF2063">
        <f>IF(L2063&gt;=5,1,0)</f>
        <v/>
      </c>
      <c r="AG2063">
        <f>AE2063+AF2063</f>
        <v/>
      </c>
      <c r="AH2063" s="15">
        <f>IF(M2063&lt;&gt;1,"",IF(OR(R2063=-9,R2063=""),"",R2063))</f>
        <v/>
      </c>
      <c r="AI2063">
        <f>IF(M2063&lt;&gt;1,"",IF(OR(Q2063=999,Q2063=""),"",Q2063))</f>
        <v/>
      </c>
    </row>
    <row r="2064">
      <c r="A2064" t="inlineStr">
        <is>
          <t>TQRMNOP111175</t>
        </is>
      </c>
      <c r="B2064" t="n">
        <v>2025</v>
      </c>
      <c r="C2064" t="n">
        <v>1</v>
      </c>
      <c r="D2064" t="n">
        <v>42</v>
      </c>
      <c r="E2064" t="inlineStr">
        <is>
          <t>N</t>
        </is>
      </c>
      <c r="F2064" t="n">
        <v>27</v>
      </c>
      <c r="G2064" t="n">
        <v>1628</v>
      </c>
      <c r="H2064" t="n">
        <v>3</v>
      </c>
      <c r="I2064" t="n">
        <v>2</v>
      </c>
      <c r="J2064" t="n">
        <v>18</v>
      </c>
      <c r="K2064" t="n">
        <v>1</v>
      </c>
      <c r="L2064" t="n">
        <v>5</v>
      </c>
      <c r="M2064" t="n">
        <v>3</v>
      </c>
      <c r="R2064" s="15" t="n">
        <v>0</v>
      </c>
      <c r="S2064" s="15" t="n">
        <v>0</v>
      </c>
      <c r="T2064" s="15" t="n">
        <v>0</v>
      </c>
      <c r="U2064" s="15" t="n">
        <v>374200</v>
      </c>
      <c r="V2064">
        <f>IFERROR(VLOOKUP(D2064,Tablas_Equivalencia!$A$3:$B$8,2,FALSE),"Sin dato")</f>
        <v/>
      </c>
      <c r="W2064">
        <f>IFERROR(VLOOKUP(L2064,Tablas_Equivalencia!$D$3:$E$9,2,FALSE),"Sin dato")</f>
        <v/>
      </c>
      <c r="X2064">
        <f>IF(I2064=1,"Varón","Mujer")</f>
        <v/>
      </c>
      <c r="Y2064">
        <f>IFERROR(VLOOKUP(M2064,Tablas_Equivalencia!$G$3:$H$6,2,FALSE),"Sin dato")</f>
        <v/>
      </c>
      <c r="Z2064">
        <f>IF(J2064&lt;=24,"18-24","25-29")</f>
        <v/>
      </c>
      <c r="AA2064">
        <f>IF(M2064&lt;&gt;1,"",IF(P2064=2,1,0))</f>
        <v/>
      </c>
      <c r="AB2064">
        <f>IF(M2064&lt;&gt;1,"",IF(O2064&gt;=2,1,0))</f>
        <v/>
      </c>
      <c r="AC2064">
        <f>IF(M2064&lt;&gt;1,"",IF(OR(Q2064=999,Q2064=""),"",IF(OR(Q2064&lt;35,Q2064&gt;48),1,0)))</f>
        <v/>
      </c>
      <c r="AD2064">
        <f>IF(COUNT(AA2064:AC2064)&lt;3,"",SUM(AA2064:AC2064))</f>
        <v/>
      </c>
      <c r="AE2064">
        <f>IF(L2064&gt;=4,2,IF(L2064&gt;=2,1,0))</f>
        <v/>
      </c>
      <c r="AF2064">
        <f>IF(L2064&gt;=5,1,0)</f>
        <v/>
      </c>
      <c r="AG2064">
        <f>AE2064+AF2064</f>
        <v/>
      </c>
      <c r="AH2064" s="15">
        <f>IF(M2064&lt;&gt;1,"",IF(OR(R2064=-9,R2064=""),"",R2064))</f>
        <v/>
      </c>
      <c r="AI2064">
        <f>IF(M2064&lt;&gt;1,"",IF(OR(Q2064=999,Q2064=""),"",Q2064))</f>
        <v/>
      </c>
    </row>
    <row r="2065">
      <c r="A2065" t="inlineStr">
        <is>
          <t>TQRMNOP111176</t>
        </is>
      </c>
      <c r="B2065" t="n">
        <v>2025</v>
      </c>
      <c r="C2065" t="n">
        <v>1</v>
      </c>
      <c r="D2065" t="n">
        <v>43</v>
      </c>
      <c r="E2065" t="inlineStr">
        <is>
          <t>N</t>
        </is>
      </c>
      <c r="F2065" t="n">
        <v>29</v>
      </c>
      <c r="G2065" t="n">
        <v>1823</v>
      </c>
      <c r="H2065" t="n">
        <v>1</v>
      </c>
      <c r="I2065" t="n">
        <v>1</v>
      </c>
      <c r="J2065" t="n">
        <v>20</v>
      </c>
      <c r="K2065" t="n">
        <v>2</v>
      </c>
      <c r="L2065" t="n">
        <v>3</v>
      </c>
      <c r="M2065" t="n">
        <v>2</v>
      </c>
      <c r="R2065" s="15" t="n">
        <v>0</v>
      </c>
      <c r="S2065" s="15" t="n">
        <v>0</v>
      </c>
      <c r="T2065" s="15" t="n">
        <v>0</v>
      </c>
      <c r="U2065" s="15" t="n">
        <v>170100</v>
      </c>
      <c r="V2065">
        <f>IFERROR(VLOOKUP(D2065,Tablas_Equivalencia!$A$3:$B$8,2,FALSE),"Sin dato")</f>
        <v/>
      </c>
      <c r="W2065">
        <f>IFERROR(VLOOKUP(L2065,Tablas_Equivalencia!$D$3:$E$9,2,FALSE),"Sin dato")</f>
        <v/>
      </c>
      <c r="X2065">
        <f>IF(I2065=1,"Varón","Mujer")</f>
        <v/>
      </c>
      <c r="Y2065">
        <f>IFERROR(VLOOKUP(M2065,Tablas_Equivalencia!$G$3:$H$6,2,FALSE),"Sin dato")</f>
        <v/>
      </c>
      <c r="Z2065">
        <f>IF(J2065&lt;=24,"18-24","25-29")</f>
        <v/>
      </c>
      <c r="AA2065">
        <f>IF(M2065&lt;&gt;1,"",IF(P2065=2,1,0))</f>
        <v/>
      </c>
      <c r="AB2065">
        <f>IF(M2065&lt;&gt;1,"",IF(O2065&gt;=2,1,0))</f>
        <v/>
      </c>
      <c r="AC2065">
        <f>IF(M2065&lt;&gt;1,"",IF(OR(Q2065=999,Q2065=""),"",IF(OR(Q2065&lt;35,Q2065&gt;48),1,0)))</f>
        <v/>
      </c>
      <c r="AD2065">
        <f>IF(COUNT(AA2065:AC2065)&lt;3,"",SUM(AA2065:AC2065))</f>
        <v/>
      </c>
      <c r="AE2065">
        <f>IF(L2065&gt;=4,2,IF(L2065&gt;=2,1,0))</f>
        <v/>
      </c>
      <c r="AF2065">
        <f>IF(L2065&gt;=5,1,0)</f>
        <v/>
      </c>
      <c r="AG2065">
        <f>AE2065+AF2065</f>
        <v/>
      </c>
      <c r="AH2065" s="15">
        <f>IF(M2065&lt;&gt;1,"",IF(OR(R2065=-9,R2065=""),"",R2065))</f>
        <v/>
      </c>
      <c r="AI2065">
        <f>IF(M2065&lt;&gt;1,"",IF(OR(Q2065=999,Q2065=""),"",Q2065))</f>
        <v/>
      </c>
    </row>
    <row r="2066">
      <c r="A2066" t="inlineStr">
        <is>
          <t>TQRMNOP111186</t>
        </is>
      </c>
      <c r="B2066" t="n">
        <v>2025</v>
      </c>
      <c r="C2066" t="n">
        <v>1</v>
      </c>
      <c r="D2066" t="n">
        <v>43</v>
      </c>
      <c r="E2066" t="inlineStr">
        <is>
          <t>N</t>
        </is>
      </c>
      <c r="F2066" t="n">
        <v>26</v>
      </c>
      <c r="G2066" t="n">
        <v>1242</v>
      </c>
      <c r="H2066" t="n">
        <v>3</v>
      </c>
      <c r="I2066" t="n">
        <v>2</v>
      </c>
      <c r="J2066" t="n">
        <v>27</v>
      </c>
      <c r="K2066" t="n">
        <v>2</v>
      </c>
      <c r="L2066" t="n">
        <v>3</v>
      </c>
      <c r="M2066" t="n">
        <v>3</v>
      </c>
      <c r="R2066" s="15" t="n">
        <v>0</v>
      </c>
      <c r="S2066" s="15" t="n">
        <v>92000</v>
      </c>
      <c r="T2066" s="15" t="n">
        <v>92000</v>
      </c>
      <c r="U2066" s="15" t="n">
        <v>108500</v>
      </c>
      <c r="V2066">
        <f>IFERROR(VLOOKUP(D2066,Tablas_Equivalencia!$A$3:$B$8,2,FALSE),"Sin dato")</f>
        <v/>
      </c>
      <c r="W2066">
        <f>IFERROR(VLOOKUP(L2066,Tablas_Equivalencia!$D$3:$E$9,2,FALSE),"Sin dato")</f>
        <v/>
      </c>
      <c r="X2066">
        <f>IF(I2066=1,"Varón","Mujer")</f>
        <v/>
      </c>
      <c r="Y2066">
        <f>IFERROR(VLOOKUP(M2066,Tablas_Equivalencia!$G$3:$H$6,2,FALSE),"Sin dato")</f>
        <v/>
      </c>
      <c r="Z2066">
        <f>IF(J2066&lt;=24,"18-24","25-29")</f>
        <v/>
      </c>
      <c r="AA2066">
        <f>IF(M2066&lt;&gt;1,"",IF(P2066=2,1,0))</f>
        <v/>
      </c>
      <c r="AB2066">
        <f>IF(M2066&lt;&gt;1,"",IF(O2066&gt;=2,1,0))</f>
        <v/>
      </c>
      <c r="AC2066">
        <f>IF(M2066&lt;&gt;1,"",IF(OR(Q2066=999,Q2066=""),"",IF(OR(Q2066&lt;35,Q2066&gt;48),1,0)))</f>
        <v/>
      </c>
      <c r="AD2066">
        <f>IF(COUNT(AA2066:AC2066)&lt;3,"",SUM(AA2066:AC2066))</f>
        <v/>
      </c>
      <c r="AE2066">
        <f>IF(L2066&gt;=4,2,IF(L2066&gt;=2,1,0))</f>
        <v/>
      </c>
      <c r="AF2066">
        <f>IF(L2066&gt;=5,1,0)</f>
        <v/>
      </c>
      <c r="AG2066">
        <f>AE2066+AF2066</f>
        <v/>
      </c>
      <c r="AH2066" s="15">
        <f>IF(M2066&lt;&gt;1,"",IF(OR(R2066=-9,R2066=""),"",R2066))</f>
        <v/>
      </c>
      <c r="AI2066">
        <f>IF(M2066&lt;&gt;1,"",IF(OR(Q2066=999,Q2066=""),"",Q2066))</f>
        <v/>
      </c>
    </row>
    <row r="2067">
      <c r="A2067" t="inlineStr">
        <is>
          <t>TQRMNOP111191</t>
        </is>
      </c>
      <c r="B2067" t="n">
        <v>2025</v>
      </c>
      <c r="C2067" t="n">
        <v>1</v>
      </c>
      <c r="D2067" t="n">
        <v>1</v>
      </c>
      <c r="E2067" t="inlineStr">
        <is>
          <t>S</t>
        </is>
      </c>
      <c r="F2067" t="n">
        <v>32</v>
      </c>
      <c r="G2067" t="n">
        <v>1544</v>
      </c>
      <c r="H2067" t="n">
        <v>3</v>
      </c>
      <c r="I2067" t="n">
        <v>1</v>
      </c>
      <c r="J2067" t="n">
        <v>27</v>
      </c>
      <c r="K2067" t="n">
        <v>2</v>
      </c>
      <c r="L2067" t="n">
        <v>4</v>
      </c>
      <c r="M2067" t="n">
        <v>1</v>
      </c>
      <c r="N2067" t="n">
        <v>3</v>
      </c>
      <c r="O2067" t="n">
        <v>1</v>
      </c>
      <c r="P2067" t="n">
        <v>1</v>
      </c>
      <c r="Q2067" t="n">
        <v>14</v>
      </c>
      <c r="R2067" s="15" t="n">
        <v>1159000</v>
      </c>
      <c r="S2067" s="15" t="n">
        <v>42000</v>
      </c>
      <c r="T2067" s="15" t="n">
        <v>1201000</v>
      </c>
      <c r="U2067" s="15" t="n">
        <v>185200</v>
      </c>
      <c r="V2067">
        <f>IFERROR(VLOOKUP(D2067,Tablas_Equivalencia!$A$3:$B$8,2,FALSE),"Sin dato")</f>
        <v/>
      </c>
      <c r="W2067">
        <f>IFERROR(VLOOKUP(L2067,Tablas_Equivalencia!$D$3:$E$9,2,FALSE),"Sin dato")</f>
        <v/>
      </c>
      <c r="X2067">
        <f>IF(I2067=1,"Varón","Mujer")</f>
        <v/>
      </c>
      <c r="Y2067">
        <f>IFERROR(VLOOKUP(M2067,Tablas_Equivalencia!$G$3:$H$6,2,FALSE),"Sin dato")</f>
        <v/>
      </c>
      <c r="Z2067">
        <f>IF(J2067&lt;=24,"18-24","25-29")</f>
        <v/>
      </c>
      <c r="AA2067">
        <f>IF(M2067&lt;&gt;1,"",IF(P2067=2,1,0))</f>
        <v/>
      </c>
      <c r="AB2067">
        <f>IF(M2067&lt;&gt;1,"",IF(O2067&gt;=2,1,0))</f>
        <v/>
      </c>
      <c r="AC2067">
        <f>IF(M2067&lt;&gt;1,"",IF(OR(Q2067=999,Q2067=""),"",IF(OR(Q2067&lt;35,Q2067&gt;48),1,0)))</f>
        <v/>
      </c>
      <c r="AD2067">
        <f>IF(COUNT(AA2067:AC2067)&lt;3,"",SUM(AA2067:AC2067))</f>
        <v/>
      </c>
      <c r="AE2067">
        <f>IF(L2067&gt;=4,2,IF(L2067&gt;=2,1,0))</f>
        <v/>
      </c>
      <c r="AF2067">
        <f>IF(L2067&gt;=5,1,0)</f>
        <v/>
      </c>
      <c r="AG2067">
        <f>AE2067+AF2067</f>
        <v/>
      </c>
      <c r="AH2067" s="15">
        <f>IF(M2067&lt;&gt;1,"",IF(OR(R2067=-9,R2067=""),"",R2067))</f>
        <v/>
      </c>
      <c r="AI2067">
        <f>IF(M2067&lt;&gt;1,"",IF(OR(Q2067=999,Q2067=""),"",Q2067))</f>
        <v/>
      </c>
    </row>
    <row r="2068">
      <c r="A2068" t="inlineStr">
        <is>
          <t>TQRMNOP111196</t>
        </is>
      </c>
      <c r="B2068" t="n">
        <v>2025</v>
      </c>
      <c r="C2068" t="n">
        <v>1</v>
      </c>
      <c r="D2068" t="n">
        <v>40</v>
      </c>
      <c r="E2068" t="inlineStr">
        <is>
          <t>N</t>
        </is>
      </c>
      <c r="F2068" t="n">
        <v>22</v>
      </c>
      <c r="G2068" t="n">
        <v>650</v>
      </c>
      <c r="H2068" t="n">
        <v>3</v>
      </c>
      <c r="I2068" t="n">
        <v>1</v>
      </c>
      <c r="J2068" t="n">
        <v>21</v>
      </c>
      <c r="K2068" t="n">
        <v>2</v>
      </c>
      <c r="L2068" t="n">
        <v>5</v>
      </c>
      <c r="M2068" t="n">
        <v>1</v>
      </c>
      <c r="N2068" t="n">
        <v>2</v>
      </c>
      <c r="O2068" t="n">
        <v>2</v>
      </c>
      <c r="P2068" t="n">
        <v>2</v>
      </c>
      <c r="Q2068" t="n">
        <v>44</v>
      </c>
      <c r="R2068" s="15" t="n">
        <v>525000</v>
      </c>
      <c r="S2068" s="15" t="n">
        <v>0</v>
      </c>
      <c r="T2068" s="15" t="n">
        <v>525000</v>
      </c>
      <c r="U2068" s="15" t="n">
        <v>227000</v>
      </c>
      <c r="V2068">
        <f>IFERROR(VLOOKUP(D2068,Tablas_Equivalencia!$A$3:$B$8,2,FALSE),"Sin dato")</f>
        <v/>
      </c>
      <c r="W2068">
        <f>IFERROR(VLOOKUP(L2068,Tablas_Equivalencia!$D$3:$E$9,2,FALSE),"Sin dato")</f>
        <v/>
      </c>
      <c r="X2068">
        <f>IF(I2068=1,"Varón","Mujer")</f>
        <v/>
      </c>
      <c r="Y2068">
        <f>IFERROR(VLOOKUP(M2068,Tablas_Equivalencia!$G$3:$H$6,2,FALSE),"Sin dato")</f>
        <v/>
      </c>
      <c r="Z2068">
        <f>IF(J2068&lt;=24,"18-24","25-29")</f>
        <v/>
      </c>
      <c r="AA2068">
        <f>IF(M2068&lt;&gt;1,"",IF(P2068=2,1,0))</f>
        <v/>
      </c>
      <c r="AB2068">
        <f>IF(M2068&lt;&gt;1,"",IF(O2068&gt;=2,1,0))</f>
        <v/>
      </c>
      <c r="AC2068">
        <f>IF(M2068&lt;&gt;1,"",IF(OR(Q2068=999,Q2068=""),"",IF(OR(Q2068&lt;35,Q2068&gt;48),1,0)))</f>
        <v/>
      </c>
      <c r="AD2068">
        <f>IF(COUNT(AA2068:AC2068)&lt;3,"",SUM(AA2068:AC2068))</f>
        <v/>
      </c>
      <c r="AE2068">
        <f>IF(L2068&gt;=4,2,IF(L2068&gt;=2,1,0))</f>
        <v/>
      </c>
      <c r="AF2068">
        <f>IF(L2068&gt;=5,1,0)</f>
        <v/>
      </c>
      <c r="AG2068">
        <f>AE2068+AF2068</f>
        <v/>
      </c>
      <c r="AH2068" s="15">
        <f>IF(M2068&lt;&gt;1,"",IF(OR(R2068=-9,R2068=""),"",R2068))</f>
        <v/>
      </c>
      <c r="AI2068">
        <f>IF(M2068&lt;&gt;1,"",IF(OR(Q2068=999,Q2068=""),"",Q2068))</f>
        <v/>
      </c>
    </row>
    <row r="2069">
      <c r="A2069" t="inlineStr">
        <is>
          <t>TQRMNOP111219</t>
        </is>
      </c>
      <c r="B2069" t="n">
        <v>2025</v>
      </c>
      <c r="C2069" t="n">
        <v>1</v>
      </c>
      <c r="D2069" t="n">
        <v>43</v>
      </c>
      <c r="E2069" t="inlineStr">
        <is>
          <t>S</t>
        </is>
      </c>
      <c r="F2069" t="n">
        <v>20</v>
      </c>
      <c r="G2069" t="n">
        <v>1181</v>
      </c>
      <c r="H2069" t="n">
        <v>3</v>
      </c>
      <c r="I2069" t="n">
        <v>2</v>
      </c>
      <c r="J2069" t="n">
        <v>24</v>
      </c>
      <c r="K2069" t="n">
        <v>2</v>
      </c>
      <c r="L2069" t="n">
        <v>5</v>
      </c>
      <c r="M2069" t="n">
        <v>2</v>
      </c>
      <c r="R2069" s="15" t="n">
        <v>0</v>
      </c>
      <c r="S2069" s="15" t="n">
        <v>0</v>
      </c>
      <c r="T2069" s="15" t="n">
        <v>0</v>
      </c>
      <c r="U2069" s="15" t="n">
        <v>101800</v>
      </c>
      <c r="V2069">
        <f>IFERROR(VLOOKUP(D2069,Tablas_Equivalencia!$A$3:$B$8,2,FALSE),"Sin dato")</f>
        <v/>
      </c>
      <c r="W2069">
        <f>IFERROR(VLOOKUP(L2069,Tablas_Equivalencia!$D$3:$E$9,2,FALSE),"Sin dato")</f>
        <v/>
      </c>
      <c r="X2069">
        <f>IF(I2069=1,"Varón","Mujer")</f>
        <v/>
      </c>
      <c r="Y2069">
        <f>IFERROR(VLOOKUP(M2069,Tablas_Equivalencia!$G$3:$H$6,2,FALSE),"Sin dato")</f>
        <v/>
      </c>
      <c r="Z2069">
        <f>IF(J2069&lt;=24,"18-24","25-29")</f>
        <v/>
      </c>
      <c r="AA2069">
        <f>IF(M2069&lt;&gt;1,"",IF(P2069=2,1,0))</f>
        <v/>
      </c>
      <c r="AB2069">
        <f>IF(M2069&lt;&gt;1,"",IF(O2069&gt;=2,1,0))</f>
        <v/>
      </c>
      <c r="AC2069">
        <f>IF(M2069&lt;&gt;1,"",IF(OR(Q2069=999,Q2069=""),"",IF(OR(Q2069&lt;35,Q2069&gt;48),1,0)))</f>
        <v/>
      </c>
      <c r="AD2069">
        <f>IF(COUNT(AA2069:AC2069)&lt;3,"",SUM(AA2069:AC2069))</f>
        <v/>
      </c>
      <c r="AE2069">
        <f>IF(L2069&gt;=4,2,IF(L2069&gt;=2,1,0))</f>
        <v/>
      </c>
      <c r="AF2069">
        <f>IF(L2069&gt;=5,1,0)</f>
        <v/>
      </c>
      <c r="AG2069">
        <f>AE2069+AF2069</f>
        <v/>
      </c>
      <c r="AH2069" s="15">
        <f>IF(M2069&lt;&gt;1,"",IF(OR(R2069=-9,R2069=""),"",R2069))</f>
        <v/>
      </c>
      <c r="AI2069">
        <f>IF(M2069&lt;&gt;1,"",IF(OR(Q2069=999,Q2069=""),"",Q2069))</f>
        <v/>
      </c>
    </row>
    <row r="2070">
      <c r="A2070" t="inlineStr">
        <is>
          <t>TQRMNOP111223</t>
        </is>
      </c>
      <c r="B2070" t="n">
        <v>2025</v>
      </c>
      <c r="C2070" t="n">
        <v>1</v>
      </c>
      <c r="D2070" t="n">
        <v>1</v>
      </c>
      <c r="E2070" t="inlineStr">
        <is>
          <t>S</t>
        </is>
      </c>
      <c r="F2070" t="n">
        <v>33</v>
      </c>
      <c r="G2070" t="n">
        <v>2211</v>
      </c>
      <c r="H2070" t="n">
        <v>3</v>
      </c>
      <c r="I2070" t="n">
        <v>2</v>
      </c>
      <c r="J2070" t="n">
        <v>20</v>
      </c>
      <c r="K2070" t="n">
        <v>2</v>
      </c>
      <c r="L2070" t="n">
        <v>3</v>
      </c>
      <c r="M2070" t="n">
        <v>3</v>
      </c>
      <c r="R2070" s="15" t="n">
        <v>0</v>
      </c>
      <c r="S2070" s="15" t="n">
        <v>0</v>
      </c>
      <c r="T2070" s="15" t="n">
        <v>0</v>
      </c>
      <c r="U2070" s="15" t="n">
        <v>117600</v>
      </c>
      <c r="V2070">
        <f>IFERROR(VLOOKUP(D2070,Tablas_Equivalencia!$A$3:$B$8,2,FALSE),"Sin dato")</f>
        <v/>
      </c>
      <c r="W2070">
        <f>IFERROR(VLOOKUP(L2070,Tablas_Equivalencia!$D$3:$E$9,2,FALSE),"Sin dato")</f>
        <v/>
      </c>
      <c r="X2070">
        <f>IF(I2070=1,"Varón","Mujer")</f>
        <v/>
      </c>
      <c r="Y2070">
        <f>IFERROR(VLOOKUP(M2070,Tablas_Equivalencia!$G$3:$H$6,2,FALSE),"Sin dato")</f>
        <v/>
      </c>
      <c r="Z2070">
        <f>IF(J2070&lt;=24,"18-24","25-29")</f>
        <v/>
      </c>
      <c r="AA2070">
        <f>IF(M2070&lt;&gt;1,"",IF(P2070=2,1,0))</f>
        <v/>
      </c>
      <c r="AB2070">
        <f>IF(M2070&lt;&gt;1,"",IF(O2070&gt;=2,1,0))</f>
        <v/>
      </c>
      <c r="AC2070">
        <f>IF(M2070&lt;&gt;1,"",IF(OR(Q2070=999,Q2070=""),"",IF(OR(Q2070&lt;35,Q2070&gt;48),1,0)))</f>
        <v/>
      </c>
      <c r="AD2070">
        <f>IF(COUNT(AA2070:AC2070)&lt;3,"",SUM(AA2070:AC2070))</f>
        <v/>
      </c>
      <c r="AE2070">
        <f>IF(L2070&gt;=4,2,IF(L2070&gt;=2,1,0))</f>
        <v/>
      </c>
      <c r="AF2070">
        <f>IF(L2070&gt;=5,1,0)</f>
        <v/>
      </c>
      <c r="AG2070">
        <f>AE2070+AF2070</f>
        <v/>
      </c>
      <c r="AH2070" s="15">
        <f>IF(M2070&lt;&gt;1,"",IF(OR(R2070=-9,R2070=""),"",R2070))</f>
        <v/>
      </c>
      <c r="AI2070">
        <f>IF(M2070&lt;&gt;1,"",IF(OR(Q2070=999,Q2070=""),"",Q2070))</f>
        <v/>
      </c>
    </row>
    <row r="2071">
      <c r="A2071" t="inlineStr">
        <is>
          <t>TQRMNOP111227</t>
        </is>
      </c>
      <c r="B2071" t="n">
        <v>2025</v>
      </c>
      <c r="C2071" t="n">
        <v>1</v>
      </c>
      <c r="D2071" t="n">
        <v>1</v>
      </c>
      <c r="E2071" t="inlineStr">
        <is>
          <t>S</t>
        </is>
      </c>
      <c r="F2071" t="n">
        <v>33</v>
      </c>
      <c r="G2071" t="n">
        <v>1201</v>
      </c>
      <c r="H2071" t="n">
        <v>3</v>
      </c>
      <c r="I2071" t="n">
        <v>1</v>
      </c>
      <c r="J2071" t="n">
        <v>18</v>
      </c>
      <c r="K2071" t="n">
        <v>2</v>
      </c>
      <c r="L2071" t="n">
        <v>6</v>
      </c>
      <c r="M2071" t="n">
        <v>2</v>
      </c>
      <c r="R2071" s="15" t="n">
        <v>0</v>
      </c>
      <c r="S2071" s="15" t="n">
        <v>0</v>
      </c>
      <c r="T2071" s="15" t="n">
        <v>0</v>
      </c>
      <c r="U2071" s="15" t="n">
        <v>71400</v>
      </c>
      <c r="V2071">
        <f>IFERROR(VLOOKUP(D2071,Tablas_Equivalencia!$A$3:$B$8,2,FALSE),"Sin dato")</f>
        <v/>
      </c>
      <c r="W2071">
        <f>IFERROR(VLOOKUP(L2071,Tablas_Equivalencia!$D$3:$E$9,2,FALSE),"Sin dato")</f>
        <v/>
      </c>
      <c r="X2071">
        <f>IF(I2071=1,"Varón","Mujer")</f>
        <v/>
      </c>
      <c r="Y2071">
        <f>IFERROR(VLOOKUP(M2071,Tablas_Equivalencia!$G$3:$H$6,2,FALSE),"Sin dato")</f>
        <v/>
      </c>
      <c r="Z2071">
        <f>IF(J2071&lt;=24,"18-24","25-29")</f>
        <v/>
      </c>
      <c r="AA2071">
        <f>IF(M2071&lt;&gt;1,"",IF(P2071=2,1,0))</f>
        <v/>
      </c>
      <c r="AB2071">
        <f>IF(M2071&lt;&gt;1,"",IF(O2071&gt;=2,1,0))</f>
        <v/>
      </c>
      <c r="AC2071">
        <f>IF(M2071&lt;&gt;1,"",IF(OR(Q2071=999,Q2071=""),"",IF(OR(Q2071&lt;35,Q2071&gt;48),1,0)))</f>
        <v/>
      </c>
      <c r="AD2071">
        <f>IF(COUNT(AA2071:AC2071)&lt;3,"",SUM(AA2071:AC2071))</f>
        <v/>
      </c>
      <c r="AE2071">
        <f>IF(L2071&gt;=4,2,IF(L2071&gt;=2,1,0))</f>
        <v/>
      </c>
      <c r="AF2071">
        <f>IF(L2071&gt;=5,1,0)</f>
        <v/>
      </c>
      <c r="AG2071">
        <f>AE2071+AF2071</f>
        <v/>
      </c>
      <c r="AH2071" s="15">
        <f>IF(M2071&lt;&gt;1,"",IF(OR(R2071=-9,R2071=""),"",R2071))</f>
        <v/>
      </c>
      <c r="AI2071">
        <f>IF(M2071&lt;&gt;1,"",IF(OR(Q2071=999,Q2071=""),"",Q2071))</f>
        <v/>
      </c>
    </row>
    <row r="2072">
      <c r="A2072" t="inlineStr">
        <is>
          <t>TQRMNOP111252</t>
        </is>
      </c>
      <c r="B2072" t="n">
        <v>2025</v>
      </c>
      <c r="C2072" t="n">
        <v>1</v>
      </c>
      <c r="D2072" t="n">
        <v>41</v>
      </c>
      <c r="E2072" t="inlineStr">
        <is>
          <t>S</t>
        </is>
      </c>
      <c r="F2072" t="n">
        <v>8</v>
      </c>
      <c r="G2072" t="n">
        <v>1698</v>
      </c>
      <c r="H2072" t="n">
        <v>1</v>
      </c>
      <c r="I2072" t="n">
        <v>1</v>
      </c>
      <c r="J2072" t="n">
        <v>21</v>
      </c>
      <c r="K2072" t="n">
        <v>2</v>
      </c>
      <c r="L2072" t="n">
        <v>4</v>
      </c>
      <c r="M2072" t="n">
        <v>1</v>
      </c>
      <c r="N2072" t="n">
        <v>3</v>
      </c>
      <c r="O2072" t="n">
        <v>3</v>
      </c>
      <c r="P2072" t="n">
        <v>2</v>
      </c>
      <c r="Q2072" t="n">
        <v>35</v>
      </c>
      <c r="R2072" s="15" t="n">
        <v>-9</v>
      </c>
      <c r="S2072" s="15" t="n">
        <v>92000</v>
      </c>
      <c r="T2072" s="15" t="n">
        <v>91991</v>
      </c>
      <c r="U2072" s="15" t="n">
        <v>399500</v>
      </c>
      <c r="V2072">
        <f>IFERROR(VLOOKUP(D2072,Tablas_Equivalencia!$A$3:$B$8,2,FALSE),"Sin dato")</f>
        <v/>
      </c>
      <c r="W2072">
        <f>IFERROR(VLOOKUP(L2072,Tablas_Equivalencia!$D$3:$E$9,2,FALSE),"Sin dato")</f>
        <v/>
      </c>
      <c r="X2072">
        <f>IF(I2072=1,"Varón","Mujer")</f>
        <v/>
      </c>
      <c r="Y2072">
        <f>IFERROR(VLOOKUP(M2072,Tablas_Equivalencia!$G$3:$H$6,2,FALSE),"Sin dato")</f>
        <v/>
      </c>
      <c r="Z2072">
        <f>IF(J2072&lt;=24,"18-24","25-29")</f>
        <v/>
      </c>
      <c r="AA2072">
        <f>IF(M2072&lt;&gt;1,"",IF(P2072=2,1,0))</f>
        <v/>
      </c>
      <c r="AB2072">
        <f>IF(M2072&lt;&gt;1,"",IF(O2072&gt;=2,1,0))</f>
        <v/>
      </c>
      <c r="AC2072">
        <f>IF(M2072&lt;&gt;1,"",IF(OR(Q2072=999,Q2072=""),"",IF(OR(Q2072&lt;35,Q2072&gt;48),1,0)))</f>
        <v/>
      </c>
      <c r="AD2072">
        <f>IF(COUNT(AA2072:AC2072)&lt;3,"",SUM(AA2072:AC2072))</f>
        <v/>
      </c>
      <c r="AE2072">
        <f>IF(L2072&gt;=4,2,IF(L2072&gt;=2,1,0))</f>
        <v/>
      </c>
      <c r="AF2072">
        <f>IF(L2072&gt;=5,1,0)</f>
        <v/>
      </c>
      <c r="AG2072">
        <f>AE2072+AF2072</f>
        <v/>
      </c>
      <c r="AH2072" s="15">
        <f>IF(M2072&lt;&gt;1,"",IF(OR(R2072=-9,R2072=""),"",R2072))</f>
        <v/>
      </c>
      <c r="AI2072">
        <f>IF(M2072&lt;&gt;1,"",IF(OR(Q2072=999,Q2072=""),"",Q2072))</f>
        <v/>
      </c>
    </row>
    <row r="2073">
      <c r="A2073" t="inlineStr">
        <is>
          <t>TQRMNOP111253</t>
        </is>
      </c>
      <c r="B2073" t="n">
        <v>2025</v>
      </c>
      <c r="C2073" t="n">
        <v>1</v>
      </c>
      <c r="D2073" t="n">
        <v>1</v>
      </c>
      <c r="E2073" t="inlineStr">
        <is>
          <t>S</t>
        </is>
      </c>
      <c r="F2073" t="n">
        <v>32</v>
      </c>
      <c r="G2073" t="n">
        <v>1012</v>
      </c>
      <c r="H2073" t="n">
        <v>1</v>
      </c>
      <c r="I2073" t="n">
        <v>1</v>
      </c>
      <c r="J2073" t="n">
        <v>21</v>
      </c>
      <c r="K2073" t="n">
        <v>2</v>
      </c>
      <c r="L2073" t="n">
        <v>4</v>
      </c>
      <c r="M2073" t="n">
        <v>1</v>
      </c>
      <c r="N2073" t="n">
        <v>3</v>
      </c>
      <c r="O2073" t="n">
        <v>2</v>
      </c>
      <c r="P2073" t="n">
        <v>2</v>
      </c>
      <c r="Q2073" t="n">
        <v>46</v>
      </c>
      <c r="R2073" s="15" t="n">
        <v>592000</v>
      </c>
      <c r="S2073" s="15" t="n">
        <v>0</v>
      </c>
      <c r="T2073" s="15" t="n">
        <v>592000</v>
      </c>
      <c r="U2073" s="15" t="n">
        <v>51600</v>
      </c>
      <c r="V2073">
        <f>IFERROR(VLOOKUP(D2073,Tablas_Equivalencia!$A$3:$B$8,2,FALSE),"Sin dato")</f>
        <v/>
      </c>
      <c r="W2073">
        <f>IFERROR(VLOOKUP(L2073,Tablas_Equivalencia!$D$3:$E$9,2,FALSE),"Sin dato")</f>
        <v/>
      </c>
      <c r="X2073">
        <f>IF(I2073=1,"Varón","Mujer")</f>
        <v/>
      </c>
      <c r="Y2073">
        <f>IFERROR(VLOOKUP(M2073,Tablas_Equivalencia!$G$3:$H$6,2,FALSE),"Sin dato")</f>
        <v/>
      </c>
      <c r="Z2073">
        <f>IF(J2073&lt;=24,"18-24","25-29")</f>
        <v/>
      </c>
      <c r="AA2073">
        <f>IF(M2073&lt;&gt;1,"",IF(P2073=2,1,0))</f>
        <v/>
      </c>
      <c r="AB2073">
        <f>IF(M2073&lt;&gt;1,"",IF(O2073&gt;=2,1,0))</f>
        <v/>
      </c>
      <c r="AC2073">
        <f>IF(M2073&lt;&gt;1,"",IF(OR(Q2073=999,Q2073=""),"",IF(OR(Q2073&lt;35,Q2073&gt;48),1,0)))</f>
        <v/>
      </c>
      <c r="AD2073">
        <f>IF(COUNT(AA2073:AC2073)&lt;3,"",SUM(AA2073:AC2073))</f>
        <v/>
      </c>
      <c r="AE2073">
        <f>IF(L2073&gt;=4,2,IF(L2073&gt;=2,1,0))</f>
        <v/>
      </c>
      <c r="AF2073">
        <f>IF(L2073&gt;=5,1,0)</f>
        <v/>
      </c>
      <c r="AG2073">
        <f>AE2073+AF2073</f>
        <v/>
      </c>
      <c r="AH2073" s="15">
        <f>IF(M2073&lt;&gt;1,"",IF(OR(R2073=-9,R2073=""),"",R2073))</f>
        <v/>
      </c>
      <c r="AI2073">
        <f>IF(M2073&lt;&gt;1,"",IF(OR(Q2073=999,Q2073=""),"",Q2073))</f>
        <v/>
      </c>
    </row>
    <row r="2074">
      <c r="A2074" t="inlineStr">
        <is>
          <t>TQRMNOP111261</t>
        </is>
      </c>
      <c r="B2074" t="n">
        <v>2025</v>
      </c>
      <c r="C2074" t="n">
        <v>1</v>
      </c>
      <c r="D2074" t="n">
        <v>43</v>
      </c>
      <c r="E2074" t="inlineStr">
        <is>
          <t>S</t>
        </is>
      </c>
      <c r="F2074" t="n">
        <v>36</v>
      </c>
      <c r="G2074" t="n">
        <v>310</v>
      </c>
      <c r="H2074" t="n">
        <v>1</v>
      </c>
      <c r="I2074" t="n">
        <v>2</v>
      </c>
      <c r="J2074" t="n">
        <v>28</v>
      </c>
      <c r="K2074" t="n">
        <v>2</v>
      </c>
      <c r="L2074" t="n">
        <v>4</v>
      </c>
      <c r="M2074" t="n">
        <v>3</v>
      </c>
      <c r="R2074" s="15" t="n">
        <v>0</v>
      </c>
      <c r="S2074" s="15" t="n">
        <v>0</v>
      </c>
      <c r="T2074" s="15" t="n">
        <v>0</v>
      </c>
      <c r="U2074" s="15" t="n">
        <v>70700</v>
      </c>
      <c r="V2074">
        <f>IFERROR(VLOOKUP(D2074,Tablas_Equivalencia!$A$3:$B$8,2,FALSE),"Sin dato")</f>
        <v/>
      </c>
      <c r="W2074">
        <f>IFERROR(VLOOKUP(L2074,Tablas_Equivalencia!$D$3:$E$9,2,FALSE),"Sin dato")</f>
        <v/>
      </c>
      <c r="X2074">
        <f>IF(I2074=1,"Varón","Mujer")</f>
        <v/>
      </c>
      <c r="Y2074">
        <f>IFERROR(VLOOKUP(M2074,Tablas_Equivalencia!$G$3:$H$6,2,FALSE),"Sin dato")</f>
        <v/>
      </c>
      <c r="Z2074">
        <f>IF(J2074&lt;=24,"18-24","25-29")</f>
        <v/>
      </c>
      <c r="AA2074">
        <f>IF(M2074&lt;&gt;1,"",IF(P2074=2,1,0))</f>
        <v/>
      </c>
      <c r="AB2074">
        <f>IF(M2074&lt;&gt;1,"",IF(O2074&gt;=2,1,0))</f>
        <v/>
      </c>
      <c r="AC2074">
        <f>IF(M2074&lt;&gt;1,"",IF(OR(Q2074=999,Q2074=""),"",IF(OR(Q2074&lt;35,Q2074&gt;48),1,0)))</f>
        <v/>
      </c>
      <c r="AD2074">
        <f>IF(COUNT(AA2074:AC2074)&lt;3,"",SUM(AA2074:AC2074))</f>
        <v/>
      </c>
      <c r="AE2074">
        <f>IF(L2074&gt;=4,2,IF(L2074&gt;=2,1,0))</f>
        <v/>
      </c>
      <c r="AF2074">
        <f>IF(L2074&gt;=5,1,0)</f>
        <v/>
      </c>
      <c r="AG2074">
        <f>AE2074+AF2074</f>
        <v/>
      </c>
      <c r="AH2074" s="15">
        <f>IF(M2074&lt;&gt;1,"",IF(OR(R2074=-9,R2074=""),"",R2074))</f>
        <v/>
      </c>
      <c r="AI2074">
        <f>IF(M2074&lt;&gt;1,"",IF(OR(Q2074=999,Q2074=""),"",Q2074))</f>
        <v/>
      </c>
    </row>
    <row r="2075">
      <c r="A2075" t="inlineStr">
        <is>
          <t>TQRMNOP111262</t>
        </is>
      </c>
      <c r="B2075" t="n">
        <v>2025</v>
      </c>
      <c r="C2075" t="n">
        <v>1</v>
      </c>
      <c r="D2075" t="n">
        <v>40</v>
      </c>
      <c r="E2075" t="inlineStr">
        <is>
          <t>N</t>
        </is>
      </c>
      <c r="F2075" t="n">
        <v>22</v>
      </c>
      <c r="G2075" t="n">
        <v>1353</v>
      </c>
      <c r="H2075" t="n">
        <v>2</v>
      </c>
      <c r="I2075" t="n">
        <v>2</v>
      </c>
      <c r="J2075" t="n">
        <v>23</v>
      </c>
      <c r="K2075" t="n">
        <v>2</v>
      </c>
      <c r="L2075" t="n">
        <v>3</v>
      </c>
      <c r="M2075" t="n">
        <v>1</v>
      </c>
      <c r="N2075" t="n">
        <v>2</v>
      </c>
      <c r="O2075" t="n">
        <v>1</v>
      </c>
      <c r="P2075" t="n">
        <v>1</v>
      </c>
      <c r="Q2075" t="n">
        <v>56</v>
      </c>
      <c r="R2075" s="15" t="n">
        <v>511000</v>
      </c>
      <c r="S2075" s="15" t="n">
        <v>0</v>
      </c>
      <c r="T2075" s="15" t="n">
        <v>511000</v>
      </c>
      <c r="U2075" s="15" t="n">
        <v>73900</v>
      </c>
      <c r="V2075">
        <f>IFERROR(VLOOKUP(D2075,Tablas_Equivalencia!$A$3:$B$8,2,FALSE),"Sin dato")</f>
        <v/>
      </c>
      <c r="W2075">
        <f>IFERROR(VLOOKUP(L2075,Tablas_Equivalencia!$D$3:$E$9,2,FALSE),"Sin dato")</f>
        <v/>
      </c>
      <c r="X2075">
        <f>IF(I2075=1,"Varón","Mujer")</f>
        <v/>
      </c>
      <c r="Y2075">
        <f>IFERROR(VLOOKUP(M2075,Tablas_Equivalencia!$G$3:$H$6,2,FALSE),"Sin dato")</f>
        <v/>
      </c>
      <c r="Z2075">
        <f>IF(J2075&lt;=24,"18-24","25-29")</f>
        <v/>
      </c>
      <c r="AA2075">
        <f>IF(M2075&lt;&gt;1,"",IF(P2075=2,1,0))</f>
        <v/>
      </c>
      <c r="AB2075">
        <f>IF(M2075&lt;&gt;1,"",IF(O2075&gt;=2,1,0))</f>
        <v/>
      </c>
      <c r="AC2075">
        <f>IF(M2075&lt;&gt;1,"",IF(OR(Q2075=999,Q2075=""),"",IF(OR(Q2075&lt;35,Q2075&gt;48),1,0)))</f>
        <v/>
      </c>
      <c r="AD2075">
        <f>IF(COUNT(AA2075:AC2075)&lt;3,"",SUM(AA2075:AC2075))</f>
        <v/>
      </c>
      <c r="AE2075">
        <f>IF(L2075&gt;=4,2,IF(L2075&gt;=2,1,0))</f>
        <v/>
      </c>
      <c r="AF2075">
        <f>IF(L2075&gt;=5,1,0)</f>
        <v/>
      </c>
      <c r="AG2075">
        <f>AE2075+AF2075</f>
        <v/>
      </c>
      <c r="AH2075" s="15">
        <f>IF(M2075&lt;&gt;1,"",IF(OR(R2075=-9,R2075=""),"",R2075))</f>
        <v/>
      </c>
      <c r="AI2075">
        <f>IF(M2075&lt;&gt;1,"",IF(OR(Q2075=999,Q2075=""),"",Q2075))</f>
        <v/>
      </c>
    </row>
    <row r="2076">
      <c r="A2076" t="inlineStr">
        <is>
          <t>TQRMNOP111263</t>
        </is>
      </c>
      <c r="B2076" t="n">
        <v>2025</v>
      </c>
      <c r="C2076" t="n">
        <v>1</v>
      </c>
      <c r="D2076" t="n">
        <v>43</v>
      </c>
      <c r="E2076" t="inlineStr">
        <is>
          <t>S</t>
        </is>
      </c>
      <c r="F2076" t="n">
        <v>19</v>
      </c>
      <c r="G2076" t="n">
        <v>1287</v>
      </c>
      <c r="H2076" t="n">
        <v>1</v>
      </c>
      <c r="I2076" t="n">
        <v>1</v>
      </c>
      <c r="J2076" t="n">
        <v>23</v>
      </c>
      <c r="K2076" t="n">
        <v>1</v>
      </c>
      <c r="L2076" t="n">
        <v>5</v>
      </c>
      <c r="M2076" t="n">
        <v>2</v>
      </c>
      <c r="R2076" s="15" t="n">
        <v>0</v>
      </c>
      <c r="S2076" s="15" t="n">
        <v>0</v>
      </c>
      <c r="T2076" s="15" t="n">
        <v>0</v>
      </c>
      <c r="U2076" s="15" t="n">
        <v>67300</v>
      </c>
      <c r="V2076">
        <f>IFERROR(VLOOKUP(D2076,Tablas_Equivalencia!$A$3:$B$8,2,FALSE),"Sin dato")</f>
        <v/>
      </c>
      <c r="W2076">
        <f>IFERROR(VLOOKUP(L2076,Tablas_Equivalencia!$D$3:$E$9,2,FALSE),"Sin dato")</f>
        <v/>
      </c>
      <c r="X2076">
        <f>IF(I2076=1,"Varón","Mujer")</f>
        <v/>
      </c>
      <c r="Y2076">
        <f>IFERROR(VLOOKUP(M2076,Tablas_Equivalencia!$G$3:$H$6,2,FALSE),"Sin dato")</f>
        <v/>
      </c>
      <c r="Z2076">
        <f>IF(J2076&lt;=24,"18-24","25-29")</f>
        <v/>
      </c>
      <c r="AA2076">
        <f>IF(M2076&lt;&gt;1,"",IF(P2076=2,1,0))</f>
        <v/>
      </c>
      <c r="AB2076">
        <f>IF(M2076&lt;&gt;1,"",IF(O2076&gt;=2,1,0))</f>
        <v/>
      </c>
      <c r="AC2076">
        <f>IF(M2076&lt;&gt;1,"",IF(OR(Q2076=999,Q2076=""),"",IF(OR(Q2076&lt;35,Q2076&gt;48),1,0)))</f>
        <v/>
      </c>
      <c r="AD2076">
        <f>IF(COUNT(AA2076:AC2076)&lt;3,"",SUM(AA2076:AC2076))</f>
        <v/>
      </c>
      <c r="AE2076">
        <f>IF(L2076&gt;=4,2,IF(L2076&gt;=2,1,0))</f>
        <v/>
      </c>
      <c r="AF2076">
        <f>IF(L2076&gt;=5,1,0)</f>
        <v/>
      </c>
      <c r="AG2076">
        <f>AE2076+AF2076</f>
        <v/>
      </c>
      <c r="AH2076" s="15">
        <f>IF(M2076&lt;&gt;1,"",IF(OR(R2076=-9,R2076=""),"",R2076))</f>
        <v/>
      </c>
      <c r="AI2076">
        <f>IF(M2076&lt;&gt;1,"",IF(OR(Q2076=999,Q2076=""),"",Q2076))</f>
        <v/>
      </c>
    </row>
    <row r="2077">
      <c r="A2077" t="inlineStr">
        <is>
          <t>TQRMNOP111266</t>
        </is>
      </c>
      <c r="B2077" t="n">
        <v>2025</v>
      </c>
      <c r="C2077" t="n">
        <v>1</v>
      </c>
      <c r="D2077" t="n">
        <v>1</v>
      </c>
      <c r="E2077" t="inlineStr">
        <is>
          <t>S</t>
        </is>
      </c>
      <c r="F2077" t="n">
        <v>32</v>
      </c>
      <c r="G2077" t="n">
        <v>1405</v>
      </c>
      <c r="H2077" t="n">
        <v>2</v>
      </c>
      <c r="I2077" t="n">
        <v>1</v>
      </c>
      <c r="J2077" t="n">
        <v>21</v>
      </c>
      <c r="K2077" t="n">
        <v>2</v>
      </c>
      <c r="L2077" t="n">
        <v>4</v>
      </c>
      <c r="M2077" t="n">
        <v>3</v>
      </c>
      <c r="R2077" s="15" t="n">
        <v>0</v>
      </c>
      <c r="S2077" s="15" t="n">
        <v>0</v>
      </c>
      <c r="T2077" s="15" t="n">
        <v>0</v>
      </c>
      <c r="U2077" s="15" t="n">
        <v>121300</v>
      </c>
      <c r="V2077">
        <f>IFERROR(VLOOKUP(D2077,Tablas_Equivalencia!$A$3:$B$8,2,FALSE),"Sin dato")</f>
        <v/>
      </c>
      <c r="W2077">
        <f>IFERROR(VLOOKUP(L2077,Tablas_Equivalencia!$D$3:$E$9,2,FALSE),"Sin dato")</f>
        <v/>
      </c>
      <c r="X2077">
        <f>IF(I2077=1,"Varón","Mujer")</f>
        <v/>
      </c>
      <c r="Y2077">
        <f>IFERROR(VLOOKUP(M2077,Tablas_Equivalencia!$G$3:$H$6,2,FALSE),"Sin dato")</f>
        <v/>
      </c>
      <c r="Z2077">
        <f>IF(J2077&lt;=24,"18-24","25-29")</f>
        <v/>
      </c>
      <c r="AA2077">
        <f>IF(M2077&lt;&gt;1,"",IF(P2077=2,1,0))</f>
        <v/>
      </c>
      <c r="AB2077">
        <f>IF(M2077&lt;&gt;1,"",IF(O2077&gt;=2,1,0))</f>
        <v/>
      </c>
      <c r="AC2077">
        <f>IF(M2077&lt;&gt;1,"",IF(OR(Q2077=999,Q2077=""),"",IF(OR(Q2077&lt;35,Q2077&gt;48),1,0)))</f>
        <v/>
      </c>
      <c r="AD2077">
        <f>IF(COUNT(AA2077:AC2077)&lt;3,"",SUM(AA2077:AC2077))</f>
        <v/>
      </c>
      <c r="AE2077">
        <f>IF(L2077&gt;=4,2,IF(L2077&gt;=2,1,0))</f>
        <v/>
      </c>
      <c r="AF2077">
        <f>IF(L2077&gt;=5,1,0)</f>
        <v/>
      </c>
      <c r="AG2077">
        <f>AE2077+AF2077</f>
        <v/>
      </c>
      <c r="AH2077" s="15">
        <f>IF(M2077&lt;&gt;1,"",IF(OR(R2077=-9,R2077=""),"",R2077))</f>
        <v/>
      </c>
      <c r="AI2077">
        <f>IF(M2077&lt;&gt;1,"",IF(OR(Q2077=999,Q2077=""),"",Q2077))</f>
        <v/>
      </c>
    </row>
    <row r="2078">
      <c r="A2078" t="inlineStr">
        <is>
          <t>TQRMNOP111272</t>
        </is>
      </c>
      <c r="B2078" t="n">
        <v>2025</v>
      </c>
      <c r="C2078" t="n">
        <v>1</v>
      </c>
      <c r="D2078" t="n">
        <v>1</v>
      </c>
      <c r="E2078" t="inlineStr">
        <is>
          <t>S</t>
        </is>
      </c>
      <c r="F2078" t="n">
        <v>33</v>
      </c>
      <c r="G2078" t="n">
        <v>1503</v>
      </c>
      <c r="H2078" t="n">
        <v>1</v>
      </c>
      <c r="I2078" t="n">
        <v>1</v>
      </c>
      <c r="J2078" t="n">
        <v>28</v>
      </c>
      <c r="K2078" t="n">
        <v>1</v>
      </c>
      <c r="L2078" t="n">
        <v>2</v>
      </c>
      <c r="M2078" t="n">
        <v>1</v>
      </c>
      <c r="N2078" t="n">
        <v>2</v>
      </c>
      <c r="O2078" t="n">
        <v>3</v>
      </c>
      <c r="P2078" t="n">
        <v>2</v>
      </c>
      <c r="Q2078" t="n">
        <v>41</v>
      </c>
      <c r="R2078" s="15" t="n">
        <v>-9</v>
      </c>
      <c r="S2078" s="15" t="n">
        <v>0</v>
      </c>
      <c r="T2078" s="15" t="n">
        <v>0</v>
      </c>
      <c r="U2078" s="15" t="n">
        <v>520900</v>
      </c>
      <c r="V2078">
        <f>IFERROR(VLOOKUP(D2078,Tablas_Equivalencia!$A$3:$B$8,2,FALSE),"Sin dato")</f>
        <v/>
      </c>
      <c r="W2078">
        <f>IFERROR(VLOOKUP(L2078,Tablas_Equivalencia!$D$3:$E$9,2,FALSE),"Sin dato")</f>
        <v/>
      </c>
      <c r="X2078">
        <f>IF(I2078=1,"Varón","Mujer")</f>
        <v/>
      </c>
      <c r="Y2078">
        <f>IFERROR(VLOOKUP(M2078,Tablas_Equivalencia!$G$3:$H$6,2,FALSE),"Sin dato")</f>
        <v/>
      </c>
      <c r="Z2078">
        <f>IF(J2078&lt;=24,"18-24","25-29")</f>
        <v/>
      </c>
      <c r="AA2078">
        <f>IF(M2078&lt;&gt;1,"",IF(P2078=2,1,0))</f>
        <v/>
      </c>
      <c r="AB2078">
        <f>IF(M2078&lt;&gt;1,"",IF(O2078&gt;=2,1,0))</f>
        <v/>
      </c>
      <c r="AC2078">
        <f>IF(M2078&lt;&gt;1,"",IF(OR(Q2078=999,Q2078=""),"",IF(OR(Q2078&lt;35,Q2078&gt;48),1,0)))</f>
        <v/>
      </c>
      <c r="AD2078">
        <f>IF(COUNT(AA2078:AC2078)&lt;3,"",SUM(AA2078:AC2078))</f>
        <v/>
      </c>
      <c r="AE2078">
        <f>IF(L2078&gt;=4,2,IF(L2078&gt;=2,1,0))</f>
        <v/>
      </c>
      <c r="AF2078">
        <f>IF(L2078&gt;=5,1,0)</f>
        <v/>
      </c>
      <c r="AG2078">
        <f>AE2078+AF2078</f>
        <v/>
      </c>
      <c r="AH2078" s="15">
        <f>IF(M2078&lt;&gt;1,"",IF(OR(R2078=-9,R2078=""),"",R2078))</f>
        <v/>
      </c>
      <c r="AI2078">
        <f>IF(M2078&lt;&gt;1,"",IF(OR(Q2078=999,Q2078=""),"",Q2078))</f>
        <v/>
      </c>
    </row>
    <row r="2079">
      <c r="A2079" t="inlineStr">
        <is>
          <t>TQRMNOP111294</t>
        </is>
      </c>
      <c r="B2079" t="n">
        <v>2025</v>
      </c>
      <c r="C2079" t="n">
        <v>1</v>
      </c>
      <c r="D2079" t="n">
        <v>42</v>
      </c>
      <c r="E2079" t="inlineStr">
        <is>
          <t>N</t>
        </is>
      </c>
      <c r="F2079" t="n">
        <v>25</v>
      </c>
      <c r="G2079" t="n">
        <v>1052</v>
      </c>
      <c r="H2079" t="n">
        <v>3</v>
      </c>
      <c r="I2079" t="n">
        <v>2</v>
      </c>
      <c r="J2079" t="n">
        <v>25</v>
      </c>
      <c r="K2079" t="n">
        <v>2</v>
      </c>
      <c r="L2079" t="n">
        <v>4</v>
      </c>
      <c r="M2079" t="n">
        <v>2</v>
      </c>
      <c r="R2079" s="15" t="n">
        <v>0</v>
      </c>
      <c r="S2079" s="15" t="n">
        <v>0</v>
      </c>
      <c r="T2079" s="15" t="n">
        <v>0</v>
      </c>
      <c r="U2079" s="15" t="n">
        <v>252500</v>
      </c>
      <c r="V2079">
        <f>IFERROR(VLOOKUP(D2079,Tablas_Equivalencia!$A$3:$B$8,2,FALSE),"Sin dato")</f>
        <v/>
      </c>
      <c r="W2079">
        <f>IFERROR(VLOOKUP(L2079,Tablas_Equivalencia!$D$3:$E$9,2,FALSE),"Sin dato")</f>
        <v/>
      </c>
      <c r="X2079">
        <f>IF(I2079=1,"Varón","Mujer")</f>
        <v/>
      </c>
      <c r="Y2079">
        <f>IFERROR(VLOOKUP(M2079,Tablas_Equivalencia!$G$3:$H$6,2,FALSE),"Sin dato")</f>
        <v/>
      </c>
      <c r="Z2079">
        <f>IF(J2079&lt;=24,"18-24","25-29")</f>
        <v/>
      </c>
      <c r="AA2079">
        <f>IF(M2079&lt;&gt;1,"",IF(P2079=2,1,0))</f>
        <v/>
      </c>
      <c r="AB2079">
        <f>IF(M2079&lt;&gt;1,"",IF(O2079&gt;=2,1,0))</f>
        <v/>
      </c>
      <c r="AC2079">
        <f>IF(M2079&lt;&gt;1,"",IF(OR(Q2079=999,Q2079=""),"",IF(OR(Q2079&lt;35,Q2079&gt;48),1,0)))</f>
        <v/>
      </c>
      <c r="AD2079">
        <f>IF(COUNT(AA2079:AC2079)&lt;3,"",SUM(AA2079:AC2079))</f>
        <v/>
      </c>
      <c r="AE2079">
        <f>IF(L2079&gt;=4,2,IF(L2079&gt;=2,1,0))</f>
        <v/>
      </c>
      <c r="AF2079">
        <f>IF(L2079&gt;=5,1,0)</f>
        <v/>
      </c>
      <c r="AG2079">
        <f>AE2079+AF2079</f>
        <v/>
      </c>
      <c r="AH2079" s="15">
        <f>IF(M2079&lt;&gt;1,"",IF(OR(R2079=-9,R2079=""),"",R2079))</f>
        <v/>
      </c>
      <c r="AI2079">
        <f>IF(M2079&lt;&gt;1,"",IF(OR(Q2079=999,Q2079=""),"",Q2079))</f>
        <v/>
      </c>
    </row>
    <row r="2080">
      <c r="A2080" t="inlineStr">
        <is>
          <t>TQRMNOP111303</t>
        </is>
      </c>
      <c r="B2080" t="n">
        <v>2025</v>
      </c>
      <c r="C2080" t="n">
        <v>1</v>
      </c>
      <c r="D2080" t="n">
        <v>40</v>
      </c>
      <c r="E2080" t="inlineStr">
        <is>
          <t>N</t>
        </is>
      </c>
      <c r="F2080" t="n">
        <v>23</v>
      </c>
      <c r="G2080" t="n">
        <v>1609</v>
      </c>
      <c r="H2080" t="n">
        <v>1</v>
      </c>
      <c r="I2080" t="n">
        <v>1</v>
      </c>
      <c r="J2080" t="n">
        <v>27</v>
      </c>
      <c r="K2080" t="n">
        <v>2</v>
      </c>
      <c r="L2080" t="n">
        <v>6</v>
      </c>
      <c r="M2080" t="n">
        <v>1</v>
      </c>
      <c r="N2080" t="n">
        <v>3</v>
      </c>
      <c r="O2080" t="n">
        <v>1</v>
      </c>
      <c r="P2080" t="n">
        <v>1</v>
      </c>
      <c r="Q2080" t="n">
        <v>30</v>
      </c>
      <c r="R2080" s="15" t="n">
        <v>528000</v>
      </c>
      <c r="S2080" s="15" t="n">
        <v>0</v>
      </c>
      <c r="T2080" s="15" t="n">
        <v>528000</v>
      </c>
      <c r="U2080" s="15" t="n">
        <v>88300</v>
      </c>
      <c r="V2080">
        <f>IFERROR(VLOOKUP(D2080,Tablas_Equivalencia!$A$3:$B$8,2,FALSE),"Sin dato")</f>
        <v/>
      </c>
      <c r="W2080">
        <f>IFERROR(VLOOKUP(L2080,Tablas_Equivalencia!$D$3:$E$9,2,FALSE),"Sin dato")</f>
        <v/>
      </c>
      <c r="X2080">
        <f>IF(I2080=1,"Varón","Mujer")</f>
        <v/>
      </c>
      <c r="Y2080">
        <f>IFERROR(VLOOKUP(M2080,Tablas_Equivalencia!$G$3:$H$6,2,FALSE),"Sin dato")</f>
        <v/>
      </c>
      <c r="Z2080">
        <f>IF(J2080&lt;=24,"18-24","25-29")</f>
        <v/>
      </c>
      <c r="AA2080">
        <f>IF(M2080&lt;&gt;1,"",IF(P2080=2,1,0))</f>
        <v/>
      </c>
      <c r="AB2080">
        <f>IF(M2080&lt;&gt;1,"",IF(O2080&gt;=2,1,0))</f>
        <v/>
      </c>
      <c r="AC2080">
        <f>IF(M2080&lt;&gt;1,"",IF(OR(Q2080=999,Q2080=""),"",IF(OR(Q2080&lt;35,Q2080&gt;48),1,0)))</f>
        <v/>
      </c>
      <c r="AD2080">
        <f>IF(COUNT(AA2080:AC2080)&lt;3,"",SUM(AA2080:AC2080))</f>
        <v/>
      </c>
      <c r="AE2080">
        <f>IF(L2080&gt;=4,2,IF(L2080&gt;=2,1,0))</f>
        <v/>
      </c>
      <c r="AF2080">
        <f>IF(L2080&gt;=5,1,0)</f>
        <v/>
      </c>
      <c r="AG2080">
        <f>AE2080+AF2080</f>
        <v/>
      </c>
      <c r="AH2080" s="15">
        <f>IF(M2080&lt;&gt;1,"",IF(OR(R2080=-9,R2080=""),"",R2080))</f>
        <v/>
      </c>
      <c r="AI2080">
        <f>IF(M2080&lt;&gt;1,"",IF(OR(Q2080=999,Q2080=""),"",Q2080))</f>
        <v/>
      </c>
    </row>
    <row r="2081">
      <c r="A2081" t="inlineStr">
        <is>
          <t>TQRMNOP111306</t>
        </is>
      </c>
      <c r="B2081" t="n">
        <v>2025</v>
      </c>
      <c r="C2081" t="n">
        <v>1</v>
      </c>
      <c r="D2081" t="n">
        <v>1</v>
      </c>
      <c r="E2081" t="inlineStr">
        <is>
          <t>S</t>
        </is>
      </c>
      <c r="F2081" t="n">
        <v>33</v>
      </c>
      <c r="G2081" t="n">
        <v>1098</v>
      </c>
      <c r="H2081" t="n">
        <v>1</v>
      </c>
      <c r="I2081" t="n">
        <v>1</v>
      </c>
      <c r="J2081" t="n">
        <v>27</v>
      </c>
      <c r="K2081" t="n">
        <v>1</v>
      </c>
      <c r="L2081" t="n">
        <v>5</v>
      </c>
      <c r="M2081" t="n">
        <v>1</v>
      </c>
      <c r="N2081" t="n">
        <v>1</v>
      </c>
      <c r="O2081" t="n">
        <v>1</v>
      </c>
      <c r="P2081" t="n">
        <v>2</v>
      </c>
      <c r="Q2081" t="n">
        <v>16</v>
      </c>
      <c r="R2081" s="15" t="n">
        <v>788000</v>
      </c>
      <c r="S2081" s="15" t="n">
        <v>0</v>
      </c>
      <c r="T2081" s="15" t="n">
        <v>788000</v>
      </c>
      <c r="U2081" s="15" t="n">
        <v>65500</v>
      </c>
      <c r="V2081">
        <f>IFERROR(VLOOKUP(D2081,Tablas_Equivalencia!$A$3:$B$8,2,FALSE),"Sin dato")</f>
        <v/>
      </c>
      <c r="W2081">
        <f>IFERROR(VLOOKUP(L2081,Tablas_Equivalencia!$D$3:$E$9,2,FALSE),"Sin dato")</f>
        <v/>
      </c>
      <c r="X2081">
        <f>IF(I2081=1,"Varón","Mujer")</f>
        <v/>
      </c>
      <c r="Y2081">
        <f>IFERROR(VLOOKUP(M2081,Tablas_Equivalencia!$G$3:$H$6,2,FALSE),"Sin dato")</f>
        <v/>
      </c>
      <c r="Z2081">
        <f>IF(J2081&lt;=24,"18-24","25-29")</f>
        <v/>
      </c>
      <c r="AA2081">
        <f>IF(M2081&lt;&gt;1,"",IF(P2081=2,1,0))</f>
        <v/>
      </c>
      <c r="AB2081">
        <f>IF(M2081&lt;&gt;1,"",IF(O2081&gt;=2,1,0))</f>
        <v/>
      </c>
      <c r="AC2081">
        <f>IF(M2081&lt;&gt;1,"",IF(OR(Q2081=999,Q2081=""),"",IF(OR(Q2081&lt;35,Q2081&gt;48),1,0)))</f>
        <v/>
      </c>
      <c r="AD2081">
        <f>IF(COUNT(AA2081:AC2081)&lt;3,"",SUM(AA2081:AC2081))</f>
        <v/>
      </c>
      <c r="AE2081">
        <f>IF(L2081&gt;=4,2,IF(L2081&gt;=2,1,0))</f>
        <v/>
      </c>
      <c r="AF2081">
        <f>IF(L2081&gt;=5,1,0)</f>
        <v/>
      </c>
      <c r="AG2081">
        <f>AE2081+AF2081</f>
        <v/>
      </c>
      <c r="AH2081" s="15">
        <f>IF(M2081&lt;&gt;1,"",IF(OR(R2081=-9,R2081=""),"",R2081))</f>
        <v/>
      </c>
      <c r="AI2081">
        <f>IF(M2081&lt;&gt;1,"",IF(OR(Q2081=999,Q2081=""),"",Q2081))</f>
        <v/>
      </c>
    </row>
    <row r="2082">
      <c r="A2082" t="inlineStr">
        <is>
          <t>TQRMNOP111313</t>
        </is>
      </c>
      <c r="B2082" t="n">
        <v>2025</v>
      </c>
      <c r="C2082" t="n">
        <v>1</v>
      </c>
      <c r="D2082" t="n">
        <v>43</v>
      </c>
      <c r="E2082" t="inlineStr">
        <is>
          <t>S</t>
        </is>
      </c>
      <c r="F2082" t="n">
        <v>30</v>
      </c>
      <c r="G2082" t="n">
        <v>1208</v>
      </c>
      <c r="H2082" t="n">
        <v>2</v>
      </c>
      <c r="I2082" t="n">
        <v>2</v>
      </c>
      <c r="J2082" t="n">
        <v>22</v>
      </c>
      <c r="K2082" t="n">
        <v>2</v>
      </c>
      <c r="L2082" t="n">
        <v>3</v>
      </c>
      <c r="M2082" t="n">
        <v>2</v>
      </c>
      <c r="R2082" s="15" t="n">
        <v>0</v>
      </c>
      <c r="S2082" s="15" t="n">
        <v>0</v>
      </c>
      <c r="T2082" s="15" t="n">
        <v>0</v>
      </c>
      <c r="U2082" s="15" t="n">
        <v>205400</v>
      </c>
      <c r="V2082">
        <f>IFERROR(VLOOKUP(D2082,Tablas_Equivalencia!$A$3:$B$8,2,FALSE),"Sin dato")</f>
        <v/>
      </c>
      <c r="W2082">
        <f>IFERROR(VLOOKUP(L2082,Tablas_Equivalencia!$D$3:$E$9,2,FALSE),"Sin dato")</f>
        <v/>
      </c>
      <c r="X2082">
        <f>IF(I2082=1,"Varón","Mujer")</f>
        <v/>
      </c>
      <c r="Y2082">
        <f>IFERROR(VLOOKUP(M2082,Tablas_Equivalencia!$G$3:$H$6,2,FALSE),"Sin dato")</f>
        <v/>
      </c>
      <c r="Z2082">
        <f>IF(J2082&lt;=24,"18-24","25-29")</f>
        <v/>
      </c>
      <c r="AA2082">
        <f>IF(M2082&lt;&gt;1,"",IF(P2082=2,1,0))</f>
        <v/>
      </c>
      <c r="AB2082">
        <f>IF(M2082&lt;&gt;1,"",IF(O2082&gt;=2,1,0))</f>
        <v/>
      </c>
      <c r="AC2082">
        <f>IF(M2082&lt;&gt;1,"",IF(OR(Q2082=999,Q2082=""),"",IF(OR(Q2082&lt;35,Q2082&gt;48),1,0)))</f>
        <v/>
      </c>
      <c r="AD2082">
        <f>IF(COUNT(AA2082:AC2082)&lt;3,"",SUM(AA2082:AC2082))</f>
        <v/>
      </c>
      <c r="AE2082">
        <f>IF(L2082&gt;=4,2,IF(L2082&gt;=2,1,0))</f>
        <v/>
      </c>
      <c r="AF2082">
        <f>IF(L2082&gt;=5,1,0)</f>
        <v/>
      </c>
      <c r="AG2082">
        <f>AE2082+AF2082</f>
        <v/>
      </c>
      <c r="AH2082" s="15">
        <f>IF(M2082&lt;&gt;1,"",IF(OR(R2082=-9,R2082=""),"",R2082))</f>
        <v/>
      </c>
      <c r="AI2082">
        <f>IF(M2082&lt;&gt;1,"",IF(OR(Q2082=999,Q2082=""),"",Q2082))</f>
        <v/>
      </c>
    </row>
    <row r="2083">
      <c r="A2083" t="inlineStr">
        <is>
          <t>TQRMNOP111316</t>
        </is>
      </c>
      <c r="B2083" t="n">
        <v>2025</v>
      </c>
      <c r="C2083" t="n">
        <v>1</v>
      </c>
      <c r="D2083" t="n">
        <v>41</v>
      </c>
      <c r="E2083" t="inlineStr">
        <is>
          <t>S</t>
        </is>
      </c>
      <c r="F2083" t="n">
        <v>8</v>
      </c>
      <c r="G2083" t="n">
        <v>1614</v>
      </c>
      <c r="H2083" t="n">
        <v>2</v>
      </c>
      <c r="I2083" t="n">
        <v>2</v>
      </c>
      <c r="J2083" t="n">
        <v>28</v>
      </c>
      <c r="K2083" t="n">
        <v>2</v>
      </c>
      <c r="L2083" t="n">
        <v>6</v>
      </c>
      <c r="M2083" t="n">
        <v>1</v>
      </c>
      <c r="N2083" t="n">
        <v>3</v>
      </c>
      <c r="O2083" t="n">
        <v>1</v>
      </c>
      <c r="P2083" t="n">
        <v>1</v>
      </c>
      <c r="Q2083" t="n">
        <v>54</v>
      </c>
      <c r="R2083" s="15" t="n">
        <v>809000</v>
      </c>
      <c r="S2083" s="15" t="n">
        <v>25000</v>
      </c>
      <c r="T2083" s="15" t="n">
        <v>834000</v>
      </c>
      <c r="U2083" s="15" t="n">
        <v>209500</v>
      </c>
      <c r="V2083">
        <f>IFERROR(VLOOKUP(D2083,Tablas_Equivalencia!$A$3:$B$8,2,FALSE),"Sin dato")</f>
        <v/>
      </c>
      <c r="W2083">
        <f>IFERROR(VLOOKUP(L2083,Tablas_Equivalencia!$D$3:$E$9,2,FALSE),"Sin dato")</f>
        <v/>
      </c>
      <c r="X2083">
        <f>IF(I2083=1,"Varón","Mujer")</f>
        <v/>
      </c>
      <c r="Y2083">
        <f>IFERROR(VLOOKUP(M2083,Tablas_Equivalencia!$G$3:$H$6,2,FALSE),"Sin dato")</f>
        <v/>
      </c>
      <c r="Z2083">
        <f>IF(J2083&lt;=24,"18-24","25-29")</f>
        <v/>
      </c>
      <c r="AA2083">
        <f>IF(M2083&lt;&gt;1,"",IF(P2083=2,1,0))</f>
        <v/>
      </c>
      <c r="AB2083">
        <f>IF(M2083&lt;&gt;1,"",IF(O2083&gt;=2,1,0))</f>
        <v/>
      </c>
      <c r="AC2083">
        <f>IF(M2083&lt;&gt;1,"",IF(OR(Q2083=999,Q2083=""),"",IF(OR(Q2083&lt;35,Q2083&gt;48),1,0)))</f>
        <v/>
      </c>
      <c r="AD2083">
        <f>IF(COUNT(AA2083:AC2083)&lt;3,"",SUM(AA2083:AC2083))</f>
        <v/>
      </c>
      <c r="AE2083">
        <f>IF(L2083&gt;=4,2,IF(L2083&gt;=2,1,0))</f>
        <v/>
      </c>
      <c r="AF2083">
        <f>IF(L2083&gt;=5,1,0)</f>
        <v/>
      </c>
      <c r="AG2083">
        <f>AE2083+AF2083</f>
        <v/>
      </c>
      <c r="AH2083" s="15">
        <f>IF(M2083&lt;&gt;1,"",IF(OR(R2083=-9,R2083=""),"",R2083))</f>
        <v/>
      </c>
      <c r="AI2083">
        <f>IF(M2083&lt;&gt;1,"",IF(OR(Q2083=999,Q2083=""),"",Q2083))</f>
        <v/>
      </c>
    </row>
    <row r="2084">
      <c r="A2084" t="inlineStr">
        <is>
          <t>TQRMNOP111318</t>
        </is>
      </c>
      <c r="B2084" t="n">
        <v>2025</v>
      </c>
      <c r="C2084" t="n">
        <v>1</v>
      </c>
      <c r="D2084" t="n">
        <v>41</v>
      </c>
      <c r="E2084" t="inlineStr">
        <is>
          <t>N</t>
        </is>
      </c>
      <c r="F2084" t="n">
        <v>15</v>
      </c>
      <c r="G2084" t="n">
        <v>1175</v>
      </c>
      <c r="H2084" t="n">
        <v>2</v>
      </c>
      <c r="I2084" t="n">
        <v>1</v>
      </c>
      <c r="J2084" t="n">
        <v>29</v>
      </c>
      <c r="K2084" t="n">
        <v>2</v>
      </c>
      <c r="L2084" t="n">
        <v>4</v>
      </c>
      <c r="M2084" t="n">
        <v>1</v>
      </c>
      <c r="N2084" t="n">
        <v>2</v>
      </c>
      <c r="O2084" t="n">
        <v>1</v>
      </c>
      <c r="P2084" t="n">
        <v>2</v>
      </c>
      <c r="Q2084" t="n">
        <v>37</v>
      </c>
      <c r="R2084" s="15" t="n">
        <v>384000</v>
      </c>
      <c r="S2084" s="15" t="n">
        <v>0</v>
      </c>
      <c r="T2084" s="15" t="n">
        <v>384000</v>
      </c>
      <c r="U2084" s="15" t="n">
        <v>191600</v>
      </c>
      <c r="V2084">
        <f>IFERROR(VLOOKUP(D2084,Tablas_Equivalencia!$A$3:$B$8,2,FALSE),"Sin dato")</f>
        <v/>
      </c>
      <c r="W2084">
        <f>IFERROR(VLOOKUP(L2084,Tablas_Equivalencia!$D$3:$E$9,2,FALSE),"Sin dato")</f>
        <v/>
      </c>
      <c r="X2084">
        <f>IF(I2084=1,"Varón","Mujer")</f>
        <v/>
      </c>
      <c r="Y2084">
        <f>IFERROR(VLOOKUP(M2084,Tablas_Equivalencia!$G$3:$H$6,2,FALSE),"Sin dato")</f>
        <v/>
      </c>
      <c r="Z2084">
        <f>IF(J2084&lt;=24,"18-24","25-29")</f>
        <v/>
      </c>
      <c r="AA2084">
        <f>IF(M2084&lt;&gt;1,"",IF(P2084=2,1,0))</f>
        <v/>
      </c>
      <c r="AB2084">
        <f>IF(M2084&lt;&gt;1,"",IF(O2084&gt;=2,1,0))</f>
        <v/>
      </c>
      <c r="AC2084">
        <f>IF(M2084&lt;&gt;1,"",IF(OR(Q2084=999,Q2084=""),"",IF(OR(Q2084&lt;35,Q2084&gt;48),1,0)))</f>
        <v/>
      </c>
      <c r="AD2084">
        <f>IF(COUNT(AA2084:AC2084)&lt;3,"",SUM(AA2084:AC2084))</f>
        <v/>
      </c>
      <c r="AE2084">
        <f>IF(L2084&gt;=4,2,IF(L2084&gt;=2,1,0))</f>
        <v/>
      </c>
      <c r="AF2084">
        <f>IF(L2084&gt;=5,1,0)</f>
        <v/>
      </c>
      <c r="AG2084">
        <f>AE2084+AF2084</f>
        <v/>
      </c>
      <c r="AH2084" s="15">
        <f>IF(M2084&lt;&gt;1,"",IF(OR(R2084=-9,R2084=""),"",R2084))</f>
        <v/>
      </c>
      <c r="AI2084">
        <f>IF(M2084&lt;&gt;1,"",IF(OR(Q2084=999,Q2084=""),"",Q2084))</f>
        <v/>
      </c>
    </row>
    <row r="2085">
      <c r="A2085" t="inlineStr">
        <is>
          <t>TQRMNOP111323</t>
        </is>
      </c>
      <c r="B2085" t="n">
        <v>2025</v>
      </c>
      <c r="C2085" t="n">
        <v>1</v>
      </c>
      <c r="D2085" t="n">
        <v>43</v>
      </c>
      <c r="E2085" t="inlineStr">
        <is>
          <t>S</t>
        </is>
      </c>
      <c r="F2085" t="n">
        <v>17</v>
      </c>
      <c r="G2085" t="n">
        <v>1152</v>
      </c>
      <c r="H2085" t="n">
        <v>10</v>
      </c>
      <c r="I2085" t="n">
        <v>2</v>
      </c>
      <c r="J2085" t="n">
        <v>29</v>
      </c>
      <c r="K2085" t="n">
        <v>1</v>
      </c>
      <c r="L2085" t="n">
        <v>5</v>
      </c>
      <c r="M2085" t="n">
        <v>1</v>
      </c>
      <c r="N2085" t="n">
        <v>2</v>
      </c>
      <c r="O2085" t="n">
        <v>1</v>
      </c>
      <c r="P2085" t="n">
        <v>2</v>
      </c>
      <c r="Q2085" t="n">
        <v>42</v>
      </c>
      <c r="R2085" s="15" t="n">
        <v>1127000</v>
      </c>
      <c r="S2085" s="15" t="n">
        <v>0</v>
      </c>
      <c r="T2085" s="15" t="n">
        <v>1127000</v>
      </c>
      <c r="U2085" s="15" t="n">
        <v>132700</v>
      </c>
      <c r="V2085">
        <f>IFERROR(VLOOKUP(D2085,Tablas_Equivalencia!$A$3:$B$8,2,FALSE),"Sin dato")</f>
        <v/>
      </c>
      <c r="W2085">
        <f>IFERROR(VLOOKUP(L2085,Tablas_Equivalencia!$D$3:$E$9,2,FALSE),"Sin dato")</f>
        <v/>
      </c>
      <c r="X2085">
        <f>IF(I2085=1,"Varón","Mujer")</f>
        <v/>
      </c>
      <c r="Y2085">
        <f>IFERROR(VLOOKUP(M2085,Tablas_Equivalencia!$G$3:$H$6,2,FALSE),"Sin dato")</f>
        <v/>
      </c>
      <c r="Z2085">
        <f>IF(J2085&lt;=24,"18-24","25-29")</f>
        <v/>
      </c>
      <c r="AA2085">
        <f>IF(M2085&lt;&gt;1,"",IF(P2085=2,1,0))</f>
        <v/>
      </c>
      <c r="AB2085">
        <f>IF(M2085&lt;&gt;1,"",IF(O2085&gt;=2,1,0))</f>
        <v/>
      </c>
      <c r="AC2085">
        <f>IF(M2085&lt;&gt;1,"",IF(OR(Q2085=999,Q2085=""),"",IF(OR(Q2085&lt;35,Q2085&gt;48),1,0)))</f>
        <v/>
      </c>
      <c r="AD2085">
        <f>IF(COUNT(AA2085:AC2085)&lt;3,"",SUM(AA2085:AC2085))</f>
        <v/>
      </c>
      <c r="AE2085">
        <f>IF(L2085&gt;=4,2,IF(L2085&gt;=2,1,0))</f>
        <v/>
      </c>
      <c r="AF2085">
        <f>IF(L2085&gt;=5,1,0)</f>
        <v/>
      </c>
      <c r="AG2085">
        <f>AE2085+AF2085</f>
        <v/>
      </c>
      <c r="AH2085" s="15">
        <f>IF(M2085&lt;&gt;1,"",IF(OR(R2085=-9,R2085=""),"",R2085))</f>
        <v/>
      </c>
      <c r="AI2085">
        <f>IF(M2085&lt;&gt;1,"",IF(OR(Q2085=999,Q2085=""),"",Q2085))</f>
        <v/>
      </c>
    </row>
    <row r="2086">
      <c r="A2086" t="inlineStr">
        <is>
          <t>TQRMNOP111338</t>
        </is>
      </c>
      <c r="B2086" t="n">
        <v>2025</v>
      </c>
      <c r="C2086" t="n">
        <v>1</v>
      </c>
      <c r="D2086" t="n">
        <v>40</v>
      </c>
      <c r="E2086" t="inlineStr">
        <is>
          <t>S</t>
        </is>
      </c>
      <c r="F2086" t="n">
        <v>7</v>
      </c>
      <c r="G2086" t="n">
        <v>1007</v>
      </c>
      <c r="H2086" t="n">
        <v>1</v>
      </c>
      <c r="I2086" t="n">
        <v>2</v>
      </c>
      <c r="J2086" t="n">
        <v>20</v>
      </c>
      <c r="K2086" t="n">
        <v>1</v>
      </c>
      <c r="L2086" t="n">
        <v>3</v>
      </c>
      <c r="M2086" t="n">
        <v>2</v>
      </c>
      <c r="R2086" s="15" t="n">
        <v>0</v>
      </c>
      <c r="S2086" s="15" t="n">
        <v>0</v>
      </c>
      <c r="T2086" s="15" t="n">
        <v>0</v>
      </c>
      <c r="U2086" s="15" t="n">
        <v>132100</v>
      </c>
      <c r="V2086">
        <f>IFERROR(VLOOKUP(D2086,Tablas_Equivalencia!$A$3:$B$8,2,FALSE),"Sin dato")</f>
        <v/>
      </c>
      <c r="W2086">
        <f>IFERROR(VLOOKUP(L2086,Tablas_Equivalencia!$D$3:$E$9,2,FALSE),"Sin dato")</f>
        <v/>
      </c>
      <c r="X2086">
        <f>IF(I2086=1,"Varón","Mujer")</f>
        <v/>
      </c>
      <c r="Y2086">
        <f>IFERROR(VLOOKUP(M2086,Tablas_Equivalencia!$G$3:$H$6,2,FALSE),"Sin dato")</f>
        <v/>
      </c>
      <c r="Z2086">
        <f>IF(J2086&lt;=24,"18-24","25-29")</f>
        <v/>
      </c>
      <c r="AA2086">
        <f>IF(M2086&lt;&gt;1,"",IF(P2086=2,1,0))</f>
        <v/>
      </c>
      <c r="AB2086">
        <f>IF(M2086&lt;&gt;1,"",IF(O2086&gt;=2,1,0))</f>
        <v/>
      </c>
      <c r="AC2086">
        <f>IF(M2086&lt;&gt;1,"",IF(OR(Q2086=999,Q2086=""),"",IF(OR(Q2086&lt;35,Q2086&gt;48),1,0)))</f>
        <v/>
      </c>
      <c r="AD2086">
        <f>IF(COUNT(AA2086:AC2086)&lt;3,"",SUM(AA2086:AC2086))</f>
        <v/>
      </c>
      <c r="AE2086">
        <f>IF(L2086&gt;=4,2,IF(L2086&gt;=2,1,0))</f>
        <v/>
      </c>
      <c r="AF2086">
        <f>IF(L2086&gt;=5,1,0)</f>
        <v/>
      </c>
      <c r="AG2086">
        <f>AE2086+AF2086</f>
        <v/>
      </c>
      <c r="AH2086" s="15">
        <f>IF(M2086&lt;&gt;1,"",IF(OR(R2086=-9,R2086=""),"",R2086))</f>
        <v/>
      </c>
      <c r="AI2086">
        <f>IF(M2086&lt;&gt;1,"",IF(OR(Q2086=999,Q2086=""),"",Q2086))</f>
        <v/>
      </c>
    </row>
    <row r="2087">
      <c r="A2087" t="inlineStr">
        <is>
          <t>TQRMNOP111340</t>
        </is>
      </c>
      <c r="B2087" t="n">
        <v>2025</v>
      </c>
      <c r="C2087" t="n">
        <v>1</v>
      </c>
      <c r="D2087" t="n">
        <v>41</v>
      </c>
      <c r="E2087" t="inlineStr">
        <is>
          <t>S</t>
        </is>
      </c>
      <c r="F2087" t="n">
        <v>8</v>
      </c>
      <c r="G2087" t="n">
        <v>1513</v>
      </c>
      <c r="H2087" t="n">
        <v>1</v>
      </c>
      <c r="I2087" t="n">
        <v>2</v>
      </c>
      <c r="J2087" t="n">
        <v>26</v>
      </c>
      <c r="K2087" t="n">
        <v>2</v>
      </c>
      <c r="L2087" t="n">
        <v>3</v>
      </c>
      <c r="M2087" t="n">
        <v>3</v>
      </c>
      <c r="R2087" s="15" t="n">
        <v>0</v>
      </c>
      <c r="S2087" s="15" t="n">
        <v>0</v>
      </c>
      <c r="T2087" s="15" t="n">
        <v>0</v>
      </c>
      <c r="U2087" s="15" t="n">
        <v>169200</v>
      </c>
      <c r="V2087">
        <f>IFERROR(VLOOKUP(D2087,Tablas_Equivalencia!$A$3:$B$8,2,FALSE),"Sin dato")</f>
        <v/>
      </c>
      <c r="W2087">
        <f>IFERROR(VLOOKUP(L2087,Tablas_Equivalencia!$D$3:$E$9,2,FALSE),"Sin dato")</f>
        <v/>
      </c>
      <c r="X2087">
        <f>IF(I2087=1,"Varón","Mujer")</f>
        <v/>
      </c>
      <c r="Y2087">
        <f>IFERROR(VLOOKUP(M2087,Tablas_Equivalencia!$G$3:$H$6,2,FALSE),"Sin dato")</f>
        <v/>
      </c>
      <c r="Z2087">
        <f>IF(J2087&lt;=24,"18-24","25-29")</f>
        <v/>
      </c>
      <c r="AA2087">
        <f>IF(M2087&lt;&gt;1,"",IF(P2087=2,1,0))</f>
        <v/>
      </c>
      <c r="AB2087">
        <f>IF(M2087&lt;&gt;1,"",IF(O2087&gt;=2,1,0))</f>
        <v/>
      </c>
      <c r="AC2087">
        <f>IF(M2087&lt;&gt;1,"",IF(OR(Q2087=999,Q2087=""),"",IF(OR(Q2087&lt;35,Q2087&gt;48),1,0)))</f>
        <v/>
      </c>
      <c r="AD2087">
        <f>IF(COUNT(AA2087:AC2087)&lt;3,"",SUM(AA2087:AC2087))</f>
        <v/>
      </c>
      <c r="AE2087">
        <f>IF(L2087&gt;=4,2,IF(L2087&gt;=2,1,0))</f>
        <v/>
      </c>
      <c r="AF2087">
        <f>IF(L2087&gt;=5,1,0)</f>
        <v/>
      </c>
      <c r="AG2087">
        <f>AE2087+AF2087</f>
        <v/>
      </c>
      <c r="AH2087" s="15">
        <f>IF(M2087&lt;&gt;1,"",IF(OR(R2087=-9,R2087=""),"",R2087))</f>
        <v/>
      </c>
      <c r="AI2087">
        <f>IF(M2087&lt;&gt;1,"",IF(OR(Q2087=999,Q2087=""),"",Q2087))</f>
        <v/>
      </c>
    </row>
    <row r="2088">
      <c r="A2088" t="inlineStr">
        <is>
          <t>TQRMNOP111341</t>
        </is>
      </c>
      <c r="B2088" t="n">
        <v>2025</v>
      </c>
      <c r="C2088" t="n">
        <v>1</v>
      </c>
      <c r="D2088" t="n">
        <v>41</v>
      </c>
      <c r="E2088" t="inlineStr">
        <is>
          <t>N</t>
        </is>
      </c>
      <c r="F2088" t="n">
        <v>15</v>
      </c>
      <c r="G2088" t="n">
        <v>1297</v>
      </c>
      <c r="H2088" t="n">
        <v>3</v>
      </c>
      <c r="I2088" t="n">
        <v>1</v>
      </c>
      <c r="J2088" t="n">
        <v>24</v>
      </c>
      <c r="K2088" t="n">
        <v>1</v>
      </c>
      <c r="L2088" t="n">
        <v>4</v>
      </c>
      <c r="M2088" t="n">
        <v>3</v>
      </c>
      <c r="R2088" s="15" t="n">
        <v>0</v>
      </c>
      <c r="S2088" s="15" t="n">
        <v>0</v>
      </c>
      <c r="T2088" s="15" t="n">
        <v>0</v>
      </c>
      <c r="U2088" s="15" t="n">
        <v>254900</v>
      </c>
      <c r="V2088">
        <f>IFERROR(VLOOKUP(D2088,Tablas_Equivalencia!$A$3:$B$8,2,FALSE),"Sin dato")</f>
        <v/>
      </c>
      <c r="W2088">
        <f>IFERROR(VLOOKUP(L2088,Tablas_Equivalencia!$D$3:$E$9,2,FALSE),"Sin dato")</f>
        <v/>
      </c>
      <c r="X2088">
        <f>IF(I2088=1,"Varón","Mujer")</f>
        <v/>
      </c>
      <c r="Y2088">
        <f>IFERROR(VLOOKUP(M2088,Tablas_Equivalencia!$G$3:$H$6,2,FALSE),"Sin dato")</f>
        <v/>
      </c>
      <c r="Z2088">
        <f>IF(J2088&lt;=24,"18-24","25-29")</f>
        <v/>
      </c>
      <c r="AA2088">
        <f>IF(M2088&lt;&gt;1,"",IF(P2088=2,1,0))</f>
        <v/>
      </c>
      <c r="AB2088">
        <f>IF(M2088&lt;&gt;1,"",IF(O2088&gt;=2,1,0))</f>
        <v/>
      </c>
      <c r="AC2088">
        <f>IF(M2088&lt;&gt;1,"",IF(OR(Q2088=999,Q2088=""),"",IF(OR(Q2088&lt;35,Q2088&gt;48),1,0)))</f>
        <v/>
      </c>
      <c r="AD2088">
        <f>IF(COUNT(AA2088:AC2088)&lt;3,"",SUM(AA2088:AC2088))</f>
        <v/>
      </c>
      <c r="AE2088">
        <f>IF(L2088&gt;=4,2,IF(L2088&gt;=2,1,0))</f>
        <v/>
      </c>
      <c r="AF2088">
        <f>IF(L2088&gt;=5,1,0)</f>
        <v/>
      </c>
      <c r="AG2088">
        <f>AE2088+AF2088</f>
        <v/>
      </c>
      <c r="AH2088" s="15">
        <f>IF(M2088&lt;&gt;1,"",IF(OR(R2088=-9,R2088=""),"",R2088))</f>
        <v/>
      </c>
      <c r="AI2088">
        <f>IF(M2088&lt;&gt;1,"",IF(OR(Q2088=999,Q2088=""),"",Q2088))</f>
        <v/>
      </c>
    </row>
    <row r="2089">
      <c r="A2089" t="inlineStr">
        <is>
          <t>TQRMNOP111344</t>
        </is>
      </c>
      <c r="B2089" t="n">
        <v>2025</v>
      </c>
      <c r="C2089" t="n">
        <v>1</v>
      </c>
      <c r="D2089" t="n">
        <v>40</v>
      </c>
      <c r="E2089" t="inlineStr">
        <is>
          <t>N</t>
        </is>
      </c>
      <c r="F2089" t="n">
        <v>23</v>
      </c>
      <c r="G2089" t="n">
        <v>1090</v>
      </c>
      <c r="H2089" t="n">
        <v>1</v>
      </c>
      <c r="I2089" t="n">
        <v>1</v>
      </c>
      <c r="J2089" t="n">
        <v>23</v>
      </c>
      <c r="K2089" t="n">
        <v>2</v>
      </c>
      <c r="L2089" t="n">
        <v>4</v>
      </c>
      <c r="M2089" t="n">
        <v>2</v>
      </c>
      <c r="R2089" s="15" t="n">
        <v>0</v>
      </c>
      <c r="S2089" s="15" t="n">
        <v>0</v>
      </c>
      <c r="T2089" s="15" t="n">
        <v>0</v>
      </c>
      <c r="U2089" s="15" t="n">
        <v>110200</v>
      </c>
      <c r="V2089">
        <f>IFERROR(VLOOKUP(D2089,Tablas_Equivalencia!$A$3:$B$8,2,FALSE),"Sin dato")</f>
        <v/>
      </c>
      <c r="W2089">
        <f>IFERROR(VLOOKUP(L2089,Tablas_Equivalencia!$D$3:$E$9,2,FALSE),"Sin dato")</f>
        <v/>
      </c>
      <c r="X2089">
        <f>IF(I2089=1,"Varón","Mujer")</f>
        <v/>
      </c>
      <c r="Y2089">
        <f>IFERROR(VLOOKUP(M2089,Tablas_Equivalencia!$G$3:$H$6,2,FALSE),"Sin dato")</f>
        <v/>
      </c>
      <c r="Z2089">
        <f>IF(J2089&lt;=24,"18-24","25-29")</f>
        <v/>
      </c>
      <c r="AA2089">
        <f>IF(M2089&lt;&gt;1,"",IF(P2089=2,1,0))</f>
        <v/>
      </c>
      <c r="AB2089">
        <f>IF(M2089&lt;&gt;1,"",IF(O2089&gt;=2,1,0))</f>
        <v/>
      </c>
      <c r="AC2089">
        <f>IF(M2089&lt;&gt;1,"",IF(OR(Q2089=999,Q2089=""),"",IF(OR(Q2089&lt;35,Q2089&gt;48),1,0)))</f>
        <v/>
      </c>
      <c r="AD2089">
        <f>IF(COUNT(AA2089:AC2089)&lt;3,"",SUM(AA2089:AC2089))</f>
        <v/>
      </c>
      <c r="AE2089">
        <f>IF(L2089&gt;=4,2,IF(L2089&gt;=2,1,0))</f>
        <v/>
      </c>
      <c r="AF2089">
        <f>IF(L2089&gt;=5,1,0)</f>
        <v/>
      </c>
      <c r="AG2089">
        <f>AE2089+AF2089</f>
        <v/>
      </c>
      <c r="AH2089" s="15">
        <f>IF(M2089&lt;&gt;1,"",IF(OR(R2089=-9,R2089=""),"",R2089))</f>
        <v/>
      </c>
      <c r="AI2089">
        <f>IF(M2089&lt;&gt;1,"",IF(OR(Q2089=999,Q2089=""),"",Q2089))</f>
        <v/>
      </c>
    </row>
    <row r="2090">
      <c r="A2090" t="inlineStr">
        <is>
          <t>TQRMNOP111346</t>
        </is>
      </c>
      <c r="B2090" t="n">
        <v>2025</v>
      </c>
      <c r="C2090" t="n">
        <v>1</v>
      </c>
      <c r="D2090" t="n">
        <v>41</v>
      </c>
      <c r="E2090" t="inlineStr">
        <is>
          <t>S</t>
        </is>
      </c>
      <c r="F2090" t="n">
        <v>8</v>
      </c>
      <c r="G2090" t="n">
        <v>1090</v>
      </c>
      <c r="H2090" t="n">
        <v>3</v>
      </c>
      <c r="I2090" t="n">
        <v>2</v>
      </c>
      <c r="J2090" t="n">
        <v>29</v>
      </c>
      <c r="K2090" t="n">
        <v>1</v>
      </c>
      <c r="L2090" t="n">
        <v>5</v>
      </c>
      <c r="M2090" t="n">
        <v>3</v>
      </c>
      <c r="R2090" s="15" t="n">
        <v>0</v>
      </c>
      <c r="S2090" s="15" t="n">
        <v>0</v>
      </c>
      <c r="T2090" s="15" t="n">
        <v>0</v>
      </c>
      <c r="U2090" s="15" t="n">
        <v>214000</v>
      </c>
      <c r="V2090">
        <f>IFERROR(VLOOKUP(D2090,Tablas_Equivalencia!$A$3:$B$8,2,FALSE),"Sin dato")</f>
        <v/>
      </c>
      <c r="W2090">
        <f>IFERROR(VLOOKUP(L2090,Tablas_Equivalencia!$D$3:$E$9,2,FALSE),"Sin dato")</f>
        <v/>
      </c>
      <c r="X2090">
        <f>IF(I2090=1,"Varón","Mujer")</f>
        <v/>
      </c>
      <c r="Y2090">
        <f>IFERROR(VLOOKUP(M2090,Tablas_Equivalencia!$G$3:$H$6,2,FALSE),"Sin dato")</f>
        <v/>
      </c>
      <c r="Z2090">
        <f>IF(J2090&lt;=24,"18-24","25-29")</f>
        <v/>
      </c>
      <c r="AA2090">
        <f>IF(M2090&lt;&gt;1,"",IF(P2090=2,1,0))</f>
        <v/>
      </c>
      <c r="AB2090">
        <f>IF(M2090&lt;&gt;1,"",IF(O2090&gt;=2,1,0))</f>
        <v/>
      </c>
      <c r="AC2090">
        <f>IF(M2090&lt;&gt;1,"",IF(OR(Q2090=999,Q2090=""),"",IF(OR(Q2090&lt;35,Q2090&gt;48),1,0)))</f>
        <v/>
      </c>
      <c r="AD2090">
        <f>IF(COUNT(AA2090:AC2090)&lt;3,"",SUM(AA2090:AC2090))</f>
        <v/>
      </c>
      <c r="AE2090">
        <f>IF(L2090&gt;=4,2,IF(L2090&gt;=2,1,0))</f>
        <v/>
      </c>
      <c r="AF2090">
        <f>IF(L2090&gt;=5,1,0)</f>
        <v/>
      </c>
      <c r="AG2090">
        <f>AE2090+AF2090</f>
        <v/>
      </c>
      <c r="AH2090" s="15">
        <f>IF(M2090&lt;&gt;1,"",IF(OR(R2090=-9,R2090=""),"",R2090))</f>
        <v/>
      </c>
      <c r="AI2090">
        <f>IF(M2090&lt;&gt;1,"",IF(OR(Q2090=999,Q2090=""),"",Q2090))</f>
        <v/>
      </c>
    </row>
    <row r="2091">
      <c r="A2091" t="inlineStr">
        <is>
          <t>TQRMNOP111348</t>
        </is>
      </c>
      <c r="B2091" t="n">
        <v>2025</v>
      </c>
      <c r="C2091" t="n">
        <v>1</v>
      </c>
      <c r="D2091" t="n">
        <v>44</v>
      </c>
      <c r="E2091" t="inlineStr">
        <is>
          <t>N</t>
        </is>
      </c>
      <c r="F2091" t="n">
        <v>14</v>
      </c>
      <c r="G2091" t="n">
        <v>1261</v>
      </c>
      <c r="H2091" t="n">
        <v>3</v>
      </c>
      <c r="I2091" t="n">
        <v>2</v>
      </c>
      <c r="J2091" t="n">
        <v>18</v>
      </c>
      <c r="K2091" t="n">
        <v>1</v>
      </c>
      <c r="L2091" t="n">
        <v>5</v>
      </c>
      <c r="M2091" t="n">
        <v>1</v>
      </c>
      <c r="N2091" t="n">
        <v>3</v>
      </c>
      <c r="O2091" t="n">
        <v>1</v>
      </c>
      <c r="P2091" t="n">
        <v>1</v>
      </c>
      <c r="Q2091" t="n">
        <v>34</v>
      </c>
      <c r="R2091" s="15" t="n">
        <v>801000</v>
      </c>
      <c r="S2091" s="15" t="n">
        <v>0</v>
      </c>
      <c r="T2091" s="15" t="n">
        <v>801000</v>
      </c>
      <c r="U2091" s="15" t="n">
        <v>258300</v>
      </c>
      <c r="V2091">
        <f>IFERROR(VLOOKUP(D2091,Tablas_Equivalencia!$A$3:$B$8,2,FALSE),"Sin dato")</f>
        <v/>
      </c>
      <c r="W2091">
        <f>IFERROR(VLOOKUP(L2091,Tablas_Equivalencia!$D$3:$E$9,2,FALSE),"Sin dato")</f>
        <v/>
      </c>
      <c r="X2091">
        <f>IF(I2091=1,"Varón","Mujer")</f>
        <v/>
      </c>
      <c r="Y2091">
        <f>IFERROR(VLOOKUP(M2091,Tablas_Equivalencia!$G$3:$H$6,2,FALSE),"Sin dato")</f>
        <v/>
      </c>
      <c r="Z2091">
        <f>IF(J2091&lt;=24,"18-24","25-29")</f>
        <v/>
      </c>
      <c r="AA2091">
        <f>IF(M2091&lt;&gt;1,"",IF(P2091=2,1,0))</f>
        <v/>
      </c>
      <c r="AB2091">
        <f>IF(M2091&lt;&gt;1,"",IF(O2091&gt;=2,1,0))</f>
        <v/>
      </c>
      <c r="AC2091">
        <f>IF(M2091&lt;&gt;1,"",IF(OR(Q2091=999,Q2091=""),"",IF(OR(Q2091&lt;35,Q2091&gt;48),1,0)))</f>
        <v/>
      </c>
      <c r="AD2091">
        <f>IF(COUNT(AA2091:AC2091)&lt;3,"",SUM(AA2091:AC2091))</f>
        <v/>
      </c>
      <c r="AE2091">
        <f>IF(L2091&gt;=4,2,IF(L2091&gt;=2,1,0))</f>
        <v/>
      </c>
      <c r="AF2091">
        <f>IF(L2091&gt;=5,1,0)</f>
        <v/>
      </c>
      <c r="AG2091">
        <f>AE2091+AF2091</f>
        <v/>
      </c>
      <c r="AH2091" s="15">
        <f>IF(M2091&lt;&gt;1,"",IF(OR(R2091=-9,R2091=""),"",R2091))</f>
        <v/>
      </c>
      <c r="AI2091">
        <f>IF(M2091&lt;&gt;1,"",IF(OR(Q2091=999,Q2091=""),"",Q2091))</f>
        <v/>
      </c>
    </row>
    <row r="2092">
      <c r="A2092" t="inlineStr">
        <is>
          <t>TQRMNOP111353</t>
        </is>
      </c>
      <c r="B2092" t="n">
        <v>2025</v>
      </c>
      <c r="C2092" t="n">
        <v>1</v>
      </c>
      <c r="D2092" t="n">
        <v>41</v>
      </c>
      <c r="E2092" t="inlineStr">
        <is>
          <t>N</t>
        </is>
      </c>
      <c r="F2092" t="n">
        <v>12</v>
      </c>
      <c r="G2092" t="n">
        <v>1353</v>
      </c>
      <c r="H2092" t="n">
        <v>1</v>
      </c>
      <c r="I2092" t="n">
        <v>2</v>
      </c>
      <c r="J2092" t="n">
        <v>22</v>
      </c>
      <c r="K2092" t="n">
        <v>1</v>
      </c>
      <c r="L2092" t="n">
        <v>5</v>
      </c>
      <c r="M2092" t="n">
        <v>3</v>
      </c>
      <c r="R2092" s="15" t="n">
        <v>0</v>
      </c>
      <c r="S2092" s="15" t="n">
        <v>0</v>
      </c>
      <c r="T2092" s="15" t="n">
        <v>0</v>
      </c>
      <c r="U2092" s="15" t="n">
        <v>334800</v>
      </c>
      <c r="V2092">
        <f>IFERROR(VLOOKUP(D2092,Tablas_Equivalencia!$A$3:$B$8,2,FALSE),"Sin dato")</f>
        <v/>
      </c>
      <c r="W2092">
        <f>IFERROR(VLOOKUP(L2092,Tablas_Equivalencia!$D$3:$E$9,2,FALSE),"Sin dato")</f>
        <v/>
      </c>
      <c r="X2092">
        <f>IF(I2092=1,"Varón","Mujer")</f>
        <v/>
      </c>
      <c r="Y2092">
        <f>IFERROR(VLOOKUP(M2092,Tablas_Equivalencia!$G$3:$H$6,2,FALSE),"Sin dato")</f>
        <v/>
      </c>
      <c r="Z2092">
        <f>IF(J2092&lt;=24,"18-24","25-29")</f>
        <v/>
      </c>
      <c r="AA2092">
        <f>IF(M2092&lt;&gt;1,"",IF(P2092=2,1,0))</f>
        <v/>
      </c>
      <c r="AB2092">
        <f>IF(M2092&lt;&gt;1,"",IF(O2092&gt;=2,1,0))</f>
        <v/>
      </c>
      <c r="AC2092">
        <f>IF(M2092&lt;&gt;1,"",IF(OR(Q2092=999,Q2092=""),"",IF(OR(Q2092&lt;35,Q2092&gt;48),1,0)))</f>
        <v/>
      </c>
      <c r="AD2092">
        <f>IF(COUNT(AA2092:AC2092)&lt;3,"",SUM(AA2092:AC2092))</f>
        <v/>
      </c>
      <c r="AE2092">
        <f>IF(L2092&gt;=4,2,IF(L2092&gt;=2,1,0))</f>
        <v/>
      </c>
      <c r="AF2092">
        <f>IF(L2092&gt;=5,1,0)</f>
        <v/>
      </c>
      <c r="AG2092">
        <f>AE2092+AF2092</f>
        <v/>
      </c>
      <c r="AH2092" s="15">
        <f>IF(M2092&lt;&gt;1,"",IF(OR(R2092=-9,R2092=""),"",R2092))</f>
        <v/>
      </c>
      <c r="AI2092">
        <f>IF(M2092&lt;&gt;1,"",IF(OR(Q2092=999,Q2092=""),"",Q2092))</f>
        <v/>
      </c>
    </row>
    <row r="2093">
      <c r="A2093" t="inlineStr">
        <is>
          <t>TQRMNOP111375</t>
        </is>
      </c>
      <c r="B2093" t="n">
        <v>2025</v>
      </c>
      <c r="C2093" t="n">
        <v>1</v>
      </c>
      <c r="D2093" t="n">
        <v>43</v>
      </c>
      <c r="E2093" t="inlineStr">
        <is>
          <t>S</t>
        </is>
      </c>
      <c r="F2093" t="n">
        <v>19</v>
      </c>
      <c r="G2093" t="n">
        <v>1703</v>
      </c>
      <c r="H2093" t="n">
        <v>3</v>
      </c>
      <c r="I2093" t="n">
        <v>1</v>
      </c>
      <c r="J2093" t="n">
        <v>21</v>
      </c>
      <c r="K2093" t="n">
        <v>1</v>
      </c>
      <c r="L2093" t="n">
        <v>3</v>
      </c>
      <c r="M2093" t="n">
        <v>2</v>
      </c>
      <c r="R2093" s="15" t="n">
        <v>0</v>
      </c>
      <c r="S2093" s="15" t="n">
        <v>0</v>
      </c>
      <c r="T2093" s="15" t="n">
        <v>0</v>
      </c>
      <c r="U2093" s="15" t="n">
        <v>178200</v>
      </c>
      <c r="V2093">
        <f>IFERROR(VLOOKUP(D2093,Tablas_Equivalencia!$A$3:$B$8,2,FALSE),"Sin dato")</f>
        <v/>
      </c>
      <c r="W2093">
        <f>IFERROR(VLOOKUP(L2093,Tablas_Equivalencia!$D$3:$E$9,2,FALSE),"Sin dato")</f>
        <v/>
      </c>
      <c r="X2093">
        <f>IF(I2093=1,"Varón","Mujer")</f>
        <v/>
      </c>
      <c r="Y2093">
        <f>IFERROR(VLOOKUP(M2093,Tablas_Equivalencia!$G$3:$H$6,2,FALSE),"Sin dato")</f>
        <v/>
      </c>
      <c r="Z2093">
        <f>IF(J2093&lt;=24,"18-24","25-29")</f>
        <v/>
      </c>
      <c r="AA2093">
        <f>IF(M2093&lt;&gt;1,"",IF(P2093=2,1,0))</f>
        <v/>
      </c>
      <c r="AB2093">
        <f>IF(M2093&lt;&gt;1,"",IF(O2093&gt;=2,1,0))</f>
        <v/>
      </c>
      <c r="AC2093">
        <f>IF(M2093&lt;&gt;1,"",IF(OR(Q2093=999,Q2093=""),"",IF(OR(Q2093&lt;35,Q2093&gt;48),1,0)))</f>
        <v/>
      </c>
      <c r="AD2093">
        <f>IF(COUNT(AA2093:AC2093)&lt;3,"",SUM(AA2093:AC2093))</f>
        <v/>
      </c>
      <c r="AE2093">
        <f>IF(L2093&gt;=4,2,IF(L2093&gt;=2,1,0))</f>
        <v/>
      </c>
      <c r="AF2093">
        <f>IF(L2093&gt;=5,1,0)</f>
        <v/>
      </c>
      <c r="AG2093">
        <f>AE2093+AF2093</f>
        <v/>
      </c>
      <c r="AH2093" s="15">
        <f>IF(M2093&lt;&gt;1,"",IF(OR(R2093=-9,R2093=""),"",R2093))</f>
        <v/>
      </c>
      <c r="AI2093">
        <f>IF(M2093&lt;&gt;1,"",IF(OR(Q2093=999,Q2093=""),"",Q2093))</f>
        <v/>
      </c>
    </row>
    <row r="2094">
      <c r="A2094" t="inlineStr">
        <is>
          <t>TQRMNOP111380</t>
        </is>
      </c>
      <c r="B2094" t="n">
        <v>2025</v>
      </c>
      <c r="C2094" t="n">
        <v>1</v>
      </c>
      <c r="D2094" t="n">
        <v>1</v>
      </c>
      <c r="E2094" t="inlineStr">
        <is>
          <t>S</t>
        </is>
      </c>
      <c r="F2094" t="n">
        <v>32</v>
      </c>
      <c r="G2094" t="n">
        <v>600</v>
      </c>
      <c r="H2094" t="n">
        <v>2</v>
      </c>
      <c r="I2094" t="n">
        <v>2</v>
      </c>
      <c r="J2094" t="n">
        <v>20</v>
      </c>
      <c r="K2094" t="n">
        <v>2</v>
      </c>
      <c r="L2094" t="n">
        <v>4</v>
      </c>
      <c r="M2094" t="n">
        <v>1</v>
      </c>
      <c r="N2094" t="n">
        <v>3</v>
      </c>
      <c r="O2094" t="n">
        <v>1</v>
      </c>
      <c r="P2094" t="n">
        <v>1</v>
      </c>
      <c r="Q2094" t="n">
        <v>55</v>
      </c>
      <c r="R2094" s="15" t="n">
        <v>-9</v>
      </c>
      <c r="S2094" s="15" t="n">
        <v>0</v>
      </c>
      <c r="T2094" s="15" t="n">
        <v>0</v>
      </c>
      <c r="U2094" s="15" t="n">
        <v>110500</v>
      </c>
      <c r="V2094">
        <f>IFERROR(VLOOKUP(D2094,Tablas_Equivalencia!$A$3:$B$8,2,FALSE),"Sin dato")</f>
        <v/>
      </c>
      <c r="W2094">
        <f>IFERROR(VLOOKUP(L2094,Tablas_Equivalencia!$D$3:$E$9,2,FALSE),"Sin dato")</f>
        <v/>
      </c>
      <c r="X2094">
        <f>IF(I2094=1,"Varón","Mujer")</f>
        <v/>
      </c>
      <c r="Y2094">
        <f>IFERROR(VLOOKUP(M2094,Tablas_Equivalencia!$G$3:$H$6,2,FALSE),"Sin dato")</f>
        <v/>
      </c>
      <c r="Z2094">
        <f>IF(J2094&lt;=24,"18-24","25-29")</f>
        <v/>
      </c>
      <c r="AA2094">
        <f>IF(M2094&lt;&gt;1,"",IF(P2094=2,1,0))</f>
        <v/>
      </c>
      <c r="AB2094">
        <f>IF(M2094&lt;&gt;1,"",IF(O2094&gt;=2,1,0))</f>
        <v/>
      </c>
      <c r="AC2094">
        <f>IF(M2094&lt;&gt;1,"",IF(OR(Q2094=999,Q2094=""),"",IF(OR(Q2094&lt;35,Q2094&gt;48),1,0)))</f>
        <v/>
      </c>
      <c r="AD2094">
        <f>IF(COUNT(AA2094:AC2094)&lt;3,"",SUM(AA2094:AC2094))</f>
        <v/>
      </c>
      <c r="AE2094">
        <f>IF(L2094&gt;=4,2,IF(L2094&gt;=2,1,0))</f>
        <v/>
      </c>
      <c r="AF2094">
        <f>IF(L2094&gt;=5,1,0)</f>
        <v/>
      </c>
      <c r="AG2094">
        <f>AE2094+AF2094</f>
        <v/>
      </c>
      <c r="AH2094" s="15">
        <f>IF(M2094&lt;&gt;1,"",IF(OR(R2094=-9,R2094=""),"",R2094))</f>
        <v/>
      </c>
      <c r="AI2094">
        <f>IF(M2094&lt;&gt;1,"",IF(OR(Q2094=999,Q2094=""),"",Q2094))</f>
        <v/>
      </c>
    </row>
    <row r="2095">
      <c r="A2095" t="inlineStr">
        <is>
          <t>TQRMNOP111394</t>
        </is>
      </c>
      <c r="B2095" t="n">
        <v>2025</v>
      </c>
      <c r="C2095" t="n">
        <v>1</v>
      </c>
      <c r="D2095" t="n">
        <v>41</v>
      </c>
      <c r="E2095" t="inlineStr">
        <is>
          <t>N</t>
        </is>
      </c>
      <c r="F2095" t="n">
        <v>15</v>
      </c>
      <c r="G2095" t="n">
        <v>603</v>
      </c>
      <c r="H2095" t="n">
        <v>3</v>
      </c>
      <c r="I2095" t="n">
        <v>2</v>
      </c>
      <c r="J2095" t="n">
        <v>22</v>
      </c>
      <c r="K2095" t="n">
        <v>2</v>
      </c>
      <c r="L2095" t="n">
        <v>3</v>
      </c>
      <c r="M2095" t="n">
        <v>2</v>
      </c>
      <c r="R2095" s="15" t="n">
        <v>0</v>
      </c>
      <c r="S2095" s="15" t="n">
        <v>0</v>
      </c>
      <c r="T2095" s="15" t="n">
        <v>0</v>
      </c>
      <c r="U2095" s="15" t="n">
        <v>86700</v>
      </c>
      <c r="V2095">
        <f>IFERROR(VLOOKUP(D2095,Tablas_Equivalencia!$A$3:$B$8,2,FALSE),"Sin dato")</f>
        <v/>
      </c>
      <c r="W2095">
        <f>IFERROR(VLOOKUP(L2095,Tablas_Equivalencia!$D$3:$E$9,2,FALSE),"Sin dato")</f>
        <v/>
      </c>
      <c r="X2095">
        <f>IF(I2095=1,"Varón","Mujer")</f>
        <v/>
      </c>
      <c r="Y2095">
        <f>IFERROR(VLOOKUP(M2095,Tablas_Equivalencia!$G$3:$H$6,2,FALSE),"Sin dato")</f>
        <v/>
      </c>
      <c r="Z2095">
        <f>IF(J2095&lt;=24,"18-24","25-29")</f>
        <v/>
      </c>
      <c r="AA2095">
        <f>IF(M2095&lt;&gt;1,"",IF(P2095=2,1,0))</f>
        <v/>
      </c>
      <c r="AB2095">
        <f>IF(M2095&lt;&gt;1,"",IF(O2095&gt;=2,1,0))</f>
        <v/>
      </c>
      <c r="AC2095">
        <f>IF(M2095&lt;&gt;1,"",IF(OR(Q2095=999,Q2095=""),"",IF(OR(Q2095&lt;35,Q2095&gt;48),1,0)))</f>
        <v/>
      </c>
      <c r="AD2095">
        <f>IF(COUNT(AA2095:AC2095)&lt;3,"",SUM(AA2095:AC2095))</f>
        <v/>
      </c>
      <c r="AE2095">
        <f>IF(L2095&gt;=4,2,IF(L2095&gt;=2,1,0))</f>
        <v/>
      </c>
      <c r="AF2095">
        <f>IF(L2095&gt;=5,1,0)</f>
        <v/>
      </c>
      <c r="AG2095">
        <f>AE2095+AF2095</f>
        <v/>
      </c>
      <c r="AH2095" s="15">
        <f>IF(M2095&lt;&gt;1,"",IF(OR(R2095=-9,R2095=""),"",R2095))</f>
        <v/>
      </c>
      <c r="AI2095">
        <f>IF(M2095&lt;&gt;1,"",IF(OR(Q2095=999,Q2095=""),"",Q2095))</f>
        <v/>
      </c>
    </row>
    <row r="2096">
      <c r="A2096" t="inlineStr">
        <is>
          <t>TQRMNOP111410</t>
        </is>
      </c>
      <c r="B2096" t="n">
        <v>2025</v>
      </c>
      <c r="C2096" t="n">
        <v>1</v>
      </c>
      <c r="D2096" t="n">
        <v>43</v>
      </c>
      <c r="E2096" t="inlineStr">
        <is>
          <t>S</t>
        </is>
      </c>
      <c r="F2096" t="n">
        <v>20</v>
      </c>
      <c r="G2096" t="n">
        <v>1258</v>
      </c>
      <c r="H2096" t="n">
        <v>3</v>
      </c>
      <c r="I2096" t="n">
        <v>2</v>
      </c>
      <c r="J2096" t="n">
        <v>19</v>
      </c>
      <c r="K2096" t="n">
        <v>2</v>
      </c>
      <c r="L2096" t="n">
        <v>1</v>
      </c>
      <c r="M2096" t="n">
        <v>3</v>
      </c>
      <c r="R2096" s="15" t="n">
        <v>0</v>
      </c>
      <c r="S2096" s="15" t="n">
        <v>49000</v>
      </c>
      <c r="T2096" s="15" t="n">
        <v>49000</v>
      </c>
      <c r="U2096" s="15" t="n">
        <v>154200</v>
      </c>
      <c r="V2096">
        <f>IFERROR(VLOOKUP(D2096,Tablas_Equivalencia!$A$3:$B$8,2,FALSE),"Sin dato")</f>
        <v/>
      </c>
      <c r="W2096">
        <f>IFERROR(VLOOKUP(L2096,Tablas_Equivalencia!$D$3:$E$9,2,FALSE),"Sin dato")</f>
        <v/>
      </c>
      <c r="X2096">
        <f>IF(I2096=1,"Varón","Mujer")</f>
        <v/>
      </c>
      <c r="Y2096">
        <f>IFERROR(VLOOKUP(M2096,Tablas_Equivalencia!$G$3:$H$6,2,FALSE),"Sin dato")</f>
        <v/>
      </c>
      <c r="Z2096">
        <f>IF(J2096&lt;=24,"18-24","25-29")</f>
        <v/>
      </c>
      <c r="AA2096">
        <f>IF(M2096&lt;&gt;1,"",IF(P2096=2,1,0))</f>
        <v/>
      </c>
      <c r="AB2096">
        <f>IF(M2096&lt;&gt;1,"",IF(O2096&gt;=2,1,0))</f>
        <v/>
      </c>
      <c r="AC2096">
        <f>IF(M2096&lt;&gt;1,"",IF(OR(Q2096=999,Q2096=""),"",IF(OR(Q2096&lt;35,Q2096&gt;48),1,0)))</f>
        <v/>
      </c>
      <c r="AD2096">
        <f>IF(COUNT(AA2096:AC2096)&lt;3,"",SUM(AA2096:AC2096))</f>
        <v/>
      </c>
      <c r="AE2096">
        <f>IF(L2096&gt;=4,2,IF(L2096&gt;=2,1,0))</f>
        <v/>
      </c>
      <c r="AF2096">
        <f>IF(L2096&gt;=5,1,0)</f>
        <v/>
      </c>
      <c r="AG2096">
        <f>AE2096+AF2096</f>
        <v/>
      </c>
      <c r="AH2096" s="15">
        <f>IF(M2096&lt;&gt;1,"",IF(OR(R2096=-9,R2096=""),"",R2096))</f>
        <v/>
      </c>
      <c r="AI2096">
        <f>IF(M2096&lt;&gt;1,"",IF(OR(Q2096=999,Q2096=""),"",Q2096))</f>
        <v/>
      </c>
    </row>
    <row r="2097">
      <c r="A2097" t="inlineStr">
        <is>
          <t>TQRMNOP111414</t>
        </is>
      </c>
      <c r="B2097" t="n">
        <v>2025</v>
      </c>
      <c r="C2097" t="n">
        <v>1</v>
      </c>
      <c r="D2097" t="n">
        <v>41</v>
      </c>
      <c r="E2097" t="inlineStr">
        <is>
          <t>N</t>
        </is>
      </c>
      <c r="F2097" t="n">
        <v>15</v>
      </c>
      <c r="G2097" t="n">
        <v>893</v>
      </c>
      <c r="H2097" t="n">
        <v>3</v>
      </c>
      <c r="I2097" t="n">
        <v>2</v>
      </c>
      <c r="J2097" t="n">
        <v>26</v>
      </c>
      <c r="K2097" t="n">
        <v>2</v>
      </c>
      <c r="L2097" t="n">
        <v>3</v>
      </c>
      <c r="M2097" t="n">
        <v>2</v>
      </c>
      <c r="R2097" s="15" t="n">
        <v>0</v>
      </c>
      <c r="S2097" s="15" t="n">
        <v>0</v>
      </c>
      <c r="T2097" s="15" t="n">
        <v>0</v>
      </c>
      <c r="U2097" s="15" t="n">
        <v>380500</v>
      </c>
      <c r="V2097">
        <f>IFERROR(VLOOKUP(D2097,Tablas_Equivalencia!$A$3:$B$8,2,FALSE),"Sin dato")</f>
        <v/>
      </c>
      <c r="W2097">
        <f>IFERROR(VLOOKUP(L2097,Tablas_Equivalencia!$D$3:$E$9,2,FALSE),"Sin dato")</f>
        <v/>
      </c>
      <c r="X2097">
        <f>IF(I2097=1,"Varón","Mujer")</f>
        <v/>
      </c>
      <c r="Y2097">
        <f>IFERROR(VLOOKUP(M2097,Tablas_Equivalencia!$G$3:$H$6,2,FALSE),"Sin dato")</f>
        <v/>
      </c>
      <c r="Z2097">
        <f>IF(J2097&lt;=24,"18-24","25-29")</f>
        <v/>
      </c>
      <c r="AA2097">
        <f>IF(M2097&lt;&gt;1,"",IF(P2097=2,1,0))</f>
        <v/>
      </c>
      <c r="AB2097">
        <f>IF(M2097&lt;&gt;1,"",IF(O2097&gt;=2,1,0))</f>
        <v/>
      </c>
      <c r="AC2097">
        <f>IF(M2097&lt;&gt;1,"",IF(OR(Q2097=999,Q2097=""),"",IF(OR(Q2097&lt;35,Q2097&gt;48),1,0)))</f>
        <v/>
      </c>
      <c r="AD2097">
        <f>IF(COUNT(AA2097:AC2097)&lt;3,"",SUM(AA2097:AC2097))</f>
        <v/>
      </c>
      <c r="AE2097">
        <f>IF(L2097&gt;=4,2,IF(L2097&gt;=2,1,0))</f>
        <v/>
      </c>
      <c r="AF2097">
        <f>IF(L2097&gt;=5,1,0)</f>
        <v/>
      </c>
      <c r="AG2097">
        <f>AE2097+AF2097</f>
        <v/>
      </c>
      <c r="AH2097" s="15">
        <f>IF(M2097&lt;&gt;1,"",IF(OR(R2097=-9,R2097=""),"",R2097))</f>
        <v/>
      </c>
      <c r="AI2097">
        <f>IF(M2097&lt;&gt;1,"",IF(OR(Q2097=999,Q2097=""),"",Q2097))</f>
        <v/>
      </c>
    </row>
    <row r="2098">
      <c r="A2098" t="inlineStr">
        <is>
          <t>TQRMNOP111428</t>
        </is>
      </c>
      <c r="B2098" t="n">
        <v>2025</v>
      </c>
      <c r="C2098" t="n">
        <v>1</v>
      </c>
      <c r="D2098" t="n">
        <v>1</v>
      </c>
      <c r="E2098" t="inlineStr">
        <is>
          <t>S</t>
        </is>
      </c>
      <c r="F2098" t="n">
        <v>33</v>
      </c>
      <c r="G2098" t="n">
        <v>715</v>
      </c>
      <c r="H2098" t="n">
        <v>3</v>
      </c>
      <c r="I2098" t="n">
        <v>2</v>
      </c>
      <c r="J2098" t="n">
        <v>22</v>
      </c>
      <c r="K2098" t="n">
        <v>1</v>
      </c>
      <c r="L2098" t="n">
        <v>5</v>
      </c>
      <c r="M2098" t="n">
        <v>1</v>
      </c>
      <c r="N2098" t="n">
        <v>2</v>
      </c>
      <c r="O2098" t="n">
        <v>1</v>
      </c>
      <c r="P2098" t="n">
        <v>1</v>
      </c>
      <c r="Q2098" t="n">
        <v>33</v>
      </c>
      <c r="R2098" s="15" t="n">
        <v>302000</v>
      </c>
      <c r="S2098" s="15" t="n">
        <v>0</v>
      </c>
      <c r="T2098" s="15" t="n">
        <v>302000</v>
      </c>
      <c r="U2098" s="15" t="n">
        <v>206800</v>
      </c>
      <c r="V2098">
        <f>IFERROR(VLOOKUP(D2098,Tablas_Equivalencia!$A$3:$B$8,2,FALSE),"Sin dato")</f>
        <v/>
      </c>
      <c r="W2098">
        <f>IFERROR(VLOOKUP(L2098,Tablas_Equivalencia!$D$3:$E$9,2,FALSE),"Sin dato")</f>
        <v/>
      </c>
      <c r="X2098">
        <f>IF(I2098=1,"Varón","Mujer")</f>
        <v/>
      </c>
      <c r="Y2098">
        <f>IFERROR(VLOOKUP(M2098,Tablas_Equivalencia!$G$3:$H$6,2,FALSE),"Sin dato")</f>
        <v/>
      </c>
      <c r="Z2098">
        <f>IF(J2098&lt;=24,"18-24","25-29")</f>
        <v/>
      </c>
      <c r="AA2098">
        <f>IF(M2098&lt;&gt;1,"",IF(P2098=2,1,0))</f>
        <v/>
      </c>
      <c r="AB2098">
        <f>IF(M2098&lt;&gt;1,"",IF(O2098&gt;=2,1,0))</f>
        <v/>
      </c>
      <c r="AC2098">
        <f>IF(M2098&lt;&gt;1,"",IF(OR(Q2098=999,Q2098=""),"",IF(OR(Q2098&lt;35,Q2098&gt;48),1,0)))</f>
        <v/>
      </c>
      <c r="AD2098">
        <f>IF(COUNT(AA2098:AC2098)&lt;3,"",SUM(AA2098:AC2098))</f>
        <v/>
      </c>
      <c r="AE2098">
        <f>IF(L2098&gt;=4,2,IF(L2098&gt;=2,1,0))</f>
        <v/>
      </c>
      <c r="AF2098">
        <f>IF(L2098&gt;=5,1,0)</f>
        <v/>
      </c>
      <c r="AG2098">
        <f>AE2098+AF2098</f>
        <v/>
      </c>
      <c r="AH2098" s="15">
        <f>IF(M2098&lt;&gt;1,"",IF(OR(R2098=-9,R2098=""),"",R2098))</f>
        <v/>
      </c>
      <c r="AI2098">
        <f>IF(M2098&lt;&gt;1,"",IF(OR(Q2098=999,Q2098=""),"",Q2098))</f>
        <v/>
      </c>
    </row>
    <row r="2099">
      <c r="A2099" t="inlineStr">
        <is>
          <t>TQRMNOP111430</t>
        </is>
      </c>
      <c r="B2099" t="n">
        <v>2025</v>
      </c>
      <c r="C2099" t="n">
        <v>1</v>
      </c>
      <c r="D2099" t="n">
        <v>1</v>
      </c>
      <c r="E2099" t="inlineStr">
        <is>
          <t>S</t>
        </is>
      </c>
      <c r="F2099" t="n">
        <v>33</v>
      </c>
      <c r="G2099" t="n">
        <v>1663</v>
      </c>
      <c r="H2099" t="n">
        <v>1</v>
      </c>
      <c r="I2099" t="n">
        <v>1</v>
      </c>
      <c r="J2099" t="n">
        <v>24</v>
      </c>
      <c r="K2099" t="n">
        <v>2</v>
      </c>
      <c r="L2099" t="n">
        <v>4</v>
      </c>
      <c r="M2099" t="n">
        <v>1</v>
      </c>
      <c r="N2099" t="n">
        <v>2</v>
      </c>
      <c r="O2099" t="n">
        <v>1</v>
      </c>
      <c r="P2099" t="n">
        <v>2</v>
      </c>
      <c r="Q2099" t="n">
        <v>34</v>
      </c>
      <c r="R2099" s="15" t="n">
        <v>353000</v>
      </c>
      <c r="S2099" s="15" t="n">
        <v>0</v>
      </c>
      <c r="T2099" s="15" t="n">
        <v>353000</v>
      </c>
      <c r="U2099" s="15" t="n">
        <v>184100</v>
      </c>
      <c r="V2099">
        <f>IFERROR(VLOOKUP(D2099,Tablas_Equivalencia!$A$3:$B$8,2,FALSE),"Sin dato")</f>
        <v/>
      </c>
      <c r="W2099">
        <f>IFERROR(VLOOKUP(L2099,Tablas_Equivalencia!$D$3:$E$9,2,FALSE),"Sin dato")</f>
        <v/>
      </c>
      <c r="X2099">
        <f>IF(I2099=1,"Varón","Mujer")</f>
        <v/>
      </c>
      <c r="Y2099">
        <f>IFERROR(VLOOKUP(M2099,Tablas_Equivalencia!$G$3:$H$6,2,FALSE),"Sin dato")</f>
        <v/>
      </c>
      <c r="Z2099">
        <f>IF(J2099&lt;=24,"18-24","25-29")</f>
        <v/>
      </c>
      <c r="AA2099">
        <f>IF(M2099&lt;&gt;1,"",IF(P2099=2,1,0))</f>
        <v/>
      </c>
      <c r="AB2099">
        <f>IF(M2099&lt;&gt;1,"",IF(O2099&gt;=2,1,0))</f>
        <v/>
      </c>
      <c r="AC2099">
        <f>IF(M2099&lt;&gt;1,"",IF(OR(Q2099=999,Q2099=""),"",IF(OR(Q2099&lt;35,Q2099&gt;48),1,0)))</f>
        <v/>
      </c>
      <c r="AD2099">
        <f>IF(COUNT(AA2099:AC2099)&lt;3,"",SUM(AA2099:AC2099))</f>
        <v/>
      </c>
      <c r="AE2099">
        <f>IF(L2099&gt;=4,2,IF(L2099&gt;=2,1,0))</f>
        <v/>
      </c>
      <c r="AF2099">
        <f>IF(L2099&gt;=5,1,0)</f>
        <v/>
      </c>
      <c r="AG2099">
        <f>AE2099+AF2099</f>
        <v/>
      </c>
      <c r="AH2099" s="15">
        <f>IF(M2099&lt;&gt;1,"",IF(OR(R2099=-9,R2099=""),"",R2099))</f>
        <v/>
      </c>
      <c r="AI2099">
        <f>IF(M2099&lt;&gt;1,"",IF(OR(Q2099=999,Q2099=""),"",Q2099))</f>
        <v/>
      </c>
    </row>
    <row r="2100">
      <c r="A2100" t="inlineStr">
        <is>
          <t>TQRMNOP111435</t>
        </is>
      </c>
      <c r="B2100" t="n">
        <v>2025</v>
      </c>
      <c r="C2100" t="n">
        <v>1</v>
      </c>
      <c r="D2100" t="n">
        <v>40</v>
      </c>
      <c r="E2100" t="inlineStr">
        <is>
          <t>S</t>
        </is>
      </c>
      <c r="F2100" t="n">
        <v>7</v>
      </c>
      <c r="G2100" t="n">
        <v>1824</v>
      </c>
      <c r="H2100" t="n">
        <v>1</v>
      </c>
      <c r="I2100" t="n">
        <v>2</v>
      </c>
      <c r="J2100" t="n">
        <v>18</v>
      </c>
      <c r="K2100" t="n">
        <v>1</v>
      </c>
      <c r="L2100" t="n">
        <v>5</v>
      </c>
      <c r="M2100" t="n">
        <v>1</v>
      </c>
      <c r="N2100" t="n">
        <v>2</v>
      </c>
      <c r="O2100" t="n">
        <v>2</v>
      </c>
      <c r="P2100" t="n">
        <v>2</v>
      </c>
      <c r="Q2100" t="n">
        <v>29</v>
      </c>
      <c r="R2100" s="15" t="n">
        <v>595000</v>
      </c>
      <c r="S2100" s="15" t="n">
        <v>0</v>
      </c>
      <c r="T2100" s="15" t="n">
        <v>595000</v>
      </c>
      <c r="U2100" s="15" t="n">
        <v>124700</v>
      </c>
      <c r="V2100">
        <f>IFERROR(VLOOKUP(D2100,Tablas_Equivalencia!$A$3:$B$8,2,FALSE),"Sin dato")</f>
        <v/>
      </c>
      <c r="W2100">
        <f>IFERROR(VLOOKUP(L2100,Tablas_Equivalencia!$D$3:$E$9,2,FALSE),"Sin dato")</f>
        <v/>
      </c>
      <c r="X2100">
        <f>IF(I2100=1,"Varón","Mujer")</f>
        <v/>
      </c>
      <c r="Y2100">
        <f>IFERROR(VLOOKUP(M2100,Tablas_Equivalencia!$G$3:$H$6,2,FALSE),"Sin dato")</f>
        <v/>
      </c>
      <c r="Z2100">
        <f>IF(J2100&lt;=24,"18-24","25-29")</f>
        <v/>
      </c>
      <c r="AA2100">
        <f>IF(M2100&lt;&gt;1,"",IF(P2100=2,1,0))</f>
        <v/>
      </c>
      <c r="AB2100">
        <f>IF(M2100&lt;&gt;1,"",IF(O2100&gt;=2,1,0))</f>
        <v/>
      </c>
      <c r="AC2100">
        <f>IF(M2100&lt;&gt;1,"",IF(OR(Q2100=999,Q2100=""),"",IF(OR(Q2100&lt;35,Q2100&gt;48),1,0)))</f>
        <v/>
      </c>
      <c r="AD2100">
        <f>IF(COUNT(AA2100:AC2100)&lt;3,"",SUM(AA2100:AC2100))</f>
        <v/>
      </c>
      <c r="AE2100">
        <f>IF(L2100&gt;=4,2,IF(L2100&gt;=2,1,0))</f>
        <v/>
      </c>
      <c r="AF2100">
        <f>IF(L2100&gt;=5,1,0)</f>
        <v/>
      </c>
      <c r="AG2100">
        <f>AE2100+AF2100</f>
        <v/>
      </c>
      <c r="AH2100" s="15">
        <f>IF(M2100&lt;&gt;1,"",IF(OR(R2100=-9,R2100=""),"",R2100))</f>
        <v/>
      </c>
      <c r="AI2100">
        <f>IF(M2100&lt;&gt;1,"",IF(OR(Q2100=999,Q2100=""),"",Q2100))</f>
        <v/>
      </c>
    </row>
    <row r="2101">
      <c r="A2101" t="inlineStr">
        <is>
          <t>TQRMNOP111437</t>
        </is>
      </c>
      <c r="B2101" t="n">
        <v>2025</v>
      </c>
      <c r="C2101" t="n">
        <v>1</v>
      </c>
      <c r="D2101" t="n">
        <v>40</v>
      </c>
      <c r="E2101" t="inlineStr">
        <is>
          <t>N</t>
        </is>
      </c>
      <c r="F2101" t="n">
        <v>23</v>
      </c>
      <c r="G2101" t="n">
        <v>1728</v>
      </c>
      <c r="H2101" t="n">
        <v>1</v>
      </c>
      <c r="I2101" t="n">
        <v>1</v>
      </c>
      <c r="J2101" t="n">
        <v>24</v>
      </c>
      <c r="K2101" t="n">
        <v>1</v>
      </c>
      <c r="L2101" t="n">
        <v>5</v>
      </c>
      <c r="M2101" t="n">
        <v>3</v>
      </c>
      <c r="R2101" s="15" t="n">
        <v>0</v>
      </c>
      <c r="S2101" s="15" t="n">
        <v>0</v>
      </c>
      <c r="T2101" s="15" t="n">
        <v>0</v>
      </c>
      <c r="U2101" s="15" t="n">
        <v>59500</v>
      </c>
      <c r="V2101">
        <f>IFERROR(VLOOKUP(D2101,Tablas_Equivalencia!$A$3:$B$8,2,FALSE),"Sin dato")</f>
        <v/>
      </c>
      <c r="W2101">
        <f>IFERROR(VLOOKUP(L2101,Tablas_Equivalencia!$D$3:$E$9,2,FALSE),"Sin dato")</f>
        <v/>
      </c>
      <c r="X2101">
        <f>IF(I2101=1,"Varón","Mujer")</f>
        <v/>
      </c>
      <c r="Y2101">
        <f>IFERROR(VLOOKUP(M2101,Tablas_Equivalencia!$G$3:$H$6,2,FALSE),"Sin dato")</f>
        <v/>
      </c>
      <c r="Z2101">
        <f>IF(J2101&lt;=24,"18-24","25-29")</f>
        <v/>
      </c>
      <c r="AA2101">
        <f>IF(M2101&lt;&gt;1,"",IF(P2101=2,1,0))</f>
        <v/>
      </c>
      <c r="AB2101">
        <f>IF(M2101&lt;&gt;1,"",IF(O2101&gt;=2,1,0))</f>
        <v/>
      </c>
      <c r="AC2101">
        <f>IF(M2101&lt;&gt;1,"",IF(OR(Q2101=999,Q2101=""),"",IF(OR(Q2101&lt;35,Q2101&gt;48),1,0)))</f>
        <v/>
      </c>
      <c r="AD2101">
        <f>IF(COUNT(AA2101:AC2101)&lt;3,"",SUM(AA2101:AC2101))</f>
        <v/>
      </c>
      <c r="AE2101">
        <f>IF(L2101&gt;=4,2,IF(L2101&gt;=2,1,0))</f>
        <v/>
      </c>
      <c r="AF2101">
        <f>IF(L2101&gt;=5,1,0)</f>
        <v/>
      </c>
      <c r="AG2101">
        <f>AE2101+AF2101</f>
        <v/>
      </c>
      <c r="AH2101" s="15">
        <f>IF(M2101&lt;&gt;1,"",IF(OR(R2101=-9,R2101=""),"",R2101))</f>
        <v/>
      </c>
      <c r="AI2101">
        <f>IF(M2101&lt;&gt;1,"",IF(OR(Q2101=999,Q2101=""),"",Q2101))</f>
        <v/>
      </c>
    </row>
    <row r="2102">
      <c r="A2102" t="inlineStr">
        <is>
          <t>TQRMNOP111447</t>
        </is>
      </c>
      <c r="B2102" t="n">
        <v>2025</v>
      </c>
      <c r="C2102" t="n">
        <v>1</v>
      </c>
      <c r="D2102" t="n">
        <v>41</v>
      </c>
      <c r="E2102" t="inlineStr">
        <is>
          <t>S</t>
        </is>
      </c>
      <c r="F2102" t="n">
        <v>8</v>
      </c>
      <c r="G2102" t="n">
        <v>440</v>
      </c>
      <c r="H2102" t="n">
        <v>1</v>
      </c>
      <c r="I2102" t="n">
        <v>1</v>
      </c>
      <c r="J2102" t="n">
        <v>23</v>
      </c>
      <c r="K2102" t="n">
        <v>2</v>
      </c>
      <c r="L2102" t="n">
        <v>6</v>
      </c>
      <c r="M2102" t="n">
        <v>1</v>
      </c>
      <c r="N2102" t="n">
        <v>3</v>
      </c>
      <c r="O2102" t="n">
        <v>2</v>
      </c>
      <c r="P2102" t="n">
        <v>2</v>
      </c>
      <c r="Q2102" t="n">
        <v>36</v>
      </c>
      <c r="R2102" s="15" t="n">
        <v>1480000</v>
      </c>
      <c r="S2102" s="15" t="n">
        <v>0</v>
      </c>
      <c r="T2102" s="15" t="n">
        <v>1480000</v>
      </c>
      <c r="U2102" s="15" t="n">
        <v>135500</v>
      </c>
      <c r="V2102">
        <f>IFERROR(VLOOKUP(D2102,Tablas_Equivalencia!$A$3:$B$8,2,FALSE),"Sin dato")</f>
        <v/>
      </c>
      <c r="W2102">
        <f>IFERROR(VLOOKUP(L2102,Tablas_Equivalencia!$D$3:$E$9,2,FALSE),"Sin dato")</f>
        <v/>
      </c>
      <c r="X2102">
        <f>IF(I2102=1,"Varón","Mujer")</f>
        <v/>
      </c>
      <c r="Y2102">
        <f>IFERROR(VLOOKUP(M2102,Tablas_Equivalencia!$G$3:$H$6,2,FALSE),"Sin dato")</f>
        <v/>
      </c>
      <c r="Z2102">
        <f>IF(J2102&lt;=24,"18-24","25-29")</f>
        <v/>
      </c>
      <c r="AA2102">
        <f>IF(M2102&lt;&gt;1,"",IF(P2102=2,1,0))</f>
        <v/>
      </c>
      <c r="AB2102">
        <f>IF(M2102&lt;&gt;1,"",IF(O2102&gt;=2,1,0))</f>
        <v/>
      </c>
      <c r="AC2102">
        <f>IF(M2102&lt;&gt;1,"",IF(OR(Q2102=999,Q2102=""),"",IF(OR(Q2102&lt;35,Q2102&gt;48),1,0)))</f>
        <v/>
      </c>
      <c r="AD2102">
        <f>IF(COUNT(AA2102:AC2102)&lt;3,"",SUM(AA2102:AC2102))</f>
        <v/>
      </c>
      <c r="AE2102">
        <f>IF(L2102&gt;=4,2,IF(L2102&gt;=2,1,0))</f>
        <v/>
      </c>
      <c r="AF2102">
        <f>IF(L2102&gt;=5,1,0)</f>
        <v/>
      </c>
      <c r="AG2102">
        <f>AE2102+AF2102</f>
        <v/>
      </c>
      <c r="AH2102" s="15">
        <f>IF(M2102&lt;&gt;1,"",IF(OR(R2102=-9,R2102=""),"",R2102))</f>
        <v/>
      </c>
      <c r="AI2102">
        <f>IF(M2102&lt;&gt;1,"",IF(OR(Q2102=999,Q2102=""),"",Q2102))</f>
        <v/>
      </c>
    </row>
    <row r="2103">
      <c r="A2103" t="inlineStr">
        <is>
          <t>TQRMNOP111453</t>
        </is>
      </c>
      <c r="B2103" t="n">
        <v>2025</v>
      </c>
      <c r="C2103" t="n">
        <v>1</v>
      </c>
      <c r="D2103" t="n">
        <v>43</v>
      </c>
      <c r="E2103" t="inlineStr">
        <is>
          <t>N</t>
        </is>
      </c>
      <c r="F2103" t="n">
        <v>26</v>
      </c>
      <c r="G2103" t="n">
        <v>1209</v>
      </c>
      <c r="H2103" t="n">
        <v>2</v>
      </c>
      <c r="I2103" t="n">
        <v>1</v>
      </c>
      <c r="J2103" t="n">
        <v>29</v>
      </c>
      <c r="K2103" t="n">
        <v>2</v>
      </c>
      <c r="L2103" t="n">
        <v>4</v>
      </c>
      <c r="M2103" t="n">
        <v>1</v>
      </c>
      <c r="N2103" t="n">
        <v>2</v>
      </c>
      <c r="O2103" t="n">
        <v>1</v>
      </c>
      <c r="P2103" t="n">
        <v>2</v>
      </c>
      <c r="Q2103" t="n">
        <v>37</v>
      </c>
      <c r="R2103" s="15" t="n">
        <v>352000</v>
      </c>
      <c r="S2103" s="15" t="n">
        <v>0</v>
      </c>
      <c r="T2103" s="15" t="n">
        <v>352000</v>
      </c>
      <c r="U2103" s="15" t="n">
        <v>416300</v>
      </c>
      <c r="V2103">
        <f>IFERROR(VLOOKUP(D2103,Tablas_Equivalencia!$A$3:$B$8,2,FALSE),"Sin dato")</f>
        <v/>
      </c>
      <c r="W2103">
        <f>IFERROR(VLOOKUP(L2103,Tablas_Equivalencia!$D$3:$E$9,2,FALSE),"Sin dato")</f>
        <v/>
      </c>
      <c r="X2103">
        <f>IF(I2103=1,"Varón","Mujer")</f>
        <v/>
      </c>
      <c r="Y2103">
        <f>IFERROR(VLOOKUP(M2103,Tablas_Equivalencia!$G$3:$H$6,2,FALSE),"Sin dato")</f>
        <v/>
      </c>
      <c r="Z2103">
        <f>IF(J2103&lt;=24,"18-24","25-29")</f>
        <v/>
      </c>
      <c r="AA2103">
        <f>IF(M2103&lt;&gt;1,"",IF(P2103=2,1,0))</f>
        <v/>
      </c>
      <c r="AB2103">
        <f>IF(M2103&lt;&gt;1,"",IF(O2103&gt;=2,1,0))</f>
        <v/>
      </c>
      <c r="AC2103">
        <f>IF(M2103&lt;&gt;1,"",IF(OR(Q2103=999,Q2103=""),"",IF(OR(Q2103&lt;35,Q2103&gt;48),1,0)))</f>
        <v/>
      </c>
      <c r="AD2103">
        <f>IF(COUNT(AA2103:AC2103)&lt;3,"",SUM(AA2103:AC2103))</f>
        <v/>
      </c>
      <c r="AE2103">
        <f>IF(L2103&gt;=4,2,IF(L2103&gt;=2,1,0))</f>
        <v/>
      </c>
      <c r="AF2103">
        <f>IF(L2103&gt;=5,1,0)</f>
        <v/>
      </c>
      <c r="AG2103">
        <f>AE2103+AF2103</f>
        <v/>
      </c>
      <c r="AH2103" s="15">
        <f>IF(M2103&lt;&gt;1,"",IF(OR(R2103=-9,R2103=""),"",R2103))</f>
        <v/>
      </c>
      <c r="AI2103">
        <f>IF(M2103&lt;&gt;1,"",IF(OR(Q2103=999,Q2103=""),"",Q2103))</f>
        <v/>
      </c>
    </row>
    <row r="2104">
      <c r="A2104" t="inlineStr">
        <is>
          <t>TQRMNOP111456</t>
        </is>
      </c>
      <c r="B2104" t="n">
        <v>2025</v>
      </c>
      <c r="C2104" t="n">
        <v>1</v>
      </c>
      <c r="D2104" t="n">
        <v>43</v>
      </c>
      <c r="E2104" t="inlineStr">
        <is>
          <t>S</t>
        </is>
      </c>
      <c r="F2104" t="n">
        <v>17</v>
      </c>
      <c r="G2104" t="n">
        <v>494</v>
      </c>
      <c r="H2104" t="n">
        <v>3</v>
      </c>
      <c r="I2104" t="n">
        <v>2</v>
      </c>
      <c r="J2104" t="n">
        <v>22</v>
      </c>
      <c r="K2104" t="n">
        <v>2</v>
      </c>
      <c r="L2104" t="n">
        <v>4</v>
      </c>
      <c r="M2104" t="n">
        <v>1</v>
      </c>
      <c r="N2104" t="n">
        <v>1</v>
      </c>
      <c r="O2104" t="n">
        <v>3</v>
      </c>
      <c r="P2104" t="n">
        <v>2</v>
      </c>
      <c r="Q2104" t="n">
        <v>33</v>
      </c>
      <c r="R2104" s="15" t="n">
        <v>932000</v>
      </c>
      <c r="S2104" s="15" t="n">
        <v>0</v>
      </c>
      <c r="T2104" s="15" t="n">
        <v>932000</v>
      </c>
      <c r="U2104" s="15" t="n">
        <v>119600</v>
      </c>
      <c r="V2104">
        <f>IFERROR(VLOOKUP(D2104,Tablas_Equivalencia!$A$3:$B$8,2,FALSE),"Sin dato")</f>
        <v/>
      </c>
      <c r="W2104">
        <f>IFERROR(VLOOKUP(L2104,Tablas_Equivalencia!$D$3:$E$9,2,FALSE),"Sin dato")</f>
        <v/>
      </c>
      <c r="X2104">
        <f>IF(I2104=1,"Varón","Mujer")</f>
        <v/>
      </c>
      <c r="Y2104">
        <f>IFERROR(VLOOKUP(M2104,Tablas_Equivalencia!$G$3:$H$6,2,FALSE),"Sin dato")</f>
        <v/>
      </c>
      <c r="Z2104">
        <f>IF(J2104&lt;=24,"18-24","25-29")</f>
        <v/>
      </c>
      <c r="AA2104">
        <f>IF(M2104&lt;&gt;1,"",IF(P2104=2,1,0))</f>
        <v/>
      </c>
      <c r="AB2104">
        <f>IF(M2104&lt;&gt;1,"",IF(O2104&gt;=2,1,0))</f>
        <v/>
      </c>
      <c r="AC2104">
        <f>IF(M2104&lt;&gt;1,"",IF(OR(Q2104=999,Q2104=""),"",IF(OR(Q2104&lt;35,Q2104&gt;48),1,0)))</f>
        <v/>
      </c>
      <c r="AD2104">
        <f>IF(COUNT(AA2104:AC2104)&lt;3,"",SUM(AA2104:AC2104))</f>
        <v/>
      </c>
      <c r="AE2104">
        <f>IF(L2104&gt;=4,2,IF(L2104&gt;=2,1,0))</f>
        <v/>
      </c>
      <c r="AF2104">
        <f>IF(L2104&gt;=5,1,0)</f>
        <v/>
      </c>
      <c r="AG2104">
        <f>AE2104+AF2104</f>
        <v/>
      </c>
      <c r="AH2104" s="15">
        <f>IF(M2104&lt;&gt;1,"",IF(OR(R2104=-9,R2104=""),"",R2104))</f>
        <v/>
      </c>
      <c r="AI2104">
        <f>IF(M2104&lt;&gt;1,"",IF(OR(Q2104=999,Q2104=""),"",Q2104))</f>
        <v/>
      </c>
    </row>
    <row r="2105">
      <c r="A2105" t="inlineStr">
        <is>
          <t>TQRMNOP111460</t>
        </is>
      </c>
      <c r="B2105" t="n">
        <v>2025</v>
      </c>
      <c r="C2105" t="n">
        <v>1</v>
      </c>
      <c r="D2105" t="n">
        <v>1</v>
      </c>
      <c r="E2105" t="inlineStr">
        <is>
          <t>S</t>
        </is>
      </c>
      <c r="F2105" t="n">
        <v>33</v>
      </c>
      <c r="G2105" t="n">
        <v>1189</v>
      </c>
      <c r="H2105" t="n">
        <v>3</v>
      </c>
      <c r="I2105" t="n">
        <v>1</v>
      </c>
      <c r="J2105" t="n">
        <v>24</v>
      </c>
      <c r="K2105" t="n">
        <v>2</v>
      </c>
      <c r="L2105" t="n">
        <v>3</v>
      </c>
      <c r="M2105" t="n">
        <v>3</v>
      </c>
      <c r="R2105" s="15" t="n">
        <v>0</v>
      </c>
      <c r="S2105" s="15" t="n">
        <v>0</v>
      </c>
      <c r="T2105" s="15" t="n">
        <v>0</v>
      </c>
      <c r="U2105" s="15" t="n">
        <v>287600</v>
      </c>
      <c r="V2105">
        <f>IFERROR(VLOOKUP(D2105,Tablas_Equivalencia!$A$3:$B$8,2,FALSE),"Sin dato")</f>
        <v/>
      </c>
      <c r="W2105">
        <f>IFERROR(VLOOKUP(L2105,Tablas_Equivalencia!$D$3:$E$9,2,FALSE),"Sin dato")</f>
        <v/>
      </c>
      <c r="X2105">
        <f>IF(I2105=1,"Varón","Mujer")</f>
        <v/>
      </c>
      <c r="Y2105">
        <f>IFERROR(VLOOKUP(M2105,Tablas_Equivalencia!$G$3:$H$6,2,FALSE),"Sin dato")</f>
        <v/>
      </c>
      <c r="Z2105">
        <f>IF(J2105&lt;=24,"18-24","25-29")</f>
        <v/>
      </c>
      <c r="AA2105">
        <f>IF(M2105&lt;&gt;1,"",IF(P2105=2,1,0))</f>
        <v/>
      </c>
      <c r="AB2105">
        <f>IF(M2105&lt;&gt;1,"",IF(O2105&gt;=2,1,0))</f>
        <v/>
      </c>
      <c r="AC2105">
        <f>IF(M2105&lt;&gt;1,"",IF(OR(Q2105=999,Q2105=""),"",IF(OR(Q2105&lt;35,Q2105&gt;48),1,0)))</f>
        <v/>
      </c>
      <c r="AD2105">
        <f>IF(COUNT(AA2105:AC2105)&lt;3,"",SUM(AA2105:AC2105))</f>
        <v/>
      </c>
      <c r="AE2105">
        <f>IF(L2105&gt;=4,2,IF(L2105&gt;=2,1,0))</f>
        <v/>
      </c>
      <c r="AF2105">
        <f>IF(L2105&gt;=5,1,0)</f>
        <v/>
      </c>
      <c r="AG2105">
        <f>AE2105+AF2105</f>
        <v/>
      </c>
      <c r="AH2105" s="15">
        <f>IF(M2105&lt;&gt;1,"",IF(OR(R2105=-9,R2105=""),"",R2105))</f>
        <v/>
      </c>
      <c r="AI2105">
        <f>IF(M2105&lt;&gt;1,"",IF(OR(Q2105=999,Q2105=""),"",Q2105))</f>
        <v/>
      </c>
    </row>
    <row r="2106">
      <c r="A2106" t="inlineStr">
        <is>
          <t>TQRMNOP111466</t>
        </is>
      </c>
      <c r="B2106" t="n">
        <v>2025</v>
      </c>
      <c r="C2106" t="n">
        <v>1</v>
      </c>
      <c r="D2106" t="n">
        <v>1</v>
      </c>
      <c r="E2106" t="inlineStr">
        <is>
          <t>S</t>
        </is>
      </c>
      <c r="F2106" t="n">
        <v>33</v>
      </c>
      <c r="G2106" t="n">
        <v>1311</v>
      </c>
      <c r="H2106" t="n">
        <v>1</v>
      </c>
      <c r="I2106" t="n">
        <v>1</v>
      </c>
      <c r="J2106" t="n">
        <v>22</v>
      </c>
      <c r="K2106" t="n">
        <v>2</v>
      </c>
      <c r="L2106" t="n">
        <v>4</v>
      </c>
      <c r="M2106" t="n">
        <v>3</v>
      </c>
      <c r="R2106" s="15" t="n">
        <v>0</v>
      </c>
      <c r="S2106" s="15" t="n">
        <v>227000</v>
      </c>
      <c r="T2106" s="15" t="n">
        <v>227000</v>
      </c>
      <c r="U2106" s="15" t="n">
        <v>95100</v>
      </c>
      <c r="V2106">
        <f>IFERROR(VLOOKUP(D2106,Tablas_Equivalencia!$A$3:$B$8,2,FALSE),"Sin dato")</f>
        <v/>
      </c>
      <c r="W2106">
        <f>IFERROR(VLOOKUP(L2106,Tablas_Equivalencia!$D$3:$E$9,2,FALSE),"Sin dato")</f>
        <v/>
      </c>
      <c r="X2106">
        <f>IF(I2106=1,"Varón","Mujer")</f>
        <v/>
      </c>
      <c r="Y2106">
        <f>IFERROR(VLOOKUP(M2106,Tablas_Equivalencia!$G$3:$H$6,2,FALSE),"Sin dato")</f>
        <v/>
      </c>
      <c r="Z2106">
        <f>IF(J2106&lt;=24,"18-24","25-29")</f>
        <v/>
      </c>
      <c r="AA2106">
        <f>IF(M2106&lt;&gt;1,"",IF(P2106=2,1,0))</f>
        <v/>
      </c>
      <c r="AB2106">
        <f>IF(M2106&lt;&gt;1,"",IF(O2106&gt;=2,1,0))</f>
        <v/>
      </c>
      <c r="AC2106">
        <f>IF(M2106&lt;&gt;1,"",IF(OR(Q2106=999,Q2106=""),"",IF(OR(Q2106&lt;35,Q2106&gt;48),1,0)))</f>
        <v/>
      </c>
      <c r="AD2106">
        <f>IF(COUNT(AA2106:AC2106)&lt;3,"",SUM(AA2106:AC2106))</f>
        <v/>
      </c>
      <c r="AE2106">
        <f>IF(L2106&gt;=4,2,IF(L2106&gt;=2,1,0))</f>
        <v/>
      </c>
      <c r="AF2106">
        <f>IF(L2106&gt;=5,1,0)</f>
        <v/>
      </c>
      <c r="AG2106">
        <f>AE2106+AF2106</f>
        <v/>
      </c>
      <c r="AH2106" s="15">
        <f>IF(M2106&lt;&gt;1,"",IF(OR(R2106=-9,R2106=""),"",R2106))</f>
        <v/>
      </c>
      <c r="AI2106">
        <f>IF(M2106&lt;&gt;1,"",IF(OR(Q2106=999,Q2106=""),"",Q2106))</f>
        <v/>
      </c>
    </row>
    <row r="2107">
      <c r="A2107" t="inlineStr">
        <is>
          <t>TQRMNOP111467</t>
        </is>
      </c>
      <c r="B2107" t="n">
        <v>2025</v>
      </c>
      <c r="C2107" t="n">
        <v>1</v>
      </c>
      <c r="D2107" t="n">
        <v>44</v>
      </c>
      <c r="E2107" t="inlineStr">
        <is>
          <t>S</t>
        </is>
      </c>
      <c r="F2107" t="n">
        <v>13</v>
      </c>
      <c r="G2107" t="n">
        <v>611</v>
      </c>
      <c r="H2107" t="n">
        <v>1</v>
      </c>
      <c r="I2107" t="n">
        <v>2</v>
      </c>
      <c r="J2107" t="n">
        <v>21</v>
      </c>
      <c r="K2107" t="n">
        <v>1</v>
      </c>
      <c r="L2107" t="n">
        <v>3</v>
      </c>
      <c r="M2107" t="n">
        <v>3</v>
      </c>
      <c r="R2107" s="15" t="n">
        <v>0</v>
      </c>
      <c r="S2107" s="15" t="n">
        <v>0</v>
      </c>
      <c r="T2107" s="15" t="n">
        <v>0</v>
      </c>
      <c r="U2107" s="15" t="n">
        <v>70100</v>
      </c>
      <c r="V2107">
        <f>IFERROR(VLOOKUP(D2107,Tablas_Equivalencia!$A$3:$B$8,2,FALSE),"Sin dato")</f>
        <v/>
      </c>
      <c r="W2107">
        <f>IFERROR(VLOOKUP(L2107,Tablas_Equivalencia!$D$3:$E$9,2,FALSE),"Sin dato")</f>
        <v/>
      </c>
      <c r="X2107">
        <f>IF(I2107=1,"Varón","Mujer")</f>
        <v/>
      </c>
      <c r="Y2107">
        <f>IFERROR(VLOOKUP(M2107,Tablas_Equivalencia!$G$3:$H$6,2,FALSE),"Sin dato")</f>
        <v/>
      </c>
      <c r="Z2107">
        <f>IF(J2107&lt;=24,"18-24","25-29")</f>
        <v/>
      </c>
      <c r="AA2107">
        <f>IF(M2107&lt;&gt;1,"",IF(P2107=2,1,0))</f>
        <v/>
      </c>
      <c r="AB2107">
        <f>IF(M2107&lt;&gt;1,"",IF(O2107&gt;=2,1,0))</f>
        <v/>
      </c>
      <c r="AC2107">
        <f>IF(M2107&lt;&gt;1,"",IF(OR(Q2107=999,Q2107=""),"",IF(OR(Q2107&lt;35,Q2107&gt;48),1,0)))</f>
        <v/>
      </c>
      <c r="AD2107">
        <f>IF(COUNT(AA2107:AC2107)&lt;3,"",SUM(AA2107:AC2107))</f>
        <v/>
      </c>
      <c r="AE2107">
        <f>IF(L2107&gt;=4,2,IF(L2107&gt;=2,1,0))</f>
        <v/>
      </c>
      <c r="AF2107">
        <f>IF(L2107&gt;=5,1,0)</f>
        <v/>
      </c>
      <c r="AG2107">
        <f>AE2107+AF2107</f>
        <v/>
      </c>
      <c r="AH2107" s="15">
        <f>IF(M2107&lt;&gt;1,"",IF(OR(R2107=-9,R2107=""),"",R2107))</f>
        <v/>
      </c>
      <c r="AI2107">
        <f>IF(M2107&lt;&gt;1,"",IF(OR(Q2107=999,Q2107=""),"",Q2107))</f>
        <v/>
      </c>
    </row>
    <row r="2108">
      <c r="A2108" t="inlineStr">
        <is>
          <t>TQRMNOP111471</t>
        </is>
      </c>
      <c r="B2108" t="n">
        <v>2025</v>
      </c>
      <c r="C2108" t="n">
        <v>1</v>
      </c>
      <c r="D2108" t="n">
        <v>43</v>
      </c>
      <c r="E2108" t="inlineStr">
        <is>
          <t>S</t>
        </is>
      </c>
      <c r="F2108" t="n">
        <v>17</v>
      </c>
      <c r="G2108" t="n">
        <v>992</v>
      </c>
      <c r="H2108" t="n">
        <v>1</v>
      </c>
      <c r="I2108" t="n">
        <v>2</v>
      </c>
      <c r="J2108" t="n">
        <v>26</v>
      </c>
      <c r="K2108" t="n">
        <v>1</v>
      </c>
      <c r="L2108" t="n">
        <v>4</v>
      </c>
      <c r="M2108" t="n">
        <v>3</v>
      </c>
      <c r="R2108" s="15" t="n">
        <v>0</v>
      </c>
      <c r="S2108" s="15" t="n">
        <v>77000</v>
      </c>
      <c r="T2108" s="15" t="n">
        <v>77000</v>
      </c>
      <c r="U2108" s="15" t="n">
        <v>154300</v>
      </c>
      <c r="V2108">
        <f>IFERROR(VLOOKUP(D2108,Tablas_Equivalencia!$A$3:$B$8,2,FALSE),"Sin dato")</f>
        <v/>
      </c>
      <c r="W2108">
        <f>IFERROR(VLOOKUP(L2108,Tablas_Equivalencia!$D$3:$E$9,2,FALSE),"Sin dato")</f>
        <v/>
      </c>
      <c r="X2108">
        <f>IF(I2108=1,"Varón","Mujer")</f>
        <v/>
      </c>
      <c r="Y2108">
        <f>IFERROR(VLOOKUP(M2108,Tablas_Equivalencia!$G$3:$H$6,2,FALSE),"Sin dato")</f>
        <v/>
      </c>
      <c r="Z2108">
        <f>IF(J2108&lt;=24,"18-24","25-29")</f>
        <v/>
      </c>
      <c r="AA2108">
        <f>IF(M2108&lt;&gt;1,"",IF(P2108=2,1,0))</f>
        <v/>
      </c>
      <c r="AB2108">
        <f>IF(M2108&lt;&gt;1,"",IF(O2108&gt;=2,1,0))</f>
        <v/>
      </c>
      <c r="AC2108">
        <f>IF(M2108&lt;&gt;1,"",IF(OR(Q2108=999,Q2108=""),"",IF(OR(Q2108&lt;35,Q2108&gt;48),1,0)))</f>
        <v/>
      </c>
      <c r="AD2108">
        <f>IF(COUNT(AA2108:AC2108)&lt;3,"",SUM(AA2108:AC2108))</f>
        <v/>
      </c>
      <c r="AE2108">
        <f>IF(L2108&gt;=4,2,IF(L2108&gt;=2,1,0))</f>
        <v/>
      </c>
      <c r="AF2108">
        <f>IF(L2108&gt;=5,1,0)</f>
        <v/>
      </c>
      <c r="AG2108">
        <f>AE2108+AF2108</f>
        <v/>
      </c>
      <c r="AH2108" s="15">
        <f>IF(M2108&lt;&gt;1,"",IF(OR(R2108=-9,R2108=""),"",R2108))</f>
        <v/>
      </c>
      <c r="AI2108">
        <f>IF(M2108&lt;&gt;1,"",IF(OR(Q2108=999,Q2108=""),"",Q2108))</f>
        <v/>
      </c>
    </row>
    <row r="2109">
      <c r="A2109" t="inlineStr">
        <is>
          <t>TQRMNOP111480</t>
        </is>
      </c>
      <c r="B2109" t="n">
        <v>2025</v>
      </c>
      <c r="C2109" t="n">
        <v>1</v>
      </c>
      <c r="D2109" t="n">
        <v>43</v>
      </c>
      <c r="E2109" t="inlineStr">
        <is>
          <t>N</t>
        </is>
      </c>
      <c r="F2109" t="n">
        <v>38</v>
      </c>
      <c r="G2109" t="n">
        <v>1553</v>
      </c>
      <c r="H2109" t="n">
        <v>1</v>
      </c>
      <c r="I2109" t="n">
        <v>2</v>
      </c>
      <c r="J2109" t="n">
        <v>19</v>
      </c>
      <c r="K2109" t="n">
        <v>2</v>
      </c>
      <c r="L2109" t="n">
        <v>5</v>
      </c>
      <c r="M2109" t="n">
        <v>1</v>
      </c>
      <c r="N2109" t="n">
        <v>3</v>
      </c>
      <c r="O2109" t="n">
        <v>3</v>
      </c>
      <c r="P2109" t="n">
        <v>2</v>
      </c>
      <c r="Q2109" t="n">
        <v>13</v>
      </c>
      <c r="R2109" s="15" t="n">
        <v>240000</v>
      </c>
      <c r="S2109" s="15" t="n">
        <v>91000</v>
      </c>
      <c r="T2109" s="15" t="n">
        <v>331000</v>
      </c>
      <c r="U2109" s="15" t="n">
        <v>181300</v>
      </c>
      <c r="V2109">
        <f>IFERROR(VLOOKUP(D2109,Tablas_Equivalencia!$A$3:$B$8,2,FALSE),"Sin dato")</f>
        <v/>
      </c>
      <c r="W2109">
        <f>IFERROR(VLOOKUP(L2109,Tablas_Equivalencia!$D$3:$E$9,2,FALSE),"Sin dato")</f>
        <v/>
      </c>
      <c r="X2109">
        <f>IF(I2109=1,"Varón","Mujer")</f>
        <v/>
      </c>
      <c r="Y2109">
        <f>IFERROR(VLOOKUP(M2109,Tablas_Equivalencia!$G$3:$H$6,2,FALSE),"Sin dato")</f>
        <v/>
      </c>
      <c r="Z2109">
        <f>IF(J2109&lt;=24,"18-24","25-29")</f>
        <v/>
      </c>
      <c r="AA2109">
        <f>IF(M2109&lt;&gt;1,"",IF(P2109=2,1,0))</f>
        <v/>
      </c>
      <c r="AB2109">
        <f>IF(M2109&lt;&gt;1,"",IF(O2109&gt;=2,1,0))</f>
        <v/>
      </c>
      <c r="AC2109">
        <f>IF(M2109&lt;&gt;1,"",IF(OR(Q2109=999,Q2109=""),"",IF(OR(Q2109&lt;35,Q2109&gt;48),1,0)))</f>
        <v/>
      </c>
      <c r="AD2109">
        <f>IF(COUNT(AA2109:AC2109)&lt;3,"",SUM(AA2109:AC2109))</f>
        <v/>
      </c>
      <c r="AE2109">
        <f>IF(L2109&gt;=4,2,IF(L2109&gt;=2,1,0))</f>
        <v/>
      </c>
      <c r="AF2109">
        <f>IF(L2109&gt;=5,1,0)</f>
        <v/>
      </c>
      <c r="AG2109">
        <f>AE2109+AF2109</f>
        <v/>
      </c>
      <c r="AH2109" s="15">
        <f>IF(M2109&lt;&gt;1,"",IF(OR(R2109=-9,R2109=""),"",R2109))</f>
        <v/>
      </c>
      <c r="AI2109">
        <f>IF(M2109&lt;&gt;1,"",IF(OR(Q2109=999,Q2109=""),"",Q2109))</f>
        <v/>
      </c>
    </row>
    <row r="2110">
      <c r="A2110" t="inlineStr">
        <is>
          <t>TQRMNOP111481</t>
        </is>
      </c>
      <c r="B2110" t="n">
        <v>2025</v>
      </c>
      <c r="C2110" t="n">
        <v>1</v>
      </c>
      <c r="D2110" t="n">
        <v>42</v>
      </c>
      <c r="E2110" t="inlineStr">
        <is>
          <t>N</t>
        </is>
      </c>
      <c r="F2110" t="n">
        <v>27</v>
      </c>
      <c r="G2110" t="n">
        <v>1120</v>
      </c>
      <c r="H2110" t="n">
        <v>1</v>
      </c>
      <c r="I2110" t="n">
        <v>1</v>
      </c>
      <c r="J2110" t="n">
        <v>28</v>
      </c>
      <c r="K2110" t="n">
        <v>2</v>
      </c>
      <c r="L2110" t="n">
        <v>2</v>
      </c>
      <c r="M2110" t="n">
        <v>1</v>
      </c>
      <c r="N2110" t="n">
        <v>3</v>
      </c>
      <c r="O2110" t="n">
        <v>1</v>
      </c>
      <c r="P2110" t="n">
        <v>1</v>
      </c>
      <c r="Q2110" t="n">
        <v>22</v>
      </c>
      <c r="R2110" s="15" t="n">
        <v>1455000</v>
      </c>
      <c r="S2110" s="15" t="n">
        <v>0</v>
      </c>
      <c r="T2110" s="15" t="n">
        <v>1455000</v>
      </c>
      <c r="U2110" s="15" t="n">
        <v>90000</v>
      </c>
      <c r="V2110">
        <f>IFERROR(VLOOKUP(D2110,Tablas_Equivalencia!$A$3:$B$8,2,FALSE),"Sin dato")</f>
        <v/>
      </c>
      <c r="W2110">
        <f>IFERROR(VLOOKUP(L2110,Tablas_Equivalencia!$D$3:$E$9,2,FALSE),"Sin dato")</f>
        <v/>
      </c>
      <c r="X2110">
        <f>IF(I2110=1,"Varón","Mujer")</f>
        <v/>
      </c>
      <c r="Y2110">
        <f>IFERROR(VLOOKUP(M2110,Tablas_Equivalencia!$G$3:$H$6,2,FALSE),"Sin dato")</f>
        <v/>
      </c>
      <c r="Z2110">
        <f>IF(J2110&lt;=24,"18-24","25-29")</f>
        <v/>
      </c>
      <c r="AA2110">
        <f>IF(M2110&lt;&gt;1,"",IF(P2110=2,1,0))</f>
        <v/>
      </c>
      <c r="AB2110">
        <f>IF(M2110&lt;&gt;1,"",IF(O2110&gt;=2,1,0))</f>
        <v/>
      </c>
      <c r="AC2110">
        <f>IF(M2110&lt;&gt;1,"",IF(OR(Q2110=999,Q2110=""),"",IF(OR(Q2110&lt;35,Q2110&gt;48),1,0)))</f>
        <v/>
      </c>
      <c r="AD2110">
        <f>IF(COUNT(AA2110:AC2110)&lt;3,"",SUM(AA2110:AC2110))</f>
        <v/>
      </c>
      <c r="AE2110">
        <f>IF(L2110&gt;=4,2,IF(L2110&gt;=2,1,0))</f>
        <v/>
      </c>
      <c r="AF2110">
        <f>IF(L2110&gt;=5,1,0)</f>
        <v/>
      </c>
      <c r="AG2110">
        <f>AE2110+AF2110</f>
        <v/>
      </c>
      <c r="AH2110" s="15">
        <f>IF(M2110&lt;&gt;1,"",IF(OR(R2110=-9,R2110=""),"",R2110))</f>
        <v/>
      </c>
      <c r="AI2110">
        <f>IF(M2110&lt;&gt;1,"",IF(OR(Q2110=999,Q2110=""),"",Q2110))</f>
        <v/>
      </c>
    </row>
    <row r="2111">
      <c r="A2111" t="inlineStr">
        <is>
          <t>TQRMNOP111482</t>
        </is>
      </c>
      <c r="B2111" t="n">
        <v>2025</v>
      </c>
      <c r="C2111" t="n">
        <v>1</v>
      </c>
      <c r="D2111" t="n">
        <v>43</v>
      </c>
      <c r="E2111" t="inlineStr">
        <is>
          <t>N</t>
        </is>
      </c>
      <c r="F2111" t="n">
        <v>26</v>
      </c>
      <c r="G2111" t="n">
        <v>1938</v>
      </c>
      <c r="H2111" t="n">
        <v>3</v>
      </c>
      <c r="I2111" t="n">
        <v>2</v>
      </c>
      <c r="J2111" t="n">
        <v>23</v>
      </c>
      <c r="K2111" t="n">
        <v>1</v>
      </c>
      <c r="L2111" t="n">
        <v>5</v>
      </c>
      <c r="M2111" t="n">
        <v>1</v>
      </c>
      <c r="N2111" t="n">
        <v>2</v>
      </c>
      <c r="O2111" t="n">
        <v>2</v>
      </c>
      <c r="P2111" t="n">
        <v>2</v>
      </c>
      <c r="Q2111" t="n">
        <v>27</v>
      </c>
      <c r="R2111" s="15" t="n">
        <v>614000</v>
      </c>
      <c r="S2111" s="15" t="n">
        <v>246000</v>
      </c>
      <c r="T2111" s="15" t="n">
        <v>860000</v>
      </c>
      <c r="U2111" s="15" t="n">
        <v>269300</v>
      </c>
      <c r="V2111">
        <f>IFERROR(VLOOKUP(D2111,Tablas_Equivalencia!$A$3:$B$8,2,FALSE),"Sin dato")</f>
        <v/>
      </c>
      <c r="W2111">
        <f>IFERROR(VLOOKUP(L2111,Tablas_Equivalencia!$D$3:$E$9,2,FALSE),"Sin dato")</f>
        <v/>
      </c>
      <c r="X2111">
        <f>IF(I2111=1,"Varón","Mujer")</f>
        <v/>
      </c>
      <c r="Y2111">
        <f>IFERROR(VLOOKUP(M2111,Tablas_Equivalencia!$G$3:$H$6,2,FALSE),"Sin dato")</f>
        <v/>
      </c>
      <c r="Z2111">
        <f>IF(J2111&lt;=24,"18-24","25-29")</f>
        <v/>
      </c>
      <c r="AA2111">
        <f>IF(M2111&lt;&gt;1,"",IF(P2111=2,1,0))</f>
        <v/>
      </c>
      <c r="AB2111">
        <f>IF(M2111&lt;&gt;1,"",IF(O2111&gt;=2,1,0))</f>
        <v/>
      </c>
      <c r="AC2111">
        <f>IF(M2111&lt;&gt;1,"",IF(OR(Q2111=999,Q2111=""),"",IF(OR(Q2111&lt;35,Q2111&gt;48),1,0)))</f>
        <v/>
      </c>
      <c r="AD2111">
        <f>IF(COUNT(AA2111:AC2111)&lt;3,"",SUM(AA2111:AC2111))</f>
        <v/>
      </c>
      <c r="AE2111">
        <f>IF(L2111&gt;=4,2,IF(L2111&gt;=2,1,0))</f>
        <v/>
      </c>
      <c r="AF2111">
        <f>IF(L2111&gt;=5,1,0)</f>
        <v/>
      </c>
      <c r="AG2111">
        <f>AE2111+AF2111</f>
        <v/>
      </c>
      <c r="AH2111" s="15">
        <f>IF(M2111&lt;&gt;1,"",IF(OR(R2111=-9,R2111=""),"",R2111))</f>
        <v/>
      </c>
      <c r="AI2111">
        <f>IF(M2111&lt;&gt;1,"",IF(OR(Q2111=999,Q2111=""),"",Q2111))</f>
        <v/>
      </c>
    </row>
    <row r="2112">
      <c r="A2112" t="inlineStr">
        <is>
          <t>TQRMNOP111483</t>
        </is>
      </c>
      <c r="B2112" t="n">
        <v>2025</v>
      </c>
      <c r="C2112" t="n">
        <v>1</v>
      </c>
      <c r="D2112" t="n">
        <v>1</v>
      </c>
      <c r="E2112" t="inlineStr">
        <is>
          <t>S</t>
        </is>
      </c>
      <c r="F2112" t="n">
        <v>33</v>
      </c>
      <c r="G2112" t="n">
        <v>1159</v>
      </c>
      <c r="H2112" t="n">
        <v>1</v>
      </c>
      <c r="I2112" t="n">
        <v>2</v>
      </c>
      <c r="J2112" t="n">
        <v>29</v>
      </c>
      <c r="K2112" t="n">
        <v>2</v>
      </c>
      <c r="L2112" t="n">
        <v>4</v>
      </c>
      <c r="M2112" t="n">
        <v>1</v>
      </c>
      <c r="N2112" t="n">
        <v>2</v>
      </c>
      <c r="O2112" t="n">
        <v>3</v>
      </c>
      <c r="P2112" t="n">
        <v>2</v>
      </c>
      <c r="Q2112" t="n">
        <v>15</v>
      </c>
      <c r="R2112" s="15" t="n">
        <v>390000</v>
      </c>
      <c r="S2112" s="15" t="n">
        <v>0</v>
      </c>
      <c r="T2112" s="15" t="n">
        <v>390000</v>
      </c>
      <c r="U2112" s="15" t="n">
        <v>160500</v>
      </c>
      <c r="V2112">
        <f>IFERROR(VLOOKUP(D2112,Tablas_Equivalencia!$A$3:$B$8,2,FALSE),"Sin dato")</f>
        <v/>
      </c>
      <c r="W2112">
        <f>IFERROR(VLOOKUP(L2112,Tablas_Equivalencia!$D$3:$E$9,2,FALSE),"Sin dato")</f>
        <v/>
      </c>
      <c r="X2112">
        <f>IF(I2112=1,"Varón","Mujer")</f>
        <v/>
      </c>
      <c r="Y2112">
        <f>IFERROR(VLOOKUP(M2112,Tablas_Equivalencia!$G$3:$H$6,2,FALSE),"Sin dato")</f>
        <v/>
      </c>
      <c r="Z2112">
        <f>IF(J2112&lt;=24,"18-24","25-29")</f>
        <v/>
      </c>
      <c r="AA2112">
        <f>IF(M2112&lt;&gt;1,"",IF(P2112=2,1,0))</f>
        <v/>
      </c>
      <c r="AB2112">
        <f>IF(M2112&lt;&gt;1,"",IF(O2112&gt;=2,1,0))</f>
        <v/>
      </c>
      <c r="AC2112">
        <f>IF(M2112&lt;&gt;1,"",IF(OR(Q2112=999,Q2112=""),"",IF(OR(Q2112&lt;35,Q2112&gt;48),1,0)))</f>
        <v/>
      </c>
      <c r="AD2112">
        <f>IF(COUNT(AA2112:AC2112)&lt;3,"",SUM(AA2112:AC2112))</f>
        <v/>
      </c>
      <c r="AE2112">
        <f>IF(L2112&gt;=4,2,IF(L2112&gt;=2,1,0))</f>
        <v/>
      </c>
      <c r="AF2112">
        <f>IF(L2112&gt;=5,1,0)</f>
        <v/>
      </c>
      <c r="AG2112">
        <f>AE2112+AF2112</f>
        <v/>
      </c>
      <c r="AH2112" s="15">
        <f>IF(M2112&lt;&gt;1,"",IF(OR(R2112=-9,R2112=""),"",R2112))</f>
        <v/>
      </c>
      <c r="AI2112">
        <f>IF(M2112&lt;&gt;1,"",IF(OR(Q2112=999,Q2112=""),"",Q2112))</f>
        <v/>
      </c>
    </row>
    <row r="2113">
      <c r="A2113" t="inlineStr">
        <is>
          <t>TQRMNOP111484</t>
        </is>
      </c>
      <c r="B2113" t="n">
        <v>2025</v>
      </c>
      <c r="C2113" t="n">
        <v>1</v>
      </c>
      <c r="D2113" t="n">
        <v>40</v>
      </c>
      <c r="E2113" t="inlineStr">
        <is>
          <t>N</t>
        </is>
      </c>
      <c r="F2113" t="n">
        <v>9</v>
      </c>
      <c r="G2113" t="n">
        <v>1042</v>
      </c>
      <c r="H2113" t="n">
        <v>3</v>
      </c>
      <c r="I2113" t="n">
        <v>1</v>
      </c>
      <c r="J2113" t="n">
        <v>19</v>
      </c>
      <c r="K2113" t="n">
        <v>2</v>
      </c>
      <c r="L2113" t="n">
        <v>4</v>
      </c>
      <c r="M2113" t="n">
        <v>1</v>
      </c>
      <c r="N2113" t="n">
        <v>3</v>
      </c>
      <c r="O2113" t="n">
        <v>2</v>
      </c>
      <c r="P2113" t="n">
        <v>2</v>
      </c>
      <c r="Q2113" t="n">
        <v>54</v>
      </c>
      <c r="R2113" s="15" t="n">
        <v>402000</v>
      </c>
      <c r="S2113" s="15" t="n">
        <v>0</v>
      </c>
      <c r="T2113" s="15" t="n">
        <v>402000</v>
      </c>
      <c r="U2113" s="15" t="n">
        <v>176900</v>
      </c>
      <c r="V2113">
        <f>IFERROR(VLOOKUP(D2113,Tablas_Equivalencia!$A$3:$B$8,2,FALSE),"Sin dato")</f>
        <v/>
      </c>
      <c r="W2113">
        <f>IFERROR(VLOOKUP(L2113,Tablas_Equivalencia!$D$3:$E$9,2,FALSE),"Sin dato")</f>
        <v/>
      </c>
      <c r="X2113">
        <f>IF(I2113=1,"Varón","Mujer")</f>
        <v/>
      </c>
      <c r="Y2113">
        <f>IFERROR(VLOOKUP(M2113,Tablas_Equivalencia!$G$3:$H$6,2,FALSE),"Sin dato")</f>
        <v/>
      </c>
      <c r="Z2113">
        <f>IF(J2113&lt;=24,"18-24","25-29")</f>
        <v/>
      </c>
      <c r="AA2113">
        <f>IF(M2113&lt;&gt;1,"",IF(P2113=2,1,0))</f>
        <v/>
      </c>
      <c r="AB2113">
        <f>IF(M2113&lt;&gt;1,"",IF(O2113&gt;=2,1,0))</f>
        <v/>
      </c>
      <c r="AC2113">
        <f>IF(M2113&lt;&gt;1,"",IF(OR(Q2113=999,Q2113=""),"",IF(OR(Q2113&lt;35,Q2113&gt;48),1,0)))</f>
        <v/>
      </c>
      <c r="AD2113">
        <f>IF(COUNT(AA2113:AC2113)&lt;3,"",SUM(AA2113:AC2113))</f>
        <v/>
      </c>
      <c r="AE2113">
        <f>IF(L2113&gt;=4,2,IF(L2113&gt;=2,1,0))</f>
        <v/>
      </c>
      <c r="AF2113">
        <f>IF(L2113&gt;=5,1,0)</f>
        <v/>
      </c>
      <c r="AG2113">
        <f>AE2113+AF2113</f>
        <v/>
      </c>
      <c r="AH2113" s="15">
        <f>IF(M2113&lt;&gt;1,"",IF(OR(R2113=-9,R2113=""),"",R2113))</f>
        <v/>
      </c>
      <c r="AI2113">
        <f>IF(M2113&lt;&gt;1,"",IF(OR(Q2113=999,Q2113=""),"",Q2113))</f>
        <v/>
      </c>
    </row>
    <row r="2114">
      <c r="A2114" t="inlineStr">
        <is>
          <t>TQRMNOP111488</t>
        </is>
      </c>
      <c r="B2114" t="n">
        <v>2025</v>
      </c>
      <c r="C2114" t="n">
        <v>1</v>
      </c>
      <c r="D2114" t="n">
        <v>1</v>
      </c>
      <c r="E2114" t="inlineStr">
        <is>
          <t>S</t>
        </is>
      </c>
      <c r="F2114" t="n">
        <v>33</v>
      </c>
      <c r="G2114" t="n">
        <v>682</v>
      </c>
      <c r="H2114" t="n">
        <v>1</v>
      </c>
      <c r="I2114" t="n">
        <v>1</v>
      </c>
      <c r="J2114" t="n">
        <v>26</v>
      </c>
      <c r="K2114" t="n">
        <v>2</v>
      </c>
      <c r="L2114" t="n">
        <v>4</v>
      </c>
      <c r="M2114" t="n">
        <v>1</v>
      </c>
      <c r="N2114" t="n">
        <v>1</v>
      </c>
      <c r="O2114" t="n">
        <v>1</v>
      </c>
      <c r="P2114" t="n">
        <v>1</v>
      </c>
      <c r="Q2114" t="n">
        <v>58</v>
      </c>
      <c r="R2114" s="15" t="n">
        <v>1375000</v>
      </c>
      <c r="S2114" s="15" t="n">
        <v>0</v>
      </c>
      <c r="T2114" s="15" t="n">
        <v>1375000</v>
      </c>
      <c r="U2114" s="15" t="n">
        <v>245900</v>
      </c>
      <c r="V2114">
        <f>IFERROR(VLOOKUP(D2114,Tablas_Equivalencia!$A$3:$B$8,2,FALSE),"Sin dato")</f>
        <v/>
      </c>
      <c r="W2114">
        <f>IFERROR(VLOOKUP(L2114,Tablas_Equivalencia!$D$3:$E$9,2,FALSE),"Sin dato")</f>
        <v/>
      </c>
      <c r="X2114">
        <f>IF(I2114=1,"Varón","Mujer")</f>
        <v/>
      </c>
      <c r="Y2114">
        <f>IFERROR(VLOOKUP(M2114,Tablas_Equivalencia!$G$3:$H$6,2,FALSE),"Sin dato")</f>
        <v/>
      </c>
      <c r="Z2114">
        <f>IF(J2114&lt;=24,"18-24","25-29")</f>
        <v/>
      </c>
      <c r="AA2114">
        <f>IF(M2114&lt;&gt;1,"",IF(P2114=2,1,0))</f>
        <v/>
      </c>
      <c r="AB2114">
        <f>IF(M2114&lt;&gt;1,"",IF(O2114&gt;=2,1,0))</f>
        <v/>
      </c>
      <c r="AC2114">
        <f>IF(M2114&lt;&gt;1,"",IF(OR(Q2114=999,Q2114=""),"",IF(OR(Q2114&lt;35,Q2114&gt;48),1,0)))</f>
        <v/>
      </c>
      <c r="AD2114">
        <f>IF(COUNT(AA2114:AC2114)&lt;3,"",SUM(AA2114:AC2114))</f>
        <v/>
      </c>
      <c r="AE2114">
        <f>IF(L2114&gt;=4,2,IF(L2114&gt;=2,1,0))</f>
        <v/>
      </c>
      <c r="AF2114">
        <f>IF(L2114&gt;=5,1,0)</f>
        <v/>
      </c>
      <c r="AG2114">
        <f>AE2114+AF2114</f>
        <v/>
      </c>
      <c r="AH2114" s="15">
        <f>IF(M2114&lt;&gt;1,"",IF(OR(R2114=-9,R2114=""),"",R2114))</f>
        <v/>
      </c>
      <c r="AI2114">
        <f>IF(M2114&lt;&gt;1,"",IF(OR(Q2114=999,Q2114=""),"",Q2114))</f>
        <v/>
      </c>
    </row>
    <row r="2115">
      <c r="A2115" t="inlineStr">
        <is>
          <t>TQRMNOP111495</t>
        </is>
      </c>
      <c r="B2115" t="n">
        <v>2025</v>
      </c>
      <c r="C2115" t="n">
        <v>1</v>
      </c>
      <c r="D2115" t="n">
        <v>1</v>
      </c>
      <c r="E2115" t="inlineStr">
        <is>
          <t>S</t>
        </is>
      </c>
      <c r="F2115" t="n">
        <v>33</v>
      </c>
      <c r="G2115" t="n">
        <v>1896</v>
      </c>
      <c r="H2115" t="n">
        <v>1</v>
      </c>
      <c r="I2115" t="n">
        <v>1</v>
      </c>
      <c r="J2115" t="n">
        <v>21</v>
      </c>
      <c r="K2115" t="n">
        <v>2</v>
      </c>
      <c r="L2115" t="n">
        <v>2</v>
      </c>
      <c r="M2115" t="n">
        <v>1</v>
      </c>
      <c r="N2115" t="n">
        <v>3</v>
      </c>
      <c r="O2115" t="n">
        <v>2</v>
      </c>
      <c r="P2115" t="n">
        <v>2</v>
      </c>
      <c r="Q2115" t="n">
        <v>16</v>
      </c>
      <c r="R2115" s="15" t="n">
        <v>192000</v>
      </c>
      <c r="S2115" s="15" t="n">
        <v>0</v>
      </c>
      <c r="T2115" s="15" t="n">
        <v>192000</v>
      </c>
      <c r="U2115" s="15" t="n">
        <v>95300</v>
      </c>
      <c r="V2115">
        <f>IFERROR(VLOOKUP(D2115,Tablas_Equivalencia!$A$3:$B$8,2,FALSE),"Sin dato")</f>
        <v/>
      </c>
      <c r="W2115">
        <f>IFERROR(VLOOKUP(L2115,Tablas_Equivalencia!$D$3:$E$9,2,FALSE),"Sin dato")</f>
        <v/>
      </c>
      <c r="X2115">
        <f>IF(I2115=1,"Varón","Mujer")</f>
        <v/>
      </c>
      <c r="Y2115">
        <f>IFERROR(VLOOKUP(M2115,Tablas_Equivalencia!$G$3:$H$6,2,FALSE),"Sin dato")</f>
        <v/>
      </c>
      <c r="Z2115">
        <f>IF(J2115&lt;=24,"18-24","25-29")</f>
        <v/>
      </c>
      <c r="AA2115">
        <f>IF(M2115&lt;&gt;1,"",IF(P2115=2,1,0))</f>
        <v/>
      </c>
      <c r="AB2115">
        <f>IF(M2115&lt;&gt;1,"",IF(O2115&gt;=2,1,0))</f>
        <v/>
      </c>
      <c r="AC2115">
        <f>IF(M2115&lt;&gt;1,"",IF(OR(Q2115=999,Q2115=""),"",IF(OR(Q2115&lt;35,Q2115&gt;48),1,0)))</f>
        <v/>
      </c>
      <c r="AD2115">
        <f>IF(COUNT(AA2115:AC2115)&lt;3,"",SUM(AA2115:AC2115))</f>
        <v/>
      </c>
      <c r="AE2115">
        <f>IF(L2115&gt;=4,2,IF(L2115&gt;=2,1,0))</f>
        <v/>
      </c>
      <c r="AF2115">
        <f>IF(L2115&gt;=5,1,0)</f>
        <v/>
      </c>
      <c r="AG2115">
        <f>AE2115+AF2115</f>
        <v/>
      </c>
      <c r="AH2115" s="15">
        <f>IF(M2115&lt;&gt;1,"",IF(OR(R2115=-9,R2115=""),"",R2115))</f>
        <v/>
      </c>
      <c r="AI2115">
        <f>IF(M2115&lt;&gt;1,"",IF(OR(Q2115=999,Q2115=""),"",Q2115))</f>
        <v/>
      </c>
    </row>
    <row r="2116">
      <c r="A2116" t="inlineStr">
        <is>
          <t>TQRMNOP111497</t>
        </is>
      </c>
      <c r="B2116" t="n">
        <v>2025</v>
      </c>
      <c r="C2116" t="n">
        <v>1</v>
      </c>
      <c r="D2116" t="n">
        <v>1</v>
      </c>
      <c r="E2116" t="inlineStr">
        <is>
          <t>S</t>
        </is>
      </c>
      <c r="F2116" t="n">
        <v>33</v>
      </c>
      <c r="G2116" t="n">
        <v>1080</v>
      </c>
      <c r="H2116" t="n">
        <v>3</v>
      </c>
      <c r="I2116" t="n">
        <v>1</v>
      </c>
      <c r="J2116" t="n">
        <v>22</v>
      </c>
      <c r="K2116" t="n">
        <v>1</v>
      </c>
      <c r="L2116" t="n">
        <v>4</v>
      </c>
      <c r="M2116" t="n">
        <v>3</v>
      </c>
      <c r="R2116" s="15" t="n">
        <v>0</v>
      </c>
      <c r="S2116" s="15" t="n">
        <v>0</v>
      </c>
      <c r="T2116" s="15" t="n">
        <v>0</v>
      </c>
      <c r="U2116" s="15" t="n">
        <v>286000</v>
      </c>
      <c r="V2116">
        <f>IFERROR(VLOOKUP(D2116,Tablas_Equivalencia!$A$3:$B$8,2,FALSE),"Sin dato")</f>
        <v/>
      </c>
      <c r="W2116">
        <f>IFERROR(VLOOKUP(L2116,Tablas_Equivalencia!$D$3:$E$9,2,FALSE),"Sin dato")</f>
        <v/>
      </c>
      <c r="X2116">
        <f>IF(I2116=1,"Varón","Mujer")</f>
        <v/>
      </c>
      <c r="Y2116">
        <f>IFERROR(VLOOKUP(M2116,Tablas_Equivalencia!$G$3:$H$6,2,FALSE),"Sin dato")</f>
        <v/>
      </c>
      <c r="Z2116">
        <f>IF(J2116&lt;=24,"18-24","25-29")</f>
        <v/>
      </c>
      <c r="AA2116">
        <f>IF(M2116&lt;&gt;1,"",IF(P2116=2,1,0))</f>
        <v/>
      </c>
      <c r="AB2116">
        <f>IF(M2116&lt;&gt;1,"",IF(O2116&gt;=2,1,0))</f>
        <v/>
      </c>
      <c r="AC2116">
        <f>IF(M2116&lt;&gt;1,"",IF(OR(Q2116=999,Q2116=""),"",IF(OR(Q2116&lt;35,Q2116&gt;48),1,0)))</f>
        <v/>
      </c>
      <c r="AD2116">
        <f>IF(COUNT(AA2116:AC2116)&lt;3,"",SUM(AA2116:AC2116))</f>
        <v/>
      </c>
      <c r="AE2116">
        <f>IF(L2116&gt;=4,2,IF(L2116&gt;=2,1,0))</f>
        <v/>
      </c>
      <c r="AF2116">
        <f>IF(L2116&gt;=5,1,0)</f>
        <v/>
      </c>
      <c r="AG2116">
        <f>AE2116+AF2116</f>
        <v/>
      </c>
      <c r="AH2116" s="15">
        <f>IF(M2116&lt;&gt;1,"",IF(OR(R2116=-9,R2116=""),"",R2116))</f>
        <v/>
      </c>
      <c r="AI2116">
        <f>IF(M2116&lt;&gt;1,"",IF(OR(Q2116=999,Q2116=""),"",Q2116))</f>
        <v/>
      </c>
    </row>
    <row r="2117">
      <c r="A2117" t="inlineStr">
        <is>
          <t>TQRMNOP111505</t>
        </is>
      </c>
      <c r="B2117" t="n">
        <v>2025</v>
      </c>
      <c r="C2117" t="n">
        <v>1</v>
      </c>
      <c r="D2117" t="n">
        <v>1</v>
      </c>
      <c r="E2117" t="inlineStr">
        <is>
          <t>S</t>
        </is>
      </c>
      <c r="F2117" t="n">
        <v>33</v>
      </c>
      <c r="G2117" t="n">
        <v>1564</v>
      </c>
      <c r="H2117" t="n">
        <v>2</v>
      </c>
      <c r="I2117" t="n">
        <v>1</v>
      </c>
      <c r="J2117" t="n">
        <v>20</v>
      </c>
      <c r="K2117" t="n">
        <v>2</v>
      </c>
      <c r="L2117" t="n">
        <v>4</v>
      </c>
      <c r="M2117" t="n">
        <v>2</v>
      </c>
      <c r="R2117" s="15" t="n">
        <v>0</v>
      </c>
      <c r="S2117" s="15" t="n">
        <v>0</v>
      </c>
      <c r="T2117" s="15" t="n">
        <v>0</v>
      </c>
      <c r="U2117" s="15" t="n">
        <v>124000</v>
      </c>
      <c r="V2117">
        <f>IFERROR(VLOOKUP(D2117,Tablas_Equivalencia!$A$3:$B$8,2,FALSE),"Sin dato")</f>
        <v/>
      </c>
      <c r="W2117">
        <f>IFERROR(VLOOKUP(L2117,Tablas_Equivalencia!$D$3:$E$9,2,FALSE),"Sin dato")</f>
        <v/>
      </c>
      <c r="X2117">
        <f>IF(I2117=1,"Varón","Mujer")</f>
        <v/>
      </c>
      <c r="Y2117">
        <f>IFERROR(VLOOKUP(M2117,Tablas_Equivalencia!$G$3:$H$6,2,FALSE),"Sin dato")</f>
        <v/>
      </c>
      <c r="Z2117">
        <f>IF(J2117&lt;=24,"18-24","25-29")</f>
        <v/>
      </c>
      <c r="AA2117">
        <f>IF(M2117&lt;&gt;1,"",IF(P2117=2,1,0))</f>
        <v/>
      </c>
      <c r="AB2117">
        <f>IF(M2117&lt;&gt;1,"",IF(O2117&gt;=2,1,0))</f>
        <v/>
      </c>
      <c r="AC2117">
        <f>IF(M2117&lt;&gt;1,"",IF(OR(Q2117=999,Q2117=""),"",IF(OR(Q2117&lt;35,Q2117&gt;48),1,0)))</f>
        <v/>
      </c>
      <c r="AD2117">
        <f>IF(COUNT(AA2117:AC2117)&lt;3,"",SUM(AA2117:AC2117))</f>
        <v/>
      </c>
      <c r="AE2117">
        <f>IF(L2117&gt;=4,2,IF(L2117&gt;=2,1,0))</f>
        <v/>
      </c>
      <c r="AF2117">
        <f>IF(L2117&gt;=5,1,0)</f>
        <v/>
      </c>
      <c r="AG2117">
        <f>AE2117+AF2117</f>
        <v/>
      </c>
      <c r="AH2117" s="15">
        <f>IF(M2117&lt;&gt;1,"",IF(OR(R2117=-9,R2117=""),"",R2117))</f>
        <v/>
      </c>
      <c r="AI2117">
        <f>IF(M2117&lt;&gt;1,"",IF(OR(Q2117=999,Q2117=""),"",Q2117))</f>
        <v/>
      </c>
    </row>
    <row r="2118">
      <c r="A2118" t="inlineStr">
        <is>
          <t>TQRMNOP111507</t>
        </is>
      </c>
      <c r="B2118" t="n">
        <v>2025</v>
      </c>
      <c r="C2118" t="n">
        <v>1</v>
      </c>
      <c r="D2118" t="n">
        <v>1</v>
      </c>
      <c r="E2118" t="inlineStr">
        <is>
          <t>S</t>
        </is>
      </c>
      <c r="F2118" t="n">
        <v>33</v>
      </c>
      <c r="G2118" t="n">
        <v>381</v>
      </c>
      <c r="H2118" t="n">
        <v>10</v>
      </c>
      <c r="I2118" t="n">
        <v>2</v>
      </c>
      <c r="J2118" t="n">
        <v>29</v>
      </c>
      <c r="K2118" t="n">
        <v>2</v>
      </c>
      <c r="L2118" t="n">
        <v>4</v>
      </c>
      <c r="M2118" t="n">
        <v>1</v>
      </c>
      <c r="N2118" t="n">
        <v>3</v>
      </c>
      <c r="O2118" t="n">
        <v>1</v>
      </c>
      <c r="P2118" t="n">
        <v>1</v>
      </c>
      <c r="Q2118" t="n">
        <v>27</v>
      </c>
      <c r="R2118" s="15" t="n">
        <v>777000</v>
      </c>
      <c r="S2118" s="15" t="n">
        <v>0</v>
      </c>
      <c r="T2118" s="15" t="n">
        <v>777000</v>
      </c>
      <c r="U2118" s="15" t="n">
        <v>57100</v>
      </c>
      <c r="V2118">
        <f>IFERROR(VLOOKUP(D2118,Tablas_Equivalencia!$A$3:$B$8,2,FALSE),"Sin dato")</f>
        <v/>
      </c>
      <c r="W2118">
        <f>IFERROR(VLOOKUP(L2118,Tablas_Equivalencia!$D$3:$E$9,2,FALSE),"Sin dato")</f>
        <v/>
      </c>
      <c r="X2118">
        <f>IF(I2118=1,"Varón","Mujer")</f>
        <v/>
      </c>
      <c r="Y2118">
        <f>IFERROR(VLOOKUP(M2118,Tablas_Equivalencia!$G$3:$H$6,2,FALSE),"Sin dato")</f>
        <v/>
      </c>
      <c r="Z2118">
        <f>IF(J2118&lt;=24,"18-24","25-29")</f>
        <v/>
      </c>
      <c r="AA2118">
        <f>IF(M2118&lt;&gt;1,"",IF(P2118=2,1,0))</f>
        <v/>
      </c>
      <c r="AB2118">
        <f>IF(M2118&lt;&gt;1,"",IF(O2118&gt;=2,1,0))</f>
        <v/>
      </c>
      <c r="AC2118">
        <f>IF(M2118&lt;&gt;1,"",IF(OR(Q2118=999,Q2118=""),"",IF(OR(Q2118&lt;35,Q2118&gt;48),1,0)))</f>
        <v/>
      </c>
      <c r="AD2118">
        <f>IF(COUNT(AA2118:AC2118)&lt;3,"",SUM(AA2118:AC2118))</f>
        <v/>
      </c>
      <c r="AE2118">
        <f>IF(L2118&gt;=4,2,IF(L2118&gt;=2,1,0))</f>
        <v/>
      </c>
      <c r="AF2118">
        <f>IF(L2118&gt;=5,1,0)</f>
        <v/>
      </c>
      <c r="AG2118">
        <f>AE2118+AF2118</f>
        <v/>
      </c>
      <c r="AH2118" s="15">
        <f>IF(M2118&lt;&gt;1,"",IF(OR(R2118=-9,R2118=""),"",R2118))</f>
        <v/>
      </c>
      <c r="AI2118">
        <f>IF(M2118&lt;&gt;1,"",IF(OR(Q2118=999,Q2118=""),"",Q2118))</f>
        <v/>
      </c>
    </row>
    <row r="2119">
      <c r="A2119" t="inlineStr">
        <is>
          <t>TQRMNOP111510</t>
        </is>
      </c>
      <c r="B2119" t="n">
        <v>2025</v>
      </c>
      <c r="C2119" t="n">
        <v>1</v>
      </c>
      <c r="D2119" t="n">
        <v>1</v>
      </c>
      <c r="E2119" t="inlineStr">
        <is>
          <t>S</t>
        </is>
      </c>
      <c r="F2119" t="n">
        <v>33</v>
      </c>
      <c r="G2119" t="n">
        <v>854</v>
      </c>
      <c r="H2119" t="n">
        <v>2</v>
      </c>
      <c r="I2119" t="n">
        <v>1</v>
      </c>
      <c r="J2119" t="n">
        <v>19</v>
      </c>
      <c r="K2119" t="n">
        <v>2</v>
      </c>
      <c r="L2119" t="n">
        <v>3</v>
      </c>
      <c r="M2119" t="n">
        <v>1</v>
      </c>
      <c r="N2119" t="n">
        <v>3</v>
      </c>
      <c r="O2119" t="n">
        <v>2</v>
      </c>
      <c r="P2119" t="n">
        <v>1</v>
      </c>
      <c r="Q2119" t="n">
        <v>58</v>
      </c>
      <c r="R2119" s="15" t="n">
        <v>-9</v>
      </c>
      <c r="S2119" s="15" t="n">
        <v>0</v>
      </c>
      <c r="T2119" s="15" t="n">
        <v>0</v>
      </c>
      <c r="U2119" s="15" t="n">
        <v>221100</v>
      </c>
      <c r="V2119">
        <f>IFERROR(VLOOKUP(D2119,Tablas_Equivalencia!$A$3:$B$8,2,FALSE),"Sin dato")</f>
        <v/>
      </c>
      <c r="W2119">
        <f>IFERROR(VLOOKUP(L2119,Tablas_Equivalencia!$D$3:$E$9,2,FALSE),"Sin dato")</f>
        <v/>
      </c>
      <c r="X2119">
        <f>IF(I2119=1,"Varón","Mujer")</f>
        <v/>
      </c>
      <c r="Y2119">
        <f>IFERROR(VLOOKUP(M2119,Tablas_Equivalencia!$G$3:$H$6,2,FALSE),"Sin dato")</f>
        <v/>
      </c>
      <c r="Z2119">
        <f>IF(J2119&lt;=24,"18-24","25-29")</f>
        <v/>
      </c>
      <c r="AA2119">
        <f>IF(M2119&lt;&gt;1,"",IF(P2119=2,1,0))</f>
        <v/>
      </c>
      <c r="AB2119">
        <f>IF(M2119&lt;&gt;1,"",IF(O2119&gt;=2,1,0))</f>
        <v/>
      </c>
      <c r="AC2119">
        <f>IF(M2119&lt;&gt;1,"",IF(OR(Q2119=999,Q2119=""),"",IF(OR(Q2119&lt;35,Q2119&gt;48),1,0)))</f>
        <v/>
      </c>
      <c r="AD2119">
        <f>IF(COUNT(AA2119:AC2119)&lt;3,"",SUM(AA2119:AC2119))</f>
        <v/>
      </c>
      <c r="AE2119">
        <f>IF(L2119&gt;=4,2,IF(L2119&gt;=2,1,0))</f>
        <v/>
      </c>
      <c r="AF2119">
        <f>IF(L2119&gt;=5,1,0)</f>
        <v/>
      </c>
      <c r="AG2119">
        <f>AE2119+AF2119</f>
        <v/>
      </c>
      <c r="AH2119" s="15">
        <f>IF(M2119&lt;&gt;1,"",IF(OR(R2119=-9,R2119=""),"",R2119))</f>
        <v/>
      </c>
      <c r="AI2119">
        <f>IF(M2119&lt;&gt;1,"",IF(OR(Q2119=999,Q2119=""),"",Q2119))</f>
        <v/>
      </c>
    </row>
    <row r="2120">
      <c r="A2120" t="inlineStr">
        <is>
          <t>TQRMNOP111513</t>
        </is>
      </c>
      <c r="B2120" t="n">
        <v>2025</v>
      </c>
      <c r="C2120" t="n">
        <v>1</v>
      </c>
      <c r="D2120" t="n">
        <v>1</v>
      </c>
      <c r="E2120" t="inlineStr">
        <is>
          <t>S</t>
        </is>
      </c>
      <c r="F2120" t="n">
        <v>33</v>
      </c>
      <c r="G2120" t="n">
        <v>928</v>
      </c>
      <c r="H2120" t="n">
        <v>3</v>
      </c>
      <c r="I2120" t="n">
        <v>1</v>
      </c>
      <c r="J2120" t="n">
        <v>28</v>
      </c>
      <c r="K2120" t="n">
        <v>2</v>
      </c>
      <c r="L2120" t="n">
        <v>6</v>
      </c>
      <c r="M2120" t="n">
        <v>1</v>
      </c>
      <c r="N2120" t="n">
        <v>3</v>
      </c>
      <c r="O2120" t="n">
        <v>1</v>
      </c>
      <c r="P2120" t="n">
        <v>1</v>
      </c>
      <c r="Q2120" t="n">
        <v>39</v>
      </c>
      <c r="R2120" s="15" t="n">
        <v>1014000</v>
      </c>
      <c r="S2120" s="15" t="n">
        <v>41000</v>
      </c>
      <c r="T2120" s="15" t="n">
        <v>1055000</v>
      </c>
      <c r="U2120" s="15" t="n">
        <v>205100</v>
      </c>
      <c r="V2120">
        <f>IFERROR(VLOOKUP(D2120,Tablas_Equivalencia!$A$3:$B$8,2,FALSE),"Sin dato")</f>
        <v/>
      </c>
      <c r="W2120">
        <f>IFERROR(VLOOKUP(L2120,Tablas_Equivalencia!$D$3:$E$9,2,FALSE),"Sin dato")</f>
        <v/>
      </c>
      <c r="X2120">
        <f>IF(I2120=1,"Varón","Mujer")</f>
        <v/>
      </c>
      <c r="Y2120">
        <f>IFERROR(VLOOKUP(M2120,Tablas_Equivalencia!$G$3:$H$6,2,FALSE),"Sin dato")</f>
        <v/>
      </c>
      <c r="Z2120">
        <f>IF(J2120&lt;=24,"18-24","25-29")</f>
        <v/>
      </c>
      <c r="AA2120">
        <f>IF(M2120&lt;&gt;1,"",IF(P2120=2,1,0))</f>
        <v/>
      </c>
      <c r="AB2120">
        <f>IF(M2120&lt;&gt;1,"",IF(O2120&gt;=2,1,0))</f>
        <v/>
      </c>
      <c r="AC2120">
        <f>IF(M2120&lt;&gt;1,"",IF(OR(Q2120=999,Q2120=""),"",IF(OR(Q2120&lt;35,Q2120&gt;48),1,0)))</f>
        <v/>
      </c>
      <c r="AD2120">
        <f>IF(COUNT(AA2120:AC2120)&lt;3,"",SUM(AA2120:AC2120))</f>
        <v/>
      </c>
      <c r="AE2120">
        <f>IF(L2120&gt;=4,2,IF(L2120&gt;=2,1,0))</f>
        <v/>
      </c>
      <c r="AF2120">
        <f>IF(L2120&gt;=5,1,0)</f>
        <v/>
      </c>
      <c r="AG2120">
        <f>AE2120+AF2120</f>
        <v/>
      </c>
      <c r="AH2120" s="15">
        <f>IF(M2120&lt;&gt;1,"",IF(OR(R2120=-9,R2120=""),"",R2120))</f>
        <v/>
      </c>
      <c r="AI2120">
        <f>IF(M2120&lt;&gt;1,"",IF(OR(Q2120=999,Q2120=""),"",Q2120))</f>
        <v/>
      </c>
    </row>
    <row r="2121">
      <c r="A2121" t="inlineStr">
        <is>
          <t>TQRMNOP111516</t>
        </is>
      </c>
      <c r="B2121" t="n">
        <v>2025</v>
      </c>
      <c r="C2121" t="n">
        <v>1</v>
      </c>
      <c r="D2121" t="n">
        <v>40</v>
      </c>
      <c r="E2121" t="inlineStr">
        <is>
          <t>N</t>
        </is>
      </c>
      <c r="F2121" t="n">
        <v>9</v>
      </c>
      <c r="G2121" t="n">
        <v>634</v>
      </c>
      <c r="H2121" t="n">
        <v>3</v>
      </c>
      <c r="I2121" t="n">
        <v>2</v>
      </c>
      <c r="J2121" t="n">
        <v>29</v>
      </c>
      <c r="K2121" t="n">
        <v>2</v>
      </c>
      <c r="L2121" t="n">
        <v>4</v>
      </c>
      <c r="M2121" t="n">
        <v>2</v>
      </c>
      <c r="R2121" s="15" t="n">
        <v>0</v>
      </c>
      <c r="S2121" s="15" t="n">
        <v>41000</v>
      </c>
      <c r="T2121" s="15" t="n">
        <v>41000</v>
      </c>
      <c r="U2121" s="15" t="n">
        <v>35300</v>
      </c>
      <c r="V2121">
        <f>IFERROR(VLOOKUP(D2121,Tablas_Equivalencia!$A$3:$B$8,2,FALSE),"Sin dato")</f>
        <v/>
      </c>
      <c r="W2121">
        <f>IFERROR(VLOOKUP(L2121,Tablas_Equivalencia!$D$3:$E$9,2,FALSE),"Sin dato")</f>
        <v/>
      </c>
      <c r="X2121">
        <f>IF(I2121=1,"Varón","Mujer")</f>
        <v/>
      </c>
      <c r="Y2121">
        <f>IFERROR(VLOOKUP(M2121,Tablas_Equivalencia!$G$3:$H$6,2,FALSE),"Sin dato")</f>
        <v/>
      </c>
      <c r="Z2121">
        <f>IF(J2121&lt;=24,"18-24","25-29")</f>
        <v/>
      </c>
      <c r="AA2121">
        <f>IF(M2121&lt;&gt;1,"",IF(P2121=2,1,0))</f>
        <v/>
      </c>
      <c r="AB2121">
        <f>IF(M2121&lt;&gt;1,"",IF(O2121&gt;=2,1,0))</f>
        <v/>
      </c>
      <c r="AC2121">
        <f>IF(M2121&lt;&gt;1,"",IF(OR(Q2121=999,Q2121=""),"",IF(OR(Q2121&lt;35,Q2121&gt;48),1,0)))</f>
        <v/>
      </c>
      <c r="AD2121">
        <f>IF(COUNT(AA2121:AC2121)&lt;3,"",SUM(AA2121:AC2121))</f>
        <v/>
      </c>
      <c r="AE2121">
        <f>IF(L2121&gt;=4,2,IF(L2121&gt;=2,1,0))</f>
        <v/>
      </c>
      <c r="AF2121">
        <f>IF(L2121&gt;=5,1,0)</f>
        <v/>
      </c>
      <c r="AG2121">
        <f>AE2121+AF2121</f>
        <v/>
      </c>
      <c r="AH2121" s="15">
        <f>IF(M2121&lt;&gt;1,"",IF(OR(R2121=-9,R2121=""),"",R2121))</f>
        <v/>
      </c>
      <c r="AI2121">
        <f>IF(M2121&lt;&gt;1,"",IF(OR(Q2121=999,Q2121=""),"",Q2121))</f>
        <v/>
      </c>
    </row>
    <row r="2122">
      <c r="A2122" t="inlineStr">
        <is>
          <t>TQRMNOP111533</t>
        </is>
      </c>
      <c r="B2122" t="n">
        <v>2025</v>
      </c>
      <c r="C2122" t="n">
        <v>1</v>
      </c>
      <c r="D2122" t="n">
        <v>1</v>
      </c>
      <c r="E2122" t="inlineStr">
        <is>
          <t>S</t>
        </is>
      </c>
      <c r="F2122" t="n">
        <v>32</v>
      </c>
      <c r="G2122" t="n">
        <v>924</v>
      </c>
      <c r="H2122" t="n">
        <v>2</v>
      </c>
      <c r="I2122" t="n">
        <v>1</v>
      </c>
      <c r="J2122" t="n">
        <v>19</v>
      </c>
      <c r="K2122" t="n">
        <v>2</v>
      </c>
      <c r="L2122" t="n">
        <v>3</v>
      </c>
      <c r="M2122" t="n">
        <v>1</v>
      </c>
      <c r="N2122" t="n">
        <v>2</v>
      </c>
      <c r="O2122" t="n">
        <v>3</v>
      </c>
      <c r="P2122" t="n">
        <v>2</v>
      </c>
      <c r="Q2122" t="n">
        <v>18</v>
      </c>
      <c r="R2122" s="15" t="n">
        <v>444000</v>
      </c>
      <c r="S2122" s="15" t="n">
        <v>154000</v>
      </c>
      <c r="T2122" s="15" t="n">
        <v>598000</v>
      </c>
      <c r="U2122" s="15" t="n">
        <v>147200</v>
      </c>
      <c r="V2122">
        <f>IFERROR(VLOOKUP(D2122,Tablas_Equivalencia!$A$3:$B$8,2,FALSE),"Sin dato")</f>
        <v/>
      </c>
      <c r="W2122">
        <f>IFERROR(VLOOKUP(L2122,Tablas_Equivalencia!$D$3:$E$9,2,FALSE),"Sin dato")</f>
        <v/>
      </c>
      <c r="X2122">
        <f>IF(I2122=1,"Varón","Mujer")</f>
        <v/>
      </c>
      <c r="Y2122">
        <f>IFERROR(VLOOKUP(M2122,Tablas_Equivalencia!$G$3:$H$6,2,FALSE),"Sin dato")</f>
        <v/>
      </c>
      <c r="Z2122">
        <f>IF(J2122&lt;=24,"18-24","25-29")</f>
        <v/>
      </c>
      <c r="AA2122">
        <f>IF(M2122&lt;&gt;1,"",IF(P2122=2,1,0))</f>
        <v/>
      </c>
      <c r="AB2122">
        <f>IF(M2122&lt;&gt;1,"",IF(O2122&gt;=2,1,0))</f>
        <v/>
      </c>
      <c r="AC2122">
        <f>IF(M2122&lt;&gt;1,"",IF(OR(Q2122=999,Q2122=""),"",IF(OR(Q2122&lt;35,Q2122&gt;48),1,0)))</f>
        <v/>
      </c>
      <c r="AD2122">
        <f>IF(COUNT(AA2122:AC2122)&lt;3,"",SUM(AA2122:AC2122))</f>
        <v/>
      </c>
      <c r="AE2122">
        <f>IF(L2122&gt;=4,2,IF(L2122&gt;=2,1,0))</f>
        <v/>
      </c>
      <c r="AF2122">
        <f>IF(L2122&gt;=5,1,0)</f>
        <v/>
      </c>
      <c r="AG2122">
        <f>AE2122+AF2122</f>
        <v/>
      </c>
      <c r="AH2122" s="15">
        <f>IF(M2122&lt;&gt;1,"",IF(OR(R2122=-9,R2122=""),"",R2122))</f>
        <v/>
      </c>
      <c r="AI2122">
        <f>IF(M2122&lt;&gt;1,"",IF(OR(Q2122=999,Q2122=""),"",Q2122))</f>
        <v/>
      </c>
    </row>
    <row r="2123">
      <c r="A2123" t="inlineStr">
        <is>
          <t>TQRMNOP111539</t>
        </is>
      </c>
      <c r="B2123" t="n">
        <v>2025</v>
      </c>
      <c r="C2123" t="n">
        <v>1</v>
      </c>
      <c r="D2123" t="n">
        <v>1</v>
      </c>
      <c r="E2123" t="inlineStr">
        <is>
          <t>S</t>
        </is>
      </c>
      <c r="F2123" t="n">
        <v>32</v>
      </c>
      <c r="G2123" t="n">
        <v>1668</v>
      </c>
      <c r="H2123" t="n">
        <v>2</v>
      </c>
      <c r="I2123" t="n">
        <v>2</v>
      </c>
      <c r="J2123" t="n">
        <v>25</v>
      </c>
      <c r="K2123" t="n">
        <v>2</v>
      </c>
      <c r="L2123" t="n">
        <v>5</v>
      </c>
      <c r="M2123" t="n">
        <v>3</v>
      </c>
      <c r="R2123" s="15" t="n">
        <v>0</v>
      </c>
      <c r="S2123" s="15" t="n">
        <v>361000</v>
      </c>
      <c r="T2123" s="15" t="n">
        <v>361000</v>
      </c>
      <c r="U2123" s="15" t="n">
        <v>76400</v>
      </c>
      <c r="V2123">
        <f>IFERROR(VLOOKUP(D2123,Tablas_Equivalencia!$A$3:$B$8,2,FALSE),"Sin dato")</f>
        <v/>
      </c>
      <c r="W2123">
        <f>IFERROR(VLOOKUP(L2123,Tablas_Equivalencia!$D$3:$E$9,2,FALSE),"Sin dato")</f>
        <v/>
      </c>
      <c r="X2123">
        <f>IF(I2123=1,"Varón","Mujer")</f>
        <v/>
      </c>
      <c r="Y2123">
        <f>IFERROR(VLOOKUP(M2123,Tablas_Equivalencia!$G$3:$H$6,2,FALSE),"Sin dato")</f>
        <v/>
      </c>
      <c r="Z2123">
        <f>IF(J2123&lt;=24,"18-24","25-29")</f>
        <v/>
      </c>
      <c r="AA2123">
        <f>IF(M2123&lt;&gt;1,"",IF(P2123=2,1,0))</f>
        <v/>
      </c>
      <c r="AB2123">
        <f>IF(M2123&lt;&gt;1,"",IF(O2123&gt;=2,1,0))</f>
        <v/>
      </c>
      <c r="AC2123">
        <f>IF(M2123&lt;&gt;1,"",IF(OR(Q2123=999,Q2123=""),"",IF(OR(Q2123&lt;35,Q2123&gt;48),1,0)))</f>
        <v/>
      </c>
      <c r="AD2123">
        <f>IF(COUNT(AA2123:AC2123)&lt;3,"",SUM(AA2123:AC2123))</f>
        <v/>
      </c>
      <c r="AE2123">
        <f>IF(L2123&gt;=4,2,IF(L2123&gt;=2,1,0))</f>
        <v/>
      </c>
      <c r="AF2123">
        <f>IF(L2123&gt;=5,1,0)</f>
        <v/>
      </c>
      <c r="AG2123">
        <f>AE2123+AF2123</f>
        <v/>
      </c>
      <c r="AH2123" s="15">
        <f>IF(M2123&lt;&gt;1,"",IF(OR(R2123=-9,R2123=""),"",R2123))</f>
        <v/>
      </c>
      <c r="AI2123">
        <f>IF(M2123&lt;&gt;1,"",IF(OR(Q2123=999,Q2123=""),"",Q2123))</f>
        <v/>
      </c>
    </row>
    <row r="2124">
      <c r="A2124" t="inlineStr">
        <is>
          <t>TQRMNOP111541</t>
        </is>
      </c>
      <c r="B2124" t="n">
        <v>2025</v>
      </c>
      <c r="C2124" t="n">
        <v>1</v>
      </c>
      <c r="D2124" t="n">
        <v>1</v>
      </c>
      <c r="E2124" t="inlineStr">
        <is>
          <t>S</t>
        </is>
      </c>
      <c r="F2124" t="n">
        <v>33</v>
      </c>
      <c r="G2124" t="n">
        <v>1619</v>
      </c>
      <c r="H2124" t="n">
        <v>3</v>
      </c>
      <c r="I2124" t="n">
        <v>1</v>
      </c>
      <c r="J2124" t="n">
        <v>21</v>
      </c>
      <c r="K2124" t="n">
        <v>2</v>
      </c>
      <c r="L2124" t="n">
        <v>4</v>
      </c>
      <c r="M2124" t="n">
        <v>1</v>
      </c>
      <c r="N2124" t="n">
        <v>3</v>
      </c>
      <c r="O2124" t="n">
        <v>3</v>
      </c>
      <c r="P2124" t="n">
        <v>1</v>
      </c>
      <c r="Q2124" t="n">
        <v>43</v>
      </c>
      <c r="R2124" s="15" t="n">
        <v>1119000</v>
      </c>
      <c r="S2124" s="15" t="n">
        <v>0</v>
      </c>
      <c r="T2124" s="15" t="n">
        <v>1119000</v>
      </c>
      <c r="U2124" s="15" t="n">
        <v>64700</v>
      </c>
      <c r="V2124">
        <f>IFERROR(VLOOKUP(D2124,Tablas_Equivalencia!$A$3:$B$8,2,FALSE),"Sin dato")</f>
        <v/>
      </c>
      <c r="W2124">
        <f>IFERROR(VLOOKUP(L2124,Tablas_Equivalencia!$D$3:$E$9,2,FALSE),"Sin dato")</f>
        <v/>
      </c>
      <c r="X2124">
        <f>IF(I2124=1,"Varón","Mujer")</f>
        <v/>
      </c>
      <c r="Y2124">
        <f>IFERROR(VLOOKUP(M2124,Tablas_Equivalencia!$G$3:$H$6,2,FALSE),"Sin dato")</f>
        <v/>
      </c>
      <c r="Z2124">
        <f>IF(J2124&lt;=24,"18-24","25-29")</f>
        <v/>
      </c>
      <c r="AA2124">
        <f>IF(M2124&lt;&gt;1,"",IF(P2124=2,1,0))</f>
        <v/>
      </c>
      <c r="AB2124">
        <f>IF(M2124&lt;&gt;1,"",IF(O2124&gt;=2,1,0))</f>
        <v/>
      </c>
      <c r="AC2124">
        <f>IF(M2124&lt;&gt;1,"",IF(OR(Q2124=999,Q2124=""),"",IF(OR(Q2124&lt;35,Q2124&gt;48),1,0)))</f>
        <v/>
      </c>
      <c r="AD2124">
        <f>IF(COUNT(AA2124:AC2124)&lt;3,"",SUM(AA2124:AC2124))</f>
        <v/>
      </c>
      <c r="AE2124">
        <f>IF(L2124&gt;=4,2,IF(L2124&gt;=2,1,0))</f>
        <v/>
      </c>
      <c r="AF2124">
        <f>IF(L2124&gt;=5,1,0)</f>
        <v/>
      </c>
      <c r="AG2124">
        <f>AE2124+AF2124</f>
        <v/>
      </c>
      <c r="AH2124" s="15">
        <f>IF(M2124&lt;&gt;1,"",IF(OR(R2124=-9,R2124=""),"",R2124))</f>
        <v/>
      </c>
      <c r="AI2124">
        <f>IF(M2124&lt;&gt;1,"",IF(OR(Q2124=999,Q2124=""),"",Q2124))</f>
        <v/>
      </c>
    </row>
    <row r="2125">
      <c r="A2125" t="inlineStr">
        <is>
          <t>TQRMNOP111543</t>
        </is>
      </c>
      <c r="B2125" t="n">
        <v>2025</v>
      </c>
      <c r="C2125" t="n">
        <v>1</v>
      </c>
      <c r="D2125" t="n">
        <v>40</v>
      </c>
      <c r="E2125" t="inlineStr">
        <is>
          <t>N</t>
        </is>
      </c>
      <c r="F2125" t="n">
        <v>9</v>
      </c>
      <c r="G2125" t="n">
        <v>1506</v>
      </c>
      <c r="H2125" t="n">
        <v>2</v>
      </c>
      <c r="I2125" t="n">
        <v>2</v>
      </c>
      <c r="J2125" t="n">
        <v>29</v>
      </c>
      <c r="K2125" t="n">
        <v>2</v>
      </c>
      <c r="L2125" t="n">
        <v>4</v>
      </c>
      <c r="M2125" t="n">
        <v>2</v>
      </c>
      <c r="R2125" s="15" t="n">
        <v>0</v>
      </c>
      <c r="S2125" s="15" t="n">
        <v>0</v>
      </c>
      <c r="T2125" s="15" t="n">
        <v>0</v>
      </c>
      <c r="U2125" s="15" t="n">
        <v>196900</v>
      </c>
      <c r="V2125">
        <f>IFERROR(VLOOKUP(D2125,Tablas_Equivalencia!$A$3:$B$8,2,FALSE),"Sin dato")</f>
        <v/>
      </c>
      <c r="W2125">
        <f>IFERROR(VLOOKUP(L2125,Tablas_Equivalencia!$D$3:$E$9,2,FALSE),"Sin dato")</f>
        <v/>
      </c>
      <c r="X2125">
        <f>IF(I2125=1,"Varón","Mujer")</f>
        <v/>
      </c>
      <c r="Y2125">
        <f>IFERROR(VLOOKUP(M2125,Tablas_Equivalencia!$G$3:$H$6,2,FALSE),"Sin dato")</f>
        <v/>
      </c>
      <c r="Z2125">
        <f>IF(J2125&lt;=24,"18-24","25-29")</f>
        <v/>
      </c>
      <c r="AA2125">
        <f>IF(M2125&lt;&gt;1,"",IF(P2125=2,1,0))</f>
        <v/>
      </c>
      <c r="AB2125">
        <f>IF(M2125&lt;&gt;1,"",IF(O2125&gt;=2,1,0))</f>
        <v/>
      </c>
      <c r="AC2125">
        <f>IF(M2125&lt;&gt;1,"",IF(OR(Q2125=999,Q2125=""),"",IF(OR(Q2125&lt;35,Q2125&gt;48),1,0)))</f>
        <v/>
      </c>
      <c r="AD2125">
        <f>IF(COUNT(AA2125:AC2125)&lt;3,"",SUM(AA2125:AC2125))</f>
        <v/>
      </c>
      <c r="AE2125">
        <f>IF(L2125&gt;=4,2,IF(L2125&gt;=2,1,0))</f>
        <v/>
      </c>
      <c r="AF2125">
        <f>IF(L2125&gt;=5,1,0)</f>
        <v/>
      </c>
      <c r="AG2125">
        <f>AE2125+AF2125</f>
        <v/>
      </c>
      <c r="AH2125" s="15">
        <f>IF(M2125&lt;&gt;1,"",IF(OR(R2125=-9,R2125=""),"",R2125))</f>
        <v/>
      </c>
      <c r="AI2125">
        <f>IF(M2125&lt;&gt;1,"",IF(OR(Q2125=999,Q2125=""),"",Q2125))</f>
        <v/>
      </c>
    </row>
    <row r="2126">
      <c r="A2126" t="inlineStr">
        <is>
          <t>TQRMNOP111546</t>
        </is>
      </c>
      <c r="B2126" t="n">
        <v>2025</v>
      </c>
      <c r="C2126" t="n">
        <v>1</v>
      </c>
      <c r="D2126" t="n">
        <v>41</v>
      </c>
      <c r="E2126" t="inlineStr">
        <is>
          <t>N</t>
        </is>
      </c>
      <c r="F2126" t="n">
        <v>15</v>
      </c>
      <c r="G2126" t="n">
        <v>1826</v>
      </c>
      <c r="H2126" t="n">
        <v>2</v>
      </c>
      <c r="I2126" t="n">
        <v>2</v>
      </c>
      <c r="J2126" t="n">
        <v>26</v>
      </c>
      <c r="K2126" t="n">
        <v>1</v>
      </c>
      <c r="L2126" t="n">
        <v>4</v>
      </c>
      <c r="M2126" t="n">
        <v>1</v>
      </c>
      <c r="N2126" t="n">
        <v>3</v>
      </c>
      <c r="O2126" t="n">
        <v>2</v>
      </c>
      <c r="P2126" t="n">
        <v>2</v>
      </c>
      <c r="Q2126" t="n">
        <v>42</v>
      </c>
      <c r="R2126" s="15" t="n">
        <v>583000</v>
      </c>
      <c r="S2126" s="15" t="n">
        <v>111000</v>
      </c>
      <c r="T2126" s="15" t="n">
        <v>694000</v>
      </c>
      <c r="U2126" s="15" t="n">
        <v>135500</v>
      </c>
      <c r="V2126">
        <f>IFERROR(VLOOKUP(D2126,Tablas_Equivalencia!$A$3:$B$8,2,FALSE),"Sin dato")</f>
        <v/>
      </c>
      <c r="W2126">
        <f>IFERROR(VLOOKUP(L2126,Tablas_Equivalencia!$D$3:$E$9,2,FALSE),"Sin dato")</f>
        <v/>
      </c>
      <c r="X2126">
        <f>IF(I2126=1,"Varón","Mujer")</f>
        <v/>
      </c>
      <c r="Y2126">
        <f>IFERROR(VLOOKUP(M2126,Tablas_Equivalencia!$G$3:$H$6,2,FALSE),"Sin dato")</f>
        <v/>
      </c>
      <c r="Z2126">
        <f>IF(J2126&lt;=24,"18-24","25-29")</f>
        <v/>
      </c>
      <c r="AA2126">
        <f>IF(M2126&lt;&gt;1,"",IF(P2126=2,1,0))</f>
        <v/>
      </c>
      <c r="AB2126">
        <f>IF(M2126&lt;&gt;1,"",IF(O2126&gt;=2,1,0))</f>
        <v/>
      </c>
      <c r="AC2126">
        <f>IF(M2126&lt;&gt;1,"",IF(OR(Q2126=999,Q2126=""),"",IF(OR(Q2126&lt;35,Q2126&gt;48),1,0)))</f>
        <v/>
      </c>
      <c r="AD2126">
        <f>IF(COUNT(AA2126:AC2126)&lt;3,"",SUM(AA2126:AC2126))</f>
        <v/>
      </c>
      <c r="AE2126">
        <f>IF(L2126&gt;=4,2,IF(L2126&gt;=2,1,0))</f>
        <v/>
      </c>
      <c r="AF2126">
        <f>IF(L2126&gt;=5,1,0)</f>
        <v/>
      </c>
      <c r="AG2126">
        <f>AE2126+AF2126</f>
        <v/>
      </c>
      <c r="AH2126" s="15">
        <f>IF(M2126&lt;&gt;1,"",IF(OR(R2126=-9,R2126=""),"",R2126))</f>
        <v/>
      </c>
      <c r="AI2126">
        <f>IF(M2126&lt;&gt;1,"",IF(OR(Q2126=999,Q2126=""),"",Q2126))</f>
        <v/>
      </c>
    </row>
    <row r="2127">
      <c r="A2127" t="inlineStr">
        <is>
          <t>TQRMNOP111553</t>
        </is>
      </c>
      <c r="B2127" t="n">
        <v>2025</v>
      </c>
      <c r="C2127" t="n">
        <v>1</v>
      </c>
      <c r="D2127" t="n">
        <v>41</v>
      </c>
      <c r="E2127" t="inlineStr">
        <is>
          <t>S</t>
        </is>
      </c>
      <c r="F2127" t="n">
        <v>8</v>
      </c>
      <c r="G2127" t="n">
        <v>837</v>
      </c>
      <c r="H2127" t="n">
        <v>1</v>
      </c>
      <c r="I2127" t="n">
        <v>1</v>
      </c>
      <c r="J2127" t="n">
        <v>18</v>
      </c>
      <c r="K2127" t="n">
        <v>2</v>
      </c>
      <c r="L2127" t="n">
        <v>2</v>
      </c>
      <c r="M2127" t="n">
        <v>2</v>
      </c>
      <c r="R2127" s="15" t="n">
        <v>0</v>
      </c>
      <c r="S2127" s="15" t="n">
        <v>57000</v>
      </c>
      <c r="T2127" s="15" t="n">
        <v>57000</v>
      </c>
      <c r="U2127" s="15" t="n">
        <v>240100</v>
      </c>
      <c r="V2127">
        <f>IFERROR(VLOOKUP(D2127,Tablas_Equivalencia!$A$3:$B$8,2,FALSE),"Sin dato")</f>
        <v/>
      </c>
      <c r="W2127">
        <f>IFERROR(VLOOKUP(L2127,Tablas_Equivalencia!$D$3:$E$9,2,FALSE),"Sin dato")</f>
        <v/>
      </c>
      <c r="X2127">
        <f>IF(I2127=1,"Varón","Mujer")</f>
        <v/>
      </c>
      <c r="Y2127">
        <f>IFERROR(VLOOKUP(M2127,Tablas_Equivalencia!$G$3:$H$6,2,FALSE),"Sin dato")</f>
        <v/>
      </c>
      <c r="Z2127">
        <f>IF(J2127&lt;=24,"18-24","25-29")</f>
        <v/>
      </c>
      <c r="AA2127">
        <f>IF(M2127&lt;&gt;1,"",IF(P2127=2,1,0))</f>
        <v/>
      </c>
      <c r="AB2127">
        <f>IF(M2127&lt;&gt;1,"",IF(O2127&gt;=2,1,0))</f>
        <v/>
      </c>
      <c r="AC2127">
        <f>IF(M2127&lt;&gt;1,"",IF(OR(Q2127=999,Q2127=""),"",IF(OR(Q2127&lt;35,Q2127&gt;48),1,0)))</f>
        <v/>
      </c>
      <c r="AD2127">
        <f>IF(COUNT(AA2127:AC2127)&lt;3,"",SUM(AA2127:AC2127))</f>
        <v/>
      </c>
      <c r="AE2127">
        <f>IF(L2127&gt;=4,2,IF(L2127&gt;=2,1,0))</f>
        <v/>
      </c>
      <c r="AF2127">
        <f>IF(L2127&gt;=5,1,0)</f>
        <v/>
      </c>
      <c r="AG2127">
        <f>AE2127+AF2127</f>
        <v/>
      </c>
      <c r="AH2127" s="15">
        <f>IF(M2127&lt;&gt;1,"",IF(OR(R2127=-9,R2127=""),"",R2127))</f>
        <v/>
      </c>
      <c r="AI2127">
        <f>IF(M2127&lt;&gt;1,"",IF(OR(Q2127=999,Q2127=""),"",Q2127))</f>
        <v/>
      </c>
    </row>
    <row r="2128">
      <c r="A2128" t="inlineStr">
        <is>
          <t>TQRMNOP111556</t>
        </is>
      </c>
      <c r="B2128" t="n">
        <v>2025</v>
      </c>
      <c r="C2128" t="n">
        <v>1</v>
      </c>
      <c r="D2128" t="n">
        <v>42</v>
      </c>
      <c r="E2128" t="inlineStr">
        <is>
          <t>S</t>
        </is>
      </c>
      <c r="F2128" t="n">
        <v>10</v>
      </c>
      <c r="G2128" t="n">
        <v>1440</v>
      </c>
      <c r="H2128" t="n">
        <v>2</v>
      </c>
      <c r="I2128" t="n">
        <v>2</v>
      </c>
      <c r="J2128" t="n">
        <v>18</v>
      </c>
      <c r="K2128" t="n">
        <v>2</v>
      </c>
      <c r="L2128" t="n">
        <v>3</v>
      </c>
      <c r="M2128" t="n">
        <v>1</v>
      </c>
      <c r="N2128" t="n">
        <v>3</v>
      </c>
      <c r="O2128" t="n">
        <v>2</v>
      </c>
      <c r="P2128" t="n">
        <v>2</v>
      </c>
      <c r="Q2128" t="n">
        <v>27</v>
      </c>
      <c r="R2128" s="15" t="n">
        <v>380000</v>
      </c>
      <c r="S2128" s="15" t="n">
        <v>0</v>
      </c>
      <c r="T2128" s="15" t="n">
        <v>380000</v>
      </c>
      <c r="U2128" s="15" t="n">
        <v>84700</v>
      </c>
      <c r="V2128">
        <f>IFERROR(VLOOKUP(D2128,Tablas_Equivalencia!$A$3:$B$8,2,FALSE),"Sin dato")</f>
        <v/>
      </c>
      <c r="W2128">
        <f>IFERROR(VLOOKUP(L2128,Tablas_Equivalencia!$D$3:$E$9,2,FALSE),"Sin dato")</f>
        <v/>
      </c>
      <c r="X2128">
        <f>IF(I2128=1,"Varón","Mujer")</f>
        <v/>
      </c>
      <c r="Y2128">
        <f>IFERROR(VLOOKUP(M2128,Tablas_Equivalencia!$G$3:$H$6,2,FALSE),"Sin dato")</f>
        <v/>
      </c>
      <c r="Z2128">
        <f>IF(J2128&lt;=24,"18-24","25-29")</f>
        <v/>
      </c>
      <c r="AA2128">
        <f>IF(M2128&lt;&gt;1,"",IF(P2128=2,1,0))</f>
        <v/>
      </c>
      <c r="AB2128">
        <f>IF(M2128&lt;&gt;1,"",IF(O2128&gt;=2,1,0))</f>
        <v/>
      </c>
      <c r="AC2128">
        <f>IF(M2128&lt;&gt;1,"",IF(OR(Q2128=999,Q2128=""),"",IF(OR(Q2128&lt;35,Q2128&gt;48),1,0)))</f>
        <v/>
      </c>
      <c r="AD2128">
        <f>IF(COUNT(AA2128:AC2128)&lt;3,"",SUM(AA2128:AC2128))</f>
        <v/>
      </c>
      <c r="AE2128">
        <f>IF(L2128&gt;=4,2,IF(L2128&gt;=2,1,0))</f>
        <v/>
      </c>
      <c r="AF2128">
        <f>IF(L2128&gt;=5,1,0)</f>
        <v/>
      </c>
      <c r="AG2128">
        <f>AE2128+AF2128</f>
        <v/>
      </c>
      <c r="AH2128" s="15">
        <f>IF(M2128&lt;&gt;1,"",IF(OR(R2128=-9,R2128=""),"",R2128))</f>
        <v/>
      </c>
      <c r="AI2128">
        <f>IF(M2128&lt;&gt;1,"",IF(OR(Q2128=999,Q2128=""),"",Q2128))</f>
        <v/>
      </c>
    </row>
    <row r="2129">
      <c r="A2129" t="inlineStr">
        <is>
          <t>TQRMNOP111564</t>
        </is>
      </c>
      <c r="B2129" t="n">
        <v>2025</v>
      </c>
      <c r="C2129" t="n">
        <v>1</v>
      </c>
      <c r="D2129" t="n">
        <v>41</v>
      </c>
      <c r="E2129" t="inlineStr">
        <is>
          <t>S</t>
        </is>
      </c>
      <c r="F2129" t="n">
        <v>8</v>
      </c>
      <c r="G2129" t="n">
        <v>1431</v>
      </c>
      <c r="H2129" t="n">
        <v>2</v>
      </c>
      <c r="I2129" t="n">
        <v>1</v>
      </c>
      <c r="J2129" t="n">
        <v>24</v>
      </c>
      <c r="K2129" t="n">
        <v>2</v>
      </c>
      <c r="L2129" t="n">
        <v>2</v>
      </c>
      <c r="M2129" t="n">
        <v>1</v>
      </c>
      <c r="N2129" t="n">
        <v>3</v>
      </c>
      <c r="O2129" t="n">
        <v>3</v>
      </c>
      <c r="P2129" t="n">
        <v>2</v>
      </c>
      <c r="Q2129" t="n">
        <v>1</v>
      </c>
      <c r="R2129" s="15" t="n">
        <v>-9</v>
      </c>
      <c r="S2129" s="15" t="n">
        <v>0</v>
      </c>
      <c r="T2129" s="15" t="n">
        <v>0</v>
      </c>
      <c r="U2129" s="15" t="n">
        <v>1127900</v>
      </c>
      <c r="V2129">
        <f>IFERROR(VLOOKUP(D2129,Tablas_Equivalencia!$A$3:$B$8,2,FALSE),"Sin dato")</f>
        <v/>
      </c>
      <c r="W2129">
        <f>IFERROR(VLOOKUP(L2129,Tablas_Equivalencia!$D$3:$E$9,2,FALSE),"Sin dato")</f>
        <v/>
      </c>
      <c r="X2129">
        <f>IF(I2129=1,"Varón","Mujer")</f>
        <v/>
      </c>
      <c r="Y2129">
        <f>IFERROR(VLOOKUP(M2129,Tablas_Equivalencia!$G$3:$H$6,2,FALSE),"Sin dato")</f>
        <v/>
      </c>
      <c r="Z2129">
        <f>IF(J2129&lt;=24,"18-24","25-29")</f>
        <v/>
      </c>
      <c r="AA2129">
        <f>IF(M2129&lt;&gt;1,"",IF(P2129=2,1,0))</f>
        <v/>
      </c>
      <c r="AB2129">
        <f>IF(M2129&lt;&gt;1,"",IF(O2129&gt;=2,1,0))</f>
        <v/>
      </c>
      <c r="AC2129">
        <f>IF(M2129&lt;&gt;1,"",IF(OR(Q2129=999,Q2129=""),"",IF(OR(Q2129&lt;35,Q2129&gt;48),1,0)))</f>
        <v/>
      </c>
      <c r="AD2129">
        <f>IF(COUNT(AA2129:AC2129)&lt;3,"",SUM(AA2129:AC2129))</f>
        <v/>
      </c>
      <c r="AE2129">
        <f>IF(L2129&gt;=4,2,IF(L2129&gt;=2,1,0))</f>
        <v/>
      </c>
      <c r="AF2129">
        <f>IF(L2129&gt;=5,1,0)</f>
        <v/>
      </c>
      <c r="AG2129">
        <f>AE2129+AF2129</f>
        <v/>
      </c>
      <c r="AH2129" s="15">
        <f>IF(M2129&lt;&gt;1,"",IF(OR(R2129=-9,R2129=""),"",R2129))</f>
        <v/>
      </c>
      <c r="AI2129">
        <f>IF(M2129&lt;&gt;1,"",IF(OR(Q2129=999,Q2129=""),"",Q2129))</f>
        <v/>
      </c>
    </row>
    <row r="2130">
      <c r="A2130" t="inlineStr">
        <is>
          <t>TQRMNOP111565</t>
        </is>
      </c>
      <c r="B2130" t="n">
        <v>2025</v>
      </c>
      <c r="C2130" t="n">
        <v>1</v>
      </c>
      <c r="D2130" t="n">
        <v>1</v>
      </c>
      <c r="E2130" t="inlineStr">
        <is>
          <t>S</t>
        </is>
      </c>
      <c r="F2130" t="n">
        <v>33</v>
      </c>
      <c r="G2130" t="n">
        <v>1377</v>
      </c>
      <c r="H2130" t="n">
        <v>1</v>
      </c>
      <c r="I2130" t="n">
        <v>1</v>
      </c>
      <c r="J2130" t="n">
        <v>25</v>
      </c>
      <c r="K2130" t="n">
        <v>2</v>
      </c>
      <c r="L2130" t="n">
        <v>5</v>
      </c>
      <c r="M2130" t="n">
        <v>1</v>
      </c>
      <c r="N2130" t="n">
        <v>2</v>
      </c>
      <c r="O2130" t="n">
        <v>1</v>
      </c>
      <c r="P2130" t="n">
        <v>1</v>
      </c>
      <c r="Q2130" t="n">
        <v>27</v>
      </c>
      <c r="R2130" s="15" t="n">
        <v>595000</v>
      </c>
      <c r="S2130" s="15" t="n">
        <v>0</v>
      </c>
      <c r="T2130" s="15" t="n">
        <v>595000</v>
      </c>
      <c r="U2130" s="15" t="n">
        <v>67100</v>
      </c>
      <c r="V2130">
        <f>IFERROR(VLOOKUP(D2130,Tablas_Equivalencia!$A$3:$B$8,2,FALSE),"Sin dato")</f>
        <v/>
      </c>
      <c r="W2130">
        <f>IFERROR(VLOOKUP(L2130,Tablas_Equivalencia!$D$3:$E$9,2,FALSE),"Sin dato")</f>
        <v/>
      </c>
      <c r="X2130">
        <f>IF(I2130=1,"Varón","Mujer")</f>
        <v/>
      </c>
      <c r="Y2130">
        <f>IFERROR(VLOOKUP(M2130,Tablas_Equivalencia!$G$3:$H$6,2,FALSE),"Sin dato")</f>
        <v/>
      </c>
      <c r="Z2130">
        <f>IF(J2130&lt;=24,"18-24","25-29")</f>
        <v/>
      </c>
      <c r="AA2130">
        <f>IF(M2130&lt;&gt;1,"",IF(P2130=2,1,0))</f>
        <v/>
      </c>
      <c r="AB2130">
        <f>IF(M2130&lt;&gt;1,"",IF(O2130&gt;=2,1,0))</f>
        <v/>
      </c>
      <c r="AC2130">
        <f>IF(M2130&lt;&gt;1,"",IF(OR(Q2130=999,Q2130=""),"",IF(OR(Q2130&lt;35,Q2130&gt;48),1,0)))</f>
        <v/>
      </c>
      <c r="AD2130">
        <f>IF(COUNT(AA2130:AC2130)&lt;3,"",SUM(AA2130:AC2130))</f>
        <v/>
      </c>
      <c r="AE2130">
        <f>IF(L2130&gt;=4,2,IF(L2130&gt;=2,1,0))</f>
        <v/>
      </c>
      <c r="AF2130">
        <f>IF(L2130&gt;=5,1,0)</f>
        <v/>
      </c>
      <c r="AG2130">
        <f>AE2130+AF2130</f>
        <v/>
      </c>
      <c r="AH2130" s="15">
        <f>IF(M2130&lt;&gt;1,"",IF(OR(R2130=-9,R2130=""),"",R2130))</f>
        <v/>
      </c>
      <c r="AI2130">
        <f>IF(M2130&lt;&gt;1,"",IF(OR(Q2130=999,Q2130=""),"",Q2130))</f>
        <v/>
      </c>
    </row>
    <row r="2131">
      <c r="A2131" t="inlineStr">
        <is>
          <t>TQRMNOP111567</t>
        </is>
      </c>
      <c r="B2131" t="n">
        <v>2025</v>
      </c>
      <c r="C2131" t="n">
        <v>1</v>
      </c>
      <c r="D2131" t="n">
        <v>43</v>
      </c>
      <c r="E2131" t="inlineStr">
        <is>
          <t>S</t>
        </is>
      </c>
      <c r="F2131" t="n">
        <v>19</v>
      </c>
      <c r="G2131" t="n">
        <v>1094</v>
      </c>
      <c r="H2131" t="n">
        <v>3</v>
      </c>
      <c r="I2131" t="n">
        <v>2</v>
      </c>
      <c r="J2131" t="n">
        <v>27</v>
      </c>
      <c r="K2131" t="n">
        <v>2</v>
      </c>
      <c r="L2131" t="n">
        <v>3</v>
      </c>
      <c r="M2131" t="n">
        <v>1</v>
      </c>
      <c r="N2131" t="n">
        <v>3</v>
      </c>
      <c r="O2131" t="n">
        <v>2</v>
      </c>
      <c r="P2131" t="n">
        <v>2</v>
      </c>
      <c r="Q2131" t="n">
        <v>10</v>
      </c>
      <c r="R2131" s="15" t="n">
        <v>192000</v>
      </c>
      <c r="S2131" s="15" t="n">
        <v>0</v>
      </c>
      <c r="T2131" s="15" t="n">
        <v>192000</v>
      </c>
      <c r="U2131" s="15" t="n">
        <v>359700</v>
      </c>
      <c r="V2131">
        <f>IFERROR(VLOOKUP(D2131,Tablas_Equivalencia!$A$3:$B$8,2,FALSE),"Sin dato")</f>
        <v/>
      </c>
      <c r="W2131">
        <f>IFERROR(VLOOKUP(L2131,Tablas_Equivalencia!$D$3:$E$9,2,FALSE),"Sin dato")</f>
        <v/>
      </c>
      <c r="X2131">
        <f>IF(I2131=1,"Varón","Mujer")</f>
        <v/>
      </c>
      <c r="Y2131">
        <f>IFERROR(VLOOKUP(M2131,Tablas_Equivalencia!$G$3:$H$6,2,FALSE),"Sin dato")</f>
        <v/>
      </c>
      <c r="Z2131">
        <f>IF(J2131&lt;=24,"18-24","25-29")</f>
        <v/>
      </c>
      <c r="AA2131">
        <f>IF(M2131&lt;&gt;1,"",IF(P2131=2,1,0))</f>
        <v/>
      </c>
      <c r="AB2131">
        <f>IF(M2131&lt;&gt;1,"",IF(O2131&gt;=2,1,0))</f>
        <v/>
      </c>
      <c r="AC2131">
        <f>IF(M2131&lt;&gt;1,"",IF(OR(Q2131=999,Q2131=""),"",IF(OR(Q2131&lt;35,Q2131&gt;48),1,0)))</f>
        <v/>
      </c>
      <c r="AD2131">
        <f>IF(COUNT(AA2131:AC2131)&lt;3,"",SUM(AA2131:AC2131))</f>
        <v/>
      </c>
      <c r="AE2131">
        <f>IF(L2131&gt;=4,2,IF(L2131&gt;=2,1,0))</f>
        <v/>
      </c>
      <c r="AF2131">
        <f>IF(L2131&gt;=5,1,0)</f>
        <v/>
      </c>
      <c r="AG2131">
        <f>AE2131+AF2131</f>
        <v/>
      </c>
      <c r="AH2131" s="15">
        <f>IF(M2131&lt;&gt;1,"",IF(OR(R2131=-9,R2131=""),"",R2131))</f>
        <v/>
      </c>
      <c r="AI2131">
        <f>IF(M2131&lt;&gt;1,"",IF(OR(Q2131=999,Q2131=""),"",Q2131))</f>
        <v/>
      </c>
    </row>
    <row r="2132">
      <c r="A2132" t="inlineStr">
        <is>
          <t>TQRMNOP111571</t>
        </is>
      </c>
      <c r="B2132" t="n">
        <v>2025</v>
      </c>
      <c r="C2132" t="n">
        <v>1</v>
      </c>
      <c r="D2132" t="n">
        <v>44</v>
      </c>
      <c r="E2132" t="inlineStr">
        <is>
          <t>N</t>
        </is>
      </c>
      <c r="F2132" t="n">
        <v>6</v>
      </c>
      <c r="G2132" t="n">
        <v>1428</v>
      </c>
      <c r="H2132" t="n">
        <v>1</v>
      </c>
      <c r="I2132" t="n">
        <v>1</v>
      </c>
      <c r="J2132" t="n">
        <v>28</v>
      </c>
      <c r="K2132" t="n">
        <v>2</v>
      </c>
      <c r="L2132" t="n">
        <v>4</v>
      </c>
      <c r="M2132" t="n">
        <v>1</v>
      </c>
      <c r="N2132" t="n">
        <v>2</v>
      </c>
      <c r="O2132" t="n">
        <v>3</v>
      </c>
      <c r="P2132" t="n">
        <v>2</v>
      </c>
      <c r="Q2132" t="n">
        <v>29</v>
      </c>
      <c r="R2132" s="15" t="n">
        <v>301000</v>
      </c>
      <c r="S2132" s="15" t="n">
        <v>0</v>
      </c>
      <c r="T2132" s="15" t="n">
        <v>301000</v>
      </c>
      <c r="U2132" s="15" t="n">
        <v>54700</v>
      </c>
      <c r="V2132">
        <f>IFERROR(VLOOKUP(D2132,Tablas_Equivalencia!$A$3:$B$8,2,FALSE),"Sin dato")</f>
        <v/>
      </c>
      <c r="W2132">
        <f>IFERROR(VLOOKUP(L2132,Tablas_Equivalencia!$D$3:$E$9,2,FALSE),"Sin dato")</f>
        <v/>
      </c>
      <c r="X2132">
        <f>IF(I2132=1,"Varón","Mujer")</f>
        <v/>
      </c>
      <c r="Y2132">
        <f>IFERROR(VLOOKUP(M2132,Tablas_Equivalencia!$G$3:$H$6,2,FALSE),"Sin dato")</f>
        <v/>
      </c>
      <c r="Z2132">
        <f>IF(J2132&lt;=24,"18-24","25-29")</f>
        <v/>
      </c>
      <c r="AA2132">
        <f>IF(M2132&lt;&gt;1,"",IF(P2132=2,1,0))</f>
        <v/>
      </c>
      <c r="AB2132">
        <f>IF(M2132&lt;&gt;1,"",IF(O2132&gt;=2,1,0))</f>
        <v/>
      </c>
      <c r="AC2132">
        <f>IF(M2132&lt;&gt;1,"",IF(OR(Q2132=999,Q2132=""),"",IF(OR(Q2132&lt;35,Q2132&gt;48),1,0)))</f>
        <v/>
      </c>
      <c r="AD2132">
        <f>IF(COUNT(AA2132:AC2132)&lt;3,"",SUM(AA2132:AC2132))</f>
        <v/>
      </c>
      <c r="AE2132">
        <f>IF(L2132&gt;=4,2,IF(L2132&gt;=2,1,0))</f>
        <v/>
      </c>
      <c r="AF2132">
        <f>IF(L2132&gt;=5,1,0)</f>
        <v/>
      </c>
      <c r="AG2132">
        <f>AE2132+AF2132</f>
        <v/>
      </c>
      <c r="AH2132" s="15">
        <f>IF(M2132&lt;&gt;1,"",IF(OR(R2132=-9,R2132=""),"",R2132))</f>
        <v/>
      </c>
      <c r="AI2132">
        <f>IF(M2132&lt;&gt;1,"",IF(OR(Q2132=999,Q2132=""),"",Q2132))</f>
        <v/>
      </c>
    </row>
    <row r="2133">
      <c r="A2133" t="inlineStr">
        <is>
          <t>TQRMNOP111573</t>
        </is>
      </c>
      <c r="B2133" t="n">
        <v>2025</v>
      </c>
      <c r="C2133" t="n">
        <v>1</v>
      </c>
      <c r="D2133" t="n">
        <v>42</v>
      </c>
      <c r="E2133" t="inlineStr">
        <is>
          <t>N</t>
        </is>
      </c>
      <c r="F2133" t="n">
        <v>27</v>
      </c>
      <c r="G2133" t="n">
        <v>1583</v>
      </c>
      <c r="H2133" t="n">
        <v>3</v>
      </c>
      <c r="I2133" t="n">
        <v>1</v>
      </c>
      <c r="J2133" t="n">
        <v>27</v>
      </c>
      <c r="K2133" t="n">
        <v>2</v>
      </c>
      <c r="L2133" t="n">
        <v>6</v>
      </c>
      <c r="M2133" t="n">
        <v>1</v>
      </c>
      <c r="N2133" t="n">
        <v>3</v>
      </c>
      <c r="O2133" t="n">
        <v>1</v>
      </c>
      <c r="P2133" t="n">
        <v>1</v>
      </c>
      <c r="Q2133" t="n">
        <v>52</v>
      </c>
      <c r="R2133" s="15" t="n">
        <v>959000</v>
      </c>
      <c r="S2133" s="15" t="n">
        <v>0</v>
      </c>
      <c r="T2133" s="15" t="n">
        <v>959000</v>
      </c>
      <c r="U2133" s="15" t="n">
        <v>70400</v>
      </c>
      <c r="V2133">
        <f>IFERROR(VLOOKUP(D2133,Tablas_Equivalencia!$A$3:$B$8,2,FALSE),"Sin dato")</f>
        <v/>
      </c>
      <c r="W2133">
        <f>IFERROR(VLOOKUP(L2133,Tablas_Equivalencia!$D$3:$E$9,2,FALSE),"Sin dato")</f>
        <v/>
      </c>
      <c r="X2133">
        <f>IF(I2133=1,"Varón","Mujer")</f>
        <v/>
      </c>
      <c r="Y2133">
        <f>IFERROR(VLOOKUP(M2133,Tablas_Equivalencia!$G$3:$H$6,2,FALSE),"Sin dato")</f>
        <v/>
      </c>
      <c r="Z2133">
        <f>IF(J2133&lt;=24,"18-24","25-29")</f>
        <v/>
      </c>
      <c r="AA2133">
        <f>IF(M2133&lt;&gt;1,"",IF(P2133=2,1,0))</f>
        <v/>
      </c>
      <c r="AB2133">
        <f>IF(M2133&lt;&gt;1,"",IF(O2133&gt;=2,1,0))</f>
        <v/>
      </c>
      <c r="AC2133">
        <f>IF(M2133&lt;&gt;1,"",IF(OR(Q2133=999,Q2133=""),"",IF(OR(Q2133&lt;35,Q2133&gt;48),1,0)))</f>
        <v/>
      </c>
      <c r="AD2133">
        <f>IF(COUNT(AA2133:AC2133)&lt;3,"",SUM(AA2133:AC2133))</f>
        <v/>
      </c>
      <c r="AE2133">
        <f>IF(L2133&gt;=4,2,IF(L2133&gt;=2,1,0))</f>
        <v/>
      </c>
      <c r="AF2133">
        <f>IF(L2133&gt;=5,1,0)</f>
        <v/>
      </c>
      <c r="AG2133">
        <f>AE2133+AF2133</f>
        <v/>
      </c>
      <c r="AH2133" s="15">
        <f>IF(M2133&lt;&gt;1,"",IF(OR(R2133=-9,R2133=""),"",R2133))</f>
        <v/>
      </c>
      <c r="AI2133">
        <f>IF(M2133&lt;&gt;1,"",IF(OR(Q2133=999,Q2133=""),"",Q2133))</f>
        <v/>
      </c>
    </row>
    <row r="2134">
      <c r="A2134" t="inlineStr">
        <is>
          <t>TQRMNOP111574</t>
        </is>
      </c>
      <c r="B2134" t="n">
        <v>2025</v>
      </c>
      <c r="C2134" t="n">
        <v>1</v>
      </c>
      <c r="D2134" t="n">
        <v>43</v>
      </c>
      <c r="E2134" t="inlineStr">
        <is>
          <t>N</t>
        </is>
      </c>
      <c r="F2134" t="n">
        <v>34</v>
      </c>
      <c r="G2134" t="n">
        <v>1539</v>
      </c>
      <c r="H2134" t="n">
        <v>3</v>
      </c>
      <c r="I2134" t="n">
        <v>2</v>
      </c>
      <c r="J2134" t="n">
        <v>24</v>
      </c>
      <c r="K2134" t="n">
        <v>2</v>
      </c>
      <c r="L2134" t="n">
        <v>2</v>
      </c>
      <c r="M2134" t="n">
        <v>3</v>
      </c>
      <c r="R2134" s="15" t="n">
        <v>0</v>
      </c>
      <c r="S2134" s="15" t="n">
        <v>40000</v>
      </c>
      <c r="T2134" s="15" t="n">
        <v>40000</v>
      </c>
      <c r="U2134" s="15" t="n">
        <v>75500</v>
      </c>
      <c r="V2134">
        <f>IFERROR(VLOOKUP(D2134,Tablas_Equivalencia!$A$3:$B$8,2,FALSE),"Sin dato")</f>
        <v/>
      </c>
      <c r="W2134">
        <f>IFERROR(VLOOKUP(L2134,Tablas_Equivalencia!$D$3:$E$9,2,FALSE),"Sin dato")</f>
        <v/>
      </c>
      <c r="X2134">
        <f>IF(I2134=1,"Varón","Mujer")</f>
        <v/>
      </c>
      <c r="Y2134">
        <f>IFERROR(VLOOKUP(M2134,Tablas_Equivalencia!$G$3:$H$6,2,FALSE),"Sin dato")</f>
        <v/>
      </c>
      <c r="Z2134">
        <f>IF(J2134&lt;=24,"18-24","25-29")</f>
        <v/>
      </c>
      <c r="AA2134">
        <f>IF(M2134&lt;&gt;1,"",IF(P2134=2,1,0))</f>
        <v/>
      </c>
      <c r="AB2134">
        <f>IF(M2134&lt;&gt;1,"",IF(O2134&gt;=2,1,0))</f>
        <v/>
      </c>
      <c r="AC2134">
        <f>IF(M2134&lt;&gt;1,"",IF(OR(Q2134=999,Q2134=""),"",IF(OR(Q2134&lt;35,Q2134&gt;48),1,0)))</f>
        <v/>
      </c>
      <c r="AD2134">
        <f>IF(COUNT(AA2134:AC2134)&lt;3,"",SUM(AA2134:AC2134))</f>
        <v/>
      </c>
      <c r="AE2134">
        <f>IF(L2134&gt;=4,2,IF(L2134&gt;=2,1,0))</f>
        <v/>
      </c>
      <c r="AF2134">
        <f>IF(L2134&gt;=5,1,0)</f>
        <v/>
      </c>
      <c r="AG2134">
        <f>AE2134+AF2134</f>
        <v/>
      </c>
      <c r="AH2134" s="15">
        <f>IF(M2134&lt;&gt;1,"",IF(OR(R2134=-9,R2134=""),"",R2134))</f>
        <v/>
      </c>
      <c r="AI2134">
        <f>IF(M2134&lt;&gt;1,"",IF(OR(Q2134=999,Q2134=""),"",Q2134))</f>
        <v/>
      </c>
    </row>
    <row r="2135">
      <c r="A2135" t="inlineStr">
        <is>
          <t>TQRMNOP111575</t>
        </is>
      </c>
      <c r="B2135" t="n">
        <v>2025</v>
      </c>
      <c r="C2135" t="n">
        <v>1</v>
      </c>
      <c r="D2135" t="n">
        <v>43</v>
      </c>
      <c r="E2135" t="inlineStr">
        <is>
          <t>N</t>
        </is>
      </c>
      <c r="F2135" t="n">
        <v>34</v>
      </c>
      <c r="G2135" t="n">
        <v>1200</v>
      </c>
      <c r="H2135" t="n">
        <v>3</v>
      </c>
      <c r="I2135" t="n">
        <v>1</v>
      </c>
      <c r="J2135" t="n">
        <v>18</v>
      </c>
      <c r="K2135" t="n">
        <v>1</v>
      </c>
      <c r="L2135" t="n">
        <v>5</v>
      </c>
      <c r="M2135" t="n">
        <v>1</v>
      </c>
      <c r="N2135" t="n">
        <v>3</v>
      </c>
      <c r="O2135" t="n">
        <v>1</v>
      </c>
      <c r="P2135" t="n">
        <v>1</v>
      </c>
      <c r="Q2135" t="n">
        <v>36</v>
      </c>
      <c r="R2135" s="15" t="n">
        <v>1263000</v>
      </c>
      <c r="S2135" s="15" t="n">
        <v>0</v>
      </c>
      <c r="T2135" s="15" t="n">
        <v>1263000</v>
      </c>
      <c r="U2135" s="15" t="n">
        <v>231300</v>
      </c>
      <c r="V2135">
        <f>IFERROR(VLOOKUP(D2135,Tablas_Equivalencia!$A$3:$B$8,2,FALSE),"Sin dato")</f>
        <v/>
      </c>
      <c r="W2135">
        <f>IFERROR(VLOOKUP(L2135,Tablas_Equivalencia!$D$3:$E$9,2,FALSE),"Sin dato")</f>
        <v/>
      </c>
      <c r="X2135">
        <f>IF(I2135=1,"Varón","Mujer")</f>
        <v/>
      </c>
      <c r="Y2135">
        <f>IFERROR(VLOOKUP(M2135,Tablas_Equivalencia!$G$3:$H$6,2,FALSE),"Sin dato")</f>
        <v/>
      </c>
      <c r="Z2135">
        <f>IF(J2135&lt;=24,"18-24","25-29")</f>
        <v/>
      </c>
      <c r="AA2135">
        <f>IF(M2135&lt;&gt;1,"",IF(P2135=2,1,0))</f>
        <v/>
      </c>
      <c r="AB2135">
        <f>IF(M2135&lt;&gt;1,"",IF(O2135&gt;=2,1,0))</f>
        <v/>
      </c>
      <c r="AC2135">
        <f>IF(M2135&lt;&gt;1,"",IF(OR(Q2135=999,Q2135=""),"",IF(OR(Q2135&lt;35,Q2135&gt;48),1,0)))</f>
        <v/>
      </c>
      <c r="AD2135">
        <f>IF(COUNT(AA2135:AC2135)&lt;3,"",SUM(AA2135:AC2135))</f>
        <v/>
      </c>
      <c r="AE2135">
        <f>IF(L2135&gt;=4,2,IF(L2135&gt;=2,1,0))</f>
        <v/>
      </c>
      <c r="AF2135">
        <f>IF(L2135&gt;=5,1,0)</f>
        <v/>
      </c>
      <c r="AG2135">
        <f>AE2135+AF2135</f>
        <v/>
      </c>
      <c r="AH2135" s="15">
        <f>IF(M2135&lt;&gt;1,"",IF(OR(R2135=-9,R2135=""),"",R2135))</f>
        <v/>
      </c>
      <c r="AI2135">
        <f>IF(M2135&lt;&gt;1,"",IF(OR(Q2135=999,Q2135=""),"",Q2135))</f>
        <v/>
      </c>
    </row>
    <row r="2136">
      <c r="A2136" t="inlineStr">
        <is>
          <t>TQRMNOP111580</t>
        </is>
      </c>
      <c r="B2136" t="n">
        <v>2025</v>
      </c>
      <c r="C2136" t="n">
        <v>1</v>
      </c>
      <c r="D2136" t="n">
        <v>1</v>
      </c>
      <c r="E2136" t="inlineStr">
        <is>
          <t>S</t>
        </is>
      </c>
      <c r="F2136" t="n">
        <v>33</v>
      </c>
      <c r="G2136" t="n">
        <v>1594</v>
      </c>
      <c r="H2136" t="n">
        <v>3</v>
      </c>
      <c r="I2136" t="n">
        <v>1</v>
      </c>
      <c r="J2136" t="n">
        <v>23</v>
      </c>
      <c r="K2136" t="n">
        <v>2</v>
      </c>
      <c r="L2136" t="n">
        <v>4</v>
      </c>
      <c r="M2136" t="n">
        <v>1</v>
      </c>
      <c r="N2136" t="n">
        <v>3</v>
      </c>
      <c r="O2136" t="n">
        <v>2</v>
      </c>
      <c r="P2136" t="n">
        <v>2</v>
      </c>
      <c r="Q2136" t="n">
        <v>42</v>
      </c>
      <c r="R2136" s="15" t="n">
        <v>697000</v>
      </c>
      <c r="S2136" s="15" t="n">
        <v>0</v>
      </c>
      <c r="T2136" s="15" t="n">
        <v>697000</v>
      </c>
      <c r="U2136" s="15" t="n">
        <v>54700</v>
      </c>
      <c r="V2136">
        <f>IFERROR(VLOOKUP(D2136,Tablas_Equivalencia!$A$3:$B$8,2,FALSE),"Sin dato")</f>
        <v/>
      </c>
      <c r="W2136">
        <f>IFERROR(VLOOKUP(L2136,Tablas_Equivalencia!$D$3:$E$9,2,FALSE),"Sin dato")</f>
        <v/>
      </c>
      <c r="X2136">
        <f>IF(I2136=1,"Varón","Mujer")</f>
        <v/>
      </c>
      <c r="Y2136">
        <f>IFERROR(VLOOKUP(M2136,Tablas_Equivalencia!$G$3:$H$6,2,FALSE),"Sin dato")</f>
        <v/>
      </c>
      <c r="Z2136">
        <f>IF(J2136&lt;=24,"18-24","25-29")</f>
        <v/>
      </c>
      <c r="AA2136">
        <f>IF(M2136&lt;&gt;1,"",IF(P2136=2,1,0))</f>
        <v/>
      </c>
      <c r="AB2136">
        <f>IF(M2136&lt;&gt;1,"",IF(O2136&gt;=2,1,0))</f>
        <v/>
      </c>
      <c r="AC2136">
        <f>IF(M2136&lt;&gt;1,"",IF(OR(Q2136=999,Q2136=""),"",IF(OR(Q2136&lt;35,Q2136&gt;48),1,0)))</f>
        <v/>
      </c>
      <c r="AD2136">
        <f>IF(COUNT(AA2136:AC2136)&lt;3,"",SUM(AA2136:AC2136))</f>
        <v/>
      </c>
      <c r="AE2136">
        <f>IF(L2136&gt;=4,2,IF(L2136&gt;=2,1,0))</f>
        <v/>
      </c>
      <c r="AF2136">
        <f>IF(L2136&gt;=5,1,0)</f>
        <v/>
      </c>
      <c r="AG2136">
        <f>AE2136+AF2136</f>
        <v/>
      </c>
      <c r="AH2136" s="15">
        <f>IF(M2136&lt;&gt;1,"",IF(OR(R2136=-9,R2136=""),"",R2136))</f>
        <v/>
      </c>
      <c r="AI2136">
        <f>IF(M2136&lt;&gt;1,"",IF(OR(Q2136=999,Q2136=""),"",Q2136))</f>
        <v/>
      </c>
    </row>
    <row r="2137">
      <c r="A2137" t="inlineStr">
        <is>
          <t>TQRMNOP111581</t>
        </is>
      </c>
      <c r="B2137" t="n">
        <v>2025</v>
      </c>
      <c r="C2137" t="n">
        <v>1</v>
      </c>
      <c r="D2137" t="n">
        <v>44</v>
      </c>
      <c r="E2137" t="inlineStr">
        <is>
          <t>N</t>
        </is>
      </c>
      <c r="F2137" t="n">
        <v>93</v>
      </c>
      <c r="G2137" t="n">
        <v>1582</v>
      </c>
      <c r="H2137" t="n">
        <v>2</v>
      </c>
      <c r="I2137" t="n">
        <v>1</v>
      </c>
      <c r="J2137" t="n">
        <v>25</v>
      </c>
      <c r="K2137" t="n">
        <v>1</v>
      </c>
      <c r="L2137" t="n">
        <v>5</v>
      </c>
      <c r="M2137" t="n">
        <v>1</v>
      </c>
      <c r="N2137" t="n">
        <v>3</v>
      </c>
      <c r="O2137" t="n">
        <v>1</v>
      </c>
      <c r="P2137" t="n">
        <v>1</v>
      </c>
      <c r="Q2137" t="n">
        <v>30</v>
      </c>
      <c r="R2137" s="15" t="n">
        <v>537000</v>
      </c>
      <c r="S2137" s="15" t="n">
        <v>0</v>
      </c>
      <c r="T2137" s="15" t="n">
        <v>537000</v>
      </c>
      <c r="U2137" s="15" t="n">
        <v>144100</v>
      </c>
      <c r="V2137">
        <f>IFERROR(VLOOKUP(D2137,Tablas_Equivalencia!$A$3:$B$8,2,FALSE),"Sin dato")</f>
        <v/>
      </c>
      <c r="W2137">
        <f>IFERROR(VLOOKUP(L2137,Tablas_Equivalencia!$D$3:$E$9,2,FALSE),"Sin dato")</f>
        <v/>
      </c>
      <c r="X2137">
        <f>IF(I2137=1,"Varón","Mujer")</f>
        <v/>
      </c>
      <c r="Y2137">
        <f>IFERROR(VLOOKUP(M2137,Tablas_Equivalencia!$G$3:$H$6,2,FALSE),"Sin dato")</f>
        <v/>
      </c>
      <c r="Z2137">
        <f>IF(J2137&lt;=24,"18-24","25-29")</f>
        <v/>
      </c>
      <c r="AA2137">
        <f>IF(M2137&lt;&gt;1,"",IF(P2137=2,1,0))</f>
        <v/>
      </c>
      <c r="AB2137">
        <f>IF(M2137&lt;&gt;1,"",IF(O2137&gt;=2,1,0))</f>
        <v/>
      </c>
      <c r="AC2137">
        <f>IF(M2137&lt;&gt;1,"",IF(OR(Q2137=999,Q2137=""),"",IF(OR(Q2137&lt;35,Q2137&gt;48),1,0)))</f>
        <v/>
      </c>
      <c r="AD2137">
        <f>IF(COUNT(AA2137:AC2137)&lt;3,"",SUM(AA2137:AC2137))</f>
        <v/>
      </c>
      <c r="AE2137">
        <f>IF(L2137&gt;=4,2,IF(L2137&gt;=2,1,0))</f>
        <v/>
      </c>
      <c r="AF2137">
        <f>IF(L2137&gt;=5,1,0)</f>
        <v/>
      </c>
      <c r="AG2137">
        <f>AE2137+AF2137</f>
        <v/>
      </c>
      <c r="AH2137" s="15">
        <f>IF(M2137&lt;&gt;1,"",IF(OR(R2137=-9,R2137=""),"",R2137))</f>
        <v/>
      </c>
      <c r="AI2137">
        <f>IF(M2137&lt;&gt;1,"",IF(OR(Q2137=999,Q2137=""),"",Q2137))</f>
        <v/>
      </c>
    </row>
    <row r="2138">
      <c r="A2138" t="inlineStr">
        <is>
          <t>TQRMNOP111589</t>
        </is>
      </c>
      <c r="B2138" t="n">
        <v>2025</v>
      </c>
      <c r="C2138" t="n">
        <v>1</v>
      </c>
      <c r="D2138" t="n">
        <v>43</v>
      </c>
      <c r="E2138" t="inlineStr">
        <is>
          <t>S</t>
        </is>
      </c>
      <c r="F2138" t="n">
        <v>17</v>
      </c>
      <c r="G2138" t="n">
        <v>1031</v>
      </c>
      <c r="H2138" t="n">
        <v>3</v>
      </c>
      <c r="I2138" t="n">
        <v>1</v>
      </c>
      <c r="J2138" t="n">
        <v>22</v>
      </c>
      <c r="K2138" t="n">
        <v>1</v>
      </c>
      <c r="L2138" t="n">
        <v>5</v>
      </c>
      <c r="M2138" t="n">
        <v>3</v>
      </c>
      <c r="R2138" s="15" t="n">
        <v>0</v>
      </c>
      <c r="S2138" s="15" t="n">
        <v>64000</v>
      </c>
      <c r="T2138" s="15" t="n">
        <v>64000</v>
      </c>
      <c r="U2138" s="15" t="n">
        <v>104600</v>
      </c>
      <c r="V2138">
        <f>IFERROR(VLOOKUP(D2138,Tablas_Equivalencia!$A$3:$B$8,2,FALSE),"Sin dato")</f>
        <v/>
      </c>
      <c r="W2138">
        <f>IFERROR(VLOOKUP(L2138,Tablas_Equivalencia!$D$3:$E$9,2,FALSE),"Sin dato")</f>
        <v/>
      </c>
      <c r="X2138">
        <f>IF(I2138=1,"Varón","Mujer")</f>
        <v/>
      </c>
      <c r="Y2138">
        <f>IFERROR(VLOOKUP(M2138,Tablas_Equivalencia!$G$3:$H$6,2,FALSE),"Sin dato")</f>
        <v/>
      </c>
      <c r="Z2138">
        <f>IF(J2138&lt;=24,"18-24","25-29")</f>
        <v/>
      </c>
      <c r="AA2138">
        <f>IF(M2138&lt;&gt;1,"",IF(P2138=2,1,0))</f>
        <v/>
      </c>
      <c r="AB2138">
        <f>IF(M2138&lt;&gt;1,"",IF(O2138&gt;=2,1,0))</f>
        <v/>
      </c>
      <c r="AC2138">
        <f>IF(M2138&lt;&gt;1,"",IF(OR(Q2138=999,Q2138=""),"",IF(OR(Q2138&lt;35,Q2138&gt;48),1,0)))</f>
        <v/>
      </c>
      <c r="AD2138">
        <f>IF(COUNT(AA2138:AC2138)&lt;3,"",SUM(AA2138:AC2138))</f>
        <v/>
      </c>
      <c r="AE2138">
        <f>IF(L2138&gt;=4,2,IF(L2138&gt;=2,1,0))</f>
        <v/>
      </c>
      <c r="AF2138">
        <f>IF(L2138&gt;=5,1,0)</f>
        <v/>
      </c>
      <c r="AG2138">
        <f>AE2138+AF2138</f>
        <v/>
      </c>
      <c r="AH2138" s="15">
        <f>IF(M2138&lt;&gt;1,"",IF(OR(R2138=-9,R2138=""),"",R2138))</f>
        <v/>
      </c>
      <c r="AI2138">
        <f>IF(M2138&lt;&gt;1,"",IF(OR(Q2138=999,Q2138=""),"",Q2138))</f>
        <v/>
      </c>
    </row>
    <row r="2139">
      <c r="A2139" t="inlineStr">
        <is>
          <t>TQRMNOP111596</t>
        </is>
      </c>
      <c r="B2139" t="n">
        <v>2025</v>
      </c>
      <c r="C2139" t="n">
        <v>1</v>
      </c>
      <c r="D2139" t="n">
        <v>44</v>
      </c>
      <c r="E2139" t="inlineStr">
        <is>
          <t>N</t>
        </is>
      </c>
      <c r="F2139" t="n">
        <v>93</v>
      </c>
      <c r="G2139" t="n">
        <v>1405</v>
      </c>
      <c r="H2139" t="n">
        <v>3</v>
      </c>
      <c r="I2139" t="n">
        <v>2</v>
      </c>
      <c r="J2139" t="n">
        <v>20</v>
      </c>
      <c r="K2139" t="n">
        <v>2</v>
      </c>
      <c r="L2139" t="n">
        <v>4</v>
      </c>
      <c r="M2139" t="n">
        <v>1</v>
      </c>
      <c r="N2139" t="n">
        <v>3</v>
      </c>
      <c r="O2139" t="n">
        <v>2</v>
      </c>
      <c r="P2139" t="n">
        <v>2</v>
      </c>
      <c r="Q2139" t="n">
        <v>32</v>
      </c>
      <c r="R2139" s="15" t="n">
        <v>507000</v>
      </c>
      <c r="S2139" s="15" t="n">
        <v>0</v>
      </c>
      <c r="T2139" s="15" t="n">
        <v>507000</v>
      </c>
      <c r="U2139" s="15" t="n">
        <v>140200</v>
      </c>
      <c r="V2139">
        <f>IFERROR(VLOOKUP(D2139,Tablas_Equivalencia!$A$3:$B$8,2,FALSE),"Sin dato")</f>
        <v/>
      </c>
      <c r="W2139">
        <f>IFERROR(VLOOKUP(L2139,Tablas_Equivalencia!$D$3:$E$9,2,FALSE),"Sin dato")</f>
        <v/>
      </c>
      <c r="X2139">
        <f>IF(I2139=1,"Varón","Mujer")</f>
        <v/>
      </c>
      <c r="Y2139">
        <f>IFERROR(VLOOKUP(M2139,Tablas_Equivalencia!$G$3:$H$6,2,FALSE),"Sin dato")</f>
        <v/>
      </c>
      <c r="Z2139">
        <f>IF(J2139&lt;=24,"18-24","25-29")</f>
        <v/>
      </c>
      <c r="AA2139">
        <f>IF(M2139&lt;&gt;1,"",IF(P2139=2,1,0))</f>
        <v/>
      </c>
      <c r="AB2139">
        <f>IF(M2139&lt;&gt;1,"",IF(O2139&gt;=2,1,0))</f>
        <v/>
      </c>
      <c r="AC2139">
        <f>IF(M2139&lt;&gt;1,"",IF(OR(Q2139=999,Q2139=""),"",IF(OR(Q2139&lt;35,Q2139&gt;48),1,0)))</f>
        <v/>
      </c>
      <c r="AD2139">
        <f>IF(COUNT(AA2139:AC2139)&lt;3,"",SUM(AA2139:AC2139))</f>
        <v/>
      </c>
      <c r="AE2139">
        <f>IF(L2139&gt;=4,2,IF(L2139&gt;=2,1,0))</f>
        <v/>
      </c>
      <c r="AF2139">
        <f>IF(L2139&gt;=5,1,0)</f>
        <v/>
      </c>
      <c r="AG2139">
        <f>AE2139+AF2139</f>
        <v/>
      </c>
      <c r="AH2139" s="15">
        <f>IF(M2139&lt;&gt;1,"",IF(OR(R2139=-9,R2139=""),"",R2139))</f>
        <v/>
      </c>
      <c r="AI2139">
        <f>IF(M2139&lt;&gt;1,"",IF(OR(Q2139=999,Q2139=""),"",Q2139))</f>
        <v/>
      </c>
    </row>
    <row r="2140">
      <c r="A2140" t="inlineStr">
        <is>
          <t>TQRMNOP111599</t>
        </is>
      </c>
      <c r="B2140" t="n">
        <v>2025</v>
      </c>
      <c r="C2140" t="n">
        <v>1</v>
      </c>
      <c r="D2140" t="n">
        <v>41</v>
      </c>
      <c r="E2140" t="inlineStr">
        <is>
          <t>S</t>
        </is>
      </c>
      <c r="F2140" t="n">
        <v>8</v>
      </c>
      <c r="G2140" t="n">
        <v>2799</v>
      </c>
      <c r="H2140" t="n">
        <v>3</v>
      </c>
      <c r="I2140" t="n">
        <v>2</v>
      </c>
      <c r="J2140" t="n">
        <v>22</v>
      </c>
      <c r="K2140" t="n">
        <v>2</v>
      </c>
      <c r="L2140" t="n">
        <v>3</v>
      </c>
      <c r="M2140" t="n">
        <v>1</v>
      </c>
      <c r="N2140" t="n">
        <v>3</v>
      </c>
      <c r="O2140" t="n">
        <v>2</v>
      </c>
      <c r="P2140" t="n">
        <v>2</v>
      </c>
      <c r="Q2140" t="n">
        <v>31</v>
      </c>
      <c r="R2140" s="15" t="n">
        <v>484000</v>
      </c>
      <c r="S2140" s="15" t="n">
        <v>0</v>
      </c>
      <c r="T2140" s="15" t="n">
        <v>484000</v>
      </c>
      <c r="U2140" s="15" t="n">
        <v>194700</v>
      </c>
      <c r="V2140">
        <f>IFERROR(VLOOKUP(D2140,Tablas_Equivalencia!$A$3:$B$8,2,FALSE),"Sin dato")</f>
        <v/>
      </c>
      <c r="W2140">
        <f>IFERROR(VLOOKUP(L2140,Tablas_Equivalencia!$D$3:$E$9,2,FALSE),"Sin dato")</f>
        <v/>
      </c>
      <c r="X2140">
        <f>IF(I2140=1,"Varón","Mujer")</f>
        <v/>
      </c>
      <c r="Y2140">
        <f>IFERROR(VLOOKUP(M2140,Tablas_Equivalencia!$G$3:$H$6,2,FALSE),"Sin dato")</f>
        <v/>
      </c>
      <c r="Z2140">
        <f>IF(J2140&lt;=24,"18-24","25-29")</f>
        <v/>
      </c>
      <c r="AA2140">
        <f>IF(M2140&lt;&gt;1,"",IF(P2140=2,1,0))</f>
        <v/>
      </c>
      <c r="AB2140">
        <f>IF(M2140&lt;&gt;1,"",IF(O2140&gt;=2,1,0))</f>
        <v/>
      </c>
      <c r="AC2140">
        <f>IF(M2140&lt;&gt;1,"",IF(OR(Q2140=999,Q2140=""),"",IF(OR(Q2140&lt;35,Q2140&gt;48),1,0)))</f>
        <v/>
      </c>
      <c r="AD2140">
        <f>IF(COUNT(AA2140:AC2140)&lt;3,"",SUM(AA2140:AC2140))</f>
        <v/>
      </c>
      <c r="AE2140">
        <f>IF(L2140&gt;=4,2,IF(L2140&gt;=2,1,0))</f>
        <v/>
      </c>
      <c r="AF2140">
        <f>IF(L2140&gt;=5,1,0)</f>
        <v/>
      </c>
      <c r="AG2140">
        <f>AE2140+AF2140</f>
        <v/>
      </c>
      <c r="AH2140" s="15">
        <f>IF(M2140&lt;&gt;1,"",IF(OR(R2140=-9,R2140=""),"",R2140))</f>
        <v/>
      </c>
      <c r="AI2140">
        <f>IF(M2140&lt;&gt;1,"",IF(OR(Q2140=999,Q2140=""),"",Q2140))</f>
        <v/>
      </c>
    </row>
    <row r="2141">
      <c r="A2141" t="inlineStr">
        <is>
          <t>TQRMNOP111603</t>
        </is>
      </c>
      <c r="B2141" t="n">
        <v>2025</v>
      </c>
      <c r="C2141" t="n">
        <v>1</v>
      </c>
      <c r="D2141" t="n">
        <v>1</v>
      </c>
      <c r="E2141" t="inlineStr">
        <is>
          <t>S</t>
        </is>
      </c>
      <c r="F2141" t="n">
        <v>33</v>
      </c>
      <c r="G2141" t="n">
        <v>1590</v>
      </c>
      <c r="H2141" t="n">
        <v>2</v>
      </c>
      <c r="I2141" t="n">
        <v>1</v>
      </c>
      <c r="J2141" t="n">
        <v>28</v>
      </c>
      <c r="K2141" t="n">
        <v>2</v>
      </c>
      <c r="L2141" t="n">
        <v>4</v>
      </c>
      <c r="M2141" t="n">
        <v>1</v>
      </c>
      <c r="N2141" t="n">
        <v>3</v>
      </c>
      <c r="O2141" t="n">
        <v>1</v>
      </c>
      <c r="P2141" t="n">
        <v>1</v>
      </c>
      <c r="Q2141" t="n">
        <v>41</v>
      </c>
      <c r="R2141" s="15" t="n">
        <v>1053000</v>
      </c>
      <c r="S2141" s="15" t="n">
        <v>0</v>
      </c>
      <c r="T2141" s="15" t="n">
        <v>1053000</v>
      </c>
      <c r="U2141" s="15" t="n">
        <v>84200</v>
      </c>
      <c r="V2141">
        <f>IFERROR(VLOOKUP(D2141,Tablas_Equivalencia!$A$3:$B$8,2,FALSE),"Sin dato")</f>
        <v/>
      </c>
      <c r="W2141">
        <f>IFERROR(VLOOKUP(L2141,Tablas_Equivalencia!$D$3:$E$9,2,FALSE),"Sin dato")</f>
        <v/>
      </c>
      <c r="X2141">
        <f>IF(I2141=1,"Varón","Mujer")</f>
        <v/>
      </c>
      <c r="Y2141">
        <f>IFERROR(VLOOKUP(M2141,Tablas_Equivalencia!$G$3:$H$6,2,FALSE),"Sin dato")</f>
        <v/>
      </c>
      <c r="Z2141">
        <f>IF(J2141&lt;=24,"18-24","25-29")</f>
        <v/>
      </c>
      <c r="AA2141">
        <f>IF(M2141&lt;&gt;1,"",IF(P2141=2,1,0))</f>
        <v/>
      </c>
      <c r="AB2141">
        <f>IF(M2141&lt;&gt;1,"",IF(O2141&gt;=2,1,0))</f>
        <v/>
      </c>
      <c r="AC2141">
        <f>IF(M2141&lt;&gt;1,"",IF(OR(Q2141=999,Q2141=""),"",IF(OR(Q2141&lt;35,Q2141&gt;48),1,0)))</f>
        <v/>
      </c>
      <c r="AD2141">
        <f>IF(COUNT(AA2141:AC2141)&lt;3,"",SUM(AA2141:AC2141))</f>
        <v/>
      </c>
      <c r="AE2141">
        <f>IF(L2141&gt;=4,2,IF(L2141&gt;=2,1,0))</f>
        <v/>
      </c>
      <c r="AF2141">
        <f>IF(L2141&gt;=5,1,0)</f>
        <v/>
      </c>
      <c r="AG2141">
        <f>AE2141+AF2141</f>
        <v/>
      </c>
      <c r="AH2141" s="15">
        <f>IF(M2141&lt;&gt;1,"",IF(OR(R2141=-9,R2141=""),"",R2141))</f>
        <v/>
      </c>
      <c r="AI2141">
        <f>IF(M2141&lt;&gt;1,"",IF(OR(Q2141=999,Q2141=""),"",Q2141))</f>
        <v/>
      </c>
    </row>
    <row r="2142">
      <c r="A2142" t="inlineStr">
        <is>
          <t>TQRMNOP111606</t>
        </is>
      </c>
      <c r="B2142" t="n">
        <v>2025</v>
      </c>
      <c r="C2142" t="n">
        <v>1</v>
      </c>
      <c r="D2142" t="n">
        <v>43</v>
      </c>
      <c r="E2142" t="inlineStr">
        <is>
          <t>S</t>
        </is>
      </c>
      <c r="F2142" t="n">
        <v>30</v>
      </c>
      <c r="G2142" t="n">
        <v>1710</v>
      </c>
      <c r="H2142" t="n">
        <v>3</v>
      </c>
      <c r="I2142" t="n">
        <v>2</v>
      </c>
      <c r="J2142" t="n">
        <v>18</v>
      </c>
      <c r="K2142" t="n">
        <v>1</v>
      </c>
      <c r="L2142" t="n">
        <v>3</v>
      </c>
      <c r="M2142" t="n">
        <v>1</v>
      </c>
      <c r="N2142" t="n">
        <v>3</v>
      </c>
      <c r="O2142" t="n">
        <v>3</v>
      </c>
      <c r="P2142" t="n">
        <v>2</v>
      </c>
      <c r="Q2142" t="n">
        <v>47</v>
      </c>
      <c r="R2142" s="15" t="n">
        <v>200000</v>
      </c>
      <c r="S2142" s="15" t="n">
        <v>0</v>
      </c>
      <c r="T2142" s="15" t="n">
        <v>200000</v>
      </c>
      <c r="U2142" s="15" t="n">
        <v>124700</v>
      </c>
      <c r="V2142">
        <f>IFERROR(VLOOKUP(D2142,Tablas_Equivalencia!$A$3:$B$8,2,FALSE),"Sin dato")</f>
        <v/>
      </c>
      <c r="W2142">
        <f>IFERROR(VLOOKUP(L2142,Tablas_Equivalencia!$D$3:$E$9,2,FALSE),"Sin dato")</f>
        <v/>
      </c>
      <c r="X2142">
        <f>IF(I2142=1,"Varón","Mujer")</f>
        <v/>
      </c>
      <c r="Y2142">
        <f>IFERROR(VLOOKUP(M2142,Tablas_Equivalencia!$G$3:$H$6,2,FALSE),"Sin dato")</f>
        <v/>
      </c>
      <c r="Z2142">
        <f>IF(J2142&lt;=24,"18-24","25-29")</f>
        <v/>
      </c>
      <c r="AA2142">
        <f>IF(M2142&lt;&gt;1,"",IF(P2142=2,1,0))</f>
        <v/>
      </c>
      <c r="AB2142">
        <f>IF(M2142&lt;&gt;1,"",IF(O2142&gt;=2,1,0))</f>
        <v/>
      </c>
      <c r="AC2142">
        <f>IF(M2142&lt;&gt;1,"",IF(OR(Q2142=999,Q2142=""),"",IF(OR(Q2142&lt;35,Q2142&gt;48),1,0)))</f>
        <v/>
      </c>
      <c r="AD2142">
        <f>IF(COUNT(AA2142:AC2142)&lt;3,"",SUM(AA2142:AC2142))</f>
        <v/>
      </c>
      <c r="AE2142">
        <f>IF(L2142&gt;=4,2,IF(L2142&gt;=2,1,0))</f>
        <v/>
      </c>
      <c r="AF2142">
        <f>IF(L2142&gt;=5,1,0)</f>
        <v/>
      </c>
      <c r="AG2142">
        <f>AE2142+AF2142</f>
        <v/>
      </c>
      <c r="AH2142" s="15">
        <f>IF(M2142&lt;&gt;1,"",IF(OR(R2142=-9,R2142=""),"",R2142))</f>
        <v/>
      </c>
      <c r="AI2142">
        <f>IF(M2142&lt;&gt;1,"",IF(OR(Q2142=999,Q2142=""),"",Q2142))</f>
        <v/>
      </c>
    </row>
    <row r="2143">
      <c r="A2143" t="inlineStr">
        <is>
          <t>TQRMNOP111620</t>
        </is>
      </c>
      <c r="B2143" t="n">
        <v>2025</v>
      </c>
      <c r="C2143" t="n">
        <v>1</v>
      </c>
      <c r="D2143" t="n">
        <v>1</v>
      </c>
      <c r="E2143" t="inlineStr">
        <is>
          <t>S</t>
        </is>
      </c>
      <c r="F2143" t="n">
        <v>33</v>
      </c>
      <c r="G2143" t="n">
        <v>1145</v>
      </c>
      <c r="H2143" t="n">
        <v>2</v>
      </c>
      <c r="I2143" t="n">
        <v>1</v>
      </c>
      <c r="J2143" t="n">
        <v>18</v>
      </c>
      <c r="K2143" t="n">
        <v>1</v>
      </c>
      <c r="L2143" t="n">
        <v>5</v>
      </c>
      <c r="M2143" t="n">
        <v>1</v>
      </c>
      <c r="N2143" t="n">
        <v>2</v>
      </c>
      <c r="O2143" t="n">
        <v>3</v>
      </c>
      <c r="P2143" t="n">
        <v>2</v>
      </c>
      <c r="Q2143" t="n">
        <v>34</v>
      </c>
      <c r="R2143" s="15" t="n">
        <v>965000</v>
      </c>
      <c r="S2143" s="15" t="n">
        <v>0</v>
      </c>
      <c r="T2143" s="15" t="n">
        <v>965000</v>
      </c>
      <c r="U2143" s="15" t="n">
        <v>266700</v>
      </c>
      <c r="V2143">
        <f>IFERROR(VLOOKUP(D2143,Tablas_Equivalencia!$A$3:$B$8,2,FALSE),"Sin dato")</f>
        <v/>
      </c>
      <c r="W2143">
        <f>IFERROR(VLOOKUP(L2143,Tablas_Equivalencia!$D$3:$E$9,2,FALSE),"Sin dato")</f>
        <v/>
      </c>
      <c r="X2143">
        <f>IF(I2143=1,"Varón","Mujer")</f>
        <v/>
      </c>
      <c r="Y2143">
        <f>IFERROR(VLOOKUP(M2143,Tablas_Equivalencia!$G$3:$H$6,2,FALSE),"Sin dato")</f>
        <v/>
      </c>
      <c r="Z2143">
        <f>IF(J2143&lt;=24,"18-24","25-29")</f>
        <v/>
      </c>
      <c r="AA2143">
        <f>IF(M2143&lt;&gt;1,"",IF(P2143=2,1,0))</f>
        <v/>
      </c>
      <c r="AB2143">
        <f>IF(M2143&lt;&gt;1,"",IF(O2143&gt;=2,1,0))</f>
        <v/>
      </c>
      <c r="AC2143">
        <f>IF(M2143&lt;&gt;1,"",IF(OR(Q2143=999,Q2143=""),"",IF(OR(Q2143&lt;35,Q2143&gt;48),1,0)))</f>
        <v/>
      </c>
      <c r="AD2143">
        <f>IF(COUNT(AA2143:AC2143)&lt;3,"",SUM(AA2143:AC2143))</f>
        <v/>
      </c>
      <c r="AE2143">
        <f>IF(L2143&gt;=4,2,IF(L2143&gt;=2,1,0))</f>
        <v/>
      </c>
      <c r="AF2143">
        <f>IF(L2143&gt;=5,1,0)</f>
        <v/>
      </c>
      <c r="AG2143">
        <f>AE2143+AF2143</f>
        <v/>
      </c>
      <c r="AH2143" s="15">
        <f>IF(M2143&lt;&gt;1,"",IF(OR(R2143=-9,R2143=""),"",R2143))</f>
        <v/>
      </c>
      <c r="AI2143">
        <f>IF(M2143&lt;&gt;1,"",IF(OR(Q2143=999,Q2143=""),"",Q2143))</f>
        <v/>
      </c>
    </row>
    <row r="2144">
      <c r="A2144" t="inlineStr">
        <is>
          <t>TQRMNOP111622</t>
        </is>
      </c>
      <c r="B2144" t="n">
        <v>2025</v>
      </c>
      <c r="C2144" t="n">
        <v>1</v>
      </c>
      <c r="D2144" t="n">
        <v>40</v>
      </c>
      <c r="E2144" t="inlineStr">
        <is>
          <t>N</t>
        </is>
      </c>
      <c r="F2144" t="n">
        <v>9</v>
      </c>
      <c r="G2144" t="n">
        <v>1570</v>
      </c>
      <c r="H2144" t="n">
        <v>1</v>
      </c>
      <c r="I2144" t="n">
        <v>2</v>
      </c>
      <c r="J2144" t="n">
        <v>20</v>
      </c>
      <c r="K2144" t="n">
        <v>2</v>
      </c>
      <c r="L2144" t="n">
        <v>3</v>
      </c>
      <c r="M2144" t="n">
        <v>3</v>
      </c>
      <c r="R2144" s="15" t="n">
        <v>0</v>
      </c>
      <c r="S2144" s="15" t="n">
        <v>0</v>
      </c>
      <c r="T2144" s="15" t="n">
        <v>0</v>
      </c>
      <c r="U2144" s="15" t="n">
        <v>116800</v>
      </c>
      <c r="V2144">
        <f>IFERROR(VLOOKUP(D2144,Tablas_Equivalencia!$A$3:$B$8,2,FALSE),"Sin dato")</f>
        <v/>
      </c>
      <c r="W2144">
        <f>IFERROR(VLOOKUP(L2144,Tablas_Equivalencia!$D$3:$E$9,2,FALSE),"Sin dato")</f>
        <v/>
      </c>
      <c r="X2144">
        <f>IF(I2144=1,"Varón","Mujer")</f>
        <v/>
      </c>
      <c r="Y2144">
        <f>IFERROR(VLOOKUP(M2144,Tablas_Equivalencia!$G$3:$H$6,2,FALSE),"Sin dato")</f>
        <v/>
      </c>
      <c r="Z2144">
        <f>IF(J2144&lt;=24,"18-24","25-29")</f>
        <v/>
      </c>
      <c r="AA2144">
        <f>IF(M2144&lt;&gt;1,"",IF(P2144=2,1,0))</f>
        <v/>
      </c>
      <c r="AB2144">
        <f>IF(M2144&lt;&gt;1,"",IF(O2144&gt;=2,1,0))</f>
        <v/>
      </c>
      <c r="AC2144">
        <f>IF(M2144&lt;&gt;1,"",IF(OR(Q2144=999,Q2144=""),"",IF(OR(Q2144&lt;35,Q2144&gt;48),1,0)))</f>
        <v/>
      </c>
      <c r="AD2144">
        <f>IF(COUNT(AA2144:AC2144)&lt;3,"",SUM(AA2144:AC2144))</f>
        <v/>
      </c>
      <c r="AE2144">
        <f>IF(L2144&gt;=4,2,IF(L2144&gt;=2,1,0))</f>
        <v/>
      </c>
      <c r="AF2144">
        <f>IF(L2144&gt;=5,1,0)</f>
        <v/>
      </c>
      <c r="AG2144">
        <f>AE2144+AF2144</f>
        <v/>
      </c>
      <c r="AH2144" s="15">
        <f>IF(M2144&lt;&gt;1,"",IF(OR(R2144=-9,R2144=""),"",R2144))</f>
        <v/>
      </c>
      <c r="AI2144">
        <f>IF(M2144&lt;&gt;1,"",IF(OR(Q2144=999,Q2144=""),"",Q2144))</f>
        <v/>
      </c>
    </row>
    <row r="2145">
      <c r="A2145" t="inlineStr">
        <is>
          <t>TQRMNOP111634</t>
        </is>
      </c>
      <c r="B2145" t="n">
        <v>2025</v>
      </c>
      <c r="C2145" t="n">
        <v>1</v>
      </c>
      <c r="D2145" t="n">
        <v>42</v>
      </c>
      <c r="E2145" t="inlineStr">
        <is>
          <t>N</t>
        </is>
      </c>
      <c r="F2145" t="n">
        <v>25</v>
      </c>
      <c r="G2145" t="n">
        <v>1360</v>
      </c>
      <c r="H2145" t="n">
        <v>3</v>
      </c>
      <c r="I2145" t="n">
        <v>1</v>
      </c>
      <c r="J2145" t="n">
        <v>25</v>
      </c>
      <c r="K2145" t="n">
        <v>2</v>
      </c>
      <c r="L2145" t="n">
        <v>4</v>
      </c>
      <c r="M2145" t="n">
        <v>1</v>
      </c>
      <c r="N2145" t="n">
        <v>3</v>
      </c>
      <c r="O2145" t="n">
        <v>1</v>
      </c>
      <c r="P2145" t="n">
        <v>2</v>
      </c>
      <c r="Q2145" t="n">
        <v>46</v>
      </c>
      <c r="R2145" s="15" t="n">
        <v>288000</v>
      </c>
      <c r="S2145" s="15" t="n">
        <v>0</v>
      </c>
      <c r="T2145" s="15" t="n">
        <v>288000</v>
      </c>
      <c r="U2145" s="15" t="n">
        <v>192500</v>
      </c>
      <c r="V2145">
        <f>IFERROR(VLOOKUP(D2145,Tablas_Equivalencia!$A$3:$B$8,2,FALSE),"Sin dato")</f>
        <v/>
      </c>
      <c r="W2145">
        <f>IFERROR(VLOOKUP(L2145,Tablas_Equivalencia!$D$3:$E$9,2,FALSE),"Sin dato")</f>
        <v/>
      </c>
      <c r="X2145">
        <f>IF(I2145=1,"Varón","Mujer")</f>
        <v/>
      </c>
      <c r="Y2145">
        <f>IFERROR(VLOOKUP(M2145,Tablas_Equivalencia!$G$3:$H$6,2,FALSE),"Sin dato")</f>
        <v/>
      </c>
      <c r="Z2145">
        <f>IF(J2145&lt;=24,"18-24","25-29")</f>
        <v/>
      </c>
      <c r="AA2145">
        <f>IF(M2145&lt;&gt;1,"",IF(P2145=2,1,0))</f>
        <v/>
      </c>
      <c r="AB2145">
        <f>IF(M2145&lt;&gt;1,"",IF(O2145&gt;=2,1,0))</f>
        <v/>
      </c>
      <c r="AC2145">
        <f>IF(M2145&lt;&gt;1,"",IF(OR(Q2145=999,Q2145=""),"",IF(OR(Q2145&lt;35,Q2145&gt;48),1,0)))</f>
        <v/>
      </c>
      <c r="AD2145">
        <f>IF(COUNT(AA2145:AC2145)&lt;3,"",SUM(AA2145:AC2145))</f>
        <v/>
      </c>
      <c r="AE2145">
        <f>IF(L2145&gt;=4,2,IF(L2145&gt;=2,1,0))</f>
        <v/>
      </c>
      <c r="AF2145">
        <f>IF(L2145&gt;=5,1,0)</f>
        <v/>
      </c>
      <c r="AG2145">
        <f>AE2145+AF2145</f>
        <v/>
      </c>
      <c r="AH2145" s="15">
        <f>IF(M2145&lt;&gt;1,"",IF(OR(R2145=-9,R2145=""),"",R2145))</f>
        <v/>
      </c>
      <c r="AI2145">
        <f>IF(M2145&lt;&gt;1,"",IF(OR(Q2145=999,Q2145=""),"",Q2145))</f>
        <v/>
      </c>
    </row>
    <row r="2146">
      <c r="A2146" t="inlineStr">
        <is>
          <t>TQRMNOP111640</t>
        </is>
      </c>
      <c r="B2146" t="n">
        <v>2025</v>
      </c>
      <c r="C2146" t="n">
        <v>1</v>
      </c>
      <c r="D2146" t="n">
        <v>42</v>
      </c>
      <c r="E2146" t="inlineStr">
        <is>
          <t>N</t>
        </is>
      </c>
      <c r="F2146" t="n">
        <v>25</v>
      </c>
      <c r="G2146" t="n">
        <v>1276</v>
      </c>
      <c r="H2146" t="n">
        <v>3</v>
      </c>
      <c r="I2146" t="n">
        <v>1</v>
      </c>
      <c r="J2146" t="n">
        <v>19</v>
      </c>
      <c r="K2146" t="n">
        <v>1</v>
      </c>
      <c r="L2146" t="n">
        <v>3</v>
      </c>
      <c r="M2146" t="n">
        <v>1</v>
      </c>
      <c r="N2146" t="n">
        <v>2</v>
      </c>
      <c r="O2146" t="n">
        <v>1</v>
      </c>
      <c r="P2146" t="n">
        <v>2</v>
      </c>
      <c r="Q2146" t="n">
        <v>26</v>
      </c>
      <c r="R2146" s="15" t="n">
        <v>337000</v>
      </c>
      <c r="S2146" s="15" t="n">
        <v>0</v>
      </c>
      <c r="T2146" s="15" t="n">
        <v>337000</v>
      </c>
      <c r="U2146" s="15" t="n">
        <v>122400</v>
      </c>
      <c r="V2146">
        <f>IFERROR(VLOOKUP(D2146,Tablas_Equivalencia!$A$3:$B$8,2,FALSE),"Sin dato")</f>
        <v/>
      </c>
      <c r="W2146">
        <f>IFERROR(VLOOKUP(L2146,Tablas_Equivalencia!$D$3:$E$9,2,FALSE),"Sin dato")</f>
        <v/>
      </c>
      <c r="X2146">
        <f>IF(I2146=1,"Varón","Mujer")</f>
        <v/>
      </c>
      <c r="Y2146">
        <f>IFERROR(VLOOKUP(M2146,Tablas_Equivalencia!$G$3:$H$6,2,FALSE),"Sin dato")</f>
        <v/>
      </c>
      <c r="Z2146">
        <f>IF(J2146&lt;=24,"18-24","25-29")</f>
        <v/>
      </c>
      <c r="AA2146">
        <f>IF(M2146&lt;&gt;1,"",IF(P2146=2,1,0))</f>
        <v/>
      </c>
      <c r="AB2146">
        <f>IF(M2146&lt;&gt;1,"",IF(O2146&gt;=2,1,0))</f>
        <v/>
      </c>
      <c r="AC2146">
        <f>IF(M2146&lt;&gt;1,"",IF(OR(Q2146=999,Q2146=""),"",IF(OR(Q2146&lt;35,Q2146&gt;48),1,0)))</f>
        <v/>
      </c>
      <c r="AD2146">
        <f>IF(COUNT(AA2146:AC2146)&lt;3,"",SUM(AA2146:AC2146))</f>
        <v/>
      </c>
      <c r="AE2146">
        <f>IF(L2146&gt;=4,2,IF(L2146&gt;=2,1,0))</f>
        <v/>
      </c>
      <c r="AF2146">
        <f>IF(L2146&gt;=5,1,0)</f>
        <v/>
      </c>
      <c r="AG2146">
        <f>AE2146+AF2146</f>
        <v/>
      </c>
      <c r="AH2146" s="15">
        <f>IF(M2146&lt;&gt;1,"",IF(OR(R2146=-9,R2146=""),"",R2146))</f>
        <v/>
      </c>
      <c r="AI2146">
        <f>IF(M2146&lt;&gt;1,"",IF(OR(Q2146=999,Q2146=""),"",Q2146))</f>
        <v/>
      </c>
    </row>
    <row r="2147">
      <c r="A2147" t="inlineStr">
        <is>
          <t>TQRMNOP111647</t>
        </is>
      </c>
      <c r="B2147" t="n">
        <v>2025</v>
      </c>
      <c r="C2147" t="n">
        <v>1</v>
      </c>
      <c r="D2147" t="n">
        <v>1</v>
      </c>
      <c r="E2147" t="inlineStr">
        <is>
          <t>S</t>
        </is>
      </c>
      <c r="F2147" t="n">
        <v>32</v>
      </c>
      <c r="G2147" t="n">
        <v>1027</v>
      </c>
      <c r="H2147" t="n">
        <v>1</v>
      </c>
      <c r="I2147" t="n">
        <v>1</v>
      </c>
      <c r="J2147" t="n">
        <v>19</v>
      </c>
      <c r="K2147" t="n">
        <v>2</v>
      </c>
      <c r="L2147" t="n">
        <v>3</v>
      </c>
      <c r="M2147" t="n">
        <v>1</v>
      </c>
      <c r="N2147" t="n">
        <v>3</v>
      </c>
      <c r="O2147" t="n">
        <v>2</v>
      </c>
      <c r="P2147" t="n">
        <v>1</v>
      </c>
      <c r="Q2147" t="n">
        <v>40</v>
      </c>
      <c r="R2147" s="15" t="n">
        <v>816000</v>
      </c>
      <c r="S2147" s="15" t="n">
        <v>0</v>
      </c>
      <c r="T2147" s="15" t="n">
        <v>816000</v>
      </c>
      <c r="U2147" s="15" t="n">
        <v>93600</v>
      </c>
      <c r="V2147">
        <f>IFERROR(VLOOKUP(D2147,Tablas_Equivalencia!$A$3:$B$8,2,FALSE),"Sin dato")</f>
        <v/>
      </c>
      <c r="W2147">
        <f>IFERROR(VLOOKUP(L2147,Tablas_Equivalencia!$D$3:$E$9,2,FALSE),"Sin dato")</f>
        <v/>
      </c>
      <c r="X2147">
        <f>IF(I2147=1,"Varón","Mujer")</f>
        <v/>
      </c>
      <c r="Y2147">
        <f>IFERROR(VLOOKUP(M2147,Tablas_Equivalencia!$G$3:$H$6,2,FALSE),"Sin dato")</f>
        <v/>
      </c>
      <c r="Z2147">
        <f>IF(J2147&lt;=24,"18-24","25-29")</f>
        <v/>
      </c>
      <c r="AA2147">
        <f>IF(M2147&lt;&gt;1,"",IF(P2147=2,1,0))</f>
        <v/>
      </c>
      <c r="AB2147">
        <f>IF(M2147&lt;&gt;1,"",IF(O2147&gt;=2,1,0))</f>
        <v/>
      </c>
      <c r="AC2147">
        <f>IF(M2147&lt;&gt;1,"",IF(OR(Q2147=999,Q2147=""),"",IF(OR(Q2147&lt;35,Q2147&gt;48),1,0)))</f>
        <v/>
      </c>
      <c r="AD2147">
        <f>IF(COUNT(AA2147:AC2147)&lt;3,"",SUM(AA2147:AC2147))</f>
        <v/>
      </c>
      <c r="AE2147">
        <f>IF(L2147&gt;=4,2,IF(L2147&gt;=2,1,0))</f>
        <v/>
      </c>
      <c r="AF2147">
        <f>IF(L2147&gt;=5,1,0)</f>
        <v/>
      </c>
      <c r="AG2147">
        <f>AE2147+AF2147</f>
        <v/>
      </c>
      <c r="AH2147" s="15">
        <f>IF(M2147&lt;&gt;1,"",IF(OR(R2147=-9,R2147=""),"",R2147))</f>
        <v/>
      </c>
      <c r="AI2147">
        <f>IF(M2147&lt;&gt;1,"",IF(OR(Q2147=999,Q2147=""),"",Q2147))</f>
        <v/>
      </c>
    </row>
    <row r="2148">
      <c r="A2148" t="inlineStr">
        <is>
          <t>TQRMNOP111650</t>
        </is>
      </c>
      <c r="B2148" t="n">
        <v>2025</v>
      </c>
      <c r="C2148" t="n">
        <v>1</v>
      </c>
      <c r="D2148" t="n">
        <v>43</v>
      </c>
      <c r="E2148" t="inlineStr">
        <is>
          <t>S</t>
        </is>
      </c>
      <c r="F2148" t="n">
        <v>30</v>
      </c>
      <c r="G2148" t="n">
        <v>1890</v>
      </c>
      <c r="H2148" t="n">
        <v>1</v>
      </c>
      <c r="I2148" t="n">
        <v>1</v>
      </c>
      <c r="J2148" t="n">
        <v>18</v>
      </c>
      <c r="K2148" t="n">
        <v>2</v>
      </c>
      <c r="L2148" t="n">
        <v>4</v>
      </c>
      <c r="M2148" t="n">
        <v>1</v>
      </c>
      <c r="N2148" t="n">
        <v>3</v>
      </c>
      <c r="O2148" t="n">
        <v>1</v>
      </c>
      <c r="P2148" t="n">
        <v>1</v>
      </c>
      <c r="Q2148" t="n">
        <v>39</v>
      </c>
      <c r="R2148" s="15" t="n">
        <v>452000</v>
      </c>
      <c r="S2148" s="15" t="n">
        <v>0</v>
      </c>
      <c r="T2148" s="15" t="n">
        <v>452000</v>
      </c>
      <c r="U2148" s="15" t="n">
        <v>93800</v>
      </c>
      <c r="V2148">
        <f>IFERROR(VLOOKUP(D2148,Tablas_Equivalencia!$A$3:$B$8,2,FALSE),"Sin dato")</f>
        <v/>
      </c>
      <c r="W2148">
        <f>IFERROR(VLOOKUP(L2148,Tablas_Equivalencia!$D$3:$E$9,2,FALSE),"Sin dato")</f>
        <v/>
      </c>
      <c r="X2148">
        <f>IF(I2148=1,"Varón","Mujer")</f>
        <v/>
      </c>
      <c r="Y2148">
        <f>IFERROR(VLOOKUP(M2148,Tablas_Equivalencia!$G$3:$H$6,2,FALSE),"Sin dato")</f>
        <v/>
      </c>
      <c r="Z2148">
        <f>IF(J2148&lt;=24,"18-24","25-29")</f>
        <v/>
      </c>
      <c r="AA2148">
        <f>IF(M2148&lt;&gt;1,"",IF(P2148=2,1,0))</f>
        <v/>
      </c>
      <c r="AB2148">
        <f>IF(M2148&lt;&gt;1,"",IF(O2148&gt;=2,1,0))</f>
        <v/>
      </c>
      <c r="AC2148">
        <f>IF(M2148&lt;&gt;1,"",IF(OR(Q2148=999,Q2148=""),"",IF(OR(Q2148&lt;35,Q2148&gt;48),1,0)))</f>
        <v/>
      </c>
      <c r="AD2148">
        <f>IF(COUNT(AA2148:AC2148)&lt;3,"",SUM(AA2148:AC2148))</f>
        <v/>
      </c>
      <c r="AE2148">
        <f>IF(L2148&gt;=4,2,IF(L2148&gt;=2,1,0))</f>
        <v/>
      </c>
      <c r="AF2148">
        <f>IF(L2148&gt;=5,1,0)</f>
        <v/>
      </c>
      <c r="AG2148">
        <f>AE2148+AF2148</f>
        <v/>
      </c>
      <c r="AH2148" s="15">
        <f>IF(M2148&lt;&gt;1,"",IF(OR(R2148=-9,R2148=""),"",R2148))</f>
        <v/>
      </c>
      <c r="AI2148">
        <f>IF(M2148&lt;&gt;1,"",IF(OR(Q2148=999,Q2148=""),"",Q2148))</f>
        <v/>
      </c>
    </row>
    <row r="2149">
      <c r="A2149" t="inlineStr">
        <is>
          <t>TQRMNOP111679</t>
        </is>
      </c>
      <c r="B2149" t="n">
        <v>2025</v>
      </c>
      <c r="C2149" t="n">
        <v>1</v>
      </c>
      <c r="D2149" t="n">
        <v>43</v>
      </c>
      <c r="E2149" t="inlineStr">
        <is>
          <t>N</t>
        </is>
      </c>
      <c r="F2149" t="n">
        <v>38</v>
      </c>
      <c r="G2149" t="n">
        <v>1262</v>
      </c>
      <c r="H2149" t="n">
        <v>3</v>
      </c>
      <c r="I2149" t="n">
        <v>2</v>
      </c>
      <c r="J2149" t="n">
        <v>28</v>
      </c>
      <c r="K2149" t="n">
        <v>1</v>
      </c>
      <c r="L2149" t="n">
        <v>5</v>
      </c>
      <c r="M2149" t="n">
        <v>1</v>
      </c>
      <c r="N2149" t="n">
        <v>3</v>
      </c>
      <c r="O2149" t="n">
        <v>2</v>
      </c>
      <c r="P2149" t="n">
        <v>2</v>
      </c>
      <c r="Q2149" t="n">
        <v>53</v>
      </c>
      <c r="R2149" s="15" t="n">
        <v>485000</v>
      </c>
      <c r="S2149" s="15" t="n">
        <v>0</v>
      </c>
      <c r="T2149" s="15" t="n">
        <v>485000</v>
      </c>
      <c r="U2149" s="15" t="n">
        <v>89300</v>
      </c>
      <c r="V2149">
        <f>IFERROR(VLOOKUP(D2149,Tablas_Equivalencia!$A$3:$B$8,2,FALSE),"Sin dato")</f>
        <v/>
      </c>
      <c r="W2149">
        <f>IFERROR(VLOOKUP(L2149,Tablas_Equivalencia!$D$3:$E$9,2,FALSE),"Sin dato")</f>
        <v/>
      </c>
      <c r="X2149">
        <f>IF(I2149=1,"Varón","Mujer")</f>
        <v/>
      </c>
      <c r="Y2149">
        <f>IFERROR(VLOOKUP(M2149,Tablas_Equivalencia!$G$3:$H$6,2,FALSE),"Sin dato")</f>
        <v/>
      </c>
      <c r="Z2149">
        <f>IF(J2149&lt;=24,"18-24","25-29")</f>
        <v/>
      </c>
      <c r="AA2149">
        <f>IF(M2149&lt;&gt;1,"",IF(P2149=2,1,0))</f>
        <v/>
      </c>
      <c r="AB2149">
        <f>IF(M2149&lt;&gt;1,"",IF(O2149&gt;=2,1,0))</f>
        <v/>
      </c>
      <c r="AC2149">
        <f>IF(M2149&lt;&gt;1,"",IF(OR(Q2149=999,Q2149=""),"",IF(OR(Q2149&lt;35,Q2149&gt;48),1,0)))</f>
        <v/>
      </c>
      <c r="AD2149">
        <f>IF(COUNT(AA2149:AC2149)&lt;3,"",SUM(AA2149:AC2149))</f>
        <v/>
      </c>
      <c r="AE2149">
        <f>IF(L2149&gt;=4,2,IF(L2149&gt;=2,1,0))</f>
        <v/>
      </c>
      <c r="AF2149">
        <f>IF(L2149&gt;=5,1,0)</f>
        <v/>
      </c>
      <c r="AG2149">
        <f>AE2149+AF2149</f>
        <v/>
      </c>
      <c r="AH2149" s="15">
        <f>IF(M2149&lt;&gt;1,"",IF(OR(R2149=-9,R2149=""),"",R2149))</f>
        <v/>
      </c>
      <c r="AI2149">
        <f>IF(M2149&lt;&gt;1,"",IF(OR(Q2149=999,Q2149=""),"",Q2149))</f>
        <v/>
      </c>
    </row>
    <row r="2150">
      <c r="A2150" t="inlineStr">
        <is>
          <t>TQRMNOP111685</t>
        </is>
      </c>
      <c r="B2150" t="n">
        <v>2025</v>
      </c>
      <c r="C2150" t="n">
        <v>1</v>
      </c>
      <c r="D2150" t="n">
        <v>42</v>
      </c>
      <c r="E2150" t="inlineStr">
        <is>
          <t>N</t>
        </is>
      </c>
      <c r="F2150" t="n">
        <v>25</v>
      </c>
      <c r="G2150" t="n">
        <v>1599</v>
      </c>
      <c r="H2150" t="n">
        <v>1</v>
      </c>
      <c r="I2150" t="n">
        <v>2</v>
      </c>
      <c r="J2150" t="n">
        <v>29</v>
      </c>
      <c r="K2150" t="n">
        <v>2</v>
      </c>
      <c r="L2150" t="n">
        <v>5</v>
      </c>
      <c r="M2150" t="n">
        <v>2</v>
      </c>
      <c r="R2150" s="15" t="n">
        <v>0</v>
      </c>
      <c r="S2150" s="15" t="n">
        <v>0</v>
      </c>
      <c r="T2150" s="15" t="n">
        <v>0</v>
      </c>
      <c r="U2150" s="15" t="n">
        <v>44900</v>
      </c>
      <c r="V2150">
        <f>IFERROR(VLOOKUP(D2150,Tablas_Equivalencia!$A$3:$B$8,2,FALSE),"Sin dato")</f>
        <v/>
      </c>
      <c r="W2150">
        <f>IFERROR(VLOOKUP(L2150,Tablas_Equivalencia!$D$3:$E$9,2,FALSE),"Sin dato")</f>
        <v/>
      </c>
      <c r="X2150">
        <f>IF(I2150=1,"Varón","Mujer")</f>
        <v/>
      </c>
      <c r="Y2150">
        <f>IFERROR(VLOOKUP(M2150,Tablas_Equivalencia!$G$3:$H$6,2,FALSE),"Sin dato")</f>
        <v/>
      </c>
      <c r="Z2150">
        <f>IF(J2150&lt;=24,"18-24","25-29")</f>
        <v/>
      </c>
      <c r="AA2150">
        <f>IF(M2150&lt;&gt;1,"",IF(P2150=2,1,0))</f>
        <v/>
      </c>
      <c r="AB2150">
        <f>IF(M2150&lt;&gt;1,"",IF(O2150&gt;=2,1,0))</f>
        <v/>
      </c>
      <c r="AC2150">
        <f>IF(M2150&lt;&gt;1,"",IF(OR(Q2150=999,Q2150=""),"",IF(OR(Q2150&lt;35,Q2150&gt;48),1,0)))</f>
        <v/>
      </c>
      <c r="AD2150">
        <f>IF(COUNT(AA2150:AC2150)&lt;3,"",SUM(AA2150:AC2150))</f>
        <v/>
      </c>
      <c r="AE2150">
        <f>IF(L2150&gt;=4,2,IF(L2150&gt;=2,1,0))</f>
        <v/>
      </c>
      <c r="AF2150">
        <f>IF(L2150&gt;=5,1,0)</f>
        <v/>
      </c>
      <c r="AG2150">
        <f>AE2150+AF2150</f>
        <v/>
      </c>
      <c r="AH2150" s="15">
        <f>IF(M2150&lt;&gt;1,"",IF(OR(R2150=-9,R2150=""),"",R2150))</f>
        <v/>
      </c>
      <c r="AI2150">
        <f>IF(M2150&lt;&gt;1,"",IF(OR(Q2150=999,Q2150=""),"",Q2150))</f>
        <v/>
      </c>
    </row>
    <row r="2151">
      <c r="A2151" t="inlineStr">
        <is>
          <t>TQRMNOP111688</t>
        </is>
      </c>
      <c r="B2151" t="n">
        <v>2025</v>
      </c>
      <c r="C2151" t="n">
        <v>1</v>
      </c>
      <c r="D2151" t="n">
        <v>41</v>
      </c>
      <c r="E2151" t="inlineStr">
        <is>
          <t>N</t>
        </is>
      </c>
      <c r="F2151" t="n">
        <v>12</v>
      </c>
      <c r="G2151" t="n">
        <v>939</v>
      </c>
      <c r="H2151" t="n">
        <v>1</v>
      </c>
      <c r="I2151" t="n">
        <v>2</v>
      </c>
      <c r="J2151" t="n">
        <v>19</v>
      </c>
      <c r="K2151" t="n">
        <v>1</v>
      </c>
      <c r="L2151" t="n">
        <v>4</v>
      </c>
      <c r="M2151" t="n">
        <v>3</v>
      </c>
      <c r="R2151" s="15" t="n">
        <v>0</v>
      </c>
      <c r="S2151" s="15" t="n">
        <v>0</v>
      </c>
      <c r="T2151" s="15" t="n">
        <v>0</v>
      </c>
      <c r="U2151" s="15" t="n">
        <v>163700</v>
      </c>
      <c r="V2151">
        <f>IFERROR(VLOOKUP(D2151,Tablas_Equivalencia!$A$3:$B$8,2,FALSE),"Sin dato")</f>
        <v/>
      </c>
      <c r="W2151">
        <f>IFERROR(VLOOKUP(L2151,Tablas_Equivalencia!$D$3:$E$9,2,FALSE),"Sin dato")</f>
        <v/>
      </c>
      <c r="X2151">
        <f>IF(I2151=1,"Varón","Mujer")</f>
        <v/>
      </c>
      <c r="Y2151">
        <f>IFERROR(VLOOKUP(M2151,Tablas_Equivalencia!$G$3:$H$6,2,FALSE),"Sin dato")</f>
        <v/>
      </c>
      <c r="Z2151">
        <f>IF(J2151&lt;=24,"18-24","25-29")</f>
        <v/>
      </c>
      <c r="AA2151">
        <f>IF(M2151&lt;&gt;1,"",IF(P2151=2,1,0))</f>
        <v/>
      </c>
      <c r="AB2151">
        <f>IF(M2151&lt;&gt;1,"",IF(O2151&gt;=2,1,0))</f>
        <v/>
      </c>
      <c r="AC2151">
        <f>IF(M2151&lt;&gt;1,"",IF(OR(Q2151=999,Q2151=""),"",IF(OR(Q2151&lt;35,Q2151&gt;48),1,0)))</f>
        <v/>
      </c>
      <c r="AD2151">
        <f>IF(COUNT(AA2151:AC2151)&lt;3,"",SUM(AA2151:AC2151))</f>
        <v/>
      </c>
      <c r="AE2151">
        <f>IF(L2151&gt;=4,2,IF(L2151&gt;=2,1,0))</f>
        <v/>
      </c>
      <c r="AF2151">
        <f>IF(L2151&gt;=5,1,0)</f>
        <v/>
      </c>
      <c r="AG2151">
        <f>AE2151+AF2151</f>
        <v/>
      </c>
      <c r="AH2151" s="15">
        <f>IF(M2151&lt;&gt;1,"",IF(OR(R2151=-9,R2151=""),"",R2151))</f>
        <v/>
      </c>
      <c r="AI2151">
        <f>IF(M2151&lt;&gt;1,"",IF(OR(Q2151=999,Q2151=""),"",Q2151))</f>
        <v/>
      </c>
    </row>
    <row r="2152">
      <c r="A2152" t="inlineStr">
        <is>
          <t>TQRMNOP111702</t>
        </is>
      </c>
      <c r="B2152" t="n">
        <v>2025</v>
      </c>
      <c r="C2152" t="n">
        <v>1</v>
      </c>
      <c r="D2152" t="n">
        <v>1</v>
      </c>
      <c r="E2152" t="inlineStr">
        <is>
          <t>S</t>
        </is>
      </c>
      <c r="F2152" t="n">
        <v>32</v>
      </c>
      <c r="G2152" t="n">
        <v>1164</v>
      </c>
      <c r="H2152" t="n">
        <v>1</v>
      </c>
      <c r="I2152" t="n">
        <v>2</v>
      </c>
      <c r="J2152" t="n">
        <v>27</v>
      </c>
      <c r="K2152" t="n">
        <v>2</v>
      </c>
      <c r="L2152" t="n">
        <v>4</v>
      </c>
      <c r="M2152" t="n">
        <v>2</v>
      </c>
      <c r="R2152" s="15" t="n">
        <v>0</v>
      </c>
      <c r="S2152" s="15" t="n">
        <v>0</v>
      </c>
      <c r="T2152" s="15" t="n">
        <v>0</v>
      </c>
      <c r="U2152" s="15" t="n">
        <v>88600</v>
      </c>
      <c r="V2152">
        <f>IFERROR(VLOOKUP(D2152,Tablas_Equivalencia!$A$3:$B$8,2,FALSE),"Sin dato")</f>
        <v/>
      </c>
      <c r="W2152">
        <f>IFERROR(VLOOKUP(L2152,Tablas_Equivalencia!$D$3:$E$9,2,FALSE),"Sin dato")</f>
        <v/>
      </c>
      <c r="X2152">
        <f>IF(I2152=1,"Varón","Mujer")</f>
        <v/>
      </c>
      <c r="Y2152">
        <f>IFERROR(VLOOKUP(M2152,Tablas_Equivalencia!$G$3:$H$6,2,FALSE),"Sin dato")</f>
        <v/>
      </c>
      <c r="Z2152">
        <f>IF(J2152&lt;=24,"18-24","25-29")</f>
        <v/>
      </c>
      <c r="AA2152">
        <f>IF(M2152&lt;&gt;1,"",IF(P2152=2,1,0))</f>
        <v/>
      </c>
      <c r="AB2152">
        <f>IF(M2152&lt;&gt;1,"",IF(O2152&gt;=2,1,0))</f>
        <v/>
      </c>
      <c r="AC2152">
        <f>IF(M2152&lt;&gt;1,"",IF(OR(Q2152=999,Q2152=""),"",IF(OR(Q2152&lt;35,Q2152&gt;48),1,0)))</f>
        <v/>
      </c>
      <c r="AD2152">
        <f>IF(COUNT(AA2152:AC2152)&lt;3,"",SUM(AA2152:AC2152))</f>
        <v/>
      </c>
      <c r="AE2152">
        <f>IF(L2152&gt;=4,2,IF(L2152&gt;=2,1,0))</f>
        <v/>
      </c>
      <c r="AF2152">
        <f>IF(L2152&gt;=5,1,0)</f>
        <v/>
      </c>
      <c r="AG2152">
        <f>AE2152+AF2152</f>
        <v/>
      </c>
      <c r="AH2152" s="15">
        <f>IF(M2152&lt;&gt;1,"",IF(OR(R2152=-9,R2152=""),"",R2152))</f>
        <v/>
      </c>
      <c r="AI2152">
        <f>IF(M2152&lt;&gt;1,"",IF(OR(Q2152=999,Q2152=""),"",Q2152))</f>
        <v/>
      </c>
    </row>
    <row r="2153">
      <c r="A2153" t="inlineStr">
        <is>
          <t>TQRMNOP111703</t>
        </is>
      </c>
      <c r="B2153" t="n">
        <v>2025</v>
      </c>
      <c r="C2153" t="n">
        <v>1</v>
      </c>
      <c r="D2153" t="n">
        <v>43</v>
      </c>
      <c r="E2153" t="inlineStr">
        <is>
          <t>N</t>
        </is>
      </c>
      <c r="F2153" t="n">
        <v>26</v>
      </c>
      <c r="G2153" t="n">
        <v>191</v>
      </c>
      <c r="H2153" t="n">
        <v>2</v>
      </c>
      <c r="I2153" t="n">
        <v>1</v>
      </c>
      <c r="J2153" t="n">
        <v>18</v>
      </c>
      <c r="K2153" t="n">
        <v>2</v>
      </c>
      <c r="L2153" t="n">
        <v>4</v>
      </c>
      <c r="M2153" t="n">
        <v>1</v>
      </c>
      <c r="N2153" t="n">
        <v>3</v>
      </c>
      <c r="O2153" t="n">
        <v>1</v>
      </c>
      <c r="P2153" t="n">
        <v>2</v>
      </c>
      <c r="Q2153" t="n">
        <v>28</v>
      </c>
      <c r="R2153" s="15" t="n">
        <v>366000</v>
      </c>
      <c r="S2153" s="15" t="n">
        <v>0</v>
      </c>
      <c r="T2153" s="15" t="n">
        <v>366000</v>
      </c>
      <c r="U2153" s="15" t="n">
        <v>258000</v>
      </c>
      <c r="V2153">
        <f>IFERROR(VLOOKUP(D2153,Tablas_Equivalencia!$A$3:$B$8,2,FALSE),"Sin dato")</f>
        <v/>
      </c>
      <c r="W2153">
        <f>IFERROR(VLOOKUP(L2153,Tablas_Equivalencia!$D$3:$E$9,2,FALSE),"Sin dato")</f>
        <v/>
      </c>
      <c r="X2153">
        <f>IF(I2153=1,"Varón","Mujer")</f>
        <v/>
      </c>
      <c r="Y2153">
        <f>IFERROR(VLOOKUP(M2153,Tablas_Equivalencia!$G$3:$H$6,2,FALSE),"Sin dato")</f>
        <v/>
      </c>
      <c r="Z2153">
        <f>IF(J2153&lt;=24,"18-24","25-29")</f>
        <v/>
      </c>
      <c r="AA2153">
        <f>IF(M2153&lt;&gt;1,"",IF(P2153=2,1,0))</f>
        <v/>
      </c>
      <c r="AB2153">
        <f>IF(M2153&lt;&gt;1,"",IF(O2153&gt;=2,1,0))</f>
        <v/>
      </c>
      <c r="AC2153">
        <f>IF(M2153&lt;&gt;1,"",IF(OR(Q2153=999,Q2153=""),"",IF(OR(Q2153&lt;35,Q2153&gt;48),1,0)))</f>
        <v/>
      </c>
      <c r="AD2153">
        <f>IF(COUNT(AA2153:AC2153)&lt;3,"",SUM(AA2153:AC2153))</f>
        <v/>
      </c>
      <c r="AE2153">
        <f>IF(L2153&gt;=4,2,IF(L2153&gt;=2,1,0))</f>
        <v/>
      </c>
      <c r="AF2153">
        <f>IF(L2153&gt;=5,1,0)</f>
        <v/>
      </c>
      <c r="AG2153">
        <f>AE2153+AF2153</f>
        <v/>
      </c>
      <c r="AH2153" s="15">
        <f>IF(M2153&lt;&gt;1,"",IF(OR(R2153=-9,R2153=""),"",R2153))</f>
        <v/>
      </c>
      <c r="AI2153">
        <f>IF(M2153&lt;&gt;1,"",IF(OR(Q2153=999,Q2153=""),"",Q2153))</f>
        <v/>
      </c>
    </row>
    <row r="2154">
      <c r="A2154" t="inlineStr">
        <is>
          <t>TQRMNOP111710</t>
        </is>
      </c>
      <c r="B2154" t="n">
        <v>2025</v>
      </c>
      <c r="C2154" t="n">
        <v>1</v>
      </c>
      <c r="D2154" t="n">
        <v>43</v>
      </c>
      <c r="E2154" t="inlineStr">
        <is>
          <t>N</t>
        </is>
      </c>
      <c r="F2154" t="n">
        <v>34</v>
      </c>
      <c r="G2154" t="n">
        <v>669</v>
      </c>
      <c r="H2154" t="n">
        <v>2</v>
      </c>
      <c r="I2154" t="n">
        <v>2</v>
      </c>
      <c r="J2154" t="n">
        <v>24</v>
      </c>
      <c r="K2154" t="n">
        <v>2</v>
      </c>
      <c r="L2154" t="n">
        <v>6</v>
      </c>
      <c r="M2154" t="n">
        <v>1</v>
      </c>
      <c r="N2154" t="n">
        <v>3</v>
      </c>
      <c r="O2154" t="n">
        <v>1</v>
      </c>
      <c r="P2154" t="n">
        <v>1</v>
      </c>
      <c r="Q2154" t="n">
        <v>52</v>
      </c>
      <c r="R2154" s="15" t="n">
        <v>1102000</v>
      </c>
      <c r="S2154" s="15" t="n">
        <v>0</v>
      </c>
      <c r="T2154" s="15" t="n">
        <v>1102000</v>
      </c>
      <c r="U2154" s="15" t="n">
        <v>161400</v>
      </c>
      <c r="V2154">
        <f>IFERROR(VLOOKUP(D2154,Tablas_Equivalencia!$A$3:$B$8,2,FALSE),"Sin dato")</f>
        <v/>
      </c>
      <c r="W2154">
        <f>IFERROR(VLOOKUP(L2154,Tablas_Equivalencia!$D$3:$E$9,2,FALSE),"Sin dato")</f>
        <v/>
      </c>
      <c r="X2154">
        <f>IF(I2154=1,"Varón","Mujer")</f>
        <v/>
      </c>
      <c r="Y2154">
        <f>IFERROR(VLOOKUP(M2154,Tablas_Equivalencia!$G$3:$H$6,2,FALSE),"Sin dato")</f>
        <v/>
      </c>
      <c r="Z2154">
        <f>IF(J2154&lt;=24,"18-24","25-29")</f>
        <v/>
      </c>
      <c r="AA2154">
        <f>IF(M2154&lt;&gt;1,"",IF(P2154=2,1,0))</f>
        <v/>
      </c>
      <c r="AB2154">
        <f>IF(M2154&lt;&gt;1,"",IF(O2154&gt;=2,1,0))</f>
        <v/>
      </c>
      <c r="AC2154">
        <f>IF(M2154&lt;&gt;1,"",IF(OR(Q2154=999,Q2154=""),"",IF(OR(Q2154&lt;35,Q2154&gt;48),1,0)))</f>
        <v/>
      </c>
      <c r="AD2154">
        <f>IF(COUNT(AA2154:AC2154)&lt;3,"",SUM(AA2154:AC2154))</f>
        <v/>
      </c>
      <c r="AE2154">
        <f>IF(L2154&gt;=4,2,IF(L2154&gt;=2,1,0))</f>
        <v/>
      </c>
      <c r="AF2154">
        <f>IF(L2154&gt;=5,1,0)</f>
        <v/>
      </c>
      <c r="AG2154">
        <f>AE2154+AF2154</f>
        <v/>
      </c>
      <c r="AH2154" s="15">
        <f>IF(M2154&lt;&gt;1,"",IF(OR(R2154=-9,R2154=""),"",R2154))</f>
        <v/>
      </c>
      <c r="AI2154">
        <f>IF(M2154&lt;&gt;1,"",IF(OR(Q2154=999,Q2154=""),"",Q2154))</f>
        <v/>
      </c>
    </row>
    <row r="2155">
      <c r="A2155" t="inlineStr">
        <is>
          <t>TQRMNOP111711</t>
        </is>
      </c>
      <c r="B2155" t="n">
        <v>2025</v>
      </c>
      <c r="C2155" t="n">
        <v>1</v>
      </c>
      <c r="D2155" t="n">
        <v>43</v>
      </c>
      <c r="E2155" t="inlineStr">
        <is>
          <t>S</t>
        </is>
      </c>
      <c r="F2155" t="n">
        <v>19</v>
      </c>
      <c r="G2155" t="n">
        <v>1372</v>
      </c>
      <c r="H2155" t="n">
        <v>3</v>
      </c>
      <c r="I2155" t="n">
        <v>2</v>
      </c>
      <c r="J2155" t="n">
        <v>28</v>
      </c>
      <c r="K2155" t="n">
        <v>2</v>
      </c>
      <c r="L2155" t="n">
        <v>3</v>
      </c>
      <c r="M2155" t="n">
        <v>3</v>
      </c>
      <c r="R2155" s="15" t="n">
        <v>0</v>
      </c>
      <c r="S2155" s="15" t="n">
        <v>0</v>
      </c>
      <c r="T2155" s="15" t="n">
        <v>0</v>
      </c>
      <c r="U2155" s="15" t="n">
        <v>169400</v>
      </c>
      <c r="V2155">
        <f>IFERROR(VLOOKUP(D2155,Tablas_Equivalencia!$A$3:$B$8,2,FALSE),"Sin dato")</f>
        <v/>
      </c>
      <c r="W2155">
        <f>IFERROR(VLOOKUP(L2155,Tablas_Equivalencia!$D$3:$E$9,2,FALSE),"Sin dato")</f>
        <v/>
      </c>
      <c r="X2155">
        <f>IF(I2155=1,"Varón","Mujer")</f>
        <v/>
      </c>
      <c r="Y2155">
        <f>IFERROR(VLOOKUP(M2155,Tablas_Equivalencia!$G$3:$H$6,2,FALSE),"Sin dato")</f>
        <v/>
      </c>
      <c r="Z2155">
        <f>IF(J2155&lt;=24,"18-24","25-29")</f>
        <v/>
      </c>
      <c r="AA2155">
        <f>IF(M2155&lt;&gt;1,"",IF(P2155=2,1,0))</f>
        <v/>
      </c>
      <c r="AB2155">
        <f>IF(M2155&lt;&gt;1,"",IF(O2155&gt;=2,1,0))</f>
        <v/>
      </c>
      <c r="AC2155">
        <f>IF(M2155&lt;&gt;1,"",IF(OR(Q2155=999,Q2155=""),"",IF(OR(Q2155&lt;35,Q2155&gt;48),1,0)))</f>
        <v/>
      </c>
      <c r="AD2155">
        <f>IF(COUNT(AA2155:AC2155)&lt;3,"",SUM(AA2155:AC2155))</f>
        <v/>
      </c>
      <c r="AE2155">
        <f>IF(L2155&gt;=4,2,IF(L2155&gt;=2,1,0))</f>
        <v/>
      </c>
      <c r="AF2155">
        <f>IF(L2155&gt;=5,1,0)</f>
        <v/>
      </c>
      <c r="AG2155">
        <f>AE2155+AF2155</f>
        <v/>
      </c>
      <c r="AH2155" s="15">
        <f>IF(M2155&lt;&gt;1,"",IF(OR(R2155=-9,R2155=""),"",R2155))</f>
        <v/>
      </c>
      <c r="AI2155">
        <f>IF(M2155&lt;&gt;1,"",IF(OR(Q2155=999,Q2155=""),"",Q2155))</f>
        <v/>
      </c>
    </row>
    <row r="2156">
      <c r="A2156" t="inlineStr">
        <is>
          <t>TQRMNOP111713</t>
        </is>
      </c>
      <c r="B2156" t="n">
        <v>2025</v>
      </c>
      <c r="C2156" t="n">
        <v>1</v>
      </c>
      <c r="D2156" t="n">
        <v>42</v>
      </c>
      <c r="E2156" t="inlineStr">
        <is>
          <t>S</t>
        </is>
      </c>
      <c r="F2156" t="n">
        <v>10</v>
      </c>
      <c r="G2156" t="n">
        <v>1550</v>
      </c>
      <c r="H2156" t="n">
        <v>1</v>
      </c>
      <c r="I2156" t="n">
        <v>2</v>
      </c>
      <c r="J2156" t="n">
        <v>26</v>
      </c>
      <c r="K2156" t="n">
        <v>2</v>
      </c>
      <c r="L2156" t="n">
        <v>4</v>
      </c>
      <c r="M2156" t="n">
        <v>2</v>
      </c>
      <c r="R2156" s="15" t="n">
        <v>0</v>
      </c>
      <c r="S2156" s="15" t="n">
        <v>0</v>
      </c>
      <c r="T2156" s="15" t="n">
        <v>0</v>
      </c>
      <c r="U2156" s="15" t="n">
        <v>169400</v>
      </c>
      <c r="V2156">
        <f>IFERROR(VLOOKUP(D2156,Tablas_Equivalencia!$A$3:$B$8,2,FALSE),"Sin dato")</f>
        <v/>
      </c>
      <c r="W2156">
        <f>IFERROR(VLOOKUP(L2156,Tablas_Equivalencia!$D$3:$E$9,2,FALSE),"Sin dato")</f>
        <v/>
      </c>
      <c r="X2156">
        <f>IF(I2156=1,"Varón","Mujer")</f>
        <v/>
      </c>
      <c r="Y2156">
        <f>IFERROR(VLOOKUP(M2156,Tablas_Equivalencia!$G$3:$H$6,2,FALSE),"Sin dato")</f>
        <v/>
      </c>
      <c r="Z2156">
        <f>IF(J2156&lt;=24,"18-24","25-29")</f>
        <v/>
      </c>
      <c r="AA2156">
        <f>IF(M2156&lt;&gt;1,"",IF(P2156=2,1,0))</f>
        <v/>
      </c>
      <c r="AB2156">
        <f>IF(M2156&lt;&gt;1,"",IF(O2156&gt;=2,1,0))</f>
        <v/>
      </c>
      <c r="AC2156">
        <f>IF(M2156&lt;&gt;1,"",IF(OR(Q2156=999,Q2156=""),"",IF(OR(Q2156&lt;35,Q2156&gt;48),1,0)))</f>
        <v/>
      </c>
      <c r="AD2156">
        <f>IF(COUNT(AA2156:AC2156)&lt;3,"",SUM(AA2156:AC2156))</f>
        <v/>
      </c>
      <c r="AE2156">
        <f>IF(L2156&gt;=4,2,IF(L2156&gt;=2,1,0))</f>
        <v/>
      </c>
      <c r="AF2156">
        <f>IF(L2156&gt;=5,1,0)</f>
        <v/>
      </c>
      <c r="AG2156">
        <f>AE2156+AF2156</f>
        <v/>
      </c>
      <c r="AH2156" s="15">
        <f>IF(M2156&lt;&gt;1,"",IF(OR(R2156=-9,R2156=""),"",R2156))</f>
        <v/>
      </c>
      <c r="AI2156">
        <f>IF(M2156&lt;&gt;1,"",IF(OR(Q2156=999,Q2156=""),"",Q2156))</f>
        <v/>
      </c>
    </row>
    <row r="2157">
      <c r="A2157" t="inlineStr">
        <is>
          <t>TQRMNOP111716</t>
        </is>
      </c>
      <c r="B2157" t="n">
        <v>2025</v>
      </c>
      <c r="C2157" t="n">
        <v>1</v>
      </c>
      <c r="D2157" t="n">
        <v>1</v>
      </c>
      <c r="E2157" t="inlineStr">
        <is>
          <t>S</t>
        </is>
      </c>
      <c r="F2157" t="n">
        <v>32</v>
      </c>
      <c r="G2157" t="n">
        <v>1327</v>
      </c>
      <c r="H2157" t="n">
        <v>1</v>
      </c>
      <c r="I2157" t="n">
        <v>2</v>
      </c>
      <c r="J2157" t="n">
        <v>22</v>
      </c>
      <c r="K2157" t="n">
        <v>1</v>
      </c>
      <c r="L2157" t="n">
        <v>5</v>
      </c>
      <c r="M2157" t="n">
        <v>1</v>
      </c>
      <c r="N2157" t="n">
        <v>3</v>
      </c>
      <c r="O2157" t="n">
        <v>1</v>
      </c>
      <c r="P2157" t="n">
        <v>1</v>
      </c>
      <c r="Q2157" t="n">
        <v>19</v>
      </c>
      <c r="R2157" s="15" t="n">
        <v>-9</v>
      </c>
      <c r="S2157" s="15" t="n">
        <v>0</v>
      </c>
      <c r="T2157" s="15" t="n">
        <v>0</v>
      </c>
      <c r="U2157" s="15" t="n">
        <v>372900</v>
      </c>
      <c r="V2157">
        <f>IFERROR(VLOOKUP(D2157,Tablas_Equivalencia!$A$3:$B$8,2,FALSE),"Sin dato")</f>
        <v/>
      </c>
      <c r="W2157">
        <f>IFERROR(VLOOKUP(L2157,Tablas_Equivalencia!$D$3:$E$9,2,FALSE),"Sin dato")</f>
        <v/>
      </c>
      <c r="X2157">
        <f>IF(I2157=1,"Varón","Mujer")</f>
        <v/>
      </c>
      <c r="Y2157">
        <f>IFERROR(VLOOKUP(M2157,Tablas_Equivalencia!$G$3:$H$6,2,FALSE),"Sin dato")</f>
        <v/>
      </c>
      <c r="Z2157">
        <f>IF(J2157&lt;=24,"18-24","25-29")</f>
        <v/>
      </c>
      <c r="AA2157">
        <f>IF(M2157&lt;&gt;1,"",IF(P2157=2,1,0))</f>
        <v/>
      </c>
      <c r="AB2157">
        <f>IF(M2157&lt;&gt;1,"",IF(O2157&gt;=2,1,0))</f>
        <v/>
      </c>
      <c r="AC2157">
        <f>IF(M2157&lt;&gt;1,"",IF(OR(Q2157=999,Q2157=""),"",IF(OR(Q2157&lt;35,Q2157&gt;48),1,0)))</f>
        <v/>
      </c>
      <c r="AD2157">
        <f>IF(COUNT(AA2157:AC2157)&lt;3,"",SUM(AA2157:AC2157))</f>
        <v/>
      </c>
      <c r="AE2157">
        <f>IF(L2157&gt;=4,2,IF(L2157&gt;=2,1,0))</f>
        <v/>
      </c>
      <c r="AF2157">
        <f>IF(L2157&gt;=5,1,0)</f>
        <v/>
      </c>
      <c r="AG2157">
        <f>AE2157+AF2157</f>
        <v/>
      </c>
      <c r="AH2157" s="15">
        <f>IF(M2157&lt;&gt;1,"",IF(OR(R2157=-9,R2157=""),"",R2157))</f>
        <v/>
      </c>
      <c r="AI2157">
        <f>IF(M2157&lt;&gt;1,"",IF(OR(Q2157=999,Q2157=""),"",Q2157))</f>
        <v/>
      </c>
    </row>
    <row r="2158">
      <c r="A2158" t="inlineStr">
        <is>
          <t>TQRMNOP111721</t>
        </is>
      </c>
      <c r="B2158" t="n">
        <v>2025</v>
      </c>
      <c r="C2158" t="n">
        <v>1</v>
      </c>
      <c r="D2158" t="n">
        <v>40</v>
      </c>
      <c r="E2158" t="inlineStr">
        <is>
          <t>N</t>
        </is>
      </c>
      <c r="F2158" t="n">
        <v>23</v>
      </c>
      <c r="G2158" t="n">
        <v>234</v>
      </c>
      <c r="H2158" t="n">
        <v>1</v>
      </c>
      <c r="I2158" t="n">
        <v>2</v>
      </c>
      <c r="J2158" t="n">
        <v>28</v>
      </c>
      <c r="K2158" t="n">
        <v>2</v>
      </c>
      <c r="L2158" t="n">
        <v>3</v>
      </c>
      <c r="M2158" t="n">
        <v>1</v>
      </c>
      <c r="N2158" t="n">
        <v>3</v>
      </c>
      <c r="O2158" t="n">
        <v>1</v>
      </c>
      <c r="P2158" t="n">
        <v>1</v>
      </c>
      <c r="Q2158" t="n">
        <v>44</v>
      </c>
      <c r="R2158" s="15" t="n">
        <v>-9</v>
      </c>
      <c r="S2158" s="15" t="n">
        <v>0</v>
      </c>
      <c r="T2158" s="15" t="n">
        <v>0</v>
      </c>
      <c r="U2158" s="15" t="n">
        <v>161400</v>
      </c>
      <c r="V2158">
        <f>IFERROR(VLOOKUP(D2158,Tablas_Equivalencia!$A$3:$B$8,2,FALSE),"Sin dato")</f>
        <v/>
      </c>
      <c r="W2158">
        <f>IFERROR(VLOOKUP(L2158,Tablas_Equivalencia!$D$3:$E$9,2,FALSE),"Sin dato")</f>
        <v/>
      </c>
      <c r="X2158">
        <f>IF(I2158=1,"Varón","Mujer")</f>
        <v/>
      </c>
      <c r="Y2158">
        <f>IFERROR(VLOOKUP(M2158,Tablas_Equivalencia!$G$3:$H$6,2,FALSE),"Sin dato")</f>
        <v/>
      </c>
      <c r="Z2158">
        <f>IF(J2158&lt;=24,"18-24","25-29")</f>
        <v/>
      </c>
      <c r="AA2158">
        <f>IF(M2158&lt;&gt;1,"",IF(P2158=2,1,0))</f>
        <v/>
      </c>
      <c r="AB2158">
        <f>IF(M2158&lt;&gt;1,"",IF(O2158&gt;=2,1,0))</f>
        <v/>
      </c>
      <c r="AC2158">
        <f>IF(M2158&lt;&gt;1,"",IF(OR(Q2158=999,Q2158=""),"",IF(OR(Q2158&lt;35,Q2158&gt;48),1,0)))</f>
        <v/>
      </c>
      <c r="AD2158">
        <f>IF(COUNT(AA2158:AC2158)&lt;3,"",SUM(AA2158:AC2158))</f>
        <v/>
      </c>
      <c r="AE2158">
        <f>IF(L2158&gt;=4,2,IF(L2158&gt;=2,1,0))</f>
        <v/>
      </c>
      <c r="AF2158">
        <f>IF(L2158&gt;=5,1,0)</f>
        <v/>
      </c>
      <c r="AG2158">
        <f>AE2158+AF2158</f>
        <v/>
      </c>
      <c r="AH2158" s="15">
        <f>IF(M2158&lt;&gt;1,"",IF(OR(R2158=-9,R2158=""),"",R2158))</f>
        <v/>
      </c>
      <c r="AI2158">
        <f>IF(M2158&lt;&gt;1,"",IF(OR(Q2158=999,Q2158=""),"",Q2158))</f>
        <v/>
      </c>
    </row>
    <row r="2159">
      <c r="A2159" t="inlineStr">
        <is>
          <t>TQRMNOP111733</t>
        </is>
      </c>
      <c r="B2159" t="n">
        <v>2025</v>
      </c>
      <c r="C2159" t="n">
        <v>1</v>
      </c>
      <c r="D2159" t="n">
        <v>40</v>
      </c>
      <c r="E2159" t="inlineStr">
        <is>
          <t>S</t>
        </is>
      </c>
      <c r="F2159" t="n">
        <v>7</v>
      </c>
      <c r="G2159" t="n">
        <v>1582</v>
      </c>
      <c r="H2159" t="n">
        <v>3</v>
      </c>
      <c r="I2159" t="n">
        <v>2</v>
      </c>
      <c r="J2159" t="n">
        <v>28</v>
      </c>
      <c r="K2159" t="n">
        <v>1</v>
      </c>
      <c r="L2159" t="n">
        <v>4</v>
      </c>
      <c r="M2159" t="n">
        <v>3</v>
      </c>
      <c r="R2159" s="15" t="n">
        <v>0</v>
      </c>
      <c r="S2159" s="15" t="n">
        <v>109000</v>
      </c>
      <c r="T2159" s="15" t="n">
        <v>109000</v>
      </c>
      <c r="U2159" s="15" t="n">
        <v>144200</v>
      </c>
      <c r="V2159">
        <f>IFERROR(VLOOKUP(D2159,Tablas_Equivalencia!$A$3:$B$8,2,FALSE),"Sin dato")</f>
        <v/>
      </c>
      <c r="W2159">
        <f>IFERROR(VLOOKUP(L2159,Tablas_Equivalencia!$D$3:$E$9,2,FALSE),"Sin dato")</f>
        <v/>
      </c>
      <c r="X2159">
        <f>IF(I2159=1,"Varón","Mujer")</f>
        <v/>
      </c>
      <c r="Y2159">
        <f>IFERROR(VLOOKUP(M2159,Tablas_Equivalencia!$G$3:$H$6,2,FALSE),"Sin dato")</f>
        <v/>
      </c>
      <c r="Z2159">
        <f>IF(J2159&lt;=24,"18-24","25-29")</f>
        <v/>
      </c>
      <c r="AA2159">
        <f>IF(M2159&lt;&gt;1,"",IF(P2159=2,1,0))</f>
        <v/>
      </c>
      <c r="AB2159">
        <f>IF(M2159&lt;&gt;1,"",IF(O2159&gt;=2,1,0))</f>
        <v/>
      </c>
      <c r="AC2159">
        <f>IF(M2159&lt;&gt;1,"",IF(OR(Q2159=999,Q2159=""),"",IF(OR(Q2159&lt;35,Q2159&gt;48),1,0)))</f>
        <v/>
      </c>
      <c r="AD2159">
        <f>IF(COUNT(AA2159:AC2159)&lt;3,"",SUM(AA2159:AC2159))</f>
        <v/>
      </c>
      <c r="AE2159">
        <f>IF(L2159&gt;=4,2,IF(L2159&gt;=2,1,0))</f>
        <v/>
      </c>
      <c r="AF2159">
        <f>IF(L2159&gt;=5,1,0)</f>
        <v/>
      </c>
      <c r="AG2159">
        <f>AE2159+AF2159</f>
        <v/>
      </c>
      <c r="AH2159" s="15">
        <f>IF(M2159&lt;&gt;1,"",IF(OR(R2159=-9,R2159=""),"",R2159))</f>
        <v/>
      </c>
      <c r="AI2159">
        <f>IF(M2159&lt;&gt;1,"",IF(OR(Q2159=999,Q2159=""),"",Q2159))</f>
        <v/>
      </c>
    </row>
    <row r="2160">
      <c r="A2160" t="inlineStr">
        <is>
          <t>TQRMNOP111745</t>
        </is>
      </c>
      <c r="B2160" t="n">
        <v>2025</v>
      </c>
      <c r="C2160" t="n">
        <v>1</v>
      </c>
      <c r="D2160" t="n">
        <v>44</v>
      </c>
      <c r="E2160" t="inlineStr">
        <is>
          <t>S</t>
        </is>
      </c>
      <c r="F2160" t="n">
        <v>13</v>
      </c>
      <c r="G2160" t="n">
        <v>1041</v>
      </c>
      <c r="H2160" t="n">
        <v>3</v>
      </c>
      <c r="I2160" t="n">
        <v>1</v>
      </c>
      <c r="J2160" t="n">
        <v>21</v>
      </c>
      <c r="K2160" t="n">
        <v>1</v>
      </c>
      <c r="L2160" t="n">
        <v>3</v>
      </c>
      <c r="M2160" t="n">
        <v>1</v>
      </c>
      <c r="N2160" t="n">
        <v>3</v>
      </c>
      <c r="O2160" t="n">
        <v>1</v>
      </c>
      <c r="P2160" t="n">
        <v>2</v>
      </c>
      <c r="Q2160" t="n">
        <v>44</v>
      </c>
      <c r="R2160" s="15" t="n">
        <v>374000</v>
      </c>
      <c r="S2160" s="15" t="n">
        <v>0</v>
      </c>
      <c r="T2160" s="15" t="n">
        <v>374000</v>
      </c>
      <c r="U2160" s="15" t="n">
        <v>128000</v>
      </c>
      <c r="V2160">
        <f>IFERROR(VLOOKUP(D2160,Tablas_Equivalencia!$A$3:$B$8,2,FALSE),"Sin dato")</f>
        <v/>
      </c>
      <c r="W2160">
        <f>IFERROR(VLOOKUP(L2160,Tablas_Equivalencia!$D$3:$E$9,2,FALSE),"Sin dato")</f>
        <v/>
      </c>
      <c r="X2160">
        <f>IF(I2160=1,"Varón","Mujer")</f>
        <v/>
      </c>
      <c r="Y2160">
        <f>IFERROR(VLOOKUP(M2160,Tablas_Equivalencia!$G$3:$H$6,2,FALSE),"Sin dato")</f>
        <v/>
      </c>
      <c r="Z2160">
        <f>IF(J2160&lt;=24,"18-24","25-29")</f>
        <v/>
      </c>
      <c r="AA2160">
        <f>IF(M2160&lt;&gt;1,"",IF(P2160=2,1,0))</f>
        <v/>
      </c>
      <c r="AB2160">
        <f>IF(M2160&lt;&gt;1,"",IF(O2160&gt;=2,1,0))</f>
        <v/>
      </c>
      <c r="AC2160">
        <f>IF(M2160&lt;&gt;1,"",IF(OR(Q2160=999,Q2160=""),"",IF(OR(Q2160&lt;35,Q2160&gt;48),1,0)))</f>
        <v/>
      </c>
      <c r="AD2160">
        <f>IF(COUNT(AA2160:AC2160)&lt;3,"",SUM(AA2160:AC2160))</f>
        <v/>
      </c>
      <c r="AE2160">
        <f>IF(L2160&gt;=4,2,IF(L2160&gt;=2,1,0))</f>
        <v/>
      </c>
      <c r="AF2160">
        <f>IF(L2160&gt;=5,1,0)</f>
        <v/>
      </c>
      <c r="AG2160">
        <f>AE2160+AF2160</f>
        <v/>
      </c>
      <c r="AH2160" s="15">
        <f>IF(M2160&lt;&gt;1,"",IF(OR(R2160=-9,R2160=""),"",R2160))</f>
        <v/>
      </c>
      <c r="AI2160">
        <f>IF(M2160&lt;&gt;1,"",IF(OR(Q2160=999,Q2160=""),"",Q2160))</f>
        <v/>
      </c>
    </row>
    <row r="2161">
      <c r="A2161" t="inlineStr">
        <is>
          <t>TQRMNOP111751</t>
        </is>
      </c>
      <c r="B2161" t="n">
        <v>2025</v>
      </c>
      <c r="C2161" t="n">
        <v>1</v>
      </c>
      <c r="D2161" t="n">
        <v>41</v>
      </c>
      <c r="E2161" t="inlineStr">
        <is>
          <t>S</t>
        </is>
      </c>
      <c r="F2161" t="n">
        <v>8</v>
      </c>
      <c r="G2161" t="n">
        <v>551</v>
      </c>
      <c r="H2161" t="n">
        <v>1</v>
      </c>
      <c r="I2161" t="n">
        <v>2</v>
      </c>
      <c r="J2161" t="n">
        <v>25</v>
      </c>
      <c r="K2161" t="n">
        <v>2</v>
      </c>
      <c r="L2161" t="n">
        <v>4</v>
      </c>
      <c r="M2161" t="n">
        <v>2</v>
      </c>
      <c r="R2161" s="15" t="n">
        <v>0</v>
      </c>
      <c r="S2161" s="15" t="n">
        <v>0</v>
      </c>
      <c r="T2161" s="15" t="n">
        <v>0</v>
      </c>
      <c r="U2161" s="15" t="n">
        <v>132000</v>
      </c>
      <c r="V2161">
        <f>IFERROR(VLOOKUP(D2161,Tablas_Equivalencia!$A$3:$B$8,2,FALSE),"Sin dato")</f>
        <v/>
      </c>
      <c r="W2161">
        <f>IFERROR(VLOOKUP(L2161,Tablas_Equivalencia!$D$3:$E$9,2,FALSE),"Sin dato")</f>
        <v/>
      </c>
      <c r="X2161">
        <f>IF(I2161=1,"Varón","Mujer")</f>
        <v/>
      </c>
      <c r="Y2161">
        <f>IFERROR(VLOOKUP(M2161,Tablas_Equivalencia!$G$3:$H$6,2,FALSE),"Sin dato")</f>
        <v/>
      </c>
      <c r="Z2161">
        <f>IF(J2161&lt;=24,"18-24","25-29")</f>
        <v/>
      </c>
      <c r="AA2161">
        <f>IF(M2161&lt;&gt;1,"",IF(P2161=2,1,0))</f>
        <v/>
      </c>
      <c r="AB2161">
        <f>IF(M2161&lt;&gt;1,"",IF(O2161&gt;=2,1,0))</f>
        <v/>
      </c>
      <c r="AC2161">
        <f>IF(M2161&lt;&gt;1,"",IF(OR(Q2161=999,Q2161=""),"",IF(OR(Q2161&lt;35,Q2161&gt;48),1,0)))</f>
        <v/>
      </c>
      <c r="AD2161">
        <f>IF(COUNT(AA2161:AC2161)&lt;3,"",SUM(AA2161:AC2161))</f>
        <v/>
      </c>
      <c r="AE2161">
        <f>IF(L2161&gt;=4,2,IF(L2161&gt;=2,1,0))</f>
        <v/>
      </c>
      <c r="AF2161">
        <f>IF(L2161&gt;=5,1,0)</f>
        <v/>
      </c>
      <c r="AG2161">
        <f>AE2161+AF2161</f>
        <v/>
      </c>
      <c r="AH2161" s="15">
        <f>IF(M2161&lt;&gt;1,"",IF(OR(R2161=-9,R2161=""),"",R2161))</f>
        <v/>
      </c>
      <c r="AI2161">
        <f>IF(M2161&lt;&gt;1,"",IF(OR(Q2161=999,Q2161=""),"",Q2161))</f>
        <v/>
      </c>
    </row>
    <row r="2162">
      <c r="A2162" t="inlineStr">
        <is>
          <t>TQRMNOP111752</t>
        </is>
      </c>
      <c r="B2162" t="n">
        <v>2025</v>
      </c>
      <c r="C2162" t="n">
        <v>1</v>
      </c>
      <c r="D2162" t="n">
        <v>43</v>
      </c>
      <c r="E2162" t="inlineStr">
        <is>
          <t>N</t>
        </is>
      </c>
      <c r="F2162" t="n">
        <v>34</v>
      </c>
      <c r="G2162" t="n">
        <v>752</v>
      </c>
      <c r="H2162" t="n">
        <v>2</v>
      </c>
      <c r="I2162" t="n">
        <v>2</v>
      </c>
      <c r="J2162" t="n">
        <v>24</v>
      </c>
      <c r="K2162" t="n">
        <v>2</v>
      </c>
      <c r="L2162" t="n">
        <v>2</v>
      </c>
      <c r="M2162" t="n">
        <v>1</v>
      </c>
      <c r="N2162" t="n">
        <v>2</v>
      </c>
      <c r="O2162" t="n">
        <v>2</v>
      </c>
      <c r="P2162" t="n">
        <v>2</v>
      </c>
      <c r="Q2162" t="n">
        <v>43</v>
      </c>
      <c r="R2162" s="15" t="n">
        <v>588000</v>
      </c>
      <c r="S2162" s="15" t="n">
        <v>0</v>
      </c>
      <c r="T2162" s="15" t="n">
        <v>588000</v>
      </c>
      <c r="U2162" s="15" t="n">
        <v>220000</v>
      </c>
      <c r="V2162">
        <f>IFERROR(VLOOKUP(D2162,Tablas_Equivalencia!$A$3:$B$8,2,FALSE),"Sin dato")</f>
        <v/>
      </c>
      <c r="W2162">
        <f>IFERROR(VLOOKUP(L2162,Tablas_Equivalencia!$D$3:$E$9,2,FALSE),"Sin dato")</f>
        <v/>
      </c>
      <c r="X2162">
        <f>IF(I2162=1,"Varón","Mujer")</f>
        <v/>
      </c>
      <c r="Y2162">
        <f>IFERROR(VLOOKUP(M2162,Tablas_Equivalencia!$G$3:$H$6,2,FALSE),"Sin dato")</f>
        <v/>
      </c>
      <c r="Z2162">
        <f>IF(J2162&lt;=24,"18-24","25-29")</f>
        <v/>
      </c>
      <c r="AA2162">
        <f>IF(M2162&lt;&gt;1,"",IF(P2162=2,1,0))</f>
        <v/>
      </c>
      <c r="AB2162">
        <f>IF(M2162&lt;&gt;1,"",IF(O2162&gt;=2,1,0))</f>
        <v/>
      </c>
      <c r="AC2162">
        <f>IF(M2162&lt;&gt;1,"",IF(OR(Q2162=999,Q2162=""),"",IF(OR(Q2162&lt;35,Q2162&gt;48),1,0)))</f>
        <v/>
      </c>
      <c r="AD2162">
        <f>IF(COUNT(AA2162:AC2162)&lt;3,"",SUM(AA2162:AC2162))</f>
        <v/>
      </c>
      <c r="AE2162">
        <f>IF(L2162&gt;=4,2,IF(L2162&gt;=2,1,0))</f>
        <v/>
      </c>
      <c r="AF2162">
        <f>IF(L2162&gt;=5,1,0)</f>
        <v/>
      </c>
      <c r="AG2162">
        <f>AE2162+AF2162</f>
        <v/>
      </c>
      <c r="AH2162" s="15">
        <f>IF(M2162&lt;&gt;1,"",IF(OR(R2162=-9,R2162=""),"",R2162))</f>
        <v/>
      </c>
      <c r="AI2162">
        <f>IF(M2162&lt;&gt;1,"",IF(OR(Q2162=999,Q2162=""),"",Q2162))</f>
        <v/>
      </c>
    </row>
    <row r="2163">
      <c r="A2163" t="inlineStr">
        <is>
          <t>TQRMNOP111753</t>
        </is>
      </c>
      <c r="B2163" t="n">
        <v>2025</v>
      </c>
      <c r="C2163" t="n">
        <v>1</v>
      </c>
      <c r="D2163" t="n">
        <v>44</v>
      </c>
      <c r="E2163" t="inlineStr">
        <is>
          <t>S</t>
        </is>
      </c>
      <c r="F2163" t="n">
        <v>13</v>
      </c>
      <c r="G2163" t="n">
        <v>1256</v>
      </c>
      <c r="H2163" t="n">
        <v>1</v>
      </c>
      <c r="I2163" t="n">
        <v>1</v>
      </c>
      <c r="J2163" t="n">
        <v>19</v>
      </c>
      <c r="K2163" t="n">
        <v>2</v>
      </c>
      <c r="L2163" t="n">
        <v>7</v>
      </c>
      <c r="M2163" t="n">
        <v>3</v>
      </c>
      <c r="R2163" s="15" t="n">
        <v>0</v>
      </c>
      <c r="S2163" s="15" t="n">
        <v>0</v>
      </c>
      <c r="T2163" s="15" t="n">
        <v>0</v>
      </c>
      <c r="U2163" s="15" t="n">
        <v>312800</v>
      </c>
      <c r="V2163">
        <f>IFERROR(VLOOKUP(D2163,Tablas_Equivalencia!$A$3:$B$8,2,FALSE),"Sin dato")</f>
        <v/>
      </c>
      <c r="W2163">
        <f>IFERROR(VLOOKUP(L2163,Tablas_Equivalencia!$D$3:$E$9,2,FALSE),"Sin dato")</f>
        <v/>
      </c>
      <c r="X2163">
        <f>IF(I2163=1,"Varón","Mujer")</f>
        <v/>
      </c>
      <c r="Y2163">
        <f>IFERROR(VLOOKUP(M2163,Tablas_Equivalencia!$G$3:$H$6,2,FALSE),"Sin dato")</f>
        <v/>
      </c>
      <c r="Z2163">
        <f>IF(J2163&lt;=24,"18-24","25-29")</f>
        <v/>
      </c>
      <c r="AA2163">
        <f>IF(M2163&lt;&gt;1,"",IF(P2163=2,1,0))</f>
        <v/>
      </c>
      <c r="AB2163">
        <f>IF(M2163&lt;&gt;1,"",IF(O2163&gt;=2,1,0))</f>
        <v/>
      </c>
      <c r="AC2163">
        <f>IF(M2163&lt;&gt;1,"",IF(OR(Q2163=999,Q2163=""),"",IF(OR(Q2163&lt;35,Q2163&gt;48),1,0)))</f>
        <v/>
      </c>
      <c r="AD2163">
        <f>IF(COUNT(AA2163:AC2163)&lt;3,"",SUM(AA2163:AC2163))</f>
        <v/>
      </c>
      <c r="AE2163">
        <f>IF(L2163&gt;=4,2,IF(L2163&gt;=2,1,0))</f>
        <v/>
      </c>
      <c r="AF2163">
        <f>IF(L2163&gt;=5,1,0)</f>
        <v/>
      </c>
      <c r="AG2163">
        <f>AE2163+AF2163</f>
        <v/>
      </c>
      <c r="AH2163" s="15">
        <f>IF(M2163&lt;&gt;1,"",IF(OR(R2163=-9,R2163=""),"",R2163))</f>
        <v/>
      </c>
      <c r="AI2163">
        <f>IF(M2163&lt;&gt;1,"",IF(OR(Q2163=999,Q2163=""),"",Q2163))</f>
        <v/>
      </c>
    </row>
    <row r="2164">
      <c r="A2164" t="inlineStr">
        <is>
          <t>TQRMNOP111757</t>
        </is>
      </c>
      <c r="B2164" t="n">
        <v>2025</v>
      </c>
      <c r="C2164" t="n">
        <v>1</v>
      </c>
      <c r="D2164" t="n">
        <v>1</v>
      </c>
      <c r="E2164" t="inlineStr">
        <is>
          <t>S</t>
        </is>
      </c>
      <c r="F2164" t="n">
        <v>33</v>
      </c>
      <c r="G2164" t="n">
        <v>1502</v>
      </c>
      <c r="H2164" t="n">
        <v>3</v>
      </c>
      <c r="I2164" t="n">
        <v>1</v>
      </c>
      <c r="J2164" t="n">
        <v>19</v>
      </c>
      <c r="K2164" t="n">
        <v>2</v>
      </c>
      <c r="L2164" t="n">
        <v>3</v>
      </c>
      <c r="M2164" t="n">
        <v>3</v>
      </c>
      <c r="R2164" s="15" t="n">
        <v>0</v>
      </c>
      <c r="S2164" s="15" t="n">
        <v>70000</v>
      </c>
      <c r="T2164" s="15" t="n">
        <v>70000</v>
      </c>
      <c r="U2164" s="15" t="n">
        <v>132500</v>
      </c>
      <c r="V2164">
        <f>IFERROR(VLOOKUP(D2164,Tablas_Equivalencia!$A$3:$B$8,2,FALSE),"Sin dato")</f>
        <v/>
      </c>
      <c r="W2164">
        <f>IFERROR(VLOOKUP(L2164,Tablas_Equivalencia!$D$3:$E$9,2,FALSE),"Sin dato")</f>
        <v/>
      </c>
      <c r="X2164">
        <f>IF(I2164=1,"Varón","Mujer")</f>
        <v/>
      </c>
      <c r="Y2164">
        <f>IFERROR(VLOOKUP(M2164,Tablas_Equivalencia!$G$3:$H$6,2,FALSE),"Sin dato")</f>
        <v/>
      </c>
      <c r="Z2164">
        <f>IF(J2164&lt;=24,"18-24","25-29")</f>
        <v/>
      </c>
      <c r="AA2164">
        <f>IF(M2164&lt;&gt;1,"",IF(P2164=2,1,0))</f>
        <v/>
      </c>
      <c r="AB2164">
        <f>IF(M2164&lt;&gt;1,"",IF(O2164&gt;=2,1,0))</f>
        <v/>
      </c>
      <c r="AC2164">
        <f>IF(M2164&lt;&gt;1,"",IF(OR(Q2164=999,Q2164=""),"",IF(OR(Q2164&lt;35,Q2164&gt;48),1,0)))</f>
        <v/>
      </c>
      <c r="AD2164">
        <f>IF(COUNT(AA2164:AC2164)&lt;3,"",SUM(AA2164:AC2164))</f>
        <v/>
      </c>
      <c r="AE2164">
        <f>IF(L2164&gt;=4,2,IF(L2164&gt;=2,1,0))</f>
        <v/>
      </c>
      <c r="AF2164">
        <f>IF(L2164&gt;=5,1,0)</f>
        <v/>
      </c>
      <c r="AG2164">
        <f>AE2164+AF2164</f>
        <v/>
      </c>
      <c r="AH2164" s="15">
        <f>IF(M2164&lt;&gt;1,"",IF(OR(R2164=-9,R2164=""),"",R2164))</f>
        <v/>
      </c>
      <c r="AI2164">
        <f>IF(M2164&lt;&gt;1,"",IF(OR(Q2164=999,Q2164=""),"",Q2164))</f>
        <v/>
      </c>
    </row>
    <row r="2165">
      <c r="A2165" t="inlineStr">
        <is>
          <t>TQRMNOP111764</t>
        </is>
      </c>
      <c r="B2165" t="n">
        <v>2025</v>
      </c>
      <c r="C2165" t="n">
        <v>1</v>
      </c>
      <c r="D2165" t="n">
        <v>1</v>
      </c>
      <c r="E2165" t="inlineStr">
        <is>
          <t>S</t>
        </is>
      </c>
      <c r="F2165" t="n">
        <v>33</v>
      </c>
      <c r="G2165" t="n">
        <v>1014</v>
      </c>
      <c r="H2165" t="n">
        <v>1</v>
      </c>
      <c r="I2165" t="n">
        <v>1</v>
      </c>
      <c r="J2165" t="n">
        <v>26</v>
      </c>
      <c r="K2165" t="n">
        <v>1</v>
      </c>
      <c r="L2165" t="n">
        <v>6</v>
      </c>
      <c r="M2165" t="n">
        <v>1</v>
      </c>
      <c r="N2165" t="n">
        <v>3</v>
      </c>
      <c r="O2165" t="n">
        <v>1</v>
      </c>
      <c r="P2165" t="n">
        <v>1</v>
      </c>
      <c r="Q2165" t="n">
        <v>23</v>
      </c>
      <c r="R2165" s="15" t="n">
        <v>832000</v>
      </c>
      <c r="S2165" s="15" t="n">
        <v>0</v>
      </c>
      <c r="T2165" s="15" t="n">
        <v>832000</v>
      </c>
      <c r="U2165" s="15" t="n">
        <v>366100</v>
      </c>
      <c r="V2165">
        <f>IFERROR(VLOOKUP(D2165,Tablas_Equivalencia!$A$3:$B$8,2,FALSE),"Sin dato")</f>
        <v/>
      </c>
      <c r="W2165">
        <f>IFERROR(VLOOKUP(L2165,Tablas_Equivalencia!$D$3:$E$9,2,FALSE),"Sin dato")</f>
        <v/>
      </c>
      <c r="X2165">
        <f>IF(I2165=1,"Varón","Mujer")</f>
        <v/>
      </c>
      <c r="Y2165">
        <f>IFERROR(VLOOKUP(M2165,Tablas_Equivalencia!$G$3:$H$6,2,FALSE),"Sin dato")</f>
        <v/>
      </c>
      <c r="Z2165">
        <f>IF(J2165&lt;=24,"18-24","25-29")</f>
        <v/>
      </c>
      <c r="AA2165">
        <f>IF(M2165&lt;&gt;1,"",IF(P2165=2,1,0))</f>
        <v/>
      </c>
      <c r="AB2165">
        <f>IF(M2165&lt;&gt;1,"",IF(O2165&gt;=2,1,0))</f>
        <v/>
      </c>
      <c r="AC2165">
        <f>IF(M2165&lt;&gt;1,"",IF(OR(Q2165=999,Q2165=""),"",IF(OR(Q2165&lt;35,Q2165&gt;48),1,0)))</f>
        <v/>
      </c>
      <c r="AD2165">
        <f>IF(COUNT(AA2165:AC2165)&lt;3,"",SUM(AA2165:AC2165))</f>
        <v/>
      </c>
      <c r="AE2165">
        <f>IF(L2165&gt;=4,2,IF(L2165&gt;=2,1,0))</f>
        <v/>
      </c>
      <c r="AF2165">
        <f>IF(L2165&gt;=5,1,0)</f>
        <v/>
      </c>
      <c r="AG2165">
        <f>AE2165+AF2165</f>
        <v/>
      </c>
      <c r="AH2165" s="15">
        <f>IF(M2165&lt;&gt;1,"",IF(OR(R2165=-9,R2165=""),"",R2165))</f>
        <v/>
      </c>
      <c r="AI2165">
        <f>IF(M2165&lt;&gt;1,"",IF(OR(Q2165=999,Q2165=""),"",Q2165))</f>
        <v/>
      </c>
    </row>
    <row r="2166">
      <c r="A2166" t="inlineStr">
        <is>
          <t>TQRMNOP111771</t>
        </is>
      </c>
      <c r="B2166" t="n">
        <v>2025</v>
      </c>
      <c r="C2166" t="n">
        <v>1</v>
      </c>
      <c r="D2166" t="n">
        <v>1</v>
      </c>
      <c r="E2166" t="inlineStr">
        <is>
          <t>S</t>
        </is>
      </c>
      <c r="F2166" t="n">
        <v>32</v>
      </c>
      <c r="G2166" t="n">
        <v>470</v>
      </c>
      <c r="H2166" t="n">
        <v>10</v>
      </c>
      <c r="I2166" t="n">
        <v>1</v>
      </c>
      <c r="J2166" t="n">
        <v>22</v>
      </c>
      <c r="K2166" t="n">
        <v>2</v>
      </c>
      <c r="L2166" t="n">
        <v>4</v>
      </c>
      <c r="M2166" t="n">
        <v>3</v>
      </c>
      <c r="R2166" s="15" t="n">
        <v>0</v>
      </c>
      <c r="S2166" s="15" t="n">
        <v>116000</v>
      </c>
      <c r="T2166" s="15" t="n">
        <v>116000</v>
      </c>
      <c r="U2166" s="15" t="n">
        <v>96100</v>
      </c>
      <c r="V2166">
        <f>IFERROR(VLOOKUP(D2166,Tablas_Equivalencia!$A$3:$B$8,2,FALSE),"Sin dato")</f>
        <v/>
      </c>
      <c r="W2166">
        <f>IFERROR(VLOOKUP(L2166,Tablas_Equivalencia!$D$3:$E$9,2,FALSE),"Sin dato")</f>
        <v/>
      </c>
      <c r="X2166">
        <f>IF(I2166=1,"Varón","Mujer")</f>
        <v/>
      </c>
      <c r="Y2166">
        <f>IFERROR(VLOOKUP(M2166,Tablas_Equivalencia!$G$3:$H$6,2,FALSE),"Sin dato")</f>
        <v/>
      </c>
      <c r="Z2166">
        <f>IF(J2166&lt;=24,"18-24","25-29")</f>
        <v/>
      </c>
      <c r="AA2166">
        <f>IF(M2166&lt;&gt;1,"",IF(P2166=2,1,0))</f>
        <v/>
      </c>
      <c r="AB2166">
        <f>IF(M2166&lt;&gt;1,"",IF(O2166&gt;=2,1,0))</f>
        <v/>
      </c>
      <c r="AC2166">
        <f>IF(M2166&lt;&gt;1,"",IF(OR(Q2166=999,Q2166=""),"",IF(OR(Q2166&lt;35,Q2166&gt;48),1,0)))</f>
        <v/>
      </c>
      <c r="AD2166">
        <f>IF(COUNT(AA2166:AC2166)&lt;3,"",SUM(AA2166:AC2166))</f>
        <v/>
      </c>
      <c r="AE2166">
        <f>IF(L2166&gt;=4,2,IF(L2166&gt;=2,1,0))</f>
        <v/>
      </c>
      <c r="AF2166">
        <f>IF(L2166&gt;=5,1,0)</f>
        <v/>
      </c>
      <c r="AG2166">
        <f>AE2166+AF2166</f>
        <v/>
      </c>
      <c r="AH2166" s="15">
        <f>IF(M2166&lt;&gt;1,"",IF(OR(R2166=-9,R2166=""),"",R2166))</f>
        <v/>
      </c>
      <c r="AI2166">
        <f>IF(M2166&lt;&gt;1,"",IF(OR(Q2166=999,Q2166=""),"",Q2166))</f>
        <v/>
      </c>
    </row>
    <row r="2167">
      <c r="A2167" t="inlineStr">
        <is>
          <t>TQRMNOP111773</t>
        </is>
      </c>
      <c r="B2167" t="n">
        <v>2025</v>
      </c>
      <c r="C2167" t="n">
        <v>1</v>
      </c>
      <c r="D2167" t="n">
        <v>41</v>
      </c>
      <c r="E2167" t="inlineStr">
        <is>
          <t>S</t>
        </is>
      </c>
      <c r="F2167" t="n">
        <v>8</v>
      </c>
      <c r="G2167" t="n">
        <v>1116</v>
      </c>
      <c r="H2167" t="n">
        <v>2</v>
      </c>
      <c r="I2167" t="n">
        <v>2</v>
      </c>
      <c r="J2167" t="n">
        <v>25</v>
      </c>
      <c r="K2167" t="n">
        <v>2</v>
      </c>
      <c r="L2167" t="n">
        <v>4</v>
      </c>
      <c r="M2167" t="n">
        <v>1</v>
      </c>
      <c r="N2167" t="n">
        <v>3</v>
      </c>
      <c r="O2167" t="n">
        <v>3</v>
      </c>
      <c r="P2167" t="n">
        <v>2</v>
      </c>
      <c r="Q2167" t="n">
        <v>25</v>
      </c>
      <c r="R2167" s="15" t="n">
        <v>290000</v>
      </c>
      <c r="S2167" s="15" t="n">
        <v>0</v>
      </c>
      <c r="T2167" s="15" t="n">
        <v>290000</v>
      </c>
      <c r="U2167" s="15" t="n">
        <v>155400</v>
      </c>
      <c r="V2167">
        <f>IFERROR(VLOOKUP(D2167,Tablas_Equivalencia!$A$3:$B$8,2,FALSE),"Sin dato")</f>
        <v/>
      </c>
      <c r="W2167">
        <f>IFERROR(VLOOKUP(L2167,Tablas_Equivalencia!$D$3:$E$9,2,FALSE),"Sin dato")</f>
        <v/>
      </c>
      <c r="X2167">
        <f>IF(I2167=1,"Varón","Mujer")</f>
        <v/>
      </c>
      <c r="Y2167">
        <f>IFERROR(VLOOKUP(M2167,Tablas_Equivalencia!$G$3:$H$6,2,FALSE),"Sin dato")</f>
        <v/>
      </c>
      <c r="Z2167">
        <f>IF(J2167&lt;=24,"18-24","25-29")</f>
        <v/>
      </c>
      <c r="AA2167">
        <f>IF(M2167&lt;&gt;1,"",IF(P2167=2,1,0))</f>
        <v/>
      </c>
      <c r="AB2167">
        <f>IF(M2167&lt;&gt;1,"",IF(O2167&gt;=2,1,0))</f>
        <v/>
      </c>
      <c r="AC2167">
        <f>IF(M2167&lt;&gt;1,"",IF(OR(Q2167=999,Q2167=""),"",IF(OR(Q2167&lt;35,Q2167&gt;48),1,0)))</f>
        <v/>
      </c>
      <c r="AD2167">
        <f>IF(COUNT(AA2167:AC2167)&lt;3,"",SUM(AA2167:AC2167))</f>
        <v/>
      </c>
      <c r="AE2167">
        <f>IF(L2167&gt;=4,2,IF(L2167&gt;=2,1,0))</f>
        <v/>
      </c>
      <c r="AF2167">
        <f>IF(L2167&gt;=5,1,0)</f>
        <v/>
      </c>
      <c r="AG2167">
        <f>AE2167+AF2167</f>
        <v/>
      </c>
      <c r="AH2167" s="15">
        <f>IF(M2167&lt;&gt;1,"",IF(OR(R2167=-9,R2167=""),"",R2167))</f>
        <v/>
      </c>
      <c r="AI2167">
        <f>IF(M2167&lt;&gt;1,"",IF(OR(Q2167=999,Q2167=""),"",Q2167))</f>
        <v/>
      </c>
    </row>
    <row r="2168">
      <c r="A2168" t="inlineStr">
        <is>
          <t>TQRMNOP111777</t>
        </is>
      </c>
      <c r="B2168" t="n">
        <v>2025</v>
      </c>
      <c r="C2168" t="n">
        <v>1</v>
      </c>
      <c r="D2168" t="n">
        <v>43</v>
      </c>
      <c r="E2168" t="inlineStr">
        <is>
          <t>S</t>
        </is>
      </c>
      <c r="F2168" t="n">
        <v>30</v>
      </c>
      <c r="G2168" t="n">
        <v>922</v>
      </c>
      <c r="H2168" t="n">
        <v>3</v>
      </c>
      <c r="I2168" t="n">
        <v>2</v>
      </c>
      <c r="J2168" t="n">
        <v>25</v>
      </c>
      <c r="K2168" t="n">
        <v>2</v>
      </c>
      <c r="L2168" t="n">
        <v>6</v>
      </c>
      <c r="M2168" t="n">
        <v>3</v>
      </c>
      <c r="R2168" s="15" t="n">
        <v>0</v>
      </c>
      <c r="S2168" s="15" t="n">
        <v>0</v>
      </c>
      <c r="T2168" s="15" t="n">
        <v>0</v>
      </c>
      <c r="U2168" s="15" t="n">
        <v>277600</v>
      </c>
      <c r="V2168">
        <f>IFERROR(VLOOKUP(D2168,Tablas_Equivalencia!$A$3:$B$8,2,FALSE),"Sin dato")</f>
        <v/>
      </c>
      <c r="W2168">
        <f>IFERROR(VLOOKUP(L2168,Tablas_Equivalencia!$D$3:$E$9,2,FALSE),"Sin dato")</f>
        <v/>
      </c>
      <c r="X2168">
        <f>IF(I2168=1,"Varón","Mujer")</f>
        <v/>
      </c>
      <c r="Y2168">
        <f>IFERROR(VLOOKUP(M2168,Tablas_Equivalencia!$G$3:$H$6,2,FALSE),"Sin dato")</f>
        <v/>
      </c>
      <c r="Z2168">
        <f>IF(J2168&lt;=24,"18-24","25-29")</f>
        <v/>
      </c>
      <c r="AA2168">
        <f>IF(M2168&lt;&gt;1,"",IF(P2168=2,1,0))</f>
        <v/>
      </c>
      <c r="AB2168">
        <f>IF(M2168&lt;&gt;1,"",IF(O2168&gt;=2,1,0))</f>
        <v/>
      </c>
      <c r="AC2168">
        <f>IF(M2168&lt;&gt;1,"",IF(OR(Q2168=999,Q2168=""),"",IF(OR(Q2168&lt;35,Q2168&gt;48),1,0)))</f>
        <v/>
      </c>
      <c r="AD2168">
        <f>IF(COUNT(AA2168:AC2168)&lt;3,"",SUM(AA2168:AC2168))</f>
        <v/>
      </c>
      <c r="AE2168">
        <f>IF(L2168&gt;=4,2,IF(L2168&gt;=2,1,0))</f>
        <v/>
      </c>
      <c r="AF2168">
        <f>IF(L2168&gt;=5,1,0)</f>
        <v/>
      </c>
      <c r="AG2168">
        <f>AE2168+AF2168</f>
        <v/>
      </c>
      <c r="AH2168" s="15">
        <f>IF(M2168&lt;&gt;1,"",IF(OR(R2168=-9,R2168=""),"",R2168))</f>
        <v/>
      </c>
      <c r="AI2168">
        <f>IF(M2168&lt;&gt;1,"",IF(OR(Q2168=999,Q2168=""),"",Q2168))</f>
        <v/>
      </c>
    </row>
    <row r="2169">
      <c r="A2169" t="inlineStr">
        <is>
          <t>TQRMNOP111785</t>
        </is>
      </c>
      <c r="B2169" t="n">
        <v>2025</v>
      </c>
      <c r="C2169" t="n">
        <v>1</v>
      </c>
      <c r="D2169" t="n">
        <v>43</v>
      </c>
      <c r="E2169" t="inlineStr">
        <is>
          <t>S</t>
        </is>
      </c>
      <c r="F2169" t="n">
        <v>36</v>
      </c>
      <c r="G2169" t="n">
        <v>698</v>
      </c>
      <c r="H2169" t="n">
        <v>3</v>
      </c>
      <c r="I2169" t="n">
        <v>1</v>
      </c>
      <c r="J2169" t="n">
        <v>20</v>
      </c>
      <c r="K2169" t="n">
        <v>2</v>
      </c>
      <c r="L2169" t="n">
        <v>4</v>
      </c>
      <c r="M2169" t="n">
        <v>3</v>
      </c>
      <c r="R2169" s="15" t="n">
        <v>0</v>
      </c>
      <c r="S2169" s="15" t="n">
        <v>0</v>
      </c>
      <c r="T2169" s="15" t="n">
        <v>0</v>
      </c>
      <c r="U2169" s="15" t="n">
        <v>298500</v>
      </c>
      <c r="V2169">
        <f>IFERROR(VLOOKUP(D2169,Tablas_Equivalencia!$A$3:$B$8,2,FALSE),"Sin dato")</f>
        <v/>
      </c>
      <c r="W2169">
        <f>IFERROR(VLOOKUP(L2169,Tablas_Equivalencia!$D$3:$E$9,2,FALSE),"Sin dato")</f>
        <v/>
      </c>
      <c r="X2169">
        <f>IF(I2169=1,"Varón","Mujer")</f>
        <v/>
      </c>
      <c r="Y2169">
        <f>IFERROR(VLOOKUP(M2169,Tablas_Equivalencia!$G$3:$H$6,2,FALSE),"Sin dato")</f>
        <v/>
      </c>
      <c r="Z2169">
        <f>IF(J2169&lt;=24,"18-24","25-29")</f>
        <v/>
      </c>
      <c r="AA2169">
        <f>IF(M2169&lt;&gt;1,"",IF(P2169=2,1,0))</f>
        <v/>
      </c>
      <c r="AB2169">
        <f>IF(M2169&lt;&gt;1,"",IF(O2169&gt;=2,1,0))</f>
        <v/>
      </c>
      <c r="AC2169">
        <f>IF(M2169&lt;&gt;1,"",IF(OR(Q2169=999,Q2169=""),"",IF(OR(Q2169&lt;35,Q2169&gt;48),1,0)))</f>
        <v/>
      </c>
      <c r="AD2169">
        <f>IF(COUNT(AA2169:AC2169)&lt;3,"",SUM(AA2169:AC2169))</f>
        <v/>
      </c>
      <c r="AE2169">
        <f>IF(L2169&gt;=4,2,IF(L2169&gt;=2,1,0))</f>
        <v/>
      </c>
      <c r="AF2169">
        <f>IF(L2169&gt;=5,1,0)</f>
        <v/>
      </c>
      <c r="AG2169">
        <f>AE2169+AF2169</f>
        <v/>
      </c>
      <c r="AH2169" s="15">
        <f>IF(M2169&lt;&gt;1,"",IF(OR(R2169=-9,R2169=""),"",R2169))</f>
        <v/>
      </c>
      <c r="AI2169">
        <f>IF(M2169&lt;&gt;1,"",IF(OR(Q2169=999,Q2169=""),"",Q2169))</f>
        <v/>
      </c>
    </row>
    <row r="2170">
      <c r="A2170" t="inlineStr">
        <is>
          <t>TQRMNOP111786</t>
        </is>
      </c>
      <c r="B2170" t="n">
        <v>2025</v>
      </c>
      <c r="C2170" t="n">
        <v>1</v>
      </c>
      <c r="D2170" t="n">
        <v>42</v>
      </c>
      <c r="E2170" t="inlineStr">
        <is>
          <t>N</t>
        </is>
      </c>
      <c r="F2170" t="n">
        <v>25</v>
      </c>
      <c r="G2170" t="n">
        <v>693</v>
      </c>
      <c r="H2170" t="n">
        <v>1</v>
      </c>
      <c r="I2170" t="n">
        <v>2</v>
      </c>
      <c r="J2170" t="n">
        <v>20</v>
      </c>
      <c r="K2170" t="n">
        <v>2</v>
      </c>
      <c r="L2170" t="n">
        <v>4</v>
      </c>
      <c r="M2170" t="n">
        <v>1</v>
      </c>
      <c r="N2170" t="n">
        <v>3</v>
      </c>
      <c r="O2170" t="n">
        <v>2</v>
      </c>
      <c r="P2170" t="n">
        <v>2</v>
      </c>
      <c r="Q2170" t="n">
        <v>45</v>
      </c>
      <c r="R2170" s="15" t="n">
        <v>414000</v>
      </c>
      <c r="S2170" s="15" t="n">
        <v>0</v>
      </c>
      <c r="T2170" s="15" t="n">
        <v>414000</v>
      </c>
      <c r="U2170" s="15" t="n">
        <v>129600</v>
      </c>
      <c r="V2170">
        <f>IFERROR(VLOOKUP(D2170,Tablas_Equivalencia!$A$3:$B$8,2,FALSE),"Sin dato")</f>
        <v/>
      </c>
      <c r="W2170">
        <f>IFERROR(VLOOKUP(L2170,Tablas_Equivalencia!$D$3:$E$9,2,FALSE),"Sin dato")</f>
        <v/>
      </c>
      <c r="X2170">
        <f>IF(I2170=1,"Varón","Mujer")</f>
        <v/>
      </c>
      <c r="Y2170">
        <f>IFERROR(VLOOKUP(M2170,Tablas_Equivalencia!$G$3:$H$6,2,FALSE),"Sin dato")</f>
        <v/>
      </c>
      <c r="Z2170">
        <f>IF(J2170&lt;=24,"18-24","25-29")</f>
        <v/>
      </c>
      <c r="AA2170">
        <f>IF(M2170&lt;&gt;1,"",IF(P2170=2,1,0))</f>
        <v/>
      </c>
      <c r="AB2170">
        <f>IF(M2170&lt;&gt;1,"",IF(O2170&gt;=2,1,0))</f>
        <v/>
      </c>
      <c r="AC2170">
        <f>IF(M2170&lt;&gt;1,"",IF(OR(Q2170=999,Q2170=""),"",IF(OR(Q2170&lt;35,Q2170&gt;48),1,0)))</f>
        <v/>
      </c>
      <c r="AD2170">
        <f>IF(COUNT(AA2170:AC2170)&lt;3,"",SUM(AA2170:AC2170))</f>
        <v/>
      </c>
      <c r="AE2170">
        <f>IF(L2170&gt;=4,2,IF(L2170&gt;=2,1,0))</f>
        <v/>
      </c>
      <c r="AF2170">
        <f>IF(L2170&gt;=5,1,0)</f>
        <v/>
      </c>
      <c r="AG2170">
        <f>AE2170+AF2170</f>
        <v/>
      </c>
      <c r="AH2170" s="15">
        <f>IF(M2170&lt;&gt;1,"",IF(OR(R2170=-9,R2170=""),"",R2170))</f>
        <v/>
      </c>
      <c r="AI2170">
        <f>IF(M2170&lt;&gt;1,"",IF(OR(Q2170=999,Q2170=""),"",Q2170))</f>
        <v/>
      </c>
    </row>
    <row r="2171">
      <c r="A2171" t="inlineStr">
        <is>
          <t>TQRMNOP111793</t>
        </is>
      </c>
      <c r="B2171" t="n">
        <v>2025</v>
      </c>
      <c r="C2171" t="n">
        <v>1</v>
      </c>
      <c r="D2171" t="n">
        <v>42</v>
      </c>
      <c r="E2171" t="inlineStr">
        <is>
          <t>S</t>
        </is>
      </c>
      <c r="F2171" t="n">
        <v>10</v>
      </c>
      <c r="G2171" t="n">
        <v>768</v>
      </c>
      <c r="H2171" t="n">
        <v>3</v>
      </c>
      <c r="I2171" t="n">
        <v>1</v>
      </c>
      <c r="J2171" t="n">
        <v>27</v>
      </c>
      <c r="K2171" t="n">
        <v>2</v>
      </c>
      <c r="L2171" t="n">
        <v>1</v>
      </c>
      <c r="M2171" t="n">
        <v>1</v>
      </c>
      <c r="N2171" t="n">
        <v>3</v>
      </c>
      <c r="O2171" t="n">
        <v>2</v>
      </c>
      <c r="P2171" t="n">
        <v>2</v>
      </c>
      <c r="Q2171" t="n">
        <v>16</v>
      </c>
      <c r="R2171" s="15" t="n">
        <v>192000</v>
      </c>
      <c r="S2171" s="15" t="n">
        <v>0</v>
      </c>
      <c r="T2171" s="15" t="n">
        <v>192000</v>
      </c>
      <c r="U2171" s="15" t="n">
        <v>177900</v>
      </c>
      <c r="V2171">
        <f>IFERROR(VLOOKUP(D2171,Tablas_Equivalencia!$A$3:$B$8,2,FALSE),"Sin dato")</f>
        <v/>
      </c>
      <c r="W2171">
        <f>IFERROR(VLOOKUP(L2171,Tablas_Equivalencia!$D$3:$E$9,2,FALSE),"Sin dato")</f>
        <v/>
      </c>
      <c r="X2171">
        <f>IF(I2171=1,"Varón","Mujer")</f>
        <v/>
      </c>
      <c r="Y2171">
        <f>IFERROR(VLOOKUP(M2171,Tablas_Equivalencia!$G$3:$H$6,2,FALSE),"Sin dato")</f>
        <v/>
      </c>
      <c r="Z2171">
        <f>IF(J2171&lt;=24,"18-24","25-29")</f>
        <v/>
      </c>
      <c r="AA2171">
        <f>IF(M2171&lt;&gt;1,"",IF(P2171=2,1,0))</f>
        <v/>
      </c>
      <c r="AB2171">
        <f>IF(M2171&lt;&gt;1,"",IF(O2171&gt;=2,1,0))</f>
        <v/>
      </c>
      <c r="AC2171">
        <f>IF(M2171&lt;&gt;1,"",IF(OR(Q2171=999,Q2171=""),"",IF(OR(Q2171&lt;35,Q2171&gt;48),1,0)))</f>
        <v/>
      </c>
      <c r="AD2171">
        <f>IF(COUNT(AA2171:AC2171)&lt;3,"",SUM(AA2171:AC2171))</f>
        <v/>
      </c>
      <c r="AE2171">
        <f>IF(L2171&gt;=4,2,IF(L2171&gt;=2,1,0))</f>
        <v/>
      </c>
      <c r="AF2171">
        <f>IF(L2171&gt;=5,1,0)</f>
        <v/>
      </c>
      <c r="AG2171">
        <f>AE2171+AF2171</f>
        <v/>
      </c>
      <c r="AH2171" s="15">
        <f>IF(M2171&lt;&gt;1,"",IF(OR(R2171=-9,R2171=""),"",R2171))</f>
        <v/>
      </c>
      <c r="AI2171">
        <f>IF(M2171&lt;&gt;1,"",IF(OR(Q2171=999,Q2171=""),"",Q2171))</f>
        <v/>
      </c>
    </row>
    <row r="2172">
      <c r="A2172" t="inlineStr">
        <is>
          <t>TQRMNOP111795</t>
        </is>
      </c>
      <c r="B2172" t="n">
        <v>2025</v>
      </c>
      <c r="C2172" t="n">
        <v>1</v>
      </c>
      <c r="D2172" t="n">
        <v>1</v>
      </c>
      <c r="E2172" t="inlineStr">
        <is>
          <t>S</t>
        </is>
      </c>
      <c r="F2172" t="n">
        <v>32</v>
      </c>
      <c r="G2172" t="n">
        <v>1296</v>
      </c>
      <c r="H2172" t="n">
        <v>1</v>
      </c>
      <c r="I2172" t="n">
        <v>1</v>
      </c>
      <c r="J2172" t="n">
        <v>20</v>
      </c>
      <c r="K2172" t="n">
        <v>2</v>
      </c>
      <c r="L2172" t="n">
        <v>3</v>
      </c>
      <c r="M2172" t="n">
        <v>3</v>
      </c>
      <c r="R2172" s="15" t="n">
        <v>0</v>
      </c>
      <c r="S2172" s="15" t="n">
        <v>0</v>
      </c>
      <c r="T2172" s="15" t="n">
        <v>0</v>
      </c>
      <c r="U2172" s="15" t="n">
        <v>125300</v>
      </c>
      <c r="V2172">
        <f>IFERROR(VLOOKUP(D2172,Tablas_Equivalencia!$A$3:$B$8,2,FALSE),"Sin dato")</f>
        <v/>
      </c>
      <c r="W2172">
        <f>IFERROR(VLOOKUP(L2172,Tablas_Equivalencia!$D$3:$E$9,2,FALSE),"Sin dato")</f>
        <v/>
      </c>
      <c r="X2172">
        <f>IF(I2172=1,"Varón","Mujer")</f>
        <v/>
      </c>
      <c r="Y2172">
        <f>IFERROR(VLOOKUP(M2172,Tablas_Equivalencia!$G$3:$H$6,2,FALSE),"Sin dato")</f>
        <v/>
      </c>
      <c r="Z2172">
        <f>IF(J2172&lt;=24,"18-24","25-29")</f>
        <v/>
      </c>
      <c r="AA2172">
        <f>IF(M2172&lt;&gt;1,"",IF(P2172=2,1,0))</f>
        <v/>
      </c>
      <c r="AB2172">
        <f>IF(M2172&lt;&gt;1,"",IF(O2172&gt;=2,1,0))</f>
        <v/>
      </c>
      <c r="AC2172">
        <f>IF(M2172&lt;&gt;1,"",IF(OR(Q2172=999,Q2172=""),"",IF(OR(Q2172&lt;35,Q2172&gt;48),1,0)))</f>
        <v/>
      </c>
      <c r="AD2172">
        <f>IF(COUNT(AA2172:AC2172)&lt;3,"",SUM(AA2172:AC2172))</f>
        <v/>
      </c>
      <c r="AE2172">
        <f>IF(L2172&gt;=4,2,IF(L2172&gt;=2,1,0))</f>
        <v/>
      </c>
      <c r="AF2172">
        <f>IF(L2172&gt;=5,1,0)</f>
        <v/>
      </c>
      <c r="AG2172">
        <f>AE2172+AF2172</f>
        <v/>
      </c>
      <c r="AH2172" s="15">
        <f>IF(M2172&lt;&gt;1,"",IF(OR(R2172=-9,R2172=""),"",R2172))</f>
        <v/>
      </c>
      <c r="AI2172">
        <f>IF(M2172&lt;&gt;1,"",IF(OR(Q2172=999,Q2172=""),"",Q2172))</f>
        <v/>
      </c>
    </row>
    <row r="2173">
      <c r="A2173" t="inlineStr">
        <is>
          <t>TQRMNOP111802</t>
        </is>
      </c>
      <c r="B2173" t="n">
        <v>2025</v>
      </c>
      <c r="C2173" t="n">
        <v>1</v>
      </c>
      <c r="D2173" t="n">
        <v>42</v>
      </c>
      <c r="E2173" t="inlineStr">
        <is>
          <t>N</t>
        </is>
      </c>
      <c r="F2173" t="n">
        <v>25</v>
      </c>
      <c r="G2173" t="n">
        <v>985</v>
      </c>
      <c r="H2173" t="n">
        <v>3</v>
      </c>
      <c r="I2173" t="n">
        <v>2</v>
      </c>
      <c r="J2173" t="n">
        <v>18</v>
      </c>
      <c r="K2173" t="n">
        <v>2</v>
      </c>
      <c r="L2173" t="n">
        <v>2</v>
      </c>
      <c r="M2173" t="n">
        <v>1</v>
      </c>
      <c r="N2173" t="n">
        <v>3</v>
      </c>
      <c r="O2173" t="n">
        <v>1</v>
      </c>
      <c r="P2173" t="n">
        <v>2</v>
      </c>
      <c r="Q2173" t="n">
        <v>15</v>
      </c>
      <c r="R2173" s="15" t="n">
        <v>148000</v>
      </c>
      <c r="S2173" s="15" t="n">
        <v>0</v>
      </c>
      <c r="T2173" s="15" t="n">
        <v>148000</v>
      </c>
      <c r="U2173" s="15" t="n">
        <v>338700</v>
      </c>
      <c r="V2173">
        <f>IFERROR(VLOOKUP(D2173,Tablas_Equivalencia!$A$3:$B$8,2,FALSE),"Sin dato")</f>
        <v/>
      </c>
      <c r="W2173">
        <f>IFERROR(VLOOKUP(L2173,Tablas_Equivalencia!$D$3:$E$9,2,FALSE),"Sin dato")</f>
        <v/>
      </c>
      <c r="X2173">
        <f>IF(I2173=1,"Varón","Mujer")</f>
        <v/>
      </c>
      <c r="Y2173">
        <f>IFERROR(VLOOKUP(M2173,Tablas_Equivalencia!$G$3:$H$6,2,FALSE),"Sin dato")</f>
        <v/>
      </c>
      <c r="Z2173">
        <f>IF(J2173&lt;=24,"18-24","25-29")</f>
        <v/>
      </c>
      <c r="AA2173">
        <f>IF(M2173&lt;&gt;1,"",IF(P2173=2,1,0))</f>
        <v/>
      </c>
      <c r="AB2173">
        <f>IF(M2173&lt;&gt;1,"",IF(O2173&gt;=2,1,0))</f>
        <v/>
      </c>
      <c r="AC2173">
        <f>IF(M2173&lt;&gt;1,"",IF(OR(Q2173=999,Q2173=""),"",IF(OR(Q2173&lt;35,Q2173&gt;48),1,0)))</f>
        <v/>
      </c>
      <c r="AD2173">
        <f>IF(COUNT(AA2173:AC2173)&lt;3,"",SUM(AA2173:AC2173))</f>
        <v/>
      </c>
      <c r="AE2173">
        <f>IF(L2173&gt;=4,2,IF(L2173&gt;=2,1,0))</f>
        <v/>
      </c>
      <c r="AF2173">
        <f>IF(L2173&gt;=5,1,0)</f>
        <v/>
      </c>
      <c r="AG2173">
        <f>AE2173+AF2173</f>
        <v/>
      </c>
      <c r="AH2173" s="15">
        <f>IF(M2173&lt;&gt;1,"",IF(OR(R2173=-9,R2173=""),"",R2173))</f>
        <v/>
      </c>
      <c r="AI2173">
        <f>IF(M2173&lt;&gt;1,"",IF(OR(Q2173=999,Q2173=""),"",Q2173))</f>
        <v/>
      </c>
    </row>
    <row r="2174">
      <c r="A2174" t="inlineStr">
        <is>
          <t>TQRMNOP111808</t>
        </is>
      </c>
      <c r="B2174" t="n">
        <v>2025</v>
      </c>
      <c r="C2174" t="n">
        <v>1</v>
      </c>
      <c r="D2174" t="n">
        <v>40</v>
      </c>
      <c r="E2174" t="inlineStr">
        <is>
          <t>N</t>
        </is>
      </c>
      <c r="F2174" t="n">
        <v>9</v>
      </c>
      <c r="G2174" t="n">
        <v>1339</v>
      </c>
      <c r="H2174" t="n">
        <v>1</v>
      </c>
      <c r="I2174" t="n">
        <v>2</v>
      </c>
      <c r="J2174" t="n">
        <v>25</v>
      </c>
      <c r="K2174" t="n">
        <v>1</v>
      </c>
      <c r="L2174" t="n">
        <v>5</v>
      </c>
      <c r="M2174" t="n">
        <v>1</v>
      </c>
      <c r="N2174" t="n">
        <v>3</v>
      </c>
      <c r="O2174" t="n">
        <v>1</v>
      </c>
      <c r="P2174" t="n">
        <v>1</v>
      </c>
      <c r="Q2174" t="n">
        <v>21</v>
      </c>
      <c r="R2174" s="15" t="n">
        <v>271000</v>
      </c>
      <c r="S2174" s="15" t="n">
        <v>0</v>
      </c>
      <c r="T2174" s="15" t="n">
        <v>271000</v>
      </c>
      <c r="U2174" s="15" t="n">
        <v>74900</v>
      </c>
      <c r="V2174">
        <f>IFERROR(VLOOKUP(D2174,Tablas_Equivalencia!$A$3:$B$8,2,FALSE),"Sin dato")</f>
        <v/>
      </c>
      <c r="W2174">
        <f>IFERROR(VLOOKUP(L2174,Tablas_Equivalencia!$D$3:$E$9,2,FALSE),"Sin dato")</f>
        <v/>
      </c>
      <c r="X2174">
        <f>IF(I2174=1,"Varón","Mujer")</f>
        <v/>
      </c>
      <c r="Y2174">
        <f>IFERROR(VLOOKUP(M2174,Tablas_Equivalencia!$G$3:$H$6,2,FALSE),"Sin dato")</f>
        <v/>
      </c>
      <c r="Z2174">
        <f>IF(J2174&lt;=24,"18-24","25-29")</f>
        <v/>
      </c>
      <c r="AA2174">
        <f>IF(M2174&lt;&gt;1,"",IF(P2174=2,1,0))</f>
        <v/>
      </c>
      <c r="AB2174">
        <f>IF(M2174&lt;&gt;1,"",IF(O2174&gt;=2,1,0))</f>
        <v/>
      </c>
      <c r="AC2174">
        <f>IF(M2174&lt;&gt;1,"",IF(OR(Q2174=999,Q2174=""),"",IF(OR(Q2174&lt;35,Q2174&gt;48),1,0)))</f>
        <v/>
      </c>
      <c r="AD2174">
        <f>IF(COUNT(AA2174:AC2174)&lt;3,"",SUM(AA2174:AC2174))</f>
        <v/>
      </c>
      <c r="AE2174">
        <f>IF(L2174&gt;=4,2,IF(L2174&gt;=2,1,0))</f>
        <v/>
      </c>
      <c r="AF2174">
        <f>IF(L2174&gt;=5,1,0)</f>
        <v/>
      </c>
      <c r="AG2174">
        <f>AE2174+AF2174</f>
        <v/>
      </c>
      <c r="AH2174" s="15">
        <f>IF(M2174&lt;&gt;1,"",IF(OR(R2174=-9,R2174=""),"",R2174))</f>
        <v/>
      </c>
      <c r="AI2174">
        <f>IF(M2174&lt;&gt;1,"",IF(OR(Q2174=999,Q2174=""),"",Q2174))</f>
        <v/>
      </c>
    </row>
    <row r="2175">
      <c r="A2175" t="inlineStr">
        <is>
          <t>TQRMNOP111812</t>
        </is>
      </c>
      <c r="B2175" t="n">
        <v>2025</v>
      </c>
      <c r="C2175" t="n">
        <v>1</v>
      </c>
      <c r="D2175" t="n">
        <v>1</v>
      </c>
      <c r="E2175" t="inlineStr">
        <is>
          <t>S</t>
        </is>
      </c>
      <c r="F2175" t="n">
        <v>33</v>
      </c>
      <c r="G2175" t="n">
        <v>639</v>
      </c>
      <c r="H2175" t="n">
        <v>2</v>
      </c>
      <c r="I2175" t="n">
        <v>2</v>
      </c>
      <c r="J2175" t="n">
        <v>28</v>
      </c>
      <c r="K2175" t="n">
        <v>1</v>
      </c>
      <c r="L2175" t="n">
        <v>5</v>
      </c>
      <c r="M2175" t="n">
        <v>3</v>
      </c>
      <c r="R2175" s="15" t="n">
        <v>0</v>
      </c>
      <c r="S2175" s="15" t="n">
        <v>0</v>
      </c>
      <c r="T2175" s="15" t="n">
        <v>0</v>
      </c>
      <c r="U2175" s="15" t="n">
        <v>585100</v>
      </c>
      <c r="V2175">
        <f>IFERROR(VLOOKUP(D2175,Tablas_Equivalencia!$A$3:$B$8,2,FALSE),"Sin dato")</f>
        <v/>
      </c>
      <c r="W2175">
        <f>IFERROR(VLOOKUP(L2175,Tablas_Equivalencia!$D$3:$E$9,2,FALSE),"Sin dato")</f>
        <v/>
      </c>
      <c r="X2175">
        <f>IF(I2175=1,"Varón","Mujer")</f>
        <v/>
      </c>
      <c r="Y2175">
        <f>IFERROR(VLOOKUP(M2175,Tablas_Equivalencia!$G$3:$H$6,2,FALSE),"Sin dato")</f>
        <v/>
      </c>
      <c r="Z2175">
        <f>IF(J2175&lt;=24,"18-24","25-29")</f>
        <v/>
      </c>
      <c r="AA2175">
        <f>IF(M2175&lt;&gt;1,"",IF(P2175=2,1,0))</f>
        <v/>
      </c>
      <c r="AB2175">
        <f>IF(M2175&lt;&gt;1,"",IF(O2175&gt;=2,1,0))</f>
        <v/>
      </c>
      <c r="AC2175">
        <f>IF(M2175&lt;&gt;1,"",IF(OR(Q2175=999,Q2175=""),"",IF(OR(Q2175&lt;35,Q2175&gt;48),1,0)))</f>
        <v/>
      </c>
      <c r="AD2175">
        <f>IF(COUNT(AA2175:AC2175)&lt;3,"",SUM(AA2175:AC2175))</f>
        <v/>
      </c>
      <c r="AE2175">
        <f>IF(L2175&gt;=4,2,IF(L2175&gt;=2,1,0))</f>
        <v/>
      </c>
      <c r="AF2175">
        <f>IF(L2175&gt;=5,1,0)</f>
        <v/>
      </c>
      <c r="AG2175">
        <f>AE2175+AF2175</f>
        <v/>
      </c>
      <c r="AH2175" s="15">
        <f>IF(M2175&lt;&gt;1,"",IF(OR(R2175=-9,R2175=""),"",R2175))</f>
        <v/>
      </c>
      <c r="AI2175">
        <f>IF(M2175&lt;&gt;1,"",IF(OR(Q2175=999,Q2175=""),"",Q2175))</f>
        <v/>
      </c>
    </row>
    <row r="2176">
      <c r="A2176" t="inlineStr">
        <is>
          <t>TQRMNOP111820</t>
        </is>
      </c>
      <c r="B2176" t="n">
        <v>2025</v>
      </c>
      <c r="C2176" t="n">
        <v>1</v>
      </c>
      <c r="D2176" t="n">
        <v>41</v>
      </c>
      <c r="E2176" t="inlineStr">
        <is>
          <t>N</t>
        </is>
      </c>
      <c r="F2176" t="n">
        <v>15</v>
      </c>
      <c r="G2176" t="n">
        <v>343</v>
      </c>
      <c r="H2176" t="n">
        <v>1</v>
      </c>
      <c r="I2176" t="n">
        <v>2</v>
      </c>
      <c r="J2176" t="n">
        <v>18</v>
      </c>
      <c r="K2176" t="n">
        <v>2</v>
      </c>
      <c r="L2176" t="n">
        <v>4</v>
      </c>
      <c r="M2176" t="n">
        <v>3</v>
      </c>
      <c r="R2176" s="15" t="n">
        <v>0</v>
      </c>
      <c r="S2176" s="15" t="n">
        <v>0</v>
      </c>
      <c r="T2176" s="15" t="n">
        <v>0</v>
      </c>
      <c r="U2176" s="15" t="n">
        <v>209200</v>
      </c>
      <c r="V2176">
        <f>IFERROR(VLOOKUP(D2176,Tablas_Equivalencia!$A$3:$B$8,2,FALSE),"Sin dato")</f>
        <v/>
      </c>
      <c r="W2176">
        <f>IFERROR(VLOOKUP(L2176,Tablas_Equivalencia!$D$3:$E$9,2,FALSE),"Sin dato")</f>
        <v/>
      </c>
      <c r="X2176">
        <f>IF(I2176=1,"Varón","Mujer")</f>
        <v/>
      </c>
      <c r="Y2176">
        <f>IFERROR(VLOOKUP(M2176,Tablas_Equivalencia!$G$3:$H$6,2,FALSE),"Sin dato")</f>
        <v/>
      </c>
      <c r="Z2176">
        <f>IF(J2176&lt;=24,"18-24","25-29")</f>
        <v/>
      </c>
      <c r="AA2176">
        <f>IF(M2176&lt;&gt;1,"",IF(P2176=2,1,0))</f>
        <v/>
      </c>
      <c r="AB2176">
        <f>IF(M2176&lt;&gt;1,"",IF(O2176&gt;=2,1,0))</f>
        <v/>
      </c>
      <c r="AC2176">
        <f>IF(M2176&lt;&gt;1,"",IF(OR(Q2176=999,Q2176=""),"",IF(OR(Q2176&lt;35,Q2176&gt;48),1,0)))</f>
        <v/>
      </c>
      <c r="AD2176">
        <f>IF(COUNT(AA2176:AC2176)&lt;3,"",SUM(AA2176:AC2176))</f>
        <v/>
      </c>
      <c r="AE2176">
        <f>IF(L2176&gt;=4,2,IF(L2176&gt;=2,1,0))</f>
        <v/>
      </c>
      <c r="AF2176">
        <f>IF(L2176&gt;=5,1,0)</f>
        <v/>
      </c>
      <c r="AG2176">
        <f>AE2176+AF2176</f>
        <v/>
      </c>
      <c r="AH2176" s="15">
        <f>IF(M2176&lt;&gt;1,"",IF(OR(R2176=-9,R2176=""),"",R2176))</f>
        <v/>
      </c>
      <c r="AI2176">
        <f>IF(M2176&lt;&gt;1,"",IF(OR(Q2176=999,Q2176=""),"",Q2176))</f>
        <v/>
      </c>
    </row>
    <row r="2177">
      <c r="A2177" t="inlineStr">
        <is>
          <t>TQRMNOP111822</t>
        </is>
      </c>
      <c r="B2177" t="n">
        <v>2025</v>
      </c>
      <c r="C2177" t="n">
        <v>1</v>
      </c>
      <c r="D2177" t="n">
        <v>41</v>
      </c>
      <c r="E2177" t="inlineStr">
        <is>
          <t>S</t>
        </is>
      </c>
      <c r="F2177" t="n">
        <v>8</v>
      </c>
      <c r="G2177" t="n">
        <v>501</v>
      </c>
      <c r="H2177" t="n">
        <v>10</v>
      </c>
      <c r="I2177" t="n">
        <v>2</v>
      </c>
      <c r="J2177" t="n">
        <v>28</v>
      </c>
      <c r="K2177" t="n">
        <v>1</v>
      </c>
      <c r="L2177" t="n">
        <v>6</v>
      </c>
      <c r="M2177" t="n">
        <v>1</v>
      </c>
      <c r="N2177" t="n">
        <v>4</v>
      </c>
      <c r="O2177" t="n">
        <v>2</v>
      </c>
      <c r="P2177" t="n">
        <v>2</v>
      </c>
      <c r="Q2177" t="n">
        <v>68</v>
      </c>
      <c r="R2177" s="15" t="n">
        <v>-9</v>
      </c>
      <c r="S2177" s="15" t="n">
        <v>65000</v>
      </c>
      <c r="T2177" s="15" t="n">
        <v>64991</v>
      </c>
      <c r="U2177" s="15" t="n">
        <v>321000</v>
      </c>
      <c r="V2177">
        <f>IFERROR(VLOOKUP(D2177,Tablas_Equivalencia!$A$3:$B$8,2,FALSE),"Sin dato")</f>
        <v/>
      </c>
      <c r="W2177">
        <f>IFERROR(VLOOKUP(L2177,Tablas_Equivalencia!$D$3:$E$9,2,FALSE),"Sin dato")</f>
        <v/>
      </c>
      <c r="X2177">
        <f>IF(I2177=1,"Varón","Mujer")</f>
        <v/>
      </c>
      <c r="Y2177">
        <f>IFERROR(VLOOKUP(M2177,Tablas_Equivalencia!$G$3:$H$6,2,FALSE),"Sin dato")</f>
        <v/>
      </c>
      <c r="Z2177">
        <f>IF(J2177&lt;=24,"18-24","25-29")</f>
        <v/>
      </c>
      <c r="AA2177">
        <f>IF(M2177&lt;&gt;1,"",IF(P2177=2,1,0))</f>
        <v/>
      </c>
      <c r="AB2177">
        <f>IF(M2177&lt;&gt;1,"",IF(O2177&gt;=2,1,0))</f>
        <v/>
      </c>
      <c r="AC2177">
        <f>IF(M2177&lt;&gt;1,"",IF(OR(Q2177=999,Q2177=""),"",IF(OR(Q2177&lt;35,Q2177&gt;48),1,0)))</f>
        <v/>
      </c>
      <c r="AD2177">
        <f>IF(COUNT(AA2177:AC2177)&lt;3,"",SUM(AA2177:AC2177))</f>
        <v/>
      </c>
      <c r="AE2177">
        <f>IF(L2177&gt;=4,2,IF(L2177&gt;=2,1,0))</f>
        <v/>
      </c>
      <c r="AF2177">
        <f>IF(L2177&gt;=5,1,0)</f>
        <v/>
      </c>
      <c r="AG2177">
        <f>AE2177+AF2177</f>
        <v/>
      </c>
      <c r="AH2177" s="15">
        <f>IF(M2177&lt;&gt;1,"",IF(OR(R2177=-9,R2177=""),"",R2177))</f>
        <v/>
      </c>
      <c r="AI2177">
        <f>IF(M2177&lt;&gt;1,"",IF(OR(Q2177=999,Q2177=""),"",Q2177))</f>
        <v/>
      </c>
    </row>
    <row r="2178">
      <c r="A2178" t="inlineStr">
        <is>
          <t>TQRMNOP111827</t>
        </is>
      </c>
      <c r="B2178" t="n">
        <v>2025</v>
      </c>
      <c r="C2178" t="n">
        <v>1</v>
      </c>
      <c r="D2178" t="n">
        <v>40</v>
      </c>
      <c r="E2178" t="inlineStr">
        <is>
          <t>N</t>
        </is>
      </c>
      <c r="F2178" t="n">
        <v>22</v>
      </c>
      <c r="G2178" t="n">
        <v>1276</v>
      </c>
      <c r="H2178" t="n">
        <v>3</v>
      </c>
      <c r="I2178" t="n">
        <v>2</v>
      </c>
      <c r="J2178" t="n">
        <v>26</v>
      </c>
      <c r="K2178" t="n">
        <v>1</v>
      </c>
      <c r="L2178" t="n">
        <v>5</v>
      </c>
      <c r="M2178" t="n">
        <v>1</v>
      </c>
      <c r="N2178" t="n">
        <v>3</v>
      </c>
      <c r="O2178" t="n">
        <v>2</v>
      </c>
      <c r="P2178" t="n">
        <v>2</v>
      </c>
      <c r="Q2178" t="n">
        <v>36</v>
      </c>
      <c r="R2178" s="15" t="n">
        <v>180000</v>
      </c>
      <c r="S2178" s="15" t="n">
        <v>0</v>
      </c>
      <c r="T2178" s="15" t="n">
        <v>180000</v>
      </c>
      <c r="U2178" s="15" t="n">
        <v>88200</v>
      </c>
      <c r="V2178">
        <f>IFERROR(VLOOKUP(D2178,Tablas_Equivalencia!$A$3:$B$8,2,FALSE),"Sin dato")</f>
        <v/>
      </c>
      <c r="W2178">
        <f>IFERROR(VLOOKUP(L2178,Tablas_Equivalencia!$D$3:$E$9,2,FALSE),"Sin dato")</f>
        <v/>
      </c>
      <c r="X2178">
        <f>IF(I2178=1,"Varón","Mujer")</f>
        <v/>
      </c>
      <c r="Y2178">
        <f>IFERROR(VLOOKUP(M2178,Tablas_Equivalencia!$G$3:$H$6,2,FALSE),"Sin dato")</f>
        <v/>
      </c>
      <c r="Z2178">
        <f>IF(J2178&lt;=24,"18-24","25-29")</f>
        <v/>
      </c>
      <c r="AA2178">
        <f>IF(M2178&lt;&gt;1,"",IF(P2178=2,1,0))</f>
        <v/>
      </c>
      <c r="AB2178">
        <f>IF(M2178&lt;&gt;1,"",IF(O2178&gt;=2,1,0))</f>
        <v/>
      </c>
      <c r="AC2178">
        <f>IF(M2178&lt;&gt;1,"",IF(OR(Q2178=999,Q2178=""),"",IF(OR(Q2178&lt;35,Q2178&gt;48),1,0)))</f>
        <v/>
      </c>
      <c r="AD2178">
        <f>IF(COUNT(AA2178:AC2178)&lt;3,"",SUM(AA2178:AC2178))</f>
        <v/>
      </c>
      <c r="AE2178">
        <f>IF(L2178&gt;=4,2,IF(L2178&gt;=2,1,0))</f>
        <v/>
      </c>
      <c r="AF2178">
        <f>IF(L2178&gt;=5,1,0)</f>
        <v/>
      </c>
      <c r="AG2178">
        <f>AE2178+AF2178</f>
        <v/>
      </c>
      <c r="AH2178" s="15">
        <f>IF(M2178&lt;&gt;1,"",IF(OR(R2178=-9,R2178=""),"",R2178))</f>
        <v/>
      </c>
      <c r="AI2178">
        <f>IF(M2178&lt;&gt;1,"",IF(OR(Q2178=999,Q2178=""),"",Q2178))</f>
        <v/>
      </c>
    </row>
    <row r="2179">
      <c r="A2179" t="inlineStr">
        <is>
          <t>TQRMNOP111829</t>
        </is>
      </c>
      <c r="B2179" t="n">
        <v>2025</v>
      </c>
      <c r="C2179" t="n">
        <v>1</v>
      </c>
      <c r="D2179" t="n">
        <v>40</v>
      </c>
      <c r="E2179" t="inlineStr">
        <is>
          <t>N</t>
        </is>
      </c>
      <c r="F2179" t="n">
        <v>9</v>
      </c>
      <c r="G2179" t="n">
        <v>1858</v>
      </c>
      <c r="H2179" t="n">
        <v>1</v>
      </c>
      <c r="I2179" t="n">
        <v>2</v>
      </c>
      <c r="J2179" t="n">
        <v>18</v>
      </c>
      <c r="K2179" t="n">
        <v>2</v>
      </c>
      <c r="L2179" t="n">
        <v>3</v>
      </c>
      <c r="M2179" t="n">
        <v>3</v>
      </c>
      <c r="R2179" s="15" t="n">
        <v>0</v>
      </c>
      <c r="S2179" s="15" t="n">
        <v>0</v>
      </c>
      <c r="T2179" s="15" t="n">
        <v>0</v>
      </c>
      <c r="U2179" s="15" t="n">
        <v>76600</v>
      </c>
      <c r="V2179">
        <f>IFERROR(VLOOKUP(D2179,Tablas_Equivalencia!$A$3:$B$8,2,FALSE),"Sin dato")</f>
        <v/>
      </c>
      <c r="W2179">
        <f>IFERROR(VLOOKUP(L2179,Tablas_Equivalencia!$D$3:$E$9,2,FALSE),"Sin dato")</f>
        <v/>
      </c>
      <c r="X2179">
        <f>IF(I2179=1,"Varón","Mujer")</f>
        <v/>
      </c>
      <c r="Y2179">
        <f>IFERROR(VLOOKUP(M2179,Tablas_Equivalencia!$G$3:$H$6,2,FALSE),"Sin dato")</f>
        <v/>
      </c>
      <c r="Z2179">
        <f>IF(J2179&lt;=24,"18-24","25-29")</f>
        <v/>
      </c>
      <c r="AA2179">
        <f>IF(M2179&lt;&gt;1,"",IF(P2179=2,1,0))</f>
        <v/>
      </c>
      <c r="AB2179">
        <f>IF(M2179&lt;&gt;1,"",IF(O2179&gt;=2,1,0))</f>
        <v/>
      </c>
      <c r="AC2179">
        <f>IF(M2179&lt;&gt;1,"",IF(OR(Q2179=999,Q2179=""),"",IF(OR(Q2179&lt;35,Q2179&gt;48),1,0)))</f>
        <v/>
      </c>
      <c r="AD2179">
        <f>IF(COUNT(AA2179:AC2179)&lt;3,"",SUM(AA2179:AC2179))</f>
        <v/>
      </c>
      <c r="AE2179">
        <f>IF(L2179&gt;=4,2,IF(L2179&gt;=2,1,0))</f>
        <v/>
      </c>
      <c r="AF2179">
        <f>IF(L2179&gt;=5,1,0)</f>
        <v/>
      </c>
      <c r="AG2179">
        <f>AE2179+AF2179</f>
        <v/>
      </c>
      <c r="AH2179" s="15">
        <f>IF(M2179&lt;&gt;1,"",IF(OR(R2179=-9,R2179=""),"",R2179))</f>
        <v/>
      </c>
      <c r="AI2179">
        <f>IF(M2179&lt;&gt;1,"",IF(OR(Q2179=999,Q2179=""),"",Q2179))</f>
        <v/>
      </c>
    </row>
    <row r="2180">
      <c r="A2180" t="inlineStr">
        <is>
          <t>TQRMNOP111835</t>
        </is>
      </c>
      <c r="B2180" t="n">
        <v>2025</v>
      </c>
      <c r="C2180" t="n">
        <v>1</v>
      </c>
      <c r="D2180" t="n">
        <v>41</v>
      </c>
      <c r="E2180" t="inlineStr">
        <is>
          <t>S</t>
        </is>
      </c>
      <c r="F2180" t="n">
        <v>8</v>
      </c>
      <c r="G2180" t="n">
        <v>663</v>
      </c>
      <c r="H2180" t="n">
        <v>1</v>
      </c>
      <c r="I2180" t="n">
        <v>1</v>
      </c>
      <c r="J2180" t="n">
        <v>25</v>
      </c>
      <c r="K2180" t="n">
        <v>2</v>
      </c>
      <c r="L2180" t="n">
        <v>3</v>
      </c>
      <c r="M2180" t="n">
        <v>3</v>
      </c>
      <c r="R2180" s="15" t="n">
        <v>0</v>
      </c>
      <c r="S2180" s="15" t="n">
        <v>0</v>
      </c>
      <c r="T2180" s="15" t="n">
        <v>0</v>
      </c>
      <c r="U2180" s="15" t="n">
        <v>174300</v>
      </c>
      <c r="V2180">
        <f>IFERROR(VLOOKUP(D2180,Tablas_Equivalencia!$A$3:$B$8,2,FALSE),"Sin dato")</f>
        <v/>
      </c>
      <c r="W2180">
        <f>IFERROR(VLOOKUP(L2180,Tablas_Equivalencia!$D$3:$E$9,2,FALSE),"Sin dato")</f>
        <v/>
      </c>
      <c r="X2180">
        <f>IF(I2180=1,"Varón","Mujer")</f>
        <v/>
      </c>
      <c r="Y2180">
        <f>IFERROR(VLOOKUP(M2180,Tablas_Equivalencia!$G$3:$H$6,2,FALSE),"Sin dato")</f>
        <v/>
      </c>
      <c r="Z2180">
        <f>IF(J2180&lt;=24,"18-24","25-29")</f>
        <v/>
      </c>
      <c r="AA2180">
        <f>IF(M2180&lt;&gt;1,"",IF(P2180=2,1,0))</f>
        <v/>
      </c>
      <c r="AB2180">
        <f>IF(M2180&lt;&gt;1,"",IF(O2180&gt;=2,1,0))</f>
        <v/>
      </c>
      <c r="AC2180">
        <f>IF(M2180&lt;&gt;1,"",IF(OR(Q2180=999,Q2180=""),"",IF(OR(Q2180&lt;35,Q2180&gt;48),1,0)))</f>
        <v/>
      </c>
      <c r="AD2180">
        <f>IF(COUNT(AA2180:AC2180)&lt;3,"",SUM(AA2180:AC2180))</f>
        <v/>
      </c>
      <c r="AE2180">
        <f>IF(L2180&gt;=4,2,IF(L2180&gt;=2,1,0))</f>
        <v/>
      </c>
      <c r="AF2180">
        <f>IF(L2180&gt;=5,1,0)</f>
        <v/>
      </c>
      <c r="AG2180">
        <f>AE2180+AF2180</f>
        <v/>
      </c>
      <c r="AH2180" s="15">
        <f>IF(M2180&lt;&gt;1,"",IF(OR(R2180=-9,R2180=""),"",R2180))</f>
        <v/>
      </c>
      <c r="AI2180">
        <f>IF(M2180&lt;&gt;1,"",IF(OR(Q2180=999,Q2180=""),"",Q2180))</f>
        <v/>
      </c>
    </row>
    <row r="2181">
      <c r="A2181" t="inlineStr">
        <is>
          <t>TQRMNOP111837</t>
        </is>
      </c>
      <c r="B2181" t="n">
        <v>2025</v>
      </c>
      <c r="C2181" t="n">
        <v>1</v>
      </c>
      <c r="D2181" t="n">
        <v>43</v>
      </c>
      <c r="E2181" t="inlineStr">
        <is>
          <t>N</t>
        </is>
      </c>
      <c r="F2181" t="n">
        <v>29</v>
      </c>
      <c r="G2181" t="n">
        <v>1175</v>
      </c>
      <c r="H2181" t="n">
        <v>2</v>
      </c>
      <c r="I2181" t="n">
        <v>2</v>
      </c>
      <c r="J2181" t="n">
        <v>20</v>
      </c>
      <c r="K2181" t="n">
        <v>2</v>
      </c>
      <c r="L2181" t="n">
        <v>4</v>
      </c>
      <c r="M2181" t="n">
        <v>1</v>
      </c>
      <c r="N2181" t="n">
        <v>1</v>
      </c>
      <c r="O2181" t="n">
        <v>1</v>
      </c>
      <c r="P2181" t="n">
        <v>2</v>
      </c>
      <c r="Q2181" t="n">
        <v>10</v>
      </c>
      <c r="R2181" s="15" t="n">
        <v>207000</v>
      </c>
      <c r="S2181" s="15" t="n">
        <v>0</v>
      </c>
      <c r="T2181" s="15" t="n">
        <v>207000</v>
      </c>
      <c r="U2181" s="15" t="n">
        <v>155000</v>
      </c>
      <c r="V2181">
        <f>IFERROR(VLOOKUP(D2181,Tablas_Equivalencia!$A$3:$B$8,2,FALSE),"Sin dato")</f>
        <v/>
      </c>
      <c r="W2181">
        <f>IFERROR(VLOOKUP(L2181,Tablas_Equivalencia!$D$3:$E$9,2,FALSE),"Sin dato")</f>
        <v/>
      </c>
      <c r="X2181">
        <f>IF(I2181=1,"Varón","Mujer")</f>
        <v/>
      </c>
      <c r="Y2181">
        <f>IFERROR(VLOOKUP(M2181,Tablas_Equivalencia!$G$3:$H$6,2,FALSE),"Sin dato")</f>
        <v/>
      </c>
      <c r="Z2181">
        <f>IF(J2181&lt;=24,"18-24","25-29")</f>
        <v/>
      </c>
      <c r="AA2181">
        <f>IF(M2181&lt;&gt;1,"",IF(P2181=2,1,0))</f>
        <v/>
      </c>
      <c r="AB2181">
        <f>IF(M2181&lt;&gt;1,"",IF(O2181&gt;=2,1,0))</f>
        <v/>
      </c>
      <c r="AC2181">
        <f>IF(M2181&lt;&gt;1,"",IF(OR(Q2181=999,Q2181=""),"",IF(OR(Q2181&lt;35,Q2181&gt;48),1,0)))</f>
        <v/>
      </c>
      <c r="AD2181">
        <f>IF(COUNT(AA2181:AC2181)&lt;3,"",SUM(AA2181:AC2181))</f>
        <v/>
      </c>
      <c r="AE2181">
        <f>IF(L2181&gt;=4,2,IF(L2181&gt;=2,1,0))</f>
        <v/>
      </c>
      <c r="AF2181">
        <f>IF(L2181&gt;=5,1,0)</f>
        <v/>
      </c>
      <c r="AG2181">
        <f>AE2181+AF2181</f>
        <v/>
      </c>
      <c r="AH2181" s="15">
        <f>IF(M2181&lt;&gt;1,"",IF(OR(R2181=-9,R2181=""),"",R2181))</f>
        <v/>
      </c>
      <c r="AI2181">
        <f>IF(M2181&lt;&gt;1,"",IF(OR(Q2181=999,Q2181=""),"",Q2181))</f>
        <v/>
      </c>
    </row>
    <row r="2182">
      <c r="A2182" t="inlineStr">
        <is>
          <t>TQRMNOP111838</t>
        </is>
      </c>
      <c r="B2182" t="n">
        <v>2025</v>
      </c>
      <c r="C2182" t="n">
        <v>1</v>
      </c>
      <c r="D2182" t="n">
        <v>1</v>
      </c>
      <c r="E2182" t="inlineStr">
        <is>
          <t>S</t>
        </is>
      </c>
      <c r="F2182" t="n">
        <v>33</v>
      </c>
      <c r="G2182" t="n">
        <v>1704</v>
      </c>
      <c r="H2182" t="n">
        <v>1</v>
      </c>
      <c r="I2182" t="n">
        <v>2</v>
      </c>
      <c r="J2182" t="n">
        <v>28</v>
      </c>
      <c r="K2182" t="n">
        <v>2</v>
      </c>
      <c r="L2182" t="n">
        <v>3</v>
      </c>
      <c r="M2182" t="n">
        <v>1</v>
      </c>
      <c r="N2182" t="n">
        <v>3</v>
      </c>
      <c r="O2182" t="n">
        <v>2</v>
      </c>
      <c r="P2182" t="n">
        <v>2</v>
      </c>
      <c r="Q2182" t="n">
        <v>42</v>
      </c>
      <c r="R2182" s="15" t="n">
        <v>393000</v>
      </c>
      <c r="S2182" s="15" t="n">
        <v>0</v>
      </c>
      <c r="T2182" s="15" t="n">
        <v>393000</v>
      </c>
      <c r="U2182" s="15" t="n">
        <v>102300</v>
      </c>
      <c r="V2182">
        <f>IFERROR(VLOOKUP(D2182,Tablas_Equivalencia!$A$3:$B$8,2,FALSE),"Sin dato")</f>
        <v/>
      </c>
      <c r="W2182">
        <f>IFERROR(VLOOKUP(L2182,Tablas_Equivalencia!$D$3:$E$9,2,FALSE),"Sin dato")</f>
        <v/>
      </c>
      <c r="X2182">
        <f>IF(I2182=1,"Varón","Mujer")</f>
        <v/>
      </c>
      <c r="Y2182">
        <f>IFERROR(VLOOKUP(M2182,Tablas_Equivalencia!$G$3:$H$6,2,FALSE),"Sin dato")</f>
        <v/>
      </c>
      <c r="Z2182">
        <f>IF(J2182&lt;=24,"18-24","25-29")</f>
        <v/>
      </c>
      <c r="AA2182">
        <f>IF(M2182&lt;&gt;1,"",IF(P2182=2,1,0))</f>
        <v/>
      </c>
      <c r="AB2182">
        <f>IF(M2182&lt;&gt;1,"",IF(O2182&gt;=2,1,0))</f>
        <v/>
      </c>
      <c r="AC2182">
        <f>IF(M2182&lt;&gt;1,"",IF(OR(Q2182=999,Q2182=""),"",IF(OR(Q2182&lt;35,Q2182&gt;48),1,0)))</f>
        <v/>
      </c>
      <c r="AD2182">
        <f>IF(COUNT(AA2182:AC2182)&lt;3,"",SUM(AA2182:AC2182))</f>
        <v/>
      </c>
      <c r="AE2182">
        <f>IF(L2182&gt;=4,2,IF(L2182&gt;=2,1,0))</f>
        <v/>
      </c>
      <c r="AF2182">
        <f>IF(L2182&gt;=5,1,0)</f>
        <v/>
      </c>
      <c r="AG2182">
        <f>AE2182+AF2182</f>
        <v/>
      </c>
      <c r="AH2182" s="15">
        <f>IF(M2182&lt;&gt;1,"",IF(OR(R2182=-9,R2182=""),"",R2182))</f>
        <v/>
      </c>
      <c r="AI2182">
        <f>IF(M2182&lt;&gt;1,"",IF(OR(Q2182=999,Q2182=""),"",Q2182))</f>
        <v/>
      </c>
    </row>
    <row r="2183">
      <c r="A2183" t="inlineStr">
        <is>
          <t>TQRMNOP111840</t>
        </is>
      </c>
      <c r="B2183" t="n">
        <v>2025</v>
      </c>
      <c r="C2183" t="n">
        <v>1</v>
      </c>
      <c r="D2183" t="n">
        <v>1</v>
      </c>
      <c r="E2183" t="inlineStr">
        <is>
          <t>S</t>
        </is>
      </c>
      <c r="F2183" t="n">
        <v>32</v>
      </c>
      <c r="G2183" t="n">
        <v>1282</v>
      </c>
      <c r="H2183" t="n">
        <v>3</v>
      </c>
      <c r="I2183" t="n">
        <v>1</v>
      </c>
      <c r="J2183" t="n">
        <v>21</v>
      </c>
      <c r="K2183" t="n">
        <v>2</v>
      </c>
      <c r="L2183" t="n">
        <v>4</v>
      </c>
      <c r="M2183" t="n">
        <v>1</v>
      </c>
      <c r="N2183" t="n">
        <v>2</v>
      </c>
      <c r="O2183" t="n">
        <v>1</v>
      </c>
      <c r="P2183" t="n">
        <v>1</v>
      </c>
      <c r="Q2183" t="n">
        <v>999</v>
      </c>
      <c r="R2183" s="15" t="n">
        <v>919000</v>
      </c>
      <c r="S2183" s="15" t="n">
        <v>0</v>
      </c>
      <c r="T2183" s="15" t="n">
        <v>919000</v>
      </c>
      <c r="U2183" s="15" t="n">
        <v>180300</v>
      </c>
      <c r="V2183">
        <f>IFERROR(VLOOKUP(D2183,Tablas_Equivalencia!$A$3:$B$8,2,FALSE),"Sin dato")</f>
        <v/>
      </c>
      <c r="W2183">
        <f>IFERROR(VLOOKUP(L2183,Tablas_Equivalencia!$D$3:$E$9,2,FALSE),"Sin dato")</f>
        <v/>
      </c>
      <c r="X2183">
        <f>IF(I2183=1,"Varón","Mujer")</f>
        <v/>
      </c>
      <c r="Y2183">
        <f>IFERROR(VLOOKUP(M2183,Tablas_Equivalencia!$G$3:$H$6,2,FALSE),"Sin dato")</f>
        <v/>
      </c>
      <c r="Z2183">
        <f>IF(J2183&lt;=24,"18-24","25-29")</f>
        <v/>
      </c>
      <c r="AA2183">
        <f>IF(M2183&lt;&gt;1,"",IF(P2183=2,1,0))</f>
        <v/>
      </c>
      <c r="AB2183">
        <f>IF(M2183&lt;&gt;1,"",IF(O2183&gt;=2,1,0))</f>
        <v/>
      </c>
      <c r="AC2183">
        <f>IF(M2183&lt;&gt;1,"",IF(OR(Q2183=999,Q2183=""),"",IF(OR(Q2183&lt;35,Q2183&gt;48),1,0)))</f>
        <v/>
      </c>
      <c r="AD2183">
        <f>IF(COUNT(AA2183:AC2183)&lt;3,"",SUM(AA2183:AC2183))</f>
        <v/>
      </c>
      <c r="AE2183">
        <f>IF(L2183&gt;=4,2,IF(L2183&gt;=2,1,0))</f>
        <v/>
      </c>
      <c r="AF2183">
        <f>IF(L2183&gt;=5,1,0)</f>
        <v/>
      </c>
      <c r="AG2183">
        <f>AE2183+AF2183</f>
        <v/>
      </c>
      <c r="AH2183" s="15">
        <f>IF(M2183&lt;&gt;1,"",IF(OR(R2183=-9,R2183=""),"",R2183))</f>
        <v/>
      </c>
      <c r="AI2183">
        <f>IF(M2183&lt;&gt;1,"",IF(OR(Q2183=999,Q2183=""),"",Q2183))</f>
        <v/>
      </c>
    </row>
    <row r="2184">
      <c r="A2184" t="inlineStr">
        <is>
          <t>TQRMNOP111843</t>
        </is>
      </c>
      <c r="B2184" t="n">
        <v>2025</v>
      </c>
      <c r="C2184" t="n">
        <v>1</v>
      </c>
      <c r="D2184" t="n">
        <v>43</v>
      </c>
      <c r="E2184" t="inlineStr">
        <is>
          <t>N</t>
        </is>
      </c>
      <c r="F2184" t="n">
        <v>26</v>
      </c>
      <c r="G2184" t="n">
        <v>1008</v>
      </c>
      <c r="H2184" t="n">
        <v>10</v>
      </c>
      <c r="I2184" t="n">
        <v>2</v>
      </c>
      <c r="J2184" t="n">
        <v>23</v>
      </c>
      <c r="K2184" t="n">
        <v>2</v>
      </c>
      <c r="L2184" t="n">
        <v>6</v>
      </c>
      <c r="M2184" t="n">
        <v>1</v>
      </c>
      <c r="N2184" t="n">
        <v>3</v>
      </c>
      <c r="O2184" t="n">
        <v>1</v>
      </c>
      <c r="P2184" t="n">
        <v>1</v>
      </c>
      <c r="Q2184" t="n">
        <v>18</v>
      </c>
      <c r="R2184" s="15" t="n">
        <v>421000</v>
      </c>
      <c r="S2184" s="15" t="n">
        <v>100000</v>
      </c>
      <c r="T2184" s="15" t="n">
        <v>521000</v>
      </c>
      <c r="U2184" s="15" t="n">
        <v>249800</v>
      </c>
      <c r="V2184">
        <f>IFERROR(VLOOKUP(D2184,Tablas_Equivalencia!$A$3:$B$8,2,FALSE),"Sin dato")</f>
        <v/>
      </c>
      <c r="W2184">
        <f>IFERROR(VLOOKUP(L2184,Tablas_Equivalencia!$D$3:$E$9,2,FALSE),"Sin dato")</f>
        <v/>
      </c>
      <c r="X2184">
        <f>IF(I2184=1,"Varón","Mujer")</f>
        <v/>
      </c>
      <c r="Y2184">
        <f>IFERROR(VLOOKUP(M2184,Tablas_Equivalencia!$G$3:$H$6,2,FALSE),"Sin dato")</f>
        <v/>
      </c>
      <c r="Z2184">
        <f>IF(J2184&lt;=24,"18-24","25-29")</f>
        <v/>
      </c>
      <c r="AA2184">
        <f>IF(M2184&lt;&gt;1,"",IF(P2184=2,1,0))</f>
        <v/>
      </c>
      <c r="AB2184">
        <f>IF(M2184&lt;&gt;1,"",IF(O2184&gt;=2,1,0))</f>
        <v/>
      </c>
      <c r="AC2184">
        <f>IF(M2184&lt;&gt;1,"",IF(OR(Q2184=999,Q2184=""),"",IF(OR(Q2184&lt;35,Q2184&gt;48),1,0)))</f>
        <v/>
      </c>
      <c r="AD2184">
        <f>IF(COUNT(AA2184:AC2184)&lt;3,"",SUM(AA2184:AC2184))</f>
        <v/>
      </c>
      <c r="AE2184">
        <f>IF(L2184&gt;=4,2,IF(L2184&gt;=2,1,0))</f>
        <v/>
      </c>
      <c r="AF2184">
        <f>IF(L2184&gt;=5,1,0)</f>
        <v/>
      </c>
      <c r="AG2184">
        <f>AE2184+AF2184</f>
        <v/>
      </c>
      <c r="AH2184" s="15">
        <f>IF(M2184&lt;&gt;1,"",IF(OR(R2184=-9,R2184=""),"",R2184))</f>
        <v/>
      </c>
      <c r="AI2184">
        <f>IF(M2184&lt;&gt;1,"",IF(OR(Q2184=999,Q2184=""),"",Q2184))</f>
        <v/>
      </c>
    </row>
    <row r="2185">
      <c r="A2185" t="inlineStr">
        <is>
          <t>TQRMNOP111845</t>
        </is>
      </c>
      <c r="B2185" t="n">
        <v>2025</v>
      </c>
      <c r="C2185" t="n">
        <v>1</v>
      </c>
      <c r="D2185" t="n">
        <v>41</v>
      </c>
      <c r="E2185" t="inlineStr">
        <is>
          <t>N</t>
        </is>
      </c>
      <c r="F2185" t="n">
        <v>12</v>
      </c>
      <c r="G2185" t="n">
        <v>1951</v>
      </c>
      <c r="H2185" t="n">
        <v>3</v>
      </c>
      <c r="I2185" t="n">
        <v>2</v>
      </c>
      <c r="J2185" t="n">
        <v>25</v>
      </c>
      <c r="K2185" t="n">
        <v>2</v>
      </c>
      <c r="L2185" t="n">
        <v>5</v>
      </c>
      <c r="M2185" t="n">
        <v>3</v>
      </c>
      <c r="R2185" s="15" t="n">
        <v>0</v>
      </c>
      <c r="S2185" s="15" t="n">
        <v>0</v>
      </c>
      <c r="T2185" s="15" t="n">
        <v>0</v>
      </c>
      <c r="U2185" s="15" t="n">
        <v>49100</v>
      </c>
      <c r="V2185">
        <f>IFERROR(VLOOKUP(D2185,Tablas_Equivalencia!$A$3:$B$8,2,FALSE),"Sin dato")</f>
        <v/>
      </c>
      <c r="W2185">
        <f>IFERROR(VLOOKUP(L2185,Tablas_Equivalencia!$D$3:$E$9,2,FALSE),"Sin dato")</f>
        <v/>
      </c>
      <c r="X2185">
        <f>IF(I2185=1,"Varón","Mujer")</f>
        <v/>
      </c>
      <c r="Y2185">
        <f>IFERROR(VLOOKUP(M2185,Tablas_Equivalencia!$G$3:$H$6,2,FALSE),"Sin dato")</f>
        <v/>
      </c>
      <c r="Z2185">
        <f>IF(J2185&lt;=24,"18-24","25-29")</f>
        <v/>
      </c>
      <c r="AA2185">
        <f>IF(M2185&lt;&gt;1,"",IF(P2185=2,1,0))</f>
        <v/>
      </c>
      <c r="AB2185">
        <f>IF(M2185&lt;&gt;1,"",IF(O2185&gt;=2,1,0))</f>
        <v/>
      </c>
      <c r="AC2185">
        <f>IF(M2185&lt;&gt;1,"",IF(OR(Q2185=999,Q2185=""),"",IF(OR(Q2185&lt;35,Q2185&gt;48),1,0)))</f>
        <v/>
      </c>
      <c r="AD2185">
        <f>IF(COUNT(AA2185:AC2185)&lt;3,"",SUM(AA2185:AC2185))</f>
        <v/>
      </c>
      <c r="AE2185">
        <f>IF(L2185&gt;=4,2,IF(L2185&gt;=2,1,0))</f>
        <v/>
      </c>
      <c r="AF2185">
        <f>IF(L2185&gt;=5,1,0)</f>
        <v/>
      </c>
      <c r="AG2185">
        <f>AE2185+AF2185</f>
        <v/>
      </c>
      <c r="AH2185" s="15">
        <f>IF(M2185&lt;&gt;1,"",IF(OR(R2185=-9,R2185=""),"",R2185))</f>
        <v/>
      </c>
      <c r="AI2185">
        <f>IF(M2185&lt;&gt;1,"",IF(OR(Q2185=999,Q2185=""),"",Q2185))</f>
        <v/>
      </c>
    </row>
    <row r="2186">
      <c r="A2186" t="inlineStr">
        <is>
          <t>TQRMNOP111849</t>
        </is>
      </c>
      <c r="B2186" t="n">
        <v>2025</v>
      </c>
      <c r="C2186" t="n">
        <v>1</v>
      </c>
      <c r="D2186" t="n">
        <v>44</v>
      </c>
      <c r="E2186" t="inlineStr">
        <is>
          <t>N</t>
        </is>
      </c>
      <c r="F2186" t="n">
        <v>6</v>
      </c>
      <c r="G2186" t="n">
        <v>1296</v>
      </c>
      <c r="H2186" t="n">
        <v>1</v>
      </c>
      <c r="I2186" t="n">
        <v>1</v>
      </c>
      <c r="J2186" t="n">
        <v>19</v>
      </c>
      <c r="K2186" t="n">
        <v>2</v>
      </c>
      <c r="L2186" t="n">
        <v>2</v>
      </c>
      <c r="M2186" t="n">
        <v>3</v>
      </c>
      <c r="R2186" s="15" t="n">
        <v>0</v>
      </c>
      <c r="S2186" s="15" t="n">
        <v>0</v>
      </c>
      <c r="T2186" s="15" t="n">
        <v>0</v>
      </c>
      <c r="U2186" s="15" t="n">
        <v>308200</v>
      </c>
      <c r="V2186">
        <f>IFERROR(VLOOKUP(D2186,Tablas_Equivalencia!$A$3:$B$8,2,FALSE),"Sin dato")</f>
        <v/>
      </c>
      <c r="W2186">
        <f>IFERROR(VLOOKUP(L2186,Tablas_Equivalencia!$D$3:$E$9,2,FALSE),"Sin dato")</f>
        <v/>
      </c>
      <c r="X2186">
        <f>IF(I2186=1,"Varón","Mujer")</f>
        <v/>
      </c>
      <c r="Y2186">
        <f>IFERROR(VLOOKUP(M2186,Tablas_Equivalencia!$G$3:$H$6,2,FALSE),"Sin dato")</f>
        <v/>
      </c>
      <c r="Z2186">
        <f>IF(J2186&lt;=24,"18-24","25-29")</f>
        <v/>
      </c>
      <c r="AA2186">
        <f>IF(M2186&lt;&gt;1,"",IF(P2186=2,1,0))</f>
        <v/>
      </c>
      <c r="AB2186">
        <f>IF(M2186&lt;&gt;1,"",IF(O2186&gt;=2,1,0))</f>
        <v/>
      </c>
      <c r="AC2186">
        <f>IF(M2186&lt;&gt;1,"",IF(OR(Q2186=999,Q2186=""),"",IF(OR(Q2186&lt;35,Q2186&gt;48),1,0)))</f>
        <v/>
      </c>
      <c r="AD2186">
        <f>IF(COUNT(AA2186:AC2186)&lt;3,"",SUM(AA2186:AC2186))</f>
        <v/>
      </c>
      <c r="AE2186">
        <f>IF(L2186&gt;=4,2,IF(L2186&gt;=2,1,0))</f>
        <v/>
      </c>
      <c r="AF2186">
        <f>IF(L2186&gt;=5,1,0)</f>
        <v/>
      </c>
      <c r="AG2186">
        <f>AE2186+AF2186</f>
        <v/>
      </c>
      <c r="AH2186" s="15">
        <f>IF(M2186&lt;&gt;1,"",IF(OR(R2186=-9,R2186=""),"",R2186))</f>
        <v/>
      </c>
      <c r="AI2186">
        <f>IF(M2186&lt;&gt;1,"",IF(OR(Q2186=999,Q2186=""),"",Q2186))</f>
        <v/>
      </c>
    </row>
    <row r="2187">
      <c r="A2187" t="inlineStr">
        <is>
          <t>TQRMNOP111862</t>
        </is>
      </c>
      <c r="B2187" t="n">
        <v>2025</v>
      </c>
      <c r="C2187" t="n">
        <v>1</v>
      </c>
      <c r="D2187" t="n">
        <v>41</v>
      </c>
      <c r="E2187" t="inlineStr">
        <is>
          <t>N</t>
        </is>
      </c>
      <c r="F2187" t="n">
        <v>15</v>
      </c>
      <c r="G2187" t="n">
        <v>2097</v>
      </c>
      <c r="H2187" t="n">
        <v>1</v>
      </c>
      <c r="I2187" t="n">
        <v>1</v>
      </c>
      <c r="J2187" t="n">
        <v>26</v>
      </c>
      <c r="K2187" t="n">
        <v>2</v>
      </c>
      <c r="L2187" t="n">
        <v>1</v>
      </c>
      <c r="M2187" t="n">
        <v>1</v>
      </c>
      <c r="N2187" t="n">
        <v>3</v>
      </c>
      <c r="O2187" t="n">
        <v>2</v>
      </c>
      <c r="P2187" t="n">
        <v>2</v>
      </c>
      <c r="Q2187" t="n">
        <v>36</v>
      </c>
      <c r="R2187" s="15" t="n">
        <v>389000</v>
      </c>
      <c r="S2187" s="15" t="n">
        <v>0</v>
      </c>
      <c r="T2187" s="15" t="n">
        <v>389000</v>
      </c>
      <c r="U2187" s="15" t="n">
        <v>49000</v>
      </c>
      <c r="V2187">
        <f>IFERROR(VLOOKUP(D2187,Tablas_Equivalencia!$A$3:$B$8,2,FALSE),"Sin dato")</f>
        <v/>
      </c>
      <c r="W2187">
        <f>IFERROR(VLOOKUP(L2187,Tablas_Equivalencia!$D$3:$E$9,2,FALSE),"Sin dato")</f>
        <v/>
      </c>
      <c r="X2187">
        <f>IF(I2187=1,"Varón","Mujer")</f>
        <v/>
      </c>
      <c r="Y2187">
        <f>IFERROR(VLOOKUP(M2187,Tablas_Equivalencia!$G$3:$H$6,2,FALSE),"Sin dato")</f>
        <v/>
      </c>
      <c r="Z2187">
        <f>IF(J2187&lt;=24,"18-24","25-29")</f>
        <v/>
      </c>
      <c r="AA2187">
        <f>IF(M2187&lt;&gt;1,"",IF(P2187=2,1,0))</f>
        <v/>
      </c>
      <c r="AB2187">
        <f>IF(M2187&lt;&gt;1,"",IF(O2187&gt;=2,1,0))</f>
        <v/>
      </c>
      <c r="AC2187">
        <f>IF(M2187&lt;&gt;1,"",IF(OR(Q2187=999,Q2187=""),"",IF(OR(Q2187&lt;35,Q2187&gt;48),1,0)))</f>
        <v/>
      </c>
      <c r="AD2187">
        <f>IF(COUNT(AA2187:AC2187)&lt;3,"",SUM(AA2187:AC2187))</f>
        <v/>
      </c>
      <c r="AE2187">
        <f>IF(L2187&gt;=4,2,IF(L2187&gt;=2,1,0))</f>
        <v/>
      </c>
      <c r="AF2187">
        <f>IF(L2187&gt;=5,1,0)</f>
        <v/>
      </c>
      <c r="AG2187">
        <f>AE2187+AF2187</f>
        <v/>
      </c>
      <c r="AH2187" s="15">
        <f>IF(M2187&lt;&gt;1,"",IF(OR(R2187=-9,R2187=""),"",R2187))</f>
        <v/>
      </c>
      <c r="AI2187">
        <f>IF(M2187&lt;&gt;1,"",IF(OR(Q2187=999,Q2187=""),"",Q2187))</f>
        <v/>
      </c>
    </row>
    <row r="2188">
      <c r="A2188" t="inlineStr">
        <is>
          <t>TQRMNOP111863</t>
        </is>
      </c>
      <c r="B2188" t="n">
        <v>2025</v>
      </c>
      <c r="C2188" t="n">
        <v>1</v>
      </c>
      <c r="D2188" t="n">
        <v>43</v>
      </c>
      <c r="E2188" t="inlineStr">
        <is>
          <t>S</t>
        </is>
      </c>
      <c r="F2188" t="n">
        <v>36</v>
      </c>
      <c r="G2188" t="n">
        <v>1288</v>
      </c>
      <c r="H2188" t="n">
        <v>2</v>
      </c>
      <c r="I2188" t="n">
        <v>1</v>
      </c>
      <c r="J2188" t="n">
        <v>19</v>
      </c>
      <c r="K2188" t="n">
        <v>1</v>
      </c>
      <c r="L2188" t="n">
        <v>5</v>
      </c>
      <c r="M2188" t="n">
        <v>3</v>
      </c>
      <c r="R2188" s="15" t="n">
        <v>0</v>
      </c>
      <c r="S2188" s="15" t="n">
        <v>0</v>
      </c>
      <c r="T2188" s="15" t="n">
        <v>0</v>
      </c>
      <c r="U2188" s="15" t="n">
        <v>271600</v>
      </c>
      <c r="V2188">
        <f>IFERROR(VLOOKUP(D2188,Tablas_Equivalencia!$A$3:$B$8,2,FALSE),"Sin dato")</f>
        <v/>
      </c>
      <c r="W2188">
        <f>IFERROR(VLOOKUP(L2188,Tablas_Equivalencia!$D$3:$E$9,2,FALSE),"Sin dato")</f>
        <v/>
      </c>
      <c r="X2188">
        <f>IF(I2188=1,"Varón","Mujer")</f>
        <v/>
      </c>
      <c r="Y2188">
        <f>IFERROR(VLOOKUP(M2188,Tablas_Equivalencia!$G$3:$H$6,2,FALSE),"Sin dato")</f>
        <v/>
      </c>
      <c r="Z2188">
        <f>IF(J2188&lt;=24,"18-24","25-29")</f>
        <v/>
      </c>
      <c r="AA2188">
        <f>IF(M2188&lt;&gt;1,"",IF(P2188=2,1,0))</f>
        <v/>
      </c>
      <c r="AB2188">
        <f>IF(M2188&lt;&gt;1,"",IF(O2188&gt;=2,1,0))</f>
        <v/>
      </c>
      <c r="AC2188">
        <f>IF(M2188&lt;&gt;1,"",IF(OR(Q2188=999,Q2188=""),"",IF(OR(Q2188&lt;35,Q2188&gt;48),1,0)))</f>
        <v/>
      </c>
      <c r="AD2188">
        <f>IF(COUNT(AA2188:AC2188)&lt;3,"",SUM(AA2188:AC2188))</f>
        <v/>
      </c>
      <c r="AE2188">
        <f>IF(L2188&gt;=4,2,IF(L2188&gt;=2,1,0))</f>
        <v/>
      </c>
      <c r="AF2188">
        <f>IF(L2188&gt;=5,1,0)</f>
        <v/>
      </c>
      <c r="AG2188">
        <f>AE2188+AF2188</f>
        <v/>
      </c>
      <c r="AH2188" s="15">
        <f>IF(M2188&lt;&gt;1,"",IF(OR(R2188=-9,R2188=""),"",R2188))</f>
        <v/>
      </c>
      <c r="AI2188">
        <f>IF(M2188&lt;&gt;1,"",IF(OR(Q2188=999,Q2188=""),"",Q2188))</f>
        <v/>
      </c>
    </row>
    <row r="2189">
      <c r="A2189" t="inlineStr">
        <is>
          <t>TQRMNOP111869</t>
        </is>
      </c>
      <c r="B2189" t="n">
        <v>2025</v>
      </c>
      <c r="C2189" t="n">
        <v>1</v>
      </c>
      <c r="D2189" t="n">
        <v>1</v>
      </c>
      <c r="E2189" t="inlineStr">
        <is>
          <t>S</t>
        </is>
      </c>
      <c r="F2189" t="n">
        <v>32</v>
      </c>
      <c r="G2189" t="n">
        <v>1632</v>
      </c>
      <c r="H2189" t="n">
        <v>3</v>
      </c>
      <c r="I2189" t="n">
        <v>1</v>
      </c>
      <c r="J2189" t="n">
        <v>25</v>
      </c>
      <c r="K2189" t="n">
        <v>2</v>
      </c>
      <c r="L2189" t="n">
        <v>6</v>
      </c>
      <c r="M2189" t="n">
        <v>1</v>
      </c>
      <c r="N2189" t="n">
        <v>2</v>
      </c>
      <c r="O2189" t="n">
        <v>1</v>
      </c>
      <c r="P2189" t="n">
        <v>1</v>
      </c>
      <c r="Q2189" t="n">
        <v>67</v>
      </c>
      <c r="R2189" s="15" t="n">
        <v>1069000</v>
      </c>
      <c r="S2189" s="15" t="n">
        <v>0</v>
      </c>
      <c r="T2189" s="15" t="n">
        <v>1069000</v>
      </c>
      <c r="U2189" s="15" t="n">
        <v>144600</v>
      </c>
      <c r="V2189">
        <f>IFERROR(VLOOKUP(D2189,Tablas_Equivalencia!$A$3:$B$8,2,FALSE),"Sin dato")</f>
        <v/>
      </c>
      <c r="W2189">
        <f>IFERROR(VLOOKUP(L2189,Tablas_Equivalencia!$D$3:$E$9,2,FALSE),"Sin dato")</f>
        <v/>
      </c>
      <c r="X2189">
        <f>IF(I2189=1,"Varón","Mujer")</f>
        <v/>
      </c>
      <c r="Y2189">
        <f>IFERROR(VLOOKUP(M2189,Tablas_Equivalencia!$G$3:$H$6,2,FALSE),"Sin dato")</f>
        <v/>
      </c>
      <c r="Z2189">
        <f>IF(J2189&lt;=24,"18-24","25-29")</f>
        <v/>
      </c>
      <c r="AA2189">
        <f>IF(M2189&lt;&gt;1,"",IF(P2189=2,1,0))</f>
        <v/>
      </c>
      <c r="AB2189">
        <f>IF(M2189&lt;&gt;1,"",IF(O2189&gt;=2,1,0))</f>
        <v/>
      </c>
      <c r="AC2189">
        <f>IF(M2189&lt;&gt;1,"",IF(OR(Q2189=999,Q2189=""),"",IF(OR(Q2189&lt;35,Q2189&gt;48),1,0)))</f>
        <v/>
      </c>
      <c r="AD2189">
        <f>IF(COUNT(AA2189:AC2189)&lt;3,"",SUM(AA2189:AC2189))</f>
        <v/>
      </c>
      <c r="AE2189">
        <f>IF(L2189&gt;=4,2,IF(L2189&gt;=2,1,0))</f>
        <v/>
      </c>
      <c r="AF2189">
        <f>IF(L2189&gt;=5,1,0)</f>
        <v/>
      </c>
      <c r="AG2189">
        <f>AE2189+AF2189</f>
        <v/>
      </c>
      <c r="AH2189" s="15">
        <f>IF(M2189&lt;&gt;1,"",IF(OR(R2189=-9,R2189=""),"",R2189))</f>
        <v/>
      </c>
      <c r="AI2189">
        <f>IF(M2189&lt;&gt;1,"",IF(OR(Q2189=999,Q2189=""),"",Q2189))</f>
        <v/>
      </c>
    </row>
    <row r="2190">
      <c r="A2190" t="inlineStr">
        <is>
          <t>TQRMNOP111874</t>
        </is>
      </c>
      <c r="B2190" t="n">
        <v>2025</v>
      </c>
      <c r="C2190" t="n">
        <v>1</v>
      </c>
      <c r="D2190" t="n">
        <v>41</v>
      </c>
      <c r="E2190" t="inlineStr">
        <is>
          <t>S</t>
        </is>
      </c>
      <c r="F2190" t="n">
        <v>8</v>
      </c>
      <c r="G2190" t="n">
        <v>1504</v>
      </c>
      <c r="H2190" t="n">
        <v>3</v>
      </c>
      <c r="I2190" t="n">
        <v>2</v>
      </c>
      <c r="J2190" t="n">
        <v>22</v>
      </c>
      <c r="K2190" t="n">
        <v>2</v>
      </c>
      <c r="L2190" t="n">
        <v>3</v>
      </c>
      <c r="M2190" t="n">
        <v>3</v>
      </c>
      <c r="R2190" s="15" t="n">
        <v>0</v>
      </c>
      <c r="S2190" s="15" t="n">
        <v>0</v>
      </c>
      <c r="T2190" s="15" t="n">
        <v>0</v>
      </c>
      <c r="U2190" s="15" t="n">
        <v>185900</v>
      </c>
      <c r="V2190">
        <f>IFERROR(VLOOKUP(D2190,Tablas_Equivalencia!$A$3:$B$8,2,FALSE),"Sin dato")</f>
        <v/>
      </c>
      <c r="W2190">
        <f>IFERROR(VLOOKUP(L2190,Tablas_Equivalencia!$D$3:$E$9,2,FALSE),"Sin dato")</f>
        <v/>
      </c>
      <c r="X2190">
        <f>IF(I2190=1,"Varón","Mujer")</f>
        <v/>
      </c>
      <c r="Y2190">
        <f>IFERROR(VLOOKUP(M2190,Tablas_Equivalencia!$G$3:$H$6,2,FALSE),"Sin dato")</f>
        <v/>
      </c>
      <c r="Z2190">
        <f>IF(J2190&lt;=24,"18-24","25-29")</f>
        <v/>
      </c>
      <c r="AA2190">
        <f>IF(M2190&lt;&gt;1,"",IF(P2190=2,1,0))</f>
        <v/>
      </c>
      <c r="AB2190">
        <f>IF(M2190&lt;&gt;1,"",IF(O2190&gt;=2,1,0))</f>
        <v/>
      </c>
      <c r="AC2190">
        <f>IF(M2190&lt;&gt;1,"",IF(OR(Q2190=999,Q2190=""),"",IF(OR(Q2190&lt;35,Q2190&gt;48),1,0)))</f>
        <v/>
      </c>
      <c r="AD2190">
        <f>IF(COUNT(AA2190:AC2190)&lt;3,"",SUM(AA2190:AC2190))</f>
        <v/>
      </c>
      <c r="AE2190">
        <f>IF(L2190&gt;=4,2,IF(L2190&gt;=2,1,0))</f>
        <v/>
      </c>
      <c r="AF2190">
        <f>IF(L2190&gt;=5,1,0)</f>
        <v/>
      </c>
      <c r="AG2190">
        <f>AE2190+AF2190</f>
        <v/>
      </c>
      <c r="AH2190" s="15">
        <f>IF(M2190&lt;&gt;1,"",IF(OR(R2190=-9,R2190=""),"",R2190))</f>
        <v/>
      </c>
      <c r="AI2190">
        <f>IF(M2190&lt;&gt;1,"",IF(OR(Q2190=999,Q2190=""),"",Q2190))</f>
        <v/>
      </c>
    </row>
    <row r="2191">
      <c r="A2191" t="inlineStr">
        <is>
          <t>TQRMNOP111879</t>
        </is>
      </c>
      <c r="B2191" t="n">
        <v>2025</v>
      </c>
      <c r="C2191" t="n">
        <v>1</v>
      </c>
      <c r="D2191" t="n">
        <v>44</v>
      </c>
      <c r="E2191" t="inlineStr">
        <is>
          <t>N</t>
        </is>
      </c>
      <c r="F2191" t="n">
        <v>2</v>
      </c>
      <c r="G2191" t="n">
        <v>1768</v>
      </c>
      <c r="H2191" t="n">
        <v>3</v>
      </c>
      <c r="I2191" t="n">
        <v>2</v>
      </c>
      <c r="J2191" t="n">
        <v>28</v>
      </c>
      <c r="K2191" t="n">
        <v>2</v>
      </c>
      <c r="L2191" t="n">
        <v>6</v>
      </c>
      <c r="M2191" t="n">
        <v>1</v>
      </c>
      <c r="N2191" t="n">
        <v>3</v>
      </c>
      <c r="O2191" t="n">
        <v>3</v>
      </c>
      <c r="P2191" t="n">
        <v>2</v>
      </c>
      <c r="Q2191" t="n">
        <v>43</v>
      </c>
      <c r="R2191" s="15" t="n">
        <v>442000</v>
      </c>
      <c r="S2191" s="15" t="n">
        <v>0</v>
      </c>
      <c r="T2191" s="15" t="n">
        <v>442000</v>
      </c>
      <c r="U2191" s="15" t="n">
        <v>185200</v>
      </c>
      <c r="V2191">
        <f>IFERROR(VLOOKUP(D2191,Tablas_Equivalencia!$A$3:$B$8,2,FALSE),"Sin dato")</f>
        <v/>
      </c>
      <c r="W2191">
        <f>IFERROR(VLOOKUP(L2191,Tablas_Equivalencia!$D$3:$E$9,2,FALSE),"Sin dato")</f>
        <v/>
      </c>
      <c r="X2191">
        <f>IF(I2191=1,"Varón","Mujer")</f>
        <v/>
      </c>
      <c r="Y2191">
        <f>IFERROR(VLOOKUP(M2191,Tablas_Equivalencia!$G$3:$H$6,2,FALSE),"Sin dato")</f>
        <v/>
      </c>
      <c r="Z2191">
        <f>IF(J2191&lt;=24,"18-24","25-29")</f>
        <v/>
      </c>
      <c r="AA2191">
        <f>IF(M2191&lt;&gt;1,"",IF(P2191=2,1,0))</f>
        <v/>
      </c>
      <c r="AB2191">
        <f>IF(M2191&lt;&gt;1,"",IF(O2191&gt;=2,1,0))</f>
        <v/>
      </c>
      <c r="AC2191">
        <f>IF(M2191&lt;&gt;1,"",IF(OR(Q2191=999,Q2191=""),"",IF(OR(Q2191&lt;35,Q2191&gt;48),1,0)))</f>
        <v/>
      </c>
      <c r="AD2191">
        <f>IF(COUNT(AA2191:AC2191)&lt;3,"",SUM(AA2191:AC2191))</f>
        <v/>
      </c>
      <c r="AE2191">
        <f>IF(L2191&gt;=4,2,IF(L2191&gt;=2,1,0))</f>
        <v/>
      </c>
      <c r="AF2191">
        <f>IF(L2191&gt;=5,1,0)</f>
        <v/>
      </c>
      <c r="AG2191">
        <f>AE2191+AF2191</f>
        <v/>
      </c>
      <c r="AH2191" s="15">
        <f>IF(M2191&lt;&gt;1,"",IF(OR(R2191=-9,R2191=""),"",R2191))</f>
        <v/>
      </c>
      <c r="AI2191">
        <f>IF(M2191&lt;&gt;1,"",IF(OR(Q2191=999,Q2191=""),"",Q2191))</f>
        <v/>
      </c>
    </row>
    <row r="2192">
      <c r="A2192" t="inlineStr">
        <is>
          <t>TQRMNOP111880</t>
        </is>
      </c>
      <c r="B2192" t="n">
        <v>2025</v>
      </c>
      <c r="C2192" t="n">
        <v>1</v>
      </c>
      <c r="D2192" t="n">
        <v>44</v>
      </c>
      <c r="E2192" t="inlineStr">
        <is>
          <t>S</t>
        </is>
      </c>
      <c r="F2192" t="n">
        <v>13</v>
      </c>
      <c r="G2192" t="n">
        <v>568</v>
      </c>
      <c r="H2192" t="n">
        <v>2</v>
      </c>
      <c r="I2192" t="n">
        <v>1</v>
      </c>
      <c r="J2192" t="n">
        <v>26</v>
      </c>
      <c r="K2192" t="n">
        <v>1</v>
      </c>
      <c r="L2192" t="n">
        <v>6</v>
      </c>
      <c r="M2192" t="n">
        <v>1</v>
      </c>
      <c r="N2192" t="n">
        <v>3</v>
      </c>
      <c r="O2192" t="n">
        <v>1</v>
      </c>
      <c r="P2192" t="n">
        <v>1</v>
      </c>
      <c r="Q2192" t="n">
        <v>63</v>
      </c>
      <c r="R2192" s="15" t="n">
        <v>1839000</v>
      </c>
      <c r="S2192" s="15" t="n">
        <v>0</v>
      </c>
      <c r="T2192" s="15" t="n">
        <v>1839000</v>
      </c>
      <c r="U2192" s="15" t="n">
        <v>162100</v>
      </c>
      <c r="V2192">
        <f>IFERROR(VLOOKUP(D2192,Tablas_Equivalencia!$A$3:$B$8,2,FALSE),"Sin dato")</f>
        <v/>
      </c>
      <c r="W2192">
        <f>IFERROR(VLOOKUP(L2192,Tablas_Equivalencia!$D$3:$E$9,2,FALSE),"Sin dato")</f>
        <v/>
      </c>
      <c r="X2192">
        <f>IF(I2192=1,"Varón","Mujer")</f>
        <v/>
      </c>
      <c r="Y2192">
        <f>IFERROR(VLOOKUP(M2192,Tablas_Equivalencia!$G$3:$H$6,2,FALSE),"Sin dato")</f>
        <v/>
      </c>
      <c r="Z2192">
        <f>IF(J2192&lt;=24,"18-24","25-29")</f>
        <v/>
      </c>
      <c r="AA2192">
        <f>IF(M2192&lt;&gt;1,"",IF(P2192=2,1,0))</f>
        <v/>
      </c>
      <c r="AB2192">
        <f>IF(M2192&lt;&gt;1,"",IF(O2192&gt;=2,1,0))</f>
        <v/>
      </c>
      <c r="AC2192">
        <f>IF(M2192&lt;&gt;1,"",IF(OR(Q2192=999,Q2192=""),"",IF(OR(Q2192&lt;35,Q2192&gt;48),1,0)))</f>
        <v/>
      </c>
      <c r="AD2192">
        <f>IF(COUNT(AA2192:AC2192)&lt;3,"",SUM(AA2192:AC2192))</f>
        <v/>
      </c>
      <c r="AE2192">
        <f>IF(L2192&gt;=4,2,IF(L2192&gt;=2,1,0))</f>
        <v/>
      </c>
      <c r="AF2192">
        <f>IF(L2192&gt;=5,1,0)</f>
        <v/>
      </c>
      <c r="AG2192">
        <f>AE2192+AF2192</f>
        <v/>
      </c>
      <c r="AH2192" s="15">
        <f>IF(M2192&lt;&gt;1,"",IF(OR(R2192=-9,R2192=""),"",R2192))</f>
        <v/>
      </c>
      <c r="AI2192">
        <f>IF(M2192&lt;&gt;1,"",IF(OR(Q2192=999,Q2192=""),"",Q2192))</f>
        <v/>
      </c>
    </row>
    <row r="2193">
      <c r="A2193" t="inlineStr">
        <is>
          <t>TQRMNOP111882</t>
        </is>
      </c>
      <c r="B2193" t="n">
        <v>2025</v>
      </c>
      <c r="C2193" t="n">
        <v>1</v>
      </c>
      <c r="D2193" t="n">
        <v>1</v>
      </c>
      <c r="E2193" t="inlineStr">
        <is>
          <t>S</t>
        </is>
      </c>
      <c r="F2193" t="n">
        <v>32</v>
      </c>
      <c r="G2193" t="n">
        <v>1728</v>
      </c>
      <c r="H2193" t="n">
        <v>1</v>
      </c>
      <c r="I2193" t="n">
        <v>2</v>
      </c>
      <c r="J2193" t="n">
        <v>25</v>
      </c>
      <c r="K2193" t="n">
        <v>1</v>
      </c>
      <c r="L2193" t="n">
        <v>5</v>
      </c>
      <c r="M2193" t="n">
        <v>2</v>
      </c>
      <c r="R2193" s="15" t="n">
        <v>0</v>
      </c>
      <c r="S2193" s="15" t="n">
        <v>0</v>
      </c>
      <c r="T2193" s="15" t="n">
        <v>0</v>
      </c>
      <c r="U2193" s="15" t="n">
        <v>104200</v>
      </c>
      <c r="V2193">
        <f>IFERROR(VLOOKUP(D2193,Tablas_Equivalencia!$A$3:$B$8,2,FALSE),"Sin dato")</f>
        <v/>
      </c>
      <c r="W2193">
        <f>IFERROR(VLOOKUP(L2193,Tablas_Equivalencia!$D$3:$E$9,2,FALSE),"Sin dato")</f>
        <v/>
      </c>
      <c r="X2193">
        <f>IF(I2193=1,"Varón","Mujer")</f>
        <v/>
      </c>
      <c r="Y2193">
        <f>IFERROR(VLOOKUP(M2193,Tablas_Equivalencia!$G$3:$H$6,2,FALSE),"Sin dato")</f>
        <v/>
      </c>
      <c r="Z2193">
        <f>IF(J2193&lt;=24,"18-24","25-29")</f>
        <v/>
      </c>
      <c r="AA2193">
        <f>IF(M2193&lt;&gt;1,"",IF(P2193=2,1,0))</f>
        <v/>
      </c>
      <c r="AB2193">
        <f>IF(M2193&lt;&gt;1,"",IF(O2193&gt;=2,1,0))</f>
        <v/>
      </c>
      <c r="AC2193">
        <f>IF(M2193&lt;&gt;1,"",IF(OR(Q2193=999,Q2193=""),"",IF(OR(Q2193&lt;35,Q2193&gt;48),1,0)))</f>
        <v/>
      </c>
      <c r="AD2193">
        <f>IF(COUNT(AA2193:AC2193)&lt;3,"",SUM(AA2193:AC2193))</f>
        <v/>
      </c>
      <c r="AE2193">
        <f>IF(L2193&gt;=4,2,IF(L2193&gt;=2,1,0))</f>
        <v/>
      </c>
      <c r="AF2193">
        <f>IF(L2193&gt;=5,1,0)</f>
        <v/>
      </c>
      <c r="AG2193">
        <f>AE2193+AF2193</f>
        <v/>
      </c>
      <c r="AH2193" s="15">
        <f>IF(M2193&lt;&gt;1,"",IF(OR(R2193=-9,R2193=""),"",R2193))</f>
        <v/>
      </c>
      <c r="AI2193">
        <f>IF(M2193&lt;&gt;1,"",IF(OR(Q2193=999,Q2193=""),"",Q2193))</f>
        <v/>
      </c>
    </row>
    <row r="2194">
      <c r="A2194" t="inlineStr">
        <is>
          <t>TQRMNOP111883</t>
        </is>
      </c>
      <c r="B2194" t="n">
        <v>2025</v>
      </c>
      <c r="C2194" t="n">
        <v>1</v>
      </c>
      <c r="D2194" t="n">
        <v>41</v>
      </c>
      <c r="E2194" t="inlineStr">
        <is>
          <t>S</t>
        </is>
      </c>
      <c r="F2194" t="n">
        <v>8</v>
      </c>
      <c r="G2194" t="n">
        <v>1186</v>
      </c>
      <c r="H2194" t="n">
        <v>3</v>
      </c>
      <c r="I2194" t="n">
        <v>1</v>
      </c>
      <c r="J2194" t="n">
        <v>24</v>
      </c>
      <c r="K2194" t="n">
        <v>1</v>
      </c>
      <c r="L2194" t="n">
        <v>4</v>
      </c>
      <c r="M2194" t="n">
        <v>1</v>
      </c>
      <c r="N2194" t="n">
        <v>2</v>
      </c>
      <c r="O2194" t="n">
        <v>1</v>
      </c>
      <c r="P2194" t="n">
        <v>1</v>
      </c>
      <c r="Q2194" t="n">
        <v>56</v>
      </c>
      <c r="R2194" s="15" t="n">
        <v>451000</v>
      </c>
      <c r="S2194" s="15" t="n">
        <v>0</v>
      </c>
      <c r="T2194" s="15" t="n">
        <v>451000</v>
      </c>
      <c r="U2194" s="15" t="n">
        <v>182500</v>
      </c>
      <c r="V2194">
        <f>IFERROR(VLOOKUP(D2194,Tablas_Equivalencia!$A$3:$B$8,2,FALSE),"Sin dato")</f>
        <v/>
      </c>
      <c r="W2194">
        <f>IFERROR(VLOOKUP(L2194,Tablas_Equivalencia!$D$3:$E$9,2,FALSE),"Sin dato")</f>
        <v/>
      </c>
      <c r="X2194">
        <f>IF(I2194=1,"Varón","Mujer")</f>
        <v/>
      </c>
      <c r="Y2194">
        <f>IFERROR(VLOOKUP(M2194,Tablas_Equivalencia!$G$3:$H$6,2,FALSE),"Sin dato")</f>
        <v/>
      </c>
      <c r="Z2194">
        <f>IF(J2194&lt;=24,"18-24","25-29")</f>
        <v/>
      </c>
      <c r="AA2194">
        <f>IF(M2194&lt;&gt;1,"",IF(P2194=2,1,0))</f>
        <v/>
      </c>
      <c r="AB2194">
        <f>IF(M2194&lt;&gt;1,"",IF(O2194&gt;=2,1,0))</f>
        <v/>
      </c>
      <c r="AC2194">
        <f>IF(M2194&lt;&gt;1,"",IF(OR(Q2194=999,Q2194=""),"",IF(OR(Q2194&lt;35,Q2194&gt;48),1,0)))</f>
        <v/>
      </c>
      <c r="AD2194">
        <f>IF(COUNT(AA2194:AC2194)&lt;3,"",SUM(AA2194:AC2194))</f>
        <v/>
      </c>
      <c r="AE2194">
        <f>IF(L2194&gt;=4,2,IF(L2194&gt;=2,1,0))</f>
        <v/>
      </c>
      <c r="AF2194">
        <f>IF(L2194&gt;=5,1,0)</f>
        <v/>
      </c>
      <c r="AG2194">
        <f>AE2194+AF2194</f>
        <v/>
      </c>
      <c r="AH2194" s="15">
        <f>IF(M2194&lt;&gt;1,"",IF(OR(R2194=-9,R2194=""),"",R2194))</f>
        <v/>
      </c>
      <c r="AI2194">
        <f>IF(M2194&lt;&gt;1,"",IF(OR(Q2194=999,Q2194=""),"",Q2194))</f>
        <v/>
      </c>
    </row>
    <row r="2195">
      <c r="A2195" t="inlineStr">
        <is>
          <t>TQRMNOP111885</t>
        </is>
      </c>
      <c r="B2195" t="n">
        <v>2025</v>
      </c>
      <c r="C2195" t="n">
        <v>1</v>
      </c>
      <c r="D2195" t="n">
        <v>43</v>
      </c>
      <c r="E2195" t="inlineStr">
        <is>
          <t>S</t>
        </is>
      </c>
      <c r="F2195" t="n">
        <v>20</v>
      </c>
      <c r="G2195" t="n">
        <v>729</v>
      </c>
      <c r="H2195" t="n">
        <v>2</v>
      </c>
      <c r="I2195" t="n">
        <v>1</v>
      </c>
      <c r="J2195" t="n">
        <v>24</v>
      </c>
      <c r="K2195" t="n">
        <v>2</v>
      </c>
      <c r="L2195" t="n">
        <v>4</v>
      </c>
      <c r="M2195" t="n">
        <v>3</v>
      </c>
      <c r="R2195" s="15" t="n">
        <v>0</v>
      </c>
      <c r="S2195" s="15" t="n">
        <v>0</v>
      </c>
      <c r="T2195" s="15" t="n">
        <v>0</v>
      </c>
      <c r="U2195" s="15" t="n">
        <v>84300</v>
      </c>
      <c r="V2195">
        <f>IFERROR(VLOOKUP(D2195,Tablas_Equivalencia!$A$3:$B$8,2,FALSE),"Sin dato")</f>
        <v/>
      </c>
      <c r="W2195">
        <f>IFERROR(VLOOKUP(L2195,Tablas_Equivalencia!$D$3:$E$9,2,FALSE),"Sin dato")</f>
        <v/>
      </c>
      <c r="X2195">
        <f>IF(I2195=1,"Varón","Mujer")</f>
        <v/>
      </c>
      <c r="Y2195">
        <f>IFERROR(VLOOKUP(M2195,Tablas_Equivalencia!$G$3:$H$6,2,FALSE),"Sin dato")</f>
        <v/>
      </c>
      <c r="Z2195">
        <f>IF(J2195&lt;=24,"18-24","25-29")</f>
        <v/>
      </c>
      <c r="AA2195">
        <f>IF(M2195&lt;&gt;1,"",IF(P2195=2,1,0))</f>
        <v/>
      </c>
      <c r="AB2195">
        <f>IF(M2195&lt;&gt;1,"",IF(O2195&gt;=2,1,0))</f>
        <v/>
      </c>
      <c r="AC2195">
        <f>IF(M2195&lt;&gt;1,"",IF(OR(Q2195=999,Q2195=""),"",IF(OR(Q2195&lt;35,Q2195&gt;48),1,0)))</f>
        <v/>
      </c>
      <c r="AD2195">
        <f>IF(COUNT(AA2195:AC2195)&lt;3,"",SUM(AA2195:AC2195))</f>
        <v/>
      </c>
      <c r="AE2195">
        <f>IF(L2195&gt;=4,2,IF(L2195&gt;=2,1,0))</f>
        <v/>
      </c>
      <c r="AF2195">
        <f>IF(L2195&gt;=5,1,0)</f>
        <v/>
      </c>
      <c r="AG2195">
        <f>AE2195+AF2195</f>
        <v/>
      </c>
      <c r="AH2195" s="15">
        <f>IF(M2195&lt;&gt;1,"",IF(OR(R2195=-9,R2195=""),"",R2195))</f>
        <v/>
      </c>
      <c r="AI2195">
        <f>IF(M2195&lt;&gt;1,"",IF(OR(Q2195=999,Q2195=""),"",Q2195))</f>
        <v/>
      </c>
    </row>
    <row r="2196">
      <c r="A2196" t="inlineStr">
        <is>
          <t>TQRMNOP111900</t>
        </is>
      </c>
      <c r="B2196" t="n">
        <v>2025</v>
      </c>
      <c r="C2196" t="n">
        <v>1</v>
      </c>
      <c r="D2196" t="n">
        <v>40</v>
      </c>
      <c r="E2196" t="inlineStr">
        <is>
          <t>N</t>
        </is>
      </c>
      <c r="F2196" t="n">
        <v>9</v>
      </c>
      <c r="G2196" t="n">
        <v>525</v>
      </c>
      <c r="H2196" t="n">
        <v>3</v>
      </c>
      <c r="I2196" t="n">
        <v>1</v>
      </c>
      <c r="J2196" t="n">
        <v>19</v>
      </c>
      <c r="K2196" t="n">
        <v>2</v>
      </c>
      <c r="L2196" t="n">
        <v>4</v>
      </c>
      <c r="M2196" t="n">
        <v>1</v>
      </c>
      <c r="N2196" t="n">
        <v>3</v>
      </c>
      <c r="O2196" t="n">
        <v>1</v>
      </c>
      <c r="P2196" t="n">
        <v>1</v>
      </c>
      <c r="Q2196" t="n">
        <v>37</v>
      </c>
      <c r="R2196" s="15" t="n">
        <v>568000</v>
      </c>
      <c r="S2196" s="15" t="n">
        <v>0</v>
      </c>
      <c r="T2196" s="15" t="n">
        <v>568000</v>
      </c>
      <c r="U2196" s="15" t="n">
        <v>161600</v>
      </c>
      <c r="V2196">
        <f>IFERROR(VLOOKUP(D2196,Tablas_Equivalencia!$A$3:$B$8,2,FALSE),"Sin dato")</f>
        <v/>
      </c>
      <c r="W2196">
        <f>IFERROR(VLOOKUP(L2196,Tablas_Equivalencia!$D$3:$E$9,2,FALSE),"Sin dato")</f>
        <v/>
      </c>
      <c r="X2196">
        <f>IF(I2196=1,"Varón","Mujer")</f>
        <v/>
      </c>
      <c r="Y2196">
        <f>IFERROR(VLOOKUP(M2196,Tablas_Equivalencia!$G$3:$H$6,2,FALSE),"Sin dato")</f>
        <v/>
      </c>
      <c r="Z2196">
        <f>IF(J2196&lt;=24,"18-24","25-29")</f>
        <v/>
      </c>
      <c r="AA2196">
        <f>IF(M2196&lt;&gt;1,"",IF(P2196=2,1,0))</f>
        <v/>
      </c>
      <c r="AB2196">
        <f>IF(M2196&lt;&gt;1,"",IF(O2196&gt;=2,1,0))</f>
        <v/>
      </c>
      <c r="AC2196">
        <f>IF(M2196&lt;&gt;1,"",IF(OR(Q2196=999,Q2196=""),"",IF(OR(Q2196&lt;35,Q2196&gt;48),1,0)))</f>
        <v/>
      </c>
      <c r="AD2196">
        <f>IF(COUNT(AA2196:AC2196)&lt;3,"",SUM(AA2196:AC2196))</f>
        <v/>
      </c>
      <c r="AE2196">
        <f>IF(L2196&gt;=4,2,IF(L2196&gt;=2,1,0))</f>
        <v/>
      </c>
      <c r="AF2196">
        <f>IF(L2196&gt;=5,1,0)</f>
        <v/>
      </c>
      <c r="AG2196">
        <f>AE2196+AF2196</f>
        <v/>
      </c>
      <c r="AH2196" s="15">
        <f>IF(M2196&lt;&gt;1,"",IF(OR(R2196=-9,R2196=""),"",R2196))</f>
        <v/>
      </c>
      <c r="AI2196">
        <f>IF(M2196&lt;&gt;1,"",IF(OR(Q2196=999,Q2196=""),"",Q2196))</f>
        <v/>
      </c>
    </row>
    <row r="2197">
      <c r="A2197" t="inlineStr">
        <is>
          <t>TQRMNOP111907</t>
        </is>
      </c>
      <c r="B2197" t="n">
        <v>2025</v>
      </c>
      <c r="C2197" t="n">
        <v>1</v>
      </c>
      <c r="D2197" t="n">
        <v>1</v>
      </c>
      <c r="E2197" t="inlineStr">
        <is>
          <t>S</t>
        </is>
      </c>
      <c r="F2197" t="n">
        <v>33</v>
      </c>
      <c r="G2197" t="n">
        <v>1806</v>
      </c>
      <c r="H2197" t="n">
        <v>3</v>
      </c>
      <c r="I2197" t="n">
        <v>1</v>
      </c>
      <c r="J2197" t="n">
        <v>26</v>
      </c>
      <c r="K2197" t="n">
        <v>2</v>
      </c>
      <c r="L2197" t="n">
        <v>6</v>
      </c>
      <c r="M2197" t="n">
        <v>1</v>
      </c>
      <c r="N2197" t="n">
        <v>3</v>
      </c>
      <c r="O2197" t="n">
        <v>1</v>
      </c>
      <c r="P2197" t="n">
        <v>1</v>
      </c>
      <c r="Q2197" t="n">
        <v>44</v>
      </c>
      <c r="R2197" s="15" t="n">
        <v>1239000</v>
      </c>
      <c r="S2197" s="15" t="n">
        <v>34000</v>
      </c>
      <c r="T2197" s="15" t="n">
        <v>1273000</v>
      </c>
      <c r="U2197" s="15" t="n">
        <v>176300</v>
      </c>
      <c r="V2197">
        <f>IFERROR(VLOOKUP(D2197,Tablas_Equivalencia!$A$3:$B$8,2,FALSE),"Sin dato")</f>
        <v/>
      </c>
      <c r="W2197">
        <f>IFERROR(VLOOKUP(L2197,Tablas_Equivalencia!$D$3:$E$9,2,FALSE),"Sin dato")</f>
        <v/>
      </c>
      <c r="X2197">
        <f>IF(I2197=1,"Varón","Mujer")</f>
        <v/>
      </c>
      <c r="Y2197">
        <f>IFERROR(VLOOKUP(M2197,Tablas_Equivalencia!$G$3:$H$6,2,FALSE),"Sin dato")</f>
        <v/>
      </c>
      <c r="Z2197">
        <f>IF(J2197&lt;=24,"18-24","25-29")</f>
        <v/>
      </c>
      <c r="AA2197">
        <f>IF(M2197&lt;&gt;1,"",IF(P2197=2,1,0))</f>
        <v/>
      </c>
      <c r="AB2197">
        <f>IF(M2197&lt;&gt;1,"",IF(O2197&gt;=2,1,0))</f>
        <v/>
      </c>
      <c r="AC2197">
        <f>IF(M2197&lt;&gt;1,"",IF(OR(Q2197=999,Q2197=""),"",IF(OR(Q2197&lt;35,Q2197&gt;48),1,0)))</f>
        <v/>
      </c>
      <c r="AD2197">
        <f>IF(COUNT(AA2197:AC2197)&lt;3,"",SUM(AA2197:AC2197))</f>
        <v/>
      </c>
      <c r="AE2197">
        <f>IF(L2197&gt;=4,2,IF(L2197&gt;=2,1,0))</f>
        <v/>
      </c>
      <c r="AF2197">
        <f>IF(L2197&gt;=5,1,0)</f>
        <v/>
      </c>
      <c r="AG2197">
        <f>AE2197+AF2197</f>
        <v/>
      </c>
      <c r="AH2197" s="15">
        <f>IF(M2197&lt;&gt;1,"",IF(OR(R2197=-9,R2197=""),"",R2197))</f>
        <v/>
      </c>
      <c r="AI2197">
        <f>IF(M2197&lt;&gt;1,"",IF(OR(Q2197=999,Q2197=""),"",Q2197))</f>
        <v/>
      </c>
    </row>
    <row r="2198">
      <c r="A2198" t="inlineStr">
        <is>
          <t>TQRMNOP111908</t>
        </is>
      </c>
      <c r="B2198" t="n">
        <v>2025</v>
      </c>
      <c r="C2198" t="n">
        <v>1</v>
      </c>
      <c r="D2198" t="n">
        <v>1</v>
      </c>
      <c r="E2198" t="inlineStr">
        <is>
          <t>S</t>
        </is>
      </c>
      <c r="F2198" t="n">
        <v>32</v>
      </c>
      <c r="G2198" t="n">
        <v>851</v>
      </c>
      <c r="H2198" t="n">
        <v>1</v>
      </c>
      <c r="I2198" t="n">
        <v>2</v>
      </c>
      <c r="J2198" t="n">
        <v>29</v>
      </c>
      <c r="K2198" t="n">
        <v>2</v>
      </c>
      <c r="L2198" t="n">
        <v>5</v>
      </c>
      <c r="M2198" t="n">
        <v>1</v>
      </c>
      <c r="N2198" t="n">
        <v>2</v>
      </c>
      <c r="O2198" t="n">
        <v>1</v>
      </c>
      <c r="P2198" t="n">
        <v>1</v>
      </c>
      <c r="Q2198" t="n">
        <v>33</v>
      </c>
      <c r="R2198" s="15" t="n">
        <v>391000</v>
      </c>
      <c r="S2198" s="15" t="n">
        <v>0</v>
      </c>
      <c r="T2198" s="15" t="n">
        <v>391000</v>
      </c>
      <c r="U2198" s="15" t="n">
        <v>278700</v>
      </c>
      <c r="V2198">
        <f>IFERROR(VLOOKUP(D2198,Tablas_Equivalencia!$A$3:$B$8,2,FALSE),"Sin dato")</f>
        <v/>
      </c>
      <c r="W2198">
        <f>IFERROR(VLOOKUP(L2198,Tablas_Equivalencia!$D$3:$E$9,2,FALSE),"Sin dato")</f>
        <v/>
      </c>
      <c r="X2198">
        <f>IF(I2198=1,"Varón","Mujer")</f>
        <v/>
      </c>
      <c r="Y2198">
        <f>IFERROR(VLOOKUP(M2198,Tablas_Equivalencia!$G$3:$H$6,2,FALSE),"Sin dato")</f>
        <v/>
      </c>
      <c r="Z2198">
        <f>IF(J2198&lt;=24,"18-24","25-29")</f>
        <v/>
      </c>
      <c r="AA2198">
        <f>IF(M2198&lt;&gt;1,"",IF(P2198=2,1,0))</f>
        <v/>
      </c>
      <c r="AB2198">
        <f>IF(M2198&lt;&gt;1,"",IF(O2198&gt;=2,1,0))</f>
        <v/>
      </c>
      <c r="AC2198">
        <f>IF(M2198&lt;&gt;1,"",IF(OR(Q2198=999,Q2198=""),"",IF(OR(Q2198&lt;35,Q2198&gt;48),1,0)))</f>
        <v/>
      </c>
      <c r="AD2198">
        <f>IF(COUNT(AA2198:AC2198)&lt;3,"",SUM(AA2198:AC2198))</f>
        <v/>
      </c>
      <c r="AE2198">
        <f>IF(L2198&gt;=4,2,IF(L2198&gt;=2,1,0))</f>
        <v/>
      </c>
      <c r="AF2198">
        <f>IF(L2198&gt;=5,1,0)</f>
        <v/>
      </c>
      <c r="AG2198">
        <f>AE2198+AF2198</f>
        <v/>
      </c>
      <c r="AH2198" s="15">
        <f>IF(M2198&lt;&gt;1,"",IF(OR(R2198=-9,R2198=""),"",R2198))</f>
        <v/>
      </c>
      <c r="AI2198">
        <f>IF(M2198&lt;&gt;1,"",IF(OR(Q2198=999,Q2198=""),"",Q2198))</f>
        <v/>
      </c>
    </row>
    <row r="2199">
      <c r="A2199" t="inlineStr">
        <is>
          <t>TQRMNOP111910</t>
        </is>
      </c>
      <c r="B2199" t="n">
        <v>2025</v>
      </c>
      <c r="C2199" t="n">
        <v>1</v>
      </c>
      <c r="D2199" t="n">
        <v>43</v>
      </c>
      <c r="E2199" t="inlineStr">
        <is>
          <t>N</t>
        </is>
      </c>
      <c r="F2199" t="n">
        <v>34</v>
      </c>
      <c r="G2199" t="n">
        <v>1367</v>
      </c>
      <c r="H2199" t="n">
        <v>3</v>
      </c>
      <c r="I2199" t="n">
        <v>1</v>
      </c>
      <c r="J2199" t="n">
        <v>21</v>
      </c>
      <c r="K2199" t="n">
        <v>1</v>
      </c>
      <c r="L2199" t="n">
        <v>5</v>
      </c>
      <c r="M2199" t="n">
        <v>3</v>
      </c>
      <c r="R2199" s="15" t="n">
        <v>0</v>
      </c>
      <c r="S2199" s="15" t="n">
        <v>0</v>
      </c>
      <c r="T2199" s="15" t="n">
        <v>0</v>
      </c>
      <c r="U2199" s="15" t="n">
        <v>81000</v>
      </c>
      <c r="V2199">
        <f>IFERROR(VLOOKUP(D2199,Tablas_Equivalencia!$A$3:$B$8,2,FALSE),"Sin dato")</f>
        <v/>
      </c>
      <c r="W2199">
        <f>IFERROR(VLOOKUP(L2199,Tablas_Equivalencia!$D$3:$E$9,2,FALSE),"Sin dato")</f>
        <v/>
      </c>
      <c r="X2199">
        <f>IF(I2199=1,"Varón","Mujer")</f>
        <v/>
      </c>
      <c r="Y2199">
        <f>IFERROR(VLOOKUP(M2199,Tablas_Equivalencia!$G$3:$H$6,2,FALSE),"Sin dato")</f>
        <v/>
      </c>
      <c r="Z2199">
        <f>IF(J2199&lt;=24,"18-24","25-29")</f>
        <v/>
      </c>
      <c r="AA2199">
        <f>IF(M2199&lt;&gt;1,"",IF(P2199=2,1,0))</f>
        <v/>
      </c>
      <c r="AB2199">
        <f>IF(M2199&lt;&gt;1,"",IF(O2199&gt;=2,1,0))</f>
        <v/>
      </c>
      <c r="AC2199">
        <f>IF(M2199&lt;&gt;1,"",IF(OR(Q2199=999,Q2199=""),"",IF(OR(Q2199&lt;35,Q2199&gt;48),1,0)))</f>
        <v/>
      </c>
      <c r="AD2199">
        <f>IF(COUNT(AA2199:AC2199)&lt;3,"",SUM(AA2199:AC2199))</f>
        <v/>
      </c>
      <c r="AE2199">
        <f>IF(L2199&gt;=4,2,IF(L2199&gt;=2,1,0))</f>
        <v/>
      </c>
      <c r="AF2199">
        <f>IF(L2199&gt;=5,1,0)</f>
        <v/>
      </c>
      <c r="AG2199">
        <f>AE2199+AF2199</f>
        <v/>
      </c>
      <c r="AH2199" s="15">
        <f>IF(M2199&lt;&gt;1,"",IF(OR(R2199=-9,R2199=""),"",R2199))</f>
        <v/>
      </c>
      <c r="AI2199">
        <f>IF(M2199&lt;&gt;1,"",IF(OR(Q2199=999,Q2199=""),"",Q2199))</f>
        <v/>
      </c>
    </row>
    <row r="2200">
      <c r="A2200" t="inlineStr">
        <is>
          <t>TQRMNOP111917</t>
        </is>
      </c>
      <c r="B2200" t="n">
        <v>2025</v>
      </c>
      <c r="C2200" t="n">
        <v>1</v>
      </c>
      <c r="D2200" t="n">
        <v>41</v>
      </c>
      <c r="E2200" t="inlineStr">
        <is>
          <t>N</t>
        </is>
      </c>
      <c r="F2200" t="n">
        <v>15</v>
      </c>
      <c r="G2200" t="n">
        <v>877</v>
      </c>
      <c r="H2200" t="n">
        <v>1</v>
      </c>
      <c r="I2200" t="n">
        <v>2</v>
      </c>
      <c r="J2200" t="n">
        <v>28</v>
      </c>
      <c r="K2200" t="n">
        <v>2</v>
      </c>
      <c r="L2200" t="n">
        <v>3</v>
      </c>
      <c r="M2200" t="n">
        <v>2</v>
      </c>
      <c r="R2200" s="15" t="n">
        <v>0</v>
      </c>
      <c r="S2200" s="15" t="n">
        <v>0</v>
      </c>
      <c r="T2200" s="15" t="n">
        <v>0</v>
      </c>
      <c r="U2200" s="15" t="n">
        <v>305800</v>
      </c>
      <c r="V2200">
        <f>IFERROR(VLOOKUP(D2200,Tablas_Equivalencia!$A$3:$B$8,2,FALSE),"Sin dato")</f>
        <v/>
      </c>
      <c r="W2200">
        <f>IFERROR(VLOOKUP(L2200,Tablas_Equivalencia!$D$3:$E$9,2,FALSE),"Sin dato")</f>
        <v/>
      </c>
      <c r="X2200">
        <f>IF(I2200=1,"Varón","Mujer")</f>
        <v/>
      </c>
      <c r="Y2200">
        <f>IFERROR(VLOOKUP(M2200,Tablas_Equivalencia!$G$3:$H$6,2,FALSE),"Sin dato")</f>
        <v/>
      </c>
      <c r="Z2200">
        <f>IF(J2200&lt;=24,"18-24","25-29")</f>
        <v/>
      </c>
      <c r="AA2200">
        <f>IF(M2200&lt;&gt;1,"",IF(P2200=2,1,0))</f>
        <v/>
      </c>
      <c r="AB2200">
        <f>IF(M2200&lt;&gt;1,"",IF(O2200&gt;=2,1,0))</f>
        <v/>
      </c>
      <c r="AC2200">
        <f>IF(M2200&lt;&gt;1,"",IF(OR(Q2200=999,Q2200=""),"",IF(OR(Q2200&lt;35,Q2200&gt;48),1,0)))</f>
        <v/>
      </c>
      <c r="AD2200">
        <f>IF(COUNT(AA2200:AC2200)&lt;3,"",SUM(AA2200:AC2200))</f>
        <v/>
      </c>
      <c r="AE2200">
        <f>IF(L2200&gt;=4,2,IF(L2200&gt;=2,1,0))</f>
        <v/>
      </c>
      <c r="AF2200">
        <f>IF(L2200&gt;=5,1,0)</f>
        <v/>
      </c>
      <c r="AG2200">
        <f>AE2200+AF2200</f>
        <v/>
      </c>
      <c r="AH2200" s="15">
        <f>IF(M2200&lt;&gt;1,"",IF(OR(R2200=-9,R2200=""),"",R2200))</f>
        <v/>
      </c>
      <c r="AI2200">
        <f>IF(M2200&lt;&gt;1,"",IF(OR(Q2200=999,Q2200=""),"",Q2200))</f>
        <v/>
      </c>
    </row>
    <row r="2201">
      <c r="A2201" t="inlineStr">
        <is>
          <t>TQRMNOP111926</t>
        </is>
      </c>
      <c r="B2201" t="n">
        <v>2025</v>
      </c>
      <c r="C2201" t="n">
        <v>1</v>
      </c>
      <c r="D2201" t="n">
        <v>1</v>
      </c>
      <c r="E2201" t="inlineStr">
        <is>
          <t>S</t>
        </is>
      </c>
      <c r="F2201" t="n">
        <v>32</v>
      </c>
      <c r="G2201" t="n">
        <v>1510</v>
      </c>
      <c r="H2201" t="n">
        <v>3</v>
      </c>
      <c r="I2201" t="n">
        <v>2</v>
      </c>
      <c r="J2201" t="n">
        <v>28</v>
      </c>
      <c r="K2201" t="n">
        <v>2</v>
      </c>
      <c r="L2201" t="n">
        <v>4</v>
      </c>
      <c r="M2201" t="n">
        <v>1</v>
      </c>
      <c r="N2201" t="n">
        <v>3</v>
      </c>
      <c r="O2201" t="n">
        <v>2</v>
      </c>
      <c r="P2201" t="n">
        <v>2</v>
      </c>
      <c r="Q2201" t="n">
        <v>27</v>
      </c>
      <c r="R2201" s="15" t="n">
        <v>232000</v>
      </c>
      <c r="S2201" s="15" t="n">
        <v>24000</v>
      </c>
      <c r="T2201" s="15" t="n">
        <v>256000</v>
      </c>
      <c r="U2201" s="15" t="n">
        <v>142700</v>
      </c>
      <c r="V2201">
        <f>IFERROR(VLOOKUP(D2201,Tablas_Equivalencia!$A$3:$B$8,2,FALSE),"Sin dato")</f>
        <v/>
      </c>
      <c r="W2201">
        <f>IFERROR(VLOOKUP(L2201,Tablas_Equivalencia!$D$3:$E$9,2,FALSE),"Sin dato")</f>
        <v/>
      </c>
      <c r="X2201">
        <f>IF(I2201=1,"Varón","Mujer")</f>
        <v/>
      </c>
      <c r="Y2201">
        <f>IFERROR(VLOOKUP(M2201,Tablas_Equivalencia!$G$3:$H$6,2,FALSE),"Sin dato")</f>
        <v/>
      </c>
      <c r="Z2201">
        <f>IF(J2201&lt;=24,"18-24","25-29")</f>
        <v/>
      </c>
      <c r="AA2201">
        <f>IF(M2201&lt;&gt;1,"",IF(P2201=2,1,0))</f>
        <v/>
      </c>
      <c r="AB2201">
        <f>IF(M2201&lt;&gt;1,"",IF(O2201&gt;=2,1,0))</f>
        <v/>
      </c>
      <c r="AC2201">
        <f>IF(M2201&lt;&gt;1,"",IF(OR(Q2201=999,Q2201=""),"",IF(OR(Q2201&lt;35,Q2201&gt;48),1,0)))</f>
        <v/>
      </c>
      <c r="AD2201">
        <f>IF(COUNT(AA2201:AC2201)&lt;3,"",SUM(AA2201:AC2201))</f>
        <v/>
      </c>
      <c r="AE2201">
        <f>IF(L2201&gt;=4,2,IF(L2201&gt;=2,1,0))</f>
        <v/>
      </c>
      <c r="AF2201">
        <f>IF(L2201&gt;=5,1,0)</f>
        <v/>
      </c>
      <c r="AG2201">
        <f>AE2201+AF2201</f>
        <v/>
      </c>
      <c r="AH2201" s="15">
        <f>IF(M2201&lt;&gt;1,"",IF(OR(R2201=-9,R2201=""),"",R2201))</f>
        <v/>
      </c>
      <c r="AI2201">
        <f>IF(M2201&lt;&gt;1,"",IF(OR(Q2201=999,Q2201=""),"",Q2201))</f>
        <v/>
      </c>
    </row>
    <row r="2202">
      <c r="A2202" t="inlineStr">
        <is>
          <t>TQRMNOP111928</t>
        </is>
      </c>
      <c r="B2202" t="n">
        <v>2025</v>
      </c>
      <c r="C2202" t="n">
        <v>1</v>
      </c>
      <c r="D2202" t="n">
        <v>43</v>
      </c>
      <c r="E2202" t="inlineStr">
        <is>
          <t>S</t>
        </is>
      </c>
      <c r="F2202" t="n">
        <v>19</v>
      </c>
      <c r="G2202" t="n">
        <v>827</v>
      </c>
      <c r="H2202" t="n">
        <v>3</v>
      </c>
      <c r="I2202" t="n">
        <v>2</v>
      </c>
      <c r="J2202" t="n">
        <v>28</v>
      </c>
      <c r="K2202" t="n">
        <v>1</v>
      </c>
      <c r="L2202" t="n">
        <v>4</v>
      </c>
      <c r="M2202" t="n">
        <v>1</v>
      </c>
      <c r="N2202" t="n">
        <v>3</v>
      </c>
      <c r="O2202" t="n">
        <v>1</v>
      </c>
      <c r="P2202" t="n">
        <v>1</v>
      </c>
      <c r="Q2202" t="n">
        <v>33</v>
      </c>
      <c r="R2202" s="15" t="n">
        <v>998000</v>
      </c>
      <c r="S2202" s="15" t="n">
        <v>0</v>
      </c>
      <c r="T2202" s="15" t="n">
        <v>998000</v>
      </c>
      <c r="U2202" s="15" t="n">
        <v>77000</v>
      </c>
      <c r="V2202">
        <f>IFERROR(VLOOKUP(D2202,Tablas_Equivalencia!$A$3:$B$8,2,FALSE),"Sin dato")</f>
        <v/>
      </c>
      <c r="W2202">
        <f>IFERROR(VLOOKUP(L2202,Tablas_Equivalencia!$D$3:$E$9,2,FALSE),"Sin dato")</f>
        <v/>
      </c>
      <c r="X2202">
        <f>IF(I2202=1,"Varón","Mujer")</f>
        <v/>
      </c>
      <c r="Y2202">
        <f>IFERROR(VLOOKUP(M2202,Tablas_Equivalencia!$G$3:$H$6,2,FALSE),"Sin dato")</f>
        <v/>
      </c>
      <c r="Z2202">
        <f>IF(J2202&lt;=24,"18-24","25-29")</f>
        <v/>
      </c>
      <c r="AA2202">
        <f>IF(M2202&lt;&gt;1,"",IF(P2202=2,1,0))</f>
        <v/>
      </c>
      <c r="AB2202">
        <f>IF(M2202&lt;&gt;1,"",IF(O2202&gt;=2,1,0))</f>
        <v/>
      </c>
      <c r="AC2202">
        <f>IF(M2202&lt;&gt;1,"",IF(OR(Q2202=999,Q2202=""),"",IF(OR(Q2202&lt;35,Q2202&gt;48),1,0)))</f>
        <v/>
      </c>
      <c r="AD2202">
        <f>IF(COUNT(AA2202:AC2202)&lt;3,"",SUM(AA2202:AC2202))</f>
        <v/>
      </c>
      <c r="AE2202">
        <f>IF(L2202&gt;=4,2,IF(L2202&gt;=2,1,0))</f>
        <v/>
      </c>
      <c r="AF2202">
        <f>IF(L2202&gt;=5,1,0)</f>
        <v/>
      </c>
      <c r="AG2202">
        <f>AE2202+AF2202</f>
        <v/>
      </c>
      <c r="AH2202" s="15">
        <f>IF(M2202&lt;&gt;1,"",IF(OR(R2202=-9,R2202=""),"",R2202))</f>
        <v/>
      </c>
      <c r="AI2202">
        <f>IF(M2202&lt;&gt;1,"",IF(OR(Q2202=999,Q2202=""),"",Q2202))</f>
        <v/>
      </c>
    </row>
    <row r="2203">
      <c r="A2203" t="inlineStr">
        <is>
          <t>TQRMNOP111930</t>
        </is>
      </c>
      <c r="B2203" t="n">
        <v>2025</v>
      </c>
      <c r="C2203" t="n">
        <v>1</v>
      </c>
      <c r="D2203" t="n">
        <v>43</v>
      </c>
      <c r="E2203" t="inlineStr">
        <is>
          <t>S</t>
        </is>
      </c>
      <c r="F2203" t="n">
        <v>19</v>
      </c>
      <c r="G2203" t="n">
        <v>1544</v>
      </c>
      <c r="H2203" t="n">
        <v>3</v>
      </c>
      <c r="I2203" t="n">
        <v>1</v>
      </c>
      <c r="J2203" t="n">
        <v>21</v>
      </c>
      <c r="K2203" t="n">
        <v>2</v>
      </c>
      <c r="L2203" t="n">
        <v>3</v>
      </c>
      <c r="M2203" t="n">
        <v>1</v>
      </c>
      <c r="N2203" t="n">
        <v>3</v>
      </c>
      <c r="O2203" t="n">
        <v>2</v>
      </c>
      <c r="P2203" t="n">
        <v>2</v>
      </c>
      <c r="Q2203" t="n">
        <v>32</v>
      </c>
      <c r="R2203" s="15" t="n">
        <v>519000</v>
      </c>
      <c r="S2203" s="15" t="n">
        <v>0</v>
      </c>
      <c r="T2203" s="15" t="n">
        <v>519000</v>
      </c>
      <c r="U2203" s="15" t="n">
        <v>110600</v>
      </c>
      <c r="V2203">
        <f>IFERROR(VLOOKUP(D2203,Tablas_Equivalencia!$A$3:$B$8,2,FALSE),"Sin dato")</f>
        <v/>
      </c>
      <c r="W2203">
        <f>IFERROR(VLOOKUP(L2203,Tablas_Equivalencia!$D$3:$E$9,2,FALSE),"Sin dato")</f>
        <v/>
      </c>
      <c r="X2203">
        <f>IF(I2203=1,"Varón","Mujer")</f>
        <v/>
      </c>
      <c r="Y2203">
        <f>IFERROR(VLOOKUP(M2203,Tablas_Equivalencia!$G$3:$H$6,2,FALSE),"Sin dato")</f>
        <v/>
      </c>
      <c r="Z2203">
        <f>IF(J2203&lt;=24,"18-24","25-29")</f>
        <v/>
      </c>
      <c r="AA2203">
        <f>IF(M2203&lt;&gt;1,"",IF(P2203=2,1,0))</f>
        <v/>
      </c>
      <c r="AB2203">
        <f>IF(M2203&lt;&gt;1,"",IF(O2203&gt;=2,1,0))</f>
        <v/>
      </c>
      <c r="AC2203">
        <f>IF(M2203&lt;&gt;1,"",IF(OR(Q2203=999,Q2203=""),"",IF(OR(Q2203&lt;35,Q2203&gt;48),1,0)))</f>
        <v/>
      </c>
      <c r="AD2203">
        <f>IF(COUNT(AA2203:AC2203)&lt;3,"",SUM(AA2203:AC2203))</f>
        <v/>
      </c>
      <c r="AE2203">
        <f>IF(L2203&gt;=4,2,IF(L2203&gt;=2,1,0))</f>
        <v/>
      </c>
      <c r="AF2203">
        <f>IF(L2203&gt;=5,1,0)</f>
        <v/>
      </c>
      <c r="AG2203">
        <f>AE2203+AF2203</f>
        <v/>
      </c>
      <c r="AH2203" s="15">
        <f>IF(M2203&lt;&gt;1,"",IF(OR(R2203=-9,R2203=""),"",R2203))</f>
        <v/>
      </c>
      <c r="AI2203">
        <f>IF(M2203&lt;&gt;1,"",IF(OR(Q2203=999,Q2203=""),"",Q2203))</f>
        <v/>
      </c>
    </row>
    <row r="2204">
      <c r="A2204" t="inlineStr">
        <is>
          <t>TQRMNOP111932</t>
        </is>
      </c>
      <c r="B2204" t="n">
        <v>2025</v>
      </c>
      <c r="C2204" t="n">
        <v>1</v>
      </c>
      <c r="D2204" t="n">
        <v>43</v>
      </c>
      <c r="E2204" t="inlineStr">
        <is>
          <t>S</t>
        </is>
      </c>
      <c r="F2204" t="n">
        <v>36</v>
      </c>
      <c r="G2204" t="n">
        <v>1106</v>
      </c>
      <c r="H2204" t="n">
        <v>1</v>
      </c>
      <c r="I2204" t="n">
        <v>1</v>
      </c>
      <c r="J2204" t="n">
        <v>27</v>
      </c>
      <c r="K2204" t="n">
        <v>2</v>
      </c>
      <c r="L2204" t="n">
        <v>1</v>
      </c>
      <c r="M2204" t="n">
        <v>1</v>
      </c>
      <c r="N2204" t="n">
        <v>2</v>
      </c>
      <c r="O2204" t="n">
        <v>3</v>
      </c>
      <c r="P2204" t="n">
        <v>2</v>
      </c>
      <c r="Q2204" t="n">
        <v>30</v>
      </c>
      <c r="R2204" s="15" t="n">
        <v>213000</v>
      </c>
      <c r="S2204" s="15" t="n">
        <v>46000</v>
      </c>
      <c r="T2204" s="15" t="n">
        <v>259000</v>
      </c>
      <c r="U2204" s="15" t="n">
        <v>946400</v>
      </c>
      <c r="V2204">
        <f>IFERROR(VLOOKUP(D2204,Tablas_Equivalencia!$A$3:$B$8,2,FALSE),"Sin dato")</f>
        <v/>
      </c>
      <c r="W2204">
        <f>IFERROR(VLOOKUP(L2204,Tablas_Equivalencia!$D$3:$E$9,2,FALSE),"Sin dato")</f>
        <v/>
      </c>
      <c r="X2204">
        <f>IF(I2204=1,"Varón","Mujer")</f>
        <v/>
      </c>
      <c r="Y2204">
        <f>IFERROR(VLOOKUP(M2204,Tablas_Equivalencia!$G$3:$H$6,2,FALSE),"Sin dato")</f>
        <v/>
      </c>
      <c r="Z2204">
        <f>IF(J2204&lt;=24,"18-24","25-29")</f>
        <v/>
      </c>
      <c r="AA2204">
        <f>IF(M2204&lt;&gt;1,"",IF(P2204=2,1,0))</f>
        <v/>
      </c>
      <c r="AB2204">
        <f>IF(M2204&lt;&gt;1,"",IF(O2204&gt;=2,1,0))</f>
        <v/>
      </c>
      <c r="AC2204">
        <f>IF(M2204&lt;&gt;1,"",IF(OR(Q2204=999,Q2204=""),"",IF(OR(Q2204&lt;35,Q2204&gt;48),1,0)))</f>
        <v/>
      </c>
      <c r="AD2204">
        <f>IF(COUNT(AA2204:AC2204)&lt;3,"",SUM(AA2204:AC2204))</f>
        <v/>
      </c>
      <c r="AE2204">
        <f>IF(L2204&gt;=4,2,IF(L2204&gt;=2,1,0))</f>
        <v/>
      </c>
      <c r="AF2204">
        <f>IF(L2204&gt;=5,1,0)</f>
        <v/>
      </c>
      <c r="AG2204">
        <f>AE2204+AF2204</f>
        <v/>
      </c>
      <c r="AH2204" s="15">
        <f>IF(M2204&lt;&gt;1,"",IF(OR(R2204=-9,R2204=""),"",R2204))</f>
        <v/>
      </c>
      <c r="AI2204">
        <f>IF(M2204&lt;&gt;1,"",IF(OR(Q2204=999,Q2204=""),"",Q2204))</f>
        <v/>
      </c>
    </row>
    <row r="2205">
      <c r="A2205" t="inlineStr">
        <is>
          <t>TQRMNOP111939</t>
        </is>
      </c>
      <c r="B2205" t="n">
        <v>2025</v>
      </c>
      <c r="C2205" t="n">
        <v>1</v>
      </c>
      <c r="D2205" t="n">
        <v>43</v>
      </c>
      <c r="E2205" t="inlineStr">
        <is>
          <t>S</t>
        </is>
      </c>
      <c r="F2205" t="n">
        <v>17</v>
      </c>
      <c r="G2205" t="n">
        <v>1055</v>
      </c>
      <c r="H2205" t="n">
        <v>3</v>
      </c>
      <c r="I2205" t="n">
        <v>2</v>
      </c>
      <c r="J2205" t="n">
        <v>21</v>
      </c>
      <c r="K2205" t="n">
        <v>2</v>
      </c>
      <c r="L2205" t="n">
        <v>3</v>
      </c>
      <c r="M2205" t="n">
        <v>1</v>
      </c>
      <c r="N2205" t="n">
        <v>3</v>
      </c>
      <c r="O2205" t="n">
        <v>2</v>
      </c>
      <c r="P2205" t="n">
        <v>2</v>
      </c>
      <c r="Q2205" t="n">
        <v>37</v>
      </c>
      <c r="R2205" s="15" t="n">
        <v>378000</v>
      </c>
      <c r="S2205" s="15" t="n">
        <v>0</v>
      </c>
      <c r="T2205" s="15" t="n">
        <v>378000</v>
      </c>
      <c r="U2205" s="15" t="n">
        <v>149100</v>
      </c>
      <c r="V2205">
        <f>IFERROR(VLOOKUP(D2205,Tablas_Equivalencia!$A$3:$B$8,2,FALSE),"Sin dato")</f>
        <v/>
      </c>
      <c r="W2205">
        <f>IFERROR(VLOOKUP(L2205,Tablas_Equivalencia!$D$3:$E$9,2,FALSE),"Sin dato")</f>
        <v/>
      </c>
      <c r="X2205">
        <f>IF(I2205=1,"Varón","Mujer")</f>
        <v/>
      </c>
      <c r="Y2205">
        <f>IFERROR(VLOOKUP(M2205,Tablas_Equivalencia!$G$3:$H$6,2,FALSE),"Sin dato")</f>
        <v/>
      </c>
      <c r="Z2205">
        <f>IF(J2205&lt;=24,"18-24","25-29")</f>
        <v/>
      </c>
      <c r="AA2205">
        <f>IF(M2205&lt;&gt;1,"",IF(P2205=2,1,0))</f>
        <v/>
      </c>
      <c r="AB2205">
        <f>IF(M2205&lt;&gt;1,"",IF(O2205&gt;=2,1,0))</f>
        <v/>
      </c>
      <c r="AC2205">
        <f>IF(M2205&lt;&gt;1,"",IF(OR(Q2205=999,Q2205=""),"",IF(OR(Q2205&lt;35,Q2205&gt;48),1,0)))</f>
        <v/>
      </c>
      <c r="AD2205">
        <f>IF(COUNT(AA2205:AC2205)&lt;3,"",SUM(AA2205:AC2205))</f>
        <v/>
      </c>
      <c r="AE2205">
        <f>IF(L2205&gt;=4,2,IF(L2205&gt;=2,1,0))</f>
        <v/>
      </c>
      <c r="AF2205">
        <f>IF(L2205&gt;=5,1,0)</f>
        <v/>
      </c>
      <c r="AG2205">
        <f>AE2205+AF2205</f>
        <v/>
      </c>
      <c r="AH2205" s="15">
        <f>IF(M2205&lt;&gt;1,"",IF(OR(R2205=-9,R2205=""),"",R2205))</f>
        <v/>
      </c>
      <c r="AI2205">
        <f>IF(M2205&lt;&gt;1,"",IF(OR(Q2205=999,Q2205=""),"",Q2205))</f>
        <v/>
      </c>
    </row>
    <row r="2206">
      <c r="A2206" t="inlineStr">
        <is>
          <t>TQRMNOP111943</t>
        </is>
      </c>
      <c r="B2206" t="n">
        <v>2025</v>
      </c>
      <c r="C2206" t="n">
        <v>1</v>
      </c>
      <c r="D2206" t="n">
        <v>1</v>
      </c>
      <c r="E2206" t="inlineStr">
        <is>
          <t>S</t>
        </is>
      </c>
      <c r="F2206" t="n">
        <v>32</v>
      </c>
      <c r="G2206" t="n">
        <v>696</v>
      </c>
      <c r="H2206" t="n">
        <v>1</v>
      </c>
      <c r="I2206" t="n">
        <v>2</v>
      </c>
      <c r="J2206" t="n">
        <v>25</v>
      </c>
      <c r="K2206" t="n">
        <v>1</v>
      </c>
      <c r="L2206" t="n">
        <v>5</v>
      </c>
      <c r="M2206" t="n">
        <v>2</v>
      </c>
      <c r="R2206" s="15" t="n">
        <v>0</v>
      </c>
      <c r="S2206" s="15" t="n">
        <v>0</v>
      </c>
      <c r="T2206" s="15" t="n">
        <v>0</v>
      </c>
      <c r="U2206" s="15" t="n">
        <v>218100</v>
      </c>
      <c r="V2206">
        <f>IFERROR(VLOOKUP(D2206,Tablas_Equivalencia!$A$3:$B$8,2,FALSE),"Sin dato")</f>
        <v/>
      </c>
      <c r="W2206">
        <f>IFERROR(VLOOKUP(L2206,Tablas_Equivalencia!$D$3:$E$9,2,FALSE),"Sin dato")</f>
        <v/>
      </c>
      <c r="X2206">
        <f>IF(I2206=1,"Varón","Mujer")</f>
        <v/>
      </c>
      <c r="Y2206">
        <f>IFERROR(VLOOKUP(M2206,Tablas_Equivalencia!$G$3:$H$6,2,FALSE),"Sin dato")</f>
        <v/>
      </c>
      <c r="Z2206">
        <f>IF(J2206&lt;=24,"18-24","25-29")</f>
        <v/>
      </c>
      <c r="AA2206">
        <f>IF(M2206&lt;&gt;1,"",IF(P2206=2,1,0))</f>
        <v/>
      </c>
      <c r="AB2206">
        <f>IF(M2206&lt;&gt;1,"",IF(O2206&gt;=2,1,0))</f>
        <v/>
      </c>
      <c r="AC2206">
        <f>IF(M2206&lt;&gt;1,"",IF(OR(Q2206=999,Q2206=""),"",IF(OR(Q2206&lt;35,Q2206&gt;48),1,0)))</f>
        <v/>
      </c>
      <c r="AD2206">
        <f>IF(COUNT(AA2206:AC2206)&lt;3,"",SUM(AA2206:AC2206))</f>
        <v/>
      </c>
      <c r="AE2206">
        <f>IF(L2206&gt;=4,2,IF(L2206&gt;=2,1,0))</f>
        <v/>
      </c>
      <c r="AF2206">
        <f>IF(L2206&gt;=5,1,0)</f>
        <v/>
      </c>
      <c r="AG2206">
        <f>AE2206+AF2206</f>
        <v/>
      </c>
      <c r="AH2206" s="15">
        <f>IF(M2206&lt;&gt;1,"",IF(OR(R2206=-9,R2206=""),"",R2206))</f>
        <v/>
      </c>
      <c r="AI2206">
        <f>IF(M2206&lt;&gt;1,"",IF(OR(Q2206=999,Q2206=""),"",Q2206))</f>
        <v/>
      </c>
    </row>
    <row r="2207">
      <c r="A2207" t="inlineStr">
        <is>
          <t>TQRMNOP111950</t>
        </is>
      </c>
      <c r="B2207" t="n">
        <v>2025</v>
      </c>
      <c r="C2207" t="n">
        <v>1</v>
      </c>
      <c r="D2207" t="n">
        <v>43</v>
      </c>
      <c r="E2207" t="inlineStr">
        <is>
          <t>S</t>
        </is>
      </c>
      <c r="F2207" t="n">
        <v>17</v>
      </c>
      <c r="G2207" t="n">
        <v>1533</v>
      </c>
      <c r="H2207" t="n">
        <v>1</v>
      </c>
      <c r="I2207" t="n">
        <v>2</v>
      </c>
      <c r="J2207" t="n">
        <v>28</v>
      </c>
      <c r="K2207" t="n">
        <v>1</v>
      </c>
      <c r="L2207" t="n">
        <v>5</v>
      </c>
      <c r="M2207" t="n">
        <v>1</v>
      </c>
      <c r="N2207" t="n">
        <v>1</v>
      </c>
      <c r="O2207" t="n">
        <v>1</v>
      </c>
      <c r="P2207" t="n">
        <v>1</v>
      </c>
      <c r="Q2207" t="n">
        <v>51</v>
      </c>
      <c r="R2207" s="15" t="n">
        <v>660000</v>
      </c>
      <c r="S2207" s="15" t="n">
        <v>77000</v>
      </c>
      <c r="T2207" s="15" t="n">
        <v>737000</v>
      </c>
      <c r="U2207" s="15" t="n">
        <v>177200</v>
      </c>
      <c r="V2207">
        <f>IFERROR(VLOOKUP(D2207,Tablas_Equivalencia!$A$3:$B$8,2,FALSE),"Sin dato")</f>
        <v/>
      </c>
      <c r="W2207">
        <f>IFERROR(VLOOKUP(L2207,Tablas_Equivalencia!$D$3:$E$9,2,FALSE),"Sin dato")</f>
        <v/>
      </c>
      <c r="X2207">
        <f>IF(I2207=1,"Varón","Mujer")</f>
        <v/>
      </c>
      <c r="Y2207">
        <f>IFERROR(VLOOKUP(M2207,Tablas_Equivalencia!$G$3:$H$6,2,FALSE),"Sin dato")</f>
        <v/>
      </c>
      <c r="Z2207">
        <f>IF(J2207&lt;=24,"18-24","25-29")</f>
        <v/>
      </c>
      <c r="AA2207">
        <f>IF(M2207&lt;&gt;1,"",IF(P2207=2,1,0))</f>
        <v/>
      </c>
      <c r="AB2207">
        <f>IF(M2207&lt;&gt;1,"",IF(O2207&gt;=2,1,0))</f>
        <v/>
      </c>
      <c r="AC2207">
        <f>IF(M2207&lt;&gt;1,"",IF(OR(Q2207=999,Q2207=""),"",IF(OR(Q2207&lt;35,Q2207&gt;48),1,0)))</f>
        <v/>
      </c>
      <c r="AD2207">
        <f>IF(COUNT(AA2207:AC2207)&lt;3,"",SUM(AA2207:AC2207))</f>
        <v/>
      </c>
      <c r="AE2207">
        <f>IF(L2207&gt;=4,2,IF(L2207&gt;=2,1,0))</f>
        <v/>
      </c>
      <c r="AF2207">
        <f>IF(L2207&gt;=5,1,0)</f>
        <v/>
      </c>
      <c r="AG2207">
        <f>AE2207+AF2207</f>
        <v/>
      </c>
      <c r="AH2207" s="15">
        <f>IF(M2207&lt;&gt;1,"",IF(OR(R2207=-9,R2207=""),"",R2207))</f>
        <v/>
      </c>
      <c r="AI2207">
        <f>IF(M2207&lt;&gt;1,"",IF(OR(Q2207=999,Q2207=""),"",Q2207))</f>
        <v/>
      </c>
    </row>
    <row r="2208">
      <c r="A2208" t="inlineStr">
        <is>
          <t>TQRMNOP111952</t>
        </is>
      </c>
      <c r="B2208" t="n">
        <v>2025</v>
      </c>
      <c r="C2208" t="n">
        <v>1</v>
      </c>
      <c r="D2208" t="n">
        <v>43</v>
      </c>
      <c r="E2208" t="inlineStr">
        <is>
          <t>S</t>
        </is>
      </c>
      <c r="F2208" t="n">
        <v>19</v>
      </c>
      <c r="G2208" t="n">
        <v>991</v>
      </c>
      <c r="H2208" t="n">
        <v>3</v>
      </c>
      <c r="I2208" t="n">
        <v>2</v>
      </c>
      <c r="J2208" t="n">
        <v>21</v>
      </c>
      <c r="K2208" t="n">
        <v>1</v>
      </c>
      <c r="L2208" t="n">
        <v>4</v>
      </c>
      <c r="M2208" t="n">
        <v>3</v>
      </c>
      <c r="R2208" s="15" t="n">
        <v>0</v>
      </c>
      <c r="S2208" s="15" t="n">
        <v>0</v>
      </c>
      <c r="T2208" s="15" t="n">
        <v>0</v>
      </c>
      <c r="U2208" s="15" t="n">
        <v>233400</v>
      </c>
      <c r="V2208">
        <f>IFERROR(VLOOKUP(D2208,Tablas_Equivalencia!$A$3:$B$8,2,FALSE),"Sin dato")</f>
        <v/>
      </c>
      <c r="W2208">
        <f>IFERROR(VLOOKUP(L2208,Tablas_Equivalencia!$D$3:$E$9,2,FALSE),"Sin dato")</f>
        <v/>
      </c>
      <c r="X2208">
        <f>IF(I2208=1,"Varón","Mujer")</f>
        <v/>
      </c>
      <c r="Y2208">
        <f>IFERROR(VLOOKUP(M2208,Tablas_Equivalencia!$G$3:$H$6,2,FALSE),"Sin dato")</f>
        <v/>
      </c>
      <c r="Z2208">
        <f>IF(J2208&lt;=24,"18-24","25-29")</f>
        <v/>
      </c>
      <c r="AA2208">
        <f>IF(M2208&lt;&gt;1,"",IF(P2208=2,1,0))</f>
        <v/>
      </c>
      <c r="AB2208">
        <f>IF(M2208&lt;&gt;1,"",IF(O2208&gt;=2,1,0))</f>
        <v/>
      </c>
      <c r="AC2208">
        <f>IF(M2208&lt;&gt;1,"",IF(OR(Q2208=999,Q2208=""),"",IF(OR(Q2208&lt;35,Q2208&gt;48),1,0)))</f>
        <v/>
      </c>
      <c r="AD2208">
        <f>IF(COUNT(AA2208:AC2208)&lt;3,"",SUM(AA2208:AC2208))</f>
        <v/>
      </c>
      <c r="AE2208">
        <f>IF(L2208&gt;=4,2,IF(L2208&gt;=2,1,0))</f>
        <v/>
      </c>
      <c r="AF2208">
        <f>IF(L2208&gt;=5,1,0)</f>
        <v/>
      </c>
      <c r="AG2208">
        <f>AE2208+AF2208</f>
        <v/>
      </c>
      <c r="AH2208" s="15">
        <f>IF(M2208&lt;&gt;1,"",IF(OR(R2208=-9,R2208=""),"",R2208))</f>
        <v/>
      </c>
      <c r="AI2208">
        <f>IF(M2208&lt;&gt;1,"",IF(OR(Q2208=999,Q2208=""),"",Q2208))</f>
        <v/>
      </c>
    </row>
    <row r="2209">
      <c r="A2209" t="inlineStr">
        <is>
          <t>TQRMNOP111955</t>
        </is>
      </c>
      <c r="B2209" t="n">
        <v>2025</v>
      </c>
      <c r="C2209" t="n">
        <v>1</v>
      </c>
      <c r="D2209" t="n">
        <v>40</v>
      </c>
      <c r="E2209" t="inlineStr">
        <is>
          <t>S</t>
        </is>
      </c>
      <c r="F2209" t="n">
        <v>7</v>
      </c>
      <c r="G2209" t="n">
        <v>938</v>
      </c>
      <c r="H2209" t="n">
        <v>3</v>
      </c>
      <c r="I2209" t="n">
        <v>1</v>
      </c>
      <c r="J2209" t="n">
        <v>18</v>
      </c>
      <c r="K2209" t="n">
        <v>2</v>
      </c>
      <c r="L2209" t="n">
        <v>4</v>
      </c>
      <c r="M2209" t="n">
        <v>1</v>
      </c>
      <c r="N2209" t="n">
        <v>2</v>
      </c>
      <c r="O2209" t="n">
        <v>1</v>
      </c>
      <c r="P2209" t="n">
        <v>1</v>
      </c>
      <c r="Q2209" t="n">
        <v>42</v>
      </c>
      <c r="R2209" s="15" t="n">
        <v>508000</v>
      </c>
      <c r="S2209" s="15" t="n">
        <v>34000</v>
      </c>
      <c r="T2209" s="15" t="n">
        <v>542000</v>
      </c>
      <c r="U2209" s="15" t="n">
        <v>395500</v>
      </c>
      <c r="V2209">
        <f>IFERROR(VLOOKUP(D2209,Tablas_Equivalencia!$A$3:$B$8,2,FALSE),"Sin dato")</f>
        <v/>
      </c>
      <c r="W2209">
        <f>IFERROR(VLOOKUP(L2209,Tablas_Equivalencia!$D$3:$E$9,2,FALSE),"Sin dato")</f>
        <v/>
      </c>
      <c r="X2209">
        <f>IF(I2209=1,"Varón","Mujer")</f>
        <v/>
      </c>
      <c r="Y2209">
        <f>IFERROR(VLOOKUP(M2209,Tablas_Equivalencia!$G$3:$H$6,2,FALSE),"Sin dato")</f>
        <v/>
      </c>
      <c r="Z2209">
        <f>IF(J2209&lt;=24,"18-24","25-29")</f>
        <v/>
      </c>
      <c r="AA2209">
        <f>IF(M2209&lt;&gt;1,"",IF(P2209=2,1,0))</f>
        <v/>
      </c>
      <c r="AB2209">
        <f>IF(M2209&lt;&gt;1,"",IF(O2209&gt;=2,1,0))</f>
        <v/>
      </c>
      <c r="AC2209">
        <f>IF(M2209&lt;&gt;1,"",IF(OR(Q2209=999,Q2209=""),"",IF(OR(Q2209&lt;35,Q2209&gt;48),1,0)))</f>
        <v/>
      </c>
      <c r="AD2209">
        <f>IF(COUNT(AA2209:AC2209)&lt;3,"",SUM(AA2209:AC2209))</f>
        <v/>
      </c>
      <c r="AE2209">
        <f>IF(L2209&gt;=4,2,IF(L2209&gt;=2,1,0))</f>
        <v/>
      </c>
      <c r="AF2209">
        <f>IF(L2209&gt;=5,1,0)</f>
        <v/>
      </c>
      <c r="AG2209">
        <f>AE2209+AF2209</f>
        <v/>
      </c>
      <c r="AH2209" s="15">
        <f>IF(M2209&lt;&gt;1,"",IF(OR(R2209=-9,R2209=""),"",R2209))</f>
        <v/>
      </c>
      <c r="AI2209">
        <f>IF(M2209&lt;&gt;1,"",IF(OR(Q2209=999,Q2209=""),"",Q2209))</f>
        <v/>
      </c>
    </row>
    <row r="2210">
      <c r="A2210" t="inlineStr">
        <is>
          <t>TQRMNOP111960</t>
        </is>
      </c>
      <c r="B2210" t="n">
        <v>2025</v>
      </c>
      <c r="C2210" t="n">
        <v>1</v>
      </c>
      <c r="D2210" t="n">
        <v>40</v>
      </c>
      <c r="E2210" t="inlineStr">
        <is>
          <t>N</t>
        </is>
      </c>
      <c r="F2210" t="n">
        <v>9</v>
      </c>
      <c r="G2210" t="n">
        <v>1114</v>
      </c>
      <c r="H2210" t="n">
        <v>2</v>
      </c>
      <c r="I2210" t="n">
        <v>1</v>
      </c>
      <c r="J2210" t="n">
        <v>25</v>
      </c>
      <c r="K2210" t="n">
        <v>2</v>
      </c>
      <c r="L2210" t="n">
        <v>6</v>
      </c>
      <c r="M2210" t="n">
        <v>1</v>
      </c>
      <c r="N2210" t="n">
        <v>3</v>
      </c>
      <c r="O2210" t="n">
        <v>3</v>
      </c>
      <c r="P2210" t="n">
        <v>2</v>
      </c>
      <c r="Q2210" t="n">
        <v>50</v>
      </c>
      <c r="R2210" s="15" t="n">
        <v>-9</v>
      </c>
      <c r="S2210" s="15" t="n">
        <v>153000</v>
      </c>
      <c r="T2210" s="15" t="n">
        <v>152991</v>
      </c>
      <c r="U2210" s="15" t="n">
        <v>94500</v>
      </c>
      <c r="V2210">
        <f>IFERROR(VLOOKUP(D2210,Tablas_Equivalencia!$A$3:$B$8,2,FALSE),"Sin dato")</f>
        <v/>
      </c>
      <c r="W2210">
        <f>IFERROR(VLOOKUP(L2210,Tablas_Equivalencia!$D$3:$E$9,2,FALSE),"Sin dato")</f>
        <v/>
      </c>
      <c r="X2210">
        <f>IF(I2210=1,"Varón","Mujer")</f>
        <v/>
      </c>
      <c r="Y2210">
        <f>IFERROR(VLOOKUP(M2210,Tablas_Equivalencia!$G$3:$H$6,2,FALSE),"Sin dato")</f>
        <v/>
      </c>
      <c r="Z2210">
        <f>IF(J2210&lt;=24,"18-24","25-29")</f>
        <v/>
      </c>
      <c r="AA2210">
        <f>IF(M2210&lt;&gt;1,"",IF(P2210=2,1,0))</f>
        <v/>
      </c>
      <c r="AB2210">
        <f>IF(M2210&lt;&gt;1,"",IF(O2210&gt;=2,1,0))</f>
        <v/>
      </c>
      <c r="AC2210">
        <f>IF(M2210&lt;&gt;1,"",IF(OR(Q2210=999,Q2210=""),"",IF(OR(Q2210&lt;35,Q2210&gt;48),1,0)))</f>
        <v/>
      </c>
      <c r="AD2210">
        <f>IF(COUNT(AA2210:AC2210)&lt;3,"",SUM(AA2210:AC2210))</f>
        <v/>
      </c>
      <c r="AE2210">
        <f>IF(L2210&gt;=4,2,IF(L2210&gt;=2,1,0))</f>
        <v/>
      </c>
      <c r="AF2210">
        <f>IF(L2210&gt;=5,1,0)</f>
        <v/>
      </c>
      <c r="AG2210">
        <f>AE2210+AF2210</f>
        <v/>
      </c>
      <c r="AH2210" s="15">
        <f>IF(M2210&lt;&gt;1,"",IF(OR(R2210=-9,R2210=""),"",R2210))</f>
        <v/>
      </c>
      <c r="AI2210">
        <f>IF(M2210&lt;&gt;1,"",IF(OR(Q2210=999,Q2210=""),"",Q2210))</f>
        <v/>
      </c>
    </row>
    <row r="2211">
      <c r="A2211" t="inlineStr">
        <is>
          <t>TQRMNOP111970</t>
        </is>
      </c>
      <c r="B2211" t="n">
        <v>2025</v>
      </c>
      <c r="C2211" t="n">
        <v>1</v>
      </c>
      <c r="D2211" t="n">
        <v>1</v>
      </c>
      <c r="E2211" t="inlineStr">
        <is>
          <t>S</t>
        </is>
      </c>
      <c r="F2211" t="n">
        <v>33</v>
      </c>
      <c r="G2211" t="n">
        <v>1494</v>
      </c>
      <c r="H2211" t="n">
        <v>2</v>
      </c>
      <c r="I2211" t="n">
        <v>2</v>
      </c>
      <c r="J2211" t="n">
        <v>25</v>
      </c>
      <c r="K2211" t="n">
        <v>2</v>
      </c>
      <c r="L2211" t="n">
        <v>6</v>
      </c>
      <c r="M2211" t="n">
        <v>1</v>
      </c>
      <c r="N2211" t="n">
        <v>3</v>
      </c>
      <c r="O2211" t="n">
        <v>1</v>
      </c>
      <c r="P2211" t="n">
        <v>1</v>
      </c>
      <c r="Q2211" t="n">
        <v>58</v>
      </c>
      <c r="R2211" s="15" t="n">
        <v>563000</v>
      </c>
      <c r="S2211" s="15" t="n">
        <v>0</v>
      </c>
      <c r="T2211" s="15" t="n">
        <v>563000</v>
      </c>
      <c r="U2211" s="15" t="n">
        <v>150600</v>
      </c>
      <c r="V2211">
        <f>IFERROR(VLOOKUP(D2211,Tablas_Equivalencia!$A$3:$B$8,2,FALSE),"Sin dato")</f>
        <v/>
      </c>
      <c r="W2211">
        <f>IFERROR(VLOOKUP(L2211,Tablas_Equivalencia!$D$3:$E$9,2,FALSE),"Sin dato")</f>
        <v/>
      </c>
      <c r="X2211">
        <f>IF(I2211=1,"Varón","Mujer")</f>
        <v/>
      </c>
      <c r="Y2211">
        <f>IFERROR(VLOOKUP(M2211,Tablas_Equivalencia!$G$3:$H$6,2,FALSE),"Sin dato")</f>
        <v/>
      </c>
      <c r="Z2211">
        <f>IF(J2211&lt;=24,"18-24","25-29")</f>
        <v/>
      </c>
      <c r="AA2211">
        <f>IF(M2211&lt;&gt;1,"",IF(P2211=2,1,0))</f>
        <v/>
      </c>
      <c r="AB2211">
        <f>IF(M2211&lt;&gt;1,"",IF(O2211&gt;=2,1,0))</f>
        <v/>
      </c>
      <c r="AC2211">
        <f>IF(M2211&lt;&gt;1,"",IF(OR(Q2211=999,Q2211=""),"",IF(OR(Q2211&lt;35,Q2211&gt;48),1,0)))</f>
        <v/>
      </c>
      <c r="AD2211">
        <f>IF(COUNT(AA2211:AC2211)&lt;3,"",SUM(AA2211:AC2211))</f>
        <v/>
      </c>
      <c r="AE2211">
        <f>IF(L2211&gt;=4,2,IF(L2211&gt;=2,1,0))</f>
        <v/>
      </c>
      <c r="AF2211">
        <f>IF(L2211&gt;=5,1,0)</f>
        <v/>
      </c>
      <c r="AG2211">
        <f>AE2211+AF2211</f>
        <v/>
      </c>
      <c r="AH2211" s="15">
        <f>IF(M2211&lt;&gt;1,"",IF(OR(R2211=-9,R2211=""),"",R2211))</f>
        <v/>
      </c>
      <c r="AI2211">
        <f>IF(M2211&lt;&gt;1,"",IF(OR(Q2211=999,Q2211=""),"",Q2211))</f>
        <v/>
      </c>
    </row>
    <row r="2212">
      <c r="A2212" t="inlineStr">
        <is>
          <t>TQRMNOP111973</t>
        </is>
      </c>
      <c r="B2212" t="n">
        <v>2025</v>
      </c>
      <c r="C2212" t="n">
        <v>1</v>
      </c>
      <c r="D2212" t="n">
        <v>44</v>
      </c>
      <c r="E2212" t="inlineStr">
        <is>
          <t>S</t>
        </is>
      </c>
      <c r="F2212" t="n">
        <v>13</v>
      </c>
      <c r="G2212" t="n">
        <v>227</v>
      </c>
      <c r="H2212" t="n">
        <v>3</v>
      </c>
      <c r="I2212" t="n">
        <v>1</v>
      </c>
      <c r="J2212" t="n">
        <v>29</v>
      </c>
      <c r="K2212" t="n">
        <v>1</v>
      </c>
      <c r="L2212" t="n">
        <v>5</v>
      </c>
      <c r="M2212" t="n">
        <v>3</v>
      </c>
      <c r="R2212" s="15" t="n">
        <v>0</v>
      </c>
      <c r="S2212" s="15" t="n">
        <v>0</v>
      </c>
      <c r="T2212" s="15" t="n">
        <v>0</v>
      </c>
      <c r="U2212" s="15" t="n">
        <v>156600</v>
      </c>
      <c r="V2212">
        <f>IFERROR(VLOOKUP(D2212,Tablas_Equivalencia!$A$3:$B$8,2,FALSE),"Sin dato")</f>
        <v/>
      </c>
      <c r="W2212">
        <f>IFERROR(VLOOKUP(L2212,Tablas_Equivalencia!$D$3:$E$9,2,FALSE),"Sin dato")</f>
        <v/>
      </c>
      <c r="X2212">
        <f>IF(I2212=1,"Varón","Mujer")</f>
        <v/>
      </c>
      <c r="Y2212">
        <f>IFERROR(VLOOKUP(M2212,Tablas_Equivalencia!$G$3:$H$6,2,FALSE),"Sin dato")</f>
        <v/>
      </c>
      <c r="Z2212">
        <f>IF(J2212&lt;=24,"18-24","25-29")</f>
        <v/>
      </c>
      <c r="AA2212">
        <f>IF(M2212&lt;&gt;1,"",IF(P2212=2,1,0))</f>
        <v/>
      </c>
      <c r="AB2212">
        <f>IF(M2212&lt;&gt;1,"",IF(O2212&gt;=2,1,0))</f>
        <v/>
      </c>
      <c r="AC2212">
        <f>IF(M2212&lt;&gt;1,"",IF(OR(Q2212=999,Q2212=""),"",IF(OR(Q2212&lt;35,Q2212&gt;48),1,0)))</f>
        <v/>
      </c>
      <c r="AD2212">
        <f>IF(COUNT(AA2212:AC2212)&lt;3,"",SUM(AA2212:AC2212))</f>
        <v/>
      </c>
      <c r="AE2212">
        <f>IF(L2212&gt;=4,2,IF(L2212&gt;=2,1,0))</f>
        <v/>
      </c>
      <c r="AF2212">
        <f>IF(L2212&gt;=5,1,0)</f>
        <v/>
      </c>
      <c r="AG2212">
        <f>AE2212+AF2212</f>
        <v/>
      </c>
      <c r="AH2212" s="15">
        <f>IF(M2212&lt;&gt;1,"",IF(OR(R2212=-9,R2212=""),"",R2212))</f>
        <v/>
      </c>
      <c r="AI2212">
        <f>IF(M2212&lt;&gt;1,"",IF(OR(Q2212=999,Q2212=""),"",Q2212))</f>
        <v/>
      </c>
    </row>
    <row r="2213">
      <c r="A2213" t="inlineStr">
        <is>
          <t>TQRMNOP111978</t>
        </is>
      </c>
      <c r="B2213" t="n">
        <v>2025</v>
      </c>
      <c r="C2213" t="n">
        <v>1</v>
      </c>
      <c r="D2213" t="n">
        <v>40</v>
      </c>
      <c r="E2213" t="inlineStr">
        <is>
          <t>N</t>
        </is>
      </c>
      <c r="F2213" t="n">
        <v>9</v>
      </c>
      <c r="G2213" t="n">
        <v>1045</v>
      </c>
      <c r="H2213" t="n">
        <v>3</v>
      </c>
      <c r="I2213" t="n">
        <v>2</v>
      </c>
      <c r="J2213" t="n">
        <v>28</v>
      </c>
      <c r="K2213" t="n">
        <v>2</v>
      </c>
      <c r="L2213" t="n">
        <v>6</v>
      </c>
      <c r="M2213" t="n">
        <v>3</v>
      </c>
      <c r="R2213" s="15" t="n">
        <v>0</v>
      </c>
      <c r="S2213" s="15" t="n">
        <v>0</v>
      </c>
      <c r="T2213" s="15" t="n">
        <v>0</v>
      </c>
      <c r="U2213" s="15" t="n">
        <v>131100</v>
      </c>
      <c r="V2213">
        <f>IFERROR(VLOOKUP(D2213,Tablas_Equivalencia!$A$3:$B$8,2,FALSE),"Sin dato")</f>
        <v/>
      </c>
      <c r="W2213">
        <f>IFERROR(VLOOKUP(L2213,Tablas_Equivalencia!$D$3:$E$9,2,FALSE),"Sin dato")</f>
        <v/>
      </c>
      <c r="X2213">
        <f>IF(I2213=1,"Varón","Mujer")</f>
        <v/>
      </c>
      <c r="Y2213">
        <f>IFERROR(VLOOKUP(M2213,Tablas_Equivalencia!$G$3:$H$6,2,FALSE),"Sin dato")</f>
        <v/>
      </c>
      <c r="Z2213">
        <f>IF(J2213&lt;=24,"18-24","25-29")</f>
        <v/>
      </c>
      <c r="AA2213">
        <f>IF(M2213&lt;&gt;1,"",IF(P2213=2,1,0))</f>
        <v/>
      </c>
      <c r="AB2213">
        <f>IF(M2213&lt;&gt;1,"",IF(O2213&gt;=2,1,0))</f>
        <v/>
      </c>
      <c r="AC2213">
        <f>IF(M2213&lt;&gt;1,"",IF(OR(Q2213=999,Q2213=""),"",IF(OR(Q2213&lt;35,Q2213&gt;48),1,0)))</f>
        <v/>
      </c>
      <c r="AD2213">
        <f>IF(COUNT(AA2213:AC2213)&lt;3,"",SUM(AA2213:AC2213))</f>
        <v/>
      </c>
      <c r="AE2213">
        <f>IF(L2213&gt;=4,2,IF(L2213&gt;=2,1,0))</f>
        <v/>
      </c>
      <c r="AF2213">
        <f>IF(L2213&gt;=5,1,0)</f>
        <v/>
      </c>
      <c r="AG2213">
        <f>AE2213+AF2213</f>
        <v/>
      </c>
      <c r="AH2213" s="15">
        <f>IF(M2213&lt;&gt;1,"",IF(OR(R2213=-9,R2213=""),"",R2213))</f>
        <v/>
      </c>
      <c r="AI2213">
        <f>IF(M2213&lt;&gt;1,"",IF(OR(Q2213=999,Q2213=""),"",Q2213))</f>
        <v/>
      </c>
    </row>
    <row r="2214">
      <c r="A2214" t="inlineStr">
        <is>
          <t>TQRMNOP111982</t>
        </is>
      </c>
      <c r="B2214" t="n">
        <v>2025</v>
      </c>
      <c r="C2214" t="n">
        <v>1</v>
      </c>
      <c r="D2214" t="n">
        <v>40</v>
      </c>
      <c r="E2214" t="inlineStr">
        <is>
          <t>N</t>
        </is>
      </c>
      <c r="F2214" t="n">
        <v>23</v>
      </c>
      <c r="G2214" t="n">
        <v>1386</v>
      </c>
      <c r="H2214" t="n">
        <v>1</v>
      </c>
      <c r="I2214" t="n">
        <v>1</v>
      </c>
      <c r="J2214" t="n">
        <v>27</v>
      </c>
      <c r="K2214" t="n">
        <v>2</v>
      </c>
      <c r="L2214" t="n">
        <v>3</v>
      </c>
      <c r="M2214" t="n">
        <v>1</v>
      </c>
      <c r="N2214" t="n">
        <v>3</v>
      </c>
      <c r="O2214" t="n">
        <v>1</v>
      </c>
      <c r="P2214" t="n">
        <v>2</v>
      </c>
      <c r="Q2214" t="n">
        <v>13</v>
      </c>
      <c r="R2214" s="15" t="n">
        <v>248000</v>
      </c>
      <c r="S2214" s="15" t="n">
        <v>0</v>
      </c>
      <c r="T2214" s="15" t="n">
        <v>248000</v>
      </c>
      <c r="U2214" s="15" t="n">
        <v>156900</v>
      </c>
      <c r="V2214">
        <f>IFERROR(VLOOKUP(D2214,Tablas_Equivalencia!$A$3:$B$8,2,FALSE),"Sin dato")</f>
        <v/>
      </c>
      <c r="W2214">
        <f>IFERROR(VLOOKUP(L2214,Tablas_Equivalencia!$D$3:$E$9,2,FALSE),"Sin dato")</f>
        <v/>
      </c>
      <c r="X2214">
        <f>IF(I2214=1,"Varón","Mujer")</f>
        <v/>
      </c>
      <c r="Y2214">
        <f>IFERROR(VLOOKUP(M2214,Tablas_Equivalencia!$G$3:$H$6,2,FALSE),"Sin dato")</f>
        <v/>
      </c>
      <c r="Z2214">
        <f>IF(J2214&lt;=24,"18-24","25-29")</f>
        <v/>
      </c>
      <c r="AA2214">
        <f>IF(M2214&lt;&gt;1,"",IF(P2214=2,1,0))</f>
        <v/>
      </c>
      <c r="AB2214">
        <f>IF(M2214&lt;&gt;1,"",IF(O2214&gt;=2,1,0))</f>
        <v/>
      </c>
      <c r="AC2214">
        <f>IF(M2214&lt;&gt;1,"",IF(OR(Q2214=999,Q2214=""),"",IF(OR(Q2214&lt;35,Q2214&gt;48),1,0)))</f>
        <v/>
      </c>
      <c r="AD2214">
        <f>IF(COUNT(AA2214:AC2214)&lt;3,"",SUM(AA2214:AC2214))</f>
        <v/>
      </c>
      <c r="AE2214">
        <f>IF(L2214&gt;=4,2,IF(L2214&gt;=2,1,0))</f>
        <v/>
      </c>
      <c r="AF2214">
        <f>IF(L2214&gt;=5,1,0)</f>
        <v/>
      </c>
      <c r="AG2214">
        <f>AE2214+AF2214</f>
        <v/>
      </c>
      <c r="AH2214" s="15">
        <f>IF(M2214&lt;&gt;1,"",IF(OR(R2214=-9,R2214=""),"",R2214))</f>
        <v/>
      </c>
      <c r="AI2214">
        <f>IF(M2214&lt;&gt;1,"",IF(OR(Q2214=999,Q2214=""),"",Q2214))</f>
        <v/>
      </c>
    </row>
    <row r="2215">
      <c r="A2215" t="inlineStr">
        <is>
          <t>TQRMNOP111990</t>
        </is>
      </c>
      <c r="B2215" t="n">
        <v>2025</v>
      </c>
      <c r="C2215" t="n">
        <v>1</v>
      </c>
      <c r="D2215" t="n">
        <v>1</v>
      </c>
      <c r="E2215" t="inlineStr">
        <is>
          <t>S</t>
        </is>
      </c>
      <c r="F2215" t="n">
        <v>33</v>
      </c>
      <c r="G2215" t="n">
        <v>777</v>
      </c>
      <c r="H2215" t="n">
        <v>1</v>
      </c>
      <c r="I2215" t="n">
        <v>1</v>
      </c>
      <c r="J2215" t="n">
        <v>22</v>
      </c>
      <c r="K2215" t="n">
        <v>2</v>
      </c>
      <c r="L2215" t="n">
        <v>4</v>
      </c>
      <c r="M2215" t="n">
        <v>1</v>
      </c>
      <c r="N2215" t="n">
        <v>3</v>
      </c>
      <c r="O2215" t="n">
        <v>2</v>
      </c>
      <c r="P2215" t="n">
        <v>2</v>
      </c>
      <c r="Q2215" t="n">
        <v>37</v>
      </c>
      <c r="R2215" s="15" t="n">
        <v>576000</v>
      </c>
      <c r="S2215" s="15" t="n">
        <v>127000</v>
      </c>
      <c r="T2215" s="15" t="n">
        <v>703000</v>
      </c>
      <c r="U2215" s="15" t="n">
        <v>232000</v>
      </c>
      <c r="V2215">
        <f>IFERROR(VLOOKUP(D2215,Tablas_Equivalencia!$A$3:$B$8,2,FALSE),"Sin dato")</f>
        <v/>
      </c>
      <c r="W2215">
        <f>IFERROR(VLOOKUP(L2215,Tablas_Equivalencia!$D$3:$E$9,2,FALSE),"Sin dato")</f>
        <v/>
      </c>
      <c r="X2215">
        <f>IF(I2215=1,"Varón","Mujer")</f>
        <v/>
      </c>
      <c r="Y2215">
        <f>IFERROR(VLOOKUP(M2215,Tablas_Equivalencia!$G$3:$H$6,2,FALSE),"Sin dato")</f>
        <v/>
      </c>
      <c r="Z2215">
        <f>IF(J2215&lt;=24,"18-24","25-29")</f>
        <v/>
      </c>
      <c r="AA2215">
        <f>IF(M2215&lt;&gt;1,"",IF(P2215=2,1,0))</f>
        <v/>
      </c>
      <c r="AB2215">
        <f>IF(M2215&lt;&gt;1,"",IF(O2215&gt;=2,1,0))</f>
        <v/>
      </c>
      <c r="AC2215">
        <f>IF(M2215&lt;&gt;1,"",IF(OR(Q2215=999,Q2215=""),"",IF(OR(Q2215&lt;35,Q2215&gt;48),1,0)))</f>
        <v/>
      </c>
      <c r="AD2215">
        <f>IF(COUNT(AA2215:AC2215)&lt;3,"",SUM(AA2215:AC2215))</f>
        <v/>
      </c>
      <c r="AE2215">
        <f>IF(L2215&gt;=4,2,IF(L2215&gt;=2,1,0))</f>
        <v/>
      </c>
      <c r="AF2215">
        <f>IF(L2215&gt;=5,1,0)</f>
        <v/>
      </c>
      <c r="AG2215">
        <f>AE2215+AF2215</f>
        <v/>
      </c>
      <c r="AH2215" s="15">
        <f>IF(M2215&lt;&gt;1,"",IF(OR(R2215=-9,R2215=""),"",R2215))</f>
        <v/>
      </c>
      <c r="AI2215">
        <f>IF(M2215&lt;&gt;1,"",IF(OR(Q2215=999,Q2215=""),"",Q2215))</f>
        <v/>
      </c>
    </row>
    <row r="2216">
      <c r="A2216" t="inlineStr">
        <is>
          <t>TQRMNOP111991</t>
        </is>
      </c>
      <c r="B2216" t="n">
        <v>2025</v>
      </c>
      <c r="C2216" t="n">
        <v>1</v>
      </c>
      <c r="D2216" t="n">
        <v>44</v>
      </c>
      <c r="E2216" t="inlineStr">
        <is>
          <t>N</t>
        </is>
      </c>
      <c r="F2216" t="n">
        <v>93</v>
      </c>
      <c r="G2216" t="n">
        <v>818</v>
      </c>
      <c r="H2216" t="n">
        <v>3</v>
      </c>
      <c r="I2216" t="n">
        <v>1</v>
      </c>
      <c r="J2216" t="n">
        <v>26</v>
      </c>
      <c r="K2216" t="n">
        <v>2</v>
      </c>
      <c r="L2216" t="n">
        <v>4</v>
      </c>
      <c r="M2216" t="n">
        <v>1</v>
      </c>
      <c r="N2216" t="n">
        <v>3</v>
      </c>
      <c r="O2216" t="n">
        <v>1</v>
      </c>
      <c r="P2216" t="n">
        <v>2</v>
      </c>
      <c r="Q2216" t="n">
        <v>37</v>
      </c>
      <c r="R2216" s="15" t="n">
        <v>397000</v>
      </c>
      <c r="S2216" s="15" t="n">
        <v>70000</v>
      </c>
      <c r="T2216" s="15" t="n">
        <v>467000</v>
      </c>
      <c r="U2216" s="15" t="n">
        <v>70600</v>
      </c>
      <c r="V2216">
        <f>IFERROR(VLOOKUP(D2216,Tablas_Equivalencia!$A$3:$B$8,2,FALSE),"Sin dato")</f>
        <v/>
      </c>
      <c r="W2216">
        <f>IFERROR(VLOOKUP(L2216,Tablas_Equivalencia!$D$3:$E$9,2,FALSE),"Sin dato")</f>
        <v/>
      </c>
      <c r="X2216">
        <f>IF(I2216=1,"Varón","Mujer")</f>
        <v/>
      </c>
      <c r="Y2216">
        <f>IFERROR(VLOOKUP(M2216,Tablas_Equivalencia!$G$3:$H$6,2,FALSE),"Sin dato")</f>
        <v/>
      </c>
      <c r="Z2216">
        <f>IF(J2216&lt;=24,"18-24","25-29")</f>
        <v/>
      </c>
      <c r="AA2216">
        <f>IF(M2216&lt;&gt;1,"",IF(P2216=2,1,0))</f>
        <v/>
      </c>
      <c r="AB2216">
        <f>IF(M2216&lt;&gt;1,"",IF(O2216&gt;=2,1,0))</f>
        <v/>
      </c>
      <c r="AC2216">
        <f>IF(M2216&lt;&gt;1,"",IF(OR(Q2216=999,Q2216=""),"",IF(OR(Q2216&lt;35,Q2216&gt;48),1,0)))</f>
        <v/>
      </c>
      <c r="AD2216">
        <f>IF(COUNT(AA2216:AC2216)&lt;3,"",SUM(AA2216:AC2216))</f>
        <v/>
      </c>
      <c r="AE2216">
        <f>IF(L2216&gt;=4,2,IF(L2216&gt;=2,1,0))</f>
        <v/>
      </c>
      <c r="AF2216">
        <f>IF(L2216&gt;=5,1,0)</f>
        <v/>
      </c>
      <c r="AG2216">
        <f>AE2216+AF2216</f>
        <v/>
      </c>
      <c r="AH2216" s="15">
        <f>IF(M2216&lt;&gt;1,"",IF(OR(R2216=-9,R2216=""),"",R2216))</f>
        <v/>
      </c>
      <c r="AI2216">
        <f>IF(M2216&lt;&gt;1,"",IF(OR(Q2216=999,Q2216=""),"",Q2216))</f>
        <v/>
      </c>
    </row>
    <row r="2217">
      <c r="A2217" t="inlineStr">
        <is>
          <t>TQRMNOP111997</t>
        </is>
      </c>
      <c r="B2217" t="n">
        <v>2025</v>
      </c>
      <c r="C2217" t="n">
        <v>1</v>
      </c>
      <c r="D2217" t="n">
        <v>1</v>
      </c>
      <c r="E2217" t="inlineStr">
        <is>
          <t>S</t>
        </is>
      </c>
      <c r="F2217" t="n">
        <v>33</v>
      </c>
      <c r="G2217" t="n">
        <v>829</v>
      </c>
      <c r="H2217" t="n">
        <v>3</v>
      </c>
      <c r="I2217" t="n">
        <v>1</v>
      </c>
      <c r="J2217" t="n">
        <v>27</v>
      </c>
      <c r="K2217" t="n">
        <v>2</v>
      </c>
      <c r="L2217" t="n">
        <v>4</v>
      </c>
      <c r="M2217" t="n">
        <v>1</v>
      </c>
      <c r="N2217" t="n">
        <v>3</v>
      </c>
      <c r="O2217" t="n">
        <v>1</v>
      </c>
      <c r="P2217" t="n">
        <v>1</v>
      </c>
      <c r="Q2217" t="n">
        <v>45</v>
      </c>
      <c r="R2217" s="15" t="n">
        <v>832000</v>
      </c>
      <c r="S2217" s="15" t="n">
        <v>0</v>
      </c>
      <c r="T2217" s="15" t="n">
        <v>832000</v>
      </c>
      <c r="U2217" s="15" t="n">
        <v>116800</v>
      </c>
      <c r="V2217">
        <f>IFERROR(VLOOKUP(D2217,Tablas_Equivalencia!$A$3:$B$8,2,FALSE),"Sin dato")</f>
        <v/>
      </c>
      <c r="W2217">
        <f>IFERROR(VLOOKUP(L2217,Tablas_Equivalencia!$D$3:$E$9,2,FALSE),"Sin dato")</f>
        <v/>
      </c>
      <c r="X2217">
        <f>IF(I2217=1,"Varón","Mujer")</f>
        <v/>
      </c>
      <c r="Y2217">
        <f>IFERROR(VLOOKUP(M2217,Tablas_Equivalencia!$G$3:$H$6,2,FALSE),"Sin dato")</f>
        <v/>
      </c>
      <c r="Z2217">
        <f>IF(J2217&lt;=24,"18-24","25-29")</f>
        <v/>
      </c>
      <c r="AA2217">
        <f>IF(M2217&lt;&gt;1,"",IF(P2217=2,1,0))</f>
        <v/>
      </c>
      <c r="AB2217">
        <f>IF(M2217&lt;&gt;1,"",IF(O2217&gt;=2,1,0))</f>
        <v/>
      </c>
      <c r="AC2217">
        <f>IF(M2217&lt;&gt;1,"",IF(OR(Q2217=999,Q2217=""),"",IF(OR(Q2217&lt;35,Q2217&gt;48),1,0)))</f>
        <v/>
      </c>
      <c r="AD2217">
        <f>IF(COUNT(AA2217:AC2217)&lt;3,"",SUM(AA2217:AC2217))</f>
        <v/>
      </c>
      <c r="AE2217">
        <f>IF(L2217&gt;=4,2,IF(L2217&gt;=2,1,0))</f>
        <v/>
      </c>
      <c r="AF2217">
        <f>IF(L2217&gt;=5,1,0)</f>
        <v/>
      </c>
      <c r="AG2217">
        <f>AE2217+AF2217</f>
        <v/>
      </c>
      <c r="AH2217" s="15">
        <f>IF(M2217&lt;&gt;1,"",IF(OR(R2217=-9,R2217=""),"",R2217))</f>
        <v/>
      </c>
      <c r="AI2217">
        <f>IF(M2217&lt;&gt;1,"",IF(OR(Q2217=999,Q2217=""),"",Q2217))</f>
        <v/>
      </c>
    </row>
    <row r="2218">
      <c r="A2218" t="inlineStr">
        <is>
          <t>TQRMNOP111998</t>
        </is>
      </c>
      <c r="B2218" t="n">
        <v>2025</v>
      </c>
      <c r="C2218" t="n">
        <v>1</v>
      </c>
      <c r="D2218" t="n">
        <v>43</v>
      </c>
      <c r="E2218" t="inlineStr">
        <is>
          <t>S</t>
        </is>
      </c>
      <c r="F2218" t="n">
        <v>19</v>
      </c>
      <c r="G2218" t="n">
        <v>1006</v>
      </c>
      <c r="H2218" t="n">
        <v>2</v>
      </c>
      <c r="I2218" t="n">
        <v>2</v>
      </c>
      <c r="J2218" t="n">
        <v>24</v>
      </c>
      <c r="K2218" t="n">
        <v>2</v>
      </c>
      <c r="L2218" t="n">
        <v>7</v>
      </c>
      <c r="M2218" t="n">
        <v>2</v>
      </c>
      <c r="R2218" s="15" t="n">
        <v>0</v>
      </c>
      <c r="S2218" s="15" t="n">
        <v>0</v>
      </c>
      <c r="T2218" s="15" t="n">
        <v>0</v>
      </c>
      <c r="U2218" s="15" t="n">
        <v>298000</v>
      </c>
      <c r="V2218">
        <f>IFERROR(VLOOKUP(D2218,Tablas_Equivalencia!$A$3:$B$8,2,FALSE),"Sin dato")</f>
        <v/>
      </c>
      <c r="W2218">
        <f>IFERROR(VLOOKUP(L2218,Tablas_Equivalencia!$D$3:$E$9,2,FALSE),"Sin dato")</f>
        <v/>
      </c>
      <c r="X2218">
        <f>IF(I2218=1,"Varón","Mujer")</f>
        <v/>
      </c>
      <c r="Y2218">
        <f>IFERROR(VLOOKUP(M2218,Tablas_Equivalencia!$G$3:$H$6,2,FALSE),"Sin dato")</f>
        <v/>
      </c>
      <c r="Z2218">
        <f>IF(J2218&lt;=24,"18-24","25-29")</f>
        <v/>
      </c>
      <c r="AA2218">
        <f>IF(M2218&lt;&gt;1,"",IF(P2218=2,1,0))</f>
        <v/>
      </c>
      <c r="AB2218">
        <f>IF(M2218&lt;&gt;1,"",IF(O2218&gt;=2,1,0))</f>
        <v/>
      </c>
      <c r="AC2218">
        <f>IF(M2218&lt;&gt;1,"",IF(OR(Q2218=999,Q2218=""),"",IF(OR(Q2218&lt;35,Q2218&gt;48),1,0)))</f>
        <v/>
      </c>
      <c r="AD2218">
        <f>IF(COUNT(AA2218:AC2218)&lt;3,"",SUM(AA2218:AC2218))</f>
        <v/>
      </c>
      <c r="AE2218">
        <f>IF(L2218&gt;=4,2,IF(L2218&gt;=2,1,0))</f>
        <v/>
      </c>
      <c r="AF2218">
        <f>IF(L2218&gt;=5,1,0)</f>
        <v/>
      </c>
      <c r="AG2218">
        <f>AE2218+AF2218</f>
        <v/>
      </c>
      <c r="AH2218" s="15">
        <f>IF(M2218&lt;&gt;1,"",IF(OR(R2218=-9,R2218=""),"",R2218))</f>
        <v/>
      </c>
      <c r="AI2218">
        <f>IF(M2218&lt;&gt;1,"",IF(OR(Q2218=999,Q2218=""),"",Q2218))</f>
        <v/>
      </c>
    </row>
    <row r="2219">
      <c r="A2219" t="inlineStr">
        <is>
          <t>TQRMNOP112003</t>
        </is>
      </c>
      <c r="B2219" t="n">
        <v>2025</v>
      </c>
      <c r="C2219" t="n">
        <v>1</v>
      </c>
      <c r="D2219" t="n">
        <v>41</v>
      </c>
      <c r="E2219" t="inlineStr">
        <is>
          <t>N</t>
        </is>
      </c>
      <c r="F2219" t="n">
        <v>12</v>
      </c>
      <c r="G2219" t="n">
        <v>555</v>
      </c>
      <c r="H2219" t="n">
        <v>1</v>
      </c>
      <c r="I2219" t="n">
        <v>2</v>
      </c>
      <c r="J2219" t="n">
        <v>25</v>
      </c>
      <c r="K2219" t="n">
        <v>2</v>
      </c>
      <c r="L2219" t="n">
        <v>4</v>
      </c>
      <c r="M2219" t="n">
        <v>3</v>
      </c>
      <c r="R2219" s="15" t="n">
        <v>0</v>
      </c>
      <c r="S2219" s="15" t="n">
        <v>0</v>
      </c>
      <c r="T2219" s="15" t="n">
        <v>0</v>
      </c>
      <c r="U2219" s="15" t="n">
        <v>63200</v>
      </c>
      <c r="V2219">
        <f>IFERROR(VLOOKUP(D2219,Tablas_Equivalencia!$A$3:$B$8,2,FALSE),"Sin dato")</f>
        <v/>
      </c>
      <c r="W2219">
        <f>IFERROR(VLOOKUP(L2219,Tablas_Equivalencia!$D$3:$E$9,2,FALSE),"Sin dato")</f>
        <v/>
      </c>
      <c r="X2219">
        <f>IF(I2219=1,"Varón","Mujer")</f>
        <v/>
      </c>
      <c r="Y2219">
        <f>IFERROR(VLOOKUP(M2219,Tablas_Equivalencia!$G$3:$H$6,2,FALSE),"Sin dato")</f>
        <v/>
      </c>
      <c r="Z2219">
        <f>IF(J2219&lt;=24,"18-24","25-29")</f>
        <v/>
      </c>
      <c r="AA2219">
        <f>IF(M2219&lt;&gt;1,"",IF(P2219=2,1,0))</f>
        <v/>
      </c>
      <c r="AB2219">
        <f>IF(M2219&lt;&gt;1,"",IF(O2219&gt;=2,1,0))</f>
        <v/>
      </c>
      <c r="AC2219">
        <f>IF(M2219&lt;&gt;1,"",IF(OR(Q2219=999,Q2219=""),"",IF(OR(Q2219&lt;35,Q2219&gt;48),1,0)))</f>
        <v/>
      </c>
      <c r="AD2219">
        <f>IF(COUNT(AA2219:AC2219)&lt;3,"",SUM(AA2219:AC2219))</f>
        <v/>
      </c>
      <c r="AE2219">
        <f>IF(L2219&gt;=4,2,IF(L2219&gt;=2,1,0))</f>
        <v/>
      </c>
      <c r="AF2219">
        <f>IF(L2219&gt;=5,1,0)</f>
        <v/>
      </c>
      <c r="AG2219">
        <f>AE2219+AF2219</f>
        <v/>
      </c>
      <c r="AH2219" s="15">
        <f>IF(M2219&lt;&gt;1,"",IF(OR(R2219=-9,R2219=""),"",R2219))</f>
        <v/>
      </c>
      <c r="AI2219">
        <f>IF(M2219&lt;&gt;1,"",IF(OR(Q2219=999,Q2219=""),"",Q2219))</f>
        <v/>
      </c>
    </row>
    <row r="2220">
      <c r="A2220" t="inlineStr">
        <is>
          <t>TQRMNOP112014</t>
        </is>
      </c>
      <c r="B2220" t="n">
        <v>2025</v>
      </c>
      <c r="C2220" t="n">
        <v>1</v>
      </c>
      <c r="D2220" t="n">
        <v>42</v>
      </c>
      <c r="E2220" t="inlineStr">
        <is>
          <t>S</t>
        </is>
      </c>
      <c r="F2220" t="n">
        <v>10</v>
      </c>
      <c r="G2220" t="n">
        <v>1323</v>
      </c>
      <c r="H2220" t="n">
        <v>3</v>
      </c>
      <c r="I2220" t="n">
        <v>2</v>
      </c>
      <c r="J2220" t="n">
        <v>18</v>
      </c>
      <c r="K2220" t="n">
        <v>1</v>
      </c>
      <c r="L2220" t="n">
        <v>5</v>
      </c>
      <c r="M2220" t="n">
        <v>3</v>
      </c>
      <c r="R2220" s="15" t="n">
        <v>0</v>
      </c>
      <c r="S2220" s="15" t="n">
        <v>0</v>
      </c>
      <c r="T2220" s="15" t="n">
        <v>0</v>
      </c>
      <c r="U2220" s="15" t="n">
        <v>126600</v>
      </c>
      <c r="V2220">
        <f>IFERROR(VLOOKUP(D2220,Tablas_Equivalencia!$A$3:$B$8,2,FALSE),"Sin dato")</f>
        <v/>
      </c>
      <c r="W2220">
        <f>IFERROR(VLOOKUP(L2220,Tablas_Equivalencia!$D$3:$E$9,2,FALSE),"Sin dato")</f>
        <v/>
      </c>
      <c r="X2220">
        <f>IF(I2220=1,"Varón","Mujer")</f>
        <v/>
      </c>
      <c r="Y2220">
        <f>IFERROR(VLOOKUP(M2220,Tablas_Equivalencia!$G$3:$H$6,2,FALSE),"Sin dato")</f>
        <v/>
      </c>
      <c r="Z2220">
        <f>IF(J2220&lt;=24,"18-24","25-29")</f>
        <v/>
      </c>
      <c r="AA2220">
        <f>IF(M2220&lt;&gt;1,"",IF(P2220=2,1,0))</f>
        <v/>
      </c>
      <c r="AB2220">
        <f>IF(M2220&lt;&gt;1,"",IF(O2220&gt;=2,1,0))</f>
        <v/>
      </c>
      <c r="AC2220">
        <f>IF(M2220&lt;&gt;1,"",IF(OR(Q2220=999,Q2220=""),"",IF(OR(Q2220&lt;35,Q2220&gt;48),1,0)))</f>
        <v/>
      </c>
      <c r="AD2220">
        <f>IF(COUNT(AA2220:AC2220)&lt;3,"",SUM(AA2220:AC2220))</f>
        <v/>
      </c>
      <c r="AE2220">
        <f>IF(L2220&gt;=4,2,IF(L2220&gt;=2,1,0))</f>
        <v/>
      </c>
      <c r="AF2220">
        <f>IF(L2220&gt;=5,1,0)</f>
        <v/>
      </c>
      <c r="AG2220">
        <f>AE2220+AF2220</f>
        <v/>
      </c>
      <c r="AH2220" s="15">
        <f>IF(M2220&lt;&gt;1,"",IF(OR(R2220=-9,R2220=""),"",R2220))</f>
        <v/>
      </c>
      <c r="AI2220">
        <f>IF(M2220&lt;&gt;1,"",IF(OR(Q2220=999,Q2220=""),"",Q2220))</f>
        <v/>
      </c>
    </row>
    <row r="2221">
      <c r="A2221" t="inlineStr">
        <is>
          <t>TQRMNOP112015</t>
        </is>
      </c>
      <c r="B2221" t="n">
        <v>2025</v>
      </c>
      <c r="C2221" t="n">
        <v>1</v>
      </c>
      <c r="D2221" t="n">
        <v>44</v>
      </c>
      <c r="E2221" t="inlineStr">
        <is>
          <t>N</t>
        </is>
      </c>
      <c r="F2221" t="n">
        <v>14</v>
      </c>
      <c r="G2221" t="n">
        <v>859</v>
      </c>
      <c r="H2221" t="n">
        <v>1</v>
      </c>
      <c r="I2221" t="n">
        <v>1</v>
      </c>
      <c r="J2221" t="n">
        <v>19</v>
      </c>
      <c r="K2221" t="n">
        <v>1</v>
      </c>
      <c r="L2221" t="n">
        <v>5</v>
      </c>
      <c r="M2221" t="n">
        <v>1</v>
      </c>
      <c r="N2221" t="n">
        <v>3</v>
      </c>
      <c r="O2221" t="n">
        <v>1</v>
      </c>
      <c r="P2221" t="n">
        <v>1</v>
      </c>
      <c r="Q2221" t="n">
        <v>42</v>
      </c>
      <c r="R2221" s="15" t="n">
        <v>562000</v>
      </c>
      <c r="S2221" s="15" t="n">
        <v>0</v>
      </c>
      <c r="T2221" s="15" t="n">
        <v>562000</v>
      </c>
      <c r="U2221" s="15" t="n">
        <v>183200</v>
      </c>
      <c r="V2221">
        <f>IFERROR(VLOOKUP(D2221,Tablas_Equivalencia!$A$3:$B$8,2,FALSE),"Sin dato")</f>
        <v/>
      </c>
      <c r="W2221">
        <f>IFERROR(VLOOKUP(L2221,Tablas_Equivalencia!$D$3:$E$9,2,FALSE),"Sin dato")</f>
        <v/>
      </c>
      <c r="X2221">
        <f>IF(I2221=1,"Varón","Mujer")</f>
        <v/>
      </c>
      <c r="Y2221">
        <f>IFERROR(VLOOKUP(M2221,Tablas_Equivalencia!$G$3:$H$6,2,FALSE),"Sin dato")</f>
        <v/>
      </c>
      <c r="Z2221">
        <f>IF(J2221&lt;=24,"18-24","25-29")</f>
        <v/>
      </c>
      <c r="AA2221">
        <f>IF(M2221&lt;&gt;1,"",IF(P2221=2,1,0))</f>
        <v/>
      </c>
      <c r="AB2221">
        <f>IF(M2221&lt;&gt;1,"",IF(O2221&gt;=2,1,0))</f>
        <v/>
      </c>
      <c r="AC2221">
        <f>IF(M2221&lt;&gt;1,"",IF(OR(Q2221=999,Q2221=""),"",IF(OR(Q2221&lt;35,Q2221&gt;48),1,0)))</f>
        <v/>
      </c>
      <c r="AD2221">
        <f>IF(COUNT(AA2221:AC2221)&lt;3,"",SUM(AA2221:AC2221))</f>
        <v/>
      </c>
      <c r="AE2221">
        <f>IF(L2221&gt;=4,2,IF(L2221&gt;=2,1,0))</f>
        <v/>
      </c>
      <c r="AF2221">
        <f>IF(L2221&gt;=5,1,0)</f>
        <v/>
      </c>
      <c r="AG2221">
        <f>AE2221+AF2221</f>
        <v/>
      </c>
      <c r="AH2221" s="15">
        <f>IF(M2221&lt;&gt;1,"",IF(OR(R2221=-9,R2221=""),"",R2221))</f>
        <v/>
      </c>
      <c r="AI2221">
        <f>IF(M2221&lt;&gt;1,"",IF(OR(Q2221=999,Q2221=""),"",Q2221))</f>
        <v/>
      </c>
    </row>
    <row r="2222">
      <c r="A2222" t="inlineStr">
        <is>
          <t>TQRMNOP112017</t>
        </is>
      </c>
      <c r="B2222" t="n">
        <v>2025</v>
      </c>
      <c r="C2222" t="n">
        <v>1</v>
      </c>
      <c r="D2222" t="n">
        <v>43</v>
      </c>
      <c r="E2222" t="inlineStr">
        <is>
          <t>N</t>
        </is>
      </c>
      <c r="F2222" t="n">
        <v>26</v>
      </c>
      <c r="G2222" t="n">
        <v>965</v>
      </c>
      <c r="H2222" t="n">
        <v>3</v>
      </c>
      <c r="I2222" t="n">
        <v>2</v>
      </c>
      <c r="J2222" t="n">
        <v>21</v>
      </c>
      <c r="K2222" t="n">
        <v>2</v>
      </c>
      <c r="L2222" t="n">
        <v>4</v>
      </c>
      <c r="M2222" t="n">
        <v>1</v>
      </c>
      <c r="N2222" t="n">
        <v>2</v>
      </c>
      <c r="O2222" t="n">
        <v>1</v>
      </c>
      <c r="P2222" t="n">
        <v>1</v>
      </c>
      <c r="Q2222" t="n">
        <v>42</v>
      </c>
      <c r="R2222" s="15" t="n">
        <v>217000</v>
      </c>
      <c r="S2222" s="15" t="n">
        <v>0</v>
      </c>
      <c r="T2222" s="15" t="n">
        <v>217000</v>
      </c>
      <c r="U2222" s="15" t="n">
        <v>102200</v>
      </c>
      <c r="V2222">
        <f>IFERROR(VLOOKUP(D2222,Tablas_Equivalencia!$A$3:$B$8,2,FALSE),"Sin dato")</f>
        <v/>
      </c>
      <c r="W2222">
        <f>IFERROR(VLOOKUP(L2222,Tablas_Equivalencia!$D$3:$E$9,2,FALSE),"Sin dato")</f>
        <v/>
      </c>
      <c r="X2222">
        <f>IF(I2222=1,"Varón","Mujer")</f>
        <v/>
      </c>
      <c r="Y2222">
        <f>IFERROR(VLOOKUP(M2222,Tablas_Equivalencia!$G$3:$H$6,2,FALSE),"Sin dato")</f>
        <v/>
      </c>
      <c r="Z2222">
        <f>IF(J2222&lt;=24,"18-24","25-29")</f>
        <v/>
      </c>
      <c r="AA2222">
        <f>IF(M2222&lt;&gt;1,"",IF(P2222=2,1,0))</f>
        <v/>
      </c>
      <c r="AB2222">
        <f>IF(M2222&lt;&gt;1,"",IF(O2222&gt;=2,1,0))</f>
        <v/>
      </c>
      <c r="AC2222">
        <f>IF(M2222&lt;&gt;1,"",IF(OR(Q2222=999,Q2222=""),"",IF(OR(Q2222&lt;35,Q2222&gt;48),1,0)))</f>
        <v/>
      </c>
      <c r="AD2222">
        <f>IF(COUNT(AA2222:AC2222)&lt;3,"",SUM(AA2222:AC2222))</f>
        <v/>
      </c>
      <c r="AE2222">
        <f>IF(L2222&gt;=4,2,IF(L2222&gt;=2,1,0))</f>
        <v/>
      </c>
      <c r="AF2222">
        <f>IF(L2222&gt;=5,1,0)</f>
        <v/>
      </c>
      <c r="AG2222">
        <f>AE2222+AF2222</f>
        <v/>
      </c>
      <c r="AH2222" s="15">
        <f>IF(M2222&lt;&gt;1,"",IF(OR(R2222=-9,R2222=""),"",R2222))</f>
        <v/>
      </c>
      <c r="AI2222">
        <f>IF(M2222&lt;&gt;1,"",IF(OR(Q2222=999,Q2222=""),"",Q2222))</f>
        <v/>
      </c>
    </row>
    <row r="2223">
      <c r="A2223" t="inlineStr">
        <is>
          <t>TQRMNOP112027</t>
        </is>
      </c>
      <c r="B2223" t="n">
        <v>2025</v>
      </c>
      <c r="C2223" t="n">
        <v>1</v>
      </c>
      <c r="D2223" t="n">
        <v>41</v>
      </c>
      <c r="E2223" t="inlineStr">
        <is>
          <t>N</t>
        </is>
      </c>
      <c r="F2223" t="n">
        <v>15</v>
      </c>
      <c r="G2223" t="n">
        <v>1050</v>
      </c>
      <c r="H2223" t="n">
        <v>3</v>
      </c>
      <c r="I2223" t="n">
        <v>2</v>
      </c>
      <c r="J2223" t="n">
        <v>22</v>
      </c>
      <c r="K2223" t="n">
        <v>2</v>
      </c>
      <c r="L2223" t="n">
        <v>3</v>
      </c>
      <c r="M2223" t="n">
        <v>3</v>
      </c>
      <c r="R2223" s="15" t="n">
        <v>0</v>
      </c>
      <c r="S2223" s="15" t="n">
        <v>0</v>
      </c>
      <c r="T2223" s="15" t="n">
        <v>0</v>
      </c>
      <c r="U2223" s="15" t="n">
        <v>151700</v>
      </c>
      <c r="V2223">
        <f>IFERROR(VLOOKUP(D2223,Tablas_Equivalencia!$A$3:$B$8,2,FALSE),"Sin dato")</f>
        <v/>
      </c>
      <c r="W2223">
        <f>IFERROR(VLOOKUP(L2223,Tablas_Equivalencia!$D$3:$E$9,2,FALSE),"Sin dato")</f>
        <v/>
      </c>
      <c r="X2223">
        <f>IF(I2223=1,"Varón","Mujer")</f>
        <v/>
      </c>
      <c r="Y2223">
        <f>IFERROR(VLOOKUP(M2223,Tablas_Equivalencia!$G$3:$H$6,2,FALSE),"Sin dato")</f>
        <v/>
      </c>
      <c r="Z2223">
        <f>IF(J2223&lt;=24,"18-24","25-29")</f>
        <v/>
      </c>
      <c r="AA2223">
        <f>IF(M2223&lt;&gt;1,"",IF(P2223=2,1,0))</f>
        <v/>
      </c>
      <c r="AB2223">
        <f>IF(M2223&lt;&gt;1,"",IF(O2223&gt;=2,1,0))</f>
        <v/>
      </c>
      <c r="AC2223">
        <f>IF(M2223&lt;&gt;1,"",IF(OR(Q2223=999,Q2223=""),"",IF(OR(Q2223&lt;35,Q2223&gt;48),1,0)))</f>
        <v/>
      </c>
      <c r="AD2223">
        <f>IF(COUNT(AA2223:AC2223)&lt;3,"",SUM(AA2223:AC2223))</f>
        <v/>
      </c>
      <c r="AE2223">
        <f>IF(L2223&gt;=4,2,IF(L2223&gt;=2,1,0))</f>
        <v/>
      </c>
      <c r="AF2223">
        <f>IF(L2223&gt;=5,1,0)</f>
        <v/>
      </c>
      <c r="AG2223">
        <f>AE2223+AF2223</f>
        <v/>
      </c>
      <c r="AH2223" s="15">
        <f>IF(M2223&lt;&gt;1,"",IF(OR(R2223=-9,R2223=""),"",R2223))</f>
        <v/>
      </c>
      <c r="AI2223">
        <f>IF(M2223&lt;&gt;1,"",IF(OR(Q2223=999,Q2223=""),"",Q2223))</f>
        <v/>
      </c>
    </row>
    <row r="2224">
      <c r="A2224" t="inlineStr">
        <is>
          <t>TQRMNOP112031</t>
        </is>
      </c>
      <c r="B2224" t="n">
        <v>2025</v>
      </c>
      <c r="C2224" t="n">
        <v>1</v>
      </c>
      <c r="D2224" t="n">
        <v>1</v>
      </c>
      <c r="E2224" t="inlineStr">
        <is>
          <t>S</t>
        </is>
      </c>
      <c r="F2224" t="n">
        <v>33</v>
      </c>
      <c r="G2224" t="n">
        <v>627</v>
      </c>
      <c r="H2224" t="n">
        <v>2</v>
      </c>
      <c r="I2224" t="n">
        <v>1</v>
      </c>
      <c r="J2224" t="n">
        <v>27</v>
      </c>
      <c r="K2224" t="n">
        <v>2</v>
      </c>
      <c r="L2224" t="n">
        <v>4</v>
      </c>
      <c r="M2224" t="n">
        <v>1</v>
      </c>
      <c r="N2224" t="n">
        <v>3</v>
      </c>
      <c r="O2224" t="n">
        <v>3</v>
      </c>
      <c r="P2224" t="n">
        <v>1</v>
      </c>
      <c r="Q2224" t="n">
        <v>56</v>
      </c>
      <c r="R2224" s="15" t="n">
        <v>1084000</v>
      </c>
      <c r="S2224" s="15" t="n">
        <v>37000</v>
      </c>
      <c r="T2224" s="15" t="n">
        <v>1121000</v>
      </c>
      <c r="U2224" s="15" t="n">
        <v>210800</v>
      </c>
      <c r="V2224">
        <f>IFERROR(VLOOKUP(D2224,Tablas_Equivalencia!$A$3:$B$8,2,FALSE),"Sin dato")</f>
        <v/>
      </c>
      <c r="W2224">
        <f>IFERROR(VLOOKUP(L2224,Tablas_Equivalencia!$D$3:$E$9,2,FALSE),"Sin dato")</f>
        <v/>
      </c>
      <c r="X2224">
        <f>IF(I2224=1,"Varón","Mujer")</f>
        <v/>
      </c>
      <c r="Y2224">
        <f>IFERROR(VLOOKUP(M2224,Tablas_Equivalencia!$G$3:$H$6,2,FALSE),"Sin dato")</f>
        <v/>
      </c>
      <c r="Z2224">
        <f>IF(J2224&lt;=24,"18-24","25-29")</f>
        <v/>
      </c>
      <c r="AA2224">
        <f>IF(M2224&lt;&gt;1,"",IF(P2224=2,1,0))</f>
        <v/>
      </c>
      <c r="AB2224">
        <f>IF(M2224&lt;&gt;1,"",IF(O2224&gt;=2,1,0))</f>
        <v/>
      </c>
      <c r="AC2224">
        <f>IF(M2224&lt;&gt;1,"",IF(OR(Q2224=999,Q2224=""),"",IF(OR(Q2224&lt;35,Q2224&gt;48),1,0)))</f>
        <v/>
      </c>
      <c r="AD2224">
        <f>IF(COUNT(AA2224:AC2224)&lt;3,"",SUM(AA2224:AC2224))</f>
        <v/>
      </c>
      <c r="AE2224">
        <f>IF(L2224&gt;=4,2,IF(L2224&gt;=2,1,0))</f>
        <v/>
      </c>
      <c r="AF2224">
        <f>IF(L2224&gt;=5,1,0)</f>
        <v/>
      </c>
      <c r="AG2224">
        <f>AE2224+AF2224</f>
        <v/>
      </c>
      <c r="AH2224" s="15">
        <f>IF(M2224&lt;&gt;1,"",IF(OR(R2224=-9,R2224=""),"",R2224))</f>
        <v/>
      </c>
      <c r="AI2224">
        <f>IF(M2224&lt;&gt;1,"",IF(OR(Q2224=999,Q2224=""),"",Q2224))</f>
        <v/>
      </c>
    </row>
    <row r="2225">
      <c r="A2225" t="inlineStr">
        <is>
          <t>TQRMNOP112036</t>
        </is>
      </c>
      <c r="B2225" t="n">
        <v>2025</v>
      </c>
      <c r="C2225" t="n">
        <v>1</v>
      </c>
      <c r="D2225" t="n">
        <v>44</v>
      </c>
      <c r="E2225" t="inlineStr">
        <is>
          <t>N</t>
        </is>
      </c>
      <c r="F2225" t="n">
        <v>5</v>
      </c>
      <c r="G2225" t="n">
        <v>707</v>
      </c>
      <c r="H2225" t="n">
        <v>1</v>
      </c>
      <c r="I2225" t="n">
        <v>1</v>
      </c>
      <c r="J2225" t="n">
        <v>25</v>
      </c>
      <c r="K2225" t="n">
        <v>1</v>
      </c>
      <c r="L2225" t="n">
        <v>4</v>
      </c>
      <c r="M2225" t="n">
        <v>2</v>
      </c>
      <c r="R2225" s="15" t="n">
        <v>0</v>
      </c>
      <c r="S2225" s="15" t="n">
        <v>77000</v>
      </c>
      <c r="T2225" s="15" t="n">
        <v>77000</v>
      </c>
      <c r="U2225" s="15" t="n">
        <v>86200</v>
      </c>
      <c r="V2225">
        <f>IFERROR(VLOOKUP(D2225,Tablas_Equivalencia!$A$3:$B$8,2,FALSE),"Sin dato")</f>
        <v/>
      </c>
      <c r="W2225">
        <f>IFERROR(VLOOKUP(L2225,Tablas_Equivalencia!$D$3:$E$9,2,FALSE),"Sin dato")</f>
        <v/>
      </c>
      <c r="X2225">
        <f>IF(I2225=1,"Varón","Mujer")</f>
        <v/>
      </c>
      <c r="Y2225">
        <f>IFERROR(VLOOKUP(M2225,Tablas_Equivalencia!$G$3:$H$6,2,FALSE),"Sin dato")</f>
        <v/>
      </c>
      <c r="Z2225">
        <f>IF(J2225&lt;=24,"18-24","25-29")</f>
        <v/>
      </c>
      <c r="AA2225">
        <f>IF(M2225&lt;&gt;1,"",IF(P2225=2,1,0))</f>
        <v/>
      </c>
      <c r="AB2225">
        <f>IF(M2225&lt;&gt;1,"",IF(O2225&gt;=2,1,0))</f>
        <v/>
      </c>
      <c r="AC2225">
        <f>IF(M2225&lt;&gt;1,"",IF(OR(Q2225=999,Q2225=""),"",IF(OR(Q2225&lt;35,Q2225&gt;48),1,0)))</f>
        <v/>
      </c>
      <c r="AD2225">
        <f>IF(COUNT(AA2225:AC2225)&lt;3,"",SUM(AA2225:AC2225))</f>
        <v/>
      </c>
      <c r="AE2225">
        <f>IF(L2225&gt;=4,2,IF(L2225&gt;=2,1,0))</f>
        <v/>
      </c>
      <c r="AF2225">
        <f>IF(L2225&gt;=5,1,0)</f>
        <v/>
      </c>
      <c r="AG2225">
        <f>AE2225+AF2225</f>
        <v/>
      </c>
      <c r="AH2225" s="15">
        <f>IF(M2225&lt;&gt;1,"",IF(OR(R2225=-9,R2225=""),"",R2225))</f>
        <v/>
      </c>
      <c r="AI2225">
        <f>IF(M2225&lt;&gt;1,"",IF(OR(Q2225=999,Q2225=""),"",Q2225))</f>
        <v/>
      </c>
    </row>
    <row r="2226">
      <c r="A2226" t="inlineStr">
        <is>
          <t>TQRMNOP112039</t>
        </is>
      </c>
      <c r="B2226" t="n">
        <v>2025</v>
      </c>
      <c r="C2226" t="n">
        <v>1</v>
      </c>
      <c r="D2226" t="n">
        <v>42</v>
      </c>
      <c r="E2226" t="inlineStr">
        <is>
          <t>S</t>
        </is>
      </c>
      <c r="F2226" t="n">
        <v>10</v>
      </c>
      <c r="G2226" t="n">
        <v>867</v>
      </c>
      <c r="H2226" t="n">
        <v>3</v>
      </c>
      <c r="I2226" t="n">
        <v>2</v>
      </c>
      <c r="J2226" t="n">
        <v>26</v>
      </c>
      <c r="K2226" t="n">
        <v>2</v>
      </c>
      <c r="L2226" t="n">
        <v>4</v>
      </c>
      <c r="M2226" t="n">
        <v>3</v>
      </c>
      <c r="R2226" s="15" t="n">
        <v>0</v>
      </c>
      <c r="S2226" s="15" t="n">
        <v>0</v>
      </c>
      <c r="T2226" s="15" t="n">
        <v>0</v>
      </c>
      <c r="U2226" s="15" t="n">
        <v>174400</v>
      </c>
      <c r="V2226">
        <f>IFERROR(VLOOKUP(D2226,Tablas_Equivalencia!$A$3:$B$8,2,FALSE),"Sin dato")</f>
        <v/>
      </c>
      <c r="W2226">
        <f>IFERROR(VLOOKUP(L2226,Tablas_Equivalencia!$D$3:$E$9,2,FALSE),"Sin dato")</f>
        <v/>
      </c>
      <c r="X2226">
        <f>IF(I2226=1,"Varón","Mujer")</f>
        <v/>
      </c>
      <c r="Y2226">
        <f>IFERROR(VLOOKUP(M2226,Tablas_Equivalencia!$G$3:$H$6,2,FALSE),"Sin dato")</f>
        <v/>
      </c>
      <c r="Z2226">
        <f>IF(J2226&lt;=24,"18-24","25-29")</f>
        <v/>
      </c>
      <c r="AA2226">
        <f>IF(M2226&lt;&gt;1,"",IF(P2226=2,1,0))</f>
        <v/>
      </c>
      <c r="AB2226">
        <f>IF(M2226&lt;&gt;1,"",IF(O2226&gt;=2,1,0))</f>
        <v/>
      </c>
      <c r="AC2226">
        <f>IF(M2226&lt;&gt;1,"",IF(OR(Q2226=999,Q2226=""),"",IF(OR(Q2226&lt;35,Q2226&gt;48),1,0)))</f>
        <v/>
      </c>
      <c r="AD2226">
        <f>IF(COUNT(AA2226:AC2226)&lt;3,"",SUM(AA2226:AC2226))</f>
        <v/>
      </c>
      <c r="AE2226">
        <f>IF(L2226&gt;=4,2,IF(L2226&gt;=2,1,0))</f>
        <v/>
      </c>
      <c r="AF2226">
        <f>IF(L2226&gt;=5,1,0)</f>
        <v/>
      </c>
      <c r="AG2226">
        <f>AE2226+AF2226</f>
        <v/>
      </c>
      <c r="AH2226" s="15">
        <f>IF(M2226&lt;&gt;1,"",IF(OR(R2226=-9,R2226=""),"",R2226))</f>
        <v/>
      </c>
      <c r="AI2226">
        <f>IF(M2226&lt;&gt;1,"",IF(OR(Q2226=999,Q2226=""),"",Q2226))</f>
        <v/>
      </c>
    </row>
    <row r="2227">
      <c r="A2227" t="inlineStr">
        <is>
          <t>TQRMNOP112040</t>
        </is>
      </c>
      <c r="B2227" t="n">
        <v>2025</v>
      </c>
      <c r="C2227" t="n">
        <v>1</v>
      </c>
      <c r="D2227" t="n">
        <v>43</v>
      </c>
      <c r="E2227" t="inlineStr">
        <is>
          <t>S</t>
        </is>
      </c>
      <c r="F2227" t="n">
        <v>17</v>
      </c>
      <c r="G2227" t="n">
        <v>1305</v>
      </c>
      <c r="H2227" t="n">
        <v>3</v>
      </c>
      <c r="I2227" t="n">
        <v>1</v>
      </c>
      <c r="J2227" t="n">
        <v>18</v>
      </c>
      <c r="K2227" t="n">
        <v>2</v>
      </c>
      <c r="L2227" t="n">
        <v>3</v>
      </c>
      <c r="M2227" t="n">
        <v>1</v>
      </c>
      <c r="N2227" t="n">
        <v>3</v>
      </c>
      <c r="O2227" t="n">
        <v>3</v>
      </c>
      <c r="P2227" t="n">
        <v>2</v>
      </c>
      <c r="Q2227" t="n">
        <v>35</v>
      </c>
      <c r="R2227" s="15" t="n">
        <v>1089000</v>
      </c>
      <c r="S2227" s="15" t="n">
        <v>0</v>
      </c>
      <c r="T2227" s="15" t="n">
        <v>1089000</v>
      </c>
      <c r="U2227" s="15" t="n">
        <v>147200</v>
      </c>
      <c r="V2227">
        <f>IFERROR(VLOOKUP(D2227,Tablas_Equivalencia!$A$3:$B$8,2,FALSE),"Sin dato")</f>
        <v/>
      </c>
      <c r="W2227">
        <f>IFERROR(VLOOKUP(L2227,Tablas_Equivalencia!$D$3:$E$9,2,FALSE),"Sin dato")</f>
        <v/>
      </c>
      <c r="X2227">
        <f>IF(I2227=1,"Varón","Mujer")</f>
        <v/>
      </c>
      <c r="Y2227">
        <f>IFERROR(VLOOKUP(M2227,Tablas_Equivalencia!$G$3:$H$6,2,FALSE),"Sin dato")</f>
        <v/>
      </c>
      <c r="Z2227">
        <f>IF(J2227&lt;=24,"18-24","25-29")</f>
        <v/>
      </c>
      <c r="AA2227">
        <f>IF(M2227&lt;&gt;1,"",IF(P2227=2,1,0))</f>
        <v/>
      </c>
      <c r="AB2227">
        <f>IF(M2227&lt;&gt;1,"",IF(O2227&gt;=2,1,0))</f>
        <v/>
      </c>
      <c r="AC2227">
        <f>IF(M2227&lt;&gt;1,"",IF(OR(Q2227=999,Q2227=""),"",IF(OR(Q2227&lt;35,Q2227&gt;48),1,0)))</f>
        <v/>
      </c>
      <c r="AD2227">
        <f>IF(COUNT(AA2227:AC2227)&lt;3,"",SUM(AA2227:AC2227))</f>
        <v/>
      </c>
      <c r="AE2227">
        <f>IF(L2227&gt;=4,2,IF(L2227&gt;=2,1,0))</f>
        <v/>
      </c>
      <c r="AF2227">
        <f>IF(L2227&gt;=5,1,0)</f>
        <v/>
      </c>
      <c r="AG2227">
        <f>AE2227+AF2227</f>
        <v/>
      </c>
      <c r="AH2227" s="15">
        <f>IF(M2227&lt;&gt;1,"",IF(OR(R2227=-9,R2227=""),"",R2227))</f>
        <v/>
      </c>
      <c r="AI2227">
        <f>IF(M2227&lt;&gt;1,"",IF(OR(Q2227=999,Q2227=""),"",Q2227))</f>
        <v/>
      </c>
    </row>
    <row r="2228">
      <c r="A2228" t="inlineStr">
        <is>
          <t>TQRMNOP112045</t>
        </is>
      </c>
      <c r="B2228" t="n">
        <v>2025</v>
      </c>
      <c r="C2228" t="n">
        <v>1</v>
      </c>
      <c r="D2228" t="n">
        <v>41</v>
      </c>
      <c r="E2228" t="inlineStr">
        <is>
          <t>N</t>
        </is>
      </c>
      <c r="F2228" t="n">
        <v>15</v>
      </c>
      <c r="G2228" t="n">
        <v>1199</v>
      </c>
      <c r="H2228" t="n">
        <v>3</v>
      </c>
      <c r="I2228" t="n">
        <v>2</v>
      </c>
      <c r="J2228" t="n">
        <v>26</v>
      </c>
      <c r="K2228" t="n">
        <v>2</v>
      </c>
      <c r="L2228" t="n">
        <v>3</v>
      </c>
      <c r="M2228" t="n">
        <v>1</v>
      </c>
      <c r="N2228" t="n">
        <v>3</v>
      </c>
      <c r="O2228" t="n">
        <v>3</v>
      </c>
      <c r="P2228" t="n">
        <v>2</v>
      </c>
      <c r="Q2228" t="n">
        <v>20</v>
      </c>
      <c r="R2228" s="15" t="n">
        <v>216000</v>
      </c>
      <c r="S2228" s="15" t="n">
        <v>0</v>
      </c>
      <c r="T2228" s="15" t="n">
        <v>216000</v>
      </c>
      <c r="U2228" s="15" t="n">
        <v>229100</v>
      </c>
      <c r="V2228">
        <f>IFERROR(VLOOKUP(D2228,Tablas_Equivalencia!$A$3:$B$8,2,FALSE),"Sin dato")</f>
        <v/>
      </c>
      <c r="W2228">
        <f>IFERROR(VLOOKUP(L2228,Tablas_Equivalencia!$D$3:$E$9,2,FALSE),"Sin dato")</f>
        <v/>
      </c>
      <c r="X2228">
        <f>IF(I2228=1,"Varón","Mujer")</f>
        <v/>
      </c>
      <c r="Y2228">
        <f>IFERROR(VLOOKUP(M2228,Tablas_Equivalencia!$G$3:$H$6,2,FALSE),"Sin dato")</f>
        <v/>
      </c>
      <c r="Z2228">
        <f>IF(J2228&lt;=24,"18-24","25-29")</f>
        <v/>
      </c>
      <c r="AA2228">
        <f>IF(M2228&lt;&gt;1,"",IF(P2228=2,1,0))</f>
        <v/>
      </c>
      <c r="AB2228">
        <f>IF(M2228&lt;&gt;1,"",IF(O2228&gt;=2,1,0))</f>
        <v/>
      </c>
      <c r="AC2228">
        <f>IF(M2228&lt;&gt;1,"",IF(OR(Q2228=999,Q2228=""),"",IF(OR(Q2228&lt;35,Q2228&gt;48),1,0)))</f>
        <v/>
      </c>
      <c r="AD2228">
        <f>IF(COUNT(AA2228:AC2228)&lt;3,"",SUM(AA2228:AC2228))</f>
        <v/>
      </c>
      <c r="AE2228">
        <f>IF(L2228&gt;=4,2,IF(L2228&gt;=2,1,0))</f>
        <v/>
      </c>
      <c r="AF2228">
        <f>IF(L2228&gt;=5,1,0)</f>
        <v/>
      </c>
      <c r="AG2228">
        <f>AE2228+AF2228</f>
        <v/>
      </c>
      <c r="AH2228" s="15">
        <f>IF(M2228&lt;&gt;1,"",IF(OR(R2228=-9,R2228=""),"",R2228))</f>
        <v/>
      </c>
      <c r="AI2228">
        <f>IF(M2228&lt;&gt;1,"",IF(OR(Q2228=999,Q2228=""),"",Q2228))</f>
        <v/>
      </c>
    </row>
    <row r="2229">
      <c r="A2229" t="inlineStr">
        <is>
          <t>TQRMNOP112061</t>
        </is>
      </c>
      <c r="B2229" t="n">
        <v>2025</v>
      </c>
      <c r="C2229" t="n">
        <v>1</v>
      </c>
      <c r="D2229" t="n">
        <v>43</v>
      </c>
      <c r="E2229" t="inlineStr">
        <is>
          <t>S</t>
        </is>
      </c>
      <c r="F2229" t="n">
        <v>19</v>
      </c>
      <c r="G2229" t="n">
        <v>919</v>
      </c>
      <c r="H2229" t="n">
        <v>3</v>
      </c>
      <c r="I2229" t="n">
        <v>1</v>
      </c>
      <c r="J2229" t="n">
        <v>23</v>
      </c>
      <c r="K2229" t="n">
        <v>2</v>
      </c>
      <c r="L2229" t="n">
        <v>4</v>
      </c>
      <c r="M2229" t="n">
        <v>1</v>
      </c>
      <c r="N2229" t="n">
        <v>2</v>
      </c>
      <c r="O2229" t="n">
        <v>1</v>
      </c>
      <c r="P2229" t="n">
        <v>2</v>
      </c>
      <c r="Q2229" t="n">
        <v>28</v>
      </c>
      <c r="R2229" s="15" t="n">
        <v>452000</v>
      </c>
      <c r="S2229" s="15" t="n">
        <v>0</v>
      </c>
      <c r="T2229" s="15" t="n">
        <v>452000</v>
      </c>
      <c r="U2229" s="15" t="n">
        <v>347700</v>
      </c>
      <c r="V2229">
        <f>IFERROR(VLOOKUP(D2229,Tablas_Equivalencia!$A$3:$B$8,2,FALSE),"Sin dato")</f>
        <v/>
      </c>
      <c r="W2229">
        <f>IFERROR(VLOOKUP(L2229,Tablas_Equivalencia!$D$3:$E$9,2,FALSE),"Sin dato")</f>
        <v/>
      </c>
      <c r="X2229">
        <f>IF(I2229=1,"Varón","Mujer")</f>
        <v/>
      </c>
      <c r="Y2229">
        <f>IFERROR(VLOOKUP(M2229,Tablas_Equivalencia!$G$3:$H$6,2,FALSE),"Sin dato")</f>
        <v/>
      </c>
      <c r="Z2229">
        <f>IF(J2229&lt;=24,"18-24","25-29")</f>
        <v/>
      </c>
      <c r="AA2229">
        <f>IF(M2229&lt;&gt;1,"",IF(P2229=2,1,0))</f>
        <v/>
      </c>
      <c r="AB2229">
        <f>IF(M2229&lt;&gt;1,"",IF(O2229&gt;=2,1,0))</f>
        <v/>
      </c>
      <c r="AC2229">
        <f>IF(M2229&lt;&gt;1,"",IF(OR(Q2229=999,Q2229=""),"",IF(OR(Q2229&lt;35,Q2229&gt;48),1,0)))</f>
        <v/>
      </c>
      <c r="AD2229">
        <f>IF(COUNT(AA2229:AC2229)&lt;3,"",SUM(AA2229:AC2229))</f>
        <v/>
      </c>
      <c r="AE2229">
        <f>IF(L2229&gt;=4,2,IF(L2229&gt;=2,1,0))</f>
        <v/>
      </c>
      <c r="AF2229">
        <f>IF(L2229&gt;=5,1,0)</f>
        <v/>
      </c>
      <c r="AG2229">
        <f>AE2229+AF2229</f>
        <v/>
      </c>
      <c r="AH2229" s="15">
        <f>IF(M2229&lt;&gt;1,"",IF(OR(R2229=-9,R2229=""),"",R2229))</f>
        <v/>
      </c>
      <c r="AI2229">
        <f>IF(M2229&lt;&gt;1,"",IF(OR(Q2229=999,Q2229=""),"",Q2229))</f>
        <v/>
      </c>
    </row>
    <row r="2230">
      <c r="A2230" t="inlineStr">
        <is>
          <t>TQRMNOP112065</t>
        </is>
      </c>
      <c r="B2230" t="n">
        <v>2025</v>
      </c>
      <c r="C2230" t="n">
        <v>1</v>
      </c>
      <c r="D2230" t="n">
        <v>42</v>
      </c>
      <c r="E2230" t="inlineStr">
        <is>
          <t>N</t>
        </is>
      </c>
      <c r="F2230" t="n">
        <v>27</v>
      </c>
      <c r="G2230" t="n">
        <v>214</v>
      </c>
      <c r="H2230" t="n">
        <v>1</v>
      </c>
      <c r="I2230" t="n">
        <v>1</v>
      </c>
      <c r="J2230" t="n">
        <v>25</v>
      </c>
      <c r="K2230" t="n">
        <v>1</v>
      </c>
      <c r="L2230" t="n">
        <v>5</v>
      </c>
      <c r="M2230" t="n">
        <v>1</v>
      </c>
      <c r="N2230" t="n">
        <v>3</v>
      </c>
      <c r="O2230" t="n">
        <v>1</v>
      </c>
      <c r="P2230" t="n">
        <v>1</v>
      </c>
      <c r="Q2230" t="n">
        <v>50</v>
      </c>
      <c r="R2230" s="15" t="n">
        <v>928000</v>
      </c>
      <c r="S2230" s="15" t="n">
        <v>0</v>
      </c>
      <c r="T2230" s="15" t="n">
        <v>928000</v>
      </c>
      <c r="U2230" s="15" t="n">
        <v>151400</v>
      </c>
      <c r="V2230">
        <f>IFERROR(VLOOKUP(D2230,Tablas_Equivalencia!$A$3:$B$8,2,FALSE),"Sin dato")</f>
        <v/>
      </c>
      <c r="W2230">
        <f>IFERROR(VLOOKUP(L2230,Tablas_Equivalencia!$D$3:$E$9,2,FALSE),"Sin dato")</f>
        <v/>
      </c>
      <c r="X2230">
        <f>IF(I2230=1,"Varón","Mujer")</f>
        <v/>
      </c>
      <c r="Y2230">
        <f>IFERROR(VLOOKUP(M2230,Tablas_Equivalencia!$G$3:$H$6,2,FALSE),"Sin dato")</f>
        <v/>
      </c>
      <c r="Z2230">
        <f>IF(J2230&lt;=24,"18-24","25-29")</f>
        <v/>
      </c>
      <c r="AA2230">
        <f>IF(M2230&lt;&gt;1,"",IF(P2230=2,1,0))</f>
        <v/>
      </c>
      <c r="AB2230">
        <f>IF(M2230&lt;&gt;1,"",IF(O2230&gt;=2,1,0))</f>
        <v/>
      </c>
      <c r="AC2230">
        <f>IF(M2230&lt;&gt;1,"",IF(OR(Q2230=999,Q2230=""),"",IF(OR(Q2230&lt;35,Q2230&gt;48),1,0)))</f>
        <v/>
      </c>
      <c r="AD2230">
        <f>IF(COUNT(AA2230:AC2230)&lt;3,"",SUM(AA2230:AC2230))</f>
        <v/>
      </c>
      <c r="AE2230">
        <f>IF(L2230&gt;=4,2,IF(L2230&gt;=2,1,0))</f>
        <v/>
      </c>
      <c r="AF2230">
        <f>IF(L2230&gt;=5,1,0)</f>
        <v/>
      </c>
      <c r="AG2230">
        <f>AE2230+AF2230</f>
        <v/>
      </c>
      <c r="AH2230" s="15">
        <f>IF(M2230&lt;&gt;1,"",IF(OR(R2230=-9,R2230=""),"",R2230))</f>
        <v/>
      </c>
      <c r="AI2230">
        <f>IF(M2230&lt;&gt;1,"",IF(OR(Q2230=999,Q2230=""),"",Q2230))</f>
        <v/>
      </c>
    </row>
    <row r="2231">
      <c r="A2231" t="inlineStr">
        <is>
          <t>TQRMNOP112068</t>
        </is>
      </c>
      <c r="B2231" t="n">
        <v>2025</v>
      </c>
      <c r="C2231" t="n">
        <v>1</v>
      </c>
      <c r="D2231" t="n">
        <v>1</v>
      </c>
      <c r="E2231" t="inlineStr">
        <is>
          <t>S</t>
        </is>
      </c>
      <c r="F2231" t="n">
        <v>32</v>
      </c>
      <c r="G2231" t="n">
        <v>1168</v>
      </c>
      <c r="H2231" t="n">
        <v>2</v>
      </c>
      <c r="I2231" t="n">
        <v>2</v>
      </c>
      <c r="J2231" t="n">
        <v>19</v>
      </c>
      <c r="K2231" t="n">
        <v>2</v>
      </c>
      <c r="L2231" t="n">
        <v>3</v>
      </c>
      <c r="M2231" t="n">
        <v>1</v>
      </c>
      <c r="N2231" t="n">
        <v>2</v>
      </c>
      <c r="O2231" t="n">
        <v>3</v>
      </c>
      <c r="P2231" t="n">
        <v>2</v>
      </c>
      <c r="Q2231" t="n">
        <v>16</v>
      </c>
      <c r="R2231" s="15" t="n">
        <v>274000</v>
      </c>
      <c r="S2231" s="15" t="n">
        <v>0</v>
      </c>
      <c r="T2231" s="15" t="n">
        <v>274000</v>
      </c>
      <c r="U2231" s="15" t="n">
        <v>95500</v>
      </c>
      <c r="V2231">
        <f>IFERROR(VLOOKUP(D2231,Tablas_Equivalencia!$A$3:$B$8,2,FALSE),"Sin dato")</f>
        <v/>
      </c>
      <c r="W2231">
        <f>IFERROR(VLOOKUP(L2231,Tablas_Equivalencia!$D$3:$E$9,2,FALSE),"Sin dato")</f>
        <v/>
      </c>
      <c r="X2231">
        <f>IF(I2231=1,"Varón","Mujer")</f>
        <v/>
      </c>
      <c r="Y2231">
        <f>IFERROR(VLOOKUP(M2231,Tablas_Equivalencia!$G$3:$H$6,2,FALSE),"Sin dato")</f>
        <v/>
      </c>
      <c r="Z2231">
        <f>IF(J2231&lt;=24,"18-24","25-29")</f>
        <v/>
      </c>
      <c r="AA2231">
        <f>IF(M2231&lt;&gt;1,"",IF(P2231=2,1,0))</f>
        <v/>
      </c>
      <c r="AB2231">
        <f>IF(M2231&lt;&gt;1,"",IF(O2231&gt;=2,1,0))</f>
        <v/>
      </c>
      <c r="AC2231">
        <f>IF(M2231&lt;&gt;1,"",IF(OR(Q2231=999,Q2231=""),"",IF(OR(Q2231&lt;35,Q2231&gt;48),1,0)))</f>
        <v/>
      </c>
      <c r="AD2231">
        <f>IF(COUNT(AA2231:AC2231)&lt;3,"",SUM(AA2231:AC2231))</f>
        <v/>
      </c>
      <c r="AE2231">
        <f>IF(L2231&gt;=4,2,IF(L2231&gt;=2,1,0))</f>
        <v/>
      </c>
      <c r="AF2231">
        <f>IF(L2231&gt;=5,1,0)</f>
        <v/>
      </c>
      <c r="AG2231">
        <f>AE2231+AF2231</f>
        <v/>
      </c>
      <c r="AH2231" s="15">
        <f>IF(M2231&lt;&gt;1,"",IF(OR(R2231=-9,R2231=""),"",R2231))</f>
        <v/>
      </c>
      <c r="AI2231">
        <f>IF(M2231&lt;&gt;1,"",IF(OR(Q2231=999,Q2231=""),"",Q2231))</f>
        <v/>
      </c>
    </row>
    <row r="2232">
      <c r="A2232" t="inlineStr">
        <is>
          <t>TQRMNOP112077</t>
        </is>
      </c>
      <c r="B2232" t="n">
        <v>2025</v>
      </c>
      <c r="C2232" t="n">
        <v>1</v>
      </c>
      <c r="D2232" t="n">
        <v>41</v>
      </c>
      <c r="E2232" t="inlineStr">
        <is>
          <t>N</t>
        </is>
      </c>
      <c r="F2232" t="n">
        <v>15</v>
      </c>
      <c r="G2232" t="n">
        <v>873</v>
      </c>
      <c r="H2232" t="n">
        <v>1</v>
      </c>
      <c r="I2232" t="n">
        <v>1</v>
      </c>
      <c r="J2232" t="n">
        <v>20</v>
      </c>
      <c r="K2232" t="n">
        <v>2</v>
      </c>
      <c r="L2232" t="n">
        <v>5</v>
      </c>
      <c r="M2232" t="n">
        <v>3</v>
      </c>
      <c r="R2232" s="15" t="n">
        <v>0</v>
      </c>
      <c r="S2232" s="15" t="n">
        <v>0</v>
      </c>
      <c r="T2232" s="15" t="n">
        <v>0</v>
      </c>
      <c r="U2232" s="15" t="n">
        <v>182600</v>
      </c>
      <c r="V2232">
        <f>IFERROR(VLOOKUP(D2232,Tablas_Equivalencia!$A$3:$B$8,2,FALSE),"Sin dato")</f>
        <v/>
      </c>
      <c r="W2232">
        <f>IFERROR(VLOOKUP(L2232,Tablas_Equivalencia!$D$3:$E$9,2,FALSE),"Sin dato")</f>
        <v/>
      </c>
      <c r="X2232">
        <f>IF(I2232=1,"Varón","Mujer")</f>
        <v/>
      </c>
      <c r="Y2232">
        <f>IFERROR(VLOOKUP(M2232,Tablas_Equivalencia!$G$3:$H$6,2,FALSE),"Sin dato")</f>
        <v/>
      </c>
      <c r="Z2232">
        <f>IF(J2232&lt;=24,"18-24","25-29")</f>
        <v/>
      </c>
      <c r="AA2232">
        <f>IF(M2232&lt;&gt;1,"",IF(P2232=2,1,0))</f>
        <v/>
      </c>
      <c r="AB2232">
        <f>IF(M2232&lt;&gt;1,"",IF(O2232&gt;=2,1,0))</f>
        <v/>
      </c>
      <c r="AC2232">
        <f>IF(M2232&lt;&gt;1,"",IF(OR(Q2232=999,Q2232=""),"",IF(OR(Q2232&lt;35,Q2232&gt;48),1,0)))</f>
        <v/>
      </c>
      <c r="AD2232">
        <f>IF(COUNT(AA2232:AC2232)&lt;3,"",SUM(AA2232:AC2232))</f>
        <v/>
      </c>
      <c r="AE2232">
        <f>IF(L2232&gt;=4,2,IF(L2232&gt;=2,1,0))</f>
        <v/>
      </c>
      <c r="AF2232">
        <f>IF(L2232&gt;=5,1,0)</f>
        <v/>
      </c>
      <c r="AG2232">
        <f>AE2232+AF2232</f>
        <v/>
      </c>
      <c r="AH2232" s="15">
        <f>IF(M2232&lt;&gt;1,"",IF(OR(R2232=-9,R2232=""),"",R2232))</f>
        <v/>
      </c>
      <c r="AI2232">
        <f>IF(M2232&lt;&gt;1,"",IF(OR(Q2232=999,Q2232=""),"",Q2232))</f>
        <v/>
      </c>
    </row>
    <row r="2233">
      <c r="A2233" t="inlineStr">
        <is>
          <t>TQRMNOP112081</t>
        </is>
      </c>
      <c r="B2233" t="n">
        <v>2025</v>
      </c>
      <c r="C2233" t="n">
        <v>1</v>
      </c>
      <c r="D2233" t="n">
        <v>42</v>
      </c>
      <c r="E2233" t="inlineStr">
        <is>
          <t>S</t>
        </is>
      </c>
      <c r="F2233" t="n">
        <v>10</v>
      </c>
      <c r="G2233" t="n">
        <v>833</v>
      </c>
      <c r="H2233" t="n">
        <v>3</v>
      </c>
      <c r="I2233" t="n">
        <v>1</v>
      </c>
      <c r="J2233" t="n">
        <v>21</v>
      </c>
      <c r="K2233" t="n">
        <v>1</v>
      </c>
      <c r="L2233" t="n">
        <v>5</v>
      </c>
      <c r="M2233" t="n">
        <v>3</v>
      </c>
      <c r="R2233" s="15" t="n">
        <v>0</v>
      </c>
      <c r="S2233" s="15" t="n">
        <v>0</v>
      </c>
      <c r="T2233" s="15" t="n">
        <v>0</v>
      </c>
      <c r="U2233" s="15" t="n">
        <v>135700</v>
      </c>
      <c r="V2233">
        <f>IFERROR(VLOOKUP(D2233,Tablas_Equivalencia!$A$3:$B$8,2,FALSE),"Sin dato")</f>
        <v/>
      </c>
      <c r="W2233">
        <f>IFERROR(VLOOKUP(L2233,Tablas_Equivalencia!$D$3:$E$9,2,FALSE),"Sin dato")</f>
        <v/>
      </c>
      <c r="X2233">
        <f>IF(I2233=1,"Varón","Mujer")</f>
        <v/>
      </c>
      <c r="Y2233">
        <f>IFERROR(VLOOKUP(M2233,Tablas_Equivalencia!$G$3:$H$6,2,FALSE),"Sin dato")</f>
        <v/>
      </c>
      <c r="Z2233">
        <f>IF(J2233&lt;=24,"18-24","25-29")</f>
        <v/>
      </c>
      <c r="AA2233">
        <f>IF(M2233&lt;&gt;1,"",IF(P2233=2,1,0))</f>
        <v/>
      </c>
      <c r="AB2233">
        <f>IF(M2233&lt;&gt;1,"",IF(O2233&gt;=2,1,0))</f>
        <v/>
      </c>
      <c r="AC2233">
        <f>IF(M2233&lt;&gt;1,"",IF(OR(Q2233=999,Q2233=""),"",IF(OR(Q2233&lt;35,Q2233&gt;48),1,0)))</f>
        <v/>
      </c>
      <c r="AD2233">
        <f>IF(COUNT(AA2233:AC2233)&lt;3,"",SUM(AA2233:AC2233))</f>
        <v/>
      </c>
      <c r="AE2233">
        <f>IF(L2233&gt;=4,2,IF(L2233&gt;=2,1,0))</f>
        <v/>
      </c>
      <c r="AF2233">
        <f>IF(L2233&gt;=5,1,0)</f>
        <v/>
      </c>
      <c r="AG2233">
        <f>AE2233+AF2233</f>
        <v/>
      </c>
      <c r="AH2233" s="15">
        <f>IF(M2233&lt;&gt;1,"",IF(OR(R2233=-9,R2233=""),"",R2233))</f>
        <v/>
      </c>
      <c r="AI2233">
        <f>IF(M2233&lt;&gt;1,"",IF(OR(Q2233=999,Q2233=""),"",Q2233))</f>
        <v/>
      </c>
    </row>
    <row r="2234">
      <c r="A2234" t="inlineStr">
        <is>
          <t>TQRMNOP112083</t>
        </is>
      </c>
      <c r="B2234" t="n">
        <v>2025</v>
      </c>
      <c r="C2234" t="n">
        <v>1</v>
      </c>
      <c r="D2234" t="n">
        <v>43</v>
      </c>
      <c r="E2234" t="inlineStr">
        <is>
          <t>N</t>
        </is>
      </c>
      <c r="F2234" t="n">
        <v>34</v>
      </c>
      <c r="G2234" t="n">
        <v>1293</v>
      </c>
      <c r="H2234" t="n">
        <v>1</v>
      </c>
      <c r="I2234" t="n">
        <v>2</v>
      </c>
      <c r="J2234" t="n">
        <v>27</v>
      </c>
      <c r="K2234" t="n">
        <v>1</v>
      </c>
      <c r="L2234" t="n">
        <v>5</v>
      </c>
      <c r="M2234" t="n">
        <v>1</v>
      </c>
      <c r="N2234" t="n">
        <v>3</v>
      </c>
      <c r="O2234" t="n">
        <v>1</v>
      </c>
      <c r="P2234" t="n">
        <v>1</v>
      </c>
      <c r="Q2234" t="n">
        <v>44</v>
      </c>
      <c r="R2234" s="15" t="n">
        <v>798000</v>
      </c>
      <c r="S2234" s="15" t="n">
        <v>83000</v>
      </c>
      <c r="T2234" s="15" t="n">
        <v>881000</v>
      </c>
      <c r="U2234" s="15" t="n">
        <v>102300</v>
      </c>
      <c r="V2234">
        <f>IFERROR(VLOOKUP(D2234,Tablas_Equivalencia!$A$3:$B$8,2,FALSE),"Sin dato")</f>
        <v/>
      </c>
      <c r="W2234">
        <f>IFERROR(VLOOKUP(L2234,Tablas_Equivalencia!$D$3:$E$9,2,FALSE),"Sin dato")</f>
        <v/>
      </c>
      <c r="X2234">
        <f>IF(I2234=1,"Varón","Mujer")</f>
        <v/>
      </c>
      <c r="Y2234">
        <f>IFERROR(VLOOKUP(M2234,Tablas_Equivalencia!$G$3:$H$6,2,FALSE),"Sin dato")</f>
        <v/>
      </c>
      <c r="Z2234">
        <f>IF(J2234&lt;=24,"18-24","25-29")</f>
        <v/>
      </c>
      <c r="AA2234">
        <f>IF(M2234&lt;&gt;1,"",IF(P2234=2,1,0))</f>
        <v/>
      </c>
      <c r="AB2234">
        <f>IF(M2234&lt;&gt;1,"",IF(O2234&gt;=2,1,0))</f>
        <v/>
      </c>
      <c r="AC2234">
        <f>IF(M2234&lt;&gt;1,"",IF(OR(Q2234=999,Q2234=""),"",IF(OR(Q2234&lt;35,Q2234&gt;48),1,0)))</f>
        <v/>
      </c>
      <c r="AD2234">
        <f>IF(COUNT(AA2234:AC2234)&lt;3,"",SUM(AA2234:AC2234))</f>
        <v/>
      </c>
      <c r="AE2234">
        <f>IF(L2234&gt;=4,2,IF(L2234&gt;=2,1,0))</f>
        <v/>
      </c>
      <c r="AF2234">
        <f>IF(L2234&gt;=5,1,0)</f>
        <v/>
      </c>
      <c r="AG2234">
        <f>AE2234+AF2234</f>
        <v/>
      </c>
      <c r="AH2234" s="15">
        <f>IF(M2234&lt;&gt;1,"",IF(OR(R2234=-9,R2234=""),"",R2234))</f>
        <v/>
      </c>
      <c r="AI2234">
        <f>IF(M2234&lt;&gt;1,"",IF(OR(Q2234=999,Q2234=""),"",Q2234))</f>
        <v/>
      </c>
    </row>
    <row r="2235">
      <c r="A2235" t="inlineStr">
        <is>
          <t>TQRMNOP112108</t>
        </is>
      </c>
      <c r="B2235" t="n">
        <v>2025</v>
      </c>
      <c r="C2235" t="n">
        <v>1</v>
      </c>
      <c r="D2235" t="n">
        <v>40</v>
      </c>
      <c r="E2235" t="inlineStr">
        <is>
          <t>N</t>
        </is>
      </c>
      <c r="F2235" t="n">
        <v>22</v>
      </c>
      <c r="G2235" t="n">
        <v>1107</v>
      </c>
      <c r="H2235" t="n">
        <v>3</v>
      </c>
      <c r="I2235" t="n">
        <v>1</v>
      </c>
      <c r="J2235" t="n">
        <v>28</v>
      </c>
      <c r="K2235" t="n">
        <v>2</v>
      </c>
      <c r="L2235" t="n">
        <v>1</v>
      </c>
      <c r="M2235" t="n">
        <v>1</v>
      </c>
      <c r="N2235" t="n">
        <v>3</v>
      </c>
      <c r="O2235" t="n">
        <v>2</v>
      </c>
      <c r="P2235" t="n">
        <v>2</v>
      </c>
      <c r="Q2235" t="n">
        <v>63</v>
      </c>
      <c r="R2235" s="15" t="n">
        <v>295000</v>
      </c>
      <c r="S2235" s="15" t="n">
        <v>0</v>
      </c>
      <c r="T2235" s="15" t="n">
        <v>295000</v>
      </c>
      <c r="U2235" s="15" t="n">
        <v>121900</v>
      </c>
      <c r="V2235">
        <f>IFERROR(VLOOKUP(D2235,Tablas_Equivalencia!$A$3:$B$8,2,FALSE),"Sin dato")</f>
        <v/>
      </c>
      <c r="W2235">
        <f>IFERROR(VLOOKUP(L2235,Tablas_Equivalencia!$D$3:$E$9,2,FALSE),"Sin dato")</f>
        <v/>
      </c>
      <c r="X2235">
        <f>IF(I2235=1,"Varón","Mujer")</f>
        <v/>
      </c>
      <c r="Y2235">
        <f>IFERROR(VLOOKUP(M2235,Tablas_Equivalencia!$G$3:$H$6,2,FALSE),"Sin dato")</f>
        <v/>
      </c>
      <c r="Z2235">
        <f>IF(J2235&lt;=24,"18-24","25-29")</f>
        <v/>
      </c>
      <c r="AA2235">
        <f>IF(M2235&lt;&gt;1,"",IF(P2235=2,1,0))</f>
        <v/>
      </c>
      <c r="AB2235">
        <f>IF(M2235&lt;&gt;1,"",IF(O2235&gt;=2,1,0))</f>
        <v/>
      </c>
      <c r="AC2235">
        <f>IF(M2235&lt;&gt;1,"",IF(OR(Q2235=999,Q2235=""),"",IF(OR(Q2235&lt;35,Q2235&gt;48),1,0)))</f>
        <v/>
      </c>
      <c r="AD2235">
        <f>IF(COUNT(AA2235:AC2235)&lt;3,"",SUM(AA2235:AC2235))</f>
        <v/>
      </c>
      <c r="AE2235">
        <f>IF(L2235&gt;=4,2,IF(L2235&gt;=2,1,0))</f>
        <v/>
      </c>
      <c r="AF2235">
        <f>IF(L2235&gt;=5,1,0)</f>
        <v/>
      </c>
      <c r="AG2235">
        <f>AE2235+AF2235</f>
        <v/>
      </c>
      <c r="AH2235" s="15">
        <f>IF(M2235&lt;&gt;1,"",IF(OR(R2235=-9,R2235=""),"",R2235))</f>
        <v/>
      </c>
      <c r="AI2235">
        <f>IF(M2235&lt;&gt;1,"",IF(OR(Q2235=999,Q2235=""),"",Q2235))</f>
        <v/>
      </c>
    </row>
    <row r="2236">
      <c r="A2236" t="inlineStr">
        <is>
          <t>TQRMNOP112113</t>
        </is>
      </c>
      <c r="B2236" t="n">
        <v>2025</v>
      </c>
      <c r="C2236" t="n">
        <v>1</v>
      </c>
      <c r="D2236" t="n">
        <v>41</v>
      </c>
      <c r="E2236" t="inlineStr">
        <is>
          <t>N</t>
        </is>
      </c>
      <c r="F2236" t="n">
        <v>12</v>
      </c>
      <c r="G2236" t="n">
        <v>1126</v>
      </c>
      <c r="H2236" t="n">
        <v>3</v>
      </c>
      <c r="I2236" t="n">
        <v>2</v>
      </c>
      <c r="J2236" t="n">
        <v>23</v>
      </c>
      <c r="K2236" t="n">
        <v>1</v>
      </c>
      <c r="L2236" t="n">
        <v>3</v>
      </c>
      <c r="M2236" t="n">
        <v>3</v>
      </c>
      <c r="R2236" s="15" t="n">
        <v>0</v>
      </c>
      <c r="S2236" s="15" t="n">
        <v>0</v>
      </c>
      <c r="T2236" s="15" t="n">
        <v>0</v>
      </c>
      <c r="U2236" s="15" t="n">
        <v>96000</v>
      </c>
      <c r="V2236">
        <f>IFERROR(VLOOKUP(D2236,Tablas_Equivalencia!$A$3:$B$8,2,FALSE),"Sin dato")</f>
        <v/>
      </c>
      <c r="W2236">
        <f>IFERROR(VLOOKUP(L2236,Tablas_Equivalencia!$D$3:$E$9,2,FALSE),"Sin dato")</f>
        <v/>
      </c>
      <c r="X2236">
        <f>IF(I2236=1,"Varón","Mujer")</f>
        <v/>
      </c>
      <c r="Y2236">
        <f>IFERROR(VLOOKUP(M2236,Tablas_Equivalencia!$G$3:$H$6,2,FALSE),"Sin dato")</f>
        <v/>
      </c>
      <c r="Z2236">
        <f>IF(J2236&lt;=24,"18-24","25-29")</f>
        <v/>
      </c>
      <c r="AA2236">
        <f>IF(M2236&lt;&gt;1,"",IF(P2236=2,1,0))</f>
        <v/>
      </c>
      <c r="AB2236">
        <f>IF(M2236&lt;&gt;1,"",IF(O2236&gt;=2,1,0))</f>
        <v/>
      </c>
      <c r="AC2236">
        <f>IF(M2236&lt;&gt;1,"",IF(OR(Q2236=999,Q2236=""),"",IF(OR(Q2236&lt;35,Q2236&gt;48),1,0)))</f>
        <v/>
      </c>
      <c r="AD2236">
        <f>IF(COUNT(AA2236:AC2236)&lt;3,"",SUM(AA2236:AC2236))</f>
        <v/>
      </c>
      <c r="AE2236">
        <f>IF(L2236&gt;=4,2,IF(L2236&gt;=2,1,0))</f>
        <v/>
      </c>
      <c r="AF2236">
        <f>IF(L2236&gt;=5,1,0)</f>
        <v/>
      </c>
      <c r="AG2236">
        <f>AE2236+AF2236</f>
        <v/>
      </c>
      <c r="AH2236" s="15">
        <f>IF(M2236&lt;&gt;1,"",IF(OR(R2236=-9,R2236=""),"",R2236))</f>
        <v/>
      </c>
      <c r="AI2236">
        <f>IF(M2236&lt;&gt;1,"",IF(OR(Q2236=999,Q2236=""),"",Q2236))</f>
        <v/>
      </c>
    </row>
    <row r="2237">
      <c r="A2237" t="inlineStr">
        <is>
          <t>TQRMNOP112134</t>
        </is>
      </c>
      <c r="B2237" t="n">
        <v>2025</v>
      </c>
      <c r="C2237" t="n">
        <v>1</v>
      </c>
      <c r="D2237" t="n">
        <v>43</v>
      </c>
      <c r="E2237" t="inlineStr">
        <is>
          <t>S</t>
        </is>
      </c>
      <c r="F2237" t="n">
        <v>19</v>
      </c>
      <c r="G2237" t="n">
        <v>1162</v>
      </c>
      <c r="H2237" t="n">
        <v>3</v>
      </c>
      <c r="I2237" t="n">
        <v>1</v>
      </c>
      <c r="J2237" t="n">
        <v>23</v>
      </c>
      <c r="K2237" t="n">
        <v>2</v>
      </c>
      <c r="L2237" t="n">
        <v>3</v>
      </c>
      <c r="M2237" t="n">
        <v>3</v>
      </c>
      <c r="R2237" s="15" t="n">
        <v>0</v>
      </c>
      <c r="S2237" s="15" t="n">
        <v>0</v>
      </c>
      <c r="T2237" s="15" t="n">
        <v>0</v>
      </c>
      <c r="U2237" s="15" t="n">
        <v>116200</v>
      </c>
      <c r="V2237">
        <f>IFERROR(VLOOKUP(D2237,Tablas_Equivalencia!$A$3:$B$8,2,FALSE),"Sin dato")</f>
        <v/>
      </c>
      <c r="W2237">
        <f>IFERROR(VLOOKUP(L2237,Tablas_Equivalencia!$D$3:$E$9,2,FALSE),"Sin dato")</f>
        <v/>
      </c>
      <c r="X2237">
        <f>IF(I2237=1,"Varón","Mujer")</f>
        <v/>
      </c>
      <c r="Y2237">
        <f>IFERROR(VLOOKUP(M2237,Tablas_Equivalencia!$G$3:$H$6,2,FALSE),"Sin dato")</f>
        <v/>
      </c>
      <c r="Z2237">
        <f>IF(J2237&lt;=24,"18-24","25-29")</f>
        <v/>
      </c>
      <c r="AA2237">
        <f>IF(M2237&lt;&gt;1,"",IF(P2237=2,1,0))</f>
        <v/>
      </c>
      <c r="AB2237">
        <f>IF(M2237&lt;&gt;1,"",IF(O2237&gt;=2,1,0))</f>
        <v/>
      </c>
      <c r="AC2237">
        <f>IF(M2237&lt;&gt;1,"",IF(OR(Q2237=999,Q2237=""),"",IF(OR(Q2237&lt;35,Q2237&gt;48),1,0)))</f>
        <v/>
      </c>
      <c r="AD2237">
        <f>IF(COUNT(AA2237:AC2237)&lt;3,"",SUM(AA2237:AC2237))</f>
        <v/>
      </c>
      <c r="AE2237">
        <f>IF(L2237&gt;=4,2,IF(L2237&gt;=2,1,0))</f>
        <v/>
      </c>
      <c r="AF2237">
        <f>IF(L2237&gt;=5,1,0)</f>
        <v/>
      </c>
      <c r="AG2237">
        <f>AE2237+AF2237</f>
        <v/>
      </c>
      <c r="AH2237" s="15">
        <f>IF(M2237&lt;&gt;1,"",IF(OR(R2237=-9,R2237=""),"",R2237))</f>
        <v/>
      </c>
      <c r="AI2237">
        <f>IF(M2237&lt;&gt;1,"",IF(OR(Q2237=999,Q2237=""),"",Q2237))</f>
        <v/>
      </c>
    </row>
    <row r="2238">
      <c r="A2238" t="inlineStr">
        <is>
          <t>TQRMNOP112135</t>
        </is>
      </c>
      <c r="B2238" t="n">
        <v>2025</v>
      </c>
      <c r="C2238" t="n">
        <v>1</v>
      </c>
      <c r="D2238" t="n">
        <v>40</v>
      </c>
      <c r="E2238" t="inlineStr">
        <is>
          <t>N</t>
        </is>
      </c>
      <c r="F2238" t="n">
        <v>23</v>
      </c>
      <c r="G2238" t="n">
        <v>1137</v>
      </c>
      <c r="H2238" t="n">
        <v>3</v>
      </c>
      <c r="I2238" t="n">
        <v>1</v>
      </c>
      <c r="J2238" t="n">
        <v>22</v>
      </c>
      <c r="K2238" t="n">
        <v>2</v>
      </c>
      <c r="L2238" t="n">
        <v>6</v>
      </c>
      <c r="M2238" t="n">
        <v>3</v>
      </c>
      <c r="R2238" s="15" t="n">
        <v>0</v>
      </c>
      <c r="S2238" s="15" t="n">
        <v>0</v>
      </c>
      <c r="T2238" s="15" t="n">
        <v>0</v>
      </c>
      <c r="U2238" s="15" t="n">
        <v>194100</v>
      </c>
      <c r="V2238">
        <f>IFERROR(VLOOKUP(D2238,Tablas_Equivalencia!$A$3:$B$8,2,FALSE),"Sin dato")</f>
        <v/>
      </c>
      <c r="W2238">
        <f>IFERROR(VLOOKUP(L2238,Tablas_Equivalencia!$D$3:$E$9,2,FALSE),"Sin dato")</f>
        <v/>
      </c>
      <c r="X2238">
        <f>IF(I2238=1,"Varón","Mujer")</f>
        <v/>
      </c>
      <c r="Y2238">
        <f>IFERROR(VLOOKUP(M2238,Tablas_Equivalencia!$G$3:$H$6,2,FALSE),"Sin dato")</f>
        <v/>
      </c>
      <c r="Z2238">
        <f>IF(J2238&lt;=24,"18-24","25-29")</f>
        <v/>
      </c>
      <c r="AA2238">
        <f>IF(M2238&lt;&gt;1,"",IF(P2238=2,1,0))</f>
        <v/>
      </c>
      <c r="AB2238">
        <f>IF(M2238&lt;&gt;1,"",IF(O2238&gt;=2,1,0))</f>
        <v/>
      </c>
      <c r="AC2238">
        <f>IF(M2238&lt;&gt;1,"",IF(OR(Q2238=999,Q2238=""),"",IF(OR(Q2238&lt;35,Q2238&gt;48),1,0)))</f>
        <v/>
      </c>
      <c r="AD2238">
        <f>IF(COUNT(AA2238:AC2238)&lt;3,"",SUM(AA2238:AC2238))</f>
        <v/>
      </c>
      <c r="AE2238">
        <f>IF(L2238&gt;=4,2,IF(L2238&gt;=2,1,0))</f>
        <v/>
      </c>
      <c r="AF2238">
        <f>IF(L2238&gt;=5,1,0)</f>
        <v/>
      </c>
      <c r="AG2238">
        <f>AE2238+AF2238</f>
        <v/>
      </c>
      <c r="AH2238" s="15">
        <f>IF(M2238&lt;&gt;1,"",IF(OR(R2238=-9,R2238=""),"",R2238))</f>
        <v/>
      </c>
      <c r="AI2238">
        <f>IF(M2238&lt;&gt;1,"",IF(OR(Q2238=999,Q2238=""),"",Q2238))</f>
        <v/>
      </c>
    </row>
    <row r="2239">
      <c r="A2239" t="inlineStr">
        <is>
          <t>TQRMNOP112149</t>
        </is>
      </c>
      <c r="B2239" t="n">
        <v>2025</v>
      </c>
      <c r="C2239" t="n">
        <v>1</v>
      </c>
      <c r="D2239" t="n">
        <v>43</v>
      </c>
      <c r="E2239" t="inlineStr">
        <is>
          <t>S</t>
        </is>
      </c>
      <c r="F2239" t="n">
        <v>30</v>
      </c>
      <c r="G2239" t="n">
        <v>1215</v>
      </c>
      <c r="H2239" t="n">
        <v>1</v>
      </c>
      <c r="I2239" t="n">
        <v>2</v>
      </c>
      <c r="J2239" t="n">
        <v>27</v>
      </c>
      <c r="K2239" t="n">
        <v>2</v>
      </c>
      <c r="L2239" t="n">
        <v>3</v>
      </c>
      <c r="M2239" t="n">
        <v>1</v>
      </c>
      <c r="N2239" t="n">
        <v>3</v>
      </c>
      <c r="O2239" t="n">
        <v>1</v>
      </c>
      <c r="P2239" t="n">
        <v>2</v>
      </c>
      <c r="Q2239" t="n">
        <v>38</v>
      </c>
      <c r="R2239" s="15" t="n">
        <v>346000</v>
      </c>
      <c r="S2239" s="15" t="n">
        <v>0</v>
      </c>
      <c r="T2239" s="15" t="n">
        <v>346000</v>
      </c>
      <c r="U2239" s="15" t="n">
        <v>263200</v>
      </c>
      <c r="V2239">
        <f>IFERROR(VLOOKUP(D2239,Tablas_Equivalencia!$A$3:$B$8,2,FALSE),"Sin dato")</f>
        <v/>
      </c>
      <c r="W2239">
        <f>IFERROR(VLOOKUP(L2239,Tablas_Equivalencia!$D$3:$E$9,2,FALSE),"Sin dato")</f>
        <v/>
      </c>
      <c r="X2239">
        <f>IF(I2239=1,"Varón","Mujer")</f>
        <v/>
      </c>
      <c r="Y2239">
        <f>IFERROR(VLOOKUP(M2239,Tablas_Equivalencia!$G$3:$H$6,2,FALSE),"Sin dato")</f>
        <v/>
      </c>
      <c r="Z2239">
        <f>IF(J2239&lt;=24,"18-24","25-29")</f>
        <v/>
      </c>
      <c r="AA2239">
        <f>IF(M2239&lt;&gt;1,"",IF(P2239=2,1,0))</f>
        <v/>
      </c>
      <c r="AB2239">
        <f>IF(M2239&lt;&gt;1,"",IF(O2239&gt;=2,1,0))</f>
        <v/>
      </c>
      <c r="AC2239">
        <f>IF(M2239&lt;&gt;1,"",IF(OR(Q2239=999,Q2239=""),"",IF(OR(Q2239&lt;35,Q2239&gt;48),1,0)))</f>
        <v/>
      </c>
      <c r="AD2239">
        <f>IF(COUNT(AA2239:AC2239)&lt;3,"",SUM(AA2239:AC2239))</f>
        <v/>
      </c>
      <c r="AE2239">
        <f>IF(L2239&gt;=4,2,IF(L2239&gt;=2,1,0))</f>
        <v/>
      </c>
      <c r="AF2239">
        <f>IF(L2239&gt;=5,1,0)</f>
        <v/>
      </c>
      <c r="AG2239">
        <f>AE2239+AF2239</f>
        <v/>
      </c>
      <c r="AH2239" s="15">
        <f>IF(M2239&lt;&gt;1,"",IF(OR(R2239=-9,R2239=""),"",R2239))</f>
        <v/>
      </c>
      <c r="AI2239">
        <f>IF(M2239&lt;&gt;1,"",IF(OR(Q2239=999,Q2239=""),"",Q2239))</f>
        <v/>
      </c>
    </row>
    <row r="2240">
      <c r="A2240" t="inlineStr">
        <is>
          <t>TQRMNOP112154</t>
        </is>
      </c>
      <c r="B2240" t="n">
        <v>2025</v>
      </c>
      <c r="C2240" t="n">
        <v>1</v>
      </c>
      <c r="D2240" t="n">
        <v>43</v>
      </c>
      <c r="E2240" t="inlineStr">
        <is>
          <t>S</t>
        </is>
      </c>
      <c r="F2240" t="n">
        <v>36</v>
      </c>
      <c r="G2240" t="n">
        <v>1752</v>
      </c>
      <c r="H2240" t="n">
        <v>2</v>
      </c>
      <c r="I2240" t="n">
        <v>2</v>
      </c>
      <c r="J2240" t="n">
        <v>26</v>
      </c>
      <c r="K2240" t="n">
        <v>2</v>
      </c>
      <c r="L2240" t="n">
        <v>6</v>
      </c>
      <c r="M2240" t="n">
        <v>1</v>
      </c>
      <c r="N2240" t="n">
        <v>1</v>
      </c>
      <c r="O2240" t="n">
        <v>1</v>
      </c>
      <c r="P2240" t="n">
        <v>1</v>
      </c>
      <c r="Q2240" t="n">
        <v>39</v>
      </c>
      <c r="R2240" s="15" t="n">
        <v>705000</v>
      </c>
      <c r="S2240" s="15" t="n">
        <v>0</v>
      </c>
      <c r="T2240" s="15" t="n">
        <v>705000</v>
      </c>
      <c r="U2240" s="15" t="n">
        <v>75700</v>
      </c>
      <c r="V2240">
        <f>IFERROR(VLOOKUP(D2240,Tablas_Equivalencia!$A$3:$B$8,2,FALSE),"Sin dato")</f>
        <v/>
      </c>
      <c r="W2240">
        <f>IFERROR(VLOOKUP(L2240,Tablas_Equivalencia!$D$3:$E$9,2,FALSE),"Sin dato")</f>
        <v/>
      </c>
      <c r="X2240">
        <f>IF(I2240=1,"Varón","Mujer")</f>
        <v/>
      </c>
      <c r="Y2240">
        <f>IFERROR(VLOOKUP(M2240,Tablas_Equivalencia!$G$3:$H$6,2,FALSE),"Sin dato")</f>
        <v/>
      </c>
      <c r="Z2240">
        <f>IF(J2240&lt;=24,"18-24","25-29")</f>
        <v/>
      </c>
      <c r="AA2240">
        <f>IF(M2240&lt;&gt;1,"",IF(P2240=2,1,0))</f>
        <v/>
      </c>
      <c r="AB2240">
        <f>IF(M2240&lt;&gt;1,"",IF(O2240&gt;=2,1,0))</f>
        <v/>
      </c>
      <c r="AC2240">
        <f>IF(M2240&lt;&gt;1,"",IF(OR(Q2240=999,Q2240=""),"",IF(OR(Q2240&lt;35,Q2240&gt;48),1,0)))</f>
        <v/>
      </c>
      <c r="AD2240">
        <f>IF(COUNT(AA2240:AC2240)&lt;3,"",SUM(AA2240:AC2240))</f>
        <v/>
      </c>
      <c r="AE2240">
        <f>IF(L2240&gt;=4,2,IF(L2240&gt;=2,1,0))</f>
        <v/>
      </c>
      <c r="AF2240">
        <f>IF(L2240&gt;=5,1,0)</f>
        <v/>
      </c>
      <c r="AG2240">
        <f>AE2240+AF2240</f>
        <v/>
      </c>
      <c r="AH2240" s="15">
        <f>IF(M2240&lt;&gt;1,"",IF(OR(R2240=-9,R2240=""),"",R2240))</f>
        <v/>
      </c>
      <c r="AI2240">
        <f>IF(M2240&lt;&gt;1,"",IF(OR(Q2240=999,Q2240=""),"",Q2240))</f>
        <v/>
      </c>
    </row>
    <row r="2241">
      <c r="A2241" t="inlineStr">
        <is>
          <t>TQRMNOP112156</t>
        </is>
      </c>
      <c r="B2241" t="n">
        <v>2025</v>
      </c>
      <c r="C2241" t="n">
        <v>1</v>
      </c>
      <c r="D2241" t="n">
        <v>41</v>
      </c>
      <c r="E2241" t="inlineStr">
        <is>
          <t>N</t>
        </is>
      </c>
      <c r="F2241" t="n">
        <v>15</v>
      </c>
      <c r="G2241" t="n">
        <v>921</v>
      </c>
      <c r="H2241" t="n">
        <v>3</v>
      </c>
      <c r="I2241" t="n">
        <v>2</v>
      </c>
      <c r="J2241" t="n">
        <v>24</v>
      </c>
      <c r="K2241" t="n">
        <v>2</v>
      </c>
      <c r="L2241" t="n">
        <v>4</v>
      </c>
      <c r="M2241" t="n">
        <v>3</v>
      </c>
      <c r="R2241" s="15" t="n">
        <v>0</v>
      </c>
      <c r="S2241" s="15" t="n">
        <v>0</v>
      </c>
      <c r="T2241" s="15" t="n">
        <v>0</v>
      </c>
      <c r="U2241" s="15" t="n">
        <v>259700</v>
      </c>
      <c r="V2241">
        <f>IFERROR(VLOOKUP(D2241,Tablas_Equivalencia!$A$3:$B$8,2,FALSE),"Sin dato")</f>
        <v/>
      </c>
      <c r="W2241">
        <f>IFERROR(VLOOKUP(L2241,Tablas_Equivalencia!$D$3:$E$9,2,FALSE),"Sin dato")</f>
        <v/>
      </c>
      <c r="X2241">
        <f>IF(I2241=1,"Varón","Mujer")</f>
        <v/>
      </c>
      <c r="Y2241">
        <f>IFERROR(VLOOKUP(M2241,Tablas_Equivalencia!$G$3:$H$6,2,FALSE),"Sin dato")</f>
        <v/>
      </c>
      <c r="Z2241">
        <f>IF(J2241&lt;=24,"18-24","25-29")</f>
        <v/>
      </c>
      <c r="AA2241">
        <f>IF(M2241&lt;&gt;1,"",IF(P2241=2,1,0))</f>
        <v/>
      </c>
      <c r="AB2241">
        <f>IF(M2241&lt;&gt;1,"",IF(O2241&gt;=2,1,0))</f>
        <v/>
      </c>
      <c r="AC2241">
        <f>IF(M2241&lt;&gt;1,"",IF(OR(Q2241=999,Q2241=""),"",IF(OR(Q2241&lt;35,Q2241&gt;48),1,0)))</f>
        <v/>
      </c>
      <c r="AD2241">
        <f>IF(COUNT(AA2241:AC2241)&lt;3,"",SUM(AA2241:AC2241))</f>
        <v/>
      </c>
      <c r="AE2241">
        <f>IF(L2241&gt;=4,2,IF(L2241&gt;=2,1,0))</f>
        <v/>
      </c>
      <c r="AF2241">
        <f>IF(L2241&gt;=5,1,0)</f>
        <v/>
      </c>
      <c r="AG2241">
        <f>AE2241+AF2241</f>
        <v/>
      </c>
      <c r="AH2241" s="15">
        <f>IF(M2241&lt;&gt;1,"",IF(OR(R2241=-9,R2241=""),"",R2241))</f>
        <v/>
      </c>
      <c r="AI2241">
        <f>IF(M2241&lt;&gt;1,"",IF(OR(Q2241=999,Q2241=""),"",Q2241))</f>
        <v/>
      </c>
    </row>
    <row r="2242">
      <c r="A2242" t="inlineStr">
        <is>
          <t>TQRMNOP112171</t>
        </is>
      </c>
      <c r="B2242" t="n">
        <v>2025</v>
      </c>
      <c r="C2242" t="n">
        <v>1</v>
      </c>
      <c r="D2242" t="n">
        <v>44</v>
      </c>
      <c r="E2242" t="inlineStr">
        <is>
          <t>N</t>
        </is>
      </c>
      <c r="F2242" t="n">
        <v>93</v>
      </c>
      <c r="G2242" t="n">
        <v>698</v>
      </c>
      <c r="H2242" t="n">
        <v>3</v>
      </c>
      <c r="I2242" t="n">
        <v>1</v>
      </c>
      <c r="J2242" t="n">
        <v>18</v>
      </c>
      <c r="K2242" t="n">
        <v>2</v>
      </c>
      <c r="L2242" t="n">
        <v>4</v>
      </c>
      <c r="M2242" t="n">
        <v>2</v>
      </c>
      <c r="R2242" s="15" t="n">
        <v>0</v>
      </c>
      <c r="S2242" s="15" t="n">
        <v>0</v>
      </c>
      <c r="T2242" s="15" t="n">
        <v>0</v>
      </c>
      <c r="U2242" s="15" t="n">
        <v>129400</v>
      </c>
      <c r="V2242">
        <f>IFERROR(VLOOKUP(D2242,Tablas_Equivalencia!$A$3:$B$8,2,FALSE),"Sin dato")</f>
        <v/>
      </c>
      <c r="W2242">
        <f>IFERROR(VLOOKUP(L2242,Tablas_Equivalencia!$D$3:$E$9,2,FALSE),"Sin dato")</f>
        <v/>
      </c>
      <c r="X2242">
        <f>IF(I2242=1,"Varón","Mujer")</f>
        <v/>
      </c>
      <c r="Y2242">
        <f>IFERROR(VLOOKUP(M2242,Tablas_Equivalencia!$G$3:$H$6,2,FALSE),"Sin dato")</f>
        <v/>
      </c>
      <c r="Z2242">
        <f>IF(J2242&lt;=24,"18-24","25-29")</f>
        <v/>
      </c>
      <c r="AA2242">
        <f>IF(M2242&lt;&gt;1,"",IF(P2242=2,1,0))</f>
        <v/>
      </c>
      <c r="AB2242">
        <f>IF(M2242&lt;&gt;1,"",IF(O2242&gt;=2,1,0))</f>
        <v/>
      </c>
      <c r="AC2242">
        <f>IF(M2242&lt;&gt;1,"",IF(OR(Q2242=999,Q2242=""),"",IF(OR(Q2242&lt;35,Q2242&gt;48),1,0)))</f>
        <v/>
      </c>
      <c r="AD2242">
        <f>IF(COUNT(AA2242:AC2242)&lt;3,"",SUM(AA2242:AC2242))</f>
        <v/>
      </c>
      <c r="AE2242">
        <f>IF(L2242&gt;=4,2,IF(L2242&gt;=2,1,0))</f>
        <v/>
      </c>
      <c r="AF2242">
        <f>IF(L2242&gt;=5,1,0)</f>
        <v/>
      </c>
      <c r="AG2242">
        <f>AE2242+AF2242</f>
        <v/>
      </c>
      <c r="AH2242" s="15">
        <f>IF(M2242&lt;&gt;1,"",IF(OR(R2242=-9,R2242=""),"",R2242))</f>
        <v/>
      </c>
      <c r="AI2242">
        <f>IF(M2242&lt;&gt;1,"",IF(OR(Q2242=999,Q2242=""),"",Q2242))</f>
        <v/>
      </c>
    </row>
    <row r="2243">
      <c r="A2243" t="inlineStr">
        <is>
          <t>TQRMNOP112186</t>
        </is>
      </c>
      <c r="B2243" t="n">
        <v>2025</v>
      </c>
      <c r="C2243" t="n">
        <v>1</v>
      </c>
      <c r="D2243" t="n">
        <v>43</v>
      </c>
      <c r="E2243" t="inlineStr">
        <is>
          <t>S</t>
        </is>
      </c>
      <c r="F2243" t="n">
        <v>30</v>
      </c>
      <c r="G2243" t="n">
        <v>1218</v>
      </c>
      <c r="H2243" t="n">
        <v>2</v>
      </c>
      <c r="I2243" t="n">
        <v>1</v>
      </c>
      <c r="J2243" t="n">
        <v>27</v>
      </c>
      <c r="K2243" t="n">
        <v>2</v>
      </c>
      <c r="L2243" t="n">
        <v>4</v>
      </c>
      <c r="M2243" t="n">
        <v>1</v>
      </c>
      <c r="N2243" t="n">
        <v>1</v>
      </c>
      <c r="O2243" t="n">
        <v>1</v>
      </c>
      <c r="P2243" t="n">
        <v>1</v>
      </c>
      <c r="Q2243" t="n">
        <v>44</v>
      </c>
      <c r="R2243" s="15" t="n">
        <v>692000</v>
      </c>
      <c r="S2243" s="15" t="n">
        <v>0</v>
      </c>
      <c r="T2243" s="15" t="n">
        <v>692000</v>
      </c>
      <c r="U2243" s="15" t="n">
        <v>104600</v>
      </c>
      <c r="V2243">
        <f>IFERROR(VLOOKUP(D2243,Tablas_Equivalencia!$A$3:$B$8,2,FALSE),"Sin dato")</f>
        <v/>
      </c>
      <c r="W2243">
        <f>IFERROR(VLOOKUP(L2243,Tablas_Equivalencia!$D$3:$E$9,2,FALSE),"Sin dato")</f>
        <v/>
      </c>
      <c r="X2243">
        <f>IF(I2243=1,"Varón","Mujer")</f>
        <v/>
      </c>
      <c r="Y2243">
        <f>IFERROR(VLOOKUP(M2243,Tablas_Equivalencia!$G$3:$H$6,2,FALSE),"Sin dato")</f>
        <v/>
      </c>
      <c r="Z2243">
        <f>IF(J2243&lt;=24,"18-24","25-29")</f>
        <v/>
      </c>
      <c r="AA2243">
        <f>IF(M2243&lt;&gt;1,"",IF(P2243=2,1,0))</f>
        <v/>
      </c>
      <c r="AB2243">
        <f>IF(M2243&lt;&gt;1,"",IF(O2243&gt;=2,1,0))</f>
        <v/>
      </c>
      <c r="AC2243">
        <f>IF(M2243&lt;&gt;1,"",IF(OR(Q2243=999,Q2243=""),"",IF(OR(Q2243&lt;35,Q2243&gt;48),1,0)))</f>
        <v/>
      </c>
      <c r="AD2243">
        <f>IF(COUNT(AA2243:AC2243)&lt;3,"",SUM(AA2243:AC2243))</f>
        <v/>
      </c>
      <c r="AE2243">
        <f>IF(L2243&gt;=4,2,IF(L2243&gt;=2,1,0))</f>
        <v/>
      </c>
      <c r="AF2243">
        <f>IF(L2243&gt;=5,1,0)</f>
        <v/>
      </c>
      <c r="AG2243">
        <f>AE2243+AF2243</f>
        <v/>
      </c>
      <c r="AH2243" s="15">
        <f>IF(M2243&lt;&gt;1,"",IF(OR(R2243=-9,R2243=""),"",R2243))</f>
        <v/>
      </c>
      <c r="AI2243">
        <f>IF(M2243&lt;&gt;1,"",IF(OR(Q2243=999,Q2243=""),"",Q2243))</f>
        <v/>
      </c>
    </row>
    <row r="2244">
      <c r="A2244" t="inlineStr">
        <is>
          <t>TQRMNOP112190</t>
        </is>
      </c>
      <c r="B2244" t="n">
        <v>2025</v>
      </c>
      <c r="C2244" t="n">
        <v>1</v>
      </c>
      <c r="D2244" t="n">
        <v>1</v>
      </c>
      <c r="E2244" t="inlineStr">
        <is>
          <t>S</t>
        </is>
      </c>
      <c r="F2244" t="n">
        <v>33</v>
      </c>
      <c r="G2244" t="n">
        <v>1720</v>
      </c>
      <c r="H2244" t="n">
        <v>1</v>
      </c>
      <c r="I2244" t="n">
        <v>2</v>
      </c>
      <c r="J2244" t="n">
        <v>19</v>
      </c>
      <c r="K2244" t="n">
        <v>2</v>
      </c>
      <c r="L2244" t="n">
        <v>4</v>
      </c>
      <c r="M2244" t="n">
        <v>3</v>
      </c>
      <c r="R2244" s="15" t="n">
        <v>0</v>
      </c>
      <c r="S2244" s="15" t="n">
        <v>0</v>
      </c>
      <c r="T2244" s="15" t="n">
        <v>0</v>
      </c>
      <c r="U2244" s="15" t="n">
        <v>241500</v>
      </c>
      <c r="V2244">
        <f>IFERROR(VLOOKUP(D2244,Tablas_Equivalencia!$A$3:$B$8,2,FALSE),"Sin dato")</f>
        <v/>
      </c>
      <c r="W2244">
        <f>IFERROR(VLOOKUP(L2244,Tablas_Equivalencia!$D$3:$E$9,2,FALSE),"Sin dato")</f>
        <v/>
      </c>
      <c r="X2244">
        <f>IF(I2244=1,"Varón","Mujer")</f>
        <v/>
      </c>
      <c r="Y2244">
        <f>IFERROR(VLOOKUP(M2244,Tablas_Equivalencia!$G$3:$H$6,2,FALSE),"Sin dato")</f>
        <v/>
      </c>
      <c r="Z2244">
        <f>IF(J2244&lt;=24,"18-24","25-29")</f>
        <v/>
      </c>
      <c r="AA2244">
        <f>IF(M2244&lt;&gt;1,"",IF(P2244=2,1,0))</f>
        <v/>
      </c>
      <c r="AB2244">
        <f>IF(M2244&lt;&gt;1,"",IF(O2244&gt;=2,1,0))</f>
        <v/>
      </c>
      <c r="AC2244">
        <f>IF(M2244&lt;&gt;1,"",IF(OR(Q2244=999,Q2244=""),"",IF(OR(Q2244&lt;35,Q2244&gt;48),1,0)))</f>
        <v/>
      </c>
      <c r="AD2244">
        <f>IF(COUNT(AA2244:AC2244)&lt;3,"",SUM(AA2244:AC2244))</f>
        <v/>
      </c>
      <c r="AE2244">
        <f>IF(L2244&gt;=4,2,IF(L2244&gt;=2,1,0))</f>
        <v/>
      </c>
      <c r="AF2244">
        <f>IF(L2244&gt;=5,1,0)</f>
        <v/>
      </c>
      <c r="AG2244">
        <f>AE2244+AF2244</f>
        <v/>
      </c>
      <c r="AH2244" s="15">
        <f>IF(M2244&lt;&gt;1,"",IF(OR(R2244=-9,R2244=""),"",R2244))</f>
        <v/>
      </c>
      <c r="AI2244">
        <f>IF(M2244&lt;&gt;1,"",IF(OR(Q2244=999,Q2244=""),"",Q2244))</f>
        <v/>
      </c>
    </row>
    <row r="2245">
      <c r="A2245" t="inlineStr">
        <is>
          <t>TQRMNOP112202</t>
        </is>
      </c>
      <c r="B2245" t="n">
        <v>2025</v>
      </c>
      <c r="C2245" t="n">
        <v>1</v>
      </c>
      <c r="D2245" t="n">
        <v>42</v>
      </c>
      <c r="E2245" t="inlineStr">
        <is>
          <t>N</t>
        </is>
      </c>
      <c r="F2245" t="n">
        <v>27</v>
      </c>
      <c r="G2245" t="n">
        <v>1668</v>
      </c>
      <c r="H2245" t="n">
        <v>1</v>
      </c>
      <c r="I2245" t="n">
        <v>2</v>
      </c>
      <c r="J2245" t="n">
        <v>21</v>
      </c>
      <c r="K2245" t="n">
        <v>2</v>
      </c>
      <c r="L2245" t="n">
        <v>3</v>
      </c>
      <c r="M2245" t="n">
        <v>2</v>
      </c>
      <c r="R2245" s="15" t="n">
        <v>0</v>
      </c>
      <c r="S2245" s="15" t="n">
        <v>0</v>
      </c>
      <c r="T2245" s="15" t="n">
        <v>0</v>
      </c>
      <c r="U2245" s="15" t="n">
        <v>127100</v>
      </c>
      <c r="V2245">
        <f>IFERROR(VLOOKUP(D2245,Tablas_Equivalencia!$A$3:$B$8,2,FALSE),"Sin dato")</f>
        <v/>
      </c>
      <c r="W2245">
        <f>IFERROR(VLOOKUP(L2245,Tablas_Equivalencia!$D$3:$E$9,2,FALSE),"Sin dato")</f>
        <v/>
      </c>
      <c r="X2245">
        <f>IF(I2245=1,"Varón","Mujer")</f>
        <v/>
      </c>
      <c r="Y2245">
        <f>IFERROR(VLOOKUP(M2245,Tablas_Equivalencia!$G$3:$H$6,2,FALSE),"Sin dato")</f>
        <v/>
      </c>
      <c r="Z2245">
        <f>IF(J2245&lt;=24,"18-24","25-29")</f>
        <v/>
      </c>
      <c r="AA2245">
        <f>IF(M2245&lt;&gt;1,"",IF(P2245=2,1,0))</f>
        <v/>
      </c>
      <c r="AB2245">
        <f>IF(M2245&lt;&gt;1,"",IF(O2245&gt;=2,1,0))</f>
        <v/>
      </c>
      <c r="AC2245">
        <f>IF(M2245&lt;&gt;1,"",IF(OR(Q2245=999,Q2245=""),"",IF(OR(Q2245&lt;35,Q2245&gt;48),1,0)))</f>
        <v/>
      </c>
      <c r="AD2245">
        <f>IF(COUNT(AA2245:AC2245)&lt;3,"",SUM(AA2245:AC2245))</f>
        <v/>
      </c>
      <c r="AE2245">
        <f>IF(L2245&gt;=4,2,IF(L2245&gt;=2,1,0))</f>
        <v/>
      </c>
      <c r="AF2245">
        <f>IF(L2245&gt;=5,1,0)</f>
        <v/>
      </c>
      <c r="AG2245">
        <f>AE2245+AF2245</f>
        <v/>
      </c>
      <c r="AH2245" s="15">
        <f>IF(M2245&lt;&gt;1,"",IF(OR(R2245=-9,R2245=""),"",R2245))</f>
        <v/>
      </c>
      <c r="AI2245">
        <f>IF(M2245&lt;&gt;1,"",IF(OR(Q2245=999,Q2245=""),"",Q2245))</f>
        <v/>
      </c>
    </row>
    <row r="2246">
      <c r="A2246" t="inlineStr">
        <is>
          <t>TQRMNOP112206</t>
        </is>
      </c>
      <c r="B2246" t="n">
        <v>2025</v>
      </c>
      <c r="C2246" t="n">
        <v>1</v>
      </c>
      <c r="D2246" t="n">
        <v>43</v>
      </c>
      <c r="E2246" t="inlineStr">
        <is>
          <t>N</t>
        </is>
      </c>
      <c r="F2246" t="n">
        <v>38</v>
      </c>
      <c r="G2246" t="n">
        <v>861</v>
      </c>
      <c r="H2246" t="n">
        <v>1</v>
      </c>
      <c r="I2246" t="n">
        <v>2</v>
      </c>
      <c r="J2246" t="n">
        <v>28</v>
      </c>
      <c r="K2246" t="n">
        <v>1</v>
      </c>
      <c r="L2246" t="n">
        <v>6</v>
      </c>
      <c r="M2246" t="n">
        <v>1</v>
      </c>
      <c r="N2246" t="n">
        <v>2</v>
      </c>
      <c r="O2246" t="n">
        <v>1</v>
      </c>
      <c r="P2246" t="n">
        <v>1</v>
      </c>
      <c r="Q2246" t="n">
        <v>49</v>
      </c>
      <c r="R2246" s="15" t="n">
        <v>716000</v>
      </c>
      <c r="S2246" s="15" t="n">
        <v>0</v>
      </c>
      <c r="T2246" s="15" t="n">
        <v>716000</v>
      </c>
      <c r="U2246" s="15" t="n">
        <v>44700</v>
      </c>
      <c r="V2246">
        <f>IFERROR(VLOOKUP(D2246,Tablas_Equivalencia!$A$3:$B$8,2,FALSE),"Sin dato")</f>
        <v/>
      </c>
      <c r="W2246">
        <f>IFERROR(VLOOKUP(L2246,Tablas_Equivalencia!$D$3:$E$9,2,FALSE),"Sin dato")</f>
        <v/>
      </c>
      <c r="X2246">
        <f>IF(I2246=1,"Varón","Mujer")</f>
        <v/>
      </c>
      <c r="Y2246">
        <f>IFERROR(VLOOKUP(M2246,Tablas_Equivalencia!$G$3:$H$6,2,FALSE),"Sin dato")</f>
        <v/>
      </c>
      <c r="Z2246">
        <f>IF(J2246&lt;=24,"18-24","25-29")</f>
        <v/>
      </c>
      <c r="AA2246">
        <f>IF(M2246&lt;&gt;1,"",IF(P2246=2,1,0))</f>
        <v/>
      </c>
      <c r="AB2246">
        <f>IF(M2246&lt;&gt;1,"",IF(O2246&gt;=2,1,0))</f>
        <v/>
      </c>
      <c r="AC2246">
        <f>IF(M2246&lt;&gt;1,"",IF(OR(Q2246=999,Q2246=""),"",IF(OR(Q2246&lt;35,Q2246&gt;48),1,0)))</f>
        <v/>
      </c>
      <c r="AD2246">
        <f>IF(COUNT(AA2246:AC2246)&lt;3,"",SUM(AA2246:AC2246))</f>
        <v/>
      </c>
      <c r="AE2246">
        <f>IF(L2246&gt;=4,2,IF(L2246&gt;=2,1,0))</f>
        <v/>
      </c>
      <c r="AF2246">
        <f>IF(L2246&gt;=5,1,0)</f>
        <v/>
      </c>
      <c r="AG2246">
        <f>AE2246+AF2246</f>
        <v/>
      </c>
      <c r="AH2246" s="15">
        <f>IF(M2246&lt;&gt;1,"",IF(OR(R2246=-9,R2246=""),"",R2246))</f>
        <v/>
      </c>
      <c r="AI2246">
        <f>IF(M2246&lt;&gt;1,"",IF(OR(Q2246=999,Q2246=""),"",Q2246))</f>
        <v/>
      </c>
    </row>
    <row r="2247">
      <c r="A2247" t="inlineStr">
        <is>
          <t>TQRMNOP112210</t>
        </is>
      </c>
      <c r="B2247" t="n">
        <v>2025</v>
      </c>
      <c r="C2247" t="n">
        <v>1</v>
      </c>
      <c r="D2247" t="n">
        <v>43</v>
      </c>
      <c r="E2247" t="inlineStr">
        <is>
          <t>S</t>
        </is>
      </c>
      <c r="F2247" t="n">
        <v>19</v>
      </c>
      <c r="G2247" t="n">
        <v>1116</v>
      </c>
      <c r="H2247" t="n">
        <v>1</v>
      </c>
      <c r="I2247" t="n">
        <v>2</v>
      </c>
      <c r="J2247" t="n">
        <v>28</v>
      </c>
      <c r="K2247" t="n">
        <v>2</v>
      </c>
      <c r="L2247" t="n">
        <v>6</v>
      </c>
      <c r="M2247" t="n">
        <v>1</v>
      </c>
      <c r="N2247" t="n">
        <v>2</v>
      </c>
      <c r="O2247" t="n">
        <v>1</v>
      </c>
      <c r="P2247" t="n">
        <v>1</v>
      </c>
      <c r="Q2247" t="n">
        <v>47</v>
      </c>
      <c r="R2247" s="15" t="n">
        <v>609000</v>
      </c>
      <c r="S2247" s="15" t="n">
        <v>0</v>
      </c>
      <c r="T2247" s="15" t="n">
        <v>609000</v>
      </c>
      <c r="U2247" s="15" t="n">
        <v>162700</v>
      </c>
      <c r="V2247">
        <f>IFERROR(VLOOKUP(D2247,Tablas_Equivalencia!$A$3:$B$8,2,FALSE),"Sin dato")</f>
        <v/>
      </c>
      <c r="W2247">
        <f>IFERROR(VLOOKUP(L2247,Tablas_Equivalencia!$D$3:$E$9,2,FALSE),"Sin dato")</f>
        <v/>
      </c>
      <c r="X2247">
        <f>IF(I2247=1,"Varón","Mujer")</f>
        <v/>
      </c>
      <c r="Y2247">
        <f>IFERROR(VLOOKUP(M2247,Tablas_Equivalencia!$G$3:$H$6,2,FALSE),"Sin dato")</f>
        <v/>
      </c>
      <c r="Z2247">
        <f>IF(J2247&lt;=24,"18-24","25-29")</f>
        <v/>
      </c>
      <c r="AA2247">
        <f>IF(M2247&lt;&gt;1,"",IF(P2247=2,1,0))</f>
        <v/>
      </c>
      <c r="AB2247">
        <f>IF(M2247&lt;&gt;1,"",IF(O2247&gt;=2,1,0))</f>
        <v/>
      </c>
      <c r="AC2247">
        <f>IF(M2247&lt;&gt;1,"",IF(OR(Q2247=999,Q2247=""),"",IF(OR(Q2247&lt;35,Q2247&gt;48),1,0)))</f>
        <v/>
      </c>
      <c r="AD2247">
        <f>IF(COUNT(AA2247:AC2247)&lt;3,"",SUM(AA2247:AC2247))</f>
        <v/>
      </c>
      <c r="AE2247">
        <f>IF(L2247&gt;=4,2,IF(L2247&gt;=2,1,0))</f>
        <v/>
      </c>
      <c r="AF2247">
        <f>IF(L2247&gt;=5,1,0)</f>
        <v/>
      </c>
      <c r="AG2247">
        <f>AE2247+AF2247</f>
        <v/>
      </c>
      <c r="AH2247" s="15">
        <f>IF(M2247&lt;&gt;1,"",IF(OR(R2247=-9,R2247=""),"",R2247))</f>
        <v/>
      </c>
      <c r="AI2247">
        <f>IF(M2247&lt;&gt;1,"",IF(OR(Q2247=999,Q2247=""),"",Q2247))</f>
        <v/>
      </c>
    </row>
    <row r="2248">
      <c r="A2248" t="inlineStr">
        <is>
          <t>TQRMNOP112211</t>
        </is>
      </c>
      <c r="B2248" t="n">
        <v>2025</v>
      </c>
      <c r="C2248" t="n">
        <v>1</v>
      </c>
      <c r="D2248" t="n">
        <v>43</v>
      </c>
      <c r="E2248" t="inlineStr">
        <is>
          <t>S</t>
        </is>
      </c>
      <c r="F2248" t="n">
        <v>30</v>
      </c>
      <c r="G2248" t="n">
        <v>809</v>
      </c>
      <c r="H2248" t="n">
        <v>3</v>
      </c>
      <c r="I2248" t="n">
        <v>2</v>
      </c>
      <c r="J2248" t="n">
        <v>20</v>
      </c>
      <c r="K2248" t="n">
        <v>2</v>
      </c>
      <c r="L2248" t="n">
        <v>4</v>
      </c>
      <c r="M2248" t="n">
        <v>3</v>
      </c>
      <c r="R2248" s="15" t="n">
        <v>0</v>
      </c>
      <c r="S2248" s="15" t="n">
        <v>35000</v>
      </c>
      <c r="T2248" s="15" t="n">
        <v>35000</v>
      </c>
      <c r="U2248" s="15" t="n">
        <v>150600</v>
      </c>
      <c r="V2248">
        <f>IFERROR(VLOOKUP(D2248,Tablas_Equivalencia!$A$3:$B$8,2,FALSE),"Sin dato")</f>
        <v/>
      </c>
      <c r="W2248">
        <f>IFERROR(VLOOKUP(L2248,Tablas_Equivalencia!$D$3:$E$9,2,FALSE),"Sin dato")</f>
        <v/>
      </c>
      <c r="X2248">
        <f>IF(I2248=1,"Varón","Mujer")</f>
        <v/>
      </c>
      <c r="Y2248">
        <f>IFERROR(VLOOKUP(M2248,Tablas_Equivalencia!$G$3:$H$6,2,FALSE),"Sin dato")</f>
        <v/>
      </c>
      <c r="Z2248">
        <f>IF(J2248&lt;=24,"18-24","25-29")</f>
        <v/>
      </c>
      <c r="AA2248">
        <f>IF(M2248&lt;&gt;1,"",IF(P2248=2,1,0))</f>
        <v/>
      </c>
      <c r="AB2248">
        <f>IF(M2248&lt;&gt;1,"",IF(O2248&gt;=2,1,0))</f>
        <v/>
      </c>
      <c r="AC2248">
        <f>IF(M2248&lt;&gt;1,"",IF(OR(Q2248=999,Q2248=""),"",IF(OR(Q2248&lt;35,Q2248&gt;48),1,0)))</f>
        <v/>
      </c>
      <c r="AD2248">
        <f>IF(COUNT(AA2248:AC2248)&lt;3,"",SUM(AA2248:AC2248))</f>
        <v/>
      </c>
      <c r="AE2248">
        <f>IF(L2248&gt;=4,2,IF(L2248&gt;=2,1,0))</f>
        <v/>
      </c>
      <c r="AF2248">
        <f>IF(L2248&gt;=5,1,0)</f>
        <v/>
      </c>
      <c r="AG2248">
        <f>AE2248+AF2248</f>
        <v/>
      </c>
      <c r="AH2248" s="15">
        <f>IF(M2248&lt;&gt;1,"",IF(OR(R2248=-9,R2248=""),"",R2248))</f>
        <v/>
      </c>
      <c r="AI2248">
        <f>IF(M2248&lt;&gt;1,"",IF(OR(Q2248=999,Q2248=""),"",Q2248))</f>
        <v/>
      </c>
    </row>
    <row r="2249">
      <c r="A2249" t="inlineStr">
        <is>
          <t>TQRMNOP112216</t>
        </is>
      </c>
      <c r="B2249" t="n">
        <v>2025</v>
      </c>
      <c r="C2249" t="n">
        <v>1</v>
      </c>
      <c r="D2249" t="n">
        <v>43</v>
      </c>
      <c r="E2249" t="inlineStr">
        <is>
          <t>N</t>
        </is>
      </c>
      <c r="F2249" t="n">
        <v>38</v>
      </c>
      <c r="G2249" t="n">
        <v>1025</v>
      </c>
      <c r="H2249" t="n">
        <v>3</v>
      </c>
      <c r="I2249" t="n">
        <v>1</v>
      </c>
      <c r="J2249" t="n">
        <v>22</v>
      </c>
      <c r="K2249" t="n">
        <v>2</v>
      </c>
      <c r="L2249" t="n">
        <v>4</v>
      </c>
      <c r="M2249" t="n">
        <v>3</v>
      </c>
      <c r="R2249" s="15" t="n">
        <v>0</v>
      </c>
      <c r="S2249" s="15" t="n">
        <v>0</v>
      </c>
      <c r="T2249" s="15" t="n">
        <v>0</v>
      </c>
      <c r="U2249" s="15" t="n">
        <v>213200</v>
      </c>
      <c r="V2249">
        <f>IFERROR(VLOOKUP(D2249,Tablas_Equivalencia!$A$3:$B$8,2,FALSE),"Sin dato")</f>
        <v/>
      </c>
      <c r="W2249">
        <f>IFERROR(VLOOKUP(L2249,Tablas_Equivalencia!$D$3:$E$9,2,FALSE),"Sin dato")</f>
        <v/>
      </c>
      <c r="X2249">
        <f>IF(I2249=1,"Varón","Mujer")</f>
        <v/>
      </c>
      <c r="Y2249">
        <f>IFERROR(VLOOKUP(M2249,Tablas_Equivalencia!$G$3:$H$6,2,FALSE),"Sin dato")</f>
        <v/>
      </c>
      <c r="Z2249">
        <f>IF(J2249&lt;=24,"18-24","25-29")</f>
        <v/>
      </c>
      <c r="AA2249">
        <f>IF(M2249&lt;&gt;1,"",IF(P2249=2,1,0))</f>
        <v/>
      </c>
      <c r="AB2249">
        <f>IF(M2249&lt;&gt;1,"",IF(O2249&gt;=2,1,0))</f>
        <v/>
      </c>
      <c r="AC2249">
        <f>IF(M2249&lt;&gt;1,"",IF(OR(Q2249=999,Q2249=""),"",IF(OR(Q2249&lt;35,Q2249&gt;48),1,0)))</f>
        <v/>
      </c>
      <c r="AD2249">
        <f>IF(COUNT(AA2249:AC2249)&lt;3,"",SUM(AA2249:AC2249))</f>
        <v/>
      </c>
      <c r="AE2249">
        <f>IF(L2249&gt;=4,2,IF(L2249&gt;=2,1,0))</f>
        <v/>
      </c>
      <c r="AF2249">
        <f>IF(L2249&gt;=5,1,0)</f>
        <v/>
      </c>
      <c r="AG2249">
        <f>AE2249+AF2249</f>
        <v/>
      </c>
      <c r="AH2249" s="15">
        <f>IF(M2249&lt;&gt;1,"",IF(OR(R2249=-9,R2249=""),"",R2249))</f>
        <v/>
      </c>
      <c r="AI2249">
        <f>IF(M2249&lt;&gt;1,"",IF(OR(Q2249=999,Q2249=""),"",Q2249))</f>
        <v/>
      </c>
    </row>
    <row r="2250">
      <c r="A2250" t="inlineStr">
        <is>
          <t>TQRMNOP112217</t>
        </is>
      </c>
      <c r="B2250" t="n">
        <v>2025</v>
      </c>
      <c r="C2250" t="n">
        <v>1</v>
      </c>
      <c r="D2250" t="n">
        <v>1</v>
      </c>
      <c r="E2250" t="inlineStr">
        <is>
          <t>S</t>
        </is>
      </c>
      <c r="F2250" t="n">
        <v>32</v>
      </c>
      <c r="G2250" t="n">
        <v>1465</v>
      </c>
      <c r="H2250" t="n">
        <v>1</v>
      </c>
      <c r="I2250" t="n">
        <v>1</v>
      </c>
      <c r="J2250" t="n">
        <v>23</v>
      </c>
      <c r="K2250" t="n">
        <v>2</v>
      </c>
      <c r="L2250" t="n">
        <v>4</v>
      </c>
      <c r="M2250" t="n">
        <v>3</v>
      </c>
      <c r="R2250" s="15" t="n">
        <v>0</v>
      </c>
      <c r="S2250" s="15" t="n">
        <v>0</v>
      </c>
      <c r="T2250" s="15" t="n">
        <v>0</v>
      </c>
      <c r="U2250" s="15" t="n">
        <v>124900</v>
      </c>
      <c r="V2250">
        <f>IFERROR(VLOOKUP(D2250,Tablas_Equivalencia!$A$3:$B$8,2,FALSE),"Sin dato")</f>
        <v/>
      </c>
      <c r="W2250">
        <f>IFERROR(VLOOKUP(L2250,Tablas_Equivalencia!$D$3:$E$9,2,FALSE),"Sin dato")</f>
        <v/>
      </c>
      <c r="X2250">
        <f>IF(I2250=1,"Varón","Mujer")</f>
        <v/>
      </c>
      <c r="Y2250">
        <f>IFERROR(VLOOKUP(M2250,Tablas_Equivalencia!$G$3:$H$6,2,FALSE),"Sin dato")</f>
        <v/>
      </c>
      <c r="Z2250">
        <f>IF(J2250&lt;=24,"18-24","25-29")</f>
        <v/>
      </c>
      <c r="AA2250">
        <f>IF(M2250&lt;&gt;1,"",IF(P2250=2,1,0))</f>
        <v/>
      </c>
      <c r="AB2250">
        <f>IF(M2250&lt;&gt;1,"",IF(O2250&gt;=2,1,0))</f>
        <v/>
      </c>
      <c r="AC2250">
        <f>IF(M2250&lt;&gt;1,"",IF(OR(Q2250=999,Q2250=""),"",IF(OR(Q2250&lt;35,Q2250&gt;48),1,0)))</f>
        <v/>
      </c>
      <c r="AD2250">
        <f>IF(COUNT(AA2250:AC2250)&lt;3,"",SUM(AA2250:AC2250))</f>
        <v/>
      </c>
      <c r="AE2250">
        <f>IF(L2250&gt;=4,2,IF(L2250&gt;=2,1,0))</f>
        <v/>
      </c>
      <c r="AF2250">
        <f>IF(L2250&gt;=5,1,0)</f>
        <v/>
      </c>
      <c r="AG2250">
        <f>AE2250+AF2250</f>
        <v/>
      </c>
      <c r="AH2250" s="15">
        <f>IF(M2250&lt;&gt;1,"",IF(OR(R2250=-9,R2250=""),"",R2250))</f>
        <v/>
      </c>
      <c r="AI2250">
        <f>IF(M2250&lt;&gt;1,"",IF(OR(Q2250=999,Q2250=""),"",Q2250))</f>
        <v/>
      </c>
    </row>
    <row r="2251">
      <c r="A2251" t="inlineStr">
        <is>
          <t>TQRMNOP112219</t>
        </is>
      </c>
      <c r="B2251" t="n">
        <v>2025</v>
      </c>
      <c r="C2251" t="n">
        <v>1</v>
      </c>
      <c r="D2251" t="n">
        <v>43</v>
      </c>
      <c r="E2251" t="inlineStr">
        <is>
          <t>S</t>
        </is>
      </c>
      <c r="F2251" t="n">
        <v>17</v>
      </c>
      <c r="G2251" t="n">
        <v>1574</v>
      </c>
      <c r="H2251" t="n">
        <v>1</v>
      </c>
      <c r="I2251" t="n">
        <v>1</v>
      </c>
      <c r="J2251" t="n">
        <v>25</v>
      </c>
      <c r="K2251" t="n">
        <v>2</v>
      </c>
      <c r="L2251" t="n">
        <v>5</v>
      </c>
      <c r="M2251" t="n">
        <v>1</v>
      </c>
      <c r="N2251" t="n">
        <v>2</v>
      </c>
      <c r="O2251" t="n">
        <v>1</v>
      </c>
      <c r="P2251" t="n">
        <v>1</v>
      </c>
      <c r="Q2251" t="n">
        <v>33</v>
      </c>
      <c r="R2251" s="15" t="n">
        <v>808000</v>
      </c>
      <c r="S2251" s="15" t="n">
        <v>53000</v>
      </c>
      <c r="T2251" s="15" t="n">
        <v>861000</v>
      </c>
      <c r="U2251" s="15" t="n">
        <v>151200</v>
      </c>
      <c r="V2251">
        <f>IFERROR(VLOOKUP(D2251,Tablas_Equivalencia!$A$3:$B$8,2,FALSE),"Sin dato")</f>
        <v/>
      </c>
      <c r="W2251">
        <f>IFERROR(VLOOKUP(L2251,Tablas_Equivalencia!$D$3:$E$9,2,FALSE),"Sin dato")</f>
        <v/>
      </c>
      <c r="X2251">
        <f>IF(I2251=1,"Varón","Mujer")</f>
        <v/>
      </c>
      <c r="Y2251">
        <f>IFERROR(VLOOKUP(M2251,Tablas_Equivalencia!$G$3:$H$6,2,FALSE),"Sin dato")</f>
        <v/>
      </c>
      <c r="Z2251">
        <f>IF(J2251&lt;=24,"18-24","25-29")</f>
        <v/>
      </c>
      <c r="AA2251">
        <f>IF(M2251&lt;&gt;1,"",IF(P2251=2,1,0))</f>
        <v/>
      </c>
      <c r="AB2251">
        <f>IF(M2251&lt;&gt;1,"",IF(O2251&gt;=2,1,0))</f>
        <v/>
      </c>
      <c r="AC2251">
        <f>IF(M2251&lt;&gt;1,"",IF(OR(Q2251=999,Q2251=""),"",IF(OR(Q2251&lt;35,Q2251&gt;48),1,0)))</f>
        <v/>
      </c>
      <c r="AD2251">
        <f>IF(COUNT(AA2251:AC2251)&lt;3,"",SUM(AA2251:AC2251))</f>
        <v/>
      </c>
      <c r="AE2251">
        <f>IF(L2251&gt;=4,2,IF(L2251&gt;=2,1,0))</f>
        <v/>
      </c>
      <c r="AF2251">
        <f>IF(L2251&gt;=5,1,0)</f>
        <v/>
      </c>
      <c r="AG2251">
        <f>AE2251+AF2251</f>
        <v/>
      </c>
      <c r="AH2251" s="15">
        <f>IF(M2251&lt;&gt;1,"",IF(OR(R2251=-9,R2251=""),"",R2251))</f>
        <v/>
      </c>
      <c r="AI2251">
        <f>IF(M2251&lt;&gt;1,"",IF(OR(Q2251=999,Q2251=""),"",Q2251))</f>
        <v/>
      </c>
    </row>
    <row r="2252">
      <c r="A2252" t="inlineStr">
        <is>
          <t>TQRMNOP112226</t>
        </is>
      </c>
      <c r="B2252" t="n">
        <v>2025</v>
      </c>
      <c r="C2252" t="n">
        <v>1</v>
      </c>
      <c r="D2252" t="n">
        <v>44</v>
      </c>
      <c r="E2252" t="inlineStr">
        <is>
          <t>N</t>
        </is>
      </c>
      <c r="F2252" t="n">
        <v>93</v>
      </c>
      <c r="G2252" t="n">
        <v>871</v>
      </c>
      <c r="H2252" t="n">
        <v>1</v>
      </c>
      <c r="I2252" t="n">
        <v>2</v>
      </c>
      <c r="J2252" t="n">
        <v>27</v>
      </c>
      <c r="K2252" t="n">
        <v>2</v>
      </c>
      <c r="L2252" t="n">
        <v>4</v>
      </c>
      <c r="M2252" t="n">
        <v>1</v>
      </c>
      <c r="N2252" t="n">
        <v>2</v>
      </c>
      <c r="O2252" t="n">
        <v>1</v>
      </c>
      <c r="P2252" t="n">
        <v>1</v>
      </c>
      <c r="Q2252" t="n">
        <v>43</v>
      </c>
      <c r="R2252" s="15" t="n">
        <v>522000</v>
      </c>
      <c r="S2252" s="15" t="n">
        <v>0</v>
      </c>
      <c r="T2252" s="15" t="n">
        <v>522000</v>
      </c>
      <c r="U2252" s="15" t="n">
        <v>230800</v>
      </c>
      <c r="V2252">
        <f>IFERROR(VLOOKUP(D2252,Tablas_Equivalencia!$A$3:$B$8,2,FALSE),"Sin dato")</f>
        <v/>
      </c>
      <c r="W2252">
        <f>IFERROR(VLOOKUP(L2252,Tablas_Equivalencia!$D$3:$E$9,2,FALSE),"Sin dato")</f>
        <v/>
      </c>
      <c r="X2252">
        <f>IF(I2252=1,"Varón","Mujer")</f>
        <v/>
      </c>
      <c r="Y2252">
        <f>IFERROR(VLOOKUP(M2252,Tablas_Equivalencia!$G$3:$H$6,2,FALSE),"Sin dato")</f>
        <v/>
      </c>
      <c r="Z2252">
        <f>IF(J2252&lt;=24,"18-24","25-29")</f>
        <v/>
      </c>
      <c r="AA2252">
        <f>IF(M2252&lt;&gt;1,"",IF(P2252=2,1,0))</f>
        <v/>
      </c>
      <c r="AB2252">
        <f>IF(M2252&lt;&gt;1,"",IF(O2252&gt;=2,1,0))</f>
        <v/>
      </c>
      <c r="AC2252">
        <f>IF(M2252&lt;&gt;1,"",IF(OR(Q2252=999,Q2252=""),"",IF(OR(Q2252&lt;35,Q2252&gt;48),1,0)))</f>
        <v/>
      </c>
      <c r="AD2252">
        <f>IF(COUNT(AA2252:AC2252)&lt;3,"",SUM(AA2252:AC2252))</f>
        <v/>
      </c>
      <c r="AE2252">
        <f>IF(L2252&gt;=4,2,IF(L2252&gt;=2,1,0))</f>
        <v/>
      </c>
      <c r="AF2252">
        <f>IF(L2252&gt;=5,1,0)</f>
        <v/>
      </c>
      <c r="AG2252">
        <f>AE2252+AF2252</f>
        <v/>
      </c>
      <c r="AH2252" s="15">
        <f>IF(M2252&lt;&gt;1,"",IF(OR(R2252=-9,R2252=""),"",R2252))</f>
        <v/>
      </c>
      <c r="AI2252">
        <f>IF(M2252&lt;&gt;1,"",IF(OR(Q2252=999,Q2252=""),"",Q2252))</f>
        <v/>
      </c>
    </row>
    <row r="2253">
      <c r="A2253" t="inlineStr">
        <is>
          <t>TQRMNOP112234</t>
        </is>
      </c>
      <c r="B2253" t="n">
        <v>2025</v>
      </c>
      <c r="C2253" t="n">
        <v>1</v>
      </c>
      <c r="D2253" t="n">
        <v>41</v>
      </c>
      <c r="E2253" t="inlineStr">
        <is>
          <t>S</t>
        </is>
      </c>
      <c r="F2253" t="n">
        <v>8</v>
      </c>
      <c r="G2253" t="n">
        <v>1644</v>
      </c>
      <c r="H2253" t="n">
        <v>1</v>
      </c>
      <c r="I2253" t="n">
        <v>2</v>
      </c>
      <c r="J2253" t="n">
        <v>29</v>
      </c>
      <c r="K2253" t="n">
        <v>1</v>
      </c>
      <c r="L2253" t="n">
        <v>5</v>
      </c>
      <c r="M2253" t="n">
        <v>1</v>
      </c>
      <c r="N2253" t="n">
        <v>3</v>
      </c>
      <c r="O2253" t="n">
        <v>3</v>
      </c>
      <c r="P2253" t="n">
        <v>2</v>
      </c>
      <c r="Q2253" t="n">
        <v>62</v>
      </c>
      <c r="R2253" s="15" t="n">
        <v>484000</v>
      </c>
      <c r="S2253" s="15" t="n">
        <v>0</v>
      </c>
      <c r="T2253" s="15" t="n">
        <v>484000</v>
      </c>
      <c r="U2253" s="15" t="n">
        <v>199200</v>
      </c>
      <c r="V2253">
        <f>IFERROR(VLOOKUP(D2253,Tablas_Equivalencia!$A$3:$B$8,2,FALSE),"Sin dato")</f>
        <v/>
      </c>
      <c r="W2253">
        <f>IFERROR(VLOOKUP(L2253,Tablas_Equivalencia!$D$3:$E$9,2,FALSE),"Sin dato")</f>
        <v/>
      </c>
      <c r="X2253">
        <f>IF(I2253=1,"Varón","Mujer")</f>
        <v/>
      </c>
      <c r="Y2253">
        <f>IFERROR(VLOOKUP(M2253,Tablas_Equivalencia!$G$3:$H$6,2,FALSE),"Sin dato")</f>
        <v/>
      </c>
      <c r="Z2253">
        <f>IF(J2253&lt;=24,"18-24","25-29")</f>
        <v/>
      </c>
      <c r="AA2253">
        <f>IF(M2253&lt;&gt;1,"",IF(P2253=2,1,0))</f>
        <v/>
      </c>
      <c r="AB2253">
        <f>IF(M2253&lt;&gt;1,"",IF(O2253&gt;=2,1,0))</f>
        <v/>
      </c>
      <c r="AC2253">
        <f>IF(M2253&lt;&gt;1,"",IF(OR(Q2253=999,Q2253=""),"",IF(OR(Q2253&lt;35,Q2253&gt;48),1,0)))</f>
        <v/>
      </c>
      <c r="AD2253">
        <f>IF(COUNT(AA2253:AC2253)&lt;3,"",SUM(AA2253:AC2253))</f>
        <v/>
      </c>
      <c r="AE2253">
        <f>IF(L2253&gt;=4,2,IF(L2253&gt;=2,1,0))</f>
        <v/>
      </c>
      <c r="AF2253">
        <f>IF(L2253&gt;=5,1,0)</f>
        <v/>
      </c>
      <c r="AG2253">
        <f>AE2253+AF2253</f>
        <v/>
      </c>
      <c r="AH2253" s="15">
        <f>IF(M2253&lt;&gt;1,"",IF(OR(R2253=-9,R2253=""),"",R2253))</f>
        <v/>
      </c>
      <c r="AI2253">
        <f>IF(M2253&lt;&gt;1,"",IF(OR(Q2253=999,Q2253=""),"",Q2253))</f>
        <v/>
      </c>
    </row>
    <row r="2254">
      <c r="A2254" t="inlineStr">
        <is>
          <t>TQRMNOP112235</t>
        </is>
      </c>
      <c r="B2254" t="n">
        <v>2025</v>
      </c>
      <c r="C2254" t="n">
        <v>1</v>
      </c>
      <c r="D2254" t="n">
        <v>1</v>
      </c>
      <c r="E2254" t="inlineStr">
        <is>
          <t>S</t>
        </is>
      </c>
      <c r="F2254" t="n">
        <v>32</v>
      </c>
      <c r="G2254" t="n">
        <v>1055</v>
      </c>
      <c r="H2254" t="n">
        <v>2</v>
      </c>
      <c r="I2254" t="n">
        <v>1</v>
      </c>
      <c r="J2254" t="n">
        <v>26</v>
      </c>
      <c r="K2254" t="n">
        <v>1</v>
      </c>
      <c r="L2254" t="n">
        <v>5</v>
      </c>
      <c r="M2254" t="n">
        <v>1</v>
      </c>
      <c r="N2254" t="n">
        <v>3</v>
      </c>
      <c r="O2254" t="n">
        <v>2</v>
      </c>
      <c r="P2254" t="n">
        <v>2</v>
      </c>
      <c r="Q2254" t="n">
        <v>55</v>
      </c>
      <c r="R2254" s="15" t="n">
        <v>644000</v>
      </c>
      <c r="S2254" s="15" t="n">
        <v>0</v>
      </c>
      <c r="T2254" s="15" t="n">
        <v>644000</v>
      </c>
      <c r="U2254" s="15" t="n">
        <v>316700</v>
      </c>
      <c r="V2254">
        <f>IFERROR(VLOOKUP(D2254,Tablas_Equivalencia!$A$3:$B$8,2,FALSE),"Sin dato")</f>
        <v/>
      </c>
      <c r="W2254">
        <f>IFERROR(VLOOKUP(L2254,Tablas_Equivalencia!$D$3:$E$9,2,FALSE),"Sin dato")</f>
        <v/>
      </c>
      <c r="X2254">
        <f>IF(I2254=1,"Varón","Mujer")</f>
        <v/>
      </c>
      <c r="Y2254">
        <f>IFERROR(VLOOKUP(M2254,Tablas_Equivalencia!$G$3:$H$6,2,FALSE),"Sin dato")</f>
        <v/>
      </c>
      <c r="Z2254">
        <f>IF(J2254&lt;=24,"18-24","25-29")</f>
        <v/>
      </c>
      <c r="AA2254">
        <f>IF(M2254&lt;&gt;1,"",IF(P2254=2,1,0))</f>
        <v/>
      </c>
      <c r="AB2254">
        <f>IF(M2254&lt;&gt;1,"",IF(O2254&gt;=2,1,0))</f>
        <v/>
      </c>
      <c r="AC2254">
        <f>IF(M2254&lt;&gt;1,"",IF(OR(Q2254=999,Q2254=""),"",IF(OR(Q2254&lt;35,Q2254&gt;48),1,0)))</f>
        <v/>
      </c>
      <c r="AD2254">
        <f>IF(COUNT(AA2254:AC2254)&lt;3,"",SUM(AA2254:AC2254))</f>
        <v/>
      </c>
      <c r="AE2254">
        <f>IF(L2254&gt;=4,2,IF(L2254&gt;=2,1,0))</f>
        <v/>
      </c>
      <c r="AF2254">
        <f>IF(L2254&gt;=5,1,0)</f>
        <v/>
      </c>
      <c r="AG2254">
        <f>AE2254+AF2254</f>
        <v/>
      </c>
      <c r="AH2254" s="15">
        <f>IF(M2254&lt;&gt;1,"",IF(OR(R2254=-9,R2254=""),"",R2254))</f>
        <v/>
      </c>
      <c r="AI2254">
        <f>IF(M2254&lt;&gt;1,"",IF(OR(Q2254=999,Q2254=""),"",Q2254))</f>
        <v/>
      </c>
    </row>
    <row r="2255">
      <c r="A2255" t="inlineStr">
        <is>
          <t>TQRMNOP112237</t>
        </is>
      </c>
      <c r="B2255" t="n">
        <v>2025</v>
      </c>
      <c r="C2255" t="n">
        <v>1</v>
      </c>
      <c r="D2255" t="n">
        <v>41</v>
      </c>
      <c r="E2255" t="inlineStr">
        <is>
          <t>S</t>
        </is>
      </c>
      <c r="F2255" t="n">
        <v>8</v>
      </c>
      <c r="G2255" t="n">
        <v>706</v>
      </c>
      <c r="H2255" t="n">
        <v>3</v>
      </c>
      <c r="I2255" t="n">
        <v>2</v>
      </c>
      <c r="J2255" t="n">
        <v>23</v>
      </c>
      <c r="K2255" t="n">
        <v>2</v>
      </c>
      <c r="L2255" t="n">
        <v>4</v>
      </c>
      <c r="M2255" t="n">
        <v>3</v>
      </c>
      <c r="R2255" s="15" t="n">
        <v>0</v>
      </c>
      <c r="S2255" s="15" t="n">
        <v>0</v>
      </c>
      <c r="T2255" s="15" t="n">
        <v>0</v>
      </c>
      <c r="U2255" s="15" t="n">
        <v>102800</v>
      </c>
      <c r="V2255">
        <f>IFERROR(VLOOKUP(D2255,Tablas_Equivalencia!$A$3:$B$8,2,FALSE),"Sin dato")</f>
        <v/>
      </c>
      <c r="W2255">
        <f>IFERROR(VLOOKUP(L2255,Tablas_Equivalencia!$D$3:$E$9,2,FALSE),"Sin dato")</f>
        <v/>
      </c>
      <c r="X2255">
        <f>IF(I2255=1,"Varón","Mujer")</f>
        <v/>
      </c>
      <c r="Y2255">
        <f>IFERROR(VLOOKUP(M2255,Tablas_Equivalencia!$G$3:$H$6,2,FALSE),"Sin dato")</f>
        <v/>
      </c>
      <c r="Z2255">
        <f>IF(J2255&lt;=24,"18-24","25-29")</f>
        <v/>
      </c>
      <c r="AA2255">
        <f>IF(M2255&lt;&gt;1,"",IF(P2255=2,1,0))</f>
        <v/>
      </c>
      <c r="AB2255">
        <f>IF(M2255&lt;&gt;1,"",IF(O2255&gt;=2,1,0))</f>
        <v/>
      </c>
      <c r="AC2255">
        <f>IF(M2255&lt;&gt;1,"",IF(OR(Q2255=999,Q2255=""),"",IF(OR(Q2255&lt;35,Q2255&gt;48),1,0)))</f>
        <v/>
      </c>
      <c r="AD2255">
        <f>IF(COUNT(AA2255:AC2255)&lt;3,"",SUM(AA2255:AC2255))</f>
        <v/>
      </c>
      <c r="AE2255">
        <f>IF(L2255&gt;=4,2,IF(L2255&gt;=2,1,0))</f>
        <v/>
      </c>
      <c r="AF2255">
        <f>IF(L2255&gt;=5,1,0)</f>
        <v/>
      </c>
      <c r="AG2255">
        <f>AE2255+AF2255</f>
        <v/>
      </c>
      <c r="AH2255" s="15">
        <f>IF(M2255&lt;&gt;1,"",IF(OR(R2255=-9,R2255=""),"",R2255))</f>
        <v/>
      </c>
      <c r="AI2255">
        <f>IF(M2255&lt;&gt;1,"",IF(OR(Q2255=999,Q2255=""),"",Q2255))</f>
        <v/>
      </c>
    </row>
    <row r="2256">
      <c r="A2256" t="inlineStr">
        <is>
          <t>TQRMNOP112245</t>
        </is>
      </c>
      <c r="B2256" t="n">
        <v>2025</v>
      </c>
      <c r="C2256" t="n">
        <v>1</v>
      </c>
      <c r="D2256" t="n">
        <v>1</v>
      </c>
      <c r="E2256" t="inlineStr">
        <is>
          <t>S</t>
        </is>
      </c>
      <c r="F2256" t="n">
        <v>33</v>
      </c>
      <c r="G2256" t="n">
        <v>1431</v>
      </c>
      <c r="H2256" t="n">
        <v>3</v>
      </c>
      <c r="I2256" t="n">
        <v>2</v>
      </c>
      <c r="J2256" t="n">
        <v>25</v>
      </c>
      <c r="K2256" t="n">
        <v>2</v>
      </c>
      <c r="L2256" t="n">
        <v>6</v>
      </c>
      <c r="M2256" t="n">
        <v>1</v>
      </c>
      <c r="N2256" t="n">
        <v>3</v>
      </c>
      <c r="O2256" t="n">
        <v>1</v>
      </c>
      <c r="P2256" t="n">
        <v>1</v>
      </c>
      <c r="Q2256" t="n">
        <v>64</v>
      </c>
      <c r="R2256" s="15" t="n">
        <v>651000</v>
      </c>
      <c r="S2256" s="15" t="n">
        <v>96000</v>
      </c>
      <c r="T2256" s="15" t="n">
        <v>747000</v>
      </c>
      <c r="U2256" s="15" t="n">
        <v>114100</v>
      </c>
      <c r="V2256">
        <f>IFERROR(VLOOKUP(D2256,Tablas_Equivalencia!$A$3:$B$8,2,FALSE),"Sin dato")</f>
        <v/>
      </c>
      <c r="W2256">
        <f>IFERROR(VLOOKUP(L2256,Tablas_Equivalencia!$D$3:$E$9,2,FALSE),"Sin dato")</f>
        <v/>
      </c>
      <c r="X2256">
        <f>IF(I2256=1,"Varón","Mujer")</f>
        <v/>
      </c>
      <c r="Y2256">
        <f>IFERROR(VLOOKUP(M2256,Tablas_Equivalencia!$G$3:$H$6,2,FALSE),"Sin dato")</f>
        <v/>
      </c>
      <c r="Z2256">
        <f>IF(J2256&lt;=24,"18-24","25-29")</f>
        <v/>
      </c>
      <c r="AA2256">
        <f>IF(M2256&lt;&gt;1,"",IF(P2256=2,1,0))</f>
        <v/>
      </c>
      <c r="AB2256">
        <f>IF(M2256&lt;&gt;1,"",IF(O2256&gt;=2,1,0))</f>
        <v/>
      </c>
      <c r="AC2256">
        <f>IF(M2256&lt;&gt;1,"",IF(OR(Q2256=999,Q2256=""),"",IF(OR(Q2256&lt;35,Q2256&gt;48),1,0)))</f>
        <v/>
      </c>
      <c r="AD2256">
        <f>IF(COUNT(AA2256:AC2256)&lt;3,"",SUM(AA2256:AC2256))</f>
        <v/>
      </c>
      <c r="AE2256">
        <f>IF(L2256&gt;=4,2,IF(L2256&gt;=2,1,0))</f>
        <v/>
      </c>
      <c r="AF2256">
        <f>IF(L2256&gt;=5,1,0)</f>
        <v/>
      </c>
      <c r="AG2256">
        <f>AE2256+AF2256</f>
        <v/>
      </c>
      <c r="AH2256" s="15">
        <f>IF(M2256&lt;&gt;1,"",IF(OR(R2256=-9,R2256=""),"",R2256))</f>
        <v/>
      </c>
      <c r="AI2256">
        <f>IF(M2256&lt;&gt;1,"",IF(OR(Q2256=999,Q2256=""),"",Q2256))</f>
        <v/>
      </c>
    </row>
    <row r="2257">
      <c r="A2257" t="inlineStr">
        <is>
          <t>TQRMNOP112247</t>
        </is>
      </c>
      <c r="B2257" t="n">
        <v>2025</v>
      </c>
      <c r="C2257" t="n">
        <v>1</v>
      </c>
      <c r="D2257" t="n">
        <v>1</v>
      </c>
      <c r="E2257" t="inlineStr">
        <is>
          <t>S</t>
        </is>
      </c>
      <c r="F2257" t="n">
        <v>32</v>
      </c>
      <c r="G2257" t="n">
        <v>1546</v>
      </c>
      <c r="H2257" t="n">
        <v>1</v>
      </c>
      <c r="I2257" t="n">
        <v>2</v>
      </c>
      <c r="J2257" t="n">
        <v>23</v>
      </c>
      <c r="K2257" t="n">
        <v>2</v>
      </c>
      <c r="L2257" t="n">
        <v>3</v>
      </c>
      <c r="M2257" t="n">
        <v>3</v>
      </c>
      <c r="R2257" s="15" t="n">
        <v>0</v>
      </c>
      <c r="S2257" s="15" t="n">
        <v>0</v>
      </c>
      <c r="T2257" s="15" t="n">
        <v>0</v>
      </c>
      <c r="U2257" s="15" t="n">
        <v>1073400</v>
      </c>
      <c r="V2257">
        <f>IFERROR(VLOOKUP(D2257,Tablas_Equivalencia!$A$3:$B$8,2,FALSE),"Sin dato")</f>
        <v/>
      </c>
      <c r="W2257">
        <f>IFERROR(VLOOKUP(L2257,Tablas_Equivalencia!$D$3:$E$9,2,FALSE),"Sin dato")</f>
        <v/>
      </c>
      <c r="X2257">
        <f>IF(I2257=1,"Varón","Mujer")</f>
        <v/>
      </c>
      <c r="Y2257">
        <f>IFERROR(VLOOKUP(M2257,Tablas_Equivalencia!$G$3:$H$6,2,FALSE),"Sin dato")</f>
        <v/>
      </c>
      <c r="Z2257">
        <f>IF(J2257&lt;=24,"18-24","25-29")</f>
        <v/>
      </c>
      <c r="AA2257">
        <f>IF(M2257&lt;&gt;1,"",IF(P2257=2,1,0))</f>
        <v/>
      </c>
      <c r="AB2257">
        <f>IF(M2257&lt;&gt;1,"",IF(O2257&gt;=2,1,0))</f>
        <v/>
      </c>
      <c r="AC2257">
        <f>IF(M2257&lt;&gt;1,"",IF(OR(Q2257=999,Q2257=""),"",IF(OR(Q2257&lt;35,Q2257&gt;48),1,0)))</f>
        <v/>
      </c>
      <c r="AD2257">
        <f>IF(COUNT(AA2257:AC2257)&lt;3,"",SUM(AA2257:AC2257))</f>
        <v/>
      </c>
      <c r="AE2257">
        <f>IF(L2257&gt;=4,2,IF(L2257&gt;=2,1,0))</f>
        <v/>
      </c>
      <c r="AF2257">
        <f>IF(L2257&gt;=5,1,0)</f>
        <v/>
      </c>
      <c r="AG2257">
        <f>AE2257+AF2257</f>
        <v/>
      </c>
      <c r="AH2257" s="15">
        <f>IF(M2257&lt;&gt;1,"",IF(OR(R2257=-9,R2257=""),"",R2257))</f>
        <v/>
      </c>
      <c r="AI2257">
        <f>IF(M2257&lt;&gt;1,"",IF(OR(Q2257=999,Q2257=""),"",Q2257))</f>
        <v/>
      </c>
    </row>
    <row r="2258">
      <c r="A2258" t="inlineStr">
        <is>
          <t>TQRMNOP112248</t>
        </is>
      </c>
      <c r="B2258" t="n">
        <v>2025</v>
      </c>
      <c r="C2258" t="n">
        <v>1</v>
      </c>
      <c r="D2258" t="n">
        <v>43</v>
      </c>
      <c r="E2258" t="inlineStr">
        <is>
          <t>S</t>
        </is>
      </c>
      <c r="F2258" t="n">
        <v>36</v>
      </c>
      <c r="G2258" t="n">
        <v>1325</v>
      </c>
      <c r="H2258" t="n">
        <v>3</v>
      </c>
      <c r="I2258" t="n">
        <v>2</v>
      </c>
      <c r="J2258" t="n">
        <v>24</v>
      </c>
      <c r="K2258" t="n">
        <v>2</v>
      </c>
      <c r="L2258" t="n">
        <v>5</v>
      </c>
      <c r="M2258" t="n">
        <v>3</v>
      </c>
      <c r="R2258" s="15" t="n">
        <v>0</v>
      </c>
      <c r="S2258" s="15" t="n">
        <v>0</v>
      </c>
      <c r="T2258" s="15" t="n">
        <v>0</v>
      </c>
      <c r="U2258" s="15" t="n">
        <v>66900</v>
      </c>
      <c r="V2258">
        <f>IFERROR(VLOOKUP(D2258,Tablas_Equivalencia!$A$3:$B$8,2,FALSE),"Sin dato")</f>
        <v/>
      </c>
      <c r="W2258">
        <f>IFERROR(VLOOKUP(L2258,Tablas_Equivalencia!$D$3:$E$9,2,FALSE),"Sin dato")</f>
        <v/>
      </c>
      <c r="X2258">
        <f>IF(I2258=1,"Varón","Mujer")</f>
        <v/>
      </c>
      <c r="Y2258">
        <f>IFERROR(VLOOKUP(M2258,Tablas_Equivalencia!$G$3:$H$6,2,FALSE),"Sin dato")</f>
        <v/>
      </c>
      <c r="Z2258">
        <f>IF(J2258&lt;=24,"18-24","25-29")</f>
        <v/>
      </c>
      <c r="AA2258">
        <f>IF(M2258&lt;&gt;1,"",IF(P2258=2,1,0))</f>
        <v/>
      </c>
      <c r="AB2258">
        <f>IF(M2258&lt;&gt;1,"",IF(O2258&gt;=2,1,0))</f>
        <v/>
      </c>
      <c r="AC2258">
        <f>IF(M2258&lt;&gt;1,"",IF(OR(Q2258=999,Q2258=""),"",IF(OR(Q2258&lt;35,Q2258&gt;48),1,0)))</f>
        <v/>
      </c>
      <c r="AD2258">
        <f>IF(COUNT(AA2258:AC2258)&lt;3,"",SUM(AA2258:AC2258))</f>
        <v/>
      </c>
      <c r="AE2258">
        <f>IF(L2258&gt;=4,2,IF(L2258&gt;=2,1,0))</f>
        <v/>
      </c>
      <c r="AF2258">
        <f>IF(L2258&gt;=5,1,0)</f>
        <v/>
      </c>
      <c r="AG2258">
        <f>AE2258+AF2258</f>
        <v/>
      </c>
      <c r="AH2258" s="15">
        <f>IF(M2258&lt;&gt;1,"",IF(OR(R2258=-9,R2258=""),"",R2258))</f>
        <v/>
      </c>
      <c r="AI2258">
        <f>IF(M2258&lt;&gt;1,"",IF(OR(Q2258=999,Q2258=""),"",Q2258))</f>
        <v/>
      </c>
    </row>
    <row r="2259">
      <c r="A2259" t="inlineStr">
        <is>
          <t>TQRMNOP112257</t>
        </is>
      </c>
      <c r="B2259" t="n">
        <v>2025</v>
      </c>
      <c r="C2259" t="n">
        <v>1</v>
      </c>
      <c r="D2259" t="n">
        <v>1</v>
      </c>
      <c r="E2259" t="inlineStr">
        <is>
          <t>S</t>
        </is>
      </c>
      <c r="F2259" t="n">
        <v>33</v>
      </c>
      <c r="G2259" t="n">
        <v>1772</v>
      </c>
      <c r="H2259" t="n">
        <v>3</v>
      </c>
      <c r="I2259" t="n">
        <v>2</v>
      </c>
      <c r="J2259" t="n">
        <v>23</v>
      </c>
      <c r="K2259" t="n">
        <v>2</v>
      </c>
      <c r="L2259" t="n">
        <v>6</v>
      </c>
      <c r="M2259" t="n">
        <v>3</v>
      </c>
      <c r="R2259" s="15" t="n">
        <v>0</v>
      </c>
      <c r="S2259" s="15" t="n">
        <v>0</v>
      </c>
      <c r="T2259" s="15" t="n">
        <v>0</v>
      </c>
      <c r="U2259" s="15" t="n">
        <v>74300</v>
      </c>
      <c r="V2259">
        <f>IFERROR(VLOOKUP(D2259,Tablas_Equivalencia!$A$3:$B$8,2,FALSE),"Sin dato")</f>
        <v/>
      </c>
      <c r="W2259">
        <f>IFERROR(VLOOKUP(L2259,Tablas_Equivalencia!$D$3:$E$9,2,FALSE),"Sin dato")</f>
        <v/>
      </c>
      <c r="X2259">
        <f>IF(I2259=1,"Varón","Mujer")</f>
        <v/>
      </c>
      <c r="Y2259">
        <f>IFERROR(VLOOKUP(M2259,Tablas_Equivalencia!$G$3:$H$6,2,FALSE),"Sin dato")</f>
        <v/>
      </c>
      <c r="Z2259">
        <f>IF(J2259&lt;=24,"18-24","25-29")</f>
        <v/>
      </c>
      <c r="AA2259">
        <f>IF(M2259&lt;&gt;1,"",IF(P2259=2,1,0))</f>
        <v/>
      </c>
      <c r="AB2259">
        <f>IF(M2259&lt;&gt;1,"",IF(O2259&gt;=2,1,0))</f>
        <v/>
      </c>
      <c r="AC2259">
        <f>IF(M2259&lt;&gt;1,"",IF(OR(Q2259=999,Q2259=""),"",IF(OR(Q2259&lt;35,Q2259&gt;48),1,0)))</f>
        <v/>
      </c>
      <c r="AD2259">
        <f>IF(COUNT(AA2259:AC2259)&lt;3,"",SUM(AA2259:AC2259))</f>
        <v/>
      </c>
      <c r="AE2259">
        <f>IF(L2259&gt;=4,2,IF(L2259&gt;=2,1,0))</f>
        <v/>
      </c>
      <c r="AF2259">
        <f>IF(L2259&gt;=5,1,0)</f>
        <v/>
      </c>
      <c r="AG2259">
        <f>AE2259+AF2259</f>
        <v/>
      </c>
      <c r="AH2259" s="15">
        <f>IF(M2259&lt;&gt;1,"",IF(OR(R2259=-9,R2259=""),"",R2259))</f>
        <v/>
      </c>
      <c r="AI2259">
        <f>IF(M2259&lt;&gt;1,"",IF(OR(Q2259=999,Q2259=""),"",Q2259))</f>
        <v/>
      </c>
    </row>
    <row r="2260">
      <c r="A2260" t="inlineStr">
        <is>
          <t>TQRMNOP112264</t>
        </is>
      </c>
      <c r="B2260" t="n">
        <v>2025</v>
      </c>
      <c r="C2260" t="n">
        <v>1</v>
      </c>
      <c r="D2260" t="n">
        <v>1</v>
      </c>
      <c r="E2260" t="inlineStr">
        <is>
          <t>S</t>
        </is>
      </c>
      <c r="F2260" t="n">
        <v>32</v>
      </c>
      <c r="G2260" t="n">
        <v>899</v>
      </c>
      <c r="H2260" t="n">
        <v>3</v>
      </c>
      <c r="I2260" t="n">
        <v>2</v>
      </c>
      <c r="J2260" t="n">
        <v>24</v>
      </c>
      <c r="K2260" t="n">
        <v>2</v>
      </c>
      <c r="L2260" t="n">
        <v>6</v>
      </c>
      <c r="M2260" t="n">
        <v>3</v>
      </c>
      <c r="R2260" s="15" t="n">
        <v>0</v>
      </c>
      <c r="S2260" s="15" t="n">
        <v>0</v>
      </c>
      <c r="T2260" s="15" t="n">
        <v>0</v>
      </c>
      <c r="U2260" s="15" t="n">
        <v>151800</v>
      </c>
      <c r="V2260">
        <f>IFERROR(VLOOKUP(D2260,Tablas_Equivalencia!$A$3:$B$8,2,FALSE),"Sin dato")</f>
        <v/>
      </c>
      <c r="W2260">
        <f>IFERROR(VLOOKUP(L2260,Tablas_Equivalencia!$D$3:$E$9,2,FALSE),"Sin dato")</f>
        <v/>
      </c>
      <c r="X2260">
        <f>IF(I2260=1,"Varón","Mujer")</f>
        <v/>
      </c>
      <c r="Y2260">
        <f>IFERROR(VLOOKUP(M2260,Tablas_Equivalencia!$G$3:$H$6,2,FALSE),"Sin dato")</f>
        <v/>
      </c>
      <c r="Z2260">
        <f>IF(J2260&lt;=24,"18-24","25-29")</f>
        <v/>
      </c>
      <c r="AA2260">
        <f>IF(M2260&lt;&gt;1,"",IF(P2260=2,1,0))</f>
        <v/>
      </c>
      <c r="AB2260">
        <f>IF(M2260&lt;&gt;1,"",IF(O2260&gt;=2,1,0))</f>
        <v/>
      </c>
      <c r="AC2260">
        <f>IF(M2260&lt;&gt;1,"",IF(OR(Q2260=999,Q2260=""),"",IF(OR(Q2260&lt;35,Q2260&gt;48),1,0)))</f>
        <v/>
      </c>
      <c r="AD2260">
        <f>IF(COUNT(AA2260:AC2260)&lt;3,"",SUM(AA2260:AC2260))</f>
        <v/>
      </c>
      <c r="AE2260">
        <f>IF(L2260&gt;=4,2,IF(L2260&gt;=2,1,0))</f>
        <v/>
      </c>
      <c r="AF2260">
        <f>IF(L2260&gt;=5,1,0)</f>
        <v/>
      </c>
      <c r="AG2260">
        <f>AE2260+AF2260</f>
        <v/>
      </c>
      <c r="AH2260" s="15">
        <f>IF(M2260&lt;&gt;1,"",IF(OR(R2260=-9,R2260=""),"",R2260))</f>
        <v/>
      </c>
      <c r="AI2260">
        <f>IF(M2260&lt;&gt;1,"",IF(OR(Q2260=999,Q2260=""),"",Q2260))</f>
        <v/>
      </c>
    </row>
    <row r="2261">
      <c r="A2261" t="inlineStr">
        <is>
          <t>TQRMNOP112278</t>
        </is>
      </c>
      <c r="B2261" t="n">
        <v>2025</v>
      </c>
      <c r="C2261" t="n">
        <v>1</v>
      </c>
      <c r="D2261" t="n">
        <v>43</v>
      </c>
      <c r="E2261" t="inlineStr">
        <is>
          <t>N</t>
        </is>
      </c>
      <c r="F2261" t="n">
        <v>26</v>
      </c>
      <c r="G2261" t="n">
        <v>1505</v>
      </c>
      <c r="H2261" t="n">
        <v>3</v>
      </c>
      <c r="I2261" t="n">
        <v>2</v>
      </c>
      <c r="J2261" t="n">
        <v>21</v>
      </c>
      <c r="K2261" t="n">
        <v>2</v>
      </c>
      <c r="L2261" t="n">
        <v>4</v>
      </c>
      <c r="M2261" t="n">
        <v>2</v>
      </c>
      <c r="R2261" s="15" t="n">
        <v>0</v>
      </c>
      <c r="S2261" s="15" t="n">
        <v>0</v>
      </c>
      <c r="T2261" s="15" t="n">
        <v>0</v>
      </c>
      <c r="U2261" s="15" t="n">
        <v>142900</v>
      </c>
      <c r="V2261">
        <f>IFERROR(VLOOKUP(D2261,Tablas_Equivalencia!$A$3:$B$8,2,FALSE),"Sin dato")</f>
        <v/>
      </c>
      <c r="W2261">
        <f>IFERROR(VLOOKUP(L2261,Tablas_Equivalencia!$D$3:$E$9,2,FALSE),"Sin dato")</f>
        <v/>
      </c>
      <c r="X2261">
        <f>IF(I2261=1,"Varón","Mujer")</f>
        <v/>
      </c>
      <c r="Y2261">
        <f>IFERROR(VLOOKUP(M2261,Tablas_Equivalencia!$G$3:$H$6,2,FALSE),"Sin dato")</f>
        <v/>
      </c>
      <c r="Z2261">
        <f>IF(J2261&lt;=24,"18-24","25-29")</f>
        <v/>
      </c>
      <c r="AA2261">
        <f>IF(M2261&lt;&gt;1,"",IF(P2261=2,1,0))</f>
        <v/>
      </c>
      <c r="AB2261">
        <f>IF(M2261&lt;&gt;1,"",IF(O2261&gt;=2,1,0))</f>
        <v/>
      </c>
      <c r="AC2261">
        <f>IF(M2261&lt;&gt;1,"",IF(OR(Q2261=999,Q2261=""),"",IF(OR(Q2261&lt;35,Q2261&gt;48),1,0)))</f>
        <v/>
      </c>
      <c r="AD2261">
        <f>IF(COUNT(AA2261:AC2261)&lt;3,"",SUM(AA2261:AC2261))</f>
        <v/>
      </c>
      <c r="AE2261">
        <f>IF(L2261&gt;=4,2,IF(L2261&gt;=2,1,0))</f>
        <v/>
      </c>
      <c r="AF2261">
        <f>IF(L2261&gt;=5,1,0)</f>
        <v/>
      </c>
      <c r="AG2261">
        <f>AE2261+AF2261</f>
        <v/>
      </c>
      <c r="AH2261" s="15">
        <f>IF(M2261&lt;&gt;1,"",IF(OR(R2261=-9,R2261=""),"",R2261))</f>
        <v/>
      </c>
      <c r="AI2261">
        <f>IF(M2261&lt;&gt;1,"",IF(OR(Q2261=999,Q2261=""),"",Q2261))</f>
        <v/>
      </c>
    </row>
    <row r="2262">
      <c r="A2262" t="inlineStr">
        <is>
          <t>TQRMNOP112286</t>
        </is>
      </c>
      <c r="B2262" t="n">
        <v>2025</v>
      </c>
      <c r="C2262" t="n">
        <v>1</v>
      </c>
      <c r="D2262" t="n">
        <v>43</v>
      </c>
      <c r="E2262" t="inlineStr">
        <is>
          <t>N</t>
        </is>
      </c>
      <c r="F2262" t="n">
        <v>26</v>
      </c>
      <c r="G2262" t="n">
        <v>1343</v>
      </c>
      <c r="H2262" t="n">
        <v>3</v>
      </c>
      <c r="I2262" t="n">
        <v>1</v>
      </c>
      <c r="J2262" t="n">
        <v>29</v>
      </c>
      <c r="K2262" t="n">
        <v>1</v>
      </c>
      <c r="L2262" t="n">
        <v>5</v>
      </c>
      <c r="M2262" t="n">
        <v>3</v>
      </c>
      <c r="R2262" s="15" t="n">
        <v>0</v>
      </c>
      <c r="S2262" s="15" t="n">
        <v>0</v>
      </c>
      <c r="T2262" s="15" t="n">
        <v>0</v>
      </c>
      <c r="U2262" s="15" t="n">
        <v>66400</v>
      </c>
      <c r="V2262">
        <f>IFERROR(VLOOKUP(D2262,Tablas_Equivalencia!$A$3:$B$8,2,FALSE),"Sin dato")</f>
        <v/>
      </c>
      <c r="W2262">
        <f>IFERROR(VLOOKUP(L2262,Tablas_Equivalencia!$D$3:$E$9,2,FALSE),"Sin dato")</f>
        <v/>
      </c>
      <c r="X2262">
        <f>IF(I2262=1,"Varón","Mujer")</f>
        <v/>
      </c>
      <c r="Y2262">
        <f>IFERROR(VLOOKUP(M2262,Tablas_Equivalencia!$G$3:$H$6,2,FALSE),"Sin dato")</f>
        <v/>
      </c>
      <c r="Z2262">
        <f>IF(J2262&lt;=24,"18-24","25-29")</f>
        <v/>
      </c>
      <c r="AA2262">
        <f>IF(M2262&lt;&gt;1,"",IF(P2262=2,1,0))</f>
        <v/>
      </c>
      <c r="AB2262">
        <f>IF(M2262&lt;&gt;1,"",IF(O2262&gt;=2,1,0))</f>
        <v/>
      </c>
      <c r="AC2262">
        <f>IF(M2262&lt;&gt;1,"",IF(OR(Q2262=999,Q2262=""),"",IF(OR(Q2262&lt;35,Q2262&gt;48),1,0)))</f>
        <v/>
      </c>
      <c r="AD2262">
        <f>IF(COUNT(AA2262:AC2262)&lt;3,"",SUM(AA2262:AC2262))</f>
        <v/>
      </c>
      <c r="AE2262">
        <f>IF(L2262&gt;=4,2,IF(L2262&gt;=2,1,0))</f>
        <v/>
      </c>
      <c r="AF2262">
        <f>IF(L2262&gt;=5,1,0)</f>
        <v/>
      </c>
      <c r="AG2262">
        <f>AE2262+AF2262</f>
        <v/>
      </c>
      <c r="AH2262" s="15">
        <f>IF(M2262&lt;&gt;1,"",IF(OR(R2262=-9,R2262=""),"",R2262))</f>
        <v/>
      </c>
      <c r="AI2262">
        <f>IF(M2262&lt;&gt;1,"",IF(OR(Q2262=999,Q2262=""),"",Q2262))</f>
        <v/>
      </c>
    </row>
    <row r="2263">
      <c r="A2263" t="inlineStr">
        <is>
          <t>TQRMNOP112288</t>
        </is>
      </c>
      <c r="B2263" t="n">
        <v>2025</v>
      </c>
      <c r="C2263" t="n">
        <v>1</v>
      </c>
      <c r="D2263" t="n">
        <v>40</v>
      </c>
      <c r="E2263" t="inlineStr">
        <is>
          <t>N</t>
        </is>
      </c>
      <c r="F2263" t="n">
        <v>22</v>
      </c>
      <c r="G2263" t="n">
        <v>1571</v>
      </c>
      <c r="H2263" t="n">
        <v>3</v>
      </c>
      <c r="I2263" t="n">
        <v>1</v>
      </c>
      <c r="J2263" t="n">
        <v>26</v>
      </c>
      <c r="K2263" t="n">
        <v>2</v>
      </c>
      <c r="L2263" t="n">
        <v>7</v>
      </c>
      <c r="M2263" t="n">
        <v>1</v>
      </c>
      <c r="N2263" t="n">
        <v>2</v>
      </c>
      <c r="O2263" t="n">
        <v>2</v>
      </c>
      <c r="P2263" t="n">
        <v>2</v>
      </c>
      <c r="Q2263" t="n">
        <v>29</v>
      </c>
      <c r="R2263" s="15" t="n">
        <v>-9</v>
      </c>
      <c r="S2263" s="15" t="n">
        <v>0</v>
      </c>
      <c r="T2263" s="15" t="n">
        <v>0</v>
      </c>
      <c r="U2263" s="15" t="n">
        <v>125100</v>
      </c>
      <c r="V2263">
        <f>IFERROR(VLOOKUP(D2263,Tablas_Equivalencia!$A$3:$B$8,2,FALSE),"Sin dato")</f>
        <v/>
      </c>
      <c r="W2263">
        <f>IFERROR(VLOOKUP(L2263,Tablas_Equivalencia!$D$3:$E$9,2,FALSE),"Sin dato")</f>
        <v/>
      </c>
      <c r="X2263">
        <f>IF(I2263=1,"Varón","Mujer")</f>
        <v/>
      </c>
      <c r="Y2263">
        <f>IFERROR(VLOOKUP(M2263,Tablas_Equivalencia!$G$3:$H$6,2,FALSE),"Sin dato")</f>
        <v/>
      </c>
      <c r="Z2263">
        <f>IF(J2263&lt;=24,"18-24","25-29")</f>
        <v/>
      </c>
      <c r="AA2263">
        <f>IF(M2263&lt;&gt;1,"",IF(P2263=2,1,0))</f>
        <v/>
      </c>
      <c r="AB2263">
        <f>IF(M2263&lt;&gt;1,"",IF(O2263&gt;=2,1,0))</f>
        <v/>
      </c>
      <c r="AC2263">
        <f>IF(M2263&lt;&gt;1,"",IF(OR(Q2263=999,Q2263=""),"",IF(OR(Q2263&lt;35,Q2263&gt;48),1,0)))</f>
        <v/>
      </c>
      <c r="AD2263">
        <f>IF(COUNT(AA2263:AC2263)&lt;3,"",SUM(AA2263:AC2263))</f>
        <v/>
      </c>
      <c r="AE2263">
        <f>IF(L2263&gt;=4,2,IF(L2263&gt;=2,1,0))</f>
        <v/>
      </c>
      <c r="AF2263">
        <f>IF(L2263&gt;=5,1,0)</f>
        <v/>
      </c>
      <c r="AG2263">
        <f>AE2263+AF2263</f>
        <v/>
      </c>
      <c r="AH2263" s="15">
        <f>IF(M2263&lt;&gt;1,"",IF(OR(R2263=-9,R2263=""),"",R2263))</f>
        <v/>
      </c>
      <c r="AI2263">
        <f>IF(M2263&lt;&gt;1,"",IF(OR(Q2263=999,Q2263=""),"",Q2263))</f>
        <v/>
      </c>
    </row>
    <row r="2264">
      <c r="A2264" t="inlineStr">
        <is>
          <t>TQRMNOP112291</t>
        </is>
      </c>
      <c r="B2264" t="n">
        <v>2025</v>
      </c>
      <c r="C2264" t="n">
        <v>1</v>
      </c>
      <c r="D2264" t="n">
        <v>41</v>
      </c>
      <c r="E2264" t="inlineStr">
        <is>
          <t>N</t>
        </is>
      </c>
      <c r="F2264" t="n">
        <v>15</v>
      </c>
      <c r="G2264" t="n">
        <v>848</v>
      </c>
      <c r="H2264" t="n">
        <v>3</v>
      </c>
      <c r="I2264" t="n">
        <v>2</v>
      </c>
      <c r="J2264" t="n">
        <v>25</v>
      </c>
      <c r="K2264" t="n">
        <v>1</v>
      </c>
      <c r="L2264" t="n">
        <v>5</v>
      </c>
      <c r="M2264" t="n">
        <v>1</v>
      </c>
      <c r="N2264" t="n">
        <v>3</v>
      </c>
      <c r="O2264" t="n">
        <v>1</v>
      </c>
      <c r="P2264" t="n">
        <v>2</v>
      </c>
      <c r="Q2264" t="n">
        <v>36</v>
      </c>
      <c r="R2264" s="15" t="n">
        <v>355000</v>
      </c>
      <c r="S2264" s="15" t="n">
        <v>0</v>
      </c>
      <c r="T2264" s="15" t="n">
        <v>355000</v>
      </c>
      <c r="U2264" s="15" t="n">
        <v>177600</v>
      </c>
      <c r="V2264">
        <f>IFERROR(VLOOKUP(D2264,Tablas_Equivalencia!$A$3:$B$8,2,FALSE),"Sin dato")</f>
        <v/>
      </c>
      <c r="W2264">
        <f>IFERROR(VLOOKUP(L2264,Tablas_Equivalencia!$D$3:$E$9,2,FALSE),"Sin dato")</f>
        <v/>
      </c>
      <c r="X2264">
        <f>IF(I2264=1,"Varón","Mujer")</f>
        <v/>
      </c>
      <c r="Y2264">
        <f>IFERROR(VLOOKUP(M2264,Tablas_Equivalencia!$G$3:$H$6,2,FALSE),"Sin dato")</f>
        <v/>
      </c>
      <c r="Z2264">
        <f>IF(J2264&lt;=24,"18-24","25-29")</f>
        <v/>
      </c>
      <c r="AA2264">
        <f>IF(M2264&lt;&gt;1,"",IF(P2264=2,1,0))</f>
        <v/>
      </c>
      <c r="AB2264">
        <f>IF(M2264&lt;&gt;1,"",IF(O2264&gt;=2,1,0))</f>
        <v/>
      </c>
      <c r="AC2264">
        <f>IF(M2264&lt;&gt;1,"",IF(OR(Q2264=999,Q2264=""),"",IF(OR(Q2264&lt;35,Q2264&gt;48),1,0)))</f>
        <v/>
      </c>
      <c r="AD2264">
        <f>IF(COUNT(AA2264:AC2264)&lt;3,"",SUM(AA2264:AC2264))</f>
        <v/>
      </c>
      <c r="AE2264">
        <f>IF(L2264&gt;=4,2,IF(L2264&gt;=2,1,0))</f>
        <v/>
      </c>
      <c r="AF2264">
        <f>IF(L2264&gt;=5,1,0)</f>
        <v/>
      </c>
      <c r="AG2264">
        <f>AE2264+AF2264</f>
        <v/>
      </c>
      <c r="AH2264" s="15">
        <f>IF(M2264&lt;&gt;1,"",IF(OR(R2264=-9,R2264=""),"",R2264))</f>
        <v/>
      </c>
      <c r="AI2264">
        <f>IF(M2264&lt;&gt;1,"",IF(OR(Q2264=999,Q2264=""),"",Q2264))</f>
        <v/>
      </c>
    </row>
    <row r="2265">
      <c r="A2265" t="inlineStr">
        <is>
          <t>TQRMNOP112294</t>
        </is>
      </c>
      <c r="B2265" t="n">
        <v>2025</v>
      </c>
      <c r="C2265" t="n">
        <v>1</v>
      </c>
      <c r="D2265" t="n">
        <v>44</v>
      </c>
      <c r="E2265" t="inlineStr">
        <is>
          <t>N</t>
        </is>
      </c>
      <c r="F2265" t="n">
        <v>93</v>
      </c>
      <c r="G2265" t="n">
        <v>1487</v>
      </c>
      <c r="H2265" t="n">
        <v>1</v>
      </c>
      <c r="I2265" t="n">
        <v>2</v>
      </c>
      <c r="J2265" t="n">
        <v>27</v>
      </c>
      <c r="K2265" t="n">
        <v>2</v>
      </c>
      <c r="L2265" t="n">
        <v>2</v>
      </c>
      <c r="M2265" t="n">
        <v>1</v>
      </c>
      <c r="N2265" t="n">
        <v>3</v>
      </c>
      <c r="O2265" t="n">
        <v>1</v>
      </c>
      <c r="P2265" t="n">
        <v>2</v>
      </c>
      <c r="Q2265" t="n">
        <v>35</v>
      </c>
      <c r="R2265" s="15" t="n">
        <v>230000</v>
      </c>
      <c r="S2265" s="15" t="n">
        <v>0</v>
      </c>
      <c r="T2265" s="15" t="n">
        <v>230000</v>
      </c>
      <c r="U2265" s="15" t="n">
        <v>251900</v>
      </c>
      <c r="V2265">
        <f>IFERROR(VLOOKUP(D2265,Tablas_Equivalencia!$A$3:$B$8,2,FALSE),"Sin dato")</f>
        <v/>
      </c>
      <c r="W2265">
        <f>IFERROR(VLOOKUP(L2265,Tablas_Equivalencia!$D$3:$E$9,2,FALSE),"Sin dato")</f>
        <v/>
      </c>
      <c r="X2265">
        <f>IF(I2265=1,"Varón","Mujer")</f>
        <v/>
      </c>
      <c r="Y2265">
        <f>IFERROR(VLOOKUP(M2265,Tablas_Equivalencia!$G$3:$H$6,2,FALSE),"Sin dato")</f>
        <v/>
      </c>
      <c r="Z2265">
        <f>IF(J2265&lt;=24,"18-24","25-29")</f>
        <v/>
      </c>
      <c r="AA2265">
        <f>IF(M2265&lt;&gt;1,"",IF(P2265=2,1,0))</f>
        <v/>
      </c>
      <c r="AB2265">
        <f>IF(M2265&lt;&gt;1,"",IF(O2265&gt;=2,1,0))</f>
        <v/>
      </c>
      <c r="AC2265">
        <f>IF(M2265&lt;&gt;1,"",IF(OR(Q2265=999,Q2265=""),"",IF(OR(Q2265&lt;35,Q2265&gt;48),1,0)))</f>
        <v/>
      </c>
      <c r="AD2265">
        <f>IF(COUNT(AA2265:AC2265)&lt;3,"",SUM(AA2265:AC2265))</f>
        <v/>
      </c>
      <c r="AE2265">
        <f>IF(L2265&gt;=4,2,IF(L2265&gt;=2,1,0))</f>
        <v/>
      </c>
      <c r="AF2265">
        <f>IF(L2265&gt;=5,1,0)</f>
        <v/>
      </c>
      <c r="AG2265">
        <f>AE2265+AF2265</f>
        <v/>
      </c>
      <c r="AH2265" s="15">
        <f>IF(M2265&lt;&gt;1,"",IF(OR(R2265=-9,R2265=""),"",R2265))</f>
        <v/>
      </c>
      <c r="AI2265">
        <f>IF(M2265&lt;&gt;1,"",IF(OR(Q2265=999,Q2265=""),"",Q2265))</f>
        <v/>
      </c>
    </row>
    <row r="2266">
      <c r="A2266" t="inlineStr">
        <is>
          <t>TQRMNOP112295</t>
        </is>
      </c>
      <c r="B2266" t="n">
        <v>2025</v>
      </c>
      <c r="C2266" t="n">
        <v>1</v>
      </c>
      <c r="D2266" t="n">
        <v>1</v>
      </c>
      <c r="E2266" t="inlineStr">
        <is>
          <t>S</t>
        </is>
      </c>
      <c r="F2266" t="n">
        <v>33</v>
      </c>
      <c r="G2266" t="n">
        <v>1226</v>
      </c>
      <c r="H2266" t="n">
        <v>1</v>
      </c>
      <c r="I2266" t="n">
        <v>2</v>
      </c>
      <c r="J2266" t="n">
        <v>19</v>
      </c>
      <c r="K2266" t="n">
        <v>2</v>
      </c>
      <c r="L2266" t="n">
        <v>4</v>
      </c>
      <c r="M2266" t="n">
        <v>3</v>
      </c>
      <c r="R2266" s="15" t="n">
        <v>0</v>
      </c>
      <c r="S2266" s="15" t="n">
        <v>0</v>
      </c>
      <c r="T2266" s="15" t="n">
        <v>0</v>
      </c>
      <c r="U2266" s="15" t="n">
        <v>455000</v>
      </c>
      <c r="V2266">
        <f>IFERROR(VLOOKUP(D2266,Tablas_Equivalencia!$A$3:$B$8,2,FALSE),"Sin dato")</f>
        <v/>
      </c>
      <c r="W2266">
        <f>IFERROR(VLOOKUP(L2266,Tablas_Equivalencia!$D$3:$E$9,2,FALSE),"Sin dato")</f>
        <v/>
      </c>
      <c r="X2266">
        <f>IF(I2266=1,"Varón","Mujer")</f>
        <v/>
      </c>
      <c r="Y2266">
        <f>IFERROR(VLOOKUP(M2266,Tablas_Equivalencia!$G$3:$H$6,2,FALSE),"Sin dato")</f>
        <v/>
      </c>
      <c r="Z2266">
        <f>IF(J2266&lt;=24,"18-24","25-29")</f>
        <v/>
      </c>
      <c r="AA2266">
        <f>IF(M2266&lt;&gt;1,"",IF(P2266=2,1,0))</f>
        <v/>
      </c>
      <c r="AB2266">
        <f>IF(M2266&lt;&gt;1,"",IF(O2266&gt;=2,1,0))</f>
        <v/>
      </c>
      <c r="AC2266">
        <f>IF(M2266&lt;&gt;1,"",IF(OR(Q2266=999,Q2266=""),"",IF(OR(Q2266&lt;35,Q2266&gt;48),1,0)))</f>
        <v/>
      </c>
      <c r="AD2266">
        <f>IF(COUNT(AA2266:AC2266)&lt;3,"",SUM(AA2266:AC2266))</f>
        <v/>
      </c>
      <c r="AE2266">
        <f>IF(L2266&gt;=4,2,IF(L2266&gt;=2,1,0))</f>
        <v/>
      </c>
      <c r="AF2266">
        <f>IF(L2266&gt;=5,1,0)</f>
        <v/>
      </c>
      <c r="AG2266">
        <f>AE2266+AF2266</f>
        <v/>
      </c>
      <c r="AH2266" s="15">
        <f>IF(M2266&lt;&gt;1,"",IF(OR(R2266=-9,R2266=""),"",R2266))</f>
        <v/>
      </c>
      <c r="AI2266">
        <f>IF(M2266&lt;&gt;1,"",IF(OR(Q2266=999,Q2266=""),"",Q2266))</f>
        <v/>
      </c>
    </row>
    <row r="2267">
      <c r="A2267" t="inlineStr">
        <is>
          <t>TQRMNOP112311</t>
        </is>
      </c>
      <c r="B2267" t="n">
        <v>2025</v>
      </c>
      <c r="C2267" t="n">
        <v>1</v>
      </c>
      <c r="D2267" t="n">
        <v>41</v>
      </c>
      <c r="E2267" t="inlineStr">
        <is>
          <t>N</t>
        </is>
      </c>
      <c r="F2267" t="n">
        <v>12</v>
      </c>
      <c r="G2267" t="n">
        <v>873</v>
      </c>
      <c r="H2267" t="n">
        <v>2</v>
      </c>
      <c r="I2267" t="n">
        <v>2</v>
      </c>
      <c r="J2267" t="n">
        <v>29</v>
      </c>
      <c r="K2267" t="n">
        <v>1</v>
      </c>
      <c r="L2267" t="n">
        <v>3</v>
      </c>
      <c r="M2267" t="n">
        <v>1</v>
      </c>
      <c r="N2267" t="n">
        <v>3</v>
      </c>
      <c r="O2267" t="n">
        <v>3</v>
      </c>
      <c r="P2267" t="n">
        <v>2</v>
      </c>
      <c r="Q2267" t="n">
        <v>19</v>
      </c>
      <c r="R2267" s="15" t="n">
        <v>-9</v>
      </c>
      <c r="S2267" s="15" t="n">
        <v>0</v>
      </c>
      <c r="T2267" s="15" t="n">
        <v>0</v>
      </c>
      <c r="U2267" s="15" t="n">
        <v>184400</v>
      </c>
      <c r="V2267">
        <f>IFERROR(VLOOKUP(D2267,Tablas_Equivalencia!$A$3:$B$8,2,FALSE),"Sin dato")</f>
        <v/>
      </c>
      <c r="W2267">
        <f>IFERROR(VLOOKUP(L2267,Tablas_Equivalencia!$D$3:$E$9,2,FALSE),"Sin dato")</f>
        <v/>
      </c>
      <c r="X2267">
        <f>IF(I2267=1,"Varón","Mujer")</f>
        <v/>
      </c>
      <c r="Y2267">
        <f>IFERROR(VLOOKUP(M2267,Tablas_Equivalencia!$G$3:$H$6,2,FALSE),"Sin dato")</f>
        <v/>
      </c>
      <c r="Z2267">
        <f>IF(J2267&lt;=24,"18-24","25-29")</f>
        <v/>
      </c>
      <c r="AA2267">
        <f>IF(M2267&lt;&gt;1,"",IF(P2267=2,1,0))</f>
        <v/>
      </c>
      <c r="AB2267">
        <f>IF(M2267&lt;&gt;1,"",IF(O2267&gt;=2,1,0))</f>
        <v/>
      </c>
      <c r="AC2267">
        <f>IF(M2267&lt;&gt;1,"",IF(OR(Q2267=999,Q2267=""),"",IF(OR(Q2267&lt;35,Q2267&gt;48),1,0)))</f>
        <v/>
      </c>
      <c r="AD2267">
        <f>IF(COUNT(AA2267:AC2267)&lt;3,"",SUM(AA2267:AC2267))</f>
        <v/>
      </c>
      <c r="AE2267">
        <f>IF(L2267&gt;=4,2,IF(L2267&gt;=2,1,0))</f>
        <v/>
      </c>
      <c r="AF2267">
        <f>IF(L2267&gt;=5,1,0)</f>
        <v/>
      </c>
      <c r="AG2267">
        <f>AE2267+AF2267</f>
        <v/>
      </c>
      <c r="AH2267" s="15">
        <f>IF(M2267&lt;&gt;1,"",IF(OR(R2267=-9,R2267=""),"",R2267))</f>
        <v/>
      </c>
      <c r="AI2267">
        <f>IF(M2267&lt;&gt;1,"",IF(OR(Q2267=999,Q2267=""),"",Q2267))</f>
        <v/>
      </c>
    </row>
    <row r="2268">
      <c r="A2268" t="inlineStr">
        <is>
          <t>TQRMNOP112321</t>
        </is>
      </c>
      <c r="B2268" t="n">
        <v>2025</v>
      </c>
      <c r="C2268" t="n">
        <v>1</v>
      </c>
      <c r="D2268" t="n">
        <v>1</v>
      </c>
      <c r="E2268" t="inlineStr">
        <is>
          <t>S</t>
        </is>
      </c>
      <c r="F2268" t="n">
        <v>33</v>
      </c>
      <c r="G2268" t="n">
        <v>1769</v>
      </c>
      <c r="H2268" t="n">
        <v>3</v>
      </c>
      <c r="I2268" t="n">
        <v>1</v>
      </c>
      <c r="J2268" t="n">
        <v>26</v>
      </c>
      <c r="K2268" t="n">
        <v>2</v>
      </c>
      <c r="L2268" t="n">
        <v>3</v>
      </c>
      <c r="M2268" t="n">
        <v>1</v>
      </c>
      <c r="N2268" t="n">
        <v>3</v>
      </c>
      <c r="O2268" t="n">
        <v>2</v>
      </c>
      <c r="P2268" t="n">
        <v>2</v>
      </c>
      <c r="Q2268" t="n">
        <v>35</v>
      </c>
      <c r="R2268" s="15" t="n">
        <v>398000</v>
      </c>
      <c r="S2268" s="15" t="n">
        <v>0</v>
      </c>
      <c r="T2268" s="15" t="n">
        <v>398000</v>
      </c>
      <c r="U2268" s="15" t="n">
        <v>174800</v>
      </c>
      <c r="V2268">
        <f>IFERROR(VLOOKUP(D2268,Tablas_Equivalencia!$A$3:$B$8,2,FALSE),"Sin dato")</f>
        <v/>
      </c>
      <c r="W2268">
        <f>IFERROR(VLOOKUP(L2268,Tablas_Equivalencia!$D$3:$E$9,2,FALSE),"Sin dato")</f>
        <v/>
      </c>
      <c r="X2268">
        <f>IF(I2268=1,"Varón","Mujer")</f>
        <v/>
      </c>
      <c r="Y2268">
        <f>IFERROR(VLOOKUP(M2268,Tablas_Equivalencia!$G$3:$H$6,2,FALSE),"Sin dato")</f>
        <v/>
      </c>
      <c r="Z2268">
        <f>IF(J2268&lt;=24,"18-24","25-29")</f>
        <v/>
      </c>
      <c r="AA2268">
        <f>IF(M2268&lt;&gt;1,"",IF(P2268=2,1,0))</f>
        <v/>
      </c>
      <c r="AB2268">
        <f>IF(M2268&lt;&gt;1,"",IF(O2268&gt;=2,1,0))</f>
        <v/>
      </c>
      <c r="AC2268">
        <f>IF(M2268&lt;&gt;1,"",IF(OR(Q2268=999,Q2268=""),"",IF(OR(Q2268&lt;35,Q2268&gt;48),1,0)))</f>
        <v/>
      </c>
      <c r="AD2268">
        <f>IF(COUNT(AA2268:AC2268)&lt;3,"",SUM(AA2268:AC2268))</f>
        <v/>
      </c>
      <c r="AE2268">
        <f>IF(L2268&gt;=4,2,IF(L2268&gt;=2,1,0))</f>
        <v/>
      </c>
      <c r="AF2268">
        <f>IF(L2268&gt;=5,1,0)</f>
        <v/>
      </c>
      <c r="AG2268">
        <f>AE2268+AF2268</f>
        <v/>
      </c>
      <c r="AH2268" s="15">
        <f>IF(M2268&lt;&gt;1,"",IF(OR(R2268=-9,R2268=""),"",R2268))</f>
        <v/>
      </c>
      <c r="AI2268">
        <f>IF(M2268&lt;&gt;1,"",IF(OR(Q2268=999,Q2268=""),"",Q2268))</f>
        <v/>
      </c>
    </row>
    <row r="2269">
      <c r="A2269" t="inlineStr">
        <is>
          <t>TQRMNOP112326</t>
        </is>
      </c>
      <c r="B2269" t="n">
        <v>2025</v>
      </c>
      <c r="C2269" t="n">
        <v>1</v>
      </c>
      <c r="D2269" t="n">
        <v>40</v>
      </c>
      <c r="E2269" t="inlineStr">
        <is>
          <t>N</t>
        </is>
      </c>
      <c r="F2269" t="n">
        <v>23</v>
      </c>
      <c r="G2269" t="n">
        <v>1293</v>
      </c>
      <c r="H2269" t="n">
        <v>1</v>
      </c>
      <c r="I2269" t="n">
        <v>1</v>
      </c>
      <c r="J2269" t="n">
        <v>22</v>
      </c>
      <c r="K2269" t="n">
        <v>2</v>
      </c>
      <c r="L2269" t="n">
        <v>6</v>
      </c>
      <c r="M2269" t="n">
        <v>1</v>
      </c>
      <c r="N2269" t="n">
        <v>3</v>
      </c>
      <c r="O2269" t="n">
        <v>1</v>
      </c>
      <c r="P2269" t="n">
        <v>1</v>
      </c>
      <c r="Q2269" t="n">
        <v>38</v>
      </c>
      <c r="R2269" s="15" t="n">
        <v>484000</v>
      </c>
      <c r="S2269" s="15" t="n">
        <v>50000</v>
      </c>
      <c r="T2269" s="15" t="n">
        <v>534000</v>
      </c>
      <c r="U2269" s="15" t="n">
        <v>237000</v>
      </c>
      <c r="V2269">
        <f>IFERROR(VLOOKUP(D2269,Tablas_Equivalencia!$A$3:$B$8,2,FALSE),"Sin dato")</f>
        <v/>
      </c>
      <c r="W2269">
        <f>IFERROR(VLOOKUP(L2269,Tablas_Equivalencia!$D$3:$E$9,2,FALSE),"Sin dato")</f>
        <v/>
      </c>
      <c r="X2269">
        <f>IF(I2269=1,"Varón","Mujer")</f>
        <v/>
      </c>
      <c r="Y2269">
        <f>IFERROR(VLOOKUP(M2269,Tablas_Equivalencia!$G$3:$H$6,2,FALSE),"Sin dato")</f>
        <v/>
      </c>
      <c r="Z2269">
        <f>IF(J2269&lt;=24,"18-24","25-29")</f>
        <v/>
      </c>
      <c r="AA2269">
        <f>IF(M2269&lt;&gt;1,"",IF(P2269=2,1,0))</f>
        <v/>
      </c>
      <c r="AB2269">
        <f>IF(M2269&lt;&gt;1,"",IF(O2269&gt;=2,1,0))</f>
        <v/>
      </c>
      <c r="AC2269">
        <f>IF(M2269&lt;&gt;1,"",IF(OR(Q2269=999,Q2269=""),"",IF(OR(Q2269&lt;35,Q2269&gt;48),1,0)))</f>
        <v/>
      </c>
      <c r="AD2269">
        <f>IF(COUNT(AA2269:AC2269)&lt;3,"",SUM(AA2269:AC2269))</f>
        <v/>
      </c>
      <c r="AE2269">
        <f>IF(L2269&gt;=4,2,IF(L2269&gt;=2,1,0))</f>
        <v/>
      </c>
      <c r="AF2269">
        <f>IF(L2269&gt;=5,1,0)</f>
        <v/>
      </c>
      <c r="AG2269">
        <f>AE2269+AF2269</f>
        <v/>
      </c>
      <c r="AH2269" s="15">
        <f>IF(M2269&lt;&gt;1,"",IF(OR(R2269=-9,R2269=""),"",R2269))</f>
        <v/>
      </c>
      <c r="AI2269">
        <f>IF(M2269&lt;&gt;1,"",IF(OR(Q2269=999,Q2269=""),"",Q2269))</f>
        <v/>
      </c>
    </row>
    <row r="2270">
      <c r="A2270" t="inlineStr">
        <is>
          <t>TQRMNOP112335</t>
        </is>
      </c>
      <c r="B2270" t="n">
        <v>2025</v>
      </c>
      <c r="C2270" t="n">
        <v>1</v>
      </c>
      <c r="D2270" t="n">
        <v>41</v>
      </c>
      <c r="E2270" t="inlineStr">
        <is>
          <t>S</t>
        </is>
      </c>
      <c r="F2270" t="n">
        <v>8</v>
      </c>
      <c r="G2270" t="n">
        <v>1731</v>
      </c>
      <c r="H2270" t="n">
        <v>1</v>
      </c>
      <c r="I2270" t="n">
        <v>1</v>
      </c>
      <c r="J2270" t="n">
        <v>20</v>
      </c>
      <c r="K2270" t="n">
        <v>2</v>
      </c>
      <c r="L2270" t="n">
        <v>4</v>
      </c>
      <c r="M2270" t="n">
        <v>1</v>
      </c>
      <c r="N2270" t="n">
        <v>3</v>
      </c>
      <c r="O2270" t="n">
        <v>3</v>
      </c>
      <c r="P2270" t="n">
        <v>2</v>
      </c>
      <c r="Q2270" t="n">
        <v>36</v>
      </c>
      <c r="R2270" s="15" t="n">
        <v>398000</v>
      </c>
      <c r="S2270" s="15" t="n">
        <v>0</v>
      </c>
      <c r="T2270" s="15" t="n">
        <v>398000</v>
      </c>
      <c r="U2270" s="15" t="n">
        <v>350100</v>
      </c>
      <c r="V2270">
        <f>IFERROR(VLOOKUP(D2270,Tablas_Equivalencia!$A$3:$B$8,2,FALSE),"Sin dato")</f>
        <v/>
      </c>
      <c r="W2270">
        <f>IFERROR(VLOOKUP(L2270,Tablas_Equivalencia!$D$3:$E$9,2,FALSE),"Sin dato")</f>
        <v/>
      </c>
      <c r="X2270">
        <f>IF(I2270=1,"Varón","Mujer")</f>
        <v/>
      </c>
      <c r="Y2270">
        <f>IFERROR(VLOOKUP(M2270,Tablas_Equivalencia!$G$3:$H$6,2,FALSE),"Sin dato")</f>
        <v/>
      </c>
      <c r="Z2270">
        <f>IF(J2270&lt;=24,"18-24","25-29")</f>
        <v/>
      </c>
      <c r="AA2270">
        <f>IF(M2270&lt;&gt;1,"",IF(P2270=2,1,0))</f>
        <v/>
      </c>
      <c r="AB2270">
        <f>IF(M2270&lt;&gt;1,"",IF(O2270&gt;=2,1,0))</f>
        <v/>
      </c>
      <c r="AC2270">
        <f>IF(M2270&lt;&gt;1,"",IF(OR(Q2270=999,Q2270=""),"",IF(OR(Q2270&lt;35,Q2270&gt;48),1,0)))</f>
        <v/>
      </c>
      <c r="AD2270">
        <f>IF(COUNT(AA2270:AC2270)&lt;3,"",SUM(AA2270:AC2270))</f>
        <v/>
      </c>
      <c r="AE2270">
        <f>IF(L2270&gt;=4,2,IF(L2270&gt;=2,1,0))</f>
        <v/>
      </c>
      <c r="AF2270">
        <f>IF(L2270&gt;=5,1,0)</f>
        <v/>
      </c>
      <c r="AG2270">
        <f>AE2270+AF2270</f>
        <v/>
      </c>
      <c r="AH2270" s="15">
        <f>IF(M2270&lt;&gt;1,"",IF(OR(R2270=-9,R2270=""),"",R2270))</f>
        <v/>
      </c>
      <c r="AI2270">
        <f>IF(M2270&lt;&gt;1,"",IF(OR(Q2270=999,Q2270=""),"",Q2270))</f>
        <v/>
      </c>
    </row>
    <row r="2271">
      <c r="A2271" t="inlineStr">
        <is>
          <t>TQRMNOP112336</t>
        </is>
      </c>
      <c r="B2271" t="n">
        <v>2025</v>
      </c>
      <c r="C2271" t="n">
        <v>1</v>
      </c>
      <c r="D2271" t="n">
        <v>42</v>
      </c>
      <c r="E2271" t="inlineStr">
        <is>
          <t>N</t>
        </is>
      </c>
      <c r="F2271" t="n">
        <v>27</v>
      </c>
      <c r="G2271" t="n">
        <v>1393</v>
      </c>
      <c r="H2271" t="n">
        <v>3</v>
      </c>
      <c r="I2271" t="n">
        <v>1</v>
      </c>
      <c r="J2271" t="n">
        <v>25</v>
      </c>
      <c r="K2271" t="n">
        <v>2</v>
      </c>
      <c r="L2271" t="n">
        <v>3</v>
      </c>
      <c r="M2271" t="n">
        <v>1</v>
      </c>
      <c r="N2271" t="n">
        <v>3</v>
      </c>
      <c r="O2271" t="n">
        <v>2</v>
      </c>
      <c r="P2271" t="n">
        <v>2</v>
      </c>
      <c r="Q2271" t="n">
        <v>35</v>
      </c>
      <c r="R2271" s="15" t="n">
        <v>311000</v>
      </c>
      <c r="S2271" s="15" t="n">
        <v>0</v>
      </c>
      <c r="T2271" s="15" t="n">
        <v>311000</v>
      </c>
      <c r="U2271" s="15" t="n">
        <v>56100</v>
      </c>
      <c r="V2271">
        <f>IFERROR(VLOOKUP(D2271,Tablas_Equivalencia!$A$3:$B$8,2,FALSE),"Sin dato")</f>
        <v/>
      </c>
      <c r="W2271">
        <f>IFERROR(VLOOKUP(L2271,Tablas_Equivalencia!$D$3:$E$9,2,FALSE),"Sin dato")</f>
        <v/>
      </c>
      <c r="X2271">
        <f>IF(I2271=1,"Varón","Mujer")</f>
        <v/>
      </c>
      <c r="Y2271">
        <f>IFERROR(VLOOKUP(M2271,Tablas_Equivalencia!$G$3:$H$6,2,FALSE),"Sin dato")</f>
        <v/>
      </c>
      <c r="Z2271">
        <f>IF(J2271&lt;=24,"18-24","25-29")</f>
        <v/>
      </c>
      <c r="AA2271">
        <f>IF(M2271&lt;&gt;1,"",IF(P2271=2,1,0))</f>
        <v/>
      </c>
      <c r="AB2271">
        <f>IF(M2271&lt;&gt;1,"",IF(O2271&gt;=2,1,0))</f>
        <v/>
      </c>
      <c r="AC2271">
        <f>IF(M2271&lt;&gt;1,"",IF(OR(Q2271=999,Q2271=""),"",IF(OR(Q2271&lt;35,Q2271&gt;48),1,0)))</f>
        <v/>
      </c>
      <c r="AD2271">
        <f>IF(COUNT(AA2271:AC2271)&lt;3,"",SUM(AA2271:AC2271))</f>
        <v/>
      </c>
      <c r="AE2271">
        <f>IF(L2271&gt;=4,2,IF(L2271&gt;=2,1,0))</f>
        <v/>
      </c>
      <c r="AF2271">
        <f>IF(L2271&gt;=5,1,0)</f>
        <v/>
      </c>
      <c r="AG2271">
        <f>AE2271+AF2271</f>
        <v/>
      </c>
      <c r="AH2271" s="15">
        <f>IF(M2271&lt;&gt;1,"",IF(OR(R2271=-9,R2271=""),"",R2271))</f>
        <v/>
      </c>
      <c r="AI2271">
        <f>IF(M2271&lt;&gt;1,"",IF(OR(Q2271=999,Q2271=""),"",Q2271))</f>
        <v/>
      </c>
    </row>
    <row r="2272">
      <c r="A2272" t="inlineStr">
        <is>
          <t>TQRMNOP112349</t>
        </is>
      </c>
      <c r="B2272" t="n">
        <v>2025</v>
      </c>
      <c r="C2272" t="n">
        <v>1</v>
      </c>
      <c r="D2272" t="n">
        <v>42</v>
      </c>
      <c r="E2272" t="inlineStr">
        <is>
          <t>N</t>
        </is>
      </c>
      <c r="F2272" t="n">
        <v>27</v>
      </c>
      <c r="G2272" t="n">
        <v>581</v>
      </c>
      <c r="H2272" t="n">
        <v>1</v>
      </c>
      <c r="I2272" t="n">
        <v>2</v>
      </c>
      <c r="J2272" t="n">
        <v>28</v>
      </c>
      <c r="K2272" t="n">
        <v>2</v>
      </c>
      <c r="L2272" t="n">
        <v>3</v>
      </c>
      <c r="M2272" t="n">
        <v>1</v>
      </c>
      <c r="N2272" t="n">
        <v>3</v>
      </c>
      <c r="O2272" t="n">
        <v>2</v>
      </c>
      <c r="P2272" t="n">
        <v>2</v>
      </c>
      <c r="Q2272" t="n">
        <v>28</v>
      </c>
      <c r="R2272" s="15" t="n">
        <v>313000</v>
      </c>
      <c r="S2272" s="15" t="n">
        <v>0</v>
      </c>
      <c r="T2272" s="15" t="n">
        <v>313000</v>
      </c>
      <c r="U2272" s="15" t="n">
        <v>135000</v>
      </c>
      <c r="V2272">
        <f>IFERROR(VLOOKUP(D2272,Tablas_Equivalencia!$A$3:$B$8,2,FALSE),"Sin dato")</f>
        <v/>
      </c>
      <c r="W2272">
        <f>IFERROR(VLOOKUP(L2272,Tablas_Equivalencia!$D$3:$E$9,2,FALSE),"Sin dato")</f>
        <v/>
      </c>
      <c r="X2272">
        <f>IF(I2272=1,"Varón","Mujer")</f>
        <v/>
      </c>
      <c r="Y2272">
        <f>IFERROR(VLOOKUP(M2272,Tablas_Equivalencia!$G$3:$H$6,2,FALSE),"Sin dato")</f>
        <v/>
      </c>
      <c r="Z2272">
        <f>IF(J2272&lt;=24,"18-24","25-29")</f>
        <v/>
      </c>
      <c r="AA2272">
        <f>IF(M2272&lt;&gt;1,"",IF(P2272=2,1,0))</f>
        <v/>
      </c>
      <c r="AB2272">
        <f>IF(M2272&lt;&gt;1,"",IF(O2272&gt;=2,1,0))</f>
        <v/>
      </c>
      <c r="AC2272">
        <f>IF(M2272&lt;&gt;1,"",IF(OR(Q2272=999,Q2272=""),"",IF(OR(Q2272&lt;35,Q2272&gt;48),1,0)))</f>
        <v/>
      </c>
      <c r="AD2272">
        <f>IF(COUNT(AA2272:AC2272)&lt;3,"",SUM(AA2272:AC2272))</f>
        <v/>
      </c>
      <c r="AE2272">
        <f>IF(L2272&gt;=4,2,IF(L2272&gt;=2,1,0))</f>
        <v/>
      </c>
      <c r="AF2272">
        <f>IF(L2272&gt;=5,1,0)</f>
        <v/>
      </c>
      <c r="AG2272">
        <f>AE2272+AF2272</f>
        <v/>
      </c>
      <c r="AH2272" s="15">
        <f>IF(M2272&lt;&gt;1,"",IF(OR(R2272=-9,R2272=""),"",R2272))</f>
        <v/>
      </c>
      <c r="AI2272">
        <f>IF(M2272&lt;&gt;1,"",IF(OR(Q2272=999,Q2272=""),"",Q2272))</f>
        <v/>
      </c>
    </row>
    <row r="2273">
      <c r="A2273" t="inlineStr">
        <is>
          <t>TQRMNOP112351</t>
        </is>
      </c>
      <c r="B2273" t="n">
        <v>2025</v>
      </c>
      <c r="C2273" t="n">
        <v>1</v>
      </c>
      <c r="D2273" t="n">
        <v>43</v>
      </c>
      <c r="E2273" t="inlineStr">
        <is>
          <t>S</t>
        </is>
      </c>
      <c r="F2273" t="n">
        <v>19</v>
      </c>
      <c r="G2273" t="n">
        <v>973</v>
      </c>
      <c r="H2273" t="n">
        <v>1</v>
      </c>
      <c r="I2273" t="n">
        <v>2</v>
      </c>
      <c r="J2273" t="n">
        <v>25</v>
      </c>
      <c r="K2273" t="n">
        <v>2</v>
      </c>
      <c r="L2273" t="n">
        <v>4</v>
      </c>
      <c r="M2273" t="n">
        <v>1</v>
      </c>
      <c r="N2273" t="n">
        <v>3</v>
      </c>
      <c r="O2273" t="n">
        <v>1</v>
      </c>
      <c r="P2273" t="n">
        <v>1</v>
      </c>
      <c r="Q2273" t="n">
        <v>25</v>
      </c>
      <c r="R2273" s="15" t="n">
        <v>794000</v>
      </c>
      <c r="S2273" s="15" t="n">
        <v>0</v>
      </c>
      <c r="T2273" s="15" t="n">
        <v>794000</v>
      </c>
      <c r="U2273" s="15" t="n">
        <v>207800</v>
      </c>
      <c r="V2273">
        <f>IFERROR(VLOOKUP(D2273,Tablas_Equivalencia!$A$3:$B$8,2,FALSE),"Sin dato")</f>
        <v/>
      </c>
      <c r="W2273">
        <f>IFERROR(VLOOKUP(L2273,Tablas_Equivalencia!$D$3:$E$9,2,FALSE),"Sin dato")</f>
        <v/>
      </c>
      <c r="X2273">
        <f>IF(I2273=1,"Varón","Mujer")</f>
        <v/>
      </c>
      <c r="Y2273">
        <f>IFERROR(VLOOKUP(M2273,Tablas_Equivalencia!$G$3:$H$6,2,FALSE),"Sin dato")</f>
        <v/>
      </c>
      <c r="Z2273">
        <f>IF(J2273&lt;=24,"18-24","25-29")</f>
        <v/>
      </c>
      <c r="AA2273">
        <f>IF(M2273&lt;&gt;1,"",IF(P2273=2,1,0))</f>
        <v/>
      </c>
      <c r="AB2273">
        <f>IF(M2273&lt;&gt;1,"",IF(O2273&gt;=2,1,0))</f>
        <v/>
      </c>
      <c r="AC2273">
        <f>IF(M2273&lt;&gt;1,"",IF(OR(Q2273=999,Q2273=""),"",IF(OR(Q2273&lt;35,Q2273&gt;48),1,0)))</f>
        <v/>
      </c>
      <c r="AD2273">
        <f>IF(COUNT(AA2273:AC2273)&lt;3,"",SUM(AA2273:AC2273))</f>
        <v/>
      </c>
      <c r="AE2273">
        <f>IF(L2273&gt;=4,2,IF(L2273&gt;=2,1,0))</f>
        <v/>
      </c>
      <c r="AF2273">
        <f>IF(L2273&gt;=5,1,0)</f>
        <v/>
      </c>
      <c r="AG2273">
        <f>AE2273+AF2273</f>
        <v/>
      </c>
      <c r="AH2273" s="15">
        <f>IF(M2273&lt;&gt;1,"",IF(OR(R2273=-9,R2273=""),"",R2273))</f>
        <v/>
      </c>
      <c r="AI2273">
        <f>IF(M2273&lt;&gt;1,"",IF(OR(Q2273=999,Q2273=""),"",Q2273))</f>
        <v/>
      </c>
    </row>
    <row r="2274">
      <c r="A2274" t="inlineStr">
        <is>
          <t>TQRMNOP112368</t>
        </is>
      </c>
      <c r="B2274" t="n">
        <v>2025</v>
      </c>
      <c r="C2274" t="n">
        <v>1</v>
      </c>
      <c r="D2274" t="n">
        <v>43</v>
      </c>
      <c r="E2274" t="inlineStr">
        <is>
          <t>S</t>
        </is>
      </c>
      <c r="F2274" t="n">
        <v>36</v>
      </c>
      <c r="G2274" t="n">
        <v>1599</v>
      </c>
      <c r="H2274" t="n">
        <v>3</v>
      </c>
      <c r="I2274" t="n">
        <v>1</v>
      </c>
      <c r="J2274" t="n">
        <v>22</v>
      </c>
      <c r="K2274" t="n">
        <v>1</v>
      </c>
      <c r="L2274" t="n">
        <v>5</v>
      </c>
      <c r="M2274" t="n">
        <v>3</v>
      </c>
      <c r="R2274" s="15" t="n">
        <v>0</v>
      </c>
      <c r="S2274" s="15" t="n">
        <v>0</v>
      </c>
      <c r="T2274" s="15" t="n">
        <v>0</v>
      </c>
      <c r="U2274" s="15" t="n">
        <v>197700</v>
      </c>
      <c r="V2274">
        <f>IFERROR(VLOOKUP(D2274,Tablas_Equivalencia!$A$3:$B$8,2,FALSE),"Sin dato")</f>
        <v/>
      </c>
      <c r="W2274">
        <f>IFERROR(VLOOKUP(L2274,Tablas_Equivalencia!$D$3:$E$9,2,FALSE),"Sin dato")</f>
        <v/>
      </c>
      <c r="X2274">
        <f>IF(I2274=1,"Varón","Mujer")</f>
        <v/>
      </c>
      <c r="Y2274">
        <f>IFERROR(VLOOKUP(M2274,Tablas_Equivalencia!$G$3:$H$6,2,FALSE),"Sin dato")</f>
        <v/>
      </c>
      <c r="Z2274">
        <f>IF(J2274&lt;=24,"18-24","25-29")</f>
        <v/>
      </c>
      <c r="AA2274">
        <f>IF(M2274&lt;&gt;1,"",IF(P2274=2,1,0))</f>
        <v/>
      </c>
      <c r="AB2274">
        <f>IF(M2274&lt;&gt;1,"",IF(O2274&gt;=2,1,0))</f>
        <v/>
      </c>
      <c r="AC2274">
        <f>IF(M2274&lt;&gt;1,"",IF(OR(Q2274=999,Q2274=""),"",IF(OR(Q2274&lt;35,Q2274&gt;48),1,0)))</f>
        <v/>
      </c>
      <c r="AD2274">
        <f>IF(COUNT(AA2274:AC2274)&lt;3,"",SUM(AA2274:AC2274))</f>
        <v/>
      </c>
      <c r="AE2274">
        <f>IF(L2274&gt;=4,2,IF(L2274&gt;=2,1,0))</f>
        <v/>
      </c>
      <c r="AF2274">
        <f>IF(L2274&gt;=5,1,0)</f>
        <v/>
      </c>
      <c r="AG2274">
        <f>AE2274+AF2274</f>
        <v/>
      </c>
      <c r="AH2274" s="15">
        <f>IF(M2274&lt;&gt;1,"",IF(OR(R2274=-9,R2274=""),"",R2274))</f>
        <v/>
      </c>
      <c r="AI2274">
        <f>IF(M2274&lt;&gt;1,"",IF(OR(Q2274=999,Q2274=""),"",Q2274))</f>
        <v/>
      </c>
    </row>
    <row r="2275">
      <c r="A2275" t="inlineStr">
        <is>
          <t>TQRMNOP112381</t>
        </is>
      </c>
      <c r="B2275" t="n">
        <v>2025</v>
      </c>
      <c r="C2275" t="n">
        <v>1</v>
      </c>
      <c r="D2275" t="n">
        <v>44</v>
      </c>
      <c r="E2275" t="inlineStr">
        <is>
          <t>N</t>
        </is>
      </c>
      <c r="F2275" t="n">
        <v>14</v>
      </c>
      <c r="G2275" t="n">
        <v>1639</v>
      </c>
      <c r="H2275" t="n">
        <v>2</v>
      </c>
      <c r="I2275" t="n">
        <v>1</v>
      </c>
      <c r="J2275" t="n">
        <v>24</v>
      </c>
      <c r="K2275" t="n">
        <v>2</v>
      </c>
      <c r="L2275" t="n">
        <v>5</v>
      </c>
      <c r="M2275" t="n">
        <v>1</v>
      </c>
      <c r="N2275" t="n">
        <v>3</v>
      </c>
      <c r="O2275" t="n">
        <v>2</v>
      </c>
      <c r="P2275" t="n">
        <v>2</v>
      </c>
      <c r="Q2275" t="n">
        <v>27</v>
      </c>
      <c r="R2275" s="15" t="n">
        <v>-9</v>
      </c>
      <c r="S2275" s="15" t="n">
        <v>0</v>
      </c>
      <c r="T2275" s="15" t="n">
        <v>0</v>
      </c>
      <c r="U2275" s="15" t="n">
        <v>277800</v>
      </c>
      <c r="V2275">
        <f>IFERROR(VLOOKUP(D2275,Tablas_Equivalencia!$A$3:$B$8,2,FALSE),"Sin dato")</f>
        <v/>
      </c>
      <c r="W2275">
        <f>IFERROR(VLOOKUP(L2275,Tablas_Equivalencia!$D$3:$E$9,2,FALSE),"Sin dato")</f>
        <v/>
      </c>
      <c r="X2275">
        <f>IF(I2275=1,"Varón","Mujer")</f>
        <v/>
      </c>
      <c r="Y2275">
        <f>IFERROR(VLOOKUP(M2275,Tablas_Equivalencia!$G$3:$H$6,2,FALSE),"Sin dato")</f>
        <v/>
      </c>
      <c r="Z2275">
        <f>IF(J2275&lt;=24,"18-24","25-29")</f>
        <v/>
      </c>
      <c r="AA2275">
        <f>IF(M2275&lt;&gt;1,"",IF(P2275=2,1,0))</f>
        <v/>
      </c>
      <c r="AB2275">
        <f>IF(M2275&lt;&gt;1,"",IF(O2275&gt;=2,1,0))</f>
        <v/>
      </c>
      <c r="AC2275">
        <f>IF(M2275&lt;&gt;1,"",IF(OR(Q2275=999,Q2275=""),"",IF(OR(Q2275&lt;35,Q2275&gt;48),1,0)))</f>
        <v/>
      </c>
      <c r="AD2275">
        <f>IF(COUNT(AA2275:AC2275)&lt;3,"",SUM(AA2275:AC2275))</f>
        <v/>
      </c>
      <c r="AE2275">
        <f>IF(L2275&gt;=4,2,IF(L2275&gt;=2,1,0))</f>
        <v/>
      </c>
      <c r="AF2275">
        <f>IF(L2275&gt;=5,1,0)</f>
        <v/>
      </c>
      <c r="AG2275">
        <f>AE2275+AF2275</f>
        <v/>
      </c>
      <c r="AH2275" s="15">
        <f>IF(M2275&lt;&gt;1,"",IF(OR(R2275=-9,R2275=""),"",R2275))</f>
        <v/>
      </c>
      <c r="AI2275">
        <f>IF(M2275&lt;&gt;1,"",IF(OR(Q2275=999,Q2275=""),"",Q2275))</f>
        <v/>
      </c>
    </row>
    <row r="2276">
      <c r="A2276" t="inlineStr">
        <is>
          <t>TQRMNOP112384</t>
        </is>
      </c>
      <c r="B2276" t="n">
        <v>2025</v>
      </c>
      <c r="C2276" t="n">
        <v>1</v>
      </c>
      <c r="D2276" t="n">
        <v>44</v>
      </c>
      <c r="E2276" t="inlineStr">
        <is>
          <t>N</t>
        </is>
      </c>
      <c r="F2276" t="n">
        <v>4</v>
      </c>
      <c r="G2276" t="n">
        <v>838</v>
      </c>
      <c r="H2276" t="n">
        <v>1</v>
      </c>
      <c r="I2276" t="n">
        <v>1</v>
      </c>
      <c r="J2276" t="n">
        <v>18</v>
      </c>
      <c r="K2276" t="n">
        <v>2</v>
      </c>
      <c r="L2276" t="n">
        <v>4</v>
      </c>
      <c r="M2276" t="n">
        <v>3</v>
      </c>
      <c r="R2276" s="15" t="n">
        <v>0</v>
      </c>
      <c r="S2276" s="15" t="n">
        <v>0</v>
      </c>
      <c r="T2276" s="15" t="n">
        <v>0</v>
      </c>
      <c r="U2276" s="15" t="n">
        <v>207500</v>
      </c>
      <c r="V2276">
        <f>IFERROR(VLOOKUP(D2276,Tablas_Equivalencia!$A$3:$B$8,2,FALSE),"Sin dato")</f>
        <v/>
      </c>
      <c r="W2276">
        <f>IFERROR(VLOOKUP(L2276,Tablas_Equivalencia!$D$3:$E$9,2,FALSE),"Sin dato")</f>
        <v/>
      </c>
      <c r="X2276">
        <f>IF(I2276=1,"Varón","Mujer")</f>
        <v/>
      </c>
      <c r="Y2276">
        <f>IFERROR(VLOOKUP(M2276,Tablas_Equivalencia!$G$3:$H$6,2,FALSE),"Sin dato")</f>
        <v/>
      </c>
      <c r="Z2276">
        <f>IF(J2276&lt;=24,"18-24","25-29")</f>
        <v/>
      </c>
      <c r="AA2276">
        <f>IF(M2276&lt;&gt;1,"",IF(P2276=2,1,0))</f>
        <v/>
      </c>
      <c r="AB2276">
        <f>IF(M2276&lt;&gt;1,"",IF(O2276&gt;=2,1,0))</f>
        <v/>
      </c>
      <c r="AC2276">
        <f>IF(M2276&lt;&gt;1,"",IF(OR(Q2276=999,Q2276=""),"",IF(OR(Q2276&lt;35,Q2276&gt;48),1,0)))</f>
        <v/>
      </c>
      <c r="AD2276">
        <f>IF(COUNT(AA2276:AC2276)&lt;3,"",SUM(AA2276:AC2276))</f>
        <v/>
      </c>
      <c r="AE2276">
        <f>IF(L2276&gt;=4,2,IF(L2276&gt;=2,1,0))</f>
        <v/>
      </c>
      <c r="AF2276">
        <f>IF(L2276&gt;=5,1,0)</f>
        <v/>
      </c>
      <c r="AG2276">
        <f>AE2276+AF2276</f>
        <v/>
      </c>
      <c r="AH2276" s="15">
        <f>IF(M2276&lt;&gt;1,"",IF(OR(R2276=-9,R2276=""),"",R2276))</f>
        <v/>
      </c>
      <c r="AI2276">
        <f>IF(M2276&lt;&gt;1,"",IF(OR(Q2276=999,Q2276=""),"",Q2276))</f>
        <v/>
      </c>
    </row>
    <row r="2277">
      <c r="A2277" t="inlineStr">
        <is>
          <t>TQRMNOP112385</t>
        </is>
      </c>
      <c r="B2277" t="n">
        <v>2025</v>
      </c>
      <c r="C2277" t="n">
        <v>1</v>
      </c>
      <c r="D2277" t="n">
        <v>41</v>
      </c>
      <c r="E2277" t="inlineStr">
        <is>
          <t>N</t>
        </is>
      </c>
      <c r="F2277" t="n">
        <v>15</v>
      </c>
      <c r="G2277" t="n">
        <v>1458</v>
      </c>
      <c r="H2277" t="n">
        <v>3</v>
      </c>
      <c r="I2277" t="n">
        <v>2</v>
      </c>
      <c r="J2277" t="n">
        <v>20</v>
      </c>
      <c r="K2277" t="n">
        <v>2</v>
      </c>
      <c r="L2277" t="n">
        <v>4</v>
      </c>
      <c r="M2277" t="n">
        <v>3</v>
      </c>
      <c r="R2277" s="15" t="n">
        <v>0</v>
      </c>
      <c r="S2277" s="15" t="n">
        <v>0</v>
      </c>
      <c r="T2277" s="15" t="n">
        <v>0</v>
      </c>
      <c r="U2277" s="15" t="n">
        <v>100300</v>
      </c>
      <c r="V2277">
        <f>IFERROR(VLOOKUP(D2277,Tablas_Equivalencia!$A$3:$B$8,2,FALSE),"Sin dato")</f>
        <v/>
      </c>
      <c r="W2277">
        <f>IFERROR(VLOOKUP(L2277,Tablas_Equivalencia!$D$3:$E$9,2,FALSE),"Sin dato")</f>
        <v/>
      </c>
      <c r="X2277">
        <f>IF(I2277=1,"Varón","Mujer")</f>
        <v/>
      </c>
      <c r="Y2277">
        <f>IFERROR(VLOOKUP(M2277,Tablas_Equivalencia!$G$3:$H$6,2,FALSE),"Sin dato")</f>
        <v/>
      </c>
      <c r="Z2277">
        <f>IF(J2277&lt;=24,"18-24","25-29")</f>
        <v/>
      </c>
      <c r="AA2277">
        <f>IF(M2277&lt;&gt;1,"",IF(P2277=2,1,0))</f>
        <v/>
      </c>
      <c r="AB2277">
        <f>IF(M2277&lt;&gt;1,"",IF(O2277&gt;=2,1,0))</f>
        <v/>
      </c>
      <c r="AC2277">
        <f>IF(M2277&lt;&gt;1,"",IF(OR(Q2277=999,Q2277=""),"",IF(OR(Q2277&lt;35,Q2277&gt;48),1,0)))</f>
        <v/>
      </c>
      <c r="AD2277">
        <f>IF(COUNT(AA2277:AC2277)&lt;3,"",SUM(AA2277:AC2277))</f>
        <v/>
      </c>
      <c r="AE2277">
        <f>IF(L2277&gt;=4,2,IF(L2277&gt;=2,1,0))</f>
        <v/>
      </c>
      <c r="AF2277">
        <f>IF(L2277&gt;=5,1,0)</f>
        <v/>
      </c>
      <c r="AG2277">
        <f>AE2277+AF2277</f>
        <v/>
      </c>
      <c r="AH2277" s="15">
        <f>IF(M2277&lt;&gt;1,"",IF(OR(R2277=-9,R2277=""),"",R2277))</f>
        <v/>
      </c>
      <c r="AI2277">
        <f>IF(M2277&lt;&gt;1,"",IF(OR(Q2277=999,Q2277=""),"",Q2277))</f>
        <v/>
      </c>
    </row>
    <row r="2278">
      <c r="A2278" t="inlineStr">
        <is>
          <t>TQRMNOP112390</t>
        </is>
      </c>
      <c r="B2278" t="n">
        <v>2025</v>
      </c>
      <c r="C2278" t="n">
        <v>1</v>
      </c>
      <c r="D2278" t="n">
        <v>43</v>
      </c>
      <c r="E2278" t="inlineStr">
        <is>
          <t>N</t>
        </is>
      </c>
      <c r="F2278" t="n">
        <v>34</v>
      </c>
      <c r="G2278" t="n">
        <v>1114</v>
      </c>
      <c r="H2278" t="n">
        <v>3</v>
      </c>
      <c r="I2278" t="n">
        <v>2</v>
      </c>
      <c r="J2278" t="n">
        <v>22</v>
      </c>
      <c r="K2278" t="n">
        <v>1</v>
      </c>
      <c r="L2278" t="n">
        <v>4</v>
      </c>
      <c r="M2278" t="n">
        <v>3</v>
      </c>
      <c r="R2278" s="15" t="n">
        <v>0</v>
      </c>
      <c r="S2278" s="15" t="n">
        <v>0</v>
      </c>
      <c r="T2278" s="15" t="n">
        <v>0</v>
      </c>
      <c r="U2278" s="15" t="n">
        <v>59700</v>
      </c>
      <c r="V2278">
        <f>IFERROR(VLOOKUP(D2278,Tablas_Equivalencia!$A$3:$B$8,2,FALSE),"Sin dato")</f>
        <v/>
      </c>
      <c r="W2278">
        <f>IFERROR(VLOOKUP(L2278,Tablas_Equivalencia!$D$3:$E$9,2,FALSE),"Sin dato")</f>
        <v/>
      </c>
      <c r="X2278">
        <f>IF(I2278=1,"Varón","Mujer")</f>
        <v/>
      </c>
      <c r="Y2278">
        <f>IFERROR(VLOOKUP(M2278,Tablas_Equivalencia!$G$3:$H$6,2,FALSE),"Sin dato")</f>
        <v/>
      </c>
      <c r="Z2278">
        <f>IF(J2278&lt;=24,"18-24","25-29")</f>
        <v/>
      </c>
      <c r="AA2278">
        <f>IF(M2278&lt;&gt;1,"",IF(P2278=2,1,0))</f>
        <v/>
      </c>
      <c r="AB2278">
        <f>IF(M2278&lt;&gt;1,"",IF(O2278&gt;=2,1,0))</f>
        <v/>
      </c>
      <c r="AC2278">
        <f>IF(M2278&lt;&gt;1,"",IF(OR(Q2278=999,Q2278=""),"",IF(OR(Q2278&lt;35,Q2278&gt;48),1,0)))</f>
        <v/>
      </c>
      <c r="AD2278">
        <f>IF(COUNT(AA2278:AC2278)&lt;3,"",SUM(AA2278:AC2278))</f>
        <v/>
      </c>
      <c r="AE2278">
        <f>IF(L2278&gt;=4,2,IF(L2278&gt;=2,1,0))</f>
        <v/>
      </c>
      <c r="AF2278">
        <f>IF(L2278&gt;=5,1,0)</f>
        <v/>
      </c>
      <c r="AG2278">
        <f>AE2278+AF2278</f>
        <v/>
      </c>
      <c r="AH2278" s="15">
        <f>IF(M2278&lt;&gt;1,"",IF(OR(R2278=-9,R2278=""),"",R2278))</f>
        <v/>
      </c>
      <c r="AI2278">
        <f>IF(M2278&lt;&gt;1,"",IF(OR(Q2278=999,Q2278=""),"",Q2278))</f>
        <v/>
      </c>
    </row>
    <row r="2279">
      <c r="A2279" t="inlineStr">
        <is>
          <t>TQRMNOP112406</t>
        </is>
      </c>
      <c r="B2279" t="n">
        <v>2025</v>
      </c>
      <c r="C2279" t="n">
        <v>1</v>
      </c>
      <c r="D2279" t="n">
        <v>44</v>
      </c>
      <c r="E2279" t="inlineStr">
        <is>
          <t>N</t>
        </is>
      </c>
      <c r="F2279" t="n">
        <v>93</v>
      </c>
      <c r="G2279" t="n">
        <v>1282</v>
      </c>
      <c r="H2279" t="n">
        <v>3</v>
      </c>
      <c r="I2279" t="n">
        <v>2</v>
      </c>
      <c r="J2279" t="n">
        <v>25</v>
      </c>
      <c r="K2279" t="n">
        <v>1</v>
      </c>
      <c r="L2279" t="n">
        <v>5</v>
      </c>
      <c r="M2279" t="n">
        <v>1</v>
      </c>
      <c r="N2279" t="n">
        <v>3</v>
      </c>
      <c r="O2279" t="n">
        <v>1</v>
      </c>
      <c r="P2279" t="n">
        <v>1</v>
      </c>
      <c r="Q2279" t="n">
        <v>32</v>
      </c>
      <c r="R2279" s="15" t="n">
        <v>857000</v>
      </c>
      <c r="S2279" s="15" t="n">
        <v>40000</v>
      </c>
      <c r="T2279" s="15" t="n">
        <v>897000</v>
      </c>
      <c r="U2279" s="15" t="n">
        <v>59100</v>
      </c>
      <c r="V2279">
        <f>IFERROR(VLOOKUP(D2279,Tablas_Equivalencia!$A$3:$B$8,2,FALSE),"Sin dato")</f>
        <v/>
      </c>
      <c r="W2279">
        <f>IFERROR(VLOOKUP(L2279,Tablas_Equivalencia!$D$3:$E$9,2,FALSE),"Sin dato")</f>
        <v/>
      </c>
      <c r="X2279">
        <f>IF(I2279=1,"Varón","Mujer")</f>
        <v/>
      </c>
      <c r="Y2279">
        <f>IFERROR(VLOOKUP(M2279,Tablas_Equivalencia!$G$3:$H$6,2,FALSE),"Sin dato")</f>
        <v/>
      </c>
      <c r="Z2279">
        <f>IF(J2279&lt;=24,"18-24","25-29")</f>
        <v/>
      </c>
      <c r="AA2279">
        <f>IF(M2279&lt;&gt;1,"",IF(P2279=2,1,0))</f>
        <v/>
      </c>
      <c r="AB2279">
        <f>IF(M2279&lt;&gt;1,"",IF(O2279&gt;=2,1,0))</f>
        <v/>
      </c>
      <c r="AC2279">
        <f>IF(M2279&lt;&gt;1,"",IF(OR(Q2279=999,Q2279=""),"",IF(OR(Q2279&lt;35,Q2279&gt;48),1,0)))</f>
        <v/>
      </c>
      <c r="AD2279">
        <f>IF(COUNT(AA2279:AC2279)&lt;3,"",SUM(AA2279:AC2279))</f>
        <v/>
      </c>
      <c r="AE2279">
        <f>IF(L2279&gt;=4,2,IF(L2279&gt;=2,1,0))</f>
        <v/>
      </c>
      <c r="AF2279">
        <f>IF(L2279&gt;=5,1,0)</f>
        <v/>
      </c>
      <c r="AG2279">
        <f>AE2279+AF2279</f>
        <v/>
      </c>
      <c r="AH2279" s="15">
        <f>IF(M2279&lt;&gt;1,"",IF(OR(R2279=-9,R2279=""),"",R2279))</f>
        <v/>
      </c>
      <c r="AI2279">
        <f>IF(M2279&lt;&gt;1,"",IF(OR(Q2279=999,Q2279=""),"",Q2279))</f>
        <v/>
      </c>
    </row>
    <row r="2280">
      <c r="A2280" t="inlineStr">
        <is>
          <t>TQRMNOP112407</t>
        </is>
      </c>
      <c r="B2280" t="n">
        <v>2025</v>
      </c>
      <c r="C2280" t="n">
        <v>1</v>
      </c>
      <c r="D2280" t="n">
        <v>1</v>
      </c>
      <c r="E2280" t="inlineStr">
        <is>
          <t>S</t>
        </is>
      </c>
      <c r="F2280" t="n">
        <v>32</v>
      </c>
      <c r="G2280" t="n">
        <v>858</v>
      </c>
      <c r="H2280" t="n">
        <v>1</v>
      </c>
      <c r="I2280" t="n">
        <v>1</v>
      </c>
      <c r="J2280" t="n">
        <v>20</v>
      </c>
      <c r="K2280" t="n">
        <v>2</v>
      </c>
      <c r="L2280" t="n">
        <v>4</v>
      </c>
      <c r="M2280" t="n">
        <v>3</v>
      </c>
      <c r="R2280" s="15" t="n">
        <v>0</v>
      </c>
      <c r="S2280" s="15" t="n">
        <v>0</v>
      </c>
      <c r="T2280" s="15" t="n">
        <v>0</v>
      </c>
      <c r="U2280" s="15" t="n">
        <v>211000</v>
      </c>
      <c r="V2280">
        <f>IFERROR(VLOOKUP(D2280,Tablas_Equivalencia!$A$3:$B$8,2,FALSE),"Sin dato")</f>
        <v/>
      </c>
      <c r="W2280">
        <f>IFERROR(VLOOKUP(L2280,Tablas_Equivalencia!$D$3:$E$9,2,FALSE),"Sin dato")</f>
        <v/>
      </c>
      <c r="X2280">
        <f>IF(I2280=1,"Varón","Mujer")</f>
        <v/>
      </c>
      <c r="Y2280">
        <f>IFERROR(VLOOKUP(M2280,Tablas_Equivalencia!$G$3:$H$6,2,FALSE),"Sin dato")</f>
        <v/>
      </c>
      <c r="Z2280">
        <f>IF(J2280&lt;=24,"18-24","25-29")</f>
        <v/>
      </c>
      <c r="AA2280">
        <f>IF(M2280&lt;&gt;1,"",IF(P2280=2,1,0))</f>
        <v/>
      </c>
      <c r="AB2280">
        <f>IF(M2280&lt;&gt;1,"",IF(O2280&gt;=2,1,0))</f>
        <v/>
      </c>
      <c r="AC2280">
        <f>IF(M2280&lt;&gt;1,"",IF(OR(Q2280=999,Q2280=""),"",IF(OR(Q2280&lt;35,Q2280&gt;48),1,0)))</f>
        <v/>
      </c>
      <c r="AD2280">
        <f>IF(COUNT(AA2280:AC2280)&lt;3,"",SUM(AA2280:AC2280))</f>
        <v/>
      </c>
      <c r="AE2280">
        <f>IF(L2280&gt;=4,2,IF(L2280&gt;=2,1,0))</f>
        <v/>
      </c>
      <c r="AF2280">
        <f>IF(L2280&gt;=5,1,0)</f>
        <v/>
      </c>
      <c r="AG2280">
        <f>AE2280+AF2280</f>
        <v/>
      </c>
      <c r="AH2280" s="15">
        <f>IF(M2280&lt;&gt;1,"",IF(OR(R2280=-9,R2280=""),"",R2280))</f>
        <v/>
      </c>
      <c r="AI2280">
        <f>IF(M2280&lt;&gt;1,"",IF(OR(Q2280=999,Q2280=""),"",Q2280))</f>
        <v/>
      </c>
    </row>
    <row r="2281">
      <c r="A2281" t="inlineStr">
        <is>
          <t>TQRMNOP112410</t>
        </is>
      </c>
      <c r="B2281" t="n">
        <v>2025</v>
      </c>
      <c r="C2281" t="n">
        <v>1</v>
      </c>
      <c r="D2281" t="n">
        <v>43</v>
      </c>
      <c r="E2281" t="inlineStr">
        <is>
          <t>S</t>
        </is>
      </c>
      <c r="F2281" t="n">
        <v>36</v>
      </c>
      <c r="G2281" t="n">
        <v>1235</v>
      </c>
      <c r="H2281" t="n">
        <v>1</v>
      </c>
      <c r="I2281" t="n">
        <v>2</v>
      </c>
      <c r="J2281" t="n">
        <v>29</v>
      </c>
      <c r="K2281" t="n">
        <v>1</v>
      </c>
      <c r="L2281" t="n">
        <v>5</v>
      </c>
      <c r="M2281" t="n">
        <v>1</v>
      </c>
      <c r="N2281" t="n">
        <v>3</v>
      </c>
      <c r="O2281" t="n">
        <v>2</v>
      </c>
      <c r="P2281" t="n">
        <v>2</v>
      </c>
      <c r="Q2281" t="n">
        <v>38</v>
      </c>
      <c r="R2281" s="15" t="n">
        <v>-9</v>
      </c>
      <c r="S2281" s="15" t="n">
        <v>0</v>
      </c>
      <c r="T2281" s="15" t="n">
        <v>0</v>
      </c>
      <c r="U2281" s="15" t="n">
        <v>219500</v>
      </c>
      <c r="V2281">
        <f>IFERROR(VLOOKUP(D2281,Tablas_Equivalencia!$A$3:$B$8,2,FALSE),"Sin dato")</f>
        <v/>
      </c>
      <c r="W2281">
        <f>IFERROR(VLOOKUP(L2281,Tablas_Equivalencia!$D$3:$E$9,2,FALSE),"Sin dato")</f>
        <v/>
      </c>
      <c r="X2281">
        <f>IF(I2281=1,"Varón","Mujer")</f>
        <v/>
      </c>
      <c r="Y2281">
        <f>IFERROR(VLOOKUP(M2281,Tablas_Equivalencia!$G$3:$H$6,2,FALSE),"Sin dato")</f>
        <v/>
      </c>
      <c r="Z2281">
        <f>IF(J2281&lt;=24,"18-24","25-29")</f>
        <v/>
      </c>
      <c r="AA2281">
        <f>IF(M2281&lt;&gt;1,"",IF(P2281=2,1,0))</f>
        <v/>
      </c>
      <c r="AB2281">
        <f>IF(M2281&lt;&gt;1,"",IF(O2281&gt;=2,1,0))</f>
        <v/>
      </c>
      <c r="AC2281">
        <f>IF(M2281&lt;&gt;1,"",IF(OR(Q2281=999,Q2281=""),"",IF(OR(Q2281&lt;35,Q2281&gt;48),1,0)))</f>
        <v/>
      </c>
      <c r="AD2281">
        <f>IF(COUNT(AA2281:AC2281)&lt;3,"",SUM(AA2281:AC2281))</f>
        <v/>
      </c>
      <c r="AE2281">
        <f>IF(L2281&gt;=4,2,IF(L2281&gt;=2,1,0))</f>
        <v/>
      </c>
      <c r="AF2281">
        <f>IF(L2281&gt;=5,1,0)</f>
        <v/>
      </c>
      <c r="AG2281">
        <f>AE2281+AF2281</f>
        <v/>
      </c>
      <c r="AH2281" s="15">
        <f>IF(M2281&lt;&gt;1,"",IF(OR(R2281=-9,R2281=""),"",R2281))</f>
        <v/>
      </c>
      <c r="AI2281">
        <f>IF(M2281&lt;&gt;1,"",IF(OR(Q2281=999,Q2281=""),"",Q2281))</f>
        <v/>
      </c>
    </row>
    <row r="2282">
      <c r="A2282" t="inlineStr">
        <is>
          <t>TQRMNOP112418</t>
        </is>
      </c>
      <c r="B2282" t="n">
        <v>2025</v>
      </c>
      <c r="C2282" t="n">
        <v>1</v>
      </c>
      <c r="D2282" t="n">
        <v>44</v>
      </c>
      <c r="E2282" t="inlineStr">
        <is>
          <t>N</t>
        </is>
      </c>
      <c r="F2282" t="n">
        <v>93</v>
      </c>
      <c r="G2282" t="n">
        <v>849</v>
      </c>
      <c r="H2282" t="n">
        <v>1</v>
      </c>
      <c r="I2282" t="n">
        <v>2</v>
      </c>
      <c r="J2282" t="n">
        <v>23</v>
      </c>
      <c r="K2282" t="n">
        <v>2</v>
      </c>
      <c r="L2282" t="n">
        <v>4</v>
      </c>
      <c r="M2282" t="n">
        <v>3</v>
      </c>
      <c r="R2282" s="15" t="n">
        <v>0</v>
      </c>
      <c r="S2282" s="15" t="n">
        <v>0</v>
      </c>
      <c r="T2282" s="15" t="n">
        <v>0</v>
      </c>
      <c r="U2282" s="15" t="n">
        <v>122700</v>
      </c>
      <c r="V2282">
        <f>IFERROR(VLOOKUP(D2282,Tablas_Equivalencia!$A$3:$B$8,2,FALSE),"Sin dato")</f>
        <v/>
      </c>
      <c r="W2282">
        <f>IFERROR(VLOOKUP(L2282,Tablas_Equivalencia!$D$3:$E$9,2,FALSE),"Sin dato")</f>
        <v/>
      </c>
      <c r="X2282">
        <f>IF(I2282=1,"Varón","Mujer")</f>
        <v/>
      </c>
      <c r="Y2282">
        <f>IFERROR(VLOOKUP(M2282,Tablas_Equivalencia!$G$3:$H$6,2,FALSE),"Sin dato")</f>
        <v/>
      </c>
      <c r="Z2282">
        <f>IF(J2282&lt;=24,"18-24","25-29")</f>
        <v/>
      </c>
      <c r="AA2282">
        <f>IF(M2282&lt;&gt;1,"",IF(P2282=2,1,0))</f>
        <v/>
      </c>
      <c r="AB2282">
        <f>IF(M2282&lt;&gt;1,"",IF(O2282&gt;=2,1,0))</f>
        <v/>
      </c>
      <c r="AC2282">
        <f>IF(M2282&lt;&gt;1,"",IF(OR(Q2282=999,Q2282=""),"",IF(OR(Q2282&lt;35,Q2282&gt;48),1,0)))</f>
        <v/>
      </c>
      <c r="AD2282">
        <f>IF(COUNT(AA2282:AC2282)&lt;3,"",SUM(AA2282:AC2282))</f>
        <v/>
      </c>
      <c r="AE2282">
        <f>IF(L2282&gt;=4,2,IF(L2282&gt;=2,1,0))</f>
        <v/>
      </c>
      <c r="AF2282">
        <f>IF(L2282&gt;=5,1,0)</f>
        <v/>
      </c>
      <c r="AG2282">
        <f>AE2282+AF2282</f>
        <v/>
      </c>
      <c r="AH2282" s="15">
        <f>IF(M2282&lt;&gt;1,"",IF(OR(R2282=-9,R2282=""),"",R2282))</f>
        <v/>
      </c>
      <c r="AI2282">
        <f>IF(M2282&lt;&gt;1,"",IF(OR(Q2282=999,Q2282=""),"",Q2282))</f>
        <v/>
      </c>
    </row>
    <row r="2283">
      <c r="A2283" t="inlineStr">
        <is>
          <t>TQRMNOP112425</t>
        </is>
      </c>
      <c r="B2283" t="n">
        <v>2025</v>
      </c>
      <c r="C2283" t="n">
        <v>1</v>
      </c>
      <c r="D2283" t="n">
        <v>40</v>
      </c>
      <c r="E2283" t="inlineStr">
        <is>
          <t>N</t>
        </is>
      </c>
      <c r="F2283" t="n">
        <v>23</v>
      </c>
      <c r="G2283" t="n">
        <v>969</v>
      </c>
      <c r="H2283" t="n">
        <v>1</v>
      </c>
      <c r="I2283" t="n">
        <v>1</v>
      </c>
      <c r="J2283" t="n">
        <v>24</v>
      </c>
      <c r="K2283" t="n">
        <v>2</v>
      </c>
      <c r="L2283" t="n">
        <v>7</v>
      </c>
      <c r="M2283" t="n">
        <v>1</v>
      </c>
      <c r="N2283" t="n">
        <v>2</v>
      </c>
      <c r="O2283" t="n">
        <v>3</v>
      </c>
      <c r="P2283" t="n">
        <v>2</v>
      </c>
      <c r="Q2283" t="n">
        <v>48</v>
      </c>
      <c r="R2283" s="15" t="n">
        <v>455000</v>
      </c>
      <c r="S2283" s="15" t="n">
        <v>0</v>
      </c>
      <c r="T2283" s="15" t="n">
        <v>455000</v>
      </c>
      <c r="U2283" s="15" t="n">
        <v>209100</v>
      </c>
      <c r="V2283">
        <f>IFERROR(VLOOKUP(D2283,Tablas_Equivalencia!$A$3:$B$8,2,FALSE),"Sin dato")</f>
        <v/>
      </c>
      <c r="W2283">
        <f>IFERROR(VLOOKUP(L2283,Tablas_Equivalencia!$D$3:$E$9,2,FALSE),"Sin dato")</f>
        <v/>
      </c>
      <c r="X2283">
        <f>IF(I2283=1,"Varón","Mujer")</f>
        <v/>
      </c>
      <c r="Y2283">
        <f>IFERROR(VLOOKUP(M2283,Tablas_Equivalencia!$G$3:$H$6,2,FALSE),"Sin dato")</f>
        <v/>
      </c>
      <c r="Z2283">
        <f>IF(J2283&lt;=24,"18-24","25-29")</f>
        <v/>
      </c>
      <c r="AA2283">
        <f>IF(M2283&lt;&gt;1,"",IF(P2283=2,1,0))</f>
        <v/>
      </c>
      <c r="AB2283">
        <f>IF(M2283&lt;&gt;1,"",IF(O2283&gt;=2,1,0))</f>
        <v/>
      </c>
      <c r="AC2283">
        <f>IF(M2283&lt;&gt;1,"",IF(OR(Q2283=999,Q2283=""),"",IF(OR(Q2283&lt;35,Q2283&gt;48),1,0)))</f>
        <v/>
      </c>
      <c r="AD2283">
        <f>IF(COUNT(AA2283:AC2283)&lt;3,"",SUM(AA2283:AC2283))</f>
        <v/>
      </c>
      <c r="AE2283">
        <f>IF(L2283&gt;=4,2,IF(L2283&gt;=2,1,0))</f>
        <v/>
      </c>
      <c r="AF2283">
        <f>IF(L2283&gt;=5,1,0)</f>
        <v/>
      </c>
      <c r="AG2283">
        <f>AE2283+AF2283</f>
        <v/>
      </c>
      <c r="AH2283" s="15">
        <f>IF(M2283&lt;&gt;1,"",IF(OR(R2283=-9,R2283=""),"",R2283))</f>
        <v/>
      </c>
      <c r="AI2283">
        <f>IF(M2283&lt;&gt;1,"",IF(OR(Q2283=999,Q2283=""),"",Q2283))</f>
        <v/>
      </c>
    </row>
    <row r="2284">
      <c r="A2284" t="inlineStr">
        <is>
          <t>TQRMNOP112430</t>
        </is>
      </c>
      <c r="B2284" t="n">
        <v>2025</v>
      </c>
      <c r="C2284" t="n">
        <v>1</v>
      </c>
      <c r="D2284" t="n">
        <v>40</v>
      </c>
      <c r="E2284" t="inlineStr">
        <is>
          <t>N</t>
        </is>
      </c>
      <c r="F2284" t="n">
        <v>23</v>
      </c>
      <c r="G2284" t="n">
        <v>1420</v>
      </c>
      <c r="H2284" t="n">
        <v>10</v>
      </c>
      <c r="I2284" t="n">
        <v>1</v>
      </c>
      <c r="J2284" t="n">
        <v>20</v>
      </c>
      <c r="K2284" t="n">
        <v>2</v>
      </c>
      <c r="L2284" t="n">
        <v>4</v>
      </c>
      <c r="M2284" t="n">
        <v>1</v>
      </c>
      <c r="N2284" t="n">
        <v>3</v>
      </c>
      <c r="O2284" t="n">
        <v>2</v>
      </c>
      <c r="P2284" t="n">
        <v>2</v>
      </c>
      <c r="Q2284" t="n">
        <v>18</v>
      </c>
      <c r="R2284" s="15" t="n">
        <v>283000</v>
      </c>
      <c r="S2284" s="15" t="n">
        <v>0</v>
      </c>
      <c r="T2284" s="15" t="n">
        <v>283000</v>
      </c>
      <c r="U2284" s="15" t="n">
        <v>92200</v>
      </c>
      <c r="V2284">
        <f>IFERROR(VLOOKUP(D2284,Tablas_Equivalencia!$A$3:$B$8,2,FALSE),"Sin dato")</f>
        <v/>
      </c>
      <c r="W2284">
        <f>IFERROR(VLOOKUP(L2284,Tablas_Equivalencia!$D$3:$E$9,2,FALSE),"Sin dato")</f>
        <v/>
      </c>
      <c r="X2284">
        <f>IF(I2284=1,"Varón","Mujer")</f>
        <v/>
      </c>
      <c r="Y2284">
        <f>IFERROR(VLOOKUP(M2284,Tablas_Equivalencia!$G$3:$H$6,2,FALSE),"Sin dato")</f>
        <v/>
      </c>
      <c r="Z2284">
        <f>IF(J2284&lt;=24,"18-24","25-29")</f>
        <v/>
      </c>
      <c r="AA2284">
        <f>IF(M2284&lt;&gt;1,"",IF(P2284=2,1,0))</f>
        <v/>
      </c>
      <c r="AB2284">
        <f>IF(M2284&lt;&gt;1,"",IF(O2284&gt;=2,1,0))</f>
        <v/>
      </c>
      <c r="AC2284">
        <f>IF(M2284&lt;&gt;1,"",IF(OR(Q2284=999,Q2284=""),"",IF(OR(Q2284&lt;35,Q2284&gt;48),1,0)))</f>
        <v/>
      </c>
      <c r="AD2284">
        <f>IF(COUNT(AA2284:AC2284)&lt;3,"",SUM(AA2284:AC2284))</f>
        <v/>
      </c>
      <c r="AE2284">
        <f>IF(L2284&gt;=4,2,IF(L2284&gt;=2,1,0))</f>
        <v/>
      </c>
      <c r="AF2284">
        <f>IF(L2284&gt;=5,1,0)</f>
        <v/>
      </c>
      <c r="AG2284">
        <f>AE2284+AF2284</f>
        <v/>
      </c>
      <c r="AH2284" s="15">
        <f>IF(M2284&lt;&gt;1,"",IF(OR(R2284=-9,R2284=""),"",R2284))</f>
        <v/>
      </c>
      <c r="AI2284">
        <f>IF(M2284&lt;&gt;1,"",IF(OR(Q2284=999,Q2284=""),"",Q2284))</f>
        <v/>
      </c>
    </row>
    <row r="2285">
      <c r="A2285" t="inlineStr">
        <is>
          <t>TQRMNOP112432</t>
        </is>
      </c>
      <c r="B2285" t="n">
        <v>2025</v>
      </c>
      <c r="C2285" t="n">
        <v>1</v>
      </c>
      <c r="D2285" t="n">
        <v>1</v>
      </c>
      <c r="E2285" t="inlineStr">
        <is>
          <t>S</t>
        </is>
      </c>
      <c r="F2285" t="n">
        <v>32</v>
      </c>
      <c r="G2285" t="n">
        <v>661</v>
      </c>
      <c r="H2285" t="n">
        <v>1</v>
      </c>
      <c r="I2285" t="n">
        <v>1</v>
      </c>
      <c r="J2285" t="n">
        <v>26</v>
      </c>
      <c r="K2285" t="n">
        <v>1</v>
      </c>
      <c r="L2285" t="n">
        <v>3</v>
      </c>
      <c r="M2285" t="n">
        <v>1</v>
      </c>
      <c r="N2285" t="n">
        <v>3</v>
      </c>
      <c r="O2285" t="n">
        <v>1</v>
      </c>
      <c r="P2285" t="n">
        <v>1</v>
      </c>
      <c r="Q2285" t="n">
        <v>61</v>
      </c>
      <c r="R2285" s="15" t="n">
        <v>778000</v>
      </c>
      <c r="S2285" s="15" t="n">
        <v>0</v>
      </c>
      <c r="T2285" s="15" t="n">
        <v>778000</v>
      </c>
      <c r="U2285" s="15" t="n">
        <v>152400</v>
      </c>
      <c r="V2285">
        <f>IFERROR(VLOOKUP(D2285,Tablas_Equivalencia!$A$3:$B$8,2,FALSE),"Sin dato")</f>
        <v/>
      </c>
      <c r="W2285">
        <f>IFERROR(VLOOKUP(L2285,Tablas_Equivalencia!$D$3:$E$9,2,FALSE),"Sin dato")</f>
        <v/>
      </c>
      <c r="X2285">
        <f>IF(I2285=1,"Varón","Mujer")</f>
        <v/>
      </c>
      <c r="Y2285">
        <f>IFERROR(VLOOKUP(M2285,Tablas_Equivalencia!$G$3:$H$6,2,FALSE),"Sin dato")</f>
        <v/>
      </c>
      <c r="Z2285">
        <f>IF(J2285&lt;=24,"18-24","25-29")</f>
        <v/>
      </c>
      <c r="AA2285">
        <f>IF(M2285&lt;&gt;1,"",IF(P2285=2,1,0))</f>
        <v/>
      </c>
      <c r="AB2285">
        <f>IF(M2285&lt;&gt;1,"",IF(O2285&gt;=2,1,0))</f>
        <v/>
      </c>
      <c r="AC2285">
        <f>IF(M2285&lt;&gt;1,"",IF(OR(Q2285=999,Q2285=""),"",IF(OR(Q2285&lt;35,Q2285&gt;48),1,0)))</f>
        <v/>
      </c>
      <c r="AD2285">
        <f>IF(COUNT(AA2285:AC2285)&lt;3,"",SUM(AA2285:AC2285))</f>
        <v/>
      </c>
      <c r="AE2285">
        <f>IF(L2285&gt;=4,2,IF(L2285&gt;=2,1,0))</f>
        <v/>
      </c>
      <c r="AF2285">
        <f>IF(L2285&gt;=5,1,0)</f>
        <v/>
      </c>
      <c r="AG2285">
        <f>AE2285+AF2285</f>
        <v/>
      </c>
      <c r="AH2285" s="15">
        <f>IF(M2285&lt;&gt;1,"",IF(OR(R2285=-9,R2285=""),"",R2285))</f>
        <v/>
      </c>
      <c r="AI2285">
        <f>IF(M2285&lt;&gt;1,"",IF(OR(Q2285=999,Q2285=""),"",Q2285))</f>
        <v/>
      </c>
    </row>
    <row r="2286">
      <c r="A2286" t="inlineStr">
        <is>
          <t>TQRMNOP112435</t>
        </is>
      </c>
      <c r="B2286" t="n">
        <v>2025</v>
      </c>
      <c r="C2286" t="n">
        <v>1</v>
      </c>
      <c r="D2286" t="n">
        <v>1</v>
      </c>
      <c r="E2286" t="inlineStr">
        <is>
          <t>S</t>
        </is>
      </c>
      <c r="F2286" t="n">
        <v>32</v>
      </c>
      <c r="G2286" t="n">
        <v>352</v>
      </c>
      <c r="H2286" t="n">
        <v>2</v>
      </c>
      <c r="I2286" t="n">
        <v>1</v>
      </c>
      <c r="J2286" t="n">
        <v>25</v>
      </c>
      <c r="K2286" t="n">
        <v>2</v>
      </c>
      <c r="L2286" t="n">
        <v>6</v>
      </c>
      <c r="M2286" t="n">
        <v>1</v>
      </c>
      <c r="N2286" t="n">
        <v>2</v>
      </c>
      <c r="O2286" t="n">
        <v>1</v>
      </c>
      <c r="P2286" t="n">
        <v>2</v>
      </c>
      <c r="Q2286" t="n">
        <v>30</v>
      </c>
      <c r="R2286" s="15" t="n">
        <v>1790000</v>
      </c>
      <c r="S2286" s="15" t="n">
        <v>0</v>
      </c>
      <c r="T2286" s="15" t="n">
        <v>1790000</v>
      </c>
      <c r="U2286" s="15" t="n">
        <v>139100</v>
      </c>
      <c r="V2286">
        <f>IFERROR(VLOOKUP(D2286,Tablas_Equivalencia!$A$3:$B$8,2,FALSE),"Sin dato")</f>
        <v/>
      </c>
      <c r="W2286">
        <f>IFERROR(VLOOKUP(L2286,Tablas_Equivalencia!$D$3:$E$9,2,FALSE),"Sin dato")</f>
        <v/>
      </c>
      <c r="X2286">
        <f>IF(I2286=1,"Varón","Mujer")</f>
        <v/>
      </c>
      <c r="Y2286">
        <f>IFERROR(VLOOKUP(M2286,Tablas_Equivalencia!$G$3:$H$6,2,FALSE),"Sin dato")</f>
        <v/>
      </c>
      <c r="Z2286">
        <f>IF(J2286&lt;=24,"18-24","25-29")</f>
        <v/>
      </c>
      <c r="AA2286">
        <f>IF(M2286&lt;&gt;1,"",IF(P2286=2,1,0))</f>
        <v/>
      </c>
      <c r="AB2286">
        <f>IF(M2286&lt;&gt;1,"",IF(O2286&gt;=2,1,0))</f>
        <v/>
      </c>
      <c r="AC2286">
        <f>IF(M2286&lt;&gt;1,"",IF(OR(Q2286=999,Q2286=""),"",IF(OR(Q2286&lt;35,Q2286&gt;48),1,0)))</f>
        <v/>
      </c>
      <c r="AD2286">
        <f>IF(COUNT(AA2286:AC2286)&lt;3,"",SUM(AA2286:AC2286))</f>
        <v/>
      </c>
      <c r="AE2286">
        <f>IF(L2286&gt;=4,2,IF(L2286&gt;=2,1,0))</f>
        <v/>
      </c>
      <c r="AF2286">
        <f>IF(L2286&gt;=5,1,0)</f>
        <v/>
      </c>
      <c r="AG2286">
        <f>AE2286+AF2286</f>
        <v/>
      </c>
      <c r="AH2286" s="15">
        <f>IF(M2286&lt;&gt;1,"",IF(OR(R2286=-9,R2286=""),"",R2286))</f>
        <v/>
      </c>
      <c r="AI2286">
        <f>IF(M2286&lt;&gt;1,"",IF(OR(Q2286=999,Q2286=""),"",Q2286))</f>
        <v/>
      </c>
    </row>
    <row r="2287">
      <c r="A2287" t="inlineStr">
        <is>
          <t>TQRMNOP112452</t>
        </is>
      </c>
      <c r="B2287" t="n">
        <v>2025</v>
      </c>
      <c r="C2287" t="n">
        <v>1</v>
      </c>
      <c r="D2287" t="n">
        <v>1</v>
      </c>
      <c r="E2287" t="inlineStr">
        <is>
          <t>S</t>
        </is>
      </c>
      <c r="F2287" t="n">
        <v>32</v>
      </c>
      <c r="G2287" t="n">
        <v>1583</v>
      </c>
      <c r="H2287" t="n">
        <v>3</v>
      </c>
      <c r="I2287" t="n">
        <v>1</v>
      </c>
      <c r="J2287" t="n">
        <v>22</v>
      </c>
      <c r="K2287" t="n">
        <v>2</v>
      </c>
      <c r="L2287" t="n">
        <v>6</v>
      </c>
      <c r="M2287" t="n">
        <v>2</v>
      </c>
      <c r="R2287" s="15" t="n">
        <v>0</v>
      </c>
      <c r="S2287" s="15" t="n">
        <v>0</v>
      </c>
      <c r="T2287" s="15" t="n">
        <v>0</v>
      </c>
      <c r="U2287" s="15" t="n">
        <v>290900</v>
      </c>
      <c r="V2287">
        <f>IFERROR(VLOOKUP(D2287,Tablas_Equivalencia!$A$3:$B$8,2,FALSE),"Sin dato")</f>
        <v/>
      </c>
      <c r="W2287">
        <f>IFERROR(VLOOKUP(L2287,Tablas_Equivalencia!$D$3:$E$9,2,FALSE),"Sin dato")</f>
        <v/>
      </c>
      <c r="X2287">
        <f>IF(I2287=1,"Varón","Mujer")</f>
        <v/>
      </c>
      <c r="Y2287">
        <f>IFERROR(VLOOKUP(M2287,Tablas_Equivalencia!$G$3:$H$6,2,FALSE),"Sin dato")</f>
        <v/>
      </c>
      <c r="Z2287">
        <f>IF(J2287&lt;=24,"18-24","25-29")</f>
        <v/>
      </c>
      <c r="AA2287">
        <f>IF(M2287&lt;&gt;1,"",IF(P2287=2,1,0))</f>
        <v/>
      </c>
      <c r="AB2287">
        <f>IF(M2287&lt;&gt;1,"",IF(O2287&gt;=2,1,0))</f>
        <v/>
      </c>
      <c r="AC2287">
        <f>IF(M2287&lt;&gt;1,"",IF(OR(Q2287=999,Q2287=""),"",IF(OR(Q2287&lt;35,Q2287&gt;48),1,0)))</f>
        <v/>
      </c>
      <c r="AD2287">
        <f>IF(COUNT(AA2287:AC2287)&lt;3,"",SUM(AA2287:AC2287))</f>
        <v/>
      </c>
      <c r="AE2287">
        <f>IF(L2287&gt;=4,2,IF(L2287&gt;=2,1,0))</f>
        <v/>
      </c>
      <c r="AF2287">
        <f>IF(L2287&gt;=5,1,0)</f>
        <v/>
      </c>
      <c r="AG2287">
        <f>AE2287+AF2287</f>
        <v/>
      </c>
      <c r="AH2287" s="15">
        <f>IF(M2287&lt;&gt;1,"",IF(OR(R2287=-9,R2287=""),"",R2287))</f>
        <v/>
      </c>
      <c r="AI2287">
        <f>IF(M2287&lt;&gt;1,"",IF(OR(Q2287=999,Q2287=""),"",Q2287))</f>
        <v/>
      </c>
    </row>
    <row r="2288">
      <c r="A2288" t="inlineStr">
        <is>
          <t>TQRMNOP112455</t>
        </is>
      </c>
      <c r="B2288" t="n">
        <v>2025</v>
      </c>
      <c r="C2288" t="n">
        <v>1</v>
      </c>
      <c r="D2288" t="n">
        <v>1</v>
      </c>
      <c r="E2288" t="inlineStr">
        <is>
          <t>S</t>
        </is>
      </c>
      <c r="F2288" t="n">
        <v>33</v>
      </c>
      <c r="G2288" t="n">
        <v>836</v>
      </c>
      <c r="H2288" t="n">
        <v>3</v>
      </c>
      <c r="I2288" t="n">
        <v>2</v>
      </c>
      <c r="J2288" t="n">
        <v>24</v>
      </c>
      <c r="K2288" t="n">
        <v>2</v>
      </c>
      <c r="L2288" t="n">
        <v>6</v>
      </c>
      <c r="M2288" t="n">
        <v>3</v>
      </c>
      <c r="R2288" s="15" t="n">
        <v>0</v>
      </c>
      <c r="S2288" s="15" t="n">
        <v>0</v>
      </c>
      <c r="T2288" s="15" t="n">
        <v>0</v>
      </c>
      <c r="U2288" s="15" t="n">
        <v>184100</v>
      </c>
      <c r="V2288">
        <f>IFERROR(VLOOKUP(D2288,Tablas_Equivalencia!$A$3:$B$8,2,FALSE),"Sin dato")</f>
        <v/>
      </c>
      <c r="W2288">
        <f>IFERROR(VLOOKUP(L2288,Tablas_Equivalencia!$D$3:$E$9,2,FALSE),"Sin dato")</f>
        <v/>
      </c>
      <c r="X2288">
        <f>IF(I2288=1,"Varón","Mujer")</f>
        <v/>
      </c>
      <c r="Y2288">
        <f>IFERROR(VLOOKUP(M2288,Tablas_Equivalencia!$G$3:$H$6,2,FALSE),"Sin dato")</f>
        <v/>
      </c>
      <c r="Z2288">
        <f>IF(J2288&lt;=24,"18-24","25-29")</f>
        <v/>
      </c>
      <c r="AA2288">
        <f>IF(M2288&lt;&gt;1,"",IF(P2288=2,1,0))</f>
        <v/>
      </c>
      <c r="AB2288">
        <f>IF(M2288&lt;&gt;1,"",IF(O2288&gt;=2,1,0))</f>
        <v/>
      </c>
      <c r="AC2288">
        <f>IF(M2288&lt;&gt;1,"",IF(OR(Q2288=999,Q2288=""),"",IF(OR(Q2288&lt;35,Q2288&gt;48),1,0)))</f>
        <v/>
      </c>
      <c r="AD2288">
        <f>IF(COUNT(AA2288:AC2288)&lt;3,"",SUM(AA2288:AC2288))</f>
        <v/>
      </c>
      <c r="AE2288">
        <f>IF(L2288&gt;=4,2,IF(L2288&gt;=2,1,0))</f>
        <v/>
      </c>
      <c r="AF2288">
        <f>IF(L2288&gt;=5,1,0)</f>
        <v/>
      </c>
      <c r="AG2288">
        <f>AE2288+AF2288</f>
        <v/>
      </c>
      <c r="AH2288" s="15">
        <f>IF(M2288&lt;&gt;1,"",IF(OR(R2288=-9,R2288=""),"",R2288))</f>
        <v/>
      </c>
      <c r="AI2288">
        <f>IF(M2288&lt;&gt;1,"",IF(OR(Q2288=999,Q2288=""),"",Q2288))</f>
        <v/>
      </c>
    </row>
    <row r="2289">
      <c r="A2289" t="inlineStr">
        <is>
          <t>TQRMNOP112459</t>
        </is>
      </c>
      <c r="B2289" t="n">
        <v>2025</v>
      </c>
      <c r="C2289" t="n">
        <v>1</v>
      </c>
      <c r="D2289" t="n">
        <v>1</v>
      </c>
      <c r="E2289" t="inlineStr">
        <is>
          <t>S</t>
        </is>
      </c>
      <c r="F2289" t="n">
        <v>33</v>
      </c>
      <c r="G2289" t="n">
        <v>90</v>
      </c>
      <c r="H2289" t="n">
        <v>3</v>
      </c>
      <c r="I2289" t="n">
        <v>2</v>
      </c>
      <c r="J2289" t="n">
        <v>20</v>
      </c>
      <c r="K2289" t="n">
        <v>2</v>
      </c>
      <c r="L2289" t="n">
        <v>4</v>
      </c>
      <c r="M2289" t="n">
        <v>1</v>
      </c>
      <c r="N2289" t="n">
        <v>2</v>
      </c>
      <c r="O2289" t="n">
        <v>1</v>
      </c>
      <c r="P2289" t="n">
        <v>1</v>
      </c>
      <c r="Q2289" t="n">
        <v>47</v>
      </c>
      <c r="R2289" s="15" t="n">
        <v>615000</v>
      </c>
      <c r="S2289" s="15" t="n">
        <v>0</v>
      </c>
      <c r="T2289" s="15" t="n">
        <v>615000</v>
      </c>
      <c r="U2289" s="15" t="n">
        <v>64500</v>
      </c>
      <c r="V2289">
        <f>IFERROR(VLOOKUP(D2289,Tablas_Equivalencia!$A$3:$B$8,2,FALSE),"Sin dato")</f>
        <v/>
      </c>
      <c r="W2289">
        <f>IFERROR(VLOOKUP(L2289,Tablas_Equivalencia!$D$3:$E$9,2,FALSE),"Sin dato")</f>
        <v/>
      </c>
      <c r="X2289">
        <f>IF(I2289=1,"Varón","Mujer")</f>
        <v/>
      </c>
      <c r="Y2289">
        <f>IFERROR(VLOOKUP(M2289,Tablas_Equivalencia!$G$3:$H$6,2,FALSE),"Sin dato")</f>
        <v/>
      </c>
      <c r="Z2289">
        <f>IF(J2289&lt;=24,"18-24","25-29")</f>
        <v/>
      </c>
      <c r="AA2289">
        <f>IF(M2289&lt;&gt;1,"",IF(P2289=2,1,0))</f>
        <v/>
      </c>
      <c r="AB2289">
        <f>IF(M2289&lt;&gt;1,"",IF(O2289&gt;=2,1,0))</f>
        <v/>
      </c>
      <c r="AC2289">
        <f>IF(M2289&lt;&gt;1,"",IF(OR(Q2289=999,Q2289=""),"",IF(OR(Q2289&lt;35,Q2289&gt;48),1,0)))</f>
        <v/>
      </c>
      <c r="AD2289">
        <f>IF(COUNT(AA2289:AC2289)&lt;3,"",SUM(AA2289:AC2289))</f>
        <v/>
      </c>
      <c r="AE2289">
        <f>IF(L2289&gt;=4,2,IF(L2289&gt;=2,1,0))</f>
        <v/>
      </c>
      <c r="AF2289">
        <f>IF(L2289&gt;=5,1,0)</f>
        <v/>
      </c>
      <c r="AG2289">
        <f>AE2289+AF2289</f>
        <v/>
      </c>
      <c r="AH2289" s="15">
        <f>IF(M2289&lt;&gt;1,"",IF(OR(R2289=-9,R2289=""),"",R2289))</f>
        <v/>
      </c>
      <c r="AI2289">
        <f>IF(M2289&lt;&gt;1,"",IF(OR(Q2289=999,Q2289=""),"",Q2289))</f>
        <v/>
      </c>
    </row>
    <row r="2290">
      <c r="A2290" t="inlineStr">
        <is>
          <t>TQRMNOP112469</t>
        </is>
      </c>
      <c r="B2290" t="n">
        <v>2025</v>
      </c>
      <c r="C2290" t="n">
        <v>1</v>
      </c>
      <c r="D2290" t="n">
        <v>40</v>
      </c>
      <c r="E2290" t="inlineStr">
        <is>
          <t>S</t>
        </is>
      </c>
      <c r="F2290" t="n">
        <v>7</v>
      </c>
      <c r="G2290" t="n">
        <v>1294</v>
      </c>
      <c r="H2290" t="n">
        <v>2</v>
      </c>
      <c r="I2290" t="n">
        <v>2</v>
      </c>
      <c r="J2290" t="n">
        <v>23</v>
      </c>
      <c r="K2290" t="n">
        <v>2</v>
      </c>
      <c r="L2290" t="n">
        <v>4</v>
      </c>
      <c r="M2290" t="n">
        <v>3</v>
      </c>
      <c r="R2290" s="15" t="n">
        <v>0</v>
      </c>
      <c r="S2290" s="15" t="n">
        <v>41000</v>
      </c>
      <c r="T2290" s="15" t="n">
        <v>41000</v>
      </c>
      <c r="U2290" s="15" t="n">
        <v>117400</v>
      </c>
      <c r="V2290">
        <f>IFERROR(VLOOKUP(D2290,Tablas_Equivalencia!$A$3:$B$8,2,FALSE),"Sin dato")</f>
        <v/>
      </c>
      <c r="W2290">
        <f>IFERROR(VLOOKUP(L2290,Tablas_Equivalencia!$D$3:$E$9,2,FALSE),"Sin dato")</f>
        <v/>
      </c>
      <c r="X2290">
        <f>IF(I2290=1,"Varón","Mujer")</f>
        <v/>
      </c>
      <c r="Y2290">
        <f>IFERROR(VLOOKUP(M2290,Tablas_Equivalencia!$G$3:$H$6,2,FALSE),"Sin dato")</f>
        <v/>
      </c>
      <c r="Z2290">
        <f>IF(J2290&lt;=24,"18-24","25-29")</f>
        <v/>
      </c>
      <c r="AA2290">
        <f>IF(M2290&lt;&gt;1,"",IF(P2290=2,1,0))</f>
        <v/>
      </c>
      <c r="AB2290">
        <f>IF(M2290&lt;&gt;1,"",IF(O2290&gt;=2,1,0))</f>
        <v/>
      </c>
      <c r="AC2290">
        <f>IF(M2290&lt;&gt;1,"",IF(OR(Q2290=999,Q2290=""),"",IF(OR(Q2290&lt;35,Q2290&gt;48),1,0)))</f>
        <v/>
      </c>
      <c r="AD2290">
        <f>IF(COUNT(AA2290:AC2290)&lt;3,"",SUM(AA2290:AC2290))</f>
        <v/>
      </c>
      <c r="AE2290">
        <f>IF(L2290&gt;=4,2,IF(L2290&gt;=2,1,0))</f>
        <v/>
      </c>
      <c r="AF2290">
        <f>IF(L2290&gt;=5,1,0)</f>
        <v/>
      </c>
      <c r="AG2290">
        <f>AE2290+AF2290</f>
        <v/>
      </c>
      <c r="AH2290" s="15">
        <f>IF(M2290&lt;&gt;1,"",IF(OR(R2290=-9,R2290=""),"",R2290))</f>
        <v/>
      </c>
      <c r="AI2290">
        <f>IF(M2290&lt;&gt;1,"",IF(OR(Q2290=999,Q2290=""),"",Q2290))</f>
        <v/>
      </c>
    </row>
    <row r="2291">
      <c r="A2291" t="inlineStr">
        <is>
          <t>TQRMNOP112472</t>
        </is>
      </c>
      <c r="B2291" t="n">
        <v>2025</v>
      </c>
      <c r="C2291" t="n">
        <v>1</v>
      </c>
      <c r="D2291" t="n">
        <v>42</v>
      </c>
      <c r="E2291" t="inlineStr">
        <is>
          <t>N</t>
        </is>
      </c>
      <c r="F2291" t="n">
        <v>25</v>
      </c>
      <c r="G2291" t="n">
        <v>2023</v>
      </c>
      <c r="H2291" t="n">
        <v>1</v>
      </c>
      <c r="I2291" t="n">
        <v>1</v>
      </c>
      <c r="J2291" t="n">
        <v>28</v>
      </c>
      <c r="K2291" t="n">
        <v>1</v>
      </c>
      <c r="L2291" t="n">
        <v>5</v>
      </c>
      <c r="M2291" t="n">
        <v>1</v>
      </c>
      <c r="N2291" t="n">
        <v>3</v>
      </c>
      <c r="O2291" t="n">
        <v>1</v>
      </c>
      <c r="P2291" t="n">
        <v>1</v>
      </c>
      <c r="Q2291" t="n">
        <v>41</v>
      </c>
      <c r="R2291" s="15" t="n">
        <v>918000</v>
      </c>
      <c r="S2291" s="15" t="n">
        <v>0</v>
      </c>
      <c r="T2291" s="15" t="n">
        <v>918000</v>
      </c>
      <c r="U2291" s="15" t="n">
        <v>116400</v>
      </c>
      <c r="V2291">
        <f>IFERROR(VLOOKUP(D2291,Tablas_Equivalencia!$A$3:$B$8,2,FALSE),"Sin dato")</f>
        <v/>
      </c>
      <c r="W2291">
        <f>IFERROR(VLOOKUP(L2291,Tablas_Equivalencia!$D$3:$E$9,2,FALSE),"Sin dato")</f>
        <v/>
      </c>
      <c r="X2291">
        <f>IF(I2291=1,"Varón","Mujer")</f>
        <v/>
      </c>
      <c r="Y2291">
        <f>IFERROR(VLOOKUP(M2291,Tablas_Equivalencia!$G$3:$H$6,2,FALSE),"Sin dato")</f>
        <v/>
      </c>
      <c r="Z2291">
        <f>IF(J2291&lt;=24,"18-24","25-29")</f>
        <v/>
      </c>
      <c r="AA2291">
        <f>IF(M2291&lt;&gt;1,"",IF(P2291=2,1,0))</f>
        <v/>
      </c>
      <c r="AB2291">
        <f>IF(M2291&lt;&gt;1,"",IF(O2291&gt;=2,1,0))</f>
        <v/>
      </c>
      <c r="AC2291">
        <f>IF(M2291&lt;&gt;1,"",IF(OR(Q2291=999,Q2291=""),"",IF(OR(Q2291&lt;35,Q2291&gt;48),1,0)))</f>
        <v/>
      </c>
      <c r="AD2291">
        <f>IF(COUNT(AA2291:AC2291)&lt;3,"",SUM(AA2291:AC2291))</f>
        <v/>
      </c>
      <c r="AE2291">
        <f>IF(L2291&gt;=4,2,IF(L2291&gt;=2,1,0))</f>
        <v/>
      </c>
      <c r="AF2291">
        <f>IF(L2291&gt;=5,1,0)</f>
        <v/>
      </c>
      <c r="AG2291">
        <f>AE2291+AF2291</f>
        <v/>
      </c>
      <c r="AH2291" s="15">
        <f>IF(M2291&lt;&gt;1,"",IF(OR(R2291=-9,R2291=""),"",R2291))</f>
        <v/>
      </c>
      <c r="AI2291">
        <f>IF(M2291&lt;&gt;1,"",IF(OR(Q2291=999,Q2291=""),"",Q2291))</f>
        <v/>
      </c>
    </row>
    <row r="2292">
      <c r="A2292" t="inlineStr">
        <is>
          <t>TQRMNOP112473</t>
        </is>
      </c>
      <c r="B2292" t="n">
        <v>2025</v>
      </c>
      <c r="C2292" t="n">
        <v>1</v>
      </c>
      <c r="D2292" t="n">
        <v>42</v>
      </c>
      <c r="E2292" t="inlineStr">
        <is>
          <t>N</t>
        </is>
      </c>
      <c r="F2292" t="n">
        <v>25</v>
      </c>
      <c r="G2292" t="n">
        <v>2069</v>
      </c>
      <c r="H2292" t="n">
        <v>1</v>
      </c>
      <c r="I2292" t="n">
        <v>2</v>
      </c>
      <c r="J2292" t="n">
        <v>23</v>
      </c>
      <c r="K2292" t="n">
        <v>2</v>
      </c>
      <c r="L2292" t="n">
        <v>4</v>
      </c>
      <c r="M2292" t="n">
        <v>1</v>
      </c>
      <c r="N2292" t="n">
        <v>3</v>
      </c>
      <c r="O2292" t="n">
        <v>1</v>
      </c>
      <c r="P2292" t="n">
        <v>2</v>
      </c>
      <c r="Q2292" t="n">
        <v>29</v>
      </c>
      <c r="R2292" s="15" t="n">
        <v>320000</v>
      </c>
      <c r="S2292" s="15" t="n">
        <v>0</v>
      </c>
      <c r="T2292" s="15" t="n">
        <v>320000</v>
      </c>
      <c r="U2292" s="15" t="n">
        <v>158100</v>
      </c>
      <c r="V2292">
        <f>IFERROR(VLOOKUP(D2292,Tablas_Equivalencia!$A$3:$B$8,2,FALSE),"Sin dato")</f>
        <v/>
      </c>
      <c r="W2292">
        <f>IFERROR(VLOOKUP(L2292,Tablas_Equivalencia!$D$3:$E$9,2,FALSE),"Sin dato")</f>
        <v/>
      </c>
      <c r="X2292">
        <f>IF(I2292=1,"Varón","Mujer")</f>
        <v/>
      </c>
      <c r="Y2292">
        <f>IFERROR(VLOOKUP(M2292,Tablas_Equivalencia!$G$3:$H$6,2,FALSE),"Sin dato")</f>
        <v/>
      </c>
      <c r="Z2292">
        <f>IF(J2292&lt;=24,"18-24","25-29")</f>
        <v/>
      </c>
      <c r="AA2292">
        <f>IF(M2292&lt;&gt;1,"",IF(P2292=2,1,0))</f>
        <v/>
      </c>
      <c r="AB2292">
        <f>IF(M2292&lt;&gt;1,"",IF(O2292&gt;=2,1,0))</f>
        <v/>
      </c>
      <c r="AC2292">
        <f>IF(M2292&lt;&gt;1,"",IF(OR(Q2292=999,Q2292=""),"",IF(OR(Q2292&lt;35,Q2292&gt;48),1,0)))</f>
        <v/>
      </c>
      <c r="AD2292">
        <f>IF(COUNT(AA2292:AC2292)&lt;3,"",SUM(AA2292:AC2292))</f>
        <v/>
      </c>
      <c r="AE2292">
        <f>IF(L2292&gt;=4,2,IF(L2292&gt;=2,1,0))</f>
        <v/>
      </c>
      <c r="AF2292">
        <f>IF(L2292&gt;=5,1,0)</f>
        <v/>
      </c>
      <c r="AG2292">
        <f>AE2292+AF2292</f>
        <v/>
      </c>
      <c r="AH2292" s="15">
        <f>IF(M2292&lt;&gt;1,"",IF(OR(R2292=-9,R2292=""),"",R2292))</f>
        <v/>
      </c>
      <c r="AI2292">
        <f>IF(M2292&lt;&gt;1,"",IF(OR(Q2292=999,Q2292=""),"",Q2292))</f>
        <v/>
      </c>
    </row>
    <row r="2293">
      <c r="A2293" t="inlineStr">
        <is>
          <t>TQRMNOP112476</t>
        </is>
      </c>
      <c r="B2293" t="n">
        <v>2025</v>
      </c>
      <c r="C2293" t="n">
        <v>1</v>
      </c>
      <c r="D2293" t="n">
        <v>1</v>
      </c>
      <c r="E2293" t="inlineStr">
        <is>
          <t>S</t>
        </is>
      </c>
      <c r="F2293" t="n">
        <v>32</v>
      </c>
      <c r="G2293" t="n">
        <v>899</v>
      </c>
      <c r="H2293" t="n">
        <v>1</v>
      </c>
      <c r="I2293" t="n">
        <v>2</v>
      </c>
      <c r="J2293" t="n">
        <v>29</v>
      </c>
      <c r="K2293" t="n">
        <v>2</v>
      </c>
      <c r="L2293" t="n">
        <v>4</v>
      </c>
      <c r="M2293" t="n">
        <v>1</v>
      </c>
      <c r="N2293" t="n">
        <v>3</v>
      </c>
      <c r="O2293" t="n">
        <v>3</v>
      </c>
      <c r="P2293" t="n">
        <v>2</v>
      </c>
      <c r="Q2293" t="n">
        <v>21</v>
      </c>
      <c r="R2293" s="15" t="n">
        <v>431000</v>
      </c>
      <c r="S2293" s="15" t="n">
        <v>0</v>
      </c>
      <c r="T2293" s="15" t="n">
        <v>431000</v>
      </c>
      <c r="U2293" s="15" t="n">
        <v>172800</v>
      </c>
      <c r="V2293">
        <f>IFERROR(VLOOKUP(D2293,Tablas_Equivalencia!$A$3:$B$8,2,FALSE),"Sin dato")</f>
        <v/>
      </c>
      <c r="W2293">
        <f>IFERROR(VLOOKUP(L2293,Tablas_Equivalencia!$D$3:$E$9,2,FALSE),"Sin dato")</f>
        <v/>
      </c>
      <c r="X2293">
        <f>IF(I2293=1,"Varón","Mujer")</f>
        <v/>
      </c>
      <c r="Y2293">
        <f>IFERROR(VLOOKUP(M2293,Tablas_Equivalencia!$G$3:$H$6,2,FALSE),"Sin dato")</f>
        <v/>
      </c>
      <c r="Z2293">
        <f>IF(J2293&lt;=24,"18-24","25-29")</f>
        <v/>
      </c>
      <c r="AA2293">
        <f>IF(M2293&lt;&gt;1,"",IF(P2293=2,1,0))</f>
        <v/>
      </c>
      <c r="AB2293">
        <f>IF(M2293&lt;&gt;1,"",IF(O2293&gt;=2,1,0))</f>
        <v/>
      </c>
      <c r="AC2293">
        <f>IF(M2293&lt;&gt;1,"",IF(OR(Q2293=999,Q2293=""),"",IF(OR(Q2293&lt;35,Q2293&gt;48),1,0)))</f>
        <v/>
      </c>
      <c r="AD2293">
        <f>IF(COUNT(AA2293:AC2293)&lt;3,"",SUM(AA2293:AC2293))</f>
        <v/>
      </c>
      <c r="AE2293">
        <f>IF(L2293&gt;=4,2,IF(L2293&gt;=2,1,0))</f>
        <v/>
      </c>
      <c r="AF2293">
        <f>IF(L2293&gt;=5,1,0)</f>
        <v/>
      </c>
      <c r="AG2293">
        <f>AE2293+AF2293</f>
        <v/>
      </c>
      <c r="AH2293" s="15">
        <f>IF(M2293&lt;&gt;1,"",IF(OR(R2293=-9,R2293=""),"",R2293))</f>
        <v/>
      </c>
      <c r="AI2293">
        <f>IF(M2293&lt;&gt;1,"",IF(OR(Q2293=999,Q2293=""),"",Q2293))</f>
        <v/>
      </c>
    </row>
    <row r="2294">
      <c r="A2294" t="inlineStr">
        <is>
          <t>TQRMNOP112487</t>
        </is>
      </c>
      <c r="B2294" t="n">
        <v>2025</v>
      </c>
      <c r="C2294" t="n">
        <v>1</v>
      </c>
      <c r="D2294" t="n">
        <v>44</v>
      </c>
      <c r="E2294" t="inlineStr">
        <is>
          <t>N</t>
        </is>
      </c>
      <c r="F2294" t="n">
        <v>4</v>
      </c>
      <c r="G2294" t="n">
        <v>645</v>
      </c>
      <c r="H2294" t="n">
        <v>1</v>
      </c>
      <c r="I2294" t="n">
        <v>1</v>
      </c>
      <c r="J2294" t="n">
        <v>24</v>
      </c>
      <c r="K2294" t="n">
        <v>2</v>
      </c>
      <c r="L2294" t="n">
        <v>4</v>
      </c>
      <c r="M2294" t="n">
        <v>1</v>
      </c>
      <c r="N2294" t="n">
        <v>2</v>
      </c>
      <c r="O2294" t="n">
        <v>2</v>
      </c>
      <c r="P2294" t="n">
        <v>2</v>
      </c>
      <c r="Q2294" t="n">
        <v>36</v>
      </c>
      <c r="R2294" s="15" t="n">
        <v>745000</v>
      </c>
      <c r="S2294" s="15" t="n">
        <v>0</v>
      </c>
      <c r="T2294" s="15" t="n">
        <v>745000</v>
      </c>
      <c r="U2294" s="15" t="n">
        <v>104800</v>
      </c>
      <c r="V2294">
        <f>IFERROR(VLOOKUP(D2294,Tablas_Equivalencia!$A$3:$B$8,2,FALSE),"Sin dato")</f>
        <v/>
      </c>
      <c r="W2294">
        <f>IFERROR(VLOOKUP(L2294,Tablas_Equivalencia!$D$3:$E$9,2,FALSE),"Sin dato")</f>
        <v/>
      </c>
      <c r="X2294">
        <f>IF(I2294=1,"Varón","Mujer")</f>
        <v/>
      </c>
      <c r="Y2294">
        <f>IFERROR(VLOOKUP(M2294,Tablas_Equivalencia!$G$3:$H$6,2,FALSE),"Sin dato")</f>
        <v/>
      </c>
      <c r="Z2294">
        <f>IF(J2294&lt;=24,"18-24","25-29")</f>
        <v/>
      </c>
      <c r="AA2294">
        <f>IF(M2294&lt;&gt;1,"",IF(P2294=2,1,0))</f>
        <v/>
      </c>
      <c r="AB2294">
        <f>IF(M2294&lt;&gt;1,"",IF(O2294&gt;=2,1,0))</f>
        <v/>
      </c>
      <c r="AC2294">
        <f>IF(M2294&lt;&gt;1,"",IF(OR(Q2294=999,Q2294=""),"",IF(OR(Q2294&lt;35,Q2294&gt;48),1,0)))</f>
        <v/>
      </c>
      <c r="AD2294">
        <f>IF(COUNT(AA2294:AC2294)&lt;3,"",SUM(AA2294:AC2294))</f>
        <v/>
      </c>
      <c r="AE2294">
        <f>IF(L2294&gt;=4,2,IF(L2294&gt;=2,1,0))</f>
        <v/>
      </c>
      <c r="AF2294">
        <f>IF(L2294&gt;=5,1,0)</f>
        <v/>
      </c>
      <c r="AG2294">
        <f>AE2294+AF2294</f>
        <v/>
      </c>
      <c r="AH2294" s="15">
        <f>IF(M2294&lt;&gt;1,"",IF(OR(R2294=-9,R2294=""),"",R2294))</f>
        <v/>
      </c>
      <c r="AI2294">
        <f>IF(M2294&lt;&gt;1,"",IF(OR(Q2294=999,Q2294=""),"",Q2294))</f>
        <v/>
      </c>
    </row>
    <row r="2295">
      <c r="A2295" t="inlineStr">
        <is>
          <t>TQRMNOP112491</t>
        </is>
      </c>
      <c r="B2295" t="n">
        <v>2025</v>
      </c>
      <c r="C2295" t="n">
        <v>1</v>
      </c>
      <c r="D2295" t="n">
        <v>42</v>
      </c>
      <c r="E2295" t="inlineStr">
        <is>
          <t>S</t>
        </is>
      </c>
      <c r="F2295" t="n">
        <v>10</v>
      </c>
      <c r="G2295" t="n">
        <v>1371</v>
      </c>
      <c r="H2295" t="n">
        <v>3</v>
      </c>
      <c r="I2295" t="n">
        <v>2</v>
      </c>
      <c r="J2295" t="n">
        <v>29</v>
      </c>
      <c r="K2295" t="n">
        <v>2</v>
      </c>
      <c r="L2295" t="n">
        <v>4</v>
      </c>
      <c r="M2295" t="n">
        <v>2</v>
      </c>
      <c r="R2295" s="15" t="n">
        <v>0</v>
      </c>
      <c r="S2295" s="15" t="n">
        <v>123000</v>
      </c>
      <c r="T2295" s="15" t="n">
        <v>123000</v>
      </c>
      <c r="U2295" s="15" t="n">
        <v>86700</v>
      </c>
      <c r="V2295">
        <f>IFERROR(VLOOKUP(D2295,Tablas_Equivalencia!$A$3:$B$8,2,FALSE),"Sin dato")</f>
        <v/>
      </c>
      <c r="W2295">
        <f>IFERROR(VLOOKUP(L2295,Tablas_Equivalencia!$D$3:$E$9,2,FALSE),"Sin dato")</f>
        <v/>
      </c>
      <c r="X2295">
        <f>IF(I2295=1,"Varón","Mujer")</f>
        <v/>
      </c>
      <c r="Y2295">
        <f>IFERROR(VLOOKUP(M2295,Tablas_Equivalencia!$G$3:$H$6,2,FALSE),"Sin dato")</f>
        <v/>
      </c>
      <c r="Z2295">
        <f>IF(J2295&lt;=24,"18-24","25-29")</f>
        <v/>
      </c>
      <c r="AA2295">
        <f>IF(M2295&lt;&gt;1,"",IF(P2295=2,1,0))</f>
        <v/>
      </c>
      <c r="AB2295">
        <f>IF(M2295&lt;&gt;1,"",IF(O2295&gt;=2,1,0))</f>
        <v/>
      </c>
      <c r="AC2295">
        <f>IF(M2295&lt;&gt;1,"",IF(OR(Q2295=999,Q2295=""),"",IF(OR(Q2295&lt;35,Q2295&gt;48),1,0)))</f>
        <v/>
      </c>
      <c r="AD2295">
        <f>IF(COUNT(AA2295:AC2295)&lt;3,"",SUM(AA2295:AC2295))</f>
        <v/>
      </c>
      <c r="AE2295">
        <f>IF(L2295&gt;=4,2,IF(L2295&gt;=2,1,0))</f>
        <v/>
      </c>
      <c r="AF2295">
        <f>IF(L2295&gt;=5,1,0)</f>
        <v/>
      </c>
      <c r="AG2295">
        <f>AE2295+AF2295</f>
        <v/>
      </c>
      <c r="AH2295" s="15">
        <f>IF(M2295&lt;&gt;1,"",IF(OR(R2295=-9,R2295=""),"",R2295))</f>
        <v/>
      </c>
      <c r="AI2295">
        <f>IF(M2295&lt;&gt;1,"",IF(OR(Q2295=999,Q2295=""),"",Q2295))</f>
        <v/>
      </c>
    </row>
    <row r="2296">
      <c r="A2296" t="inlineStr">
        <is>
          <t>TQRMNOP112495</t>
        </is>
      </c>
      <c r="B2296" t="n">
        <v>2025</v>
      </c>
      <c r="C2296" t="n">
        <v>1</v>
      </c>
      <c r="D2296" t="n">
        <v>42</v>
      </c>
      <c r="E2296" t="inlineStr">
        <is>
          <t>N</t>
        </is>
      </c>
      <c r="F2296" t="n">
        <v>25</v>
      </c>
      <c r="G2296" t="n">
        <v>1916</v>
      </c>
      <c r="H2296" t="n">
        <v>1</v>
      </c>
      <c r="I2296" t="n">
        <v>1</v>
      </c>
      <c r="J2296" t="n">
        <v>19</v>
      </c>
      <c r="K2296" t="n">
        <v>1</v>
      </c>
      <c r="L2296" t="n">
        <v>4</v>
      </c>
      <c r="M2296" t="n">
        <v>3</v>
      </c>
      <c r="R2296" s="15" t="n">
        <v>0</v>
      </c>
      <c r="S2296" s="15" t="n">
        <v>0</v>
      </c>
      <c r="T2296" s="15" t="n">
        <v>0</v>
      </c>
      <c r="U2296" s="15" t="n">
        <v>160900</v>
      </c>
      <c r="V2296">
        <f>IFERROR(VLOOKUP(D2296,Tablas_Equivalencia!$A$3:$B$8,2,FALSE),"Sin dato")</f>
        <v/>
      </c>
      <c r="W2296">
        <f>IFERROR(VLOOKUP(L2296,Tablas_Equivalencia!$D$3:$E$9,2,FALSE),"Sin dato")</f>
        <v/>
      </c>
      <c r="X2296">
        <f>IF(I2296=1,"Varón","Mujer")</f>
        <v/>
      </c>
      <c r="Y2296">
        <f>IFERROR(VLOOKUP(M2296,Tablas_Equivalencia!$G$3:$H$6,2,FALSE),"Sin dato")</f>
        <v/>
      </c>
      <c r="Z2296">
        <f>IF(J2296&lt;=24,"18-24","25-29")</f>
        <v/>
      </c>
      <c r="AA2296">
        <f>IF(M2296&lt;&gt;1,"",IF(P2296=2,1,0))</f>
        <v/>
      </c>
      <c r="AB2296">
        <f>IF(M2296&lt;&gt;1,"",IF(O2296&gt;=2,1,0))</f>
        <v/>
      </c>
      <c r="AC2296">
        <f>IF(M2296&lt;&gt;1,"",IF(OR(Q2296=999,Q2296=""),"",IF(OR(Q2296&lt;35,Q2296&gt;48),1,0)))</f>
        <v/>
      </c>
      <c r="AD2296">
        <f>IF(COUNT(AA2296:AC2296)&lt;3,"",SUM(AA2296:AC2296))</f>
        <v/>
      </c>
      <c r="AE2296">
        <f>IF(L2296&gt;=4,2,IF(L2296&gt;=2,1,0))</f>
        <v/>
      </c>
      <c r="AF2296">
        <f>IF(L2296&gt;=5,1,0)</f>
        <v/>
      </c>
      <c r="AG2296">
        <f>AE2296+AF2296</f>
        <v/>
      </c>
      <c r="AH2296" s="15">
        <f>IF(M2296&lt;&gt;1,"",IF(OR(R2296=-9,R2296=""),"",R2296))</f>
        <v/>
      </c>
      <c r="AI2296">
        <f>IF(M2296&lt;&gt;1,"",IF(OR(Q2296=999,Q2296=""),"",Q2296))</f>
        <v/>
      </c>
    </row>
    <row r="2297">
      <c r="A2297" t="inlineStr">
        <is>
          <t>TQRMNOP112496</t>
        </is>
      </c>
      <c r="B2297" t="n">
        <v>2025</v>
      </c>
      <c r="C2297" t="n">
        <v>1</v>
      </c>
      <c r="D2297" t="n">
        <v>1</v>
      </c>
      <c r="E2297" t="inlineStr">
        <is>
          <t>S</t>
        </is>
      </c>
      <c r="F2297" t="n">
        <v>33</v>
      </c>
      <c r="G2297" t="n">
        <v>1049</v>
      </c>
      <c r="H2297" t="n">
        <v>3</v>
      </c>
      <c r="I2297" t="n">
        <v>2</v>
      </c>
      <c r="J2297" t="n">
        <v>26</v>
      </c>
      <c r="K2297" t="n">
        <v>1</v>
      </c>
      <c r="L2297" t="n">
        <v>4</v>
      </c>
      <c r="M2297" t="n">
        <v>1</v>
      </c>
      <c r="N2297" t="n">
        <v>3</v>
      </c>
      <c r="O2297" t="n">
        <v>1</v>
      </c>
      <c r="P2297" t="n">
        <v>2</v>
      </c>
      <c r="Q2297" t="n">
        <v>22</v>
      </c>
      <c r="R2297" s="15" t="n">
        <v>-9</v>
      </c>
      <c r="S2297" s="15" t="n">
        <v>0</v>
      </c>
      <c r="T2297" s="15" t="n">
        <v>0</v>
      </c>
      <c r="U2297" s="15" t="n">
        <v>126000</v>
      </c>
      <c r="V2297">
        <f>IFERROR(VLOOKUP(D2297,Tablas_Equivalencia!$A$3:$B$8,2,FALSE),"Sin dato")</f>
        <v/>
      </c>
      <c r="W2297">
        <f>IFERROR(VLOOKUP(L2297,Tablas_Equivalencia!$D$3:$E$9,2,FALSE),"Sin dato")</f>
        <v/>
      </c>
      <c r="X2297">
        <f>IF(I2297=1,"Varón","Mujer")</f>
        <v/>
      </c>
      <c r="Y2297">
        <f>IFERROR(VLOOKUP(M2297,Tablas_Equivalencia!$G$3:$H$6,2,FALSE),"Sin dato")</f>
        <v/>
      </c>
      <c r="Z2297">
        <f>IF(J2297&lt;=24,"18-24","25-29")</f>
        <v/>
      </c>
      <c r="AA2297">
        <f>IF(M2297&lt;&gt;1,"",IF(P2297=2,1,0))</f>
        <v/>
      </c>
      <c r="AB2297">
        <f>IF(M2297&lt;&gt;1,"",IF(O2297&gt;=2,1,0))</f>
        <v/>
      </c>
      <c r="AC2297">
        <f>IF(M2297&lt;&gt;1,"",IF(OR(Q2297=999,Q2297=""),"",IF(OR(Q2297&lt;35,Q2297&gt;48),1,0)))</f>
        <v/>
      </c>
      <c r="AD2297">
        <f>IF(COUNT(AA2297:AC2297)&lt;3,"",SUM(AA2297:AC2297))</f>
        <v/>
      </c>
      <c r="AE2297">
        <f>IF(L2297&gt;=4,2,IF(L2297&gt;=2,1,0))</f>
        <v/>
      </c>
      <c r="AF2297">
        <f>IF(L2297&gt;=5,1,0)</f>
        <v/>
      </c>
      <c r="AG2297">
        <f>AE2297+AF2297</f>
        <v/>
      </c>
      <c r="AH2297" s="15">
        <f>IF(M2297&lt;&gt;1,"",IF(OR(R2297=-9,R2297=""),"",R2297))</f>
        <v/>
      </c>
      <c r="AI2297">
        <f>IF(M2297&lt;&gt;1,"",IF(OR(Q2297=999,Q2297=""),"",Q2297))</f>
        <v/>
      </c>
    </row>
    <row r="2298">
      <c r="A2298" t="inlineStr">
        <is>
          <t>TQRMNOP112501</t>
        </is>
      </c>
      <c r="B2298" t="n">
        <v>2025</v>
      </c>
      <c r="C2298" t="n">
        <v>1</v>
      </c>
      <c r="D2298" t="n">
        <v>1</v>
      </c>
      <c r="E2298" t="inlineStr">
        <is>
          <t>S</t>
        </is>
      </c>
      <c r="F2298" t="n">
        <v>32</v>
      </c>
      <c r="G2298" t="n">
        <v>1107</v>
      </c>
      <c r="H2298" t="n">
        <v>2</v>
      </c>
      <c r="I2298" t="n">
        <v>2</v>
      </c>
      <c r="J2298" t="n">
        <v>21</v>
      </c>
      <c r="K2298" t="n">
        <v>2</v>
      </c>
      <c r="L2298" t="n">
        <v>4</v>
      </c>
      <c r="M2298" t="n">
        <v>3</v>
      </c>
      <c r="R2298" s="15" t="n">
        <v>0</v>
      </c>
      <c r="S2298" s="15" t="n">
        <v>0</v>
      </c>
      <c r="T2298" s="15" t="n">
        <v>0</v>
      </c>
      <c r="U2298" s="15" t="n">
        <v>108500</v>
      </c>
      <c r="V2298">
        <f>IFERROR(VLOOKUP(D2298,Tablas_Equivalencia!$A$3:$B$8,2,FALSE),"Sin dato")</f>
        <v/>
      </c>
      <c r="W2298">
        <f>IFERROR(VLOOKUP(L2298,Tablas_Equivalencia!$D$3:$E$9,2,FALSE),"Sin dato")</f>
        <v/>
      </c>
      <c r="X2298">
        <f>IF(I2298=1,"Varón","Mujer")</f>
        <v/>
      </c>
      <c r="Y2298">
        <f>IFERROR(VLOOKUP(M2298,Tablas_Equivalencia!$G$3:$H$6,2,FALSE),"Sin dato")</f>
        <v/>
      </c>
      <c r="Z2298">
        <f>IF(J2298&lt;=24,"18-24","25-29")</f>
        <v/>
      </c>
      <c r="AA2298">
        <f>IF(M2298&lt;&gt;1,"",IF(P2298=2,1,0))</f>
        <v/>
      </c>
      <c r="AB2298">
        <f>IF(M2298&lt;&gt;1,"",IF(O2298&gt;=2,1,0))</f>
        <v/>
      </c>
      <c r="AC2298">
        <f>IF(M2298&lt;&gt;1,"",IF(OR(Q2298=999,Q2298=""),"",IF(OR(Q2298&lt;35,Q2298&gt;48),1,0)))</f>
        <v/>
      </c>
      <c r="AD2298">
        <f>IF(COUNT(AA2298:AC2298)&lt;3,"",SUM(AA2298:AC2298))</f>
        <v/>
      </c>
      <c r="AE2298">
        <f>IF(L2298&gt;=4,2,IF(L2298&gt;=2,1,0))</f>
        <v/>
      </c>
      <c r="AF2298">
        <f>IF(L2298&gt;=5,1,0)</f>
        <v/>
      </c>
      <c r="AG2298">
        <f>AE2298+AF2298</f>
        <v/>
      </c>
      <c r="AH2298" s="15">
        <f>IF(M2298&lt;&gt;1,"",IF(OR(R2298=-9,R2298=""),"",R2298))</f>
        <v/>
      </c>
      <c r="AI2298">
        <f>IF(M2298&lt;&gt;1,"",IF(OR(Q2298=999,Q2298=""),"",Q2298))</f>
        <v/>
      </c>
    </row>
    <row r="2299">
      <c r="A2299" t="inlineStr">
        <is>
          <t>TQRMNOP112505</t>
        </is>
      </c>
      <c r="B2299" t="n">
        <v>2025</v>
      </c>
      <c r="C2299" t="n">
        <v>1</v>
      </c>
      <c r="D2299" t="n">
        <v>43</v>
      </c>
      <c r="E2299" t="inlineStr">
        <is>
          <t>S</t>
        </is>
      </c>
      <c r="F2299" t="n">
        <v>36</v>
      </c>
      <c r="G2299" t="n">
        <v>1110</v>
      </c>
      <c r="H2299" t="n">
        <v>2</v>
      </c>
      <c r="I2299" t="n">
        <v>1</v>
      </c>
      <c r="J2299" t="n">
        <v>20</v>
      </c>
      <c r="K2299" t="n">
        <v>2</v>
      </c>
      <c r="L2299" t="n">
        <v>3</v>
      </c>
      <c r="M2299" t="n">
        <v>1</v>
      </c>
      <c r="N2299" t="n">
        <v>3</v>
      </c>
      <c r="O2299" t="n">
        <v>2</v>
      </c>
      <c r="P2299" t="n">
        <v>2</v>
      </c>
      <c r="Q2299" t="n">
        <v>26</v>
      </c>
      <c r="R2299" s="15" t="n">
        <v>319000</v>
      </c>
      <c r="S2299" s="15" t="n">
        <v>0</v>
      </c>
      <c r="T2299" s="15" t="n">
        <v>319000</v>
      </c>
      <c r="U2299" s="15" t="n">
        <v>144600</v>
      </c>
      <c r="V2299">
        <f>IFERROR(VLOOKUP(D2299,Tablas_Equivalencia!$A$3:$B$8,2,FALSE),"Sin dato")</f>
        <v/>
      </c>
      <c r="W2299">
        <f>IFERROR(VLOOKUP(L2299,Tablas_Equivalencia!$D$3:$E$9,2,FALSE),"Sin dato")</f>
        <v/>
      </c>
      <c r="X2299">
        <f>IF(I2299=1,"Varón","Mujer")</f>
        <v/>
      </c>
      <c r="Y2299">
        <f>IFERROR(VLOOKUP(M2299,Tablas_Equivalencia!$G$3:$H$6,2,FALSE),"Sin dato")</f>
        <v/>
      </c>
      <c r="Z2299">
        <f>IF(J2299&lt;=24,"18-24","25-29")</f>
        <v/>
      </c>
      <c r="AA2299">
        <f>IF(M2299&lt;&gt;1,"",IF(P2299=2,1,0))</f>
        <v/>
      </c>
      <c r="AB2299">
        <f>IF(M2299&lt;&gt;1,"",IF(O2299&gt;=2,1,0))</f>
        <v/>
      </c>
      <c r="AC2299">
        <f>IF(M2299&lt;&gt;1,"",IF(OR(Q2299=999,Q2299=""),"",IF(OR(Q2299&lt;35,Q2299&gt;48),1,0)))</f>
        <v/>
      </c>
      <c r="AD2299">
        <f>IF(COUNT(AA2299:AC2299)&lt;3,"",SUM(AA2299:AC2299))</f>
        <v/>
      </c>
      <c r="AE2299">
        <f>IF(L2299&gt;=4,2,IF(L2299&gt;=2,1,0))</f>
        <v/>
      </c>
      <c r="AF2299">
        <f>IF(L2299&gt;=5,1,0)</f>
        <v/>
      </c>
      <c r="AG2299">
        <f>AE2299+AF2299</f>
        <v/>
      </c>
      <c r="AH2299" s="15">
        <f>IF(M2299&lt;&gt;1,"",IF(OR(R2299=-9,R2299=""),"",R2299))</f>
        <v/>
      </c>
      <c r="AI2299">
        <f>IF(M2299&lt;&gt;1,"",IF(OR(Q2299=999,Q2299=""),"",Q2299))</f>
        <v/>
      </c>
    </row>
    <row r="2300">
      <c r="A2300" t="inlineStr">
        <is>
          <t>TQRMNOP112528</t>
        </is>
      </c>
      <c r="B2300" t="n">
        <v>2025</v>
      </c>
      <c r="C2300" t="n">
        <v>1</v>
      </c>
      <c r="D2300" t="n">
        <v>41</v>
      </c>
      <c r="E2300" t="inlineStr">
        <is>
          <t>N</t>
        </is>
      </c>
      <c r="F2300" t="n">
        <v>15</v>
      </c>
      <c r="G2300" t="n">
        <v>1373</v>
      </c>
      <c r="H2300" t="n">
        <v>3</v>
      </c>
      <c r="I2300" t="n">
        <v>1</v>
      </c>
      <c r="J2300" t="n">
        <v>29</v>
      </c>
      <c r="K2300" t="n">
        <v>2</v>
      </c>
      <c r="L2300" t="n">
        <v>3</v>
      </c>
      <c r="M2300" t="n">
        <v>1</v>
      </c>
      <c r="N2300" t="n">
        <v>3</v>
      </c>
      <c r="O2300" t="n">
        <v>1</v>
      </c>
      <c r="P2300" t="n">
        <v>2</v>
      </c>
      <c r="Q2300" t="n">
        <v>26</v>
      </c>
      <c r="R2300" s="15" t="n">
        <v>530000</v>
      </c>
      <c r="S2300" s="15" t="n">
        <v>0</v>
      </c>
      <c r="T2300" s="15" t="n">
        <v>530000</v>
      </c>
      <c r="U2300" s="15" t="n">
        <v>61000</v>
      </c>
      <c r="V2300">
        <f>IFERROR(VLOOKUP(D2300,Tablas_Equivalencia!$A$3:$B$8,2,FALSE),"Sin dato")</f>
        <v/>
      </c>
      <c r="W2300">
        <f>IFERROR(VLOOKUP(L2300,Tablas_Equivalencia!$D$3:$E$9,2,FALSE),"Sin dato")</f>
        <v/>
      </c>
      <c r="X2300">
        <f>IF(I2300=1,"Varón","Mujer")</f>
        <v/>
      </c>
      <c r="Y2300">
        <f>IFERROR(VLOOKUP(M2300,Tablas_Equivalencia!$G$3:$H$6,2,FALSE),"Sin dato")</f>
        <v/>
      </c>
      <c r="Z2300">
        <f>IF(J2300&lt;=24,"18-24","25-29")</f>
        <v/>
      </c>
      <c r="AA2300">
        <f>IF(M2300&lt;&gt;1,"",IF(P2300=2,1,0))</f>
        <v/>
      </c>
      <c r="AB2300">
        <f>IF(M2300&lt;&gt;1,"",IF(O2300&gt;=2,1,0))</f>
        <v/>
      </c>
      <c r="AC2300">
        <f>IF(M2300&lt;&gt;1,"",IF(OR(Q2300=999,Q2300=""),"",IF(OR(Q2300&lt;35,Q2300&gt;48),1,0)))</f>
        <v/>
      </c>
      <c r="AD2300">
        <f>IF(COUNT(AA2300:AC2300)&lt;3,"",SUM(AA2300:AC2300))</f>
        <v/>
      </c>
      <c r="AE2300">
        <f>IF(L2300&gt;=4,2,IF(L2300&gt;=2,1,0))</f>
        <v/>
      </c>
      <c r="AF2300">
        <f>IF(L2300&gt;=5,1,0)</f>
        <v/>
      </c>
      <c r="AG2300">
        <f>AE2300+AF2300</f>
        <v/>
      </c>
      <c r="AH2300" s="15">
        <f>IF(M2300&lt;&gt;1,"",IF(OR(R2300=-9,R2300=""),"",R2300))</f>
        <v/>
      </c>
      <c r="AI2300">
        <f>IF(M2300&lt;&gt;1,"",IF(OR(Q2300=999,Q2300=""),"",Q2300))</f>
        <v/>
      </c>
    </row>
    <row r="2301">
      <c r="A2301" t="inlineStr">
        <is>
          <t>TQRMNOP112538</t>
        </is>
      </c>
      <c r="B2301" t="n">
        <v>2025</v>
      </c>
      <c r="C2301" t="n">
        <v>1</v>
      </c>
      <c r="D2301" t="n">
        <v>44</v>
      </c>
      <c r="E2301" t="inlineStr">
        <is>
          <t>N</t>
        </is>
      </c>
      <c r="F2301" t="n">
        <v>6</v>
      </c>
      <c r="G2301" t="n">
        <v>1123</v>
      </c>
      <c r="H2301" t="n">
        <v>2</v>
      </c>
      <c r="I2301" t="n">
        <v>2</v>
      </c>
      <c r="J2301" t="n">
        <v>28</v>
      </c>
      <c r="K2301" t="n">
        <v>2</v>
      </c>
      <c r="L2301" t="n">
        <v>4</v>
      </c>
      <c r="M2301" t="n">
        <v>2</v>
      </c>
      <c r="R2301" s="15" t="n">
        <v>0</v>
      </c>
      <c r="S2301" s="15" t="n">
        <v>0</v>
      </c>
      <c r="T2301" s="15" t="n">
        <v>0</v>
      </c>
      <c r="U2301" s="15" t="n">
        <v>96900</v>
      </c>
      <c r="V2301">
        <f>IFERROR(VLOOKUP(D2301,Tablas_Equivalencia!$A$3:$B$8,2,FALSE),"Sin dato")</f>
        <v/>
      </c>
      <c r="W2301">
        <f>IFERROR(VLOOKUP(L2301,Tablas_Equivalencia!$D$3:$E$9,2,FALSE),"Sin dato")</f>
        <v/>
      </c>
      <c r="X2301">
        <f>IF(I2301=1,"Varón","Mujer")</f>
        <v/>
      </c>
      <c r="Y2301">
        <f>IFERROR(VLOOKUP(M2301,Tablas_Equivalencia!$G$3:$H$6,2,FALSE),"Sin dato")</f>
        <v/>
      </c>
      <c r="Z2301">
        <f>IF(J2301&lt;=24,"18-24","25-29")</f>
        <v/>
      </c>
      <c r="AA2301">
        <f>IF(M2301&lt;&gt;1,"",IF(P2301=2,1,0))</f>
        <v/>
      </c>
      <c r="AB2301">
        <f>IF(M2301&lt;&gt;1,"",IF(O2301&gt;=2,1,0))</f>
        <v/>
      </c>
      <c r="AC2301">
        <f>IF(M2301&lt;&gt;1,"",IF(OR(Q2301=999,Q2301=""),"",IF(OR(Q2301&lt;35,Q2301&gt;48),1,0)))</f>
        <v/>
      </c>
      <c r="AD2301">
        <f>IF(COUNT(AA2301:AC2301)&lt;3,"",SUM(AA2301:AC2301))</f>
        <v/>
      </c>
      <c r="AE2301">
        <f>IF(L2301&gt;=4,2,IF(L2301&gt;=2,1,0))</f>
        <v/>
      </c>
      <c r="AF2301">
        <f>IF(L2301&gt;=5,1,0)</f>
        <v/>
      </c>
      <c r="AG2301">
        <f>AE2301+AF2301</f>
        <v/>
      </c>
      <c r="AH2301" s="15">
        <f>IF(M2301&lt;&gt;1,"",IF(OR(R2301=-9,R2301=""),"",R2301))</f>
        <v/>
      </c>
      <c r="AI2301">
        <f>IF(M2301&lt;&gt;1,"",IF(OR(Q2301=999,Q2301=""),"",Q2301))</f>
        <v/>
      </c>
    </row>
    <row r="2302">
      <c r="A2302" t="inlineStr">
        <is>
          <t>TQRMNOP112543</t>
        </is>
      </c>
      <c r="B2302" t="n">
        <v>2025</v>
      </c>
      <c r="C2302" t="n">
        <v>1</v>
      </c>
      <c r="D2302" t="n">
        <v>40</v>
      </c>
      <c r="E2302" t="inlineStr">
        <is>
          <t>N</t>
        </is>
      </c>
      <c r="F2302" t="n">
        <v>22</v>
      </c>
      <c r="G2302" t="n">
        <v>1000</v>
      </c>
      <c r="H2302" t="n">
        <v>3</v>
      </c>
      <c r="I2302" t="n">
        <v>2</v>
      </c>
      <c r="J2302" t="n">
        <v>29</v>
      </c>
      <c r="K2302" t="n">
        <v>2</v>
      </c>
      <c r="L2302" t="n">
        <v>6</v>
      </c>
      <c r="M2302" t="n">
        <v>1</v>
      </c>
      <c r="N2302" t="n">
        <v>3</v>
      </c>
      <c r="O2302" t="n">
        <v>1</v>
      </c>
      <c r="P2302" t="n">
        <v>2</v>
      </c>
      <c r="Q2302" t="n">
        <v>8</v>
      </c>
      <c r="R2302" s="15" t="n">
        <v>316000</v>
      </c>
      <c r="S2302" s="15" t="n">
        <v>0</v>
      </c>
      <c r="T2302" s="15" t="n">
        <v>316000</v>
      </c>
      <c r="U2302" s="15" t="n">
        <v>110700</v>
      </c>
      <c r="V2302">
        <f>IFERROR(VLOOKUP(D2302,Tablas_Equivalencia!$A$3:$B$8,2,FALSE),"Sin dato")</f>
        <v/>
      </c>
      <c r="W2302">
        <f>IFERROR(VLOOKUP(L2302,Tablas_Equivalencia!$D$3:$E$9,2,FALSE),"Sin dato")</f>
        <v/>
      </c>
      <c r="X2302">
        <f>IF(I2302=1,"Varón","Mujer")</f>
        <v/>
      </c>
      <c r="Y2302">
        <f>IFERROR(VLOOKUP(M2302,Tablas_Equivalencia!$G$3:$H$6,2,FALSE),"Sin dato")</f>
        <v/>
      </c>
      <c r="Z2302">
        <f>IF(J2302&lt;=24,"18-24","25-29")</f>
        <v/>
      </c>
      <c r="AA2302">
        <f>IF(M2302&lt;&gt;1,"",IF(P2302=2,1,0))</f>
        <v/>
      </c>
      <c r="AB2302">
        <f>IF(M2302&lt;&gt;1,"",IF(O2302&gt;=2,1,0))</f>
        <v/>
      </c>
      <c r="AC2302">
        <f>IF(M2302&lt;&gt;1,"",IF(OR(Q2302=999,Q2302=""),"",IF(OR(Q2302&lt;35,Q2302&gt;48),1,0)))</f>
        <v/>
      </c>
      <c r="AD2302">
        <f>IF(COUNT(AA2302:AC2302)&lt;3,"",SUM(AA2302:AC2302))</f>
        <v/>
      </c>
      <c r="AE2302">
        <f>IF(L2302&gt;=4,2,IF(L2302&gt;=2,1,0))</f>
        <v/>
      </c>
      <c r="AF2302">
        <f>IF(L2302&gt;=5,1,0)</f>
        <v/>
      </c>
      <c r="AG2302">
        <f>AE2302+AF2302</f>
        <v/>
      </c>
      <c r="AH2302" s="15">
        <f>IF(M2302&lt;&gt;1,"",IF(OR(R2302=-9,R2302=""),"",R2302))</f>
        <v/>
      </c>
      <c r="AI2302">
        <f>IF(M2302&lt;&gt;1,"",IF(OR(Q2302=999,Q2302=""),"",Q2302))</f>
        <v/>
      </c>
    </row>
    <row r="2303">
      <c r="A2303" t="inlineStr">
        <is>
          <t>TQRMNOP112551</t>
        </is>
      </c>
      <c r="B2303" t="n">
        <v>2025</v>
      </c>
      <c r="C2303" t="n">
        <v>1</v>
      </c>
      <c r="D2303" t="n">
        <v>1</v>
      </c>
      <c r="E2303" t="inlineStr">
        <is>
          <t>S</t>
        </is>
      </c>
      <c r="F2303" t="n">
        <v>32</v>
      </c>
      <c r="G2303" t="n">
        <v>754</v>
      </c>
      <c r="H2303" t="n">
        <v>3</v>
      </c>
      <c r="I2303" t="n">
        <v>2</v>
      </c>
      <c r="J2303" t="n">
        <v>19</v>
      </c>
      <c r="K2303" t="n">
        <v>1</v>
      </c>
      <c r="L2303" t="n">
        <v>5</v>
      </c>
      <c r="M2303" t="n">
        <v>3</v>
      </c>
      <c r="R2303" s="15" t="n">
        <v>0</v>
      </c>
      <c r="S2303" s="15" t="n">
        <v>0</v>
      </c>
      <c r="T2303" s="15" t="n">
        <v>0</v>
      </c>
      <c r="U2303" s="15" t="n">
        <v>149100</v>
      </c>
      <c r="V2303">
        <f>IFERROR(VLOOKUP(D2303,Tablas_Equivalencia!$A$3:$B$8,2,FALSE),"Sin dato")</f>
        <v/>
      </c>
      <c r="W2303">
        <f>IFERROR(VLOOKUP(L2303,Tablas_Equivalencia!$D$3:$E$9,2,FALSE),"Sin dato")</f>
        <v/>
      </c>
      <c r="X2303">
        <f>IF(I2303=1,"Varón","Mujer")</f>
        <v/>
      </c>
      <c r="Y2303">
        <f>IFERROR(VLOOKUP(M2303,Tablas_Equivalencia!$G$3:$H$6,2,FALSE),"Sin dato")</f>
        <v/>
      </c>
      <c r="Z2303">
        <f>IF(J2303&lt;=24,"18-24","25-29")</f>
        <v/>
      </c>
      <c r="AA2303">
        <f>IF(M2303&lt;&gt;1,"",IF(P2303=2,1,0))</f>
        <v/>
      </c>
      <c r="AB2303">
        <f>IF(M2303&lt;&gt;1,"",IF(O2303&gt;=2,1,0))</f>
        <v/>
      </c>
      <c r="AC2303">
        <f>IF(M2303&lt;&gt;1,"",IF(OR(Q2303=999,Q2303=""),"",IF(OR(Q2303&lt;35,Q2303&gt;48),1,0)))</f>
        <v/>
      </c>
      <c r="AD2303">
        <f>IF(COUNT(AA2303:AC2303)&lt;3,"",SUM(AA2303:AC2303))</f>
        <v/>
      </c>
      <c r="AE2303">
        <f>IF(L2303&gt;=4,2,IF(L2303&gt;=2,1,0))</f>
        <v/>
      </c>
      <c r="AF2303">
        <f>IF(L2303&gt;=5,1,0)</f>
        <v/>
      </c>
      <c r="AG2303">
        <f>AE2303+AF2303</f>
        <v/>
      </c>
      <c r="AH2303" s="15">
        <f>IF(M2303&lt;&gt;1,"",IF(OR(R2303=-9,R2303=""),"",R2303))</f>
        <v/>
      </c>
      <c r="AI2303">
        <f>IF(M2303&lt;&gt;1,"",IF(OR(Q2303=999,Q2303=""),"",Q2303))</f>
        <v/>
      </c>
    </row>
    <row r="2304">
      <c r="A2304" t="inlineStr">
        <is>
          <t>TQRMNOP112557</t>
        </is>
      </c>
      <c r="B2304" t="n">
        <v>2025</v>
      </c>
      <c r="C2304" t="n">
        <v>1</v>
      </c>
      <c r="D2304" t="n">
        <v>42</v>
      </c>
      <c r="E2304" t="inlineStr">
        <is>
          <t>S</t>
        </is>
      </c>
      <c r="F2304" t="n">
        <v>10</v>
      </c>
      <c r="G2304" t="n">
        <v>881</v>
      </c>
      <c r="H2304" t="n">
        <v>3</v>
      </c>
      <c r="I2304" t="n">
        <v>2</v>
      </c>
      <c r="J2304" t="n">
        <v>28</v>
      </c>
      <c r="K2304" t="n">
        <v>2</v>
      </c>
      <c r="L2304" t="n">
        <v>5</v>
      </c>
      <c r="M2304" t="n">
        <v>2</v>
      </c>
      <c r="R2304" s="15" t="n">
        <v>0</v>
      </c>
      <c r="S2304" s="15" t="n">
        <v>36000</v>
      </c>
      <c r="T2304" s="15" t="n">
        <v>36000</v>
      </c>
      <c r="U2304" s="15" t="n">
        <v>76000</v>
      </c>
      <c r="V2304">
        <f>IFERROR(VLOOKUP(D2304,Tablas_Equivalencia!$A$3:$B$8,2,FALSE),"Sin dato")</f>
        <v/>
      </c>
      <c r="W2304">
        <f>IFERROR(VLOOKUP(L2304,Tablas_Equivalencia!$D$3:$E$9,2,FALSE),"Sin dato")</f>
        <v/>
      </c>
      <c r="X2304">
        <f>IF(I2304=1,"Varón","Mujer")</f>
        <v/>
      </c>
      <c r="Y2304">
        <f>IFERROR(VLOOKUP(M2304,Tablas_Equivalencia!$G$3:$H$6,2,FALSE),"Sin dato")</f>
        <v/>
      </c>
      <c r="Z2304">
        <f>IF(J2304&lt;=24,"18-24","25-29")</f>
        <v/>
      </c>
      <c r="AA2304">
        <f>IF(M2304&lt;&gt;1,"",IF(P2304=2,1,0))</f>
        <v/>
      </c>
      <c r="AB2304">
        <f>IF(M2304&lt;&gt;1,"",IF(O2304&gt;=2,1,0))</f>
        <v/>
      </c>
      <c r="AC2304">
        <f>IF(M2304&lt;&gt;1,"",IF(OR(Q2304=999,Q2304=""),"",IF(OR(Q2304&lt;35,Q2304&gt;48),1,0)))</f>
        <v/>
      </c>
      <c r="AD2304">
        <f>IF(COUNT(AA2304:AC2304)&lt;3,"",SUM(AA2304:AC2304))</f>
        <v/>
      </c>
      <c r="AE2304">
        <f>IF(L2304&gt;=4,2,IF(L2304&gt;=2,1,0))</f>
        <v/>
      </c>
      <c r="AF2304">
        <f>IF(L2304&gt;=5,1,0)</f>
        <v/>
      </c>
      <c r="AG2304">
        <f>AE2304+AF2304</f>
        <v/>
      </c>
      <c r="AH2304" s="15">
        <f>IF(M2304&lt;&gt;1,"",IF(OR(R2304=-9,R2304=""),"",R2304))</f>
        <v/>
      </c>
      <c r="AI2304">
        <f>IF(M2304&lt;&gt;1,"",IF(OR(Q2304=999,Q2304=""),"",Q2304))</f>
        <v/>
      </c>
    </row>
    <row r="2305">
      <c r="A2305" t="inlineStr">
        <is>
          <t>TQRMNOP112560</t>
        </is>
      </c>
      <c r="B2305" t="n">
        <v>2025</v>
      </c>
      <c r="C2305" t="n">
        <v>1</v>
      </c>
      <c r="D2305" t="n">
        <v>40</v>
      </c>
      <c r="E2305" t="inlineStr">
        <is>
          <t>N</t>
        </is>
      </c>
      <c r="F2305" t="n">
        <v>22</v>
      </c>
      <c r="G2305" t="n">
        <v>808</v>
      </c>
      <c r="H2305" t="n">
        <v>3</v>
      </c>
      <c r="I2305" t="n">
        <v>1</v>
      </c>
      <c r="J2305" t="n">
        <v>21</v>
      </c>
      <c r="K2305" t="n">
        <v>1</v>
      </c>
      <c r="L2305" t="n">
        <v>3</v>
      </c>
      <c r="M2305" t="n">
        <v>1</v>
      </c>
      <c r="N2305" t="n">
        <v>3</v>
      </c>
      <c r="O2305" t="n">
        <v>1</v>
      </c>
      <c r="P2305" t="n">
        <v>1</v>
      </c>
      <c r="Q2305" t="n">
        <v>23</v>
      </c>
      <c r="R2305" s="15" t="n">
        <v>831000</v>
      </c>
      <c r="S2305" s="15" t="n">
        <v>0</v>
      </c>
      <c r="T2305" s="15" t="n">
        <v>831000</v>
      </c>
      <c r="U2305" s="15" t="n">
        <v>521300</v>
      </c>
      <c r="V2305">
        <f>IFERROR(VLOOKUP(D2305,Tablas_Equivalencia!$A$3:$B$8,2,FALSE),"Sin dato")</f>
        <v/>
      </c>
      <c r="W2305">
        <f>IFERROR(VLOOKUP(L2305,Tablas_Equivalencia!$D$3:$E$9,2,FALSE),"Sin dato")</f>
        <v/>
      </c>
      <c r="X2305">
        <f>IF(I2305=1,"Varón","Mujer")</f>
        <v/>
      </c>
      <c r="Y2305">
        <f>IFERROR(VLOOKUP(M2305,Tablas_Equivalencia!$G$3:$H$6,2,FALSE),"Sin dato")</f>
        <v/>
      </c>
      <c r="Z2305">
        <f>IF(J2305&lt;=24,"18-24","25-29")</f>
        <v/>
      </c>
      <c r="AA2305">
        <f>IF(M2305&lt;&gt;1,"",IF(P2305=2,1,0))</f>
        <v/>
      </c>
      <c r="AB2305">
        <f>IF(M2305&lt;&gt;1,"",IF(O2305&gt;=2,1,0))</f>
        <v/>
      </c>
      <c r="AC2305">
        <f>IF(M2305&lt;&gt;1,"",IF(OR(Q2305=999,Q2305=""),"",IF(OR(Q2305&lt;35,Q2305&gt;48),1,0)))</f>
        <v/>
      </c>
      <c r="AD2305">
        <f>IF(COUNT(AA2305:AC2305)&lt;3,"",SUM(AA2305:AC2305))</f>
        <v/>
      </c>
      <c r="AE2305">
        <f>IF(L2305&gt;=4,2,IF(L2305&gt;=2,1,0))</f>
        <v/>
      </c>
      <c r="AF2305">
        <f>IF(L2305&gt;=5,1,0)</f>
        <v/>
      </c>
      <c r="AG2305">
        <f>AE2305+AF2305</f>
        <v/>
      </c>
      <c r="AH2305" s="15">
        <f>IF(M2305&lt;&gt;1,"",IF(OR(R2305=-9,R2305=""),"",R2305))</f>
        <v/>
      </c>
      <c r="AI2305">
        <f>IF(M2305&lt;&gt;1,"",IF(OR(Q2305=999,Q2305=""),"",Q2305))</f>
        <v/>
      </c>
    </row>
    <row r="2306">
      <c r="A2306" t="inlineStr">
        <is>
          <t>TQRMNOP112563</t>
        </is>
      </c>
      <c r="B2306" t="n">
        <v>2025</v>
      </c>
      <c r="C2306" t="n">
        <v>1</v>
      </c>
      <c r="D2306" t="n">
        <v>1</v>
      </c>
      <c r="E2306" t="inlineStr">
        <is>
          <t>S</t>
        </is>
      </c>
      <c r="F2306" t="n">
        <v>32</v>
      </c>
      <c r="G2306" t="n">
        <v>1179</v>
      </c>
      <c r="H2306" t="n">
        <v>3</v>
      </c>
      <c r="I2306" t="n">
        <v>2</v>
      </c>
      <c r="J2306" t="n">
        <v>20</v>
      </c>
      <c r="K2306" t="n">
        <v>2</v>
      </c>
      <c r="L2306" t="n">
        <v>4</v>
      </c>
      <c r="M2306" t="n">
        <v>3</v>
      </c>
      <c r="R2306" s="15" t="n">
        <v>0</v>
      </c>
      <c r="S2306" s="15" t="n">
        <v>98000</v>
      </c>
      <c r="T2306" s="15" t="n">
        <v>98000</v>
      </c>
      <c r="U2306" s="15" t="n">
        <v>82000</v>
      </c>
      <c r="V2306">
        <f>IFERROR(VLOOKUP(D2306,Tablas_Equivalencia!$A$3:$B$8,2,FALSE),"Sin dato")</f>
        <v/>
      </c>
      <c r="W2306">
        <f>IFERROR(VLOOKUP(L2306,Tablas_Equivalencia!$D$3:$E$9,2,FALSE),"Sin dato")</f>
        <v/>
      </c>
      <c r="X2306">
        <f>IF(I2306=1,"Varón","Mujer")</f>
        <v/>
      </c>
      <c r="Y2306">
        <f>IFERROR(VLOOKUP(M2306,Tablas_Equivalencia!$G$3:$H$6,2,FALSE),"Sin dato")</f>
        <v/>
      </c>
      <c r="Z2306">
        <f>IF(J2306&lt;=24,"18-24","25-29")</f>
        <v/>
      </c>
      <c r="AA2306">
        <f>IF(M2306&lt;&gt;1,"",IF(P2306=2,1,0))</f>
        <v/>
      </c>
      <c r="AB2306">
        <f>IF(M2306&lt;&gt;1,"",IF(O2306&gt;=2,1,0))</f>
        <v/>
      </c>
      <c r="AC2306">
        <f>IF(M2306&lt;&gt;1,"",IF(OR(Q2306=999,Q2306=""),"",IF(OR(Q2306&lt;35,Q2306&gt;48),1,0)))</f>
        <v/>
      </c>
      <c r="AD2306">
        <f>IF(COUNT(AA2306:AC2306)&lt;3,"",SUM(AA2306:AC2306))</f>
        <v/>
      </c>
      <c r="AE2306">
        <f>IF(L2306&gt;=4,2,IF(L2306&gt;=2,1,0))</f>
        <v/>
      </c>
      <c r="AF2306">
        <f>IF(L2306&gt;=5,1,0)</f>
        <v/>
      </c>
      <c r="AG2306">
        <f>AE2306+AF2306</f>
        <v/>
      </c>
      <c r="AH2306" s="15">
        <f>IF(M2306&lt;&gt;1,"",IF(OR(R2306=-9,R2306=""),"",R2306))</f>
        <v/>
      </c>
      <c r="AI2306">
        <f>IF(M2306&lt;&gt;1,"",IF(OR(Q2306=999,Q2306=""),"",Q2306))</f>
        <v/>
      </c>
    </row>
    <row r="2307">
      <c r="A2307" t="inlineStr">
        <is>
          <t>TQRMNOP112566</t>
        </is>
      </c>
      <c r="B2307" t="n">
        <v>2025</v>
      </c>
      <c r="C2307" t="n">
        <v>1</v>
      </c>
      <c r="D2307" t="n">
        <v>42</v>
      </c>
      <c r="E2307" t="inlineStr">
        <is>
          <t>N</t>
        </is>
      </c>
      <c r="F2307" t="n">
        <v>27</v>
      </c>
      <c r="G2307" t="n">
        <v>1205</v>
      </c>
      <c r="H2307" t="n">
        <v>3</v>
      </c>
      <c r="I2307" t="n">
        <v>2</v>
      </c>
      <c r="J2307" t="n">
        <v>27</v>
      </c>
      <c r="K2307" t="n">
        <v>2</v>
      </c>
      <c r="L2307" t="n">
        <v>6</v>
      </c>
      <c r="M2307" t="n">
        <v>1</v>
      </c>
      <c r="N2307" t="n">
        <v>3</v>
      </c>
      <c r="O2307" t="n">
        <v>1</v>
      </c>
      <c r="P2307" t="n">
        <v>1</v>
      </c>
      <c r="Q2307" t="n">
        <v>36</v>
      </c>
      <c r="R2307" s="15" t="n">
        <v>1211000</v>
      </c>
      <c r="S2307" s="15" t="n">
        <v>0</v>
      </c>
      <c r="T2307" s="15" t="n">
        <v>1211000</v>
      </c>
      <c r="U2307" s="15" t="n">
        <v>165500</v>
      </c>
      <c r="V2307">
        <f>IFERROR(VLOOKUP(D2307,Tablas_Equivalencia!$A$3:$B$8,2,FALSE),"Sin dato")</f>
        <v/>
      </c>
      <c r="W2307">
        <f>IFERROR(VLOOKUP(L2307,Tablas_Equivalencia!$D$3:$E$9,2,FALSE),"Sin dato")</f>
        <v/>
      </c>
      <c r="X2307">
        <f>IF(I2307=1,"Varón","Mujer")</f>
        <v/>
      </c>
      <c r="Y2307">
        <f>IFERROR(VLOOKUP(M2307,Tablas_Equivalencia!$G$3:$H$6,2,FALSE),"Sin dato")</f>
        <v/>
      </c>
      <c r="Z2307">
        <f>IF(J2307&lt;=24,"18-24","25-29")</f>
        <v/>
      </c>
      <c r="AA2307">
        <f>IF(M2307&lt;&gt;1,"",IF(P2307=2,1,0))</f>
        <v/>
      </c>
      <c r="AB2307">
        <f>IF(M2307&lt;&gt;1,"",IF(O2307&gt;=2,1,0))</f>
        <v/>
      </c>
      <c r="AC2307">
        <f>IF(M2307&lt;&gt;1,"",IF(OR(Q2307=999,Q2307=""),"",IF(OR(Q2307&lt;35,Q2307&gt;48),1,0)))</f>
        <v/>
      </c>
      <c r="AD2307">
        <f>IF(COUNT(AA2307:AC2307)&lt;3,"",SUM(AA2307:AC2307))</f>
        <v/>
      </c>
      <c r="AE2307">
        <f>IF(L2307&gt;=4,2,IF(L2307&gt;=2,1,0))</f>
        <v/>
      </c>
      <c r="AF2307">
        <f>IF(L2307&gt;=5,1,0)</f>
        <v/>
      </c>
      <c r="AG2307">
        <f>AE2307+AF2307</f>
        <v/>
      </c>
      <c r="AH2307" s="15">
        <f>IF(M2307&lt;&gt;1,"",IF(OR(R2307=-9,R2307=""),"",R2307))</f>
        <v/>
      </c>
      <c r="AI2307">
        <f>IF(M2307&lt;&gt;1,"",IF(OR(Q2307=999,Q2307=""),"",Q2307))</f>
        <v/>
      </c>
    </row>
    <row r="2308">
      <c r="A2308" t="inlineStr">
        <is>
          <t>TQRMNOP112569</t>
        </is>
      </c>
      <c r="B2308" t="n">
        <v>2025</v>
      </c>
      <c r="C2308" t="n">
        <v>1</v>
      </c>
      <c r="D2308" t="n">
        <v>43</v>
      </c>
      <c r="E2308" t="inlineStr">
        <is>
          <t>S</t>
        </is>
      </c>
      <c r="F2308" t="n">
        <v>19</v>
      </c>
      <c r="G2308" t="n">
        <v>898</v>
      </c>
      <c r="H2308" t="n">
        <v>1</v>
      </c>
      <c r="I2308" t="n">
        <v>2</v>
      </c>
      <c r="J2308" t="n">
        <v>26</v>
      </c>
      <c r="K2308" t="n">
        <v>2</v>
      </c>
      <c r="L2308" t="n">
        <v>4</v>
      </c>
      <c r="M2308" t="n">
        <v>1</v>
      </c>
      <c r="N2308" t="n">
        <v>1</v>
      </c>
      <c r="O2308" t="n">
        <v>1</v>
      </c>
      <c r="P2308" t="n">
        <v>1</v>
      </c>
      <c r="Q2308" t="n">
        <v>19</v>
      </c>
      <c r="R2308" s="15" t="n">
        <v>500000</v>
      </c>
      <c r="S2308" s="15" t="n">
        <v>0</v>
      </c>
      <c r="T2308" s="15" t="n">
        <v>500000</v>
      </c>
      <c r="U2308" s="15" t="n">
        <v>55000</v>
      </c>
      <c r="V2308">
        <f>IFERROR(VLOOKUP(D2308,Tablas_Equivalencia!$A$3:$B$8,2,FALSE),"Sin dato")</f>
        <v/>
      </c>
      <c r="W2308">
        <f>IFERROR(VLOOKUP(L2308,Tablas_Equivalencia!$D$3:$E$9,2,FALSE),"Sin dato")</f>
        <v/>
      </c>
      <c r="X2308">
        <f>IF(I2308=1,"Varón","Mujer")</f>
        <v/>
      </c>
      <c r="Y2308">
        <f>IFERROR(VLOOKUP(M2308,Tablas_Equivalencia!$G$3:$H$6,2,FALSE),"Sin dato")</f>
        <v/>
      </c>
      <c r="Z2308">
        <f>IF(J2308&lt;=24,"18-24","25-29")</f>
        <v/>
      </c>
      <c r="AA2308">
        <f>IF(M2308&lt;&gt;1,"",IF(P2308=2,1,0))</f>
        <v/>
      </c>
      <c r="AB2308">
        <f>IF(M2308&lt;&gt;1,"",IF(O2308&gt;=2,1,0))</f>
        <v/>
      </c>
      <c r="AC2308">
        <f>IF(M2308&lt;&gt;1,"",IF(OR(Q2308=999,Q2308=""),"",IF(OR(Q2308&lt;35,Q2308&gt;48),1,0)))</f>
        <v/>
      </c>
      <c r="AD2308">
        <f>IF(COUNT(AA2308:AC2308)&lt;3,"",SUM(AA2308:AC2308))</f>
        <v/>
      </c>
      <c r="AE2308">
        <f>IF(L2308&gt;=4,2,IF(L2308&gt;=2,1,0))</f>
        <v/>
      </c>
      <c r="AF2308">
        <f>IF(L2308&gt;=5,1,0)</f>
        <v/>
      </c>
      <c r="AG2308">
        <f>AE2308+AF2308</f>
        <v/>
      </c>
      <c r="AH2308" s="15">
        <f>IF(M2308&lt;&gt;1,"",IF(OR(R2308=-9,R2308=""),"",R2308))</f>
        <v/>
      </c>
      <c r="AI2308">
        <f>IF(M2308&lt;&gt;1,"",IF(OR(Q2308=999,Q2308=""),"",Q2308))</f>
        <v/>
      </c>
    </row>
    <row r="2309">
      <c r="A2309" t="inlineStr">
        <is>
          <t>TQRMNOP112576</t>
        </is>
      </c>
      <c r="B2309" t="n">
        <v>2025</v>
      </c>
      <c r="C2309" t="n">
        <v>1</v>
      </c>
      <c r="D2309" t="n">
        <v>40</v>
      </c>
      <c r="E2309" t="inlineStr">
        <is>
          <t>N</t>
        </is>
      </c>
      <c r="F2309" t="n">
        <v>22</v>
      </c>
      <c r="G2309" t="n">
        <v>1962</v>
      </c>
      <c r="H2309" t="n">
        <v>3</v>
      </c>
      <c r="I2309" t="n">
        <v>1</v>
      </c>
      <c r="J2309" t="n">
        <v>26</v>
      </c>
      <c r="K2309" t="n">
        <v>2</v>
      </c>
      <c r="L2309" t="n">
        <v>6</v>
      </c>
      <c r="M2309" t="n">
        <v>1</v>
      </c>
      <c r="N2309" t="n">
        <v>3</v>
      </c>
      <c r="O2309" t="n">
        <v>1</v>
      </c>
      <c r="P2309" t="n">
        <v>1</v>
      </c>
      <c r="Q2309" t="n">
        <v>47</v>
      </c>
      <c r="R2309" s="15" t="n">
        <v>827000</v>
      </c>
      <c r="S2309" s="15" t="n">
        <v>0</v>
      </c>
      <c r="T2309" s="15" t="n">
        <v>827000</v>
      </c>
      <c r="U2309" s="15" t="n">
        <v>132900</v>
      </c>
      <c r="V2309">
        <f>IFERROR(VLOOKUP(D2309,Tablas_Equivalencia!$A$3:$B$8,2,FALSE),"Sin dato")</f>
        <v/>
      </c>
      <c r="W2309">
        <f>IFERROR(VLOOKUP(L2309,Tablas_Equivalencia!$D$3:$E$9,2,FALSE),"Sin dato")</f>
        <v/>
      </c>
      <c r="X2309">
        <f>IF(I2309=1,"Varón","Mujer")</f>
        <v/>
      </c>
      <c r="Y2309">
        <f>IFERROR(VLOOKUP(M2309,Tablas_Equivalencia!$G$3:$H$6,2,FALSE),"Sin dato")</f>
        <v/>
      </c>
      <c r="Z2309">
        <f>IF(J2309&lt;=24,"18-24","25-29")</f>
        <v/>
      </c>
      <c r="AA2309">
        <f>IF(M2309&lt;&gt;1,"",IF(P2309=2,1,0))</f>
        <v/>
      </c>
      <c r="AB2309">
        <f>IF(M2309&lt;&gt;1,"",IF(O2309&gt;=2,1,0))</f>
        <v/>
      </c>
      <c r="AC2309">
        <f>IF(M2309&lt;&gt;1,"",IF(OR(Q2309=999,Q2309=""),"",IF(OR(Q2309&lt;35,Q2309&gt;48),1,0)))</f>
        <v/>
      </c>
      <c r="AD2309">
        <f>IF(COUNT(AA2309:AC2309)&lt;3,"",SUM(AA2309:AC2309))</f>
        <v/>
      </c>
      <c r="AE2309">
        <f>IF(L2309&gt;=4,2,IF(L2309&gt;=2,1,0))</f>
        <v/>
      </c>
      <c r="AF2309">
        <f>IF(L2309&gt;=5,1,0)</f>
        <v/>
      </c>
      <c r="AG2309">
        <f>AE2309+AF2309</f>
        <v/>
      </c>
      <c r="AH2309" s="15">
        <f>IF(M2309&lt;&gt;1,"",IF(OR(R2309=-9,R2309=""),"",R2309))</f>
        <v/>
      </c>
      <c r="AI2309">
        <f>IF(M2309&lt;&gt;1,"",IF(OR(Q2309=999,Q2309=""),"",Q2309))</f>
        <v/>
      </c>
    </row>
    <row r="2310">
      <c r="A2310" t="inlineStr">
        <is>
          <t>TQRMNOP112578</t>
        </is>
      </c>
      <c r="B2310" t="n">
        <v>2025</v>
      </c>
      <c r="C2310" t="n">
        <v>1</v>
      </c>
      <c r="D2310" t="n">
        <v>43</v>
      </c>
      <c r="E2310" t="inlineStr">
        <is>
          <t>N</t>
        </is>
      </c>
      <c r="F2310" t="n">
        <v>29</v>
      </c>
      <c r="G2310" t="n">
        <v>1356</v>
      </c>
      <c r="H2310" t="n">
        <v>2</v>
      </c>
      <c r="I2310" t="n">
        <v>1</v>
      </c>
      <c r="J2310" t="n">
        <v>27</v>
      </c>
      <c r="K2310" t="n">
        <v>1</v>
      </c>
      <c r="L2310" t="n">
        <v>3</v>
      </c>
      <c r="M2310" t="n">
        <v>3</v>
      </c>
      <c r="R2310" s="15" t="n">
        <v>0</v>
      </c>
      <c r="S2310" s="15" t="n">
        <v>41000</v>
      </c>
      <c r="T2310" s="15" t="n">
        <v>41000</v>
      </c>
      <c r="U2310" s="15" t="n">
        <v>74200</v>
      </c>
      <c r="V2310">
        <f>IFERROR(VLOOKUP(D2310,Tablas_Equivalencia!$A$3:$B$8,2,FALSE),"Sin dato")</f>
        <v/>
      </c>
      <c r="W2310">
        <f>IFERROR(VLOOKUP(L2310,Tablas_Equivalencia!$D$3:$E$9,2,FALSE),"Sin dato")</f>
        <v/>
      </c>
      <c r="X2310">
        <f>IF(I2310=1,"Varón","Mujer")</f>
        <v/>
      </c>
      <c r="Y2310">
        <f>IFERROR(VLOOKUP(M2310,Tablas_Equivalencia!$G$3:$H$6,2,FALSE),"Sin dato")</f>
        <v/>
      </c>
      <c r="Z2310">
        <f>IF(J2310&lt;=24,"18-24","25-29")</f>
        <v/>
      </c>
      <c r="AA2310">
        <f>IF(M2310&lt;&gt;1,"",IF(P2310=2,1,0))</f>
        <v/>
      </c>
      <c r="AB2310">
        <f>IF(M2310&lt;&gt;1,"",IF(O2310&gt;=2,1,0))</f>
        <v/>
      </c>
      <c r="AC2310">
        <f>IF(M2310&lt;&gt;1,"",IF(OR(Q2310=999,Q2310=""),"",IF(OR(Q2310&lt;35,Q2310&gt;48),1,0)))</f>
        <v/>
      </c>
      <c r="AD2310">
        <f>IF(COUNT(AA2310:AC2310)&lt;3,"",SUM(AA2310:AC2310))</f>
        <v/>
      </c>
      <c r="AE2310">
        <f>IF(L2310&gt;=4,2,IF(L2310&gt;=2,1,0))</f>
        <v/>
      </c>
      <c r="AF2310">
        <f>IF(L2310&gt;=5,1,0)</f>
        <v/>
      </c>
      <c r="AG2310">
        <f>AE2310+AF2310</f>
        <v/>
      </c>
      <c r="AH2310" s="15">
        <f>IF(M2310&lt;&gt;1,"",IF(OR(R2310=-9,R2310=""),"",R2310))</f>
        <v/>
      </c>
      <c r="AI2310">
        <f>IF(M2310&lt;&gt;1,"",IF(OR(Q2310=999,Q2310=""),"",Q2310))</f>
        <v/>
      </c>
    </row>
    <row r="2311">
      <c r="A2311" t="inlineStr">
        <is>
          <t>TQRMNOP112580</t>
        </is>
      </c>
      <c r="B2311" t="n">
        <v>2025</v>
      </c>
      <c r="C2311" t="n">
        <v>1</v>
      </c>
      <c r="D2311" t="n">
        <v>40</v>
      </c>
      <c r="E2311" t="inlineStr">
        <is>
          <t>N</t>
        </is>
      </c>
      <c r="F2311" t="n">
        <v>23</v>
      </c>
      <c r="G2311" t="n">
        <v>906</v>
      </c>
      <c r="H2311" t="n">
        <v>3</v>
      </c>
      <c r="I2311" t="n">
        <v>1</v>
      </c>
      <c r="J2311" t="n">
        <v>29</v>
      </c>
      <c r="K2311" t="n">
        <v>2</v>
      </c>
      <c r="L2311" t="n">
        <v>6</v>
      </c>
      <c r="M2311" t="n">
        <v>1</v>
      </c>
      <c r="N2311" t="n">
        <v>2</v>
      </c>
      <c r="O2311" t="n">
        <v>1</v>
      </c>
      <c r="P2311" t="n">
        <v>1</v>
      </c>
      <c r="Q2311" t="n">
        <v>26</v>
      </c>
      <c r="R2311" s="15" t="n">
        <v>888000</v>
      </c>
      <c r="S2311" s="15" t="n">
        <v>49000</v>
      </c>
      <c r="T2311" s="15" t="n">
        <v>937000</v>
      </c>
      <c r="U2311" s="15" t="n">
        <v>182300</v>
      </c>
      <c r="V2311">
        <f>IFERROR(VLOOKUP(D2311,Tablas_Equivalencia!$A$3:$B$8,2,FALSE),"Sin dato")</f>
        <v/>
      </c>
      <c r="W2311">
        <f>IFERROR(VLOOKUP(L2311,Tablas_Equivalencia!$D$3:$E$9,2,FALSE),"Sin dato")</f>
        <v/>
      </c>
      <c r="X2311">
        <f>IF(I2311=1,"Varón","Mujer")</f>
        <v/>
      </c>
      <c r="Y2311">
        <f>IFERROR(VLOOKUP(M2311,Tablas_Equivalencia!$G$3:$H$6,2,FALSE),"Sin dato")</f>
        <v/>
      </c>
      <c r="Z2311">
        <f>IF(J2311&lt;=24,"18-24","25-29")</f>
        <v/>
      </c>
      <c r="AA2311">
        <f>IF(M2311&lt;&gt;1,"",IF(P2311=2,1,0))</f>
        <v/>
      </c>
      <c r="AB2311">
        <f>IF(M2311&lt;&gt;1,"",IF(O2311&gt;=2,1,0))</f>
        <v/>
      </c>
      <c r="AC2311">
        <f>IF(M2311&lt;&gt;1,"",IF(OR(Q2311=999,Q2311=""),"",IF(OR(Q2311&lt;35,Q2311&gt;48),1,0)))</f>
        <v/>
      </c>
      <c r="AD2311">
        <f>IF(COUNT(AA2311:AC2311)&lt;3,"",SUM(AA2311:AC2311))</f>
        <v/>
      </c>
      <c r="AE2311">
        <f>IF(L2311&gt;=4,2,IF(L2311&gt;=2,1,0))</f>
        <v/>
      </c>
      <c r="AF2311">
        <f>IF(L2311&gt;=5,1,0)</f>
        <v/>
      </c>
      <c r="AG2311">
        <f>AE2311+AF2311</f>
        <v/>
      </c>
      <c r="AH2311" s="15">
        <f>IF(M2311&lt;&gt;1,"",IF(OR(R2311=-9,R2311=""),"",R2311))</f>
        <v/>
      </c>
      <c r="AI2311">
        <f>IF(M2311&lt;&gt;1,"",IF(OR(Q2311=999,Q2311=""),"",Q2311))</f>
        <v/>
      </c>
    </row>
    <row r="2312">
      <c r="A2312" t="inlineStr">
        <is>
          <t>TQRMNOP112581</t>
        </is>
      </c>
      <c r="B2312" t="n">
        <v>2025</v>
      </c>
      <c r="C2312" t="n">
        <v>1</v>
      </c>
      <c r="D2312" t="n">
        <v>1</v>
      </c>
      <c r="E2312" t="inlineStr">
        <is>
          <t>S</t>
        </is>
      </c>
      <c r="F2312" t="n">
        <v>33</v>
      </c>
      <c r="G2312" t="n">
        <v>1232</v>
      </c>
      <c r="H2312" t="n">
        <v>1</v>
      </c>
      <c r="I2312" t="n">
        <v>2</v>
      </c>
      <c r="J2312" t="n">
        <v>26</v>
      </c>
      <c r="K2312" t="n">
        <v>2</v>
      </c>
      <c r="L2312" t="n">
        <v>4</v>
      </c>
      <c r="M2312" t="n">
        <v>3</v>
      </c>
      <c r="R2312" s="15" t="n">
        <v>0</v>
      </c>
      <c r="S2312" s="15" t="n">
        <v>0</v>
      </c>
      <c r="T2312" s="15" t="n">
        <v>0</v>
      </c>
      <c r="U2312" s="15" t="n">
        <v>359400</v>
      </c>
      <c r="V2312">
        <f>IFERROR(VLOOKUP(D2312,Tablas_Equivalencia!$A$3:$B$8,2,FALSE),"Sin dato")</f>
        <v/>
      </c>
      <c r="W2312">
        <f>IFERROR(VLOOKUP(L2312,Tablas_Equivalencia!$D$3:$E$9,2,FALSE),"Sin dato")</f>
        <v/>
      </c>
      <c r="X2312">
        <f>IF(I2312=1,"Varón","Mujer")</f>
        <v/>
      </c>
      <c r="Y2312">
        <f>IFERROR(VLOOKUP(M2312,Tablas_Equivalencia!$G$3:$H$6,2,FALSE),"Sin dato")</f>
        <v/>
      </c>
      <c r="Z2312">
        <f>IF(J2312&lt;=24,"18-24","25-29")</f>
        <v/>
      </c>
      <c r="AA2312">
        <f>IF(M2312&lt;&gt;1,"",IF(P2312=2,1,0))</f>
        <v/>
      </c>
      <c r="AB2312">
        <f>IF(M2312&lt;&gt;1,"",IF(O2312&gt;=2,1,0))</f>
        <v/>
      </c>
      <c r="AC2312">
        <f>IF(M2312&lt;&gt;1,"",IF(OR(Q2312=999,Q2312=""),"",IF(OR(Q2312&lt;35,Q2312&gt;48),1,0)))</f>
        <v/>
      </c>
      <c r="AD2312">
        <f>IF(COUNT(AA2312:AC2312)&lt;3,"",SUM(AA2312:AC2312))</f>
        <v/>
      </c>
      <c r="AE2312">
        <f>IF(L2312&gt;=4,2,IF(L2312&gt;=2,1,0))</f>
        <v/>
      </c>
      <c r="AF2312">
        <f>IF(L2312&gt;=5,1,0)</f>
        <v/>
      </c>
      <c r="AG2312">
        <f>AE2312+AF2312</f>
        <v/>
      </c>
      <c r="AH2312" s="15">
        <f>IF(M2312&lt;&gt;1,"",IF(OR(R2312=-9,R2312=""),"",R2312))</f>
        <v/>
      </c>
      <c r="AI2312">
        <f>IF(M2312&lt;&gt;1,"",IF(OR(Q2312=999,Q2312=""),"",Q2312))</f>
        <v/>
      </c>
    </row>
    <row r="2313">
      <c r="A2313" t="inlineStr">
        <is>
          <t>TQRMNOP112582</t>
        </is>
      </c>
      <c r="B2313" t="n">
        <v>2025</v>
      </c>
      <c r="C2313" t="n">
        <v>1</v>
      </c>
      <c r="D2313" t="n">
        <v>42</v>
      </c>
      <c r="E2313" t="inlineStr">
        <is>
          <t>N</t>
        </is>
      </c>
      <c r="F2313" t="n">
        <v>27</v>
      </c>
      <c r="G2313" t="n">
        <v>1629</v>
      </c>
      <c r="H2313" t="n">
        <v>2</v>
      </c>
      <c r="I2313" t="n">
        <v>2</v>
      </c>
      <c r="J2313" t="n">
        <v>18</v>
      </c>
      <c r="K2313" t="n">
        <v>2</v>
      </c>
      <c r="L2313" t="n">
        <v>3</v>
      </c>
      <c r="M2313" t="n">
        <v>3</v>
      </c>
      <c r="R2313" s="15" t="n">
        <v>0</v>
      </c>
      <c r="S2313" s="15" t="n">
        <v>0</v>
      </c>
      <c r="T2313" s="15" t="n">
        <v>0</v>
      </c>
      <c r="U2313" s="15" t="n">
        <v>169900</v>
      </c>
      <c r="V2313">
        <f>IFERROR(VLOOKUP(D2313,Tablas_Equivalencia!$A$3:$B$8,2,FALSE),"Sin dato")</f>
        <v/>
      </c>
      <c r="W2313">
        <f>IFERROR(VLOOKUP(L2313,Tablas_Equivalencia!$D$3:$E$9,2,FALSE),"Sin dato")</f>
        <v/>
      </c>
      <c r="X2313">
        <f>IF(I2313=1,"Varón","Mujer")</f>
        <v/>
      </c>
      <c r="Y2313">
        <f>IFERROR(VLOOKUP(M2313,Tablas_Equivalencia!$G$3:$H$6,2,FALSE),"Sin dato")</f>
        <v/>
      </c>
      <c r="Z2313">
        <f>IF(J2313&lt;=24,"18-24","25-29")</f>
        <v/>
      </c>
      <c r="AA2313">
        <f>IF(M2313&lt;&gt;1,"",IF(P2313=2,1,0))</f>
        <v/>
      </c>
      <c r="AB2313">
        <f>IF(M2313&lt;&gt;1,"",IF(O2313&gt;=2,1,0))</f>
        <v/>
      </c>
      <c r="AC2313">
        <f>IF(M2313&lt;&gt;1,"",IF(OR(Q2313=999,Q2313=""),"",IF(OR(Q2313&lt;35,Q2313&gt;48),1,0)))</f>
        <v/>
      </c>
      <c r="AD2313">
        <f>IF(COUNT(AA2313:AC2313)&lt;3,"",SUM(AA2313:AC2313))</f>
        <v/>
      </c>
      <c r="AE2313">
        <f>IF(L2313&gt;=4,2,IF(L2313&gt;=2,1,0))</f>
        <v/>
      </c>
      <c r="AF2313">
        <f>IF(L2313&gt;=5,1,0)</f>
        <v/>
      </c>
      <c r="AG2313">
        <f>AE2313+AF2313</f>
        <v/>
      </c>
      <c r="AH2313" s="15">
        <f>IF(M2313&lt;&gt;1,"",IF(OR(R2313=-9,R2313=""),"",R2313))</f>
        <v/>
      </c>
      <c r="AI2313">
        <f>IF(M2313&lt;&gt;1,"",IF(OR(Q2313=999,Q2313=""),"",Q2313))</f>
        <v/>
      </c>
    </row>
    <row r="2314">
      <c r="A2314" t="inlineStr">
        <is>
          <t>TQRMNOP112584</t>
        </is>
      </c>
      <c r="B2314" t="n">
        <v>2025</v>
      </c>
      <c r="C2314" t="n">
        <v>1</v>
      </c>
      <c r="D2314" t="n">
        <v>42</v>
      </c>
      <c r="E2314" t="inlineStr">
        <is>
          <t>N</t>
        </is>
      </c>
      <c r="F2314" t="n">
        <v>27</v>
      </c>
      <c r="G2314" t="n">
        <v>1325</v>
      </c>
      <c r="H2314" t="n">
        <v>3</v>
      </c>
      <c r="I2314" t="n">
        <v>2</v>
      </c>
      <c r="J2314" t="n">
        <v>27</v>
      </c>
      <c r="K2314" t="n">
        <v>2</v>
      </c>
      <c r="L2314" t="n">
        <v>4</v>
      </c>
      <c r="M2314" t="n">
        <v>2</v>
      </c>
      <c r="R2314" s="15" t="n">
        <v>0</v>
      </c>
      <c r="S2314" s="15" t="n">
        <v>0</v>
      </c>
      <c r="T2314" s="15" t="n">
        <v>0</v>
      </c>
      <c r="U2314" s="15" t="n">
        <v>63200</v>
      </c>
      <c r="V2314">
        <f>IFERROR(VLOOKUP(D2314,Tablas_Equivalencia!$A$3:$B$8,2,FALSE),"Sin dato")</f>
        <v/>
      </c>
      <c r="W2314">
        <f>IFERROR(VLOOKUP(L2314,Tablas_Equivalencia!$D$3:$E$9,2,FALSE),"Sin dato")</f>
        <v/>
      </c>
      <c r="X2314">
        <f>IF(I2314=1,"Varón","Mujer")</f>
        <v/>
      </c>
      <c r="Y2314">
        <f>IFERROR(VLOOKUP(M2314,Tablas_Equivalencia!$G$3:$H$6,2,FALSE),"Sin dato")</f>
        <v/>
      </c>
      <c r="Z2314">
        <f>IF(J2314&lt;=24,"18-24","25-29")</f>
        <v/>
      </c>
      <c r="AA2314">
        <f>IF(M2314&lt;&gt;1,"",IF(P2314=2,1,0))</f>
        <v/>
      </c>
      <c r="AB2314">
        <f>IF(M2314&lt;&gt;1,"",IF(O2314&gt;=2,1,0))</f>
        <v/>
      </c>
      <c r="AC2314">
        <f>IF(M2314&lt;&gt;1,"",IF(OR(Q2314=999,Q2314=""),"",IF(OR(Q2314&lt;35,Q2314&gt;48),1,0)))</f>
        <v/>
      </c>
      <c r="AD2314">
        <f>IF(COUNT(AA2314:AC2314)&lt;3,"",SUM(AA2314:AC2314))</f>
        <v/>
      </c>
      <c r="AE2314">
        <f>IF(L2314&gt;=4,2,IF(L2314&gt;=2,1,0))</f>
        <v/>
      </c>
      <c r="AF2314">
        <f>IF(L2314&gt;=5,1,0)</f>
        <v/>
      </c>
      <c r="AG2314">
        <f>AE2314+AF2314</f>
        <v/>
      </c>
      <c r="AH2314" s="15">
        <f>IF(M2314&lt;&gt;1,"",IF(OR(R2314=-9,R2314=""),"",R2314))</f>
        <v/>
      </c>
      <c r="AI2314">
        <f>IF(M2314&lt;&gt;1,"",IF(OR(Q2314=999,Q2314=""),"",Q2314))</f>
        <v/>
      </c>
    </row>
    <row r="2315">
      <c r="A2315" t="inlineStr">
        <is>
          <t>TQRMNOP112585</t>
        </is>
      </c>
      <c r="B2315" t="n">
        <v>2025</v>
      </c>
      <c r="C2315" t="n">
        <v>1</v>
      </c>
      <c r="D2315" t="n">
        <v>1</v>
      </c>
      <c r="E2315" t="inlineStr">
        <is>
          <t>S</t>
        </is>
      </c>
      <c r="F2315" t="n">
        <v>32</v>
      </c>
      <c r="G2315" t="n">
        <v>1108</v>
      </c>
      <c r="H2315" t="n">
        <v>10</v>
      </c>
      <c r="I2315" t="n">
        <v>1</v>
      </c>
      <c r="J2315" t="n">
        <v>18</v>
      </c>
      <c r="K2315" t="n">
        <v>1</v>
      </c>
      <c r="L2315" t="n">
        <v>3</v>
      </c>
      <c r="M2315" t="n">
        <v>3</v>
      </c>
      <c r="R2315" s="15" t="n">
        <v>0</v>
      </c>
      <c r="S2315" s="15" t="n">
        <v>0</v>
      </c>
      <c r="T2315" s="15" t="n">
        <v>0</v>
      </c>
      <c r="U2315" s="15" t="n">
        <v>264200</v>
      </c>
      <c r="V2315">
        <f>IFERROR(VLOOKUP(D2315,Tablas_Equivalencia!$A$3:$B$8,2,FALSE),"Sin dato")</f>
        <v/>
      </c>
      <c r="W2315">
        <f>IFERROR(VLOOKUP(L2315,Tablas_Equivalencia!$D$3:$E$9,2,FALSE),"Sin dato")</f>
        <v/>
      </c>
      <c r="X2315">
        <f>IF(I2315=1,"Varón","Mujer")</f>
        <v/>
      </c>
      <c r="Y2315">
        <f>IFERROR(VLOOKUP(M2315,Tablas_Equivalencia!$G$3:$H$6,2,FALSE),"Sin dato")</f>
        <v/>
      </c>
      <c r="Z2315">
        <f>IF(J2315&lt;=24,"18-24","25-29")</f>
        <v/>
      </c>
      <c r="AA2315">
        <f>IF(M2315&lt;&gt;1,"",IF(P2315=2,1,0))</f>
        <v/>
      </c>
      <c r="AB2315">
        <f>IF(M2315&lt;&gt;1,"",IF(O2315&gt;=2,1,0))</f>
        <v/>
      </c>
      <c r="AC2315">
        <f>IF(M2315&lt;&gt;1,"",IF(OR(Q2315=999,Q2315=""),"",IF(OR(Q2315&lt;35,Q2315&gt;48),1,0)))</f>
        <v/>
      </c>
      <c r="AD2315">
        <f>IF(COUNT(AA2315:AC2315)&lt;3,"",SUM(AA2315:AC2315))</f>
        <v/>
      </c>
      <c r="AE2315">
        <f>IF(L2315&gt;=4,2,IF(L2315&gt;=2,1,0))</f>
        <v/>
      </c>
      <c r="AF2315">
        <f>IF(L2315&gt;=5,1,0)</f>
        <v/>
      </c>
      <c r="AG2315">
        <f>AE2315+AF2315</f>
        <v/>
      </c>
      <c r="AH2315" s="15">
        <f>IF(M2315&lt;&gt;1,"",IF(OR(R2315=-9,R2315=""),"",R2315))</f>
        <v/>
      </c>
      <c r="AI2315">
        <f>IF(M2315&lt;&gt;1,"",IF(OR(Q2315=999,Q2315=""),"",Q2315))</f>
        <v/>
      </c>
    </row>
    <row r="2316">
      <c r="A2316" t="inlineStr">
        <is>
          <t>TQRMNOP112597</t>
        </is>
      </c>
      <c r="B2316" t="n">
        <v>2025</v>
      </c>
      <c r="C2316" t="n">
        <v>1</v>
      </c>
      <c r="D2316" t="n">
        <v>1</v>
      </c>
      <c r="E2316" t="inlineStr">
        <is>
          <t>S</t>
        </is>
      </c>
      <c r="F2316" t="n">
        <v>32</v>
      </c>
      <c r="G2316" t="n">
        <v>176</v>
      </c>
      <c r="H2316" t="n">
        <v>3</v>
      </c>
      <c r="I2316" t="n">
        <v>1</v>
      </c>
      <c r="J2316" t="n">
        <v>21</v>
      </c>
      <c r="K2316" t="n">
        <v>2</v>
      </c>
      <c r="L2316" t="n">
        <v>5</v>
      </c>
      <c r="M2316" t="n">
        <v>1</v>
      </c>
      <c r="N2316" t="n">
        <v>3</v>
      </c>
      <c r="O2316" t="n">
        <v>3</v>
      </c>
      <c r="P2316" t="n">
        <v>2</v>
      </c>
      <c r="Q2316" t="n">
        <v>21</v>
      </c>
      <c r="R2316" s="15" t="n">
        <v>723000</v>
      </c>
      <c r="S2316" s="15" t="n">
        <v>0</v>
      </c>
      <c r="T2316" s="15" t="n">
        <v>723000</v>
      </c>
      <c r="U2316" s="15" t="n">
        <v>356000</v>
      </c>
      <c r="V2316">
        <f>IFERROR(VLOOKUP(D2316,Tablas_Equivalencia!$A$3:$B$8,2,FALSE),"Sin dato")</f>
        <v/>
      </c>
      <c r="W2316">
        <f>IFERROR(VLOOKUP(L2316,Tablas_Equivalencia!$D$3:$E$9,2,FALSE),"Sin dato")</f>
        <v/>
      </c>
      <c r="X2316">
        <f>IF(I2316=1,"Varón","Mujer")</f>
        <v/>
      </c>
      <c r="Y2316">
        <f>IFERROR(VLOOKUP(M2316,Tablas_Equivalencia!$G$3:$H$6,2,FALSE),"Sin dato")</f>
        <v/>
      </c>
      <c r="Z2316">
        <f>IF(J2316&lt;=24,"18-24","25-29")</f>
        <v/>
      </c>
      <c r="AA2316">
        <f>IF(M2316&lt;&gt;1,"",IF(P2316=2,1,0))</f>
        <v/>
      </c>
      <c r="AB2316">
        <f>IF(M2316&lt;&gt;1,"",IF(O2316&gt;=2,1,0))</f>
        <v/>
      </c>
      <c r="AC2316">
        <f>IF(M2316&lt;&gt;1,"",IF(OR(Q2316=999,Q2316=""),"",IF(OR(Q2316&lt;35,Q2316&gt;48),1,0)))</f>
        <v/>
      </c>
      <c r="AD2316">
        <f>IF(COUNT(AA2316:AC2316)&lt;3,"",SUM(AA2316:AC2316))</f>
        <v/>
      </c>
      <c r="AE2316">
        <f>IF(L2316&gt;=4,2,IF(L2316&gt;=2,1,0))</f>
        <v/>
      </c>
      <c r="AF2316">
        <f>IF(L2316&gt;=5,1,0)</f>
        <v/>
      </c>
      <c r="AG2316">
        <f>AE2316+AF2316</f>
        <v/>
      </c>
      <c r="AH2316" s="15">
        <f>IF(M2316&lt;&gt;1,"",IF(OR(R2316=-9,R2316=""),"",R2316))</f>
        <v/>
      </c>
      <c r="AI2316">
        <f>IF(M2316&lt;&gt;1,"",IF(OR(Q2316=999,Q2316=""),"",Q2316))</f>
        <v/>
      </c>
    </row>
    <row r="2317">
      <c r="A2317" t="inlineStr">
        <is>
          <t>TQRMNOP112598</t>
        </is>
      </c>
      <c r="B2317" t="n">
        <v>2025</v>
      </c>
      <c r="C2317" t="n">
        <v>1</v>
      </c>
      <c r="D2317" t="n">
        <v>1</v>
      </c>
      <c r="E2317" t="inlineStr">
        <is>
          <t>S</t>
        </is>
      </c>
      <c r="F2317" t="n">
        <v>33</v>
      </c>
      <c r="G2317" t="n">
        <v>2046</v>
      </c>
      <c r="H2317" t="n">
        <v>1</v>
      </c>
      <c r="I2317" t="n">
        <v>2</v>
      </c>
      <c r="J2317" t="n">
        <v>29</v>
      </c>
      <c r="K2317" t="n">
        <v>1</v>
      </c>
      <c r="L2317" t="n">
        <v>5</v>
      </c>
      <c r="M2317" t="n">
        <v>1</v>
      </c>
      <c r="N2317" t="n">
        <v>3</v>
      </c>
      <c r="O2317" t="n">
        <v>1</v>
      </c>
      <c r="P2317" t="n">
        <v>1</v>
      </c>
      <c r="Q2317" t="n">
        <v>44</v>
      </c>
      <c r="R2317" s="15" t="n">
        <v>765000</v>
      </c>
      <c r="S2317" s="15" t="n">
        <v>0</v>
      </c>
      <c r="T2317" s="15" t="n">
        <v>765000</v>
      </c>
      <c r="U2317" s="15" t="n">
        <v>272400</v>
      </c>
      <c r="V2317">
        <f>IFERROR(VLOOKUP(D2317,Tablas_Equivalencia!$A$3:$B$8,2,FALSE),"Sin dato")</f>
        <v/>
      </c>
      <c r="W2317">
        <f>IFERROR(VLOOKUP(L2317,Tablas_Equivalencia!$D$3:$E$9,2,FALSE),"Sin dato")</f>
        <v/>
      </c>
      <c r="X2317">
        <f>IF(I2317=1,"Varón","Mujer")</f>
        <v/>
      </c>
      <c r="Y2317">
        <f>IFERROR(VLOOKUP(M2317,Tablas_Equivalencia!$G$3:$H$6,2,FALSE),"Sin dato")</f>
        <v/>
      </c>
      <c r="Z2317">
        <f>IF(J2317&lt;=24,"18-24","25-29")</f>
        <v/>
      </c>
      <c r="AA2317">
        <f>IF(M2317&lt;&gt;1,"",IF(P2317=2,1,0))</f>
        <v/>
      </c>
      <c r="AB2317">
        <f>IF(M2317&lt;&gt;1,"",IF(O2317&gt;=2,1,0))</f>
        <v/>
      </c>
      <c r="AC2317">
        <f>IF(M2317&lt;&gt;1,"",IF(OR(Q2317=999,Q2317=""),"",IF(OR(Q2317&lt;35,Q2317&gt;48),1,0)))</f>
        <v/>
      </c>
      <c r="AD2317">
        <f>IF(COUNT(AA2317:AC2317)&lt;3,"",SUM(AA2317:AC2317))</f>
        <v/>
      </c>
      <c r="AE2317">
        <f>IF(L2317&gt;=4,2,IF(L2317&gt;=2,1,0))</f>
        <v/>
      </c>
      <c r="AF2317">
        <f>IF(L2317&gt;=5,1,0)</f>
        <v/>
      </c>
      <c r="AG2317">
        <f>AE2317+AF2317</f>
        <v/>
      </c>
      <c r="AH2317" s="15">
        <f>IF(M2317&lt;&gt;1,"",IF(OR(R2317=-9,R2317=""),"",R2317))</f>
        <v/>
      </c>
      <c r="AI2317">
        <f>IF(M2317&lt;&gt;1,"",IF(OR(Q2317=999,Q2317=""),"",Q2317))</f>
        <v/>
      </c>
    </row>
    <row r="2318">
      <c r="A2318" t="inlineStr">
        <is>
          <t>TQRMNOP112605</t>
        </is>
      </c>
      <c r="B2318" t="n">
        <v>2025</v>
      </c>
      <c r="C2318" t="n">
        <v>1</v>
      </c>
      <c r="D2318" t="n">
        <v>41</v>
      </c>
      <c r="E2318" t="inlineStr">
        <is>
          <t>S</t>
        </is>
      </c>
      <c r="F2318" t="n">
        <v>8</v>
      </c>
      <c r="G2318" t="n">
        <v>795</v>
      </c>
      <c r="H2318" t="n">
        <v>2</v>
      </c>
      <c r="I2318" t="n">
        <v>2</v>
      </c>
      <c r="J2318" t="n">
        <v>26</v>
      </c>
      <c r="K2318" t="n">
        <v>2</v>
      </c>
      <c r="L2318" t="n">
        <v>3</v>
      </c>
      <c r="M2318" t="n">
        <v>3</v>
      </c>
      <c r="R2318" s="15" t="n">
        <v>0</v>
      </c>
      <c r="S2318" s="15" t="n">
        <v>0</v>
      </c>
      <c r="T2318" s="15" t="n">
        <v>0</v>
      </c>
      <c r="U2318" s="15" t="n">
        <v>201300</v>
      </c>
      <c r="V2318">
        <f>IFERROR(VLOOKUP(D2318,Tablas_Equivalencia!$A$3:$B$8,2,FALSE),"Sin dato")</f>
        <v/>
      </c>
      <c r="W2318">
        <f>IFERROR(VLOOKUP(L2318,Tablas_Equivalencia!$D$3:$E$9,2,FALSE),"Sin dato")</f>
        <v/>
      </c>
      <c r="X2318">
        <f>IF(I2318=1,"Varón","Mujer")</f>
        <v/>
      </c>
      <c r="Y2318">
        <f>IFERROR(VLOOKUP(M2318,Tablas_Equivalencia!$G$3:$H$6,2,FALSE),"Sin dato")</f>
        <v/>
      </c>
      <c r="Z2318">
        <f>IF(J2318&lt;=24,"18-24","25-29")</f>
        <v/>
      </c>
      <c r="AA2318">
        <f>IF(M2318&lt;&gt;1,"",IF(P2318=2,1,0))</f>
        <v/>
      </c>
      <c r="AB2318">
        <f>IF(M2318&lt;&gt;1,"",IF(O2318&gt;=2,1,0))</f>
        <v/>
      </c>
      <c r="AC2318">
        <f>IF(M2318&lt;&gt;1,"",IF(OR(Q2318=999,Q2318=""),"",IF(OR(Q2318&lt;35,Q2318&gt;48),1,0)))</f>
        <v/>
      </c>
      <c r="AD2318">
        <f>IF(COUNT(AA2318:AC2318)&lt;3,"",SUM(AA2318:AC2318))</f>
        <v/>
      </c>
      <c r="AE2318">
        <f>IF(L2318&gt;=4,2,IF(L2318&gt;=2,1,0))</f>
        <v/>
      </c>
      <c r="AF2318">
        <f>IF(L2318&gt;=5,1,0)</f>
        <v/>
      </c>
      <c r="AG2318">
        <f>AE2318+AF2318</f>
        <v/>
      </c>
      <c r="AH2318" s="15">
        <f>IF(M2318&lt;&gt;1,"",IF(OR(R2318=-9,R2318=""),"",R2318))</f>
        <v/>
      </c>
      <c r="AI2318">
        <f>IF(M2318&lt;&gt;1,"",IF(OR(Q2318=999,Q2318=""),"",Q2318))</f>
        <v/>
      </c>
    </row>
    <row r="2319">
      <c r="A2319" t="inlineStr">
        <is>
          <t>TQRMNOP112609</t>
        </is>
      </c>
      <c r="B2319" t="n">
        <v>2025</v>
      </c>
      <c r="C2319" t="n">
        <v>1</v>
      </c>
      <c r="D2319" t="n">
        <v>40</v>
      </c>
      <c r="E2319" t="inlineStr">
        <is>
          <t>N</t>
        </is>
      </c>
      <c r="F2319" t="n">
        <v>9</v>
      </c>
      <c r="G2319" t="n">
        <v>959</v>
      </c>
      <c r="H2319" t="n">
        <v>3</v>
      </c>
      <c r="I2319" t="n">
        <v>1</v>
      </c>
      <c r="J2319" t="n">
        <v>23</v>
      </c>
      <c r="K2319" t="n">
        <v>1</v>
      </c>
      <c r="L2319" t="n">
        <v>5</v>
      </c>
      <c r="M2319" t="n">
        <v>3</v>
      </c>
      <c r="R2319" s="15" t="n">
        <v>0</v>
      </c>
      <c r="S2319" s="15" t="n">
        <v>154000</v>
      </c>
      <c r="T2319" s="15" t="n">
        <v>154000</v>
      </c>
      <c r="U2319" s="15" t="n">
        <v>92100</v>
      </c>
      <c r="V2319">
        <f>IFERROR(VLOOKUP(D2319,Tablas_Equivalencia!$A$3:$B$8,2,FALSE),"Sin dato")</f>
        <v/>
      </c>
      <c r="W2319">
        <f>IFERROR(VLOOKUP(L2319,Tablas_Equivalencia!$D$3:$E$9,2,FALSE),"Sin dato")</f>
        <v/>
      </c>
      <c r="X2319">
        <f>IF(I2319=1,"Varón","Mujer")</f>
        <v/>
      </c>
      <c r="Y2319">
        <f>IFERROR(VLOOKUP(M2319,Tablas_Equivalencia!$G$3:$H$6,2,FALSE),"Sin dato")</f>
        <v/>
      </c>
      <c r="Z2319">
        <f>IF(J2319&lt;=24,"18-24","25-29")</f>
        <v/>
      </c>
      <c r="AA2319">
        <f>IF(M2319&lt;&gt;1,"",IF(P2319=2,1,0))</f>
        <v/>
      </c>
      <c r="AB2319">
        <f>IF(M2319&lt;&gt;1,"",IF(O2319&gt;=2,1,0))</f>
        <v/>
      </c>
      <c r="AC2319">
        <f>IF(M2319&lt;&gt;1,"",IF(OR(Q2319=999,Q2319=""),"",IF(OR(Q2319&lt;35,Q2319&gt;48),1,0)))</f>
        <v/>
      </c>
      <c r="AD2319">
        <f>IF(COUNT(AA2319:AC2319)&lt;3,"",SUM(AA2319:AC2319))</f>
        <v/>
      </c>
      <c r="AE2319">
        <f>IF(L2319&gt;=4,2,IF(L2319&gt;=2,1,0))</f>
        <v/>
      </c>
      <c r="AF2319">
        <f>IF(L2319&gt;=5,1,0)</f>
        <v/>
      </c>
      <c r="AG2319">
        <f>AE2319+AF2319</f>
        <v/>
      </c>
      <c r="AH2319" s="15">
        <f>IF(M2319&lt;&gt;1,"",IF(OR(R2319=-9,R2319=""),"",R2319))</f>
        <v/>
      </c>
      <c r="AI2319">
        <f>IF(M2319&lt;&gt;1,"",IF(OR(Q2319=999,Q2319=""),"",Q2319))</f>
        <v/>
      </c>
    </row>
    <row r="2320">
      <c r="A2320" t="inlineStr">
        <is>
          <t>TQRMNOP112615</t>
        </is>
      </c>
      <c r="B2320" t="n">
        <v>2025</v>
      </c>
      <c r="C2320" t="n">
        <v>1</v>
      </c>
      <c r="D2320" t="n">
        <v>1</v>
      </c>
      <c r="E2320" t="inlineStr">
        <is>
          <t>S</t>
        </is>
      </c>
      <c r="F2320" t="n">
        <v>32</v>
      </c>
      <c r="G2320" t="n">
        <v>1496</v>
      </c>
      <c r="H2320" t="n">
        <v>3</v>
      </c>
      <c r="I2320" t="n">
        <v>2</v>
      </c>
      <c r="J2320" t="n">
        <v>24</v>
      </c>
      <c r="K2320" t="n">
        <v>2</v>
      </c>
      <c r="L2320" t="n">
        <v>3</v>
      </c>
      <c r="M2320" t="n">
        <v>2</v>
      </c>
      <c r="R2320" s="15" t="n">
        <v>0</v>
      </c>
      <c r="S2320" s="15" t="n">
        <v>0</v>
      </c>
      <c r="T2320" s="15" t="n">
        <v>0</v>
      </c>
      <c r="U2320" s="15" t="n">
        <v>110600</v>
      </c>
      <c r="V2320">
        <f>IFERROR(VLOOKUP(D2320,Tablas_Equivalencia!$A$3:$B$8,2,FALSE),"Sin dato")</f>
        <v/>
      </c>
      <c r="W2320">
        <f>IFERROR(VLOOKUP(L2320,Tablas_Equivalencia!$D$3:$E$9,2,FALSE),"Sin dato")</f>
        <v/>
      </c>
      <c r="X2320">
        <f>IF(I2320=1,"Varón","Mujer")</f>
        <v/>
      </c>
      <c r="Y2320">
        <f>IFERROR(VLOOKUP(M2320,Tablas_Equivalencia!$G$3:$H$6,2,FALSE),"Sin dato")</f>
        <v/>
      </c>
      <c r="Z2320">
        <f>IF(J2320&lt;=24,"18-24","25-29")</f>
        <v/>
      </c>
      <c r="AA2320">
        <f>IF(M2320&lt;&gt;1,"",IF(P2320=2,1,0))</f>
        <v/>
      </c>
      <c r="AB2320">
        <f>IF(M2320&lt;&gt;1,"",IF(O2320&gt;=2,1,0))</f>
        <v/>
      </c>
      <c r="AC2320">
        <f>IF(M2320&lt;&gt;1,"",IF(OR(Q2320=999,Q2320=""),"",IF(OR(Q2320&lt;35,Q2320&gt;48),1,0)))</f>
        <v/>
      </c>
      <c r="AD2320">
        <f>IF(COUNT(AA2320:AC2320)&lt;3,"",SUM(AA2320:AC2320))</f>
        <v/>
      </c>
      <c r="AE2320">
        <f>IF(L2320&gt;=4,2,IF(L2320&gt;=2,1,0))</f>
        <v/>
      </c>
      <c r="AF2320">
        <f>IF(L2320&gt;=5,1,0)</f>
        <v/>
      </c>
      <c r="AG2320">
        <f>AE2320+AF2320</f>
        <v/>
      </c>
      <c r="AH2320" s="15">
        <f>IF(M2320&lt;&gt;1,"",IF(OR(R2320=-9,R2320=""),"",R2320))</f>
        <v/>
      </c>
      <c r="AI2320">
        <f>IF(M2320&lt;&gt;1,"",IF(OR(Q2320=999,Q2320=""),"",Q2320))</f>
        <v/>
      </c>
    </row>
    <row r="2321">
      <c r="A2321" t="inlineStr">
        <is>
          <t>TQRMNOP112622</t>
        </is>
      </c>
      <c r="B2321" t="n">
        <v>2025</v>
      </c>
      <c r="C2321" t="n">
        <v>1</v>
      </c>
      <c r="D2321" t="n">
        <v>1</v>
      </c>
      <c r="E2321" t="inlineStr">
        <is>
          <t>S</t>
        </is>
      </c>
      <c r="F2321" t="n">
        <v>33</v>
      </c>
      <c r="G2321" t="n">
        <v>1449</v>
      </c>
      <c r="H2321" t="n">
        <v>2</v>
      </c>
      <c r="I2321" t="n">
        <v>1</v>
      </c>
      <c r="J2321" t="n">
        <v>21</v>
      </c>
      <c r="K2321" t="n">
        <v>1</v>
      </c>
      <c r="L2321" t="n">
        <v>4</v>
      </c>
      <c r="M2321" t="n">
        <v>1</v>
      </c>
      <c r="N2321" t="n">
        <v>3</v>
      </c>
      <c r="O2321" t="n">
        <v>2</v>
      </c>
      <c r="P2321" t="n">
        <v>2</v>
      </c>
      <c r="Q2321" t="n">
        <v>29</v>
      </c>
      <c r="R2321" s="15" t="n">
        <v>1169000</v>
      </c>
      <c r="S2321" s="15" t="n">
        <v>67000</v>
      </c>
      <c r="T2321" s="15" t="n">
        <v>1236000</v>
      </c>
      <c r="U2321" s="15" t="n">
        <v>167300</v>
      </c>
      <c r="V2321">
        <f>IFERROR(VLOOKUP(D2321,Tablas_Equivalencia!$A$3:$B$8,2,FALSE),"Sin dato")</f>
        <v/>
      </c>
      <c r="W2321">
        <f>IFERROR(VLOOKUP(L2321,Tablas_Equivalencia!$D$3:$E$9,2,FALSE),"Sin dato")</f>
        <v/>
      </c>
      <c r="X2321">
        <f>IF(I2321=1,"Varón","Mujer")</f>
        <v/>
      </c>
      <c r="Y2321">
        <f>IFERROR(VLOOKUP(M2321,Tablas_Equivalencia!$G$3:$H$6,2,FALSE),"Sin dato")</f>
        <v/>
      </c>
      <c r="Z2321">
        <f>IF(J2321&lt;=24,"18-24","25-29")</f>
        <v/>
      </c>
      <c r="AA2321">
        <f>IF(M2321&lt;&gt;1,"",IF(P2321=2,1,0))</f>
        <v/>
      </c>
      <c r="AB2321">
        <f>IF(M2321&lt;&gt;1,"",IF(O2321&gt;=2,1,0))</f>
        <v/>
      </c>
      <c r="AC2321">
        <f>IF(M2321&lt;&gt;1,"",IF(OR(Q2321=999,Q2321=""),"",IF(OR(Q2321&lt;35,Q2321&gt;48),1,0)))</f>
        <v/>
      </c>
      <c r="AD2321">
        <f>IF(COUNT(AA2321:AC2321)&lt;3,"",SUM(AA2321:AC2321))</f>
        <v/>
      </c>
      <c r="AE2321">
        <f>IF(L2321&gt;=4,2,IF(L2321&gt;=2,1,0))</f>
        <v/>
      </c>
      <c r="AF2321">
        <f>IF(L2321&gt;=5,1,0)</f>
        <v/>
      </c>
      <c r="AG2321">
        <f>AE2321+AF2321</f>
        <v/>
      </c>
      <c r="AH2321" s="15">
        <f>IF(M2321&lt;&gt;1,"",IF(OR(R2321=-9,R2321=""),"",R2321))</f>
        <v/>
      </c>
      <c r="AI2321">
        <f>IF(M2321&lt;&gt;1,"",IF(OR(Q2321=999,Q2321=""),"",Q2321))</f>
        <v/>
      </c>
    </row>
    <row r="2322">
      <c r="A2322" t="inlineStr">
        <is>
          <t>TQRMNOP112625</t>
        </is>
      </c>
      <c r="B2322" t="n">
        <v>2025</v>
      </c>
      <c r="C2322" t="n">
        <v>1</v>
      </c>
      <c r="D2322" t="n">
        <v>1</v>
      </c>
      <c r="E2322" t="inlineStr">
        <is>
          <t>S</t>
        </is>
      </c>
      <c r="F2322" t="n">
        <v>32</v>
      </c>
      <c r="G2322" t="n">
        <v>1002</v>
      </c>
      <c r="H2322" t="n">
        <v>2</v>
      </c>
      <c r="I2322" t="n">
        <v>2</v>
      </c>
      <c r="J2322" t="n">
        <v>26</v>
      </c>
      <c r="K2322" t="n">
        <v>2</v>
      </c>
      <c r="L2322" t="n">
        <v>4</v>
      </c>
      <c r="M2322" t="n">
        <v>3</v>
      </c>
      <c r="R2322" s="15" t="n">
        <v>0</v>
      </c>
      <c r="S2322" s="15" t="n">
        <v>0</v>
      </c>
      <c r="T2322" s="15" t="n">
        <v>0</v>
      </c>
      <c r="U2322" s="15" t="n">
        <v>135500</v>
      </c>
      <c r="V2322">
        <f>IFERROR(VLOOKUP(D2322,Tablas_Equivalencia!$A$3:$B$8,2,FALSE),"Sin dato")</f>
        <v/>
      </c>
      <c r="W2322">
        <f>IFERROR(VLOOKUP(L2322,Tablas_Equivalencia!$D$3:$E$9,2,FALSE),"Sin dato")</f>
        <v/>
      </c>
      <c r="X2322">
        <f>IF(I2322=1,"Varón","Mujer")</f>
        <v/>
      </c>
      <c r="Y2322">
        <f>IFERROR(VLOOKUP(M2322,Tablas_Equivalencia!$G$3:$H$6,2,FALSE),"Sin dato")</f>
        <v/>
      </c>
      <c r="Z2322">
        <f>IF(J2322&lt;=24,"18-24","25-29")</f>
        <v/>
      </c>
      <c r="AA2322">
        <f>IF(M2322&lt;&gt;1,"",IF(P2322=2,1,0))</f>
        <v/>
      </c>
      <c r="AB2322">
        <f>IF(M2322&lt;&gt;1,"",IF(O2322&gt;=2,1,0))</f>
        <v/>
      </c>
      <c r="AC2322">
        <f>IF(M2322&lt;&gt;1,"",IF(OR(Q2322=999,Q2322=""),"",IF(OR(Q2322&lt;35,Q2322&gt;48),1,0)))</f>
        <v/>
      </c>
      <c r="AD2322">
        <f>IF(COUNT(AA2322:AC2322)&lt;3,"",SUM(AA2322:AC2322))</f>
        <v/>
      </c>
      <c r="AE2322">
        <f>IF(L2322&gt;=4,2,IF(L2322&gt;=2,1,0))</f>
        <v/>
      </c>
      <c r="AF2322">
        <f>IF(L2322&gt;=5,1,0)</f>
        <v/>
      </c>
      <c r="AG2322">
        <f>AE2322+AF2322</f>
        <v/>
      </c>
      <c r="AH2322" s="15">
        <f>IF(M2322&lt;&gt;1,"",IF(OR(R2322=-9,R2322=""),"",R2322))</f>
        <v/>
      </c>
      <c r="AI2322">
        <f>IF(M2322&lt;&gt;1,"",IF(OR(Q2322=999,Q2322=""),"",Q2322))</f>
        <v/>
      </c>
    </row>
    <row r="2323">
      <c r="A2323" t="inlineStr">
        <is>
          <t>TQRMNOP112630</t>
        </is>
      </c>
      <c r="B2323" t="n">
        <v>2025</v>
      </c>
      <c r="C2323" t="n">
        <v>1</v>
      </c>
      <c r="D2323" t="n">
        <v>43</v>
      </c>
      <c r="E2323" t="inlineStr">
        <is>
          <t>S</t>
        </is>
      </c>
      <c r="F2323" t="n">
        <v>17</v>
      </c>
      <c r="G2323" t="n">
        <v>1604</v>
      </c>
      <c r="H2323" t="n">
        <v>3</v>
      </c>
      <c r="I2323" t="n">
        <v>2</v>
      </c>
      <c r="J2323" t="n">
        <v>18</v>
      </c>
      <c r="K2323" t="n">
        <v>2</v>
      </c>
      <c r="L2323" t="n">
        <v>3</v>
      </c>
      <c r="M2323" t="n">
        <v>2</v>
      </c>
      <c r="R2323" s="15" t="n">
        <v>0</v>
      </c>
      <c r="S2323" s="15" t="n">
        <v>0</v>
      </c>
      <c r="T2323" s="15" t="n">
        <v>0</v>
      </c>
      <c r="U2323" s="15" t="n">
        <v>67800</v>
      </c>
      <c r="V2323">
        <f>IFERROR(VLOOKUP(D2323,Tablas_Equivalencia!$A$3:$B$8,2,FALSE),"Sin dato")</f>
        <v/>
      </c>
      <c r="W2323">
        <f>IFERROR(VLOOKUP(L2323,Tablas_Equivalencia!$D$3:$E$9,2,FALSE),"Sin dato")</f>
        <v/>
      </c>
      <c r="X2323">
        <f>IF(I2323=1,"Varón","Mujer")</f>
        <v/>
      </c>
      <c r="Y2323">
        <f>IFERROR(VLOOKUP(M2323,Tablas_Equivalencia!$G$3:$H$6,2,FALSE),"Sin dato")</f>
        <v/>
      </c>
      <c r="Z2323">
        <f>IF(J2323&lt;=24,"18-24","25-29")</f>
        <v/>
      </c>
      <c r="AA2323">
        <f>IF(M2323&lt;&gt;1,"",IF(P2323=2,1,0))</f>
        <v/>
      </c>
      <c r="AB2323">
        <f>IF(M2323&lt;&gt;1,"",IF(O2323&gt;=2,1,0))</f>
        <v/>
      </c>
      <c r="AC2323">
        <f>IF(M2323&lt;&gt;1,"",IF(OR(Q2323=999,Q2323=""),"",IF(OR(Q2323&lt;35,Q2323&gt;48),1,0)))</f>
        <v/>
      </c>
      <c r="AD2323">
        <f>IF(COUNT(AA2323:AC2323)&lt;3,"",SUM(AA2323:AC2323))</f>
        <v/>
      </c>
      <c r="AE2323">
        <f>IF(L2323&gt;=4,2,IF(L2323&gt;=2,1,0))</f>
        <v/>
      </c>
      <c r="AF2323">
        <f>IF(L2323&gt;=5,1,0)</f>
        <v/>
      </c>
      <c r="AG2323">
        <f>AE2323+AF2323</f>
        <v/>
      </c>
      <c r="AH2323" s="15">
        <f>IF(M2323&lt;&gt;1,"",IF(OR(R2323=-9,R2323=""),"",R2323))</f>
        <v/>
      </c>
      <c r="AI2323">
        <f>IF(M2323&lt;&gt;1,"",IF(OR(Q2323=999,Q2323=""),"",Q2323))</f>
        <v/>
      </c>
    </row>
    <row r="2324">
      <c r="A2324" t="inlineStr">
        <is>
          <t>TQRMNOP112636</t>
        </is>
      </c>
      <c r="B2324" t="n">
        <v>2025</v>
      </c>
      <c r="C2324" t="n">
        <v>1</v>
      </c>
      <c r="D2324" t="n">
        <v>1</v>
      </c>
      <c r="E2324" t="inlineStr">
        <is>
          <t>S</t>
        </is>
      </c>
      <c r="F2324" t="n">
        <v>33</v>
      </c>
      <c r="G2324" t="n">
        <v>940</v>
      </c>
      <c r="H2324" t="n">
        <v>3</v>
      </c>
      <c r="I2324" t="n">
        <v>2</v>
      </c>
      <c r="J2324" t="n">
        <v>27</v>
      </c>
      <c r="K2324" t="n">
        <v>2</v>
      </c>
      <c r="L2324" t="n">
        <v>3</v>
      </c>
      <c r="M2324" t="n">
        <v>1</v>
      </c>
      <c r="N2324" t="n">
        <v>3</v>
      </c>
      <c r="O2324" t="n">
        <v>1</v>
      </c>
      <c r="P2324" t="n">
        <v>1</v>
      </c>
      <c r="Q2324" t="n">
        <v>26</v>
      </c>
      <c r="R2324" s="15" t="n">
        <v>776000</v>
      </c>
      <c r="S2324" s="15" t="n">
        <v>0</v>
      </c>
      <c r="T2324" s="15" t="n">
        <v>776000</v>
      </c>
      <c r="U2324" s="15" t="n">
        <v>38500</v>
      </c>
      <c r="V2324">
        <f>IFERROR(VLOOKUP(D2324,Tablas_Equivalencia!$A$3:$B$8,2,FALSE),"Sin dato")</f>
        <v/>
      </c>
      <c r="W2324">
        <f>IFERROR(VLOOKUP(L2324,Tablas_Equivalencia!$D$3:$E$9,2,FALSE),"Sin dato")</f>
        <v/>
      </c>
      <c r="X2324">
        <f>IF(I2324=1,"Varón","Mujer")</f>
        <v/>
      </c>
      <c r="Y2324">
        <f>IFERROR(VLOOKUP(M2324,Tablas_Equivalencia!$G$3:$H$6,2,FALSE),"Sin dato")</f>
        <v/>
      </c>
      <c r="Z2324">
        <f>IF(J2324&lt;=24,"18-24","25-29")</f>
        <v/>
      </c>
      <c r="AA2324">
        <f>IF(M2324&lt;&gt;1,"",IF(P2324=2,1,0))</f>
        <v/>
      </c>
      <c r="AB2324">
        <f>IF(M2324&lt;&gt;1,"",IF(O2324&gt;=2,1,0))</f>
        <v/>
      </c>
      <c r="AC2324">
        <f>IF(M2324&lt;&gt;1,"",IF(OR(Q2324=999,Q2324=""),"",IF(OR(Q2324&lt;35,Q2324&gt;48),1,0)))</f>
        <v/>
      </c>
      <c r="AD2324">
        <f>IF(COUNT(AA2324:AC2324)&lt;3,"",SUM(AA2324:AC2324))</f>
        <v/>
      </c>
      <c r="AE2324">
        <f>IF(L2324&gt;=4,2,IF(L2324&gt;=2,1,0))</f>
        <v/>
      </c>
      <c r="AF2324">
        <f>IF(L2324&gt;=5,1,0)</f>
        <v/>
      </c>
      <c r="AG2324">
        <f>AE2324+AF2324</f>
        <v/>
      </c>
      <c r="AH2324" s="15">
        <f>IF(M2324&lt;&gt;1,"",IF(OR(R2324=-9,R2324=""),"",R2324))</f>
        <v/>
      </c>
      <c r="AI2324">
        <f>IF(M2324&lt;&gt;1,"",IF(OR(Q2324=999,Q2324=""),"",Q2324))</f>
        <v/>
      </c>
    </row>
    <row r="2325">
      <c r="A2325" t="inlineStr">
        <is>
          <t>TQRMNOP112637</t>
        </is>
      </c>
      <c r="B2325" t="n">
        <v>2025</v>
      </c>
      <c r="C2325" t="n">
        <v>1</v>
      </c>
      <c r="D2325" t="n">
        <v>44</v>
      </c>
      <c r="E2325" t="inlineStr">
        <is>
          <t>N</t>
        </is>
      </c>
      <c r="F2325" t="n">
        <v>2</v>
      </c>
      <c r="G2325" t="n">
        <v>865</v>
      </c>
      <c r="H2325" t="n">
        <v>3</v>
      </c>
      <c r="I2325" t="n">
        <v>2</v>
      </c>
      <c r="J2325" t="n">
        <v>28</v>
      </c>
      <c r="K2325" t="n">
        <v>2</v>
      </c>
      <c r="L2325" t="n">
        <v>4</v>
      </c>
      <c r="M2325" t="n">
        <v>2</v>
      </c>
      <c r="R2325" s="15" t="n">
        <v>0</v>
      </c>
      <c r="S2325" s="15" t="n">
        <v>0</v>
      </c>
      <c r="T2325" s="15" t="n">
        <v>0</v>
      </c>
      <c r="U2325" s="15" t="n">
        <v>170000</v>
      </c>
      <c r="V2325">
        <f>IFERROR(VLOOKUP(D2325,Tablas_Equivalencia!$A$3:$B$8,2,FALSE),"Sin dato")</f>
        <v/>
      </c>
      <c r="W2325">
        <f>IFERROR(VLOOKUP(L2325,Tablas_Equivalencia!$D$3:$E$9,2,FALSE),"Sin dato")</f>
        <v/>
      </c>
      <c r="X2325">
        <f>IF(I2325=1,"Varón","Mujer")</f>
        <v/>
      </c>
      <c r="Y2325">
        <f>IFERROR(VLOOKUP(M2325,Tablas_Equivalencia!$G$3:$H$6,2,FALSE),"Sin dato")</f>
        <v/>
      </c>
      <c r="Z2325">
        <f>IF(J2325&lt;=24,"18-24","25-29")</f>
        <v/>
      </c>
      <c r="AA2325">
        <f>IF(M2325&lt;&gt;1,"",IF(P2325=2,1,0))</f>
        <v/>
      </c>
      <c r="AB2325">
        <f>IF(M2325&lt;&gt;1,"",IF(O2325&gt;=2,1,0))</f>
        <v/>
      </c>
      <c r="AC2325">
        <f>IF(M2325&lt;&gt;1,"",IF(OR(Q2325=999,Q2325=""),"",IF(OR(Q2325&lt;35,Q2325&gt;48),1,0)))</f>
        <v/>
      </c>
      <c r="AD2325">
        <f>IF(COUNT(AA2325:AC2325)&lt;3,"",SUM(AA2325:AC2325))</f>
        <v/>
      </c>
      <c r="AE2325">
        <f>IF(L2325&gt;=4,2,IF(L2325&gt;=2,1,0))</f>
        <v/>
      </c>
      <c r="AF2325">
        <f>IF(L2325&gt;=5,1,0)</f>
        <v/>
      </c>
      <c r="AG2325">
        <f>AE2325+AF2325</f>
        <v/>
      </c>
      <c r="AH2325" s="15">
        <f>IF(M2325&lt;&gt;1,"",IF(OR(R2325=-9,R2325=""),"",R2325))</f>
        <v/>
      </c>
      <c r="AI2325">
        <f>IF(M2325&lt;&gt;1,"",IF(OR(Q2325=999,Q2325=""),"",Q2325))</f>
        <v/>
      </c>
    </row>
    <row r="2326">
      <c r="A2326" t="inlineStr">
        <is>
          <t>TQRMNOP112646</t>
        </is>
      </c>
      <c r="B2326" t="n">
        <v>2025</v>
      </c>
      <c r="C2326" t="n">
        <v>1</v>
      </c>
      <c r="D2326" t="n">
        <v>44</v>
      </c>
      <c r="E2326" t="inlineStr">
        <is>
          <t>N</t>
        </is>
      </c>
      <c r="F2326" t="n">
        <v>6</v>
      </c>
      <c r="G2326" t="n">
        <v>429</v>
      </c>
      <c r="H2326" t="n">
        <v>10</v>
      </c>
      <c r="I2326" t="n">
        <v>2</v>
      </c>
      <c r="J2326" t="n">
        <v>19</v>
      </c>
      <c r="K2326" t="n">
        <v>1</v>
      </c>
      <c r="L2326" t="n">
        <v>4</v>
      </c>
      <c r="M2326" t="n">
        <v>3</v>
      </c>
      <c r="R2326" s="15" t="n">
        <v>0</v>
      </c>
      <c r="S2326" s="15" t="n">
        <v>0</v>
      </c>
      <c r="T2326" s="15" t="n">
        <v>0</v>
      </c>
      <c r="U2326" s="15" t="n">
        <v>124400</v>
      </c>
      <c r="V2326">
        <f>IFERROR(VLOOKUP(D2326,Tablas_Equivalencia!$A$3:$B$8,2,FALSE),"Sin dato")</f>
        <v/>
      </c>
      <c r="W2326">
        <f>IFERROR(VLOOKUP(L2326,Tablas_Equivalencia!$D$3:$E$9,2,FALSE),"Sin dato")</f>
        <v/>
      </c>
      <c r="X2326">
        <f>IF(I2326=1,"Varón","Mujer")</f>
        <v/>
      </c>
      <c r="Y2326">
        <f>IFERROR(VLOOKUP(M2326,Tablas_Equivalencia!$G$3:$H$6,2,FALSE),"Sin dato")</f>
        <v/>
      </c>
      <c r="Z2326">
        <f>IF(J2326&lt;=24,"18-24","25-29")</f>
        <v/>
      </c>
      <c r="AA2326">
        <f>IF(M2326&lt;&gt;1,"",IF(P2326=2,1,0))</f>
        <v/>
      </c>
      <c r="AB2326">
        <f>IF(M2326&lt;&gt;1,"",IF(O2326&gt;=2,1,0))</f>
        <v/>
      </c>
      <c r="AC2326">
        <f>IF(M2326&lt;&gt;1,"",IF(OR(Q2326=999,Q2326=""),"",IF(OR(Q2326&lt;35,Q2326&gt;48),1,0)))</f>
        <v/>
      </c>
      <c r="AD2326">
        <f>IF(COUNT(AA2326:AC2326)&lt;3,"",SUM(AA2326:AC2326))</f>
        <v/>
      </c>
      <c r="AE2326">
        <f>IF(L2326&gt;=4,2,IF(L2326&gt;=2,1,0))</f>
        <v/>
      </c>
      <c r="AF2326">
        <f>IF(L2326&gt;=5,1,0)</f>
        <v/>
      </c>
      <c r="AG2326">
        <f>AE2326+AF2326</f>
        <v/>
      </c>
      <c r="AH2326" s="15">
        <f>IF(M2326&lt;&gt;1,"",IF(OR(R2326=-9,R2326=""),"",R2326))</f>
        <v/>
      </c>
      <c r="AI2326">
        <f>IF(M2326&lt;&gt;1,"",IF(OR(Q2326=999,Q2326=""),"",Q2326))</f>
        <v/>
      </c>
    </row>
    <row r="2327">
      <c r="A2327" t="inlineStr">
        <is>
          <t>TQRMNOP112648</t>
        </is>
      </c>
      <c r="B2327" t="n">
        <v>2025</v>
      </c>
      <c r="C2327" t="n">
        <v>1</v>
      </c>
      <c r="D2327" t="n">
        <v>1</v>
      </c>
      <c r="E2327" t="inlineStr">
        <is>
          <t>S</t>
        </is>
      </c>
      <c r="F2327" t="n">
        <v>33</v>
      </c>
      <c r="G2327" t="n">
        <v>1057</v>
      </c>
      <c r="H2327" t="n">
        <v>3</v>
      </c>
      <c r="I2327" t="n">
        <v>1</v>
      </c>
      <c r="J2327" t="n">
        <v>21</v>
      </c>
      <c r="K2327" t="n">
        <v>2</v>
      </c>
      <c r="L2327" t="n">
        <v>2</v>
      </c>
      <c r="M2327" t="n">
        <v>3</v>
      </c>
      <c r="R2327" s="15" t="n">
        <v>0</v>
      </c>
      <c r="S2327" s="15" t="n">
        <v>0</v>
      </c>
      <c r="T2327" s="15" t="n">
        <v>0</v>
      </c>
      <c r="U2327" s="15" t="n">
        <v>163800</v>
      </c>
      <c r="V2327">
        <f>IFERROR(VLOOKUP(D2327,Tablas_Equivalencia!$A$3:$B$8,2,FALSE),"Sin dato")</f>
        <v/>
      </c>
      <c r="W2327">
        <f>IFERROR(VLOOKUP(L2327,Tablas_Equivalencia!$D$3:$E$9,2,FALSE),"Sin dato")</f>
        <v/>
      </c>
      <c r="X2327">
        <f>IF(I2327=1,"Varón","Mujer")</f>
        <v/>
      </c>
      <c r="Y2327">
        <f>IFERROR(VLOOKUP(M2327,Tablas_Equivalencia!$G$3:$H$6,2,FALSE),"Sin dato")</f>
        <v/>
      </c>
      <c r="Z2327">
        <f>IF(J2327&lt;=24,"18-24","25-29")</f>
        <v/>
      </c>
      <c r="AA2327">
        <f>IF(M2327&lt;&gt;1,"",IF(P2327=2,1,0))</f>
        <v/>
      </c>
      <c r="AB2327">
        <f>IF(M2327&lt;&gt;1,"",IF(O2327&gt;=2,1,0))</f>
        <v/>
      </c>
      <c r="AC2327">
        <f>IF(M2327&lt;&gt;1,"",IF(OR(Q2327=999,Q2327=""),"",IF(OR(Q2327&lt;35,Q2327&gt;48),1,0)))</f>
        <v/>
      </c>
      <c r="AD2327">
        <f>IF(COUNT(AA2327:AC2327)&lt;3,"",SUM(AA2327:AC2327))</f>
        <v/>
      </c>
      <c r="AE2327">
        <f>IF(L2327&gt;=4,2,IF(L2327&gt;=2,1,0))</f>
        <v/>
      </c>
      <c r="AF2327">
        <f>IF(L2327&gt;=5,1,0)</f>
        <v/>
      </c>
      <c r="AG2327">
        <f>AE2327+AF2327</f>
        <v/>
      </c>
      <c r="AH2327" s="15">
        <f>IF(M2327&lt;&gt;1,"",IF(OR(R2327=-9,R2327=""),"",R2327))</f>
        <v/>
      </c>
      <c r="AI2327">
        <f>IF(M2327&lt;&gt;1,"",IF(OR(Q2327=999,Q2327=""),"",Q2327))</f>
        <v/>
      </c>
    </row>
    <row r="2328">
      <c r="A2328" t="inlineStr">
        <is>
          <t>TQRMNOP112651</t>
        </is>
      </c>
      <c r="B2328" t="n">
        <v>2025</v>
      </c>
      <c r="C2328" t="n">
        <v>1</v>
      </c>
      <c r="D2328" t="n">
        <v>1</v>
      </c>
      <c r="E2328" t="inlineStr">
        <is>
          <t>S</t>
        </is>
      </c>
      <c r="F2328" t="n">
        <v>33</v>
      </c>
      <c r="G2328" t="n">
        <v>903</v>
      </c>
      <c r="H2328" t="n">
        <v>1</v>
      </c>
      <c r="I2328" t="n">
        <v>1</v>
      </c>
      <c r="J2328" t="n">
        <v>26</v>
      </c>
      <c r="K2328" t="n">
        <v>2</v>
      </c>
      <c r="L2328" t="n">
        <v>6</v>
      </c>
      <c r="M2328" t="n">
        <v>1</v>
      </c>
      <c r="N2328" t="n">
        <v>3</v>
      </c>
      <c r="O2328" t="n">
        <v>1</v>
      </c>
      <c r="P2328" t="n">
        <v>1</v>
      </c>
      <c r="Q2328" t="n">
        <v>30</v>
      </c>
      <c r="R2328" s="15" t="n">
        <v>1056000</v>
      </c>
      <c r="S2328" s="15" t="n">
        <v>0</v>
      </c>
      <c r="T2328" s="15" t="n">
        <v>1056000</v>
      </c>
      <c r="U2328" s="15" t="n">
        <v>64400</v>
      </c>
      <c r="V2328">
        <f>IFERROR(VLOOKUP(D2328,Tablas_Equivalencia!$A$3:$B$8,2,FALSE),"Sin dato")</f>
        <v/>
      </c>
      <c r="W2328">
        <f>IFERROR(VLOOKUP(L2328,Tablas_Equivalencia!$D$3:$E$9,2,FALSE),"Sin dato")</f>
        <v/>
      </c>
      <c r="X2328">
        <f>IF(I2328=1,"Varón","Mujer")</f>
        <v/>
      </c>
      <c r="Y2328">
        <f>IFERROR(VLOOKUP(M2328,Tablas_Equivalencia!$G$3:$H$6,2,FALSE),"Sin dato")</f>
        <v/>
      </c>
      <c r="Z2328">
        <f>IF(J2328&lt;=24,"18-24","25-29")</f>
        <v/>
      </c>
      <c r="AA2328">
        <f>IF(M2328&lt;&gt;1,"",IF(P2328=2,1,0))</f>
        <v/>
      </c>
      <c r="AB2328">
        <f>IF(M2328&lt;&gt;1,"",IF(O2328&gt;=2,1,0))</f>
        <v/>
      </c>
      <c r="AC2328">
        <f>IF(M2328&lt;&gt;1,"",IF(OR(Q2328=999,Q2328=""),"",IF(OR(Q2328&lt;35,Q2328&gt;48),1,0)))</f>
        <v/>
      </c>
      <c r="AD2328">
        <f>IF(COUNT(AA2328:AC2328)&lt;3,"",SUM(AA2328:AC2328))</f>
        <v/>
      </c>
      <c r="AE2328">
        <f>IF(L2328&gt;=4,2,IF(L2328&gt;=2,1,0))</f>
        <v/>
      </c>
      <c r="AF2328">
        <f>IF(L2328&gt;=5,1,0)</f>
        <v/>
      </c>
      <c r="AG2328">
        <f>AE2328+AF2328</f>
        <v/>
      </c>
      <c r="AH2328" s="15">
        <f>IF(M2328&lt;&gt;1,"",IF(OR(R2328=-9,R2328=""),"",R2328))</f>
        <v/>
      </c>
      <c r="AI2328">
        <f>IF(M2328&lt;&gt;1,"",IF(OR(Q2328=999,Q2328=""),"",Q2328))</f>
        <v/>
      </c>
    </row>
    <row r="2329">
      <c r="A2329" t="inlineStr">
        <is>
          <t>TQRMNOP112655</t>
        </is>
      </c>
      <c r="B2329" t="n">
        <v>2025</v>
      </c>
      <c r="C2329" t="n">
        <v>1</v>
      </c>
      <c r="D2329" t="n">
        <v>1</v>
      </c>
      <c r="E2329" t="inlineStr">
        <is>
          <t>S</t>
        </is>
      </c>
      <c r="F2329" t="n">
        <v>33</v>
      </c>
      <c r="G2329" t="n">
        <v>1127</v>
      </c>
      <c r="H2329" t="n">
        <v>10</v>
      </c>
      <c r="I2329" t="n">
        <v>1</v>
      </c>
      <c r="J2329" t="n">
        <v>29</v>
      </c>
      <c r="K2329" t="n">
        <v>2</v>
      </c>
      <c r="L2329" t="n">
        <v>4</v>
      </c>
      <c r="M2329" t="n">
        <v>3</v>
      </c>
      <c r="R2329" s="15" t="n">
        <v>0</v>
      </c>
      <c r="S2329" s="15" t="n">
        <v>0</v>
      </c>
      <c r="T2329" s="15" t="n">
        <v>0</v>
      </c>
      <c r="U2329" s="15" t="n">
        <v>88000</v>
      </c>
      <c r="V2329">
        <f>IFERROR(VLOOKUP(D2329,Tablas_Equivalencia!$A$3:$B$8,2,FALSE),"Sin dato")</f>
        <v/>
      </c>
      <c r="W2329">
        <f>IFERROR(VLOOKUP(L2329,Tablas_Equivalencia!$D$3:$E$9,2,FALSE),"Sin dato")</f>
        <v/>
      </c>
      <c r="X2329">
        <f>IF(I2329=1,"Varón","Mujer")</f>
        <v/>
      </c>
      <c r="Y2329">
        <f>IFERROR(VLOOKUP(M2329,Tablas_Equivalencia!$G$3:$H$6,2,FALSE),"Sin dato")</f>
        <v/>
      </c>
      <c r="Z2329">
        <f>IF(J2329&lt;=24,"18-24","25-29")</f>
        <v/>
      </c>
      <c r="AA2329">
        <f>IF(M2329&lt;&gt;1,"",IF(P2329=2,1,0))</f>
        <v/>
      </c>
      <c r="AB2329">
        <f>IF(M2329&lt;&gt;1,"",IF(O2329&gt;=2,1,0))</f>
        <v/>
      </c>
      <c r="AC2329">
        <f>IF(M2329&lt;&gt;1,"",IF(OR(Q2329=999,Q2329=""),"",IF(OR(Q2329&lt;35,Q2329&gt;48),1,0)))</f>
        <v/>
      </c>
      <c r="AD2329">
        <f>IF(COUNT(AA2329:AC2329)&lt;3,"",SUM(AA2329:AC2329))</f>
        <v/>
      </c>
      <c r="AE2329">
        <f>IF(L2329&gt;=4,2,IF(L2329&gt;=2,1,0))</f>
        <v/>
      </c>
      <c r="AF2329">
        <f>IF(L2329&gt;=5,1,0)</f>
        <v/>
      </c>
      <c r="AG2329">
        <f>AE2329+AF2329</f>
        <v/>
      </c>
      <c r="AH2329" s="15">
        <f>IF(M2329&lt;&gt;1,"",IF(OR(R2329=-9,R2329=""),"",R2329))</f>
        <v/>
      </c>
      <c r="AI2329">
        <f>IF(M2329&lt;&gt;1,"",IF(OR(Q2329=999,Q2329=""),"",Q2329))</f>
        <v/>
      </c>
    </row>
    <row r="2330">
      <c r="A2330" t="inlineStr">
        <is>
          <t>TQRMNOP112658</t>
        </is>
      </c>
      <c r="B2330" t="n">
        <v>2025</v>
      </c>
      <c r="C2330" t="n">
        <v>1</v>
      </c>
      <c r="D2330" t="n">
        <v>43</v>
      </c>
      <c r="E2330" t="inlineStr">
        <is>
          <t>S</t>
        </is>
      </c>
      <c r="F2330" t="n">
        <v>30</v>
      </c>
      <c r="G2330" t="n">
        <v>620</v>
      </c>
      <c r="H2330" t="n">
        <v>1</v>
      </c>
      <c r="I2330" t="n">
        <v>1</v>
      </c>
      <c r="J2330" t="n">
        <v>25</v>
      </c>
      <c r="K2330" t="n">
        <v>2</v>
      </c>
      <c r="L2330" t="n">
        <v>4</v>
      </c>
      <c r="M2330" t="n">
        <v>1</v>
      </c>
      <c r="N2330" t="n">
        <v>3</v>
      </c>
      <c r="O2330" t="n">
        <v>1</v>
      </c>
      <c r="P2330" t="n">
        <v>1</v>
      </c>
      <c r="Q2330" t="n">
        <v>35</v>
      </c>
      <c r="R2330" s="15" t="n">
        <v>876000</v>
      </c>
      <c r="S2330" s="15" t="n">
        <v>0</v>
      </c>
      <c r="T2330" s="15" t="n">
        <v>876000</v>
      </c>
      <c r="U2330" s="15" t="n">
        <v>611800</v>
      </c>
      <c r="V2330">
        <f>IFERROR(VLOOKUP(D2330,Tablas_Equivalencia!$A$3:$B$8,2,FALSE),"Sin dato")</f>
        <v/>
      </c>
      <c r="W2330">
        <f>IFERROR(VLOOKUP(L2330,Tablas_Equivalencia!$D$3:$E$9,2,FALSE),"Sin dato")</f>
        <v/>
      </c>
      <c r="X2330">
        <f>IF(I2330=1,"Varón","Mujer")</f>
        <v/>
      </c>
      <c r="Y2330">
        <f>IFERROR(VLOOKUP(M2330,Tablas_Equivalencia!$G$3:$H$6,2,FALSE),"Sin dato")</f>
        <v/>
      </c>
      <c r="Z2330">
        <f>IF(J2330&lt;=24,"18-24","25-29")</f>
        <v/>
      </c>
      <c r="AA2330">
        <f>IF(M2330&lt;&gt;1,"",IF(P2330=2,1,0))</f>
        <v/>
      </c>
      <c r="AB2330">
        <f>IF(M2330&lt;&gt;1,"",IF(O2330&gt;=2,1,0))</f>
        <v/>
      </c>
      <c r="AC2330">
        <f>IF(M2330&lt;&gt;1,"",IF(OR(Q2330=999,Q2330=""),"",IF(OR(Q2330&lt;35,Q2330&gt;48),1,0)))</f>
        <v/>
      </c>
      <c r="AD2330">
        <f>IF(COUNT(AA2330:AC2330)&lt;3,"",SUM(AA2330:AC2330))</f>
        <v/>
      </c>
      <c r="AE2330">
        <f>IF(L2330&gt;=4,2,IF(L2330&gt;=2,1,0))</f>
        <v/>
      </c>
      <c r="AF2330">
        <f>IF(L2330&gt;=5,1,0)</f>
        <v/>
      </c>
      <c r="AG2330">
        <f>AE2330+AF2330</f>
        <v/>
      </c>
      <c r="AH2330" s="15">
        <f>IF(M2330&lt;&gt;1,"",IF(OR(R2330=-9,R2330=""),"",R2330))</f>
        <v/>
      </c>
      <c r="AI2330">
        <f>IF(M2330&lt;&gt;1,"",IF(OR(Q2330=999,Q2330=""),"",Q2330))</f>
        <v/>
      </c>
    </row>
    <row r="2331">
      <c r="A2331" t="inlineStr">
        <is>
          <t>TQRMNOP112659</t>
        </is>
      </c>
      <c r="B2331" t="n">
        <v>2025</v>
      </c>
      <c r="C2331" t="n">
        <v>1</v>
      </c>
      <c r="D2331" t="n">
        <v>1</v>
      </c>
      <c r="E2331" t="inlineStr">
        <is>
          <t>S</t>
        </is>
      </c>
      <c r="F2331" t="n">
        <v>33</v>
      </c>
      <c r="G2331" t="n">
        <v>1105</v>
      </c>
      <c r="H2331" t="n">
        <v>1</v>
      </c>
      <c r="I2331" t="n">
        <v>1</v>
      </c>
      <c r="J2331" t="n">
        <v>28</v>
      </c>
      <c r="K2331" t="n">
        <v>2</v>
      </c>
      <c r="L2331" t="n">
        <v>3</v>
      </c>
      <c r="M2331" t="n">
        <v>1</v>
      </c>
      <c r="N2331" t="n">
        <v>3</v>
      </c>
      <c r="O2331" t="n">
        <v>1</v>
      </c>
      <c r="P2331" t="n">
        <v>2</v>
      </c>
      <c r="Q2331" t="n">
        <v>35</v>
      </c>
      <c r="R2331" s="15" t="n">
        <v>237000</v>
      </c>
      <c r="S2331" s="15" t="n">
        <v>0</v>
      </c>
      <c r="T2331" s="15" t="n">
        <v>237000</v>
      </c>
      <c r="U2331" s="15" t="n">
        <v>112100</v>
      </c>
      <c r="V2331">
        <f>IFERROR(VLOOKUP(D2331,Tablas_Equivalencia!$A$3:$B$8,2,FALSE),"Sin dato")</f>
        <v/>
      </c>
      <c r="W2331">
        <f>IFERROR(VLOOKUP(L2331,Tablas_Equivalencia!$D$3:$E$9,2,FALSE),"Sin dato")</f>
        <v/>
      </c>
      <c r="X2331">
        <f>IF(I2331=1,"Varón","Mujer")</f>
        <v/>
      </c>
      <c r="Y2331">
        <f>IFERROR(VLOOKUP(M2331,Tablas_Equivalencia!$G$3:$H$6,2,FALSE),"Sin dato")</f>
        <v/>
      </c>
      <c r="Z2331">
        <f>IF(J2331&lt;=24,"18-24","25-29")</f>
        <v/>
      </c>
      <c r="AA2331">
        <f>IF(M2331&lt;&gt;1,"",IF(P2331=2,1,0))</f>
        <v/>
      </c>
      <c r="AB2331">
        <f>IF(M2331&lt;&gt;1,"",IF(O2331&gt;=2,1,0))</f>
        <v/>
      </c>
      <c r="AC2331">
        <f>IF(M2331&lt;&gt;1,"",IF(OR(Q2331=999,Q2331=""),"",IF(OR(Q2331&lt;35,Q2331&gt;48),1,0)))</f>
        <v/>
      </c>
      <c r="AD2331">
        <f>IF(COUNT(AA2331:AC2331)&lt;3,"",SUM(AA2331:AC2331))</f>
        <v/>
      </c>
      <c r="AE2331">
        <f>IF(L2331&gt;=4,2,IF(L2331&gt;=2,1,0))</f>
        <v/>
      </c>
      <c r="AF2331">
        <f>IF(L2331&gt;=5,1,0)</f>
        <v/>
      </c>
      <c r="AG2331">
        <f>AE2331+AF2331</f>
        <v/>
      </c>
      <c r="AH2331" s="15">
        <f>IF(M2331&lt;&gt;1,"",IF(OR(R2331=-9,R2331=""),"",R2331))</f>
        <v/>
      </c>
      <c r="AI2331">
        <f>IF(M2331&lt;&gt;1,"",IF(OR(Q2331=999,Q2331=""),"",Q2331))</f>
        <v/>
      </c>
    </row>
    <row r="2332">
      <c r="A2332" t="inlineStr">
        <is>
          <t>TQRMNOP112683</t>
        </is>
      </c>
      <c r="B2332" t="n">
        <v>2025</v>
      </c>
      <c r="C2332" t="n">
        <v>1</v>
      </c>
      <c r="D2332" t="n">
        <v>43</v>
      </c>
      <c r="E2332" t="inlineStr">
        <is>
          <t>S</t>
        </is>
      </c>
      <c r="F2332" t="n">
        <v>36</v>
      </c>
      <c r="G2332" t="n">
        <v>1129</v>
      </c>
      <c r="H2332" t="n">
        <v>3</v>
      </c>
      <c r="I2332" t="n">
        <v>1</v>
      </c>
      <c r="J2332" t="n">
        <v>20</v>
      </c>
      <c r="K2332" t="n">
        <v>1</v>
      </c>
      <c r="L2332" t="n">
        <v>5</v>
      </c>
      <c r="M2332" t="n">
        <v>1</v>
      </c>
      <c r="N2332" t="n">
        <v>3</v>
      </c>
      <c r="O2332" t="n">
        <v>2</v>
      </c>
      <c r="P2332" t="n">
        <v>2</v>
      </c>
      <c r="Q2332" t="n">
        <v>19</v>
      </c>
      <c r="R2332" s="15" t="n">
        <v>874000</v>
      </c>
      <c r="S2332" s="15" t="n">
        <v>0</v>
      </c>
      <c r="T2332" s="15" t="n">
        <v>874000</v>
      </c>
      <c r="U2332" s="15" t="n">
        <v>182400</v>
      </c>
      <c r="V2332">
        <f>IFERROR(VLOOKUP(D2332,Tablas_Equivalencia!$A$3:$B$8,2,FALSE),"Sin dato")</f>
        <v/>
      </c>
      <c r="W2332">
        <f>IFERROR(VLOOKUP(L2332,Tablas_Equivalencia!$D$3:$E$9,2,FALSE),"Sin dato")</f>
        <v/>
      </c>
      <c r="X2332">
        <f>IF(I2332=1,"Varón","Mujer")</f>
        <v/>
      </c>
      <c r="Y2332">
        <f>IFERROR(VLOOKUP(M2332,Tablas_Equivalencia!$G$3:$H$6,2,FALSE),"Sin dato")</f>
        <v/>
      </c>
      <c r="Z2332">
        <f>IF(J2332&lt;=24,"18-24","25-29")</f>
        <v/>
      </c>
      <c r="AA2332">
        <f>IF(M2332&lt;&gt;1,"",IF(P2332=2,1,0))</f>
        <v/>
      </c>
      <c r="AB2332">
        <f>IF(M2332&lt;&gt;1,"",IF(O2332&gt;=2,1,0))</f>
        <v/>
      </c>
      <c r="AC2332">
        <f>IF(M2332&lt;&gt;1,"",IF(OR(Q2332=999,Q2332=""),"",IF(OR(Q2332&lt;35,Q2332&gt;48),1,0)))</f>
        <v/>
      </c>
      <c r="AD2332">
        <f>IF(COUNT(AA2332:AC2332)&lt;3,"",SUM(AA2332:AC2332))</f>
        <v/>
      </c>
      <c r="AE2332">
        <f>IF(L2332&gt;=4,2,IF(L2332&gt;=2,1,0))</f>
        <v/>
      </c>
      <c r="AF2332">
        <f>IF(L2332&gt;=5,1,0)</f>
        <v/>
      </c>
      <c r="AG2332">
        <f>AE2332+AF2332</f>
        <v/>
      </c>
      <c r="AH2332" s="15">
        <f>IF(M2332&lt;&gt;1,"",IF(OR(R2332=-9,R2332=""),"",R2332))</f>
        <v/>
      </c>
      <c r="AI2332">
        <f>IF(M2332&lt;&gt;1,"",IF(OR(Q2332=999,Q2332=""),"",Q2332))</f>
        <v/>
      </c>
    </row>
    <row r="2333">
      <c r="A2333" t="inlineStr">
        <is>
          <t>TQRMNOP112693</t>
        </is>
      </c>
      <c r="B2333" t="n">
        <v>2025</v>
      </c>
      <c r="C2333" t="n">
        <v>1</v>
      </c>
      <c r="D2333" t="n">
        <v>44</v>
      </c>
      <c r="E2333" t="inlineStr">
        <is>
          <t>N</t>
        </is>
      </c>
      <c r="F2333" t="n">
        <v>2</v>
      </c>
      <c r="G2333" t="n">
        <v>1519</v>
      </c>
      <c r="H2333" t="n">
        <v>3</v>
      </c>
      <c r="I2333" t="n">
        <v>2</v>
      </c>
      <c r="J2333" t="n">
        <v>28</v>
      </c>
      <c r="K2333" t="n">
        <v>1</v>
      </c>
      <c r="L2333" t="n">
        <v>6</v>
      </c>
      <c r="M2333" t="n">
        <v>1</v>
      </c>
      <c r="N2333" t="n">
        <v>3</v>
      </c>
      <c r="O2333" t="n">
        <v>2</v>
      </c>
      <c r="P2333" t="n">
        <v>1</v>
      </c>
      <c r="Q2333" t="n">
        <v>35</v>
      </c>
      <c r="R2333" s="15" t="n">
        <v>758000</v>
      </c>
      <c r="S2333" s="15" t="n">
        <v>51000</v>
      </c>
      <c r="T2333" s="15" t="n">
        <v>809000</v>
      </c>
      <c r="U2333" s="15" t="n">
        <v>186000</v>
      </c>
      <c r="V2333">
        <f>IFERROR(VLOOKUP(D2333,Tablas_Equivalencia!$A$3:$B$8,2,FALSE),"Sin dato")</f>
        <v/>
      </c>
      <c r="W2333">
        <f>IFERROR(VLOOKUP(L2333,Tablas_Equivalencia!$D$3:$E$9,2,FALSE),"Sin dato")</f>
        <v/>
      </c>
      <c r="X2333">
        <f>IF(I2333=1,"Varón","Mujer")</f>
        <v/>
      </c>
      <c r="Y2333">
        <f>IFERROR(VLOOKUP(M2333,Tablas_Equivalencia!$G$3:$H$6,2,FALSE),"Sin dato")</f>
        <v/>
      </c>
      <c r="Z2333">
        <f>IF(J2333&lt;=24,"18-24","25-29")</f>
        <v/>
      </c>
      <c r="AA2333">
        <f>IF(M2333&lt;&gt;1,"",IF(P2333=2,1,0))</f>
        <v/>
      </c>
      <c r="AB2333">
        <f>IF(M2333&lt;&gt;1,"",IF(O2333&gt;=2,1,0))</f>
        <v/>
      </c>
      <c r="AC2333">
        <f>IF(M2333&lt;&gt;1,"",IF(OR(Q2333=999,Q2333=""),"",IF(OR(Q2333&lt;35,Q2333&gt;48),1,0)))</f>
        <v/>
      </c>
      <c r="AD2333">
        <f>IF(COUNT(AA2333:AC2333)&lt;3,"",SUM(AA2333:AC2333))</f>
        <v/>
      </c>
      <c r="AE2333">
        <f>IF(L2333&gt;=4,2,IF(L2333&gt;=2,1,0))</f>
        <v/>
      </c>
      <c r="AF2333">
        <f>IF(L2333&gt;=5,1,0)</f>
        <v/>
      </c>
      <c r="AG2333">
        <f>AE2333+AF2333</f>
        <v/>
      </c>
      <c r="AH2333" s="15">
        <f>IF(M2333&lt;&gt;1,"",IF(OR(R2333=-9,R2333=""),"",R2333))</f>
        <v/>
      </c>
      <c r="AI2333">
        <f>IF(M2333&lt;&gt;1,"",IF(OR(Q2333=999,Q2333=""),"",Q2333))</f>
        <v/>
      </c>
    </row>
    <row r="2334">
      <c r="A2334" t="inlineStr">
        <is>
          <t>TQRMNOP112694</t>
        </is>
      </c>
      <c r="B2334" t="n">
        <v>2025</v>
      </c>
      <c r="C2334" t="n">
        <v>1</v>
      </c>
      <c r="D2334" t="n">
        <v>41</v>
      </c>
      <c r="E2334" t="inlineStr">
        <is>
          <t>N</t>
        </is>
      </c>
      <c r="F2334" t="n">
        <v>15</v>
      </c>
      <c r="G2334" t="n">
        <v>1304</v>
      </c>
      <c r="H2334" t="n">
        <v>1</v>
      </c>
      <c r="I2334" t="n">
        <v>1</v>
      </c>
      <c r="J2334" t="n">
        <v>28</v>
      </c>
      <c r="K2334" t="n">
        <v>2</v>
      </c>
      <c r="L2334" t="n">
        <v>4</v>
      </c>
      <c r="M2334" t="n">
        <v>1</v>
      </c>
      <c r="N2334" t="n">
        <v>2</v>
      </c>
      <c r="O2334" t="n">
        <v>2</v>
      </c>
      <c r="P2334" t="n">
        <v>2</v>
      </c>
      <c r="Q2334" t="n">
        <v>47</v>
      </c>
      <c r="R2334" s="15" t="n">
        <v>877000</v>
      </c>
      <c r="S2334" s="15" t="n">
        <v>48000</v>
      </c>
      <c r="T2334" s="15" t="n">
        <v>925000</v>
      </c>
      <c r="U2334" s="15" t="n">
        <v>273600</v>
      </c>
      <c r="V2334">
        <f>IFERROR(VLOOKUP(D2334,Tablas_Equivalencia!$A$3:$B$8,2,FALSE),"Sin dato")</f>
        <v/>
      </c>
      <c r="W2334">
        <f>IFERROR(VLOOKUP(L2334,Tablas_Equivalencia!$D$3:$E$9,2,FALSE),"Sin dato")</f>
        <v/>
      </c>
      <c r="X2334">
        <f>IF(I2334=1,"Varón","Mujer")</f>
        <v/>
      </c>
      <c r="Y2334">
        <f>IFERROR(VLOOKUP(M2334,Tablas_Equivalencia!$G$3:$H$6,2,FALSE),"Sin dato")</f>
        <v/>
      </c>
      <c r="Z2334">
        <f>IF(J2334&lt;=24,"18-24","25-29")</f>
        <v/>
      </c>
      <c r="AA2334">
        <f>IF(M2334&lt;&gt;1,"",IF(P2334=2,1,0))</f>
        <v/>
      </c>
      <c r="AB2334">
        <f>IF(M2334&lt;&gt;1,"",IF(O2334&gt;=2,1,0))</f>
        <v/>
      </c>
      <c r="AC2334">
        <f>IF(M2334&lt;&gt;1,"",IF(OR(Q2334=999,Q2334=""),"",IF(OR(Q2334&lt;35,Q2334&gt;48),1,0)))</f>
        <v/>
      </c>
      <c r="AD2334">
        <f>IF(COUNT(AA2334:AC2334)&lt;3,"",SUM(AA2334:AC2334))</f>
        <v/>
      </c>
      <c r="AE2334">
        <f>IF(L2334&gt;=4,2,IF(L2334&gt;=2,1,0))</f>
        <v/>
      </c>
      <c r="AF2334">
        <f>IF(L2334&gt;=5,1,0)</f>
        <v/>
      </c>
      <c r="AG2334">
        <f>AE2334+AF2334</f>
        <v/>
      </c>
      <c r="AH2334" s="15">
        <f>IF(M2334&lt;&gt;1,"",IF(OR(R2334=-9,R2334=""),"",R2334))</f>
        <v/>
      </c>
      <c r="AI2334">
        <f>IF(M2334&lt;&gt;1,"",IF(OR(Q2334=999,Q2334=""),"",Q2334))</f>
        <v/>
      </c>
    </row>
    <row r="2335">
      <c r="A2335" t="inlineStr">
        <is>
          <t>TQRMNOP112696</t>
        </is>
      </c>
      <c r="B2335" t="n">
        <v>2025</v>
      </c>
      <c r="C2335" t="n">
        <v>1</v>
      </c>
      <c r="D2335" t="n">
        <v>43</v>
      </c>
      <c r="E2335" t="inlineStr">
        <is>
          <t>N</t>
        </is>
      </c>
      <c r="F2335" t="n">
        <v>34</v>
      </c>
      <c r="G2335" t="n">
        <v>1623</v>
      </c>
      <c r="H2335" t="n">
        <v>2</v>
      </c>
      <c r="I2335" t="n">
        <v>2</v>
      </c>
      <c r="J2335" t="n">
        <v>25</v>
      </c>
      <c r="K2335" t="n">
        <v>2</v>
      </c>
      <c r="L2335" t="n">
        <v>3</v>
      </c>
      <c r="M2335" t="n">
        <v>3</v>
      </c>
      <c r="R2335" s="15" t="n">
        <v>0</v>
      </c>
      <c r="S2335" s="15" t="n">
        <v>80000</v>
      </c>
      <c r="T2335" s="15" t="n">
        <v>80000</v>
      </c>
      <c r="U2335" s="15" t="n">
        <v>408200</v>
      </c>
      <c r="V2335">
        <f>IFERROR(VLOOKUP(D2335,Tablas_Equivalencia!$A$3:$B$8,2,FALSE),"Sin dato")</f>
        <v/>
      </c>
      <c r="W2335">
        <f>IFERROR(VLOOKUP(L2335,Tablas_Equivalencia!$D$3:$E$9,2,FALSE),"Sin dato")</f>
        <v/>
      </c>
      <c r="X2335">
        <f>IF(I2335=1,"Varón","Mujer")</f>
        <v/>
      </c>
      <c r="Y2335">
        <f>IFERROR(VLOOKUP(M2335,Tablas_Equivalencia!$G$3:$H$6,2,FALSE),"Sin dato")</f>
        <v/>
      </c>
      <c r="Z2335">
        <f>IF(J2335&lt;=24,"18-24","25-29")</f>
        <v/>
      </c>
      <c r="AA2335">
        <f>IF(M2335&lt;&gt;1,"",IF(P2335=2,1,0))</f>
        <v/>
      </c>
      <c r="AB2335">
        <f>IF(M2335&lt;&gt;1,"",IF(O2335&gt;=2,1,0))</f>
        <v/>
      </c>
      <c r="AC2335">
        <f>IF(M2335&lt;&gt;1,"",IF(OR(Q2335=999,Q2335=""),"",IF(OR(Q2335&lt;35,Q2335&gt;48),1,0)))</f>
        <v/>
      </c>
      <c r="AD2335">
        <f>IF(COUNT(AA2335:AC2335)&lt;3,"",SUM(AA2335:AC2335))</f>
        <v/>
      </c>
      <c r="AE2335">
        <f>IF(L2335&gt;=4,2,IF(L2335&gt;=2,1,0))</f>
        <v/>
      </c>
      <c r="AF2335">
        <f>IF(L2335&gt;=5,1,0)</f>
        <v/>
      </c>
      <c r="AG2335">
        <f>AE2335+AF2335</f>
        <v/>
      </c>
      <c r="AH2335" s="15">
        <f>IF(M2335&lt;&gt;1,"",IF(OR(R2335=-9,R2335=""),"",R2335))</f>
        <v/>
      </c>
      <c r="AI2335">
        <f>IF(M2335&lt;&gt;1,"",IF(OR(Q2335=999,Q2335=""),"",Q2335))</f>
        <v/>
      </c>
    </row>
    <row r="2336">
      <c r="A2336" t="inlineStr">
        <is>
          <t>TQRMNOP112700</t>
        </is>
      </c>
      <c r="B2336" t="n">
        <v>2025</v>
      </c>
      <c r="C2336" t="n">
        <v>1</v>
      </c>
      <c r="D2336" t="n">
        <v>1</v>
      </c>
      <c r="E2336" t="inlineStr">
        <is>
          <t>S</t>
        </is>
      </c>
      <c r="F2336" t="n">
        <v>32</v>
      </c>
      <c r="G2336" t="n">
        <v>1246</v>
      </c>
      <c r="H2336" t="n">
        <v>3</v>
      </c>
      <c r="I2336" t="n">
        <v>2</v>
      </c>
      <c r="J2336" t="n">
        <v>25</v>
      </c>
      <c r="K2336" t="n">
        <v>1</v>
      </c>
      <c r="L2336" t="n">
        <v>4</v>
      </c>
      <c r="M2336" t="n">
        <v>1</v>
      </c>
      <c r="N2336" t="n">
        <v>3</v>
      </c>
      <c r="O2336" t="n">
        <v>2</v>
      </c>
      <c r="P2336" t="n">
        <v>2</v>
      </c>
      <c r="Q2336" t="n">
        <v>23</v>
      </c>
      <c r="R2336" s="15" t="n">
        <v>487000</v>
      </c>
      <c r="S2336" s="15" t="n">
        <v>0</v>
      </c>
      <c r="T2336" s="15" t="n">
        <v>487000</v>
      </c>
      <c r="U2336" s="15" t="n">
        <v>179300</v>
      </c>
      <c r="V2336">
        <f>IFERROR(VLOOKUP(D2336,Tablas_Equivalencia!$A$3:$B$8,2,FALSE),"Sin dato")</f>
        <v/>
      </c>
      <c r="W2336">
        <f>IFERROR(VLOOKUP(L2336,Tablas_Equivalencia!$D$3:$E$9,2,FALSE),"Sin dato")</f>
        <v/>
      </c>
      <c r="X2336">
        <f>IF(I2336=1,"Varón","Mujer")</f>
        <v/>
      </c>
      <c r="Y2336">
        <f>IFERROR(VLOOKUP(M2336,Tablas_Equivalencia!$G$3:$H$6,2,FALSE),"Sin dato")</f>
        <v/>
      </c>
      <c r="Z2336">
        <f>IF(J2336&lt;=24,"18-24","25-29")</f>
        <v/>
      </c>
      <c r="AA2336">
        <f>IF(M2336&lt;&gt;1,"",IF(P2336=2,1,0))</f>
        <v/>
      </c>
      <c r="AB2336">
        <f>IF(M2336&lt;&gt;1,"",IF(O2336&gt;=2,1,0))</f>
        <v/>
      </c>
      <c r="AC2336">
        <f>IF(M2336&lt;&gt;1,"",IF(OR(Q2336=999,Q2336=""),"",IF(OR(Q2336&lt;35,Q2336&gt;48),1,0)))</f>
        <v/>
      </c>
      <c r="AD2336">
        <f>IF(COUNT(AA2336:AC2336)&lt;3,"",SUM(AA2336:AC2336))</f>
        <v/>
      </c>
      <c r="AE2336">
        <f>IF(L2336&gt;=4,2,IF(L2336&gt;=2,1,0))</f>
        <v/>
      </c>
      <c r="AF2336">
        <f>IF(L2336&gt;=5,1,0)</f>
        <v/>
      </c>
      <c r="AG2336">
        <f>AE2336+AF2336</f>
        <v/>
      </c>
      <c r="AH2336" s="15">
        <f>IF(M2336&lt;&gt;1,"",IF(OR(R2336=-9,R2336=""),"",R2336))</f>
        <v/>
      </c>
      <c r="AI2336">
        <f>IF(M2336&lt;&gt;1,"",IF(OR(Q2336=999,Q2336=""),"",Q2336))</f>
        <v/>
      </c>
    </row>
    <row r="2337">
      <c r="A2337" t="inlineStr">
        <is>
          <t>TQRMNOP112723</t>
        </is>
      </c>
      <c r="B2337" t="n">
        <v>2025</v>
      </c>
      <c r="C2337" t="n">
        <v>1</v>
      </c>
      <c r="D2337" t="n">
        <v>44</v>
      </c>
      <c r="E2337" t="inlineStr">
        <is>
          <t>N</t>
        </is>
      </c>
      <c r="F2337" t="n">
        <v>5</v>
      </c>
      <c r="G2337" t="n">
        <v>1347</v>
      </c>
      <c r="H2337" t="n">
        <v>3</v>
      </c>
      <c r="I2337" t="n">
        <v>1</v>
      </c>
      <c r="J2337" t="n">
        <v>25</v>
      </c>
      <c r="K2337" t="n">
        <v>1</v>
      </c>
      <c r="L2337" t="n">
        <v>5</v>
      </c>
      <c r="M2337" t="n">
        <v>1</v>
      </c>
      <c r="N2337" t="n">
        <v>3</v>
      </c>
      <c r="O2337" t="n">
        <v>2</v>
      </c>
      <c r="P2337" t="n">
        <v>2</v>
      </c>
      <c r="Q2337" t="n">
        <v>29</v>
      </c>
      <c r="R2337" s="15" t="n">
        <v>511000</v>
      </c>
      <c r="S2337" s="15" t="n">
        <v>0</v>
      </c>
      <c r="T2337" s="15" t="n">
        <v>511000</v>
      </c>
      <c r="U2337" s="15" t="n">
        <v>81100</v>
      </c>
      <c r="V2337">
        <f>IFERROR(VLOOKUP(D2337,Tablas_Equivalencia!$A$3:$B$8,2,FALSE),"Sin dato")</f>
        <v/>
      </c>
      <c r="W2337">
        <f>IFERROR(VLOOKUP(L2337,Tablas_Equivalencia!$D$3:$E$9,2,FALSE),"Sin dato")</f>
        <v/>
      </c>
      <c r="X2337">
        <f>IF(I2337=1,"Varón","Mujer")</f>
        <v/>
      </c>
      <c r="Y2337">
        <f>IFERROR(VLOOKUP(M2337,Tablas_Equivalencia!$G$3:$H$6,2,FALSE),"Sin dato")</f>
        <v/>
      </c>
      <c r="Z2337">
        <f>IF(J2337&lt;=24,"18-24","25-29")</f>
        <v/>
      </c>
      <c r="AA2337">
        <f>IF(M2337&lt;&gt;1,"",IF(P2337=2,1,0))</f>
        <v/>
      </c>
      <c r="AB2337">
        <f>IF(M2337&lt;&gt;1,"",IF(O2337&gt;=2,1,0))</f>
        <v/>
      </c>
      <c r="AC2337">
        <f>IF(M2337&lt;&gt;1,"",IF(OR(Q2337=999,Q2337=""),"",IF(OR(Q2337&lt;35,Q2337&gt;48),1,0)))</f>
        <v/>
      </c>
      <c r="AD2337">
        <f>IF(COUNT(AA2337:AC2337)&lt;3,"",SUM(AA2337:AC2337))</f>
        <v/>
      </c>
      <c r="AE2337">
        <f>IF(L2337&gt;=4,2,IF(L2337&gt;=2,1,0))</f>
        <v/>
      </c>
      <c r="AF2337">
        <f>IF(L2337&gt;=5,1,0)</f>
        <v/>
      </c>
      <c r="AG2337">
        <f>AE2337+AF2337</f>
        <v/>
      </c>
      <c r="AH2337" s="15">
        <f>IF(M2337&lt;&gt;1,"",IF(OR(R2337=-9,R2337=""),"",R2337))</f>
        <v/>
      </c>
      <c r="AI2337">
        <f>IF(M2337&lt;&gt;1,"",IF(OR(Q2337=999,Q2337=""),"",Q2337))</f>
        <v/>
      </c>
    </row>
    <row r="2338">
      <c r="A2338" t="inlineStr">
        <is>
          <t>TQRMNOP112724</t>
        </is>
      </c>
      <c r="B2338" t="n">
        <v>2025</v>
      </c>
      <c r="C2338" t="n">
        <v>1</v>
      </c>
      <c r="D2338" t="n">
        <v>43</v>
      </c>
      <c r="E2338" t="inlineStr">
        <is>
          <t>N</t>
        </is>
      </c>
      <c r="F2338" t="n">
        <v>34</v>
      </c>
      <c r="G2338" t="n">
        <v>580</v>
      </c>
      <c r="H2338" t="n">
        <v>3</v>
      </c>
      <c r="I2338" t="n">
        <v>2</v>
      </c>
      <c r="J2338" t="n">
        <v>25</v>
      </c>
      <c r="K2338" t="n">
        <v>2</v>
      </c>
      <c r="L2338" t="n">
        <v>3</v>
      </c>
      <c r="M2338" t="n">
        <v>3</v>
      </c>
      <c r="R2338" s="15" t="n">
        <v>0</v>
      </c>
      <c r="S2338" s="15" t="n">
        <v>0</v>
      </c>
      <c r="T2338" s="15" t="n">
        <v>0</v>
      </c>
      <c r="U2338" s="15" t="n">
        <v>183400</v>
      </c>
      <c r="V2338">
        <f>IFERROR(VLOOKUP(D2338,Tablas_Equivalencia!$A$3:$B$8,2,FALSE),"Sin dato")</f>
        <v/>
      </c>
      <c r="W2338">
        <f>IFERROR(VLOOKUP(L2338,Tablas_Equivalencia!$D$3:$E$9,2,FALSE),"Sin dato")</f>
        <v/>
      </c>
      <c r="X2338">
        <f>IF(I2338=1,"Varón","Mujer")</f>
        <v/>
      </c>
      <c r="Y2338">
        <f>IFERROR(VLOOKUP(M2338,Tablas_Equivalencia!$G$3:$H$6,2,FALSE),"Sin dato")</f>
        <v/>
      </c>
      <c r="Z2338">
        <f>IF(J2338&lt;=24,"18-24","25-29")</f>
        <v/>
      </c>
      <c r="AA2338">
        <f>IF(M2338&lt;&gt;1,"",IF(P2338=2,1,0))</f>
        <v/>
      </c>
      <c r="AB2338">
        <f>IF(M2338&lt;&gt;1,"",IF(O2338&gt;=2,1,0))</f>
        <v/>
      </c>
      <c r="AC2338">
        <f>IF(M2338&lt;&gt;1,"",IF(OR(Q2338=999,Q2338=""),"",IF(OR(Q2338&lt;35,Q2338&gt;48),1,0)))</f>
        <v/>
      </c>
      <c r="AD2338">
        <f>IF(COUNT(AA2338:AC2338)&lt;3,"",SUM(AA2338:AC2338))</f>
        <v/>
      </c>
      <c r="AE2338">
        <f>IF(L2338&gt;=4,2,IF(L2338&gt;=2,1,0))</f>
        <v/>
      </c>
      <c r="AF2338">
        <f>IF(L2338&gt;=5,1,0)</f>
        <v/>
      </c>
      <c r="AG2338">
        <f>AE2338+AF2338</f>
        <v/>
      </c>
      <c r="AH2338" s="15">
        <f>IF(M2338&lt;&gt;1,"",IF(OR(R2338=-9,R2338=""),"",R2338))</f>
        <v/>
      </c>
      <c r="AI2338">
        <f>IF(M2338&lt;&gt;1,"",IF(OR(Q2338=999,Q2338=""),"",Q2338))</f>
        <v/>
      </c>
    </row>
    <row r="2339">
      <c r="A2339" t="inlineStr">
        <is>
          <t>TQRMNOP112725</t>
        </is>
      </c>
      <c r="B2339" t="n">
        <v>2025</v>
      </c>
      <c r="C2339" t="n">
        <v>1</v>
      </c>
      <c r="D2339" t="n">
        <v>1</v>
      </c>
      <c r="E2339" t="inlineStr">
        <is>
          <t>S</t>
        </is>
      </c>
      <c r="F2339" t="n">
        <v>32</v>
      </c>
      <c r="G2339" t="n">
        <v>1668</v>
      </c>
      <c r="H2339" t="n">
        <v>1</v>
      </c>
      <c r="I2339" t="n">
        <v>1</v>
      </c>
      <c r="J2339" t="n">
        <v>19</v>
      </c>
      <c r="K2339" t="n">
        <v>2</v>
      </c>
      <c r="L2339" t="n">
        <v>3</v>
      </c>
      <c r="M2339" t="n">
        <v>1</v>
      </c>
      <c r="N2339" t="n">
        <v>3</v>
      </c>
      <c r="O2339" t="n">
        <v>2</v>
      </c>
      <c r="P2339" t="n">
        <v>2</v>
      </c>
      <c r="Q2339" t="n">
        <v>34</v>
      </c>
      <c r="R2339" s="15" t="n">
        <v>493000</v>
      </c>
      <c r="S2339" s="15" t="n">
        <v>0</v>
      </c>
      <c r="T2339" s="15" t="n">
        <v>493000</v>
      </c>
      <c r="U2339" s="15" t="n">
        <v>284700</v>
      </c>
      <c r="V2339">
        <f>IFERROR(VLOOKUP(D2339,Tablas_Equivalencia!$A$3:$B$8,2,FALSE),"Sin dato")</f>
        <v/>
      </c>
      <c r="W2339">
        <f>IFERROR(VLOOKUP(L2339,Tablas_Equivalencia!$D$3:$E$9,2,FALSE),"Sin dato")</f>
        <v/>
      </c>
      <c r="X2339">
        <f>IF(I2339=1,"Varón","Mujer")</f>
        <v/>
      </c>
      <c r="Y2339">
        <f>IFERROR(VLOOKUP(M2339,Tablas_Equivalencia!$G$3:$H$6,2,FALSE),"Sin dato")</f>
        <v/>
      </c>
      <c r="Z2339">
        <f>IF(J2339&lt;=24,"18-24","25-29")</f>
        <v/>
      </c>
      <c r="AA2339">
        <f>IF(M2339&lt;&gt;1,"",IF(P2339=2,1,0))</f>
        <v/>
      </c>
      <c r="AB2339">
        <f>IF(M2339&lt;&gt;1,"",IF(O2339&gt;=2,1,0))</f>
        <v/>
      </c>
      <c r="AC2339">
        <f>IF(M2339&lt;&gt;1,"",IF(OR(Q2339=999,Q2339=""),"",IF(OR(Q2339&lt;35,Q2339&gt;48),1,0)))</f>
        <v/>
      </c>
      <c r="AD2339">
        <f>IF(COUNT(AA2339:AC2339)&lt;3,"",SUM(AA2339:AC2339))</f>
        <v/>
      </c>
      <c r="AE2339">
        <f>IF(L2339&gt;=4,2,IF(L2339&gt;=2,1,0))</f>
        <v/>
      </c>
      <c r="AF2339">
        <f>IF(L2339&gt;=5,1,0)</f>
        <v/>
      </c>
      <c r="AG2339">
        <f>AE2339+AF2339</f>
        <v/>
      </c>
      <c r="AH2339" s="15">
        <f>IF(M2339&lt;&gt;1,"",IF(OR(R2339=-9,R2339=""),"",R2339))</f>
        <v/>
      </c>
      <c r="AI2339">
        <f>IF(M2339&lt;&gt;1,"",IF(OR(Q2339=999,Q2339=""),"",Q2339))</f>
        <v/>
      </c>
    </row>
    <row r="2340">
      <c r="A2340" t="inlineStr">
        <is>
          <t>TQRMNOP112741</t>
        </is>
      </c>
      <c r="B2340" t="n">
        <v>2025</v>
      </c>
      <c r="C2340" t="n">
        <v>1</v>
      </c>
      <c r="D2340" t="n">
        <v>41</v>
      </c>
      <c r="E2340" t="inlineStr">
        <is>
          <t>S</t>
        </is>
      </c>
      <c r="F2340" t="n">
        <v>8</v>
      </c>
      <c r="G2340" t="n">
        <v>1160</v>
      </c>
      <c r="H2340" t="n">
        <v>1</v>
      </c>
      <c r="I2340" t="n">
        <v>2</v>
      </c>
      <c r="J2340" t="n">
        <v>28</v>
      </c>
      <c r="K2340" t="n">
        <v>2</v>
      </c>
      <c r="L2340" t="n">
        <v>4</v>
      </c>
      <c r="M2340" t="n">
        <v>2</v>
      </c>
      <c r="R2340" s="15" t="n">
        <v>0</v>
      </c>
      <c r="S2340" s="15" t="n">
        <v>0</v>
      </c>
      <c r="T2340" s="15" t="n">
        <v>0</v>
      </c>
      <c r="U2340" s="15" t="n">
        <v>81200</v>
      </c>
      <c r="V2340">
        <f>IFERROR(VLOOKUP(D2340,Tablas_Equivalencia!$A$3:$B$8,2,FALSE),"Sin dato")</f>
        <v/>
      </c>
      <c r="W2340">
        <f>IFERROR(VLOOKUP(L2340,Tablas_Equivalencia!$D$3:$E$9,2,FALSE),"Sin dato")</f>
        <v/>
      </c>
      <c r="X2340">
        <f>IF(I2340=1,"Varón","Mujer")</f>
        <v/>
      </c>
      <c r="Y2340">
        <f>IFERROR(VLOOKUP(M2340,Tablas_Equivalencia!$G$3:$H$6,2,FALSE),"Sin dato")</f>
        <v/>
      </c>
      <c r="Z2340">
        <f>IF(J2340&lt;=24,"18-24","25-29")</f>
        <v/>
      </c>
      <c r="AA2340">
        <f>IF(M2340&lt;&gt;1,"",IF(P2340=2,1,0))</f>
        <v/>
      </c>
      <c r="AB2340">
        <f>IF(M2340&lt;&gt;1,"",IF(O2340&gt;=2,1,0))</f>
        <v/>
      </c>
      <c r="AC2340">
        <f>IF(M2340&lt;&gt;1,"",IF(OR(Q2340=999,Q2340=""),"",IF(OR(Q2340&lt;35,Q2340&gt;48),1,0)))</f>
        <v/>
      </c>
      <c r="AD2340">
        <f>IF(COUNT(AA2340:AC2340)&lt;3,"",SUM(AA2340:AC2340))</f>
        <v/>
      </c>
      <c r="AE2340">
        <f>IF(L2340&gt;=4,2,IF(L2340&gt;=2,1,0))</f>
        <v/>
      </c>
      <c r="AF2340">
        <f>IF(L2340&gt;=5,1,0)</f>
        <v/>
      </c>
      <c r="AG2340">
        <f>AE2340+AF2340</f>
        <v/>
      </c>
      <c r="AH2340" s="15">
        <f>IF(M2340&lt;&gt;1,"",IF(OR(R2340=-9,R2340=""),"",R2340))</f>
        <v/>
      </c>
      <c r="AI2340">
        <f>IF(M2340&lt;&gt;1,"",IF(OR(Q2340=999,Q2340=""),"",Q2340))</f>
        <v/>
      </c>
    </row>
    <row r="2341">
      <c r="A2341" t="inlineStr">
        <is>
          <t>TQRMNOP112745</t>
        </is>
      </c>
      <c r="B2341" t="n">
        <v>2025</v>
      </c>
      <c r="C2341" t="n">
        <v>1</v>
      </c>
      <c r="D2341" t="n">
        <v>40</v>
      </c>
      <c r="E2341" t="inlineStr">
        <is>
          <t>S</t>
        </is>
      </c>
      <c r="F2341" t="n">
        <v>7</v>
      </c>
      <c r="G2341" t="n">
        <v>622</v>
      </c>
      <c r="H2341" t="n">
        <v>10</v>
      </c>
      <c r="I2341" t="n">
        <v>1</v>
      </c>
      <c r="J2341" t="n">
        <v>24</v>
      </c>
      <c r="K2341" t="n">
        <v>2</v>
      </c>
      <c r="L2341" t="n">
        <v>2</v>
      </c>
      <c r="M2341" t="n">
        <v>3</v>
      </c>
      <c r="R2341" s="15" t="n">
        <v>0</v>
      </c>
      <c r="S2341" s="15" t="n">
        <v>62000</v>
      </c>
      <c r="T2341" s="15" t="n">
        <v>62000</v>
      </c>
      <c r="U2341" s="15" t="n">
        <v>123200</v>
      </c>
      <c r="V2341">
        <f>IFERROR(VLOOKUP(D2341,Tablas_Equivalencia!$A$3:$B$8,2,FALSE),"Sin dato")</f>
        <v/>
      </c>
      <c r="W2341">
        <f>IFERROR(VLOOKUP(L2341,Tablas_Equivalencia!$D$3:$E$9,2,FALSE),"Sin dato")</f>
        <v/>
      </c>
      <c r="X2341">
        <f>IF(I2341=1,"Varón","Mujer")</f>
        <v/>
      </c>
      <c r="Y2341">
        <f>IFERROR(VLOOKUP(M2341,Tablas_Equivalencia!$G$3:$H$6,2,FALSE),"Sin dato")</f>
        <v/>
      </c>
      <c r="Z2341">
        <f>IF(J2341&lt;=24,"18-24","25-29")</f>
        <v/>
      </c>
      <c r="AA2341">
        <f>IF(M2341&lt;&gt;1,"",IF(P2341=2,1,0))</f>
        <v/>
      </c>
      <c r="AB2341">
        <f>IF(M2341&lt;&gt;1,"",IF(O2341&gt;=2,1,0))</f>
        <v/>
      </c>
      <c r="AC2341">
        <f>IF(M2341&lt;&gt;1,"",IF(OR(Q2341=999,Q2341=""),"",IF(OR(Q2341&lt;35,Q2341&gt;48),1,0)))</f>
        <v/>
      </c>
      <c r="AD2341">
        <f>IF(COUNT(AA2341:AC2341)&lt;3,"",SUM(AA2341:AC2341))</f>
        <v/>
      </c>
      <c r="AE2341">
        <f>IF(L2341&gt;=4,2,IF(L2341&gt;=2,1,0))</f>
        <v/>
      </c>
      <c r="AF2341">
        <f>IF(L2341&gt;=5,1,0)</f>
        <v/>
      </c>
      <c r="AG2341">
        <f>AE2341+AF2341</f>
        <v/>
      </c>
      <c r="AH2341" s="15">
        <f>IF(M2341&lt;&gt;1,"",IF(OR(R2341=-9,R2341=""),"",R2341))</f>
        <v/>
      </c>
      <c r="AI2341">
        <f>IF(M2341&lt;&gt;1,"",IF(OR(Q2341=999,Q2341=""),"",Q2341))</f>
        <v/>
      </c>
    </row>
    <row r="2342">
      <c r="A2342" t="inlineStr">
        <is>
          <t>TQRMNOP112747</t>
        </is>
      </c>
      <c r="B2342" t="n">
        <v>2025</v>
      </c>
      <c r="C2342" t="n">
        <v>1</v>
      </c>
      <c r="D2342" t="n">
        <v>40</v>
      </c>
      <c r="E2342" t="inlineStr">
        <is>
          <t>N</t>
        </is>
      </c>
      <c r="F2342" t="n">
        <v>9</v>
      </c>
      <c r="G2342" t="n">
        <v>2029</v>
      </c>
      <c r="H2342" t="n">
        <v>3</v>
      </c>
      <c r="I2342" t="n">
        <v>2</v>
      </c>
      <c r="J2342" t="n">
        <v>27</v>
      </c>
      <c r="K2342" t="n">
        <v>2</v>
      </c>
      <c r="L2342" t="n">
        <v>3</v>
      </c>
      <c r="M2342" t="n">
        <v>3</v>
      </c>
      <c r="R2342" s="15" t="n">
        <v>0</v>
      </c>
      <c r="S2342" s="15" t="n">
        <v>83000</v>
      </c>
      <c r="T2342" s="15" t="n">
        <v>83000</v>
      </c>
      <c r="U2342" s="15" t="n">
        <v>200500</v>
      </c>
      <c r="V2342">
        <f>IFERROR(VLOOKUP(D2342,Tablas_Equivalencia!$A$3:$B$8,2,FALSE),"Sin dato")</f>
        <v/>
      </c>
      <c r="W2342">
        <f>IFERROR(VLOOKUP(L2342,Tablas_Equivalencia!$D$3:$E$9,2,FALSE),"Sin dato")</f>
        <v/>
      </c>
      <c r="X2342">
        <f>IF(I2342=1,"Varón","Mujer")</f>
        <v/>
      </c>
      <c r="Y2342">
        <f>IFERROR(VLOOKUP(M2342,Tablas_Equivalencia!$G$3:$H$6,2,FALSE),"Sin dato")</f>
        <v/>
      </c>
      <c r="Z2342">
        <f>IF(J2342&lt;=24,"18-24","25-29")</f>
        <v/>
      </c>
      <c r="AA2342">
        <f>IF(M2342&lt;&gt;1,"",IF(P2342=2,1,0))</f>
        <v/>
      </c>
      <c r="AB2342">
        <f>IF(M2342&lt;&gt;1,"",IF(O2342&gt;=2,1,0))</f>
        <v/>
      </c>
      <c r="AC2342">
        <f>IF(M2342&lt;&gt;1,"",IF(OR(Q2342=999,Q2342=""),"",IF(OR(Q2342&lt;35,Q2342&gt;48),1,0)))</f>
        <v/>
      </c>
      <c r="AD2342">
        <f>IF(COUNT(AA2342:AC2342)&lt;3,"",SUM(AA2342:AC2342))</f>
        <v/>
      </c>
      <c r="AE2342">
        <f>IF(L2342&gt;=4,2,IF(L2342&gt;=2,1,0))</f>
        <v/>
      </c>
      <c r="AF2342">
        <f>IF(L2342&gt;=5,1,0)</f>
        <v/>
      </c>
      <c r="AG2342">
        <f>AE2342+AF2342</f>
        <v/>
      </c>
      <c r="AH2342" s="15">
        <f>IF(M2342&lt;&gt;1,"",IF(OR(R2342=-9,R2342=""),"",R2342))</f>
        <v/>
      </c>
      <c r="AI2342">
        <f>IF(M2342&lt;&gt;1,"",IF(OR(Q2342=999,Q2342=""),"",Q2342))</f>
        <v/>
      </c>
    </row>
    <row r="2343">
      <c r="A2343" t="inlineStr">
        <is>
          <t>TQRMNOP112758</t>
        </is>
      </c>
      <c r="B2343" t="n">
        <v>2025</v>
      </c>
      <c r="C2343" t="n">
        <v>1</v>
      </c>
      <c r="D2343" t="n">
        <v>40</v>
      </c>
      <c r="E2343" t="inlineStr">
        <is>
          <t>S</t>
        </is>
      </c>
      <c r="F2343" t="n">
        <v>7</v>
      </c>
      <c r="G2343" t="n">
        <v>1041</v>
      </c>
      <c r="H2343" t="n">
        <v>1</v>
      </c>
      <c r="I2343" t="n">
        <v>1</v>
      </c>
      <c r="J2343" t="n">
        <v>23</v>
      </c>
      <c r="K2343" t="n">
        <v>2</v>
      </c>
      <c r="L2343" t="n">
        <v>4</v>
      </c>
      <c r="M2343" t="n">
        <v>2</v>
      </c>
      <c r="R2343" s="15" t="n">
        <v>0</v>
      </c>
      <c r="S2343" s="15" t="n">
        <v>0</v>
      </c>
      <c r="T2343" s="15" t="n">
        <v>0</v>
      </c>
      <c r="U2343" s="15" t="n">
        <v>178500</v>
      </c>
      <c r="V2343">
        <f>IFERROR(VLOOKUP(D2343,Tablas_Equivalencia!$A$3:$B$8,2,FALSE),"Sin dato")</f>
        <v/>
      </c>
      <c r="W2343">
        <f>IFERROR(VLOOKUP(L2343,Tablas_Equivalencia!$D$3:$E$9,2,FALSE),"Sin dato")</f>
        <v/>
      </c>
      <c r="X2343">
        <f>IF(I2343=1,"Varón","Mujer")</f>
        <v/>
      </c>
      <c r="Y2343">
        <f>IFERROR(VLOOKUP(M2343,Tablas_Equivalencia!$G$3:$H$6,2,FALSE),"Sin dato")</f>
        <v/>
      </c>
      <c r="Z2343">
        <f>IF(J2343&lt;=24,"18-24","25-29")</f>
        <v/>
      </c>
      <c r="AA2343">
        <f>IF(M2343&lt;&gt;1,"",IF(P2343=2,1,0))</f>
        <v/>
      </c>
      <c r="AB2343">
        <f>IF(M2343&lt;&gt;1,"",IF(O2343&gt;=2,1,0))</f>
        <v/>
      </c>
      <c r="AC2343">
        <f>IF(M2343&lt;&gt;1,"",IF(OR(Q2343=999,Q2343=""),"",IF(OR(Q2343&lt;35,Q2343&gt;48),1,0)))</f>
        <v/>
      </c>
      <c r="AD2343">
        <f>IF(COUNT(AA2343:AC2343)&lt;3,"",SUM(AA2343:AC2343))</f>
        <v/>
      </c>
      <c r="AE2343">
        <f>IF(L2343&gt;=4,2,IF(L2343&gt;=2,1,0))</f>
        <v/>
      </c>
      <c r="AF2343">
        <f>IF(L2343&gt;=5,1,0)</f>
        <v/>
      </c>
      <c r="AG2343">
        <f>AE2343+AF2343</f>
        <v/>
      </c>
      <c r="AH2343" s="15">
        <f>IF(M2343&lt;&gt;1,"",IF(OR(R2343=-9,R2343=""),"",R2343))</f>
        <v/>
      </c>
      <c r="AI2343">
        <f>IF(M2343&lt;&gt;1,"",IF(OR(Q2343=999,Q2343=""),"",Q2343))</f>
        <v/>
      </c>
    </row>
    <row r="2344">
      <c r="A2344" t="inlineStr">
        <is>
          <t>TQRMNOP112762</t>
        </is>
      </c>
      <c r="B2344" t="n">
        <v>2025</v>
      </c>
      <c r="C2344" t="n">
        <v>1</v>
      </c>
      <c r="D2344" t="n">
        <v>43</v>
      </c>
      <c r="E2344" t="inlineStr">
        <is>
          <t>S</t>
        </is>
      </c>
      <c r="F2344" t="n">
        <v>30</v>
      </c>
      <c r="G2344" t="n">
        <v>951</v>
      </c>
      <c r="H2344" t="n">
        <v>10</v>
      </c>
      <c r="I2344" t="n">
        <v>2</v>
      </c>
      <c r="J2344" t="n">
        <v>26</v>
      </c>
      <c r="K2344" t="n">
        <v>2</v>
      </c>
      <c r="L2344" t="n">
        <v>4</v>
      </c>
      <c r="M2344" t="n">
        <v>1</v>
      </c>
      <c r="N2344" t="n">
        <v>2</v>
      </c>
      <c r="O2344" t="n">
        <v>2</v>
      </c>
      <c r="P2344" t="n">
        <v>2</v>
      </c>
      <c r="Q2344" t="n">
        <v>38</v>
      </c>
      <c r="R2344" s="15" t="n">
        <v>629000</v>
      </c>
      <c r="S2344" s="15" t="n">
        <v>0</v>
      </c>
      <c r="T2344" s="15" t="n">
        <v>629000</v>
      </c>
      <c r="U2344" s="15" t="n">
        <v>163300</v>
      </c>
      <c r="V2344">
        <f>IFERROR(VLOOKUP(D2344,Tablas_Equivalencia!$A$3:$B$8,2,FALSE),"Sin dato")</f>
        <v/>
      </c>
      <c r="W2344">
        <f>IFERROR(VLOOKUP(L2344,Tablas_Equivalencia!$D$3:$E$9,2,FALSE),"Sin dato")</f>
        <v/>
      </c>
      <c r="X2344">
        <f>IF(I2344=1,"Varón","Mujer")</f>
        <v/>
      </c>
      <c r="Y2344">
        <f>IFERROR(VLOOKUP(M2344,Tablas_Equivalencia!$G$3:$H$6,2,FALSE),"Sin dato")</f>
        <v/>
      </c>
      <c r="Z2344">
        <f>IF(J2344&lt;=24,"18-24","25-29")</f>
        <v/>
      </c>
      <c r="AA2344">
        <f>IF(M2344&lt;&gt;1,"",IF(P2344=2,1,0))</f>
        <v/>
      </c>
      <c r="AB2344">
        <f>IF(M2344&lt;&gt;1,"",IF(O2344&gt;=2,1,0))</f>
        <v/>
      </c>
      <c r="AC2344">
        <f>IF(M2344&lt;&gt;1,"",IF(OR(Q2344=999,Q2344=""),"",IF(OR(Q2344&lt;35,Q2344&gt;48),1,0)))</f>
        <v/>
      </c>
      <c r="AD2344">
        <f>IF(COUNT(AA2344:AC2344)&lt;3,"",SUM(AA2344:AC2344))</f>
        <v/>
      </c>
      <c r="AE2344">
        <f>IF(L2344&gt;=4,2,IF(L2344&gt;=2,1,0))</f>
        <v/>
      </c>
      <c r="AF2344">
        <f>IF(L2344&gt;=5,1,0)</f>
        <v/>
      </c>
      <c r="AG2344">
        <f>AE2344+AF2344</f>
        <v/>
      </c>
      <c r="AH2344" s="15">
        <f>IF(M2344&lt;&gt;1,"",IF(OR(R2344=-9,R2344=""),"",R2344))</f>
        <v/>
      </c>
      <c r="AI2344">
        <f>IF(M2344&lt;&gt;1,"",IF(OR(Q2344=999,Q2344=""),"",Q2344))</f>
        <v/>
      </c>
    </row>
    <row r="2345">
      <c r="A2345" t="inlineStr">
        <is>
          <t>TQRMNOP112768</t>
        </is>
      </c>
      <c r="B2345" t="n">
        <v>2025</v>
      </c>
      <c r="C2345" t="n">
        <v>1</v>
      </c>
      <c r="D2345" t="n">
        <v>42</v>
      </c>
      <c r="E2345" t="inlineStr">
        <is>
          <t>N</t>
        </is>
      </c>
      <c r="F2345" t="n">
        <v>25</v>
      </c>
      <c r="G2345" t="n">
        <v>815</v>
      </c>
      <c r="H2345" t="n">
        <v>3</v>
      </c>
      <c r="I2345" t="n">
        <v>1</v>
      </c>
      <c r="J2345" t="n">
        <v>25</v>
      </c>
      <c r="K2345" t="n">
        <v>1</v>
      </c>
      <c r="L2345" t="n">
        <v>6</v>
      </c>
      <c r="M2345" t="n">
        <v>1</v>
      </c>
      <c r="N2345" t="n">
        <v>3</v>
      </c>
      <c r="O2345" t="n">
        <v>1</v>
      </c>
      <c r="P2345" t="n">
        <v>1</v>
      </c>
      <c r="Q2345" t="n">
        <v>49</v>
      </c>
      <c r="R2345" s="15" t="n">
        <v>694000</v>
      </c>
      <c r="S2345" s="15" t="n">
        <v>0</v>
      </c>
      <c r="T2345" s="15" t="n">
        <v>694000</v>
      </c>
      <c r="U2345" s="15" t="n">
        <v>267000</v>
      </c>
      <c r="V2345">
        <f>IFERROR(VLOOKUP(D2345,Tablas_Equivalencia!$A$3:$B$8,2,FALSE),"Sin dato")</f>
        <v/>
      </c>
      <c r="W2345">
        <f>IFERROR(VLOOKUP(L2345,Tablas_Equivalencia!$D$3:$E$9,2,FALSE),"Sin dato")</f>
        <v/>
      </c>
      <c r="X2345">
        <f>IF(I2345=1,"Varón","Mujer")</f>
        <v/>
      </c>
      <c r="Y2345">
        <f>IFERROR(VLOOKUP(M2345,Tablas_Equivalencia!$G$3:$H$6,2,FALSE),"Sin dato")</f>
        <v/>
      </c>
      <c r="Z2345">
        <f>IF(J2345&lt;=24,"18-24","25-29")</f>
        <v/>
      </c>
      <c r="AA2345">
        <f>IF(M2345&lt;&gt;1,"",IF(P2345=2,1,0))</f>
        <v/>
      </c>
      <c r="AB2345">
        <f>IF(M2345&lt;&gt;1,"",IF(O2345&gt;=2,1,0))</f>
        <v/>
      </c>
      <c r="AC2345">
        <f>IF(M2345&lt;&gt;1,"",IF(OR(Q2345=999,Q2345=""),"",IF(OR(Q2345&lt;35,Q2345&gt;48),1,0)))</f>
        <v/>
      </c>
      <c r="AD2345">
        <f>IF(COUNT(AA2345:AC2345)&lt;3,"",SUM(AA2345:AC2345))</f>
        <v/>
      </c>
      <c r="AE2345">
        <f>IF(L2345&gt;=4,2,IF(L2345&gt;=2,1,0))</f>
        <v/>
      </c>
      <c r="AF2345">
        <f>IF(L2345&gt;=5,1,0)</f>
        <v/>
      </c>
      <c r="AG2345">
        <f>AE2345+AF2345</f>
        <v/>
      </c>
      <c r="AH2345" s="15">
        <f>IF(M2345&lt;&gt;1,"",IF(OR(R2345=-9,R2345=""),"",R2345))</f>
        <v/>
      </c>
      <c r="AI2345">
        <f>IF(M2345&lt;&gt;1,"",IF(OR(Q2345=999,Q2345=""),"",Q2345))</f>
        <v/>
      </c>
    </row>
    <row r="2346">
      <c r="A2346" t="inlineStr">
        <is>
          <t>TQRMNOP112785</t>
        </is>
      </c>
      <c r="B2346" t="n">
        <v>2025</v>
      </c>
      <c r="C2346" t="n">
        <v>1</v>
      </c>
      <c r="D2346" t="n">
        <v>40</v>
      </c>
      <c r="E2346" t="inlineStr">
        <is>
          <t>N</t>
        </is>
      </c>
      <c r="F2346" t="n">
        <v>22</v>
      </c>
      <c r="G2346" t="n">
        <v>1512</v>
      </c>
      <c r="H2346" t="n">
        <v>1</v>
      </c>
      <c r="I2346" t="n">
        <v>2</v>
      </c>
      <c r="J2346" t="n">
        <v>19</v>
      </c>
      <c r="K2346" t="n">
        <v>2</v>
      </c>
      <c r="L2346" t="n">
        <v>3</v>
      </c>
      <c r="M2346" t="n">
        <v>3</v>
      </c>
      <c r="R2346" s="15" t="n">
        <v>0</v>
      </c>
      <c r="S2346" s="15" t="n">
        <v>0</v>
      </c>
      <c r="T2346" s="15" t="n">
        <v>0</v>
      </c>
      <c r="U2346" s="15" t="n">
        <v>58500</v>
      </c>
      <c r="V2346">
        <f>IFERROR(VLOOKUP(D2346,Tablas_Equivalencia!$A$3:$B$8,2,FALSE),"Sin dato")</f>
        <v/>
      </c>
      <c r="W2346">
        <f>IFERROR(VLOOKUP(L2346,Tablas_Equivalencia!$D$3:$E$9,2,FALSE),"Sin dato")</f>
        <v/>
      </c>
      <c r="X2346">
        <f>IF(I2346=1,"Varón","Mujer")</f>
        <v/>
      </c>
      <c r="Y2346">
        <f>IFERROR(VLOOKUP(M2346,Tablas_Equivalencia!$G$3:$H$6,2,FALSE),"Sin dato")</f>
        <v/>
      </c>
      <c r="Z2346">
        <f>IF(J2346&lt;=24,"18-24","25-29")</f>
        <v/>
      </c>
      <c r="AA2346">
        <f>IF(M2346&lt;&gt;1,"",IF(P2346=2,1,0))</f>
        <v/>
      </c>
      <c r="AB2346">
        <f>IF(M2346&lt;&gt;1,"",IF(O2346&gt;=2,1,0))</f>
        <v/>
      </c>
      <c r="AC2346">
        <f>IF(M2346&lt;&gt;1,"",IF(OR(Q2346=999,Q2346=""),"",IF(OR(Q2346&lt;35,Q2346&gt;48),1,0)))</f>
        <v/>
      </c>
      <c r="AD2346">
        <f>IF(COUNT(AA2346:AC2346)&lt;3,"",SUM(AA2346:AC2346))</f>
        <v/>
      </c>
      <c r="AE2346">
        <f>IF(L2346&gt;=4,2,IF(L2346&gt;=2,1,0))</f>
        <v/>
      </c>
      <c r="AF2346">
        <f>IF(L2346&gt;=5,1,0)</f>
        <v/>
      </c>
      <c r="AG2346">
        <f>AE2346+AF2346</f>
        <v/>
      </c>
      <c r="AH2346" s="15">
        <f>IF(M2346&lt;&gt;1,"",IF(OR(R2346=-9,R2346=""),"",R2346))</f>
        <v/>
      </c>
      <c r="AI2346">
        <f>IF(M2346&lt;&gt;1,"",IF(OR(Q2346=999,Q2346=""),"",Q2346))</f>
        <v/>
      </c>
    </row>
    <row r="2347">
      <c r="A2347" t="inlineStr">
        <is>
          <t>TQRMNOP112786</t>
        </is>
      </c>
      <c r="B2347" t="n">
        <v>2025</v>
      </c>
      <c r="C2347" t="n">
        <v>1</v>
      </c>
      <c r="D2347" t="n">
        <v>1</v>
      </c>
      <c r="E2347" t="inlineStr">
        <is>
          <t>S</t>
        </is>
      </c>
      <c r="F2347" t="n">
        <v>32</v>
      </c>
      <c r="G2347" t="n">
        <v>964</v>
      </c>
      <c r="H2347" t="n">
        <v>3</v>
      </c>
      <c r="I2347" t="n">
        <v>2</v>
      </c>
      <c r="J2347" t="n">
        <v>28</v>
      </c>
      <c r="K2347" t="n">
        <v>1</v>
      </c>
      <c r="L2347" t="n">
        <v>5</v>
      </c>
      <c r="M2347" t="n">
        <v>3</v>
      </c>
      <c r="R2347" s="15" t="n">
        <v>0</v>
      </c>
      <c r="S2347" s="15" t="n">
        <v>0</v>
      </c>
      <c r="T2347" s="15" t="n">
        <v>0</v>
      </c>
      <c r="U2347" s="15" t="n">
        <v>192000</v>
      </c>
      <c r="V2347">
        <f>IFERROR(VLOOKUP(D2347,Tablas_Equivalencia!$A$3:$B$8,2,FALSE),"Sin dato")</f>
        <v/>
      </c>
      <c r="W2347">
        <f>IFERROR(VLOOKUP(L2347,Tablas_Equivalencia!$D$3:$E$9,2,FALSE),"Sin dato")</f>
        <v/>
      </c>
      <c r="X2347">
        <f>IF(I2347=1,"Varón","Mujer")</f>
        <v/>
      </c>
      <c r="Y2347">
        <f>IFERROR(VLOOKUP(M2347,Tablas_Equivalencia!$G$3:$H$6,2,FALSE),"Sin dato")</f>
        <v/>
      </c>
      <c r="Z2347">
        <f>IF(J2347&lt;=24,"18-24","25-29")</f>
        <v/>
      </c>
      <c r="AA2347">
        <f>IF(M2347&lt;&gt;1,"",IF(P2347=2,1,0))</f>
        <v/>
      </c>
      <c r="AB2347">
        <f>IF(M2347&lt;&gt;1,"",IF(O2347&gt;=2,1,0))</f>
        <v/>
      </c>
      <c r="AC2347">
        <f>IF(M2347&lt;&gt;1,"",IF(OR(Q2347=999,Q2347=""),"",IF(OR(Q2347&lt;35,Q2347&gt;48),1,0)))</f>
        <v/>
      </c>
      <c r="AD2347">
        <f>IF(COUNT(AA2347:AC2347)&lt;3,"",SUM(AA2347:AC2347))</f>
        <v/>
      </c>
      <c r="AE2347">
        <f>IF(L2347&gt;=4,2,IF(L2347&gt;=2,1,0))</f>
        <v/>
      </c>
      <c r="AF2347">
        <f>IF(L2347&gt;=5,1,0)</f>
        <v/>
      </c>
      <c r="AG2347">
        <f>AE2347+AF2347</f>
        <v/>
      </c>
      <c r="AH2347" s="15">
        <f>IF(M2347&lt;&gt;1,"",IF(OR(R2347=-9,R2347=""),"",R2347))</f>
        <v/>
      </c>
      <c r="AI2347">
        <f>IF(M2347&lt;&gt;1,"",IF(OR(Q2347=999,Q2347=""),"",Q2347))</f>
        <v/>
      </c>
    </row>
    <row r="2348">
      <c r="A2348" t="inlineStr">
        <is>
          <t>TQRMNOP112789</t>
        </is>
      </c>
      <c r="B2348" t="n">
        <v>2025</v>
      </c>
      <c r="C2348" t="n">
        <v>1</v>
      </c>
      <c r="D2348" t="n">
        <v>1</v>
      </c>
      <c r="E2348" t="inlineStr">
        <is>
          <t>S</t>
        </is>
      </c>
      <c r="F2348" t="n">
        <v>33</v>
      </c>
      <c r="G2348" t="n">
        <v>1326</v>
      </c>
      <c r="H2348" t="n">
        <v>1</v>
      </c>
      <c r="I2348" t="n">
        <v>1</v>
      </c>
      <c r="J2348" t="n">
        <v>27</v>
      </c>
      <c r="K2348" t="n">
        <v>2</v>
      </c>
      <c r="L2348" t="n">
        <v>4</v>
      </c>
      <c r="M2348" t="n">
        <v>1</v>
      </c>
      <c r="N2348" t="n">
        <v>3</v>
      </c>
      <c r="O2348" t="n">
        <v>1</v>
      </c>
      <c r="P2348" t="n">
        <v>1</v>
      </c>
      <c r="Q2348" t="n">
        <v>44</v>
      </c>
      <c r="R2348" s="15" t="n">
        <v>2019000</v>
      </c>
      <c r="S2348" s="15" t="n">
        <v>0</v>
      </c>
      <c r="T2348" s="15" t="n">
        <v>2019000</v>
      </c>
      <c r="U2348" s="15" t="n">
        <v>53700</v>
      </c>
      <c r="V2348">
        <f>IFERROR(VLOOKUP(D2348,Tablas_Equivalencia!$A$3:$B$8,2,FALSE),"Sin dato")</f>
        <v/>
      </c>
      <c r="W2348">
        <f>IFERROR(VLOOKUP(L2348,Tablas_Equivalencia!$D$3:$E$9,2,FALSE),"Sin dato")</f>
        <v/>
      </c>
      <c r="X2348">
        <f>IF(I2348=1,"Varón","Mujer")</f>
        <v/>
      </c>
      <c r="Y2348">
        <f>IFERROR(VLOOKUP(M2348,Tablas_Equivalencia!$G$3:$H$6,2,FALSE),"Sin dato")</f>
        <v/>
      </c>
      <c r="Z2348">
        <f>IF(J2348&lt;=24,"18-24","25-29")</f>
        <v/>
      </c>
      <c r="AA2348">
        <f>IF(M2348&lt;&gt;1,"",IF(P2348=2,1,0))</f>
        <v/>
      </c>
      <c r="AB2348">
        <f>IF(M2348&lt;&gt;1,"",IF(O2348&gt;=2,1,0))</f>
        <v/>
      </c>
      <c r="AC2348">
        <f>IF(M2348&lt;&gt;1,"",IF(OR(Q2348=999,Q2348=""),"",IF(OR(Q2348&lt;35,Q2348&gt;48),1,0)))</f>
        <v/>
      </c>
      <c r="AD2348">
        <f>IF(COUNT(AA2348:AC2348)&lt;3,"",SUM(AA2348:AC2348))</f>
        <v/>
      </c>
      <c r="AE2348">
        <f>IF(L2348&gt;=4,2,IF(L2348&gt;=2,1,0))</f>
        <v/>
      </c>
      <c r="AF2348">
        <f>IF(L2348&gt;=5,1,0)</f>
        <v/>
      </c>
      <c r="AG2348">
        <f>AE2348+AF2348</f>
        <v/>
      </c>
      <c r="AH2348" s="15">
        <f>IF(M2348&lt;&gt;1,"",IF(OR(R2348=-9,R2348=""),"",R2348))</f>
        <v/>
      </c>
      <c r="AI2348">
        <f>IF(M2348&lt;&gt;1,"",IF(OR(Q2348=999,Q2348=""),"",Q2348))</f>
        <v/>
      </c>
    </row>
    <row r="2349">
      <c r="A2349" t="inlineStr">
        <is>
          <t>TQRMNOP112795</t>
        </is>
      </c>
      <c r="B2349" t="n">
        <v>2025</v>
      </c>
      <c r="C2349" t="n">
        <v>1</v>
      </c>
      <c r="D2349" t="n">
        <v>40</v>
      </c>
      <c r="E2349" t="inlineStr">
        <is>
          <t>N</t>
        </is>
      </c>
      <c r="F2349" t="n">
        <v>9</v>
      </c>
      <c r="G2349" t="n">
        <v>1226</v>
      </c>
      <c r="H2349" t="n">
        <v>2</v>
      </c>
      <c r="I2349" t="n">
        <v>1</v>
      </c>
      <c r="J2349" t="n">
        <v>26</v>
      </c>
      <c r="K2349" t="n">
        <v>2</v>
      </c>
      <c r="L2349" t="n">
        <v>1</v>
      </c>
      <c r="M2349" t="n">
        <v>1</v>
      </c>
      <c r="N2349" t="n">
        <v>3</v>
      </c>
      <c r="O2349" t="n">
        <v>2</v>
      </c>
      <c r="P2349" t="n">
        <v>2</v>
      </c>
      <c r="Q2349" t="n">
        <v>32</v>
      </c>
      <c r="R2349" s="15" t="n">
        <v>-9</v>
      </c>
      <c r="S2349" s="15" t="n">
        <v>0</v>
      </c>
      <c r="T2349" s="15" t="n">
        <v>0</v>
      </c>
      <c r="U2349" s="15" t="n">
        <v>191200</v>
      </c>
      <c r="V2349">
        <f>IFERROR(VLOOKUP(D2349,Tablas_Equivalencia!$A$3:$B$8,2,FALSE),"Sin dato")</f>
        <v/>
      </c>
      <c r="W2349">
        <f>IFERROR(VLOOKUP(L2349,Tablas_Equivalencia!$D$3:$E$9,2,FALSE),"Sin dato")</f>
        <v/>
      </c>
      <c r="X2349">
        <f>IF(I2349=1,"Varón","Mujer")</f>
        <v/>
      </c>
      <c r="Y2349">
        <f>IFERROR(VLOOKUP(M2349,Tablas_Equivalencia!$G$3:$H$6,2,FALSE),"Sin dato")</f>
        <v/>
      </c>
      <c r="Z2349">
        <f>IF(J2349&lt;=24,"18-24","25-29")</f>
        <v/>
      </c>
      <c r="AA2349">
        <f>IF(M2349&lt;&gt;1,"",IF(P2349=2,1,0))</f>
        <v/>
      </c>
      <c r="AB2349">
        <f>IF(M2349&lt;&gt;1,"",IF(O2349&gt;=2,1,0))</f>
        <v/>
      </c>
      <c r="AC2349">
        <f>IF(M2349&lt;&gt;1,"",IF(OR(Q2349=999,Q2349=""),"",IF(OR(Q2349&lt;35,Q2349&gt;48),1,0)))</f>
        <v/>
      </c>
      <c r="AD2349">
        <f>IF(COUNT(AA2349:AC2349)&lt;3,"",SUM(AA2349:AC2349))</f>
        <v/>
      </c>
      <c r="AE2349">
        <f>IF(L2349&gt;=4,2,IF(L2349&gt;=2,1,0))</f>
        <v/>
      </c>
      <c r="AF2349">
        <f>IF(L2349&gt;=5,1,0)</f>
        <v/>
      </c>
      <c r="AG2349">
        <f>AE2349+AF2349</f>
        <v/>
      </c>
      <c r="AH2349" s="15">
        <f>IF(M2349&lt;&gt;1,"",IF(OR(R2349=-9,R2349=""),"",R2349))</f>
        <v/>
      </c>
      <c r="AI2349">
        <f>IF(M2349&lt;&gt;1,"",IF(OR(Q2349=999,Q2349=""),"",Q2349))</f>
        <v/>
      </c>
    </row>
    <row r="2350">
      <c r="A2350" t="inlineStr">
        <is>
          <t>TQRMNOP112796</t>
        </is>
      </c>
      <c r="B2350" t="n">
        <v>2025</v>
      </c>
      <c r="C2350" t="n">
        <v>1</v>
      </c>
      <c r="D2350" t="n">
        <v>43</v>
      </c>
      <c r="E2350" t="inlineStr">
        <is>
          <t>S</t>
        </is>
      </c>
      <c r="F2350" t="n">
        <v>20</v>
      </c>
      <c r="G2350" t="n">
        <v>1500</v>
      </c>
      <c r="H2350" t="n">
        <v>1</v>
      </c>
      <c r="I2350" t="n">
        <v>2</v>
      </c>
      <c r="J2350" t="n">
        <v>19</v>
      </c>
      <c r="K2350" t="n">
        <v>1</v>
      </c>
      <c r="L2350" t="n">
        <v>5</v>
      </c>
      <c r="M2350" t="n">
        <v>1</v>
      </c>
      <c r="N2350" t="n">
        <v>3</v>
      </c>
      <c r="O2350" t="n">
        <v>2</v>
      </c>
      <c r="P2350" t="n">
        <v>2</v>
      </c>
      <c r="Q2350" t="n">
        <v>33</v>
      </c>
      <c r="R2350" s="15" t="n">
        <v>-9</v>
      </c>
      <c r="S2350" s="15" t="n">
        <v>0</v>
      </c>
      <c r="T2350" s="15" t="n">
        <v>0</v>
      </c>
      <c r="U2350" s="15" t="n">
        <v>107200</v>
      </c>
      <c r="V2350">
        <f>IFERROR(VLOOKUP(D2350,Tablas_Equivalencia!$A$3:$B$8,2,FALSE),"Sin dato")</f>
        <v/>
      </c>
      <c r="W2350">
        <f>IFERROR(VLOOKUP(L2350,Tablas_Equivalencia!$D$3:$E$9,2,FALSE),"Sin dato")</f>
        <v/>
      </c>
      <c r="X2350">
        <f>IF(I2350=1,"Varón","Mujer")</f>
        <v/>
      </c>
      <c r="Y2350">
        <f>IFERROR(VLOOKUP(M2350,Tablas_Equivalencia!$G$3:$H$6,2,FALSE),"Sin dato")</f>
        <v/>
      </c>
      <c r="Z2350">
        <f>IF(J2350&lt;=24,"18-24","25-29")</f>
        <v/>
      </c>
      <c r="AA2350">
        <f>IF(M2350&lt;&gt;1,"",IF(P2350=2,1,0))</f>
        <v/>
      </c>
      <c r="AB2350">
        <f>IF(M2350&lt;&gt;1,"",IF(O2350&gt;=2,1,0))</f>
        <v/>
      </c>
      <c r="AC2350">
        <f>IF(M2350&lt;&gt;1,"",IF(OR(Q2350=999,Q2350=""),"",IF(OR(Q2350&lt;35,Q2350&gt;48),1,0)))</f>
        <v/>
      </c>
      <c r="AD2350">
        <f>IF(COUNT(AA2350:AC2350)&lt;3,"",SUM(AA2350:AC2350))</f>
        <v/>
      </c>
      <c r="AE2350">
        <f>IF(L2350&gt;=4,2,IF(L2350&gt;=2,1,0))</f>
        <v/>
      </c>
      <c r="AF2350">
        <f>IF(L2350&gt;=5,1,0)</f>
        <v/>
      </c>
      <c r="AG2350">
        <f>AE2350+AF2350</f>
        <v/>
      </c>
      <c r="AH2350" s="15">
        <f>IF(M2350&lt;&gt;1,"",IF(OR(R2350=-9,R2350=""),"",R2350))</f>
        <v/>
      </c>
      <c r="AI2350">
        <f>IF(M2350&lt;&gt;1,"",IF(OR(Q2350=999,Q2350=""),"",Q2350))</f>
        <v/>
      </c>
    </row>
    <row r="2351">
      <c r="A2351" t="inlineStr">
        <is>
          <t>TQRMNOP112812</t>
        </is>
      </c>
      <c r="B2351" t="n">
        <v>2025</v>
      </c>
      <c r="C2351" t="n">
        <v>1</v>
      </c>
      <c r="D2351" t="n">
        <v>42</v>
      </c>
      <c r="E2351" t="inlineStr">
        <is>
          <t>N</t>
        </is>
      </c>
      <c r="F2351" t="n">
        <v>25</v>
      </c>
      <c r="G2351" t="n">
        <v>1877</v>
      </c>
      <c r="H2351" t="n">
        <v>2</v>
      </c>
      <c r="I2351" t="n">
        <v>2</v>
      </c>
      <c r="J2351" t="n">
        <v>24</v>
      </c>
      <c r="K2351" t="n">
        <v>2</v>
      </c>
      <c r="L2351" t="n">
        <v>4</v>
      </c>
      <c r="M2351" t="n">
        <v>1</v>
      </c>
      <c r="N2351" t="n">
        <v>3</v>
      </c>
      <c r="O2351" t="n">
        <v>3</v>
      </c>
      <c r="P2351" t="n">
        <v>2</v>
      </c>
      <c r="Q2351" t="n">
        <v>35</v>
      </c>
      <c r="R2351" s="15" t="n">
        <v>384000</v>
      </c>
      <c r="S2351" s="15" t="n">
        <v>0</v>
      </c>
      <c r="T2351" s="15" t="n">
        <v>384000</v>
      </c>
      <c r="U2351" s="15" t="n">
        <v>123100</v>
      </c>
      <c r="V2351">
        <f>IFERROR(VLOOKUP(D2351,Tablas_Equivalencia!$A$3:$B$8,2,FALSE),"Sin dato")</f>
        <v/>
      </c>
      <c r="W2351">
        <f>IFERROR(VLOOKUP(L2351,Tablas_Equivalencia!$D$3:$E$9,2,FALSE),"Sin dato")</f>
        <v/>
      </c>
      <c r="X2351">
        <f>IF(I2351=1,"Varón","Mujer")</f>
        <v/>
      </c>
      <c r="Y2351">
        <f>IFERROR(VLOOKUP(M2351,Tablas_Equivalencia!$G$3:$H$6,2,FALSE),"Sin dato")</f>
        <v/>
      </c>
      <c r="Z2351">
        <f>IF(J2351&lt;=24,"18-24","25-29")</f>
        <v/>
      </c>
      <c r="AA2351">
        <f>IF(M2351&lt;&gt;1,"",IF(P2351=2,1,0))</f>
        <v/>
      </c>
      <c r="AB2351">
        <f>IF(M2351&lt;&gt;1,"",IF(O2351&gt;=2,1,0))</f>
        <v/>
      </c>
      <c r="AC2351">
        <f>IF(M2351&lt;&gt;1,"",IF(OR(Q2351=999,Q2351=""),"",IF(OR(Q2351&lt;35,Q2351&gt;48),1,0)))</f>
        <v/>
      </c>
      <c r="AD2351">
        <f>IF(COUNT(AA2351:AC2351)&lt;3,"",SUM(AA2351:AC2351))</f>
        <v/>
      </c>
      <c r="AE2351">
        <f>IF(L2351&gt;=4,2,IF(L2351&gt;=2,1,0))</f>
        <v/>
      </c>
      <c r="AF2351">
        <f>IF(L2351&gt;=5,1,0)</f>
        <v/>
      </c>
      <c r="AG2351">
        <f>AE2351+AF2351</f>
        <v/>
      </c>
      <c r="AH2351" s="15">
        <f>IF(M2351&lt;&gt;1,"",IF(OR(R2351=-9,R2351=""),"",R2351))</f>
        <v/>
      </c>
      <c r="AI2351">
        <f>IF(M2351&lt;&gt;1,"",IF(OR(Q2351=999,Q2351=""),"",Q2351))</f>
        <v/>
      </c>
    </row>
    <row r="2352">
      <c r="A2352" t="inlineStr">
        <is>
          <t>TQRMNOP112813</t>
        </is>
      </c>
      <c r="B2352" t="n">
        <v>2025</v>
      </c>
      <c r="C2352" t="n">
        <v>1</v>
      </c>
      <c r="D2352" t="n">
        <v>43</v>
      </c>
      <c r="E2352" t="inlineStr">
        <is>
          <t>S</t>
        </is>
      </c>
      <c r="F2352" t="n">
        <v>30</v>
      </c>
      <c r="G2352" t="n">
        <v>1345</v>
      </c>
      <c r="H2352" t="n">
        <v>1</v>
      </c>
      <c r="I2352" t="n">
        <v>1</v>
      </c>
      <c r="J2352" t="n">
        <v>23</v>
      </c>
      <c r="K2352" t="n">
        <v>1</v>
      </c>
      <c r="L2352" t="n">
        <v>5</v>
      </c>
      <c r="M2352" t="n">
        <v>2</v>
      </c>
      <c r="R2352" s="15" t="n">
        <v>0</v>
      </c>
      <c r="S2352" s="15" t="n">
        <v>0</v>
      </c>
      <c r="T2352" s="15" t="n">
        <v>0</v>
      </c>
      <c r="U2352" s="15" t="n">
        <v>242900</v>
      </c>
      <c r="V2352">
        <f>IFERROR(VLOOKUP(D2352,Tablas_Equivalencia!$A$3:$B$8,2,FALSE),"Sin dato")</f>
        <v/>
      </c>
      <c r="W2352">
        <f>IFERROR(VLOOKUP(L2352,Tablas_Equivalencia!$D$3:$E$9,2,FALSE),"Sin dato")</f>
        <v/>
      </c>
      <c r="X2352">
        <f>IF(I2352=1,"Varón","Mujer")</f>
        <v/>
      </c>
      <c r="Y2352">
        <f>IFERROR(VLOOKUP(M2352,Tablas_Equivalencia!$G$3:$H$6,2,FALSE),"Sin dato")</f>
        <v/>
      </c>
      <c r="Z2352">
        <f>IF(J2352&lt;=24,"18-24","25-29")</f>
        <v/>
      </c>
      <c r="AA2352">
        <f>IF(M2352&lt;&gt;1,"",IF(P2352=2,1,0))</f>
        <v/>
      </c>
      <c r="AB2352">
        <f>IF(M2352&lt;&gt;1,"",IF(O2352&gt;=2,1,0))</f>
        <v/>
      </c>
      <c r="AC2352">
        <f>IF(M2352&lt;&gt;1,"",IF(OR(Q2352=999,Q2352=""),"",IF(OR(Q2352&lt;35,Q2352&gt;48),1,0)))</f>
        <v/>
      </c>
      <c r="AD2352">
        <f>IF(COUNT(AA2352:AC2352)&lt;3,"",SUM(AA2352:AC2352))</f>
        <v/>
      </c>
      <c r="AE2352">
        <f>IF(L2352&gt;=4,2,IF(L2352&gt;=2,1,0))</f>
        <v/>
      </c>
      <c r="AF2352">
        <f>IF(L2352&gt;=5,1,0)</f>
        <v/>
      </c>
      <c r="AG2352">
        <f>AE2352+AF2352</f>
        <v/>
      </c>
      <c r="AH2352" s="15">
        <f>IF(M2352&lt;&gt;1,"",IF(OR(R2352=-9,R2352=""),"",R2352))</f>
        <v/>
      </c>
      <c r="AI2352">
        <f>IF(M2352&lt;&gt;1,"",IF(OR(Q2352=999,Q2352=""),"",Q2352))</f>
        <v/>
      </c>
    </row>
    <row r="2353">
      <c r="A2353" t="inlineStr">
        <is>
          <t>TQRMNOP112814</t>
        </is>
      </c>
      <c r="B2353" t="n">
        <v>2025</v>
      </c>
      <c r="C2353" t="n">
        <v>1</v>
      </c>
      <c r="D2353" t="n">
        <v>40</v>
      </c>
      <c r="E2353" t="inlineStr">
        <is>
          <t>N</t>
        </is>
      </c>
      <c r="F2353" t="n">
        <v>9</v>
      </c>
      <c r="G2353" t="n">
        <v>2058</v>
      </c>
      <c r="H2353" t="n">
        <v>1</v>
      </c>
      <c r="I2353" t="n">
        <v>2</v>
      </c>
      <c r="J2353" t="n">
        <v>26</v>
      </c>
      <c r="K2353" t="n">
        <v>1</v>
      </c>
      <c r="L2353" t="n">
        <v>5</v>
      </c>
      <c r="M2353" t="n">
        <v>2</v>
      </c>
      <c r="R2353" s="15" t="n">
        <v>0</v>
      </c>
      <c r="S2353" s="15" t="n">
        <v>0</v>
      </c>
      <c r="T2353" s="15" t="n">
        <v>0</v>
      </c>
      <c r="U2353" s="15" t="n">
        <v>211700</v>
      </c>
      <c r="V2353">
        <f>IFERROR(VLOOKUP(D2353,Tablas_Equivalencia!$A$3:$B$8,2,FALSE),"Sin dato")</f>
        <v/>
      </c>
      <c r="W2353">
        <f>IFERROR(VLOOKUP(L2353,Tablas_Equivalencia!$D$3:$E$9,2,FALSE),"Sin dato")</f>
        <v/>
      </c>
      <c r="X2353">
        <f>IF(I2353=1,"Varón","Mujer")</f>
        <v/>
      </c>
      <c r="Y2353">
        <f>IFERROR(VLOOKUP(M2353,Tablas_Equivalencia!$G$3:$H$6,2,FALSE),"Sin dato")</f>
        <v/>
      </c>
      <c r="Z2353">
        <f>IF(J2353&lt;=24,"18-24","25-29")</f>
        <v/>
      </c>
      <c r="AA2353">
        <f>IF(M2353&lt;&gt;1,"",IF(P2353=2,1,0))</f>
        <v/>
      </c>
      <c r="AB2353">
        <f>IF(M2353&lt;&gt;1,"",IF(O2353&gt;=2,1,0))</f>
        <v/>
      </c>
      <c r="AC2353">
        <f>IF(M2353&lt;&gt;1,"",IF(OR(Q2353=999,Q2353=""),"",IF(OR(Q2353&lt;35,Q2353&gt;48),1,0)))</f>
        <v/>
      </c>
      <c r="AD2353">
        <f>IF(COUNT(AA2353:AC2353)&lt;3,"",SUM(AA2353:AC2353))</f>
        <v/>
      </c>
      <c r="AE2353">
        <f>IF(L2353&gt;=4,2,IF(L2353&gt;=2,1,0))</f>
        <v/>
      </c>
      <c r="AF2353">
        <f>IF(L2353&gt;=5,1,0)</f>
        <v/>
      </c>
      <c r="AG2353">
        <f>AE2353+AF2353</f>
        <v/>
      </c>
      <c r="AH2353" s="15">
        <f>IF(M2353&lt;&gt;1,"",IF(OR(R2353=-9,R2353=""),"",R2353))</f>
        <v/>
      </c>
      <c r="AI2353">
        <f>IF(M2353&lt;&gt;1,"",IF(OR(Q2353=999,Q2353=""),"",Q2353))</f>
        <v/>
      </c>
    </row>
    <row r="2354">
      <c r="A2354" t="inlineStr">
        <is>
          <t>TQRMNOP112816</t>
        </is>
      </c>
      <c r="B2354" t="n">
        <v>2025</v>
      </c>
      <c r="C2354" t="n">
        <v>1</v>
      </c>
      <c r="D2354" t="n">
        <v>41</v>
      </c>
      <c r="E2354" t="inlineStr">
        <is>
          <t>S</t>
        </is>
      </c>
      <c r="F2354" t="n">
        <v>8</v>
      </c>
      <c r="G2354" t="n">
        <v>1855</v>
      </c>
      <c r="H2354" t="n">
        <v>3</v>
      </c>
      <c r="I2354" t="n">
        <v>1</v>
      </c>
      <c r="J2354" t="n">
        <v>27</v>
      </c>
      <c r="K2354" t="n">
        <v>2</v>
      </c>
      <c r="L2354" t="n">
        <v>3</v>
      </c>
      <c r="M2354" t="n">
        <v>3</v>
      </c>
      <c r="R2354" s="15" t="n">
        <v>0</v>
      </c>
      <c r="S2354" s="15" t="n">
        <v>0</v>
      </c>
      <c r="T2354" s="15" t="n">
        <v>0</v>
      </c>
      <c r="U2354" s="15" t="n">
        <v>397500</v>
      </c>
      <c r="V2354">
        <f>IFERROR(VLOOKUP(D2354,Tablas_Equivalencia!$A$3:$B$8,2,FALSE),"Sin dato")</f>
        <v/>
      </c>
      <c r="W2354">
        <f>IFERROR(VLOOKUP(L2354,Tablas_Equivalencia!$D$3:$E$9,2,FALSE),"Sin dato")</f>
        <v/>
      </c>
      <c r="X2354">
        <f>IF(I2354=1,"Varón","Mujer")</f>
        <v/>
      </c>
      <c r="Y2354">
        <f>IFERROR(VLOOKUP(M2354,Tablas_Equivalencia!$G$3:$H$6,2,FALSE),"Sin dato")</f>
        <v/>
      </c>
      <c r="Z2354">
        <f>IF(J2354&lt;=24,"18-24","25-29")</f>
        <v/>
      </c>
      <c r="AA2354">
        <f>IF(M2354&lt;&gt;1,"",IF(P2354=2,1,0))</f>
        <v/>
      </c>
      <c r="AB2354">
        <f>IF(M2354&lt;&gt;1,"",IF(O2354&gt;=2,1,0))</f>
        <v/>
      </c>
      <c r="AC2354">
        <f>IF(M2354&lt;&gt;1,"",IF(OR(Q2354=999,Q2354=""),"",IF(OR(Q2354&lt;35,Q2354&gt;48),1,0)))</f>
        <v/>
      </c>
      <c r="AD2354">
        <f>IF(COUNT(AA2354:AC2354)&lt;3,"",SUM(AA2354:AC2354))</f>
        <v/>
      </c>
      <c r="AE2354">
        <f>IF(L2354&gt;=4,2,IF(L2354&gt;=2,1,0))</f>
        <v/>
      </c>
      <c r="AF2354">
        <f>IF(L2354&gt;=5,1,0)</f>
        <v/>
      </c>
      <c r="AG2354">
        <f>AE2354+AF2354</f>
        <v/>
      </c>
      <c r="AH2354" s="15">
        <f>IF(M2354&lt;&gt;1,"",IF(OR(R2354=-9,R2354=""),"",R2354))</f>
        <v/>
      </c>
      <c r="AI2354">
        <f>IF(M2354&lt;&gt;1,"",IF(OR(Q2354=999,Q2354=""),"",Q2354))</f>
        <v/>
      </c>
    </row>
    <row r="2355">
      <c r="A2355" t="inlineStr">
        <is>
          <t>TQRMNOP112819</t>
        </is>
      </c>
      <c r="B2355" t="n">
        <v>2025</v>
      </c>
      <c r="C2355" t="n">
        <v>1</v>
      </c>
      <c r="D2355" t="n">
        <v>44</v>
      </c>
      <c r="E2355" t="inlineStr">
        <is>
          <t>N</t>
        </is>
      </c>
      <c r="F2355" t="n">
        <v>93</v>
      </c>
      <c r="G2355" t="n">
        <v>581</v>
      </c>
      <c r="H2355" t="n">
        <v>1</v>
      </c>
      <c r="I2355" t="n">
        <v>1</v>
      </c>
      <c r="J2355" t="n">
        <v>23</v>
      </c>
      <c r="K2355" t="n">
        <v>2</v>
      </c>
      <c r="L2355" t="n">
        <v>6</v>
      </c>
      <c r="M2355" t="n">
        <v>1</v>
      </c>
      <c r="N2355" t="n">
        <v>3</v>
      </c>
      <c r="O2355" t="n">
        <v>1</v>
      </c>
      <c r="P2355" t="n">
        <v>1</v>
      </c>
      <c r="Q2355" t="n">
        <v>19</v>
      </c>
      <c r="R2355" s="15" t="n">
        <v>530000</v>
      </c>
      <c r="S2355" s="15" t="n">
        <v>0</v>
      </c>
      <c r="T2355" s="15" t="n">
        <v>530000</v>
      </c>
      <c r="U2355" s="15" t="n">
        <v>87300</v>
      </c>
      <c r="V2355">
        <f>IFERROR(VLOOKUP(D2355,Tablas_Equivalencia!$A$3:$B$8,2,FALSE),"Sin dato")</f>
        <v/>
      </c>
      <c r="W2355">
        <f>IFERROR(VLOOKUP(L2355,Tablas_Equivalencia!$D$3:$E$9,2,FALSE),"Sin dato")</f>
        <v/>
      </c>
      <c r="X2355">
        <f>IF(I2355=1,"Varón","Mujer")</f>
        <v/>
      </c>
      <c r="Y2355">
        <f>IFERROR(VLOOKUP(M2355,Tablas_Equivalencia!$G$3:$H$6,2,FALSE),"Sin dato")</f>
        <v/>
      </c>
      <c r="Z2355">
        <f>IF(J2355&lt;=24,"18-24","25-29")</f>
        <v/>
      </c>
      <c r="AA2355">
        <f>IF(M2355&lt;&gt;1,"",IF(P2355=2,1,0))</f>
        <v/>
      </c>
      <c r="AB2355">
        <f>IF(M2355&lt;&gt;1,"",IF(O2355&gt;=2,1,0))</f>
        <v/>
      </c>
      <c r="AC2355">
        <f>IF(M2355&lt;&gt;1,"",IF(OR(Q2355=999,Q2355=""),"",IF(OR(Q2355&lt;35,Q2355&gt;48),1,0)))</f>
        <v/>
      </c>
      <c r="AD2355">
        <f>IF(COUNT(AA2355:AC2355)&lt;3,"",SUM(AA2355:AC2355))</f>
        <v/>
      </c>
      <c r="AE2355">
        <f>IF(L2355&gt;=4,2,IF(L2355&gt;=2,1,0))</f>
        <v/>
      </c>
      <c r="AF2355">
        <f>IF(L2355&gt;=5,1,0)</f>
        <v/>
      </c>
      <c r="AG2355">
        <f>AE2355+AF2355</f>
        <v/>
      </c>
      <c r="AH2355" s="15">
        <f>IF(M2355&lt;&gt;1,"",IF(OR(R2355=-9,R2355=""),"",R2355))</f>
        <v/>
      </c>
      <c r="AI2355">
        <f>IF(M2355&lt;&gt;1,"",IF(OR(Q2355=999,Q2355=""),"",Q2355))</f>
        <v/>
      </c>
    </row>
    <row r="2356">
      <c r="A2356" t="inlineStr">
        <is>
          <t>TQRMNOP112824</t>
        </is>
      </c>
      <c r="B2356" t="n">
        <v>2025</v>
      </c>
      <c r="C2356" t="n">
        <v>1</v>
      </c>
      <c r="D2356" t="n">
        <v>1</v>
      </c>
      <c r="E2356" t="inlineStr">
        <is>
          <t>S</t>
        </is>
      </c>
      <c r="F2356" t="n">
        <v>33</v>
      </c>
      <c r="G2356" t="n">
        <v>1433</v>
      </c>
      <c r="H2356" t="n">
        <v>1</v>
      </c>
      <c r="I2356" t="n">
        <v>1</v>
      </c>
      <c r="J2356" t="n">
        <v>19</v>
      </c>
      <c r="K2356" t="n">
        <v>2</v>
      </c>
      <c r="L2356" t="n">
        <v>4</v>
      </c>
      <c r="M2356" t="n">
        <v>3</v>
      </c>
      <c r="R2356" s="15" t="n">
        <v>0</v>
      </c>
      <c r="S2356" s="15" t="n">
        <v>0</v>
      </c>
      <c r="T2356" s="15" t="n">
        <v>0</v>
      </c>
      <c r="U2356" s="15" t="n">
        <v>107200</v>
      </c>
      <c r="V2356">
        <f>IFERROR(VLOOKUP(D2356,Tablas_Equivalencia!$A$3:$B$8,2,FALSE),"Sin dato")</f>
        <v/>
      </c>
      <c r="W2356">
        <f>IFERROR(VLOOKUP(L2356,Tablas_Equivalencia!$D$3:$E$9,2,FALSE),"Sin dato")</f>
        <v/>
      </c>
      <c r="X2356">
        <f>IF(I2356=1,"Varón","Mujer")</f>
        <v/>
      </c>
      <c r="Y2356">
        <f>IFERROR(VLOOKUP(M2356,Tablas_Equivalencia!$G$3:$H$6,2,FALSE),"Sin dato")</f>
        <v/>
      </c>
      <c r="Z2356">
        <f>IF(J2356&lt;=24,"18-24","25-29")</f>
        <v/>
      </c>
      <c r="AA2356">
        <f>IF(M2356&lt;&gt;1,"",IF(P2356=2,1,0))</f>
        <v/>
      </c>
      <c r="AB2356">
        <f>IF(M2356&lt;&gt;1,"",IF(O2356&gt;=2,1,0))</f>
        <v/>
      </c>
      <c r="AC2356">
        <f>IF(M2356&lt;&gt;1,"",IF(OR(Q2356=999,Q2356=""),"",IF(OR(Q2356&lt;35,Q2356&gt;48),1,0)))</f>
        <v/>
      </c>
      <c r="AD2356">
        <f>IF(COUNT(AA2356:AC2356)&lt;3,"",SUM(AA2356:AC2356))</f>
        <v/>
      </c>
      <c r="AE2356">
        <f>IF(L2356&gt;=4,2,IF(L2356&gt;=2,1,0))</f>
        <v/>
      </c>
      <c r="AF2356">
        <f>IF(L2356&gt;=5,1,0)</f>
        <v/>
      </c>
      <c r="AG2356">
        <f>AE2356+AF2356</f>
        <v/>
      </c>
      <c r="AH2356" s="15">
        <f>IF(M2356&lt;&gt;1,"",IF(OR(R2356=-9,R2356=""),"",R2356))</f>
        <v/>
      </c>
      <c r="AI2356">
        <f>IF(M2356&lt;&gt;1,"",IF(OR(Q2356=999,Q2356=""),"",Q2356))</f>
        <v/>
      </c>
    </row>
    <row r="2357">
      <c r="A2357" t="inlineStr">
        <is>
          <t>TQRMNOP112825</t>
        </is>
      </c>
      <c r="B2357" t="n">
        <v>2025</v>
      </c>
      <c r="C2357" t="n">
        <v>1</v>
      </c>
      <c r="D2357" t="n">
        <v>41</v>
      </c>
      <c r="E2357" t="inlineStr">
        <is>
          <t>N</t>
        </is>
      </c>
      <c r="F2357" t="n">
        <v>15</v>
      </c>
      <c r="G2357" t="n">
        <v>546</v>
      </c>
      <c r="H2357" t="n">
        <v>1</v>
      </c>
      <c r="I2357" t="n">
        <v>2</v>
      </c>
      <c r="J2357" t="n">
        <v>22</v>
      </c>
      <c r="K2357" t="n">
        <v>2</v>
      </c>
      <c r="L2357" t="n">
        <v>3</v>
      </c>
      <c r="M2357" t="n">
        <v>1</v>
      </c>
      <c r="N2357" t="n">
        <v>3</v>
      </c>
      <c r="O2357" t="n">
        <v>1</v>
      </c>
      <c r="P2357" t="n">
        <v>2</v>
      </c>
      <c r="Q2357" t="n">
        <v>73</v>
      </c>
      <c r="R2357" s="15" t="n">
        <v>366000</v>
      </c>
      <c r="S2357" s="15" t="n">
        <v>0</v>
      </c>
      <c r="T2357" s="15" t="n">
        <v>366000</v>
      </c>
      <c r="U2357" s="15" t="n">
        <v>502300</v>
      </c>
      <c r="V2357">
        <f>IFERROR(VLOOKUP(D2357,Tablas_Equivalencia!$A$3:$B$8,2,FALSE),"Sin dato")</f>
        <v/>
      </c>
      <c r="W2357">
        <f>IFERROR(VLOOKUP(L2357,Tablas_Equivalencia!$D$3:$E$9,2,FALSE),"Sin dato")</f>
        <v/>
      </c>
      <c r="X2357">
        <f>IF(I2357=1,"Varón","Mujer")</f>
        <v/>
      </c>
      <c r="Y2357">
        <f>IFERROR(VLOOKUP(M2357,Tablas_Equivalencia!$G$3:$H$6,2,FALSE),"Sin dato")</f>
        <v/>
      </c>
      <c r="Z2357">
        <f>IF(J2357&lt;=24,"18-24","25-29")</f>
        <v/>
      </c>
      <c r="AA2357">
        <f>IF(M2357&lt;&gt;1,"",IF(P2357=2,1,0))</f>
        <v/>
      </c>
      <c r="AB2357">
        <f>IF(M2357&lt;&gt;1,"",IF(O2357&gt;=2,1,0))</f>
        <v/>
      </c>
      <c r="AC2357">
        <f>IF(M2357&lt;&gt;1,"",IF(OR(Q2357=999,Q2357=""),"",IF(OR(Q2357&lt;35,Q2357&gt;48),1,0)))</f>
        <v/>
      </c>
      <c r="AD2357">
        <f>IF(COUNT(AA2357:AC2357)&lt;3,"",SUM(AA2357:AC2357))</f>
        <v/>
      </c>
      <c r="AE2357">
        <f>IF(L2357&gt;=4,2,IF(L2357&gt;=2,1,0))</f>
        <v/>
      </c>
      <c r="AF2357">
        <f>IF(L2357&gt;=5,1,0)</f>
        <v/>
      </c>
      <c r="AG2357">
        <f>AE2357+AF2357</f>
        <v/>
      </c>
      <c r="AH2357" s="15">
        <f>IF(M2357&lt;&gt;1,"",IF(OR(R2357=-9,R2357=""),"",R2357))</f>
        <v/>
      </c>
      <c r="AI2357">
        <f>IF(M2357&lt;&gt;1,"",IF(OR(Q2357=999,Q2357=""),"",Q2357))</f>
        <v/>
      </c>
    </row>
    <row r="2358">
      <c r="A2358" t="inlineStr">
        <is>
          <t>TQRMNOP112827</t>
        </is>
      </c>
      <c r="B2358" t="n">
        <v>2025</v>
      </c>
      <c r="C2358" t="n">
        <v>1</v>
      </c>
      <c r="D2358" t="n">
        <v>1</v>
      </c>
      <c r="E2358" t="inlineStr">
        <is>
          <t>S</t>
        </is>
      </c>
      <c r="F2358" t="n">
        <v>33</v>
      </c>
      <c r="G2358" t="n">
        <v>773</v>
      </c>
      <c r="H2358" t="n">
        <v>2</v>
      </c>
      <c r="I2358" t="n">
        <v>1</v>
      </c>
      <c r="J2358" t="n">
        <v>26</v>
      </c>
      <c r="K2358" t="n">
        <v>1</v>
      </c>
      <c r="L2358" t="n">
        <v>4</v>
      </c>
      <c r="M2358" t="n">
        <v>1</v>
      </c>
      <c r="N2358" t="n">
        <v>3</v>
      </c>
      <c r="O2358" t="n">
        <v>2</v>
      </c>
      <c r="P2358" t="n">
        <v>2</v>
      </c>
      <c r="Q2358" t="n">
        <v>999</v>
      </c>
      <c r="R2358" s="15" t="n">
        <v>-9</v>
      </c>
      <c r="S2358" s="15" t="n">
        <v>0</v>
      </c>
      <c r="T2358" s="15" t="n">
        <v>0</v>
      </c>
      <c r="U2358" s="15" t="n">
        <v>187700</v>
      </c>
      <c r="V2358">
        <f>IFERROR(VLOOKUP(D2358,Tablas_Equivalencia!$A$3:$B$8,2,FALSE),"Sin dato")</f>
        <v/>
      </c>
      <c r="W2358">
        <f>IFERROR(VLOOKUP(L2358,Tablas_Equivalencia!$D$3:$E$9,2,FALSE),"Sin dato")</f>
        <v/>
      </c>
      <c r="X2358">
        <f>IF(I2358=1,"Varón","Mujer")</f>
        <v/>
      </c>
      <c r="Y2358">
        <f>IFERROR(VLOOKUP(M2358,Tablas_Equivalencia!$G$3:$H$6,2,FALSE),"Sin dato")</f>
        <v/>
      </c>
      <c r="Z2358">
        <f>IF(J2358&lt;=24,"18-24","25-29")</f>
        <v/>
      </c>
      <c r="AA2358">
        <f>IF(M2358&lt;&gt;1,"",IF(P2358=2,1,0))</f>
        <v/>
      </c>
      <c r="AB2358">
        <f>IF(M2358&lt;&gt;1,"",IF(O2358&gt;=2,1,0))</f>
        <v/>
      </c>
      <c r="AC2358">
        <f>IF(M2358&lt;&gt;1,"",IF(OR(Q2358=999,Q2358=""),"",IF(OR(Q2358&lt;35,Q2358&gt;48),1,0)))</f>
        <v/>
      </c>
      <c r="AD2358">
        <f>IF(COUNT(AA2358:AC2358)&lt;3,"",SUM(AA2358:AC2358))</f>
        <v/>
      </c>
      <c r="AE2358">
        <f>IF(L2358&gt;=4,2,IF(L2358&gt;=2,1,0))</f>
        <v/>
      </c>
      <c r="AF2358">
        <f>IF(L2358&gt;=5,1,0)</f>
        <v/>
      </c>
      <c r="AG2358">
        <f>AE2358+AF2358</f>
        <v/>
      </c>
      <c r="AH2358" s="15">
        <f>IF(M2358&lt;&gt;1,"",IF(OR(R2358=-9,R2358=""),"",R2358))</f>
        <v/>
      </c>
      <c r="AI2358">
        <f>IF(M2358&lt;&gt;1,"",IF(OR(Q2358=999,Q2358=""),"",Q2358))</f>
        <v/>
      </c>
    </row>
    <row r="2359">
      <c r="A2359" t="inlineStr">
        <is>
          <t>TQRMNOP112837</t>
        </is>
      </c>
      <c r="B2359" t="n">
        <v>2025</v>
      </c>
      <c r="C2359" t="n">
        <v>1</v>
      </c>
      <c r="D2359" t="n">
        <v>44</v>
      </c>
      <c r="E2359" t="inlineStr">
        <is>
          <t>N</t>
        </is>
      </c>
      <c r="F2359" t="n">
        <v>4</v>
      </c>
      <c r="G2359" t="n">
        <v>1621</v>
      </c>
      <c r="H2359" t="n">
        <v>3</v>
      </c>
      <c r="I2359" t="n">
        <v>2</v>
      </c>
      <c r="J2359" t="n">
        <v>23</v>
      </c>
      <c r="K2359" t="n">
        <v>1</v>
      </c>
      <c r="L2359" t="n">
        <v>5</v>
      </c>
      <c r="M2359" t="n">
        <v>3</v>
      </c>
      <c r="R2359" s="15" t="n">
        <v>0</v>
      </c>
      <c r="S2359" s="15" t="n">
        <v>0</v>
      </c>
      <c r="T2359" s="15" t="n">
        <v>0</v>
      </c>
      <c r="U2359" s="15" t="n">
        <v>219500</v>
      </c>
      <c r="V2359">
        <f>IFERROR(VLOOKUP(D2359,Tablas_Equivalencia!$A$3:$B$8,2,FALSE),"Sin dato")</f>
        <v/>
      </c>
      <c r="W2359">
        <f>IFERROR(VLOOKUP(L2359,Tablas_Equivalencia!$D$3:$E$9,2,FALSE),"Sin dato")</f>
        <v/>
      </c>
      <c r="X2359">
        <f>IF(I2359=1,"Varón","Mujer")</f>
        <v/>
      </c>
      <c r="Y2359">
        <f>IFERROR(VLOOKUP(M2359,Tablas_Equivalencia!$G$3:$H$6,2,FALSE),"Sin dato")</f>
        <v/>
      </c>
      <c r="Z2359">
        <f>IF(J2359&lt;=24,"18-24","25-29")</f>
        <v/>
      </c>
      <c r="AA2359">
        <f>IF(M2359&lt;&gt;1,"",IF(P2359=2,1,0))</f>
        <v/>
      </c>
      <c r="AB2359">
        <f>IF(M2359&lt;&gt;1,"",IF(O2359&gt;=2,1,0))</f>
        <v/>
      </c>
      <c r="AC2359">
        <f>IF(M2359&lt;&gt;1,"",IF(OR(Q2359=999,Q2359=""),"",IF(OR(Q2359&lt;35,Q2359&gt;48),1,0)))</f>
        <v/>
      </c>
      <c r="AD2359">
        <f>IF(COUNT(AA2359:AC2359)&lt;3,"",SUM(AA2359:AC2359))</f>
        <v/>
      </c>
      <c r="AE2359">
        <f>IF(L2359&gt;=4,2,IF(L2359&gt;=2,1,0))</f>
        <v/>
      </c>
      <c r="AF2359">
        <f>IF(L2359&gt;=5,1,0)</f>
        <v/>
      </c>
      <c r="AG2359">
        <f>AE2359+AF2359</f>
        <v/>
      </c>
      <c r="AH2359" s="15">
        <f>IF(M2359&lt;&gt;1,"",IF(OR(R2359=-9,R2359=""),"",R2359))</f>
        <v/>
      </c>
      <c r="AI2359">
        <f>IF(M2359&lt;&gt;1,"",IF(OR(Q2359=999,Q2359=""),"",Q2359))</f>
        <v/>
      </c>
    </row>
    <row r="2360">
      <c r="A2360" t="inlineStr">
        <is>
          <t>TQRMNOP112839</t>
        </is>
      </c>
      <c r="B2360" t="n">
        <v>2025</v>
      </c>
      <c r="C2360" t="n">
        <v>1</v>
      </c>
      <c r="D2360" t="n">
        <v>43</v>
      </c>
      <c r="E2360" t="inlineStr">
        <is>
          <t>N</t>
        </is>
      </c>
      <c r="F2360" t="n">
        <v>38</v>
      </c>
      <c r="G2360" t="n">
        <v>851</v>
      </c>
      <c r="H2360" t="n">
        <v>3</v>
      </c>
      <c r="I2360" t="n">
        <v>2</v>
      </c>
      <c r="J2360" t="n">
        <v>21</v>
      </c>
      <c r="K2360" t="n">
        <v>1</v>
      </c>
      <c r="L2360" t="n">
        <v>1</v>
      </c>
      <c r="M2360" t="n">
        <v>3</v>
      </c>
      <c r="R2360" s="15" t="n">
        <v>0</v>
      </c>
      <c r="S2360" s="15" t="n">
        <v>55000</v>
      </c>
      <c r="T2360" s="15" t="n">
        <v>55000</v>
      </c>
      <c r="U2360" s="15" t="n">
        <v>187300</v>
      </c>
      <c r="V2360">
        <f>IFERROR(VLOOKUP(D2360,Tablas_Equivalencia!$A$3:$B$8,2,FALSE),"Sin dato")</f>
        <v/>
      </c>
      <c r="W2360">
        <f>IFERROR(VLOOKUP(L2360,Tablas_Equivalencia!$D$3:$E$9,2,FALSE),"Sin dato")</f>
        <v/>
      </c>
      <c r="X2360">
        <f>IF(I2360=1,"Varón","Mujer")</f>
        <v/>
      </c>
      <c r="Y2360">
        <f>IFERROR(VLOOKUP(M2360,Tablas_Equivalencia!$G$3:$H$6,2,FALSE),"Sin dato")</f>
        <v/>
      </c>
      <c r="Z2360">
        <f>IF(J2360&lt;=24,"18-24","25-29")</f>
        <v/>
      </c>
      <c r="AA2360">
        <f>IF(M2360&lt;&gt;1,"",IF(P2360=2,1,0))</f>
        <v/>
      </c>
      <c r="AB2360">
        <f>IF(M2360&lt;&gt;1,"",IF(O2360&gt;=2,1,0))</f>
        <v/>
      </c>
      <c r="AC2360">
        <f>IF(M2360&lt;&gt;1,"",IF(OR(Q2360=999,Q2360=""),"",IF(OR(Q2360&lt;35,Q2360&gt;48),1,0)))</f>
        <v/>
      </c>
      <c r="AD2360">
        <f>IF(COUNT(AA2360:AC2360)&lt;3,"",SUM(AA2360:AC2360))</f>
        <v/>
      </c>
      <c r="AE2360">
        <f>IF(L2360&gt;=4,2,IF(L2360&gt;=2,1,0))</f>
        <v/>
      </c>
      <c r="AF2360">
        <f>IF(L2360&gt;=5,1,0)</f>
        <v/>
      </c>
      <c r="AG2360">
        <f>AE2360+AF2360</f>
        <v/>
      </c>
      <c r="AH2360" s="15">
        <f>IF(M2360&lt;&gt;1,"",IF(OR(R2360=-9,R2360=""),"",R2360))</f>
        <v/>
      </c>
      <c r="AI2360">
        <f>IF(M2360&lt;&gt;1,"",IF(OR(Q2360=999,Q2360=""),"",Q2360))</f>
        <v/>
      </c>
    </row>
    <row r="2361">
      <c r="A2361" t="inlineStr">
        <is>
          <t>TQRMNOP112845</t>
        </is>
      </c>
      <c r="B2361" t="n">
        <v>2025</v>
      </c>
      <c r="C2361" t="n">
        <v>1</v>
      </c>
      <c r="D2361" t="n">
        <v>40</v>
      </c>
      <c r="E2361" t="inlineStr">
        <is>
          <t>N</t>
        </is>
      </c>
      <c r="F2361" t="n">
        <v>22</v>
      </c>
      <c r="G2361" t="n">
        <v>1694</v>
      </c>
      <c r="H2361" t="n">
        <v>1</v>
      </c>
      <c r="I2361" t="n">
        <v>1</v>
      </c>
      <c r="J2361" t="n">
        <v>22</v>
      </c>
      <c r="K2361" t="n">
        <v>1</v>
      </c>
      <c r="L2361" t="n">
        <v>5</v>
      </c>
      <c r="M2361" t="n">
        <v>1</v>
      </c>
      <c r="N2361" t="n">
        <v>2</v>
      </c>
      <c r="O2361" t="n">
        <v>1</v>
      </c>
      <c r="P2361" t="n">
        <v>2</v>
      </c>
      <c r="Q2361" t="n">
        <v>38</v>
      </c>
      <c r="R2361" s="15" t="n">
        <v>475000</v>
      </c>
      <c r="S2361" s="15" t="n">
        <v>0</v>
      </c>
      <c r="T2361" s="15" t="n">
        <v>475000</v>
      </c>
      <c r="U2361" s="15" t="n">
        <v>89400</v>
      </c>
      <c r="V2361">
        <f>IFERROR(VLOOKUP(D2361,Tablas_Equivalencia!$A$3:$B$8,2,FALSE),"Sin dato")</f>
        <v/>
      </c>
      <c r="W2361">
        <f>IFERROR(VLOOKUP(L2361,Tablas_Equivalencia!$D$3:$E$9,2,FALSE),"Sin dato")</f>
        <v/>
      </c>
      <c r="X2361">
        <f>IF(I2361=1,"Varón","Mujer")</f>
        <v/>
      </c>
      <c r="Y2361">
        <f>IFERROR(VLOOKUP(M2361,Tablas_Equivalencia!$G$3:$H$6,2,FALSE),"Sin dato")</f>
        <v/>
      </c>
      <c r="Z2361">
        <f>IF(J2361&lt;=24,"18-24","25-29")</f>
        <v/>
      </c>
      <c r="AA2361">
        <f>IF(M2361&lt;&gt;1,"",IF(P2361=2,1,0))</f>
        <v/>
      </c>
      <c r="AB2361">
        <f>IF(M2361&lt;&gt;1,"",IF(O2361&gt;=2,1,0))</f>
        <v/>
      </c>
      <c r="AC2361">
        <f>IF(M2361&lt;&gt;1,"",IF(OR(Q2361=999,Q2361=""),"",IF(OR(Q2361&lt;35,Q2361&gt;48),1,0)))</f>
        <v/>
      </c>
      <c r="AD2361">
        <f>IF(COUNT(AA2361:AC2361)&lt;3,"",SUM(AA2361:AC2361))</f>
        <v/>
      </c>
      <c r="AE2361">
        <f>IF(L2361&gt;=4,2,IF(L2361&gt;=2,1,0))</f>
        <v/>
      </c>
      <c r="AF2361">
        <f>IF(L2361&gt;=5,1,0)</f>
        <v/>
      </c>
      <c r="AG2361">
        <f>AE2361+AF2361</f>
        <v/>
      </c>
      <c r="AH2361" s="15">
        <f>IF(M2361&lt;&gt;1,"",IF(OR(R2361=-9,R2361=""),"",R2361))</f>
        <v/>
      </c>
      <c r="AI2361">
        <f>IF(M2361&lt;&gt;1,"",IF(OR(Q2361=999,Q2361=""),"",Q2361))</f>
        <v/>
      </c>
    </row>
    <row r="2362">
      <c r="A2362" t="inlineStr">
        <is>
          <t>TQRMNOP112852</t>
        </is>
      </c>
      <c r="B2362" t="n">
        <v>2025</v>
      </c>
      <c r="C2362" t="n">
        <v>1</v>
      </c>
      <c r="D2362" t="n">
        <v>43</v>
      </c>
      <c r="E2362" t="inlineStr">
        <is>
          <t>S</t>
        </is>
      </c>
      <c r="F2362" t="n">
        <v>30</v>
      </c>
      <c r="G2362" t="n">
        <v>1604</v>
      </c>
      <c r="H2362" t="n">
        <v>3</v>
      </c>
      <c r="I2362" t="n">
        <v>2</v>
      </c>
      <c r="J2362" t="n">
        <v>26</v>
      </c>
      <c r="K2362" t="n">
        <v>2</v>
      </c>
      <c r="L2362" t="n">
        <v>6</v>
      </c>
      <c r="M2362" t="n">
        <v>1</v>
      </c>
      <c r="N2362" t="n">
        <v>3</v>
      </c>
      <c r="O2362" t="n">
        <v>1</v>
      </c>
      <c r="P2362" t="n">
        <v>1</v>
      </c>
      <c r="Q2362" t="n">
        <v>39</v>
      </c>
      <c r="R2362" s="15" t="n">
        <v>912000</v>
      </c>
      <c r="S2362" s="15" t="n">
        <v>0</v>
      </c>
      <c r="T2362" s="15" t="n">
        <v>912000</v>
      </c>
      <c r="U2362" s="15" t="n">
        <v>104800</v>
      </c>
      <c r="V2362">
        <f>IFERROR(VLOOKUP(D2362,Tablas_Equivalencia!$A$3:$B$8,2,FALSE),"Sin dato")</f>
        <v/>
      </c>
      <c r="W2362">
        <f>IFERROR(VLOOKUP(L2362,Tablas_Equivalencia!$D$3:$E$9,2,FALSE),"Sin dato")</f>
        <v/>
      </c>
      <c r="X2362">
        <f>IF(I2362=1,"Varón","Mujer")</f>
        <v/>
      </c>
      <c r="Y2362">
        <f>IFERROR(VLOOKUP(M2362,Tablas_Equivalencia!$G$3:$H$6,2,FALSE),"Sin dato")</f>
        <v/>
      </c>
      <c r="Z2362">
        <f>IF(J2362&lt;=24,"18-24","25-29")</f>
        <v/>
      </c>
      <c r="AA2362">
        <f>IF(M2362&lt;&gt;1,"",IF(P2362=2,1,0))</f>
        <v/>
      </c>
      <c r="AB2362">
        <f>IF(M2362&lt;&gt;1,"",IF(O2362&gt;=2,1,0))</f>
        <v/>
      </c>
      <c r="AC2362">
        <f>IF(M2362&lt;&gt;1,"",IF(OR(Q2362=999,Q2362=""),"",IF(OR(Q2362&lt;35,Q2362&gt;48),1,0)))</f>
        <v/>
      </c>
      <c r="AD2362">
        <f>IF(COUNT(AA2362:AC2362)&lt;3,"",SUM(AA2362:AC2362))</f>
        <v/>
      </c>
      <c r="AE2362">
        <f>IF(L2362&gt;=4,2,IF(L2362&gt;=2,1,0))</f>
        <v/>
      </c>
      <c r="AF2362">
        <f>IF(L2362&gt;=5,1,0)</f>
        <v/>
      </c>
      <c r="AG2362">
        <f>AE2362+AF2362</f>
        <v/>
      </c>
      <c r="AH2362" s="15">
        <f>IF(M2362&lt;&gt;1,"",IF(OR(R2362=-9,R2362=""),"",R2362))</f>
        <v/>
      </c>
      <c r="AI2362">
        <f>IF(M2362&lt;&gt;1,"",IF(OR(Q2362=999,Q2362=""),"",Q2362))</f>
        <v/>
      </c>
    </row>
    <row r="2363">
      <c r="A2363" t="inlineStr">
        <is>
          <t>TQRMNOP112859</t>
        </is>
      </c>
      <c r="B2363" t="n">
        <v>2025</v>
      </c>
      <c r="C2363" t="n">
        <v>1</v>
      </c>
      <c r="D2363" t="n">
        <v>43</v>
      </c>
      <c r="E2363" t="inlineStr">
        <is>
          <t>S</t>
        </is>
      </c>
      <c r="F2363" t="n">
        <v>36</v>
      </c>
      <c r="G2363" t="n">
        <v>589</v>
      </c>
      <c r="H2363" t="n">
        <v>2</v>
      </c>
      <c r="I2363" t="n">
        <v>1</v>
      </c>
      <c r="J2363" t="n">
        <v>22</v>
      </c>
      <c r="K2363" t="n">
        <v>2</v>
      </c>
      <c r="L2363" t="n">
        <v>3</v>
      </c>
      <c r="M2363" t="n">
        <v>3</v>
      </c>
      <c r="R2363" s="15" t="n">
        <v>0</v>
      </c>
      <c r="S2363" s="15" t="n">
        <v>0</v>
      </c>
      <c r="T2363" s="15" t="n">
        <v>0</v>
      </c>
      <c r="U2363" s="15" t="n">
        <v>121400</v>
      </c>
      <c r="V2363">
        <f>IFERROR(VLOOKUP(D2363,Tablas_Equivalencia!$A$3:$B$8,2,FALSE),"Sin dato")</f>
        <v/>
      </c>
      <c r="W2363">
        <f>IFERROR(VLOOKUP(L2363,Tablas_Equivalencia!$D$3:$E$9,2,FALSE),"Sin dato")</f>
        <v/>
      </c>
      <c r="X2363">
        <f>IF(I2363=1,"Varón","Mujer")</f>
        <v/>
      </c>
      <c r="Y2363">
        <f>IFERROR(VLOOKUP(M2363,Tablas_Equivalencia!$G$3:$H$6,2,FALSE),"Sin dato")</f>
        <v/>
      </c>
      <c r="Z2363">
        <f>IF(J2363&lt;=24,"18-24","25-29")</f>
        <v/>
      </c>
      <c r="AA2363">
        <f>IF(M2363&lt;&gt;1,"",IF(P2363=2,1,0))</f>
        <v/>
      </c>
      <c r="AB2363">
        <f>IF(M2363&lt;&gt;1,"",IF(O2363&gt;=2,1,0))</f>
        <v/>
      </c>
      <c r="AC2363">
        <f>IF(M2363&lt;&gt;1,"",IF(OR(Q2363=999,Q2363=""),"",IF(OR(Q2363&lt;35,Q2363&gt;48),1,0)))</f>
        <v/>
      </c>
      <c r="AD2363">
        <f>IF(COUNT(AA2363:AC2363)&lt;3,"",SUM(AA2363:AC2363))</f>
        <v/>
      </c>
      <c r="AE2363">
        <f>IF(L2363&gt;=4,2,IF(L2363&gt;=2,1,0))</f>
        <v/>
      </c>
      <c r="AF2363">
        <f>IF(L2363&gt;=5,1,0)</f>
        <v/>
      </c>
      <c r="AG2363">
        <f>AE2363+AF2363</f>
        <v/>
      </c>
      <c r="AH2363" s="15">
        <f>IF(M2363&lt;&gt;1,"",IF(OR(R2363=-9,R2363=""),"",R2363))</f>
        <v/>
      </c>
      <c r="AI2363">
        <f>IF(M2363&lt;&gt;1,"",IF(OR(Q2363=999,Q2363=""),"",Q2363))</f>
        <v/>
      </c>
    </row>
    <row r="2364">
      <c r="A2364" t="inlineStr">
        <is>
          <t>TQRMNOP112866</t>
        </is>
      </c>
      <c r="B2364" t="n">
        <v>2025</v>
      </c>
      <c r="C2364" t="n">
        <v>1</v>
      </c>
      <c r="D2364" t="n">
        <v>43</v>
      </c>
      <c r="E2364" t="inlineStr">
        <is>
          <t>S</t>
        </is>
      </c>
      <c r="F2364" t="n">
        <v>30</v>
      </c>
      <c r="G2364" t="n">
        <v>661</v>
      </c>
      <c r="H2364" t="n">
        <v>3</v>
      </c>
      <c r="I2364" t="n">
        <v>2</v>
      </c>
      <c r="J2364" t="n">
        <v>26</v>
      </c>
      <c r="K2364" t="n">
        <v>2</v>
      </c>
      <c r="L2364" t="n">
        <v>5</v>
      </c>
      <c r="M2364" t="n">
        <v>3</v>
      </c>
      <c r="R2364" s="15" t="n">
        <v>0</v>
      </c>
      <c r="S2364" s="15" t="n">
        <v>0</v>
      </c>
      <c r="T2364" s="15" t="n">
        <v>0</v>
      </c>
      <c r="U2364" s="15" t="n">
        <v>92800</v>
      </c>
      <c r="V2364">
        <f>IFERROR(VLOOKUP(D2364,Tablas_Equivalencia!$A$3:$B$8,2,FALSE),"Sin dato")</f>
        <v/>
      </c>
      <c r="W2364">
        <f>IFERROR(VLOOKUP(L2364,Tablas_Equivalencia!$D$3:$E$9,2,FALSE),"Sin dato")</f>
        <v/>
      </c>
      <c r="X2364">
        <f>IF(I2364=1,"Varón","Mujer")</f>
        <v/>
      </c>
      <c r="Y2364">
        <f>IFERROR(VLOOKUP(M2364,Tablas_Equivalencia!$G$3:$H$6,2,FALSE),"Sin dato")</f>
        <v/>
      </c>
      <c r="Z2364">
        <f>IF(J2364&lt;=24,"18-24","25-29")</f>
        <v/>
      </c>
      <c r="AA2364">
        <f>IF(M2364&lt;&gt;1,"",IF(P2364=2,1,0))</f>
        <v/>
      </c>
      <c r="AB2364">
        <f>IF(M2364&lt;&gt;1,"",IF(O2364&gt;=2,1,0))</f>
        <v/>
      </c>
      <c r="AC2364">
        <f>IF(M2364&lt;&gt;1,"",IF(OR(Q2364=999,Q2364=""),"",IF(OR(Q2364&lt;35,Q2364&gt;48),1,0)))</f>
        <v/>
      </c>
      <c r="AD2364">
        <f>IF(COUNT(AA2364:AC2364)&lt;3,"",SUM(AA2364:AC2364))</f>
        <v/>
      </c>
      <c r="AE2364">
        <f>IF(L2364&gt;=4,2,IF(L2364&gt;=2,1,0))</f>
        <v/>
      </c>
      <c r="AF2364">
        <f>IF(L2364&gt;=5,1,0)</f>
        <v/>
      </c>
      <c r="AG2364">
        <f>AE2364+AF2364</f>
        <v/>
      </c>
      <c r="AH2364" s="15">
        <f>IF(M2364&lt;&gt;1,"",IF(OR(R2364=-9,R2364=""),"",R2364))</f>
        <v/>
      </c>
      <c r="AI2364">
        <f>IF(M2364&lt;&gt;1,"",IF(OR(Q2364=999,Q2364=""),"",Q2364))</f>
        <v/>
      </c>
    </row>
    <row r="2365">
      <c r="A2365" t="inlineStr">
        <is>
          <t>TQRMNOP112873</t>
        </is>
      </c>
      <c r="B2365" t="n">
        <v>2025</v>
      </c>
      <c r="C2365" t="n">
        <v>1</v>
      </c>
      <c r="D2365" t="n">
        <v>43</v>
      </c>
      <c r="E2365" t="inlineStr">
        <is>
          <t>N</t>
        </is>
      </c>
      <c r="F2365" t="n">
        <v>38</v>
      </c>
      <c r="G2365" t="n">
        <v>1503</v>
      </c>
      <c r="H2365" t="n">
        <v>1</v>
      </c>
      <c r="I2365" t="n">
        <v>2</v>
      </c>
      <c r="J2365" t="n">
        <v>25</v>
      </c>
      <c r="K2365" t="n">
        <v>2</v>
      </c>
      <c r="L2365" t="n">
        <v>5</v>
      </c>
      <c r="M2365" t="n">
        <v>3</v>
      </c>
      <c r="R2365" s="15" t="n">
        <v>0</v>
      </c>
      <c r="S2365" s="15" t="n">
        <v>0</v>
      </c>
      <c r="T2365" s="15" t="n">
        <v>0</v>
      </c>
      <c r="U2365" s="15" t="n">
        <v>302500</v>
      </c>
      <c r="V2365">
        <f>IFERROR(VLOOKUP(D2365,Tablas_Equivalencia!$A$3:$B$8,2,FALSE),"Sin dato")</f>
        <v/>
      </c>
      <c r="W2365">
        <f>IFERROR(VLOOKUP(L2365,Tablas_Equivalencia!$D$3:$E$9,2,FALSE),"Sin dato")</f>
        <v/>
      </c>
      <c r="X2365">
        <f>IF(I2365=1,"Varón","Mujer")</f>
        <v/>
      </c>
      <c r="Y2365">
        <f>IFERROR(VLOOKUP(M2365,Tablas_Equivalencia!$G$3:$H$6,2,FALSE),"Sin dato")</f>
        <v/>
      </c>
      <c r="Z2365">
        <f>IF(J2365&lt;=24,"18-24","25-29")</f>
        <v/>
      </c>
      <c r="AA2365">
        <f>IF(M2365&lt;&gt;1,"",IF(P2365=2,1,0))</f>
        <v/>
      </c>
      <c r="AB2365">
        <f>IF(M2365&lt;&gt;1,"",IF(O2365&gt;=2,1,0))</f>
        <v/>
      </c>
      <c r="AC2365">
        <f>IF(M2365&lt;&gt;1,"",IF(OR(Q2365=999,Q2365=""),"",IF(OR(Q2365&lt;35,Q2365&gt;48),1,0)))</f>
        <v/>
      </c>
      <c r="AD2365">
        <f>IF(COUNT(AA2365:AC2365)&lt;3,"",SUM(AA2365:AC2365))</f>
        <v/>
      </c>
      <c r="AE2365">
        <f>IF(L2365&gt;=4,2,IF(L2365&gt;=2,1,0))</f>
        <v/>
      </c>
      <c r="AF2365">
        <f>IF(L2365&gt;=5,1,0)</f>
        <v/>
      </c>
      <c r="AG2365">
        <f>AE2365+AF2365</f>
        <v/>
      </c>
      <c r="AH2365" s="15">
        <f>IF(M2365&lt;&gt;1,"",IF(OR(R2365=-9,R2365=""),"",R2365))</f>
        <v/>
      </c>
      <c r="AI2365">
        <f>IF(M2365&lt;&gt;1,"",IF(OR(Q2365=999,Q2365=""),"",Q2365))</f>
        <v/>
      </c>
    </row>
    <row r="2366">
      <c r="A2366" t="inlineStr">
        <is>
          <t>TQRMNOP112874</t>
        </is>
      </c>
      <c r="B2366" t="n">
        <v>2025</v>
      </c>
      <c r="C2366" t="n">
        <v>1</v>
      </c>
      <c r="D2366" t="n">
        <v>43</v>
      </c>
      <c r="E2366" t="inlineStr">
        <is>
          <t>N</t>
        </is>
      </c>
      <c r="F2366" t="n">
        <v>29</v>
      </c>
      <c r="G2366" t="n">
        <v>620</v>
      </c>
      <c r="H2366" t="n">
        <v>10</v>
      </c>
      <c r="I2366" t="n">
        <v>2</v>
      </c>
      <c r="J2366" t="n">
        <v>21</v>
      </c>
      <c r="K2366" t="n">
        <v>2</v>
      </c>
      <c r="L2366" t="n">
        <v>1</v>
      </c>
      <c r="M2366" t="n">
        <v>1</v>
      </c>
      <c r="N2366" t="n">
        <v>3</v>
      </c>
      <c r="O2366" t="n">
        <v>2</v>
      </c>
      <c r="P2366" t="n">
        <v>2</v>
      </c>
      <c r="Q2366" t="n">
        <v>34</v>
      </c>
      <c r="R2366" s="15" t="n">
        <v>98000</v>
      </c>
      <c r="S2366" s="15" t="n">
        <v>0</v>
      </c>
      <c r="T2366" s="15" t="n">
        <v>98000</v>
      </c>
      <c r="U2366" s="15" t="n">
        <v>59400</v>
      </c>
      <c r="V2366">
        <f>IFERROR(VLOOKUP(D2366,Tablas_Equivalencia!$A$3:$B$8,2,FALSE),"Sin dato")</f>
        <v/>
      </c>
      <c r="W2366">
        <f>IFERROR(VLOOKUP(L2366,Tablas_Equivalencia!$D$3:$E$9,2,FALSE),"Sin dato")</f>
        <v/>
      </c>
      <c r="X2366">
        <f>IF(I2366=1,"Varón","Mujer")</f>
        <v/>
      </c>
      <c r="Y2366">
        <f>IFERROR(VLOOKUP(M2366,Tablas_Equivalencia!$G$3:$H$6,2,FALSE),"Sin dato")</f>
        <v/>
      </c>
      <c r="Z2366">
        <f>IF(J2366&lt;=24,"18-24","25-29")</f>
        <v/>
      </c>
      <c r="AA2366">
        <f>IF(M2366&lt;&gt;1,"",IF(P2366=2,1,0))</f>
        <v/>
      </c>
      <c r="AB2366">
        <f>IF(M2366&lt;&gt;1,"",IF(O2366&gt;=2,1,0))</f>
        <v/>
      </c>
      <c r="AC2366">
        <f>IF(M2366&lt;&gt;1,"",IF(OR(Q2366=999,Q2366=""),"",IF(OR(Q2366&lt;35,Q2366&gt;48),1,0)))</f>
        <v/>
      </c>
      <c r="AD2366">
        <f>IF(COUNT(AA2366:AC2366)&lt;3,"",SUM(AA2366:AC2366))</f>
        <v/>
      </c>
      <c r="AE2366">
        <f>IF(L2366&gt;=4,2,IF(L2366&gt;=2,1,0))</f>
        <v/>
      </c>
      <c r="AF2366">
        <f>IF(L2366&gt;=5,1,0)</f>
        <v/>
      </c>
      <c r="AG2366">
        <f>AE2366+AF2366</f>
        <v/>
      </c>
      <c r="AH2366" s="15">
        <f>IF(M2366&lt;&gt;1,"",IF(OR(R2366=-9,R2366=""),"",R2366))</f>
        <v/>
      </c>
      <c r="AI2366">
        <f>IF(M2366&lt;&gt;1,"",IF(OR(Q2366=999,Q2366=""),"",Q2366))</f>
        <v/>
      </c>
    </row>
    <row r="2367">
      <c r="A2367" t="inlineStr">
        <is>
          <t>TQRMNOP112883</t>
        </is>
      </c>
      <c r="B2367" t="n">
        <v>2025</v>
      </c>
      <c r="C2367" t="n">
        <v>1</v>
      </c>
      <c r="D2367" t="n">
        <v>40</v>
      </c>
      <c r="E2367" t="inlineStr">
        <is>
          <t>S</t>
        </is>
      </c>
      <c r="F2367" t="n">
        <v>7</v>
      </c>
      <c r="G2367" t="n">
        <v>736</v>
      </c>
      <c r="H2367" t="n">
        <v>2</v>
      </c>
      <c r="I2367" t="n">
        <v>1</v>
      </c>
      <c r="J2367" t="n">
        <v>27</v>
      </c>
      <c r="K2367" t="n">
        <v>1</v>
      </c>
      <c r="L2367" t="n">
        <v>2</v>
      </c>
      <c r="M2367" t="n">
        <v>3</v>
      </c>
      <c r="R2367" s="15" t="n">
        <v>0</v>
      </c>
      <c r="S2367" s="15" t="n">
        <v>0</v>
      </c>
      <c r="T2367" s="15" t="n">
        <v>0</v>
      </c>
      <c r="U2367" s="15" t="n">
        <v>40900</v>
      </c>
      <c r="V2367">
        <f>IFERROR(VLOOKUP(D2367,Tablas_Equivalencia!$A$3:$B$8,2,FALSE),"Sin dato")</f>
        <v/>
      </c>
      <c r="W2367">
        <f>IFERROR(VLOOKUP(L2367,Tablas_Equivalencia!$D$3:$E$9,2,FALSE),"Sin dato")</f>
        <v/>
      </c>
      <c r="X2367">
        <f>IF(I2367=1,"Varón","Mujer")</f>
        <v/>
      </c>
      <c r="Y2367">
        <f>IFERROR(VLOOKUP(M2367,Tablas_Equivalencia!$G$3:$H$6,2,FALSE),"Sin dato")</f>
        <v/>
      </c>
      <c r="Z2367">
        <f>IF(J2367&lt;=24,"18-24","25-29")</f>
        <v/>
      </c>
      <c r="AA2367">
        <f>IF(M2367&lt;&gt;1,"",IF(P2367=2,1,0))</f>
        <v/>
      </c>
      <c r="AB2367">
        <f>IF(M2367&lt;&gt;1,"",IF(O2367&gt;=2,1,0))</f>
        <v/>
      </c>
      <c r="AC2367">
        <f>IF(M2367&lt;&gt;1,"",IF(OR(Q2367=999,Q2367=""),"",IF(OR(Q2367&lt;35,Q2367&gt;48),1,0)))</f>
        <v/>
      </c>
      <c r="AD2367">
        <f>IF(COUNT(AA2367:AC2367)&lt;3,"",SUM(AA2367:AC2367))</f>
        <v/>
      </c>
      <c r="AE2367">
        <f>IF(L2367&gt;=4,2,IF(L2367&gt;=2,1,0))</f>
        <v/>
      </c>
      <c r="AF2367">
        <f>IF(L2367&gt;=5,1,0)</f>
        <v/>
      </c>
      <c r="AG2367">
        <f>AE2367+AF2367</f>
        <v/>
      </c>
      <c r="AH2367" s="15">
        <f>IF(M2367&lt;&gt;1,"",IF(OR(R2367=-9,R2367=""),"",R2367))</f>
        <v/>
      </c>
      <c r="AI2367">
        <f>IF(M2367&lt;&gt;1,"",IF(OR(Q2367=999,Q2367=""),"",Q2367))</f>
        <v/>
      </c>
    </row>
    <row r="2368">
      <c r="A2368" t="inlineStr">
        <is>
          <t>TQRMNOP112884</t>
        </is>
      </c>
      <c r="B2368" t="n">
        <v>2025</v>
      </c>
      <c r="C2368" t="n">
        <v>1</v>
      </c>
      <c r="D2368" t="n">
        <v>1</v>
      </c>
      <c r="E2368" t="inlineStr">
        <is>
          <t>S</t>
        </is>
      </c>
      <c r="F2368" t="n">
        <v>33</v>
      </c>
      <c r="G2368" t="n">
        <v>713</v>
      </c>
      <c r="H2368" t="n">
        <v>2</v>
      </c>
      <c r="I2368" t="n">
        <v>2</v>
      </c>
      <c r="J2368" t="n">
        <v>29</v>
      </c>
      <c r="K2368" t="n">
        <v>2</v>
      </c>
      <c r="L2368" t="n">
        <v>5</v>
      </c>
      <c r="M2368" t="n">
        <v>1</v>
      </c>
      <c r="N2368" t="n">
        <v>3</v>
      </c>
      <c r="O2368" t="n">
        <v>1</v>
      </c>
      <c r="P2368" t="n">
        <v>1</v>
      </c>
      <c r="Q2368" t="n">
        <v>42</v>
      </c>
      <c r="R2368" s="15" t="n">
        <v>488000</v>
      </c>
      <c r="S2368" s="15" t="n">
        <v>0</v>
      </c>
      <c r="T2368" s="15" t="n">
        <v>488000</v>
      </c>
      <c r="U2368" s="15" t="n">
        <v>338400</v>
      </c>
      <c r="V2368">
        <f>IFERROR(VLOOKUP(D2368,Tablas_Equivalencia!$A$3:$B$8,2,FALSE),"Sin dato")</f>
        <v/>
      </c>
      <c r="W2368">
        <f>IFERROR(VLOOKUP(L2368,Tablas_Equivalencia!$D$3:$E$9,2,FALSE),"Sin dato")</f>
        <v/>
      </c>
      <c r="X2368">
        <f>IF(I2368=1,"Varón","Mujer")</f>
        <v/>
      </c>
      <c r="Y2368">
        <f>IFERROR(VLOOKUP(M2368,Tablas_Equivalencia!$G$3:$H$6,2,FALSE),"Sin dato")</f>
        <v/>
      </c>
      <c r="Z2368">
        <f>IF(J2368&lt;=24,"18-24","25-29")</f>
        <v/>
      </c>
      <c r="AA2368">
        <f>IF(M2368&lt;&gt;1,"",IF(P2368=2,1,0))</f>
        <v/>
      </c>
      <c r="AB2368">
        <f>IF(M2368&lt;&gt;1,"",IF(O2368&gt;=2,1,0))</f>
        <v/>
      </c>
      <c r="AC2368">
        <f>IF(M2368&lt;&gt;1,"",IF(OR(Q2368=999,Q2368=""),"",IF(OR(Q2368&lt;35,Q2368&gt;48),1,0)))</f>
        <v/>
      </c>
      <c r="AD2368">
        <f>IF(COUNT(AA2368:AC2368)&lt;3,"",SUM(AA2368:AC2368))</f>
        <v/>
      </c>
      <c r="AE2368">
        <f>IF(L2368&gt;=4,2,IF(L2368&gt;=2,1,0))</f>
        <v/>
      </c>
      <c r="AF2368">
        <f>IF(L2368&gt;=5,1,0)</f>
        <v/>
      </c>
      <c r="AG2368">
        <f>AE2368+AF2368</f>
        <v/>
      </c>
      <c r="AH2368" s="15">
        <f>IF(M2368&lt;&gt;1,"",IF(OR(R2368=-9,R2368=""),"",R2368))</f>
        <v/>
      </c>
      <c r="AI2368">
        <f>IF(M2368&lt;&gt;1,"",IF(OR(Q2368=999,Q2368=""),"",Q2368))</f>
        <v/>
      </c>
    </row>
    <row r="2369">
      <c r="A2369" t="inlineStr">
        <is>
          <t>TQRMNOP112887</t>
        </is>
      </c>
      <c r="B2369" t="n">
        <v>2025</v>
      </c>
      <c r="C2369" t="n">
        <v>1</v>
      </c>
      <c r="D2369" t="n">
        <v>40</v>
      </c>
      <c r="E2369" t="inlineStr">
        <is>
          <t>S</t>
        </is>
      </c>
      <c r="F2369" t="n">
        <v>7</v>
      </c>
      <c r="G2369" t="n">
        <v>713</v>
      </c>
      <c r="H2369" t="n">
        <v>3</v>
      </c>
      <c r="I2369" t="n">
        <v>1</v>
      </c>
      <c r="J2369" t="n">
        <v>25</v>
      </c>
      <c r="K2369" t="n">
        <v>1</v>
      </c>
      <c r="L2369" t="n">
        <v>4</v>
      </c>
      <c r="M2369" t="n">
        <v>1</v>
      </c>
      <c r="N2369" t="n">
        <v>4</v>
      </c>
      <c r="O2369" t="n">
        <v>2</v>
      </c>
      <c r="P2369" t="n">
        <v>2</v>
      </c>
      <c r="Q2369" t="n">
        <v>31</v>
      </c>
      <c r="R2369" s="15" t="n">
        <v>191000</v>
      </c>
      <c r="S2369" s="15" t="n">
        <v>0</v>
      </c>
      <c r="T2369" s="15" t="n">
        <v>191000</v>
      </c>
      <c r="U2369" s="15" t="n">
        <v>418700</v>
      </c>
      <c r="V2369">
        <f>IFERROR(VLOOKUP(D2369,Tablas_Equivalencia!$A$3:$B$8,2,FALSE),"Sin dato")</f>
        <v/>
      </c>
      <c r="W2369">
        <f>IFERROR(VLOOKUP(L2369,Tablas_Equivalencia!$D$3:$E$9,2,FALSE),"Sin dato")</f>
        <v/>
      </c>
      <c r="X2369">
        <f>IF(I2369=1,"Varón","Mujer")</f>
        <v/>
      </c>
      <c r="Y2369">
        <f>IFERROR(VLOOKUP(M2369,Tablas_Equivalencia!$G$3:$H$6,2,FALSE),"Sin dato")</f>
        <v/>
      </c>
      <c r="Z2369">
        <f>IF(J2369&lt;=24,"18-24","25-29")</f>
        <v/>
      </c>
      <c r="AA2369">
        <f>IF(M2369&lt;&gt;1,"",IF(P2369=2,1,0))</f>
        <v/>
      </c>
      <c r="AB2369">
        <f>IF(M2369&lt;&gt;1,"",IF(O2369&gt;=2,1,0))</f>
        <v/>
      </c>
      <c r="AC2369">
        <f>IF(M2369&lt;&gt;1,"",IF(OR(Q2369=999,Q2369=""),"",IF(OR(Q2369&lt;35,Q2369&gt;48),1,0)))</f>
        <v/>
      </c>
      <c r="AD2369">
        <f>IF(COUNT(AA2369:AC2369)&lt;3,"",SUM(AA2369:AC2369))</f>
        <v/>
      </c>
      <c r="AE2369">
        <f>IF(L2369&gt;=4,2,IF(L2369&gt;=2,1,0))</f>
        <v/>
      </c>
      <c r="AF2369">
        <f>IF(L2369&gt;=5,1,0)</f>
        <v/>
      </c>
      <c r="AG2369">
        <f>AE2369+AF2369</f>
        <v/>
      </c>
      <c r="AH2369" s="15">
        <f>IF(M2369&lt;&gt;1,"",IF(OR(R2369=-9,R2369=""),"",R2369))</f>
        <v/>
      </c>
      <c r="AI2369">
        <f>IF(M2369&lt;&gt;1,"",IF(OR(Q2369=999,Q2369=""),"",Q2369))</f>
        <v/>
      </c>
    </row>
    <row r="2370">
      <c r="A2370" t="inlineStr">
        <is>
          <t>TQRMNOP112893</t>
        </is>
      </c>
      <c r="B2370" t="n">
        <v>2025</v>
      </c>
      <c r="C2370" t="n">
        <v>1</v>
      </c>
      <c r="D2370" t="n">
        <v>42</v>
      </c>
      <c r="E2370" t="inlineStr">
        <is>
          <t>S</t>
        </is>
      </c>
      <c r="F2370" t="n">
        <v>10</v>
      </c>
      <c r="G2370" t="n">
        <v>819</v>
      </c>
      <c r="H2370" t="n">
        <v>1</v>
      </c>
      <c r="I2370" t="n">
        <v>1</v>
      </c>
      <c r="J2370" t="n">
        <v>28</v>
      </c>
      <c r="K2370" t="n">
        <v>2</v>
      </c>
      <c r="L2370" t="n">
        <v>3</v>
      </c>
      <c r="M2370" t="n">
        <v>1</v>
      </c>
      <c r="N2370" t="n">
        <v>3</v>
      </c>
      <c r="O2370" t="n">
        <v>1</v>
      </c>
      <c r="P2370" t="n">
        <v>2</v>
      </c>
      <c r="Q2370" t="n">
        <v>30</v>
      </c>
      <c r="R2370" s="15" t="n">
        <v>510000</v>
      </c>
      <c r="S2370" s="15" t="n">
        <v>0</v>
      </c>
      <c r="T2370" s="15" t="n">
        <v>510000</v>
      </c>
      <c r="U2370" s="15" t="n">
        <v>337800</v>
      </c>
      <c r="V2370">
        <f>IFERROR(VLOOKUP(D2370,Tablas_Equivalencia!$A$3:$B$8,2,FALSE),"Sin dato")</f>
        <v/>
      </c>
      <c r="W2370">
        <f>IFERROR(VLOOKUP(L2370,Tablas_Equivalencia!$D$3:$E$9,2,FALSE),"Sin dato")</f>
        <v/>
      </c>
      <c r="X2370">
        <f>IF(I2370=1,"Varón","Mujer")</f>
        <v/>
      </c>
      <c r="Y2370">
        <f>IFERROR(VLOOKUP(M2370,Tablas_Equivalencia!$G$3:$H$6,2,FALSE),"Sin dato")</f>
        <v/>
      </c>
      <c r="Z2370">
        <f>IF(J2370&lt;=24,"18-24","25-29")</f>
        <v/>
      </c>
      <c r="AA2370">
        <f>IF(M2370&lt;&gt;1,"",IF(P2370=2,1,0))</f>
        <v/>
      </c>
      <c r="AB2370">
        <f>IF(M2370&lt;&gt;1,"",IF(O2370&gt;=2,1,0))</f>
        <v/>
      </c>
      <c r="AC2370">
        <f>IF(M2370&lt;&gt;1,"",IF(OR(Q2370=999,Q2370=""),"",IF(OR(Q2370&lt;35,Q2370&gt;48),1,0)))</f>
        <v/>
      </c>
      <c r="AD2370">
        <f>IF(COUNT(AA2370:AC2370)&lt;3,"",SUM(AA2370:AC2370))</f>
        <v/>
      </c>
      <c r="AE2370">
        <f>IF(L2370&gt;=4,2,IF(L2370&gt;=2,1,0))</f>
        <v/>
      </c>
      <c r="AF2370">
        <f>IF(L2370&gt;=5,1,0)</f>
        <v/>
      </c>
      <c r="AG2370">
        <f>AE2370+AF2370</f>
        <v/>
      </c>
      <c r="AH2370" s="15">
        <f>IF(M2370&lt;&gt;1,"",IF(OR(R2370=-9,R2370=""),"",R2370))</f>
        <v/>
      </c>
      <c r="AI2370">
        <f>IF(M2370&lt;&gt;1,"",IF(OR(Q2370=999,Q2370=""),"",Q2370))</f>
        <v/>
      </c>
    </row>
    <row r="2371">
      <c r="A2371" t="inlineStr">
        <is>
          <t>TQRMNOP112897</t>
        </is>
      </c>
      <c r="B2371" t="n">
        <v>2025</v>
      </c>
      <c r="C2371" t="n">
        <v>1</v>
      </c>
      <c r="D2371" t="n">
        <v>42</v>
      </c>
      <c r="E2371" t="inlineStr">
        <is>
          <t>N</t>
        </is>
      </c>
      <c r="F2371" t="n">
        <v>25</v>
      </c>
      <c r="G2371" t="n">
        <v>363</v>
      </c>
      <c r="H2371" t="n">
        <v>3</v>
      </c>
      <c r="I2371" t="n">
        <v>2</v>
      </c>
      <c r="J2371" t="n">
        <v>21</v>
      </c>
      <c r="K2371" t="n">
        <v>2</v>
      </c>
      <c r="L2371" t="n">
        <v>4</v>
      </c>
      <c r="M2371" t="n">
        <v>3</v>
      </c>
      <c r="R2371" s="15" t="n">
        <v>0</v>
      </c>
      <c r="S2371" s="15" t="n">
        <v>0</v>
      </c>
      <c r="T2371" s="15" t="n">
        <v>0</v>
      </c>
      <c r="U2371" s="15" t="n">
        <v>329200</v>
      </c>
      <c r="V2371">
        <f>IFERROR(VLOOKUP(D2371,Tablas_Equivalencia!$A$3:$B$8,2,FALSE),"Sin dato")</f>
        <v/>
      </c>
      <c r="W2371">
        <f>IFERROR(VLOOKUP(L2371,Tablas_Equivalencia!$D$3:$E$9,2,FALSE),"Sin dato")</f>
        <v/>
      </c>
      <c r="X2371">
        <f>IF(I2371=1,"Varón","Mujer")</f>
        <v/>
      </c>
      <c r="Y2371">
        <f>IFERROR(VLOOKUP(M2371,Tablas_Equivalencia!$G$3:$H$6,2,FALSE),"Sin dato")</f>
        <v/>
      </c>
      <c r="Z2371">
        <f>IF(J2371&lt;=24,"18-24","25-29")</f>
        <v/>
      </c>
      <c r="AA2371">
        <f>IF(M2371&lt;&gt;1,"",IF(P2371=2,1,0))</f>
        <v/>
      </c>
      <c r="AB2371">
        <f>IF(M2371&lt;&gt;1,"",IF(O2371&gt;=2,1,0))</f>
        <v/>
      </c>
      <c r="AC2371">
        <f>IF(M2371&lt;&gt;1,"",IF(OR(Q2371=999,Q2371=""),"",IF(OR(Q2371&lt;35,Q2371&gt;48),1,0)))</f>
        <v/>
      </c>
      <c r="AD2371">
        <f>IF(COUNT(AA2371:AC2371)&lt;3,"",SUM(AA2371:AC2371))</f>
        <v/>
      </c>
      <c r="AE2371">
        <f>IF(L2371&gt;=4,2,IF(L2371&gt;=2,1,0))</f>
        <v/>
      </c>
      <c r="AF2371">
        <f>IF(L2371&gt;=5,1,0)</f>
        <v/>
      </c>
      <c r="AG2371">
        <f>AE2371+AF2371</f>
        <v/>
      </c>
      <c r="AH2371" s="15">
        <f>IF(M2371&lt;&gt;1,"",IF(OR(R2371=-9,R2371=""),"",R2371))</f>
        <v/>
      </c>
      <c r="AI2371">
        <f>IF(M2371&lt;&gt;1,"",IF(OR(Q2371=999,Q2371=""),"",Q2371))</f>
        <v/>
      </c>
    </row>
    <row r="2372">
      <c r="A2372" t="inlineStr">
        <is>
          <t>TQRMNOP112909</t>
        </is>
      </c>
      <c r="B2372" t="n">
        <v>2025</v>
      </c>
      <c r="C2372" t="n">
        <v>1</v>
      </c>
      <c r="D2372" t="n">
        <v>44</v>
      </c>
      <c r="E2372" t="inlineStr">
        <is>
          <t>N</t>
        </is>
      </c>
      <c r="F2372" t="n">
        <v>6</v>
      </c>
      <c r="G2372" t="n">
        <v>1454</v>
      </c>
      <c r="H2372" t="n">
        <v>3</v>
      </c>
      <c r="I2372" t="n">
        <v>1</v>
      </c>
      <c r="J2372" t="n">
        <v>19</v>
      </c>
      <c r="K2372" t="n">
        <v>2</v>
      </c>
      <c r="L2372" t="n">
        <v>3</v>
      </c>
      <c r="M2372" t="n">
        <v>3</v>
      </c>
      <c r="R2372" s="15" t="n">
        <v>0</v>
      </c>
      <c r="S2372" s="15" t="n">
        <v>0</v>
      </c>
      <c r="T2372" s="15" t="n">
        <v>0</v>
      </c>
      <c r="U2372" s="15" t="n">
        <v>52100</v>
      </c>
      <c r="V2372">
        <f>IFERROR(VLOOKUP(D2372,Tablas_Equivalencia!$A$3:$B$8,2,FALSE),"Sin dato")</f>
        <v/>
      </c>
      <c r="W2372">
        <f>IFERROR(VLOOKUP(L2372,Tablas_Equivalencia!$D$3:$E$9,2,FALSE),"Sin dato")</f>
        <v/>
      </c>
      <c r="X2372">
        <f>IF(I2372=1,"Varón","Mujer")</f>
        <v/>
      </c>
      <c r="Y2372">
        <f>IFERROR(VLOOKUP(M2372,Tablas_Equivalencia!$G$3:$H$6,2,FALSE),"Sin dato")</f>
        <v/>
      </c>
      <c r="Z2372">
        <f>IF(J2372&lt;=24,"18-24","25-29")</f>
        <v/>
      </c>
      <c r="AA2372">
        <f>IF(M2372&lt;&gt;1,"",IF(P2372=2,1,0))</f>
        <v/>
      </c>
      <c r="AB2372">
        <f>IF(M2372&lt;&gt;1,"",IF(O2372&gt;=2,1,0))</f>
        <v/>
      </c>
      <c r="AC2372">
        <f>IF(M2372&lt;&gt;1,"",IF(OR(Q2372=999,Q2372=""),"",IF(OR(Q2372&lt;35,Q2372&gt;48),1,0)))</f>
        <v/>
      </c>
      <c r="AD2372">
        <f>IF(COUNT(AA2372:AC2372)&lt;3,"",SUM(AA2372:AC2372))</f>
        <v/>
      </c>
      <c r="AE2372">
        <f>IF(L2372&gt;=4,2,IF(L2372&gt;=2,1,0))</f>
        <v/>
      </c>
      <c r="AF2372">
        <f>IF(L2372&gt;=5,1,0)</f>
        <v/>
      </c>
      <c r="AG2372">
        <f>AE2372+AF2372</f>
        <v/>
      </c>
      <c r="AH2372" s="15">
        <f>IF(M2372&lt;&gt;1,"",IF(OR(R2372=-9,R2372=""),"",R2372))</f>
        <v/>
      </c>
      <c r="AI2372">
        <f>IF(M2372&lt;&gt;1,"",IF(OR(Q2372=999,Q2372=""),"",Q2372))</f>
        <v/>
      </c>
    </row>
    <row r="2373">
      <c r="A2373" t="inlineStr">
        <is>
          <t>TQRMNOP112916</t>
        </is>
      </c>
      <c r="B2373" t="n">
        <v>2025</v>
      </c>
      <c r="C2373" t="n">
        <v>1</v>
      </c>
      <c r="D2373" t="n">
        <v>40</v>
      </c>
      <c r="E2373" t="inlineStr">
        <is>
          <t>N</t>
        </is>
      </c>
      <c r="F2373" t="n">
        <v>23</v>
      </c>
      <c r="G2373" t="n">
        <v>1551</v>
      </c>
      <c r="H2373" t="n">
        <v>1</v>
      </c>
      <c r="I2373" t="n">
        <v>1</v>
      </c>
      <c r="J2373" t="n">
        <v>29</v>
      </c>
      <c r="K2373" t="n">
        <v>1</v>
      </c>
      <c r="L2373" t="n">
        <v>5</v>
      </c>
      <c r="M2373" t="n">
        <v>1</v>
      </c>
      <c r="N2373" t="n">
        <v>3</v>
      </c>
      <c r="O2373" t="n">
        <v>2</v>
      </c>
      <c r="P2373" t="n">
        <v>2</v>
      </c>
      <c r="Q2373" t="n">
        <v>11</v>
      </c>
      <c r="R2373" s="15" t="n">
        <v>334000</v>
      </c>
      <c r="S2373" s="15" t="n">
        <v>0</v>
      </c>
      <c r="T2373" s="15" t="n">
        <v>334000</v>
      </c>
      <c r="U2373" s="15" t="n">
        <v>157400</v>
      </c>
      <c r="V2373">
        <f>IFERROR(VLOOKUP(D2373,Tablas_Equivalencia!$A$3:$B$8,2,FALSE),"Sin dato")</f>
        <v/>
      </c>
      <c r="W2373">
        <f>IFERROR(VLOOKUP(L2373,Tablas_Equivalencia!$D$3:$E$9,2,FALSE),"Sin dato")</f>
        <v/>
      </c>
      <c r="X2373">
        <f>IF(I2373=1,"Varón","Mujer")</f>
        <v/>
      </c>
      <c r="Y2373">
        <f>IFERROR(VLOOKUP(M2373,Tablas_Equivalencia!$G$3:$H$6,2,FALSE),"Sin dato")</f>
        <v/>
      </c>
      <c r="Z2373">
        <f>IF(J2373&lt;=24,"18-24","25-29")</f>
        <v/>
      </c>
      <c r="AA2373">
        <f>IF(M2373&lt;&gt;1,"",IF(P2373=2,1,0))</f>
        <v/>
      </c>
      <c r="AB2373">
        <f>IF(M2373&lt;&gt;1,"",IF(O2373&gt;=2,1,0))</f>
        <v/>
      </c>
      <c r="AC2373">
        <f>IF(M2373&lt;&gt;1,"",IF(OR(Q2373=999,Q2373=""),"",IF(OR(Q2373&lt;35,Q2373&gt;48),1,0)))</f>
        <v/>
      </c>
      <c r="AD2373">
        <f>IF(COUNT(AA2373:AC2373)&lt;3,"",SUM(AA2373:AC2373))</f>
        <v/>
      </c>
      <c r="AE2373">
        <f>IF(L2373&gt;=4,2,IF(L2373&gt;=2,1,0))</f>
        <v/>
      </c>
      <c r="AF2373">
        <f>IF(L2373&gt;=5,1,0)</f>
        <v/>
      </c>
      <c r="AG2373">
        <f>AE2373+AF2373</f>
        <v/>
      </c>
      <c r="AH2373" s="15">
        <f>IF(M2373&lt;&gt;1,"",IF(OR(R2373=-9,R2373=""),"",R2373))</f>
        <v/>
      </c>
      <c r="AI2373">
        <f>IF(M2373&lt;&gt;1,"",IF(OR(Q2373=999,Q2373=""),"",Q2373))</f>
        <v/>
      </c>
    </row>
    <row r="2374">
      <c r="A2374" t="inlineStr">
        <is>
          <t>TQRMNOP112919</t>
        </is>
      </c>
      <c r="B2374" t="n">
        <v>2025</v>
      </c>
      <c r="C2374" t="n">
        <v>1</v>
      </c>
      <c r="D2374" t="n">
        <v>43</v>
      </c>
      <c r="E2374" t="inlineStr">
        <is>
          <t>N</t>
        </is>
      </c>
      <c r="F2374" t="n">
        <v>26</v>
      </c>
      <c r="G2374" t="n">
        <v>1629</v>
      </c>
      <c r="H2374" t="n">
        <v>2</v>
      </c>
      <c r="I2374" t="n">
        <v>2</v>
      </c>
      <c r="J2374" t="n">
        <v>19</v>
      </c>
      <c r="K2374" t="n">
        <v>1</v>
      </c>
      <c r="L2374" t="n">
        <v>5</v>
      </c>
      <c r="M2374" t="n">
        <v>1</v>
      </c>
      <c r="N2374" t="n">
        <v>3</v>
      </c>
      <c r="O2374" t="n">
        <v>1</v>
      </c>
      <c r="P2374" t="n">
        <v>1</v>
      </c>
      <c r="Q2374" t="n">
        <v>24</v>
      </c>
      <c r="R2374" s="15" t="n">
        <v>645000</v>
      </c>
      <c r="S2374" s="15" t="n">
        <v>0</v>
      </c>
      <c r="T2374" s="15" t="n">
        <v>645000</v>
      </c>
      <c r="U2374" s="15" t="n">
        <v>114300</v>
      </c>
      <c r="V2374">
        <f>IFERROR(VLOOKUP(D2374,Tablas_Equivalencia!$A$3:$B$8,2,FALSE),"Sin dato")</f>
        <v/>
      </c>
      <c r="W2374">
        <f>IFERROR(VLOOKUP(L2374,Tablas_Equivalencia!$D$3:$E$9,2,FALSE),"Sin dato")</f>
        <v/>
      </c>
      <c r="X2374">
        <f>IF(I2374=1,"Varón","Mujer")</f>
        <v/>
      </c>
      <c r="Y2374">
        <f>IFERROR(VLOOKUP(M2374,Tablas_Equivalencia!$G$3:$H$6,2,FALSE),"Sin dato")</f>
        <v/>
      </c>
      <c r="Z2374">
        <f>IF(J2374&lt;=24,"18-24","25-29")</f>
        <v/>
      </c>
      <c r="AA2374">
        <f>IF(M2374&lt;&gt;1,"",IF(P2374=2,1,0))</f>
        <v/>
      </c>
      <c r="AB2374">
        <f>IF(M2374&lt;&gt;1,"",IF(O2374&gt;=2,1,0))</f>
        <v/>
      </c>
      <c r="AC2374">
        <f>IF(M2374&lt;&gt;1,"",IF(OR(Q2374=999,Q2374=""),"",IF(OR(Q2374&lt;35,Q2374&gt;48),1,0)))</f>
        <v/>
      </c>
      <c r="AD2374">
        <f>IF(COUNT(AA2374:AC2374)&lt;3,"",SUM(AA2374:AC2374))</f>
        <v/>
      </c>
      <c r="AE2374">
        <f>IF(L2374&gt;=4,2,IF(L2374&gt;=2,1,0))</f>
        <v/>
      </c>
      <c r="AF2374">
        <f>IF(L2374&gt;=5,1,0)</f>
        <v/>
      </c>
      <c r="AG2374">
        <f>AE2374+AF2374</f>
        <v/>
      </c>
      <c r="AH2374" s="15">
        <f>IF(M2374&lt;&gt;1,"",IF(OR(R2374=-9,R2374=""),"",R2374))</f>
        <v/>
      </c>
      <c r="AI2374">
        <f>IF(M2374&lt;&gt;1,"",IF(OR(Q2374=999,Q2374=""),"",Q2374))</f>
        <v/>
      </c>
    </row>
    <row r="2375">
      <c r="A2375" t="inlineStr">
        <is>
          <t>TQRMNOP112923</t>
        </is>
      </c>
      <c r="B2375" t="n">
        <v>2025</v>
      </c>
      <c r="C2375" t="n">
        <v>1</v>
      </c>
      <c r="D2375" t="n">
        <v>1</v>
      </c>
      <c r="E2375" t="inlineStr">
        <is>
          <t>S</t>
        </is>
      </c>
      <c r="F2375" t="n">
        <v>32</v>
      </c>
      <c r="G2375" t="n">
        <v>1983</v>
      </c>
      <c r="H2375" t="n">
        <v>3</v>
      </c>
      <c r="I2375" t="n">
        <v>2</v>
      </c>
      <c r="J2375" t="n">
        <v>25</v>
      </c>
      <c r="K2375" t="n">
        <v>1</v>
      </c>
      <c r="L2375" t="n">
        <v>5</v>
      </c>
      <c r="M2375" t="n">
        <v>1</v>
      </c>
      <c r="N2375" t="n">
        <v>3</v>
      </c>
      <c r="O2375" t="n">
        <v>1</v>
      </c>
      <c r="P2375" t="n">
        <v>1</v>
      </c>
      <c r="Q2375" t="n">
        <v>32</v>
      </c>
      <c r="R2375" s="15" t="n">
        <v>555000</v>
      </c>
      <c r="S2375" s="15" t="n">
        <v>0</v>
      </c>
      <c r="T2375" s="15" t="n">
        <v>555000</v>
      </c>
      <c r="U2375" s="15" t="n">
        <v>93800</v>
      </c>
      <c r="V2375">
        <f>IFERROR(VLOOKUP(D2375,Tablas_Equivalencia!$A$3:$B$8,2,FALSE),"Sin dato")</f>
        <v/>
      </c>
      <c r="W2375">
        <f>IFERROR(VLOOKUP(L2375,Tablas_Equivalencia!$D$3:$E$9,2,FALSE),"Sin dato")</f>
        <v/>
      </c>
      <c r="X2375">
        <f>IF(I2375=1,"Varón","Mujer")</f>
        <v/>
      </c>
      <c r="Y2375">
        <f>IFERROR(VLOOKUP(M2375,Tablas_Equivalencia!$G$3:$H$6,2,FALSE),"Sin dato")</f>
        <v/>
      </c>
      <c r="Z2375">
        <f>IF(J2375&lt;=24,"18-24","25-29")</f>
        <v/>
      </c>
      <c r="AA2375">
        <f>IF(M2375&lt;&gt;1,"",IF(P2375=2,1,0))</f>
        <v/>
      </c>
      <c r="AB2375">
        <f>IF(M2375&lt;&gt;1,"",IF(O2375&gt;=2,1,0))</f>
        <v/>
      </c>
      <c r="AC2375">
        <f>IF(M2375&lt;&gt;1,"",IF(OR(Q2375=999,Q2375=""),"",IF(OR(Q2375&lt;35,Q2375&gt;48),1,0)))</f>
        <v/>
      </c>
      <c r="AD2375">
        <f>IF(COUNT(AA2375:AC2375)&lt;3,"",SUM(AA2375:AC2375))</f>
        <v/>
      </c>
      <c r="AE2375">
        <f>IF(L2375&gt;=4,2,IF(L2375&gt;=2,1,0))</f>
        <v/>
      </c>
      <c r="AF2375">
        <f>IF(L2375&gt;=5,1,0)</f>
        <v/>
      </c>
      <c r="AG2375">
        <f>AE2375+AF2375</f>
        <v/>
      </c>
      <c r="AH2375" s="15">
        <f>IF(M2375&lt;&gt;1,"",IF(OR(R2375=-9,R2375=""),"",R2375))</f>
        <v/>
      </c>
      <c r="AI2375">
        <f>IF(M2375&lt;&gt;1,"",IF(OR(Q2375=999,Q2375=""),"",Q2375))</f>
        <v/>
      </c>
    </row>
    <row r="2376">
      <c r="A2376" t="inlineStr">
        <is>
          <t>TQRMNOP112935</t>
        </is>
      </c>
      <c r="B2376" t="n">
        <v>2025</v>
      </c>
      <c r="C2376" t="n">
        <v>1</v>
      </c>
      <c r="D2376" t="n">
        <v>41</v>
      </c>
      <c r="E2376" t="inlineStr">
        <is>
          <t>S</t>
        </is>
      </c>
      <c r="F2376" t="n">
        <v>8</v>
      </c>
      <c r="G2376" t="n">
        <v>1260</v>
      </c>
      <c r="H2376" t="n">
        <v>1</v>
      </c>
      <c r="I2376" t="n">
        <v>1</v>
      </c>
      <c r="J2376" t="n">
        <v>29</v>
      </c>
      <c r="K2376" t="n">
        <v>1</v>
      </c>
      <c r="L2376" t="n">
        <v>7</v>
      </c>
      <c r="M2376" t="n">
        <v>3</v>
      </c>
      <c r="R2376" s="15" t="n">
        <v>0</v>
      </c>
      <c r="S2376" s="15" t="n">
        <v>0</v>
      </c>
      <c r="T2376" s="15" t="n">
        <v>0</v>
      </c>
      <c r="U2376" s="15" t="n">
        <v>122200</v>
      </c>
      <c r="V2376">
        <f>IFERROR(VLOOKUP(D2376,Tablas_Equivalencia!$A$3:$B$8,2,FALSE),"Sin dato")</f>
        <v/>
      </c>
      <c r="W2376">
        <f>IFERROR(VLOOKUP(L2376,Tablas_Equivalencia!$D$3:$E$9,2,FALSE),"Sin dato")</f>
        <v/>
      </c>
      <c r="X2376">
        <f>IF(I2376=1,"Varón","Mujer")</f>
        <v/>
      </c>
      <c r="Y2376">
        <f>IFERROR(VLOOKUP(M2376,Tablas_Equivalencia!$G$3:$H$6,2,FALSE),"Sin dato")</f>
        <v/>
      </c>
      <c r="Z2376">
        <f>IF(J2376&lt;=24,"18-24","25-29")</f>
        <v/>
      </c>
      <c r="AA2376">
        <f>IF(M2376&lt;&gt;1,"",IF(P2376=2,1,0))</f>
        <v/>
      </c>
      <c r="AB2376">
        <f>IF(M2376&lt;&gt;1,"",IF(O2376&gt;=2,1,0))</f>
        <v/>
      </c>
      <c r="AC2376">
        <f>IF(M2376&lt;&gt;1,"",IF(OR(Q2376=999,Q2376=""),"",IF(OR(Q2376&lt;35,Q2376&gt;48),1,0)))</f>
        <v/>
      </c>
      <c r="AD2376">
        <f>IF(COUNT(AA2376:AC2376)&lt;3,"",SUM(AA2376:AC2376))</f>
        <v/>
      </c>
      <c r="AE2376">
        <f>IF(L2376&gt;=4,2,IF(L2376&gt;=2,1,0))</f>
        <v/>
      </c>
      <c r="AF2376">
        <f>IF(L2376&gt;=5,1,0)</f>
        <v/>
      </c>
      <c r="AG2376">
        <f>AE2376+AF2376</f>
        <v/>
      </c>
      <c r="AH2376" s="15">
        <f>IF(M2376&lt;&gt;1,"",IF(OR(R2376=-9,R2376=""),"",R2376))</f>
        <v/>
      </c>
      <c r="AI2376">
        <f>IF(M2376&lt;&gt;1,"",IF(OR(Q2376=999,Q2376=""),"",Q2376))</f>
        <v/>
      </c>
    </row>
    <row r="2377">
      <c r="A2377" t="inlineStr">
        <is>
          <t>TQRMNOP112950</t>
        </is>
      </c>
      <c r="B2377" t="n">
        <v>2025</v>
      </c>
      <c r="C2377" t="n">
        <v>1</v>
      </c>
      <c r="D2377" t="n">
        <v>43</v>
      </c>
      <c r="E2377" t="inlineStr">
        <is>
          <t>S</t>
        </is>
      </c>
      <c r="F2377" t="n">
        <v>30</v>
      </c>
      <c r="G2377" t="n">
        <v>797</v>
      </c>
      <c r="H2377" t="n">
        <v>3</v>
      </c>
      <c r="I2377" t="n">
        <v>2</v>
      </c>
      <c r="J2377" t="n">
        <v>29</v>
      </c>
      <c r="K2377" t="n">
        <v>2</v>
      </c>
      <c r="L2377" t="n">
        <v>5</v>
      </c>
      <c r="M2377" t="n">
        <v>3</v>
      </c>
      <c r="R2377" s="15" t="n">
        <v>0</v>
      </c>
      <c r="S2377" s="15" t="n">
        <v>0</v>
      </c>
      <c r="T2377" s="15" t="n">
        <v>0</v>
      </c>
      <c r="U2377" s="15" t="n">
        <v>344300</v>
      </c>
      <c r="V2377">
        <f>IFERROR(VLOOKUP(D2377,Tablas_Equivalencia!$A$3:$B$8,2,FALSE),"Sin dato")</f>
        <v/>
      </c>
      <c r="W2377">
        <f>IFERROR(VLOOKUP(L2377,Tablas_Equivalencia!$D$3:$E$9,2,FALSE),"Sin dato")</f>
        <v/>
      </c>
      <c r="X2377">
        <f>IF(I2377=1,"Varón","Mujer")</f>
        <v/>
      </c>
      <c r="Y2377">
        <f>IFERROR(VLOOKUP(M2377,Tablas_Equivalencia!$G$3:$H$6,2,FALSE),"Sin dato")</f>
        <v/>
      </c>
      <c r="Z2377">
        <f>IF(J2377&lt;=24,"18-24","25-29")</f>
        <v/>
      </c>
      <c r="AA2377">
        <f>IF(M2377&lt;&gt;1,"",IF(P2377=2,1,0))</f>
        <v/>
      </c>
      <c r="AB2377">
        <f>IF(M2377&lt;&gt;1,"",IF(O2377&gt;=2,1,0))</f>
        <v/>
      </c>
      <c r="AC2377">
        <f>IF(M2377&lt;&gt;1,"",IF(OR(Q2377=999,Q2377=""),"",IF(OR(Q2377&lt;35,Q2377&gt;48),1,0)))</f>
        <v/>
      </c>
      <c r="AD2377">
        <f>IF(COUNT(AA2377:AC2377)&lt;3,"",SUM(AA2377:AC2377))</f>
        <v/>
      </c>
      <c r="AE2377">
        <f>IF(L2377&gt;=4,2,IF(L2377&gt;=2,1,0))</f>
        <v/>
      </c>
      <c r="AF2377">
        <f>IF(L2377&gt;=5,1,0)</f>
        <v/>
      </c>
      <c r="AG2377">
        <f>AE2377+AF2377</f>
        <v/>
      </c>
      <c r="AH2377" s="15">
        <f>IF(M2377&lt;&gt;1,"",IF(OR(R2377=-9,R2377=""),"",R2377))</f>
        <v/>
      </c>
      <c r="AI2377">
        <f>IF(M2377&lt;&gt;1,"",IF(OR(Q2377=999,Q2377=""),"",Q2377))</f>
        <v/>
      </c>
    </row>
    <row r="2378">
      <c r="A2378" t="inlineStr">
        <is>
          <t>TQRMNOP112956</t>
        </is>
      </c>
      <c r="B2378" t="n">
        <v>2025</v>
      </c>
      <c r="C2378" t="n">
        <v>1</v>
      </c>
      <c r="D2378" t="n">
        <v>44</v>
      </c>
      <c r="E2378" t="inlineStr">
        <is>
          <t>N</t>
        </is>
      </c>
      <c r="F2378" t="n">
        <v>6</v>
      </c>
      <c r="G2378" t="n">
        <v>1008</v>
      </c>
      <c r="H2378" t="n">
        <v>3</v>
      </c>
      <c r="I2378" t="n">
        <v>2</v>
      </c>
      <c r="J2378" t="n">
        <v>24</v>
      </c>
      <c r="K2378" t="n">
        <v>2</v>
      </c>
      <c r="L2378" t="n">
        <v>3</v>
      </c>
      <c r="M2378" t="n">
        <v>3</v>
      </c>
      <c r="R2378" s="15" t="n">
        <v>0</v>
      </c>
      <c r="S2378" s="15" t="n">
        <v>0</v>
      </c>
      <c r="T2378" s="15" t="n">
        <v>0</v>
      </c>
      <c r="U2378" s="15" t="n">
        <v>104700</v>
      </c>
      <c r="V2378">
        <f>IFERROR(VLOOKUP(D2378,Tablas_Equivalencia!$A$3:$B$8,2,FALSE),"Sin dato")</f>
        <v/>
      </c>
      <c r="W2378">
        <f>IFERROR(VLOOKUP(L2378,Tablas_Equivalencia!$D$3:$E$9,2,FALSE),"Sin dato")</f>
        <v/>
      </c>
      <c r="X2378">
        <f>IF(I2378=1,"Varón","Mujer")</f>
        <v/>
      </c>
      <c r="Y2378">
        <f>IFERROR(VLOOKUP(M2378,Tablas_Equivalencia!$G$3:$H$6,2,FALSE),"Sin dato")</f>
        <v/>
      </c>
      <c r="Z2378">
        <f>IF(J2378&lt;=24,"18-24","25-29")</f>
        <v/>
      </c>
      <c r="AA2378">
        <f>IF(M2378&lt;&gt;1,"",IF(P2378=2,1,0))</f>
        <v/>
      </c>
      <c r="AB2378">
        <f>IF(M2378&lt;&gt;1,"",IF(O2378&gt;=2,1,0))</f>
        <v/>
      </c>
      <c r="AC2378">
        <f>IF(M2378&lt;&gt;1,"",IF(OR(Q2378=999,Q2378=""),"",IF(OR(Q2378&lt;35,Q2378&gt;48),1,0)))</f>
        <v/>
      </c>
      <c r="AD2378">
        <f>IF(COUNT(AA2378:AC2378)&lt;3,"",SUM(AA2378:AC2378))</f>
        <v/>
      </c>
      <c r="AE2378">
        <f>IF(L2378&gt;=4,2,IF(L2378&gt;=2,1,0))</f>
        <v/>
      </c>
      <c r="AF2378">
        <f>IF(L2378&gt;=5,1,0)</f>
        <v/>
      </c>
      <c r="AG2378">
        <f>AE2378+AF2378</f>
        <v/>
      </c>
      <c r="AH2378" s="15">
        <f>IF(M2378&lt;&gt;1,"",IF(OR(R2378=-9,R2378=""),"",R2378))</f>
        <v/>
      </c>
      <c r="AI2378">
        <f>IF(M2378&lt;&gt;1,"",IF(OR(Q2378=999,Q2378=""),"",Q2378))</f>
        <v/>
      </c>
    </row>
    <row r="2379">
      <c r="A2379" t="inlineStr">
        <is>
          <t>TQRMNOP112960</t>
        </is>
      </c>
      <c r="B2379" t="n">
        <v>2025</v>
      </c>
      <c r="C2379" t="n">
        <v>1</v>
      </c>
      <c r="D2379" t="n">
        <v>42</v>
      </c>
      <c r="E2379" t="inlineStr">
        <is>
          <t>S</t>
        </is>
      </c>
      <c r="F2379" t="n">
        <v>10</v>
      </c>
      <c r="G2379" t="n">
        <v>1169</v>
      </c>
      <c r="H2379" t="n">
        <v>3</v>
      </c>
      <c r="I2379" t="n">
        <v>1</v>
      </c>
      <c r="J2379" t="n">
        <v>21</v>
      </c>
      <c r="K2379" t="n">
        <v>2</v>
      </c>
      <c r="L2379" t="n">
        <v>1</v>
      </c>
      <c r="M2379" t="n">
        <v>1</v>
      </c>
      <c r="N2379" t="n">
        <v>2</v>
      </c>
      <c r="O2379" t="n">
        <v>3</v>
      </c>
      <c r="P2379" t="n">
        <v>2</v>
      </c>
      <c r="Q2379" t="n">
        <v>20</v>
      </c>
      <c r="R2379" s="15" t="n">
        <v>503000</v>
      </c>
      <c r="S2379" s="15" t="n">
        <v>132000</v>
      </c>
      <c r="T2379" s="15" t="n">
        <v>635000</v>
      </c>
      <c r="U2379" s="15" t="n">
        <v>70100</v>
      </c>
      <c r="V2379">
        <f>IFERROR(VLOOKUP(D2379,Tablas_Equivalencia!$A$3:$B$8,2,FALSE),"Sin dato")</f>
        <v/>
      </c>
      <c r="W2379">
        <f>IFERROR(VLOOKUP(L2379,Tablas_Equivalencia!$D$3:$E$9,2,FALSE),"Sin dato")</f>
        <v/>
      </c>
      <c r="X2379">
        <f>IF(I2379=1,"Varón","Mujer")</f>
        <v/>
      </c>
      <c r="Y2379">
        <f>IFERROR(VLOOKUP(M2379,Tablas_Equivalencia!$G$3:$H$6,2,FALSE),"Sin dato")</f>
        <v/>
      </c>
      <c r="Z2379">
        <f>IF(J2379&lt;=24,"18-24","25-29")</f>
        <v/>
      </c>
      <c r="AA2379">
        <f>IF(M2379&lt;&gt;1,"",IF(P2379=2,1,0))</f>
        <v/>
      </c>
      <c r="AB2379">
        <f>IF(M2379&lt;&gt;1,"",IF(O2379&gt;=2,1,0))</f>
        <v/>
      </c>
      <c r="AC2379">
        <f>IF(M2379&lt;&gt;1,"",IF(OR(Q2379=999,Q2379=""),"",IF(OR(Q2379&lt;35,Q2379&gt;48),1,0)))</f>
        <v/>
      </c>
      <c r="AD2379">
        <f>IF(COUNT(AA2379:AC2379)&lt;3,"",SUM(AA2379:AC2379))</f>
        <v/>
      </c>
      <c r="AE2379">
        <f>IF(L2379&gt;=4,2,IF(L2379&gt;=2,1,0))</f>
        <v/>
      </c>
      <c r="AF2379">
        <f>IF(L2379&gt;=5,1,0)</f>
        <v/>
      </c>
      <c r="AG2379">
        <f>AE2379+AF2379</f>
        <v/>
      </c>
      <c r="AH2379" s="15">
        <f>IF(M2379&lt;&gt;1,"",IF(OR(R2379=-9,R2379=""),"",R2379))</f>
        <v/>
      </c>
      <c r="AI2379">
        <f>IF(M2379&lt;&gt;1,"",IF(OR(Q2379=999,Q2379=""),"",Q2379))</f>
        <v/>
      </c>
    </row>
    <row r="2380">
      <c r="A2380" t="inlineStr">
        <is>
          <t>TQRMNOP112964</t>
        </is>
      </c>
      <c r="B2380" t="n">
        <v>2025</v>
      </c>
      <c r="C2380" t="n">
        <v>1</v>
      </c>
      <c r="D2380" t="n">
        <v>44</v>
      </c>
      <c r="E2380" t="inlineStr">
        <is>
          <t>S</t>
        </is>
      </c>
      <c r="F2380" t="n">
        <v>13</v>
      </c>
      <c r="G2380" t="n">
        <v>1090</v>
      </c>
      <c r="H2380" t="n">
        <v>3</v>
      </c>
      <c r="I2380" t="n">
        <v>2</v>
      </c>
      <c r="J2380" t="n">
        <v>19</v>
      </c>
      <c r="K2380" t="n">
        <v>2</v>
      </c>
      <c r="L2380" t="n">
        <v>4</v>
      </c>
      <c r="M2380" t="n">
        <v>1</v>
      </c>
      <c r="N2380" t="n">
        <v>1</v>
      </c>
      <c r="O2380" t="n">
        <v>1</v>
      </c>
      <c r="P2380" t="n">
        <v>2</v>
      </c>
      <c r="Q2380" t="n">
        <v>20</v>
      </c>
      <c r="R2380" s="15" t="n">
        <v>378000</v>
      </c>
      <c r="S2380" s="15" t="n">
        <v>74000</v>
      </c>
      <c r="T2380" s="15" t="n">
        <v>452000</v>
      </c>
      <c r="U2380" s="15" t="n">
        <v>130800</v>
      </c>
      <c r="V2380">
        <f>IFERROR(VLOOKUP(D2380,Tablas_Equivalencia!$A$3:$B$8,2,FALSE),"Sin dato")</f>
        <v/>
      </c>
      <c r="W2380">
        <f>IFERROR(VLOOKUP(L2380,Tablas_Equivalencia!$D$3:$E$9,2,FALSE),"Sin dato")</f>
        <v/>
      </c>
      <c r="X2380">
        <f>IF(I2380=1,"Varón","Mujer")</f>
        <v/>
      </c>
      <c r="Y2380">
        <f>IFERROR(VLOOKUP(M2380,Tablas_Equivalencia!$G$3:$H$6,2,FALSE),"Sin dato")</f>
        <v/>
      </c>
      <c r="Z2380">
        <f>IF(J2380&lt;=24,"18-24","25-29")</f>
        <v/>
      </c>
      <c r="AA2380">
        <f>IF(M2380&lt;&gt;1,"",IF(P2380=2,1,0))</f>
        <v/>
      </c>
      <c r="AB2380">
        <f>IF(M2380&lt;&gt;1,"",IF(O2380&gt;=2,1,0))</f>
        <v/>
      </c>
      <c r="AC2380">
        <f>IF(M2380&lt;&gt;1,"",IF(OR(Q2380=999,Q2380=""),"",IF(OR(Q2380&lt;35,Q2380&gt;48),1,0)))</f>
        <v/>
      </c>
      <c r="AD2380">
        <f>IF(COUNT(AA2380:AC2380)&lt;3,"",SUM(AA2380:AC2380))</f>
        <v/>
      </c>
      <c r="AE2380">
        <f>IF(L2380&gt;=4,2,IF(L2380&gt;=2,1,0))</f>
        <v/>
      </c>
      <c r="AF2380">
        <f>IF(L2380&gt;=5,1,0)</f>
        <v/>
      </c>
      <c r="AG2380">
        <f>AE2380+AF2380</f>
        <v/>
      </c>
      <c r="AH2380" s="15">
        <f>IF(M2380&lt;&gt;1,"",IF(OR(R2380=-9,R2380=""),"",R2380))</f>
        <v/>
      </c>
      <c r="AI2380">
        <f>IF(M2380&lt;&gt;1,"",IF(OR(Q2380=999,Q2380=""),"",Q2380))</f>
        <v/>
      </c>
    </row>
    <row r="2381">
      <c r="A2381" t="inlineStr">
        <is>
          <t>TQRMNOP112965</t>
        </is>
      </c>
      <c r="B2381" t="n">
        <v>2025</v>
      </c>
      <c r="C2381" t="n">
        <v>1</v>
      </c>
      <c r="D2381" t="n">
        <v>42</v>
      </c>
      <c r="E2381" t="inlineStr">
        <is>
          <t>N</t>
        </is>
      </c>
      <c r="F2381" t="n">
        <v>25</v>
      </c>
      <c r="G2381" t="n">
        <v>852</v>
      </c>
      <c r="H2381" t="n">
        <v>2</v>
      </c>
      <c r="I2381" t="n">
        <v>2</v>
      </c>
      <c r="J2381" t="n">
        <v>28</v>
      </c>
      <c r="K2381" t="n">
        <v>1</v>
      </c>
      <c r="L2381" t="n">
        <v>5</v>
      </c>
      <c r="M2381" t="n">
        <v>1</v>
      </c>
      <c r="N2381" t="n">
        <v>3</v>
      </c>
      <c r="O2381" t="n">
        <v>1</v>
      </c>
      <c r="P2381" t="n">
        <v>1</v>
      </c>
      <c r="Q2381" t="n">
        <v>10</v>
      </c>
      <c r="R2381" s="15" t="n">
        <v>426000</v>
      </c>
      <c r="S2381" s="15" t="n">
        <v>0</v>
      </c>
      <c r="T2381" s="15" t="n">
        <v>426000</v>
      </c>
      <c r="U2381" s="15" t="n">
        <v>139800</v>
      </c>
      <c r="V2381">
        <f>IFERROR(VLOOKUP(D2381,Tablas_Equivalencia!$A$3:$B$8,2,FALSE),"Sin dato")</f>
        <v/>
      </c>
      <c r="W2381">
        <f>IFERROR(VLOOKUP(L2381,Tablas_Equivalencia!$D$3:$E$9,2,FALSE),"Sin dato")</f>
        <v/>
      </c>
      <c r="X2381">
        <f>IF(I2381=1,"Varón","Mujer")</f>
        <v/>
      </c>
      <c r="Y2381">
        <f>IFERROR(VLOOKUP(M2381,Tablas_Equivalencia!$G$3:$H$6,2,FALSE),"Sin dato")</f>
        <v/>
      </c>
      <c r="Z2381">
        <f>IF(J2381&lt;=24,"18-24","25-29")</f>
        <v/>
      </c>
      <c r="AA2381">
        <f>IF(M2381&lt;&gt;1,"",IF(P2381=2,1,0))</f>
        <v/>
      </c>
      <c r="AB2381">
        <f>IF(M2381&lt;&gt;1,"",IF(O2381&gt;=2,1,0))</f>
        <v/>
      </c>
      <c r="AC2381">
        <f>IF(M2381&lt;&gt;1,"",IF(OR(Q2381=999,Q2381=""),"",IF(OR(Q2381&lt;35,Q2381&gt;48),1,0)))</f>
        <v/>
      </c>
      <c r="AD2381">
        <f>IF(COUNT(AA2381:AC2381)&lt;3,"",SUM(AA2381:AC2381))</f>
        <v/>
      </c>
      <c r="AE2381">
        <f>IF(L2381&gt;=4,2,IF(L2381&gt;=2,1,0))</f>
        <v/>
      </c>
      <c r="AF2381">
        <f>IF(L2381&gt;=5,1,0)</f>
        <v/>
      </c>
      <c r="AG2381">
        <f>AE2381+AF2381</f>
        <v/>
      </c>
      <c r="AH2381" s="15">
        <f>IF(M2381&lt;&gt;1,"",IF(OR(R2381=-9,R2381=""),"",R2381))</f>
        <v/>
      </c>
      <c r="AI2381">
        <f>IF(M2381&lt;&gt;1,"",IF(OR(Q2381=999,Q2381=""),"",Q2381))</f>
        <v/>
      </c>
    </row>
    <row r="2382">
      <c r="A2382" t="inlineStr">
        <is>
          <t>TQRMNOP112966</t>
        </is>
      </c>
      <c r="B2382" t="n">
        <v>2025</v>
      </c>
      <c r="C2382" t="n">
        <v>1</v>
      </c>
      <c r="D2382" t="n">
        <v>40</v>
      </c>
      <c r="E2382" t="inlineStr">
        <is>
          <t>N</t>
        </is>
      </c>
      <c r="F2382" t="n">
        <v>23</v>
      </c>
      <c r="G2382" t="n">
        <v>1760</v>
      </c>
      <c r="H2382" t="n">
        <v>2</v>
      </c>
      <c r="I2382" t="n">
        <v>1</v>
      </c>
      <c r="J2382" t="n">
        <v>23</v>
      </c>
      <c r="K2382" t="n">
        <v>1</v>
      </c>
      <c r="L2382" t="n">
        <v>4</v>
      </c>
      <c r="M2382" t="n">
        <v>3</v>
      </c>
      <c r="R2382" s="15" t="n">
        <v>0</v>
      </c>
      <c r="S2382" s="15" t="n">
        <v>0</v>
      </c>
      <c r="T2382" s="15" t="n">
        <v>0</v>
      </c>
      <c r="U2382" s="15" t="n">
        <v>238100</v>
      </c>
      <c r="V2382">
        <f>IFERROR(VLOOKUP(D2382,Tablas_Equivalencia!$A$3:$B$8,2,FALSE),"Sin dato")</f>
        <v/>
      </c>
      <c r="W2382">
        <f>IFERROR(VLOOKUP(L2382,Tablas_Equivalencia!$D$3:$E$9,2,FALSE),"Sin dato")</f>
        <v/>
      </c>
      <c r="X2382">
        <f>IF(I2382=1,"Varón","Mujer")</f>
        <v/>
      </c>
      <c r="Y2382">
        <f>IFERROR(VLOOKUP(M2382,Tablas_Equivalencia!$G$3:$H$6,2,FALSE),"Sin dato")</f>
        <v/>
      </c>
      <c r="Z2382">
        <f>IF(J2382&lt;=24,"18-24","25-29")</f>
        <v/>
      </c>
      <c r="AA2382">
        <f>IF(M2382&lt;&gt;1,"",IF(P2382=2,1,0))</f>
        <v/>
      </c>
      <c r="AB2382">
        <f>IF(M2382&lt;&gt;1,"",IF(O2382&gt;=2,1,0))</f>
        <v/>
      </c>
      <c r="AC2382">
        <f>IF(M2382&lt;&gt;1,"",IF(OR(Q2382=999,Q2382=""),"",IF(OR(Q2382&lt;35,Q2382&gt;48),1,0)))</f>
        <v/>
      </c>
      <c r="AD2382">
        <f>IF(COUNT(AA2382:AC2382)&lt;3,"",SUM(AA2382:AC2382))</f>
        <v/>
      </c>
      <c r="AE2382">
        <f>IF(L2382&gt;=4,2,IF(L2382&gt;=2,1,0))</f>
        <v/>
      </c>
      <c r="AF2382">
        <f>IF(L2382&gt;=5,1,0)</f>
        <v/>
      </c>
      <c r="AG2382">
        <f>AE2382+AF2382</f>
        <v/>
      </c>
      <c r="AH2382" s="15">
        <f>IF(M2382&lt;&gt;1,"",IF(OR(R2382=-9,R2382=""),"",R2382))</f>
        <v/>
      </c>
      <c r="AI2382">
        <f>IF(M2382&lt;&gt;1,"",IF(OR(Q2382=999,Q2382=""),"",Q2382))</f>
        <v/>
      </c>
    </row>
    <row r="2383">
      <c r="A2383" t="inlineStr">
        <is>
          <t>TQRMNOP112967</t>
        </is>
      </c>
      <c r="B2383" t="n">
        <v>2025</v>
      </c>
      <c r="C2383" t="n">
        <v>1</v>
      </c>
      <c r="D2383" t="n">
        <v>43</v>
      </c>
      <c r="E2383" t="inlineStr">
        <is>
          <t>N</t>
        </is>
      </c>
      <c r="F2383" t="n">
        <v>26</v>
      </c>
      <c r="G2383" t="n">
        <v>1133</v>
      </c>
      <c r="H2383" t="n">
        <v>2</v>
      </c>
      <c r="I2383" t="n">
        <v>1</v>
      </c>
      <c r="J2383" t="n">
        <v>24</v>
      </c>
      <c r="K2383" t="n">
        <v>2</v>
      </c>
      <c r="L2383" t="n">
        <v>3</v>
      </c>
      <c r="M2383" t="n">
        <v>1</v>
      </c>
      <c r="N2383" t="n">
        <v>3</v>
      </c>
      <c r="O2383" t="n">
        <v>2</v>
      </c>
      <c r="P2383" t="n">
        <v>2</v>
      </c>
      <c r="Q2383" t="n">
        <v>41</v>
      </c>
      <c r="R2383" s="15" t="n">
        <v>413000</v>
      </c>
      <c r="S2383" s="15" t="n">
        <v>71000</v>
      </c>
      <c r="T2383" s="15" t="n">
        <v>484000</v>
      </c>
      <c r="U2383" s="15" t="n">
        <v>149000</v>
      </c>
      <c r="V2383">
        <f>IFERROR(VLOOKUP(D2383,Tablas_Equivalencia!$A$3:$B$8,2,FALSE),"Sin dato")</f>
        <v/>
      </c>
      <c r="W2383">
        <f>IFERROR(VLOOKUP(L2383,Tablas_Equivalencia!$D$3:$E$9,2,FALSE),"Sin dato")</f>
        <v/>
      </c>
      <c r="X2383">
        <f>IF(I2383=1,"Varón","Mujer")</f>
        <v/>
      </c>
      <c r="Y2383">
        <f>IFERROR(VLOOKUP(M2383,Tablas_Equivalencia!$G$3:$H$6,2,FALSE),"Sin dato")</f>
        <v/>
      </c>
      <c r="Z2383">
        <f>IF(J2383&lt;=24,"18-24","25-29")</f>
        <v/>
      </c>
      <c r="AA2383">
        <f>IF(M2383&lt;&gt;1,"",IF(P2383=2,1,0))</f>
        <v/>
      </c>
      <c r="AB2383">
        <f>IF(M2383&lt;&gt;1,"",IF(O2383&gt;=2,1,0))</f>
        <v/>
      </c>
      <c r="AC2383">
        <f>IF(M2383&lt;&gt;1,"",IF(OR(Q2383=999,Q2383=""),"",IF(OR(Q2383&lt;35,Q2383&gt;48),1,0)))</f>
        <v/>
      </c>
      <c r="AD2383">
        <f>IF(COUNT(AA2383:AC2383)&lt;3,"",SUM(AA2383:AC2383))</f>
        <v/>
      </c>
      <c r="AE2383">
        <f>IF(L2383&gt;=4,2,IF(L2383&gt;=2,1,0))</f>
        <v/>
      </c>
      <c r="AF2383">
        <f>IF(L2383&gt;=5,1,0)</f>
        <v/>
      </c>
      <c r="AG2383">
        <f>AE2383+AF2383</f>
        <v/>
      </c>
      <c r="AH2383" s="15">
        <f>IF(M2383&lt;&gt;1,"",IF(OR(R2383=-9,R2383=""),"",R2383))</f>
        <v/>
      </c>
      <c r="AI2383">
        <f>IF(M2383&lt;&gt;1,"",IF(OR(Q2383=999,Q2383=""),"",Q2383))</f>
        <v/>
      </c>
    </row>
    <row r="2384">
      <c r="A2384" t="inlineStr">
        <is>
          <t>TQRMNOP112973</t>
        </is>
      </c>
      <c r="B2384" t="n">
        <v>2025</v>
      </c>
      <c r="C2384" t="n">
        <v>1</v>
      </c>
      <c r="D2384" t="n">
        <v>42</v>
      </c>
      <c r="E2384" t="inlineStr">
        <is>
          <t>S</t>
        </is>
      </c>
      <c r="F2384" t="n">
        <v>10</v>
      </c>
      <c r="G2384" t="n">
        <v>1853</v>
      </c>
      <c r="H2384" t="n">
        <v>1</v>
      </c>
      <c r="I2384" t="n">
        <v>2</v>
      </c>
      <c r="J2384" t="n">
        <v>24</v>
      </c>
      <c r="K2384" t="n">
        <v>2</v>
      </c>
      <c r="L2384" t="n">
        <v>2</v>
      </c>
      <c r="M2384" t="n">
        <v>1</v>
      </c>
      <c r="N2384" t="n">
        <v>2</v>
      </c>
      <c r="O2384" t="n">
        <v>2</v>
      </c>
      <c r="P2384" t="n">
        <v>2</v>
      </c>
      <c r="Q2384" t="n">
        <v>34</v>
      </c>
      <c r="R2384" s="15" t="n">
        <v>417000</v>
      </c>
      <c r="S2384" s="15" t="n">
        <v>0</v>
      </c>
      <c r="T2384" s="15" t="n">
        <v>417000</v>
      </c>
      <c r="U2384" s="15" t="n">
        <v>149200</v>
      </c>
      <c r="V2384">
        <f>IFERROR(VLOOKUP(D2384,Tablas_Equivalencia!$A$3:$B$8,2,FALSE),"Sin dato")</f>
        <v/>
      </c>
      <c r="W2384">
        <f>IFERROR(VLOOKUP(L2384,Tablas_Equivalencia!$D$3:$E$9,2,FALSE),"Sin dato")</f>
        <v/>
      </c>
      <c r="X2384">
        <f>IF(I2384=1,"Varón","Mujer")</f>
        <v/>
      </c>
      <c r="Y2384">
        <f>IFERROR(VLOOKUP(M2384,Tablas_Equivalencia!$G$3:$H$6,2,FALSE),"Sin dato")</f>
        <v/>
      </c>
      <c r="Z2384">
        <f>IF(J2384&lt;=24,"18-24","25-29")</f>
        <v/>
      </c>
      <c r="AA2384">
        <f>IF(M2384&lt;&gt;1,"",IF(P2384=2,1,0))</f>
        <v/>
      </c>
      <c r="AB2384">
        <f>IF(M2384&lt;&gt;1,"",IF(O2384&gt;=2,1,0))</f>
        <v/>
      </c>
      <c r="AC2384">
        <f>IF(M2384&lt;&gt;1,"",IF(OR(Q2384=999,Q2384=""),"",IF(OR(Q2384&lt;35,Q2384&gt;48),1,0)))</f>
        <v/>
      </c>
      <c r="AD2384">
        <f>IF(COUNT(AA2384:AC2384)&lt;3,"",SUM(AA2384:AC2384))</f>
        <v/>
      </c>
      <c r="AE2384">
        <f>IF(L2384&gt;=4,2,IF(L2384&gt;=2,1,0))</f>
        <v/>
      </c>
      <c r="AF2384">
        <f>IF(L2384&gt;=5,1,0)</f>
        <v/>
      </c>
      <c r="AG2384">
        <f>AE2384+AF2384</f>
        <v/>
      </c>
      <c r="AH2384" s="15">
        <f>IF(M2384&lt;&gt;1,"",IF(OR(R2384=-9,R2384=""),"",R2384))</f>
        <v/>
      </c>
      <c r="AI2384">
        <f>IF(M2384&lt;&gt;1,"",IF(OR(Q2384=999,Q2384=""),"",Q2384))</f>
        <v/>
      </c>
    </row>
    <row r="2385">
      <c r="A2385" t="inlineStr">
        <is>
          <t>TQRMNOP112974</t>
        </is>
      </c>
      <c r="B2385" t="n">
        <v>2025</v>
      </c>
      <c r="C2385" t="n">
        <v>1</v>
      </c>
      <c r="D2385" t="n">
        <v>42</v>
      </c>
      <c r="E2385" t="inlineStr">
        <is>
          <t>S</t>
        </is>
      </c>
      <c r="F2385" t="n">
        <v>10</v>
      </c>
      <c r="G2385" t="n">
        <v>1063</v>
      </c>
      <c r="H2385" t="n">
        <v>3</v>
      </c>
      <c r="I2385" t="n">
        <v>1</v>
      </c>
      <c r="J2385" t="n">
        <v>22</v>
      </c>
      <c r="K2385" t="n">
        <v>2</v>
      </c>
      <c r="L2385" t="n">
        <v>4</v>
      </c>
      <c r="M2385" t="n">
        <v>1</v>
      </c>
      <c r="N2385" t="n">
        <v>2</v>
      </c>
      <c r="O2385" t="n">
        <v>1</v>
      </c>
      <c r="P2385" t="n">
        <v>2</v>
      </c>
      <c r="Q2385" t="n">
        <v>40</v>
      </c>
      <c r="R2385" s="15" t="n">
        <v>417000</v>
      </c>
      <c r="S2385" s="15" t="n">
        <v>0</v>
      </c>
      <c r="T2385" s="15" t="n">
        <v>417000</v>
      </c>
      <c r="U2385" s="15" t="n">
        <v>269700</v>
      </c>
      <c r="V2385">
        <f>IFERROR(VLOOKUP(D2385,Tablas_Equivalencia!$A$3:$B$8,2,FALSE),"Sin dato")</f>
        <v/>
      </c>
      <c r="W2385">
        <f>IFERROR(VLOOKUP(L2385,Tablas_Equivalencia!$D$3:$E$9,2,FALSE),"Sin dato")</f>
        <v/>
      </c>
      <c r="X2385">
        <f>IF(I2385=1,"Varón","Mujer")</f>
        <v/>
      </c>
      <c r="Y2385">
        <f>IFERROR(VLOOKUP(M2385,Tablas_Equivalencia!$G$3:$H$6,2,FALSE),"Sin dato")</f>
        <v/>
      </c>
      <c r="Z2385">
        <f>IF(J2385&lt;=24,"18-24","25-29")</f>
        <v/>
      </c>
      <c r="AA2385">
        <f>IF(M2385&lt;&gt;1,"",IF(P2385=2,1,0))</f>
        <v/>
      </c>
      <c r="AB2385">
        <f>IF(M2385&lt;&gt;1,"",IF(O2385&gt;=2,1,0))</f>
        <v/>
      </c>
      <c r="AC2385">
        <f>IF(M2385&lt;&gt;1,"",IF(OR(Q2385=999,Q2385=""),"",IF(OR(Q2385&lt;35,Q2385&gt;48),1,0)))</f>
        <v/>
      </c>
      <c r="AD2385">
        <f>IF(COUNT(AA2385:AC2385)&lt;3,"",SUM(AA2385:AC2385))</f>
        <v/>
      </c>
      <c r="AE2385">
        <f>IF(L2385&gt;=4,2,IF(L2385&gt;=2,1,0))</f>
        <v/>
      </c>
      <c r="AF2385">
        <f>IF(L2385&gt;=5,1,0)</f>
        <v/>
      </c>
      <c r="AG2385">
        <f>AE2385+AF2385</f>
        <v/>
      </c>
      <c r="AH2385" s="15">
        <f>IF(M2385&lt;&gt;1,"",IF(OR(R2385=-9,R2385=""),"",R2385))</f>
        <v/>
      </c>
      <c r="AI2385">
        <f>IF(M2385&lt;&gt;1,"",IF(OR(Q2385=999,Q2385=""),"",Q2385))</f>
        <v/>
      </c>
    </row>
    <row r="2386">
      <c r="A2386" t="inlineStr">
        <is>
          <t>TQRMNOP112975</t>
        </is>
      </c>
      <c r="B2386" t="n">
        <v>2025</v>
      </c>
      <c r="C2386" t="n">
        <v>1</v>
      </c>
      <c r="D2386" t="n">
        <v>41</v>
      </c>
      <c r="E2386" t="inlineStr">
        <is>
          <t>S</t>
        </is>
      </c>
      <c r="F2386" t="n">
        <v>8</v>
      </c>
      <c r="G2386" t="n">
        <v>1364</v>
      </c>
      <c r="H2386" t="n">
        <v>1</v>
      </c>
      <c r="I2386" t="n">
        <v>1</v>
      </c>
      <c r="J2386" t="n">
        <v>19</v>
      </c>
      <c r="K2386" t="n">
        <v>2</v>
      </c>
      <c r="L2386" t="n">
        <v>4</v>
      </c>
      <c r="M2386" t="n">
        <v>1</v>
      </c>
      <c r="N2386" t="n">
        <v>1</v>
      </c>
      <c r="O2386" t="n">
        <v>2</v>
      </c>
      <c r="P2386" t="n">
        <v>2</v>
      </c>
      <c r="Q2386" t="n">
        <v>39</v>
      </c>
      <c r="R2386" s="15" t="n">
        <v>282000</v>
      </c>
      <c r="S2386" s="15" t="n">
        <v>0</v>
      </c>
      <c r="T2386" s="15" t="n">
        <v>282000</v>
      </c>
      <c r="U2386" s="15" t="n">
        <v>113600</v>
      </c>
      <c r="V2386">
        <f>IFERROR(VLOOKUP(D2386,Tablas_Equivalencia!$A$3:$B$8,2,FALSE),"Sin dato")</f>
        <v/>
      </c>
      <c r="W2386">
        <f>IFERROR(VLOOKUP(L2386,Tablas_Equivalencia!$D$3:$E$9,2,FALSE),"Sin dato")</f>
        <v/>
      </c>
      <c r="X2386">
        <f>IF(I2386=1,"Varón","Mujer")</f>
        <v/>
      </c>
      <c r="Y2386">
        <f>IFERROR(VLOOKUP(M2386,Tablas_Equivalencia!$G$3:$H$6,2,FALSE),"Sin dato")</f>
        <v/>
      </c>
      <c r="Z2386">
        <f>IF(J2386&lt;=24,"18-24","25-29")</f>
        <v/>
      </c>
      <c r="AA2386">
        <f>IF(M2386&lt;&gt;1,"",IF(P2386=2,1,0))</f>
        <v/>
      </c>
      <c r="AB2386">
        <f>IF(M2386&lt;&gt;1,"",IF(O2386&gt;=2,1,0))</f>
        <v/>
      </c>
      <c r="AC2386">
        <f>IF(M2386&lt;&gt;1,"",IF(OR(Q2386=999,Q2386=""),"",IF(OR(Q2386&lt;35,Q2386&gt;48),1,0)))</f>
        <v/>
      </c>
      <c r="AD2386">
        <f>IF(COUNT(AA2386:AC2386)&lt;3,"",SUM(AA2386:AC2386))</f>
        <v/>
      </c>
      <c r="AE2386">
        <f>IF(L2386&gt;=4,2,IF(L2386&gt;=2,1,0))</f>
        <v/>
      </c>
      <c r="AF2386">
        <f>IF(L2386&gt;=5,1,0)</f>
        <v/>
      </c>
      <c r="AG2386">
        <f>AE2386+AF2386</f>
        <v/>
      </c>
      <c r="AH2386" s="15">
        <f>IF(M2386&lt;&gt;1,"",IF(OR(R2386=-9,R2386=""),"",R2386))</f>
        <v/>
      </c>
      <c r="AI2386">
        <f>IF(M2386&lt;&gt;1,"",IF(OR(Q2386=999,Q2386=""),"",Q2386))</f>
        <v/>
      </c>
    </row>
    <row r="2387">
      <c r="A2387" t="inlineStr">
        <is>
          <t>TQRMNOP112977</t>
        </is>
      </c>
      <c r="B2387" t="n">
        <v>2025</v>
      </c>
      <c r="C2387" t="n">
        <v>1</v>
      </c>
      <c r="D2387" t="n">
        <v>1</v>
      </c>
      <c r="E2387" t="inlineStr">
        <is>
          <t>S</t>
        </is>
      </c>
      <c r="F2387" t="n">
        <v>33</v>
      </c>
      <c r="G2387" t="n">
        <v>1632</v>
      </c>
      <c r="H2387" t="n">
        <v>1</v>
      </c>
      <c r="I2387" t="n">
        <v>1</v>
      </c>
      <c r="J2387" t="n">
        <v>22</v>
      </c>
      <c r="K2387" t="n">
        <v>1</v>
      </c>
      <c r="L2387" t="n">
        <v>5</v>
      </c>
      <c r="M2387" t="n">
        <v>3</v>
      </c>
      <c r="R2387" s="15" t="n">
        <v>0</v>
      </c>
      <c r="S2387" s="15" t="n">
        <v>0</v>
      </c>
      <c r="T2387" s="15" t="n">
        <v>0</v>
      </c>
      <c r="U2387" s="15" t="n">
        <v>180200</v>
      </c>
      <c r="V2387">
        <f>IFERROR(VLOOKUP(D2387,Tablas_Equivalencia!$A$3:$B$8,2,FALSE),"Sin dato")</f>
        <v/>
      </c>
      <c r="W2387">
        <f>IFERROR(VLOOKUP(L2387,Tablas_Equivalencia!$D$3:$E$9,2,FALSE),"Sin dato")</f>
        <v/>
      </c>
      <c r="X2387">
        <f>IF(I2387=1,"Varón","Mujer")</f>
        <v/>
      </c>
      <c r="Y2387">
        <f>IFERROR(VLOOKUP(M2387,Tablas_Equivalencia!$G$3:$H$6,2,FALSE),"Sin dato")</f>
        <v/>
      </c>
      <c r="Z2387">
        <f>IF(J2387&lt;=24,"18-24","25-29")</f>
        <v/>
      </c>
      <c r="AA2387">
        <f>IF(M2387&lt;&gt;1,"",IF(P2387=2,1,0))</f>
        <v/>
      </c>
      <c r="AB2387">
        <f>IF(M2387&lt;&gt;1,"",IF(O2387&gt;=2,1,0))</f>
        <v/>
      </c>
      <c r="AC2387">
        <f>IF(M2387&lt;&gt;1,"",IF(OR(Q2387=999,Q2387=""),"",IF(OR(Q2387&lt;35,Q2387&gt;48),1,0)))</f>
        <v/>
      </c>
      <c r="AD2387">
        <f>IF(COUNT(AA2387:AC2387)&lt;3,"",SUM(AA2387:AC2387))</f>
        <v/>
      </c>
      <c r="AE2387">
        <f>IF(L2387&gt;=4,2,IF(L2387&gt;=2,1,0))</f>
        <v/>
      </c>
      <c r="AF2387">
        <f>IF(L2387&gt;=5,1,0)</f>
        <v/>
      </c>
      <c r="AG2387">
        <f>AE2387+AF2387</f>
        <v/>
      </c>
      <c r="AH2387" s="15">
        <f>IF(M2387&lt;&gt;1,"",IF(OR(R2387=-9,R2387=""),"",R2387))</f>
        <v/>
      </c>
      <c r="AI2387">
        <f>IF(M2387&lt;&gt;1,"",IF(OR(Q2387=999,Q2387=""),"",Q2387))</f>
        <v/>
      </c>
    </row>
    <row r="2388">
      <c r="A2388" t="inlineStr">
        <is>
          <t>TQRMNOP112986</t>
        </is>
      </c>
      <c r="B2388" t="n">
        <v>2025</v>
      </c>
      <c r="C2388" t="n">
        <v>1</v>
      </c>
      <c r="D2388" t="n">
        <v>40</v>
      </c>
      <c r="E2388" t="inlineStr">
        <is>
          <t>N</t>
        </is>
      </c>
      <c r="F2388" t="n">
        <v>9</v>
      </c>
      <c r="G2388" t="n">
        <v>1528</v>
      </c>
      <c r="H2388" t="n">
        <v>3</v>
      </c>
      <c r="I2388" t="n">
        <v>1</v>
      </c>
      <c r="J2388" t="n">
        <v>24</v>
      </c>
      <c r="K2388" t="n">
        <v>2</v>
      </c>
      <c r="L2388" t="n">
        <v>3</v>
      </c>
      <c r="M2388" t="n">
        <v>1</v>
      </c>
      <c r="N2388" t="n">
        <v>2</v>
      </c>
      <c r="O2388" t="n">
        <v>1</v>
      </c>
      <c r="P2388" t="n">
        <v>2</v>
      </c>
      <c r="Q2388" t="n">
        <v>48</v>
      </c>
      <c r="R2388" s="15" t="n">
        <v>240000</v>
      </c>
      <c r="S2388" s="15" t="n">
        <v>0</v>
      </c>
      <c r="T2388" s="15" t="n">
        <v>240000</v>
      </c>
      <c r="U2388" s="15" t="n">
        <v>339100</v>
      </c>
      <c r="V2388">
        <f>IFERROR(VLOOKUP(D2388,Tablas_Equivalencia!$A$3:$B$8,2,FALSE),"Sin dato")</f>
        <v/>
      </c>
      <c r="W2388">
        <f>IFERROR(VLOOKUP(L2388,Tablas_Equivalencia!$D$3:$E$9,2,FALSE),"Sin dato")</f>
        <v/>
      </c>
      <c r="X2388">
        <f>IF(I2388=1,"Varón","Mujer")</f>
        <v/>
      </c>
      <c r="Y2388">
        <f>IFERROR(VLOOKUP(M2388,Tablas_Equivalencia!$G$3:$H$6,2,FALSE),"Sin dato")</f>
        <v/>
      </c>
      <c r="Z2388">
        <f>IF(J2388&lt;=24,"18-24","25-29")</f>
        <v/>
      </c>
      <c r="AA2388">
        <f>IF(M2388&lt;&gt;1,"",IF(P2388=2,1,0))</f>
        <v/>
      </c>
      <c r="AB2388">
        <f>IF(M2388&lt;&gt;1,"",IF(O2388&gt;=2,1,0))</f>
        <v/>
      </c>
      <c r="AC2388">
        <f>IF(M2388&lt;&gt;1,"",IF(OR(Q2388=999,Q2388=""),"",IF(OR(Q2388&lt;35,Q2388&gt;48),1,0)))</f>
        <v/>
      </c>
      <c r="AD2388">
        <f>IF(COUNT(AA2388:AC2388)&lt;3,"",SUM(AA2388:AC2388))</f>
        <v/>
      </c>
      <c r="AE2388">
        <f>IF(L2388&gt;=4,2,IF(L2388&gt;=2,1,0))</f>
        <v/>
      </c>
      <c r="AF2388">
        <f>IF(L2388&gt;=5,1,0)</f>
        <v/>
      </c>
      <c r="AG2388">
        <f>AE2388+AF2388</f>
        <v/>
      </c>
      <c r="AH2388" s="15">
        <f>IF(M2388&lt;&gt;1,"",IF(OR(R2388=-9,R2388=""),"",R2388))</f>
        <v/>
      </c>
      <c r="AI2388">
        <f>IF(M2388&lt;&gt;1,"",IF(OR(Q2388=999,Q2388=""),"",Q2388))</f>
        <v/>
      </c>
    </row>
    <row r="2389">
      <c r="A2389" t="inlineStr">
        <is>
          <t>TQRMNOP112987</t>
        </is>
      </c>
      <c r="B2389" t="n">
        <v>2025</v>
      </c>
      <c r="C2389" t="n">
        <v>1</v>
      </c>
      <c r="D2389" t="n">
        <v>1</v>
      </c>
      <c r="E2389" t="inlineStr">
        <is>
          <t>S</t>
        </is>
      </c>
      <c r="F2389" t="n">
        <v>33</v>
      </c>
      <c r="G2389" t="n">
        <v>1443</v>
      </c>
      <c r="H2389" t="n">
        <v>3</v>
      </c>
      <c r="I2389" t="n">
        <v>1</v>
      </c>
      <c r="J2389" t="n">
        <v>29</v>
      </c>
      <c r="K2389" t="n">
        <v>1</v>
      </c>
      <c r="L2389" t="n">
        <v>6</v>
      </c>
      <c r="M2389" t="n">
        <v>1</v>
      </c>
      <c r="N2389" t="n">
        <v>2</v>
      </c>
      <c r="O2389" t="n">
        <v>1</v>
      </c>
      <c r="P2389" t="n">
        <v>2</v>
      </c>
      <c r="Q2389" t="n">
        <v>32</v>
      </c>
      <c r="R2389" s="15" t="n">
        <v>1148000</v>
      </c>
      <c r="S2389" s="15" t="n">
        <v>0</v>
      </c>
      <c r="T2389" s="15" t="n">
        <v>1148000</v>
      </c>
      <c r="U2389" s="15" t="n">
        <v>97800</v>
      </c>
      <c r="V2389">
        <f>IFERROR(VLOOKUP(D2389,Tablas_Equivalencia!$A$3:$B$8,2,FALSE),"Sin dato")</f>
        <v/>
      </c>
      <c r="W2389">
        <f>IFERROR(VLOOKUP(L2389,Tablas_Equivalencia!$D$3:$E$9,2,FALSE),"Sin dato")</f>
        <v/>
      </c>
      <c r="X2389">
        <f>IF(I2389=1,"Varón","Mujer")</f>
        <v/>
      </c>
      <c r="Y2389">
        <f>IFERROR(VLOOKUP(M2389,Tablas_Equivalencia!$G$3:$H$6,2,FALSE),"Sin dato")</f>
        <v/>
      </c>
      <c r="Z2389">
        <f>IF(J2389&lt;=24,"18-24","25-29")</f>
        <v/>
      </c>
      <c r="AA2389">
        <f>IF(M2389&lt;&gt;1,"",IF(P2389=2,1,0))</f>
        <v/>
      </c>
      <c r="AB2389">
        <f>IF(M2389&lt;&gt;1,"",IF(O2389&gt;=2,1,0))</f>
        <v/>
      </c>
      <c r="AC2389">
        <f>IF(M2389&lt;&gt;1,"",IF(OR(Q2389=999,Q2389=""),"",IF(OR(Q2389&lt;35,Q2389&gt;48),1,0)))</f>
        <v/>
      </c>
      <c r="AD2389">
        <f>IF(COUNT(AA2389:AC2389)&lt;3,"",SUM(AA2389:AC2389))</f>
        <v/>
      </c>
      <c r="AE2389">
        <f>IF(L2389&gt;=4,2,IF(L2389&gt;=2,1,0))</f>
        <v/>
      </c>
      <c r="AF2389">
        <f>IF(L2389&gt;=5,1,0)</f>
        <v/>
      </c>
      <c r="AG2389">
        <f>AE2389+AF2389</f>
        <v/>
      </c>
      <c r="AH2389" s="15">
        <f>IF(M2389&lt;&gt;1,"",IF(OR(R2389=-9,R2389=""),"",R2389))</f>
        <v/>
      </c>
      <c r="AI2389">
        <f>IF(M2389&lt;&gt;1,"",IF(OR(Q2389=999,Q2389=""),"",Q2389))</f>
        <v/>
      </c>
    </row>
    <row r="2390">
      <c r="A2390" t="inlineStr">
        <is>
          <t>TQRMNOP112988</t>
        </is>
      </c>
      <c r="B2390" t="n">
        <v>2025</v>
      </c>
      <c r="C2390" t="n">
        <v>1</v>
      </c>
      <c r="D2390" t="n">
        <v>1</v>
      </c>
      <c r="E2390" t="inlineStr">
        <is>
          <t>S</t>
        </is>
      </c>
      <c r="F2390" t="n">
        <v>32</v>
      </c>
      <c r="G2390" t="n">
        <v>648</v>
      </c>
      <c r="H2390" t="n">
        <v>3</v>
      </c>
      <c r="I2390" t="n">
        <v>1</v>
      </c>
      <c r="J2390" t="n">
        <v>20</v>
      </c>
      <c r="K2390" t="n">
        <v>1</v>
      </c>
      <c r="L2390" t="n">
        <v>5</v>
      </c>
      <c r="M2390" t="n">
        <v>1</v>
      </c>
      <c r="N2390" t="n">
        <v>3</v>
      </c>
      <c r="O2390" t="n">
        <v>1</v>
      </c>
      <c r="P2390" t="n">
        <v>1</v>
      </c>
      <c r="Q2390" t="n">
        <v>24</v>
      </c>
      <c r="R2390" s="15" t="n">
        <v>769000</v>
      </c>
      <c r="S2390" s="15" t="n">
        <v>0</v>
      </c>
      <c r="T2390" s="15" t="n">
        <v>769000</v>
      </c>
      <c r="U2390" s="15" t="n">
        <v>267600</v>
      </c>
      <c r="V2390">
        <f>IFERROR(VLOOKUP(D2390,Tablas_Equivalencia!$A$3:$B$8,2,FALSE),"Sin dato")</f>
        <v/>
      </c>
      <c r="W2390">
        <f>IFERROR(VLOOKUP(L2390,Tablas_Equivalencia!$D$3:$E$9,2,FALSE),"Sin dato")</f>
        <v/>
      </c>
      <c r="X2390">
        <f>IF(I2390=1,"Varón","Mujer")</f>
        <v/>
      </c>
      <c r="Y2390">
        <f>IFERROR(VLOOKUP(M2390,Tablas_Equivalencia!$G$3:$H$6,2,FALSE),"Sin dato")</f>
        <v/>
      </c>
      <c r="Z2390">
        <f>IF(J2390&lt;=24,"18-24","25-29")</f>
        <v/>
      </c>
      <c r="AA2390">
        <f>IF(M2390&lt;&gt;1,"",IF(P2390=2,1,0))</f>
        <v/>
      </c>
      <c r="AB2390">
        <f>IF(M2390&lt;&gt;1,"",IF(O2390&gt;=2,1,0))</f>
        <v/>
      </c>
      <c r="AC2390">
        <f>IF(M2390&lt;&gt;1,"",IF(OR(Q2390=999,Q2390=""),"",IF(OR(Q2390&lt;35,Q2390&gt;48),1,0)))</f>
        <v/>
      </c>
      <c r="AD2390">
        <f>IF(COUNT(AA2390:AC2390)&lt;3,"",SUM(AA2390:AC2390))</f>
        <v/>
      </c>
      <c r="AE2390">
        <f>IF(L2390&gt;=4,2,IF(L2390&gt;=2,1,0))</f>
        <v/>
      </c>
      <c r="AF2390">
        <f>IF(L2390&gt;=5,1,0)</f>
        <v/>
      </c>
      <c r="AG2390">
        <f>AE2390+AF2390</f>
        <v/>
      </c>
      <c r="AH2390" s="15">
        <f>IF(M2390&lt;&gt;1,"",IF(OR(R2390=-9,R2390=""),"",R2390))</f>
        <v/>
      </c>
      <c r="AI2390">
        <f>IF(M2390&lt;&gt;1,"",IF(OR(Q2390=999,Q2390=""),"",Q2390))</f>
        <v/>
      </c>
    </row>
    <row r="2391">
      <c r="A2391" t="inlineStr">
        <is>
          <t>TQRMNOP112989</t>
        </is>
      </c>
      <c r="B2391" t="n">
        <v>2025</v>
      </c>
      <c r="C2391" t="n">
        <v>1</v>
      </c>
      <c r="D2391" t="n">
        <v>1</v>
      </c>
      <c r="E2391" t="inlineStr">
        <is>
          <t>S</t>
        </is>
      </c>
      <c r="F2391" t="n">
        <v>32</v>
      </c>
      <c r="G2391" t="n">
        <v>1691</v>
      </c>
      <c r="H2391" t="n">
        <v>10</v>
      </c>
      <c r="I2391" t="n">
        <v>1</v>
      </c>
      <c r="J2391" t="n">
        <v>22</v>
      </c>
      <c r="K2391" t="n">
        <v>2</v>
      </c>
      <c r="L2391" t="n">
        <v>1</v>
      </c>
      <c r="M2391" t="n">
        <v>3</v>
      </c>
      <c r="R2391" s="15" t="n">
        <v>0</v>
      </c>
      <c r="S2391" s="15" t="n">
        <v>0</v>
      </c>
      <c r="T2391" s="15" t="n">
        <v>0</v>
      </c>
      <c r="U2391" s="15" t="n">
        <v>173300</v>
      </c>
      <c r="V2391">
        <f>IFERROR(VLOOKUP(D2391,Tablas_Equivalencia!$A$3:$B$8,2,FALSE),"Sin dato")</f>
        <v/>
      </c>
      <c r="W2391">
        <f>IFERROR(VLOOKUP(L2391,Tablas_Equivalencia!$D$3:$E$9,2,FALSE),"Sin dato")</f>
        <v/>
      </c>
      <c r="X2391">
        <f>IF(I2391=1,"Varón","Mujer")</f>
        <v/>
      </c>
      <c r="Y2391">
        <f>IFERROR(VLOOKUP(M2391,Tablas_Equivalencia!$G$3:$H$6,2,FALSE),"Sin dato")</f>
        <v/>
      </c>
      <c r="Z2391">
        <f>IF(J2391&lt;=24,"18-24","25-29")</f>
        <v/>
      </c>
      <c r="AA2391">
        <f>IF(M2391&lt;&gt;1,"",IF(P2391=2,1,0))</f>
        <v/>
      </c>
      <c r="AB2391">
        <f>IF(M2391&lt;&gt;1,"",IF(O2391&gt;=2,1,0))</f>
        <v/>
      </c>
      <c r="AC2391">
        <f>IF(M2391&lt;&gt;1,"",IF(OR(Q2391=999,Q2391=""),"",IF(OR(Q2391&lt;35,Q2391&gt;48),1,0)))</f>
        <v/>
      </c>
      <c r="AD2391">
        <f>IF(COUNT(AA2391:AC2391)&lt;3,"",SUM(AA2391:AC2391))</f>
        <v/>
      </c>
      <c r="AE2391">
        <f>IF(L2391&gt;=4,2,IF(L2391&gt;=2,1,0))</f>
        <v/>
      </c>
      <c r="AF2391">
        <f>IF(L2391&gt;=5,1,0)</f>
        <v/>
      </c>
      <c r="AG2391">
        <f>AE2391+AF2391</f>
        <v/>
      </c>
      <c r="AH2391" s="15">
        <f>IF(M2391&lt;&gt;1,"",IF(OR(R2391=-9,R2391=""),"",R2391))</f>
        <v/>
      </c>
      <c r="AI2391">
        <f>IF(M2391&lt;&gt;1,"",IF(OR(Q2391=999,Q2391=""),"",Q2391))</f>
        <v/>
      </c>
    </row>
    <row r="2392">
      <c r="A2392" t="inlineStr">
        <is>
          <t>TQRMNOP112992</t>
        </is>
      </c>
      <c r="B2392" t="n">
        <v>2025</v>
      </c>
      <c r="C2392" t="n">
        <v>1</v>
      </c>
      <c r="D2392" t="n">
        <v>44</v>
      </c>
      <c r="E2392" t="inlineStr">
        <is>
          <t>N</t>
        </is>
      </c>
      <c r="F2392" t="n">
        <v>6</v>
      </c>
      <c r="G2392" t="n">
        <v>968</v>
      </c>
      <c r="H2392" t="n">
        <v>1</v>
      </c>
      <c r="I2392" t="n">
        <v>1</v>
      </c>
      <c r="J2392" t="n">
        <v>22</v>
      </c>
      <c r="K2392" t="n">
        <v>2</v>
      </c>
      <c r="L2392" t="n">
        <v>6</v>
      </c>
      <c r="M2392" t="n">
        <v>1</v>
      </c>
      <c r="N2392" t="n">
        <v>3</v>
      </c>
      <c r="O2392" t="n">
        <v>1</v>
      </c>
      <c r="P2392" t="n">
        <v>1</v>
      </c>
      <c r="Q2392" t="n">
        <v>21</v>
      </c>
      <c r="R2392" s="15" t="n">
        <v>1325000</v>
      </c>
      <c r="S2392" s="15" t="n">
        <v>57000</v>
      </c>
      <c r="T2392" s="15" t="n">
        <v>1382000</v>
      </c>
      <c r="U2392" s="15" t="n">
        <v>249500</v>
      </c>
      <c r="V2392">
        <f>IFERROR(VLOOKUP(D2392,Tablas_Equivalencia!$A$3:$B$8,2,FALSE),"Sin dato")</f>
        <v/>
      </c>
      <c r="W2392">
        <f>IFERROR(VLOOKUP(L2392,Tablas_Equivalencia!$D$3:$E$9,2,FALSE),"Sin dato")</f>
        <v/>
      </c>
      <c r="X2392">
        <f>IF(I2392=1,"Varón","Mujer")</f>
        <v/>
      </c>
      <c r="Y2392">
        <f>IFERROR(VLOOKUP(M2392,Tablas_Equivalencia!$G$3:$H$6,2,FALSE),"Sin dato")</f>
        <v/>
      </c>
      <c r="Z2392">
        <f>IF(J2392&lt;=24,"18-24","25-29")</f>
        <v/>
      </c>
      <c r="AA2392">
        <f>IF(M2392&lt;&gt;1,"",IF(P2392=2,1,0))</f>
        <v/>
      </c>
      <c r="AB2392">
        <f>IF(M2392&lt;&gt;1,"",IF(O2392&gt;=2,1,0))</f>
        <v/>
      </c>
      <c r="AC2392">
        <f>IF(M2392&lt;&gt;1,"",IF(OR(Q2392=999,Q2392=""),"",IF(OR(Q2392&lt;35,Q2392&gt;48),1,0)))</f>
        <v/>
      </c>
      <c r="AD2392">
        <f>IF(COUNT(AA2392:AC2392)&lt;3,"",SUM(AA2392:AC2392))</f>
        <v/>
      </c>
      <c r="AE2392">
        <f>IF(L2392&gt;=4,2,IF(L2392&gt;=2,1,0))</f>
        <v/>
      </c>
      <c r="AF2392">
        <f>IF(L2392&gt;=5,1,0)</f>
        <v/>
      </c>
      <c r="AG2392">
        <f>AE2392+AF2392</f>
        <v/>
      </c>
      <c r="AH2392" s="15">
        <f>IF(M2392&lt;&gt;1,"",IF(OR(R2392=-9,R2392=""),"",R2392))</f>
        <v/>
      </c>
      <c r="AI2392">
        <f>IF(M2392&lt;&gt;1,"",IF(OR(Q2392=999,Q2392=""),"",Q2392))</f>
        <v/>
      </c>
    </row>
    <row r="2393">
      <c r="A2393" t="inlineStr">
        <is>
          <t>TQRMNOP113010</t>
        </is>
      </c>
      <c r="B2393" t="n">
        <v>2025</v>
      </c>
      <c r="C2393" t="n">
        <v>1</v>
      </c>
      <c r="D2393" t="n">
        <v>42</v>
      </c>
      <c r="E2393" t="inlineStr">
        <is>
          <t>N</t>
        </is>
      </c>
      <c r="F2393" t="n">
        <v>25</v>
      </c>
      <c r="G2393" t="n">
        <v>906</v>
      </c>
      <c r="H2393" t="n">
        <v>1</v>
      </c>
      <c r="I2393" t="n">
        <v>1</v>
      </c>
      <c r="J2393" t="n">
        <v>29</v>
      </c>
      <c r="K2393" t="n">
        <v>2</v>
      </c>
      <c r="L2393" t="n">
        <v>3</v>
      </c>
      <c r="M2393" t="n">
        <v>3</v>
      </c>
      <c r="R2393" s="15" t="n">
        <v>0</v>
      </c>
      <c r="S2393" s="15" t="n">
        <v>0</v>
      </c>
      <c r="T2393" s="15" t="n">
        <v>0</v>
      </c>
      <c r="U2393" s="15" t="n">
        <v>138600</v>
      </c>
      <c r="V2393">
        <f>IFERROR(VLOOKUP(D2393,Tablas_Equivalencia!$A$3:$B$8,2,FALSE),"Sin dato")</f>
        <v/>
      </c>
      <c r="W2393">
        <f>IFERROR(VLOOKUP(L2393,Tablas_Equivalencia!$D$3:$E$9,2,FALSE),"Sin dato")</f>
        <v/>
      </c>
      <c r="X2393">
        <f>IF(I2393=1,"Varón","Mujer")</f>
        <v/>
      </c>
      <c r="Y2393">
        <f>IFERROR(VLOOKUP(M2393,Tablas_Equivalencia!$G$3:$H$6,2,FALSE),"Sin dato")</f>
        <v/>
      </c>
      <c r="Z2393">
        <f>IF(J2393&lt;=24,"18-24","25-29")</f>
        <v/>
      </c>
      <c r="AA2393">
        <f>IF(M2393&lt;&gt;1,"",IF(P2393=2,1,0))</f>
        <v/>
      </c>
      <c r="AB2393">
        <f>IF(M2393&lt;&gt;1,"",IF(O2393&gt;=2,1,0))</f>
        <v/>
      </c>
      <c r="AC2393">
        <f>IF(M2393&lt;&gt;1,"",IF(OR(Q2393=999,Q2393=""),"",IF(OR(Q2393&lt;35,Q2393&gt;48),1,0)))</f>
        <v/>
      </c>
      <c r="AD2393">
        <f>IF(COUNT(AA2393:AC2393)&lt;3,"",SUM(AA2393:AC2393))</f>
        <v/>
      </c>
      <c r="AE2393">
        <f>IF(L2393&gt;=4,2,IF(L2393&gt;=2,1,0))</f>
        <v/>
      </c>
      <c r="AF2393">
        <f>IF(L2393&gt;=5,1,0)</f>
        <v/>
      </c>
      <c r="AG2393">
        <f>AE2393+AF2393</f>
        <v/>
      </c>
      <c r="AH2393" s="15">
        <f>IF(M2393&lt;&gt;1,"",IF(OR(R2393=-9,R2393=""),"",R2393))</f>
        <v/>
      </c>
      <c r="AI2393">
        <f>IF(M2393&lt;&gt;1,"",IF(OR(Q2393=999,Q2393=""),"",Q2393))</f>
        <v/>
      </c>
    </row>
    <row r="2394">
      <c r="A2394" t="inlineStr">
        <is>
          <t>TQRMNOP113012</t>
        </is>
      </c>
      <c r="B2394" t="n">
        <v>2025</v>
      </c>
      <c r="C2394" t="n">
        <v>1</v>
      </c>
      <c r="D2394" t="n">
        <v>40</v>
      </c>
      <c r="E2394" t="inlineStr">
        <is>
          <t>S</t>
        </is>
      </c>
      <c r="F2394" t="n">
        <v>7</v>
      </c>
      <c r="G2394" t="n">
        <v>524</v>
      </c>
      <c r="H2394" t="n">
        <v>3</v>
      </c>
      <c r="I2394" t="n">
        <v>1</v>
      </c>
      <c r="J2394" t="n">
        <v>26</v>
      </c>
      <c r="K2394" t="n">
        <v>1</v>
      </c>
      <c r="L2394" t="n">
        <v>5</v>
      </c>
      <c r="M2394" t="n">
        <v>1</v>
      </c>
      <c r="N2394" t="n">
        <v>3</v>
      </c>
      <c r="O2394" t="n">
        <v>2</v>
      </c>
      <c r="P2394" t="n">
        <v>1</v>
      </c>
      <c r="Q2394" t="n">
        <v>41</v>
      </c>
      <c r="R2394" s="15" t="n">
        <v>621000</v>
      </c>
      <c r="S2394" s="15" t="n">
        <v>0</v>
      </c>
      <c r="T2394" s="15" t="n">
        <v>621000</v>
      </c>
      <c r="U2394" s="15" t="n">
        <v>360400</v>
      </c>
      <c r="V2394">
        <f>IFERROR(VLOOKUP(D2394,Tablas_Equivalencia!$A$3:$B$8,2,FALSE),"Sin dato")</f>
        <v/>
      </c>
      <c r="W2394">
        <f>IFERROR(VLOOKUP(L2394,Tablas_Equivalencia!$D$3:$E$9,2,FALSE),"Sin dato")</f>
        <v/>
      </c>
      <c r="X2394">
        <f>IF(I2394=1,"Varón","Mujer")</f>
        <v/>
      </c>
      <c r="Y2394">
        <f>IFERROR(VLOOKUP(M2394,Tablas_Equivalencia!$G$3:$H$6,2,FALSE),"Sin dato")</f>
        <v/>
      </c>
      <c r="Z2394">
        <f>IF(J2394&lt;=24,"18-24","25-29")</f>
        <v/>
      </c>
      <c r="AA2394">
        <f>IF(M2394&lt;&gt;1,"",IF(P2394=2,1,0))</f>
        <v/>
      </c>
      <c r="AB2394">
        <f>IF(M2394&lt;&gt;1,"",IF(O2394&gt;=2,1,0))</f>
        <v/>
      </c>
      <c r="AC2394">
        <f>IF(M2394&lt;&gt;1,"",IF(OR(Q2394=999,Q2394=""),"",IF(OR(Q2394&lt;35,Q2394&gt;48),1,0)))</f>
        <v/>
      </c>
      <c r="AD2394">
        <f>IF(COUNT(AA2394:AC2394)&lt;3,"",SUM(AA2394:AC2394))</f>
        <v/>
      </c>
      <c r="AE2394">
        <f>IF(L2394&gt;=4,2,IF(L2394&gt;=2,1,0))</f>
        <v/>
      </c>
      <c r="AF2394">
        <f>IF(L2394&gt;=5,1,0)</f>
        <v/>
      </c>
      <c r="AG2394">
        <f>AE2394+AF2394</f>
        <v/>
      </c>
      <c r="AH2394" s="15">
        <f>IF(M2394&lt;&gt;1,"",IF(OR(R2394=-9,R2394=""),"",R2394))</f>
        <v/>
      </c>
      <c r="AI2394">
        <f>IF(M2394&lt;&gt;1,"",IF(OR(Q2394=999,Q2394=""),"",Q2394))</f>
        <v/>
      </c>
    </row>
    <row r="2395">
      <c r="A2395" t="inlineStr">
        <is>
          <t>TQRMNOP113013</t>
        </is>
      </c>
      <c r="B2395" t="n">
        <v>2025</v>
      </c>
      <c r="C2395" t="n">
        <v>1</v>
      </c>
      <c r="D2395" t="n">
        <v>42</v>
      </c>
      <c r="E2395" t="inlineStr">
        <is>
          <t>N</t>
        </is>
      </c>
      <c r="F2395" t="n">
        <v>27</v>
      </c>
      <c r="G2395" t="n">
        <v>1439</v>
      </c>
      <c r="H2395" t="n">
        <v>3</v>
      </c>
      <c r="I2395" t="n">
        <v>1</v>
      </c>
      <c r="J2395" t="n">
        <v>29</v>
      </c>
      <c r="K2395" t="n">
        <v>1</v>
      </c>
      <c r="L2395" t="n">
        <v>3</v>
      </c>
      <c r="M2395" t="n">
        <v>3</v>
      </c>
      <c r="R2395" s="15" t="n">
        <v>0</v>
      </c>
      <c r="S2395" s="15" t="n">
        <v>0</v>
      </c>
      <c r="T2395" s="15" t="n">
        <v>0</v>
      </c>
      <c r="U2395" s="15" t="n">
        <v>99300</v>
      </c>
      <c r="V2395">
        <f>IFERROR(VLOOKUP(D2395,Tablas_Equivalencia!$A$3:$B$8,2,FALSE),"Sin dato")</f>
        <v/>
      </c>
      <c r="W2395">
        <f>IFERROR(VLOOKUP(L2395,Tablas_Equivalencia!$D$3:$E$9,2,FALSE),"Sin dato")</f>
        <v/>
      </c>
      <c r="X2395">
        <f>IF(I2395=1,"Varón","Mujer")</f>
        <v/>
      </c>
      <c r="Y2395">
        <f>IFERROR(VLOOKUP(M2395,Tablas_Equivalencia!$G$3:$H$6,2,FALSE),"Sin dato")</f>
        <v/>
      </c>
      <c r="Z2395">
        <f>IF(J2395&lt;=24,"18-24","25-29")</f>
        <v/>
      </c>
      <c r="AA2395">
        <f>IF(M2395&lt;&gt;1,"",IF(P2395=2,1,0))</f>
        <v/>
      </c>
      <c r="AB2395">
        <f>IF(M2395&lt;&gt;1,"",IF(O2395&gt;=2,1,0))</f>
        <v/>
      </c>
      <c r="AC2395">
        <f>IF(M2395&lt;&gt;1,"",IF(OR(Q2395=999,Q2395=""),"",IF(OR(Q2395&lt;35,Q2395&gt;48),1,0)))</f>
        <v/>
      </c>
      <c r="AD2395">
        <f>IF(COUNT(AA2395:AC2395)&lt;3,"",SUM(AA2395:AC2395))</f>
        <v/>
      </c>
      <c r="AE2395">
        <f>IF(L2395&gt;=4,2,IF(L2395&gt;=2,1,0))</f>
        <v/>
      </c>
      <c r="AF2395">
        <f>IF(L2395&gt;=5,1,0)</f>
        <v/>
      </c>
      <c r="AG2395">
        <f>AE2395+AF2395</f>
        <v/>
      </c>
      <c r="AH2395" s="15">
        <f>IF(M2395&lt;&gt;1,"",IF(OR(R2395=-9,R2395=""),"",R2395))</f>
        <v/>
      </c>
      <c r="AI2395">
        <f>IF(M2395&lt;&gt;1,"",IF(OR(Q2395=999,Q2395=""),"",Q2395))</f>
        <v/>
      </c>
    </row>
    <row r="2396">
      <c r="A2396" t="inlineStr">
        <is>
          <t>TQRMNOP113021</t>
        </is>
      </c>
      <c r="B2396" t="n">
        <v>2025</v>
      </c>
      <c r="C2396" t="n">
        <v>1</v>
      </c>
      <c r="D2396" t="n">
        <v>40</v>
      </c>
      <c r="E2396" t="inlineStr">
        <is>
          <t>N</t>
        </is>
      </c>
      <c r="F2396" t="n">
        <v>9</v>
      </c>
      <c r="G2396" t="n">
        <v>767</v>
      </c>
      <c r="H2396" t="n">
        <v>3</v>
      </c>
      <c r="I2396" t="n">
        <v>1</v>
      </c>
      <c r="J2396" t="n">
        <v>27</v>
      </c>
      <c r="K2396" t="n">
        <v>2</v>
      </c>
      <c r="L2396" t="n">
        <v>4</v>
      </c>
      <c r="M2396" t="n">
        <v>1</v>
      </c>
      <c r="N2396" t="n">
        <v>2</v>
      </c>
      <c r="O2396" t="n">
        <v>1</v>
      </c>
      <c r="P2396" t="n">
        <v>1</v>
      </c>
      <c r="Q2396" t="n">
        <v>40</v>
      </c>
      <c r="R2396" s="15" t="n">
        <v>418000</v>
      </c>
      <c r="S2396" s="15" t="n">
        <v>66000</v>
      </c>
      <c r="T2396" s="15" t="n">
        <v>484000</v>
      </c>
      <c r="U2396" s="15" t="n">
        <v>102000</v>
      </c>
      <c r="V2396">
        <f>IFERROR(VLOOKUP(D2396,Tablas_Equivalencia!$A$3:$B$8,2,FALSE),"Sin dato")</f>
        <v/>
      </c>
      <c r="W2396">
        <f>IFERROR(VLOOKUP(L2396,Tablas_Equivalencia!$D$3:$E$9,2,FALSE),"Sin dato")</f>
        <v/>
      </c>
      <c r="X2396">
        <f>IF(I2396=1,"Varón","Mujer")</f>
        <v/>
      </c>
      <c r="Y2396">
        <f>IFERROR(VLOOKUP(M2396,Tablas_Equivalencia!$G$3:$H$6,2,FALSE),"Sin dato")</f>
        <v/>
      </c>
      <c r="Z2396">
        <f>IF(J2396&lt;=24,"18-24","25-29")</f>
        <v/>
      </c>
      <c r="AA2396">
        <f>IF(M2396&lt;&gt;1,"",IF(P2396=2,1,0))</f>
        <v/>
      </c>
      <c r="AB2396">
        <f>IF(M2396&lt;&gt;1,"",IF(O2396&gt;=2,1,0))</f>
        <v/>
      </c>
      <c r="AC2396">
        <f>IF(M2396&lt;&gt;1,"",IF(OR(Q2396=999,Q2396=""),"",IF(OR(Q2396&lt;35,Q2396&gt;48),1,0)))</f>
        <v/>
      </c>
      <c r="AD2396">
        <f>IF(COUNT(AA2396:AC2396)&lt;3,"",SUM(AA2396:AC2396))</f>
        <v/>
      </c>
      <c r="AE2396">
        <f>IF(L2396&gt;=4,2,IF(L2396&gt;=2,1,0))</f>
        <v/>
      </c>
      <c r="AF2396">
        <f>IF(L2396&gt;=5,1,0)</f>
        <v/>
      </c>
      <c r="AG2396">
        <f>AE2396+AF2396</f>
        <v/>
      </c>
      <c r="AH2396" s="15">
        <f>IF(M2396&lt;&gt;1,"",IF(OR(R2396=-9,R2396=""),"",R2396))</f>
        <v/>
      </c>
      <c r="AI2396">
        <f>IF(M2396&lt;&gt;1,"",IF(OR(Q2396=999,Q2396=""),"",Q2396))</f>
        <v/>
      </c>
    </row>
    <row r="2397">
      <c r="A2397" t="inlineStr">
        <is>
          <t>TQRMNOP113030</t>
        </is>
      </c>
      <c r="B2397" t="n">
        <v>2025</v>
      </c>
      <c r="C2397" t="n">
        <v>1</v>
      </c>
      <c r="D2397" t="n">
        <v>40</v>
      </c>
      <c r="E2397" t="inlineStr">
        <is>
          <t>S</t>
        </is>
      </c>
      <c r="F2397" t="n">
        <v>7</v>
      </c>
      <c r="G2397" t="n">
        <v>931</v>
      </c>
      <c r="H2397" t="n">
        <v>1</v>
      </c>
      <c r="I2397" t="n">
        <v>1</v>
      </c>
      <c r="J2397" t="n">
        <v>26</v>
      </c>
      <c r="K2397" t="n">
        <v>1</v>
      </c>
      <c r="L2397" t="n">
        <v>6</v>
      </c>
      <c r="M2397" t="n">
        <v>1</v>
      </c>
      <c r="N2397" t="n">
        <v>3</v>
      </c>
      <c r="O2397" t="n">
        <v>1</v>
      </c>
      <c r="P2397" t="n">
        <v>1</v>
      </c>
      <c r="Q2397" t="n">
        <v>11</v>
      </c>
      <c r="R2397" s="15" t="n">
        <v>258000</v>
      </c>
      <c r="S2397" s="15" t="n">
        <v>0</v>
      </c>
      <c r="T2397" s="15" t="n">
        <v>258000</v>
      </c>
      <c r="U2397" s="15" t="n">
        <v>167100</v>
      </c>
      <c r="V2397">
        <f>IFERROR(VLOOKUP(D2397,Tablas_Equivalencia!$A$3:$B$8,2,FALSE),"Sin dato")</f>
        <v/>
      </c>
      <c r="W2397">
        <f>IFERROR(VLOOKUP(L2397,Tablas_Equivalencia!$D$3:$E$9,2,FALSE),"Sin dato")</f>
        <v/>
      </c>
      <c r="X2397">
        <f>IF(I2397=1,"Varón","Mujer")</f>
        <v/>
      </c>
      <c r="Y2397">
        <f>IFERROR(VLOOKUP(M2397,Tablas_Equivalencia!$G$3:$H$6,2,FALSE),"Sin dato")</f>
        <v/>
      </c>
      <c r="Z2397">
        <f>IF(J2397&lt;=24,"18-24","25-29")</f>
        <v/>
      </c>
      <c r="AA2397">
        <f>IF(M2397&lt;&gt;1,"",IF(P2397=2,1,0))</f>
        <v/>
      </c>
      <c r="AB2397">
        <f>IF(M2397&lt;&gt;1,"",IF(O2397&gt;=2,1,0))</f>
        <v/>
      </c>
      <c r="AC2397">
        <f>IF(M2397&lt;&gt;1,"",IF(OR(Q2397=999,Q2397=""),"",IF(OR(Q2397&lt;35,Q2397&gt;48),1,0)))</f>
        <v/>
      </c>
      <c r="AD2397">
        <f>IF(COUNT(AA2397:AC2397)&lt;3,"",SUM(AA2397:AC2397))</f>
        <v/>
      </c>
      <c r="AE2397">
        <f>IF(L2397&gt;=4,2,IF(L2397&gt;=2,1,0))</f>
        <v/>
      </c>
      <c r="AF2397">
        <f>IF(L2397&gt;=5,1,0)</f>
        <v/>
      </c>
      <c r="AG2397">
        <f>AE2397+AF2397</f>
        <v/>
      </c>
      <c r="AH2397" s="15">
        <f>IF(M2397&lt;&gt;1,"",IF(OR(R2397=-9,R2397=""),"",R2397))</f>
        <v/>
      </c>
      <c r="AI2397">
        <f>IF(M2397&lt;&gt;1,"",IF(OR(Q2397=999,Q2397=""),"",Q2397))</f>
        <v/>
      </c>
    </row>
    <row r="2398">
      <c r="A2398" t="inlineStr">
        <is>
          <t>TQRMNOP113051</t>
        </is>
      </c>
      <c r="B2398" t="n">
        <v>2025</v>
      </c>
      <c r="C2398" t="n">
        <v>1</v>
      </c>
      <c r="D2398" t="n">
        <v>1</v>
      </c>
      <c r="E2398" t="inlineStr">
        <is>
          <t>S</t>
        </is>
      </c>
      <c r="F2398" t="n">
        <v>33</v>
      </c>
      <c r="G2398" t="n">
        <v>1278</v>
      </c>
      <c r="H2398" t="n">
        <v>2</v>
      </c>
      <c r="I2398" t="n">
        <v>1</v>
      </c>
      <c r="J2398" t="n">
        <v>20</v>
      </c>
      <c r="K2398" t="n">
        <v>2</v>
      </c>
      <c r="L2398" t="n">
        <v>4</v>
      </c>
      <c r="M2398" t="n">
        <v>1</v>
      </c>
      <c r="N2398" t="n">
        <v>3</v>
      </c>
      <c r="O2398" t="n">
        <v>2</v>
      </c>
      <c r="P2398" t="n">
        <v>2</v>
      </c>
      <c r="Q2398" t="n">
        <v>27</v>
      </c>
      <c r="R2398" s="15" t="n">
        <v>562000</v>
      </c>
      <c r="S2398" s="15" t="n">
        <v>0</v>
      </c>
      <c r="T2398" s="15" t="n">
        <v>562000</v>
      </c>
      <c r="U2398" s="15" t="n">
        <v>46900</v>
      </c>
      <c r="V2398">
        <f>IFERROR(VLOOKUP(D2398,Tablas_Equivalencia!$A$3:$B$8,2,FALSE),"Sin dato")</f>
        <v/>
      </c>
      <c r="W2398">
        <f>IFERROR(VLOOKUP(L2398,Tablas_Equivalencia!$D$3:$E$9,2,FALSE),"Sin dato")</f>
        <v/>
      </c>
      <c r="X2398">
        <f>IF(I2398=1,"Varón","Mujer")</f>
        <v/>
      </c>
      <c r="Y2398">
        <f>IFERROR(VLOOKUP(M2398,Tablas_Equivalencia!$G$3:$H$6,2,FALSE),"Sin dato")</f>
        <v/>
      </c>
      <c r="Z2398">
        <f>IF(J2398&lt;=24,"18-24","25-29")</f>
        <v/>
      </c>
      <c r="AA2398">
        <f>IF(M2398&lt;&gt;1,"",IF(P2398=2,1,0))</f>
        <v/>
      </c>
      <c r="AB2398">
        <f>IF(M2398&lt;&gt;1,"",IF(O2398&gt;=2,1,0))</f>
        <v/>
      </c>
      <c r="AC2398">
        <f>IF(M2398&lt;&gt;1,"",IF(OR(Q2398=999,Q2398=""),"",IF(OR(Q2398&lt;35,Q2398&gt;48),1,0)))</f>
        <v/>
      </c>
      <c r="AD2398">
        <f>IF(COUNT(AA2398:AC2398)&lt;3,"",SUM(AA2398:AC2398))</f>
        <v/>
      </c>
      <c r="AE2398">
        <f>IF(L2398&gt;=4,2,IF(L2398&gt;=2,1,0))</f>
        <v/>
      </c>
      <c r="AF2398">
        <f>IF(L2398&gt;=5,1,0)</f>
        <v/>
      </c>
      <c r="AG2398">
        <f>AE2398+AF2398</f>
        <v/>
      </c>
      <c r="AH2398" s="15">
        <f>IF(M2398&lt;&gt;1,"",IF(OR(R2398=-9,R2398=""),"",R2398))</f>
        <v/>
      </c>
      <c r="AI2398">
        <f>IF(M2398&lt;&gt;1,"",IF(OR(Q2398=999,Q2398=""),"",Q2398))</f>
        <v/>
      </c>
    </row>
    <row r="2399">
      <c r="A2399" t="inlineStr">
        <is>
          <t>TQRMNOP113056</t>
        </is>
      </c>
      <c r="B2399" t="n">
        <v>2025</v>
      </c>
      <c r="C2399" t="n">
        <v>1</v>
      </c>
      <c r="D2399" t="n">
        <v>42</v>
      </c>
      <c r="E2399" t="inlineStr">
        <is>
          <t>N</t>
        </is>
      </c>
      <c r="F2399" t="n">
        <v>25</v>
      </c>
      <c r="G2399" t="n">
        <v>1088</v>
      </c>
      <c r="H2399" t="n">
        <v>3</v>
      </c>
      <c r="I2399" t="n">
        <v>2</v>
      </c>
      <c r="J2399" t="n">
        <v>20</v>
      </c>
      <c r="K2399" t="n">
        <v>2</v>
      </c>
      <c r="L2399" t="n">
        <v>3</v>
      </c>
      <c r="M2399" t="n">
        <v>2</v>
      </c>
      <c r="R2399" s="15" t="n">
        <v>0</v>
      </c>
      <c r="S2399" s="15" t="n">
        <v>0</v>
      </c>
      <c r="T2399" s="15" t="n">
        <v>0</v>
      </c>
      <c r="U2399" s="15" t="n">
        <v>191400</v>
      </c>
      <c r="V2399">
        <f>IFERROR(VLOOKUP(D2399,Tablas_Equivalencia!$A$3:$B$8,2,FALSE),"Sin dato")</f>
        <v/>
      </c>
      <c r="W2399">
        <f>IFERROR(VLOOKUP(L2399,Tablas_Equivalencia!$D$3:$E$9,2,FALSE),"Sin dato")</f>
        <v/>
      </c>
      <c r="X2399">
        <f>IF(I2399=1,"Varón","Mujer")</f>
        <v/>
      </c>
      <c r="Y2399">
        <f>IFERROR(VLOOKUP(M2399,Tablas_Equivalencia!$G$3:$H$6,2,FALSE),"Sin dato")</f>
        <v/>
      </c>
      <c r="Z2399">
        <f>IF(J2399&lt;=24,"18-24","25-29")</f>
        <v/>
      </c>
      <c r="AA2399">
        <f>IF(M2399&lt;&gt;1,"",IF(P2399=2,1,0))</f>
        <v/>
      </c>
      <c r="AB2399">
        <f>IF(M2399&lt;&gt;1,"",IF(O2399&gt;=2,1,0))</f>
        <v/>
      </c>
      <c r="AC2399">
        <f>IF(M2399&lt;&gt;1,"",IF(OR(Q2399=999,Q2399=""),"",IF(OR(Q2399&lt;35,Q2399&gt;48),1,0)))</f>
        <v/>
      </c>
      <c r="AD2399">
        <f>IF(COUNT(AA2399:AC2399)&lt;3,"",SUM(AA2399:AC2399))</f>
        <v/>
      </c>
      <c r="AE2399">
        <f>IF(L2399&gt;=4,2,IF(L2399&gt;=2,1,0))</f>
        <v/>
      </c>
      <c r="AF2399">
        <f>IF(L2399&gt;=5,1,0)</f>
        <v/>
      </c>
      <c r="AG2399">
        <f>AE2399+AF2399</f>
        <v/>
      </c>
      <c r="AH2399" s="15">
        <f>IF(M2399&lt;&gt;1,"",IF(OR(R2399=-9,R2399=""),"",R2399))</f>
        <v/>
      </c>
      <c r="AI2399">
        <f>IF(M2399&lt;&gt;1,"",IF(OR(Q2399=999,Q2399=""),"",Q2399))</f>
        <v/>
      </c>
    </row>
    <row r="2400">
      <c r="A2400" t="inlineStr">
        <is>
          <t>TQRMNOP113058</t>
        </is>
      </c>
      <c r="B2400" t="n">
        <v>2025</v>
      </c>
      <c r="C2400" t="n">
        <v>1</v>
      </c>
      <c r="D2400" t="n">
        <v>1</v>
      </c>
      <c r="E2400" t="inlineStr">
        <is>
          <t>S</t>
        </is>
      </c>
      <c r="F2400" t="n">
        <v>33</v>
      </c>
      <c r="G2400" t="n">
        <v>1294</v>
      </c>
      <c r="H2400" t="n">
        <v>3</v>
      </c>
      <c r="I2400" t="n">
        <v>2</v>
      </c>
      <c r="J2400" t="n">
        <v>21</v>
      </c>
      <c r="K2400" t="n">
        <v>2</v>
      </c>
      <c r="L2400" t="n">
        <v>4</v>
      </c>
      <c r="M2400" t="n">
        <v>1</v>
      </c>
      <c r="N2400" t="n">
        <v>3</v>
      </c>
      <c r="O2400" t="n">
        <v>2</v>
      </c>
      <c r="P2400" t="n">
        <v>2</v>
      </c>
      <c r="Q2400" t="n">
        <v>17</v>
      </c>
      <c r="R2400" s="15" t="n">
        <v>664000</v>
      </c>
      <c r="S2400" s="15" t="n">
        <v>0</v>
      </c>
      <c r="T2400" s="15" t="n">
        <v>664000</v>
      </c>
      <c r="U2400" s="15" t="n">
        <v>90800</v>
      </c>
      <c r="V2400">
        <f>IFERROR(VLOOKUP(D2400,Tablas_Equivalencia!$A$3:$B$8,2,FALSE),"Sin dato")</f>
        <v/>
      </c>
      <c r="W2400">
        <f>IFERROR(VLOOKUP(L2400,Tablas_Equivalencia!$D$3:$E$9,2,FALSE),"Sin dato")</f>
        <v/>
      </c>
      <c r="X2400">
        <f>IF(I2400=1,"Varón","Mujer")</f>
        <v/>
      </c>
      <c r="Y2400">
        <f>IFERROR(VLOOKUP(M2400,Tablas_Equivalencia!$G$3:$H$6,2,FALSE),"Sin dato")</f>
        <v/>
      </c>
      <c r="Z2400">
        <f>IF(J2400&lt;=24,"18-24","25-29")</f>
        <v/>
      </c>
      <c r="AA2400">
        <f>IF(M2400&lt;&gt;1,"",IF(P2400=2,1,0))</f>
        <v/>
      </c>
      <c r="AB2400">
        <f>IF(M2400&lt;&gt;1,"",IF(O2400&gt;=2,1,0))</f>
        <v/>
      </c>
      <c r="AC2400">
        <f>IF(M2400&lt;&gt;1,"",IF(OR(Q2400=999,Q2400=""),"",IF(OR(Q2400&lt;35,Q2400&gt;48),1,0)))</f>
        <v/>
      </c>
      <c r="AD2400">
        <f>IF(COUNT(AA2400:AC2400)&lt;3,"",SUM(AA2400:AC2400))</f>
        <v/>
      </c>
      <c r="AE2400">
        <f>IF(L2400&gt;=4,2,IF(L2400&gt;=2,1,0))</f>
        <v/>
      </c>
      <c r="AF2400">
        <f>IF(L2400&gt;=5,1,0)</f>
        <v/>
      </c>
      <c r="AG2400">
        <f>AE2400+AF2400</f>
        <v/>
      </c>
      <c r="AH2400" s="15">
        <f>IF(M2400&lt;&gt;1,"",IF(OR(R2400=-9,R2400=""),"",R2400))</f>
        <v/>
      </c>
      <c r="AI2400">
        <f>IF(M2400&lt;&gt;1,"",IF(OR(Q2400=999,Q2400=""),"",Q2400))</f>
        <v/>
      </c>
    </row>
    <row r="2401">
      <c r="A2401" t="inlineStr">
        <is>
          <t>TQRMNOP113064</t>
        </is>
      </c>
      <c r="B2401" t="n">
        <v>2025</v>
      </c>
      <c r="C2401" t="n">
        <v>1</v>
      </c>
      <c r="D2401" t="n">
        <v>1</v>
      </c>
      <c r="E2401" t="inlineStr">
        <is>
          <t>S</t>
        </is>
      </c>
      <c r="F2401" t="n">
        <v>33</v>
      </c>
      <c r="G2401" t="n">
        <v>999</v>
      </c>
      <c r="H2401" t="n">
        <v>3</v>
      </c>
      <c r="I2401" t="n">
        <v>1</v>
      </c>
      <c r="J2401" t="n">
        <v>18</v>
      </c>
      <c r="K2401" t="n">
        <v>2</v>
      </c>
      <c r="L2401" t="n">
        <v>5</v>
      </c>
      <c r="M2401" t="n">
        <v>1</v>
      </c>
      <c r="N2401" t="n">
        <v>3</v>
      </c>
      <c r="O2401" t="n">
        <v>1</v>
      </c>
      <c r="P2401" t="n">
        <v>1</v>
      </c>
      <c r="Q2401" t="n">
        <v>28</v>
      </c>
      <c r="R2401" s="15" t="n">
        <v>568000</v>
      </c>
      <c r="S2401" s="15" t="n">
        <v>0</v>
      </c>
      <c r="T2401" s="15" t="n">
        <v>568000</v>
      </c>
      <c r="U2401" s="15" t="n">
        <v>339000</v>
      </c>
      <c r="V2401">
        <f>IFERROR(VLOOKUP(D2401,Tablas_Equivalencia!$A$3:$B$8,2,FALSE),"Sin dato")</f>
        <v/>
      </c>
      <c r="W2401">
        <f>IFERROR(VLOOKUP(L2401,Tablas_Equivalencia!$D$3:$E$9,2,FALSE),"Sin dato")</f>
        <v/>
      </c>
      <c r="X2401">
        <f>IF(I2401=1,"Varón","Mujer")</f>
        <v/>
      </c>
      <c r="Y2401">
        <f>IFERROR(VLOOKUP(M2401,Tablas_Equivalencia!$G$3:$H$6,2,FALSE),"Sin dato")</f>
        <v/>
      </c>
      <c r="Z2401">
        <f>IF(J2401&lt;=24,"18-24","25-29")</f>
        <v/>
      </c>
      <c r="AA2401">
        <f>IF(M2401&lt;&gt;1,"",IF(P2401=2,1,0))</f>
        <v/>
      </c>
      <c r="AB2401">
        <f>IF(M2401&lt;&gt;1,"",IF(O2401&gt;=2,1,0))</f>
        <v/>
      </c>
      <c r="AC2401">
        <f>IF(M2401&lt;&gt;1,"",IF(OR(Q2401=999,Q2401=""),"",IF(OR(Q2401&lt;35,Q2401&gt;48),1,0)))</f>
        <v/>
      </c>
      <c r="AD2401">
        <f>IF(COUNT(AA2401:AC2401)&lt;3,"",SUM(AA2401:AC2401))</f>
        <v/>
      </c>
      <c r="AE2401">
        <f>IF(L2401&gt;=4,2,IF(L2401&gt;=2,1,0))</f>
        <v/>
      </c>
      <c r="AF2401">
        <f>IF(L2401&gt;=5,1,0)</f>
        <v/>
      </c>
      <c r="AG2401">
        <f>AE2401+AF2401</f>
        <v/>
      </c>
      <c r="AH2401" s="15">
        <f>IF(M2401&lt;&gt;1,"",IF(OR(R2401=-9,R2401=""),"",R2401))</f>
        <v/>
      </c>
      <c r="AI2401">
        <f>IF(M2401&lt;&gt;1,"",IF(OR(Q2401=999,Q2401=""),"",Q2401))</f>
        <v/>
      </c>
    </row>
    <row r="2402">
      <c r="A2402" t="inlineStr">
        <is>
          <t>TQRMNOP113071</t>
        </is>
      </c>
      <c r="B2402" t="n">
        <v>2025</v>
      </c>
      <c r="C2402" t="n">
        <v>1</v>
      </c>
      <c r="D2402" t="n">
        <v>1</v>
      </c>
      <c r="E2402" t="inlineStr">
        <is>
          <t>S</t>
        </is>
      </c>
      <c r="F2402" t="n">
        <v>32</v>
      </c>
      <c r="G2402" t="n">
        <v>360</v>
      </c>
      <c r="H2402" t="n">
        <v>3</v>
      </c>
      <c r="I2402" t="n">
        <v>1</v>
      </c>
      <c r="J2402" t="n">
        <v>18</v>
      </c>
      <c r="K2402" t="n">
        <v>1</v>
      </c>
      <c r="L2402" t="n">
        <v>5</v>
      </c>
      <c r="M2402" t="n">
        <v>1</v>
      </c>
      <c r="N2402" t="n">
        <v>3</v>
      </c>
      <c r="O2402" t="n">
        <v>1</v>
      </c>
      <c r="P2402" t="n">
        <v>1</v>
      </c>
      <c r="Q2402" t="n">
        <v>31</v>
      </c>
      <c r="R2402" s="15" t="n">
        <v>1259000</v>
      </c>
      <c r="S2402" s="15" t="n">
        <v>0</v>
      </c>
      <c r="T2402" s="15" t="n">
        <v>1259000</v>
      </c>
      <c r="U2402" s="15" t="n">
        <v>160500</v>
      </c>
      <c r="V2402">
        <f>IFERROR(VLOOKUP(D2402,Tablas_Equivalencia!$A$3:$B$8,2,FALSE),"Sin dato")</f>
        <v/>
      </c>
      <c r="W2402">
        <f>IFERROR(VLOOKUP(L2402,Tablas_Equivalencia!$D$3:$E$9,2,FALSE),"Sin dato")</f>
        <v/>
      </c>
      <c r="X2402">
        <f>IF(I2402=1,"Varón","Mujer")</f>
        <v/>
      </c>
      <c r="Y2402">
        <f>IFERROR(VLOOKUP(M2402,Tablas_Equivalencia!$G$3:$H$6,2,FALSE),"Sin dato")</f>
        <v/>
      </c>
      <c r="Z2402">
        <f>IF(J2402&lt;=24,"18-24","25-29")</f>
        <v/>
      </c>
      <c r="AA2402">
        <f>IF(M2402&lt;&gt;1,"",IF(P2402=2,1,0))</f>
        <v/>
      </c>
      <c r="AB2402">
        <f>IF(M2402&lt;&gt;1,"",IF(O2402&gt;=2,1,0))</f>
        <v/>
      </c>
      <c r="AC2402">
        <f>IF(M2402&lt;&gt;1,"",IF(OR(Q2402=999,Q2402=""),"",IF(OR(Q2402&lt;35,Q2402&gt;48),1,0)))</f>
        <v/>
      </c>
      <c r="AD2402">
        <f>IF(COUNT(AA2402:AC2402)&lt;3,"",SUM(AA2402:AC2402))</f>
        <v/>
      </c>
      <c r="AE2402">
        <f>IF(L2402&gt;=4,2,IF(L2402&gt;=2,1,0))</f>
        <v/>
      </c>
      <c r="AF2402">
        <f>IF(L2402&gt;=5,1,0)</f>
        <v/>
      </c>
      <c r="AG2402">
        <f>AE2402+AF2402</f>
        <v/>
      </c>
      <c r="AH2402" s="15">
        <f>IF(M2402&lt;&gt;1,"",IF(OR(R2402=-9,R2402=""),"",R2402))</f>
        <v/>
      </c>
      <c r="AI2402">
        <f>IF(M2402&lt;&gt;1,"",IF(OR(Q2402=999,Q2402=""),"",Q2402))</f>
        <v/>
      </c>
    </row>
    <row r="2403">
      <c r="A2403" t="inlineStr">
        <is>
          <t>TQRMNOP113073</t>
        </is>
      </c>
      <c r="B2403" t="n">
        <v>2025</v>
      </c>
      <c r="C2403" t="n">
        <v>1</v>
      </c>
      <c r="D2403" t="n">
        <v>1</v>
      </c>
      <c r="E2403" t="inlineStr">
        <is>
          <t>S</t>
        </is>
      </c>
      <c r="F2403" t="n">
        <v>32</v>
      </c>
      <c r="G2403" t="n">
        <v>921</v>
      </c>
      <c r="H2403" t="n">
        <v>10</v>
      </c>
      <c r="I2403" t="n">
        <v>1</v>
      </c>
      <c r="J2403" t="n">
        <v>18</v>
      </c>
      <c r="K2403" t="n">
        <v>2</v>
      </c>
      <c r="L2403" t="n">
        <v>3</v>
      </c>
      <c r="M2403" t="n">
        <v>1</v>
      </c>
      <c r="N2403" t="n">
        <v>2</v>
      </c>
      <c r="O2403" t="n">
        <v>2</v>
      </c>
      <c r="P2403" t="n">
        <v>2</v>
      </c>
      <c r="Q2403" t="n">
        <v>9</v>
      </c>
      <c r="R2403" s="15" t="n">
        <v>320000</v>
      </c>
      <c r="S2403" s="15" t="n">
        <v>84000</v>
      </c>
      <c r="T2403" s="15" t="n">
        <v>404000</v>
      </c>
      <c r="U2403" s="15" t="n">
        <v>201900</v>
      </c>
      <c r="V2403">
        <f>IFERROR(VLOOKUP(D2403,Tablas_Equivalencia!$A$3:$B$8,2,FALSE),"Sin dato")</f>
        <v/>
      </c>
      <c r="W2403">
        <f>IFERROR(VLOOKUP(L2403,Tablas_Equivalencia!$D$3:$E$9,2,FALSE),"Sin dato")</f>
        <v/>
      </c>
      <c r="X2403">
        <f>IF(I2403=1,"Varón","Mujer")</f>
        <v/>
      </c>
      <c r="Y2403">
        <f>IFERROR(VLOOKUP(M2403,Tablas_Equivalencia!$G$3:$H$6,2,FALSE),"Sin dato")</f>
        <v/>
      </c>
      <c r="Z2403">
        <f>IF(J2403&lt;=24,"18-24","25-29")</f>
        <v/>
      </c>
      <c r="AA2403">
        <f>IF(M2403&lt;&gt;1,"",IF(P2403=2,1,0))</f>
        <v/>
      </c>
      <c r="AB2403">
        <f>IF(M2403&lt;&gt;1,"",IF(O2403&gt;=2,1,0))</f>
        <v/>
      </c>
      <c r="AC2403">
        <f>IF(M2403&lt;&gt;1,"",IF(OR(Q2403=999,Q2403=""),"",IF(OR(Q2403&lt;35,Q2403&gt;48),1,0)))</f>
        <v/>
      </c>
      <c r="AD2403">
        <f>IF(COUNT(AA2403:AC2403)&lt;3,"",SUM(AA2403:AC2403))</f>
        <v/>
      </c>
      <c r="AE2403">
        <f>IF(L2403&gt;=4,2,IF(L2403&gt;=2,1,0))</f>
        <v/>
      </c>
      <c r="AF2403">
        <f>IF(L2403&gt;=5,1,0)</f>
        <v/>
      </c>
      <c r="AG2403">
        <f>AE2403+AF2403</f>
        <v/>
      </c>
      <c r="AH2403" s="15">
        <f>IF(M2403&lt;&gt;1,"",IF(OR(R2403=-9,R2403=""),"",R2403))</f>
        <v/>
      </c>
      <c r="AI2403">
        <f>IF(M2403&lt;&gt;1,"",IF(OR(Q2403=999,Q2403=""),"",Q2403))</f>
        <v/>
      </c>
    </row>
    <row r="2404">
      <c r="A2404" t="inlineStr">
        <is>
          <t>TQRMNOP113080</t>
        </is>
      </c>
      <c r="B2404" t="n">
        <v>2025</v>
      </c>
      <c r="C2404" t="n">
        <v>1</v>
      </c>
      <c r="D2404" t="n">
        <v>43</v>
      </c>
      <c r="E2404" t="inlineStr">
        <is>
          <t>N</t>
        </is>
      </c>
      <c r="F2404" t="n">
        <v>38</v>
      </c>
      <c r="G2404" t="n">
        <v>915</v>
      </c>
      <c r="H2404" t="n">
        <v>10</v>
      </c>
      <c r="I2404" t="n">
        <v>2</v>
      </c>
      <c r="J2404" t="n">
        <v>23</v>
      </c>
      <c r="K2404" t="n">
        <v>2</v>
      </c>
      <c r="L2404" t="n">
        <v>4</v>
      </c>
      <c r="M2404" t="n">
        <v>2</v>
      </c>
      <c r="R2404" s="15" t="n">
        <v>0</v>
      </c>
      <c r="S2404" s="15" t="n">
        <v>0</v>
      </c>
      <c r="T2404" s="15" t="n">
        <v>0</v>
      </c>
      <c r="U2404" s="15" t="n">
        <v>82700</v>
      </c>
      <c r="V2404">
        <f>IFERROR(VLOOKUP(D2404,Tablas_Equivalencia!$A$3:$B$8,2,FALSE),"Sin dato")</f>
        <v/>
      </c>
      <c r="W2404">
        <f>IFERROR(VLOOKUP(L2404,Tablas_Equivalencia!$D$3:$E$9,2,FALSE),"Sin dato")</f>
        <v/>
      </c>
      <c r="X2404">
        <f>IF(I2404=1,"Varón","Mujer")</f>
        <v/>
      </c>
      <c r="Y2404">
        <f>IFERROR(VLOOKUP(M2404,Tablas_Equivalencia!$G$3:$H$6,2,FALSE),"Sin dato")</f>
        <v/>
      </c>
      <c r="Z2404">
        <f>IF(J2404&lt;=24,"18-24","25-29")</f>
        <v/>
      </c>
      <c r="AA2404">
        <f>IF(M2404&lt;&gt;1,"",IF(P2404=2,1,0))</f>
        <v/>
      </c>
      <c r="AB2404">
        <f>IF(M2404&lt;&gt;1,"",IF(O2404&gt;=2,1,0))</f>
        <v/>
      </c>
      <c r="AC2404">
        <f>IF(M2404&lt;&gt;1,"",IF(OR(Q2404=999,Q2404=""),"",IF(OR(Q2404&lt;35,Q2404&gt;48),1,0)))</f>
        <v/>
      </c>
      <c r="AD2404">
        <f>IF(COUNT(AA2404:AC2404)&lt;3,"",SUM(AA2404:AC2404))</f>
        <v/>
      </c>
      <c r="AE2404">
        <f>IF(L2404&gt;=4,2,IF(L2404&gt;=2,1,0))</f>
        <v/>
      </c>
      <c r="AF2404">
        <f>IF(L2404&gt;=5,1,0)</f>
        <v/>
      </c>
      <c r="AG2404">
        <f>AE2404+AF2404</f>
        <v/>
      </c>
      <c r="AH2404" s="15">
        <f>IF(M2404&lt;&gt;1,"",IF(OR(R2404=-9,R2404=""),"",R2404))</f>
        <v/>
      </c>
      <c r="AI2404">
        <f>IF(M2404&lt;&gt;1,"",IF(OR(Q2404=999,Q2404=""),"",Q2404))</f>
        <v/>
      </c>
    </row>
    <row r="2405">
      <c r="A2405" t="inlineStr">
        <is>
          <t>TQRMNOP113082</t>
        </is>
      </c>
      <c r="B2405" t="n">
        <v>2025</v>
      </c>
      <c r="C2405" t="n">
        <v>1</v>
      </c>
      <c r="D2405" t="n">
        <v>40</v>
      </c>
      <c r="E2405" t="inlineStr">
        <is>
          <t>N</t>
        </is>
      </c>
      <c r="F2405" t="n">
        <v>23</v>
      </c>
      <c r="G2405" t="n">
        <v>1788</v>
      </c>
      <c r="H2405" t="n">
        <v>10</v>
      </c>
      <c r="I2405" t="n">
        <v>2</v>
      </c>
      <c r="J2405" t="n">
        <v>22</v>
      </c>
      <c r="K2405" t="n">
        <v>1</v>
      </c>
      <c r="L2405" t="n">
        <v>5</v>
      </c>
      <c r="M2405" t="n">
        <v>1</v>
      </c>
      <c r="N2405" t="n">
        <v>3</v>
      </c>
      <c r="O2405" t="n">
        <v>2</v>
      </c>
      <c r="P2405" t="n">
        <v>1</v>
      </c>
      <c r="Q2405" t="n">
        <v>43</v>
      </c>
      <c r="R2405" s="15" t="n">
        <v>409000</v>
      </c>
      <c r="S2405" s="15" t="n">
        <v>0</v>
      </c>
      <c r="T2405" s="15" t="n">
        <v>409000</v>
      </c>
      <c r="U2405" s="15" t="n">
        <v>291500</v>
      </c>
      <c r="V2405">
        <f>IFERROR(VLOOKUP(D2405,Tablas_Equivalencia!$A$3:$B$8,2,FALSE),"Sin dato")</f>
        <v/>
      </c>
      <c r="W2405">
        <f>IFERROR(VLOOKUP(L2405,Tablas_Equivalencia!$D$3:$E$9,2,FALSE),"Sin dato")</f>
        <v/>
      </c>
      <c r="X2405">
        <f>IF(I2405=1,"Varón","Mujer")</f>
        <v/>
      </c>
      <c r="Y2405">
        <f>IFERROR(VLOOKUP(M2405,Tablas_Equivalencia!$G$3:$H$6,2,FALSE),"Sin dato")</f>
        <v/>
      </c>
      <c r="Z2405">
        <f>IF(J2405&lt;=24,"18-24","25-29")</f>
        <v/>
      </c>
      <c r="AA2405">
        <f>IF(M2405&lt;&gt;1,"",IF(P2405=2,1,0))</f>
        <v/>
      </c>
      <c r="AB2405">
        <f>IF(M2405&lt;&gt;1,"",IF(O2405&gt;=2,1,0))</f>
        <v/>
      </c>
      <c r="AC2405">
        <f>IF(M2405&lt;&gt;1,"",IF(OR(Q2405=999,Q2405=""),"",IF(OR(Q2405&lt;35,Q2405&gt;48),1,0)))</f>
        <v/>
      </c>
      <c r="AD2405">
        <f>IF(COUNT(AA2405:AC2405)&lt;3,"",SUM(AA2405:AC2405))</f>
        <v/>
      </c>
      <c r="AE2405">
        <f>IF(L2405&gt;=4,2,IF(L2405&gt;=2,1,0))</f>
        <v/>
      </c>
      <c r="AF2405">
        <f>IF(L2405&gt;=5,1,0)</f>
        <v/>
      </c>
      <c r="AG2405">
        <f>AE2405+AF2405</f>
        <v/>
      </c>
      <c r="AH2405" s="15">
        <f>IF(M2405&lt;&gt;1,"",IF(OR(R2405=-9,R2405=""),"",R2405))</f>
        <v/>
      </c>
      <c r="AI2405">
        <f>IF(M2405&lt;&gt;1,"",IF(OR(Q2405=999,Q2405=""),"",Q2405))</f>
        <v/>
      </c>
    </row>
    <row r="2406">
      <c r="A2406" t="inlineStr">
        <is>
          <t>TQRMNOP113083</t>
        </is>
      </c>
      <c r="B2406" t="n">
        <v>2025</v>
      </c>
      <c r="C2406" t="n">
        <v>1</v>
      </c>
      <c r="D2406" t="n">
        <v>42</v>
      </c>
      <c r="E2406" t="inlineStr">
        <is>
          <t>N</t>
        </is>
      </c>
      <c r="F2406" t="n">
        <v>27</v>
      </c>
      <c r="G2406" t="n">
        <v>623</v>
      </c>
      <c r="H2406" t="n">
        <v>2</v>
      </c>
      <c r="I2406" t="n">
        <v>2</v>
      </c>
      <c r="J2406" t="n">
        <v>26</v>
      </c>
      <c r="K2406" t="n">
        <v>1</v>
      </c>
      <c r="L2406" t="n">
        <v>4</v>
      </c>
      <c r="M2406" t="n">
        <v>1</v>
      </c>
      <c r="N2406" t="n">
        <v>3</v>
      </c>
      <c r="O2406" t="n">
        <v>1</v>
      </c>
      <c r="P2406" t="n">
        <v>2</v>
      </c>
      <c r="Q2406" t="n">
        <v>34</v>
      </c>
      <c r="R2406" s="15" t="n">
        <v>287000</v>
      </c>
      <c r="S2406" s="15" t="n">
        <v>0</v>
      </c>
      <c r="T2406" s="15" t="n">
        <v>287000</v>
      </c>
      <c r="U2406" s="15" t="n">
        <v>101600</v>
      </c>
      <c r="V2406">
        <f>IFERROR(VLOOKUP(D2406,Tablas_Equivalencia!$A$3:$B$8,2,FALSE),"Sin dato")</f>
        <v/>
      </c>
      <c r="W2406">
        <f>IFERROR(VLOOKUP(L2406,Tablas_Equivalencia!$D$3:$E$9,2,FALSE),"Sin dato")</f>
        <v/>
      </c>
      <c r="X2406">
        <f>IF(I2406=1,"Varón","Mujer")</f>
        <v/>
      </c>
      <c r="Y2406">
        <f>IFERROR(VLOOKUP(M2406,Tablas_Equivalencia!$G$3:$H$6,2,FALSE),"Sin dato")</f>
        <v/>
      </c>
      <c r="Z2406">
        <f>IF(J2406&lt;=24,"18-24","25-29")</f>
        <v/>
      </c>
      <c r="AA2406">
        <f>IF(M2406&lt;&gt;1,"",IF(P2406=2,1,0))</f>
        <v/>
      </c>
      <c r="AB2406">
        <f>IF(M2406&lt;&gt;1,"",IF(O2406&gt;=2,1,0))</f>
        <v/>
      </c>
      <c r="AC2406">
        <f>IF(M2406&lt;&gt;1,"",IF(OR(Q2406=999,Q2406=""),"",IF(OR(Q2406&lt;35,Q2406&gt;48),1,0)))</f>
        <v/>
      </c>
      <c r="AD2406">
        <f>IF(COUNT(AA2406:AC2406)&lt;3,"",SUM(AA2406:AC2406))</f>
        <v/>
      </c>
      <c r="AE2406">
        <f>IF(L2406&gt;=4,2,IF(L2406&gt;=2,1,0))</f>
        <v/>
      </c>
      <c r="AF2406">
        <f>IF(L2406&gt;=5,1,0)</f>
        <v/>
      </c>
      <c r="AG2406">
        <f>AE2406+AF2406</f>
        <v/>
      </c>
      <c r="AH2406" s="15">
        <f>IF(M2406&lt;&gt;1,"",IF(OR(R2406=-9,R2406=""),"",R2406))</f>
        <v/>
      </c>
      <c r="AI2406">
        <f>IF(M2406&lt;&gt;1,"",IF(OR(Q2406=999,Q2406=""),"",Q2406))</f>
        <v/>
      </c>
    </row>
    <row r="2407">
      <c r="A2407" t="inlineStr">
        <is>
          <t>TQRMNOP113086</t>
        </is>
      </c>
      <c r="B2407" t="n">
        <v>2025</v>
      </c>
      <c r="C2407" t="n">
        <v>1</v>
      </c>
      <c r="D2407" t="n">
        <v>43</v>
      </c>
      <c r="E2407" t="inlineStr">
        <is>
          <t>S</t>
        </is>
      </c>
      <c r="F2407" t="n">
        <v>30</v>
      </c>
      <c r="G2407" t="n">
        <v>1146</v>
      </c>
      <c r="H2407" t="n">
        <v>2</v>
      </c>
      <c r="I2407" t="n">
        <v>2</v>
      </c>
      <c r="J2407" t="n">
        <v>29</v>
      </c>
      <c r="K2407" t="n">
        <v>2</v>
      </c>
      <c r="L2407" t="n">
        <v>6</v>
      </c>
      <c r="M2407" t="n">
        <v>3</v>
      </c>
      <c r="R2407" s="15" t="n">
        <v>0</v>
      </c>
      <c r="S2407" s="15" t="n">
        <v>0</v>
      </c>
      <c r="T2407" s="15" t="n">
        <v>0</v>
      </c>
      <c r="U2407" s="15" t="n">
        <v>122600</v>
      </c>
      <c r="V2407">
        <f>IFERROR(VLOOKUP(D2407,Tablas_Equivalencia!$A$3:$B$8,2,FALSE),"Sin dato")</f>
        <v/>
      </c>
      <c r="W2407">
        <f>IFERROR(VLOOKUP(L2407,Tablas_Equivalencia!$D$3:$E$9,2,FALSE),"Sin dato")</f>
        <v/>
      </c>
      <c r="X2407">
        <f>IF(I2407=1,"Varón","Mujer")</f>
        <v/>
      </c>
      <c r="Y2407">
        <f>IFERROR(VLOOKUP(M2407,Tablas_Equivalencia!$G$3:$H$6,2,FALSE),"Sin dato")</f>
        <v/>
      </c>
      <c r="Z2407">
        <f>IF(J2407&lt;=24,"18-24","25-29")</f>
        <v/>
      </c>
      <c r="AA2407">
        <f>IF(M2407&lt;&gt;1,"",IF(P2407=2,1,0))</f>
        <v/>
      </c>
      <c r="AB2407">
        <f>IF(M2407&lt;&gt;1,"",IF(O2407&gt;=2,1,0))</f>
        <v/>
      </c>
      <c r="AC2407">
        <f>IF(M2407&lt;&gt;1,"",IF(OR(Q2407=999,Q2407=""),"",IF(OR(Q2407&lt;35,Q2407&gt;48),1,0)))</f>
        <v/>
      </c>
      <c r="AD2407">
        <f>IF(COUNT(AA2407:AC2407)&lt;3,"",SUM(AA2407:AC2407))</f>
        <v/>
      </c>
      <c r="AE2407">
        <f>IF(L2407&gt;=4,2,IF(L2407&gt;=2,1,0))</f>
        <v/>
      </c>
      <c r="AF2407">
        <f>IF(L2407&gt;=5,1,0)</f>
        <v/>
      </c>
      <c r="AG2407">
        <f>AE2407+AF2407</f>
        <v/>
      </c>
      <c r="AH2407" s="15">
        <f>IF(M2407&lt;&gt;1,"",IF(OR(R2407=-9,R2407=""),"",R2407))</f>
        <v/>
      </c>
      <c r="AI2407">
        <f>IF(M2407&lt;&gt;1,"",IF(OR(Q2407=999,Q2407=""),"",Q2407))</f>
        <v/>
      </c>
    </row>
    <row r="2408">
      <c r="A2408" t="inlineStr">
        <is>
          <t>TQRMNOP113090</t>
        </is>
      </c>
      <c r="B2408" t="n">
        <v>2025</v>
      </c>
      <c r="C2408" t="n">
        <v>1</v>
      </c>
      <c r="D2408" t="n">
        <v>43</v>
      </c>
      <c r="E2408" t="inlineStr">
        <is>
          <t>N</t>
        </is>
      </c>
      <c r="F2408" t="n">
        <v>38</v>
      </c>
      <c r="G2408" t="n">
        <v>2029</v>
      </c>
      <c r="H2408" t="n">
        <v>3</v>
      </c>
      <c r="I2408" t="n">
        <v>2</v>
      </c>
      <c r="J2408" t="n">
        <v>25</v>
      </c>
      <c r="K2408" t="n">
        <v>2</v>
      </c>
      <c r="L2408" t="n">
        <v>4</v>
      </c>
      <c r="M2408" t="n">
        <v>3</v>
      </c>
      <c r="R2408" s="15" t="n">
        <v>0</v>
      </c>
      <c r="S2408" s="15" t="n">
        <v>0</v>
      </c>
      <c r="T2408" s="15" t="n">
        <v>0</v>
      </c>
      <c r="U2408" s="15" t="n">
        <v>192400</v>
      </c>
      <c r="V2408">
        <f>IFERROR(VLOOKUP(D2408,Tablas_Equivalencia!$A$3:$B$8,2,FALSE),"Sin dato")</f>
        <v/>
      </c>
      <c r="W2408">
        <f>IFERROR(VLOOKUP(L2408,Tablas_Equivalencia!$D$3:$E$9,2,FALSE),"Sin dato")</f>
        <v/>
      </c>
      <c r="X2408">
        <f>IF(I2408=1,"Varón","Mujer")</f>
        <v/>
      </c>
      <c r="Y2408">
        <f>IFERROR(VLOOKUP(M2408,Tablas_Equivalencia!$G$3:$H$6,2,FALSE),"Sin dato")</f>
        <v/>
      </c>
      <c r="Z2408">
        <f>IF(J2408&lt;=24,"18-24","25-29")</f>
        <v/>
      </c>
      <c r="AA2408">
        <f>IF(M2408&lt;&gt;1,"",IF(P2408=2,1,0))</f>
        <v/>
      </c>
      <c r="AB2408">
        <f>IF(M2408&lt;&gt;1,"",IF(O2408&gt;=2,1,0))</f>
        <v/>
      </c>
      <c r="AC2408">
        <f>IF(M2408&lt;&gt;1,"",IF(OR(Q2408=999,Q2408=""),"",IF(OR(Q2408&lt;35,Q2408&gt;48),1,0)))</f>
        <v/>
      </c>
      <c r="AD2408">
        <f>IF(COUNT(AA2408:AC2408)&lt;3,"",SUM(AA2408:AC2408))</f>
        <v/>
      </c>
      <c r="AE2408">
        <f>IF(L2408&gt;=4,2,IF(L2408&gt;=2,1,0))</f>
        <v/>
      </c>
      <c r="AF2408">
        <f>IF(L2408&gt;=5,1,0)</f>
        <v/>
      </c>
      <c r="AG2408">
        <f>AE2408+AF2408</f>
        <v/>
      </c>
      <c r="AH2408" s="15">
        <f>IF(M2408&lt;&gt;1,"",IF(OR(R2408=-9,R2408=""),"",R2408))</f>
        <v/>
      </c>
      <c r="AI2408">
        <f>IF(M2408&lt;&gt;1,"",IF(OR(Q2408=999,Q2408=""),"",Q2408))</f>
        <v/>
      </c>
    </row>
    <row r="2409">
      <c r="A2409" t="inlineStr">
        <is>
          <t>TQRMNOP113092</t>
        </is>
      </c>
      <c r="B2409" t="n">
        <v>2025</v>
      </c>
      <c r="C2409" t="n">
        <v>1</v>
      </c>
      <c r="D2409" t="n">
        <v>43</v>
      </c>
      <c r="E2409" t="inlineStr">
        <is>
          <t>S</t>
        </is>
      </c>
      <c r="F2409" t="n">
        <v>19</v>
      </c>
      <c r="G2409" t="n">
        <v>792</v>
      </c>
      <c r="H2409" t="n">
        <v>3</v>
      </c>
      <c r="I2409" t="n">
        <v>1</v>
      </c>
      <c r="J2409" t="n">
        <v>28</v>
      </c>
      <c r="K2409" t="n">
        <v>2</v>
      </c>
      <c r="L2409" t="n">
        <v>4</v>
      </c>
      <c r="M2409" t="n">
        <v>1</v>
      </c>
      <c r="N2409" t="n">
        <v>3</v>
      </c>
      <c r="O2409" t="n">
        <v>3</v>
      </c>
      <c r="P2409" t="n">
        <v>2</v>
      </c>
      <c r="Q2409" t="n">
        <v>60</v>
      </c>
      <c r="R2409" s="15" t="n">
        <v>713000</v>
      </c>
      <c r="S2409" s="15" t="n">
        <v>0</v>
      </c>
      <c r="T2409" s="15" t="n">
        <v>713000</v>
      </c>
      <c r="U2409" s="15" t="n">
        <v>126100</v>
      </c>
      <c r="V2409">
        <f>IFERROR(VLOOKUP(D2409,Tablas_Equivalencia!$A$3:$B$8,2,FALSE),"Sin dato")</f>
        <v/>
      </c>
      <c r="W2409">
        <f>IFERROR(VLOOKUP(L2409,Tablas_Equivalencia!$D$3:$E$9,2,FALSE),"Sin dato")</f>
        <v/>
      </c>
      <c r="X2409">
        <f>IF(I2409=1,"Varón","Mujer")</f>
        <v/>
      </c>
      <c r="Y2409">
        <f>IFERROR(VLOOKUP(M2409,Tablas_Equivalencia!$G$3:$H$6,2,FALSE),"Sin dato")</f>
        <v/>
      </c>
      <c r="Z2409">
        <f>IF(J2409&lt;=24,"18-24","25-29")</f>
        <v/>
      </c>
      <c r="AA2409">
        <f>IF(M2409&lt;&gt;1,"",IF(P2409=2,1,0))</f>
        <v/>
      </c>
      <c r="AB2409">
        <f>IF(M2409&lt;&gt;1,"",IF(O2409&gt;=2,1,0))</f>
        <v/>
      </c>
      <c r="AC2409">
        <f>IF(M2409&lt;&gt;1,"",IF(OR(Q2409=999,Q2409=""),"",IF(OR(Q2409&lt;35,Q2409&gt;48),1,0)))</f>
        <v/>
      </c>
      <c r="AD2409">
        <f>IF(COUNT(AA2409:AC2409)&lt;3,"",SUM(AA2409:AC2409))</f>
        <v/>
      </c>
      <c r="AE2409">
        <f>IF(L2409&gt;=4,2,IF(L2409&gt;=2,1,0))</f>
        <v/>
      </c>
      <c r="AF2409">
        <f>IF(L2409&gt;=5,1,0)</f>
        <v/>
      </c>
      <c r="AG2409">
        <f>AE2409+AF2409</f>
        <v/>
      </c>
      <c r="AH2409" s="15">
        <f>IF(M2409&lt;&gt;1,"",IF(OR(R2409=-9,R2409=""),"",R2409))</f>
        <v/>
      </c>
      <c r="AI2409">
        <f>IF(M2409&lt;&gt;1,"",IF(OR(Q2409=999,Q2409=""),"",Q2409))</f>
        <v/>
      </c>
    </row>
    <row r="2410">
      <c r="A2410" t="inlineStr">
        <is>
          <t>TQRMNOP113093</t>
        </is>
      </c>
      <c r="B2410" t="n">
        <v>2025</v>
      </c>
      <c r="C2410" t="n">
        <v>1</v>
      </c>
      <c r="D2410" t="n">
        <v>41</v>
      </c>
      <c r="E2410" t="inlineStr">
        <is>
          <t>S</t>
        </is>
      </c>
      <c r="F2410" t="n">
        <v>8</v>
      </c>
      <c r="G2410" t="n">
        <v>217</v>
      </c>
      <c r="H2410" t="n">
        <v>2</v>
      </c>
      <c r="I2410" t="n">
        <v>2</v>
      </c>
      <c r="J2410" t="n">
        <v>20</v>
      </c>
      <c r="K2410" t="n">
        <v>2</v>
      </c>
      <c r="L2410" t="n">
        <v>3</v>
      </c>
      <c r="M2410" t="n">
        <v>1</v>
      </c>
      <c r="N2410" t="n">
        <v>3</v>
      </c>
      <c r="O2410" t="n">
        <v>2</v>
      </c>
      <c r="P2410" t="n">
        <v>2</v>
      </c>
      <c r="Q2410" t="n">
        <v>35</v>
      </c>
      <c r="R2410" s="15" t="n">
        <v>220000</v>
      </c>
      <c r="S2410" s="15" t="n">
        <v>0</v>
      </c>
      <c r="T2410" s="15" t="n">
        <v>220000</v>
      </c>
      <c r="U2410" s="15" t="n">
        <v>152800</v>
      </c>
      <c r="V2410">
        <f>IFERROR(VLOOKUP(D2410,Tablas_Equivalencia!$A$3:$B$8,2,FALSE),"Sin dato")</f>
        <v/>
      </c>
      <c r="W2410">
        <f>IFERROR(VLOOKUP(L2410,Tablas_Equivalencia!$D$3:$E$9,2,FALSE),"Sin dato")</f>
        <v/>
      </c>
      <c r="X2410">
        <f>IF(I2410=1,"Varón","Mujer")</f>
        <v/>
      </c>
      <c r="Y2410">
        <f>IFERROR(VLOOKUP(M2410,Tablas_Equivalencia!$G$3:$H$6,2,FALSE),"Sin dato")</f>
        <v/>
      </c>
      <c r="Z2410">
        <f>IF(J2410&lt;=24,"18-24","25-29")</f>
        <v/>
      </c>
      <c r="AA2410">
        <f>IF(M2410&lt;&gt;1,"",IF(P2410=2,1,0))</f>
        <v/>
      </c>
      <c r="AB2410">
        <f>IF(M2410&lt;&gt;1,"",IF(O2410&gt;=2,1,0))</f>
        <v/>
      </c>
      <c r="AC2410">
        <f>IF(M2410&lt;&gt;1,"",IF(OR(Q2410=999,Q2410=""),"",IF(OR(Q2410&lt;35,Q2410&gt;48),1,0)))</f>
        <v/>
      </c>
      <c r="AD2410">
        <f>IF(COUNT(AA2410:AC2410)&lt;3,"",SUM(AA2410:AC2410))</f>
        <v/>
      </c>
      <c r="AE2410">
        <f>IF(L2410&gt;=4,2,IF(L2410&gt;=2,1,0))</f>
        <v/>
      </c>
      <c r="AF2410">
        <f>IF(L2410&gt;=5,1,0)</f>
        <v/>
      </c>
      <c r="AG2410">
        <f>AE2410+AF2410</f>
        <v/>
      </c>
      <c r="AH2410" s="15">
        <f>IF(M2410&lt;&gt;1,"",IF(OR(R2410=-9,R2410=""),"",R2410))</f>
        <v/>
      </c>
      <c r="AI2410">
        <f>IF(M2410&lt;&gt;1,"",IF(OR(Q2410=999,Q2410=""),"",Q2410))</f>
        <v/>
      </c>
    </row>
    <row r="2411">
      <c r="A2411" t="inlineStr">
        <is>
          <t>TQRMNOP113098</t>
        </is>
      </c>
      <c r="B2411" t="n">
        <v>2025</v>
      </c>
      <c r="C2411" t="n">
        <v>1</v>
      </c>
      <c r="D2411" t="n">
        <v>1</v>
      </c>
      <c r="E2411" t="inlineStr">
        <is>
          <t>S</t>
        </is>
      </c>
      <c r="F2411" t="n">
        <v>33</v>
      </c>
      <c r="G2411" t="n">
        <v>1484</v>
      </c>
      <c r="H2411" t="n">
        <v>3</v>
      </c>
      <c r="I2411" t="n">
        <v>1</v>
      </c>
      <c r="J2411" t="n">
        <v>23</v>
      </c>
      <c r="K2411" t="n">
        <v>2</v>
      </c>
      <c r="L2411" t="n">
        <v>2</v>
      </c>
      <c r="M2411" t="n">
        <v>3</v>
      </c>
      <c r="R2411" s="15" t="n">
        <v>0</v>
      </c>
      <c r="S2411" s="15" t="n">
        <v>0</v>
      </c>
      <c r="T2411" s="15" t="n">
        <v>0</v>
      </c>
      <c r="U2411" s="15" t="n">
        <v>342700</v>
      </c>
      <c r="V2411">
        <f>IFERROR(VLOOKUP(D2411,Tablas_Equivalencia!$A$3:$B$8,2,FALSE),"Sin dato")</f>
        <v/>
      </c>
      <c r="W2411">
        <f>IFERROR(VLOOKUP(L2411,Tablas_Equivalencia!$D$3:$E$9,2,FALSE),"Sin dato")</f>
        <v/>
      </c>
      <c r="X2411">
        <f>IF(I2411=1,"Varón","Mujer")</f>
        <v/>
      </c>
      <c r="Y2411">
        <f>IFERROR(VLOOKUP(M2411,Tablas_Equivalencia!$G$3:$H$6,2,FALSE),"Sin dato")</f>
        <v/>
      </c>
      <c r="Z2411">
        <f>IF(J2411&lt;=24,"18-24","25-29")</f>
        <v/>
      </c>
      <c r="AA2411">
        <f>IF(M2411&lt;&gt;1,"",IF(P2411=2,1,0))</f>
        <v/>
      </c>
      <c r="AB2411">
        <f>IF(M2411&lt;&gt;1,"",IF(O2411&gt;=2,1,0))</f>
        <v/>
      </c>
      <c r="AC2411">
        <f>IF(M2411&lt;&gt;1,"",IF(OR(Q2411=999,Q2411=""),"",IF(OR(Q2411&lt;35,Q2411&gt;48),1,0)))</f>
        <v/>
      </c>
      <c r="AD2411">
        <f>IF(COUNT(AA2411:AC2411)&lt;3,"",SUM(AA2411:AC2411))</f>
        <v/>
      </c>
      <c r="AE2411">
        <f>IF(L2411&gt;=4,2,IF(L2411&gt;=2,1,0))</f>
        <v/>
      </c>
      <c r="AF2411">
        <f>IF(L2411&gt;=5,1,0)</f>
        <v/>
      </c>
      <c r="AG2411">
        <f>AE2411+AF2411</f>
        <v/>
      </c>
      <c r="AH2411" s="15">
        <f>IF(M2411&lt;&gt;1,"",IF(OR(R2411=-9,R2411=""),"",R2411))</f>
        <v/>
      </c>
      <c r="AI2411">
        <f>IF(M2411&lt;&gt;1,"",IF(OR(Q2411=999,Q2411=""),"",Q2411))</f>
        <v/>
      </c>
    </row>
    <row r="2412">
      <c r="A2412" t="inlineStr">
        <is>
          <t>TQRMNOP113104</t>
        </is>
      </c>
      <c r="B2412" t="n">
        <v>2025</v>
      </c>
      <c r="C2412" t="n">
        <v>1</v>
      </c>
      <c r="D2412" t="n">
        <v>43</v>
      </c>
      <c r="E2412" t="inlineStr">
        <is>
          <t>N</t>
        </is>
      </c>
      <c r="F2412" t="n">
        <v>29</v>
      </c>
      <c r="G2412" t="n">
        <v>1355</v>
      </c>
      <c r="H2412" t="n">
        <v>1</v>
      </c>
      <c r="I2412" t="n">
        <v>2</v>
      </c>
      <c r="J2412" t="n">
        <v>28</v>
      </c>
      <c r="K2412" t="n">
        <v>2</v>
      </c>
      <c r="L2412" t="n">
        <v>4</v>
      </c>
      <c r="M2412" t="n">
        <v>1</v>
      </c>
      <c r="N2412" t="n">
        <v>2</v>
      </c>
      <c r="O2412" t="n">
        <v>2</v>
      </c>
      <c r="P2412" t="n">
        <v>2</v>
      </c>
      <c r="Q2412" t="n">
        <v>24</v>
      </c>
      <c r="R2412" s="15" t="n">
        <v>353000</v>
      </c>
      <c r="S2412" s="15" t="n">
        <v>0</v>
      </c>
      <c r="T2412" s="15" t="n">
        <v>353000</v>
      </c>
      <c r="U2412" s="15" t="n">
        <v>225100</v>
      </c>
      <c r="V2412">
        <f>IFERROR(VLOOKUP(D2412,Tablas_Equivalencia!$A$3:$B$8,2,FALSE),"Sin dato")</f>
        <v/>
      </c>
      <c r="W2412">
        <f>IFERROR(VLOOKUP(L2412,Tablas_Equivalencia!$D$3:$E$9,2,FALSE),"Sin dato")</f>
        <v/>
      </c>
      <c r="X2412">
        <f>IF(I2412=1,"Varón","Mujer")</f>
        <v/>
      </c>
      <c r="Y2412">
        <f>IFERROR(VLOOKUP(M2412,Tablas_Equivalencia!$G$3:$H$6,2,FALSE),"Sin dato")</f>
        <v/>
      </c>
      <c r="Z2412">
        <f>IF(J2412&lt;=24,"18-24","25-29")</f>
        <v/>
      </c>
      <c r="AA2412">
        <f>IF(M2412&lt;&gt;1,"",IF(P2412=2,1,0))</f>
        <v/>
      </c>
      <c r="AB2412">
        <f>IF(M2412&lt;&gt;1,"",IF(O2412&gt;=2,1,0))</f>
        <v/>
      </c>
      <c r="AC2412">
        <f>IF(M2412&lt;&gt;1,"",IF(OR(Q2412=999,Q2412=""),"",IF(OR(Q2412&lt;35,Q2412&gt;48),1,0)))</f>
        <v/>
      </c>
      <c r="AD2412">
        <f>IF(COUNT(AA2412:AC2412)&lt;3,"",SUM(AA2412:AC2412))</f>
        <v/>
      </c>
      <c r="AE2412">
        <f>IF(L2412&gt;=4,2,IF(L2412&gt;=2,1,0))</f>
        <v/>
      </c>
      <c r="AF2412">
        <f>IF(L2412&gt;=5,1,0)</f>
        <v/>
      </c>
      <c r="AG2412">
        <f>AE2412+AF2412</f>
        <v/>
      </c>
      <c r="AH2412" s="15">
        <f>IF(M2412&lt;&gt;1,"",IF(OR(R2412=-9,R2412=""),"",R2412))</f>
        <v/>
      </c>
      <c r="AI2412">
        <f>IF(M2412&lt;&gt;1,"",IF(OR(Q2412=999,Q2412=""),"",Q2412))</f>
        <v/>
      </c>
    </row>
    <row r="2413">
      <c r="A2413" t="inlineStr">
        <is>
          <t>TQRMNOP113110</t>
        </is>
      </c>
      <c r="B2413" t="n">
        <v>2025</v>
      </c>
      <c r="C2413" t="n">
        <v>1</v>
      </c>
      <c r="D2413" t="n">
        <v>44</v>
      </c>
      <c r="E2413" t="inlineStr">
        <is>
          <t>N</t>
        </is>
      </c>
      <c r="F2413" t="n">
        <v>6</v>
      </c>
      <c r="G2413" t="n">
        <v>2028</v>
      </c>
      <c r="H2413" t="n">
        <v>3</v>
      </c>
      <c r="I2413" t="n">
        <v>1</v>
      </c>
      <c r="J2413" t="n">
        <v>24</v>
      </c>
      <c r="K2413" t="n">
        <v>1</v>
      </c>
      <c r="L2413" t="n">
        <v>5</v>
      </c>
      <c r="M2413" t="n">
        <v>3</v>
      </c>
      <c r="R2413" s="15" t="n">
        <v>0</v>
      </c>
      <c r="S2413" s="15" t="n">
        <v>31000</v>
      </c>
      <c r="T2413" s="15" t="n">
        <v>31000</v>
      </c>
      <c r="U2413" s="15" t="n">
        <v>62000</v>
      </c>
      <c r="V2413">
        <f>IFERROR(VLOOKUP(D2413,Tablas_Equivalencia!$A$3:$B$8,2,FALSE),"Sin dato")</f>
        <v/>
      </c>
      <c r="W2413">
        <f>IFERROR(VLOOKUP(L2413,Tablas_Equivalencia!$D$3:$E$9,2,FALSE),"Sin dato")</f>
        <v/>
      </c>
      <c r="X2413">
        <f>IF(I2413=1,"Varón","Mujer")</f>
        <v/>
      </c>
      <c r="Y2413">
        <f>IFERROR(VLOOKUP(M2413,Tablas_Equivalencia!$G$3:$H$6,2,FALSE),"Sin dato")</f>
        <v/>
      </c>
      <c r="Z2413">
        <f>IF(J2413&lt;=24,"18-24","25-29")</f>
        <v/>
      </c>
      <c r="AA2413">
        <f>IF(M2413&lt;&gt;1,"",IF(P2413=2,1,0))</f>
        <v/>
      </c>
      <c r="AB2413">
        <f>IF(M2413&lt;&gt;1,"",IF(O2413&gt;=2,1,0))</f>
        <v/>
      </c>
      <c r="AC2413">
        <f>IF(M2413&lt;&gt;1,"",IF(OR(Q2413=999,Q2413=""),"",IF(OR(Q2413&lt;35,Q2413&gt;48),1,0)))</f>
        <v/>
      </c>
      <c r="AD2413">
        <f>IF(COUNT(AA2413:AC2413)&lt;3,"",SUM(AA2413:AC2413))</f>
        <v/>
      </c>
      <c r="AE2413">
        <f>IF(L2413&gt;=4,2,IF(L2413&gt;=2,1,0))</f>
        <v/>
      </c>
      <c r="AF2413">
        <f>IF(L2413&gt;=5,1,0)</f>
        <v/>
      </c>
      <c r="AG2413">
        <f>AE2413+AF2413</f>
        <v/>
      </c>
      <c r="AH2413" s="15">
        <f>IF(M2413&lt;&gt;1,"",IF(OR(R2413=-9,R2413=""),"",R2413))</f>
        <v/>
      </c>
      <c r="AI2413">
        <f>IF(M2413&lt;&gt;1,"",IF(OR(Q2413=999,Q2413=""),"",Q2413))</f>
        <v/>
      </c>
    </row>
    <row r="2414">
      <c r="A2414" t="inlineStr">
        <is>
          <t>TQRMNOP113125</t>
        </is>
      </c>
      <c r="B2414" t="n">
        <v>2025</v>
      </c>
      <c r="C2414" t="n">
        <v>1</v>
      </c>
      <c r="D2414" t="n">
        <v>43</v>
      </c>
      <c r="E2414" t="inlineStr">
        <is>
          <t>S</t>
        </is>
      </c>
      <c r="F2414" t="n">
        <v>36</v>
      </c>
      <c r="G2414" t="n">
        <v>639</v>
      </c>
      <c r="H2414" t="n">
        <v>10</v>
      </c>
      <c r="I2414" t="n">
        <v>1</v>
      </c>
      <c r="J2414" t="n">
        <v>29</v>
      </c>
      <c r="K2414" t="n">
        <v>2</v>
      </c>
      <c r="L2414" t="n">
        <v>3</v>
      </c>
      <c r="M2414" t="n">
        <v>2</v>
      </c>
      <c r="R2414" s="15" t="n">
        <v>0</v>
      </c>
      <c r="S2414" s="15" t="n">
        <v>0</v>
      </c>
      <c r="T2414" s="15" t="n">
        <v>0</v>
      </c>
      <c r="U2414" s="15" t="n">
        <v>168600</v>
      </c>
      <c r="V2414">
        <f>IFERROR(VLOOKUP(D2414,Tablas_Equivalencia!$A$3:$B$8,2,FALSE),"Sin dato")</f>
        <v/>
      </c>
      <c r="W2414">
        <f>IFERROR(VLOOKUP(L2414,Tablas_Equivalencia!$D$3:$E$9,2,FALSE),"Sin dato")</f>
        <v/>
      </c>
      <c r="X2414">
        <f>IF(I2414=1,"Varón","Mujer")</f>
        <v/>
      </c>
      <c r="Y2414">
        <f>IFERROR(VLOOKUP(M2414,Tablas_Equivalencia!$G$3:$H$6,2,FALSE),"Sin dato")</f>
        <v/>
      </c>
      <c r="Z2414">
        <f>IF(J2414&lt;=24,"18-24","25-29")</f>
        <v/>
      </c>
      <c r="AA2414">
        <f>IF(M2414&lt;&gt;1,"",IF(P2414=2,1,0))</f>
        <v/>
      </c>
      <c r="AB2414">
        <f>IF(M2414&lt;&gt;1,"",IF(O2414&gt;=2,1,0))</f>
        <v/>
      </c>
      <c r="AC2414">
        <f>IF(M2414&lt;&gt;1,"",IF(OR(Q2414=999,Q2414=""),"",IF(OR(Q2414&lt;35,Q2414&gt;48),1,0)))</f>
        <v/>
      </c>
      <c r="AD2414">
        <f>IF(COUNT(AA2414:AC2414)&lt;3,"",SUM(AA2414:AC2414))</f>
        <v/>
      </c>
      <c r="AE2414">
        <f>IF(L2414&gt;=4,2,IF(L2414&gt;=2,1,0))</f>
        <v/>
      </c>
      <c r="AF2414">
        <f>IF(L2414&gt;=5,1,0)</f>
        <v/>
      </c>
      <c r="AG2414">
        <f>AE2414+AF2414</f>
        <v/>
      </c>
      <c r="AH2414" s="15">
        <f>IF(M2414&lt;&gt;1,"",IF(OR(R2414=-9,R2414=""),"",R2414))</f>
        <v/>
      </c>
      <c r="AI2414">
        <f>IF(M2414&lt;&gt;1,"",IF(OR(Q2414=999,Q2414=""),"",Q2414))</f>
        <v/>
      </c>
    </row>
    <row r="2415">
      <c r="A2415" t="inlineStr">
        <is>
          <t>TQRMNOP113126</t>
        </is>
      </c>
      <c r="B2415" t="n">
        <v>2025</v>
      </c>
      <c r="C2415" t="n">
        <v>1</v>
      </c>
      <c r="D2415" t="n">
        <v>43</v>
      </c>
      <c r="E2415" t="inlineStr">
        <is>
          <t>N</t>
        </is>
      </c>
      <c r="F2415" t="n">
        <v>34</v>
      </c>
      <c r="G2415" t="n">
        <v>1617</v>
      </c>
      <c r="H2415" t="n">
        <v>1</v>
      </c>
      <c r="I2415" t="n">
        <v>1</v>
      </c>
      <c r="J2415" t="n">
        <v>21</v>
      </c>
      <c r="K2415" t="n">
        <v>1</v>
      </c>
      <c r="L2415" t="n">
        <v>4</v>
      </c>
      <c r="M2415" t="n">
        <v>1</v>
      </c>
      <c r="N2415" t="n">
        <v>3</v>
      </c>
      <c r="O2415" t="n">
        <v>1</v>
      </c>
      <c r="P2415" t="n">
        <v>1</v>
      </c>
      <c r="Q2415" t="n">
        <v>44</v>
      </c>
      <c r="R2415" s="15" t="n">
        <v>563000</v>
      </c>
      <c r="S2415" s="15" t="n">
        <v>113000</v>
      </c>
      <c r="T2415" s="15" t="n">
        <v>676000</v>
      </c>
      <c r="U2415" s="15" t="n">
        <v>122800</v>
      </c>
      <c r="V2415">
        <f>IFERROR(VLOOKUP(D2415,Tablas_Equivalencia!$A$3:$B$8,2,FALSE),"Sin dato")</f>
        <v/>
      </c>
      <c r="W2415">
        <f>IFERROR(VLOOKUP(L2415,Tablas_Equivalencia!$D$3:$E$9,2,FALSE),"Sin dato")</f>
        <v/>
      </c>
      <c r="X2415">
        <f>IF(I2415=1,"Varón","Mujer")</f>
        <v/>
      </c>
      <c r="Y2415">
        <f>IFERROR(VLOOKUP(M2415,Tablas_Equivalencia!$G$3:$H$6,2,FALSE),"Sin dato")</f>
        <v/>
      </c>
      <c r="Z2415">
        <f>IF(J2415&lt;=24,"18-24","25-29")</f>
        <v/>
      </c>
      <c r="AA2415">
        <f>IF(M2415&lt;&gt;1,"",IF(P2415=2,1,0))</f>
        <v/>
      </c>
      <c r="AB2415">
        <f>IF(M2415&lt;&gt;1,"",IF(O2415&gt;=2,1,0))</f>
        <v/>
      </c>
      <c r="AC2415">
        <f>IF(M2415&lt;&gt;1,"",IF(OR(Q2415=999,Q2415=""),"",IF(OR(Q2415&lt;35,Q2415&gt;48),1,0)))</f>
        <v/>
      </c>
      <c r="AD2415">
        <f>IF(COUNT(AA2415:AC2415)&lt;3,"",SUM(AA2415:AC2415))</f>
        <v/>
      </c>
      <c r="AE2415">
        <f>IF(L2415&gt;=4,2,IF(L2415&gt;=2,1,0))</f>
        <v/>
      </c>
      <c r="AF2415">
        <f>IF(L2415&gt;=5,1,0)</f>
        <v/>
      </c>
      <c r="AG2415">
        <f>AE2415+AF2415</f>
        <v/>
      </c>
      <c r="AH2415" s="15">
        <f>IF(M2415&lt;&gt;1,"",IF(OR(R2415=-9,R2415=""),"",R2415))</f>
        <v/>
      </c>
      <c r="AI2415">
        <f>IF(M2415&lt;&gt;1,"",IF(OR(Q2415=999,Q2415=""),"",Q2415))</f>
        <v/>
      </c>
    </row>
    <row r="2416">
      <c r="A2416" t="inlineStr">
        <is>
          <t>TQRMNOP113127</t>
        </is>
      </c>
      <c r="B2416" t="n">
        <v>2025</v>
      </c>
      <c r="C2416" t="n">
        <v>1</v>
      </c>
      <c r="D2416" t="n">
        <v>41</v>
      </c>
      <c r="E2416" t="inlineStr">
        <is>
          <t>N</t>
        </is>
      </c>
      <c r="F2416" t="n">
        <v>15</v>
      </c>
      <c r="G2416" t="n">
        <v>808</v>
      </c>
      <c r="H2416" t="n">
        <v>1</v>
      </c>
      <c r="I2416" t="n">
        <v>1</v>
      </c>
      <c r="J2416" t="n">
        <v>25</v>
      </c>
      <c r="K2416" t="n">
        <v>2</v>
      </c>
      <c r="L2416" t="n">
        <v>3</v>
      </c>
      <c r="M2416" t="n">
        <v>1</v>
      </c>
      <c r="N2416" t="n">
        <v>3</v>
      </c>
      <c r="O2416" t="n">
        <v>2</v>
      </c>
      <c r="P2416" t="n">
        <v>2</v>
      </c>
      <c r="Q2416" t="n">
        <v>52</v>
      </c>
      <c r="R2416" s="15" t="n">
        <v>135000</v>
      </c>
      <c r="S2416" s="15" t="n">
        <v>0</v>
      </c>
      <c r="T2416" s="15" t="n">
        <v>135000</v>
      </c>
      <c r="U2416" s="15" t="n">
        <v>147700</v>
      </c>
      <c r="V2416">
        <f>IFERROR(VLOOKUP(D2416,Tablas_Equivalencia!$A$3:$B$8,2,FALSE),"Sin dato")</f>
        <v/>
      </c>
      <c r="W2416">
        <f>IFERROR(VLOOKUP(L2416,Tablas_Equivalencia!$D$3:$E$9,2,FALSE),"Sin dato")</f>
        <v/>
      </c>
      <c r="X2416">
        <f>IF(I2416=1,"Varón","Mujer")</f>
        <v/>
      </c>
      <c r="Y2416">
        <f>IFERROR(VLOOKUP(M2416,Tablas_Equivalencia!$G$3:$H$6,2,FALSE),"Sin dato")</f>
        <v/>
      </c>
      <c r="Z2416">
        <f>IF(J2416&lt;=24,"18-24","25-29")</f>
        <v/>
      </c>
      <c r="AA2416">
        <f>IF(M2416&lt;&gt;1,"",IF(P2416=2,1,0))</f>
        <v/>
      </c>
      <c r="AB2416">
        <f>IF(M2416&lt;&gt;1,"",IF(O2416&gt;=2,1,0))</f>
        <v/>
      </c>
      <c r="AC2416">
        <f>IF(M2416&lt;&gt;1,"",IF(OR(Q2416=999,Q2416=""),"",IF(OR(Q2416&lt;35,Q2416&gt;48),1,0)))</f>
        <v/>
      </c>
      <c r="AD2416">
        <f>IF(COUNT(AA2416:AC2416)&lt;3,"",SUM(AA2416:AC2416))</f>
        <v/>
      </c>
      <c r="AE2416">
        <f>IF(L2416&gt;=4,2,IF(L2416&gt;=2,1,0))</f>
        <v/>
      </c>
      <c r="AF2416">
        <f>IF(L2416&gt;=5,1,0)</f>
        <v/>
      </c>
      <c r="AG2416">
        <f>AE2416+AF2416</f>
        <v/>
      </c>
      <c r="AH2416" s="15">
        <f>IF(M2416&lt;&gt;1,"",IF(OR(R2416=-9,R2416=""),"",R2416))</f>
        <v/>
      </c>
      <c r="AI2416">
        <f>IF(M2416&lt;&gt;1,"",IF(OR(Q2416=999,Q2416=""),"",Q2416))</f>
        <v/>
      </c>
    </row>
    <row r="2417">
      <c r="A2417" t="inlineStr">
        <is>
          <t>TQRMNOP113129</t>
        </is>
      </c>
      <c r="B2417" t="n">
        <v>2025</v>
      </c>
      <c r="C2417" t="n">
        <v>1</v>
      </c>
      <c r="D2417" t="n">
        <v>1</v>
      </c>
      <c r="E2417" t="inlineStr">
        <is>
          <t>S</t>
        </is>
      </c>
      <c r="F2417" t="n">
        <v>32</v>
      </c>
      <c r="G2417" t="n">
        <v>726</v>
      </c>
      <c r="H2417" t="n">
        <v>3</v>
      </c>
      <c r="I2417" t="n">
        <v>2</v>
      </c>
      <c r="J2417" t="n">
        <v>22</v>
      </c>
      <c r="K2417" t="n">
        <v>2</v>
      </c>
      <c r="L2417" t="n">
        <v>6</v>
      </c>
      <c r="M2417" t="n">
        <v>1</v>
      </c>
      <c r="N2417" t="n">
        <v>3</v>
      </c>
      <c r="O2417" t="n">
        <v>1</v>
      </c>
      <c r="P2417" t="n">
        <v>1</v>
      </c>
      <c r="Q2417" t="n">
        <v>31</v>
      </c>
      <c r="R2417" s="15" t="n">
        <v>900000</v>
      </c>
      <c r="S2417" s="15" t="n">
        <v>17000</v>
      </c>
      <c r="T2417" s="15" t="n">
        <v>917000</v>
      </c>
      <c r="U2417" s="15" t="n">
        <v>67300</v>
      </c>
      <c r="V2417">
        <f>IFERROR(VLOOKUP(D2417,Tablas_Equivalencia!$A$3:$B$8,2,FALSE),"Sin dato")</f>
        <v/>
      </c>
      <c r="W2417">
        <f>IFERROR(VLOOKUP(L2417,Tablas_Equivalencia!$D$3:$E$9,2,FALSE),"Sin dato")</f>
        <v/>
      </c>
      <c r="X2417">
        <f>IF(I2417=1,"Varón","Mujer")</f>
        <v/>
      </c>
      <c r="Y2417">
        <f>IFERROR(VLOOKUP(M2417,Tablas_Equivalencia!$G$3:$H$6,2,FALSE),"Sin dato")</f>
        <v/>
      </c>
      <c r="Z2417">
        <f>IF(J2417&lt;=24,"18-24","25-29")</f>
        <v/>
      </c>
      <c r="AA2417">
        <f>IF(M2417&lt;&gt;1,"",IF(P2417=2,1,0))</f>
        <v/>
      </c>
      <c r="AB2417">
        <f>IF(M2417&lt;&gt;1,"",IF(O2417&gt;=2,1,0))</f>
        <v/>
      </c>
      <c r="AC2417">
        <f>IF(M2417&lt;&gt;1,"",IF(OR(Q2417=999,Q2417=""),"",IF(OR(Q2417&lt;35,Q2417&gt;48),1,0)))</f>
        <v/>
      </c>
      <c r="AD2417">
        <f>IF(COUNT(AA2417:AC2417)&lt;3,"",SUM(AA2417:AC2417))</f>
        <v/>
      </c>
      <c r="AE2417">
        <f>IF(L2417&gt;=4,2,IF(L2417&gt;=2,1,0))</f>
        <v/>
      </c>
      <c r="AF2417">
        <f>IF(L2417&gt;=5,1,0)</f>
        <v/>
      </c>
      <c r="AG2417">
        <f>AE2417+AF2417</f>
        <v/>
      </c>
      <c r="AH2417" s="15">
        <f>IF(M2417&lt;&gt;1,"",IF(OR(R2417=-9,R2417=""),"",R2417))</f>
        <v/>
      </c>
      <c r="AI2417">
        <f>IF(M2417&lt;&gt;1,"",IF(OR(Q2417=999,Q2417=""),"",Q2417))</f>
        <v/>
      </c>
    </row>
    <row r="2418">
      <c r="A2418" t="inlineStr">
        <is>
          <t>TQRMNOP113133</t>
        </is>
      </c>
      <c r="B2418" t="n">
        <v>2025</v>
      </c>
      <c r="C2418" t="n">
        <v>1</v>
      </c>
      <c r="D2418" t="n">
        <v>40</v>
      </c>
      <c r="E2418" t="inlineStr">
        <is>
          <t>N</t>
        </is>
      </c>
      <c r="F2418" t="n">
        <v>23</v>
      </c>
      <c r="G2418" t="n">
        <v>903</v>
      </c>
      <c r="H2418" t="n">
        <v>3</v>
      </c>
      <c r="I2418" t="n">
        <v>1</v>
      </c>
      <c r="J2418" t="n">
        <v>28</v>
      </c>
      <c r="K2418" t="n">
        <v>2</v>
      </c>
      <c r="L2418" t="n">
        <v>6</v>
      </c>
      <c r="M2418" t="n">
        <v>1</v>
      </c>
      <c r="N2418" t="n">
        <v>3</v>
      </c>
      <c r="O2418" t="n">
        <v>1</v>
      </c>
      <c r="P2418" t="n">
        <v>1</v>
      </c>
      <c r="Q2418" t="n">
        <v>20</v>
      </c>
      <c r="R2418" s="15" t="n">
        <v>1713000</v>
      </c>
      <c r="S2418" s="15" t="n">
        <v>0</v>
      </c>
      <c r="T2418" s="15" t="n">
        <v>1713000</v>
      </c>
      <c r="U2418" s="15" t="n">
        <v>93300</v>
      </c>
      <c r="V2418">
        <f>IFERROR(VLOOKUP(D2418,Tablas_Equivalencia!$A$3:$B$8,2,FALSE),"Sin dato")</f>
        <v/>
      </c>
      <c r="W2418">
        <f>IFERROR(VLOOKUP(L2418,Tablas_Equivalencia!$D$3:$E$9,2,FALSE),"Sin dato")</f>
        <v/>
      </c>
      <c r="X2418">
        <f>IF(I2418=1,"Varón","Mujer")</f>
        <v/>
      </c>
      <c r="Y2418">
        <f>IFERROR(VLOOKUP(M2418,Tablas_Equivalencia!$G$3:$H$6,2,FALSE),"Sin dato")</f>
        <v/>
      </c>
      <c r="Z2418">
        <f>IF(J2418&lt;=24,"18-24","25-29")</f>
        <v/>
      </c>
      <c r="AA2418">
        <f>IF(M2418&lt;&gt;1,"",IF(P2418=2,1,0))</f>
        <v/>
      </c>
      <c r="AB2418">
        <f>IF(M2418&lt;&gt;1,"",IF(O2418&gt;=2,1,0))</f>
        <v/>
      </c>
      <c r="AC2418">
        <f>IF(M2418&lt;&gt;1,"",IF(OR(Q2418=999,Q2418=""),"",IF(OR(Q2418&lt;35,Q2418&gt;48),1,0)))</f>
        <v/>
      </c>
      <c r="AD2418">
        <f>IF(COUNT(AA2418:AC2418)&lt;3,"",SUM(AA2418:AC2418))</f>
        <v/>
      </c>
      <c r="AE2418">
        <f>IF(L2418&gt;=4,2,IF(L2418&gt;=2,1,0))</f>
        <v/>
      </c>
      <c r="AF2418">
        <f>IF(L2418&gt;=5,1,0)</f>
        <v/>
      </c>
      <c r="AG2418">
        <f>AE2418+AF2418</f>
        <v/>
      </c>
      <c r="AH2418" s="15">
        <f>IF(M2418&lt;&gt;1,"",IF(OR(R2418=-9,R2418=""),"",R2418))</f>
        <v/>
      </c>
      <c r="AI2418">
        <f>IF(M2418&lt;&gt;1,"",IF(OR(Q2418=999,Q2418=""),"",Q2418))</f>
        <v/>
      </c>
    </row>
    <row r="2419">
      <c r="A2419" t="inlineStr">
        <is>
          <t>TQRMNOP113149</t>
        </is>
      </c>
      <c r="B2419" t="n">
        <v>2025</v>
      </c>
      <c r="C2419" t="n">
        <v>1</v>
      </c>
      <c r="D2419" t="n">
        <v>1</v>
      </c>
      <c r="E2419" t="inlineStr">
        <is>
          <t>S</t>
        </is>
      </c>
      <c r="F2419" t="n">
        <v>33</v>
      </c>
      <c r="G2419" t="n">
        <v>1319</v>
      </c>
      <c r="H2419" t="n">
        <v>3</v>
      </c>
      <c r="I2419" t="n">
        <v>2</v>
      </c>
      <c r="J2419" t="n">
        <v>26</v>
      </c>
      <c r="K2419" t="n">
        <v>2</v>
      </c>
      <c r="L2419" t="n">
        <v>4</v>
      </c>
      <c r="M2419" t="n">
        <v>3</v>
      </c>
      <c r="R2419" s="15" t="n">
        <v>0</v>
      </c>
      <c r="S2419" s="15" t="n">
        <v>0</v>
      </c>
      <c r="T2419" s="15" t="n">
        <v>0</v>
      </c>
      <c r="U2419" s="15" t="n">
        <v>192300</v>
      </c>
      <c r="V2419">
        <f>IFERROR(VLOOKUP(D2419,Tablas_Equivalencia!$A$3:$B$8,2,FALSE),"Sin dato")</f>
        <v/>
      </c>
      <c r="W2419">
        <f>IFERROR(VLOOKUP(L2419,Tablas_Equivalencia!$D$3:$E$9,2,FALSE),"Sin dato")</f>
        <v/>
      </c>
      <c r="X2419">
        <f>IF(I2419=1,"Varón","Mujer")</f>
        <v/>
      </c>
      <c r="Y2419">
        <f>IFERROR(VLOOKUP(M2419,Tablas_Equivalencia!$G$3:$H$6,2,FALSE),"Sin dato")</f>
        <v/>
      </c>
      <c r="Z2419">
        <f>IF(J2419&lt;=24,"18-24","25-29")</f>
        <v/>
      </c>
      <c r="AA2419">
        <f>IF(M2419&lt;&gt;1,"",IF(P2419=2,1,0))</f>
        <v/>
      </c>
      <c r="AB2419">
        <f>IF(M2419&lt;&gt;1,"",IF(O2419&gt;=2,1,0))</f>
        <v/>
      </c>
      <c r="AC2419">
        <f>IF(M2419&lt;&gt;1,"",IF(OR(Q2419=999,Q2419=""),"",IF(OR(Q2419&lt;35,Q2419&gt;48),1,0)))</f>
        <v/>
      </c>
      <c r="AD2419">
        <f>IF(COUNT(AA2419:AC2419)&lt;3,"",SUM(AA2419:AC2419))</f>
        <v/>
      </c>
      <c r="AE2419">
        <f>IF(L2419&gt;=4,2,IF(L2419&gt;=2,1,0))</f>
        <v/>
      </c>
      <c r="AF2419">
        <f>IF(L2419&gt;=5,1,0)</f>
        <v/>
      </c>
      <c r="AG2419">
        <f>AE2419+AF2419</f>
        <v/>
      </c>
      <c r="AH2419" s="15">
        <f>IF(M2419&lt;&gt;1,"",IF(OR(R2419=-9,R2419=""),"",R2419))</f>
        <v/>
      </c>
      <c r="AI2419">
        <f>IF(M2419&lt;&gt;1,"",IF(OR(Q2419=999,Q2419=""),"",Q2419))</f>
        <v/>
      </c>
    </row>
    <row r="2420">
      <c r="A2420" t="inlineStr">
        <is>
          <t>TQRMNOP113150</t>
        </is>
      </c>
      <c r="B2420" t="n">
        <v>2025</v>
      </c>
      <c r="C2420" t="n">
        <v>1</v>
      </c>
      <c r="D2420" t="n">
        <v>1</v>
      </c>
      <c r="E2420" t="inlineStr">
        <is>
          <t>S</t>
        </is>
      </c>
      <c r="F2420" t="n">
        <v>32</v>
      </c>
      <c r="G2420" t="n">
        <v>1660</v>
      </c>
      <c r="H2420" t="n">
        <v>3</v>
      </c>
      <c r="I2420" t="n">
        <v>1</v>
      </c>
      <c r="J2420" t="n">
        <v>18</v>
      </c>
      <c r="K2420" t="n">
        <v>2</v>
      </c>
      <c r="L2420" t="n">
        <v>3</v>
      </c>
      <c r="M2420" t="n">
        <v>2</v>
      </c>
      <c r="R2420" s="15" t="n">
        <v>0</v>
      </c>
      <c r="S2420" s="15" t="n">
        <v>0</v>
      </c>
      <c r="T2420" s="15" t="n">
        <v>0</v>
      </c>
      <c r="U2420" s="15" t="n">
        <v>145800</v>
      </c>
      <c r="V2420">
        <f>IFERROR(VLOOKUP(D2420,Tablas_Equivalencia!$A$3:$B$8,2,FALSE),"Sin dato")</f>
        <v/>
      </c>
      <c r="W2420">
        <f>IFERROR(VLOOKUP(L2420,Tablas_Equivalencia!$D$3:$E$9,2,FALSE),"Sin dato")</f>
        <v/>
      </c>
      <c r="X2420">
        <f>IF(I2420=1,"Varón","Mujer")</f>
        <v/>
      </c>
      <c r="Y2420">
        <f>IFERROR(VLOOKUP(M2420,Tablas_Equivalencia!$G$3:$H$6,2,FALSE),"Sin dato")</f>
        <v/>
      </c>
      <c r="Z2420">
        <f>IF(J2420&lt;=24,"18-24","25-29")</f>
        <v/>
      </c>
      <c r="AA2420">
        <f>IF(M2420&lt;&gt;1,"",IF(P2420=2,1,0))</f>
        <v/>
      </c>
      <c r="AB2420">
        <f>IF(M2420&lt;&gt;1,"",IF(O2420&gt;=2,1,0))</f>
        <v/>
      </c>
      <c r="AC2420">
        <f>IF(M2420&lt;&gt;1,"",IF(OR(Q2420=999,Q2420=""),"",IF(OR(Q2420&lt;35,Q2420&gt;48),1,0)))</f>
        <v/>
      </c>
      <c r="AD2420">
        <f>IF(COUNT(AA2420:AC2420)&lt;3,"",SUM(AA2420:AC2420))</f>
        <v/>
      </c>
      <c r="AE2420">
        <f>IF(L2420&gt;=4,2,IF(L2420&gt;=2,1,0))</f>
        <v/>
      </c>
      <c r="AF2420">
        <f>IF(L2420&gt;=5,1,0)</f>
        <v/>
      </c>
      <c r="AG2420">
        <f>AE2420+AF2420</f>
        <v/>
      </c>
      <c r="AH2420" s="15">
        <f>IF(M2420&lt;&gt;1,"",IF(OR(R2420=-9,R2420=""),"",R2420))</f>
        <v/>
      </c>
      <c r="AI2420">
        <f>IF(M2420&lt;&gt;1,"",IF(OR(Q2420=999,Q2420=""),"",Q2420))</f>
        <v/>
      </c>
    </row>
    <row r="2421">
      <c r="A2421" t="inlineStr">
        <is>
          <t>TQRMNOP113157</t>
        </is>
      </c>
      <c r="B2421" t="n">
        <v>2025</v>
      </c>
      <c r="C2421" t="n">
        <v>1</v>
      </c>
      <c r="D2421" t="n">
        <v>42</v>
      </c>
      <c r="E2421" t="inlineStr">
        <is>
          <t>N</t>
        </is>
      </c>
      <c r="F2421" t="n">
        <v>27</v>
      </c>
      <c r="G2421" t="n">
        <v>246</v>
      </c>
      <c r="H2421" t="n">
        <v>2</v>
      </c>
      <c r="I2421" t="n">
        <v>2</v>
      </c>
      <c r="J2421" t="n">
        <v>26</v>
      </c>
      <c r="K2421" t="n">
        <v>1</v>
      </c>
      <c r="L2421" t="n">
        <v>3</v>
      </c>
      <c r="M2421" t="n">
        <v>1</v>
      </c>
      <c r="N2421" t="n">
        <v>3</v>
      </c>
      <c r="O2421" t="n">
        <v>3</v>
      </c>
      <c r="P2421" t="n">
        <v>2</v>
      </c>
      <c r="Q2421" t="n">
        <v>20</v>
      </c>
      <c r="R2421" s="15" t="n">
        <v>336000</v>
      </c>
      <c r="S2421" s="15" t="n">
        <v>78000</v>
      </c>
      <c r="T2421" s="15" t="n">
        <v>414000</v>
      </c>
      <c r="U2421" s="15" t="n">
        <v>186000</v>
      </c>
      <c r="V2421">
        <f>IFERROR(VLOOKUP(D2421,Tablas_Equivalencia!$A$3:$B$8,2,FALSE),"Sin dato")</f>
        <v/>
      </c>
      <c r="W2421">
        <f>IFERROR(VLOOKUP(L2421,Tablas_Equivalencia!$D$3:$E$9,2,FALSE),"Sin dato")</f>
        <v/>
      </c>
      <c r="X2421">
        <f>IF(I2421=1,"Varón","Mujer")</f>
        <v/>
      </c>
      <c r="Y2421">
        <f>IFERROR(VLOOKUP(M2421,Tablas_Equivalencia!$G$3:$H$6,2,FALSE),"Sin dato")</f>
        <v/>
      </c>
      <c r="Z2421">
        <f>IF(J2421&lt;=24,"18-24","25-29")</f>
        <v/>
      </c>
      <c r="AA2421">
        <f>IF(M2421&lt;&gt;1,"",IF(P2421=2,1,0))</f>
        <v/>
      </c>
      <c r="AB2421">
        <f>IF(M2421&lt;&gt;1,"",IF(O2421&gt;=2,1,0))</f>
        <v/>
      </c>
      <c r="AC2421">
        <f>IF(M2421&lt;&gt;1,"",IF(OR(Q2421=999,Q2421=""),"",IF(OR(Q2421&lt;35,Q2421&gt;48),1,0)))</f>
        <v/>
      </c>
      <c r="AD2421">
        <f>IF(COUNT(AA2421:AC2421)&lt;3,"",SUM(AA2421:AC2421))</f>
        <v/>
      </c>
      <c r="AE2421">
        <f>IF(L2421&gt;=4,2,IF(L2421&gt;=2,1,0))</f>
        <v/>
      </c>
      <c r="AF2421">
        <f>IF(L2421&gt;=5,1,0)</f>
        <v/>
      </c>
      <c r="AG2421">
        <f>AE2421+AF2421</f>
        <v/>
      </c>
      <c r="AH2421" s="15">
        <f>IF(M2421&lt;&gt;1,"",IF(OR(R2421=-9,R2421=""),"",R2421))</f>
        <v/>
      </c>
      <c r="AI2421">
        <f>IF(M2421&lt;&gt;1,"",IF(OR(Q2421=999,Q2421=""),"",Q2421))</f>
        <v/>
      </c>
    </row>
    <row r="2422">
      <c r="A2422" t="inlineStr">
        <is>
          <t>TQRMNOP113158</t>
        </is>
      </c>
      <c r="B2422" t="n">
        <v>2025</v>
      </c>
      <c r="C2422" t="n">
        <v>1</v>
      </c>
      <c r="D2422" t="n">
        <v>1</v>
      </c>
      <c r="E2422" t="inlineStr">
        <is>
          <t>S</t>
        </is>
      </c>
      <c r="F2422" t="n">
        <v>32</v>
      </c>
      <c r="G2422" t="n">
        <v>1649</v>
      </c>
      <c r="H2422" t="n">
        <v>3</v>
      </c>
      <c r="I2422" t="n">
        <v>1</v>
      </c>
      <c r="J2422" t="n">
        <v>29</v>
      </c>
      <c r="K2422" t="n">
        <v>2</v>
      </c>
      <c r="L2422" t="n">
        <v>1</v>
      </c>
      <c r="M2422" t="n">
        <v>1</v>
      </c>
      <c r="N2422" t="n">
        <v>2</v>
      </c>
      <c r="O2422" t="n">
        <v>2</v>
      </c>
      <c r="P2422" t="n">
        <v>2</v>
      </c>
      <c r="Q2422" t="n">
        <v>25</v>
      </c>
      <c r="R2422" s="15" t="n">
        <v>249000</v>
      </c>
      <c r="S2422" s="15" t="n">
        <v>0</v>
      </c>
      <c r="T2422" s="15" t="n">
        <v>249000</v>
      </c>
      <c r="U2422" s="15" t="n">
        <v>137800</v>
      </c>
      <c r="V2422">
        <f>IFERROR(VLOOKUP(D2422,Tablas_Equivalencia!$A$3:$B$8,2,FALSE),"Sin dato")</f>
        <v/>
      </c>
      <c r="W2422">
        <f>IFERROR(VLOOKUP(L2422,Tablas_Equivalencia!$D$3:$E$9,2,FALSE),"Sin dato")</f>
        <v/>
      </c>
      <c r="X2422">
        <f>IF(I2422=1,"Varón","Mujer")</f>
        <v/>
      </c>
      <c r="Y2422">
        <f>IFERROR(VLOOKUP(M2422,Tablas_Equivalencia!$G$3:$H$6,2,FALSE),"Sin dato")</f>
        <v/>
      </c>
      <c r="Z2422">
        <f>IF(J2422&lt;=24,"18-24","25-29")</f>
        <v/>
      </c>
      <c r="AA2422">
        <f>IF(M2422&lt;&gt;1,"",IF(P2422=2,1,0))</f>
        <v/>
      </c>
      <c r="AB2422">
        <f>IF(M2422&lt;&gt;1,"",IF(O2422&gt;=2,1,0))</f>
        <v/>
      </c>
      <c r="AC2422">
        <f>IF(M2422&lt;&gt;1,"",IF(OR(Q2422=999,Q2422=""),"",IF(OR(Q2422&lt;35,Q2422&gt;48),1,0)))</f>
        <v/>
      </c>
      <c r="AD2422">
        <f>IF(COUNT(AA2422:AC2422)&lt;3,"",SUM(AA2422:AC2422))</f>
        <v/>
      </c>
      <c r="AE2422">
        <f>IF(L2422&gt;=4,2,IF(L2422&gt;=2,1,0))</f>
        <v/>
      </c>
      <c r="AF2422">
        <f>IF(L2422&gt;=5,1,0)</f>
        <v/>
      </c>
      <c r="AG2422">
        <f>AE2422+AF2422</f>
        <v/>
      </c>
      <c r="AH2422" s="15">
        <f>IF(M2422&lt;&gt;1,"",IF(OR(R2422=-9,R2422=""),"",R2422))</f>
        <v/>
      </c>
      <c r="AI2422">
        <f>IF(M2422&lt;&gt;1,"",IF(OR(Q2422=999,Q2422=""),"",Q2422))</f>
        <v/>
      </c>
    </row>
    <row r="2423">
      <c r="A2423" t="inlineStr">
        <is>
          <t>TQRMNOP113163</t>
        </is>
      </c>
      <c r="B2423" t="n">
        <v>2025</v>
      </c>
      <c r="C2423" t="n">
        <v>1</v>
      </c>
      <c r="D2423" t="n">
        <v>43</v>
      </c>
      <c r="E2423" t="inlineStr">
        <is>
          <t>N</t>
        </is>
      </c>
      <c r="F2423" t="n">
        <v>38</v>
      </c>
      <c r="G2423" t="n">
        <v>1139</v>
      </c>
      <c r="H2423" t="n">
        <v>1</v>
      </c>
      <c r="I2423" t="n">
        <v>1</v>
      </c>
      <c r="J2423" t="n">
        <v>25</v>
      </c>
      <c r="K2423" t="n">
        <v>1</v>
      </c>
      <c r="L2423" t="n">
        <v>2</v>
      </c>
      <c r="M2423" t="n">
        <v>1</v>
      </c>
      <c r="N2423" t="n">
        <v>4</v>
      </c>
      <c r="O2423" t="n">
        <v>2</v>
      </c>
      <c r="P2423" t="n">
        <v>2</v>
      </c>
      <c r="Q2423" t="n">
        <v>27</v>
      </c>
      <c r="R2423" s="15" t="n">
        <v>317000</v>
      </c>
      <c r="S2423" s="15" t="n">
        <v>89000</v>
      </c>
      <c r="T2423" s="15" t="n">
        <v>406000</v>
      </c>
      <c r="U2423" s="15" t="n">
        <v>96500</v>
      </c>
      <c r="V2423">
        <f>IFERROR(VLOOKUP(D2423,Tablas_Equivalencia!$A$3:$B$8,2,FALSE),"Sin dato")</f>
        <v/>
      </c>
      <c r="W2423">
        <f>IFERROR(VLOOKUP(L2423,Tablas_Equivalencia!$D$3:$E$9,2,FALSE),"Sin dato")</f>
        <v/>
      </c>
      <c r="X2423">
        <f>IF(I2423=1,"Varón","Mujer")</f>
        <v/>
      </c>
      <c r="Y2423">
        <f>IFERROR(VLOOKUP(M2423,Tablas_Equivalencia!$G$3:$H$6,2,FALSE),"Sin dato")</f>
        <v/>
      </c>
      <c r="Z2423">
        <f>IF(J2423&lt;=24,"18-24","25-29")</f>
        <v/>
      </c>
      <c r="AA2423">
        <f>IF(M2423&lt;&gt;1,"",IF(P2423=2,1,0))</f>
        <v/>
      </c>
      <c r="AB2423">
        <f>IF(M2423&lt;&gt;1,"",IF(O2423&gt;=2,1,0))</f>
        <v/>
      </c>
      <c r="AC2423">
        <f>IF(M2423&lt;&gt;1,"",IF(OR(Q2423=999,Q2423=""),"",IF(OR(Q2423&lt;35,Q2423&gt;48),1,0)))</f>
        <v/>
      </c>
      <c r="AD2423">
        <f>IF(COUNT(AA2423:AC2423)&lt;3,"",SUM(AA2423:AC2423))</f>
        <v/>
      </c>
      <c r="AE2423">
        <f>IF(L2423&gt;=4,2,IF(L2423&gt;=2,1,0))</f>
        <v/>
      </c>
      <c r="AF2423">
        <f>IF(L2423&gt;=5,1,0)</f>
        <v/>
      </c>
      <c r="AG2423">
        <f>AE2423+AF2423</f>
        <v/>
      </c>
      <c r="AH2423" s="15">
        <f>IF(M2423&lt;&gt;1,"",IF(OR(R2423=-9,R2423=""),"",R2423))</f>
        <v/>
      </c>
      <c r="AI2423">
        <f>IF(M2423&lt;&gt;1,"",IF(OR(Q2423=999,Q2423=""),"",Q2423))</f>
        <v/>
      </c>
    </row>
    <row r="2424">
      <c r="A2424" t="inlineStr">
        <is>
          <t>TQRMNOP113169</t>
        </is>
      </c>
      <c r="B2424" t="n">
        <v>2025</v>
      </c>
      <c r="C2424" t="n">
        <v>1</v>
      </c>
      <c r="D2424" t="n">
        <v>42</v>
      </c>
      <c r="E2424" t="inlineStr">
        <is>
          <t>N</t>
        </is>
      </c>
      <c r="F2424" t="n">
        <v>25</v>
      </c>
      <c r="G2424" t="n">
        <v>1345</v>
      </c>
      <c r="H2424" t="n">
        <v>3</v>
      </c>
      <c r="I2424" t="n">
        <v>2</v>
      </c>
      <c r="J2424" t="n">
        <v>19</v>
      </c>
      <c r="K2424" t="n">
        <v>1</v>
      </c>
      <c r="L2424" t="n">
        <v>4</v>
      </c>
      <c r="M2424" t="n">
        <v>3</v>
      </c>
      <c r="R2424" s="15" t="n">
        <v>0</v>
      </c>
      <c r="S2424" s="15" t="n">
        <v>0</v>
      </c>
      <c r="T2424" s="15" t="n">
        <v>0</v>
      </c>
      <c r="U2424" s="15" t="n">
        <v>166700</v>
      </c>
      <c r="V2424">
        <f>IFERROR(VLOOKUP(D2424,Tablas_Equivalencia!$A$3:$B$8,2,FALSE),"Sin dato")</f>
        <v/>
      </c>
      <c r="W2424">
        <f>IFERROR(VLOOKUP(L2424,Tablas_Equivalencia!$D$3:$E$9,2,FALSE),"Sin dato")</f>
        <v/>
      </c>
      <c r="X2424">
        <f>IF(I2424=1,"Varón","Mujer")</f>
        <v/>
      </c>
      <c r="Y2424">
        <f>IFERROR(VLOOKUP(M2424,Tablas_Equivalencia!$G$3:$H$6,2,FALSE),"Sin dato")</f>
        <v/>
      </c>
      <c r="Z2424">
        <f>IF(J2424&lt;=24,"18-24","25-29")</f>
        <v/>
      </c>
      <c r="AA2424">
        <f>IF(M2424&lt;&gt;1,"",IF(P2424=2,1,0))</f>
        <v/>
      </c>
      <c r="AB2424">
        <f>IF(M2424&lt;&gt;1,"",IF(O2424&gt;=2,1,0))</f>
        <v/>
      </c>
      <c r="AC2424">
        <f>IF(M2424&lt;&gt;1,"",IF(OR(Q2424=999,Q2424=""),"",IF(OR(Q2424&lt;35,Q2424&gt;48),1,0)))</f>
        <v/>
      </c>
      <c r="AD2424">
        <f>IF(COUNT(AA2424:AC2424)&lt;3,"",SUM(AA2424:AC2424))</f>
        <v/>
      </c>
      <c r="AE2424">
        <f>IF(L2424&gt;=4,2,IF(L2424&gt;=2,1,0))</f>
        <v/>
      </c>
      <c r="AF2424">
        <f>IF(L2424&gt;=5,1,0)</f>
        <v/>
      </c>
      <c r="AG2424">
        <f>AE2424+AF2424</f>
        <v/>
      </c>
      <c r="AH2424" s="15">
        <f>IF(M2424&lt;&gt;1,"",IF(OR(R2424=-9,R2424=""),"",R2424))</f>
        <v/>
      </c>
      <c r="AI2424">
        <f>IF(M2424&lt;&gt;1,"",IF(OR(Q2424=999,Q2424=""),"",Q2424))</f>
        <v/>
      </c>
    </row>
    <row r="2425">
      <c r="A2425" t="inlineStr">
        <is>
          <t>TQRMNOP113172</t>
        </is>
      </c>
      <c r="B2425" t="n">
        <v>2025</v>
      </c>
      <c r="C2425" t="n">
        <v>1</v>
      </c>
      <c r="D2425" t="n">
        <v>40</v>
      </c>
      <c r="E2425" t="inlineStr">
        <is>
          <t>N</t>
        </is>
      </c>
      <c r="F2425" t="n">
        <v>23</v>
      </c>
      <c r="G2425" t="n">
        <v>521</v>
      </c>
      <c r="H2425" t="n">
        <v>3</v>
      </c>
      <c r="I2425" t="n">
        <v>1</v>
      </c>
      <c r="J2425" t="n">
        <v>24</v>
      </c>
      <c r="K2425" t="n">
        <v>2</v>
      </c>
      <c r="L2425" t="n">
        <v>4</v>
      </c>
      <c r="M2425" t="n">
        <v>1</v>
      </c>
      <c r="N2425" t="n">
        <v>3</v>
      </c>
      <c r="O2425" t="n">
        <v>2</v>
      </c>
      <c r="P2425" t="n">
        <v>2</v>
      </c>
      <c r="Q2425" t="n">
        <v>34</v>
      </c>
      <c r="R2425" s="15" t="n">
        <v>287000</v>
      </c>
      <c r="S2425" s="15" t="n">
        <v>0</v>
      </c>
      <c r="T2425" s="15" t="n">
        <v>287000</v>
      </c>
      <c r="U2425" s="15" t="n">
        <v>186900</v>
      </c>
      <c r="V2425">
        <f>IFERROR(VLOOKUP(D2425,Tablas_Equivalencia!$A$3:$B$8,2,FALSE),"Sin dato")</f>
        <v/>
      </c>
      <c r="W2425">
        <f>IFERROR(VLOOKUP(L2425,Tablas_Equivalencia!$D$3:$E$9,2,FALSE),"Sin dato")</f>
        <v/>
      </c>
      <c r="X2425">
        <f>IF(I2425=1,"Varón","Mujer")</f>
        <v/>
      </c>
      <c r="Y2425">
        <f>IFERROR(VLOOKUP(M2425,Tablas_Equivalencia!$G$3:$H$6,2,FALSE),"Sin dato")</f>
        <v/>
      </c>
      <c r="Z2425">
        <f>IF(J2425&lt;=24,"18-24","25-29")</f>
        <v/>
      </c>
      <c r="AA2425">
        <f>IF(M2425&lt;&gt;1,"",IF(P2425=2,1,0))</f>
        <v/>
      </c>
      <c r="AB2425">
        <f>IF(M2425&lt;&gt;1,"",IF(O2425&gt;=2,1,0))</f>
        <v/>
      </c>
      <c r="AC2425">
        <f>IF(M2425&lt;&gt;1,"",IF(OR(Q2425=999,Q2425=""),"",IF(OR(Q2425&lt;35,Q2425&gt;48),1,0)))</f>
        <v/>
      </c>
      <c r="AD2425">
        <f>IF(COUNT(AA2425:AC2425)&lt;3,"",SUM(AA2425:AC2425))</f>
        <v/>
      </c>
      <c r="AE2425">
        <f>IF(L2425&gt;=4,2,IF(L2425&gt;=2,1,0))</f>
        <v/>
      </c>
      <c r="AF2425">
        <f>IF(L2425&gt;=5,1,0)</f>
        <v/>
      </c>
      <c r="AG2425">
        <f>AE2425+AF2425</f>
        <v/>
      </c>
      <c r="AH2425" s="15">
        <f>IF(M2425&lt;&gt;1,"",IF(OR(R2425=-9,R2425=""),"",R2425))</f>
        <v/>
      </c>
      <c r="AI2425">
        <f>IF(M2425&lt;&gt;1,"",IF(OR(Q2425=999,Q2425=""),"",Q2425))</f>
        <v/>
      </c>
    </row>
    <row r="2426">
      <c r="A2426" t="inlineStr">
        <is>
          <t>TQRMNOP113189</t>
        </is>
      </c>
      <c r="B2426" t="n">
        <v>2025</v>
      </c>
      <c r="C2426" t="n">
        <v>1</v>
      </c>
      <c r="D2426" t="n">
        <v>43</v>
      </c>
      <c r="E2426" t="inlineStr">
        <is>
          <t>S</t>
        </is>
      </c>
      <c r="F2426" t="n">
        <v>17</v>
      </c>
      <c r="G2426" t="n">
        <v>595</v>
      </c>
      <c r="H2426" t="n">
        <v>1</v>
      </c>
      <c r="I2426" t="n">
        <v>1</v>
      </c>
      <c r="J2426" t="n">
        <v>27</v>
      </c>
      <c r="K2426" t="n">
        <v>2</v>
      </c>
      <c r="L2426" t="n">
        <v>4</v>
      </c>
      <c r="M2426" t="n">
        <v>3</v>
      </c>
      <c r="R2426" s="15" t="n">
        <v>0</v>
      </c>
      <c r="S2426" s="15" t="n">
        <v>0</v>
      </c>
      <c r="T2426" s="15" t="n">
        <v>0</v>
      </c>
      <c r="U2426" s="15" t="n">
        <v>150900</v>
      </c>
      <c r="V2426">
        <f>IFERROR(VLOOKUP(D2426,Tablas_Equivalencia!$A$3:$B$8,2,FALSE),"Sin dato")</f>
        <v/>
      </c>
      <c r="W2426">
        <f>IFERROR(VLOOKUP(L2426,Tablas_Equivalencia!$D$3:$E$9,2,FALSE),"Sin dato")</f>
        <v/>
      </c>
      <c r="X2426">
        <f>IF(I2426=1,"Varón","Mujer")</f>
        <v/>
      </c>
      <c r="Y2426">
        <f>IFERROR(VLOOKUP(M2426,Tablas_Equivalencia!$G$3:$H$6,2,FALSE),"Sin dato")</f>
        <v/>
      </c>
      <c r="Z2426">
        <f>IF(J2426&lt;=24,"18-24","25-29")</f>
        <v/>
      </c>
      <c r="AA2426">
        <f>IF(M2426&lt;&gt;1,"",IF(P2426=2,1,0))</f>
        <v/>
      </c>
      <c r="AB2426">
        <f>IF(M2426&lt;&gt;1,"",IF(O2426&gt;=2,1,0))</f>
        <v/>
      </c>
      <c r="AC2426">
        <f>IF(M2426&lt;&gt;1,"",IF(OR(Q2426=999,Q2426=""),"",IF(OR(Q2426&lt;35,Q2426&gt;48),1,0)))</f>
        <v/>
      </c>
      <c r="AD2426">
        <f>IF(COUNT(AA2426:AC2426)&lt;3,"",SUM(AA2426:AC2426))</f>
        <v/>
      </c>
      <c r="AE2426">
        <f>IF(L2426&gt;=4,2,IF(L2426&gt;=2,1,0))</f>
        <v/>
      </c>
      <c r="AF2426">
        <f>IF(L2426&gt;=5,1,0)</f>
        <v/>
      </c>
      <c r="AG2426">
        <f>AE2426+AF2426</f>
        <v/>
      </c>
      <c r="AH2426" s="15">
        <f>IF(M2426&lt;&gt;1,"",IF(OR(R2426=-9,R2426=""),"",R2426))</f>
        <v/>
      </c>
      <c r="AI2426">
        <f>IF(M2426&lt;&gt;1,"",IF(OR(Q2426=999,Q2426=""),"",Q2426))</f>
        <v/>
      </c>
    </row>
    <row r="2427">
      <c r="A2427" t="inlineStr">
        <is>
          <t>TQRMNOP113208</t>
        </is>
      </c>
      <c r="B2427" t="n">
        <v>2025</v>
      </c>
      <c r="C2427" t="n">
        <v>1</v>
      </c>
      <c r="D2427" t="n">
        <v>43</v>
      </c>
      <c r="E2427" t="inlineStr">
        <is>
          <t>S</t>
        </is>
      </c>
      <c r="F2427" t="n">
        <v>36</v>
      </c>
      <c r="G2427" t="n">
        <v>1824</v>
      </c>
      <c r="H2427" t="n">
        <v>3</v>
      </c>
      <c r="I2427" t="n">
        <v>2</v>
      </c>
      <c r="J2427" t="n">
        <v>21</v>
      </c>
      <c r="K2427" t="n">
        <v>1</v>
      </c>
      <c r="L2427" t="n">
        <v>4</v>
      </c>
      <c r="M2427" t="n">
        <v>1</v>
      </c>
      <c r="N2427" t="n">
        <v>3</v>
      </c>
      <c r="O2427" t="n">
        <v>1</v>
      </c>
      <c r="P2427" t="n">
        <v>1</v>
      </c>
      <c r="Q2427" t="n">
        <v>40</v>
      </c>
      <c r="R2427" s="15" t="n">
        <v>627000</v>
      </c>
      <c r="S2427" s="15" t="n">
        <v>0</v>
      </c>
      <c r="T2427" s="15" t="n">
        <v>627000</v>
      </c>
      <c r="U2427" s="15" t="n">
        <v>156600</v>
      </c>
      <c r="V2427">
        <f>IFERROR(VLOOKUP(D2427,Tablas_Equivalencia!$A$3:$B$8,2,FALSE),"Sin dato")</f>
        <v/>
      </c>
      <c r="W2427">
        <f>IFERROR(VLOOKUP(L2427,Tablas_Equivalencia!$D$3:$E$9,2,FALSE),"Sin dato")</f>
        <v/>
      </c>
      <c r="X2427">
        <f>IF(I2427=1,"Varón","Mujer")</f>
        <v/>
      </c>
      <c r="Y2427">
        <f>IFERROR(VLOOKUP(M2427,Tablas_Equivalencia!$G$3:$H$6,2,FALSE),"Sin dato")</f>
        <v/>
      </c>
      <c r="Z2427">
        <f>IF(J2427&lt;=24,"18-24","25-29")</f>
        <v/>
      </c>
      <c r="AA2427">
        <f>IF(M2427&lt;&gt;1,"",IF(P2427=2,1,0))</f>
        <v/>
      </c>
      <c r="AB2427">
        <f>IF(M2427&lt;&gt;1,"",IF(O2427&gt;=2,1,0))</f>
        <v/>
      </c>
      <c r="AC2427">
        <f>IF(M2427&lt;&gt;1,"",IF(OR(Q2427=999,Q2427=""),"",IF(OR(Q2427&lt;35,Q2427&gt;48),1,0)))</f>
        <v/>
      </c>
      <c r="AD2427">
        <f>IF(COUNT(AA2427:AC2427)&lt;3,"",SUM(AA2427:AC2427))</f>
        <v/>
      </c>
      <c r="AE2427">
        <f>IF(L2427&gt;=4,2,IF(L2427&gt;=2,1,0))</f>
        <v/>
      </c>
      <c r="AF2427">
        <f>IF(L2427&gt;=5,1,0)</f>
        <v/>
      </c>
      <c r="AG2427">
        <f>AE2427+AF2427</f>
        <v/>
      </c>
      <c r="AH2427" s="15">
        <f>IF(M2427&lt;&gt;1,"",IF(OR(R2427=-9,R2427=""),"",R2427))</f>
        <v/>
      </c>
      <c r="AI2427">
        <f>IF(M2427&lt;&gt;1,"",IF(OR(Q2427=999,Q2427=""),"",Q2427))</f>
        <v/>
      </c>
    </row>
    <row r="2428">
      <c r="A2428" t="inlineStr">
        <is>
          <t>TQRMNOP113211</t>
        </is>
      </c>
      <c r="B2428" t="n">
        <v>2025</v>
      </c>
      <c r="C2428" t="n">
        <v>1</v>
      </c>
      <c r="D2428" t="n">
        <v>42</v>
      </c>
      <c r="E2428" t="inlineStr">
        <is>
          <t>S</t>
        </is>
      </c>
      <c r="F2428" t="n">
        <v>10</v>
      </c>
      <c r="G2428" t="n">
        <v>1249</v>
      </c>
      <c r="H2428" t="n">
        <v>2</v>
      </c>
      <c r="I2428" t="n">
        <v>2</v>
      </c>
      <c r="J2428" t="n">
        <v>20</v>
      </c>
      <c r="K2428" t="n">
        <v>2</v>
      </c>
      <c r="L2428" t="n">
        <v>4</v>
      </c>
      <c r="M2428" t="n">
        <v>1</v>
      </c>
      <c r="N2428" t="n">
        <v>2</v>
      </c>
      <c r="O2428" t="n">
        <v>1</v>
      </c>
      <c r="P2428" t="n">
        <v>2</v>
      </c>
      <c r="Q2428" t="n">
        <v>28</v>
      </c>
      <c r="R2428" s="15" t="n">
        <v>-9</v>
      </c>
      <c r="S2428" s="15" t="n">
        <v>0</v>
      </c>
      <c r="T2428" s="15" t="n">
        <v>0</v>
      </c>
      <c r="U2428" s="15" t="n">
        <v>306600</v>
      </c>
      <c r="V2428">
        <f>IFERROR(VLOOKUP(D2428,Tablas_Equivalencia!$A$3:$B$8,2,FALSE),"Sin dato")</f>
        <v/>
      </c>
      <c r="W2428">
        <f>IFERROR(VLOOKUP(L2428,Tablas_Equivalencia!$D$3:$E$9,2,FALSE),"Sin dato")</f>
        <v/>
      </c>
      <c r="X2428">
        <f>IF(I2428=1,"Varón","Mujer")</f>
        <v/>
      </c>
      <c r="Y2428">
        <f>IFERROR(VLOOKUP(M2428,Tablas_Equivalencia!$G$3:$H$6,2,FALSE),"Sin dato")</f>
        <v/>
      </c>
      <c r="Z2428">
        <f>IF(J2428&lt;=24,"18-24","25-29")</f>
        <v/>
      </c>
      <c r="AA2428">
        <f>IF(M2428&lt;&gt;1,"",IF(P2428=2,1,0))</f>
        <v/>
      </c>
      <c r="AB2428">
        <f>IF(M2428&lt;&gt;1,"",IF(O2428&gt;=2,1,0))</f>
        <v/>
      </c>
      <c r="AC2428">
        <f>IF(M2428&lt;&gt;1,"",IF(OR(Q2428=999,Q2428=""),"",IF(OR(Q2428&lt;35,Q2428&gt;48),1,0)))</f>
        <v/>
      </c>
      <c r="AD2428">
        <f>IF(COUNT(AA2428:AC2428)&lt;3,"",SUM(AA2428:AC2428))</f>
        <v/>
      </c>
      <c r="AE2428">
        <f>IF(L2428&gt;=4,2,IF(L2428&gt;=2,1,0))</f>
        <v/>
      </c>
      <c r="AF2428">
        <f>IF(L2428&gt;=5,1,0)</f>
        <v/>
      </c>
      <c r="AG2428">
        <f>AE2428+AF2428</f>
        <v/>
      </c>
      <c r="AH2428" s="15">
        <f>IF(M2428&lt;&gt;1,"",IF(OR(R2428=-9,R2428=""),"",R2428))</f>
        <v/>
      </c>
      <c r="AI2428">
        <f>IF(M2428&lt;&gt;1,"",IF(OR(Q2428=999,Q2428=""),"",Q2428))</f>
        <v/>
      </c>
    </row>
    <row r="2429">
      <c r="A2429" t="inlineStr">
        <is>
          <t>TQRMNOP113226</t>
        </is>
      </c>
      <c r="B2429" t="n">
        <v>2025</v>
      </c>
      <c r="C2429" t="n">
        <v>1</v>
      </c>
      <c r="D2429" t="n">
        <v>1</v>
      </c>
      <c r="E2429" t="inlineStr">
        <is>
          <t>S</t>
        </is>
      </c>
      <c r="F2429" t="n">
        <v>32</v>
      </c>
      <c r="G2429" t="n">
        <v>830</v>
      </c>
      <c r="H2429" t="n">
        <v>3</v>
      </c>
      <c r="I2429" t="n">
        <v>1</v>
      </c>
      <c r="J2429" t="n">
        <v>20</v>
      </c>
      <c r="K2429" t="n">
        <v>2</v>
      </c>
      <c r="L2429" t="n">
        <v>5</v>
      </c>
      <c r="M2429" t="n">
        <v>1</v>
      </c>
      <c r="N2429" t="n">
        <v>3</v>
      </c>
      <c r="O2429" t="n">
        <v>1</v>
      </c>
      <c r="P2429" t="n">
        <v>2</v>
      </c>
      <c r="Q2429" t="n">
        <v>32</v>
      </c>
      <c r="R2429" s="15" t="n">
        <v>789000</v>
      </c>
      <c r="S2429" s="15" t="n">
        <v>77000</v>
      </c>
      <c r="T2429" s="15" t="n">
        <v>866000</v>
      </c>
      <c r="U2429" s="15" t="n">
        <v>101500</v>
      </c>
      <c r="V2429">
        <f>IFERROR(VLOOKUP(D2429,Tablas_Equivalencia!$A$3:$B$8,2,FALSE),"Sin dato")</f>
        <v/>
      </c>
      <c r="W2429">
        <f>IFERROR(VLOOKUP(L2429,Tablas_Equivalencia!$D$3:$E$9,2,FALSE),"Sin dato")</f>
        <v/>
      </c>
      <c r="X2429">
        <f>IF(I2429=1,"Varón","Mujer")</f>
        <v/>
      </c>
      <c r="Y2429">
        <f>IFERROR(VLOOKUP(M2429,Tablas_Equivalencia!$G$3:$H$6,2,FALSE),"Sin dato")</f>
        <v/>
      </c>
      <c r="Z2429">
        <f>IF(J2429&lt;=24,"18-24","25-29")</f>
        <v/>
      </c>
      <c r="AA2429">
        <f>IF(M2429&lt;&gt;1,"",IF(P2429=2,1,0))</f>
        <v/>
      </c>
      <c r="AB2429">
        <f>IF(M2429&lt;&gt;1,"",IF(O2429&gt;=2,1,0))</f>
        <v/>
      </c>
      <c r="AC2429">
        <f>IF(M2429&lt;&gt;1,"",IF(OR(Q2429=999,Q2429=""),"",IF(OR(Q2429&lt;35,Q2429&gt;48),1,0)))</f>
        <v/>
      </c>
      <c r="AD2429">
        <f>IF(COUNT(AA2429:AC2429)&lt;3,"",SUM(AA2429:AC2429))</f>
        <v/>
      </c>
      <c r="AE2429">
        <f>IF(L2429&gt;=4,2,IF(L2429&gt;=2,1,0))</f>
        <v/>
      </c>
      <c r="AF2429">
        <f>IF(L2429&gt;=5,1,0)</f>
        <v/>
      </c>
      <c r="AG2429">
        <f>AE2429+AF2429</f>
        <v/>
      </c>
      <c r="AH2429" s="15">
        <f>IF(M2429&lt;&gt;1,"",IF(OR(R2429=-9,R2429=""),"",R2429))</f>
        <v/>
      </c>
      <c r="AI2429">
        <f>IF(M2429&lt;&gt;1,"",IF(OR(Q2429=999,Q2429=""),"",Q2429))</f>
        <v/>
      </c>
    </row>
    <row r="2430">
      <c r="A2430" t="inlineStr">
        <is>
          <t>TQRMNOP113229</t>
        </is>
      </c>
      <c r="B2430" t="n">
        <v>2025</v>
      </c>
      <c r="C2430" t="n">
        <v>1</v>
      </c>
      <c r="D2430" t="n">
        <v>43</v>
      </c>
      <c r="E2430" t="inlineStr">
        <is>
          <t>N</t>
        </is>
      </c>
      <c r="F2430" t="n">
        <v>26</v>
      </c>
      <c r="G2430" t="n">
        <v>1795</v>
      </c>
      <c r="H2430" t="n">
        <v>2</v>
      </c>
      <c r="I2430" t="n">
        <v>2</v>
      </c>
      <c r="J2430" t="n">
        <v>19</v>
      </c>
      <c r="K2430" t="n">
        <v>2</v>
      </c>
      <c r="L2430" t="n">
        <v>4</v>
      </c>
      <c r="M2430" t="n">
        <v>1</v>
      </c>
      <c r="N2430" t="n">
        <v>2</v>
      </c>
      <c r="O2430" t="n">
        <v>1</v>
      </c>
      <c r="P2430" t="n">
        <v>1</v>
      </c>
      <c r="Q2430" t="n">
        <v>21</v>
      </c>
      <c r="R2430" s="15" t="n">
        <v>460000</v>
      </c>
      <c r="S2430" s="15" t="n">
        <v>0</v>
      </c>
      <c r="T2430" s="15" t="n">
        <v>460000</v>
      </c>
      <c r="U2430" s="15" t="n">
        <v>164500</v>
      </c>
      <c r="V2430">
        <f>IFERROR(VLOOKUP(D2430,Tablas_Equivalencia!$A$3:$B$8,2,FALSE),"Sin dato")</f>
        <v/>
      </c>
      <c r="W2430">
        <f>IFERROR(VLOOKUP(L2430,Tablas_Equivalencia!$D$3:$E$9,2,FALSE),"Sin dato")</f>
        <v/>
      </c>
      <c r="X2430">
        <f>IF(I2430=1,"Varón","Mujer")</f>
        <v/>
      </c>
      <c r="Y2430">
        <f>IFERROR(VLOOKUP(M2430,Tablas_Equivalencia!$G$3:$H$6,2,FALSE),"Sin dato")</f>
        <v/>
      </c>
      <c r="Z2430">
        <f>IF(J2430&lt;=24,"18-24","25-29")</f>
        <v/>
      </c>
      <c r="AA2430">
        <f>IF(M2430&lt;&gt;1,"",IF(P2430=2,1,0))</f>
        <v/>
      </c>
      <c r="AB2430">
        <f>IF(M2430&lt;&gt;1,"",IF(O2430&gt;=2,1,0))</f>
        <v/>
      </c>
      <c r="AC2430">
        <f>IF(M2430&lt;&gt;1,"",IF(OR(Q2430=999,Q2430=""),"",IF(OR(Q2430&lt;35,Q2430&gt;48),1,0)))</f>
        <v/>
      </c>
      <c r="AD2430">
        <f>IF(COUNT(AA2430:AC2430)&lt;3,"",SUM(AA2430:AC2430))</f>
        <v/>
      </c>
      <c r="AE2430">
        <f>IF(L2430&gt;=4,2,IF(L2430&gt;=2,1,0))</f>
        <v/>
      </c>
      <c r="AF2430">
        <f>IF(L2430&gt;=5,1,0)</f>
        <v/>
      </c>
      <c r="AG2430">
        <f>AE2430+AF2430</f>
        <v/>
      </c>
      <c r="AH2430" s="15">
        <f>IF(M2430&lt;&gt;1,"",IF(OR(R2430=-9,R2430=""),"",R2430))</f>
        <v/>
      </c>
      <c r="AI2430">
        <f>IF(M2430&lt;&gt;1,"",IF(OR(Q2430=999,Q2430=""),"",Q2430))</f>
        <v/>
      </c>
    </row>
    <row r="2431">
      <c r="A2431" t="inlineStr">
        <is>
          <t>TQRMNOP113233</t>
        </is>
      </c>
      <c r="B2431" t="n">
        <v>2025</v>
      </c>
      <c r="C2431" t="n">
        <v>1</v>
      </c>
      <c r="D2431" t="n">
        <v>1</v>
      </c>
      <c r="E2431" t="inlineStr">
        <is>
          <t>S</t>
        </is>
      </c>
      <c r="F2431" t="n">
        <v>33</v>
      </c>
      <c r="G2431" t="n">
        <v>1489</v>
      </c>
      <c r="H2431" t="n">
        <v>3</v>
      </c>
      <c r="I2431" t="n">
        <v>2</v>
      </c>
      <c r="J2431" t="n">
        <v>29</v>
      </c>
      <c r="K2431" t="n">
        <v>2</v>
      </c>
      <c r="L2431" t="n">
        <v>6</v>
      </c>
      <c r="M2431" t="n">
        <v>3</v>
      </c>
      <c r="R2431" s="15" t="n">
        <v>0</v>
      </c>
      <c r="S2431" s="15" t="n">
        <v>0</v>
      </c>
      <c r="T2431" s="15" t="n">
        <v>0</v>
      </c>
      <c r="U2431" s="15" t="n">
        <v>136100</v>
      </c>
      <c r="V2431">
        <f>IFERROR(VLOOKUP(D2431,Tablas_Equivalencia!$A$3:$B$8,2,FALSE),"Sin dato")</f>
        <v/>
      </c>
      <c r="W2431">
        <f>IFERROR(VLOOKUP(L2431,Tablas_Equivalencia!$D$3:$E$9,2,FALSE),"Sin dato")</f>
        <v/>
      </c>
      <c r="X2431">
        <f>IF(I2431=1,"Varón","Mujer")</f>
        <v/>
      </c>
      <c r="Y2431">
        <f>IFERROR(VLOOKUP(M2431,Tablas_Equivalencia!$G$3:$H$6,2,FALSE),"Sin dato")</f>
        <v/>
      </c>
      <c r="Z2431">
        <f>IF(J2431&lt;=24,"18-24","25-29")</f>
        <v/>
      </c>
      <c r="AA2431">
        <f>IF(M2431&lt;&gt;1,"",IF(P2431=2,1,0))</f>
        <v/>
      </c>
      <c r="AB2431">
        <f>IF(M2431&lt;&gt;1,"",IF(O2431&gt;=2,1,0))</f>
        <v/>
      </c>
      <c r="AC2431">
        <f>IF(M2431&lt;&gt;1,"",IF(OR(Q2431=999,Q2431=""),"",IF(OR(Q2431&lt;35,Q2431&gt;48),1,0)))</f>
        <v/>
      </c>
      <c r="AD2431">
        <f>IF(COUNT(AA2431:AC2431)&lt;3,"",SUM(AA2431:AC2431))</f>
        <v/>
      </c>
      <c r="AE2431">
        <f>IF(L2431&gt;=4,2,IF(L2431&gt;=2,1,0))</f>
        <v/>
      </c>
      <c r="AF2431">
        <f>IF(L2431&gt;=5,1,0)</f>
        <v/>
      </c>
      <c r="AG2431">
        <f>AE2431+AF2431</f>
        <v/>
      </c>
      <c r="AH2431" s="15">
        <f>IF(M2431&lt;&gt;1,"",IF(OR(R2431=-9,R2431=""),"",R2431))</f>
        <v/>
      </c>
      <c r="AI2431">
        <f>IF(M2431&lt;&gt;1,"",IF(OR(Q2431=999,Q2431=""),"",Q2431))</f>
        <v/>
      </c>
    </row>
    <row r="2432">
      <c r="A2432" t="inlineStr">
        <is>
          <t>TQRMNOP113234</t>
        </is>
      </c>
      <c r="B2432" t="n">
        <v>2025</v>
      </c>
      <c r="C2432" t="n">
        <v>1</v>
      </c>
      <c r="D2432" t="n">
        <v>1</v>
      </c>
      <c r="E2432" t="inlineStr">
        <is>
          <t>S</t>
        </is>
      </c>
      <c r="F2432" t="n">
        <v>32</v>
      </c>
      <c r="G2432" t="n">
        <v>874</v>
      </c>
      <c r="H2432" t="n">
        <v>1</v>
      </c>
      <c r="I2432" t="n">
        <v>2</v>
      </c>
      <c r="J2432" t="n">
        <v>23</v>
      </c>
      <c r="K2432" t="n">
        <v>2</v>
      </c>
      <c r="L2432" t="n">
        <v>2</v>
      </c>
      <c r="M2432" t="n">
        <v>1</v>
      </c>
      <c r="N2432" t="n">
        <v>3</v>
      </c>
      <c r="O2432" t="n">
        <v>2</v>
      </c>
      <c r="P2432" t="n">
        <v>2</v>
      </c>
      <c r="Q2432" t="n">
        <v>23</v>
      </c>
      <c r="R2432" s="15" t="n">
        <v>272000</v>
      </c>
      <c r="S2432" s="15" t="n">
        <v>0</v>
      </c>
      <c r="T2432" s="15" t="n">
        <v>272000</v>
      </c>
      <c r="U2432" s="15" t="n">
        <v>59200</v>
      </c>
      <c r="V2432">
        <f>IFERROR(VLOOKUP(D2432,Tablas_Equivalencia!$A$3:$B$8,2,FALSE),"Sin dato")</f>
        <v/>
      </c>
      <c r="W2432">
        <f>IFERROR(VLOOKUP(L2432,Tablas_Equivalencia!$D$3:$E$9,2,FALSE),"Sin dato")</f>
        <v/>
      </c>
      <c r="X2432">
        <f>IF(I2432=1,"Varón","Mujer")</f>
        <v/>
      </c>
      <c r="Y2432">
        <f>IFERROR(VLOOKUP(M2432,Tablas_Equivalencia!$G$3:$H$6,2,FALSE),"Sin dato")</f>
        <v/>
      </c>
      <c r="Z2432">
        <f>IF(J2432&lt;=24,"18-24","25-29")</f>
        <v/>
      </c>
      <c r="AA2432">
        <f>IF(M2432&lt;&gt;1,"",IF(P2432=2,1,0))</f>
        <v/>
      </c>
      <c r="AB2432">
        <f>IF(M2432&lt;&gt;1,"",IF(O2432&gt;=2,1,0))</f>
        <v/>
      </c>
      <c r="AC2432">
        <f>IF(M2432&lt;&gt;1,"",IF(OR(Q2432=999,Q2432=""),"",IF(OR(Q2432&lt;35,Q2432&gt;48),1,0)))</f>
        <v/>
      </c>
      <c r="AD2432">
        <f>IF(COUNT(AA2432:AC2432)&lt;3,"",SUM(AA2432:AC2432))</f>
        <v/>
      </c>
      <c r="AE2432">
        <f>IF(L2432&gt;=4,2,IF(L2432&gt;=2,1,0))</f>
        <v/>
      </c>
      <c r="AF2432">
        <f>IF(L2432&gt;=5,1,0)</f>
        <v/>
      </c>
      <c r="AG2432">
        <f>AE2432+AF2432</f>
        <v/>
      </c>
      <c r="AH2432" s="15">
        <f>IF(M2432&lt;&gt;1,"",IF(OR(R2432=-9,R2432=""),"",R2432))</f>
        <v/>
      </c>
      <c r="AI2432">
        <f>IF(M2432&lt;&gt;1,"",IF(OR(Q2432=999,Q2432=""),"",Q2432))</f>
        <v/>
      </c>
    </row>
    <row r="2433">
      <c r="A2433" t="inlineStr">
        <is>
          <t>TQRMNOP113242</t>
        </is>
      </c>
      <c r="B2433" t="n">
        <v>2025</v>
      </c>
      <c r="C2433" t="n">
        <v>1</v>
      </c>
      <c r="D2433" t="n">
        <v>42</v>
      </c>
      <c r="E2433" t="inlineStr">
        <is>
          <t>N</t>
        </is>
      </c>
      <c r="F2433" t="n">
        <v>27</v>
      </c>
      <c r="G2433" t="n">
        <v>1118</v>
      </c>
      <c r="H2433" t="n">
        <v>2</v>
      </c>
      <c r="I2433" t="n">
        <v>1</v>
      </c>
      <c r="J2433" t="n">
        <v>26</v>
      </c>
      <c r="K2433" t="n">
        <v>2</v>
      </c>
      <c r="L2433" t="n">
        <v>4</v>
      </c>
      <c r="M2433" t="n">
        <v>3</v>
      </c>
      <c r="R2433" s="15" t="n">
        <v>0</v>
      </c>
      <c r="S2433" s="15" t="n">
        <v>0</v>
      </c>
      <c r="T2433" s="15" t="n">
        <v>0</v>
      </c>
      <c r="U2433" s="15" t="n">
        <v>244900</v>
      </c>
      <c r="V2433">
        <f>IFERROR(VLOOKUP(D2433,Tablas_Equivalencia!$A$3:$B$8,2,FALSE),"Sin dato")</f>
        <v/>
      </c>
      <c r="W2433">
        <f>IFERROR(VLOOKUP(L2433,Tablas_Equivalencia!$D$3:$E$9,2,FALSE),"Sin dato")</f>
        <v/>
      </c>
      <c r="X2433">
        <f>IF(I2433=1,"Varón","Mujer")</f>
        <v/>
      </c>
      <c r="Y2433">
        <f>IFERROR(VLOOKUP(M2433,Tablas_Equivalencia!$G$3:$H$6,2,FALSE),"Sin dato")</f>
        <v/>
      </c>
      <c r="Z2433">
        <f>IF(J2433&lt;=24,"18-24","25-29")</f>
        <v/>
      </c>
      <c r="AA2433">
        <f>IF(M2433&lt;&gt;1,"",IF(P2433=2,1,0))</f>
        <v/>
      </c>
      <c r="AB2433">
        <f>IF(M2433&lt;&gt;1,"",IF(O2433&gt;=2,1,0))</f>
        <v/>
      </c>
      <c r="AC2433">
        <f>IF(M2433&lt;&gt;1,"",IF(OR(Q2433=999,Q2433=""),"",IF(OR(Q2433&lt;35,Q2433&gt;48),1,0)))</f>
        <v/>
      </c>
      <c r="AD2433">
        <f>IF(COUNT(AA2433:AC2433)&lt;3,"",SUM(AA2433:AC2433))</f>
        <v/>
      </c>
      <c r="AE2433">
        <f>IF(L2433&gt;=4,2,IF(L2433&gt;=2,1,0))</f>
        <v/>
      </c>
      <c r="AF2433">
        <f>IF(L2433&gt;=5,1,0)</f>
        <v/>
      </c>
      <c r="AG2433">
        <f>AE2433+AF2433</f>
        <v/>
      </c>
      <c r="AH2433" s="15">
        <f>IF(M2433&lt;&gt;1,"",IF(OR(R2433=-9,R2433=""),"",R2433))</f>
        <v/>
      </c>
      <c r="AI2433">
        <f>IF(M2433&lt;&gt;1,"",IF(OR(Q2433=999,Q2433=""),"",Q2433))</f>
        <v/>
      </c>
    </row>
    <row r="2434">
      <c r="A2434" t="inlineStr">
        <is>
          <t>TQRMNOP113265</t>
        </is>
      </c>
      <c r="B2434" t="n">
        <v>2025</v>
      </c>
      <c r="C2434" t="n">
        <v>1</v>
      </c>
      <c r="D2434" t="n">
        <v>1</v>
      </c>
      <c r="E2434" t="inlineStr">
        <is>
          <t>S</t>
        </is>
      </c>
      <c r="F2434" t="n">
        <v>33</v>
      </c>
      <c r="G2434" t="n">
        <v>531</v>
      </c>
      <c r="H2434" t="n">
        <v>1</v>
      </c>
      <c r="I2434" t="n">
        <v>1</v>
      </c>
      <c r="J2434" t="n">
        <v>25</v>
      </c>
      <c r="K2434" t="n">
        <v>1</v>
      </c>
      <c r="L2434" t="n">
        <v>5</v>
      </c>
      <c r="M2434" t="n">
        <v>1</v>
      </c>
      <c r="N2434" t="n">
        <v>2</v>
      </c>
      <c r="O2434" t="n">
        <v>1</v>
      </c>
      <c r="P2434" t="n">
        <v>1</v>
      </c>
      <c r="Q2434" t="n">
        <v>66</v>
      </c>
      <c r="R2434" s="15" t="n">
        <v>1509000</v>
      </c>
      <c r="S2434" s="15" t="n">
        <v>50000</v>
      </c>
      <c r="T2434" s="15" t="n">
        <v>1559000</v>
      </c>
      <c r="U2434" s="15" t="n">
        <v>104400</v>
      </c>
      <c r="V2434">
        <f>IFERROR(VLOOKUP(D2434,Tablas_Equivalencia!$A$3:$B$8,2,FALSE),"Sin dato")</f>
        <v/>
      </c>
      <c r="W2434">
        <f>IFERROR(VLOOKUP(L2434,Tablas_Equivalencia!$D$3:$E$9,2,FALSE),"Sin dato")</f>
        <v/>
      </c>
      <c r="X2434">
        <f>IF(I2434=1,"Varón","Mujer")</f>
        <v/>
      </c>
      <c r="Y2434">
        <f>IFERROR(VLOOKUP(M2434,Tablas_Equivalencia!$G$3:$H$6,2,FALSE),"Sin dato")</f>
        <v/>
      </c>
      <c r="Z2434">
        <f>IF(J2434&lt;=24,"18-24","25-29")</f>
        <v/>
      </c>
      <c r="AA2434">
        <f>IF(M2434&lt;&gt;1,"",IF(P2434=2,1,0))</f>
        <v/>
      </c>
      <c r="AB2434">
        <f>IF(M2434&lt;&gt;1,"",IF(O2434&gt;=2,1,0))</f>
        <v/>
      </c>
      <c r="AC2434">
        <f>IF(M2434&lt;&gt;1,"",IF(OR(Q2434=999,Q2434=""),"",IF(OR(Q2434&lt;35,Q2434&gt;48),1,0)))</f>
        <v/>
      </c>
      <c r="AD2434">
        <f>IF(COUNT(AA2434:AC2434)&lt;3,"",SUM(AA2434:AC2434))</f>
        <v/>
      </c>
      <c r="AE2434">
        <f>IF(L2434&gt;=4,2,IF(L2434&gt;=2,1,0))</f>
        <v/>
      </c>
      <c r="AF2434">
        <f>IF(L2434&gt;=5,1,0)</f>
        <v/>
      </c>
      <c r="AG2434">
        <f>AE2434+AF2434</f>
        <v/>
      </c>
      <c r="AH2434" s="15">
        <f>IF(M2434&lt;&gt;1,"",IF(OR(R2434=-9,R2434=""),"",R2434))</f>
        <v/>
      </c>
      <c r="AI2434">
        <f>IF(M2434&lt;&gt;1,"",IF(OR(Q2434=999,Q2434=""),"",Q2434))</f>
        <v/>
      </c>
    </row>
    <row r="2435">
      <c r="A2435" t="inlineStr">
        <is>
          <t>TQRMNOP113272</t>
        </is>
      </c>
      <c r="B2435" t="n">
        <v>2025</v>
      </c>
      <c r="C2435" t="n">
        <v>1</v>
      </c>
      <c r="D2435" t="n">
        <v>1</v>
      </c>
      <c r="E2435" t="inlineStr">
        <is>
          <t>S</t>
        </is>
      </c>
      <c r="F2435" t="n">
        <v>33</v>
      </c>
      <c r="G2435" t="n">
        <v>1196</v>
      </c>
      <c r="H2435" t="n">
        <v>1</v>
      </c>
      <c r="I2435" t="n">
        <v>2</v>
      </c>
      <c r="J2435" t="n">
        <v>21</v>
      </c>
      <c r="K2435" t="n">
        <v>1</v>
      </c>
      <c r="L2435" t="n">
        <v>4</v>
      </c>
      <c r="M2435" t="n">
        <v>1</v>
      </c>
      <c r="N2435" t="n">
        <v>2</v>
      </c>
      <c r="O2435" t="n">
        <v>3</v>
      </c>
      <c r="P2435" t="n">
        <v>2</v>
      </c>
      <c r="Q2435" t="n">
        <v>56</v>
      </c>
      <c r="R2435" s="15" t="n">
        <v>1353000</v>
      </c>
      <c r="S2435" s="15" t="n">
        <v>0</v>
      </c>
      <c r="T2435" s="15" t="n">
        <v>1353000</v>
      </c>
      <c r="U2435" s="15" t="n">
        <v>62400</v>
      </c>
      <c r="V2435">
        <f>IFERROR(VLOOKUP(D2435,Tablas_Equivalencia!$A$3:$B$8,2,FALSE),"Sin dato")</f>
        <v/>
      </c>
      <c r="W2435">
        <f>IFERROR(VLOOKUP(L2435,Tablas_Equivalencia!$D$3:$E$9,2,FALSE),"Sin dato")</f>
        <v/>
      </c>
      <c r="X2435">
        <f>IF(I2435=1,"Varón","Mujer")</f>
        <v/>
      </c>
      <c r="Y2435">
        <f>IFERROR(VLOOKUP(M2435,Tablas_Equivalencia!$G$3:$H$6,2,FALSE),"Sin dato")</f>
        <v/>
      </c>
      <c r="Z2435">
        <f>IF(J2435&lt;=24,"18-24","25-29")</f>
        <v/>
      </c>
      <c r="AA2435">
        <f>IF(M2435&lt;&gt;1,"",IF(P2435=2,1,0))</f>
        <v/>
      </c>
      <c r="AB2435">
        <f>IF(M2435&lt;&gt;1,"",IF(O2435&gt;=2,1,0))</f>
        <v/>
      </c>
      <c r="AC2435">
        <f>IF(M2435&lt;&gt;1,"",IF(OR(Q2435=999,Q2435=""),"",IF(OR(Q2435&lt;35,Q2435&gt;48),1,0)))</f>
        <v/>
      </c>
      <c r="AD2435">
        <f>IF(COUNT(AA2435:AC2435)&lt;3,"",SUM(AA2435:AC2435))</f>
        <v/>
      </c>
      <c r="AE2435">
        <f>IF(L2435&gt;=4,2,IF(L2435&gt;=2,1,0))</f>
        <v/>
      </c>
      <c r="AF2435">
        <f>IF(L2435&gt;=5,1,0)</f>
        <v/>
      </c>
      <c r="AG2435">
        <f>AE2435+AF2435</f>
        <v/>
      </c>
      <c r="AH2435" s="15">
        <f>IF(M2435&lt;&gt;1,"",IF(OR(R2435=-9,R2435=""),"",R2435))</f>
        <v/>
      </c>
      <c r="AI2435">
        <f>IF(M2435&lt;&gt;1,"",IF(OR(Q2435=999,Q2435=""),"",Q2435))</f>
        <v/>
      </c>
    </row>
    <row r="2436">
      <c r="A2436" t="inlineStr">
        <is>
          <t>TQRMNOP113281</t>
        </is>
      </c>
      <c r="B2436" t="n">
        <v>2025</v>
      </c>
      <c r="C2436" t="n">
        <v>1</v>
      </c>
      <c r="D2436" t="n">
        <v>42</v>
      </c>
      <c r="E2436" t="inlineStr">
        <is>
          <t>N</t>
        </is>
      </c>
      <c r="F2436" t="n">
        <v>27</v>
      </c>
      <c r="G2436" t="n">
        <v>1349</v>
      </c>
      <c r="H2436" t="n">
        <v>1</v>
      </c>
      <c r="I2436" t="n">
        <v>1</v>
      </c>
      <c r="J2436" t="n">
        <v>19</v>
      </c>
      <c r="K2436" t="n">
        <v>1</v>
      </c>
      <c r="L2436" t="n">
        <v>5</v>
      </c>
      <c r="M2436" t="n">
        <v>2</v>
      </c>
      <c r="R2436" s="15" t="n">
        <v>0</v>
      </c>
      <c r="S2436" s="15" t="n">
        <v>0</v>
      </c>
      <c r="T2436" s="15" t="n">
        <v>0</v>
      </c>
      <c r="U2436" s="15" t="n">
        <v>89800</v>
      </c>
      <c r="V2436">
        <f>IFERROR(VLOOKUP(D2436,Tablas_Equivalencia!$A$3:$B$8,2,FALSE),"Sin dato")</f>
        <v/>
      </c>
      <c r="W2436">
        <f>IFERROR(VLOOKUP(L2436,Tablas_Equivalencia!$D$3:$E$9,2,FALSE),"Sin dato")</f>
        <v/>
      </c>
      <c r="X2436">
        <f>IF(I2436=1,"Varón","Mujer")</f>
        <v/>
      </c>
      <c r="Y2436">
        <f>IFERROR(VLOOKUP(M2436,Tablas_Equivalencia!$G$3:$H$6,2,FALSE),"Sin dato")</f>
        <v/>
      </c>
      <c r="Z2436">
        <f>IF(J2436&lt;=24,"18-24","25-29")</f>
        <v/>
      </c>
      <c r="AA2436">
        <f>IF(M2436&lt;&gt;1,"",IF(P2436=2,1,0))</f>
        <v/>
      </c>
      <c r="AB2436">
        <f>IF(M2436&lt;&gt;1,"",IF(O2436&gt;=2,1,0))</f>
        <v/>
      </c>
      <c r="AC2436">
        <f>IF(M2436&lt;&gt;1,"",IF(OR(Q2436=999,Q2436=""),"",IF(OR(Q2436&lt;35,Q2436&gt;48),1,0)))</f>
        <v/>
      </c>
      <c r="AD2436">
        <f>IF(COUNT(AA2436:AC2436)&lt;3,"",SUM(AA2436:AC2436))</f>
        <v/>
      </c>
      <c r="AE2436">
        <f>IF(L2436&gt;=4,2,IF(L2436&gt;=2,1,0))</f>
        <v/>
      </c>
      <c r="AF2436">
        <f>IF(L2436&gt;=5,1,0)</f>
        <v/>
      </c>
      <c r="AG2436">
        <f>AE2436+AF2436</f>
        <v/>
      </c>
      <c r="AH2436" s="15">
        <f>IF(M2436&lt;&gt;1,"",IF(OR(R2436=-9,R2436=""),"",R2436))</f>
        <v/>
      </c>
      <c r="AI2436">
        <f>IF(M2436&lt;&gt;1,"",IF(OR(Q2436=999,Q2436=""),"",Q2436))</f>
        <v/>
      </c>
    </row>
    <row r="2437">
      <c r="A2437" t="inlineStr">
        <is>
          <t>TQRMNOP113289</t>
        </is>
      </c>
      <c r="B2437" t="n">
        <v>2025</v>
      </c>
      <c r="C2437" t="n">
        <v>1</v>
      </c>
      <c r="D2437" t="n">
        <v>41</v>
      </c>
      <c r="E2437" t="inlineStr">
        <is>
          <t>N</t>
        </is>
      </c>
      <c r="F2437" t="n">
        <v>12</v>
      </c>
      <c r="G2437" t="n">
        <v>1504</v>
      </c>
      <c r="H2437" t="n">
        <v>1</v>
      </c>
      <c r="I2437" t="n">
        <v>2</v>
      </c>
      <c r="J2437" t="n">
        <v>26</v>
      </c>
      <c r="K2437" t="n">
        <v>1</v>
      </c>
      <c r="L2437" t="n">
        <v>5</v>
      </c>
      <c r="M2437" t="n">
        <v>1</v>
      </c>
      <c r="N2437" t="n">
        <v>3</v>
      </c>
      <c r="O2437" t="n">
        <v>2</v>
      </c>
      <c r="P2437" t="n">
        <v>2</v>
      </c>
      <c r="Q2437" t="n">
        <v>53</v>
      </c>
      <c r="R2437" s="15" t="n">
        <v>458000</v>
      </c>
      <c r="S2437" s="15" t="n">
        <v>0</v>
      </c>
      <c r="T2437" s="15" t="n">
        <v>458000</v>
      </c>
      <c r="U2437" s="15" t="n">
        <v>140400</v>
      </c>
      <c r="V2437">
        <f>IFERROR(VLOOKUP(D2437,Tablas_Equivalencia!$A$3:$B$8,2,FALSE),"Sin dato")</f>
        <v/>
      </c>
      <c r="W2437">
        <f>IFERROR(VLOOKUP(L2437,Tablas_Equivalencia!$D$3:$E$9,2,FALSE),"Sin dato")</f>
        <v/>
      </c>
      <c r="X2437">
        <f>IF(I2437=1,"Varón","Mujer")</f>
        <v/>
      </c>
      <c r="Y2437">
        <f>IFERROR(VLOOKUP(M2437,Tablas_Equivalencia!$G$3:$H$6,2,FALSE),"Sin dato")</f>
        <v/>
      </c>
      <c r="Z2437">
        <f>IF(J2437&lt;=24,"18-24","25-29")</f>
        <v/>
      </c>
      <c r="AA2437">
        <f>IF(M2437&lt;&gt;1,"",IF(P2437=2,1,0))</f>
        <v/>
      </c>
      <c r="AB2437">
        <f>IF(M2437&lt;&gt;1,"",IF(O2437&gt;=2,1,0))</f>
        <v/>
      </c>
      <c r="AC2437">
        <f>IF(M2437&lt;&gt;1,"",IF(OR(Q2437=999,Q2437=""),"",IF(OR(Q2437&lt;35,Q2437&gt;48),1,0)))</f>
        <v/>
      </c>
      <c r="AD2437">
        <f>IF(COUNT(AA2437:AC2437)&lt;3,"",SUM(AA2437:AC2437))</f>
        <v/>
      </c>
      <c r="AE2437">
        <f>IF(L2437&gt;=4,2,IF(L2437&gt;=2,1,0))</f>
        <v/>
      </c>
      <c r="AF2437">
        <f>IF(L2437&gt;=5,1,0)</f>
        <v/>
      </c>
      <c r="AG2437">
        <f>AE2437+AF2437</f>
        <v/>
      </c>
      <c r="AH2437" s="15">
        <f>IF(M2437&lt;&gt;1,"",IF(OR(R2437=-9,R2437=""),"",R2437))</f>
        <v/>
      </c>
      <c r="AI2437">
        <f>IF(M2437&lt;&gt;1,"",IF(OR(Q2437=999,Q2437=""),"",Q2437))</f>
        <v/>
      </c>
    </row>
    <row r="2438">
      <c r="A2438" t="inlineStr">
        <is>
          <t>TQRMNOP113291</t>
        </is>
      </c>
      <c r="B2438" t="n">
        <v>2025</v>
      </c>
      <c r="C2438" t="n">
        <v>1</v>
      </c>
      <c r="D2438" t="n">
        <v>40</v>
      </c>
      <c r="E2438" t="inlineStr">
        <is>
          <t>N</t>
        </is>
      </c>
      <c r="F2438" t="n">
        <v>22</v>
      </c>
      <c r="G2438" t="n">
        <v>1503</v>
      </c>
      <c r="H2438" t="n">
        <v>3</v>
      </c>
      <c r="I2438" t="n">
        <v>2</v>
      </c>
      <c r="J2438" t="n">
        <v>26</v>
      </c>
      <c r="K2438" t="n">
        <v>1</v>
      </c>
      <c r="L2438" t="n">
        <v>6</v>
      </c>
      <c r="M2438" t="n">
        <v>3</v>
      </c>
      <c r="R2438" s="15" t="n">
        <v>0</v>
      </c>
      <c r="S2438" s="15" t="n">
        <v>83000</v>
      </c>
      <c r="T2438" s="15" t="n">
        <v>83000</v>
      </c>
      <c r="U2438" s="15" t="n">
        <v>132900</v>
      </c>
      <c r="V2438">
        <f>IFERROR(VLOOKUP(D2438,Tablas_Equivalencia!$A$3:$B$8,2,FALSE),"Sin dato")</f>
        <v/>
      </c>
      <c r="W2438">
        <f>IFERROR(VLOOKUP(L2438,Tablas_Equivalencia!$D$3:$E$9,2,FALSE),"Sin dato")</f>
        <v/>
      </c>
      <c r="X2438">
        <f>IF(I2438=1,"Varón","Mujer")</f>
        <v/>
      </c>
      <c r="Y2438">
        <f>IFERROR(VLOOKUP(M2438,Tablas_Equivalencia!$G$3:$H$6,2,FALSE),"Sin dato")</f>
        <v/>
      </c>
      <c r="Z2438">
        <f>IF(J2438&lt;=24,"18-24","25-29")</f>
        <v/>
      </c>
      <c r="AA2438">
        <f>IF(M2438&lt;&gt;1,"",IF(P2438=2,1,0))</f>
        <v/>
      </c>
      <c r="AB2438">
        <f>IF(M2438&lt;&gt;1,"",IF(O2438&gt;=2,1,0))</f>
        <v/>
      </c>
      <c r="AC2438">
        <f>IF(M2438&lt;&gt;1,"",IF(OR(Q2438=999,Q2438=""),"",IF(OR(Q2438&lt;35,Q2438&gt;48),1,0)))</f>
        <v/>
      </c>
      <c r="AD2438">
        <f>IF(COUNT(AA2438:AC2438)&lt;3,"",SUM(AA2438:AC2438))</f>
        <v/>
      </c>
      <c r="AE2438">
        <f>IF(L2438&gt;=4,2,IF(L2438&gt;=2,1,0))</f>
        <v/>
      </c>
      <c r="AF2438">
        <f>IF(L2438&gt;=5,1,0)</f>
        <v/>
      </c>
      <c r="AG2438">
        <f>AE2438+AF2438</f>
        <v/>
      </c>
      <c r="AH2438" s="15">
        <f>IF(M2438&lt;&gt;1,"",IF(OR(R2438=-9,R2438=""),"",R2438))</f>
        <v/>
      </c>
      <c r="AI2438">
        <f>IF(M2438&lt;&gt;1,"",IF(OR(Q2438=999,Q2438=""),"",Q2438))</f>
        <v/>
      </c>
    </row>
    <row r="2439">
      <c r="A2439" t="inlineStr">
        <is>
          <t>TQRMNOP113294</t>
        </is>
      </c>
      <c r="B2439" t="n">
        <v>2025</v>
      </c>
      <c r="C2439" t="n">
        <v>1</v>
      </c>
      <c r="D2439" t="n">
        <v>40</v>
      </c>
      <c r="E2439" t="inlineStr">
        <is>
          <t>N</t>
        </is>
      </c>
      <c r="F2439" t="n">
        <v>9</v>
      </c>
      <c r="G2439" t="n">
        <v>1136</v>
      </c>
      <c r="H2439" t="n">
        <v>3</v>
      </c>
      <c r="I2439" t="n">
        <v>2</v>
      </c>
      <c r="J2439" t="n">
        <v>26</v>
      </c>
      <c r="K2439" t="n">
        <v>2</v>
      </c>
      <c r="L2439" t="n">
        <v>3</v>
      </c>
      <c r="M2439" t="n">
        <v>1</v>
      </c>
      <c r="N2439" t="n">
        <v>3</v>
      </c>
      <c r="O2439" t="n">
        <v>1</v>
      </c>
      <c r="P2439" t="n">
        <v>2</v>
      </c>
      <c r="Q2439" t="n">
        <v>18</v>
      </c>
      <c r="R2439" s="15" t="n">
        <v>264000</v>
      </c>
      <c r="S2439" s="15" t="n">
        <v>0</v>
      </c>
      <c r="T2439" s="15" t="n">
        <v>264000</v>
      </c>
      <c r="U2439" s="15" t="n">
        <v>135100</v>
      </c>
      <c r="V2439">
        <f>IFERROR(VLOOKUP(D2439,Tablas_Equivalencia!$A$3:$B$8,2,FALSE),"Sin dato")</f>
        <v/>
      </c>
      <c r="W2439">
        <f>IFERROR(VLOOKUP(L2439,Tablas_Equivalencia!$D$3:$E$9,2,FALSE),"Sin dato")</f>
        <v/>
      </c>
      <c r="X2439">
        <f>IF(I2439=1,"Varón","Mujer")</f>
        <v/>
      </c>
      <c r="Y2439">
        <f>IFERROR(VLOOKUP(M2439,Tablas_Equivalencia!$G$3:$H$6,2,FALSE),"Sin dato")</f>
        <v/>
      </c>
      <c r="Z2439">
        <f>IF(J2439&lt;=24,"18-24","25-29")</f>
        <v/>
      </c>
      <c r="AA2439">
        <f>IF(M2439&lt;&gt;1,"",IF(P2439=2,1,0))</f>
        <v/>
      </c>
      <c r="AB2439">
        <f>IF(M2439&lt;&gt;1,"",IF(O2439&gt;=2,1,0))</f>
        <v/>
      </c>
      <c r="AC2439">
        <f>IF(M2439&lt;&gt;1,"",IF(OR(Q2439=999,Q2439=""),"",IF(OR(Q2439&lt;35,Q2439&gt;48),1,0)))</f>
        <v/>
      </c>
      <c r="AD2439">
        <f>IF(COUNT(AA2439:AC2439)&lt;3,"",SUM(AA2439:AC2439))</f>
        <v/>
      </c>
      <c r="AE2439">
        <f>IF(L2439&gt;=4,2,IF(L2439&gt;=2,1,0))</f>
        <v/>
      </c>
      <c r="AF2439">
        <f>IF(L2439&gt;=5,1,0)</f>
        <v/>
      </c>
      <c r="AG2439">
        <f>AE2439+AF2439</f>
        <v/>
      </c>
      <c r="AH2439" s="15">
        <f>IF(M2439&lt;&gt;1,"",IF(OR(R2439=-9,R2439=""),"",R2439))</f>
        <v/>
      </c>
      <c r="AI2439">
        <f>IF(M2439&lt;&gt;1,"",IF(OR(Q2439=999,Q2439=""),"",Q2439))</f>
        <v/>
      </c>
    </row>
    <row r="2440">
      <c r="A2440" t="inlineStr">
        <is>
          <t>TQRMNOP113298</t>
        </is>
      </c>
      <c r="B2440" t="n">
        <v>2025</v>
      </c>
      <c r="C2440" t="n">
        <v>1</v>
      </c>
      <c r="D2440" t="n">
        <v>1</v>
      </c>
      <c r="E2440" t="inlineStr">
        <is>
          <t>S</t>
        </is>
      </c>
      <c r="F2440" t="n">
        <v>32</v>
      </c>
      <c r="G2440" t="n">
        <v>1267</v>
      </c>
      <c r="H2440" t="n">
        <v>3</v>
      </c>
      <c r="I2440" t="n">
        <v>1</v>
      </c>
      <c r="J2440" t="n">
        <v>21</v>
      </c>
      <c r="K2440" t="n">
        <v>1</v>
      </c>
      <c r="L2440" t="n">
        <v>5</v>
      </c>
      <c r="M2440" t="n">
        <v>3</v>
      </c>
      <c r="R2440" s="15" t="n">
        <v>0</v>
      </c>
      <c r="S2440" s="15" t="n">
        <v>0</v>
      </c>
      <c r="T2440" s="15" t="n">
        <v>0</v>
      </c>
      <c r="U2440" s="15" t="n">
        <v>250600</v>
      </c>
      <c r="V2440">
        <f>IFERROR(VLOOKUP(D2440,Tablas_Equivalencia!$A$3:$B$8,2,FALSE),"Sin dato")</f>
        <v/>
      </c>
      <c r="W2440">
        <f>IFERROR(VLOOKUP(L2440,Tablas_Equivalencia!$D$3:$E$9,2,FALSE),"Sin dato")</f>
        <v/>
      </c>
      <c r="X2440">
        <f>IF(I2440=1,"Varón","Mujer")</f>
        <v/>
      </c>
      <c r="Y2440">
        <f>IFERROR(VLOOKUP(M2440,Tablas_Equivalencia!$G$3:$H$6,2,FALSE),"Sin dato")</f>
        <v/>
      </c>
      <c r="Z2440">
        <f>IF(J2440&lt;=24,"18-24","25-29")</f>
        <v/>
      </c>
      <c r="AA2440">
        <f>IF(M2440&lt;&gt;1,"",IF(P2440=2,1,0))</f>
        <v/>
      </c>
      <c r="AB2440">
        <f>IF(M2440&lt;&gt;1,"",IF(O2440&gt;=2,1,0))</f>
        <v/>
      </c>
      <c r="AC2440">
        <f>IF(M2440&lt;&gt;1,"",IF(OR(Q2440=999,Q2440=""),"",IF(OR(Q2440&lt;35,Q2440&gt;48),1,0)))</f>
        <v/>
      </c>
      <c r="AD2440">
        <f>IF(COUNT(AA2440:AC2440)&lt;3,"",SUM(AA2440:AC2440))</f>
        <v/>
      </c>
      <c r="AE2440">
        <f>IF(L2440&gt;=4,2,IF(L2440&gt;=2,1,0))</f>
        <v/>
      </c>
      <c r="AF2440">
        <f>IF(L2440&gt;=5,1,0)</f>
        <v/>
      </c>
      <c r="AG2440">
        <f>AE2440+AF2440</f>
        <v/>
      </c>
      <c r="AH2440" s="15">
        <f>IF(M2440&lt;&gt;1,"",IF(OR(R2440=-9,R2440=""),"",R2440))</f>
        <v/>
      </c>
      <c r="AI2440">
        <f>IF(M2440&lt;&gt;1,"",IF(OR(Q2440=999,Q2440=""),"",Q2440))</f>
        <v/>
      </c>
    </row>
    <row r="2441">
      <c r="A2441" t="inlineStr">
        <is>
          <t>TQRMNOP113303</t>
        </is>
      </c>
      <c r="B2441" t="n">
        <v>2025</v>
      </c>
      <c r="C2441" t="n">
        <v>1</v>
      </c>
      <c r="D2441" t="n">
        <v>40</v>
      </c>
      <c r="E2441" t="inlineStr">
        <is>
          <t>S</t>
        </is>
      </c>
      <c r="F2441" t="n">
        <v>7</v>
      </c>
      <c r="G2441" t="n">
        <v>1616</v>
      </c>
      <c r="H2441" t="n">
        <v>3</v>
      </c>
      <c r="I2441" t="n">
        <v>2</v>
      </c>
      <c r="J2441" t="n">
        <v>29</v>
      </c>
      <c r="K2441" t="n">
        <v>2</v>
      </c>
      <c r="L2441" t="n">
        <v>3</v>
      </c>
      <c r="M2441" t="n">
        <v>3</v>
      </c>
      <c r="R2441" s="15" t="n">
        <v>0</v>
      </c>
      <c r="S2441" s="15" t="n">
        <v>0</v>
      </c>
      <c r="T2441" s="15" t="n">
        <v>0</v>
      </c>
      <c r="U2441" s="15" t="n">
        <v>130800</v>
      </c>
      <c r="V2441">
        <f>IFERROR(VLOOKUP(D2441,Tablas_Equivalencia!$A$3:$B$8,2,FALSE),"Sin dato")</f>
        <v/>
      </c>
      <c r="W2441">
        <f>IFERROR(VLOOKUP(L2441,Tablas_Equivalencia!$D$3:$E$9,2,FALSE),"Sin dato")</f>
        <v/>
      </c>
      <c r="X2441">
        <f>IF(I2441=1,"Varón","Mujer")</f>
        <v/>
      </c>
      <c r="Y2441">
        <f>IFERROR(VLOOKUP(M2441,Tablas_Equivalencia!$G$3:$H$6,2,FALSE),"Sin dato")</f>
        <v/>
      </c>
      <c r="Z2441">
        <f>IF(J2441&lt;=24,"18-24","25-29")</f>
        <v/>
      </c>
      <c r="AA2441">
        <f>IF(M2441&lt;&gt;1,"",IF(P2441=2,1,0))</f>
        <v/>
      </c>
      <c r="AB2441">
        <f>IF(M2441&lt;&gt;1,"",IF(O2441&gt;=2,1,0))</f>
        <v/>
      </c>
      <c r="AC2441">
        <f>IF(M2441&lt;&gt;1,"",IF(OR(Q2441=999,Q2441=""),"",IF(OR(Q2441&lt;35,Q2441&gt;48),1,0)))</f>
        <v/>
      </c>
      <c r="AD2441">
        <f>IF(COUNT(AA2441:AC2441)&lt;3,"",SUM(AA2441:AC2441))</f>
        <v/>
      </c>
      <c r="AE2441">
        <f>IF(L2441&gt;=4,2,IF(L2441&gt;=2,1,0))</f>
        <v/>
      </c>
      <c r="AF2441">
        <f>IF(L2441&gt;=5,1,0)</f>
        <v/>
      </c>
      <c r="AG2441">
        <f>AE2441+AF2441</f>
        <v/>
      </c>
      <c r="AH2441" s="15">
        <f>IF(M2441&lt;&gt;1,"",IF(OR(R2441=-9,R2441=""),"",R2441))</f>
        <v/>
      </c>
      <c r="AI2441">
        <f>IF(M2441&lt;&gt;1,"",IF(OR(Q2441=999,Q2441=""),"",Q2441))</f>
        <v/>
      </c>
    </row>
    <row r="2442">
      <c r="A2442" t="inlineStr">
        <is>
          <t>TQRMNOP113304</t>
        </is>
      </c>
      <c r="B2442" t="n">
        <v>2025</v>
      </c>
      <c r="C2442" t="n">
        <v>1</v>
      </c>
      <c r="D2442" t="n">
        <v>41</v>
      </c>
      <c r="E2442" t="inlineStr">
        <is>
          <t>N</t>
        </is>
      </c>
      <c r="F2442" t="n">
        <v>15</v>
      </c>
      <c r="G2442" t="n">
        <v>787</v>
      </c>
      <c r="H2442" t="n">
        <v>3</v>
      </c>
      <c r="I2442" t="n">
        <v>2</v>
      </c>
      <c r="J2442" t="n">
        <v>19</v>
      </c>
      <c r="K2442" t="n">
        <v>2</v>
      </c>
      <c r="L2442" t="n">
        <v>3</v>
      </c>
      <c r="M2442" t="n">
        <v>1</v>
      </c>
      <c r="N2442" t="n">
        <v>1</v>
      </c>
      <c r="O2442" t="n">
        <v>3</v>
      </c>
      <c r="P2442" t="n">
        <v>2</v>
      </c>
      <c r="Q2442" t="n">
        <v>9</v>
      </c>
      <c r="R2442" s="15" t="n">
        <v>314000</v>
      </c>
      <c r="S2442" s="15" t="n">
        <v>0</v>
      </c>
      <c r="T2442" s="15" t="n">
        <v>314000</v>
      </c>
      <c r="U2442" s="15" t="n">
        <v>133600</v>
      </c>
      <c r="V2442">
        <f>IFERROR(VLOOKUP(D2442,Tablas_Equivalencia!$A$3:$B$8,2,FALSE),"Sin dato")</f>
        <v/>
      </c>
      <c r="W2442">
        <f>IFERROR(VLOOKUP(L2442,Tablas_Equivalencia!$D$3:$E$9,2,FALSE),"Sin dato")</f>
        <v/>
      </c>
      <c r="X2442">
        <f>IF(I2442=1,"Varón","Mujer")</f>
        <v/>
      </c>
      <c r="Y2442">
        <f>IFERROR(VLOOKUP(M2442,Tablas_Equivalencia!$G$3:$H$6,2,FALSE),"Sin dato")</f>
        <v/>
      </c>
      <c r="Z2442">
        <f>IF(J2442&lt;=24,"18-24","25-29")</f>
        <v/>
      </c>
      <c r="AA2442">
        <f>IF(M2442&lt;&gt;1,"",IF(P2442=2,1,0))</f>
        <v/>
      </c>
      <c r="AB2442">
        <f>IF(M2442&lt;&gt;1,"",IF(O2442&gt;=2,1,0))</f>
        <v/>
      </c>
      <c r="AC2442">
        <f>IF(M2442&lt;&gt;1,"",IF(OR(Q2442=999,Q2442=""),"",IF(OR(Q2442&lt;35,Q2442&gt;48),1,0)))</f>
        <v/>
      </c>
      <c r="AD2442">
        <f>IF(COUNT(AA2442:AC2442)&lt;3,"",SUM(AA2442:AC2442))</f>
        <v/>
      </c>
      <c r="AE2442">
        <f>IF(L2442&gt;=4,2,IF(L2442&gt;=2,1,0))</f>
        <v/>
      </c>
      <c r="AF2442">
        <f>IF(L2442&gt;=5,1,0)</f>
        <v/>
      </c>
      <c r="AG2442">
        <f>AE2442+AF2442</f>
        <v/>
      </c>
      <c r="AH2442" s="15">
        <f>IF(M2442&lt;&gt;1,"",IF(OR(R2442=-9,R2442=""),"",R2442))</f>
        <v/>
      </c>
      <c r="AI2442">
        <f>IF(M2442&lt;&gt;1,"",IF(OR(Q2442=999,Q2442=""),"",Q2442))</f>
        <v/>
      </c>
    </row>
    <row r="2443">
      <c r="A2443" t="inlineStr">
        <is>
          <t>TQRMNOP113305</t>
        </is>
      </c>
      <c r="B2443" t="n">
        <v>2025</v>
      </c>
      <c r="C2443" t="n">
        <v>1</v>
      </c>
      <c r="D2443" t="n">
        <v>43</v>
      </c>
      <c r="E2443" t="inlineStr">
        <is>
          <t>S</t>
        </is>
      </c>
      <c r="F2443" t="n">
        <v>17</v>
      </c>
      <c r="G2443" t="n">
        <v>1095</v>
      </c>
      <c r="H2443" t="n">
        <v>2</v>
      </c>
      <c r="I2443" t="n">
        <v>2</v>
      </c>
      <c r="J2443" t="n">
        <v>25</v>
      </c>
      <c r="K2443" t="n">
        <v>2</v>
      </c>
      <c r="L2443" t="n">
        <v>3</v>
      </c>
      <c r="M2443" t="n">
        <v>2</v>
      </c>
      <c r="R2443" s="15" t="n">
        <v>0</v>
      </c>
      <c r="S2443" s="15" t="n">
        <v>0</v>
      </c>
      <c r="T2443" s="15" t="n">
        <v>0</v>
      </c>
      <c r="U2443" s="15" t="n">
        <v>227200</v>
      </c>
      <c r="V2443">
        <f>IFERROR(VLOOKUP(D2443,Tablas_Equivalencia!$A$3:$B$8,2,FALSE),"Sin dato")</f>
        <v/>
      </c>
      <c r="W2443">
        <f>IFERROR(VLOOKUP(L2443,Tablas_Equivalencia!$D$3:$E$9,2,FALSE),"Sin dato")</f>
        <v/>
      </c>
      <c r="X2443">
        <f>IF(I2443=1,"Varón","Mujer")</f>
        <v/>
      </c>
      <c r="Y2443">
        <f>IFERROR(VLOOKUP(M2443,Tablas_Equivalencia!$G$3:$H$6,2,FALSE),"Sin dato")</f>
        <v/>
      </c>
      <c r="Z2443">
        <f>IF(J2443&lt;=24,"18-24","25-29")</f>
        <v/>
      </c>
      <c r="AA2443">
        <f>IF(M2443&lt;&gt;1,"",IF(P2443=2,1,0))</f>
        <v/>
      </c>
      <c r="AB2443">
        <f>IF(M2443&lt;&gt;1,"",IF(O2443&gt;=2,1,0))</f>
        <v/>
      </c>
      <c r="AC2443">
        <f>IF(M2443&lt;&gt;1,"",IF(OR(Q2443=999,Q2443=""),"",IF(OR(Q2443&lt;35,Q2443&gt;48),1,0)))</f>
        <v/>
      </c>
      <c r="AD2443">
        <f>IF(COUNT(AA2443:AC2443)&lt;3,"",SUM(AA2443:AC2443))</f>
        <v/>
      </c>
      <c r="AE2443">
        <f>IF(L2443&gt;=4,2,IF(L2443&gt;=2,1,0))</f>
        <v/>
      </c>
      <c r="AF2443">
        <f>IF(L2443&gt;=5,1,0)</f>
        <v/>
      </c>
      <c r="AG2443">
        <f>AE2443+AF2443</f>
        <v/>
      </c>
      <c r="AH2443" s="15">
        <f>IF(M2443&lt;&gt;1,"",IF(OR(R2443=-9,R2443=""),"",R2443))</f>
        <v/>
      </c>
      <c r="AI2443">
        <f>IF(M2443&lt;&gt;1,"",IF(OR(Q2443=999,Q2443=""),"",Q2443))</f>
        <v/>
      </c>
    </row>
    <row r="2444">
      <c r="A2444" t="inlineStr">
        <is>
          <t>TQRMNOP113306</t>
        </is>
      </c>
      <c r="B2444" t="n">
        <v>2025</v>
      </c>
      <c r="C2444" t="n">
        <v>1</v>
      </c>
      <c r="D2444" t="n">
        <v>43</v>
      </c>
      <c r="E2444" t="inlineStr">
        <is>
          <t>N</t>
        </is>
      </c>
      <c r="F2444" t="n">
        <v>38</v>
      </c>
      <c r="G2444" t="n">
        <v>874</v>
      </c>
      <c r="H2444" t="n">
        <v>1</v>
      </c>
      <c r="I2444" t="n">
        <v>1</v>
      </c>
      <c r="J2444" t="n">
        <v>22</v>
      </c>
      <c r="K2444" t="n">
        <v>1</v>
      </c>
      <c r="L2444" t="n">
        <v>5</v>
      </c>
      <c r="M2444" t="n">
        <v>3</v>
      </c>
      <c r="R2444" s="15" t="n">
        <v>0</v>
      </c>
      <c r="S2444" s="15" t="n">
        <v>0</v>
      </c>
      <c r="T2444" s="15" t="n">
        <v>0</v>
      </c>
      <c r="U2444" s="15" t="n">
        <v>71100</v>
      </c>
      <c r="V2444">
        <f>IFERROR(VLOOKUP(D2444,Tablas_Equivalencia!$A$3:$B$8,2,FALSE),"Sin dato")</f>
        <v/>
      </c>
      <c r="W2444">
        <f>IFERROR(VLOOKUP(L2444,Tablas_Equivalencia!$D$3:$E$9,2,FALSE),"Sin dato")</f>
        <v/>
      </c>
      <c r="X2444">
        <f>IF(I2444=1,"Varón","Mujer")</f>
        <v/>
      </c>
      <c r="Y2444">
        <f>IFERROR(VLOOKUP(M2444,Tablas_Equivalencia!$G$3:$H$6,2,FALSE),"Sin dato")</f>
        <v/>
      </c>
      <c r="Z2444">
        <f>IF(J2444&lt;=24,"18-24","25-29")</f>
        <v/>
      </c>
      <c r="AA2444">
        <f>IF(M2444&lt;&gt;1,"",IF(P2444=2,1,0))</f>
        <v/>
      </c>
      <c r="AB2444">
        <f>IF(M2444&lt;&gt;1,"",IF(O2444&gt;=2,1,0))</f>
        <v/>
      </c>
      <c r="AC2444">
        <f>IF(M2444&lt;&gt;1,"",IF(OR(Q2444=999,Q2444=""),"",IF(OR(Q2444&lt;35,Q2444&gt;48),1,0)))</f>
        <v/>
      </c>
      <c r="AD2444">
        <f>IF(COUNT(AA2444:AC2444)&lt;3,"",SUM(AA2444:AC2444))</f>
        <v/>
      </c>
      <c r="AE2444">
        <f>IF(L2444&gt;=4,2,IF(L2444&gt;=2,1,0))</f>
        <v/>
      </c>
      <c r="AF2444">
        <f>IF(L2444&gt;=5,1,0)</f>
        <v/>
      </c>
      <c r="AG2444">
        <f>AE2444+AF2444</f>
        <v/>
      </c>
      <c r="AH2444" s="15">
        <f>IF(M2444&lt;&gt;1,"",IF(OR(R2444=-9,R2444=""),"",R2444))</f>
        <v/>
      </c>
      <c r="AI2444">
        <f>IF(M2444&lt;&gt;1,"",IF(OR(Q2444=999,Q2444=""),"",Q2444))</f>
        <v/>
      </c>
    </row>
    <row r="2445">
      <c r="A2445" t="inlineStr">
        <is>
          <t>TQRMNOP113307</t>
        </is>
      </c>
      <c r="B2445" t="n">
        <v>2025</v>
      </c>
      <c r="C2445" t="n">
        <v>1</v>
      </c>
      <c r="D2445" t="n">
        <v>1</v>
      </c>
      <c r="E2445" t="inlineStr">
        <is>
          <t>S</t>
        </is>
      </c>
      <c r="F2445" t="n">
        <v>33</v>
      </c>
      <c r="G2445" t="n">
        <v>1454</v>
      </c>
      <c r="H2445" t="n">
        <v>3</v>
      </c>
      <c r="I2445" t="n">
        <v>1</v>
      </c>
      <c r="J2445" t="n">
        <v>18</v>
      </c>
      <c r="K2445" t="n">
        <v>2</v>
      </c>
      <c r="L2445" t="n">
        <v>4</v>
      </c>
      <c r="M2445" t="n">
        <v>3</v>
      </c>
      <c r="R2445" s="15" t="n">
        <v>0</v>
      </c>
      <c r="S2445" s="15" t="n">
        <v>0</v>
      </c>
      <c r="T2445" s="15" t="n">
        <v>0</v>
      </c>
      <c r="U2445" s="15" t="n">
        <v>56700</v>
      </c>
      <c r="V2445">
        <f>IFERROR(VLOOKUP(D2445,Tablas_Equivalencia!$A$3:$B$8,2,FALSE),"Sin dato")</f>
        <v/>
      </c>
      <c r="W2445">
        <f>IFERROR(VLOOKUP(L2445,Tablas_Equivalencia!$D$3:$E$9,2,FALSE),"Sin dato")</f>
        <v/>
      </c>
      <c r="X2445">
        <f>IF(I2445=1,"Varón","Mujer")</f>
        <v/>
      </c>
      <c r="Y2445">
        <f>IFERROR(VLOOKUP(M2445,Tablas_Equivalencia!$G$3:$H$6,2,FALSE),"Sin dato")</f>
        <v/>
      </c>
      <c r="Z2445">
        <f>IF(J2445&lt;=24,"18-24","25-29")</f>
        <v/>
      </c>
      <c r="AA2445">
        <f>IF(M2445&lt;&gt;1,"",IF(P2445=2,1,0))</f>
        <v/>
      </c>
      <c r="AB2445">
        <f>IF(M2445&lt;&gt;1,"",IF(O2445&gt;=2,1,0))</f>
        <v/>
      </c>
      <c r="AC2445">
        <f>IF(M2445&lt;&gt;1,"",IF(OR(Q2445=999,Q2445=""),"",IF(OR(Q2445&lt;35,Q2445&gt;48),1,0)))</f>
        <v/>
      </c>
      <c r="AD2445">
        <f>IF(COUNT(AA2445:AC2445)&lt;3,"",SUM(AA2445:AC2445))</f>
        <v/>
      </c>
      <c r="AE2445">
        <f>IF(L2445&gt;=4,2,IF(L2445&gt;=2,1,0))</f>
        <v/>
      </c>
      <c r="AF2445">
        <f>IF(L2445&gt;=5,1,0)</f>
        <v/>
      </c>
      <c r="AG2445">
        <f>AE2445+AF2445</f>
        <v/>
      </c>
      <c r="AH2445" s="15">
        <f>IF(M2445&lt;&gt;1,"",IF(OR(R2445=-9,R2445=""),"",R2445))</f>
        <v/>
      </c>
      <c r="AI2445">
        <f>IF(M2445&lt;&gt;1,"",IF(OR(Q2445=999,Q2445=""),"",Q2445))</f>
        <v/>
      </c>
    </row>
    <row r="2446">
      <c r="A2446" t="inlineStr">
        <is>
          <t>TQRMNOP113314</t>
        </is>
      </c>
      <c r="B2446" t="n">
        <v>2025</v>
      </c>
      <c r="C2446" t="n">
        <v>1</v>
      </c>
      <c r="D2446" t="n">
        <v>43</v>
      </c>
      <c r="E2446" t="inlineStr">
        <is>
          <t>S</t>
        </is>
      </c>
      <c r="F2446" t="n">
        <v>36</v>
      </c>
      <c r="G2446" t="n">
        <v>1474</v>
      </c>
      <c r="H2446" t="n">
        <v>3</v>
      </c>
      <c r="I2446" t="n">
        <v>1</v>
      </c>
      <c r="J2446" t="n">
        <v>20</v>
      </c>
      <c r="K2446" t="n">
        <v>1</v>
      </c>
      <c r="L2446" t="n">
        <v>4</v>
      </c>
      <c r="M2446" t="n">
        <v>1</v>
      </c>
      <c r="N2446" t="n">
        <v>3</v>
      </c>
      <c r="O2446" t="n">
        <v>3</v>
      </c>
      <c r="P2446" t="n">
        <v>2</v>
      </c>
      <c r="Q2446" t="n">
        <v>25</v>
      </c>
      <c r="R2446" s="15" t="n">
        <v>649000</v>
      </c>
      <c r="S2446" s="15" t="n">
        <v>221000</v>
      </c>
      <c r="T2446" s="15" t="n">
        <v>870000</v>
      </c>
      <c r="U2446" s="15" t="n">
        <v>65600</v>
      </c>
      <c r="V2446">
        <f>IFERROR(VLOOKUP(D2446,Tablas_Equivalencia!$A$3:$B$8,2,FALSE),"Sin dato")</f>
        <v/>
      </c>
      <c r="W2446">
        <f>IFERROR(VLOOKUP(L2446,Tablas_Equivalencia!$D$3:$E$9,2,FALSE),"Sin dato")</f>
        <v/>
      </c>
      <c r="X2446">
        <f>IF(I2446=1,"Varón","Mujer")</f>
        <v/>
      </c>
      <c r="Y2446">
        <f>IFERROR(VLOOKUP(M2446,Tablas_Equivalencia!$G$3:$H$6,2,FALSE),"Sin dato")</f>
        <v/>
      </c>
      <c r="Z2446">
        <f>IF(J2446&lt;=24,"18-24","25-29")</f>
        <v/>
      </c>
      <c r="AA2446">
        <f>IF(M2446&lt;&gt;1,"",IF(P2446=2,1,0))</f>
        <v/>
      </c>
      <c r="AB2446">
        <f>IF(M2446&lt;&gt;1,"",IF(O2446&gt;=2,1,0))</f>
        <v/>
      </c>
      <c r="AC2446">
        <f>IF(M2446&lt;&gt;1,"",IF(OR(Q2446=999,Q2446=""),"",IF(OR(Q2446&lt;35,Q2446&gt;48),1,0)))</f>
        <v/>
      </c>
      <c r="AD2446">
        <f>IF(COUNT(AA2446:AC2446)&lt;3,"",SUM(AA2446:AC2446))</f>
        <v/>
      </c>
      <c r="AE2446">
        <f>IF(L2446&gt;=4,2,IF(L2446&gt;=2,1,0))</f>
        <v/>
      </c>
      <c r="AF2446">
        <f>IF(L2446&gt;=5,1,0)</f>
        <v/>
      </c>
      <c r="AG2446">
        <f>AE2446+AF2446</f>
        <v/>
      </c>
      <c r="AH2446" s="15">
        <f>IF(M2446&lt;&gt;1,"",IF(OR(R2446=-9,R2446=""),"",R2446))</f>
        <v/>
      </c>
      <c r="AI2446">
        <f>IF(M2446&lt;&gt;1,"",IF(OR(Q2446=999,Q2446=""),"",Q2446))</f>
        <v/>
      </c>
    </row>
    <row r="2447">
      <c r="A2447" t="inlineStr">
        <is>
          <t>TQRMNOP113319</t>
        </is>
      </c>
      <c r="B2447" t="n">
        <v>2025</v>
      </c>
      <c r="C2447" t="n">
        <v>1</v>
      </c>
      <c r="D2447" t="n">
        <v>42</v>
      </c>
      <c r="E2447" t="inlineStr">
        <is>
          <t>N</t>
        </is>
      </c>
      <c r="F2447" t="n">
        <v>25</v>
      </c>
      <c r="G2447" t="n">
        <v>1222</v>
      </c>
      <c r="H2447" t="n">
        <v>1</v>
      </c>
      <c r="I2447" t="n">
        <v>2</v>
      </c>
      <c r="J2447" t="n">
        <v>29</v>
      </c>
      <c r="K2447" t="n">
        <v>2</v>
      </c>
      <c r="L2447" t="n">
        <v>4</v>
      </c>
      <c r="M2447" t="n">
        <v>2</v>
      </c>
      <c r="R2447" s="15" t="n">
        <v>0</v>
      </c>
      <c r="S2447" s="15" t="n">
        <v>0</v>
      </c>
      <c r="T2447" s="15" t="n">
        <v>0</v>
      </c>
      <c r="U2447" s="15" t="n">
        <v>152800</v>
      </c>
      <c r="V2447">
        <f>IFERROR(VLOOKUP(D2447,Tablas_Equivalencia!$A$3:$B$8,2,FALSE),"Sin dato")</f>
        <v/>
      </c>
      <c r="W2447">
        <f>IFERROR(VLOOKUP(L2447,Tablas_Equivalencia!$D$3:$E$9,2,FALSE),"Sin dato")</f>
        <v/>
      </c>
      <c r="X2447">
        <f>IF(I2447=1,"Varón","Mujer")</f>
        <v/>
      </c>
      <c r="Y2447">
        <f>IFERROR(VLOOKUP(M2447,Tablas_Equivalencia!$G$3:$H$6,2,FALSE),"Sin dato")</f>
        <v/>
      </c>
      <c r="Z2447">
        <f>IF(J2447&lt;=24,"18-24","25-29")</f>
        <v/>
      </c>
      <c r="AA2447">
        <f>IF(M2447&lt;&gt;1,"",IF(P2447=2,1,0))</f>
        <v/>
      </c>
      <c r="AB2447">
        <f>IF(M2447&lt;&gt;1,"",IF(O2447&gt;=2,1,0))</f>
        <v/>
      </c>
      <c r="AC2447">
        <f>IF(M2447&lt;&gt;1,"",IF(OR(Q2447=999,Q2447=""),"",IF(OR(Q2447&lt;35,Q2447&gt;48),1,0)))</f>
        <v/>
      </c>
      <c r="AD2447">
        <f>IF(COUNT(AA2447:AC2447)&lt;3,"",SUM(AA2447:AC2447))</f>
        <v/>
      </c>
      <c r="AE2447">
        <f>IF(L2447&gt;=4,2,IF(L2447&gt;=2,1,0))</f>
        <v/>
      </c>
      <c r="AF2447">
        <f>IF(L2447&gt;=5,1,0)</f>
        <v/>
      </c>
      <c r="AG2447">
        <f>AE2447+AF2447</f>
        <v/>
      </c>
      <c r="AH2447" s="15">
        <f>IF(M2447&lt;&gt;1,"",IF(OR(R2447=-9,R2447=""),"",R2447))</f>
        <v/>
      </c>
      <c r="AI2447">
        <f>IF(M2447&lt;&gt;1,"",IF(OR(Q2447=999,Q2447=""),"",Q2447))</f>
        <v/>
      </c>
    </row>
    <row r="2448">
      <c r="A2448" t="inlineStr">
        <is>
          <t>TQRMNOP113327</t>
        </is>
      </c>
      <c r="B2448" t="n">
        <v>2025</v>
      </c>
      <c r="C2448" t="n">
        <v>1</v>
      </c>
      <c r="D2448" t="n">
        <v>42</v>
      </c>
      <c r="E2448" t="inlineStr">
        <is>
          <t>N</t>
        </is>
      </c>
      <c r="F2448" t="n">
        <v>25</v>
      </c>
      <c r="G2448" t="n">
        <v>999</v>
      </c>
      <c r="H2448" t="n">
        <v>10</v>
      </c>
      <c r="I2448" t="n">
        <v>1</v>
      </c>
      <c r="J2448" t="n">
        <v>19</v>
      </c>
      <c r="K2448" t="n">
        <v>2</v>
      </c>
      <c r="L2448" t="n">
        <v>4</v>
      </c>
      <c r="M2448" t="n">
        <v>1</v>
      </c>
      <c r="N2448" t="n">
        <v>2</v>
      </c>
      <c r="O2448" t="n">
        <v>1</v>
      </c>
      <c r="P2448" t="n">
        <v>1</v>
      </c>
      <c r="Q2448" t="n">
        <v>44</v>
      </c>
      <c r="R2448" s="15" t="n">
        <v>519000</v>
      </c>
      <c r="S2448" s="15" t="n">
        <v>0</v>
      </c>
      <c r="T2448" s="15" t="n">
        <v>519000</v>
      </c>
      <c r="U2448" s="15" t="n">
        <v>113600</v>
      </c>
      <c r="V2448">
        <f>IFERROR(VLOOKUP(D2448,Tablas_Equivalencia!$A$3:$B$8,2,FALSE),"Sin dato")</f>
        <v/>
      </c>
      <c r="W2448">
        <f>IFERROR(VLOOKUP(L2448,Tablas_Equivalencia!$D$3:$E$9,2,FALSE),"Sin dato")</f>
        <v/>
      </c>
      <c r="X2448">
        <f>IF(I2448=1,"Varón","Mujer")</f>
        <v/>
      </c>
      <c r="Y2448">
        <f>IFERROR(VLOOKUP(M2448,Tablas_Equivalencia!$G$3:$H$6,2,FALSE),"Sin dato")</f>
        <v/>
      </c>
      <c r="Z2448">
        <f>IF(J2448&lt;=24,"18-24","25-29")</f>
        <v/>
      </c>
      <c r="AA2448">
        <f>IF(M2448&lt;&gt;1,"",IF(P2448=2,1,0))</f>
        <v/>
      </c>
      <c r="AB2448">
        <f>IF(M2448&lt;&gt;1,"",IF(O2448&gt;=2,1,0))</f>
        <v/>
      </c>
      <c r="AC2448">
        <f>IF(M2448&lt;&gt;1,"",IF(OR(Q2448=999,Q2448=""),"",IF(OR(Q2448&lt;35,Q2448&gt;48),1,0)))</f>
        <v/>
      </c>
      <c r="AD2448">
        <f>IF(COUNT(AA2448:AC2448)&lt;3,"",SUM(AA2448:AC2448))</f>
        <v/>
      </c>
      <c r="AE2448">
        <f>IF(L2448&gt;=4,2,IF(L2448&gt;=2,1,0))</f>
        <v/>
      </c>
      <c r="AF2448">
        <f>IF(L2448&gt;=5,1,0)</f>
        <v/>
      </c>
      <c r="AG2448">
        <f>AE2448+AF2448</f>
        <v/>
      </c>
      <c r="AH2448" s="15">
        <f>IF(M2448&lt;&gt;1,"",IF(OR(R2448=-9,R2448=""),"",R2448))</f>
        <v/>
      </c>
      <c r="AI2448">
        <f>IF(M2448&lt;&gt;1,"",IF(OR(Q2448=999,Q2448=""),"",Q2448))</f>
        <v/>
      </c>
    </row>
    <row r="2449">
      <c r="A2449" t="inlineStr">
        <is>
          <t>TQRMNOP113329</t>
        </is>
      </c>
      <c r="B2449" t="n">
        <v>2025</v>
      </c>
      <c r="C2449" t="n">
        <v>1</v>
      </c>
      <c r="D2449" t="n">
        <v>40</v>
      </c>
      <c r="E2449" t="inlineStr">
        <is>
          <t>N</t>
        </is>
      </c>
      <c r="F2449" t="n">
        <v>22</v>
      </c>
      <c r="G2449" t="n">
        <v>1557</v>
      </c>
      <c r="H2449" t="n">
        <v>2</v>
      </c>
      <c r="I2449" t="n">
        <v>2</v>
      </c>
      <c r="J2449" t="n">
        <v>23</v>
      </c>
      <c r="K2449" t="n">
        <v>1</v>
      </c>
      <c r="L2449" t="n">
        <v>4</v>
      </c>
      <c r="M2449" t="n">
        <v>1</v>
      </c>
      <c r="N2449" t="n">
        <v>2</v>
      </c>
      <c r="O2449" t="n">
        <v>2</v>
      </c>
      <c r="P2449" t="n">
        <v>2</v>
      </c>
      <c r="Q2449" t="n">
        <v>15</v>
      </c>
      <c r="R2449" s="15" t="n">
        <v>195000</v>
      </c>
      <c r="S2449" s="15" t="n">
        <v>0</v>
      </c>
      <c r="T2449" s="15" t="n">
        <v>195000</v>
      </c>
      <c r="U2449" s="15" t="n">
        <v>314400</v>
      </c>
      <c r="V2449">
        <f>IFERROR(VLOOKUP(D2449,Tablas_Equivalencia!$A$3:$B$8,2,FALSE),"Sin dato")</f>
        <v/>
      </c>
      <c r="W2449">
        <f>IFERROR(VLOOKUP(L2449,Tablas_Equivalencia!$D$3:$E$9,2,FALSE),"Sin dato")</f>
        <v/>
      </c>
      <c r="X2449">
        <f>IF(I2449=1,"Varón","Mujer")</f>
        <v/>
      </c>
      <c r="Y2449">
        <f>IFERROR(VLOOKUP(M2449,Tablas_Equivalencia!$G$3:$H$6,2,FALSE),"Sin dato")</f>
        <v/>
      </c>
      <c r="Z2449">
        <f>IF(J2449&lt;=24,"18-24","25-29")</f>
        <v/>
      </c>
      <c r="AA2449">
        <f>IF(M2449&lt;&gt;1,"",IF(P2449=2,1,0))</f>
        <v/>
      </c>
      <c r="AB2449">
        <f>IF(M2449&lt;&gt;1,"",IF(O2449&gt;=2,1,0))</f>
        <v/>
      </c>
      <c r="AC2449">
        <f>IF(M2449&lt;&gt;1,"",IF(OR(Q2449=999,Q2449=""),"",IF(OR(Q2449&lt;35,Q2449&gt;48),1,0)))</f>
        <v/>
      </c>
      <c r="AD2449">
        <f>IF(COUNT(AA2449:AC2449)&lt;3,"",SUM(AA2449:AC2449))</f>
        <v/>
      </c>
      <c r="AE2449">
        <f>IF(L2449&gt;=4,2,IF(L2449&gt;=2,1,0))</f>
        <v/>
      </c>
      <c r="AF2449">
        <f>IF(L2449&gt;=5,1,0)</f>
        <v/>
      </c>
      <c r="AG2449">
        <f>AE2449+AF2449</f>
        <v/>
      </c>
      <c r="AH2449" s="15">
        <f>IF(M2449&lt;&gt;1,"",IF(OR(R2449=-9,R2449=""),"",R2449))</f>
        <v/>
      </c>
      <c r="AI2449">
        <f>IF(M2449&lt;&gt;1,"",IF(OR(Q2449=999,Q2449=""),"",Q2449))</f>
        <v/>
      </c>
    </row>
    <row r="2450">
      <c r="A2450" t="inlineStr">
        <is>
          <t>TQRMNOP113331</t>
        </is>
      </c>
      <c r="B2450" t="n">
        <v>2025</v>
      </c>
      <c r="C2450" t="n">
        <v>1</v>
      </c>
      <c r="D2450" t="n">
        <v>1</v>
      </c>
      <c r="E2450" t="inlineStr">
        <is>
          <t>S</t>
        </is>
      </c>
      <c r="F2450" t="n">
        <v>33</v>
      </c>
      <c r="G2450" t="n">
        <v>1272</v>
      </c>
      <c r="H2450" t="n">
        <v>1</v>
      </c>
      <c r="I2450" t="n">
        <v>2</v>
      </c>
      <c r="J2450" t="n">
        <v>26</v>
      </c>
      <c r="K2450" t="n">
        <v>2</v>
      </c>
      <c r="L2450" t="n">
        <v>5</v>
      </c>
      <c r="M2450" t="n">
        <v>1</v>
      </c>
      <c r="N2450" t="n">
        <v>3</v>
      </c>
      <c r="O2450" t="n">
        <v>1</v>
      </c>
      <c r="P2450" t="n">
        <v>1</v>
      </c>
      <c r="Q2450" t="n">
        <v>36</v>
      </c>
      <c r="R2450" s="15" t="n">
        <v>-9</v>
      </c>
      <c r="S2450" s="15" t="n">
        <v>84000</v>
      </c>
      <c r="T2450" s="15" t="n">
        <v>83991</v>
      </c>
      <c r="U2450" s="15" t="n">
        <v>173000</v>
      </c>
      <c r="V2450">
        <f>IFERROR(VLOOKUP(D2450,Tablas_Equivalencia!$A$3:$B$8,2,FALSE),"Sin dato")</f>
        <v/>
      </c>
      <c r="W2450">
        <f>IFERROR(VLOOKUP(L2450,Tablas_Equivalencia!$D$3:$E$9,2,FALSE),"Sin dato")</f>
        <v/>
      </c>
      <c r="X2450">
        <f>IF(I2450=1,"Varón","Mujer")</f>
        <v/>
      </c>
      <c r="Y2450">
        <f>IFERROR(VLOOKUP(M2450,Tablas_Equivalencia!$G$3:$H$6,2,FALSE),"Sin dato")</f>
        <v/>
      </c>
      <c r="Z2450">
        <f>IF(J2450&lt;=24,"18-24","25-29")</f>
        <v/>
      </c>
      <c r="AA2450">
        <f>IF(M2450&lt;&gt;1,"",IF(P2450=2,1,0))</f>
        <v/>
      </c>
      <c r="AB2450">
        <f>IF(M2450&lt;&gt;1,"",IF(O2450&gt;=2,1,0))</f>
        <v/>
      </c>
      <c r="AC2450">
        <f>IF(M2450&lt;&gt;1,"",IF(OR(Q2450=999,Q2450=""),"",IF(OR(Q2450&lt;35,Q2450&gt;48),1,0)))</f>
        <v/>
      </c>
      <c r="AD2450">
        <f>IF(COUNT(AA2450:AC2450)&lt;3,"",SUM(AA2450:AC2450))</f>
        <v/>
      </c>
      <c r="AE2450">
        <f>IF(L2450&gt;=4,2,IF(L2450&gt;=2,1,0))</f>
        <v/>
      </c>
      <c r="AF2450">
        <f>IF(L2450&gt;=5,1,0)</f>
        <v/>
      </c>
      <c r="AG2450">
        <f>AE2450+AF2450</f>
        <v/>
      </c>
      <c r="AH2450" s="15">
        <f>IF(M2450&lt;&gt;1,"",IF(OR(R2450=-9,R2450=""),"",R2450))</f>
        <v/>
      </c>
      <c r="AI2450">
        <f>IF(M2450&lt;&gt;1,"",IF(OR(Q2450=999,Q2450=""),"",Q2450))</f>
        <v/>
      </c>
    </row>
    <row r="2451">
      <c r="A2451" t="inlineStr">
        <is>
          <t>TQRMNOP113334</t>
        </is>
      </c>
      <c r="B2451" t="n">
        <v>2025</v>
      </c>
      <c r="C2451" t="n">
        <v>1</v>
      </c>
      <c r="D2451" t="n">
        <v>40</v>
      </c>
      <c r="E2451" t="inlineStr">
        <is>
          <t>N</t>
        </is>
      </c>
      <c r="F2451" t="n">
        <v>23</v>
      </c>
      <c r="G2451" t="n">
        <v>1552</v>
      </c>
      <c r="H2451" t="n">
        <v>3</v>
      </c>
      <c r="I2451" t="n">
        <v>2</v>
      </c>
      <c r="J2451" t="n">
        <v>25</v>
      </c>
      <c r="K2451" t="n">
        <v>2</v>
      </c>
      <c r="L2451" t="n">
        <v>4</v>
      </c>
      <c r="M2451" t="n">
        <v>2</v>
      </c>
      <c r="R2451" s="15" t="n">
        <v>0</v>
      </c>
      <c r="S2451" s="15" t="n">
        <v>0</v>
      </c>
      <c r="T2451" s="15" t="n">
        <v>0</v>
      </c>
      <c r="U2451" s="15" t="n">
        <v>156300</v>
      </c>
      <c r="V2451">
        <f>IFERROR(VLOOKUP(D2451,Tablas_Equivalencia!$A$3:$B$8,2,FALSE),"Sin dato")</f>
        <v/>
      </c>
      <c r="W2451">
        <f>IFERROR(VLOOKUP(L2451,Tablas_Equivalencia!$D$3:$E$9,2,FALSE),"Sin dato")</f>
        <v/>
      </c>
      <c r="X2451">
        <f>IF(I2451=1,"Varón","Mujer")</f>
        <v/>
      </c>
      <c r="Y2451">
        <f>IFERROR(VLOOKUP(M2451,Tablas_Equivalencia!$G$3:$H$6,2,FALSE),"Sin dato")</f>
        <v/>
      </c>
      <c r="Z2451">
        <f>IF(J2451&lt;=24,"18-24","25-29")</f>
        <v/>
      </c>
      <c r="AA2451">
        <f>IF(M2451&lt;&gt;1,"",IF(P2451=2,1,0))</f>
        <v/>
      </c>
      <c r="AB2451">
        <f>IF(M2451&lt;&gt;1,"",IF(O2451&gt;=2,1,0))</f>
        <v/>
      </c>
      <c r="AC2451">
        <f>IF(M2451&lt;&gt;1,"",IF(OR(Q2451=999,Q2451=""),"",IF(OR(Q2451&lt;35,Q2451&gt;48),1,0)))</f>
        <v/>
      </c>
      <c r="AD2451">
        <f>IF(COUNT(AA2451:AC2451)&lt;3,"",SUM(AA2451:AC2451))</f>
        <v/>
      </c>
      <c r="AE2451">
        <f>IF(L2451&gt;=4,2,IF(L2451&gt;=2,1,0))</f>
        <v/>
      </c>
      <c r="AF2451">
        <f>IF(L2451&gt;=5,1,0)</f>
        <v/>
      </c>
      <c r="AG2451">
        <f>AE2451+AF2451</f>
        <v/>
      </c>
      <c r="AH2451" s="15">
        <f>IF(M2451&lt;&gt;1,"",IF(OR(R2451=-9,R2451=""),"",R2451))</f>
        <v/>
      </c>
      <c r="AI2451">
        <f>IF(M2451&lt;&gt;1,"",IF(OR(Q2451=999,Q2451=""),"",Q2451))</f>
        <v/>
      </c>
    </row>
    <row r="2452">
      <c r="A2452" t="inlineStr">
        <is>
          <t>TQRMNOP113336</t>
        </is>
      </c>
      <c r="B2452" t="n">
        <v>2025</v>
      </c>
      <c r="C2452" t="n">
        <v>1</v>
      </c>
      <c r="D2452" t="n">
        <v>1</v>
      </c>
      <c r="E2452" t="inlineStr">
        <is>
          <t>S</t>
        </is>
      </c>
      <c r="F2452" t="n">
        <v>33</v>
      </c>
      <c r="G2452" t="n">
        <v>1466</v>
      </c>
      <c r="H2452" t="n">
        <v>1</v>
      </c>
      <c r="I2452" t="n">
        <v>1</v>
      </c>
      <c r="J2452" t="n">
        <v>25</v>
      </c>
      <c r="K2452" t="n">
        <v>1</v>
      </c>
      <c r="L2452" t="n">
        <v>4</v>
      </c>
      <c r="M2452" t="n">
        <v>1</v>
      </c>
      <c r="N2452" t="n">
        <v>3</v>
      </c>
      <c r="O2452" t="n">
        <v>1</v>
      </c>
      <c r="P2452" t="n">
        <v>1</v>
      </c>
      <c r="Q2452" t="n">
        <v>37</v>
      </c>
      <c r="R2452" s="15" t="n">
        <v>1059000</v>
      </c>
      <c r="S2452" s="15" t="n">
        <v>0</v>
      </c>
      <c r="T2452" s="15" t="n">
        <v>1059000</v>
      </c>
      <c r="U2452" s="15" t="n">
        <v>145500</v>
      </c>
      <c r="V2452">
        <f>IFERROR(VLOOKUP(D2452,Tablas_Equivalencia!$A$3:$B$8,2,FALSE),"Sin dato")</f>
        <v/>
      </c>
      <c r="W2452">
        <f>IFERROR(VLOOKUP(L2452,Tablas_Equivalencia!$D$3:$E$9,2,FALSE),"Sin dato")</f>
        <v/>
      </c>
      <c r="X2452">
        <f>IF(I2452=1,"Varón","Mujer")</f>
        <v/>
      </c>
      <c r="Y2452">
        <f>IFERROR(VLOOKUP(M2452,Tablas_Equivalencia!$G$3:$H$6,2,FALSE),"Sin dato")</f>
        <v/>
      </c>
      <c r="Z2452">
        <f>IF(J2452&lt;=24,"18-24","25-29")</f>
        <v/>
      </c>
      <c r="AA2452">
        <f>IF(M2452&lt;&gt;1,"",IF(P2452=2,1,0))</f>
        <v/>
      </c>
      <c r="AB2452">
        <f>IF(M2452&lt;&gt;1,"",IF(O2452&gt;=2,1,0))</f>
        <v/>
      </c>
      <c r="AC2452">
        <f>IF(M2452&lt;&gt;1,"",IF(OR(Q2452=999,Q2452=""),"",IF(OR(Q2452&lt;35,Q2452&gt;48),1,0)))</f>
        <v/>
      </c>
      <c r="AD2452">
        <f>IF(COUNT(AA2452:AC2452)&lt;3,"",SUM(AA2452:AC2452))</f>
        <v/>
      </c>
      <c r="AE2452">
        <f>IF(L2452&gt;=4,2,IF(L2452&gt;=2,1,0))</f>
        <v/>
      </c>
      <c r="AF2452">
        <f>IF(L2452&gt;=5,1,0)</f>
        <v/>
      </c>
      <c r="AG2452">
        <f>AE2452+AF2452</f>
        <v/>
      </c>
      <c r="AH2452" s="15">
        <f>IF(M2452&lt;&gt;1,"",IF(OR(R2452=-9,R2452=""),"",R2452))</f>
        <v/>
      </c>
      <c r="AI2452">
        <f>IF(M2452&lt;&gt;1,"",IF(OR(Q2452=999,Q2452=""),"",Q2452))</f>
        <v/>
      </c>
    </row>
    <row r="2453">
      <c r="A2453" t="inlineStr">
        <is>
          <t>TQRMNOP113351</t>
        </is>
      </c>
      <c r="B2453" t="n">
        <v>2025</v>
      </c>
      <c r="C2453" t="n">
        <v>1</v>
      </c>
      <c r="D2453" t="n">
        <v>1</v>
      </c>
      <c r="E2453" t="inlineStr">
        <is>
          <t>S</t>
        </is>
      </c>
      <c r="F2453" t="n">
        <v>33</v>
      </c>
      <c r="G2453" t="n">
        <v>668</v>
      </c>
      <c r="H2453" t="n">
        <v>3</v>
      </c>
      <c r="I2453" t="n">
        <v>2</v>
      </c>
      <c r="J2453" t="n">
        <v>26</v>
      </c>
      <c r="K2453" t="n">
        <v>2</v>
      </c>
      <c r="L2453" t="n">
        <v>6</v>
      </c>
      <c r="M2453" t="n">
        <v>3</v>
      </c>
      <c r="R2453" s="15" t="n">
        <v>0</v>
      </c>
      <c r="S2453" s="15" t="n">
        <v>0</v>
      </c>
      <c r="T2453" s="15" t="n">
        <v>0</v>
      </c>
      <c r="U2453" s="15" t="n">
        <v>100300</v>
      </c>
      <c r="V2453">
        <f>IFERROR(VLOOKUP(D2453,Tablas_Equivalencia!$A$3:$B$8,2,FALSE),"Sin dato")</f>
        <v/>
      </c>
      <c r="W2453">
        <f>IFERROR(VLOOKUP(L2453,Tablas_Equivalencia!$D$3:$E$9,2,FALSE),"Sin dato")</f>
        <v/>
      </c>
      <c r="X2453">
        <f>IF(I2453=1,"Varón","Mujer")</f>
        <v/>
      </c>
      <c r="Y2453">
        <f>IFERROR(VLOOKUP(M2453,Tablas_Equivalencia!$G$3:$H$6,2,FALSE),"Sin dato")</f>
        <v/>
      </c>
      <c r="Z2453">
        <f>IF(J2453&lt;=24,"18-24","25-29")</f>
        <v/>
      </c>
      <c r="AA2453">
        <f>IF(M2453&lt;&gt;1,"",IF(P2453=2,1,0))</f>
        <v/>
      </c>
      <c r="AB2453">
        <f>IF(M2453&lt;&gt;1,"",IF(O2453&gt;=2,1,0))</f>
        <v/>
      </c>
      <c r="AC2453">
        <f>IF(M2453&lt;&gt;1,"",IF(OR(Q2453=999,Q2453=""),"",IF(OR(Q2453&lt;35,Q2453&gt;48),1,0)))</f>
        <v/>
      </c>
      <c r="AD2453">
        <f>IF(COUNT(AA2453:AC2453)&lt;3,"",SUM(AA2453:AC2453))</f>
        <v/>
      </c>
      <c r="AE2453">
        <f>IF(L2453&gt;=4,2,IF(L2453&gt;=2,1,0))</f>
        <v/>
      </c>
      <c r="AF2453">
        <f>IF(L2453&gt;=5,1,0)</f>
        <v/>
      </c>
      <c r="AG2453">
        <f>AE2453+AF2453</f>
        <v/>
      </c>
      <c r="AH2453" s="15">
        <f>IF(M2453&lt;&gt;1,"",IF(OR(R2453=-9,R2453=""),"",R2453))</f>
        <v/>
      </c>
      <c r="AI2453">
        <f>IF(M2453&lt;&gt;1,"",IF(OR(Q2453=999,Q2453=""),"",Q2453))</f>
        <v/>
      </c>
    </row>
    <row r="2454">
      <c r="A2454" t="inlineStr">
        <is>
          <t>TQRMNOP113355</t>
        </is>
      </c>
      <c r="B2454" t="n">
        <v>2025</v>
      </c>
      <c r="C2454" t="n">
        <v>1</v>
      </c>
      <c r="D2454" t="n">
        <v>44</v>
      </c>
      <c r="E2454" t="inlineStr">
        <is>
          <t>N</t>
        </is>
      </c>
      <c r="F2454" t="n">
        <v>4</v>
      </c>
      <c r="G2454" t="n">
        <v>1384</v>
      </c>
      <c r="H2454" t="n">
        <v>3</v>
      </c>
      <c r="I2454" t="n">
        <v>1</v>
      </c>
      <c r="J2454" t="n">
        <v>20</v>
      </c>
      <c r="K2454" t="n">
        <v>2</v>
      </c>
      <c r="L2454" t="n">
        <v>3</v>
      </c>
      <c r="M2454" t="n">
        <v>3</v>
      </c>
      <c r="R2454" s="15" t="n">
        <v>0</v>
      </c>
      <c r="S2454" s="15" t="n">
        <v>0</v>
      </c>
      <c r="T2454" s="15" t="n">
        <v>0</v>
      </c>
      <c r="U2454" s="15" t="n">
        <v>257100</v>
      </c>
      <c r="V2454">
        <f>IFERROR(VLOOKUP(D2454,Tablas_Equivalencia!$A$3:$B$8,2,FALSE),"Sin dato")</f>
        <v/>
      </c>
      <c r="W2454">
        <f>IFERROR(VLOOKUP(L2454,Tablas_Equivalencia!$D$3:$E$9,2,FALSE),"Sin dato")</f>
        <v/>
      </c>
      <c r="X2454">
        <f>IF(I2454=1,"Varón","Mujer")</f>
        <v/>
      </c>
      <c r="Y2454">
        <f>IFERROR(VLOOKUP(M2454,Tablas_Equivalencia!$G$3:$H$6,2,FALSE),"Sin dato")</f>
        <v/>
      </c>
      <c r="Z2454">
        <f>IF(J2454&lt;=24,"18-24","25-29")</f>
        <v/>
      </c>
      <c r="AA2454">
        <f>IF(M2454&lt;&gt;1,"",IF(P2454=2,1,0))</f>
        <v/>
      </c>
      <c r="AB2454">
        <f>IF(M2454&lt;&gt;1,"",IF(O2454&gt;=2,1,0))</f>
        <v/>
      </c>
      <c r="AC2454">
        <f>IF(M2454&lt;&gt;1,"",IF(OR(Q2454=999,Q2454=""),"",IF(OR(Q2454&lt;35,Q2454&gt;48),1,0)))</f>
        <v/>
      </c>
      <c r="AD2454">
        <f>IF(COUNT(AA2454:AC2454)&lt;3,"",SUM(AA2454:AC2454))</f>
        <v/>
      </c>
      <c r="AE2454">
        <f>IF(L2454&gt;=4,2,IF(L2454&gt;=2,1,0))</f>
        <v/>
      </c>
      <c r="AF2454">
        <f>IF(L2454&gt;=5,1,0)</f>
        <v/>
      </c>
      <c r="AG2454">
        <f>AE2454+AF2454</f>
        <v/>
      </c>
      <c r="AH2454" s="15">
        <f>IF(M2454&lt;&gt;1,"",IF(OR(R2454=-9,R2454=""),"",R2454))</f>
        <v/>
      </c>
      <c r="AI2454">
        <f>IF(M2454&lt;&gt;1,"",IF(OR(Q2454=999,Q2454=""),"",Q2454))</f>
        <v/>
      </c>
    </row>
    <row r="2455">
      <c r="A2455" t="inlineStr">
        <is>
          <t>TQRMNOP113356</t>
        </is>
      </c>
      <c r="B2455" t="n">
        <v>2025</v>
      </c>
      <c r="C2455" t="n">
        <v>1</v>
      </c>
      <c r="D2455" t="n">
        <v>1</v>
      </c>
      <c r="E2455" t="inlineStr">
        <is>
          <t>S</t>
        </is>
      </c>
      <c r="F2455" t="n">
        <v>32</v>
      </c>
      <c r="G2455" t="n">
        <v>1154</v>
      </c>
      <c r="H2455" t="n">
        <v>3</v>
      </c>
      <c r="I2455" t="n">
        <v>1</v>
      </c>
      <c r="J2455" t="n">
        <v>25</v>
      </c>
      <c r="K2455" t="n">
        <v>1</v>
      </c>
      <c r="L2455" t="n">
        <v>5</v>
      </c>
      <c r="M2455" t="n">
        <v>1</v>
      </c>
      <c r="N2455" t="n">
        <v>1</v>
      </c>
      <c r="O2455" t="n">
        <v>1</v>
      </c>
      <c r="P2455" t="n">
        <v>1</v>
      </c>
      <c r="Q2455" t="n">
        <v>34</v>
      </c>
      <c r="R2455" s="15" t="n">
        <v>531000</v>
      </c>
      <c r="S2455" s="15" t="n">
        <v>0</v>
      </c>
      <c r="T2455" s="15" t="n">
        <v>531000</v>
      </c>
      <c r="U2455" s="15" t="n">
        <v>140500</v>
      </c>
      <c r="V2455">
        <f>IFERROR(VLOOKUP(D2455,Tablas_Equivalencia!$A$3:$B$8,2,FALSE),"Sin dato")</f>
        <v/>
      </c>
      <c r="W2455">
        <f>IFERROR(VLOOKUP(L2455,Tablas_Equivalencia!$D$3:$E$9,2,FALSE),"Sin dato")</f>
        <v/>
      </c>
      <c r="X2455">
        <f>IF(I2455=1,"Varón","Mujer")</f>
        <v/>
      </c>
      <c r="Y2455">
        <f>IFERROR(VLOOKUP(M2455,Tablas_Equivalencia!$G$3:$H$6,2,FALSE),"Sin dato")</f>
        <v/>
      </c>
      <c r="Z2455">
        <f>IF(J2455&lt;=24,"18-24","25-29")</f>
        <v/>
      </c>
      <c r="AA2455">
        <f>IF(M2455&lt;&gt;1,"",IF(P2455=2,1,0))</f>
        <v/>
      </c>
      <c r="AB2455">
        <f>IF(M2455&lt;&gt;1,"",IF(O2455&gt;=2,1,0))</f>
        <v/>
      </c>
      <c r="AC2455">
        <f>IF(M2455&lt;&gt;1,"",IF(OR(Q2455=999,Q2455=""),"",IF(OR(Q2455&lt;35,Q2455&gt;48),1,0)))</f>
        <v/>
      </c>
      <c r="AD2455">
        <f>IF(COUNT(AA2455:AC2455)&lt;3,"",SUM(AA2455:AC2455))</f>
        <v/>
      </c>
      <c r="AE2455">
        <f>IF(L2455&gt;=4,2,IF(L2455&gt;=2,1,0))</f>
        <v/>
      </c>
      <c r="AF2455">
        <f>IF(L2455&gt;=5,1,0)</f>
        <v/>
      </c>
      <c r="AG2455">
        <f>AE2455+AF2455</f>
        <v/>
      </c>
      <c r="AH2455" s="15">
        <f>IF(M2455&lt;&gt;1,"",IF(OR(R2455=-9,R2455=""),"",R2455))</f>
        <v/>
      </c>
      <c r="AI2455">
        <f>IF(M2455&lt;&gt;1,"",IF(OR(Q2455=999,Q2455=""),"",Q2455))</f>
        <v/>
      </c>
    </row>
    <row r="2456">
      <c r="A2456" t="inlineStr">
        <is>
          <t>TQRMNOP113363</t>
        </is>
      </c>
      <c r="B2456" t="n">
        <v>2025</v>
      </c>
      <c r="C2456" t="n">
        <v>1</v>
      </c>
      <c r="D2456" t="n">
        <v>40</v>
      </c>
      <c r="E2456" t="inlineStr">
        <is>
          <t>N</t>
        </is>
      </c>
      <c r="F2456" t="n">
        <v>9</v>
      </c>
      <c r="G2456" t="n">
        <v>1102</v>
      </c>
      <c r="H2456" t="n">
        <v>1</v>
      </c>
      <c r="I2456" t="n">
        <v>1</v>
      </c>
      <c r="J2456" t="n">
        <v>23</v>
      </c>
      <c r="K2456" t="n">
        <v>2</v>
      </c>
      <c r="L2456" t="n">
        <v>4</v>
      </c>
      <c r="M2456" t="n">
        <v>2</v>
      </c>
      <c r="R2456" s="15" t="n">
        <v>0</v>
      </c>
      <c r="S2456" s="15" t="n">
        <v>34000</v>
      </c>
      <c r="T2456" s="15" t="n">
        <v>34000</v>
      </c>
      <c r="U2456" s="15" t="n">
        <v>89500</v>
      </c>
      <c r="V2456">
        <f>IFERROR(VLOOKUP(D2456,Tablas_Equivalencia!$A$3:$B$8,2,FALSE),"Sin dato")</f>
        <v/>
      </c>
      <c r="W2456">
        <f>IFERROR(VLOOKUP(L2456,Tablas_Equivalencia!$D$3:$E$9,2,FALSE),"Sin dato")</f>
        <v/>
      </c>
      <c r="X2456">
        <f>IF(I2456=1,"Varón","Mujer")</f>
        <v/>
      </c>
      <c r="Y2456">
        <f>IFERROR(VLOOKUP(M2456,Tablas_Equivalencia!$G$3:$H$6,2,FALSE),"Sin dato")</f>
        <v/>
      </c>
      <c r="Z2456">
        <f>IF(J2456&lt;=24,"18-24","25-29")</f>
        <v/>
      </c>
      <c r="AA2456">
        <f>IF(M2456&lt;&gt;1,"",IF(P2456=2,1,0))</f>
        <v/>
      </c>
      <c r="AB2456">
        <f>IF(M2456&lt;&gt;1,"",IF(O2456&gt;=2,1,0))</f>
        <v/>
      </c>
      <c r="AC2456">
        <f>IF(M2456&lt;&gt;1,"",IF(OR(Q2456=999,Q2456=""),"",IF(OR(Q2456&lt;35,Q2456&gt;48),1,0)))</f>
        <v/>
      </c>
      <c r="AD2456">
        <f>IF(COUNT(AA2456:AC2456)&lt;3,"",SUM(AA2456:AC2456))</f>
        <v/>
      </c>
      <c r="AE2456">
        <f>IF(L2456&gt;=4,2,IF(L2456&gt;=2,1,0))</f>
        <v/>
      </c>
      <c r="AF2456">
        <f>IF(L2456&gt;=5,1,0)</f>
        <v/>
      </c>
      <c r="AG2456">
        <f>AE2456+AF2456</f>
        <v/>
      </c>
      <c r="AH2456" s="15">
        <f>IF(M2456&lt;&gt;1,"",IF(OR(R2456=-9,R2456=""),"",R2456))</f>
        <v/>
      </c>
      <c r="AI2456">
        <f>IF(M2456&lt;&gt;1,"",IF(OR(Q2456=999,Q2456=""),"",Q2456))</f>
        <v/>
      </c>
    </row>
    <row r="2457">
      <c r="A2457" t="inlineStr">
        <is>
          <t>TQRMNOP113366</t>
        </is>
      </c>
      <c r="B2457" t="n">
        <v>2025</v>
      </c>
      <c r="C2457" t="n">
        <v>1</v>
      </c>
      <c r="D2457" t="n">
        <v>1</v>
      </c>
      <c r="E2457" t="inlineStr">
        <is>
          <t>S</t>
        </is>
      </c>
      <c r="F2457" t="n">
        <v>33</v>
      </c>
      <c r="G2457" t="n">
        <v>1722</v>
      </c>
      <c r="H2457" t="n">
        <v>2</v>
      </c>
      <c r="I2457" t="n">
        <v>2</v>
      </c>
      <c r="J2457" t="n">
        <v>26</v>
      </c>
      <c r="K2457" t="n">
        <v>2</v>
      </c>
      <c r="L2457" t="n">
        <v>4</v>
      </c>
      <c r="M2457" t="n">
        <v>1</v>
      </c>
      <c r="N2457" t="n">
        <v>3</v>
      </c>
      <c r="O2457" t="n">
        <v>1</v>
      </c>
      <c r="P2457" t="n">
        <v>1</v>
      </c>
      <c r="Q2457" t="n">
        <v>25</v>
      </c>
      <c r="R2457" s="15" t="n">
        <v>331000</v>
      </c>
      <c r="S2457" s="15" t="n">
        <v>0</v>
      </c>
      <c r="T2457" s="15" t="n">
        <v>331000</v>
      </c>
      <c r="U2457" s="15" t="n">
        <v>344100</v>
      </c>
      <c r="V2457">
        <f>IFERROR(VLOOKUP(D2457,Tablas_Equivalencia!$A$3:$B$8,2,FALSE),"Sin dato")</f>
        <v/>
      </c>
      <c r="W2457">
        <f>IFERROR(VLOOKUP(L2457,Tablas_Equivalencia!$D$3:$E$9,2,FALSE),"Sin dato")</f>
        <v/>
      </c>
      <c r="X2457">
        <f>IF(I2457=1,"Varón","Mujer")</f>
        <v/>
      </c>
      <c r="Y2457">
        <f>IFERROR(VLOOKUP(M2457,Tablas_Equivalencia!$G$3:$H$6,2,FALSE),"Sin dato")</f>
        <v/>
      </c>
      <c r="Z2457">
        <f>IF(J2457&lt;=24,"18-24","25-29")</f>
        <v/>
      </c>
      <c r="AA2457">
        <f>IF(M2457&lt;&gt;1,"",IF(P2457=2,1,0))</f>
        <v/>
      </c>
      <c r="AB2457">
        <f>IF(M2457&lt;&gt;1,"",IF(O2457&gt;=2,1,0))</f>
        <v/>
      </c>
      <c r="AC2457">
        <f>IF(M2457&lt;&gt;1,"",IF(OR(Q2457=999,Q2457=""),"",IF(OR(Q2457&lt;35,Q2457&gt;48),1,0)))</f>
        <v/>
      </c>
      <c r="AD2457">
        <f>IF(COUNT(AA2457:AC2457)&lt;3,"",SUM(AA2457:AC2457))</f>
        <v/>
      </c>
      <c r="AE2457">
        <f>IF(L2457&gt;=4,2,IF(L2457&gt;=2,1,0))</f>
        <v/>
      </c>
      <c r="AF2457">
        <f>IF(L2457&gt;=5,1,0)</f>
        <v/>
      </c>
      <c r="AG2457">
        <f>AE2457+AF2457</f>
        <v/>
      </c>
      <c r="AH2457" s="15">
        <f>IF(M2457&lt;&gt;1,"",IF(OR(R2457=-9,R2457=""),"",R2457))</f>
        <v/>
      </c>
      <c r="AI2457">
        <f>IF(M2457&lt;&gt;1,"",IF(OR(Q2457=999,Q2457=""),"",Q2457))</f>
        <v/>
      </c>
    </row>
    <row r="2458">
      <c r="A2458" t="inlineStr">
        <is>
          <t>TQRMNOP113369</t>
        </is>
      </c>
      <c r="B2458" t="n">
        <v>2025</v>
      </c>
      <c r="C2458" t="n">
        <v>1</v>
      </c>
      <c r="D2458" t="n">
        <v>43</v>
      </c>
      <c r="E2458" t="inlineStr">
        <is>
          <t>S</t>
        </is>
      </c>
      <c r="F2458" t="n">
        <v>19</v>
      </c>
      <c r="G2458" t="n">
        <v>1658</v>
      </c>
      <c r="H2458" t="n">
        <v>3</v>
      </c>
      <c r="I2458" t="n">
        <v>2</v>
      </c>
      <c r="J2458" t="n">
        <v>18</v>
      </c>
      <c r="K2458" t="n">
        <v>1</v>
      </c>
      <c r="L2458" t="n">
        <v>5</v>
      </c>
      <c r="M2458" t="n">
        <v>1</v>
      </c>
      <c r="N2458" t="n">
        <v>2</v>
      </c>
      <c r="O2458" t="n">
        <v>1</v>
      </c>
      <c r="P2458" t="n">
        <v>1</v>
      </c>
      <c r="Q2458" t="n">
        <v>24</v>
      </c>
      <c r="R2458" s="15" t="n">
        <v>515000</v>
      </c>
      <c r="S2458" s="15" t="n">
        <v>81000</v>
      </c>
      <c r="T2458" s="15" t="n">
        <v>596000</v>
      </c>
      <c r="U2458" s="15" t="n">
        <v>172200</v>
      </c>
      <c r="V2458">
        <f>IFERROR(VLOOKUP(D2458,Tablas_Equivalencia!$A$3:$B$8,2,FALSE),"Sin dato")</f>
        <v/>
      </c>
      <c r="W2458">
        <f>IFERROR(VLOOKUP(L2458,Tablas_Equivalencia!$D$3:$E$9,2,FALSE),"Sin dato")</f>
        <v/>
      </c>
      <c r="X2458">
        <f>IF(I2458=1,"Varón","Mujer")</f>
        <v/>
      </c>
      <c r="Y2458">
        <f>IFERROR(VLOOKUP(M2458,Tablas_Equivalencia!$G$3:$H$6,2,FALSE),"Sin dato")</f>
        <v/>
      </c>
      <c r="Z2458">
        <f>IF(J2458&lt;=24,"18-24","25-29")</f>
        <v/>
      </c>
      <c r="AA2458">
        <f>IF(M2458&lt;&gt;1,"",IF(P2458=2,1,0))</f>
        <v/>
      </c>
      <c r="AB2458">
        <f>IF(M2458&lt;&gt;1,"",IF(O2458&gt;=2,1,0))</f>
        <v/>
      </c>
      <c r="AC2458">
        <f>IF(M2458&lt;&gt;1,"",IF(OR(Q2458=999,Q2458=""),"",IF(OR(Q2458&lt;35,Q2458&gt;48),1,0)))</f>
        <v/>
      </c>
      <c r="AD2458">
        <f>IF(COUNT(AA2458:AC2458)&lt;3,"",SUM(AA2458:AC2458))</f>
        <v/>
      </c>
      <c r="AE2458">
        <f>IF(L2458&gt;=4,2,IF(L2458&gt;=2,1,0))</f>
        <v/>
      </c>
      <c r="AF2458">
        <f>IF(L2458&gt;=5,1,0)</f>
        <v/>
      </c>
      <c r="AG2458">
        <f>AE2458+AF2458</f>
        <v/>
      </c>
      <c r="AH2458" s="15">
        <f>IF(M2458&lt;&gt;1,"",IF(OR(R2458=-9,R2458=""),"",R2458))</f>
        <v/>
      </c>
      <c r="AI2458">
        <f>IF(M2458&lt;&gt;1,"",IF(OR(Q2458=999,Q2458=""),"",Q2458))</f>
        <v/>
      </c>
    </row>
    <row r="2459">
      <c r="A2459" t="inlineStr">
        <is>
          <t>TQRMNOP113370</t>
        </is>
      </c>
      <c r="B2459" t="n">
        <v>2025</v>
      </c>
      <c r="C2459" t="n">
        <v>1</v>
      </c>
      <c r="D2459" t="n">
        <v>43</v>
      </c>
      <c r="E2459" t="inlineStr">
        <is>
          <t>N</t>
        </is>
      </c>
      <c r="F2459" t="n">
        <v>29</v>
      </c>
      <c r="G2459" t="n">
        <v>1460</v>
      </c>
      <c r="H2459" t="n">
        <v>1</v>
      </c>
      <c r="I2459" t="n">
        <v>1</v>
      </c>
      <c r="J2459" t="n">
        <v>24</v>
      </c>
      <c r="K2459" t="n">
        <v>1</v>
      </c>
      <c r="L2459" t="n">
        <v>5</v>
      </c>
      <c r="M2459" t="n">
        <v>1</v>
      </c>
      <c r="N2459" t="n">
        <v>4</v>
      </c>
      <c r="O2459" t="n">
        <v>1</v>
      </c>
      <c r="P2459" t="n">
        <v>1</v>
      </c>
      <c r="Q2459" t="n">
        <v>57</v>
      </c>
      <c r="R2459" s="15" t="n">
        <v>1028000</v>
      </c>
      <c r="S2459" s="15" t="n">
        <v>149000</v>
      </c>
      <c r="T2459" s="15" t="n">
        <v>1177000</v>
      </c>
      <c r="U2459" s="15" t="n">
        <v>71900</v>
      </c>
      <c r="V2459">
        <f>IFERROR(VLOOKUP(D2459,Tablas_Equivalencia!$A$3:$B$8,2,FALSE),"Sin dato")</f>
        <v/>
      </c>
      <c r="W2459">
        <f>IFERROR(VLOOKUP(L2459,Tablas_Equivalencia!$D$3:$E$9,2,FALSE),"Sin dato")</f>
        <v/>
      </c>
      <c r="X2459">
        <f>IF(I2459=1,"Varón","Mujer")</f>
        <v/>
      </c>
      <c r="Y2459">
        <f>IFERROR(VLOOKUP(M2459,Tablas_Equivalencia!$G$3:$H$6,2,FALSE),"Sin dato")</f>
        <v/>
      </c>
      <c r="Z2459">
        <f>IF(J2459&lt;=24,"18-24","25-29")</f>
        <v/>
      </c>
      <c r="AA2459">
        <f>IF(M2459&lt;&gt;1,"",IF(P2459=2,1,0))</f>
        <v/>
      </c>
      <c r="AB2459">
        <f>IF(M2459&lt;&gt;1,"",IF(O2459&gt;=2,1,0))</f>
        <v/>
      </c>
      <c r="AC2459">
        <f>IF(M2459&lt;&gt;1,"",IF(OR(Q2459=999,Q2459=""),"",IF(OR(Q2459&lt;35,Q2459&gt;48),1,0)))</f>
        <v/>
      </c>
      <c r="AD2459">
        <f>IF(COUNT(AA2459:AC2459)&lt;3,"",SUM(AA2459:AC2459))</f>
        <v/>
      </c>
      <c r="AE2459">
        <f>IF(L2459&gt;=4,2,IF(L2459&gt;=2,1,0))</f>
        <v/>
      </c>
      <c r="AF2459">
        <f>IF(L2459&gt;=5,1,0)</f>
        <v/>
      </c>
      <c r="AG2459">
        <f>AE2459+AF2459</f>
        <v/>
      </c>
      <c r="AH2459" s="15">
        <f>IF(M2459&lt;&gt;1,"",IF(OR(R2459=-9,R2459=""),"",R2459))</f>
        <v/>
      </c>
      <c r="AI2459">
        <f>IF(M2459&lt;&gt;1,"",IF(OR(Q2459=999,Q2459=""),"",Q2459))</f>
        <v/>
      </c>
    </row>
    <row r="2460">
      <c r="A2460" t="inlineStr">
        <is>
          <t>TQRMNOP113371</t>
        </is>
      </c>
      <c r="B2460" t="n">
        <v>2025</v>
      </c>
      <c r="C2460" t="n">
        <v>1</v>
      </c>
      <c r="D2460" t="n">
        <v>43</v>
      </c>
      <c r="E2460" t="inlineStr">
        <is>
          <t>N</t>
        </is>
      </c>
      <c r="F2460" t="n">
        <v>29</v>
      </c>
      <c r="G2460" t="n">
        <v>1209</v>
      </c>
      <c r="H2460" t="n">
        <v>3</v>
      </c>
      <c r="I2460" t="n">
        <v>2</v>
      </c>
      <c r="J2460" t="n">
        <v>21</v>
      </c>
      <c r="K2460" t="n">
        <v>2</v>
      </c>
      <c r="L2460" t="n">
        <v>4</v>
      </c>
      <c r="M2460" t="n">
        <v>3</v>
      </c>
      <c r="R2460" s="15" t="n">
        <v>0</v>
      </c>
      <c r="S2460" s="15" t="n">
        <v>0</v>
      </c>
      <c r="T2460" s="15" t="n">
        <v>0</v>
      </c>
      <c r="U2460" s="15" t="n">
        <v>140500</v>
      </c>
      <c r="V2460">
        <f>IFERROR(VLOOKUP(D2460,Tablas_Equivalencia!$A$3:$B$8,2,FALSE),"Sin dato")</f>
        <v/>
      </c>
      <c r="W2460">
        <f>IFERROR(VLOOKUP(L2460,Tablas_Equivalencia!$D$3:$E$9,2,FALSE),"Sin dato")</f>
        <v/>
      </c>
      <c r="X2460">
        <f>IF(I2460=1,"Varón","Mujer")</f>
        <v/>
      </c>
      <c r="Y2460">
        <f>IFERROR(VLOOKUP(M2460,Tablas_Equivalencia!$G$3:$H$6,2,FALSE),"Sin dato")</f>
        <v/>
      </c>
      <c r="Z2460">
        <f>IF(J2460&lt;=24,"18-24","25-29")</f>
        <v/>
      </c>
      <c r="AA2460">
        <f>IF(M2460&lt;&gt;1,"",IF(P2460=2,1,0))</f>
        <v/>
      </c>
      <c r="AB2460">
        <f>IF(M2460&lt;&gt;1,"",IF(O2460&gt;=2,1,0))</f>
        <v/>
      </c>
      <c r="AC2460">
        <f>IF(M2460&lt;&gt;1,"",IF(OR(Q2460=999,Q2460=""),"",IF(OR(Q2460&lt;35,Q2460&gt;48),1,0)))</f>
        <v/>
      </c>
      <c r="AD2460">
        <f>IF(COUNT(AA2460:AC2460)&lt;3,"",SUM(AA2460:AC2460))</f>
        <v/>
      </c>
      <c r="AE2460">
        <f>IF(L2460&gt;=4,2,IF(L2460&gt;=2,1,0))</f>
        <v/>
      </c>
      <c r="AF2460">
        <f>IF(L2460&gt;=5,1,0)</f>
        <v/>
      </c>
      <c r="AG2460">
        <f>AE2460+AF2460</f>
        <v/>
      </c>
      <c r="AH2460" s="15">
        <f>IF(M2460&lt;&gt;1,"",IF(OR(R2460=-9,R2460=""),"",R2460))</f>
        <v/>
      </c>
      <c r="AI2460">
        <f>IF(M2460&lt;&gt;1,"",IF(OR(Q2460=999,Q2460=""),"",Q2460))</f>
        <v/>
      </c>
    </row>
    <row r="2461">
      <c r="A2461" t="inlineStr">
        <is>
          <t>TQRMNOP113374</t>
        </is>
      </c>
      <c r="B2461" t="n">
        <v>2025</v>
      </c>
      <c r="C2461" t="n">
        <v>1</v>
      </c>
      <c r="D2461" t="n">
        <v>44</v>
      </c>
      <c r="E2461" t="inlineStr">
        <is>
          <t>N</t>
        </is>
      </c>
      <c r="F2461" t="n">
        <v>2</v>
      </c>
      <c r="G2461" t="n">
        <v>935</v>
      </c>
      <c r="H2461" t="n">
        <v>2</v>
      </c>
      <c r="I2461" t="n">
        <v>1</v>
      </c>
      <c r="J2461" t="n">
        <v>20</v>
      </c>
      <c r="K2461" t="n">
        <v>1</v>
      </c>
      <c r="L2461" t="n">
        <v>3</v>
      </c>
      <c r="M2461" t="n">
        <v>3</v>
      </c>
      <c r="R2461" s="15" t="n">
        <v>0</v>
      </c>
      <c r="S2461" s="15" t="n">
        <v>0</v>
      </c>
      <c r="T2461" s="15" t="n">
        <v>0</v>
      </c>
      <c r="U2461" s="15" t="n">
        <v>113100</v>
      </c>
      <c r="V2461">
        <f>IFERROR(VLOOKUP(D2461,Tablas_Equivalencia!$A$3:$B$8,2,FALSE),"Sin dato")</f>
        <v/>
      </c>
      <c r="W2461">
        <f>IFERROR(VLOOKUP(L2461,Tablas_Equivalencia!$D$3:$E$9,2,FALSE),"Sin dato")</f>
        <v/>
      </c>
      <c r="X2461">
        <f>IF(I2461=1,"Varón","Mujer")</f>
        <v/>
      </c>
      <c r="Y2461">
        <f>IFERROR(VLOOKUP(M2461,Tablas_Equivalencia!$G$3:$H$6,2,FALSE),"Sin dato")</f>
        <v/>
      </c>
      <c r="Z2461">
        <f>IF(J2461&lt;=24,"18-24","25-29")</f>
        <v/>
      </c>
      <c r="AA2461">
        <f>IF(M2461&lt;&gt;1,"",IF(P2461=2,1,0))</f>
        <v/>
      </c>
      <c r="AB2461">
        <f>IF(M2461&lt;&gt;1,"",IF(O2461&gt;=2,1,0))</f>
        <v/>
      </c>
      <c r="AC2461">
        <f>IF(M2461&lt;&gt;1,"",IF(OR(Q2461=999,Q2461=""),"",IF(OR(Q2461&lt;35,Q2461&gt;48),1,0)))</f>
        <v/>
      </c>
      <c r="AD2461">
        <f>IF(COUNT(AA2461:AC2461)&lt;3,"",SUM(AA2461:AC2461))</f>
        <v/>
      </c>
      <c r="AE2461">
        <f>IF(L2461&gt;=4,2,IF(L2461&gt;=2,1,0))</f>
        <v/>
      </c>
      <c r="AF2461">
        <f>IF(L2461&gt;=5,1,0)</f>
        <v/>
      </c>
      <c r="AG2461">
        <f>AE2461+AF2461</f>
        <v/>
      </c>
      <c r="AH2461" s="15">
        <f>IF(M2461&lt;&gt;1,"",IF(OR(R2461=-9,R2461=""),"",R2461))</f>
        <v/>
      </c>
      <c r="AI2461">
        <f>IF(M2461&lt;&gt;1,"",IF(OR(Q2461=999,Q2461=""),"",Q2461))</f>
        <v/>
      </c>
    </row>
    <row r="2462">
      <c r="A2462" t="inlineStr">
        <is>
          <t>TQRMNOP113378</t>
        </is>
      </c>
      <c r="B2462" t="n">
        <v>2025</v>
      </c>
      <c r="C2462" t="n">
        <v>1</v>
      </c>
      <c r="D2462" t="n">
        <v>40</v>
      </c>
      <c r="E2462" t="inlineStr">
        <is>
          <t>N</t>
        </is>
      </c>
      <c r="F2462" t="n">
        <v>9</v>
      </c>
      <c r="G2462" t="n">
        <v>887</v>
      </c>
      <c r="H2462" t="n">
        <v>2</v>
      </c>
      <c r="I2462" t="n">
        <v>2</v>
      </c>
      <c r="J2462" t="n">
        <v>28</v>
      </c>
      <c r="K2462" t="n">
        <v>1</v>
      </c>
      <c r="L2462" t="n">
        <v>6</v>
      </c>
      <c r="M2462" t="n">
        <v>1</v>
      </c>
      <c r="N2462" t="n">
        <v>4</v>
      </c>
      <c r="O2462" t="n">
        <v>1</v>
      </c>
      <c r="P2462" t="n">
        <v>1</v>
      </c>
      <c r="Q2462" t="n">
        <v>36</v>
      </c>
      <c r="R2462" s="15" t="n">
        <v>408000</v>
      </c>
      <c r="S2462" s="15" t="n">
        <v>0</v>
      </c>
      <c r="T2462" s="15" t="n">
        <v>408000</v>
      </c>
      <c r="U2462" s="15" t="n">
        <v>88600</v>
      </c>
      <c r="V2462">
        <f>IFERROR(VLOOKUP(D2462,Tablas_Equivalencia!$A$3:$B$8,2,FALSE),"Sin dato")</f>
        <v/>
      </c>
      <c r="W2462">
        <f>IFERROR(VLOOKUP(L2462,Tablas_Equivalencia!$D$3:$E$9,2,FALSE),"Sin dato")</f>
        <v/>
      </c>
      <c r="X2462">
        <f>IF(I2462=1,"Varón","Mujer")</f>
        <v/>
      </c>
      <c r="Y2462">
        <f>IFERROR(VLOOKUP(M2462,Tablas_Equivalencia!$G$3:$H$6,2,FALSE),"Sin dato")</f>
        <v/>
      </c>
      <c r="Z2462">
        <f>IF(J2462&lt;=24,"18-24","25-29")</f>
        <v/>
      </c>
      <c r="AA2462">
        <f>IF(M2462&lt;&gt;1,"",IF(P2462=2,1,0))</f>
        <v/>
      </c>
      <c r="AB2462">
        <f>IF(M2462&lt;&gt;1,"",IF(O2462&gt;=2,1,0))</f>
        <v/>
      </c>
      <c r="AC2462">
        <f>IF(M2462&lt;&gt;1,"",IF(OR(Q2462=999,Q2462=""),"",IF(OR(Q2462&lt;35,Q2462&gt;48),1,0)))</f>
        <v/>
      </c>
      <c r="AD2462">
        <f>IF(COUNT(AA2462:AC2462)&lt;3,"",SUM(AA2462:AC2462))</f>
        <v/>
      </c>
      <c r="AE2462">
        <f>IF(L2462&gt;=4,2,IF(L2462&gt;=2,1,0))</f>
        <v/>
      </c>
      <c r="AF2462">
        <f>IF(L2462&gt;=5,1,0)</f>
        <v/>
      </c>
      <c r="AG2462">
        <f>AE2462+AF2462</f>
        <v/>
      </c>
      <c r="AH2462" s="15">
        <f>IF(M2462&lt;&gt;1,"",IF(OR(R2462=-9,R2462=""),"",R2462))</f>
        <v/>
      </c>
      <c r="AI2462">
        <f>IF(M2462&lt;&gt;1,"",IF(OR(Q2462=999,Q2462=""),"",Q2462))</f>
        <v/>
      </c>
    </row>
    <row r="2463">
      <c r="A2463" t="inlineStr">
        <is>
          <t>TQRMNOP113393</t>
        </is>
      </c>
      <c r="B2463" t="n">
        <v>2025</v>
      </c>
      <c r="C2463" t="n">
        <v>1</v>
      </c>
      <c r="D2463" t="n">
        <v>43</v>
      </c>
      <c r="E2463" t="inlineStr">
        <is>
          <t>S</t>
        </is>
      </c>
      <c r="F2463" t="n">
        <v>20</v>
      </c>
      <c r="G2463" t="n">
        <v>1302</v>
      </c>
      <c r="H2463" t="n">
        <v>2</v>
      </c>
      <c r="I2463" t="n">
        <v>1</v>
      </c>
      <c r="J2463" t="n">
        <v>29</v>
      </c>
      <c r="K2463" t="n">
        <v>2</v>
      </c>
      <c r="L2463" t="n">
        <v>4</v>
      </c>
      <c r="M2463" t="n">
        <v>1</v>
      </c>
      <c r="N2463" t="n">
        <v>3</v>
      </c>
      <c r="O2463" t="n">
        <v>1</v>
      </c>
      <c r="P2463" t="n">
        <v>2</v>
      </c>
      <c r="Q2463" t="n">
        <v>31</v>
      </c>
      <c r="R2463" s="15" t="n">
        <v>-9</v>
      </c>
      <c r="S2463" s="15" t="n">
        <v>0</v>
      </c>
      <c r="T2463" s="15" t="n">
        <v>0</v>
      </c>
      <c r="U2463" s="15" t="n">
        <v>120400</v>
      </c>
      <c r="V2463">
        <f>IFERROR(VLOOKUP(D2463,Tablas_Equivalencia!$A$3:$B$8,2,FALSE),"Sin dato")</f>
        <v/>
      </c>
      <c r="W2463">
        <f>IFERROR(VLOOKUP(L2463,Tablas_Equivalencia!$D$3:$E$9,2,FALSE),"Sin dato")</f>
        <v/>
      </c>
      <c r="X2463">
        <f>IF(I2463=1,"Varón","Mujer")</f>
        <v/>
      </c>
      <c r="Y2463">
        <f>IFERROR(VLOOKUP(M2463,Tablas_Equivalencia!$G$3:$H$6,2,FALSE),"Sin dato")</f>
        <v/>
      </c>
      <c r="Z2463">
        <f>IF(J2463&lt;=24,"18-24","25-29")</f>
        <v/>
      </c>
      <c r="AA2463">
        <f>IF(M2463&lt;&gt;1,"",IF(P2463=2,1,0))</f>
        <v/>
      </c>
      <c r="AB2463">
        <f>IF(M2463&lt;&gt;1,"",IF(O2463&gt;=2,1,0))</f>
        <v/>
      </c>
      <c r="AC2463">
        <f>IF(M2463&lt;&gt;1,"",IF(OR(Q2463=999,Q2463=""),"",IF(OR(Q2463&lt;35,Q2463&gt;48),1,0)))</f>
        <v/>
      </c>
      <c r="AD2463">
        <f>IF(COUNT(AA2463:AC2463)&lt;3,"",SUM(AA2463:AC2463))</f>
        <v/>
      </c>
      <c r="AE2463">
        <f>IF(L2463&gt;=4,2,IF(L2463&gt;=2,1,0))</f>
        <v/>
      </c>
      <c r="AF2463">
        <f>IF(L2463&gt;=5,1,0)</f>
        <v/>
      </c>
      <c r="AG2463">
        <f>AE2463+AF2463</f>
        <v/>
      </c>
      <c r="AH2463" s="15">
        <f>IF(M2463&lt;&gt;1,"",IF(OR(R2463=-9,R2463=""),"",R2463))</f>
        <v/>
      </c>
      <c r="AI2463">
        <f>IF(M2463&lt;&gt;1,"",IF(OR(Q2463=999,Q2463=""),"",Q2463))</f>
        <v/>
      </c>
    </row>
    <row r="2464">
      <c r="A2464" t="inlineStr">
        <is>
          <t>TQRMNOP113402</t>
        </is>
      </c>
      <c r="B2464" t="n">
        <v>2025</v>
      </c>
      <c r="C2464" t="n">
        <v>1</v>
      </c>
      <c r="D2464" t="n">
        <v>43</v>
      </c>
      <c r="E2464" t="inlineStr">
        <is>
          <t>S</t>
        </is>
      </c>
      <c r="F2464" t="n">
        <v>36</v>
      </c>
      <c r="G2464" t="n">
        <v>1817</v>
      </c>
      <c r="H2464" t="n">
        <v>2</v>
      </c>
      <c r="I2464" t="n">
        <v>2</v>
      </c>
      <c r="J2464" t="n">
        <v>28</v>
      </c>
      <c r="K2464" t="n">
        <v>1</v>
      </c>
      <c r="L2464" t="n">
        <v>5</v>
      </c>
      <c r="M2464" t="n">
        <v>1</v>
      </c>
      <c r="N2464" t="n">
        <v>3</v>
      </c>
      <c r="O2464" t="n">
        <v>2</v>
      </c>
      <c r="P2464" t="n">
        <v>2</v>
      </c>
      <c r="Q2464" t="n">
        <v>32</v>
      </c>
      <c r="R2464" s="15" t="n">
        <v>437000</v>
      </c>
      <c r="S2464" s="15" t="n">
        <v>0</v>
      </c>
      <c r="T2464" s="15" t="n">
        <v>437000</v>
      </c>
      <c r="U2464" s="15" t="n">
        <v>106100</v>
      </c>
      <c r="V2464">
        <f>IFERROR(VLOOKUP(D2464,Tablas_Equivalencia!$A$3:$B$8,2,FALSE),"Sin dato")</f>
        <v/>
      </c>
      <c r="W2464">
        <f>IFERROR(VLOOKUP(L2464,Tablas_Equivalencia!$D$3:$E$9,2,FALSE),"Sin dato")</f>
        <v/>
      </c>
      <c r="X2464">
        <f>IF(I2464=1,"Varón","Mujer")</f>
        <v/>
      </c>
      <c r="Y2464">
        <f>IFERROR(VLOOKUP(M2464,Tablas_Equivalencia!$G$3:$H$6,2,FALSE),"Sin dato")</f>
        <v/>
      </c>
      <c r="Z2464">
        <f>IF(J2464&lt;=24,"18-24","25-29")</f>
        <v/>
      </c>
      <c r="AA2464">
        <f>IF(M2464&lt;&gt;1,"",IF(P2464=2,1,0))</f>
        <v/>
      </c>
      <c r="AB2464">
        <f>IF(M2464&lt;&gt;1,"",IF(O2464&gt;=2,1,0))</f>
        <v/>
      </c>
      <c r="AC2464">
        <f>IF(M2464&lt;&gt;1,"",IF(OR(Q2464=999,Q2464=""),"",IF(OR(Q2464&lt;35,Q2464&gt;48),1,0)))</f>
        <v/>
      </c>
      <c r="AD2464">
        <f>IF(COUNT(AA2464:AC2464)&lt;3,"",SUM(AA2464:AC2464))</f>
        <v/>
      </c>
      <c r="AE2464">
        <f>IF(L2464&gt;=4,2,IF(L2464&gt;=2,1,0))</f>
        <v/>
      </c>
      <c r="AF2464">
        <f>IF(L2464&gt;=5,1,0)</f>
        <v/>
      </c>
      <c r="AG2464">
        <f>AE2464+AF2464</f>
        <v/>
      </c>
      <c r="AH2464" s="15">
        <f>IF(M2464&lt;&gt;1,"",IF(OR(R2464=-9,R2464=""),"",R2464))</f>
        <v/>
      </c>
      <c r="AI2464">
        <f>IF(M2464&lt;&gt;1,"",IF(OR(Q2464=999,Q2464=""),"",Q2464))</f>
        <v/>
      </c>
    </row>
    <row r="2465">
      <c r="A2465" t="inlineStr">
        <is>
          <t>TQRMNOP113407</t>
        </is>
      </c>
      <c r="B2465" t="n">
        <v>2025</v>
      </c>
      <c r="C2465" t="n">
        <v>1</v>
      </c>
      <c r="D2465" t="n">
        <v>42</v>
      </c>
      <c r="E2465" t="inlineStr">
        <is>
          <t>N</t>
        </is>
      </c>
      <c r="F2465" t="n">
        <v>27</v>
      </c>
      <c r="G2465" t="n">
        <v>1965</v>
      </c>
      <c r="H2465" t="n">
        <v>3</v>
      </c>
      <c r="I2465" t="n">
        <v>1</v>
      </c>
      <c r="J2465" t="n">
        <v>19</v>
      </c>
      <c r="K2465" t="n">
        <v>2</v>
      </c>
      <c r="L2465" t="n">
        <v>4</v>
      </c>
      <c r="M2465" t="n">
        <v>2</v>
      </c>
      <c r="R2465" s="15" t="n">
        <v>0</v>
      </c>
      <c r="S2465" s="15" t="n">
        <v>0</v>
      </c>
      <c r="T2465" s="15" t="n">
        <v>0</v>
      </c>
      <c r="U2465" s="15" t="n">
        <v>273200</v>
      </c>
      <c r="V2465">
        <f>IFERROR(VLOOKUP(D2465,Tablas_Equivalencia!$A$3:$B$8,2,FALSE),"Sin dato")</f>
        <v/>
      </c>
      <c r="W2465">
        <f>IFERROR(VLOOKUP(L2465,Tablas_Equivalencia!$D$3:$E$9,2,FALSE),"Sin dato")</f>
        <v/>
      </c>
      <c r="X2465">
        <f>IF(I2465=1,"Varón","Mujer")</f>
        <v/>
      </c>
      <c r="Y2465">
        <f>IFERROR(VLOOKUP(M2465,Tablas_Equivalencia!$G$3:$H$6,2,FALSE),"Sin dato")</f>
        <v/>
      </c>
      <c r="Z2465">
        <f>IF(J2465&lt;=24,"18-24","25-29")</f>
        <v/>
      </c>
      <c r="AA2465">
        <f>IF(M2465&lt;&gt;1,"",IF(P2465=2,1,0))</f>
        <v/>
      </c>
      <c r="AB2465">
        <f>IF(M2465&lt;&gt;1,"",IF(O2465&gt;=2,1,0))</f>
        <v/>
      </c>
      <c r="AC2465">
        <f>IF(M2465&lt;&gt;1,"",IF(OR(Q2465=999,Q2465=""),"",IF(OR(Q2465&lt;35,Q2465&gt;48),1,0)))</f>
        <v/>
      </c>
      <c r="AD2465">
        <f>IF(COUNT(AA2465:AC2465)&lt;3,"",SUM(AA2465:AC2465))</f>
        <v/>
      </c>
      <c r="AE2465">
        <f>IF(L2465&gt;=4,2,IF(L2465&gt;=2,1,0))</f>
        <v/>
      </c>
      <c r="AF2465">
        <f>IF(L2465&gt;=5,1,0)</f>
        <v/>
      </c>
      <c r="AG2465">
        <f>AE2465+AF2465</f>
        <v/>
      </c>
      <c r="AH2465" s="15">
        <f>IF(M2465&lt;&gt;1,"",IF(OR(R2465=-9,R2465=""),"",R2465))</f>
        <v/>
      </c>
      <c r="AI2465">
        <f>IF(M2465&lt;&gt;1,"",IF(OR(Q2465=999,Q2465=""),"",Q2465))</f>
        <v/>
      </c>
    </row>
    <row r="2466">
      <c r="A2466" t="inlineStr">
        <is>
          <t>TQRMNOP113410</t>
        </is>
      </c>
      <c r="B2466" t="n">
        <v>2025</v>
      </c>
      <c r="C2466" t="n">
        <v>1</v>
      </c>
      <c r="D2466" t="n">
        <v>40</v>
      </c>
      <c r="E2466" t="inlineStr">
        <is>
          <t>N</t>
        </is>
      </c>
      <c r="F2466" t="n">
        <v>22</v>
      </c>
      <c r="G2466" t="n">
        <v>1389</v>
      </c>
      <c r="H2466" t="n">
        <v>1</v>
      </c>
      <c r="I2466" t="n">
        <v>2</v>
      </c>
      <c r="J2466" t="n">
        <v>26</v>
      </c>
      <c r="K2466" t="n">
        <v>2</v>
      </c>
      <c r="L2466" t="n">
        <v>4</v>
      </c>
      <c r="M2466" t="n">
        <v>1</v>
      </c>
      <c r="N2466" t="n">
        <v>3</v>
      </c>
      <c r="O2466" t="n">
        <v>1</v>
      </c>
      <c r="P2466" t="n">
        <v>2</v>
      </c>
      <c r="Q2466" t="n">
        <v>32</v>
      </c>
      <c r="R2466" s="15" t="n">
        <v>242000</v>
      </c>
      <c r="S2466" s="15" t="n">
        <v>0</v>
      </c>
      <c r="T2466" s="15" t="n">
        <v>242000</v>
      </c>
      <c r="U2466" s="15" t="n">
        <v>160600</v>
      </c>
      <c r="V2466">
        <f>IFERROR(VLOOKUP(D2466,Tablas_Equivalencia!$A$3:$B$8,2,FALSE),"Sin dato")</f>
        <v/>
      </c>
      <c r="W2466">
        <f>IFERROR(VLOOKUP(L2466,Tablas_Equivalencia!$D$3:$E$9,2,FALSE),"Sin dato")</f>
        <v/>
      </c>
      <c r="X2466">
        <f>IF(I2466=1,"Varón","Mujer")</f>
        <v/>
      </c>
      <c r="Y2466">
        <f>IFERROR(VLOOKUP(M2466,Tablas_Equivalencia!$G$3:$H$6,2,FALSE),"Sin dato")</f>
        <v/>
      </c>
      <c r="Z2466">
        <f>IF(J2466&lt;=24,"18-24","25-29")</f>
        <v/>
      </c>
      <c r="AA2466">
        <f>IF(M2466&lt;&gt;1,"",IF(P2466=2,1,0))</f>
        <v/>
      </c>
      <c r="AB2466">
        <f>IF(M2466&lt;&gt;1,"",IF(O2466&gt;=2,1,0))</f>
        <v/>
      </c>
      <c r="AC2466">
        <f>IF(M2466&lt;&gt;1,"",IF(OR(Q2466=999,Q2466=""),"",IF(OR(Q2466&lt;35,Q2466&gt;48),1,0)))</f>
        <v/>
      </c>
      <c r="AD2466">
        <f>IF(COUNT(AA2466:AC2466)&lt;3,"",SUM(AA2466:AC2466))</f>
        <v/>
      </c>
      <c r="AE2466">
        <f>IF(L2466&gt;=4,2,IF(L2466&gt;=2,1,0))</f>
        <v/>
      </c>
      <c r="AF2466">
        <f>IF(L2466&gt;=5,1,0)</f>
        <v/>
      </c>
      <c r="AG2466">
        <f>AE2466+AF2466</f>
        <v/>
      </c>
      <c r="AH2466" s="15">
        <f>IF(M2466&lt;&gt;1,"",IF(OR(R2466=-9,R2466=""),"",R2466))</f>
        <v/>
      </c>
      <c r="AI2466">
        <f>IF(M2466&lt;&gt;1,"",IF(OR(Q2466=999,Q2466=""),"",Q2466))</f>
        <v/>
      </c>
    </row>
    <row r="2467">
      <c r="A2467" t="inlineStr">
        <is>
          <t>TQRMNOP113427</t>
        </is>
      </c>
      <c r="B2467" t="n">
        <v>2025</v>
      </c>
      <c r="C2467" t="n">
        <v>1</v>
      </c>
      <c r="D2467" t="n">
        <v>1</v>
      </c>
      <c r="E2467" t="inlineStr">
        <is>
          <t>S</t>
        </is>
      </c>
      <c r="F2467" t="n">
        <v>32</v>
      </c>
      <c r="G2467" t="n">
        <v>609</v>
      </c>
      <c r="H2467" t="n">
        <v>1</v>
      </c>
      <c r="I2467" t="n">
        <v>2</v>
      </c>
      <c r="J2467" t="n">
        <v>29</v>
      </c>
      <c r="K2467" t="n">
        <v>1</v>
      </c>
      <c r="L2467" t="n">
        <v>3</v>
      </c>
      <c r="M2467" t="n">
        <v>1</v>
      </c>
      <c r="N2467" t="n">
        <v>3</v>
      </c>
      <c r="O2467" t="n">
        <v>1</v>
      </c>
      <c r="P2467" t="n">
        <v>1</v>
      </c>
      <c r="Q2467" t="n">
        <v>38</v>
      </c>
      <c r="R2467" s="15" t="n">
        <v>612000</v>
      </c>
      <c r="S2467" s="15" t="n">
        <v>0</v>
      </c>
      <c r="T2467" s="15" t="n">
        <v>612000</v>
      </c>
      <c r="U2467" s="15" t="n">
        <v>150600</v>
      </c>
      <c r="V2467">
        <f>IFERROR(VLOOKUP(D2467,Tablas_Equivalencia!$A$3:$B$8,2,FALSE),"Sin dato")</f>
        <v/>
      </c>
      <c r="W2467">
        <f>IFERROR(VLOOKUP(L2467,Tablas_Equivalencia!$D$3:$E$9,2,FALSE),"Sin dato")</f>
        <v/>
      </c>
      <c r="X2467">
        <f>IF(I2467=1,"Varón","Mujer")</f>
        <v/>
      </c>
      <c r="Y2467">
        <f>IFERROR(VLOOKUP(M2467,Tablas_Equivalencia!$G$3:$H$6,2,FALSE),"Sin dato")</f>
        <v/>
      </c>
      <c r="Z2467">
        <f>IF(J2467&lt;=24,"18-24","25-29")</f>
        <v/>
      </c>
      <c r="AA2467">
        <f>IF(M2467&lt;&gt;1,"",IF(P2467=2,1,0))</f>
        <v/>
      </c>
      <c r="AB2467">
        <f>IF(M2467&lt;&gt;1,"",IF(O2467&gt;=2,1,0))</f>
        <v/>
      </c>
      <c r="AC2467">
        <f>IF(M2467&lt;&gt;1,"",IF(OR(Q2467=999,Q2467=""),"",IF(OR(Q2467&lt;35,Q2467&gt;48),1,0)))</f>
        <v/>
      </c>
      <c r="AD2467">
        <f>IF(COUNT(AA2467:AC2467)&lt;3,"",SUM(AA2467:AC2467))</f>
        <v/>
      </c>
      <c r="AE2467">
        <f>IF(L2467&gt;=4,2,IF(L2467&gt;=2,1,0))</f>
        <v/>
      </c>
      <c r="AF2467">
        <f>IF(L2467&gt;=5,1,0)</f>
        <v/>
      </c>
      <c r="AG2467">
        <f>AE2467+AF2467</f>
        <v/>
      </c>
      <c r="AH2467" s="15">
        <f>IF(M2467&lt;&gt;1,"",IF(OR(R2467=-9,R2467=""),"",R2467))</f>
        <v/>
      </c>
      <c r="AI2467">
        <f>IF(M2467&lt;&gt;1,"",IF(OR(Q2467=999,Q2467=""),"",Q2467))</f>
        <v/>
      </c>
    </row>
    <row r="2468">
      <c r="A2468" t="inlineStr">
        <is>
          <t>TQRMNOP113428</t>
        </is>
      </c>
      <c r="B2468" t="n">
        <v>2025</v>
      </c>
      <c r="C2468" t="n">
        <v>1</v>
      </c>
      <c r="D2468" t="n">
        <v>43</v>
      </c>
      <c r="E2468" t="inlineStr">
        <is>
          <t>S</t>
        </is>
      </c>
      <c r="F2468" t="n">
        <v>36</v>
      </c>
      <c r="G2468" t="n">
        <v>982</v>
      </c>
      <c r="H2468" t="n">
        <v>1</v>
      </c>
      <c r="I2468" t="n">
        <v>1</v>
      </c>
      <c r="J2468" t="n">
        <v>20</v>
      </c>
      <c r="K2468" t="n">
        <v>1</v>
      </c>
      <c r="L2468" t="n">
        <v>4</v>
      </c>
      <c r="M2468" t="n">
        <v>3</v>
      </c>
      <c r="R2468" s="15" t="n">
        <v>0</v>
      </c>
      <c r="S2468" s="15" t="n">
        <v>262000</v>
      </c>
      <c r="T2468" s="15" t="n">
        <v>262000</v>
      </c>
      <c r="U2468" s="15" t="n">
        <v>121100</v>
      </c>
      <c r="V2468">
        <f>IFERROR(VLOOKUP(D2468,Tablas_Equivalencia!$A$3:$B$8,2,FALSE),"Sin dato")</f>
        <v/>
      </c>
      <c r="W2468">
        <f>IFERROR(VLOOKUP(L2468,Tablas_Equivalencia!$D$3:$E$9,2,FALSE),"Sin dato")</f>
        <v/>
      </c>
      <c r="X2468">
        <f>IF(I2468=1,"Varón","Mujer")</f>
        <v/>
      </c>
      <c r="Y2468">
        <f>IFERROR(VLOOKUP(M2468,Tablas_Equivalencia!$G$3:$H$6,2,FALSE),"Sin dato")</f>
        <v/>
      </c>
      <c r="Z2468">
        <f>IF(J2468&lt;=24,"18-24","25-29")</f>
        <v/>
      </c>
      <c r="AA2468">
        <f>IF(M2468&lt;&gt;1,"",IF(P2468=2,1,0))</f>
        <v/>
      </c>
      <c r="AB2468">
        <f>IF(M2468&lt;&gt;1,"",IF(O2468&gt;=2,1,0))</f>
        <v/>
      </c>
      <c r="AC2468">
        <f>IF(M2468&lt;&gt;1,"",IF(OR(Q2468=999,Q2468=""),"",IF(OR(Q2468&lt;35,Q2468&gt;48),1,0)))</f>
        <v/>
      </c>
      <c r="AD2468">
        <f>IF(COUNT(AA2468:AC2468)&lt;3,"",SUM(AA2468:AC2468))</f>
        <v/>
      </c>
      <c r="AE2468">
        <f>IF(L2468&gt;=4,2,IF(L2468&gt;=2,1,0))</f>
        <v/>
      </c>
      <c r="AF2468">
        <f>IF(L2468&gt;=5,1,0)</f>
        <v/>
      </c>
      <c r="AG2468">
        <f>AE2468+AF2468</f>
        <v/>
      </c>
      <c r="AH2468" s="15">
        <f>IF(M2468&lt;&gt;1,"",IF(OR(R2468=-9,R2468=""),"",R2468))</f>
        <v/>
      </c>
      <c r="AI2468">
        <f>IF(M2468&lt;&gt;1,"",IF(OR(Q2468=999,Q2468=""),"",Q2468))</f>
        <v/>
      </c>
    </row>
    <row r="2469">
      <c r="A2469" t="inlineStr">
        <is>
          <t>TQRMNOP113431</t>
        </is>
      </c>
      <c r="B2469" t="n">
        <v>2025</v>
      </c>
      <c r="C2469" t="n">
        <v>1</v>
      </c>
      <c r="D2469" t="n">
        <v>1</v>
      </c>
      <c r="E2469" t="inlineStr">
        <is>
          <t>S</t>
        </is>
      </c>
      <c r="F2469" t="n">
        <v>32</v>
      </c>
      <c r="G2469" t="n">
        <v>1459</v>
      </c>
      <c r="H2469" t="n">
        <v>2</v>
      </c>
      <c r="I2469" t="n">
        <v>1</v>
      </c>
      <c r="J2469" t="n">
        <v>29</v>
      </c>
      <c r="K2469" t="n">
        <v>2</v>
      </c>
      <c r="L2469" t="n">
        <v>6</v>
      </c>
      <c r="M2469" t="n">
        <v>1</v>
      </c>
      <c r="N2469" t="n">
        <v>3</v>
      </c>
      <c r="O2469" t="n">
        <v>1</v>
      </c>
      <c r="P2469" t="n">
        <v>1</v>
      </c>
      <c r="Q2469" t="n">
        <v>41</v>
      </c>
      <c r="R2469" s="15" t="n">
        <v>1204000</v>
      </c>
      <c r="S2469" s="15" t="n">
        <v>0</v>
      </c>
      <c r="T2469" s="15" t="n">
        <v>1204000</v>
      </c>
      <c r="U2469" s="15" t="n">
        <v>138900</v>
      </c>
      <c r="V2469">
        <f>IFERROR(VLOOKUP(D2469,Tablas_Equivalencia!$A$3:$B$8,2,FALSE),"Sin dato")</f>
        <v/>
      </c>
      <c r="W2469">
        <f>IFERROR(VLOOKUP(L2469,Tablas_Equivalencia!$D$3:$E$9,2,FALSE),"Sin dato")</f>
        <v/>
      </c>
      <c r="X2469">
        <f>IF(I2469=1,"Varón","Mujer")</f>
        <v/>
      </c>
      <c r="Y2469">
        <f>IFERROR(VLOOKUP(M2469,Tablas_Equivalencia!$G$3:$H$6,2,FALSE),"Sin dato")</f>
        <v/>
      </c>
      <c r="Z2469">
        <f>IF(J2469&lt;=24,"18-24","25-29")</f>
        <v/>
      </c>
      <c r="AA2469">
        <f>IF(M2469&lt;&gt;1,"",IF(P2469=2,1,0))</f>
        <v/>
      </c>
      <c r="AB2469">
        <f>IF(M2469&lt;&gt;1,"",IF(O2469&gt;=2,1,0))</f>
        <v/>
      </c>
      <c r="AC2469">
        <f>IF(M2469&lt;&gt;1,"",IF(OR(Q2469=999,Q2469=""),"",IF(OR(Q2469&lt;35,Q2469&gt;48),1,0)))</f>
        <v/>
      </c>
      <c r="AD2469">
        <f>IF(COUNT(AA2469:AC2469)&lt;3,"",SUM(AA2469:AC2469))</f>
        <v/>
      </c>
      <c r="AE2469">
        <f>IF(L2469&gt;=4,2,IF(L2469&gt;=2,1,0))</f>
        <v/>
      </c>
      <c r="AF2469">
        <f>IF(L2469&gt;=5,1,0)</f>
        <v/>
      </c>
      <c r="AG2469">
        <f>AE2469+AF2469</f>
        <v/>
      </c>
      <c r="AH2469" s="15">
        <f>IF(M2469&lt;&gt;1,"",IF(OR(R2469=-9,R2469=""),"",R2469))</f>
        <v/>
      </c>
      <c r="AI2469">
        <f>IF(M2469&lt;&gt;1,"",IF(OR(Q2469=999,Q2469=""),"",Q2469))</f>
        <v/>
      </c>
    </row>
    <row r="2470">
      <c r="A2470" t="inlineStr">
        <is>
          <t>TQRMNOP113436</t>
        </is>
      </c>
      <c r="B2470" t="n">
        <v>2025</v>
      </c>
      <c r="C2470" t="n">
        <v>1</v>
      </c>
      <c r="D2470" t="n">
        <v>1</v>
      </c>
      <c r="E2470" t="inlineStr">
        <is>
          <t>S</t>
        </is>
      </c>
      <c r="F2470" t="n">
        <v>33</v>
      </c>
      <c r="G2470" t="n">
        <v>1308</v>
      </c>
      <c r="H2470" t="n">
        <v>1</v>
      </c>
      <c r="I2470" t="n">
        <v>2</v>
      </c>
      <c r="J2470" t="n">
        <v>18</v>
      </c>
      <c r="K2470" t="n">
        <v>2</v>
      </c>
      <c r="L2470" t="n">
        <v>4</v>
      </c>
      <c r="M2470" t="n">
        <v>1</v>
      </c>
      <c r="N2470" t="n">
        <v>2</v>
      </c>
      <c r="O2470" t="n">
        <v>3</v>
      </c>
      <c r="P2470" t="n">
        <v>2</v>
      </c>
      <c r="Q2470" t="n">
        <v>19</v>
      </c>
      <c r="R2470" s="15" t="n">
        <v>421000</v>
      </c>
      <c r="S2470" s="15" t="n">
        <v>22000</v>
      </c>
      <c r="T2470" s="15" t="n">
        <v>443000</v>
      </c>
      <c r="U2470" s="15" t="n">
        <v>220300</v>
      </c>
      <c r="V2470">
        <f>IFERROR(VLOOKUP(D2470,Tablas_Equivalencia!$A$3:$B$8,2,FALSE),"Sin dato")</f>
        <v/>
      </c>
      <c r="W2470">
        <f>IFERROR(VLOOKUP(L2470,Tablas_Equivalencia!$D$3:$E$9,2,FALSE),"Sin dato")</f>
        <v/>
      </c>
      <c r="X2470">
        <f>IF(I2470=1,"Varón","Mujer")</f>
        <v/>
      </c>
      <c r="Y2470">
        <f>IFERROR(VLOOKUP(M2470,Tablas_Equivalencia!$G$3:$H$6,2,FALSE),"Sin dato")</f>
        <v/>
      </c>
      <c r="Z2470">
        <f>IF(J2470&lt;=24,"18-24","25-29")</f>
        <v/>
      </c>
      <c r="AA2470">
        <f>IF(M2470&lt;&gt;1,"",IF(P2470=2,1,0))</f>
        <v/>
      </c>
      <c r="AB2470">
        <f>IF(M2470&lt;&gt;1,"",IF(O2470&gt;=2,1,0))</f>
        <v/>
      </c>
      <c r="AC2470">
        <f>IF(M2470&lt;&gt;1,"",IF(OR(Q2470=999,Q2470=""),"",IF(OR(Q2470&lt;35,Q2470&gt;48),1,0)))</f>
        <v/>
      </c>
      <c r="AD2470">
        <f>IF(COUNT(AA2470:AC2470)&lt;3,"",SUM(AA2470:AC2470))</f>
        <v/>
      </c>
      <c r="AE2470">
        <f>IF(L2470&gt;=4,2,IF(L2470&gt;=2,1,0))</f>
        <v/>
      </c>
      <c r="AF2470">
        <f>IF(L2470&gt;=5,1,0)</f>
        <v/>
      </c>
      <c r="AG2470">
        <f>AE2470+AF2470</f>
        <v/>
      </c>
      <c r="AH2470" s="15">
        <f>IF(M2470&lt;&gt;1,"",IF(OR(R2470=-9,R2470=""),"",R2470))</f>
        <v/>
      </c>
      <c r="AI2470">
        <f>IF(M2470&lt;&gt;1,"",IF(OR(Q2470=999,Q2470=""),"",Q2470))</f>
        <v/>
      </c>
    </row>
    <row r="2471">
      <c r="A2471" t="inlineStr">
        <is>
          <t>TQRMNOP113438</t>
        </is>
      </c>
      <c r="B2471" t="n">
        <v>2025</v>
      </c>
      <c r="C2471" t="n">
        <v>1</v>
      </c>
      <c r="D2471" t="n">
        <v>1</v>
      </c>
      <c r="E2471" t="inlineStr">
        <is>
          <t>S</t>
        </is>
      </c>
      <c r="F2471" t="n">
        <v>33</v>
      </c>
      <c r="G2471" t="n">
        <v>986</v>
      </c>
      <c r="H2471" t="n">
        <v>1</v>
      </c>
      <c r="I2471" t="n">
        <v>1</v>
      </c>
      <c r="J2471" t="n">
        <v>23</v>
      </c>
      <c r="K2471" t="n">
        <v>2</v>
      </c>
      <c r="L2471" t="n">
        <v>4</v>
      </c>
      <c r="M2471" t="n">
        <v>2</v>
      </c>
      <c r="R2471" s="15" t="n">
        <v>0</v>
      </c>
      <c r="S2471" s="15" t="n">
        <v>0</v>
      </c>
      <c r="T2471" s="15" t="n">
        <v>0</v>
      </c>
      <c r="U2471" s="15" t="n">
        <v>122700</v>
      </c>
      <c r="V2471">
        <f>IFERROR(VLOOKUP(D2471,Tablas_Equivalencia!$A$3:$B$8,2,FALSE),"Sin dato")</f>
        <v/>
      </c>
      <c r="W2471">
        <f>IFERROR(VLOOKUP(L2471,Tablas_Equivalencia!$D$3:$E$9,2,FALSE),"Sin dato")</f>
        <v/>
      </c>
      <c r="X2471">
        <f>IF(I2471=1,"Varón","Mujer")</f>
        <v/>
      </c>
      <c r="Y2471">
        <f>IFERROR(VLOOKUP(M2471,Tablas_Equivalencia!$G$3:$H$6,2,FALSE),"Sin dato")</f>
        <v/>
      </c>
      <c r="Z2471">
        <f>IF(J2471&lt;=24,"18-24","25-29")</f>
        <v/>
      </c>
      <c r="AA2471">
        <f>IF(M2471&lt;&gt;1,"",IF(P2471=2,1,0))</f>
        <v/>
      </c>
      <c r="AB2471">
        <f>IF(M2471&lt;&gt;1,"",IF(O2471&gt;=2,1,0))</f>
        <v/>
      </c>
      <c r="AC2471">
        <f>IF(M2471&lt;&gt;1,"",IF(OR(Q2471=999,Q2471=""),"",IF(OR(Q2471&lt;35,Q2471&gt;48),1,0)))</f>
        <v/>
      </c>
      <c r="AD2471">
        <f>IF(COUNT(AA2471:AC2471)&lt;3,"",SUM(AA2471:AC2471))</f>
        <v/>
      </c>
      <c r="AE2471">
        <f>IF(L2471&gt;=4,2,IF(L2471&gt;=2,1,0))</f>
        <v/>
      </c>
      <c r="AF2471">
        <f>IF(L2471&gt;=5,1,0)</f>
        <v/>
      </c>
      <c r="AG2471">
        <f>AE2471+AF2471</f>
        <v/>
      </c>
      <c r="AH2471" s="15">
        <f>IF(M2471&lt;&gt;1,"",IF(OR(R2471=-9,R2471=""),"",R2471))</f>
        <v/>
      </c>
      <c r="AI2471">
        <f>IF(M2471&lt;&gt;1,"",IF(OR(Q2471=999,Q2471=""),"",Q2471))</f>
        <v/>
      </c>
    </row>
    <row r="2472">
      <c r="A2472" t="inlineStr">
        <is>
          <t>TQRMNOP113443</t>
        </is>
      </c>
      <c r="B2472" t="n">
        <v>2025</v>
      </c>
      <c r="C2472" t="n">
        <v>1</v>
      </c>
      <c r="D2472" t="n">
        <v>1</v>
      </c>
      <c r="E2472" t="inlineStr">
        <is>
          <t>S</t>
        </is>
      </c>
      <c r="F2472" t="n">
        <v>32</v>
      </c>
      <c r="G2472" t="n">
        <v>1086</v>
      </c>
      <c r="H2472" t="n">
        <v>3</v>
      </c>
      <c r="I2472" t="n">
        <v>2</v>
      </c>
      <c r="J2472" t="n">
        <v>24</v>
      </c>
      <c r="K2472" t="n">
        <v>2</v>
      </c>
      <c r="L2472" t="n">
        <v>4</v>
      </c>
      <c r="M2472" t="n">
        <v>3</v>
      </c>
      <c r="R2472" s="15" t="n">
        <v>0</v>
      </c>
      <c r="S2472" s="15" t="n">
        <v>0</v>
      </c>
      <c r="T2472" s="15" t="n">
        <v>0</v>
      </c>
      <c r="U2472" s="15" t="n">
        <v>159200</v>
      </c>
      <c r="V2472">
        <f>IFERROR(VLOOKUP(D2472,Tablas_Equivalencia!$A$3:$B$8,2,FALSE),"Sin dato")</f>
        <v/>
      </c>
      <c r="W2472">
        <f>IFERROR(VLOOKUP(L2472,Tablas_Equivalencia!$D$3:$E$9,2,FALSE),"Sin dato")</f>
        <v/>
      </c>
      <c r="X2472">
        <f>IF(I2472=1,"Varón","Mujer")</f>
        <v/>
      </c>
      <c r="Y2472">
        <f>IFERROR(VLOOKUP(M2472,Tablas_Equivalencia!$G$3:$H$6,2,FALSE),"Sin dato")</f>
        <v/>
      </c>
      <c r="Z2472">
        <f>IF(J2472&lt;=24,"18-24","25-29")</f>
        <v/>
      </c>
      <c r="AA2472">
        <f>IF(M2472&lt;&gt;1,"",IF(P2472=2,1,0))</f>
        <v/>
      </c>
      <c r="AB2472">
        <f>IF(M2472&lt;&gt;1,"",IF(O2472&gt;=2,1,0))</f>
        <v/>
      </c>
      <c r="AC2472">
        <f>IF(M2472&lt;&gt;1,"",IF(OR(Q2472=999,Q2472=""),"",IF(OR(Q2472&lt;35,Q2472&gt;48),1,0)))</f>
        <v/>
      </c>
      <c r="AD2472">
        <f>IF(COUNT(AA2472:AC2472)&lt;3,"",SUM(AA2472:AC2472))</f>
        <v/>
      </c>
      <c r="AE2472">
        <f>IF(L2472&gt;=4,2,IF(L2472&gt;=2,1,0))</f>
        <v/>
      </c>
      <c r="AF2472">
        <f>IF(L2472&gt;=5,1,0)</f>
        <v/>
      </c>
      <c r="AG2472">
        <f>AE2472+AF2472</f>
        <v/>
      </c>
      <c r="AH2472" s="15">
        <f>IF(M2472&lt;&gt;1,"",IF(OR(R2472=-9,R2472=""),"",R2472))</f>
        <v/>
      </c>
      <c r="AI2472">
        <f>IF(M2472&lt;&gt;1,"",IF(OR(Q2472=999,Q2472=""),"",Q2472))</f>
        <v/>
      </c>
    </row>
    <row r="2473">
      <c r="A2473" t="inlineStr">
        <is>
          <t>TQRMNOP113447</t>
        </is>
      </c>
      <c r="B2473" t="n">
        <v>2025</v>
      </c>
      <c r="C2473" t="n">
        <v>1</v>
      </c>
      <c r="D2473" t="n">
        <v>40</v>
      </c>
      <c r="E2473" t="inlineStr">
        <is>
          <t>N</t>
        </is>
      </c>
      <c r="F2473" t="n">
        <v>9</v>
      </c>
      <c r="G2473" t="n">
        <v>1353</v>
      </c>
      <c r="H2473" t="n">
        <v>1</v>
      </c>
      <c r="I2473" t="n">
        <v>2</v>
      </c>
      <c r="J2473" t="n">
        <v>27</v>
      </c>
      <c r="K2473" t="n">
        <v>2</v>
      </c>
      <c r="L2473" t="n">
        <v>6</v>
      </c>
      <c r="M2473" t="n">
        <v>1</v>
      </c>
      <c r="N2473" t="n">
        <v>3</v>
      </c>
      <c r="O2473" t="n">
        <v>1</v>
      </c>
      <c r="P2473" t="n">
        <v>1</v>
      </c>
      <c r="Q2473" t="n">
        <v>31</v>
      </c>
      <c r="R2473" s="15" t="n">
        <v>1087000</v>
      </c>
      <c r="S2473" s="15" t="n">
        <v>0</v>
      </c>
      <c r="T2473" s="15" t="n">
        <v>1087000</v>
      </c>
      <c r="U2473" s="15" t="n">
        <v>89600</v>
      </c>
      <c r="V2473">
        <f>IFERROR(VLOOKUP(D2473,Tablas_Equivalencia!$A$3:$B$8,2,FALSE),"Sin dato")</f>
        <v/>
      </c>
      <c r="W2473">
        <f>IFERROR(VLOOKUP(L2473,Tablas_Equivalencia!$D$3:$E$9,2,FALSE),"Sin dato")</f>
        <v/>
      </c>
      <c r="X2473">
        <f>IF(I2473=1,"Varón","Mujer")</f>
        <v/>
      </c>
      <c r="Y2473">
        <f>IFERROR(VLOOKUP(M2473,Tablas_Equivalencia!$G$3:$H$6,2,FALSE),"Sin dato")</f>
        <v/>
      </c>
      <c r="Z2473">
        <f>IF(J2473&lt;=24,"18-24","25-29")</f>
        <v/>
      </c>
      <c r="AA2473">
        <f>IF(M2473&lt;&gt;1,"",IF(P2473=2,1,0))</f>
        <v/>
      </c>
      <c r="AB2473">
        <f>IF(M2473&lt;&gt;1,"",IF(O2473&gt;=2,1,0))</f>
        <v/>
      </c>
      <c r="AC2473">
        <f>IF(M2473&lt;&gt;1,"",IF(OR(Q2473=999,Q2473=""),"",IF(OR(Q2473&lt;35,Q2473&gt;48),1,0)))</f>
        <v/>
      </c>
      <c r="AD2473">
        <f>IF(COUNT(AA2473:AC2473)&lt;3,"",SUM(AA2473:AC2473))</f>
        <v/>
      </c>
      <c r="AE2473">
        <f>IF(L2473&gt;=4,2,IF(L2473&gt;=2,1,0))</f>
        <v/>
      </c>
      <c r="AF2473">
        <f>IF(L2473&gt;=5,1,0)</f>
        <v/>
      </c>
      <c r="AG2473">
        <f>AE2473+AF2473</f>
        <v/>
      </c>
      <c r="AH2473" s="15">
        <f>IF(M2473&lt;&gt;1,"",IF(OR(R2473=-9,R2473=""),"",R2473))</f>
        <v/>
      </c>
      <c r="AI2473">
        <f>IF(M2473&lt;&gt;1,"",IF(OR(Q2473=999,Q2473=""),"",Q2473))</f>
        <v/>
      </c>
    </row>
    <row r="2474">
      <c r="A2474" t="inlineStr">
        <is>
          <t>TQRMNOP113448</t>
        </is>
      </c>
      <c r="B2474" t="n">
        <v>2025</v>
      </c>
      <c r="C2474" t="n">
        <v>1</v>
      </c>
      <c r="D2474" t="n">
        <v>40</v>
      </c>
      <c r="E2474" t="inlineStr">
        <is>
          <t>N</t>
        </is>
      </c>
      <c r="F2474" t="n">
        <v>9</v>
      </c>
      <c r="G2474" t="n">
        <v>976</v>
      </c>
      <c r="H2474" t="n">
        <v>1</v>
      </c>
      <c r="I2474" t="n">
        <v>1</v>
      </c>
      <c r="J2474" t="n">
        <v>25</v>
      </c>
      <c r="K2474" t="n">
        <v>1</v>
      </c>
      <c r="L2474" t="n">
        <v>4</v>
      </c>
      <c r="M2474" t="n">
        <v>1</v>
      </c>
      <c r="N2474" t="n">
        <v>3</v>
      </c>
      <c r="O2474" t="n">
        <v>1</v>
      </c>
      <c r="P2474" t="n">
        <v>2</v>
      </c>
      <c r="Q2474" t="n">
        <v>39</v>
      </c>
      <c r="R2474" s="15" t="n">
        <v>364000</v>
      </c>
      <c r="S2474" s="15" t="n">
        <v>45000</v>
      </c>
      <c r="T2474" s="15" t="n">
        <v>409000</v>
      </c>
      <c r="U2474" s="15" t="n">
        <v>120600</v>
      </c>
      <c r="V2474">
        <f>IFERROR(VLOOKUP(D2474,Tablas_Equivalencia!$A$3:$B$8,2,FALSE),"Sin dato")</f>
        <v/>
      </c>
      <c r="W2474">
        <f>IFERROR(VLOOKUP(L2474,Tablas_Equivalencia!$D$3:$E$9,2,FALSE),"Sin dato")</f>
        <v/>
      </c>
      <c r="X2474">
        <f>IF(I2474=1,"Varón","Mujer")</f>
        <v/>
      </c>
      <c r="Y2474">
        <f>IFERROR(VLOOKUP(M2474,Tablas_Equivalencia!$G$3:$H$6,2,FALSE),"Sin dato")</f>
        <v/>
      </c>
      <c r="Z2474">
        <f>IF(J2474&lt;=24,"18-24","25-29")</f>
        <v/>
      </c>
      <c r="AA2474">
        <f>IF(M2474&lt;&gt;1,"",IF(P2474=2,1,0))</f>
        <v/>
      </c>
      <c r="AB2474">
        <f>IF(M2474&lt;&gt;1,"",IF(O2474&gt;=2,1,0))</f>
        <v/>
      </c>
      <c r="AC2474">
        <f>IF(M2474&lt;&gt;1,"",IF(OR(Q2474=999,Q2474=""),"",IF(OR(Q2474&lt;35,Q2474&gt;48),1,0)))</f>
        <v/>
      </c>
      <c r="AD2474">
        <f>IF(COUNT(AA2474:AC2474)&lt;3,"",SUM(AA2474:AC2474))</f>
        <v/>
      </c>
      <c r="AE2474">
        <f>IF(L2474&gt;=4,2,IF(L2474&gt;=2,1,0))</f>
        <v/>
      </c>
      <c r="AF2474">
        <f>IF(L2474&gt;=5,1,0)</f>
        <v/>
      </c>
      <c r="AG2474">
        <f>AE2474+AF2474</f>
        <v/>
      </c>
      <c r="AH2474" s="15">
        <f>IF(M2474&lt;&gt;1,"",IF(OR(R2474=-9,R2474=""),"",R2474))</f>
        <v/>
      </c>
      <c r="AI2474">
        <f>IF(M2474&lt;&gt;1,"",IF(OR(Q2474=999,Q2474=""),"",Q2474))</f>
        <v/>
      </c>
    </row>
    <row r="2475">
      <c r="A2475" t="inlineStr">
        <is>
          <t>TQRMNOP113460</t>
        </is>
      </c>
      <c r="B2475" t="n">
        <v>2025</v>
      </c>
      <c r="C2475" t="n">
        <v>1</v>
      </c>
      <c r="D2475" t="n">
        <v>42</v>
      </c>
      <c r="E2475" t="inlineStr">
        <is>
          <t>S</t>
        </is>
      </c>
      <c r="F2475" t="n">
        <v>10</v>
      </c>
      <c r="G2475" t="n">
        <v>1428</v>
      </c>
      <c r="H2475" t="n">
        <v>2</v>
      </c>
      <c r="I2475" t="n">
        <v>1</v>
      </c>
      <c r="J2475" t="n">
        <v>24</v>
      </c>
      <c r="K2475" t="n">
        <v>2</v>
      </c>
      <c r="L2475" t="n">
        <v>1</v>
      </c>
      <c r="M2475" t="n">
        <v>1</v>
      </c>
      <c r="N2475" t="n">
        <v>3</v>
      </c>
      <c r="O2475" t="n">
        <v>3</v>
      </c>
      <c r="P2475" t="n">
        <v>2</v>
      </c>
      <c r="Q2475" t="n">
        <v>29</v>
      </c>
      <c r="R2475" s="15" t="n">
        <v>123000</v>
      </c>
      <c r="S2475" s="15" t="n">
        <v>0</v>
      </c>
      <c r="T2475" s="15" t="n">
        <v>123000</v>
      </c>
      <c r="U2475" s="15" t="n">
        <v>290300</v>
      </c>
      <c r="V2475">
        <f>IFERROR(VLOOKUP(D2475,Tablas_Equivalencia!$A$3:$B$8,2,FALSE),"Sin dato")</f>
        <v/>
      </c>
      <c r="W2475">
        <f>IFERROR(VLOOKUP(L2475,Tablas_Equivalencia!$D$3:$E$9,2,FALSE),"Sin dato")</f>
        <v/>
      </c>
      <c r="X2475">
        <f>IF(I2475=1,"Varón","Mujer")</f>
        <v/>
      </c>
      <c r="Y2475">
        <f>IFERROR(VLOOKUP(M2475,Tablas_Equivalencia!$G$3:$H$6,2,FALSE),"Sin dato")</f>
        <v/>
      </c>
      <c r="Z2475">
        <f>IF(J2475&lt;=24,"18-24","25-29")</f>
        <v/>
      </c>
      <c r="AA2475">
        <f>IF(M2475&lt;&gt;1,"",IF(P2475=2,1,0))</f>
        <v/>
      </c>
      <c r="AB2475">
        <f>IF(M2475&lt;&gt;1,"",IF(O2475&gt;=2,1,0))</f>
        <v/>
      </c>
      <c r="AC2475">
        <f>IF(M2475&lt;&gt;1,"",IF(OR(Q2475=999,Q2475=""),"",IF(OR(Q2475&lt;35,Q2475&gt;48),1,0)))</f>
        <v/>
      </c>
      <c r="AD2475">
        <f>IF(COUNT(AA2475:AC2475)&lt;3,"",SUM(AA2475:AC2475))</f>
        <v/>
      </c>
      <c r="AE2475">
        <f>IF(L2475&gt;=4,2,IF(L2475&gt;=2,1,0))</f>
        <v/>
      </c>
      <c r="AF2475">
        <f>IF(L2475&gt;=5,1,0)</f>
        <v/>
      </c>
      <c r="AG2475">
        <f>AE2475+AF2475</f>
        <v/>
      </c>
      <c r="AH2475" s="15">
        <f>IF(M2475&lt;&gt;1,"",IF(OR(R2475=-9,R2475=""),"",R2475))</f>
        <v/>
      </c>
      <c r="AI2475">
        <f>IF(M2475&lt;&gt;1,"",IF(OR(Q2475=999,Q2475=""),"",Q2475))</f>
        <v/>
      </c>
    </row>
    <row r="2476">
      <c r="A2476" t="inlineStr">
        <is>
          <t>TQRMNOP113466</t>
        </is>
      </c>
      <c r="B2476" t="n">
        <v>2025</v>
      </c>
      <c r="C2476" t="n">
        <v>1</v>
      </c>
      <c r="D2476" t="n">
        <v>1</v>
      </c>
      <c r="E2476" t="inlineStr">
        <is>
          <t>S</t>
        </is>
      </c>
      <c r="F2476" t="n">
        <v>33</v>
      </c>
      <c r="G2476" t="n">
        <v>1425</v>
      </c>
      <c r="H2476" t="n">
        <v>1</v>
      </c>
      <c r="I2476" t="n">
        <v>2</v>
      </c>
      <c r="J2476" t="n">
        <v>20</v>
      </c>
      <c r="K2476" t="n">
        <v>2</v>
      </c>
      <c r="L2476" t="n">
        <v>4</v>
      </c>
      <c r="M2476" t="n">
        <v>2</v>
      </c>
      <c r="R2476" s="15" t="n">
        <v>0</v>
      </c>
      <c r="S2476" s="15" t="n">
        <v>0</v>
      </c>
      <c r="T2476" s="15" t="n">
        <v>0</v>
      </c>
      <c r="U2476" s="15" t="n">
        <v>189000</v>
      </c>
      <c r="V2476">
        <f>IFERROR(VLOOKUP(D2476,Tablas_Equivalencia!$A$3:$B$8,2,FALSE),"Sin dato")</f>
        <v/>
      </c>
      <c r="W2476">
        <f>IFERROR(VLOOKUP(L2476,Tablas_Equivalencia!$D$3:$E$9,2,FALSE),"Sin dato")</f>
        <v/>
      </c>
      <c r="X2476">
        <f>IF(I2476=1,"Varón","Mujer")</f>
        <v/>
      </c>
      <c r="Y2476">
        <f>IFERROR(VLOOKUP(M2476,Tablas_Equivalencia!$G$3:$H$6,2,FALSE),"Sin dato")</f>
        <v/>
      </c>
      <c r="Z2476">
        <f>IF(J2476&lt;=24,"18-24","25-29")</f>
        <v/>
      </c>
      <c r="AA2476">
        <f>IF(M2476&lt;&gt;1,"",IF(P2476=2,1,0))</f>
        <v/>
      </c>
      <c r="AB2476">
        <f>IF(M2476&lt;&gt;1,"",IF(O2476&gt;=2,1,0))</f>
        <v/>
      </c>
      <c r="AC2476">
        <f>IF(M2476&lt;&gt;1,"",IF(OR(Q2476=999,Q2476=""),"",IF(OR(Q2476&lt;35,Q2476&gt;48),1,0)))</f>
        <v/>
      </c>
      <c r="AD2476">
        <f>IF(COUNT(AA2476:AC2476)&lt;3,"",SUM(AA2476:AC2476))</f>
        <v/>
      </c>
      <c r="AE2476">
        <f>IF(L2476&gt;=4,2,IF(L2476&gt;=2,1,0))</f>
        <v/>
      </c>
      <c r="AF2476">
        <f>IF(L2476&gt;=5,1,0)</f>
        <v/>
      </c>
      <c r="AG2476">
        <f>AE2476+AF2476</f>
        <v/>
      </c>
      <c r="AH2476" s="15">
        <f>IF(M2476&lt;&gt;1,"",IF(OR(R2476=-9,R2476=""),"",R2476))</f>
        <v/>
      </c>
      <c r="AI2476">
        <f>IF(M2476&lt;&gt;1,"",IF(OR(Q2476=999,Q2476=""),"",Q2476))</f>
        <v/>
      </c>
    </row>
    <row r="2477">
      <c r="A2477" t="inlineStr">
        <is>
          <t>TQRMNOP113475</t>
        </is>
      </c>
      <c r="B2477" t="n">
        <v>2025</v>
      </c>
      <c r="C2477" t="n">
        <v>1</v>
      </c>
      <c r="D2477" t="n">
        <v>43</v>
      </c>
      <c r="E2477" t="inlineStr">
        <is>
          <t>N</t>
        </is>
      </c>
      <c r="F2477" t="n">
        <v>26</v>
      </c>
      <c r="G2477" t="n">
        <v>1490</v>
      </c>
      <c r="H2477" t="n">
        <v>1</v>
      </c>
      <c r="I2477" t="n">
        <v>2</v>
      </c>
      <c r="J2477" t="n">
        <v>26</v>
      </c>
      <c r="K2477" t="n">
        <v>2</v>
      </c>
      <c r="L2477" t="n">
        <v>6</v>
      </c>
      <c r="M2477" t="n">
        <v>3</v>
      </c>
      <c r="R2477" s="15" t="n">
        <v>0</v>
      </c>
      <c r="S2477" s="15" t="n">
        <v>0</v>
      </c>
      <c r="T2477" s="15" t="n">
        <v>0</v>
      </c>
      <c r="U2477" s="15" t="n">
        <v>80000</v>
      </c>
      <c r="V2477">
        <f>IFERROR(VLOOKUP(D2477,Tablas_Equivalencia!$A$3:$B$8,2,FALSE),"Sin dato")</f>
        <v/>
      </c>
      <c r="W2477">
        <f>IFERROR(VLOOKUP(L2477,Tablas_Equivalencia!$D$3:$E$9,2,FALSE),"Sin dato")</f>
        <v/>
      </c>
      <c r="X2477">
        <f>IF(I2477=1,"Varón","Mujer")</f>
        <v/>
      </c>
      <c r="Y2477">
        <f>IFERROR(VLOOKUP(M2477,Tablas_Equivalencia!$G$3:$H$6,2,FALSE),"Sin dato")</f>
        <v/>
      </c>
      <c r="Z2477">
        <f>IF(J2477&lt;=24,"18-24","25-29")</f>
        <v/>
      </c>
      <c r="AA2477">
        <f>IF(M2477&lt;&gt;1,"",IF(P2477=2,1,0))</f>
        <v/>
      </c>
      <c r="AB2477">
        <f>IF(M2477&lt;&gt;1,"",IF(O2477&gt;=2,1,0))</f>
        <v/>
      </c>
      <c r="AC2477">
        <f>IF(M2477&lt;&gt;1,"",IF(OR(Q2477=999,Q2477=""),"",IF(OR(Q2477&lt;35,Q2477&gt;48),1,0)))</f>
        <v/>
      </c>
      <c r="AD2477">
        <f>IF(COUNT(AA2477:AC2477)&lt;3,"",SUM(AA2477:AC2477))</f>
        <v/>
      </c>
      <c r="AE2477">
        <f>IF(L2477&gt;=4,2,IF(L2477&gt;=2,1,0))</f>
        <v/>
      </c>
      <c r="AF2477">
        <f>IF(L2477&gt;=5,1,0)</f>
        <v/>
      </c>
      <c r="AG2477">
        <f>AE2477+AF2477</f>
        <v/>
      </c>
      <c r="AH2477" s="15">
        <f>IF(M2477&lt;&gt;1,"",IF(OR(R2477=-9,R2477=""),"",R2477))</f>
        <v/>
      </c>
      <c r="AI2477">
        <f>IF(M2477&lt;&gt;1,"",IF(OR(Q2477=999,Q2477=""),"",Q2477))</f>
        <v/>
      </c>
    </row>
    <row r="2478">
      <c r="A2478" t="inlineStr">
        <is>
          <t>TQRMNOP113478</t>
        </is>
      </c>
      <c r="B2478" t="n">
        <v>2025</v>
      </c>
      <c r="C2478" t="n">
        <v>1</v>
      </c>
      <c r="D2478" t="n">
        <v>40</v>
      </c>
      <c r="E2478" t="inlineStr">
        <is>
          <t>N</t>
        </is>
      </c>
      <c r="F2478" t="n">
        <v>9</v>
      </c>
      <c r="G2478" t="n">
        <v>1226</v>
      </c>
      <c r="H2478" t="n">
        <v>2</v>
      </c>
      <c r="I2478" t="n">
        <v>2</v>
      </c>
      <c r="J2478" t="n">
        <v>25</v>
      </c>
      <c r="K2478" t="n">
        <v>2</v>
      </c>
      <c r="L2478" t="n">
        <v>5</v>
      </c>
      <c r="M2478" t="n">
        <v>1</v>
      </c>
      <c r="N2478" t="n">
        <v>3</v>
      </c>
      <c r="O2478" t="n">
        <v>1</v>
      </c>
      <c r="P2478" t="n">
        <v>2</v>
      </c>
      <c r="Q2478" t="n">
        <v>27</v>
      </c>
      <c r="R2478" s="15" t="n">
        <v>304000</v>
      </c>
      <c r="S2478" s="15" t="n">
        <v>0</v>
      </c>
      <c r="T2478" s="15" t="n">
        <v>304000</v>
      </c>
      <c r="U2478" s="15" t="n">
        <v>113600</v>
      </c>
      <c r="V2478">
        <f>IFERROR(VLOOKUP(D2478,Tablas_Equivalencia!$A$3:$B$8,2,FALSE),"Sin dato")</f>
        <v/>
      </c>
      <c r="W2478">
        <f>IFERROR(VLOOKUP(L2478,Tablas_Equivalencia!$D$3:$E$9,2,FALSE),"Sin dato")</f>
        <v/>
      </c>
      <c r="X2478">
        <f>IF(I2478=1,"Varón","Mujer")</f>
        <v/>
      </c>
      <c r="Y2478">
        <f>IFERROR(VLOOKUP(M2478,Tablas_Equivalencia!$G$3:$H$6,2,FALSE),"Sin dato")</f>
        <v/>
      </c>
      <c r="Z2478">
        <f>IF(J2478&lt;=24,"18-24","25-29")</f>
        <v/>
      </c>
      <c r="AA2478">
        <f>IF(M2478&lt;&gt;1,"",IF(P2478=2,1,0))</f>
        <v/>
      </c>
      <c r="AB2478">
        <f>IF(M2478&lt;&gt;1,"",IF(O2478&gt;=2,1,0))</f>
        <v/>
      </c>
      <c r="AC2478">
        <f>IF(M2478&lt;&gt;1,"",IF(OR(Q2478=999,Q2478=""),"",IF(OR(Q2478&lt;35,Q2478&gt;48),1,0)))</f>
        <v/>
      </c>
      <c r="AD2478">
        <f>IF(COUNT(AA2478:AC2478)&lt;3,"",SUM(AA2478:AC2478))</f>
        <v/>
      </c>
      <c r="AE2478">
        <f>IF(L2478&gt;=4,2,IF(L2478&gt;=2,1,0))</f>
        <v/>
      </c>
      <c r="AF2478">
        <f>IF(L2478&gt;=5,1,0)</f>
        <v/>
      </c>
      <c r="AG2478">
        <f>AE2478+AF2478</f>
        <v/>
      </c>
      <c r="AH2478" s="15">
        <f>IF(M2478&lt;&gt;1,"",IF(OR(R2478=-9,R2478=""),"",R2478))</f>
        <v/>
      </c>
      <c r="AI2478">
        <f>IF(M2478&lt;&gt;1,"",IF(OR(Q2478=999,Q2478=""),"",Q2478))</f>
        <v/>
      </c>
    </row>
    <row r="2479">
      <c r="A2479" t="inlineStr">
        <is>
          <t>TQRMNOP113481</t>
        </is>
      </c>
      <c r="B2479" t="n">
        <v>2025</v>
      </c>
      <c r="C2479" t="n">
        <v>1</v>
      </c>
      <c r="D2479" t="n">
        <v>42</v>
      </c>
      <c r="E2479" t="inlineStr">
        <is>
          <t>N</t>
        </is>
      </c>
      <c r="F2479" t="n">
        <v>27</v>
      </c>
      <c r="G2479" t="n">
        <v>806</v>
      </c>
      <c r="H2479" t="n">
        <v>3</v>
      </c>
      <c r="I2479" t="n">
        <v>1</v>
      </c>
      <c r="J2479" t="n">
        <v>24</v>
      </c>
      <c r="K2479" t="n">
        <v>1</v>
      </c>
      <c r="L2479" t="n">
        <v>5</v>
      </c>
      <c r="M2479" t="n">
        <v>1</v>
      </c>
      <c r="N2479" t="n">
        <v>3</v>
      </c>
      <c r="O2479" t="n">
        <v>1</v>
      </c>
      <c r="P2479" t="n">
        <v>1</v>
      </c>
      <c r="Q2479" t="n">
        <v>47</v>
      </c>
      <c r="R2479" s="15" t="n">
        <v>511000</v>
      </c>
      <c r="S2479" s="15" t="n">
        <v>0</v>
      </c>
      <c r="T2479" s="15" t="n">
        <v>511000</v>
      </c>
      <c r="U2479" s="15" t="n">
        <v>376000</v>
      </c>
      <c r="V2479">
        <f>IFERROR(VLOOKUP(D2479,Tablas_Equivalencia!$A$3:$B$8,2,FALSE),"Sin dato")</f>
        <v/>
      </c>
      <c r="W2479">
        <f>IFERROR(VLOOKUP(L2479,Tablas_Equivalencia!$D$3:$E$9,2,FALSE),"Sin dato")</f>
        <v/>
      </c>
      <c r="X2479">
        <f>IF(I2479=1,"Varón","Mujer")</f>
        <v/>
      </c>
      <c r="Y2479">
        <f>IFERROR(VLOOKUP(M2479,Tablas_Equivalencia!$G$3:$H$6,2,FALSE),"Sin dato")</f>
        <v/>
      </c>
      <c r="Z2479">
        <f>IF(J2479&lt;=24,"18-24","25-29")</f>
        <v/>
      </c>
      <c r="AA2479">
        <f>IF(M2479&lt;&gt;1,"",IF(P2479=2,1,0))</f>
        <v/>
      </c>
      <c r="AB2479">
        <f>IF(M2479&lt;&gt;1,"",IF(O2479&gt;=2,1,0))</f>
        <v/>
      </c>
      <c r="AC2479">
        <f>IF(M2479&lt;&gt;1,"",IF(OR(Q2479=999,Q2479=""),"",IF(OR(Q2479&lt;35,Q2479&gt;48),1,0)))</f>
        <v/>
      </c>
      <c r="AD2479">
        <f>IF(COUNT(AA2479:AC2479)&lt;3,"",SUM(AA2479:AC2479))</f>
        <v/>
      </c>
      <c r="AE2479">
        <f>IF(L2479&gt;=4,2,IF(L2479&gt;=2,1,0))</f>
        <v/>
      </c>
      <c r="AF2479">
        <f>IF(L2479&gt;=5,1,0)</f>
        <v/>
      </c>
      <c r="AG2479">
        <f>AE2479+AF2479</f>
        <v/>
      </c>
      <c r="AH2479" s="15">
        <f>IF(M2479&lt;&gt;1,"",IF(OR(R2479=-9,R2479=""),"",R2479))</f>
        <v/>
      </c>
      <c r="AI2479">
        <f>IF(M2479&lt;&gt;1,"",IF(OR(Q2479=999,Q2479=""),"",Q2479))</f>
        <v/>
      </c>
    </row>
    <row r="2480">
      <c r="A2480" t="inlineStr">
        <is>
          <t>TQRMNOP113483</t>
        </is>
      </c>
      <c r="B2480" t="n">
        <v>2025</v>
      </c>
      <c r="C2480" t="n">
        <v>1</v>
      </c>
      <c r="D2480" t="n">
        <v>43</v>
      </c>
      <c r="E2480" t="inlineStr">
        <is>
          <t>N</t>
        </is>
      </c>
      <c r="F2480" t="n">
        <v>38</v>
      </c>
      <c r="G2480" t="n">
        <v>944</v>
      </c>
      <c r="H2480" t="n">
        <v>3</v>
      </c>
      <c r="I2480" t="n">
        <v>1</v>
      </c>
      <c r="J2480" t="n">
        <v>27</v>
      </c>
      <c r="K2480" t="n">
        <v>2</v>
      </c>
      <c r="L2480" t="n">
        <v>5</v>
      </c>
      <c r="M2480" t="n">
        <v>1</v>
      </c>
      <c r="N2480" t="n">
        <v>3</v>
      </c>
      <c r="O2480" t="n">
        <v>1</v>
      </c>
      <c r="P2480" t="n">
        <v>1</v>
      </c>
      <c r="Q2480" t="n">
        <v>53</v>
      </c>
      <c r="R2480" s="15" t="n">
        <v>1185000</v>
      </c>
      <c r="S2480" s="15" t="n">
        <v>0</v>
      </c>
      <c r="T2480" s="15" t="n">
        <v>1185000</v>
      </c>
      <c r="U2480" s="15" t="n">
        <v>90900</v>
      </c>
      <c r="V2480">
        <f>IFERROR(VLOOKUP(D2480,Tablas_Equivalencia!$A$3:$B$8,2,FALSE),"Sin dato")</f>
        <v/>
      </c>
      <c r="W2480">
        <f>IFERROR(VLOOKUP(L2480,Tablas_Equivalencia!$D$3:$E$9,2,FALSE),"Sin dato")</f>
        <v/>
      </c>
      <c r="X2480">
        <f>IF(I2480=1,"Varón","Mujer")</f>
        <v/>
      </c>
      <c r="Y2480">
        <f>IFERROR(VLOOKUP(M2480,Tablas_Equivalencia!$G$3:$H$6,2,FALSE),"Sin dato")</f>
        <v/>
      </c>
      <c r="Z2480">
        <f>IF(J2480&lt;=24,"18-24","25-29")</f>
        <v/>
      </c>
      <c r="AA2480">
        <f>IF(M2480&lt;&gt;1,"",IF(P2480=2,1,0))</f>
        <v/>
      </c>
      <c r="AB2480">
        <f>IF(M2480&lt;&gt;1,"",IF(O2480&gt;=2,1,0))</f>
        <v/>
      </c>
      <c r="AC2480">
        <f>IF(M2480&lt;&gt;1,"",IF(OR(Q2480=999,Q2480=""),"",IF(OR(Q2480&lt;35,Q2480&gt;48),1,0)))</f>
        <v/>
      </c>
      <c r="AD2480">
        <f>IF(COUNT(AA2480:AC2480)&lt;3,"",SUM(AA2480:AC2480))</f>
        <v/>
      </c>
      <c r="AE2480">
        <f>IF(L2480&gt;=4,2,IF(L2480&gt;=2,1,0))</f>
        <v/>
      </c>
      <c r="AF2480">
        <f>IF(L2480&gt;=5,1,0)</f>
        <v/>
      </c>
      <c r="AG2480">
        <f>AE2480+AF2480</f>
        <v/>
      </c>
      <c r="AH2480" s="15">
        <f>IF(M2480&lt;&gt;1,"",IF(OR(R2480=-9,R2480=""),"",R2480))</f>
        <v/>
      </c>
      <c r="AI2480">
        <f>IF(M2480&lt;&gt;1,"",IF(OR(Q2480=999,Q2480=""),"",Q2480))</f>
        <v/>
      </c>
    </row>
    <row r="2481">
      <c r="A2481" t="inlineStr">
        <is>
          <t>TQRMNOP113495</t>
        </is>
      </c>
      <c r="B2481" t="n">
        <v>2025</v>
      </c>
      <c r="C2481" t="n">
        <v>1</v>
      </c>
      <c r="D2481" t="n">
        <v>1</v>
      </c>
      <c r="E2481" t="inlineStr">
        <is>
          <t>S</t>
        </is>
      </c>
      <c r="F2481" t="n">
        <v>32</v>
      </c>
      <c r="G2481" t="n">
        <v>891</v>
      </c>
      <c r="H2481" t="n">
        <v>1</v>
      </c>
      <c r="I2481" t="n">
        <v>1</v>
      </c>
      <c r="J2481" t="n">
        <v>26</v>
      </c>
      <c r="K2481" t="n">
        <v>2</v>
      </c>
      <c r="L2481" t="n">
        <v>4</v>
      </c>
      <c r="M2481" t="n">
        <v>1</v>
      </c>
      <c r="N2481" t="n">
        <v>3</v>
      </c>
      <c r="O2481" t="n">
        <v>2</v>
      </c>
      <c r="P2481" t="n">
        <v>2</v>
      </c>
      <c r="Q2481" t="n">
        <v>54</v>
      </c>
      <c r="R2481" s="15" t="n">
        <v>286000</v>
      </c>
      <c r="S2481" s="15" t="n">
        <v>0</v>
      </c>
      <c r="T2481" s="15" t="n">
        <v>286000</v>
      </c>
      <c r="U2481" s="15" t="n">
        <v>94400</v>
      </c>
      <c r="V2481">
        <f>IFERROR(VLOOKUP(D2481,Tablas_Equivalencia!$A$3:$B$8,2,FALSE),"Sin dato")</f>
        <v/>
      </c>
      <c r="W2481">
        <f>IFERROR(VLOOKUP(L2481,Tablas_Equivalencia!$D$3:$E$9,2,FALSE),"Sin dato")</f>
        <v/>
      </c>
      <c r="X2481">
        <f>IF(I2481=1,"Varón","Mujer")</f>
        <v/>
      </c>
      <c r="Y2481">
        <f>IFERROR(VLOOKUP(M2481,Tablas_Equivalencia!$G$3:$H$6,2,FALSE),"Sin dato")</f>
        <v/>
      </c>
      <c r="Z2481">
        <f>IF(J2481&lt;=24,"18-24","25-29")</f>
        <v/>
      </c>
      <c r="AA2481">
        <f>IF(M2481&lt;&gt;1,"",IF(P2481=2,1,0))</f>
        <v/>
      </c>
      <c r="AB2481">
        <f>IF(M2481&lt;&gt;1,"",IF(O2481&gt;=2,1,0))</f>
        <v/>
      </c>
      <c r="AC2481">
        <f>IF(M2481&lt;&gt;1,"",IF(OR(Q2481=999,Q2481=""),"",IF(OR(Q2481&lt;35,Q2481&gt;48),1,0)))</f>
        <v/>
      </c>
      <c r="AD2481">
        <f>IF(COUNT(AA2481:AC2481)&lt;3,"",SUM(AA2481:AC2481))</f>
        <v/>
      </c>
      <c r="AE2481">
        <f>IF(L2481&gt;=4,2,IF(L2481&gt;=2,1,0))</f>
        <v/>
      </c>
      <c r="AF2481">
        <f>IF(L2481&gt;=5,1,0)</f>
        <v/>
      </c>
      <c r="AG2481">
        <f>AE2481+AF2481</f>
        <v/>
      </c>
      <c r="AH2481" s="15">
        <f>IF(M2481&lt;&gt;1,"",IF(OR(R2481=-9,R2481=""),"",R2481))</f>
        <v/>
      </c>
      <c r="AI2481">
        <f>IF(M2481&lt;&gt;1,"",IF(OR(Q2481=999,Q2481=""),"",Q2481))</f>
        <v/>
      </c>
    </row>
    <row r="2482">
      <c r="A2482" t="inlineStr">
        <is>
          <t>TQRMNOP113501</t>
        </is>
      </c>
      <c r="B2482" t="n">
        <v>2025</v>
      </c>
      <c r="C2482" t="n">
        <v>1</v>
      </c>
      <c r="D2482" t="n">
        <v>1</v>
      </c>
      <c r="E2482" t="inlineStr">
        <is>
          <t>S</t>
        </is>
      </c>
      <c r="F2482" t="n">
        <v>32</v>
      </c>
      <c r="G2482" t="n">
        <v>589</v>
      </c>
      <c r="H2482" t="n">
        <v>1</v>
      </c>
      <c r="I2482" t="n">
        <v>2</v>
      </c>
      <c r="J2482" t="n">
        <v>28</v>
      </c>
      <c r="K2482" t="n">
        <v>2</v>
      </c>
      <c r="L2482" t="n">
        <v>5</v>
      </c>
      <c r="M2482" t="n">
        <v>1</v>
      </c>
      <c r="N2482" t="n">
        <v>2</v>
      </c>
      <c r="O2482" t="n">
        <v>2</v>
      </c>
      <c r="P2482" t="n">
        <v>2</v>
      </c>
      <c r="Q2482" t="n">
        <v>15</v>
      </c>
      <c r="R2482" s="15" t="n">
        <v>287000</v>
      </c>
      <c r="S2482" s="15" t="n">
        <v>54000</v>
      </c>
      <c r="T2482" s="15" t="n">
        <v>341000</v>
      </c>
      <c r="U2482" s="15" t="n">
        <v>115600</v>
      </c>
      <c r="V2482">
        <f>IFERROR(VLOOKUP(D2482,Tablas_Equivalencia!$A$3:$B$8,2,FALSE),"Sin dato")</f>
        <v/>
      </c>
      <c r="W2482">
        <f>IFERROR(VLOOKUP(L2482,Tablas_Equivalencia!$D$3:$E$9,2,FALSE),"Sin dato")</f>
        <v/>
      </c>
      <c r="X2482">
        <f>IF(I2482=1,"Varón","Mujer")</f>
        <v/>
      </c>
      <c r="Y2482">
        <f>IFERROR(VLOOKUP(M2482,Tablas_Equivalencia!$G$3:$H$6,2,FALSE),"Sin dato")</f>
        <v/>
      </c>
      <c r="Z2482">
        <f>IF(J2482&lt;=24,"18-24","25-29")</f>
        <v/>
      </c>
      <c r="AA2482">
        <f>IF(M2482&lt;&gt;1,"",IF(P2482=2,1,0))</f>
        <v/>
      </c>
      <c r="AB2482">
        <f>IF(M2482&lt;&gt;1,"",IF(O2482&gt;=2,1,0))</f>
        <v/>
      </c>
      <c r="AC2482">
        <f>IF(M2482&lt;&gt;1,"",IF(OR(Q2482=999,Q2482=""),"",IF(OR(Q2482&lt;35,Q2482&gt;48),1,0)))</f>
        <v/>
      </c>
      <c r="AD2482">
        <f>IF(COUNT(AA2482:AC2482)&lt;3,"",SUM(AA2482:AC2482))</f>
        <v/>
      </c>
      <c r="AE2482">
        <f>IF(L2482&gt;=4,2,IF(L2482&gt;=2,1,0))</f>
        <v/>
      </c>
      <c r="AF2482">
        <f>IF(L2482&gt;=5,1,0)</f>
        <v/>
      </c>
      <c r="AG2482">
        <f>AE2482+AF2482</f>
        <v/>
      </c>
      <c r="AH2482" s="15">
        <f>IF(M2482&lt;&gt;1,"",IF(OR(R2482=-9,R2482=""),"",R2482))</f>
        <v/>
      </c>
      <c r="AI2482">
        <f>IF(M2482&lt;&gt;1,"",IF(OR(Q2482=999,Q2482=""),"",Q2482))</f>
        <v/>
      </c>
    </row>
    <row r="2483">
      <c r="A2483" t="inlineStr">
        <is>
          <t>TQRMNOP113527</t>
        </is>
      </c>
      <c r="B2483" t="n">
        <v>2025</v>
      </c>
      <c r="C2483" t="n">
        <v>1</v>
      </c>
      <c r="D2483" t="n">
        <v>42</v>
      </c>
      <c r="E2483" t="inlineStr">
        <is>
          <t>N</t>
        </is>
      </c>
      <c r="F2483" t="n">
        <v>27</v>
      </c>
      <c r="G2483" t="n">
        <v>944</v>
      </c>
      <c r="H2483" t="n">
        <v>2</v>
      </c>
      <c r="I2483" t="n">
        <v>1</v>
      </c>
      <c r="J2483" t="n">
        <v>25</v>
      </c>
      <c r="K2483" t="n">
        <v>1</v>
      </c>
      <c r="L2483" t="n">
        <v>5</v>
      </c>
      <c r="M2483" t="n">
        <v>1</v>
      </c>
      <c r="N2483" t="n">
        <v>3</v>
      </c>
      <c r="O2483" t="n">
        <v>2</v>
      </c>
      <c r="P2483" t="n">
        <v>2</v>
      </c>
      <c r="Q2483" t="n">
        <v>40</v>
      </c>
      <c r="R2483" s="15" t="n">
        <v>342000</v>
      </c>
      <c r="S2483" s="15" t="n">
        <v>0</v>
      </c>
      <c r="T2483" s="15" t="n">
        <v>342000</v>
      </c>
      <c r="U2483" s="15" t="n">
        <v>161800</v>
      </c>
      <c r="V2483">
        <f>IFERROR(VLOOKUP(D2483,Tablas_Equivalencia!$A$3:$B$8,2,FALSE),"Sin dato")</f>
        <v/>
      </c>
      <c r="W2483">
        <f>IFERROR(VLOOKUP(L2483,Tablas_Equivalencia!$D$3:$E$9,2,FALSE),"Sin dato")</f>
        <v/>
      </c>
      <c r="X2483">
        <f>IF(I2483=1,"Varón","Mujer")</f>
        <v/>
      </c>
      <c r="Y2483">
        <f>IFERROR(VLOOKUP(M2483,Tablas_Equivalencia!$G$3:$H$6,2,FALSE),"Sin dato")</f>
        <v/>
      </c>
      <c r="Z2483">
        <f>IF(J2483&lt;=24,"18-24","25-29")</f>
        <v/>
      </c>
      <c r="AA2483">
        <f>IF(M2483&lt;&gt;1,"",IF(P2483=2,1,0))</f>
        <v/>
      </c>
      <c r="AB2483">
        <f>IF(M2483&lt;&gt;1,"",IF(O2483&gt;=2,1,0))</f>
        <v/>
      </c>
      <c r="AC2483">
        <f>IF(M2483&lt;&gt;1,"",IF(OR(Q2483=999,Q2483=""),"",IF(OR(Q2483&lt;35,Q2483&gt;48),1,0)))</f>
        <v/>
      </c>
      <c r="AD2483">
        <f>IF(COUNT(AA2483:AC2483)&lt;3,"",SUM(AA2483:AC2483))</f>
        <v/>
      </c>
      <c r="AE2483">
        <f>IF(L2483&gt;=4,2,IF(L2483&gt;=2,1,0))</f>
        <v/>
      </c>
      <c r="AF2483">
        <f>IF(L2483&gt;=5,1,0)</f>
        <v/>
      </c>
      <c r="AG2483">
        <f>AE2483+AF2483</f>
        <v/>
      </c>
      <c r="AH2483" s="15">
        <f>IF(M2483&lt;&gt;1,"",IF(OR(R2483=-9,R2483=""),"",R2483))</f>
        <v/>
      </c>
      <c r="AI2483">
        <f>IF(M2483&lt;&gt;1,"",IF(OR(Q2483=999,Q2483=""),"",Q2483))</f>
        <v/>
      </c>
    </row>
    <row r="2484">
      <c r="A2484" t="inlineStr">
        <is>
          <t>TQRMNOP113528</t>
        </is>
      </c>
      <c r="B2484" t="n">
        <v>2025</v>
      </c>
      <c r="C2484" t="n">
        <v>1</v>
      </c>
      <c r="D2484" t="n">
        <v>42</v>
      </c>
      <c r="E2484" t="inlineStr">
        <is>
          <t>N</t>
        </is>
      </c>
      <c r="F2484" t="n">
        <v>25</v>
      </c>
      <c r="G2484" t="n">
        <v>666</v>
      </c>
      <c r="H2484" t="n">
        <v>3</v>
      </c>
      <c r="I2484" t="n">
        <v>2</v>
      </c>
      <c r="J2484" t="n">
        <v>26</v>
      </c>
      <c r="K2484" t="n">
        <v>2</v>
      </c>
      <c r="L2484" t="n">
        <v>2</v>
      </c>
      <c r="M2484" t="n">
        <v>3</v>
      </c>
      <c r="R2484" s="15" t="n">
        <v>0</v>
      </c>
      <c r="S2484" s="15" t="n">
        <v>0</v>
      </c>
      <c r="T2484" s="15" t="n">
        <v>0</v>
      </c>
      <c r="U2484" s="15" t="n">
        <v>53200</v>
      </c>
      <c r="V2484">
        <f>IFERROR(VLOOKUP(D2484,Tablas_Equivalencia!$A$3:$B$8,2,FALSE),"Sin dato")</f>
        <v/>
      </c>
      <c r="W2484">
        <f>IFERROR(VLOOKUP(L2484,Tablas_Equivalencia!$D$3:$E$9,2,FALSE),"Sin dato")</f>
        <v/>
      </c>
      <c r="X2484">
        <f>IF(I2484=1,"Varón","Mujer")</f>
        <v/>
      </c>
      <c r="Y2484">
        <f>IFERROR(VLOOKUP(M2484,Tablas_Equivalencia!$G$3:$H$6,2,FALSE),"Sin dato")</f>
        <v/>
      </c>
      <c r="Z2484">
        <f>IF(J2484&lt;=24,"18-24","25-29")</f>
        <v/>
      </c>
      <c r="AA2484">
        <f>IF(M2484&lt;&gt;1,"",IF(P2484=2,1,0))</f>
        <v/>
      </c>
      <c r="AB2484">
        <f>IF(M2484&lt;&gt;1,"",IF(O2484&gt;=2,1,0))</f>
        <v/>
      </c>
      <c r="AC2484">
        <f>IF(M2484&lt;&gt;1,"",IF(OR(Q2484=999,Q2484=""),"",IF(OR(Q2484&lt;35,Q2484&gt;48),1,0)))</f>
        <v/>
      </c>
      <c r="AD2484">
        <f>IF(COUNT(AA2484:AC2484)&lt;3,"",SUM(AA2484:AC2484))</f>
        <v/>
      </c>
      <c r="AE2484">
        <f>IF(L2484&gt;=4,2,IF(L2484&gt;=2,1,0))</f>
        <v/>
      </c>
      <c r="AF2484">
        <f>IF(L2484&gt;=5,1,0)</f>
        <v/>
      </c>
      <c r="AG2484">
        <f>AE2484+AF2484</f>
        <v/>
      </c>
      <c r="AH2484" s="15">
        <f>IF(M2484&lt;&gt;1,"",IF(OR(R2484=-9,R2484=""),"",R2484))</f>
        <v/>
      </c>
      <c r="AI2484">
        <f>IF(M2484&lt;&gt;1,"",IF(OR(Q2484=999,Q2484=""),"",Q2484))</f>
        <v/>
      </c>
    </row>
    <row r="2485">
      <c r="A2485" t="inlineStr">
        <is>
          <t>TQRMNOP113532</t>
        </is>
      </c>
      <c r="B2485" t="n">
        <v>2025</v>
      </c>
      <c r="C2485" t="n">
        <v>1</v>
      </c>
      <c r="D2485" t="n">
        <v>42</v>
      </c>
      <c r="E2485" t="inlineStr">
        <is>
          <t>N</t>
        </is>
      </c>
      <c r="F2485" t="n">
        <v>25</v>
      </c>
      <c r="G2485" t="n">
        <v>1183</v>
      </c>
      <c r="H2485" t="n">
        <v>3</v>
      </c>
      <c r="I2485" t="n">
        <v>2</v>
      </c>
      <c r="J2485" t="n">
        <v>21</v>
      </c>
      <c r="K2485" t="n">
        <v>2</v>
      </c>
      <c r="L2485" t="n">
        <v>2</v>
      </c>
      <c r="M2485" t="n">
        <v>3</v>
      </c>
      <c r="R2485" s="15" t="n">
        <v>0</v>
      </c>
      <c r="S2485" s="15" t="n">
        <v>32000</v>
      </c>
      <c r="T2485" s="15" t="n">
        <v>32000</v>
      </c>
      <c r="U2485" s="15" t="n">
        <v>149200</v>
      </c>
      <c r="V2485">
        <f>IFERROR(VLOOKUP(D2485,Tablas_Equivalencia!$A$3:$B$8,2,FALSE),"Sin dato")</f>
        <v/>
      </c>
      <c r="W2485">
        <f>IFERROR(VLOOKUP(L2485,Tablas_Equivalencia!$D$3:$E$9,2,FALSE),"Sin dato")</f>
        <v/>
      </c>
      <c r="X2485">
        <f>IF(I2485=1,"Varón","Mujer")</f>
        <v/>
      </c>
      <c r="Y2485">
        <f>IFERROR(VLOOKUP(M2485,Tablas_Equivalencia!$G$3:$H$6,2,FALSE),"Sin dato")</f>
        <v/>
      </c>
      <c r="Z2485">
        <f>IF(J2485&lt;=24,"18-24","25-29")</f>
        <v/>
      </c>
      <c r="AA2485">
        <f>IF(M2485&lt;&gt;1,"",IF(P2485=2,1,0))</f>
        <v/>
      </c>
      <c r="AB2485">
        <f>IF(M2485&lt;&gt;1,"",IF(O2485&gt;=2,1,0))</f>
        <v/>
      </c>
      <c r="AC2485">
        <f>IF(M2485&lt;&gt;1,"",IF(OR(Q2485=999,Q2485=""),"",IF(OR(Q2485&lt;35,Q2485&gt;48),1,0)))</f>
        <v/>
      </c>
      <c r="AD2485">
        <f>IF(COUNT(AA2485:AC2485)&lt;3,"",SUM(AA2485:AC2485))</f>
        <v/>
      </c>
      <c r="AE2485">
        <f>IF(L2485&gt;=4,2,IF(L2485&gt;=2,1,0))</f>
        <v/>
      </c>
      <c r="AF2485">
        <f>IF(L2485&gt;=5,1,0)</f>
        <v/>
      </c>
      <c r="AG2485">
        <f>AE2485+AF2485</f>
        <v/>
      </c>
      <c r="AH2485" s="15">
        <f>IF(M2485&lt;&gt;1,"",IF(OR(R2485=-9,R2485=""),"",R2485))</f>
        <v/>
      </c>
      <c r="AI2485">
        <f>IF(M2485&lt;&gt;1,"",IF(OR(Q2485=999,Q2485=""),"",Q2485))</f>
        <v/>
      </c>
    </row>
    <row r="2486">
      <c r="A2486" t="inlineStr">
        <is>
          <t>TQRMNOP113537</t>
        </is>
      </c>
      <c r="B2486" t="n">
        <v>2025</v>
      </c>
      <c r="C2486" t="n">
        <v>1</v>
      </c>
      <c r="D2486" t="n">
        <v>43</v>
      </c>
      <c r="E2486" t="inlineStr">
        <is>
          <t>N</t>
        </is>
      </c>
      <c r="F2486" t="n">
        <v>38</v>
      </c>
      <c r="G2486" t="n">
        <v>1414</v>
      </c>
      <c r="H2486" t="n">
        <v>3</v>
      </c>
      <c r="I2486" t="n">
        <v>1</v>
      </c>
      <c r="J2486" t="n">
        <v>20</v>
      </c>
      <c r="K2486" t="n">
        <v>2</v>
      </c>
      <c r="L2486" t="n">
        <v>5</v>
      </c>
      <c r="M2486" t="n">
        <v>1</v>
      </c>
      <c r="N2486" t="n">
        <v>4</v>
      </c>
      <c r="O2486" t="n">
        <v>1</v>
      </c>
      <c r="P2486" t="n">
        <v>2</v>
      </c>
      <c r="Q2486" t="n">
        <v>31</v>
      </c>
      <c r="R2486" s="15" t="n">
        <v>253000</v>
      </c>
      <c r="S2486" s="15" t="n">
        <v>0</v>
      </c>
      <c r="T2486" s="15" t="n">
        <v>253000</v>
      </c>
      <c r="U2486" s="15" t="n">
        <v>279700</v>
      </c>
      <c r="V2486">
        <f>IFERROR(VLOOKUP(D2486,Tablas_Equivalencia!$A$3:$B$8,2,FALSE),"Sin dato")</f>
        <v/>
      </c>
      <c r="W2486">
        <f>IFERROR(VLOOKUP(L2486,Tablas_Equivalencia!$D$3:$E$9,2,FALSE),"Sin dato")</f>
        <v/>
      </c>
      <c r="X2486">
        <f>IF(I2486=1,"Varón","Mujer")</f>
        <v/>
      </c>
      <c r="Y2486">
        <f>IFERROR(VLOOKUP(M2486,Tablas_Equivalencia!$G$3:$H$6,2,FALSE),"Sin dato")</f>
        <v/>
      </c>
      <c r="Z2486">
        <f>IF(J2486&lt;=24,"18-24","25-29")</f>
        <v/>
      </c>
      <c r="AA2486">
        <f>IF(M2486&lt;&gt;1,"",IF(P2486=2,1,0))</f>
        <v/>
      </c>
      <c r="AB2486">
        <f>IF(M2486&lt;&gt;1,"",IF(O2486&gt;=2,1,0))</f>
        <v/>
      </c>
      <c r="AC2486">
        <f>IF(M2486&lt;&gt;1,"",IF(OR(Q2486=999,Q2486=""),"",IF(OR(Q2486&lt;35,Q2486&gt;48),1,0)))</f>
        <v/>
      </c>
      <c r="AD2486">
        <f>IF(COUNT(AA2486:AC2486)&lt;3,"",SUM(AA2486:AC2486))</f>
        <v/>
      </c>
      <c r="AE2486">
        <f>IF(L2486&gt;=4,2,IF(L2486&gt;=2,1,0))</f>
        <v/>
      </c>
      <c r="AF2486">
        <f>IF(L2486&gt;=5,1,0)</f>
        <v/>
      </c>
      <c r="AG2486">
        <f>AE2486+AF2486</f>
        <v/>
      </c>
      <c r="AH2486" s="15">
        <f>IF(M2486&lt;&gt;1,"",IF(OR(R2486=-9,R2486=""),"",R2486))</f>
        <v/>
      </c>
      <c r="AI2486">
        <f>IF(M2486&lt;&gt;1,"",IF(OR(Q2486=999,Q2486=""),"",Q2486))</f>
        <v/>
      </c>
    </row>
    <row r="2487">
      <c r="A2487" t="inlineStr">
        <is>
          <t>TQRMNOP113541</t>
        </is>
      </c>
      <c r="B2487" t="n">
        <v>2025</v>
      </c>
      <c r="C2487" t="n">
        <v>1</v>
      </c>
      <c r="D2487" t="n">
        <v>1</v>
      </c>
      <c r="E2487" t="inlineStr">
        <is>
          <t>S</t>
        </is>
      </c>
      <c r="F2487" t="n">
        <v>32</v>
      </c>
      <c r="G2487" t="n">
        <v>1845</v>
      </c>
      <c r="H2487" t="n">
        <v>1</v>
      </c>
      <c r="I2487" t="n">
        <v>2</v>
      </c>
      <c r="J2487" t="n">
        <v>20</v>
      </c>
      <c r="K2487" t="n">
        <v>2</v>
      </c>
      <c r="L2487" t="n">
        <v>4</v>
      </c>
      <c r="M2487" t="n">
        <v>1</v>
      </c>
      <c r="N2487" t="n">
        <v>3</v>
      </c>
      <c r="O2487" t="n">
        <v>2</v>
      </c>
      <c r="P2487" t="n">
        <v>2</v>
      </c>
      <c r="Q2487" t="n">
        <v>38</v>
      </c>
      <c r="R2487" s="15" t="n">
        <v>229000</v>
      </c>
      <c r="S2487" s="15" t="n">
        <v>0</v>
      </c>
      <c r="T2487" s="15" t="n">
        <v>229000</v>
      </c>
      <c r="U2487" s="15" t="n">
        <v>269500</v>
      </c>
      <c r="V2487">
        <f>IFERROR(VLOOKUP(D2487,Tablas_Equivalencia!$A$3:$B$8,2,FALSE),"Sin dato")</f>
        <v/>
      </c>
      <c r="W2487">
        <f>IFERROR(VLOOKUP(L2487,Tablas_Equivalencia!$D$3:$E$9,2,FALSE),"Sin dato")</f>
        <v/>
      </c>
      <c r="X2487">
        <f>IF(I2487=1,"Varón","Mujer")</f>
        <v/>
      </c>
      <c r="Y2487">
        <f>IFERROR(VLOOKUP(M2487,Tablas_Equivalencia!$G$3:$H$6,2,FALSE),"Sin dato")</f>
        <v/>
      </c>
      <c r="Z2487">
        <f>IF(J2487&lt;=24,"18-24","25-29")</f>
        <v/>
      </c>
      <c r="AA2487">
        <f>IF(M2487&lt;&gt;1,"",IF(P2487=2,1,0))</f>
        <v/>
      </c>
      <c r="AB2487">
        <f>IF(M2487&lt;&gt;1,"",IF(O2487&gt;=2,1,0))</f>
        <v/>
      </c>
      <c r="AC2487">
        <f>IF(M2487&lt;&gt;1,"",IF(OR(Q2487=999,Q2487=""),"",IF(OR(Q2487&lt;35,Q2487&gt;48),1,0)))</f>
        <v/>
      </c>
      <c r="AD2487">
        <f>IF(COUNT(AA2487:AC2487)&lt;3,"",SUM(AA2487:AC2487))</f>
        <v/>
      </c>
      <c r="AE2487">
        <f>IF(L2487&gt;=4,2,IF(L2487&gt;=2,1,0))</f>
        <v/>
      </c>
      <c r="AF2487">
        <f>IF(L2487&gt;=5,1,0)</f>
        <v/>
      </c>
      <c r="AG2487">
        <f>AE2487+AF2487</f>
        <v/>
      </c>
      <c r="AH2487" s="15">
        <f>IF(M2487&lt;&gt;1,"",IF(OR(R2487=-9,R2487=""),"",R2487))</f>
        <v/>
      </c>
      <c r="AI2487">
        <f>IF(M2487&lt;&gt;1,"",IF(OR(Q2487=999,Q2487=""),"",Q2487))</f>
        <v/>
      </c>
    </row>
    <row r="2488">
      <c r="A2488" t="inlineStr">
        <is>
          <t>TQRMNOP113542</t>
        </is>
      </c>
      <c r="B2488" t="n">
        <v>2025</v>
      </c>
      <c r="C2488" t="n">
        <v>1</v>
      </c>
      <c r="D2488" t="n">
        <v>44</v>
      </c>
      <c r="E2488" t="inlineStr">
        <is>
          <t>N</t>
        </is>
      </c>
      <c r="F2488" t="n">
        <v>6</v>
      </c>
      <c r="G2488" t="n">
        <v>1492</v>
      </c>
      <c r="H2488" t="n">
        <v>3</v>
      </c>
      <c r="I2488" t="n">
        <v>2</v>
      </c>
      <c r="J2488" t="n">
        <v>25</v>
      </c>
      <c r="K2488" t="n">
        <v>2</v>
      </c>
      <c r="L2488" t="n">
        <v>5</v>
      </c>
      <c r="M2488" t="n">
        <v>1</v>
      </c>
      <c r="N2488" t="n">
        <v>3</v>
      </c>
      <c r="O2488" t="n">
        <v>3</v>
      </c>
      <c r="P2488" t="n">
        <v>2</v>
      </c>
      <c r="Q2488" t="n">
        <v>31</v>
      </c>
      <c r="R2488" s="15" t="n">
        <v>229000</v>
      </c>
      <c r="S2488" s="15" t="n">
        <v>0</v>
      </c>
      <c r="T2488" s="15" t="n">
        <v>229000</v>
      </c>
      <c r="U2488" s="15" t="n">
        <v>375300</v>
      </c>
      <c r="V2488">
        <f>IFERROR(VLOOKUP(D2488,Tablas_Equivalencia!$A$3:$B$8,2,FALSE),"Sin dato")</f>
        <v/>
      </c>
      <c r="W2488">
        <f>IFERROR(VLOOKUP(L2488,Tablas_Equivalencia!$D$3:$E$9,2,FALSE),"Sin dato")</f>
        <v/>
      </c>
      <c r="X2488">
        <f>IF(I2488=1,"Varón","Mujer")</f>
        <v/>
      </c>
      <c r="Y2488">
        <f>IFERROR(VLOOKUP(M2488,Tablas_Equivalencia!$G$3:$H$6,2,FALSE),"Sin dato")</f>
        <v/>
      </c>
      <c r="Z2488">
        <f>IF(J2488&lt;=24,"18-24","25-29")</f>
        <v/>
      </c>
      <c r="AA2488">
        <f>IF(M2488&lt;&gt;1,"",IF(P2488=2,1,0))</f>
        <v/>
      </c>
      <c r="AB2488">
        <f>IF(M2488&lt;&gt;1,"",IF(O2488&gt;=2,1,0))</f>
        <v/>
      </c>
      <c r="AC2488">
        <f>IF(M2488&lt;&gt;1,"",IF(OR(Q2488=999,Q2488=""),"",IF(OR(Q2488&lt;35,Q2488&gt;48),1,0)))</f>
        <v/>
      </c>
      <c r="AD2488">
        <f>IF(COUNT(AA2488:AC2488)&lt;3,"",SUM(AA2488:AC2488))</f>
        <v/>
      </c>
      <c r="AE2488">
        <f>IF(L2488&gt;=4,2,IF(L2488&gt;=2,1,0))</f>
        <v/>
      </c>
      <c r="AF2488">
        <f>IF(L2488&gt;=5,1,0)</f>
        <v/>
      </c>
      <c r="AG2488">
        <f>AE2488+AF2488</f>
        <v/>
      </c>
      <c r="AH2488" s="15">
        <f>IF(M2488&lt;&gt;1,"",IF(OR(R2488=-9,R2488=""),"",R2488))</f>
        <v/>
      </c>
      <c r="AI2488">
        <f>IF(M2488&lt;&gt;1,"",IF(OR(Q2488=999,Q2488=""),"",Q2488))</f>
        <v/>
      </c>
    </row>
    <row r="2489">
      <c r="A2489" t="inlineStr">
        <is>
          <t>TQRMNOP113550</t>
        </is>
      </c>
      <c r="B2489" t="n">
        <v>2025</v>
      </c>
      <c r="C2489" t="n">
        <v>1</v>
      </c>
      <c r="D2489" t="n">
        <v>43</v>
      </c>
      <c r="E2489" t="inlineStr">
        <is>
          <t>N</t>
        </is>
      </c>
      <c r="F2489" t="n">
        <v>26</v>
      </c>
      <c r="G2489" t="n">
        <v>694</v>
      </c>
      <c r="H2489" t="n">
        <v>10</v>
      </c>
      <c r="I2489" t="n">
        <v>2</v>
      </c>
      <c r="J2489" t="n">
        <v>19</v>
      </c>
      <c r="K2489" t="n">
        <v>1</v>
      </c>
      <c r="L2489" t="n">
        <v>4</v>
      </c>
      <c r="M2489" t="n">
        <v>2</v>
      </c>
      <c r="R2489" s="15" t="n">
        <v>0</v>
      </c>
      <c r="S2489" s="15" t="n">
        <v>0</v>
      </c>
      <c r="T2489" s="15" t="n">
        <v>0</v>
      </c>
      <c r="U2489" s="15" t="n">
        <v>135800</v>
      </c>
      <c r="V2489">
        <f>IFERROR(VLOOKUP(D2489,Tablas_Equivalencia!$A$3:$B$8,2,FALSE),"Sin dato")</f>
        <v/>
      </c>
      <c r="W2489">
        <f>IFERROR(VLOOKUP(L2489,Tablas_Equivalencia!$D$3:$E$9,2,FALSE),"Sin dato")</f>
        <v/>
      </c>
      <c r="X2489">
        <f>IF(I2489=1,"Varón","Mujer")</f>
        <v/>
      </c>
      <c r="Y2489">
        <f>IFERROR(VLOOKUP(M2489,Tablas_Equivalencia!$G$3:$H$6,2,FALSE),"Sin dato")</f>
        <v/>
      </c>
      <c r="Z2489">
        <f>IF(J2489&lt;=24,"18-24","25-29")</f>
        <v/>
      </c>
      <c r="AA2489">
        <f>IF(M2489&lt;&gt;1,"",IF(P2489=2,1,0))</f>
        <v/>
      </c>
      <c r="AB2489">
        <f>IF(M2489&lt;&gt;1,"",IF(O2489&gt;=2,1,0))</f>
        <v/>
      </c>
      <c r="AC2489">
        <f>IF(M2489&lt;&gt;1,"",IF(OR(Q2489=999,Q2489=""),"",IF(OR(Q2489&lt;35,Q2489&gt;48),1,0)))</f>
        <v/>
      </c>
      <c r="AD2489">
        <f>IF(COUNT(AA2489:AC2489)&lt;3,"",SUM(AA2489:AC2489))</f>
        <v/>
      </c>
      <c r="AE2489">
        <f>IF(L2489&gt;=4,2,IF(L2489&gt;=2,1,0))</f>
        <v/>
      </c>
      <c r="AF2489">
        <f>IF(L2489&gt;=5,1,0)</f>
        <v/>
      </c>
      <c r="AG2489">
        <f>AE2489+AF2489</f>
        <v/>
      </c>
      <c r="AH2489" s="15">
        <f>IF(M2489&lt;&gt;1,"",IF(OR(R2489=-9,R2489=""),"",R2489))</f>
        <v/>
      </c>
      <c r="AI2489">
        <f>IF(M2489&lt;&gt;1,"",IF(OR(Q2489=999,Q2489=""),"",Q2489))</f>
        <v/>
      </c>
    </row>
    <row r="2490">
      <c r="A2490" t="inlineStr">
        <is>
          <t>TQRMNOP113555</t>
        </is>
      </c>
      <c r="B2490" t="n">
        <v>2025</v>
      </c>
      <c r="C2490" t="n">
        <v>1</v>
      </c>
      <c r="D2490" t="n">
        <v>42</v>
      </c>
      <c r="E2490" t="inlineStr">
        <is>
          <t>N</t>
        </is>
      </c>
      <c r="F2490" t="n">
        <v>27</v>
      </c>
      <c r="G2490" t="n">
        <v>1561</v>
      </c>
      <c r="H2490" t="n">
        <v>10</v>
      </c>
      <c r="I2490" t="n">
        <v>2</v>
      </c>
      <c r="J2490" t="n">
        <v>22</v>
      </c>
      <c r="K2490" t="n">
        <v>2</v>
      </c>
      <c r="L2490" t="n">
        <v>6</v>
      </c>
      <c r="M2490" t="n">
        <v>1</v>
      </c>
      <c r="N2490" t="n">
        <v>3</v>
      </c>
      <c r="O2490" t="n">
        <v>1</v>
      </c>
      <c r="P2490" t="n">
        <v>2</v>
      </c>
      <c r="Q2490" t="n">
        <v>22</v>
      </c>
      <c r="R2490" s="15" t="n">
        <v>626000</v>
      </c>
      <c r="S2490" s="15" t="n">
        <v>0</v>
      </c>
      <c r="T2490" s="15" t="n">
        <v>626000</v>
      </c>
      <c r="U2490" s="15" t="n">
        <v>81200</v>
      </c>
      <c r="V2490">
        <f>IFERROR(VLOOKUP(D2490,Tablas_Equivalencia!$A$3:$B$8,2,FALSE),"Sin dato")</f>
        <v/>
      </c>
      <c r="W2490">
        <f>IFERROR(VLOOKUP(L2490,Tablas_Equivalencia!$D$3:$E$9,2,FALSE),"Sin dato")</f>
        <v/>
      </c>
      <c r="X2490">
        <f>IF(I2490=1,"Varón","Mujer")</f>
        <v/>
      </c>
      <c r="Y2490">
        <f>IFERROR(VLOOKUP(M2490,Tablas_Equivalencia!$G$3:$H$6,2,FALSE),"Sin dato")</f>
        <v/>
      </c>
      <c r="Z2490">
        <f>IF(J2490&lt;=24,"18-24","25-29")</f>
        <v/>
      </c>
      <c r="AA2490">
        <f>IF(M2490&lt;&gt;1,"",IF(P2490=2,1,0))</f>
        <v/>
      </c>
      <c r="AB2490">
        <f>IF(M2490&lt;&gt;1,"",IF(O2490&gt;=2,1,0))</f>
        <v/>
      </c>
      <c r="AC2490">
        <f>IF(M2490&lt;&gt;1,"",IF(OR(Q2490=999,Q2490=""),"",IF(OR(Q2490&lt;35,Q2490&gt;48),1,0)))</f>
        <v/>
      </c>
      <c r="AD2490">
        <f>IF(COUNT(AA2490:AC2490)&lt;3,"",SUM(AA2490:AC2490))</f>
        <v/>
      </c>
      <c r="AE2490">
        <f>IF(L2490&gt;=4,2,IF(L2490&gt;=2,1,0))</f>
        <v/>
      </c>
      <c r="AF2490">
        <f>IF(L2490&gt;=5,1,0)</f>
        <v/>
      </c>
      <c r="AG2490">
        <f>AE2490+AF2490</f>
        <v/>
      </c>
      <c r="AH2490" s="15">
        <f>IF(M2490&lt;&gt;1,"",IF(OR(R2490=-9,R2490=""),"",R2490))</f>
        <v/>
      </c>
      <c r="AI2490">
        <f>IF(M2490&lt;&gt;1,"",IF(OR(Q2490=999,Q2490=""),"",Q2490))</f>
        <v/>
      </c>
    </row>
    <row r="2491">
      <c r="A2491" t="inlineStr">
        <is>
          <t>TQRMNOP113559</t>
        </is>
      </c>
      <c r="B2491" t="n">
        <v>2025</v>
      </c>
      <c r="C2491" t="n">
        <v>1</v>
      </c>
      <c r="D2491" t="n">
        <v>1</v>
      </c>
      <c r="E2491" t="inlineStr">
        <is>
          <t>S</t>
        </is>
      </c>
      <c r="F2491" t="n">
        <v>33</v>
      </c>
      <c r="G2491" t="n">
        <v>1508</v>
      </c>
      <c r="H2491" t="n">
        <v>1</v>
      </c>
      <c r="I2491" t="n">
        <v>2</v>
      </c>
      <c r="J2491" t="n">
        <v>28</v>
      </c>
      <c r="K2491" t="n">
        <v>2</v>
      </c>
      <c r="L2491" t="n">
        <v>3</v>
      </c>
      <c r="M2491" t="n">
        <v>1</v>
      </c>
      <c r="N2491" t="n">
        <v>2</v>
      </c>
      <c r="O2491" t="n">
        <v>1</v>
      </c>
      <c r="P2491" t="n">
        <v>2</v>
      </c>
      <c r="Q2491" t="n">
        <v>30</v>
      </c>
      <c r="R2491" s="15" t="n">
        <v>568000</v>
      </c>
      <c r="S2491" s="15" t="n">
        <v>77000</v>
      </c>
      <c r="T2491" s="15" t="n">
        <v>645000</v>
      </c>
      <c r="U2491" s="15" t="n">
        <v>162700</v>
      </c>
      <c r="V2491">
        <f>IFERROR(VLOOKUP(D2491,Tablas_Equivalencia!$A$3:$B$8,2,FALSE),"Sin dato")</f>
        <v/>
      </c>
      <c r="W2491">
        <f>IFERROR(VLOOKUP(L2491,Tablas_Equivalencia!$D$3:$E$9,2,FALSE),"Sin dato")</f>
        <v/>
      </c>
      <c r="X2491">
        <f>IF(I2491=1,"Varón","Mujer")</f>
        <v/>
      </c>
      <c r="Y2491">
        <f>IFERROR(VLOOKUP(M2491,Tablas_Equivalencia!$G$3:$H$6,2,FALSE),"Sin dato")</f>
        <v/>
      </c>
      <c r="Z2491">
        <f>IF(J2491&lt;=24,"18-24","25-29")</f>
        <v/>
      </c>
      <c r="AA2491">
        <f>IF(M2491&lt;&gt;1,"",IF(P2491=2,1,0))</f>
        <v/>
      </c>
      <c r="AB2491">
        <f>IF(M2491&lt;&gt;1,"",IF(O2491&gt;=2,1,0))</f>
        <v/>
      </c>
      <c r="AC2491">
        <f>IF(M2491&lt;&gt;1,"",IF(OR(Q2491=999,Q2491=""),"",IF(OR(Q2491&lt;35,Q2491&gt;48),1,0)))</f>
        <v/>
      </c>
      <c r="AD2491">
        <f>IF(COUNT(AA2491:AC2491)&lt;3,"",SUM(AA2491:AC2491))</f>
        <v/>
      </c>
      <c r="AE2491">
        <f>IF(L2491&gt;=4,2,IF(L2491&gt;=2,1,0))</f>
        <v/>
      </c>
      <c r="AF2491">
        <f>IF(L2491&gt;=5,1,0)</f>
        <v/>
      </c>
      <c r="AG2491">
        <f>AE2491+AF2491</f>
        <v/>
      </c>
      <c r="AH2491" s="15">
        <f>IF(M2491&lt;&gt;1,"",IF(OR(R2491=-9,R2491=""),"",R2491))</f>
        <v/>
      </c>
      <c r="AI2491">
        <f>IF(M2491&lt;&gt;1,"",IF(OR(Q2491=999,Q2491=""),"",Q2491))</f>
        <v/>
      </c>
    </row>
    <row r="2492">
      <c r="A2492" t="inlineStr">
        <is>
          <t>TQRMNOP113560</t>
        </is>
      </c>
      <c r="B2492" t="n">
        <v>2025</v>
      </c>
      <c r="C2492" t="n">
        <v>1</v>
      </c>
      <c r="D2492" t="n">
        <v>1</v>
      </c>
      <c r="E2492" t="inlineStr">
        <is>
          <t>S</t>
        </is>
      </c>
      <c r="F2492" t="n">
        <v>32</v>
      </c>
      <c r="G2492" t="n">
        <v>2039</v>
      </c>
      <c r="H2492" t="n">
        <v>10</v>
      </c>
      <c r="I2492" t="n">
        <v>2</v>
      </c>
      <c r="J2492" t="n">
        <v>27</v>
      </c>
      <c r="K2492" t="n">
        <v>1</v>
      </c>
      <c r="L2492" t="n">
        <v>5</v>
      </c>
      <c r="M2492" t="n">
        <v>3</v>
      </c>
      <c r="R2492" s="15" t="n">
        <v>0</v>
      </c>
      <c r="S2492" s="15" t="n">
        <v>0</v>
      </c>
      <c r="T2492" s="15" t="n">
        <v>0</v>
      </c>
      <c r="U2492" s="15" t="n">
        <v>331900</v>
      </c>
      <c r="V2492">
        <f>IFERROR(VLOOKUP(D2492,Tablas_Equivalencia!$A$3:$B$8,2,FALSE),"Sin dato")</f>
        <v/>
      </c>
      <c r="W2492">
        <f>IFERROR(VLOOKUP(L2492,Tablas_Equivalencia!$D$3:$E$9,2,FALSE),"Sin dato")</f>
        <v/>
      </c>
      <c r="X2492">
        <f>IF(I2492=1,"Varón","Mujer")</f>
        <v/>
      </c>
      <c r="Y2492">
        <f>IFERROR(VLOOKUP(M2492,Tablas_Equivalencia!$G$3:$H$6,2,FALSE),"Sin dato")</f>
        <v/>
      </c>
      <c r="Z2492">
        <f>IF(J2492&lt;=24,"18-24","25-29")</f>
        <v/>
      </c>
      <c r="AA2492">
        <f>IF(M2492&lt;&gt;1,"",IF(P2492=2,1,0))</f>
        <v/>
      </c>
      <c r="AB2492">
        <f>IF(M2492&lt;&gt;1,"",IF(O2492&gt;=2,1,0))</f>
        <v/>
      </c>
      <c r="AC2492">
        <f>IF(M2492&lt;&gt;1,"",IF(OR(Q2492=999,Q2492=""),"",IF(OR(Q2492&lt;35,Q2492&gt;48),1,0)))</f>
        <v/>
      </c>
      <c r="AD2492">
        <f>IF(COUNT(AA2492:AC2492)&lt;3,"",SUM(AA2492:AC2492))</f>
        <v/>
      </c>
      <c r="AE2492">
        <f>IF(L2492&gt;=4,2,IF(L2492&gt;=2,1,0))</f>
        <v/>
      </c>
      <c r="AF2492">
        <f>IF(L2492&gt;=5,1,0)</f>
        <v/>
      </c>
      <c r="AG2492">
        <f>AE2492+AF2492</f>
        <v/>
      </c>
      <c r="AH2492" s="15">
        <f>IF(M2492&lt;&gt;1,"",IF(OR(R2492=-9,R2492=""),"",R2492))</f>
        <v/>
      </c>
      <c r="AI2492">
        <f>IF(M2492&lt;&gt;1,"",IF(OR(Q2492=999,Q2492=""),"",Q2492))</f>
        <v/>
      </c>
    </row>
    <row r="2493">
      <c r="A2493" t="inlineStr">
        <is>
          <t>TQRMNOP113564</t>
        </is>
      </c>
      <c r="B2493" t="n">
        <v>2025</v>
      </c>
      <c r="C2493" t="n">
        <v>1</v>
      </c>
      <c r="D2493" t="n">
        <v>1</v>
      </c>
      <c r="E2493" t="inlineStr">
        <is>
          <t>S</t>
        </is>
      </c>
      <c r="F2493" t="n">
        <v>32</v>
      </c>
      <c r="G2493" t="n">
        <v>1634</v>
      </c>
      <c r="H2493" t="n">
        <v>1</v>
      </c>
      <c r="I2493" t="n">
        <v>1</v>
      </c>
      <c r="J2493" t="n">
        <v>28</v>
      </c>
      <c r="K2493" t="n">
        <v>1</v>
      </c>
      <c r="L2493" t="n">
        <v>4</v>
      </c>
      <c r="M2493" t="n">
        <v>1</v>
      </c>
      <c r="N2493" t="n">
        <v>4</v>
      </c>
      <c r="O2493" t="n">
        <v>1</v>
      </c>
      <c r="P2493" t="n">
        <v>1</v>
      </c>
      <c r="Q2493" t="n">
        <v>31</v>
      </c>
      <c r="R2493" s="15" t="n">
        <v>1569000</v>
      </c>
      <c r="S2493" s="15" t="n">
        <v>0</v>
      </c>
      <c r="T2493" s="15" t="n">
        <v>1569000</v>
      </c>
      <c r="U2493" s="15" t="n">
        <v>367400</v>
      </c>
      <c r="V2493">
        <f>IFERROR(VLOOKUP(D2493,Tablas_Equivalencia!$A$3:$B$8,2,FALSE),"Sin dato")</f>
        <v/>
      </c>
      <c r="W2493">
        <f>IFERROR(VLOOKUP(L2493,Tablas_Equivalencia!$D$3:$E$9,2,FALSE),"Sin dato")</f>
        <v/>
      </c>
      <c r="X2493">
        <f>IF(I2493=1,"Varón","Mujer")</f>
        <v/>
      </c>
      <c r="Y2493">
        <f>IFERROR(VLOOKUP(M2493,Tablas_Equivalencia!$G$3:$H$6,2,FALSE),"Sin dato")</f>
        <v/>
      </c>
      <c r="Z2493">
        <f>IF(J2493&lt;=24,"18-24","25-29")</f>
        <v/>
      </c>
      <c r="AA2493">
        <f>IF(M2493&lt;&gt;1,"",IF(P2493=2,1,0))</f>
        <v/>
      </c>
      <c r="AB2493">
        <f>IF(M2493&lt;&gt;1,"",IF(O2493&gt;=2,1,0))</f>
        <v/>
      </c>
      <c r="AC2493">
        <f>IF(M2493&lt;&gt;1,"",IF(OR(Q2493=999,Q2493=""),"",IF(OR(Q2493&lt;35,Q2493&gt;48),1,0)))</f>
        <v/>
      </c>
      <c r="AD2493">
        <f>IF(COUNT(AA2493:AC2493)&lt;3,"",SUM(AA2493:AC2493))</f>
        <v/>
      </c>
      <c r="AE2493">
        <f>IF(L2493&gt;=4,2,IF(L2493&gt;=2,1,0))</f>
        <v/>
      </c>
      <c r="AF2493">
        <f>IF(L2493&gt;=5,1,0)</f>
        <v/>
      </c>
      <c r="AG2493">
        <f>AE2493+AF2493</f>
        <v/>
      </c>
      <c r="AH2493" s="15">
        <f>IF(M2493&lt;&gt;1,"",IF(OR(R2493=-9,R2493=""),"",R2493))</f>
        <v/>
      </c>
      <c r="AI2493">
        <f>IF(M2493&lt;&gt;1,"",IF(OR(Q2493=999,Q2493=""),"",Q2493))</f>
        <v/>
      </c>
    </row>
    <row r="2494">
      <c r="A2494" t="inlineStr">
        <is>
          <t>TQRMNOP113571</t>
        </is>
      </c>
      <c r="B2494" t="n">
        <v>2025</v>
      </c>
      <c r="C2494" t="n">
        <v>1</v>
      </c>
      <c r="D2494" t="n">
        <v>40</v>
      </c>
      <c r="E2494" t="inlineStr">
        <is>
          <t>N</t>
        </is>
      </c>
      <c r="F2494" t="n">
        <v>23</v>
      </c>
      <c r="G2494" t="n">
        <v>1094</v>
      </c>
      <c r="H2494" t="n">
        <v>3</v>
      </c>
      <c r="I2494" t="n">
        <v>1</v>
      </c>
      <c r="J2494" t="n">
        <v>19</v>
      </c>
      <c r="K2494" t="n">
        <v>1</v>
      </c>
      <c r="L2494" t="n">
        <v>3</v>
      </c>
      <c r="M2494" t="n">
        <v>3</v>
      </c>
      <c r="R2494" s="15" t="n">
        <v>0</v>
      </c>
      <c r="S2494" s="15" t="n">
        <v>0</v>
      </c>
      <c r="T2494" s="15" t="n">
        <v>0</v>
      </c>
      <c r="U2494" s="15" t="n">
        <v>270200</v>
      </c>
      <c r="V2494">
        <f>IFERROR(VLOOKUP(D2494,Tablas_Equivalencia!$A$3:$B$8,2,FALSE),"Sin dato")</f>
        <v/>
      </c>
      <c r="W2494">
        <f>IFERROR(VLOOKUP(L2494,Tablas_Equivalencia!$D$3:$E$9,2,FALSE),"Sin dato")</f>
        <v/>
      </c>
      <c r="X2494">
        <f>IF(I2494=1,"Varón","Mujer")</f>
        <v/>
      </c>
      <c r="Y2494">
        <f>IFERROR(VLOOKUP(M2494,Tablas_Equivalencia!$G$3:$H$6,2,FALSE),"Sin dato")</f>
        <v/>
      </c>
      <c r="Z2494">
        <f>IF(J2494&lt;=24,"18-24","25-29")</f>
        <v/>
      </c>
      <c r="AA2494">
        <f>IF(M2494&lt;&gt;1,"",IF(P2494=2,1,0))</f>
        <v/>
      </c>
      <c r="AB2494">
        <f>IF(M2494&lt;&gt;1,"",IF(O2494&gt;=2,1,0))</f>
        <v/>
      </c>
      <c r="AC2494">
        <f>IF(M2494&lt;&gt;1,"",IF(OR(Q2494=999,Q2494=""),"",IF(OR(Q2494&lt;35,Q2494&gt;48),1,0)))</f>
        <v/>
      </c>
      <c r="AD2494">
        <f>IF(COUNT(AA2494:AC2494)&lt;3,"",SUM(AA2494:AC2494))</f>
        <v/>
      </c>
      <c r="AE2494">
        <f>IF(L2494&gt;=4,2,IF(L2494&gt;=2,1,0))</f>
        <v/>
      </c>
      <c r="AF2494">
        <f>IF(L2494&gt;=5,1,0)</f>
        <v/>
      </c>
      <c r="AG2494">
        <f>AE2494+AF2494</f>
        <v/>
      </c>
      <c r="AH2494" s="15">
        <f>IF(M2494&lt;&gt;1,"",IF(OR(R2494=-9,R2494=""),"",R2494))</f>
        <v/>
      </c>
      <c r="AI2494">
        <f>IF(M2494&lt;&gt;1,"",IF(OR(Q2494=999,Q2494=""),"",Q2494))</f>
        <v/>
      </c>
    </row>
    <row r="2495">
      <c r="A2495" t="inlineStr">
        <is>
          <t>TQRMNOP113578</t>
        </is>
      </c>
      <c r="B2495" t="n">
        <v>2025</v>
      </c>
      <c r="C2495" t="n">
        <v>1</v>
      </c>
      <c r="D2495" t="n">
        <v>41</v>
      </c>
      <c r="E2495" t="inlineStr">
        <is>
          <t>S</t>
        </is>
      </c>
      <c r="F2495" t="n">
        <v>8</v>
      </c>
      <c r="G2495" t="n">
        <v>1210</v>
      </c>
      <c r="H2495" t="n">
        <v>3</v>
      </c>
      <c r="I2495" t="n">
        <v>1</v>
      </c>
      <c r="J2495" t="n">
        <v>23</v>
      </c>
      <c r="K2495" t="n">
        <v>2</v>
      </c>
      <c r="L2495" t="n">
        <v>4</v>
      </c>
      <c r="M2495" t="n">
        <v>3</v>
      </c>
      <c r="R2495" s="15" t="n">
        <v>0</v>
      </c>
      <c r="S2495" s="15" t="n">
        <v>0</v>
      </c>
      <c r="T2495" s="15" t="n">
        <v>0</v>
      </c>
      <c r="U2495" s="15" t="n">
        <v>48500</v>
      </c>
      <c r="V2495">
        <f>IFERROR(VLOOKUP(D2495,Tablas_Equivalencia!$A$3:$B$8,2,FALSE),"Sin dato")</f>
        <v/>
      </c>
      <c r="W2495">
        <f>IFERROR(VLOOKUP(L2495,Tablas_Equivalencia!$D$3:$E$9,2,FALSE),"Sin dato")</f>
        <v/>
      </c>
      <c r="X2495">
        <f>IF(I2495=1,"Varón","Mujer")</f>
        <v/>
      </c>
      <c r="Y2495">
        <f>IFERROR(VLOOKUP(M2495,Tablas_Equivalencia!$G$3:$H$6,2,FALSE),"Sin dato")</f>
        <v/>
      </c>
      <c r="Z2495">
        <f>IF(J2495&lt;=24,"18-24","25-29")</f>
        <v/>
      </c>
      <c r="AA2495">
        <f>IF(M2495&lt;&gt;1,"",IF(P2495=2,1,0))</f>
        <v/>
      </c>
      <c r="AB2495">
        <f>IF(M2495&lt;&gt;1,"",IF(O2495&gt;=2,1,0))</f>
        <v/>
      </c>
      <c r="AC2495">
        <f>IF(M2495&lt;&gt;1,"",IF(OR(Q2495=999,Q2495=""),"",IF(OR(Q2495&lt;35,Q2495&gt;48),1,0)))</f>
        <v/>
      </c>
      <c r="AD2495">
        <f>IF(COUNT(AA2495:AC2495)&lt;3,"",SUM(AA2495:AC2495))</f>
        <v/>
      </c>
      <c r="AE2495">
        <f>IF(L2495&gt;=4,2,IF(L2495&gt;=2,1,0))</f>
        <v/>
      </c>
      <c r="AF2495">
        <f>IF(L2495&gt;=5,1,0)</f>
        <v/>
      </c>
      <c r="AG2495">
        <f>AE2495+AF2495</f>
        <v/>
      </c>
      <c r="AH2495" s="15">
        <f>IF(M2495&lt;&gt;1,"",IF(OR(R2495=-9,R2495=""),"",R2495))</f>
        <v/>
      </c>
      <c r="AI2495">
        <f>IF(M2495&lt;&gt;1,"",IF(OR(Q2495=999,Q2495=""),"",Q2495))</f>
        <v/>
      </c>
    </row>
    <row r="2496">
      <c r="A2496" t="inlineStr">
        <is>
          <t>TQRMNOP113593</t>
        </is>
      </c>
      <c r="B2496" t="n">
        <v>2025</v>
      </c>
      <c r="C2496" t="n">
        <v>1</v>
      </c>
      <c r="D2496" t="n">
        <v>1</v>
      </c>
      <c r="E2496" t="inlineStr">
        <is>
          <t>S</t>
        </is>
      </c>
      <c r="F2496" t="n">
        <v>32</v>
      </c>
      <c r="G2496" t="n">
        <v>1255</v>
      </c>
      <c r="H2496" t="n">
        <v>1</v>
      </c>
      <c r="I2496" t="n">
        <v>2</v>
      </c>
      <c r="J2496" t="n">
        <v>19</v>
      </c>
      <c r="K2496" t="n">
        <v>1</v>
      </c>
      <c r="L2496" t="n">
        <v>4</v>
      </c>
      <c r="M2496" t="n">
        <v>1</v>
      </c>
      <c r="N2496" t="n">
        <v>3</v>
      </c>
      <c r="O2496" t="n">
        <v>2</v>
      </c>
      <c r="P2496" t="n">
        <v>2</v>
      </c>
      <c r="Q2496" t="n">
        <v>32</v>
      </c>
      <c r="R2496" s="15" t="n">
        <v>408000</v>
      </c>
      <c r="S2496" s="15" t="n">
        <v>0</v>
      </c>
      <c r="T2496" s="15" t="n">
        <v>408000</v>
      </c>
      <c r="U2496" s="15" t="n">
        <v>157200</v>
      </c>
      <c r="V2496">
        <f>IFERROR(VLOOKUP(D2496,Tablas_Equivalencia!$A$3:$B$8,2,FALSE),"Sin dato")</f>
        <v/>
      </c>
      <c r="W2496">
        <f>IFERROR(VLOOKUP(L2496,Tablas_Equivalencia!$D$3:$E$9,2,FALSE),"Sin dato")</f>
        <v/>
      </c>
      <c r="X2496">
        <f>IF(I2496=1,"Varón","Mujer")</f>
        <v/>
      </c>
      <c r="Y2496">
        <f>IFERROR(VLOOKUP(M2496,Tablas_Equivalencia!$G$3:$H$6,2,FALSE),"Sin dato")</f>
        <v/>
      </c>
      <c r="Z2496">
        <f>IF(J2496&lt;=24,"18-24","25-29")</f>
        <v/>
      </c>
      <c r="AA2496">
        <f>IF(M2496&lt;&gt;1,"",IF(P2496=2,1,0))</f>
        <v/>
      </c>
      <c r="AB2496">
        <f>IF(M2496&lt;&gt;1,"",IF(O2496&gt;=2,1,0))</f>
        <v/>
      </c>
      <c r="AC2496">
        <f>IF(M2496&lt;&gt;1,"",IF(OR(Q2496=999,Q2496=""),"",IF(OR(Q2496&lt;35,Q2496&gt;48),1,0)))</f>
        <v/>
      </c>
      <c r="AD2496">
        <f>IF(COUNT(AA2496:AC2496)&lt;3,"",SUM(AA2496:AC2496))</f>
        <v/>
      </c>
      <c r="AE2496">
        <f>IF(L2496&gt;=4,2,IF(L2496&gt;=2,1,0))</f>
        <v/>
      </c>
      <c r="AF2496">
        <f>IF(L2496&gt;=5,1,0)</f>
        <v/>
      </c>
      <c r="AG2496">
        <f>AE2496+AF2496</f>
        <v/>
      </c>
      <c r="AH2496" s="15">
        <f>IF(M2496&lt;&gt;1,"",IF(OR(R2496=-9,R2496=""),"",R2496))</f>
        <v/>
      </c>
      <c r="AI2496">
        <f>IF(M2496&lt;&gt;1,"",IF(OR(Q2496=999,Q2496=""),"",Q2496))</f>
        <v/>
      </c>
    </row>
    <row r="2497">
      <c r="A2497" t="inlineStr">
        <is>
          <t>TQRMNOP113607</t>
        </is>
      </c>
      <c r="B2497" t="n">
        <v>2025</v>
      </c>
      <c r="C2497" t="n">
        <v>1</v>
      </c>
      <c r="D2497" t="n">
        <v>43</v>
      </c>
      <c r="E2497" t="inlineStr">
        <is>
          <t>N</t>
        </is>
      </c>
      <c r="F2497" t="n">
        <v>26</v>
      </c>
      <c r="G2497" t="n">
        <v>750</v>
      </c>
      <c r="H2497" t="n">
        <v>1</v>
      </c>
      <c r="I2497" t="n">
        <v>2</v>
      </c>
      <c r="J2497" t="n">
        <v>20</v>
      </c>
      <c r="K2497" t="n">
        <v>1</v>
      </c>
      <c r="L2497" t="n">
        <v>5</v>
      </c>
      <c r="M2497" t="n">
        <v>1</v>
      </c>
      <c r="N2497" t="n">
        <v>3</v>
      </c>
      <c r="O2497" t="n">
        <v>1</v>
      </c>
      <c r="P2497" t="n">
        <v>2</v>
      </c>
      <c r="Q2497" t="n">
        <v>44</v>
      </c>
      <c r="R2497" s="15" t="n">
        <v>380000</v>
      </c>
      <c r="S2497" s="15" t="n">
        <v>0</v>
      </c>
      <c r="T2497" s="15" t="n">
        <v>380000</v>
      </c>
      <c r="U2497" s="15" t="n">
        <v>177700</v>
      </c>
      <c r="V2497">
        <f>IFERROR(VLOOKUP(D2497,Tablas_Equivalencia!$A$3:$B$8,2,FALSE),"Sin dato")</f>
        <v/>
      </c>
      <c r="W2497">
        <f>IFERROR(VLOOKUP(L2497,Tablas_Equivalencia!$D$3:$E$9,2,FALSE),"Sin dato")</f>
        <v/>
      </c>
      <c r="X2497">
        <f>IF(I2497=1,"Varón","Mujer")</f>
        <v/>
      </c>
      <c r="Y2497">
        <f>IFERROR(VLOOKUP(M2497,Tablas_Equivalencia!$G$3:$H$6,2,FALSE),"Sin dato")</f>
        <v/>
      </c>
      <c r="Z2497">
        <f>IF(J2497&lt;=24,"18-24","25-29")</f>
        <v/>
      </c>
      <c r="AA2497">
        <f>IF(M2497&lt;&gt;1,"",IF(P2497=2,1,0))</f>
        <v/>
      </c>
      <c r="AB2497">
        <f>IF(M2497&lt;&gt;1,"",IF(O2497&gt;=2,1,0))</f>
        <v/>
      </c>
      <c r="AC2497">
        <f>IF(M2497&lt;&gt;1,"",IF(OR(Q2497=999,Q2497=""),"",IF(OR(Q2497&lt;35,Q2497&gt;48),1,0)))</f>
        <v/>
      </c>
      <c r="AD2497">
        <f>IF(COUNT(AA2497:AC2497)&lt;3,"",SUM(AA2497:AC2497))</f>
        <v/>
      </c>
      <c r="AE2497">
        <f>IF(L2497&gt;=4,2,IF(L2497&gt;=2,1,0))</f>
        <v/>
      </c>
      <c r="AF2497">
        <f>IF(L2497&gt;=5,1,0)</f>
        <v/>
      </c>
      <c r="AG2497">
        <f>AE2497+AF2497</f>
        <v/>
      </c>
      <c r="AH2497" s="15">
        <f>IF(M2497&lt;&gt;1,"",IF(OR(R2497=-9,R2497=""),"",R2497))</f>
        <v/>
      </c>
      <c r="AI2497">
        <f>IF(M2497&lt;&gt;1,"",IF(OR(Q2497=999,Q2497=""),"",Q2497))</f>
        <v/>
      </c>
    </row>
    <row r="2498">
      <c r="A2498" t="inlineStr">
        <is>
          <t>TQRMNOP113608</t>
        </is>
      </c>
      <c r="B2498" t="n">
        <v>2025</v>
      </c>
      <c r="C2498" t="n">
        <v>1</v>
      </c>
      <c r="D2498" t="n">
        <v>1</v>
      </c>
      <c r="E2498" t="inlineStr">
        <is>
          <t>S</t>
        </is>
      </c>
      <c r="F2498" t="n">
        <v>32</v>
      </c>
      <c r="G2498" t="n">
        <v>865</v>
      </c>
      <c r="H2498" t="n">
        <v>2</v>
      </c>
      <c r="I2498" t="n">
        <v>2</v>
      </c>
      <c r="J2498" t="n">
        <v>20</v>
      </c>
      <c r="K2498" t="n">
        <v>2</v>
      </c>
      <c r="L2498" t="n">
        <v>4</v>
      </c>
      <c r="M2498" t="n">
        <v>3</v>
      </c>
      <c r="R2498" s="15" t="n">
        <v>0</v>
      </c>
      <c r="S2498" s="15" t="n">
        <v>95000</v>
      </c>
      <c r="T2498" s="15" t="n">
        <v>95000</v>
      </c>
      <c r="U2498" s="15" t="n">
        <v>87200</v>
      </c>
      <c r="V2498">
        <f>IFERROR(VLOOKUP(D2498,Tablas_Equivalencia!$A$3:$B$8,2,FALSE),"Sin dato")</f>
        <v/>
      </c>
      <c r="W2498">
        <f>IFERROR(VLOOKUP(L2498,Tablas_Equivalencia!$D$3:$E$9,2,FALSE),"Sin dato")</f>
        <v/>
      </c>
      <c r="X2498">
        <f>IF(I2498=1,"Varón","Mujer")</f>
        <v/>
      </c>
      <c r="Y2498">
        <f>IFERROR(VLOOKUP(M2498,Tablas_Equivalencia!$G$3:$H$6,2,FALSE),"Sin dato")</f>
        <v/>
      </c>
      <c r="Z2498">
        <f>IF(J2498&lt;=24,"18-24","25-29")</f>
        <v/>
      </c>
      <c r="AA2498">
        <f>IF(M2498&lt;&gt;1,"",IF(P2498=2,1,0))</f>
        <v/>
      </c>
      <c r="AB2498">
        <f>IF(M2498&lt;&gt;1,"",IF(O2498&gt;=2,1,0))</f>
        <v/>
      </c>
      <c r="AC2498">
        <f>IF(M2498&lt;&gt;1,"",IF(OR(Q2498=999,Q2498=""),"",IF(OR(Q2498&lt;35,Q2498&gt;48),1,0)))</f>
        <v/>
      </c>
      <c r="AD2498">
        <f>IF(COUNT(AA2498:AC2498)&lt;3,"",SUM(AA2498:AC2498))</f>
        <v/>
      </c>
      <c r="AE2498">
        <f>IF(L2498&gt;=4,2,IF(L2498&gt;=2,1,0))</f>
        <v/>
      </c>
      <c r="AF2498">
        <f>IF(L2498&gt;=5,1,0)</f>
        <v/>
      </c>
      <c r="AG2498">
        <f>AE2498+AF2498</f>
        <v/>
      </c>
      <c r="AH2498" s="15">
        <f>IF(M2498&lt;&gt;1,"",IF(OR(R2498=-9,R2498=""),"",R2498))</f>
        <v/>
      </c>
      <c r="AI2498">
        <f>IF(M2498&lt;&gt;1,"",IF(OR(Q2498=999,Q2498=""),"",Q2498))</f>
        <v/>
      </c>
    </row>
    <row r="2499">
      <c r="A2499" t="inlineStr">
        <is>
          <t>TQRMNOP113611</t>
        </is>
      </c>
      <c r="B2499" t="n">
        <v>2025</v>
      </c>
      <c r="C2499" t="n">
        <v>1</v>
      </c>
      <c r="D2499" t="n">
        <v>43</v>
      </c>
      <c r="E2499" t="inlineStr">
        <is>
          <t>S</t>
        </is>
      </c>
      <c r="F2499" t="n">
        <v>17</v>
      </c>
      <c r="G2499" t="n">
        <v>639</v>
      </c>
      <c r="H2499" t="n">
        <v>3</v>
      </c>
      <c r="I2499" t="n">
        <v>1</v>
      </c>
      <c r="J2499" t="n">
        <v>28</v>
      </c>
      <c r="K2499" t="n">
        <v>2</v>
      </c>
      <c r="L2499" t="n">
        <v>3</v>
      </c>
      <c r="M2499" t="n">
        <v>1</v>
      </c>
      <c r="N2499" t="n">
        <v>3</v>
      </c>
      <c r="O2499" t="n">
        <v>2</v>
      </c>
      <c r="P2499" t="n">
        <v>2</v>
      </c>
      <c r="Q2499" t="n">
        <v>69</v>
      </c>
      <c r="R2499" s="15" t="n">
        <v>322000</v>
      </c>
      <c r="S2499" s="15" t="n">
        <v>0</v>
      </c>
      <c r="T2499" s="15" t="n">
        <v>322000</v>
      </c>
      <c r="U2499" s="15" t="n">
        <v>246800</v>
      </c>
      <c r="V2499">
        <f>IFERROR(VLOOKUP(D2499,Tablas_Equivalencia!$A$3:$B$8,2,FALSE),"Sin dato")</f>
        <v/>
      </c>
      <c r="W2499">
        <f>IFERROR(VLOOKUP(L2499,Tablas_Equivalencia!$D$3:$E$9,2,FALSE),"Sin dato")</f>
        <v/>
      </c>
      <c r="X2499">
        <f>IF(I2499=1,"Varón","Mujer")</f>
        <v/>
      </c>
      <c r="Y2499">
        <f>IFERROR(VLOOKUP(M2499,Tablas_Equivalencia!$G$3:$H$6,2,FALSE),"Sin dato")</f>
        <v/>
      </c>
      <c r="Z2499">
        <f>IF(J2499&lt;=24,"18-24","25-29")</f>
        <v/>
      </c>
      <c r="AA2499">
        <f>IF(M2499&lt;&gt;1,"",IF(P2499=2,1,0))</f>
        <v/>
      </c>
      <c r="AB2499">
        <f>IF(M2499&lt;&gt;1,"",IF(O2499&gt;=2,1,0))</f>
        <v/>
      </c>
      <c r="AC2499">
        <f>IF(M2499&lt;&gt;1,"",IF(OR(Q2499=999,Q2499=""),"",IF(OR(Q2499&lt;35,Q2499&gt;48),1,0)))</f>
        <v/>
      </c>
      <c r="AD2499">
        <f>IF(COUNT(AA2499:AC2499)&lt;3,"",SUM(AA2499:AC2499))</f>
        <v/>
      </c>
      <c r="AE2499">
        <f>IF(L2499&gt;=4,2,IF(L2499&gt;=2,1,0))</f>
        <v/>
      </c>
      <c r="AF2499">
        <f>IF(L2499&gt;=5,1,0)</f>
        <v/>
      </c>
      <c r="AG2499">
        <f>AE2499+AF2499</f>
        <v/>
      </c>
      <c r="AH2499" s="15">
        <f>IF(M2499&lt;&gt;1,"",IF(OR(R2499=-9,R2499=""),"",R2499))</f>
        <v/>
      </c>
      <c r="AI2499">
        <f>IF(M2499&lt;&gt;1,"",IF(OR(Q2499=999,Q2499=""),"",Q2499))</f>
        <v/>
      </c>
    </row>
    <row r="2500">
      <c r="A2500" t="inlineStr">
        <is>
          <t>TQRMNOP113617</t>
        </is>
      </c>
      <c r="B2500" t="n">
        <v>2025</v>
      </c>
      <c r="C2500" t="n">
        <v>1</v>
      </c>
      <c r="D2500" t="n">
        <v>1</v>
      </c>
      <c r="E2500" t="inlineStr">
        <is>
          <t>S</t>
        </is>
      </c>
      <c r="F2500" t="n">
        <v>33</v>
      </c>
      <c r="G2500" t="n">
        <v>1040</v>
      </c>
      <c r="H2500" t="n">
        <v>3</v>
      </c>
      <c r="I2500" t="n">
        <v>1</v>
      </c>
      <c r="J2500" t="n">
        <v>18</v>
      </c>
      <c r="K2500" t="n">
        <v>2</v>
      </c>
      <c r="L2500" t="n">
        <v>4</v>
      </c>
      <c r="M2500" t="n">
        <v>3</v>
      </c>
      <c r="R2500" s="15" t="n">
        <v>0</v>
      </c>
      <c r="S2500" s="15" t="n">
        <v>0</v>
      </c>
      <c r="T2500" s="15" t="n">
        <v>0</v>
      </c>
      <c r="U2500" s="15" t="n">
        <v>164300</v>
      </c>
      <c r="V2500">
        <f>IFERROR(VLOOKUP(D2500,Tablas_Equivalencia!$A$3:$B$8,2,FALSE),"Sin dato")</f>
        <v/>
      </c>
      <c r="W2500">
        <f>IFERROR(VLOOKUP(L2500,Tablas_Equivalencia!$D$3:$E$9,2,FALSE),"Sin dato")</f>
        <v/>
      </c>
      <c r="X2500">
        <f>IF(I2500=1,"Varón","Mujer")</f>
        <v/>
      </c>
      <c r="Y2500">
        <f>IFERROR(VLOOKUP(M2500,Tablas_Equivalencia!$G$3:$H$6,2,FALSE),"Sin dato")</f>
        <v/>
      </c>
      <c r="Z2500">
        <f>IF(J2500&lt;=24,"18-24","25-29")</f>
        <v/>
      </c>
      <c r="AA2500">
        <f>IF(M2500&lt;&gt;1,"",IF(P2500=2,1,0))</f>
        <v/>
      </c>
      <c r="AB2500">
        <f>IF(M2500&lt;&gt;1,"",IF(O2500&gt;=2,1,0))</f>
        <v/>
      </c>
      <c r="AC2500">
        <f>IF(M2500&lt;&gt;1,"",IF(OR(Q2500=999,Q2500=""),"",IF(OR(Q2500&lt;35,Q2500&gt;48),1,0)))</f>
        <v/>
      </c>
      <c r="AD2500">
        <f>IF(COUNT(AA2500:AC2500)&lt;3,"",SUM(AA2500:AC2500))</f>
        <v/>
      </c>
      <c r="AE2500">
        <f>IF(L2500&gt;=4,2,IF(L2500&gt;=2,1,0))</f>
        <v/>
      </c>
      <c r="AF2500">
        <f>IF(L2500&gt;=5,1,0)</f>
        <v/>
      </c>
      <c r="AG2500">
        <f>AE2500+AF2500</f>
        <v/>
      </c>
      <c r="AH2500" s="15">
        <f>IF(M2500&lt;&gt;1,"",IF(OR(R2500=-9,R2500=""),"",R2500))</f>
        <v/>
      </c>
      <c r="AI2500">
        <f>IF(M2500&lt;&gt;1,"",IF(OR(Q2500=999,Q2500=""),"",Q2500))</f>
        <v/>
      </c>
    </row>
    <row r="2501">
      <c r="A2501" t="inlineStr">
        <is>
          <t>TQRMNOP113620</t>
        </is>
      </c>
      <c r="B2501" t="n">
        <v>2025</v>
      </c>
      <c r="C2501" t="n">
        <v>1</v>
      </c>
      <c r="D2501" t="n">
        <v>1</v>
      </c>
      <c r="E2501" t="inlineStr">
        <is>
          <t>S</t>
        </is>
      </c>
      <c r="F2501" t="n">
        <v>33</v>
      </c>
      <c r="G2501" t="n">
        <v>815</v>
      </c>
      <c r="H2501" t="n">
        <v>2</v>
      </c>
      <c r="I2501" t="n">
        <v>1</v>
      </c>
      <c r="J2501" t="n">
        <v>18</v>
      </c>
      <c r="K2501" t="n">
        <v>2</v>
      </c>
      <c r="L2501" t="n">
        <v>5</v>
      </c>
      <c r="M2501" t="n">
        <v>1</v>
      </c>
      <c r="N2501" t="n">
        <v>3</v>
      </c>
      <c r="O2501" t="n">
        <v>1</v>
      </c>
      <c r="P2501" t="n">
        <v>1</v>
      </c>
      <c r="Q2501" t="n">
        <v>60</v>
      </c>
      <c r="R2501" s="15" t="n">
        <v>1724000</v>
      </c>
      <c r="S2501" s="15" t="n">
        <v>0</v>
      </c>
      <c r="T2501" s="15" t="n">
        <v>1724000</v>
      </c>
      <c r="U2501" s="15" t="n">
        <v>238800</v>
      </c>
      <c r="V2501">
        <f>IFERROR(VLOOKUP(D2501,Tablas_Equivalencia!$A$3:$B$8,2,FALSE),"Sin dato")</f>
        <v/>
      </c>
      <c r="W2501">
        <f>IFERROR(VLOOKUP(L2501,Tablas_Equivalencia!$D$3:$E$9,2,FALSE),"Sin dato")</f>
        <v/>
      </c>
      <c r="X2501">
        <f>IF(I2501=1,"Varón","Mujer")</f>
        <v/>
      </c>
      <c r="Y2501">
        <f>IFERROR(VLOOKUP(M2501,Tablas_Equivalencia!$G$3:$H$6,2,FALSE),"Sin dato")</f>
        <v/>
      </c>
      <c r="Z2501">
        <f>IF(J2501&lt;=24,"18-24","25-29")</f>
        <v/>
      </c>
      <c r="AA2501">
        <f>IF(M2501&lt;&gt;1,"",IF(P2501=2,1,0))</f>
        <v/>
      </c>
      <c r="AB2501">
        <f>IF(M2501&lt;&gt;1,"",IF(O2501&gt;=2,1,0))</f>
        <v/>
      </c>
      <c r="AC2501">
        <f>IF(M2501&lt;&gt;1,"",IF(OR(Q2501=999,Q2501=""),"",IF(OR(Q2501&lt;35,Q2501&gt;48),1,0)))</f>
        <v/>
      </c>
      <c r="AD2501">
        <f>IF(COUNT(AA2501:AC2501)&lt;3,"",SUM(AA2501:AC2501))</f>
        <v/>
      </c>
      <c r="AE2501">
        <f>IF(L2501&gt;=4,2,IF(L2501&gt;=2,1,0))</f>
        <v/>
      </c>
      <c r="AF2501">
        <f>IF(L2501&gt;=5,1,0)</f>
        <v/>
      </c>
      <c r="AG2501">
        <f>AE2501+AF2501</f>
        <v/>
      </c>
      <c r="AH2501" s="15">
        <f>IF(M2501&lt;&gt;1,"",IF(OR(R2501=-9,R2501=""),"",R2501))</f>
        <v/>
      </c>
      <c r="AI2501">
        <f>IF(M2501&lt;&gt;1,"",IF(OR(Q2501=999,Q2501=""),"",Q2501))</f>
        <v/>
      </c>
    </row>
    <row r="2502">
      <c r="A2502" t="inlineStr">
        <is>
          <t>TQRMNOP113632</t>
        </is>
      </c>
      <c r="B2502" t="n">
        <v>2025</v>
      </c>
      <c r="C2502" t="n">
        <v>1</v>
      </c>
      <c r="D2502" t="n">
        <v>40</v>
      </c>
      <c r="E2502" t="inlineStr">
        <is>
          <t>N</t>
        </is>
      </c>
      <c r="F2502" t="n">
        <v>9</v>
      </c>
      <c r="G2502" t="n">
        <v>1067</v>
      </c>
      <c r="H2502" t="n">
        <v>3</v>
      </c>
      <c r="I2502" t="n">
        <v>2</v>
      </c>
      <c r="J2502" t="n">
        <v>25</v>
      </c>
      <c r="K2502" t="n">
        <v>2</v>
      </c>
      <c r="L2502" t="n">
        <v>4</v>
      </c>
      <c r="M2502" t="n">
        <v>3</v>
      </c>
      <c r="R2502" s="15" t="n">
        <v>0</v>
      </c>
      <c r="S2502" s="15" t="n">
        <v>0</v>
      </c>
      <c r="T2502" s="15" t="n">
        <v>0</v>
      </c>
      <c r="U2502" s="15" t="n">
        <v>153600</v>
      </c>
      <c r="V2502">
        <f>IFERROR(VLOOKUP(D2502,Tablas_Equivalencia!$A$3:$B$8,2,FALSE),"Sin dato")</f>
        <v/>
      </c>
      <c r="W2502">
        <f>IFERROR(VLOOKUP(L2502,Tablas_Equivalencia!$D$3:$E$9,2,FALSE),"Sin dato")</f>
        <v/>
      </c>
      <c r="X2502">
        <f>IF(I2502=1,"Varón","Mujer")</f>
        <v/>
      </c>
      <c r="Y2502">
        <f>IFERROR(VLOOKUP(M2502,Tablas_Equivalencia!$G$3:$H$6,2,FALSE),"Sin dato")</f>
        <v/>
      </c>
      <c r="Z2502">
        <f>IF(J2502&lt;=24,"18-24","25-29")</f>
        <v/>
      </c>
      <c r="AA2502">
        <f>IF(M2502&lt;&gt;1,"",IF(P2502=2,1,0))</f>
        <v/>
      </c>
      <c r="AB2502">
        <f>IF(M2502&lt;&gt;1,"",IF(O2502&gt;=2,1,0))</f>
        <v/>
      </c>
      <c r="AC2502">
        <f>IF(M2502&lt;&gt;1,"",IF(OR(Q2502=999,Q2502=""),"",IF(OR(Q2502&lt;35,Q2502&gt;48),1,0)))</f>
        <v/>
      </c>
      <c r="AD2502">
        <f>IF(COUNT(AA2502:AC2502)&lt;3,"",SUM(AA2502:AC2502))</f>
        <v/>
      </c>
      <c r="AE2502">
        <f>IF(L2502&gt;=4,2,IF(L2502&gt;=2,1,0))</f>
        <v/>
      </c>
      <c r="AF2502">
        <f>IF(L2502&gt;=5,1,0)</f>
        <v/>
      </c>
      <c r="AG2502">
        <f>AE2502+AF2502</f>
        <v/>
      </c>
      <c r="AH2502" s="15">
        <f>IF(M2502&lt;&gt;1,"",IF(OR(R2502=-9,R2502=""),"",R2502))</f>
        <v/>
      </c>
      <c r="AI2502">
        <f>IF(M2502&lt;&gt;1,"",IF(OR(Q2502=999,Q2502=""),"",Q2502))</f>
        <v/>
      </c>
    </row>
    <row r="2503">
      <c r="A2503" t="inlineStr">
        <is>
          <t>TQRMNOP113634</t>
        </is>
      </c>
      <c r="B2503" t="n">
        <v>2025</v>
      </c>
      <c r="C2503" t="n">
        <v>1</v>
      </c>
      <c r="D2503" t="n">
        <v>40</v>
      </c>
      <c r="E2503" t="inlineStr">
        <is>
          <t>S</t>
        </is>
      </c>
      <c r="F2503" t="n">
        <v>7</v>
      </c>
      <c r="G2503" t="n">
        <v>565</v>
      </c>
      <c r="H2503" t="n">
        <v>1</v>
      </c>
      <c r="I2503" t="n">
        <v>1</v>
      </c>
      <c r="J2503" t="n">
        <v>22</v>
      </c>
      <c r="K2503" t="n">
        <v>2</v>
      </c>
      <c r="L2503" t="n">
        <v>3</v>
      </c>
      <c r="M2503" t="n">
        <v>1</v>
      </c>
      <c r="N2503" t="n">
        <v>3</v>
      </c>
      <c r="O2503" t="n">
        <v>2</v>
      </c>
      <c r="P2503" t="n">
        <v>2</v>
      </c>
      <c r="Q2503" t="n">
        <v>29</v>
      </c>
      <c r="R2503" s="15" t="n">
        <v>1198000</v>
      </c>
      <c r="S2503" s="15" t="n">
        <v>0</v>
      </c>
      <c r="T2503" s="15" t="n">
        <v>1198000</v>
      </c>
      <c r="U2503" s="15" t="n">
        <v>162100</v>
      </c>
      <c r="V2503">
        <f>IFERROR(VLOOKUP(D2503,Tablas_Equivalencia!$A$3:$B$8,2,FALSE),"Sin dato")</f>
        <v/>
      </c>
      <c r="W2503">
        <f>IFERROR(VLOOKUP(L2503,Tablas_Equivalencia!$D$3:$E$9,2,FALSE),"Sin dato")</f>
        <v/>
      </c>
      <c r="X2503">
        <f>IF(I2503=1,"Varón","Mujer")</f>
        <v/>
      </c>
      <c r="Y2503">
        <f>IFERROR(VLOOKUP(M2503,Tablas_Equivalencia!$G$3:$H$6,2,FALSE),"Sin dato")</f>
        <v/>
      </c>
      <c r="Z2503">
        <f>IF(J2503&lt;=24,"18-24","25-29")</f>
        <v/>
      </c>
      <c r="AA2503">
        <f>IF(M2503&lt;&gt;1,"",IF(P2503=2,1,0))</f>
        <v/>
      </c>
      <c r="AB2503">
        <f>IF(M2503&lt;&gt;1,"",IF(O2503&gt;=2,1,0))</f>
        <v/>
      </c>
      <c r="AC2503">
        <f>IF(M2503&lt;&gt;1,"",IF(OR(Q2503=999,Q2503=""),"",IF(OR(Q2503&lt;35,Q2503&gt;48),1,0)))</f>
        <v/>
      </c>
      <c r="AD2503">
        <f>IF(COUNT(AA2503:AC2503)&lt;3,"",SUM(AA2503:AC2503))</f>
        <v/>
      </c>
      <c r="AE2503">
        <f>IF(L2503&gt;=4,2,IF(L2503&gt;=2,1,0))</f>
        <v/>
      </c>
      <c r="AF2503">
        <f>IF(L2503&gt;=5,1,0)</f>
        <v/>
      </c>
      <c r="AG2503">
        <f>AE2503+AF2503</f>
        <v/>
      </c>
      <c r="AH2503" s="15">
        <f>IF(M2503&lt;&gt;1,"",IF(OR(R2503=-9,R2503=""),"",R2503))</f>
        <v/>
      </c>
      <c r="AI2503">
        <f>IF(M2503&lt;&gt;1,"",IF(OR(Q2503=999,Q2503=""),"",Q2503))</f>
        <v/>
      </c>
    </row>
    <row r="2504">
      <c r="A2504" t="inlineStr">
        <is>
          <t>TQRMNOP113642</t>
        </is>
      </c>
      <c r="B2504" t="n">
        <v>2025</v>
      </c>
      <c r="C2504" t="n">
        <v>1</v>
      </c>
      <c r="D2504" t="n">
        <v>1</v>
      </c>
      <c r="E2504" t="inlineStr">
        <is>
          <t>S</t>
        </is>
      </c>
      <c r="F2504" t="n">
        <v>33</v>
      </c>
      <c r="G2504" t="n">
        <v>841</v>
      </c>
      <c r="H2504" t="n">
        <v>3</v>
      </c>
      <c r="I2504" t="n">
        <v>2</v>
      </c>
      <c r="J2504" t="n">
        <v>24</v>
      </c>
      <c r="K2504" t="n">
        <v>2</v>
      </c>
      <c r="L2504" t="n">
        <v>4</v>
      </c>
      <c r="M2504" t="n">
        <v>1</v>
      </c>
      <c r="N2504" t="n">
        <v>2</v>
      </c>
      <c r="O2504" t="n">
        <v>1</v>
      </c>
      <c r="P2504" t="n">
        <v>1</v>
      </c>
      <c r="Q2504" t="n">
        <v>45</v>
      </c>
      <c r="R2504" s="15" t="n">
        <v>444000</v>
      </c>
      <c r="S2504" s="15" t="n">
        <v>0</v>
      </c>
      <c r="T2504" s="15" t="n">
        <v>444000</v>
      </c>
      <c r="U2504" s="15" t="n">
        <v>113200</v>
      </c>
      <c r="V2504">
        <f>IFERROR(VLOOKUP(D2504,Tablas_Equivalencia!$A$3:$B$8,2,FALSE),"Sin dato")</f>
        <v/>
      </c>
      <c r="W2504">
        <f>IFERROR(VLOOKUP(L2504,Tablas_Equivalencia!$D$3:$E$9,2,FALSE),"Sin dato")</f>
        <v/>
      </c>
      <c r="X2504">
        <f>IF(I2504=1,"Varón","Mujer")</f>
        <v/>
      </c>
      <c r="Y2504">
        <f>IFERROR(VLOOKUP(M2504,Tablas_Equivalencia!$G$3:$H$6,2,FALSE),"Sin dato")</f>
        <v/>
      </c>
      <c r="Z2504">
        <f>IF(J2504&lt;=24,"18-24","25-29")</f>
        <v/>
      </c>
      <c r="AA2504">
        <f>IF(M2504&lt;&gt;1,"",IF(P2504=2,1,0))</f>
        <v/>
      </c>
      <c r="AB2504">
        <f>IF(M2504&lt;&gt;1,"",IF(O2504&gt;=2,1,0))</f>
        <v/>
      </c>
      <c r="AC2504">
        <f>IF(M2504&lt;&gt;1,"",IF(OR(Q2504=999,Q2504=""),"",IF(OR(Q2504&lt;35,Q2504&gt;48),1,0)))</f>
        <v/>
      </c>
      <c r="AD2504">
        <f>IF(COUNT(AA2504:AC2504)&lt;3,"",SUM(AA2504:AC2504))</f>
        <v/>
      </c>
      <c r="AE2504">
        <f>IF(L2504&gt;=4,2,IF(L2504&gt;=2,1,0))</f>
        <v/>
      </c>
      <c r="AF2504">
        <f>IF(L2504&gt;=5,1,0)</f>
        <v/>
      </c>
      <c r="AG2504">
        <f>AE2504+AF2504</f>
        <v/>
      </c>
      <c r="AH2504" s="15">
        <f>IF(M2504&lt;&gt;1,"",IF(OR(R2504=-9,R2504=""),"",R2504))</f>
        <v/>
      </c>
      <c r="AI2504">
        <f>IF(M2504&lt;&gt;1,"",IF(OR(Q2504=999,Q2504=""),"",Q2504))</f>
        <v/>
      </c>
    </row>
    <row r="2505">
      <c r="A2505" t="inlineStr">
        <is>
          <t>TQRMNOP113646</t>
        </is>
      </c>
      <c r="B2505" t="n">
        <v>2025</v>
      </c>
      <c r="C2505" t="n">
        <v>1</v>
      </c>
      <c r="D2505" t="n">
        <v>43</v>
      </c>
      <c r="E2505" t="inlineStr">
        <is>
          <t>N</t>
        </is>
      </c>
      <c r="F2505" t="n">
        <v>34</v>
      </c>
      <c r="G2505" t="n">
        <v>1220</v>
      </c>
      <c r="H2505" t="n">
        <v>1</v>
      </c>
      <c r="I2505" t="n">
        <v>1</v>
      </c>
      <c r="J2505" t="n">
        <v>23</v>
      </c>
      <c r="K2505" t="n">
        <v>2</v>
      </c>
      <c r="L2505" t="n">
        <v>6</v>
      </c>
      <c r="M2505" t="n">
        <v>1</v>
      </c>
      <c r="N2505" t="n">
        <v>3</v>
      </c>
      <c r="O2505" t="n">
        <v>1</v>
      </c>
      <c r="P2505" t="n">
        <v>2</v>
      </c>
      <c r="Q2505" t="n">
        <v>29</v>
      </c>
      <c r="R2505" s="15" t="n">
        <v>570000</v>
      </c>
      <c r="S2505" s="15" t="n">
        <v>0</v>
      </c>
      <c r="T2505" s="15" t="n">
        <v>570000</v>
      </c>
      <c r="U2505" s="15" t="n">
        <v>261100</v>
      </c>
      <c r="V2505">
        <f>IFERROR(VLOOKUP(D2505,Tablas_Equivalencia!$A$3:$B$8,2,FALSE),"Sin dato")</f>
        <v/>
      </c>
      <c r="W2505">
        <f>IFERROR(VLOOKUP(L2505,Tablas_Equivalencia!$D$3:$E$9,2,FALSE),"Sin dato")</f>
        <v/>
      </c>
      <c r="X2505">
        <f>IF(I2505=1,"Varón","Mujer")</f>
        <v/>
      </c>
      <c r="Y2505">
        <f>IFERROR(VLOOKUP(M2505,Tablas_Equivalencia!$G$3:$H$6,2,FALSE),"Sin dato")</f>
        <v/>
      </c>
      <c r="Z2505">
        <f>IF(J2505&lt;=24,"18-24","25-29")</f>
        <v/>
      </c>
      <c r="AA2505">
        <f>IF(M2505&lt;&gt;1,"",IF(P2505=2,1,0))</f>
        <v/>
      </c>
      <c r="AB2505">
        <f>IF(M2505&lt;&gt;1,"",IF(O2505&gt;=2,1,0))</f>
        <v/>
      </c>
      <c r="AC2505">
        <f>IF(M2505&lt;&gt;1,"",IF(OR(Q2505=999,Q2505=""),"",IF(OR(Q2505&lt;35,Q2505&gt;48),1,0)))</f>
        <v/>
      </c>
      <c r="AD2505">
        <f>IF(COUNT(AA2505:AC2505)&lt;3,"",SUM(AA2505:AC2505))</f>
        <v/>
      </c>
      <c r="AE2505">
        <f>IF(L2505&gt;=4,2,IF(L2505&gt;=2,1,0))</f>
        <v/>
      </c>
      <c r="AF2505">
        <f>IF(L2505&gt;=5,1,0)</f>
        <v/>
      </c>
      <c r="AG2505">
        <f>AE2505+AF2505</f>
        <v/>
      </c>
      <c r="AH2505" s="15">
        <f>IF(M2505&lt;&gt;1,"",IF(OR(R2505=-9,R2505=""),"",R2505))</f>
        <v/>
      </c>
      <c r="AI2505">
        <f>IF(M2505&lt;&gt;1,"",IF(OR(Q2505=999,Q2505=""),"",Q2505))</f>
        <v/>
      </c>
    </row>
    <row r="2506">
      <c r="A2506" t="inlineStr">
        <is>
          <t>TQRMNOP113647</t>
        </is>
      </c>
      <c r="B2506" t="n">
        <v>2025</v>
      </c>
      <c r="C2506" t="n">
        <v>1</v>
      </c>
      <c r="D2506" t="n">
        <v>43</v>
      </c>
      <c r="E2506" t="inlineStr">
        <is>
          <t>S</t>
        </is>
      </c>
      <c r="F2506" t="n">
        <v>17</v>
      </c>
      <c r="G2506" t="n">
        <v>2208</v>
      </c>
      <c r="H2506" t="n">
        <v>1</v>
      </c>
      <c r="I2506" t="n">
        <v>2</v>
      </c>
      <c r="J2506" t="n">
        <v>27</v>
      </c>
      <c r="K2506" t="n">
        <v>2</v>
      </c>
      <c r="L2506" t="n">
        <v>4</v>
      </c>
      <c r="M2506" t="n">
        <v>1</v>
      </c>
      <c r="N2506" t="n">
        <v>3</v>
      </c>
      <c r="O2506" t="n">
        <v>1</v>
      </c>
      <c r="P2506" t="n">
        <v>1</v>
      </c>
      <c r="Q2506" t="n">
        <v>24</v>
      </c>
      <c r="R2506" s="15" t="n">
        <v>637000</v>
      </c>
      <c r="S2506" s="15" t="n">
        <v>0</v>
      </c>
      <c r="T2506" s="15" t="n">
        <v>637000</v>
      </c>
      <c r="U2506" s="15" t="n">
        <v>269100</v>
      </c>
      <c r="V2506">
        <f>IFERROR(VLOOKUP(D2506,Tablas_Equivalencia!$A$3:$B$8,2,FALSE),"Sin dato")</f>
        <v/>
      </c>
      <c r="W2506">
        <f>IFERROR(VLOOKUP(L2506,Tablas_Equivalencia!$D$3:$E$9,2,FALSE),"Sin dato")</f>
        <v/>
      </c>
      <c r="X2506">
        <f>IF(I2506=1,"Varón","Mujer")</f>
        <v/>
      </c>
      <c r="Y2506">
        <f>IFERROR(VLOOKUP(M2506,Tablas_Equivalencia!$G$3:$H$6,2,FALSE),"Sin dato")</f>
        <v/>
      </c>
      <c r="Z2506">
        <f>IF(J2506&lt;=24,"18-24","25-29")</f>
        <v/>
      </c>
      <c r="AA2506">
        <f>IF(M2506&lt;&gt;1,"",IF(P2506=2,1,0))</f>
        <v/>
      </c>
      <c r="AB2506">
        <f>IF(M2506&lt;&gt;1,"",IF(O2506&gt;=2,1,0))</f>
        <v/>
      </c>
      <c r="AC2506">
        <f>IF(M2506&lt;&gt;1,"",IF(OR(Q2506=999,Q2506=""),"",IF(OR(Q2506&lt;35,Q2506&gt;48),1,0)))</f>
        <v/>
      </c>
      <c r="AD2506">
        <f>IF(COUNT(AA2506:AC2506)&lt;3,"",SUM(AA2506:AC2506))</f>
        <v/>
      </c>
      <c r="AE2506">
        <f>IF(L2506&gt;=4,2,IF(L2506&gt;=2,1,0))</f>
        <v/>
      </c>
      <c r="AF2506">
        <f>IF(L2506&gt;=5,1,0)</f>
        <v/>
      </c>
      <c r="AG2506">
        <f>AE2506+AF2506</f>
        <v/>
      </c>
      <c r="AH2506" s="15">
        <f>IF(M2506&lt;&gt;1,"",IF(OR(R2506=-9,R2506=""),"",R2506))</f>
        <v/>
      </c>
      <c r="AI2506">
        <f>IF(M2506&lt;&gt;1,"",IF(OR(Q2506=999,Q2506=""),"",Q2506))</f>
        <v/>
      </c>
    </row>
    <row r="2507">
      <c r="A2507" t="inlineStr">
        <is>
          <t>TQRMNOP113648</t>
        </is>
      </c>
      <c r="B2507" t="n">
        <v>2025</v>
      </c>
      <c r="C2507" t="n">
        <v>1</v>
      </c>
      <c r="D2507" t="n">
        <v>41</v>
      </c>
      <c r="E2507" t="inlineStr">
        <is>
          <t>N</t>
        </is>
      </c>
      <c r="F2507" t="n">
        <v>12</v>
      </c>
      <c r="G2507" t="n">
        <v>1110</v>
      </c>
      <c r="H2507" t="n">
        <v>10</v>
      </c>
      <c r="I2507" t="n">
        <v>2</v>
      </c>
      <c r="J2507" t="n">
        <v>23</v>
      </c>
      <c r="K2507" t="n">
        <v>2</v>
      </c>
      <c r="L2507" t="n">
        <v>2</v>
      </c>
      <c r="M2507" t="n">
        <v>2</v>
      </c>
      <c r="R2507" s="15" t="n">
        <v>0</v>
      </c>
      <c r="S2507" s="15" t="n">
        <v>0</v>
      </c>
      <c r="T2507" s="15" t="n">
        <v>0</v>
      </c>
      <c r="U2507" s="15" t="n">
        <v>145600</v>
      </c>
      <c r="V2507">
        <f>IFERROR(VLOOKUP(D2507,Tablas_Equivalencia!$A$3:$B$8,2,FALSE),"Sin dato")</f>
        <v/>
      </c>
      <c r="W2507">
        <f>IFERROR(VLOOKUP(L2507,Tablas_Equivalencia!$D$3:$E$9,2,FALSE),"Sin dato")</f>
        <v/>
      </c>
      <c r="X2507">
        <f>IF(I2507=1,"Varón","Mujer")</f>
        <v/>
      </c>
      <c r="Y2507">
        <f>IFERROR(VLOOKUP(M2507,Tablas_Equivalencia!$G$3:$H$6,2,FALSE),"Sin dato")</f>
        <v/>
      </c>
      <c r="Z2507">
        <f>IF(J2507&lt;=24,"18-24","25-29")</f>
        <v/>
      </c>
      <c r="AA2507">
        <f>IF(M2507&lt;&gt;1,"",IF(P2507=2,1,0))</f>
        <v/>
      </c>
      <c r="AB2507">
        <f>IF(M2507&lt;&gt;1,"",IF(O2507&gt;=2,1,0))</f>
        <v/>
      </c>
      <c r="AC2507">
        <f>IF(M2507&lt;&gt;1,"",IF(OR(Q2507=999,Q2507=""),"",IF(OR(Q2507&lt;35,Q2507&gt;48),1,0)))</f>
        <v/>
      </c>
      <c r="AD2507">
        <f>IF(COUNT(AA2507:AC2507)&lt;3,"",SUM(AA2507:AC2507))</f>
        <v/>
      </c>
      <c r="AE2507">
        <f>IF(L2507&gt;=4,2,IF(L2507&gt;=2,1,0))</f>
        <v/>
      </c>
      <c r="AF2507">
        <f>IF(L2507&gt;=5,1,0)</f>
        <v/>
      </c>
      <c r="AG2507">
        <f>AE2507+AF2507</f>
        <v/>
      </c>
      <c r="AH2507" s="15">
        <f>IF(M2507&lt;&gt;1,"",IF(OR(R2507=-9,R2507=""),"",R2507))</f>
        <v/>
      </c>
      <c r="AI2507">
        <f>IF(M2507&lt;&gt;1,"",IF(OR(Q2507=999,Q2507=""),"",Q2507))</f>
        <v/>
      </c>
    </row>
    <row r="2508">
      <c r="A2508" t="inlineStr">
        <is>
          <t>TQRMNOP113650</t>
        </is>
      </c>
      <c r="B2508" t="n">
        <v>2025</v>
      </c>
      <c r="C2508" t="n">
        <v>1</v>
      </c>
      <c r="D2508" t="n">
        <v>44</v>
      </c>
      <c r="E2508" t="inlineStr">
        <is>
          <t>N</t>
        </is>
      </c>
      <c r="F2508" t="n">
        <v>93</v>
      </c>
      <c r="G2508" t="n">
        <v>1036</v>
      </c>
      <c r="H2508" t="n">
        <v>2</v>
      </c>
      <c r="I2508" t="n">
        <v>1</v>
      </c>
      <c r="J2508" t="n">
        <v>29</v>
      </c>
      <c r="K2508" t="n">
        <v>1</v>
      </c>
      <c r="L2508" t="n">
        <v>5</v>
      </c>
      <c r="M2508" t="n">
        <v>1</v>
      </c>
      <c r="N2508" t="n">
        <v>3</v>
      </c>
      <c r="O2508" t="n">
        <v>1</v>
      </c>
      <c r="P2508" t="n">
        <v>1</v>
      </c>
      <c r="Q2508" t="n">
        <v>44</v>
      </c>
      <c r="R2508" s="15" t="n">
        <v>1692000</v>
      </c>
      <c r="S2508" s="15" t="n">
        <v>0</v>
      </c>
      <c r="T2508" s="15" t="n">
        <v>1692000</v>
      </c>
      <c r="U2508" s="15" t="n">
        <v>287100</v>
      </c>
      <c r="V2508">
        <f>IFERROR(VLOOKUP(D2508,Tablas_Equivalencia!$A$3:$B$8,2,FALSE),"Sin dato")</f>
        <v/>
      </c>
      <c r="W2508">
        <f>IFERROR(VLOOKUP(L2508,Tablas_Equivalencia!$D$3:$E$9,2,FALSE),"Sin dato")</f>
        <v/>
      </c>
      <c r="X2508">
        <f>IF(I2508=1,"Varón","Mujer")</f>
        <v/>
      </c>
      <c r="Y2508">
        <f>IFERROR(VLOOKUP(M2508,Tablas_Equivalencia!$G$3:$H$6,2,FALSE),"Sin dato")</f>
        <v/>
      </c>
      <c r="Z2508">
        <f>IF(J2508&lt;=24,"18-24","25-29")</f>
        <v/>
      </c>
      <c r="AA2508">
        <f>IF(M2508&lt;&gt;1,"",IF(P2508=2,1,0))</f>
        <v/>
      </c>
      <c r="AB2508">
        <f>IF(M2508&lt;&gt;1,"",IF(O2508&gt;=2,1,0))</f>
        <v/>
      </c>
      <c r="AC2508">
        <f>IF(M2508&lt;&gt;1,"",IF(OR(Q2508=999,Q2508=""),"",IF(OR(Q2508&lt;35,Q2508&gt;48),1,0)))</f>
        <v/>
      </c>
      <c r="AD2508">
        <f>IF(COUNT(AA2508:AC2508)&lt;3,"",SUM(AA2508:AC2508))</f>
        <v/>
      </c>
      <c r="AE2508">
        <f>IF(L2508&gt;=4,2,IF(L2508&gt;=2,1,0))</f>
        <v/>
      </c>
      <c r="AF2508">
        <f>IF(L2508&gt;=5,1,0)</f>
        <v/>
      </c>
      <c r="AG2508">
        <f>AE2508+AF2508</f>
        <v/>
      </c>
      <c r="AH2508" s="15">
        <f>IF(M2508&lt;&gt;1,"",IF(OR(R2508=-9,R2508=""),"",R2508))</f>
        <v/>
      </c>
      <c r="AI2508">
        <f>IF(M2508&lt;&gt;1,"",IF(OR(Q2508=999,Q2508=""),"",Q2508))</f>
        <v/>
      </c>
    </row>
    <row r="2509">
      <c r="A2509" t="inlineStr">
        <is>
          <t>TQRMNOP113662</t>
        </is>
      </c>
      <c r="B2509" t="n">
        <v>2025</v>
      </c>
      <c r="C2509" t="n">
        <v>1</v>
      </c>
      <c r="D2509" t="n">
        <v>40</v>
      </c>
      <c r="E2509" t="inlineStr">
        <is>
          <t>N</t>
        </is>
      </c>
      <c r="F2509" t="n">
        <v>9</v>
      </c>
      <c r="G2509" t="n">
        <v>189</v>
      </c>
      <c r="H2509" t="n">
        <v>3</v>
      </c>
      <c r="I2509" t="n">
        <v>2</v>
      </c>
      <c r="J2509" t="n">
        <v>28</v>
      </c>
      <c r="K2509" t="n">
        <v>1</v>
      </c>
      <c r="L2509" t="n">
        <v>5</v>
      </c>
      <c r="M2509" t="n">
        <v>3</v>
      </c>
      <c r="R2509" s="15" t="n">
        <v>0</v>
      </c>
      <c r="S2509" s="15" t="n">
        <v>0</v>
      </c>
      <c r="T2509" s="15" t="n">
        <v>0</v>
      </c>
      <c r="U2509" s="15" t="n">
        <v>53600</v>
      </c>
      <c r="V2509">
        <f>IFERROR(VLOOKUP(D2509,Tablas_Equivalencia!$A$3:$B$8,2,FALSE),"Sin dato")</f>
        <v/>
      </c>
      <c r="W2509">
        <f>IFERROR(VLOOKUP(L2509,Tablas_Equivalencia!$D$3:$E$9,2,FALSE),"Sin dato")</f>
        <v/>
      </c>
      <c r="X2509">
        <f>IF(I2509=1,"Varón","Mujer")</f>
        <v/>
      </c>
      <c r="Y2509">
        <f>IFERROR(VLOOKUP(M2509,Tablas_Equivalencia!$G$3:$H$6,2,FALSE),"Sin dato")</f>
        <v/>
      </c>
      <c r="Z2509">
        <f>IF(J2509&lt;=24,"18-24","25-29")</f>
        <v/>
      </c>
      <c r="AA2509">
        <f>IF(M2509&lt;&gt;1,"",IF(P2509=2,1,0))</f>
        <v/>
      </c>
      <c r="AB2509">
        <f>IF(M2509&lt;&gt;1,"",IF(O2509&gt;=2,1,0))</f>
        <v/>
      </c>
      <c r="AC2509">
        <f>IF(M2509&lt;&gt;1,"",IF(OR(Q2509=999,Q2509=""),"",IF(OR(Q2509&lt;35,Q2509&gt;48),1,0)))</f>
        <v/>
      </c>
      <c r="AD2509">
        <f>IF(COUNT(AA2509:AC2509)&lt;3,"",SUM(AA2509:AC2509))</f>
        <v/>
      </c>
      <c r="AE2509">
        <f>IF(L2509&gt;=4,2,IF(L2509&gt;=2,1,0))</f>
        <v/>
      </c>
      <c r="AF2509">
        <f>IF(L2509&gt;=5,1,0)</f>
        <v/>
      </c>
      <c r="AG2509">
        <f>AE2509+AF2509</f>
        <v/>
      </c>
      <c r="AH2509" s="15">
        <f>IF(M2509&lt;&gt;1,"",IF(OR(R2509=-9,R2509=""),"",R2509))</f>
        <v/>
      </c>
      <c r="AI2509">
        <f>IF(M2509&lt;&gt;1,"",IF(OR(Q2509=999,Q2509=""),"",Q2509))</f>
        <v/>
      </c>
    </row>
    <row r="2510">
      <c r="A2510" t="inlineStr">
        <is>
          <t>TQRMNOP113663</t>
        </is>
      </c>
      <c r="B2510" t="n">
        <v>2025</v>
      </c>
      <c r="C2510" t="n">
        <v>1</v>
      </c>
      <c r="D2510" t="n">
        <v>40</v>
      </c>
      <c r="E2510" t="inlineStr">
        <is>
          <t>N</t>
        </is>
      </c>
      <c r="F2510" t="n">
        <v>9</v>
      </c>
      <c r="G2510" t="n">
        <v>1148</v>
      </c>
      <c r="H2510" t="n">
        <v>3</v>
      </c>
      <c r="I2510" t="n">
        <v>1</v>
      </c>
      <c r="J2510" t="n">
        <v>18</v>
      </c>
      <c r="K2510" t="n">
        <v>1</v>
      </c>
      <c r="L2510" t="n">
        <v>5</v>
      </c>
      <c r="M2510" t="n">
        <v>1</v>
      </c>
      <c r="N2510" t="n">
        <v>2</v>
      </c>
      <c r="O2510" t="n">
        <v>3</v>
      </c>
      <c r="P2510" t="n">
        <v>2</v>
      </c>
      <c r="Q2510" t="n">
        <v>35</v>
      </c>
      <c r="R2510" s="15" t="n">
        <v>190000</v>
      </c>
      <c r="S2510" s="15" t="n">
        <v>0</v>
      </c>
      <c r="T2510" s="15" t="n">
        <v>190000</v>
      </c>
      <c r="U2510" s="15" t="n">
        <v>49000</v>
      </c>
      <c r="V2510">
        <f>IFERROR(VLOOKUP(D2510,Tablas_Equivalencia!$A$3:$B$8,2,FALSE),"Sin dato")</f>
        <v/>
      </c>
      <c r="W2510">
        <f>IFERROR(VLOOKUP(L2510,Tablas_Equivalencia!$D$3:$E$9,2,FALSE),"Sin dato")</f>
        <v/>
      </c>
      <c r="X2510">
        <f>IF(I2510=1,"Varón","Mujer")</f>
        <v/>
      </c>
      <c r="Y2510">
        <f>IFERROR(VLOOKUP(M2510,Tablas_Equivalencia!$G$3:$H$6,2,FALSE),"Sin dato")</f>
        <v/>
      </c>
      <c r="Z2510">
        <f>IF(J2510&lt;=24,"18-24","25-29")</f>
        <v/>
      </c>
      <c r="AA2510">
        <f>IF(M2510&lt;&gt;1,"",IF(P2510=2,1,0))</f>
        <v/>
      </c>
      <c r="AB2510">
        <f>IF(M2510&lt;&gt;1,"",IF(O2510&gt;=2,1,0))</f>
        <v/>
      </c>
      <c r="AC2510">
        <f>IF(M2510&lt;&gt;1,"",IF(OR(Q2510=999,Q2510=""),"",IF(OR(Q2510&lt;35,Q2510&gt;48),1,0)))</f>
        <v/>
      </c>
      <c r="AD2510">
        <f>IF(COUNT(AA2510:AC2510)&lt;3,"",SUM(AA2510:AC2510))</f>
        <v/>
      </c>
      <c r="AE2510">
        <f>IF(L2510&gt;=4,2,IF(L2510&gt;=2,1,0))</f>
        <v/>
      </c>
      <c r="AF2510">
        <f>IF(L2510&gt;=5,1,0)</f>
        <v/>
      </c>
      <c r="AG2510">
        <f>AE2510+AF2510</f>
        <v/>
      </c>
      <c r="AH2510" s="15">
        <f>IF(M2510&lt;&gt;1,"",IF(OR(R2510=-9,R2510=""),"",R2510))</f>
        <v/>
      </c>
      <c r="AI2510">
        <f>IF(M2510&lt;&gt;1,"",IF(OR(Q2510=999,Q2510=""),"",Q2510))</f>
        <v/>
      </c>
    </row>
    <row r="2511">
      <c r="A2511" t="inlineStr">
        <is>
          <t>TQRMNOP113665</t>
        </is>
      </c>
      <c r="B2511" t="n">
        <v>2025</v>
      </c>
      <c r="C2511" t="n">
        <v>1</v>
      </c>
      <c r="D2511" t="n">
        <v>43</v>
      </c>
      <c r="E2511" t="inlineStr">
        <is>
          <t>S</t>
        </is>
      </c>
      <c r="F2511" t="n">
        <v>36</v>
      </c>
      <c r="G2511" t="n">
        <v>1187</v>
      </c>
      <c r="H2511" t="n">
        <v>3</v>
      </c>
      <c r="I2511" t="n">
        <v>1</v>
      </c>
      <c r="J2511" t="n">
        <v>27</v>
      </c>
      <c r="K2511" t="n">
        <v>2</v>
      </c>
      <c r="L2511" t="n">
        <v>5</v>
      </c>
      <c r="M2511" t="n">
        <v>1</v>
      </c>
      <c r="N2511" t="n">
        <v>3</v>
      </c>
      <c r="O2511" t="n">
        <v>1</v>
      </c>
      <c r="P2511" t="n">
        <v>1</v>
      </c>
      <c r="Q2511" t="n">
        <v>44</v>
      </c>
      <c r="R2511" s="15" t="n">
        <v>560000</v>
      </c>
      <c r="S2511" s="15" t="n">
        <v>0</v>
      </c>
      <c r="T2511" s="15" t="n">
        <v>560000</v>
      </c>
      <c r="U2511" s="15" t="n">
        <v>361800</v>
      </c>
      <c r="V2511">
        <f>IFERROR(VLOOKUP(D2511,Tablas_Equivalencia!$A$3:$B$8,2,FALSE),"Sin dato")</f>
        <v/>
      </c>
      <c r="W2511">
        <f>IFERROR(VLOOKUP(L2511,Tablas_Equivalencia!$D$3:$E$9,2,FALSE),"Sin dato")</f>
        <v/>
      </c>
      <c r="X2511">
        <f>IF(I2511=1,"Varón","Mujer")</f>
        <v/>
      </c>
      <c r="Y2511">
        <f>IFERROR(VLOOKUP(M2511,Tablas_Equivalencia!$G$3:$H$6,2,FALSE),"Sin dato")</f>
        <v/>
      </c>
      <c r="Z2511">
        <f>IF(J2511&lt;=24,"18-24","25-29")</f>
        <v/>
      </c>
      <c r="AA2511">
        <f>IF(M2511&lt;&gt;1,"",IF(P2511=2,1,0))</f>
        <v/>
      </c>
      <c r="AB2511">
        <f>IF(M2511&lt;&gt;1,"",IF(O2511&gt;=2,1,0))</f>
        <v/>
      </c>
      <c r="AC2511">
        <f>IF(M2511&lt;&gt;1,"",IF(OR(Q2511=999,Q2511=""),"",IF(OR(Q2511&lt;35,Q2511&gt;48),1,0)))</f>
        <v/>
      </c>
      <c r="AD2511">
        <f>IF(COUNT(AA2511:AC2511)&lt;3,"",SUM(AA2511:AC2511))</f>
        <v/>
      </c>
      <c r="AE2511">
        <f>IF(L2511&gt;=4,2,IF(L2511&gt;=2,1,0))</f>
        <v/>
      </c>
      <c r="AF2511">
        <f>IF(L2511&gt;=5,1,0)</f>
        <v/>
      </c>
      <c r="AG2511">
        <f>AE2511+AF2511</f>
        <v/>
      </c>
      <c r="AH2511" s="15">
        <f>IF(M2511&lt;&gt;1,"",IF(OR(R2511=-9,R2511=""),"",R2511))</f>
        <v/>
      </c>
      <c r="AI2511">
        <f>IF(M2511&lt;&gt;1,"",IF(OR(Q2511=999,Q2511=""),"",Q2511))</f>
        <v/>
      </c>
    </row>
    <row r="2512">
      <c r="A2512" t="inlineStr">
        <is>
          <t>TQRMNOP113667</t>
        </is>
      </c>
      <c r="B2512" t="n">
        <v>2025</v>
      </c>
      <c r="C2512" t="n">
        <v>1</v>
      </c>
      <c r="D2512" t="n">
        <v>43</v>
      </c>
      <c r="E2512" t="inlineStr">
        <is>
          <t>S</t>
        </is>
      </c>
      <c r="F2512" t="n">
        <v>19</v>
      </c>
      <c r="G2512" t="n">
        <v>1492</v>
      </c>
      <c r="H2512" t="n">
        <v>1</v>
      </c>
      <c r="I2512" t="n">
        <v>2</v>
      </c>
      <c r="J2512" t="n">
        <v>27</v>
      </c>
      <c r="K2512" t="n">
        <v>2</v>
      </c>
      <c r="L2512" t="n">
        <v>3</v>
      </c>
      <c r="M2512" t="n">
        <v>1</v>
      </c>
      <c r="N2512" t="n">
        <v>2</v>
      </c>
      <c r="O2512" t="n">
        <v>1</v>
      </c>
      <c r="P2512" t="n">
        <v>2</v>
      </c>
      <c r="Q2512" t="n">
        <v>43</v>
      </c>
      <c r="R2512" s="15" t="n">
        <v>380000</v>
      </c>
      <c r="S2512" s="15" t="n">
        <v>31000</v>
      </c>
      <c r="T2512" s="15" t="n">
        <v>411000</v>
      </c>
      <c r="U2512" s="15" t="n">
        <v>204100</v>
      </c>
      <c r="V2512">
        <f>IFERROR(VLOOKUP(D2512,Tablas_Equivalencia!$A$3:$B$8,2,FALSE),"Sin dato")</f>
        <v/>
      </c>
      <c r="W2512">
        <f>IFERROR(VLOOKUP(L2512,Tablas_Equivalencia!$D$3:$E$9,2,FALSE),"Sin dato")</f>
        <v/>
      </c>
      <c r="X2512">
        <f>IF(I2512=1,"Varón","Mujer")</f>
        <v/>
      </c>
      <c r="Y2512">
        <f>IFERROR(VLOOKUP(M2512,Tablas_Equivalencia!$G$3:$H$6,2,FALSE),"Sin dato")</f>
        <v/>
      </c>
      <c r="Z2512">
        <f>IF(J2512&lt;=24,"18-24","25-29")</f>
        <v/>
      </c>
      <c r="AA2512">
        <f>IF(M2512&lt;&gt;1,"",IF(P2512=2,1,0))</f>
        <v/>
      </c>
      <c r="AB2512">
        <f>IF(M2512&lt;&gt;1,"",IF(O2512&gt;=2,1,0))</f>
        <v/>
      </c>
      <c r="AC2512">
        <f>IF(M2512&lt;&gt;1,"",IF(OR(Q2512=999,Q2512=""),"",IF(OR(Q2512&lt;35,Q2512&gt;48),1,0)))</f>
        <v/>
      </c>
      <c r="AD2512">
        <f>IF(COUNT(AA2512:AC2512)&lt;3,"",SUM(AA2512:AC2512))</f>
        <v/>
      </c>
      <c r="AE2512">
        <f>IF(L2512&gt;=4,2,IF(L2512&gt;=2,1,0))</f>
        <v/>
      </c>
      <c r="AF2512">
        <f>IF(L2512&gt;=5,1,0)</f>
        <v/>
      </c>
      <c r="AG2512">
        <f>AE2512+AF2512</f>
        <v/>
      </c>
      <c r="AH2512" s="15">
        <f>IF(M2512&lt;&gt;1,"",IF(OR(R2512=-9,R2512=""),"",R2512))</f>
        <v/>
      </c>
      <c r="AI2512">
        <f>IF(M2512&lt;&gt;1,"",IF(OR(Q2512=999,Q2512=""),"",Q2512))</f>
        <v/>
      </c>
    </row>
    <row r="2513">
      <c r="A2513" t="inlineStr">
        <is>
          <t>TQRMNOP113670</t>
        </is>
      </c>
      <c r="B2513" t="n">
        <v>2025</v>
      </c>
      <c r="C2513" t="n">
        <v>1</v>
      </c>
      <c r="D2513" t="n">
        <v>43</v>
      </c>
      <c r="E2513" t="inlineStr">
        <is>
          <t>N</t>
        </is>
      </c>
      <c r="F2513" t="n">
        <v>29</v>
      </c>
      <c r="G2513" t="n">
        <v>1226</v>
      </c>
      <c r="H2513" t="n">
        <v>3</v>
      </c>
      <c r="I2513" t="n">
        <v>1</v>
      </c>
      <c r="J2513" t="n">
        <v>28</v>
      </c>
      <c r="K2513" t="n">
        <v>2</v>
      </c>
      <c r="L2513" t="n">
        <v>6</v>
      </c>
      <c r="M2513" t="n">
        <v>1</v>
      </c>
      <c r="N2513" t="n">
        <v>3</v>
      </c>
      <c r="O2513" t="n">
        <v>1</v>
      </c>
      <c r="P2513" t="n">
        <v>1</v>
      </c>
      <c r="Q2513" t="n">
        <v>46</v>
      </c>
      <c r="R2513" s="15" t="n">
        <v>1149000</v>
      </c>
      <c r="S2513" s="15" t="n">
        <v>0</v>
      </c>
      <c r="T2513" s="15" t="n">
        <v>1149000</v>
      </c>
      <c r="U2513" s="15" t="n">
        <v>54300</v>
      </c>
      <c r="V2513">
        <f>IFERROR(VLOOKUP(D2513,Tablas_Equivalencia!$A$3:$B$8,2,FALSE),"Sin dato")</f>
        <v/>
      </c>
      <c r="W2513">
        <f>IFERROR(VLOOKUP(L2513,Tablas_Equivalencia!$D$3:$E$9,2,FALSE),"Sin dato")</f>
        <v/>
      </c>
      <c r="X2513">
        <f>IF(I2513=1,"Varón","Mujer")</f>
        <v/>
      </c>
      <c r="Y2513">
        <f>IFERROR(VLOOKUP(M2513,Tablas_Equivalencia!$G$3:$H$6,2,FALSE),"Sin dato")</f>
        <v/>
      </c>
      <c r="Z2513">
        <f>IF(J2513&lt;=24,"18-24","25-29")</f>
        <v/>
      </c>
      <c r="AA2513">
        <f>IF(M2513&lt;&gt;1,"",IF(P2513=2,1,0))</f>
        <v/>
      </c>
      <c r="AB2513">
        <f>IF(M2513&lt;&gt;1,"",IF(O2513&gt;=2,1,0))</f>
        <v/>
      </c>
      <c r="AC2513">
        <f>IF(M2513&lt;&gt;1,"",IF(OR(Q2513=999,Q2513=""),"",IF(OR(Q2513&lt;35,Q2513&gt;48),1,0)))</f>
        <v/>
      </c>
      <c r="AD2513">
        <f>IF(COUNT(AA2513:AC2513)&lt;3,"",SUM(AA2513:AC2513))</f>
        <v/>
      </c>
      <c r="AE2513">
        <f>IF(L2513&gt;=4,2,IF(L2513&gt;=2,1,0))</f>
        <v/>
      </c>
      <c r="AF2513">
        <f>IF(L2513&gt;=5,1,0)</f>
        <v/>
      </c>
      <c r="AG2513">
        <f>AE2513+AF2513</f>
        <v/>
      </c>
      <c r="AH2513" s="15">
        <f>IF(M2513&lt;&gt;1,"",IF(OR(R2513=-9,R2513=""),"",R2513))</f>
        <v/>
      </c>
      <c r="AI2513">
        <f>IF(M2513&lt;&gt;1,"",IF(OR(Q2513=999,Q2513=""),"",Q2513))</f>
        <v/>
      </c>
    </row>
    <row r="2514">
      <c r="A2514" t="inlineStr">
        <is>
          <t>TQRMNOP113674</t>
        </is>
      </c>
      <c r="B2514" t="n">
        <v>2025</v>
      </c>
      <c r="C2514" t="n">
        <v>1</v>
      </c>
      <c r="D2514" t="n">
        <v>41</v>
      </c>
      <c r="E2514" t="inlineStr">
        <is>
          <t>N</t>
        </is>
      </c>
      <c r="F2514" t="n">
        <v>15</v>
      </c>
      <c r="G2514" t="n">
        <v>1108</v>
      </c>
      <c r="H2514" t="n">
        <v>1</v>
      </c>
      <c r="I2514" t="n">
        <v>2</v>
      </c>
      <c r="J2514" t="n">
        <v>20</v>
      </c>
      <c r="K2514" t="n">
        <v>2</v>
      </c>
      <c r="L2514" t="n">
        <v>3</v>
      </c>
      <c r="M2514" t="n">
        <v>2</v>
      </c>
      <c r="R2514" s="15" t="n">
        <v>0</v>
      </c>
      <c r="S2514" s="15" t="n">
        <v>75000</v>
      </c>
      <c r="T2514" s="15" t="n">
        <v>75000</v>
      </c>
      <c r="U2514" s="15" t="n">
        <v>39600</v>
      </c>
      <c r="V2514">
        <f>IFERROR(VLOOKUP(D2514,Tablas_Equivalencia!$A$3:$B$8,2,FALSE),"Sin dato")</f>
        <v/>
      </c>
      <c r="W2514">
        <f>IFERROR(VLOOKUP(L2514,Tablas_Equivalencia!$D$3:$E$9,2,FALSE),"Sin dato")</f>
        <v/>
      </c>
      <c r="X2514">
        <f>IF(I2514=1,"Varón","Mujer")</f>
        <v/>
      </c>
      <c r="Y2514">
        <f>IFERROR(VLOOKUP(M2514,Tablas_Equivalencia!$G$3:$H$6,2,FALSE),"Sin dato")</f>
        <v/>
      </c>
      <c r="Z2514">
        <f>IF(J2514&lt;=24,"18-24","25-29")</f>
        <v/>
      </c>
      <c r="AA2514">
        <f>IF(M2514&lt;&gt;1,"",IF(P2514=2,1,0))</f>
        <v/>
      </c>
      <c r="AB2514">
        <f>IF(M2514&lt;&gt;1,"",IF(O2514&gt;=2,1,0))</f>
        <v/>
      </c>
      <c r="AC2514">
        <f>IF(M2514&lt;&gt;1,"",IF(OR(Q2514=999,Q2514=""),"",IF(OR(Q2514&lt;35,Q2514&gt;48),1,0)))</f>
        <v/>
      </c>
      <c r="AD2514">
        <f>IF(COUNT(AA2514:AC2514)&lt;3,"",SUM(AA2514:AC2514))</f>
        <v/>
      </c>
      <c r="AE2514">
        <f>IF(L2514&gt;=4,2,IF(L2514&gt;=2,1,0))</f>
        <v/>
      </c>
      <c r="AF2514">
        <f>IF(L2514&gt;=5,1,0)</f>
        <v/>
      </c>
      <c r="AG2514">
        <f>AE2514+AF2514</f>
        <v/>
      </c>
      <c r="AH2514" s="15">
        <f>IF(M2514&lt;&gt;1,"",IF(OR(R2514=-9,R2514=""),"",R2514))</f>
        <v/>
      </c>
      <c r="AI2514">
        <f>IF(M2514&lt;&gt;1,"",IF(OR(Q2514=999,Q2514=""),"",Q2514))</f>
        <v/>
      </c>
    </row>
    <row r="2515">
      <c r="A2515" t="inlineStr">
        <is>
          <t>TQRMNOP113692</t>
        </is>
      </c>
      <c r="B2515" t="n">
        <v>2025</v>
      </c>
      <c r="C2515" t="n">
        <v>1</v>
      </c>
      <c r="D2515" t="n">
        <v>40</v>
      </c>
      <c r="E2515" t="inlineStr">
        <is>
          <t>N</t>
        </is>
      </c>
      <c r="F2515" t="n">
        <v>23</v>
      </c>
      <c r="G2515" t="n">
        <v>1191</v>
      </c>
      <c r="H2515" t="n">
        <v>2</v>
      </c>
      <c r="I2515" t="n">
        <v>1</v>
      </c>
      <c r="J2515" t="n">
        <v>26</v>
      </c>
      <c r="K2515" t="n">
        <v>2</v>
      </c>
      <c r="L2515" t="n">
        <v>4</v>
      </c>
      <c r="M2515" t="n">
        <v>1</v>
      </c>
      <c r="N2515" t="n">
        <v>2</v>
      </c>
      <c r="O2515" t="n">
        <v>2</v>
      </c>
      <c r="P2515" t="n">
        <v>2</v>
      </c>
      <c r="Q2515" t="n">
        <v>34</v>
      </c>
      <c r="R2515" s="15" t="n">
        <v>463000</v>
      </c>
      <c r="S2515" s="15" t="n">
        <v>0</v>
      </c>
      <c r="T2515" s="15" t="n">
        <v>463000</v>
      </c>
      <c r="U2515" s="15" t="n">
        <v>68200</v>
      </c>
      <c r="V2515">
        <f>IFERROR(VLOOKUP(D2515,Tablas_Equivalencia!$A$3:$B$8,2,FALSE),"Sin dato")</f>
        <v/>
      </c>
      <c r="W2515">
        <f>IFERROR(VLOOKUP(L2515,Tablas_Equivalencia!$D$3:$E$9,2,FALSE),"Sin dato")</f>
        <v/>
      </c>
      <c r="X2515">
        <f>IF(I2515=1,"Varón","Mujer")</f>
        <v/>
      </c>
      <c r="Y2515">
        <f>IFERROR(VLOOKUP(M2515,Tablas_Equivalencia!$G$3:$H$6,2,FALSE),"Sin dato")</f>
        <v/>
      </c>
      <c r="Z2515">
        <f>IF(J2515&lt;=24,"18-24","25-29")</f>
        <v/>
      </c>
      <c r="AA2515">
        <f>IF(M2515&lt;&gt;1,"",IF(P2515=2,1,0))</f>
        <v/>
      </c>
      <c r="AB2515">
        <f>IF(M2515&lt;&gt;1,"",IF(O2515&gt;=2,1,0))</f>
        <v/>
      </c>
      <c r="AC2515">
        <f>IF(M2515&lt;&gt;1,"",IF(OR(Q2515=999,Q2515=""),"",IF(OR(Q2515&lt;35,Q2515&gt;48),1,0)))</f>
        <v/>
      </c>
      <c r="AD2515">
        <f>IF(COUNT(AA2515:AC2515)&lt;3,"",SUM(AA2515:AC2515))</f>
        <v/>
      </c>
      <c r="AE2515">
        <f>IF(L2515&gt;=4,2,IF(L2515&gt;=2,1,0))</f>
        <v/>
      </c>
      <c r="AF2515">
        <f>IF(L2515&gt;=5,1,0)</f>
        <v/>
      </c>
      <c r="AG2515">
        <f>AE2515+AF2515</f>
        <v/>
      </c>
      <c r="AH2515" s="15">
        <f>IF(M2515&lt;&gt;1,"",IF(OR(R2515=-9,R2515=""),"",R2515))</f>
        <v/>
      </c>
      <c r="AI2515">
        <f>IF(M2515&lt;&gt;1,"",IF(OR(Q2515=999,Q2515=""),"",Q2515))</f>
        <v/>
      </c>
    </row>
    <row r="2516">
      <c r="A2516" t="inlineStr">
        <is>
          <t>TQRMNOP113693</t>
        </is>
      </c>
      <c r="B2516" t="n">
        <v>2025</v>
      </c>
      <c r="C2516" t="n">
        <v>1</v>
      </c>
      <c r="D2516" t="n">
        <v>1</v>
      </c>
      <c r="E2516" t="inlineStr">
        <is>
          <t>S</t>
        </is>
      </c>
      <c r="F2516" t="n">
        <v>32</v>
      </c>
      <c r="G2516" t="n">
        <v>1449</v>
      </c>
      <c r="H2516" t="n">
        <v>1</v>
      </c>
      <c r="I2516" t="n">
        <v>1</v>
      </c>
      <c r="J2516" t="n">
        <v>27</v>
      </c>
      <c r="K2516" t="n">
        <v>1</v>
      </c>
      <c r="L2516" t="n">
        <v>5</v>
      </c>
      <c r="M2516" t="n">
        <v>2</v>
      </c>
      <c r="R2516" s="15" t="n">
        <v>0</v>
      </c>
      <c r="S2516" s="15" t="n">
        <v>0</v>
      </c>
      <c r="T2516" s="15" t="n">
        <v>0</v>
      </c>
      <c r="U2516" s="15" t="n">
        <v>80800</v>
      </c>
      <c r="V2516">
        <f>IFERROR(VLOOKUP(D2516,Tablas_Equivalencia!$A$3:$B$8,2,FALSE),"Sin dato")</f>
        <v/>
      </c>
      <c r="W2516">
        <f>IFERROR(VLOOKUP(L2516,Tablas_Equivalencia!$D$3:$E$9,2,FALSE),"Sin dato")</f>
        <v/>
      </c>
      <c r="X2516">
        <f>IF(I2516=1,"Varón","Mujer")</f>
        <v/>
      </c>
      <c r="Y2516">
        <f>IFERROR(VLOOKUP(M2516,Tablas_Equivalencia!$G$3:$H$6,2,FALSE),"Sin dato")</f>
        <v/>
      </c>
      <c r="Z2516">
        <f>IF(J2516&lt;=24,"18-24","25-29")</f>
        <v/>
      </c>
      <c r="AA2516">
        <f>IF(M2516&lt;&gt;1,"",IF(P2516=2,1,0))</f>
        <v/>
      </c>
      <c r="AB2516">
        <f>IF(M2516&lt;&gt;1,"",IF(O2516&gt;=2,1,0))</f>
        <v/>
      </c>
      <c r="AC2516">
        <f>IF(M2516&lt;&gt;1,"",IF(OR(Q2516=999,Q2516=""),"",IF(OR(Q2516&lt;35,Q2516&gt;48),1,0)))</f>
        <v/>
      </c>
      <c r="AD2516">
        <f>IF(COUNT(AA2516:AC2516)&lt;3,"",SUM(AA2516:AC2516))</f>
        <v/>
      </c>
      <c r="AE2516">
        <f>IF(L2516&gt;=4,2,IF(L2516&gt;=2,1,0))</f>
        <v/>
      </c>
      <c r="AF2516">
        <f>IF(L2516&gt;=5,1,0)</f>
        <v/>
      </c>
      <c r="AG2516">
        <f>AE2516+AF2516</f>
        <v/>
      </c>
      <c r="AH2516" s="15">
        <f>IF(M2516&lt;&gt;1,"",IF(OR(R2516=-9,R2516=""),"",R2516))</f>
        <v/>
      </c>
      <c r="AI2516">
        <f>IF(M2516&lt;&gt;1,"",IF(OR(Q2516=999,Q2516=""),"",Q2516))</f>
        <v/>
      </c>
    </row>
    <row r="2517">
      <c r="A2517" t="inlineStr">
        <is>
          <t>TQRMNOP113694</t>
        </is>
      </c>
      <c r="B2517" t="n">
        <v>2025</v>
      </c>
      <c r="C2517" t="n">
        <v>1</v>
      </c>
      <c r="D2517" t="n">
        <v>44</v>
      </c>
      <c r="E2517" t="inlineStr">
        <is>
          <t>N</t>
        </is>
      </c>
      <c r="F2517" t="n">
        <v>2</v>
      </c>
      <c r="G2517" t="n">
        <v>1480</v>
      </c>
      <c r="H2517" t="n">
        <v>2</v>
      </c>
      <c r="I2517" t="n">
        <v>2</v>
      </c>
      <c r="J2517" t="n">
        <v>28</v>
      </c>
      <c r="K2517" t="n">
        <v>2</v>
      </c>
      <c r="L2517" t="n">
        <v>5</v>
      </c>
      <c r="M2517" t="n">
        <v>3</v>
      </c>
      <c r="R2517" s="15" t="n">
        <v>0</v>
      </c>
      <c r="S2517" s="15" t="n">
        <v>0</v>
      </c>
      <c r="T2517" s="15" t="n">
        <v>0</v>
      </c>
      <c r="U2517" s="15" t="n">
        <v>265600</v>
      </c>
      <c r="V2517">
        <f>IFERROR(VLOOKUP(D2517,Tablas_Equivalencia!$A$3:$B$8,2,FALSE),"Sin dato")</f>
        <v/>
      </c>
      <c r="W2517">
        <f>IFERROR(VLOOKUP(L2517,Tablas_Equivalencia!$D$3:$E$9,2,FALSE),"Sin dato")</f>
        <v/>
      </c>
      <c r="X2517">
        <f>IF(I2517=1,"Varón","Mujer")</f>
        <v/>
      </c>
      <c r="Y2517">
        <f>IFERROR(VLOOKUP(M2517,Tablas_Equivalencia!$G$3:$H$6,2,FALSE),"Sin dato")</f>
        <v/>
      </c>
      <c r="Z2517">
        <f>IF(J2517&lt;=24,"18-24","25-29")</f>
        <v/>
      </c>
      <c r="AA2517">
        <f>IF(M2517&lt;&gt;1,"",IF(P2517=2,1,0))</f>
        <v/>
      </c>
      <c r="AB2517">
        <f>IF(M2517&lt;&gt;1,"",IF(O2517&gt;=2,1,0))</f>
        <v/>
      </c>
      <c r="AC2517">
        <f>IF(M2517&lt;&gt;1,"",IF(OR(Q2517=999,Q2517=""),"",IF(OR(Q2517&lt;35,Q2517&gt;48),1,0)))</f>
        <v/>
      </c>
      <c r="AD2517">
        <f>IF(COUNT(AA2517:AC2517)&lt;3,"",SUM(AA2517:AC2517))</f>
        <v/>
      </c>
      <c r="AE2517">
        <f>IF(L2517&gt;=4,2,IF(L2517&gt;=2,1,0))</f>
        <v/>
      </c>
      <c r="AF2517">
        <f>IF(L2517&gt;=5,1,0)</f>
        <v/>
      </c>
      <c r="AG2517">
        <f>AE2517+AF2517</f>
        <v/>
      </c>
      <c r="AH2517" s="15">
        <f>IF(M2517&lt;&gt;1,"",IF(OR(R2517=-9,R2517=""),"",R2517))</f>
        <v/>
      </c>
      <c r="AI2517">
        <f>IF(M2517&lt;&gt;1,"",IF(OR(Q2517=999,Q2517=""),"",Q2517))</f>
        <v/>
      </c>
    </row>
    <row r="2518">
      <c r="A2518" t="inlineStr">
        <is>
          <t>TQRMNOP113717</t>
        </is>
      </c>
      <c r="B2518" t="n">
        <v>2025</v>
      </c>
      <c r="C2518" t="n">
        <v>1</v>
      </c>
      <c r="D2518" t="n">
        <v>40</v>
      </c>
      <c r="E2518" t="inlineStr">
        <is>
          <t>N</t>
        </is>
      </c>
      <c r="F2518" t="n">
        <v>22</v>
      </c>
      <c r="G2518" t="n">
        <v>1492</v>
      </c>
      <c r="H2518" t="n">
        <v>2</v>
      </c>
      <c r="I2518" t="n">
        <v>1</v>
      </c>
      <c r="J2518" t="n">
        <v>21</v>
      </c>
      <c r="K2518" t="n">
        <v>2</v>
      </c>
      <c r="L2518" t="n">
        <v>4</v>
      </c>
      <c r="M2518" t="n">
        <v>1</v>
      </c>
      <c r="N2518" t="n">
        <v>3</v>
      </c>
      <c r="O2518" t="n">
        <v>2</v>
      </c>
      <c r="P2518" t="n">
        <v>2</v>
      </c>
      <c r="Q2518" t="n">
        <v>24</v>
      </c>
      <c r="R2518" s="15" t="n">
        <v>189000</v>
      </c>
      <c r="S2518" s="15" t="n">
        <v>0</v>
      </c>
      <c r="T2518" s="15" t="n">
        <v>189000</v>
      </c>
      <c r="U2518" s="15" t="n">
        <v>174700</v>
      </c>
      <c r="V2518">
        <f>IFERROR(VLOOKUP(D2518,Tablas_Equivalencia!$A$3:$B$8,2,FALSE),"Sin dato")</f>
        <v/>
      </c>
      <c r="W2518">
        <f>IFERROR(VLOOKUP(L2518,Tablas_Equivalencia!$D$3:$E$9,2,FALSE),"Sin dato")</f>
        <v/>
      </c>
      <c r="X2518">
        <f>IF(I2518=1,"Varón","Mujer")</f>
        <v/>
      </c>
      <c r="Y2518">
        <f>IFERROR(VLOOKUP(M2518,Tablas_Equivalencia!$G$3:$H$6,2,FALSE),"Sin dato")</f>
        <v/>
      </c>
      <c r="Z2518">
        <f>IF(J2518&lt;=24,"18-24","25-29")</f>
        <v/>
      </c>
      <c r="AA2518">
        <f>IF(M2518&lt;&gt;1,"",IF(P2518=2,1,0))</f>
        <v/>
      </c>
      <c r="AB2518">
        <f>IF(M2518&lt;&gt;1,"",IF(O2518&gt;=2,1,0))</f>
        <v/>
      </c>
      <c r="AC2518">
        <f>IF(M2518&lt;&gt;1,"",IF(OR(Q2518=999,Q2518=""),"",IF(OR(Q2518&lt;35,Q2518&gt;48),1,0)))</f>
        <v/>
      </c>
      <c r="AD2518">
        <f>IF(COUNT(AA2518:AC2518)&lt;3,"",SUM(AA2518:AC2518))</f>
        <v/>
      </c>
      <c r="AE2518">
        <f>IF(L2518&gt;=4,2,IF(L2518&gt;=2,1,0))</f>
        <v/>
      </c>
      <c r="AF2518">
        <f>IF(L2518&gt;=5,1,0)</f>
        <v/>
      </c>
      <c r="AG2518">
        <f>AE2518+AF2518</f>
        <v/>
      </c>
      <c r="AH2518" s="15">
        <f>IF(M2518&lt;&gt;1,"",IF(OR(R2518=-9,R2518=""),"",R2518))</f>
        <v/>
      </c>
      <c r="AI2518">
        <f>IF(M2518&lt;&gt;1,"",IF(OR(Q2518=999,Q2518=""),"",Q2518))</f>
        <v/>
      </c>
    </row>
    <row r="2519">
      <c r="A2519" t="inlineStr">
        <is>
          <t>TQRMNOP113719</t>
        </is>
      </c>
      <c r="B2519" t="n">
        <v>2025</v>
      </c>
      <c r="C2519" t="n">
        <v>1</v>
      </c>
      <c r="D2519" t="n">
        <v>1</v>
      </c>
      <c r="E2519" t="inlineStr">
        <is>
          <t>S</t>
        </is>
      </c>
      <c r="F2519" t="n">
        <v>33</v>
      </c>
      <c r="G2519" t="n">
        <v>579</v>
      </c>
      <c r="H2519" t="n">
        <v>10</v>
      </c>
      <c r="I2519" t="n">
        <v>2</v>
      </c>
      <c r="J2519" t="n">
        <v>24</v>
      </c>
      <c r="K2519" t="n">
        <v>2</v>
      </c>
      <c r="L2519" t="n">
        <v>4</v>
      </c>
      <c r="M2519" t="n">
        <v>3</v>
      </c>
      <c r="R2519" s="15" t="n">
        <v>0</v>
      </c>
      <c r="S2519" s="15" t="n">
        <v>0</v>
      </c>
      <c r="T2519" s="15" t="n">
        <v>0</v>
      </c>
      <c r="U2519" s="15" t="n">
        <v>273300</v>
      </c>
      <c r="V2519">
        <f>IFERROR(VLOOKUP(D2519,Tablas_Equivalencia!$A$3:$B$8,2,FALSE),"Sin dato")</f>
        <v/>
      </c>
      <c r="W2519">
        <f>IFERROR(VLOOKUP(L2519,Tablas_Equivalencia!$D$3:$E$9,2,FALSE),"Sin dato")</f>
        <v/>
      </c>
      <c r="X2519">
        <f>IF(I2519=1,"Varón","Mujer")</f>
        <v/>
      </c>
      <c r="Y2519">
        <f>IFERROR(VLOOKUP(M2519,Tablas_Equivalencia!$G$3:$H$6,2,FALSE),"Sin dato")</f>
        <v/>
      </c>
      <c r="Z2519">
        <f>IF(J2519&lt;=24,"18-24","25-29")</f>
        <v/>
      </c>
      <c r="AA2519">
        <f>IF(M2519&lt;&gt;1,"",IF(P2519=2,1,0))</f>
        <v/>
      </c>
      <c r="AB2519">
        <f>IF(M2519&lt;&gt;1,"",IF(O2519&gt;=2,1,0))</f>
        <v/>
      </c>
      <c r="AC2519">
        <f>IF(M2519&lt;&gt;1,"",IF(OR(Q2519=999,Q2519=""),"",IF(OR(Q2519&lt;35,Q2519&gt;48),1,0)))</f>
        <v/>
      </c>
      <c r="AD2519">
        <f>IF(COUNT(AA2519:AC2519)&lt;3,"",SUM(AA2519:AC2519))</f>
        <v/>
      </c>
      <c r="AE2519">
        <f>IF(L2519&gt;=4,2,IF(L2519&gt;=2,1,0))</f>
        <v/>
      </c>
      <c r="AF2519">
        <f>IF(L2519&gt;=5,1,0)</f>
        <v/>
      </c>
      <c r="AG2519">
        <f>AE2519+AF2519</f>
        <v/>
      </c>
      <c r="AH2519" s="15">
        <f>IF(M2519&lt;&gt;1,"",IF(OR(R2519=-9,R2519=""),"",R2519))</f>
        <v/>
      </c>
      <c r="AI2519">
        <f>IF(M2519&lt;&gt;1,"",IF(OR(Q2519=999,Q2519=""),"",Q2519))</f>
        <v/>
      </c>
    </row>
    <row r="2520">
      <c r="A2520" t="inlineStr">
        <is>
          <t>TQRMNOP113734</t>
        </is>
      </c>
      <c r="B2520" t="n">
        <v>2025</v>
      </c>
      <c r="C2520" t="n">
        <v>1</v>
      </c>
      <c r="D2520" t="n">
        <v>43</v>
      </c>
      <c r="E2520" t="inlineStr">
        <is>
          <t>N</t>
        </is>
      </c>
      <c r="F2520" t="n">
        <v>38</v>
      </c>
      <c r="G2520" t="n">
        <v>811</v>
      </c>
      <c r="H2520" t="n">
        <v>2</v>
      </c>
      <c r="I2520" t="n">
        <v>2</v>
      </c>
      <c r="J2520" t="n">
        <v>19</v>
      </c>
      <c r="K2520" t="n">
        <v>2</v>
      </c>
      <c r="L2520" t="n">
        <v>1</v>
      </c>
      <c r="M2520" t="n">
        <v>3</v>
      </c>
      <c r="R2520" s="15" t="n">
        <v>0</v>
      </c>
      <c r="S2520" s="15" t="n">
        <v>0</v>
      </c>
      <c r="T2520" s="15" t="n">
        <v>0</v>
      </c>
      <c r="U2520" s="15" t="n">
        <v>122400</v>
      </c>
      <c r="V2520">
        <f>IFERROR(VLOOKUP(D2520,Tablas_Equivalencia!$A$3:$B$8,2,FALSE),"Sin dato")</f>
        <v/>
      </c>
      <c r="W2520">
        <f>IFERROR(VLOOKUP(L2520,Tablas_Equivalencia!$D$3:$E$9,2,FALSE),"Sin dato")</f>
        <v/>
      </c>
      <c r="X2520">
        <f>IF(I2520=1,"Varón","Mujer")</f>
        <v/>
      </c>
      <c r="Y2520">
        <f>IFERROR(VLOOKUP(M2520,Tablas_Equivalencia!$G$3:$H$6,2,FALSE),"Sin dato")</f>
        <v/>
      </c>
      <c r="Z2520">
        <f>IF(J2520&lt;=24,"18-24","25-29")</f>
        <v/>
      </c>
      <c r="AA2520">
        <f>IF(M2520&lt;&gt;1,"",IF(P2520=2,1,0))</f>
        <v/>
      </c>
      <c r="AB2520">
        <f>IF(M2520&lt;&gt;1,"",IF(O2520&gt;=2,1,0))</f>
        <v/>
      </c>
      <c r="AC2520">
        <f>IF(M2520&lt;&gt;1,"",IF(OR(Q2520=999,Q2520=""),"",IF(OR(Q2520&lt;35,Q2520&gt;48),1,0)))</f>
        <v/>
      </c>
      <c r="AD2520">
        <f>IF(COUNT(AA2520:AC2520)&lt;3,"",SUM(AA2520:AC2520))</f>
        <v/>
      </c>
      <c r="AE2520">
        <f>IF(L2520&gt;=4,2,IF(L2520&gt;=2,1,0))</f>
        <v/>
      </c>
      <c r="AF2520">
        <f>IF(L2520&gt;=5,1,0)</f>
        <v/>
      </c>
      <c r="AG2520">
        <f>AE2520+AF2520</f>
        <v/>
      </c>
      <c r="AH2520" s="15">
        <f>IF(M2520&lt;&gt;1,"",IF(OR(R2520=-9,R2520=""),"",R2520))</f>
        <v/>
      </c>
      <c r="AI2520">
        <f>IF(M2520&lt;&gt;1,"",IF(OR(Q2520=999,Q2520=""),"",Q2520))</f>
        <v/>
      </c>
    </row>
    <row r="2521">
      <c r="A2521" t="inlineStr">
        <is>
          <t>TQRMNOP113743</t>
        </is>
      </c>
      <c r="B2521" t="n">
        <v>2025</v>
      </c>
      <c r="C2521" t="n">
        <v>1</v>
      </c>
      <c r="D2521" t="n">
        <v>40</v>
      </c>
      <c r="E2521" t="inlineStr">
        <is>
          <t>N</t>
        </is>
      </c>
      <c r="F2521" t="n">
        <v>9</v>
      </c>
      <c r="G2521" t="n">
        <v>1079</v>
      </c>
      <c r="H2521" t="n">
        <v>2</v>
      </c>
      <c r="I2521" t="n">
        <v>1</v>
      </c>
      <c r="J2521" t="n">
        <v>20</v>
      </c>
      <c r="K2521" t="n">
        <v>1</v>
      </c>
      <c r="L2521" t="n">
        <v>3</v>
      </c>
      <c r="M2521" t="n">
        <v>3</v>
      </c>
      <c r="R2521" s="15" t="n">
        <v>0</v>
      </c>
      <c r="S2521" s="15" t="n">
        <v>0</v>
      </c>
      <c r="T2521" s="15" t="n">
        <v>0</v>
      </c>
      <c r="U2521" s="15" t="n">
        <v>95200</v>
      </c>
      <c r="V2521">
        <f>IFERROR(VLOOKUP(D2521,Tablas_Equivalencia!$A$3:$B$8,2,FALSE),"Sin dato")</f>
        <v/>
      </c>
      <c r="W2521">
        <f>IFERROR(VLOOKUP(L2521,Tablas_Equivalencia!$D$3:$E$9,2,FALSE),"Sin dato")</f>
        <v/>
      </c>
      <c r="X2521">
        <f>IF(I2521=1,"Varón","Mujer")</f>
        <v/>
      </c>
      <c r="Y2521">
        <f>IFERROR(VLOOKUP(M2521,Tablas_Equivalencia!$G$3:$H$6,2,FALSE),"Sin dato")</f>
        <v/>
      </c>
      <c r="Z2521">
        <f>IF(J2521&lt;=24,"18-24","25-29")</f>
        <v/>
      </c>
      <c r="AA2521">
        <f>IF(M2521&lt;&gt;1,"",IF(P2521=2,1,0))</f>
        <v/>
      </c>
      <c r="AB2521">
        <f>IF(M2521&lt;&gt;1,"",IF(O2521&gt;=2,1,0))</f>
        <v/>
      </c>
      <c r="AC2521">
        <f>IF(M2521&lt;&gt;1,"",IF(OR(Q2521=999,Q2521=""),"",IF(OR(Q2521&lt;35,Q2521&gt;48),1,0)))</f>
        <v/>
      </c>
      <c r="AD2521">
        <f>IF(COUNT(AA2521:AC2521)&lt;3,"",SUM(AA2521:AC2521))</f>
        <v/>
      </c>
      <c r="AE2521">
        <f>IF(L2521&gt;=4,2,IF(L2521&gt;=2,1,0))</f>
        <v/>
      </c>
      <c r="AF2521">
        <f>IF(L2521&gt;=5,1,0)</f>
        <v/>
      </c>
      <c r="AG2521">
        <f>AE2521+AF2521</f>
        <v/>
      </c>
      <c r="AH2521" s="15">
        <f>IF(M2521&lt;&gt;1,"",IF(OR(R2521=-9,R2521=""),"",R2521))</f>
        <v/>
      </c>
      <c r="AI2521">
        <f>IF(M2521&lt;&gt;1,"",IF(OR(Q2521=999,Q2521=""),"",Q2521))</f>
        <v/>
      </c>
    </row>
    <row r="2522">
      <c r="A2522" t="inlineStr">
        <is>
          <t>TQRMNOP113747</t>
        </is>
      </c>
      <c r="B2522" t="n">
        <v>2025</v>
      </c>
      <c r="C2522" t="n">
        <v>1</v>
      </c>
      <c r="D2522" t="n">
        <v>1</v>
      </c>
      <c r="E2522" t="inlineStr">
        <is>
          <t>S</t>
        </is>
      </c>
      <c r="F2522" t="n">
        <v>32</v>
      </c>
      <c r="G2522" t="n">
        <v>781</v>
      </c>
      <c r="H2522" t="n">
        <v>2</v>
      </c>
      <c r="I2522" t="n">
        <v>2</v>
      </c>
      <c r="J2522" t="n">
        <v>28</v>
      </c>
      <c r="K2522" t="n">
        <v>2</v>
      </c>
      <c r="L2522" t="n">
        <v>6</v>
      </c>
      <c r="M2522" t="n">
        <v>1</v>
      </c>
      <c r="N2522" t="n">
        <v>3</v>
      </c>
      <c r="O2522" t="n">
        <v>1</v>
      </c>
      <c r="P2522" t="n">
        <v>1</v>
      </c>
      <c r="Q2522" t="n">
        <v>38</v>
      </c>
      <c r="R2522" s="15" t="n">
        <v>-9</v>
      </c>
      <c r="S2522" s="15" t="n">
        <v>0</v>
      </c>
      <c r="T2522" s="15" t="n">
        <v>0</v>
      </c>
      <c r="U2522" s="15" t="n">
        <v>176500</v>
      </c>
      <c r="V2522">
        <f>IFERROR(VLOOKUP(D2522,Tablas_Equivalencia!$A$3:$B$8,2,FALSE),"Sin dato")</f>
        <v/>
      </c>
      <c r="W2522">
        <f>IFERROR(VLOOKUP(L2522,Tablas_Equivalencia!$D$3:$E$9,2,FALSE),"Sin dato")</f>
        <v/>
      </c>
      <c r="X2522">
        <f>IF(I2522=1,"Varón","Mujer")</f>
        <v/>
      </c>
      <c r="Y2522">
        <f>IFERROR(VLOOKUP(M2522,Tablas_Equivalencia!$G$3:$H$6,2,FALSE),"Sin dato")</f>
        <v/>
      </c>
      <c r="Z2522">
        <f>IF(J2522&lt;=24,"18-24","25-29")</f>
        <v/>
      </c>
      <c r="AA2522">
        <f>IF(M2522&lt;&gt;1,"",IF(P2522=2,1,0))</f>
        <v/>
      </c>
      <c r="AB2522">
        <f>IF(M2522&lt;&gt;1,"",IF(O2522&gt;=2,1,0))</f>
        <v/>
      </c>
      <c r="AC2522">
        <f>IF(M2522&lt;&gt;1,"",IF(OR(Q2522=999,Q2522=""),"",IF(OR(Q2522&lt;35,Q2522&gt;48),1,0)))</f>
        <v/>
      </c>
      <c r="AD2522">
        <f>IF(COUNT(AA2522:AC2522)&lt;3,"",SUM(AA2522:AC2522))</f>
        <v/>
      </c>
      <c r="AE2522">
        <f>IF(L2522&gt;=4,2,IF(L2522&gt;=2,1,0))</f>
        <v/>
      </c>
      <c r="AF2522">
        <f>IF(L2522&gt;=5,1,0)</f>
        <v/>
      </c>
      <c r="AG2522">
        <f>AE2522+AF2522</f>
        <v/>
      </c>
      <c r="AH2522" s="15">
        <f>IF(M2522&lt;&gt;1,"",IF(OR(R2522=-9,R2522=""),"",R2522))</f>
        <v/>
      </c>
      <c r="AI2522">
        <f>IF(M2522&lt;&gt;1,"",IF(OR(Q2522=999,Q2522=""),"",Q2522))</f>
        <v/>
      </c>
    </row>
    <row r="2523">
      <c r="A2523" t="inlineStr">
        <is>
          <t>TQRMNOP113749</t>
        </is>
      </c>
      <c r="B2523" t="n">
        <v>2025</v>
      </c>
      <c r="C2523" t="n">
        <v>1</v>
      </c>
      <c r="D2523" t="n">
        <v>42</v>
      </c>
      <c r="E2523" t="inlineStr">
        <is>
          <t>S</t>
        </is>
      </c>
      <c r="F2523" t="n">
        <v>10</v>
      </c>
      <c r="G2523" t="n">
        <v>711</v>
      </c>
      <c r="H2523" t="n">
        <v>2</v>
      </c>
      <c r="I2523" t="n">
        <v>1</v>
      </c>
      <c r="J2523" t="n">
        <v>20</v>
      </c>
      <c r="K2523" t="n">
        <v>2</v>
      </c>
      <c r="L2523" t="n">
        <v>3</v>
      </c>
      <c r="M2523" t="n">
        <v>3</v>
      </c>
      <c r="R2523" s="15" t="n">
        <v>0</v>
      </c>
      <c r="S2523" s="15" t="n">
        <v>60000</v>
      </c>
      <c r="T2523" s="15" t="n">
        <v>60000</v>
      </c>
      <c r="U2523" s="15" t="n">
        <v>165200</v>
      </c>
      <c r="V2523">
        <f>IFERROR(VLOOKUP(D2523,Tablas_Equivalencia!$A$3:$B$8,2,FALSE),"Sin dato")</f>
        <v/>
      </c>
      <c r="W2523">
        <f>IFERROR(VLOOKUP(L2523,Tablas_Equivalencia!$D$3:$E$9,2,FALSE),"Sin dato")</f>
        <v/>
      </c>
      <c r="X2523">
        <f>IF(I2523=1,"Varón","Mujer")</f>
        <v/>
      </c>
      <c r="Y2523">
        <f>IFERROR(VLOOKUP(M2523,Tablas_Equivalencia!$G$3:$H$6,2,FALSE),"Sin dato")</f>
        <v/>
      </c>
      <c r="Z2523">
        <f>IF(J2523&lt;=24,"18-24","25-29")</f>
        <v/>
      </c>
      <c r="AA2523">
        <f>IF(M2523&lt;&gt;1,"",IF(P2523=2,1,0))</f>
        <v/>
      </c>
      <c r="AB2523">
        <f>IF(M2523&lt;&gt;1,"",IF(O2523&gt;=2,1,0))</f>
        <v/>
      </c>
      <c r="AC2523">
        <f>IF(M2523&lt;&gt;1,"",IF(OR(Q2523=999,Q2523=""),"",IF(OR(Q2523&lt;35,Q2523&gt;48),1,0)))</f>
        <v/>
      </c>
      <c r="AD2523">
        <f>IF(COUNT(AA2523:AC2523)&lt;3,"",SUM(AA2523:AC2523))</f>
        <v/>
      </c>
      <c r="AE2523">
        <f>IF(L2523&gt;=4,2,IF(L2523&gt;=2,1,0))</f>
        <v/>
      </c>
      <c r="AF2523">
        <f>IF(L2523&gt;=5,1,0)</f>
        <v/>
      </c>
      <c r="AG2523">
        <f>AE2523+AF2523</f>
        <v/>
      </c>
      <c r="AH2523" s="15">
        <f>IF(M2523&lt;&gt;1,"",IF(OR(R2523=-9,R2523=""),"",R2523))</f>
        <v/>
      </c>
      <c r="AI2523">
        <f>IF(M2523&lt;&gt;1,"",IF(OR(Q2523=999,Q2523=""),"",Q2523))</f>
        <v/>
      </c>
    </row>
    <row r="2524">
      <c r="A2524" t="inlineStr">
        <is>
          <t>TQRMNOP113766</t>
        </is>
      </c>
      <c r="B2524" t="n">
        <v>2025</v>
      </c>
      <c r="C2524" t="n">
        <v>1</v>
      </c>
      <c r="D2524" t="n">
        <v>43</v>
      </c>
      <c r="E2524" t="inlineStr">
        <is>
          <t>S</t>
        </is>
      </c>
      <c r="F2524" t="n">
        <v>30</v>
      </c>
      <c r="G2524" t="n">
        <v>1892</v>
      </c>
      <c r="H2524" t="n">
        <v>2</v>
      </c>
      <c r="I2524" t="n">
        <v>1</v>
      </c>
      <c r="J2524" t="n">
        <v>22</v>
      </c>
      <c r="K2524" t="n">
        <v>2</v>
      </c>
      <c r="L2524" t="n">
        <v>5</v>
      </c>
      <c r="M2524" t="n">
        <v>3</v>
      </c>
      <c r="R2524" s="15" t="n">
        <v>0</v>
      </c>
      <c r="S2524" s="15" t="n">
        <v>0</v>
      </c>
      <c r="T2524" s="15" t="n">
        <v>0</v>
      </c>
      <c r="U2524" s="15" t="n">
        <v>81500</v>
      </c>
      <c r="V2524">
        <f>IFERROR(VLOOKUP(D2524,Tablas_Equivalencia!$A$3:$B$8,2,FALSE),"Sin dato")</f>
        <v/>
      </c>
      <c r="W2524">
        <f>IFERROR(VLOOKUP(L2524,Tablas_Equivalencia!$D$3:$E$9,2,FALSE),"Sin dato")</f>
        <v/>
      </c>
      <c r="X2524">
        <f>IF(I2524=1,"Varón","Mujer")</f>
        <v/>
      </c>
      <c r="Y2524">
        <f>IFERROR(VLOOKUP(M2524,Tablas_Equivalencia!$G$3:$H$6,2,FALSE),"Sin dato")</f>
        <v/>
      </c>
      <c r="Z2524">
        <f>IF(J2524&lt;=24,"18-24","25-29")</f>
        <v/>
      </c>
      <c r="AA2524">
        <f>IF(M2524&lt;&gt;1,"",IF(P2524=2,1,0))</f>
        <v/>
      </c>
      <c r="AB2524">
        <f>IF(M2524&lt;&gt;1,"",IF(O2524&gt;=2,1,0))</f>
        <v/>
      </c>
      <c r="AC2524">
        <f>IF(M2524&lt;&gt;1,"",IF(OR(Q2524=999,Q2524=""),"",IF(OR(Q2524&lt;35,Q2524&gt;48),1,0)))</f>
        <v/>
      </c>
      <c r="AD2524">
        <f>IF(COUNT(AA2524:AC2524)&lt;3,"",SUM(AA2524:AC2524))</f>
        <v/>
      </c>
      <c r="AE2524">
        <f>IF(L2524&gt;=4,2,IF(L2524&gt;=2,1,0))</f>
        <v/>
      </c>
      <c r="AF2524">
        <f>IF(L2524&gt;=5,1,0)</f>
        <v/>
      </c>
      <c r="AG2524">
        <f>AE2524+AF2524</f>
        <v/>
      </c>
      <c r="AH2524" s="15">
        <f>IF(M2524&lt;&gt;1,"",IF(OR(R2524=-9,R2524=""),"",R2524))</f>
        <v/>
      </c>
      <c r="AI2524">
        <f>IF(M2524&lt;&gt;1,"",IF(OR(Q2524=999,Q2524=""),"",Q2524))</f>
        <v/>
      </c>
    </row>
    <row r="2525">
      <c r="A2525" t="inlineStr">
        <is>
          <t>TQRMNOP113767</t>
        </is>
      </c>
      <c r="B2525" t="n">
        <v>2025</v>
      </c>
      <c r="C2525" t="n">
        <v>1</v>
      </c>
      <c r="D2525" t="n">
        <v>40</v>
      </c>
      <c r="E2525" t="inlineStr">
        <is>
          <t>N</t>
        </is>
      </c>
      <c r="F2525" t="n">
        <v>23</v>
      </c>
      <c r="G2525" t="n">
        <v>1024</v>
      </c>
      <c r="H2525" t="n">
        <v>2</v>
      </c>
      <c r="I2525" t="n">
        <v>2</v>
      </c>
      <c r="J2525" t="n">
        <v>23</v>
      </c>
      <c r="K2525" t="n">
        <v>2</v>
      </c>
      <c r="L2525" t="n">
        <v>4</v>
      </c>
      <c r="M2525" t="n">
        <v>1</v>
      </c>
      <c r="N2525" t="n">
        <v>2</v>
      </c>
      <c r="O2525" t="n">
        <v>3</v>
      </c>
      <c r="P2525" t="n">
        <v>2</v>
      </c>
      <c r="Q2525" t="n">
        <v>28</v>
      </c>
      <c r="R2525" s="15" t="n">
        <v>-9</v>
      </c>
      <c r="S2525" s="15" t="n">
        <v>71000</v>
      </c>
      <c r="T2525" s="15" t="n">
        <v>70991</v>
      </c>
      <c r="U2525" s="15" t="n">
        <v>117100</v>
      </c>
      <c r="V2525">
        <f>IFERROR(VLOOKUP(D2525,Tablas_Equivalencia!$A$3:$B$8,2,FALSE),"Sin dato")</f>
        <v/>
      </c>
      <c r="W2525">
        <f>IFERROR(VLOOKUP(L2525,Tablas_Equivalencia!$D$3:$E$9,2,FALSE),"Sin dato")</f>
        <v/>
      </c>
      <c r="X2525">
        <f>IF(I2525=1,"Varón","Mujer")</f>
        <v/>
      </c>
      <c r="Y2525">
        <f>IFERROR(VLOOKUP(M2525,Tablas_Equivalencia!$G$3:$H$6,2,FALSE),"Sin dato")</f>
        <v/>
      </c>
      <c r="Z2525">
        <f>IF(J2525&lt;=24,"18-24","25-29")</f>
        <v/>
      </c>
      <c r="AA2525">
        <f>IF(M2525&lt;&gt;1,"",IF(P2525=2,1,0))</f>
        <v/>
      </c>
      <c r="AB2525">
        <f>IF(M2525&lt;&gt;1,"",IF(O2525&gt;=2,1,0))</f>
        <v/>
      </c>
      <c r="AC2525">
        <f>IF(M2525&lt;&gt;1,"",IF(OR(Q2525=999,Q2525=""),"",IF(OR(Q2525&lt;35,Q2525&gt;48),1,0)))</f>
        <v/>
      </c>
      <c r="AD2525">
        <f>IF(COUNT(AA2525:AC2525)&lt;3,"",SUM(AA2525:AC2525))</f>
        <v/>
      </c>
      <c r="AE2525">
        <f>IF(L2525&gt;=4,2,IF(L2525&gt;=2,1,0))</f>
        <v/>
      </c>
      <c r="AF2525">
        <f>IF(L2525&gt;=5,1,0)</f>
        <v/>
      </c>
      <c r="AG2525">
        <f>AE2525+AF2525</f>
        <v/>
      </c>
      <c r="AH2525" s="15">
        <f>IF(M2525&lt;&gt;1,"",IF(OR(R2525=-9,R2525=""),"",R2525))</f>
        <v/>
      </c>
      <c r="AI2525">
        <f>IF(M2525&lt;&gt;1,"",IF(OR(Q2525=999,Q2525=""),"",Q2525))</f>
        <v/>
      </c>
    </row>
    <row r="2526">
      <c r="A2526" t="inlineStr">
        <is>
          <t>TQRMNOP113774</t>
        </is>
      </c>
      <c r="B2526" t="n">
        <v>2025</v>
      </c>
      <c r="C2526" t="n">
        <v>1</v>
      </c>
      <c r="D2526" t="n">
        <v>1</v>
      </c>
      <c r="E2526" t="inlineStr">
        <is>
          <t>S</t>
        </is>
      </c>
      <c r="F2526" t="n">
        <v>32</v>
      </c>
      <c r="G2526" t="n">
        <v>795</v>
      </c>
      <c r="H2526" t="n">
        <v>3</v>
      </c>
      <c r="I2526" t="n">
        <v>1</v>
      </c>
      <c r="J2526" t="n">
        <v>21</v>
      </c>
      <c r="K2526" t="n">
        <v>2</v>
      </c>
      <c r="L2526" t="n">
        <v>3</v>
      </c>
      <c r="M2526" t="n">
        <v>1</v>
      </c>
      <c r="N2526" t="n">
        <v>3</v>
      </c>
      <c r="O2526" t="n">
        <v>1</v>
      </c>
      <c r="P2526" t="n">
        <v>1</v>
      </c>
      <c r="Q2526" t="n">
        <v>23</v>
      </c>
      <c r="R2526" s="15" t="n">
        <v>445000</v>
      </c>
      <c r="S2526" s="15" t="n">
        <v>0</v>
      </c>
      <c r="T2526" s="15" t="n">
        <v>445000</v>
      </c>
      <c r="U2526" s="15" t="n">
        <v>84200</v>
      </c>
      <c r="V2526">
        <f>IFERROR(VLOOKUP(D2526,Tablas_Equivalencia!$A$3:$B$8,2,FALSE),"Sin dato")</f>
        <v/>
      </c>
      <c r="W2526">
        <f>IFERROR(VLOOKUP(L2526,Tablas_Equivalencia!$D$3:$E$9,2,FALSE),"Sin dato")</f>
        <v/>
      </c>
      <c r="X2526">
        <f>IF(I2526=1,"Varón","Mujer")</f>
        <v/>
      </c>
      <c r="Y2526">
        <f>IFERROR(VLOOKUP(M2526,Tablas_Equivalencia!$G$3:$H$6,2,FALSE),"Sin dato")</f>
        <v/>
      </c>
      <c r="Z2526">
        <f>IF(J2526&lt;=24,"18-24","25-29")</f>
        <v/>
      </c>
      <c r="AA2526">
        <f>IF(M2526&lt;&gt;1,"",IF(P2526=2,1,0))</f>
        <v/>
      </c>
      <c r="AB2526">
        <f>IF(M2526&lt;&gt;1,"",IF(O2526&gt;=2,1,0))</f>
        <v/>
      </c>
      <c r="AC2526">
        <f>IF(M2526&lt;&gt;1,"",IF(OR(Q2526=999,Q2526=""),"",IF(OR(Q2526&lt;35,Q2526&gt;48),1,0)))</f>
        <v/>
      </c>
      <c r="AD2526">
        <f>IF(COUNT(AA2526:AC2526)&lt;3,"",SUM(AA2526:AC2526))</f>
        <v/>
      </c>
      <c r="AE2526">
        <f>IF(L2526&gt;=4,2,IF(L2526&gt;=2,1,0))</f>
        <v/>
      </c>
      <c r="AF2526">
        <f>IF(L2526&gt;=5,1,0)</f>
        <v/>
      </c>
      <c r="AG2526">
        <f>AE2526+AF2526</f>
        <v/>
      </c>
      <c r="AH2526" s="15">
        <f>IF(M2526&lt;&gt;1,"",IF(OR(R2526=-9,R2526=""),"",R2526))</f>
        <v/>
      </c>
      <c r="AI2526">
        <f>IF(M2526&lt;&gt;1,"",IF(OR(Q2526=999,Q2526=""),"",Q2526))</f>
        <v/>
      </c>
    </row>
    <row r="2527">
      <c r="A2527" t="inlineStr">
        <is>
          <t>TQRMNOP113788</t>
        </is>
      </c>
      <c r="B2527" t="n">
        <v>2025</v>
      </c>
      <c r="C2527" t="n">
        <v>1</v>
      </c>
      <c r="D2527" t="n">
        <v>42</v>
      </c>
      <c r="E2527" t="inlineStr">
        <is>
          <t>N</t>
        </is>
      </c>
      <c r="F2527" t="n">
        <v>27</v>
      </c>
      <c r="G2527" t="n">
        <v>583</v>
      </c>
      <c r="H2527" t="n">
        <v>3</v>
      </c>
      <c r="I2527" t="n">
        <v>1</v>
      </c>
      <c r="J2527" t="n">
        <v>18</v>
      </c>
      <c r="K2527" t="n">
        <v>1</v>
      </c>
      <c r="L2527" t="n">
        <v>5</v>
      </c>
      <c r="M2527" t="n">
        <v>3</v>
      </c>
      <c r="R2527" s="15" t="n">
        <v>0</v>
      </c>
      <c r="S2527" s="15" t="n">
        <v>0</v>
      </c>
      <c r="T2527" s="15" t="n">
        <v>0</v>
      </c>
      <c r="U2527" s="15" t="n">
        <v>72900</v>
      </c>
      <c r="V2527">
        <f>IFERROR(VLOOKUP(D2527,Tablas_Equivalencia!$A$3:$B$8,2,FALSE),"Sin dato")</f>
        <v/>
      </c>
      <c r="W2527">
        <f>IFERROR(VLOOKUP(L2527,Tablas_Equivalencia!$D$3:$E$9,2,FALSE),"Sin dato")</f>
        <v/>
      </c>
      <c r="X2527">
        <f>IF(I2527=1,"Varón","Mujer")</f>
        <v/>
      </c>
      <c r="Y2527">
        <f>IFERROR(VLOOKUP(M2527,Tablas_Equivalencia!$G$3:$H$6,2,FALSE),"Sin dato")</f>
        <v/>
      </c>
      <c r="Z2527">
        <f>IF(J2527&lt;=24,"18-24","25-29")</f>
        <v/>
      </c>
      <c r="AA2527">
        <f>IF(M2527&lt;&gt;1,"",IF(P2527=2,1,0))</f>
        <v/>
      </c>
      <c r="AB2527">
        <f>IF(M2527&lt;&gt;1,"",IF(O2527&gt;=2,1,0))</f>
        <v/>
      </c>
      <c r="AC2527">
        <f>IF(M2527&lt;&gt;1,"",IF(OR(Q2527=999,Q2527=""),"",IF(OR(Q2527&lt;35,Q2527&gt;48),1,0)))</f>
        <v/>
      </c>
      <c r="AD2527">
        <f>IF(COUNT(AA2527:AC2527)&lt;3,"",SUM(AA2527:AC2527))</f>
        <v/>
      </c>
      <c r="AE2527">
        <f>IF(L2527&gt;=4,2,IF(L2527&gt;=2,1,0))</f>
        <v/>
      </c>
      <c r="AF2527">
        <f>IF(L2527&gt;=5,1,0)</f>
        <v/>
      </c>
      <c r="AG2527">
        <f>AE2527+AF2527</f>
        <v/>
      </c>
      <c r="AH2527" s="15">
        <f>IF(M2527&lt;&gt;1,"",IF(OR(R2527=-9,R2527=""),"",R2527))</f>
        <v/>
      </c>
      <c r="AI2527">
        <f>IF(M2527&lt;&gt;1,"",IF(OR(Q2527=999,Q2527=""),"",Q2527))</f>
        <v/>
      </c>
    </row>
    <row r="2528">
      <c r="A2528" t="inlineStr">
        <is>
          <t>TQRMNOP113799</t>
        </is>
      </c>
      <c r="B2528" t="n">
        <v>2025</v>
      </c>
      <c r="C2528" t="n">
        <v>1</v>
      </c>
      <c r="D2528" t="n">
        <v>40</v>
      </c>
      <c r="E2528" t="inlineStr">
        <is>
          <t>N</t>
        </is>
      </c>
      <c r="F2528" t="n">
        <v>23</v>
      </c>
      <c r="G2528" t="n">
        <v>1929</v>
      </c>
      <c r="H2528" t="n">
        <v>1</v>
      </c>
      <c r="I2528" t="n">
        <v>1</v>
      </c>
      <c r="J2528" t="n">
        <v>19</v>
      </c>
      <c r="K2528" t="n">
        <v>2</v>
      </c>
      <c r="L2528" t="n">
        <v>2</v>
      </c>
      <c r="M2528" t="n">
        <v>1</v>
      </c>
      <c r="N2528" t="n">
        <v>3</v>
      </c>
      <c r="O2528" t="n">
        <v>2</v>
      </c>
      <c r="P2528" t="n">
        <v>2</v>
      </c>
      <c r="Q2528" t="n">
        <v>23</v>
      </c>
      <c r="R2528" s="15" t="n">
        <v>241000</v>
      </c>
      <c r="S2528" s="15" t="n">
        <v>0</v>
      </c>
      <c r="T2528" s="15" t="n">
        <v>241000</v>
      </c>
      <c r="U2528" s="15" t="n">
        <v>363300</v>
      </c>
      <c r="V2528">
        <f>IFERROR(VLOOKUP(D2528,Tablas_Equivalencia!$A$3:$B$8,2,FALSE),"Sin dato")</f>
        <v/>
      </c>
      <c r="W2528">
        <f>IFERROR(VLOOKUP(L2528,Tablas_Equivalencia!$D$3:$E$9,2,FALSE),"Sin dato")</f>
        <v/>
      </c>
      <c r="X2528">
        <f>IF(I2528=1,"Varón","Mujer")</f>
        <v/>
      </c>
      <c r="Y2528">
        <f>IFERROR(VLOOKUP(M2528,Tablas_Equivalencia!$G$3:$H$6,2,FALSE),"Sin dato")</f>
        <v/>
      </c>
      <c r="Z2528">
        <f>IF(J2528&lt;=24,"18-24","25-29")</f>
        <v/>
      </c>
      <c r="AA2528">
        <f>IF(M2528&lt;&gt;1,"",IF(P2528=2,1,0))</f>
        <v/>
      </c>
      <c r="AB2528">
        <f>IF(M2528&lt;&gt;1,"",IF(O2528&gt;=2,1,0))</f>
        <v/>
      </c>
      <c r="AC2528">
        <f>IF(M2528&lt;&gt;1,"",IF(OR(Q2528=999,Q2528=""),"",IF(OR(Q2528&lt;35,Q2528&gt;48),1,0)))</f>
        <v/>
      </c>
      <c r="AD2528">
        <f>IF(COUNT(AA2528:AC2528)&lt;3,"",SUM(AA2528:AC2528))</f>
        <v/>
      </c>
      <c r="AE2528">
        <f>IF(L2528&gt;=4,2,IF(L2528&gt;=2,1,0))</f>
        <v/>
      </c>
      <c r="AF2528">
        <f>IF(L2528&gt;=5,1,0)</f>
        <v/>
      </c>
      <c r="AG2528">
        <f>AE2528+AF2528</f>
        <v/>
      </c>
      <c r="AH2528" s="15">
        <f>IF(M2528&lt;&gt;1,"",IF(OR(R2528=-9,R2528=""),"",R2528))</f>
        <v/>
      </c>
      <c r="AI2528">
        <f>IF(M2528&lt;&gt;1,"",IF(OR(Q2528=999,Q2528=""),"",Q2528))</f>
        <v/>
      </c>
    </row>
    <row r="2529">
      <c r="A2529" t="inlineStr">
        <is>
          <t>TQRMNOP113803</t>
        </is>
      </c>
      <c r="B2529" t="n">
        <v>2025</v>
      </c>
      <c r="C2529" t="n">
        <v>1</v>
      </c>
      <c r="D2529" t="n">
        <v>42</v>
      </c>
      <c r="E2529" t="inlineStr">
        <is>
          <t>S</t>
        </is>
      </c>
      <c r="F2529" t="n">
        <v>10</v>
      </c>
      <c r="G2529" t="n">
        <v>948</v>
      </c>
      <c r="H2529" t="n">
        <v>3</v>
      </c>
      <c r="I2529" t="n">
        <v>2</v>
      </c>
      <c r="J2529" t="n">
        <v>29</v>
      </c>
      <c r="K2529" t="n">
        <v>1</v>
      </c>
      <c r="L2529" t="n">
        <v>5</v>
      </c>
      <c r="M2529" t="n">
        <v>1</v>
      </c>
      <c r="N2529" t="n">
        <v>3</v>
      </c>
      <c r="O2529" t="n">
        <v>1</v>
      </c>
      <c r="P2529" t="n">
        <v>1</v>
      </c>
      <c r="Q2529" t="n">
        <v>45</v>
      </c>
      <c r="R2529" s="15" t="n">
        <v>1559000</v>
      </c>
      <c r="S2529" s="15" t="n">
        <v>0</v>
      </c>
      <c r="T2529" s="15" t="n">
        <v>1559000</v>
      </c>
      <c r="U2529" s="15" t="n">
        <v>252600</v>
      </c>
      <c r="V2529">
        <f>IFERROR(VLOOKUP(D2529,Tablas_Equivalencia!$A$3:$B$8,2,FALSE),"Sin dato")</f>
        <v/>
      </c>
      <c r="W2529">
        <f>IFERROR(VLOOKUP(L2529,Tablas_Equivalencia!$D$3:$E$9,2,FALSE),"Sin dato")</f>
        <v/>
      </c>
      <c r="X2529">
        <f>IF(I2529=1,"Varón","Mujer")</f>
        <v/>
      </c>
      <c r="Y2529">
        <f>IFERROR(VLOOKUP(M2529,Tablas_Equivalencia!$G$3:$H$6,2,FALSE),"Sin dato")</f>
        <v/>
      </c>
      <c r="Z2529">
        <f>IF(J2529&lt;=24,"18-24","25-29")</f>
        <v/>
      </c>
      <c r="AA2529">
        <f>IF(M2529&lt;&gt;1,"",IF(P2529=2,1,0))</f>
        <v/>
      </c>
      <c r="AB2529">
        <f>IF(M2529&lt;&gt;1,"",IF(O2529&gt;=2,1,0))</f>
        <v/>
      </c>
      <c r="AC2529">
        <f>IF(M2529&lt;&gt;1,"",IF(OR(Q2529=999,Q2529=""),"",IF(OR(Q2529&lt;35,Q2529&gt;48),1,0)))</f>
        <v/>
      </c>
      <c r="AD2529">
        <f>IF(COUNT(AA2529:AC2529)&lt;3,"",SUM(AA2529:AC2529))</f>
        <v/>
      </c>
      <c r="AE2529">
        <f>IF(L2529&gt;=4,2,IF(L2529&gt;=2,1,0))</f>
        <v/>
      </c>
      <c r="AF2529">
        <f>IF(L2529&gt;=5,1,0)</f>
        <v/>
      </c>
      <c r="AG2529">
        <f>AE2529+AF2529</f>
        <v/>
      </c>
      <c r="AH2529" s="15">
        <f>IF(M2529&lt;&gt;1,"",IF(OR(R2529=-9,R2529=""),"",R2529))</f>
        <v/>
      </c>
      <c r="AI2529">
        <f>IF(M2529&lt;&gt;1,"",IF(OR(Q2529=999,Q2529=""),"",Q2529))</f>
        <v/>
      </c>
    </row>
    <row r="2530">
      <c r="A2530" t="inlineStr">
        <is>
          <t>TQRMNOP113808</t>
        </is>
      </c>
      <c r="B2530" t="n">
        <v>2025</v>
      </c>
      <c r="C2530" t="n">
        <v>1</v>
      </c>
      <c r="D2530" t="n">
        <v>1</v>
      </c>
      <c r="E2530" t="inlineStr">
        <is>
          <t>S</t>
        </is>
      </c>
      <c r="F2530" t="n">
        <v>33</v>
      </c>
      <c r="G2530" t="n">
        <v>1375</v>
      </c>
      <c r="H2530" t="n">
        <v>3</v>
      </c>
      <c r="I2530" t="n">
        <v>1</v>
      </c>
      <c r="J2530" t="n">
        <v>29</v>
      </c>
      <c r="K2530" t="n">
        <v>1</v>
      </c>
      <c r="L2530" t="n">
        <v>6</v>
      </c>
      <c r="M2530" t="n">
        <v>1</v>
      </c>
      <c r="N2530" t="n">
        <v>3</v>
      </c>
      <c r="O2530" t="n">
        <v>3</v>
      </c>
      <c r="P2530" t="n">
        <v>2</v>
      </c>
      <c r="Q2530" t="n">
        <v>35</v>
      </c>
      <c r="R2530" s="15" t="n">
        <v>-9</v>
      </c>
      <c r="S2530" s="15" t="n">
        <v>0</v>
      </c>
      <c r="T2530" s="15" t="n">
        <v>0</v>
      </c>
      <c r="U2530" s="15" t="n">
        <v>341700</v>
      </c>
      <c r="V2530">
        <f>IFERROR(VLOOKUP(D2530,Tablas_Equivalencia!$A$3:$B$8,2,FALSE),"Sin dato")</f>
        <v/>
      </c>
      <c r="W2530">
        <f>IFERROR(VLOOKUP(L2530,Tablas_Equivalencia!$D$3:$E$9,2,FALSE),"Sin dato")</f>
        <v/>
      </c>
      <c r="X2530">
        <f>IF(I2530=1,"Varón","Mujer")</f>
        <v/>
      </c>
      <c r="Y2530">
        <f>IFERROR(VLOOKUP(M2530,Tablas_Equivalencia!$G$3:$H$6,2,FALSE),"Sin dato")</f>
        <v/>
      </c>
      <c r="Z2530">
        <f>IF(J2530&lt;=24,"18-24","25-29")</f>
        <v/>
      </c>
      <c r="AA2530">
        <f>IF(M2530&lt;&gt;1,"",IF(P2530=2,1,0))</f>
        <v/>
      </c>
      <c r="AB2530">
        <f>IF(M2530&lt;&gt;1,"",IF(O2530&gt;=2,1,0))</f>
        <v/>
      </c>
      <c r="AC2530">
        <f>IF(M2530&lt;&gt;1,"",IF(OR(Q2530=999,Q2530=""),"",IF(OR(Q2530&lt;35,Q2530&gt;48),1,0)))</f>
        <v/>
      </c>
      <c r="AD2530">
        <f>IF(COUNT(AA2530:AC2530)&lt;3,"",SUM(AA2530:AC2530))</f>
        <v/>
      </c>
      <c r="AE2530">
        <f>IF(L2530&gt;=4,2,IF(L2530&gt;=2,1,0))</f>
        <v/>
      </c>
      <c r="AF2530">
        <f>IF(L2530&gt;=5,1,0)</f>
        <v/>
      </c>
      <c r="AG2530">
        <f>AE2530+AF2530</f>
        <v/>
      </c>
      <c r="AH2530" s="15">
        <f>IF(M2530&lt;&gt;1,"",IF(OR(R2530=-9,R2530=""),"",R2530))</f>
        <v/>
      </c>
      <c r="AI2530">
        <f>IF(M2530&lt;&gt;1,"",IF(OR(Q2530=999,Q2530=""),"",Q2530))</f>
        <v/>
      </c>
    </row>
    <row r="2531">
      <c r="A2531" t="inlineStr">
        <is>
          <t>TQRMNOP113823</t>
        </is>
      </c>
      <c r="B2531" t="n">
        <v>2025</v>
      </c>
      <c r="C2531" t="n">
        <v>1</v>
      </c>
      <c r="D2531" t="n">
        <v>43</v>
      </c>
      <c r="E2531" t="inlineStr">
        <is>
          <t>N</t>
        </is>
      </c>
      <c r="F2531" t="n">
        <v>38</v>
      </c>
      <c r="G2531" t="n">
        <v>501</v>
      </c>
      <c r="H2531" t="n">
        <v>2</v>
      </c>
      <c r="I2531" t="n">
        <v>1</v>
      </c>
      <c r="J2531" t="n">
        <v>27</v>
      </c>
      <c r="K2531" t="n">
        <v>2</v>
      </c>
      <c r="L2531" t="n">
        <v>4</v>
      </c>
      <c r="M2531" t="n">
        <v>1</v>
      </c>
      <c r="N2531" t="n">
        <v>2</v>
      </c>
      <c r="O2531" t="n">
        <v>1</v>
      </c>
      <c r="P2531" t="n">
        <v>2</v>
      </c>
      <c r="Q2531" t="n">
        <v>55</v>
      </c>
      <c r="R2531" s="15" t="n">
        <v>409000</v>
      </c>
      <c r="S2531" s="15" t="n">
        <v>0</v>
      </c>
      <c r="T2531" s="15" t="n">
        <v>409000</v>
      </c>
      <c r="U2531" s="15" t="n">
        <v>82600</v>
      </c>
      <c r="V2531">
        <f>IFERROR(VLOOKUP(D2531,Tablas_Equivalencia!$A$3:$B$8,2,FALSE),"Sin dato")</f>
        <v/>
      </c>
      <c r="W2531">
        <f>IFERROR(VLOOKUP(L2531,Tablas_Equivalencia!$D$3:$E$9,2,FALSE),"Sin dato")</f>
        <v/>
      </c>
      <c r="X2531">
        <f>IF(I2531=1,"Varón","Mujer")</f>
        <v/>
      </c>
      <c r="Y2531">
        <f>IFERROR(VLOOKUP(M2531,Tablas_Equivalencia!$G$3:$H$6,2,FALSE),"Sin dato")</f>
        <v/>
      </c>
      <c r="Z2531">
        <f>IF(J2531&lt;=24,"18-24","25-29")</f>
        <v/>
      </c>
      <c r="AA2531">
        <f>IF(M2531&lt;&gt;1,"",IF(P2531=2,1,0))</f>
        <v/>
      </c>
      <c r="AB2531">
        <f>IF(M2531&lt;&gt;1,"",IF(O2531&gt;=2,1,0))</f>
        <v/>
      </c>
      <c r="AC2531">
        <f>IF(M2531&lt;&gt;1,"",IF(OR(Q2531=999,Q2531=""),"",IF(OR(Q2531&lt;35,Q2531&gt;48),1,0)))</f>
        <v/>
      </c>
      <c r="AD2531">
        <f>IF(COUNT(AA2531:AC2531)&lt;3,"",SUM(AA2531:AC2531))</f>
        <v/>
      </c>
      <c r="AE2531">
        <f>IF(L2531&gt;=4,2,IF(L2531&gt;=2,1,0))</f>
        <v/>
      </c>
      <c r="AF2531">
        <f>IF(L2531&gt;=5,1,0)</f>
        <v/>
      </c>
      <c r="AG2531">
        <f>AE2531+AF2531</f>
        <v/>
      </c>
      <c r="AH2531" s="15">
        <f>IF(M2531&lt;&gt;1,"",IF(OR(R2531=-9,R2531=""),"",R2531))</f>
        <v/>
      </c>
      <c r="AI2531">
        <f>IF(M2531&lt;&gt;1,"",IF(OR(Q2531=999,Q2531=""),"",Q2531))</f>
        <v/>
      </c>
    </row>
    <row r="2532">
      <c r="A2532" t="inlineStr">
        <is>
          <t>TQRMNOP113827</t>
        </is>
      </c>
      <c r="B2532" t="n">
        <v>2025</v>
      </c>
      <c r="C2532" t="n">
        <v>1</v>
      </c>
      <c r="D2532" t="n">
        <v>1</v>
      </c>
      <c r="E2532" t="inlineStr">
        <is>
          <t>S</t>
        </is>
      </c>
      <c r="F2532" t="n">
        <v>32</v>
      </c>
      <c r="G2532" t="n">
        <v>1110</v>
      </c>
      <c r="H2532" t="n">
        <v>3</v>
      </c>
      <c r="I2532" t="n">
        <v>1</v>
      </c>
      <c r="J2532" t="n">
        <v>19</v>
      </c>
      <c r="K2532" t="n">
        <v>2</v>
      </c>
      <c r="L2532" t="n">
        <v>4</v>
      </c>
      <c r="M2532" t="n">
        <v>1</v>
      </c>
      <c r="N2532" t="n">
        <v>1</v>
      </c>
      <c r="O2532" t="n">
        <v>1</v>
      </c>
      <c r="P2532" t="n">
        <v>1</v>
      </c>
      <c r="Q2532" t="n">
        <v>35</v>
      </c>
      <c r="R2532" s="15" t="n">
        <v>-9</v>
      </c>
      <c r="S2532" s="15" t="n">
        <v>0</v>
      </c>
      <c r="T2532" s="15" t="n">
        <v>0</v>
      </c>
      <c r="U2532" s="15" t="n">
        <v>111300</v>
      </c>
      <c r="V2532">
        <f>IFERROR(VLOOKUP(D2532,Tablas_Equivalencia!$A$3:$B$8,2,FALSE),"Sin dato")</f>
        <v/>
      </c>
      <c r="W2532">
        <f>IFERROR(VLOOKUP(L2532,Tablas_Equivalencia!$D$3:$E$9,2,FALSE),"Sin dato")</f>
        <v/>
      </c>
      <c r="X2532">
        <f>IF(I2532=1,"Varón","Mujer")</f>
        <v/>
      </c>
      <c r="Y2532">
        <f>IFERROR(VLOOKUP(M2532,Tablas_Equivalencia!$G$3:$H$6,2,FALSE),"Sin dato")</f>
        <v/>
      </c>
      <c r="Z2532">
        <f>IF(J2532&lt;=24,"18-24","25-29")</f>
        <v/>
      </c>
      <c r="AA2532">
        <f>IF(M2532&lt;&gt;1,"",IF(P2532=2,1,0))</f>
        <v/>
      </c>
      <c r="AB2532">
        <f>IF(M2532&lt;&gt;1,"",IF(O2532&gt;=2,1,0))</f>
        <v/>
      </c>
      <c r="AC2532">
        <f>IF(M2532&lt;&gt;1,"",IF(OR(Q2532=999,Q2532=""),"",IF(OR(Q2532&lt;35,Q2532&gt;48),1,0)))</f>
        <v/>
      </c>
      <c r="AD2532">
        <f>IF(COUNT(AA2532:AC2532)&lt;3,"",SUM(AA2532:AC2532))</f>
        <v/>
      </c>
      <c r="AE2532">
        <f>IF(L2532&gt;=4,2,IF(L2532&gt;=2,1,0))</f>
        <v/>
      </c>
      <c r="AF2532">
        <f>IF(L2532&gt;=5,1,0)</f>
        <v/>
      </c>
      <c r="AG2532">
        <f>AE2532+AF2532</f>
        <v/>
      </c>
      <c r="AH2532" s="15">
        <f>IF(M2532&lt;&gt;1,"",IF(OR(R2532=-9,R2532=""),"",R2532))</f>
        <v/>
      </c>
      <c r="AI2532">
        <f>IF(M2532&lt;&gt;1,"",IF(OR(Q2532=999,Q2532=""),"",Q2532))</f>
        <v/>
      </c>
    </row>
    <row r="2533">
      <c r="A2533" t="inlineStr">
        <is>
          <t>TQRMNOP113830</t>
        </is>
      </c>
      <c r="B2533" t="n">
        <v>2025</v>
      </c>
      <c r="C2533" t="n">
        <v>1</v>
      </c>
      <c r="D2533" t="n">
        <v>43</v>
      </c>
      <c r="E2533" t="inlineStr">
        <is>
          <t>N</t>
        </is>
      </c>
      <c r="F2533" t="n">
        <v>38</v>
      </c>
      <c r="G2533" t="n">
        <v>1071</v>
      </c>
      <c r="H2533" t="n">
        <v>3</v>
      </c>
      <c r="I2533" t="n">
        <v>1</v>
      </c>
      <c r="J2533" t="n">
        <v>18</v>
      </c>
      <c r="K2533" t="n">
        <v>2</v>
      </c>
      <c r="L2533" t="n">
        <v>4</v>
      </c>
      <c r="M2533" t="n">
        <v>1</v>
      </c>
      <c r="N2533" t="n">
        <v>3</v>
      </c>
      <c r="O2533" t="n">
        <v>3</v>
      </c>
      <c r="P2533" t="n">
        <v>2</v>
      </c>
      <c r="Q2533" t="n">
        <v>67</v>
      </c>
      <c r="R2533" s="15" t="n">
        <v>-9</v>
      </c>
      <c r="S2533" s="15" t="n">
        <v>0</v>
      </c>
      <c r="T2533" s="15" t="n">
        <v>0</v>
      </c>
      <c r="U2533" s="15" t="n">
        <v>236600</v>
      </c>
      <c r="V2533">
        <f>IFERROR(VLOOKUP(D2533,Tablas_Equivalencia!$A$3:$B$8,2,FALSE),"Sin dato")</f>
        <v/>
      </c>
      <c r="W2533">
        <f>IFERROR(VLOOKUP(L2533,Tablas_Equivalencia!$D$3:$E$9,2,FALSE),"Sin dato")</f>
        <v/>
      </c>
      <c r="X2533">
        <f>IF(I2533=1,"Varón","Mujer")</f>
        <v/>
      </c>
      <c r="Y2533">
        <f>IFERROR(VLOOKUP(M2533,Tablas_Equivalencia!$G$3:$H$6,2,FALSE),"Sin dato")</f>
        <v/>
      </c>
      <c r="Z2533">
        <f>IF(J2533&lt;=24,"18-24","25-29")</f>
        <v/>
      </c>
      <c r="AA2533">
        <f>IF(M2533&lt;&gt;1,"",IF(P2533=2,1,0))</f>
        <v/>
      </c>
      <c r="AB2533">
        <f>IF(M2533&lt;&gt;1,"",IF(O2533&gt;=2,1,0))</f>
        <v/>
      </c>
      <c r="AC2533">
        <f>IF(M2533&lt;&gt;1,"",IF(OR(Q2533=999,Q2533=""),"",IF(OR(Q2533&lt;35,Q2533&gt;48),1,0)))</f>
        <v/>
      </c>
      <c r="AD2533">
        <f>IF(COUNT(AA2533:AC2533)&lt;3,"",SUM(AA2533:AC2533))</f>
        <v/>
      </c>
      <c r="AE2533">
        <f>IF(L2533&gt;=4,2,IF(L2533&gt;=2,1,0))</f>
        <v/>
      </c>
      <c r="AF2533">
        <f>IF(L2533&gt;=5,1,0)</f>
        <v/>
      </c>
      <c r="AG2533">
        <f>AE2533+AF2533</f>
        <v/>
      </c>
      <c r="AH2533" s="15">
        <f>IF(M2533&lt;&gt;1,"",IF(OR(R2533=-9,R2533=""),"",R2533))</f>
        <v/>
      </c>
      <c r="AI2533">
        <f>IF(M2533&lt;&gt;1,"",IF(OR(Q2533=999,Q2533=""),"",Q2533))</f>
        <v/>
      </c>
    </row>
    <row r="2534">
      <c r="A2534" t="inlineStr">
        <is>
          <t>TQRMNOP113840</t>
        </is>
      </c>
      <c r="B2534" t="n">
        <v>2025</v>
      </c>
      <c r="C2534" t="n">
        <v>1</v>
      </c>
      <c r="D2534" t="n">
        <v>41</v>
      </c>
      <c r="E2534" t="inlineStr">
        <is>
          <t>S</t>
        </is>
      </c>
      <c r="F2534" t="n">
        <v>8</v>
      </c>
      <c r="G2534" t="n">
        <v>856</v>
      </c>
      <c r="H2534" t="n">
        <v>3</v>
      </c>
      <c r="I2534" t="n">
        <v>2</v>
      </c>
      <c r="J2534" t="n">
        <v>29</v>
      </c>
      <c r="K2534" t="n">
        <v>2</v>
      </c>
      <c r="L2534" t="n">
        <v>4</v>
      </c>
      <c r="M2534" t="n">
        <v>1</v>
      </c>
      <c r="N2534" t="n">
        <v>3</v>
      </c>
      <c r="O2534" t="n">
        <v>3</v>
      </c>
      <c r="P2534" t="n">
        <v>1</v>
      </c>
      <c r="Q2534" t="n">
        <v>37</v>
      </c>
      <c r="R2534" s="15" t="n">
        <v>531000</v>
      </c>
      <c r="S2534" s="15" t="n">
        <v>0</v>
      </c>
      <c r="T2534" s="15" t="n">
        <v>531000</v>
      </c>
      <c r="U2534" s="15" t="n">
        <v>208900</v>
      </c>
      <c r="V2534">
        <f>IFERROR(VLOOKUP(D2534,Tablas_Equivalencia!$A$3:$B$8,2,FALSE),"Sin dato")</f>
        <v/>
      </c>
      <c r="W2534">
        <f>IFERROR(VLOOKUP(L2534,Tablas_Equivalencia!$D$3:$E$9,2,FALSE),"Sin dato")</f>
        <v/>
      </c>
      <c r="X2534">
        <f>IF(I2534=1,"Varón","Mujer")</f>
        <v/>
      </c>
      <c r="Y2534">
        <f>IFERROR(VLOOKUP(M2534,Tablas_Equivalencia!$G$3:$H$6,2,FALSE),"Sin dato")</f>
        <v/>
      </c>
      <c r="Z2534">
        <f>IF(J2534&lt;=24,"18-24","25-29")</f>
        <v/>
      </c>
      <c r="AA2534">
        <f>IF(M2534&lt;&gt;1,"",IF(P2534=2,1,0))</f>
        <v/>
      </c>
      <c r="AB2534">
        <f>IF(M2534&lt;&gt;1,"",IF(O2534&gt;=2,1,0))</f>
        <v/>
      </c>
      <c r="AC2534">
        <f>IF(M2534&lt;&gt;1,"",IF(OR(Q2534=999,Q2534=""),"",IF(OR(Q2534&lt;35,Q2534&gt;48),1,0)))</f>
        <v/>
      </c>
      <c r="AD2534">
        <f>IF(COUNT(AA2534:AC2534)&lt;3,"",SUM(AA2534:AC2534))</f>
        <v/>
      </c>
      <c r="AE2534">
        <f>IF(L2534&gt;=4,2,IF(L2534&gt;=2,1,0))</f>
        <v/>
      </c>
      <c r="AF2534">
        <f>IF(L2534&gt;=5,1,0)</f>
        <v/>
      </c>
      <c r="AG2534">
        <f>AE2534+AF2534</f>
        <v/>
      </c>
      <c r="AH2534" s="15">
        <f>IF(M2534&lt;&gt;1,"",IF(OR(R2534=-9,R2534=""),"",R2534))</f>
        <v/>
      </c>
      <c r="AI2534">
        <f>IF(M2534&lt;&gt;1,"",IF(OR(Q2534=999,Q2534=""),"",Q2534))</f>
        <v/>
      </c>
    </row>
    <row r="2535">
      <c r="A2535" t="inlineStr">
        <is>
          <t>TQRMNOP113841</t>
        </is>
      </c>
      <c r="B2535" t="n">
        <v>2025</v>
      </c>
      <c r="C2535" t="n">
        <v>1</v>
      </c>
      <c r="D2535" t="n">
        <v>43</v>
      </c>
      <c r="E2535" t="inlineStr">
        <is>
          <t>S</t>
        </is>
      </c>
      <c r="F2535" t="n">
        <v>30</v>
      </c>
      <c r="G2535" t="n">
        <v>1595</v>
      </c>
      <c r="H2535" t="n">
        <v>1</v>
      </c>
      <c r="I2535" t="n">
        <v>2</v>
      </c>
      <c r="J2535" t="n">
        <v>24</v>
      </c>
      <c r="K2535" t="n">
        <v>1</v>
      </c>
      <c r="L2535" t="n">
        <v>5</v>
      </c>
      <c r="M2535" t="n">
        <v>3</v>
      </c>
      <c r="R2535" s="15" t="n">
        <v>0</v>
      </c>
      <c r="S2535" s="15" t="n">
        <v>0</v>
      </c>
      <c r="T2535" s="15" t="n">
        <v>0</v>
      </c>
      <c r="U2535" s="15" t="n">
        <v>78100</v>
      </c>
      <c r="V2535">
        <f>IFERROR(VLOOKUP(D2535,Tablas_Equivalencia!$A$3:$B$8,2,FALSE),"Sin dato")</f>
        <v/>
      </c>
      <c r="W2535">
        <f>IFERROR(VLOOKUP(L2535,Tablas_Equivalencia!$D$3:$E$9,2,FALSE),"Sin dato")</f>
        <v/>
      </c>
      <c r="X2535">
        <f>IF(I2535=1,"Varón","Mujer")</f>
        <v/>
      </c>
      <c r="Y2535">
        <f>IFERROR(VLOOKUP(M2535,Tablas_Equivalencia!$G$3:$H$6,2,FALSE),"Sin dato")</f>
        <v/>
      </c>
      <c r="Z2535">
        <f>IF(J2535&lt;=24,"18-24","25-29")</f>
        <v/>
      </c>
      <c r="AA2535">
        <f>IF(M2535&lt;&gt;1,"",IF(P2535=2,1,0))</f>
        <v/>
      </c>
      <c r="AB2535">
        <f>IF(M2535&lt;&gt;1,"",IF(O2535&gt;=2,1,0))</f>
        <v/>
      </c>
      <c r="AC2535">
        <f>IF(M2535&lt;&gt;1,"",IF(OR(Q2535=999,Q2535=""),"",IF(OR(Q2535&lt;35,Q2535&gt;48),1,0)))</f>
        <v/>
      </c>
      <c r="AD2535">
        <f>IF(COUNT(AA2535:AC2535)&lt;3,"",SUM(AA2535:AC2535))</f>
        <v/>
      </c>
      <c r="AE2535">
        <f>IF(L2535&gt;=4,2,IF(L2535&gt;=2,1,0))</f>
        <v/>
      </c>
      <c r="AF2535">
        <f>IF(L2535&gt;=5,1,0)</f>
        <v/>
      </c>
      <c r="AG2535">
        <f>AE2535+AF2535</f>
        <v/>
      </c>
      <c r="AH2535" s="15">
        <f>IF(M2535&lt;&gt;1,"",IF(OR(R2535=-9,R2535=""),"",R2535))</f>
        <v/>
      </c>
      <c r="AI2535">
        <f>IF(M2535&lt;&gt;1,"",IF(OR(Q2535=999,Q2535=""),"",Q2535))</f>
        <v/>
      </c>
    </row>
    <row r="2536">
      <c r="A2536" t="inlineStr">
        <is>
          <t>TQRMNOP113850</t>
        </is>
      </c>
      <c r="B2536" t="n">
        <v>2025</v>
      </c>
      <c r="C2536" t="n">
        <v>1</v>
      </c>
      <c r="D2536" t="n">
        <v>1</v>
      </c>
      <c r="E2536" t="inlineStr">
        <is>
          <t>S</t>
        </is>
      </c>
      <c r="F2536" t="n">
        <v>32</v>
      </c>
      <c r="G2536" t="n">
        <v>873</v>
      </c>
      <c r="H2536" t="n">
        <v>1</v>
      </c>
      <c r="I2536" t="n">
        <v>2</v>
      </c>
      <c r="J2536" t="n">
        <v>20</v>
      </c>
      <c r="K2536" t="n">
        <v>1</v>
      </c>
      <c r="L2536" t="n">
        <v>5</v>
      </c>
      <c r="M2536" t="n">
        <v>3</v>
      </c>
      <c r="R2536" s="15" t="n">
        <v>0</v>
      </c>
      <c r="S2536" s="15" t="n">
        <v>0</v>
      </c>
      <c r="T2536" s="15" t="n">
        <v>0</v>
      </c>
      <c r="U2536" s="15" t="n">
        <v>95400</v>
      </c>
      <c r="V2536">
        <f>IFERROR(VLOOKUP(D2536,Tablas_Equivalencia!$A$3:$B$8,2,FALSE),"Sin dato")</f>
        <v/>
      </c>
      <c r="W2536">
        <f>IFERROR(VLOOKUP(L2536,Tablas_Equivalencia!$D$3:$E$9,2,FALSE),"Sin dato")</f>
        <v/>
      </c>
      <c r="X2536">
        <f>IF(I2536=1,"Varón","Mujer")</f>
        <v/>
      </c>
      <c r="Y2536">
        <f>IFERROR(VLOOKUP(M2536,Tablas_Equivalencia!$G$3:$H$6,2,FALSE),"Sin dato")</f>
        <v/>
      </c>
      <c r="Z2536">
        <f>IF(J2536&lt;=24,"18-24","25-29")</f>
        <v/>
      </c>
      <c r="AA2536">
        <f>IF(M2536&lt;&gt;1,"",IF(P2536=2,1,0))</f>
        <v/>
      </c>
      <c r="AB2536">
        <f>IF(M2536&lt;&gt;1,"",IF(O2536&gt;=2,1,0))</f>
        <v/>
      </c>
      <c r="AC2536">
        <f>IF(M2536&lt;&gt;1,"",IF(OR(Q2536=999,Q2536=""),"",IF(OR(Q2536&lt;35,Q2536&gt;48),1,0)))</f>
        <v/>
      </c>
      <c r="AD2536">
        <f>IF(COUNT(AA2536:AC2536)&lt;3,"",SUM(AA2536:AC2536))</f>
        <v/>
      </c>
      <c r="AE2536">
        <f>IF(L2536&gt;=4,2,IF(L2536&gt;=2,1,0))</f>
        <v/>
      </c>
      <c r="AF2536">
        <f>IF(L2536&gt;=5,1,0)</f>
        <v/>
      </c>
      <c r="AG2536">
        <f>AE2536+AF2536</f>
        <v/>
      </c>
      <c r="AH2536" s="15">
        <f>IF(M2536&lt;&gt;1,"",IF(OR(R2536=-9,R2536=""),"",R2536))</f>
        <v/>
      </c>
      <c r="AI2536">
        <f>IF(M2536&lt;&gt;1,"",IF(OR(Q2536=999,Q2536=""),"",Q2536))</f>
        <v/>
      </c>
    </row>
    <row r="2537">
      <c r="A2537" t="inlineStr">
        <is>
          <t>TQRMNOP113852</t>
        </is>
      </c>
      <c r="B2537" t="n">
        <v>2025</v>
      </c>
      <c r="C2537" t="n">
        <v>1</v>
      </c>
      <c r="D2537" t="n">
        <v>1</v>
      </c>
      <c r="E2537" t="inlineStr">
        <is>
          <t>S</t>
        </is>
      </c>
      <c r="F2537" t="n">
        <v>33</v>
      </c>
      <c r="G2537" t="n">
        <v>777</v>
      </c>
      <c r="H2537" t="n">
        <v>1</v>
      </c>
      <c r="I2537" t="n">
        <v>2</v>
      </c>
      <c r="J2537" t="n">
        <v>26</v>
      </c>
      <c r="K2537" t="n">
        <v>1</v>
      </c>
      <c r="L2537" t="n">
        <v>5</v>
      </c>
      <c r="M2537" t="n">
        <v>1</v>
      </c>
      <c r="N2537" t="n">
        <v>3</v>
      </c>
      <c r="O2537" t="n">
        <v>2</v>
      </c>
      <c r="P2537" t="n">
        <v>2</v>
      </c>
      <c r="Q2537" t="n">
        <v>36</v>
      </c>
      <c r="R2537" s="15" t="n">
        <v>455000</v>
      </c>
      <c r="S2537" s="15" t="n">
        <v>0</v>
      </c>
      <c r="T2537" s="15" t="n">
        <v>455000</v>
      </c>
      <c r="U2537" s="15" t="n">
        <v>231900</v>
      </c>
      <c r="V2537">
        <f>IFERROR(VLOOKUP(D2537,Tablas_Equivalencia!$A$3:$B$8,2,FALSE),"Sin dato")</f>
        <v/>
      </c>
      <c r="W2537">
        <f>IFERROR(VLOOKUP(L2537,Tablas_Equivalencia!$D$3:$E$9,2,FALSE),"Sin dato")</f>
        <v/>
      </c>
      <c r="X2537">
        <f>IF(I2537=1,"Varón","Mujer")</f>
        <v/>
      </c>
      <c r="Y2537">
        <f>IFERROR(VLOOKUP(M2537,Tablas_Equivalencia!$G$3:$H$6,2,FALSE),"Sin dato")</f>
        <v/>
      </c>
      <c r="Z2537">
        <f>IF(J2537&lt;=24,"18-24","25-29")</f>
        <v/>
      </c>
      <c r="AA2537">
        <f>IF(M2537&lt;&gt;1,"",IF(P2537=2,1,0))</f>
        <v/>
      </c>
      <c r="AB2537">
        <f>IF(M2537&lt;&gt;1,"",IF(O2537&gt;=2,1,0))</f>
        <v/>
      </c>
      <c r="AC2537">
        <f>IF(M2537&lt;&gt;1,"",IF(OR(Q2537=999,Q2537=""),"",IF(OR(Q2537&lt;35,Q2537&gt;48),1,0)))</f>
        <v/>
      </c>
      <c r="AD2537">
        <f>IF(COUNT(AA2537:AC2537)&lt;3,"",SUM(AA2537:AC2537))</f>
        <v/>
      </c>
      <c r="AE2537">
        <f>IF(L2537&gt;=4,2,IF(L2537&gt;=2,1,0))</f>
        <v/>
      </c>
      <c r="AF2537">
        <f>IF(L2537&gt;=5,1,0)</f>
        <v/>
      </c>
      <c r="AG2537">
        <f>AE2537+AF2537</f>
        <v/>
      </c>
      <c r="AH2537" s="15">
        <f>IF(M2537&lt;&gt;1,"",IF(OR(R2537=-9,R2537=""),"",R2537))</f>
        <v/>
      </c>
      <c r="AI2537">
        <f>IF(M2537&lt;&gt;1,"",IF(OR(Q2537=999,Q2537=""),"",Q2537))</f>
        <v/>
      </c>
    </row>
    <row r="2538">
      <c r="A2538" t="inlineStr">
        <is>
          <t>TQRMNOP113855</t>
        </is>
      </c>
      <c r="B2538" t="n">
        <v>2025</v>
      </c>
      <c r="C2538" t="n">
        <v>1</v>
      </c>
      <c r="D2538" t="n">
        <v>43</v>
      </c>
      <c r="E2538" t="inlineStr">
        <is>
          <t>S</t>
        </is>
      </c>
      <c r="F2538" t="n">
        <v>36</v>
      </c>
      <c r="G2538" t="n">
        <v>729</v>
      </c>
      <c r="H2538" t="n">
        <v>2</v>
      </c>
      <c r="I2538" t="n">
        <v>2</v>
      </c>
      <c r="J2538" t="n">
        <v>26</v>
      </c>
      <c r="K2538" t="n">
        <v>1</v>
      </c>
      <c r="L2538" t="n">
        <v>5</v>
      </c>
      <c r="M2538" t="n">
        <v>3</v>
      </c>
      <c r="R2538" s="15" t="n">
        <v>0</v>
      </c>
      <c r="S2538" s="15" t="n">
        <v>42000</v>
      </c>
      <c r="T2538" s="15" t="n">
        <v>42000</v>
      </c>
      <c r="U2538" s="15" t="n">
        <v>415400</v>
      </c>
      <c r="V2538">
        <f>IFERROR(VLOOKUP(D2538,Tablas_Equivalencia!$A$3:$B$8,2,FALSE),"Sin dato")</f>
        <v/>
      </c>
      <c r="W2538">
        <f>IFERROR(VLOOKUP(L2538,Tablas_Equivalencia!$D$3:$E$9,2,FALSE),"Sin dato")</f>
        <v/>
      </c>
      <c r="X2538">
        <f>IF(I2538=1,"Varón","Mujer")</f>
        <v/>
      </c>
      <c r="Y2538">
        <f>IFERROR(VLOOKUP(M2538,Tablas_Equivalencia!$G$3:$H$6,2,FALSE),"Sin dato")</f>
        <v/>
      </c>
      <c r="Z2538">
        <f>IF(J2538&lt;=24,"18-24","25-29")</f>
        <v/>
      </c>
      <c r="AA2538">
        <f>IF(M2538&lt;&gt;1,"",IF(P2538=2,1,0))</f>
        <v/>
      </c>
      <c r="AB2538">
        <f>IF(M2538&lt;&gt;1,"",IF(O2538&gt;=2,1,0))</f>
        <v/>
      </c>
      <c r="AC2538">
        <f>IF(M2538&lt;&gt;1,"",IF(OR(Q2538=999,Q2538=""),"",IF(OR(Q2538&lt;35,Q2538&gt;48),1,0)))</f>
        <v/>
      </c>
      <c r="AD2538">
        <f>IF(COUNT(AA2538:AC2538)&lt;3,"",SUM(AA2538:AC2538))</f>
        <v/>
      </c>
      <c r="AE2538">
        <f>IF(L2538&gt;=4,2,IF(L2538&gt;=2,1,0))</f>
        <v/>
      </c>
      <c r="AF2538">
        <f>IF(L2538&gt;=5,1,0)</f>
        <v/>
      </c>
      <c r="AG2538">
        <f>AE2538+AF2538</f>
        <v/>
      </c>
      <c r="AH2538" s="15">
        <f>IF(M2538&lt;&gt;1,"",IF(OR(R2538=-9,R2538=""),"",R2538))</f>
        <v/>
      </c>
      <c r="AI2538">
        <f>IF(M2538&lt;&gt;1,"",IF(OR(Q2538=999,Q2538=""),"",Q2538))</f>
        <v/>
      </c>
    </row>
    <row r="2539">
      <c r="A2539" t="inlineStr">
        <is>
          <t>TQRMNOP113858</t>
        </is>
      </c>
      <c r="B2539" t="n">
        <v>2025</v>
      </c>
      <c r="C2539" t="n">
        <v>1</v>
      </c>
      <c r="D2539" t="n">
        <v>1</v>
      </c>
      <c r="E2539" t="inlineStr">
        <is>
          <t>S</t>
        </is>
      </c>
      <c r="F2539" t="n">
        <v>33</v>
      </c>
      <c r="G2539" t="n">
        <v>401</v>
      </c>
      <c r="H2539" t="n">
        <v>1</v>
      </c>
      <c r="I2539" t="n">
        <v>2</v>
      </c>
      <c r="J2539" t="n">
        <v>18</v>
      </c>
      <c r="K2539" t="n">
        <v>1</v>
      </c>
      <c r="L2539" t="n">
        <v>4</v>
      </c>
      <c r="M2539" t="n">
        <v>2</v>
      </c>
      <c r="R2539" s="15" t="n">
        <v>0</v>
      </c>
      <c r="S2539" s="15" t="n">
        <v>148000</v>
      </c>
      <c r="T2539" s="15" t="n">
        <v>148000</v>
      </c>
      <c r="U2539" s="15" t="n">
        <v>224600</v>
      </c>
      <c r="V2539">
        <f>IFERROR(VLOOKUP(D2539,Tablas_Equivalencia!$A$3:$B$8,2,FALSE),"Sin dato")</f>
        <v/>
      </c>
      <c r="W2539">
        <f>IFERROR(VLOOKUP(L2539,Tablas_Equivalencia!$D$3:$E$9,2,FALSE),"Sin dato")</f>
        <v/>
      </c>
      <c r="X2539">
        <f>IF(I2539=1,"Varón","Mujer")</f>
        <v/>
      </c>
      <c r="Y2539">
        <f>IFERROR(VLOOKUP(M2539,Tablas_Equivalencia!$G$3:$H$6,2,FALSE),"Sin dato")</f>
        <v/>
      </c>
      <c r="Z2539">
        <f>IF(J2539&lt;=24,"18-24","25-29")</f>
        <v/>
      </c>
      <c r="AA2539">
        <f>IF(M2539&lt;&gt;1,"",IF(P2539=2,1,0))</f>
        <v/>
      </c>
      <c r="AB2539">
        <f>IF(M2539&lt;&gt;1,"",IF(O2539&gt;=2,1,0))</f>
        <v/>
      </c>
      <c r="AC2539">
        <f>IF(M2539&lt;&gt;1,"",IF(OR(Q2539=999,Q2539=""),"",IF(OR(Q2539&lt;35,Q2539&gt;48),1,0)))</f>
        <v/>
      </c>
      <c r="AD2539">
        <f>IF(COUNT(AA2539:AC2539)&lt;3,"",SUM(AA2539:AC2539))</f>
        <v/>
      </c>
      <c r="AE2539">
        <f>IF(L2539&gt;=4,2,IF(L2539&gt;=2,1,0))</f>
        <v/>
      </c>
      <c r="AF2539">
        <f>IF(L2539&gt;=5,1,0)</f>
        <v/>
      </c>
      <c r="AG2539">
        <f>AE2539+AF2539</f>
        <v/>
      </c>
      <c r="AH2539" s="15">
        <f>IF(M2539&lt;&gt;1,"",IF(OR(R2539=-9,R2539=""),"",R2539))</f>
        <v/>
      </c>
      <c r="AI2539">
        <f>IF(M2539&lt;&gt;1,"",IF(OR(Q2539=999,Q2539=""),"",Q2539))</f>
        <v/>
      </c>
    </row>
    <row r="2540">
      <c r="A2540" t="inlineStr">
        <is>
          <t>TQRMNOP113868</t>
        </is>
      </c>
      <c r="B2540" t="n">
        <v>2025</v>
      </c>
      <c r="C2540" t="n">
        <v>1</v>
      </c>
      <c r="D2540" t="n">
        <v>43</v>
      </c>
      <c r="E2540" t="inlineStr">
        <is>
          <t>N</t>
        </is>
      </c>
      <c r="F2540" t="n">
        <v>34</v>
      </c>
      <c r="G2540" t="n">
        <v>1175</v>
      </c>
      <c r="H2540" t="n">
        <v>1</v>
      </c>
      <c r="I2540" t="n">
        <v>2</v>
      </c>
      <c r="J2540" t="n">
        <v>19</v>
      </c>
      <c r="K2540" t="n">
        <v>1</v>
      </c>
      <c r="L2540" t="n">
        <v>3</v>
      </c>
      <c r="M2540" t="n">
        <v>3</v>
      </c>
      <c r="R2540" s="15" t="n">
        <v>0</v>
      </c>
      <c r="S2540" s="15" t="n">
        <v>0</v>
      </c>
      <c r="T2540" s="15" t="n">
        <v>0</v>
      </c>
      <c r="U2540" s="15" t="n">
        <v>180900</v>
      </c>
      <c r="V2540">
        <f>IFERROR(VLOOKUP(D2540,Tablas_Equivalencia!$A$3:$B$8,2,FALSE),"Sin dato")</f>
        <v/>
      </c>
      <c r="W2540">
        <f>IFERROR(VLOOKUP(L2540,Tablas_Equivalencia!$D$3:$E$9,2,FALSE),"Sin dato")</f>
        <v/>
      </c>
      <c r="X2540">
        <f>IF(I2540=1,"Varón","Mujer")</f>
        <v/>
      </c>
      <c r="Y2540">
        <f>IFERROR(VLOOKUP(M2540,Tablas_Equivalencia!$G$3:$H$6,2,FALSE),"Sin dato")</f>
        <v/>
      </c>
      <c r="Z2540">
        <f>IF(J2540&lt;=24,"18-24","25-29")</f>
        <v/>
      </c>
      <c r="AA2540">
        <f>IF(M2540&lt;&gt;1,"",IF(P2540=2,1,0))</f>
        <v/>
      </c>
      <c r="AB2540">
        <f>IF(M2540&lt;&gt;1,"",IF(O2540&gt;=2,1,0))</f>
        <v/>
      </c>
      <c r="AC2540">
        <f>IF(M2540&lt;&gt;1,"",IF(OR(Q2540=999,Q2540=""),"",IF(OR(Q2540&lt;35,Q2540&gt;48),1,0)))</f>
        <v/>
      </c>
      <c r="AD2540">
        <f>IF(COUNT(AA2540:AC2540)&lt;3,"",SUM(AA2540:AC2540))</f>
        <v/>
      </c>
      <c r="AE2540">
        <f>IF(L2540&gt;=4,2,IF(L2540&gt;=2,1,0))</f>
        <v/>
      </c>
      <c r="AF2540">
        <f>IF(L2540&gt;=5,1,0)</f>
        <v/>
      </c>
      <c r="AG2540">
        <f>AE2540+AF2540</f>
        <v/>
      </c>
      <c r="AH2540" s="15">
        <f>IF(M2540&lt;&gt;1,"",IF(OR(R2540=-9,R2540=""),"",R2540))</f>
        <v/>
      </c>
      <c r="AI2540">
        <f>IF(M2540&lt;&gt;1,"",IF(OR(Q2540=999,Q2540=""),"",Q2540))</f>
        <v/>
      </c>
    </row>
    <row r="2541">
      <c r="A2541" t="inlineStr">
        <is>
          <t>TQRMNOP113870</t>
        </is>
      </c>
      <c r="B2541" t="n">
        <v>2025</v>
      </c>
      <c r="C2541" t="n">
        <v>1</v>
      </c>
      <c r="D2541" t="n">
        <v>1</v>
      </c>
      <c r="E2541" t="inlineStr">
        <is>
          <t>S</t>
        </is>
      </c>
      <c r="F2541" t="n">
        <v>32</v>
      </c>
      <c r="G2541" t="n">
        <v>2180</v>
      </c>
      <c r="H2541" t="n">
        <v>1</v>
      </c>
      <c r="I2541" t="n">
        <v>1</v>
      </c>
      <c r="J2541" t="n">
        <v>20</v>
      </c>
      <c r="K2541" t="n">
        <v>1</v>
      </c>
      <c r="L2541" t="n">
        <v>5</v>
      </c>
      <c r="M2541" t="n">
        <v>3</v>
      </c>
      <c r="R2541" s="15" t="n">
        <v>0</v>
      </c>
      <c r="S2541" s="15" t="n">
        <v>29000</v>
      </c>
      <c r="T2541" s="15" t="n">
        <v>29000</v>
      </c>
      <c r="U2541" s="15" t="n">
        <v>109200</v>
      </c>
      <c r="V2541">
        <f>IFERROR(VLOOKUP(D2541,Tablas_Equivalencia!$A$3:$B$8,2,FALSE),"Sin dato")</f>
        <v/>
      </c>
      <c r="W2541">
        <f>IFERROR(VLOOKUP(L2541,Tablas_Equivalencia!$D$3:$E$9,2,FALSE),"Sin dato")</f>
        <v/>
      </c>
      <c r="X2541">
        <f>IF(I2541=1,"Varón","Mujer")</f>
        <v/>
      </c>
      <c r="Y2541">
        <f>IFERROR(VLOOKUP(M2541,Tablas_Equivalencia!$G$3:$H$6,2,FALSE),"Sin dato")</f>
        <v/>
      </c>
      <c r="Z2541">
        <f>IF(J2541&lt;=24,"18-24","25-29")</f>
        <v/>
      </c>
      <c r="AA2541">
        <f>IF(M2541&lt;&gt;1,"",IF(P2541=2,1,0))</f>
        <v/>
      </c>
      <c r="AB2541">
        <f>IF(M2541&lt;&gt;1,"",IF(O2541&gt;=2,1,0))</f>
        <v/>
      </c>
      <c r="AC2541">
        <f>IF(M2541&lt;&gt;1,"",IF(OR(Q2541=999,Q2541=""),"",IF(OR(Q2541&lt;35,Q2541&gt;48),1,0)))</f>
        <v/>
      </c>
      <c r="AD2541">
        <f>IF(COUNT(AA2541:AC2541)&lt;3,"",SUM(AA2541:AC2541))</f>
        <v/>
      </c>
      <c r="AE2541">
        <f>IF(L2541&gt;=4,2,IF(L2541&gt;=2,1,0))</f>
        <v/>
      </c>
      <c r="AF2541">
        <f>IF(L2541&gt;=5,1,0)</f>
        <v/>
      </c>
      <c r="AG2541">
        <f>AE2541+AF2541</f>
        <v/>
      </c>
      <c r="AH2541" s="15">
        <f>IF(M2541&lt;&gt;1,"",IF(OR(R2541=-9,R2541=""),"",R2541))</f>
        <v/>
      </c>
      <c r="AI2541">
        <f>IF(M2541&lt;&gt;1,"",IF(OR(Q2541=999,Q2541=""),"",Q2541))</f>
        <v/>
      </c>
    </row>
    <row r="2542">
      <c r="A2542" t="inlineStr">
        <is>
          <t>TQRMNOP113874</t>
        </is>
      </c>
      <c r="B2542" t="n">
        <v>2025</v>
      </c>
      <c r="C2542" t="n">
        <v>1</v>
      </c>
      <c r="D2542" t="n">
        <v>40</v>
      </c>
      <c r="E2542" t="inlineStr">
        <is>
          <t>N</t>
        </is>
      </c>
      <c r="F2542" t="n">
        <v>22</v>
      </c>
      <c r="G2542" t="n">
        <v>1580</v>
      </c>
      <c r="H2542" t="n">
        <v>3</v>
      </c>
      <c r="I2542" t="n">
        <v>2</v>
      </c>
      <c r="J2542" t="n">
        <v>29</v>
      </c>
      <c r="K2542" t="n">
        <v>2</v>
      </c>
      <c r="L2542" t="n">
        <v>5</v>
      </c>
      <c r="M2542" t="n">
        <v>2</v>
      </c>
      <c r="R2542" s="15" t="n">
        <v>0</v>
      </c>
      <c r="S2542" s="15" t="n">
        <v>0</v>
      </c>
      <c r="T2542" s="15" t="n">
        <v>0</v>
      </c>
      <c r="U2542" s="15" t="n">
        <v>111400</v>
      </c>
      <c r="V2542">
        <f>IFERROR(VLOOKUP(D2542,Tablas_Equivalencia!$A$3:$B$8,2,FALSE),"Sin dato")</f>
        <v/>
      </c>
      <c r="W2542">
        <f>IFERROR(VLOOKUP(L2542,Tablas_Equivalencia!$D$3:$E$9,2,FALSE),"Sin dato")</f>
        <v/>
      </c>
      <c r="X2542">
        <f>IF(I2542=1,"Varón","Mujer")</f>
        <v/>
      </c>
      <c r="Y2542">
        <f>IFERROR(VLOOKUP(M2542,Tablas_Equivalencia!$G$3:$H$6,2,FALSE),"Sin dato")</f>
        <v/>
      </c>
      <c r="Z2542">
        <f>IF(J2542&lt;=24,"18-24","25-29")</f>
        <v/>
      </c>
      <c r="AA2542">
        <f>IF(M2542&lt;&gt;1,"",IF(P2542=2,1,0))</f>
        <v/>
      </c>
      <c r="AB2542">
        <f>IF(M2542&lt;&gt;1,"",IF(O2542&gt;=2,1,0))</f>
        <v/>
      </c>
      <c r="AC2542">
        <f>IF(M2542&lt;&gt;1,"",IF(OR(Q2542=999,Q2542=""),"",IF(OR(Q2542&lt;35,Q2542&gt;48),1,0)))</f>
        <v/>
      </c>
      <c r="AD2542">
        <f>IF(COUNT(AA2542:AC2542)&lt;3,"",SUM(AA2542:AC2542))</f>
        <v/>
      </c>
      <c r="AE2542">
        <f>IF(L2542&gt;=4,2,IF(L2542&gt;=2,1,0))</f>
        <v/>
      </c>
      <c r="AF2542">
        <f>IF(L2542&gt;=5,1,0)</f>
        <v/>
      </c>
      <c r="AG2542">
        <f>AE2542+AF2542</f>
        <v/>
      </c>
      <c r="AH2542" s="15">
        <f>IF(M2542&lt;&gt;1,"",IF(OR(R2542=-9,R2542=""),"",R2542))</f>
        <v/>
      </c>
      <c r="AI2542">
        <f>IF(M2542&lt;&gt;1,"",IF(OR(Q2542=999,Q2542=""),"",Q2542))</f>
        <v/>
      </c>
    </row>
    <row r="2543">
      <c r="A2543" t="inlineStr">
        <is>
          <t>TQRMNOP113877</t>
        </is>
      </c>
      <c r="B2543" t="n">
        <v>2025</v>
      </c>
      <c r="C2543" t="n">
        <v>1</v>
      </c>
      <c r="D2543" t="n">
        <v>43</v>
      </c>
      <c r="E2543" t="inlineStr">
        <is>
          <t>S</t>
        </is>
      </c>
      <c r="F2543" t="n">
        <v>30</v>
      </c>
      <c r="G2543" t="n">
        <v>1559</v>
      </c>
      <c r="H2543" t="n">
        <v>1</v>
      </c>
      <c r="I2543" t="n">
        <v>1</v>
      </c>
      <c r="J2543" t="n">
        <v>24</v>
      </c>
      <c r="K2543" t="n">
        <v>2</v>
      </c>
      <c r="L2543" t="n">
        <v>3</v>
      </c>
      <c r="M2543" t="n">
        <v>1</v>
      </c>
      <c r="N2543" t="n">
        <v>3</v>
      </c>
      <c r="O2543" t="n">
        <v>2</v>
      </c>
      <c r="P2543" t="n">
        <v>1</v>
      </c>
      <c r="Q2543" t="n">
        <v>43</v>
      </c>
      <c r="R2543" s="15" t="n">
        <v>412000</v>
      </c>
      <c r="S2543" s="15" t="n">
        <v>0</v>
      </c>
      <c r="T2543" s="15" t="n">
        <v>412000</v>
      </c>
      <c r="U2543" s="15" t="n">
        <v>264000</v>
      </c>
      <c r="V2543">
        <f>IFERROR(VLOOKUP(D2543,Tablas_Equivalencia!$A$3:$B$8,2,FALSE),"Sin dato")</f>
        <v/>
      </c>
      <c r="W2543">
        <f>IFERROR(VLOOKUP(L2543,Tablas_Equivalencia!$D$3:$E$9,2,FALSE),"Sin dato")</f>
        <v/>
      </c>
      <c r="X2543">
        <f>IF(I2543=1,"Varón","Mujer")</f>
        <v/>
      </c>
      <c r="Y2543">
        <f>IFERROR(VLOOKUP(M2543,Tablas_Equivalencia!$G$3:$H$6,2,FALSE),"Sin dato")</f>
        <v/>
      </c>
      <c r="Z2543">
        <f>IF(J2543&lt;=24,"18-24","25-29")</f>
        <v/>
      </c>
      <c r="AA2543">
        <f>IF(M2543&lt;&gt;1,"",IF(P2543=2,1,0))</f>
        <v/>
      </c>
      <c r="AB2543">
        <f>IF(M2543&lt;&gt;1,"",IF(O2543&gt;=2,1,0))</f>
        <v/>
      </c>
      <c r="AC2543">
        <f>IF(M2543&lt;&gt;1,"",IF(OR(Q2543=999,Q2543=""),"",IF(OR(Q2543&lt;35,Q2543&gt;48),1,0)))</f>
        <v/>
      </c>
      <c r="AD2543">
        <f>IF(COUNT(AA2543:AC2543)&lt;3,"",SUM(AA2543:AC2543))</f>
        <v/>
      </c>
      <c r="AE2543">
        <f>IF(L2543&gt;=4,2,IF(L2543&gt;=2,1,0))</f>
        <v/>
      </c>
      <c r="AF2543">
        <f>IF(L2543&gt;=5,1,0)</f>
        <v/>
      </c>
      <c r="AG2543">
        <f>AE2543+AF2543</f>
        <v/>
      </c>
      <c r="AH2543" s="15">
        <f>IF(M2543&lt;&gt;1,"",IF(OR(R2543=-9,R2543=""),"",R2543))</f>
        <v/>
      </c>
      <c r="AI2543">
        <f>IF(M2543&lt;&gt;1,"",IF(OR(Q2543=999,Q2543=""),"",Q2543))</f>
        <v/>
      </c>
    </row>
    <row r="2544">
      <c r="A2544" t="inlineStr">
        <is>
          <t>TQRMNOP113879</t>
        </is>
      </c>
      <c r="B2544" t="n">
        <v>2025</v>
      </c>
      <c r="C2544" t="n">
        <v>1</v>
      </c>
      <c r="D2544" t="n">
        <v>43</v>
      </c>
      <c r="E2544" t="inlineStr">
        <is>
          <t>N</t>
        </is>
      </c>
      <c r="F2544" t="n">
        <v>26</v>
      </c>
      <c r="G2544" t="n">
        <v>1243</v>
      </c>
      <c r="H2544" t="n">
        <v>10</v>
      </c>
      <c r="I2544" t="n">
        <v>1</v>
      </c>
      <c r="J2544" t="n">
        <v>19</v>
      </c>
      <c r="K2544" t="n">
        <v>1</v>
      </c>
      <c r="L2544" t="n">
        <v>4</v>
      </c>
      <c r="M2544" t="n">
        <v>1</v>
      </c>
      <c r="N2544" t="n">
        <v>3</v>
      </c>
      <c r="O2544" t="n">
        <v>1</v>
      </c>
      <c r="P2544" t="n">
        <v>1</v>
      </c>
      <c r="Q2544" t="n">
        <v>4</v>
      </c>
      <c r="R2544" s="15" t="n">
        <v>481000</v>
      </c>
      <c r="S2544" s="15" t="n">
        <v>0</v>
      </c>
      <c r="T2544" s="15" t="n">
        <v>481000</v>
      </c>
      <c r="U2544" s="15" t="n">
        <v>59400</v>
      </c>
      <c r="V2544">
        <f>IFERROR(VLOOKUP(D2544,Tablas_Equivalencia!$A$3:$B$8,2,FALSE),"Sin dato")</f>
        <v/>
      </c>
      <c r="W2544">
        <f>IFERROR(VLOOKUP(L2544,Tablas_Equivalencia!$D$3:$E$9,2,FALSE),"Sin dato")</f>
        <v/>
      </c>
      <c r="X2544">
        <f>IF(I2544=1,"Varón","Mujer")</f>
        <v/>
      </c>
      <c r="Y2544">
        <f>IFERROR(VLOOKUP(M2544,Tablas_Equivalencia!$G$3:$H$6,2,FALSE),"Sin dato")</f>
        <v/>
      </c>
      <c r="Z2544">
        <f>IF(J2544&lt;=24,"18-24","25-29")</f>
        <v/>
      </c>
      <c r="AA2544">
        <f>IF(M2544&lt;&gt;1,"",IF(P2544=2,1,0))</f>
        <v/>
      </c>
      <c r="AB2544">
        <f>IF(M2544&lt;&gt;1,"",IF(O2544&gt;=2,1,0))</f>
        <v/>
      </c>
      <c r="AC2544">
        <f>IF(M2544&lt;&gt;1,"",IF(OR(Q2544=999,Q2544=""),"",IF(OR(Q2544&lt;35,Q2544&gt;48),1,0)))</f>
        <v/>
      </c>
      <c r="AD2544">
        <f>IF(COUNT(AA2544:AC2544)&lt;3,"",SUM(AA2544:AC2544))</f>
        <v/>
      </c>
      <c r="AE2544">
        <f>IF(L2544&gt;=4,2,IF(L2544&gt;=2,1,0))</f>
        <v/>
      </c>
      <c r="AF2544">
        <f>IF(L2544&gt;=5,1,0)</f>
        <v/>
      </c>
      <c r="AG2544">
        <f>AE2544+AF2544</f>
        <v/>
      </c>
      <c r="AH2544" s="15">
        <f>IF(M2544&lt;&gt;1,"",IF(OR(R2544=-9,R2544=""),"",R2544))</f>
        <v/>
      </c>
      <c r="AI2544">
        <f>IF(M2544&lt;&gt;1,"",IF(OR(Q2544=999,Q2544=""),"",Q2544))</f>
        <v/>
      </c>
    </row>
    <row r="2545">
      <c r="A2545" t="inlineStr">
        <is>
          <t>TQRMNOP113880</t>
        </is>
      </c>
      <c r="B2545" t="n">
        <v>2025</v>
      </c>
      <c r="C2545" t="n">
        <v>1</v>
      </c>
      <c r="D2545" t="n">
        <v>43</v>
      </c>
      <c r="E2545" t="inlineStr">
        <is>
          <t>S</t>
        </is>
      </c>
      <c r="F2545" t="n">
        <v>36</v>
      </c>
      <c r="G2545" t="n">
        <v>969</v>
      </c>
      <c r="H2545" t="n">
        <v>2</v>
      </c>
      <c r="I2545" t="n">
        <v>2</v>
      </c>
      <c r="J2545" t="n">
        <v>29</v>
      </c>
      <c r="K2545" t="n">
        <v>1</v>
      </c>
      <c r="L2545" t="n">
        <v>4</v>
      </c>
      <c r="M2545" t="n">
        <v>3</v>
      </c>
      <c r="R2545" s="15" t="n">
        <v>0</v>
      </c>
      <c r="S2545" s="15" t="n">
        <v>0</v>
      </c>
      <c r="T2545" s="15" t="n">
        <v>0</v>
      </c>
      <c r="U2545" s="15" t="n">
        <v>100900</v>
      </c>
      <c r="V2545">
        <f>IFERROR(VLOOKUP(D2545,Tablas_Equivalencia!$A$3:$B$8,2,FALSE),"Sin dato")</f>
        <v/>
      </c>
      <c r="W2545">
        <f>IFERROR(VLOOKUP(L2545,Tablas_Equivalencia!$D$3:$E$9,2,FALSE),"Sin dato")</f>
        <v/>
      </c>
      <c r="X2545">
        <f>IF(I2545=1,"Varón","Mujer")</f>
        <v/>
      </c>
      <c r="Y2545">
        <f>IFERROR(VLOOKUP(M2545,Tablas_Equivalencia!$G$3:$H$6,2,FALSE),"Sin dato")</f>
        <v/>
      </c>
      <c r="Z2545">
        <f>IF(J2545&lt;=24,"18-24","25-29")</f>
        <v/>
      </c>
      <c r="AA2545">
        <f>IF(M2545&lt;&gt;1,"",IF(P2545=2,1,0))</f>
        <v/>
      </c>
      <c r="AB2545">
        <f>IF(M2545&lt;&gt;1,"",IF(O2545&gt;=2,1,0))</f>
        <v/>
      </c>
      <c r="AC2545">
        <f>IF(M2545&lt;&gt;1,"",IF(OR(Q2545=999,Q2545=""),"",IF(OR(Q2545&lt;35,Q2545&gt;48),1,0)))</f>
        <v/>
      </c>
      <c r="AD2545">
        <f>IF(COUNT(AA2545:AC2545)&lt;3,"",SUM(AA2545:AC2545))</f>
        <v/>
      </c>
      <c r="AE2545">
        <f>IF(L2545&gt;=4,2,IF(L2545&gt;=2,1,0))</f>
        <v/>
      </c>
      <c r="AF2545">
        <f>IF(L2545&gt;=5,1,0)</f>
        <v/>
      </c>
      <c r="AG2545">
        <f>AE2545+AF2545</f>
        <v/>
      </c>
      <c r="AH2545" s="15">
        <f>IF(M2545&lt;&gt;1,"",IF(OR(R2545=-9,R2545=""),"",R2545))</f>
        <v/>
      </c>
      <c r="AI2545">
        <f>IF(M2545&lt;&gt;1,"",IF(OR(Q2545=999,Q2545=""),"",Q2545))</f>
        <v/>
      </c>
    </row>
    <row r="2546">
      <c r="A2546" t="inlineStr">
        <is>
          <t>TQRMNOP113895</t>
        </is>
      </c>
      <c r="B2546" t="n">
        <v>2025</v>
      </c>
      <c r="C2546" t="n">
        <v>1</v>
      </c>
      <c r="D2546" t="n">
        <v>40</v>
      </c>
      <c r="E2546" t="inlineStr">
        <is>
          <t>N</t>
        </is>
      </c>
      <c r="F2546" t="n">
        <v>23</v>
      </c>
      <c r="G2546" t="n">
        <v>1016</v>
      </c>
      <c r="H2546" t="n">
        <v>1</v>
      </c>
      <c r="I2546" t="n">
        <v>2</v>
      </c>
      <c r="J2546" t="n">
        <v>23</v>
      </c>
      <c r="K2546" t="n">
        <v>2</v>
      </c>
      <c r="L2546" t="n">
        <v>2</v>
      </c>
      <c r="M2546" t="n">
        <v>3</v>
      </c>
      <c r="R2546" s="15" t="n">
        <v>0</v>
      </c>
      <c r="S2546" s="15" t="n">
        <v>0</v>
      </c>
      <c r="T2546" s="15" t="n">
        <v>0</v>
      </c>
      <c r="U2546" s="15" t="n">
        <v>227800</v>
      </c>
      <c r="V2546">
        <f>IFERROR(VLOOKUP(D2546,Tablas_Equivalencia!$A$3:$B$8,2,FALSE),"Sin dato")</f>
        <v/>
      </c>
      <c r="W2546">
        <f>IFERROR(VLOOKUP(L2546,Tablas_Equivalencia!$D$3:$E$9,2,FALSE),"Sin dato")</f>
        <v/>
      </c>
      <c r="X2546">
        <f>IF(I2546=1,"Varón","Mujer")</f>
        <v/>
      </c>
      <c r="Y2546">
        <f>IFERROR(VLOOKUP(M2546,Tablas_Equivalencia!$G$3:$H$6,2,FALSE),"Sin dato")</f>
        <v/>
      </c>
      <c r="Z2546">
        <f>IF(J2546&lt;=24,"18-24","25-29")</f>
        <v/>
      </c>
      <c r="AA2546">
        <f>IF(M2546&lt;&gt;1,"",IF(P2546=2,1,0))</f>
        <v/>
      </c>
      <c r="AB2546">
        <f>IF(M2546&lt;&gt;1,"",IF(O2546&gt;=2,1,0))</f>
        <v/>
      </c>
      <c r="AC2546">
        <f>IF(M2546&lt;&gt;1,"",IF(OR(Q2546=999,Q2546=""),"",IF(OR(Q2546&lt;35,Q2546&gt;48),1,0)))</f>
        <v/>
      </c>
      <c r="AD2546">
        <f>IF(COUNT(AA2546:AC2546)&lt;3,"",SUM(AA2546:AC2546))</f>
        <v/>
      </c>
      <c r="AE2546">
        <f>IF(L2546&gt;=4,2,IF(L2546&gt;=2,1,0))</f>
        <v/>
      </c>
      <c r="AF2546">
        <f>IF(L2546&gt;=5,1,0)</f>
        <v/>
      </c>
      <c r="AG2546">
        <f>AE2546+AF2546</f>
        <v/>
      </c>
      <c r="AH2546" s="15">
        <f>IF(M2546&lt;&gt;1,"",IF(OR(R2546=-9,R2546=""),"",R2546))</f>
        <v/>
      </c>
      <c r="AI2546">
        <f>IF(M2546&lt;&gt;1,"",IF(OR(Q2546=999,Q2546=""),"",Q2546))</f>
        <v/>
      </c>
    </row>
    <row r="2547">
      <c r="A2547" t="inlineStr">
        <is>
          <t>TQRMNOP113918</t>
        </is>
      </c>
      <c r="B2547" t="n">
        <v>2025</v>
      </c>
      <c r="C2547" t="n">
        <v>1</v>
      </c>
      <c r="D2547" t="n">
        <v>41</v>
      </c>
      <c r="E2547" t="inlineStr">
        <is>
          <t>N</t>
        </is>
      </c>
      <c r="F2547" t="n">
        <v>12</v>
      </c>
      <c r="G2547" t="n">
        <v>1349</v>
      </c>
      <c r="H2547" t="n">
        <v>1</v>
      </c>
      <c r="I2547" t="n">
        <v>2</v>
      </c>
      <c r="J2547" t="n">
        <v>19</v>
      </c>
      <c r="K2547" t="n">
        <v>2</v>
      </c>
      <c r="L2547" t="n">
        <v>2</v>
      </c>
      <c r="M2547" t="n">
        <v>3</v>
      </c>
      <c r="R2547" s="15" t="n">
        <v>0</v>
      </c>
      <c r="S2547" s="15" t="n">
        <v>0</v>
      </c>
      <c r="T2547" s="15" t="n">
        <v>0</v>
      </c>
      <c r="U2547" s="15" t="n">
        <v>116700</v>
      </c>
      <c r="V2547">
        <f>IFERROR(VLOOKUP(D2547,Tablas_Equivalencia!$A$3:$B$8,2,FALSE),"Sin dato")</f>
        <v/>
      </c>
      <c r="W2547">
        <f>IFERROR(VLOOKUP(L2547,Tablas_Equivalencia!$D$3:$E$9,2,FALSE),"Sin dato")</f>
        <v/>
      </c>
      <c r="X2547">
        <f>IF(I2547=1,"Varón","Mujer")</f>
        <v/>
      </c>
      <c r="Y2547">
        <f>IFERROR(VLOOKUP(M2547,Tablas_Equivalencia!$G$3:$H$6,2,FALSE),"Sin dato")</f>
        <v/>
      </c>
      <c r="Z2547">
        <f>IF(J2547&lt;=24,"18-24","25-29")</f>
        <v/>
      </c>
      <c r="AA2547">
        <f>IF(M2547&lt;&gt;1,"",IF(P2547=2,1,0))</f>
        <v/>
      </c>
      <c r="AB2547">
        <f>IF(M2547&lt;&gt;1,"",IF(O2547&gt;=2,1,0))</f>
        <v/>
      </c>
      <c r="AC2547">
        <f>IF(M2547&lt;&gt;1,"",IF(OR(Q2547=999,Q2547=""),"",IF(OR(Q2547&lt;35,Q2547&gt;48),1,0)))</f>
        <v/>
      </c>
      <c r="AD2547">
        <f>IF(COUNT(AA2547:AC2547)&lt;3,"",SUM(AA2547:AC2547))</f>
        <v/>
      </c>
      <c r="AE2547">
        <f>IF(L2547&gt;=4,2,IF(L2547&gt;=2,1,0))</f>
        <v/>
      </c>
      <c r="AF2547">
        <f>IF(L2547&gt;=5,1,0)</f>
        <v/>
      </c>
      <c r="AG2547">
        <f>AE2547+AF2547</f>
        <v/>
      </c>
      <c r="AH2547" s="15">
        <f>IF(M2547&lt;&gt;1,"",IF(OR(R2547=-9,R2547=""),"",R2547))</f>
        <v/>
      </c>
      <c r="AI2547">
        <f>IF(M2547&lt;&gt;1,"",IF(OR(Q2547=999,Q2547=""),"",Q2547))</f>
        <v/>
      </c>
    </row>
    <row r="2548">
      <c r="A2548" t="inlineStr">
        <is>
          <t>TQRMNOP113921</t>
        </is>
      </c>
      <c r="B2548" t="n">
        <v>2025</v>
      </c>
      <c r="C2548" t="n">
        <v>1</v>
      </c>
      <c r="D2548" t="n">
        <v>43</v>
      </c>
      <c r="E2548" t="inlineStr">
        <is>
          <t>S</t>
        </is>
      </c>
      <c r="F2548" t="n">
        <v>19</v>
      </c>
      <c r="G2548" t="n">
        <v>1437</v>
      </c>
      <c r="H2548" t="n">
        <v>3</v>
      </c>
      <c r="I2548" t="n">
        <v>2</v>
      </c>
      <c r="J2548" t="n">
        <v>26</v>
      </c>
      <c r="K2548" t="n">
        <v>2</v>
      </c>
      <c r="L2548" t="n">
        <v>7</v>
      </c>
      <c r="M2548" t="n">
        <v>3</v>
      </c>
      <c r="R2548" s="15" t="n">
        <v>0</v>
      </c>
      <c r="S2548" s="15" t="n">
        <v>0</v>
      </c>
      <c r="T2548" s="15" t="n">
        <v>0</v>
      </c>
      <c r="U2548" s="15" t="n">
        <v>60500</v>
      </c>
      <c r="V2548">
        <f>IFERROR(VLOOKUP(D2548,Tablas_Equivalencia!$A$3:$B$8,2,FALSE),"Sin dato")</f>
        <v/>
      </c>
      <c r="W2548">
        <f>IFERROR(VLOOKUP(L2548,Tablas_Equivalencia!$D$3:$E$9,2,FALSE),"Sin dato")</f>
        <v/>
      </c>
      <c r="X2548">
        <f>IF(I2548=1,"Varón","Mujer")</f>
        <v/>
      </c>
      <c r="Y2548">
        <f>IFERROR(VLOOKUP(M2548,Tablas_Equivalencia!$G$3:$H$6,2,FALSE),"Sin dato")</f>
        <v/>
      </c>
      <c r="Z2548">
        <f>IF(J2548&lt;=24,"18-24","25-29")</f>
        <v/>
      </c>
      <c r="AA2548">
        <f>IF(M2548&lt;&gt;1,"",IF(P2548=2,1,0))</f>
        <v/>
      </c>
      <c r="AB2548">
        <f>IF(M2548&lt;&gt;1,"",IF(O2548&gt;=2,1,0))</f>
        <v/>
      </c>
      <c r="AC2548">
        <f>IF(M2548&lt;&gt;1,"",IF(OR(Q2548=999,Q2548=""),"",IF(OR(Q2548&lt;35,Q2548&gt;48),1,0)))</f>
        <v/>
      </c>
      <c r="AD2548">
        <f>IF(COUNT(AA2548:AC2548)&lt;3,"",SUM(AA2548:AC2548))</f>
        <v/>
      </c>
      <c r="AE2548">
        <f>IF(L2548&gt;=4,2,IF(L2548&gt;=2,1,0))</f>
        <v/>
      </c>
      <c r="AF2548">
        <f>IF(L2548&gt;=5,1,0)</f>
        <v/>
      </c>
      <c r="AG2548">
        <f>AE2548+AF2548</f>
        <v/>
      </c>
      <c r="AH2548" s="15">
        <f>IF(M2548&lt;&gt;1,"",IF(OR(R2548=-9,R2548=""),"",R2548))</f>
        <v/>
      </c>
      <c r="AI2548">
        <f>IF(M2548&lt;&gt;1,"",IF(OR(Q2548=999,Q2548=""),"",Q2548))</f>
        <v/>
      </c>
    </row>
    <row r="2549">
      <c r="A2549" t="inlineStr">
        <is>
          <t>TQRMNOP113927</t>
        </is>
      </c>
      <c r="B2549" t="n">
        <v>2025</v>
      </c>
      <c r="C2549" t="n">
        <v>1</v>
      </c>
      <c r="D2549" t="n">
        <v>40</v>
      </c>
      <c r="E2549" t="inlineStr">
        <is>
          <t>N</t>
        </is>
      </c>
      <c r="F2549" t="n">
        <v>22</v>
      </c>
      <c r="G2549" t="n">
        <v>582</v>
      </c>
      <c r="H2549" t="n">
        <v>1</v>
      </c>
      <c r="I2549" t="n">
        <v>2</v>
      </c>
      <c r="J2549" t="n">
        <v>28</v>
      </c>
      <c r="K2549" t="n">
        <v>2</v>
      </c>
      <c r="L2549" t="n">
        <v>6</v>
      </c>
      <c r="M2549" t="n">
        <v>1</v>
      </c>
      <c r="N2549" t="n">
        <v>4</v>
      </c>
      <c r="O2549" t="n">
        <v>2</v>
      </c>
      <c r="P2549" t="n">
        <v>2</v>
      </c>
      <c r="Q2549" t="n">
        <v>24</v>
      </c>
      <c r="R2549" s="15" t="n">
        <v>-9</v>
      </c>
      <c r="S2549" s="15" t="n">
        <v>0</v>
      </c>
      <c r="T2549" s="15" t="n">
        <v>0</v>
      </c>
      <c r="U2549" s="15" t="n">
        <v>197300</v>
      </c>
      <c r="V2549">
        <f>IFERROR(VLOOKUP(D2549,Tablas_Equivalencia!$A$3:$B$8,2,FALSE),"Sin dato")</f>
        <v/>
      </c>
      <c r="W2549">
        <f>IFERROR(VLOOKUP(L2549,Tablas_Equivalencia!$D$3:$E$9,2,FALSE),"Sin dato")</f>
        <v/>
      </c>
      <c r="X2549">
        <f>IF(I2549=1,"Varón","Mujer")</f>
        <v/>
      </c>
      <c r="Y2549">
        <f>IFERROR(VLOOKUP(M2549,Tablas_Equivalencia!$G$3:$H$6,2,FALSE),"Sin dato")</f>
        <v/>
      </c>
      <c r="Z2549">
        <f>IF(J2549&lt;=24,"18-24","25-29")</f>
        <v/>
      </c>
      <c r="AA2549">
        <f>IF(M2549&lt;&gt;1,"",IF(P2549=2,1,0))</f>
        <v/>
      </c>
      <c r="AB2549">
        <f>IF(M2549&lt;&gt;1,"",IF(O2549&gt;=2,1,0))</f>
        <v/>
      </c>
      <c r="AC2549">
        <f>IF(M2549&lt;&gt;1,"",IF(OR(Q2549=999,Q2549=""),"",IF(OR(Q2549&lt;35,Q2549&gt;48),1,0)))</f>
        <v/>
      </c>
      <c r="AD2549">
        <f>IF(COUNT(AA2549:AC2549)&lt;3,"",SUM(AA2549:AC2549))</f>
        <v/>
      </c>
      <c r="AE2549">
        <f>IF(L2549&gt;=4,2,IF(L2549&gt;=2,1,0))</f>
        <v/>
      </c>
      <c r="AF2549">
        <f>IF(L2549&gt;=5,1,0)</f>
        <v/>
      </c>
      <c r="AG2549">
        <f>AE2549+AF2549</f>
        <v/>
      </c>
      <c r="AH2549" s="15">
        <f>IF(M2549&lt;&gt;1,"",IF(OR(R2549=-9,R2549=""),"",R2549))</f>
        <v/>
      </c>
      <c r="AI2549">
        <f>IF(M2549&lt;&gt;1,"",IF(OR(Q2549=999,Q2549=""),"",Q2549))</f>
        <v/>
      </c>
    </row>
    <row r="2550">
      <c r="A2550" t="inlineStr">
        <is>
          <t>TQRMNOP113931</t>
        </is>
      </c>
      <c r="B2550" t="n">
        <v>2025</v>
      </c>
      <c r="C2550" t="n">
        <v>1</v>
      </c>
      <c r="D2550" t="n">
        <v>41</v>
      </c>
      <c r="E2550" t="inlineStr">
        <is>
          <t>N</t>
        </is>
      </c>
      <c r="F2550" t="n">
        <v>12</v>
      </c>
      <c r="G2550" t="n">
        <v>870</v>
      </c>
      <c r="H2550" t="n">
        <v>1</v>
      </c>
      <c r="I2550" t="n">
        <v>1</v>
      </c>
      <c r="J2550" t="n">
        <v>19</v>
      </c>
      <c r="K2550" t="n">
        <v>1</v>
      </c>
      <c r="L2550" t="n">
        <v>2</v>
      </c>
      <c r="M2550" t="n">
        <v>1</v>
      </c>
      <c r="N2550" t="n">
        <v>2</v>
      </c>
      <c r="O2550" t="n">
        <v>2</v>
      </c>
      <c r="P2550" t="n">
        <v>2</v>
      </c>
      <c r="Q2550" t="n">
        <v>47</v>
      </c>
      <c r="R2550" s="15" t="n">
        <v>139000</v>
      </c>
      <c r="S2550" s="15" t="n">
        <v>0</v>
      </c>
      <c r="T2550" s="15" t="n">
        <v>139000</v>
      </c>
      <c r="U2550" s="15" t="n">
        <v>230500</v>
      </c>
      <c r="V2550">
        <f>IFERROR(VLOOKUP(D2550,Tablas_Equivalencia!$A$3:$B$8,2,FALSE),"Sin dato")</f>
        <v/>
      </c>
      <c r="W2550">
        <f>IFERROR(VLOOKUP(L2550,Tablas_Equivalencia!$D$3:$E$9,2,FALSE),"Sin dato")</f>
        <v/>
      </c>
      <c r="X2550">
        <f>IF(I2550=1,"Varón","Mujer")</f>
        <v/>
      </c>
      <c r="Y2550">
        <f>IFERROR(VLOOKUP(M2550,Tablas_Equivalencia!$G$3:$H$6,2,FALSE),"Sin dato")</f>
        <v/>
      </c>
      <c r="Z2550">
        <f>IF(J2550&lt;=24,"18-24","25-29")</f>
        <v/>
      </c>
      <c r="AA2550">
        <f>IF(M2550&lt;&gt;1,"",IF(P2550=2,1,0))</f>
        <v/>
      </c>
      <c r="AB2550">
        <f>IF(M2550&lt;&gt;1,"",IF(O2550&gt;=2,1,0))</f>
        <v/>
      </c>
      <c r="AC2550">
        <f>IF(M2550&lt;&gt;1,"",IF(OR(Q2550=999,Q2550=""),"",IF(OR(Q2550&lt;35,Q2550&gt;48),1,0)))</f>
        <v/>
      </c>
      <c r="AD2550">
        <f>IF(COUNT(AA2550:AC2550)&lt;3,"",SUM(AA2550:AC2550))</f>
        <v/>
      </c>
      <c r="AE2550">
        <f>IF(L2550&gt;=4,2,IF(L2550&gt;=2,1,0))</f>
        <v/>
      </c>
      <c r="AF2550">
        <f>IF(L2550&gt;=5,1,0)</f>
        <v/>
      </c>
      <c r="AG2550">
        <f>AE2550+AF2550</f>
        <v/>
      </c>
      <c r="AH2550" s="15">
        <f>IF(M2550&lt;&gt;1,"",IF(OR(R2550=-9,R2550=""),"",R2550))</f>
        <v/>
      </c>
      <c r="AI2550">
        <f>IF(M2550&lt;&gt;1,"",IF(OR(Q2550=999,Q2550=""),"",Q2550))</f>
        <v/>
      </c>
    </row>
    <row r="2551">
      <c r="A2551" t="inlineStr">
        <is>
          <t>TQRMNOP113937</t>
        </is>
      </c>
      <c r="B2551" t="n">
        <v>2025</v>
      </c>
      <c r="C2551" t="n">
        <v>1</v>
      </c>
      <c r="D2551" t="n">
        <v>1</v>
      </c>
      <c r="E2551" t="inlineStr">
        <is>
          <t>S</t>
        </is>
      </c>
      <c r="F2551" t="n">
        <v>33</v>
      </c>
      <c r="G2551" t="n">
        <v>1205</v>
      </c>
      <c r="H2551" t="n">
        <v>10</v>
      </c>
      <c r="I2551" t="n">
        <v>2</v>
      </c>
      <c r="J2551" t="n">
        <v>23</v>
      </c>
      <c r="K2551" t="n">
        <v>2</v>
      </c>
      <c r="L2551" t="n">
        <v>4</v>
      </c>
      <c r="M2551" t="n">
        <v>1</v>
      </c>
      <c r="N2551" t="n">
        <v>3</v>
      </c>
      <c r="O2551" t="n">
        <v>2</v>
      </c>
      <c r="P2551" t="n">
        <v>2</v>
      </c>
      <c r="Q2551" t="n">
        <v>32</v>
      </c>
      <c r="R2551" s="15" t="n">
        <v>255000</v>
      </c>
      <c r="S2551" s="15" t="n">
        <v>0</v>
      </c>
      <c r="T2551" s="15" t="n">
        <v>255000</v>
      </c>
      <c r="U2551" s="15" t="n">
        <v>197400</v>
      </c>
      <c r="V2551">
        <f>IFERROR(VLOOKUP(D2551,Tablas_Equivalencia!$A$3:$B$8,2,FALSE),"Sin dato")</f>
        <v/>
      </c>
      <c r="W2551">
        <f>IFERROR(VLOOKUP(L2551,Tablas_Equivalencia!$D$3:$E$9,2,FALSE),"Sin dato")</f>
        <v/>
      </c>
      <c r="X2551">
        <f>IF(I2551=1,"Varón","Mujer")</f>
        <v/>
      </c>
      <c r="Y2551">
        <f>IFERROR(VLOOKUP(M2551,Tablas_Equivalencia!$G$3:$H$6,2,FALSE),"Sin dato")</f>
        <v/>
      </c>
      <c r="Z2551">
        <f>IF(J2551&lt;=24,"18-24","25-29")</f>
        <v/>
      </c>
      <c r="AA2551">
        <f>IF(M2551&lt;&gt;1,"",IF(P2551=2,1,0))</f>
        <v/>
      </c>
      <c r="AB2551">
        <f>IF(M2551&lt;&gt;1,"",IF(O2551&gt;=2,1,0))</f>
        <v/>
      </c>
      <c r="AC2551">
        <f>IF(M2551&lt;&gt;1,"",IF(OR(Q2551=999,Q2551=""),"",IF(OR(Q2551&lt;35,Q2551&gt;48),1,0)))</f>
        <v/>
      </c>
      <c r="AD2551">
        <f>IF(COUNT(AA2551:AC2551)&lt;3,"",SUM(AA2551:AC2551))</f>
        <v/>
      </c>
      <c r="AE2551">
        <f>IF(L2551&gt;=4,2,IF(L2551&gt;=2,1,0))</f>
        <v/>
      </c>
      <c r="AF2551">
        <f>IF(L2551&gt;=5,1,0)</f>
        <v/>
      </c>
      <c r="AG2551">
        <f>AE2551+AF2551</f>
        <v/>
      </c>
      <c r="AH2551" s="15">
        <f>IF(M2551&lt;&gt;1,"",IF(OR(R2551=-9,R2551=""),"",R2551))</f>
        <v/>
      </c>
      <c r="AI2551">
        <f>IF(M2551&lt;&gt;1,"",IF(OR(Q2551=999,Q2551=""),"",Q2551))</f>
        <v/>
      </c>
    </row>
    <row r="2552">
      <c r="A2552" t="inlineStr">
        <is>
          <t>TQRMNOP113953</t>
        </is>
      </c>
      <c r="B2552" t="n">
        <v>2025</v>
      </c>
      <c r="C2552" t="n">
        <v>1</v>
      </c>
      <c r="D2552" t="n">
        <v>43</v>
      </c>
      <c r="E2552" t="inlineStr">
        <is>
          <t>N</t>
        </is>
      </c>
      <c r="F2552" t="n">
        <v>29</v>
      </c>
      <c r="G2552" t="n">
        <v>1125</v>
      </c>
      <c r="H2552" t="n">
        <v>3</v>
      </c>
      <c r="I2552" t="n">
        <v>2</v>
      </c>
      <c r="J2552" t="n">
        <v>29</v>
      </c>
      <c r="K2552" t="n">
        <v>2</v>
      </c>
      <c r="L2552" t="n">
        <v>6</v>
      </c>
      <c r="M2552" t="n">
        <v>1</v>
      </c>
      <c r="N2552" t="n">
        <v>1</v>
      </c>
      <c r="O2552" t="n">
        <v>3</v>
      </c>
      <c r="P2552" t="n">
        <v>2</v>
      </c>
      <c r="Q2552" t="n">
        <v>33</v>
      </c>
      <c r="R2552" s="15" t="n">
        <v>602000</v>
      </c>
      <c r="S2552" s="15" t="n">
        <v>0</v>
      </c>
      <c r="T2552" s="15" t="n">
        <v>602000</v>
      </c>
      <c r="U2552" s="15" t="n">
        <v>109300</v>
      </c>
      <c r="V2552">
        <f>IFERROR(VLOOKUP(D2552,Tablas_Equivalencia!$A$3:$B$8,2,FALSE),"Sin dato")</f>
        <v/>
      </c>
      <c r="W2552">
        <f>IFERROR(VLOOKUP(L2552,Tablas_Equivalencia!$D$3:$E$9,2,FALSE),"Sin dato")</f>
        <v/>
      </c>
      <c r="X2552">
        <f>IF(I2552=1,"Varón","Mujer")</f>
        <v/>
      </c>
      <c r="Y2552">
        <f>IFERROR(VLOOKUP(M2552,Tablas_Equivalencia!$G$3:$H$6,2,FALSE),"Sin dato")</f>
        <v/>
      </c>
      <c r="Z2552">
        <f>IF(J2552&lt;=24,"18-24","25-29")</f>
        <v/>
      </c>
      <c r="AA2552">
        <f>IF(M2552&lt;&gt;1,"",IF(P2552=2,1,0))</f>
        <v/>
      </c>
      <c r="AB2552">
        <f>IF(M2552&lt;&gt;1,"",IF(O2552&gt;=2,1,0))</f>
        <v/>
      </c>
      <c r="AC2552">
        <f>IF(M2552&lt;&gt;1,"",IF(OR(Q2552=999,Q2552=""),"",IF(OR(Q2552&lt;35,Q2552&gt;48),1,0)))</f>
        <v/>
      </c>
      <c r="AD2552">
        <f>IF(COUNT(AA2552:AC2552)&lt;3,"",SUM(AA2552:AC2552))</f>
        <v/>
      </c>
      <c r="AE2552">
        <f>IF(L2552&gt;=4,2,IF(L2552&gt;=2,1,0))</f>
        <v/>
      </c>
      <c r="AF2552">
        <f>IF(L2552&gt;=5,1,0)</f>
        <v/>
      </c>
      <c r="AG2552">
        <f>AE2552+AF2552</f>
        <v/>
      </c>
      <c r="AH2552" s="15">
        <f>IF(M2552&lt;&gt;1,"",IF(OR(R2552=-9,R2552=""),"",R2552))</f>
        <v/>
      </c>
      <c r="AI2552">
        <f>IF(M2552&lt;&gt;1,"",IF(OR(Q2552=999,Q2552=""),"",Q2552))</f>
        <v/>
      </c>
    </row>
    <row r="2553">
      <c r="A2553" t="inlineStr">
        <is>
          <t>TQRMNOP113957</t>
        </is>
      </c>
      <c r="B2553" t="n">
        <v>2025</v>
      </c>
      <c r="C2553" t="n">
        <v>1</v>
      </c>
      <c r="D2553" t="n">
        <v>41</v>
      </c>
      <c r="E2553" t="inlineStr">
        <is>
          <t>N</t>
        </is>
      </c>
      <c r="F2553" t="n">
        <v>15</v>
      </c>
      <c r="G2553" t="n">
        <v>477</v>
      </c>
      <c r="H2553" t="n">
        <v>3</v>
      </c>
      <c r="I2553" t="n">
        <v>2</v>
      </c>
      <c r="J2553" t="n">
        <v>23</v>
      </c>
      <c r="K2553" t="n">
        <v>2</v>
      </c>
      <c r="L2553" t="n">
        <v>4</v>
      </c>
      <c r="M2553" t="n">
        <v>3</v>
      </c>
      <c r="R2553" s="15" t="n">
        <v>0</v>
      </c>
      <c r="S2553" s="15" t="n">
        <v>0</v>
      </c>
      <c r="T2553" s="15" t="n">
        <v>0</v>
      </c>
      <c r="U2553" s="15" t="n">
        <v>105100</v>
      </c>
      <c r="V2553">
        <f>IFERROR(VLOOKUP(D2553,Tablas_Equivalencia!$A$3:$B$8,2,FALSE),"Sin dato")</f>
        <v/>
      </c>
      <c r="W2553">
        <f>IFERROR(VLOOKUP(L2553,Tablas_Equivalencia!$D$3:$E$9,2,FALSE),"Sin dato")</f>
        <v/>
      </c>
      <c r="X2553">
        <f>IF(I2553=1,"Varón","Mujer")</f>
        <v/>
      </c>
      <c r="Y2553">
        <f>IFERROR(VLOOKUP(M2553,Tablas_Equivalencia!$G$3:$H$6,2,FALSE),"Sin dato")</f>
        <v/>
      </c>
      <c r="Z2553">
        <f>IF(J2553&lt;=24,"18-24","25-29")</f>
        <v/>
      </c>
      <c r="AA2553">
        <f>IF(M2553&lt;&gt;1,"",IF(P2553=2,1,0))</f>
        <v/>
      </c>
      <c r="AB2553">
        <f>IF(M2553&lt;&gt;1,"",IF(O2553&gt;=2,1,0))</f>
        <v/>
      </c>
      <c r="AC2553">
        <f>IF(M2553&lt;&gt;1,"",IF(OR(Q2553=999,Q2553=""),"",IF(OR(Q2553&lt;35,Q2553&gt;48),1,0)))</f>
        <v/>
      </c>
      <c r="AD2553">
        <f>IF(COUNT(AA2553:AC2553)&lt;3,"",SUM(AA2553:AC2553))</f>
        <v/>
      </c>
      <c r="AE2553">
        <f>IF(L2553&gt;=4,2,IF(L2553&gt;=2,1,0))</f>
        <v/>
      </c>
      <c r="AF2553">
        <f>IF(L2553&gt;=5,1,0)</f>
        <v/>
      </c>
      <c r="AG2553">
        <f>AE2553+AF2553</f>
        <v/>
      </c>
      <c r="AH2553" s="15">
        <f>IF(M2553&lt;&gt;1,"",IF(OR(R2553=-9,R2553=""),"",R2553))</f>
        <v/>
      </c>
      <c r="AI2553">
        <f>IF(M2553&lt;&gt;1,"",IF(OR(Q2553=999,Q2553=""),"",Q2553))</f>
        <v/>
      </c>
    </row>
    <row r="2554">
      <c r="A2554" t="inlineStr">
        <is>
          <t>TQRMNOP113968</t>
        </is>
      </c>
      <c r="B2554" t="n">
        <v>2025</v>
      </c>
      <c r="C2554" t="n">
        <v>1</v>
      </c>
      <c r="D2554" t="n">
        <v>1</v>
      </c>
      <c r="E2554" t="inlineStr">
        <is>
          <t>S</t>
        </is>
      </c>
      <c r="F2554" t="n">
        <v>33</v>
      </c>
      <c r="G2554" t="n">
        <v>617</v>
      </c>
      <c r="H2554" t="n">
        <v>3</v>
      </c>
      <c r="I2554" t="n">
        <v>2</v>
      </c>
      <c r="J2554" t="n">
        <v>19</v>
      </c>
      <c r="K2554" t="n">
        <v>1</v>
      </c>
      <c r="L2554" t="n">
        <v>4</v>
      </c>
      <c r="M2554" t="n">
        <v>3</v>
      </c>
      <c r="R2554" s="15" t="n">
        <v>0</v>
      </c>
      <c r="S2554" s="15" t="n">
        <v>0</v>
      </c>
      <c r="T2554" s="15" t="n">
        <v>0</v>
      </c>
      <c r="U2554" s="15" t="n">
        <v>133800</v>
      </c>
      <c r="V2554">
        <f>IFERROR(VLOOKUP(D2554,Tablas_Equivalencia!$A$3:$B$8,2,FALSE),"Sin dato")</f>
        <v/>
      </c>
      <c r="W2554">
        <f>IFERROR(VLOOKUP(L2554,Tablas_Equivalencia!$D$3:$E$9,2,FALSE),"Sin dato")</f>
        <v/>
      </c>
      <c r="X2554">
        <f>IF(I2554=1,"Varón","Mujer")</f>
        <v/>
      </c>
      <c r="Y2554">
        <f>IFERROR(VLOOKUP(M2554,Tablas_Equivalencia!$G$3:$H$6,2,FALSE),"Sin dato")</f>
        <v/>
      </c>
      <c r="Z2554">
        <f>IF(J2554&lt;=24,"18-24","25-29")</f>
        <v/>
      </c>
      <c r="AA2554">
        <f>IF(M2554&lt;&gt;1,"",IF(P2554=2,1,0))</f>
        <v/>
      </c>
      <c r="AB2554">
        <f>IF(M2554&lt;&gt;1,"",IF(O2554&gt;=2,1,0))</f>
        <v/>
      </c>
      <c r="AC2554">
        <f>IF(M2554&lt;&gt;1,"",IF(OR(Q2554=999,Q2554=""),"",IF(OR(Q2554&lt;35,Q2554&gt;48),1,0)))</f>
        <v/>
      </c>
      <c r="AD2554">
        <f>IF(COUNT(AA2554:AC2554)&lt;3,"",SUM(AA2554:AC2554))</f>
        <v/>
      </c>
      <c r="AE2554">
        <f>IF(L2554&gt;=4,2,IF(L2554&gt;=2,1,0))</f>
        <v/>
      </c>
      <c r="AF2554">
        <f>IF(L2554&gt;=5,1,0)</f>
        <v/>
      </c>
      <c r="AG2554">
        <f>AE2554+AF2554</f>
        <v/>
      </c>
      <c r="AH2554" s="15">
        <f>IF(M2554&lt;&gt;1,"",IF(OR(R2554=-9,R2554=""),"",R2554))</f>
        <v/>
      </c>
      <c r="AI2554">
        <f>IF(M2554&lt;&gt;1,"",IF(OR(Q2554=999,Q2554=""),"",Q2554))</f>
        <v/>
      </c>
    </row>
    <row r="2555">
      <c r="A2555" t="inlineStr">
        <is>
          <t>TQRMNOP113972</t>
        </is>
      </c>
      <c r="B2555" t="n">
        <v>2025</v>
      </c>
      <c r="C2555" t="n">
        <v>1</v>
      </c>
      <c r="D2555" t="n">
        <v>43</v>
      </c>
      <c r="E2555" t="inlineStr">
        <is>
          <t>N</t>
        </is>
      </c>
      <c r="F2555" t="n">
        <v>26</v>
      </c>
      <c r="G2555" t="n">
        <v>2027</v>
      </c>
      <c r="H2555" t="n">
        <v>1</v>
      </c>
      <c r="I2555" t="n">
        <v>2</v>
      </c>
      <c r="J2555" t="n">
        <v>29</v>
      </c>
      <c r="K2555" t="n">
        <v>2</v>
      </c>
      <c r="L2555" t="n">
        <v>5</v>
      </c>
      <c r="M2555" t="n">
        <v>1</v>
      </c>
      <c r="N2555" t="n">
        <v>3</v>
      </c>
      <c r="O2555" t="n">
        <v>1</v>
      </c>
      <c r="P2555" t="n">
        <v>1</v>
      </c>
      <c r="Q2555" t="n">
        <v>29</v>
      </c>
      <c r="R2555" s="15" t="n">
        <v>347000</v>
      </c>
      <c r="S2555" s="15" t="n">
        <v>0</v>
      </c>
      <c r="T2555" s="15" t="n">
        <v>347000</v>
      </c>
      <c r="U2555" s="15" t="n">
        <v>136700</v>
      </c>
      <c r="V2555">
        <f>IFERROR(VLOOKUP(D2555,Tablas_Equivalencia!$A$3:$B$8,2,FALSE),"Sin dato")</f>
        <v/>
      </c>
      <c r="W2555">
        <f>IFERROR(VLOOKUP(L2555,Tablas_Equivalencia!$D$3:$E$9,2,FALSE),"Sin dato")</f>
        <v/>
      </c>
      <c r="X2555">
        <f>IF(I2555=1,"Varón","Mujer")</f>
        <v/>
      </c>
      <c r="Y2555">
        <f>IFERROR(VLOOKUP(M2555,Tablas_Equivalencia!$G$3:$H$6,2,FALSE),"Sin dato")</f>
        <v/>
      </c>
      <c r="Z2555">
        <f>IF(J2555&lt;=24,"18-24","25-29")</f>
        <v/>
      </c>
      <c r="AA2555">
        <f>IF(M2555&lt;&gt;1,"",IF(P2555=2,1,0))</f>
        <v/>
      </c>
      <c r="AB2555">
        <f>IF(M2555&lt;&gt;1,"",IF(O2555&gt;=2,1,0))</f>
        <v/>
      </c>
      <c r="AC2555">
        <f>IF(M2555&lt;&gt;1,"",IF(OR(Q2555=999,Q2555=""),"",IF(OR(Q2555&lt;35,Q2555&gt;48),1,0)))</f>
        <v/>
      </c>
      <c r="AD2555">
        <f>IF(COUNT(AA2555:AC2555)&lt;3,"",SUM(AA2555:AC2555))</f>
        <v/>
      </c>
      <c r="AE2555">
        <f>IF(L2555&gt;=4,2,IF(L2555&gt;=2,1,0))</f>
        <v/>
      </c>
      <c r="AF2555">
        <f>IF(L2555&gt;=5,1,0)</f>
        <v/>
      </c>
      <c r="AG2555">
        <f>AE2555+AF2555</f>
        <v/>
      </c>
      <c r="AH2555" s="15">
        <f>IF(M2555&lt;&gt;1,"",IF(OR(R2555=-9,R2555=""),"",R2555))</f>
        <v/>
      </c>
      <c r="AI2555">
        <f>IF(M2555&lt;&gt;1,"",IF(OR(Q2555=999,Q2555=""),"",Q2555))</f>
        <v/>
      </c>
    </row>
    <row r="2556">
      <c r="A2556" t="inlineStr">
        <is>
          <t>TQRMNOP113978</t>
        </is>
      </c>
      <c r="B2556" t="n">
        <v>2025</v>
      </c>
      <c r="C2556" t="n">
        <v>1</v>
      </c>
      <c r="D2556" t="n">
        <v>1</v>
      </c>
      <c r="E2556" t="inlineStr">
        <is>
          <t>S</t>
        </is>
      </c>
      <c r="F2556" t="n">
        <v>33</v>
      </c>
      <c r="G2556" t="n">
        <v>1377</v>
      </c>
      <c r="H2556" t="n">
        <v>2</v>
      </c>
      <c r="I2556" t="n">
        <v>1</v>
      </c>
      <c r="J2556" t="n">
        <v>22</v>
      </c>
      <c r="K2556" t="n">
        <v>2</v>
      </c>
      <c r="L2556" t="n">
        <v>6</v>
      </c>
      <c r="M2556" t="n">
        <v>1</v>
      </c>
      <c r="N2556" t="n">
        <v>4</v>
      </c>
      <c r="O2556" t="n">
        <v>1</v>
      </c>
      <c r="P2556" t="n">
        <v>1</v>
      </c>
      <c r="Q2556" t="n">
        <v>32</v>
      </c>
      <c r="R2556" s="15" t="n">
        <v>528000</v>
      </c>
      <c r="S2556" s="15" t="n">
        <v>0</v>
      </c>
      <c r="T2556" s="15" t="n">
        <v>528000</v>
      </c>
      <c r="U2556" s="15" t="n">
        <v>194500</v>
      </c>
      <c r="V2556">
        <f>IFERROR(VLOOKUP(D2556,Tablas_Equivalencia!$A$3:$B$8,2,FALSE),"Sin dato")</f>
        <v/>
      </c>
      <c r="W2556">
        <f>IFERROR(VLOOKUP(L2556,Tablas_Equivalencia!$D$3:$E$9,2,FALSE),"Sin dato")</f>
        <v/>
      </c>
      <c r="X2556">
        <f>IF(I2556=1,"Varón","Mujer")</f>
        <v/>
      </c>
      <c r="Y2556">
        <f>IFERROR(VLOOKUP(M2556,Tablas_Equivalencia!$G$3:$H$6,2,FALSE),"Sin dato")</f>
        <v/>
      </c>
      <c r="Z2556">
        <f>IF(J2556&lt;=24,"18-24","25-29")</f>
        <v/>
      </c>
      <c r="AA2556">
        <f>IF(M2556&lt;&gt;1,"",IF(P2556=2,1,0))</f>
        <v/>
      </c>
      <c r="AB2556">
        <f>IF(M2556&lt;&gt;1,"",IF(O2556&gt;=2,1,0))</f>
        <v/>
      </c>
      <c r="AC2556">
        <f>IF(M2556&lt;&gt;1,"",IF(OR(Q2556=999,Q2556=""),"",IF(OR(Q2556&lt;35,Q2556&gt;48),1,0)))</f>
        <v/>
      </c>
      <c r="AD2556">
        <f>IF(COUNT(AA2556:AC2556)&lt;3,"",SUM(AA2556:AC2556))</f>
        <v/>
      </c>
      <c r="AE2556">
        <f>IF(L2556&gt;=4,2,IF(L2556&gt;=2,1,0))</f>
        <v/>
      </c>
      <c r="AF2556">
        <f>IF(L2556&gt;=5,1,0)</f>
        <v/>
      </c>
      <c r="AG2556">
        <f>AE2556+AF2556</f>
        <v/>
      </c>
      <c r="AH2556" s="15">
        <f>IF(M2556&lt;&gt;1,"",IF(OR(R2556=-9,R2556=""),"",R2556))</f>
        <v/>
      </c>
      <c r="AI2556">
        <f>IF(M2556&lt;&gt;1,"",IF(OR(Q2556=999,Q2556=""),"",Q2556))</f>
        <v/>
      </c>
    </row>
    <row r="2557">
      <c r="A2557" t="inlineStr">
        <is>
          <t>TQRMNOP113981</t>
        </is>
      </c>
      <c r="B2557" t="n">
        <v>2025</v>
      </c>
      <c r="C2557" t="n">
        <v>1</v>
      </c>
      <c r="D2557" t="n">
        <v>43</v>
      </c>
      <c r="E2557" t="inlineStr">
        <is>
          <t>N</t>
        </is>
      </c>
      <c r="F2557" t="n">
        <v>26</v>
      </c>
      <c r="G2557" t="n">
        <v>554</v>
      </c>
      <c r="H2557" t="n">
        <v>3</v>
      </c>
      <c r="I2557" t="n">
        <v>1</v>
      </c>
      <c r="J2557" t="n">
        <v>27</v>
      </c>
      <c r="K2557" t="n">
        <v>1</v>
      </c>
      <c r="L2557" t="n">
        <v>3</v>
      </c>
      <c r="M2557" t="n">
        <v>1</v>
      </c>
      <c r="N2557" t="n">
        <v>3</v>
      </c>
      <c r="O2557" t="n">
        <v>1</v>
      </c>
      <c r="P2557" t="n">
        <v>2</v>
      </c>
      <c r="Q2557" t="n">
        <v>26</v>
      </c>
      <c r="R2557" s="15" t="n">
        <v>562000</v>
      </c>
      <c r="S2557" s="15" t="n">
        <v>0</v>
      </c>
      <c r="T2557" s="15" t="n">
        <v>562000</v>
      </c>
      <c r="U2557" s="15" t="n">
        <v>383500</v>
      </c>
      <c r="V2557">
        <f>IFERROR(VLOOKUP(D2557,Tablas_Equivalencia!$A$3:$B$8,2,FALSE),"Sin dato")</f>
        <v/>
      </c>
      <c r="W2557">
        <f>IFERROR(VLOOKUP(L2557,Tablas_Equivalencia!$D$3:$E$9,2,FALSE),"Sin dato")</f>
        <v/>
      </c>
      <c r="X2557">
        <f>IF(I2557=1,"Varón","Mujer")</f>
        <v/>
      </c>
      <c r="Y2557">
        <f>IFERROR(VLOOKUP(M2557,Tablas_Equivalencia!$G$3:$H$6,2,FALSE),"Sin dato")</f>
        <v/>
      </c>
      <c r="Z2557">
        <f>IF(J2557&lt;=24,"18-24","25-29")</f>
        <v/>
      </c>
      <c r="AA2557">
        <f>IF(M2557&lt;&gt;1,"",IF(P2557=2,1,0))</f>
        <v/>
      </c>
      <c r="AB2557">
        <f>IF(M2557&lt;&gt;1,"",IF(O2557&gt;=2,1,0))</f>
        <v/>
      </c>
      <c r="AC2557">
        <f>IF(M2557&lt;&gt;1,"",IF(OR(Q2557=999,Q2557=""),"",IF(OR(Q2557&lt;35,Q2557&gt;48),1,0)))</f>
        <v/>
      </c>
      <c r="AD2557">
        <f>IF(COUNT(AA2557:AC2557)&lt;3,"",SUM(AA2557:AC2557))</f>
        <v/>
      </c>
      <c r="AE2557">
        <f>IF(L2557&gt;=4,2,IF(L2557&gt;=2,1,0))</f>
        <v/>
      </c>
      <c r="AF2557">
        <f>IF(L2557&gt;=5,1,0)</f>
        <v/>
      </c>
      <c r="AG2557">
        <f>AE2557+AF2557</f>
        <v/>
      </c>
      <c r="AH2557" s="15">
        <f>IF(M2557&lt;&gt;1,"",IF(OR(R2557=-9,R2557=""),"",R2557))</f>
        <v/>
      </c>
      <c r="AI2557">
        <f>IF(M2557&lt;&gt;1,"",IF(OR(Q2557=999,Q2557=""),"",Q2557))</f>
        <v/>
      </c>
    </row>
    <row r="2558">
      <c r="A2558" t="inlineStr">
        <is>
          <t>TQRMNOP113983</t>
        </is>
      </c>
      <c r="B2558" t="n">
        <v>2025</v>
      </c>
      <c r="C2558" t="n">
        <v>1</v>
      </c>
      <c r="D2558" t="n">
        <v>42</v>
      </c>
      <c r="E2558" t="inlineStr">
        <is>
          <t>S</t>
        </is>
      </c>
      <c r="F2558" t="n">
        <v>10</v>
      </c>
      <c r="G2558" t="n">
        <v>1021</v>
      </c>
      <c r="H2558" t="n">
        <v>1</v>
      </c>
      <c r="I2558" t="n">
        <v>2</v>
      </c>
      <c r="J2558" t="n">
        <v>26</v>
      </c>
      <c r="K2558" t="n">
        <v>1</v>
      </c>
      <c r="L2558" t="n">
        <v>6</v>
      </c>
      <c r="M2558" t="n">
        <v>1</v>
      </c>
      <c r="N2558" t="n">
        <v>3</v>
      </c>
      <c r="O2558" t="n">
        <v>1</v>
      </c>
      <c r="P2558" t="n">
        <v>1</v>
      </c>
      <c r="Q2558" t="n">
        <v>31</v>
      </c>
      <c r="R2558" s="15" t="n">
        <v>695000</v>
      </c>
      <c r="S2558" s="15" t="n">
        <v>0</v>
      </c>
      <c r="T2558" s="15" t="n">
        <v>695000</v>
      </c>
      <c r="U2558" s="15" t="n">
        <v>64300</v>
      </c>
      <c r="V2558">
        <f>IFERROR(VLOOKUP(D2558,Tablas_Equivalencia!$A$3:$B$8,2,FALSE),"Sin dato")</f>
        <v/>
      </c>
      <c r="W2558">
        <f>IFERROR(VLOOKUP(L2558,Tablas_Equivalencia!$D$3:$E$9,2,FALSE),"Sin dato")</f>
        <v/>
      </c>
      <c r="X2558">
        <f>IF(I2558=1,"Varón","Mujer")</f>
        <v/>
      </c>
      <c r="Y2558">
        <f>IFERROR(VLOOKUP(M2558,Tablas_Equivalencia!$G$3:$H$6,2,FALSE),"Sin dato")</f>
        <v/>
      </c>
      <c r="Z2558">
        <f>IF(J2558&lt;=24,"18-24","25-29")</f>
        <v/>
      </c>
      <c r="AA2558">
        <f>IF(M2558&lt;&gt;1,"",IF(P2558=2,1,0))</f>
        <v/>
      </c>
      <c r="AB2558">
        <f>IF(M2558&lt;&gt;1,"",IF(O2558&gt;=2,1,0))</f>
        <v/>
      </c>
      <c r="AC2558">
        <f>IF(M2558&lt;&gt;1,"",IF(OR(Q2558=999,Q2558=""),"",IF(OR(Q2558&lt;35,Q2558&gt;48),1,0)))</f>
        <v/>
      </c>
      <c r="AD2558">
        <f>IF(COUNT(AA2558:AC2558)&lt;3,"",SUM(AA2558:AC2558))</f>
        <v/>
      </c>
      <c r="AE2558">
        <f>IF(L2558&gt;=4,2,IF(L2558&gt;=2,1,0))</f>
        <v/>
      </c>
      <c r="AF2558">
        <f>IF(L2558&gt;=5,1,0)</f>
        <v/>
      </c>
      <c r="AG2558">
        <f>AE2558+AF2558</f>
        <v/>
      </c>
      <c r="AH2558" s="15">
        <f>IF(M2558&lt;&gt;1,"",IF(OR(R2558=-9,R2558=""),"",R2558))</f>
        <v/>
      </c>
      <c r="AI2558">
        <f>IF(M2558&lt;&gt;1,"",IF(OR(Q2558=999,Q2558=""),"",Q2558))</f>
        <v/>
      </c>
    </row>
    <row r="2559">
      <c r="A2559" t="inlineStr">
        <is>
          <t>TQRMNOP113987</t>
        </is>
      </c>
      <c r="B2559" t="n">
        <v>2025</v>
      </c>
      <c r="C2559" t="n">
        <v>1</v>
      </c>
      <c r="D2559" t="n">
        <v>40</v>
      </c>
      <c r="E2559" t="inlineStr">
        <is>
          <t>S</t>
        </is>
      </c>
      <c r="F2559" t="n">
        <v>7</v>
      </c>
      <c r="G2559" t="n">
        <v>1713</v>
      </c>
      <c r="H2559" t="n">
        <v>3</v>
      </c>
      <c r="I2559" t="n">
        <v>2</v>
      </c>
      <c r="J2559" t="n">
        <v>21</v>
      </c>
      <c r="K2559" t="n">
        <v>2</v>
      </c>
      <c r="L2559" t="n">
        <v>4</v>
      </c>
      <c r="M2559" t="n">
        <v>1</v>
      </c>
      <c r="N2559" t="n">
        <v>2</v>
      </c>
      <c r="O2559" t="n">
        <v>3</v>
      </c>
      <c r="P2559" t="n">
        <v>2</v>
      </c>
      <c r="Q2559" t="n">
        <v>35</v>
      </c>
      <c r="R2559" s="15" t="n">
        <v>-9</v>
      </c>
      <c r="S2559" s="15" t="n">
        <v>0</v>
      </c>
      <c r="T2559" s="15" t="n">
        <v>0</v>
      </c>
      <c r="U2559" s="15" t="n">
        <v>185800</v>
      </c>
      <c r="V2559">
        <f>IFERROR(VLOOKUP(D2559,Tablas_Equivalencia!$A$3:$B$8,2,FALSE),"Sin dato")</f>
        <v/>
      </c>
      <c r="W2559">
        <f>IFERROR(VLOOKUP(L2559,Tablas_Equivalencia!$D$3:$E$9,2,FALSE),"Sin dato")</f>
        <v/>
      </c>
      <c r="X2559">
        <f>IF(I2559=1,"Varón","Mujer")</f>
        <v/>
      </c>
      <c r="Y2559">
        <f>IFERROR(VLOOKUP(M2559,Tablas_Equivalencia!$G$3:$H$6,2,FALSE),"Sin dato")</f>
        <v/>
      </c>
      <c r="Z2559">
        <f>IF(J2559&lt;=24,"18-24","25-29")</f>
        <v/>
      </c>
      <c r="AA2559">
        <f>IF(M2559&lt;&gt;1,"",IF(P2559=2,1,0))</f>
        <v/>
      </c>
      <c r="AB2559">
        <f>IF(M2559&lt;&gt;1,"",IF(O2559&gt;=2,1,0))</f>
        <v/>
      </c>
      <c r="AC2559">
        <f>IF(M2559&lt;&gt;1,"",IF(OR(Q2559=999,Q2559=""),"",IF(OR(Q2559&lt;35,Q2559&gt;48),1,0)))</f>
        <v/>
      </c>
      <c r="AD2559">
        <f>IF(COUNT(AA2559:AC2559)&lt;3,"",SUM(AA2559:AC2559))</f>
        <v/>
      </c>
      <c r="AE2559">
        <f>IF(L2559&gt;=4,2,IF(L2559&gt;=2,1,0))</f>
        <v/>
      </c>
      <c r="AF2559">
        <f>IF(L2559&gt;=5,1,0)</f>
        <v/>
      </c>
      <c r="AG2559">
        <f>AE2559+AF2559</f>
        <v/>
      </c>
      <c r="AH2559" s="15">
        <f>IF(M2559&lt;&gt;1,"",IF(OR(R2559=-9,R2559=""),"",R2559))</f>
        <v/>
      </c>
      <c r="AI2559">
        <f>IF(M2559&lt;&gt;1,"",IF(OR(Q2559=999,Q2559=""),"",Q2559))</f>
        <v/>
      </c>
    </row>
    <row r="2560">
      <c r="A2560" t="inlineStr">
        <is>
          <t>TQRMNOP113992</t>
        </is>
      </c>
      <c r="B2560" t="n">
        <v>2025</v>
      </c>
      <c r="C2560" t="n">
        <v>1</v>
      </c>
      <c r="D2560" t="n">
        <v>42</v>
      </c>
      <c r="E2560" t="inlineStr">
        <is>
          <t>S</t>
        </is>
      </c>
      <c r="F2560" t="n">
        <v>10</v>
      </c>
      <c r="G2560" t="n">
        <v>1597</v>
      </c>
      <c r="H2560" t="n">
        <v>3</v>
      </c>
      <c r="I2560" t="n">
        <v>1</v>
      </c>
      <c r="J2560" t="n">
        <v>27</v>
      </c>
      <c r="K2560" t="n">
        <v>1</v>
      </c>
      <c r="L2560" t="n">
        <v>3</v>
      </c>
      <c r="M2560" t="n">
        <v>1</v>
      </c>
      <c r="N2560" t="n">
        <v>3</v>
      </c>
      <c r="O2560" t="n">
        <v>1</v>
      </c>
      <c r="P2560" t="n">
        <v>1</v>
      </c>
      <c r="Q2560" t="n">
        <v>21</v>
      </c>
      <c r="R2560" s="15" t="n">
        <v>775000</v>
      </c>
      <c r="S2560" s="15" t="n">
        <v>42000</v>
      </c>
      <c r="T2560" s="15" t="n">
        <v>817000</v>
      </c>
      <c r="U2560" s="15" t="n">
        <v>63100</v>
      </c>
      <c r="V2560">
        <f>IFERROR(VLOOKUP(D2560,Tablas_Equivalencia!$A$3:$B$8,2,FALSE),"Sin dato")</f>
        <v/>
      </c>
      <c r="W2560">
        <f>IFERROR(VLOOKUP(L2560,Tablas_Equivalencia!$D$3:$E$9,2,FALSE),"Sin dato")</f>
        <v/>
      </c>
      <c r="X2560">
        <f>IF(I2560=1,"Varón","Mujer")</f>
        <v/>
      </c>
      <c r="Y2560">
        <f>IFERROR(VLOOKUP(M2560,Tablas_Equivalencia!$G$3:$H$6,2,FALSE),"Sin dato")</f>
        <v/>
      </c>
      <c r="Z2560">
        <f>IF(J2560&lt;=24,"18-24","25-29")</f>
        <v/>
      </c>
      <c r="AA2560">
        <f>IF(M2560&lt;&gt;1,"",IF(P2560=2,1,0))</f>
        <v/>
      </c>
      <c r="AB2560">
        <f>IF(M2560&lt;&gt;1,"",IF(O2560&gt;=2,1,0))</f>
        <v/>
      </c>
      <c r="AC2560">
        <f>IF(M2560&lt;&gt;1,"",IF(OR(Q2560=999,Q2560=""),"",IF(OR(Q2560&lt;35,Q2560&gt;48),1,0)))</f>
        <v/>
      </c>
      <c r="AD2560">
        <f>IF(COUNT(AA2560:AC2560)&lt;3,"",SUM(AA2560:AC2560))</f>
        <v/>
      </c>
      <c r="AE2560">
        <f>IF(L2560&gt;=4,2,IF(L2560&gt;=2,1,0))</f>
        <v/>
      </c>
      <c r="AF2560">
        <f>IF(L2560&gt;=5,1,0)</f>
        <v/>
      </c>
      <c r="AG2560">
        <f>AE2560+AF2560</f>
        <v/>
      </c>
      <c r="AH2560" s="15">
        <f>IF(M2560&lt;&gt;1,"",IF(OR(R2560=-9,R2560=""),"",R2560))</f>
        <v/>
      </c>
      <c r="AI2560">
        <f>IF(M2560&lt;&gt;1,"",IF(OR(Q2560=999,Q2560=""),"",Q2560))</f>
        <v/>
      </c>
    </row>
    <row r="2561">
      <c r="A2561" t="inlineStr">
        <is>
          <t>TQRMNOP113997</t>
        </is>
      </c>
      <c r="B2561" t="n">
        <v>2025</v>
      </c>
      <c r="C2561" t="n">
        <v>1</v>
      </c>
      <c r="D2561" t="n">
        <v>1</v>
      </c>
      <c r="E2561" t="inlineStr">
        <is>
          <t>S</t>
        </is>
      </c>
      <c r="F2561" t="n">
        <v>33</v>
      </c>
      <c r="G2561" t="n">
        <v>1718</v>
      </c>
      <c r="H2561" t="n">
        <v>3</v>
      </c>
      <c r="I2561" t="n">
        <v>1</v>
      </c>
      <c r="J2561" t="n">
        <v>29</v>
      </c>
      <c r="K2561" t="n">
        <v>2</v>
      </c>
      <c r="L2561" t="n">
        <v>5</v>
      </c>
      <c r="M2561" t="n">
        <v>1</v>
      </c>
      <c r="N2561" t="n">
        <v>3</v>
      </c>
      <c r="O2561" t="n">
        <v>1</v>
      </c>
      <c r="P2561" t="n">
        <v>1</v>
      </c>
      <c r="Q2561" t="n">
        <v>44</v>
      </c>
      <c r="R2561" s="15" t="n">
        <v>717000</v>
      </c>
      <c r="S2561" s="15" t="n">
        <v>0</v>
      </c>
      <c r="T2561" s="15" t="n">
        <v>717000</v>
      </c>
      <c r="U2561" s="15" t="n">
        <v>200800</v>
      </c>
      <c r="V2561">
        <f>IFERROR(VLOOKUP(D2561,Tablas_Equivalencia!$A$3:$B$8,2,FALSE),"Sin dato")</f>
        <v/>
      </c>
      <c r="W2561">
        <f>IFERROR(VLOOKUP(L2561,Tablas_Equivalencia!$D$3:$E$9,2,FALSE),"Sin dato")</f>
        <v/>
      </c>
      <c r="X2561">
        <f>IF(I2561=1,"Varón","Mujer")</f>
        <v/>
      </c>
      <c r="Y2561">
        <f>IFERROR(VLOOKUP(M2561,Tablas_Equivalencia!$G$3:$H$6,2,FALSE),"Sin dato")</f>
        <v/>
      </c>
      <c r="Z2561">
        <f>IF(J2561&lt;=24,"18-24","25-29")</f>
        <v/>
      </c>
      <c r="AA2561">
        <f>IF(M2561&lt;&gt;1,"",IF(P2561=2,1,0))</f>
        <v/>
      </c>
      <c r="AB2561">
        <f>IF(M2561&lt;&gt;1,"",IF(O2561&gt;=2,1,0))</f>
        <v/>
      </c>
      <c r="AC2561">
        <f>IF(M2561&lt;&gt;1,"",IF(OR(Q2561=999,Q2561=""),"",IF(OR(Q2561&lt;35,Q2561&gt;48),1,0)))</f>
        <v/>
      </c>
      <c r="AD2561">
        <f>IF(COUNT(AA2561:AC2561)&lt;3,"",SUM(AA2561:AC2561))</f>
        <v/>
      </c>
      <c r="AE2561">
        <f>IF(L2561&gt;=4,2,IF(L2561&gt;=2,1,0))</f>
        <v/>
      </c>
      <c r="AF2561">
        <f>IF(L2561&gt;=5,1,0)</f>
        <v/>
      </c>
      <c r="AG2561">
        <f>AE2561+AF2561</f>
        <v/>
      </c>
      <c r="AH2561" s="15">
        <f>IF(M2561&lt;&gt;1,"",IF(OR(R2561=-9,R2561=""),"",R2561))</f>
        <v/>
      </c>
      <c r="AI2561">
        <f>IF(M2561&lt;&gt;1,"",IF(OR(Q2561=999,Q2561=""),"",Q2561))</f>
        <v/>
      </c>
    </row>
    <row r="2562">
      <c r="A2562" t="inlineStr">
        <is>
          <t>TQRMNOP114001</t>
        </is>
      </c>
      <c r="B2562" t="n">
        <v>2025</v>
      </c>
      <c r="C2562" t="n">
        <v>1</v>
      </c>
      <c r="D2562" t="n">
        <v>44</v>
      </c>
      <c r="E2562" t="inlineStr">
        <is>
          <t>N</t>
        </is>
      </c>
      <c r="F2562" t="n">
        <v>2</v>
      </c>
      <c r="G2562" t="n">
        <v>1013</v>
      </c>
      <c r="H2562" t="n">
        <v>1</v>
      </c>
      <c r="I2562" t="n">
        <v>1</v>
      </c>
      <c r="J2562" t="n">
        <v>23</v>
      </c>
      <c r="K2562" t="n">
        <v>1</v>
      </c>
      <c r="L2562" t="n">
        <v>5</v>
      </c>
      <c r="M2562" t="n">
        <v>1</v>
      </c>
      <c r="N2562" t="n">
        <v>3</v>
      </c>
      <c r="O2562" t="n">
        <v>1</v>
      </c>
      <c r="P2562" t="n">
        <v>2</v>
      </c>
      <c r="Q2562" t="n">
        <v>43</v>
      </c>
      <c r="R2562" s="15" t="n">
        <v>1090000</v>
      </c>
      <c r="S2562" s="15" t="n">
        <v>0</v>
      </c>
      <c r="T2562" s="15" t="n">
        <v>1090000</v>
      </c>
      <c r="U2562" s="15" t="n">
        <v>161800</v>
      </c>
      <c r="V2562">
        <f>IFERROR(VLOOKUP(D2562,Tablas_Equivalencia!$A$3:$B$8,2,FALSE),"Sin dato")</f>
        <v/>
      </c>
      <c r="W2562">
        <f>IFERROR(VLOOKUP(L2562,Tablas_Equivalencia!$D$3:$E$9,2,FALSE),"Sin dato")</f>
        <v/>
      </c>
      <c r="X2562">
        <f>IF(I2562=1,"Varón","Mujer")</f>
        <v/>
      </c>
      <c r="Y2562">
        <f>IFERROR(VLOOKUP(M2562,Tablas_Equivalencia!$G$3:$H$6,2,FALSE),"Sin dato")</f>
        <v/>
      </c>
      <c r="Z2562">
        <f>IF(J2562&lt;=24,"18-24","25-29")</f>
        <v/>
      </c>
      <c r="AA2562">
        <f>IF(M2562&lt;&gt;1,"",IF(P2562=2,1,0))</f>
        <v/>
      </c>
      <c r="AB2562">
        <f>IF(M2562&lt;&gt;1,"",IF(O2562&gt;=2,1,0))</f>
        <v/>
      </c>
      <c r="AC2562">
        <f>IF(M2562&lt;&gt;1,"",IF(OR(Q2562=999,Q2562=""),"",IF(OR(Q2562&lt;35,Q2562&gt;48),1,0)))</f>
        <v/>
      </c>
      <c r="AD2562">
        <f>IF(COUNT(AA2562:AC2562)&lt;3,"",SUM(AA2562:AC2562))</f>
        <v/>
      </c>
      <c r="AE2562">
        <f>IF(L2562&gt;=4,2,IF(L2562&gt;=2,1,0))</f>
        <v/>
      </c>
      <c r="AF2562">
        <f>IF(L2562&gt;=5,1,0)</f>
        <v/>
      </c>
      <c r="AG2562">
        <f>AE2562+AF2562</f>
        <v/>
      </c>
      <c r="AH2562" s="15">
        <f>IF(M2562&lt;&gt;1,"",IF(OR(R2562=-9,R2562=""),"",R2562))</f>
        <v/>
      </c>
      <c r="AI2562">
        <f>IF(M2562&lt;&gt;1,"",IF(OR(Q2562=999,Q2562=""),"",Q2562))</f>
        <v/>
      </c>
    </row>
    <row r="2563">
      <c r="A2563" t="inlineStr">
        <is>
          <t>TQRMNOP114003</t>
        </is>
      </c>
      <c r="B2563" t="n">
        <v>2025</v>
      </c>
      <c r="C2563" t="n">
        <v>1</v>
      </c>
      <c r="D2563" t="n">
        <v>40</v>
      </c>
      <c r="E2563" t="inlineStr">
        <is>
          <t>S</t>
        </is>
      </c>
      <c r="F2563" t="n">
        <v>7</v>
      </c>
      <c r="G2563" t="n">
        <v>567</v>
      </c>
      <c r="H2563" t="n">
        <v>2</v>
      </c>
      <c r="I2563" t="n">
        <v>1</v>
      </c>
      <c r="J2563" t="n">
        <v>25</v>
      </c>
      <c r="K2563" t="n">
        <v>2</v>
      </c>
      <c r="L2563" t="n">
        <v>4</v>
      </c>
      <c r="M2563" t="n">
        <v>2</v>
      </c>
      <c r="R2563" s="15" t="n">
        <v>0</v>
      </c>
      <c r="S2563" s="15" t="n">
        <v>112000</v>
      </c>
      <c r="T2563" s="15" t="n">
        <v>112000</v>
      </c>
      <c r="U2563" s="15" t="n">
        <v>158900</v>
      </c>
      <c r="V2563">
        <f>IFERROR(VLOOKUP(D2563,Tablas_Equivalencia!$A$3:$B$8,2,FALSE),"Sin dato")</f>
        <v/>
      </c>
      <c r="W2563">
        <f>IFERROR(VLOOKUP(L2563,Tablas_Equivalencia!$D$3:$E$9,2,FALSE),"Sin dato")</f>
        <v/>
      </c>
      <c r="X2563">
        <f>IF(I2563=1,"Varón","Mujer")</f>
        <v/>
      </c>
      <c r="Y2563">
        <f>IFERROR(VLOOKUP(M2563,Tablas_Equivalencia!$G$3:$H$6,2,FALSE),"Sin dato")</f>
        <v/>
      </c>
      <c r="Z2563">
        <f>IF(J2563&lt;=24,"18-24","25-29")</f>
        <v/>
      </c>
      <c r="AA2563">
        <f>IF(M2563&lt;&gt;1,"",IF(P2563=2,1,0))</f>
        <v/>
      </c>
      <c r="AB2563">
        <f>IF(M2563&lt;&gt;1,"",IF(O2563&gt;=2,1,0))</f>
        <v/>
      </c>
      <c r="AC2563">
        <f>IF(M2563&lt;&gt;1,"",IF(OR(Q2563=999,Q2563=""),"",IF(OR(Q2563&lt;35,Q2563&gt;48),1,0)))</f>
        <v/>
      </c>
      <c r="AD2563">
        <f>IF(COUNT(AA2563:AC2563)&lt;3,"",SUM(AA2563:AC2563))</f>
        <v/>
      </c>
      <c r="AE2563">
        <f>IF(L2563&gt;=4,2,IF(L2563&gt;=2,1,0))</f>
        <v/>
      </c>
      <c r="AF2563">
        <f>IF(L2563&gt;=5,1,0)</f>
        <v/>
      </c>
      <c r="AG2563">
        <f>AE2563+AF2563</f>
        <v/>
      </c>
      <c r="AH2563" s="15">
        <f>IF(M2563&lt;&gt;1,"",IF(OR(R2563=-9,R2563=""),"",R2563))</f>
        <v/>
      </c>
      <c r="AI2563">
        <f>IF(M2563&lt;&gt;1,"",IF(OR(Q2563=999,Q2563=""),"",Q2563))</f>
        <v/>
      </c>
    </row>
    <row r="2564">
      <c r="A2564" t="inlineStr">
        <is>
          <t>TQRMNOP114009</t>
        </is>
      </c>
      <c r="B2564" t="n">
        <v>2025</v>
      </c>
      <c r="C2564" t="n">
        <v>1</v>
      </c>
      <c r="D2564" t="n">
        <v>44</v>
      </c>
      <c r="E2564" t="inlineStr">
        <is>
          <t>N</t>
        </is>
      </c>
      <c r="F2564" t="n">
        <v>5</v>
      </c>
      <c r="G2564" t="n">
        <v>1197</v>
      </c>
      <c r="H2564" t="n">
        <v>3</v>
      </c>
      <c r="I2564" t="n">
        <v>2</v>
      </c>
      <c r="J2564" t="n">
        <v>21</v>
      </c>
      <c r="K2564" t="n">
        <v>2</v>
      </c>
      <c r="L2564" t="n">
        <v>4</v>
      </c>
      <c r="M2564" t="n">
        <v>3</v>
      </c>
      <c r="R2564" s="15" t="n">
        <v>0</v>
      </c>
      <c r="S2564" s="15" t="n">
        <v>0</v>
      </c>
      <c r="T2564" s="15" t="n">
        <v>0</v>
      </c>
      <c r="U2564" s="15" t="n">
        <v>153600</v>
      </c>
      <c r="V2564">
        <f>IFERROR(VLOOKUP(D2564,Tablas_Equivalencia!$A$3:$B$8,2,FALSE),"Sin dato")</f>
        <v/>
      </c>
      <c r="W2564">
        <f>IFERROR(VLOOKUP(L2564,Tablas_Equivalencia!$D$3:$E$9,2,FALSE),"Sin dato")</f>
        <v/>
      </c>
      <c r="X2564">
        <f>IF(I2564=1,"Varón","Mujer")</f>
        <v/>
      </c>
      <c r="Y2564">
        <f>IFERROR(VLOOKUP(M2564,Tablas_Equivalencia!$G$3:$H$6,2,FALSE),"Sin dato")</f>
        <v/>
      </c>
      <c r="Z2564">
        <f>IF(J2564&lt;=24,"18-24","25-29")</f>
        <v/>
      </c>
      <c r="AA2564">
        <f>IF(M2564&lt;&gt;1,"",IF(P2564=2,1,0))</f>
        <v/>
      </c>
      <c r="AB2564">
        <f>IF(M2564&lt;&gt;1,"",IF(O2564&gt;=2,1,0))</f>
        <v/>
      </c>
      <c r="AC2564">
        <f>IF(M2564&lt;&gt;1,"",IF(OR(Q2564=999,Q2564=""),"",IF(OR(Q2564&lt;35,Q2564&gt;48),1,0)))</f>
        <v/>
      </c>
      <c r="AD2564">
        <f>IF(COUNT(AA2564:AC2564)&lt;3,"",SUM(AA2564:AC2564))</f>
        <v/>
      </c>
      <c r="AE2564">
        <f>IF(L2564&gt;=4,2,IF(L2564&gt;=2,1,0))</f>
        <v/>
      </c>
      <c r="AF2564">
        <f>IF(L2564&gt;=5,1,0)</f>
        <v/>
      </c>
      <c r="AG2564">
        <f>AE2564+AF2564</f>
        <v/>
      </c>
      <c r="AH2564" s="15">
        <f>IF(M2564&lt;&gt;1,"",IF(OR(R2564=-9,R2564=""),"",R2564))</f>
        <v/>
      </c>
      <c r="AI2564">
        <f>IF(M2564&lt;&gt;1,"",IF(OR(Q2564=999,Q2564=""),"",Q2564))</f>
        <v/>
      </c>
    </row>
    <row r="2565">
      <c r="A2565" t="inlineStr">
        <is>
          <t>TQRMNOP114011</t>
        </is>
      </c>
      <c r="B2565" t="n">
        <v>2025</v>
      </c>
      <c r="C2565" t="n">
        <v>1</v>
      </c>
      <c r="D2565" t="n">
        <v>40</v>
      </c>
      <c r="E2565" t="inlineStr">
        <is>
          <t>N</t>
        </is>
      </c>
      <c r="F2565" t="n">
        <v>9</v>
      </c>
      <c r="G2565" t="n">
        <v>1309</v>
      </c>
      <c r="H2565" t="n">
        <v>1</v>
      </c>
      <c r="I2565" t="n">
        <v>1</v>
      </c>
      <c r="J2565" t="n">
        <v>26</v>
      </c>
      <c r="K2565" t="n">
        <v>2</v>
      </c>
      <c r="L2565" t="n">
        <v>5</v>
      </c>
      <c r="M2565" t="n">
        <v>1</v>
      </c>
      <c r="N2565" t="n">
        <v>3</v>
      </c>
      <c r="O2565" t="n">
        <v>1</v>
      </c>
      <c r="P2565" t="n">
        <v>1</v>
      </c>
      <c r="Q2565" t="n">
        <v>29</v>
      </c>
      <c r="R2565" s="15" t="n">
        <v>701000</v>
      </c>
      <c r="S2565" s="15" t="n">
        <v>0</v>
      </c>
      <c r="T2565" s="15" t="n">
        <v>701000</v>
      </c>
      <c r="U2565" s="15" t="n">
        <v>288900</v>
      </c>
      <c r="V2565">
        <f>IFERROR(VLOOKUP(D2565,Tablas_Equivalencia!$A$3:$B$8,2,FALSE),"Sin dato")</f>
        <v/>
      </c>
      <c r="W2565">
        <f>IFERROR(VLOOKUP(L2565,Tablas_Equivalencia!$D$3:$E$9,2,FALSE),"Sin dato")</f>
        <v/>
      </c>
      <c r="X2565">
        <f>IF(I2565=1,"Varón","Mujer")</f>
        <v/>
      </c>
      <c r="Y2565">
        <f>IFERROR(VLOOKUP(M2565,Tablas_Equivalencia!$G$3:$H$6,2,FALSE),"Sin dato")</f>
        <v/>
      </c>
      <c r="Z2565">
        <f>IF(J2565&lt;=24,"18-24","25-29")</f>
        <v/>
      </c>
      <c r="AA2565">
        <f>IF(M2565&lt;&gt;1,"",IF(P2565=2,1,0))</f>
        <v/>
      </c>
      <c r="AB2565">
        <f>IF(M2565&lt;&gt;1,"",IF(O2565&gt;=2,1,0))</f>
        <v/>
      </c>
      <c r="AC2565">
        <f>IF(M2565&lt;&gt;1,"",IF(OR(Q2565=999,Q2565=""),"",IF(OR(Q2565&lt;35,Q2565&gt;48),1,0)))</f>
        <v/>
      </c>
      <c r="AD2565">
        <f>IF(COUNT(AA2565:AC2565)&lt;3,"",SUM(AA2565:AC2565))</f>
        <v/>
      </c>
      <c r="AE2565">
        <f>IF(L2565&gt;=4,2,IF(L2565&gt;=2,1,0))</f>
        <v/>
      </c>
      <c r="AF2565">
        <f>IF(L2565&gt;=5,1,0)</f>
        <v/>
      </c>
      <c r="AG2565">
        <f>AE2565+AF2565</f>
        <v/>
      </c>
      <c r="AH2565" s="15">
        <f>IF(M2565&lt;&gt;1,"",IF(OR(R2565=-9,R2565=""),"",R2565))</f>
        <v/>
      </c>
      <c r="AI2565">
        <f>IF(M2565&lt;&gt;1,"",IF(OR(Q2565=999,Q2565=""),"",Q2565))</f>
        <v/>
      </c>
    </row>
    <row r="2566">
      <c r="A2566" t="inlineStr">
        <is>
          <t>TQRMNOP114014</t>
        </is>
      </c>
      <c r="B2566" t="n">
        <v>2025</v>
      </c>
      <c r="C2566" t="n">
        <v>1</v>
      </c>
      <c r="D2566" t="n">
        <v>43</v>
      </c>
      <c r="E2566" t="inlineStr">
        <is>
          <t>S</t>
        </is>
      </c>
      <c r="F2566" t="n">
        <v>20</v>
      </c>
      <c r="G2566" t="n">
        <v>1179</v>
      </c>
      <c r="H2566" t="n">
        <v>1</v>
      </c>
      <c r="I2566" t="n">
        <v>1</v>
      </c>
      <c r="J2566" t="n">
        <v>22</v>
      </c>
      <c r="K2566" t="n">
        <v>2</v>
      </c>
      <c r="L2566" t="n">
        <v>5</v>
      </c>
      <c r="M2566" t="n">
        <v>2</v>
      </c>
      <c r="R2566" s="15" t="n">
        <v>0</v>
      </c>
      <c r="S2566" s="15" t="n">
        <v>61000</v>
      </c>
      <c r="T2566" s="15" t="n">
        <v>61000</v>
      </c>
      <c r="U2566" s="15" t="n">
        <v>128300</v>
      </c>
      <c r="V2566">
        <f>IFERROR(VLOOKUP(D2566,Tablas_Equivalencia!$A$3:$B$8,2,FALSE),"Sin dato")</f>
        <v/>
      </c>
      <c r="W2566">
        <f>IFERROR(VLOOKUP(L2566,Tablas_Equivalencia!$D$3:$E$9,2,FALSE),"Sin dato")</f>
        <v/>
      </c>
      <c r="X2566">
        <f>IF(I2566=1,"Varón","Mujer")</f>
        <v/>
      </c>
      <c r="Y2566">
        <f>IFERROR(VLOOKUP(M2566,Tablas_Equivalencia!$G$3:$H$6,2,FALSE),"Sin dato")</f>
        <v/>
      </c>
      <c r="Z2566">
        <f>IF(J2566&lt;=24,"18-24","25-29")</f>
        <v/>
      </c>
      <c r="AA2566">
        <f>IF(M2566&lt;&gt;1,"",IF(P2566=2,1,0))</f>
        <v/>
      </c>
      <c r="AB2566">
        <f>IF(M2566&lt;&gt;1,"",IF(O2566&gt;=2,1,0))</f>
        <v/>
      </c>
      <c r="AC2566">
        <f>IF(M2566&lt;&gt;1,"",IF(OR(Q2566=999,Q2566=""),"",IF(OR(Q2566&lt;35,Q2566&gt;48),1,0)))</f>
        <v/>
      </c>
      <c r="AD2566">
        <f>IF(COUNT(AA2566:AC2566)&lt;3,"",SUM(AA2566:AC2566))</f>
        <v/>
      </c>
      <c r="AE2566">
        <f>IF(L2566&gt;=4,2,IF(L2566&gt;=2,1,0))</f>
        <v/>
      </c>
      <c r="AF2566">
        <f>IF(L2566&gt;=5,1,0)</f>
        <v/>
      </c>
      <c r="AG2566">
        <f>AE2566+AF2566</f>
        <v/>
      </c>
      <c r="AH2566" s="15">
        <f>IF(M2566&lt;&gt;1,"",IF(OR(R2566=-9,R2566=""),"",R2566))</f>
        <v/>
      </c>
      <c r="AI2566">
        <f>IF(M2566&lt;&gt;1,"",IF(OR(Q2566=999,Q2566=""),"",Q2566))</f>
        <v/>
      </c>
    </row>
    <row r="2567">
      <c r="A2567" t="inlineStr">
        <is>
          <t>TQRMNOP114015</t>
        </is>
      </c>
      <c r="B2567" t="n">
        <v>2025</v>
      </c>
      <c r="C2567" t="n">
        <v>1</v>
      </c>
      <c r="D2567" t="n">
        <v>41</v>
      </c>
      <c r="E2567" t="inlineStr">
        <is>
          <t>N</t>
        </is>
      </c>
      <c r="F2567" t="n">
        <v>12</v>
      </c>
      <c r="G2567" t="n">
        <v>826</v>
      </c>
      <c r="H2567" t="n">
        <v>3</v>
      </c>
      <c r="I2567" t="n">
        <v>1</v>
      </c>
      <c r="J2567" t="n">
        <v>21</v>
      </c>
      <c r="K2567" t="n">
        <v>1</v>
      </c>
      <c r="L2567" t="n">
        <v>5</v>
      </c>
      <c r="M2567" t="n">
        <v>1</v>
      </c>
      <c r="N2567" t="n">
        <v>3</v>
      </c>
      <c r="O2567" t="n">
        <v>3</v>
      </c>
      <c r="P2567" t="n">
        <v>2</v>
      </c>
      <c r="Q2567" t="n">
        <v>33</v>
      </c>
      <c r="R2567" s="15" t="n">
        <v>277000</v>
      </c>
      <c r="S2567" s="15" t="n">
        <v>0</v>
      </c>
      <c r="T2567" s="15" t="n">
        <v>277000</v>
      </c>
      <c r="U2567" s="15" t="n">
        <v>623100</v>
      </c>
      <c r="V2567">
        <f>IFERROR(VLOOKUP(D2567,Tablas_Equivalencia!$A$3:$B$8,2,FALSE),"Sin dato")</f>
        <v/>
      </c>
      <c r="W2567">
        <f>IFERROR(VLOOKUP(L2567,Tablas_Equivalencia!$D$3:$E$9,2,FALSE),"Sin dato")</f>
        <v/>
      </c>
      <c r="X2567">
        <f>IF(I2567=1,"Varón","Mujer")</f>
        <v/>
      </c>
      <c r="Y2567">
        <f>IFERROR(VLOOKUP(M2567,Tablas_Equivalencia!$G$3:$H$6,2,FALSE),"Sin dato")</f>
        <v/>
      </c>
      <c r="Z2567">
        <f>IF(J2567&lt;=24,"18-24","25-29")</f>
        <v/>
      </c>
      <c r="AA2567">
        <f>IF(M2567&lt;&gt;1,"",IF(P2567=2,1,0))</f>
        <v/>
      </c>
      <c r="AB2567">
        <f>IF(M2567&lt;&gt;1,"",IF(O2567&gt;=2,1,0))</f>
        <v/>
      </c>
      <c r="AC2567">
        <f>IF(M2567&lt;&gt;1,"",IF(OR(Q2567=999,Q2567=""),"",IF(OR(Q2567&lt;35,Q2567&gt;48),1,0)))</f>
        <v/>
      </c>
      <c r="AD2567">
        <f>IF(COUNT(AA2567:AC2567)&lt;3,"",SUM(AA2567:AC2567))</f>
        <v/>
      </c>
      <c r="AE2567">
        <f>IF(L2567&gt;=4,2,IF(L2567&gt;=2,1,0))</f>
        <v/>
      </c>
      <c r="AF2567">
        <f>IF(L2567&gt;=5,1,0)</f>
        <v/>
      </c>
      <c r="AG2567">
        <f>AE2567+AF2567</f>
        <v/>
      </c>
      <c r="AH2567" s="15">
        <f>IF(M2567&lt;&gt;1,"",IF(OR(R2567=-9,R2567=""),"",R2567))</f>
        <v/>
      </c>
      <c r="AI2567">
        <f>IF(M2567&lt;&gt;1,"",IF(OR(Q2567=999,Q2567=""),"",Q2567))</f>
        <v/>
      </c>
    </row>
    <row r="2568">
      <c r="A2568" t="inlineStr">
        <is>
          <t>TQRMNOP114017</t>
        </is>
      </c>
      <c r="B2568" t="n">
        <v>2025</v>
      </c>
      <c r="C2568" t="n">
        <v>1</v>
      </c>
      <c r="D2568" t="n">
        <v>1</v>
      </c>
      <c r="E2568" t="inlineStr">
        <is>
          <t>S</t>
        </is>
      </c>
      <c r="F2568" t="n">
        <v>32</v>
      </c>
      <c r="G2568" t="n">
        <v>2335</v>
      </c>
      <c r="H2568" t="n">
        <v>1</v>
      </c>
      <c r="I2568" t="n">
        <v>2</v>
      </c>
      <c r="J2568" t="n">
        <v>28</v>
      </c>
      <c r="K2568" t="n">
        <v>2</v>
      </c>
      <c r="L2568" t="n">
        <v>5</v>
      </c>
      <c r="M2568" t="n">
        <v>1</v>
      </c>
      <c r="N2568" t="n">
        <v>3</v>
      </c>
      <c r="O2568" t="n">
        <v>1</v>
      </c>
      <c r="P2568" t="n">
        <v>1</v>
      </c>
      <c r="Q2568" t="n">
        <v>28</v>
      </c>
      <c r="R2568" s="15" t="n">
        <v>916000</v>
      </c>
      <c r="S2568" s="15" t="n">
        <v>0</v>
      </c>
      <c r="T2568" s="15" t="n">
        <v>916000</v>
      </c>
      <c r="U2568" s="15" t="n">
        <v>155100</v>
      </c>
      <c r="V2568">
        <f>IFERROR(VLOOKUP(D2568,Tablas_Equivalencia!$A$3:$B$8,2,FALSE),"Sin dato")</f>
        <v/>
      </c>
      <c r="W2568">
        <f>IFERROR(VLOOKUP(L2568,Tablas_Equivalencia!$D$3:$E$9,2,FALSE),"Sin dato")</f>
        <v/>
      </c>
      <c r="X2568">
        <f>IF(I2568=1,"Varón","Mujer")</f>
        <v/>
      </c>
      <c r="Y2568">
        <f>IFERROR(VLOOKUP(M2568,Tablas_Equivalencia!$G$3:$H$6,2,FALSE),"Sin dato")</f>
        <v/>
      </c>
      <c r="Z2568">
        <f>IF(J2568&lt;=24,"18-24","25-29")</f>
        <v/>
      </c>
      <c r="AA2568">
        <f>IF(M2568&lt;&gt;1,"",IF(P2568=2,1,0))</f>
        <v/>
      </c>
      <c r="AB2568">
        <f>IF(M2568&lt;&gt;1,"",IF(O2568&gt;=2,1,0))</f>
        <v/>
      </c>
      <c r="AC2568">
        <f>IF(M2568&lt;&gt;1,"",IF(OR(Q2568=999,Q2568=""),"",IF(OR(Q2568&lt;35,Q2568&gt;48),1,0)))</f>
        <v/>
      </c>
      <c r="AD2568">
        <f>IF(COUNT(AA2568:AC2568)&lt;3,"",SUM(AA2568:AC2568))</f>
        <v/>
      </c>
      <c r="AE2568">
        <f>IF(L2568&gt;=4,2,IF(L2568&gt;=2,1,0))</f>
        <v/>
      </c>
      <c r="AF2568">
        <f>IF(L2568&gt;=5,1,0)</f>
        <v/>
      </c>
      <c r="AG2568">
        <f>AE2568+AF2568</f>
        <v/>
      </c>
      <c r="AH2568" s="15">
        <f>IF(M2568&lt;&gt;1,"",IF(OR(R2568=-9,R2568=""),"",R2568))</f>
        <v/>
      </c>
      <c r="AI2568">
        <f>IF(M2568&lt;&gt;1,"",IF(OR(Q2568=999,Q2568=""),"",Q2568))</f>
        <v/>
      </c>
    </row>
    <row r="2569">
      <c r="A2569" t="inlineStr">
        <is>
          <t>TQRMNOP114018</t>
        </is>
      </c>
      <c r="B2569" t="n">
        <v>2025</v>
      </c>
      <c r="C2569" t="n">
        <v>1</v>
      </c>
      <c r="D2569" t="n">
        <v>40</v>
      </c>
      <c r="E2569" t="inlineStr">
        <is>
          <t>S</t>
        </is>
      </c>
      <c r="F2569" t="n">
        <v>7</v>
      </c>
      <c r="G2569" t="n">
        <v>1068</v>
      </c>
      <c r="H2569" t="n">
        <v>3</v>
      </c>
      <c r="I2569" t="n">
        <v>2</v>
      </c>
      <c r="J2569" t="n">
        <v>24</v>
      </c>
      <c r="K2569" t="n">
        <v>2</v>
      </c>
      <c r="L2569" t="n">
        <v>3</v>
      </c>
      <c r="M2569" t="n">
        <v>3</v>
      </c>
      <c r="R2569" s="15" t="n">
        <v>0</v>
      </c>
      <c r="S2569" s="15" t="n">
        <v>0</v>
      </c>
      <c r="T2569" s="15" t="n">
        <v>0</v>
      </c>
      <c r="U2569" s="15" t="n">
        <v>73700</v>
      </c>
      <c r="V2569">
        <f>IFERROR(VLOOKUP(D2569,Tablas_Equivalencia!$A$3:$B$8,2,FALSE),"Sin dato")</f>
        <v/>
      </c>
      <c r="W2569">
        <f>IFERROR(VLOOKUP(L2569,Tablas_Equivalencia!$D$3:$E$9,2,FALSE),"Sin dato")</f>
        <v/>
      </c>
      <c r="X2569">
        <f>IF(I2569=1,"Varón","Mujer")</f>
        <v/>
      </c>
      <c r="Y2569">
        <f>IFERROR(VLOOKUP(M2569,Tablas_Equivalencia!$G$3:$H$6,2,FALSE),"Sin dato")</f>
        <v/>
      </c>
      <c r="Z2569">
        <f>IF(J2569&lt;=24,"18-24","25-29")</f>
        <v/>
      </c>
      <c r="AA2569">
        <f>IF(M2569&lt;&gt;1,"",IF(P2569=2,1,0))</f>
        <v/>
      </c>
      <c r="AB2569">
        <f>IF(M2569&lt;&gt;1,"",IF(O2569&gt;=2,1,0))</f>
        <v/>
      </c>
      <c r="AC2569">
        <f>IF(M2569&lt;&gt;1,"",IF(OR(Q2569=999,Q2569=""),"",IF(OR(Q2569&lt;35,Q2569&gt;48),1,0)))</f>
        <v/>
      </c>
      <c r="AD2569">
        <f>IF(COUNT(AA2569:AC2569)&lt;3,"",SUM(AA2569:AC2569))</f>
        <v/>
      </c>
      <c r="AE2569">
        <f>IF(L2569&gt;=4,2,IF(L2569&gt;=2,1,0))</f>
        <v/>
      </c>
      <c r="AF2569">
        <f>IF(L2569&gt;=5,1,0)</f>
        <v/>
      </c>
      <c r="AG2569">
        <f>AE2569+AF2569</f>
        <v/>
      </c>
      <c r="AH2569" s="15">
        <f>IF(M2569&lt;&gt;1,"",IF(OR(R2569=-9,R2569=""),"",R2569))</f>
        <v/>
      </c>
      <c r="AI2569">
        <f>IF(M2569&lt;&gt;1,"",IF(OR(Q2569=999,Q2569=""),"",Q2569))</f>
        <v/>
      </c>
    </row>
    <row r="2570">
      <c r="A2570" t="inlineStr">
        <is>
          <t>TQRMNOP114032</t>
        </is>
      </c>
      <c r="B2570" t="n">
        <v>2025</v>
      </c>
      <c r="C2570" t="n">
        <v>1</v>
      </c>
      <c r="D2570" t="n">
        <v>1</v>
      </c>
      <c r="E2570" t="inlineStr">
        <is>
          <t>S</t>
        </is>
      </c>
      <c r="F2570" t="n">
        <v>32</v>
      </c>
      <c r="G2570" t="n">
        <v>966</v>
      </c>
      <c r="H2570" t="n">
        <v>2</v>
      </c>
      <c r="I2570" t="n">
        <v>1</v>
      </c>
      <c r="J2570" t="n">
        <v>24</v>
      </c>
      <c r="K2570" t="n">
        <v>1</v>
      </c>
      <c r="L2570" t="n">
        <v>3</v>
      </c>
      <c r="M2570" t="n">
        <v>1</v>
      </c>
      <c r="N2570" t="n">
        <v>2</v>
      </c>
      <c r="O2570" t="n">
        <v>2</v>
      </c>
      <c r="P2570" t="n">
        <v>2</v>
      </c>
      <c r="Q2570" t="n">
        <v>28</v>
      </c>
      <c r="R2570" s="15" t="n">
        <v>755000</v>
      </c>
      <c r="S2570" s="15" t="n">
        <v>0</v>
      </c>
      <c r="T2570" s="15" t="n">
        <v>755000</v>
      </c>
      <c r="U2570" s="15" t="n">
        <v>313400</v>
      </c>
      <c r="V2570">
        <f>IFERROR(VLOOKUP(D2570,Tablas_Equivalencia!$A$3:$B$8,2,FALSE),"Sin dato")</f>
        <v/>
      </c>
      <c r="W2570">
        <f>IFERROR(VLOOKUP(L2570,Tablas_Equivalencia!$D$3:$E$9,2,FALSE),"Sin dato")</f>
        <v/>
      </c>
      <c r="X2570">
        <f>IF(I2570=1,"Varón","Mujer")</f>
        <v/>
      </c>
      <c r="Y2570">
        <f>IFERROR(VLOOKUP(M2570,Tablas_Equivalencia!$G$3:$H$6,2,FALSE),"Sin dato")</f>
        <v/>
      </c>
      <c r="Z2570">
        <f>IF(J2570&lt;=24,"18-24","25-29")</f>
        <v/>
      </c>
      <c r="AA2570">
        <f>IF(M2570&lt;&gt;1,"",IF(P2570=2,1,0))</f>
        <v/>
      </c>
      <c r="AB2570">
        <f>IF(M2570&lt;&gt;1,"",IF(O2570&gt;=2,1,0))</f>
        <v/>
      </c>
      <c r="AC2570">
        <f>IF(M2570&lt;&gt;1,"",IF(OR(Q2570=999,Q2570=""),"",IF(OR(Q2570&lt;35,Q2570&gt;48),1,0)))</f>
        <v/>
      </c>
      <c r="AD2570">
        <f>IF(COUNT(AA2570:AC2570)&lt;3,"",SUM(AA2570:AC2570))</f>
        <v/>
      </c>
      <c r="AE2570">
        <f>IF(L2570&gt;=4,2,IF(L2570&gt;=2,1,0))</f>
        <v/>
      </c>
      <c r="AF2570">
        <f>IF(L2570&gt;=5,1,0)</f>
        <v/>
      </c>
      <c r="AG2570">
        <f>AE2570+AF2570</f>
        <v/>
      </c>
      <c r="AH2570" s="15">
        <f>IF(M2570&lt;&gt;1,"",IF(OR(R2570=-9,R2570=""),"",R2570))</f>
        <v/>
      </c>
      <c r="AI2570">
        <f>IF(M2570&lt;&gt;1,"",IF(OR(Q2570=999,Q2570=""),"",Q2570))</f>
        <v/>
      </c>
    </row>
    <row r="2571">
      <c r="A2571" t="inlineStr">
        <is>
          <t>TQRMNOP114033</t>
        </is>
      </c>
      <c r="B2571" t="n">
        <v>2025</v>
      </c>
      <c r="C2571" t="n">
        <v>1</v>
      </c>
      <c r="D2571" t="n">
        <v>1</v>
      </c>
      <c r="E2571" t="inlineStr">
        <is>
          <t>S</t>
        </is>
      </c>
      <c r="F2571" t="n">
        <v>32</v>
      </c>
      <c r="G2571" t="n">
        <v>1194</v>
      </c>
      <c r="H2571" t="n">
        <v>2</v>
      </c>
      <c r="I2571" t="n">
        <v>1</v>
      </c>
      <c r="J2571" t="n">
        <v>19</v>
      </c>
      <c r="K2571" t="n">
        <v>2</v>
      </c>
      <c r="L2571" t="n">
        <v>4</v>
      </c>
      <c r="M2571" t="n">
        <v>1</v>
      </c>
      <c r="N2571" t="n">
        <v>3</v>
      </c>
      <c r="O2571" t="n">
        <v>1</v>
      </c>
      <c r="P2571" t="n">
        <v>1</v>
      </c>
      <c r="Q2571" t="n">
        <v>45</v>
      </c>
      <c r="R2571" s="15" t="n">
        <v>1360000</v>
      </c>
      <c r="S2571" s="15" t="n">
        <v>79000</v>
      </c>
      <c r="T2571" s="15" t="n">
        <v>1439000</v>
      </c>
      <c r="U2571" s="15" t="n">
        <v>233600</v>
      </c>
      <c r="V2571">
        <f>IFERROR(VLOOKUP(D2571,Tablas_Equivalencia!$A$3:$B$8,2,FALSE),"Sin dato")</f>
        <v/>
      </c>
      <c r="W2571">
        <f>IFERROR(VLOOKUP(L2571,Tablas_Equivalencia!$D$3:$E$9,2,FALSE),"Sin dato")</f>
        <v/>
      </c>
      <c r="X2571">
        <f>IF(I2571=1,"Varón","Mujer")</f>
        <v/>
      </c>
      <c r="Y2571">
        <f>IFERROR(VLOOKUP(M2571,Tablas_Equivalencia!$G$3:$H$6,2,FALSE),"Sin dato")</f>
        <v/>
      </c>
      <c r="Z2571">
        <f>IF(J2571&lt;=24,"18-24","25-29")</f>
        <v/>
      </c>
      <c r="AA2571">
        <f>IF(M2571&lt;&gt;1,"",IF(P2571=2,1,0))</f>
        <v/>
      </c>
      <c r="AB2571">
        <f>IF(M2571&lt;&gt;1,"",IF(O2571&gt;=2,1,0))</f>
        <v/>
      </c>
      <c r="AC2571">
        <f>IF(M2571&lt;&gt;1,"",IF(OR(Q2571=999,Q2571=""),"",IF(OR(Q2571&lt;35,Q2571&gt;48),1,0)))</f>
        <v/>
      </c>
      <c r="AD2571">
        <f>IF(COUNT(AA2571:AC2571)&lt;3,"",SUM(AA2571:AC2571))</f>
        <v/>
      </c>
      <c r="AE2571">
        <f>IF(L2571&gt;=4,2,IF(L2571&gt;=2,1,0))</f>
        <v/>
      </c>
      <c r="AF2571">
        <f>IF(L2571&gt;=5,1,0)</f>
        <v/>
      </c>
      <c r="AG2571">
        <f>AE2571+AF2571</f>
        <v/>
      </c>
      <c r="AH2571" s="15">
        <f>IF(M2571&lt;&gt;1,"",IF(OR(R2571=-9,R2571=""),"",R2571))</f>
        <v/>
      </c>
      <c r="AI2571">
        <f>IF(M2571&lt;&gt;1,"",IF(OR(Q2571=999,Q2571=""),"",Q2571))</f>
        <v/>
      </c>
    </row>
    <row r="2572">
      <c r="A2572" t="inlineStr">
        <is>
          <t>TQRMNOP114041</t>
        </is>
      </c>
      <c r="B2572" t="n">
        <v>2025</v>
      </c>
      <c r="C2572" t="n">
        <v>1</v>
      </c>
      <c r="D2572" t="n">
        <v>1</v>
      </c>
      <c r="E2572" t="inlineStr">
        <is>
          <t>S</t>
        </is>
      </c>
      <c r="F2572" t="n">
        <v>33</v>
      </c>
      <c r="G2572" t="n">
        <v>1112</v>
      </c>
      <c r="H2572" t="n">
        <v>3</v>
      </c>
      <c r="I2572" t="n">
        <v>1</v>
      </c>
      <c r="J2572" t="n">
        <v>23</v>
      </c>
      <c r="K2572" t="n">
        <v>2</v>
      </c>
      <c r="L2572" t="n">
        <v>3</v>
      </c>
      <c r="M2572" t="n">
        <v>1</v>
      </c>
      <c r="N2572" t="n">
        <v>2</v>
      </c>
      <c r="O2572" t="n">
        <v>2</v>
      </c>
      <c r="P2572" t="n">
        <v>2</v>
      </c>
      <c r="Q2572" t="n">
        <v>32</v>
      </c>
      <c r="R2572" s="15" t="n">
        <v>378000</v>
      </c>
      <c r="S2572" s="15" t="n">
        <v>0</v>
      </c>
      <c r="T2572" s="15" t="n">
        <v>378000</v>
      </c>
      <c r="U2572" s="15" t="n">
        <v>315000</v>
      </c>
      <c r="V2572">
        <f>IFERROR(VLOOKUP(D2572,Tablas_Equivalencia!$A$3:$B$8,2,FALSE),"Sin dato")</f>
        <v/>
      </c>
      <c r="W2572">
        <f>IFERROR(VLOOKUP(L2572,Tablas_Equivalencia!$D$3:$E$9,2,FALSE),"Sin dato")</f>
        <v/>
      </c>
      <c r="X2572">
        <f>IF(I2572=1,"Varón","Mujer")</f>
        <v/>
      </c>
      <c r="Y2572">
        <f>IFERROR(VLOOKUP(M2572,Tablas_Equivalencia!$G$3:$H$6,2,FALSE),"Sin dato")</f>
        <v/>
      </c>
      <c r="Z2572">
        <f>IF(J2572&lt;=24,"18-24","25-29")</f>
        <v/>
      </c>
      <c r="AA2572">
        <f>IF(M2572&lt;&gt;1,"",IF(P2572=2,1,0))</f>
        <v/>
      </c>
      <c r="AB2572">
        <f>IF(M2572&lt;&gt;1,"",IF(O2572&gt;=2,1,0))</f>
        <v/>
      </c>
      <c r="AC2572">
        <f>IF(M2572&lt;&gt;1,"",IF(OR(Q2572=999,Q2572=""),"",IF(OR(Q2572&lt;35,Q2572&gt;48),1,0)))</f>
        <v/>
      </c>
      <c r="AD2572">
        <f>IF(COUNT(AA2572:AC2572)&lt;3,"",SUM(AA2572:AC2572))</f>
        <v/>
      </c>
      <c r="AE2572">
        <f>IF(L2572&gt;=4,2,IF(L2572&gt;=2,1,0))</f>
        <v/>
      </c>
      <c r="AF2572">
        <f>IF(L2572&gt;=5,1,0)</f>
        <v/>
      </c>
      <c r="AG2572">
        <f>AE2572+AF2572</f>
        <v/>
      </c>
      <c r="AH2572" s="15">
        <f>IF(M2572&lt;&gt;1,"",IF(OR(R2572=-9,R2572=""),"",R2572))</f>
        <v/>
      </c>
      <c r="AI2572">
        <f>IF(M2572&lt;&gt;1,"",IF(OR(Q2572=999,Q2572=""),"",Q2572))</f>
        <v/>
      </c>
    </row>
    <row r="2573">
      <c r="A2573" t="inlineStr">
        <is>
          <t>TQRMNOP114047</t>
        </is>
      </c>
      <c r="B2573" t="n">
        <v>2025</v>
      </c>
      <c r="C2573" t="n">
        <v>1</v>
      </c>
      <c r="D2573" t="n">
        <v>40</v>
      </c>
      <c r="E2573" t="inlineStr">
        <is>
          <t>N</t>
        </is>
      </c>
      <c r="F2573" t="n">
        <v>9</v>
      </c>
      <c r="G2573" t="n">
        <v>1890</v>
      </c>
      <c r="H2573" t="n">
        <v>3</v>
      </c>
      <c r="I2573" t="n">
        <v>2</v>
      </c>
      <c r="J2573" t="n">
        <v>25</v>
      </c>
      <c r="K2573" t="n">
        <v>1</v>
      </c>
      <c r="L2573" t="n">
        <v>4</v>
      </c>
      <c r="M2573" t="n">
        <v>1</v>
      </c>
      <c r="N2573" t="n">
        <v>3</v>
      </c>
      <c r="O2573" t="n">
        <v>1</v>
      </c>
      <c r="P2573" t="n">
        <v>2</v>
      </c>
      <c r="Q2573" t="n">
        <v>32</v>
      </c>
      <c r="R2573" s="15" t="n">
        <v>674000</v>
      </c>
      <c r="S2573" s="15" t="n">
        <v>0</v>
      </c>
      <c r="T2573" s="15" t="n">
        <v>674000</v>
      </c>
      <c r="U2573" s="15" t="n">
        <v>188500</v>
      </c>
      <c r="V2573">
        <f>IFERROR(VLOOKUP(D2573,Tablas_Equivalencia!$A$3:$B$8,2,FALSE),"Sin dato")</f>
        <v/>
      </c>
      <c r="W2573">
        <f>IFERROR(VLOOKUP(L2573,Tablas_Equivalencia!$D$3:$E$9,2,FALSE),"Sin dato")</f>
        <v/>
      </c>
      <c r="X2573">
        <f>IF(I2573=1,"Varón","Mujer")</f>
        <v/>
      </c>
      <c r="Y2573">
        <f>IFERROR(VLOOKUP(M2573,Tablas_Equivalencia!$G$3:$H$6,2,FALSE),"Sin dato")</f>
        <v/>
      </c>
      <c r="Z2573">
        <f>IF(J2573&lt;=24,"18-24","25-29")</f>
        <v/>
      </c>
      <c r="AA2573">
        <f>IF(M2573&lt;&gt;1,"",IF(P2573=2,1,0))</f>
        <v/>
      </c>
      <c r="AB2573">
        <f>IF(M2573&lt;&gt;1,"",IF(O2573&gt;=2,1,0))</f>
        <v/>
      </c>
      <c r="AC2573">
        <f>IF(M2573&lt;&gt;1,"",IF(OR(Q2573=999,Q2573=""),"",IF(OR(Q2573&lt;35,Q2573&gt;48),1,0)))</f>
        <v/>
      </c>
      <c r="AD2573">
        <f>IF(COUNT(AA2573:AC2573)&lt;3,"",SUM(AA2573:AC2573))</f>
        <v/>
      </c>
      <c r="AE2573">
        <f>IF(L2573&gt;=4,2,IF(L2573&gt;=2,1,0))</f>
        <v/>
      </c>
      <c r="AF2573">
        <f>IF(L2573&gt;=5,1,0)</f>
        <v/>
      </c>
      <c r="AG2573">
        <f>AE2573+AF2573</f>
        <v/>
      </c>
      <c r="AH2573" s="15">
        <f>IF(M2573&lt;&gt;1,"",IF(OR(R2573=-9,R2573=""),"",R2573))</f>
        <v/>
      </c>
      <c r="AI2573">
        <f>IF(M2573&lt;&gt;1,"",IF(OR(Q2573=999,Q2573=""),"",Q2573))</f>
        <v/>
      </c>
    </row>
    <row r="2574">
      <c r="A2574" t="inlineStr">
        <is>
          <t>TQRMNOP114049</t>
        </is>
      </c>
      <c r="B2574" t="n">
        <v>2025</v>
      </c>
      <c r="C2574" t="n">
        <v>1</v>
      </c>
      <c r="D2574" t="n">
        <v>1</v>
      </c>
      <c r="E2574" t="inlineStr">
        <is>
          <t>S</t>
        </is>
      </c>
      <c r="F2574" t="n">
        <v>32</v>
      </c>
      <c r="G2574" t="n">
        <v>612</v>
      </c>
      <c r="H2574" t="n">
        <v>1</v>
      </c>
      <c r="I2574" t="n">
        <v>2</v>
      </c>
      <c r="J2574" t="n">
        <v>19</v>
      </c>
      <c r="K2574" t="n">
        <v>1</v>
      </c>
      <c r="L2574" t="n">
        <v>5</v>
      </c>
      <c r="M2574" t="n">
        <v>2</v>
      </c>
      <c r="R2574" s="15" t="n">
        <v>0</v>
      </c>
      <c r="S2574" s="15" t="n">
        <v>0</v>
      </c>
      <c r="T2574" s="15" t="n">
        <v>0</v>
      </c>
      <c r="U2574" s="15" t="n">
        <v>164100</v>
      </c>
      <c r="V2574">
        <f>IFERROR(VLOOKUP(D2574,Tablas_Equivalencia!$A$3:$B$8,2,FALSE),"Sin dato")</f>
        <v/>
      </c>
      <c r="W2574">
        <f>IFERROR(VLOOKUP(L2574,Tablas_Equivalencia!$D$3:$E$9,2,FALSE),"Sin dato")</f>
        <v/>
      </c>
      <c r="X2574">
        <f>IF(I2574=1,"Varón","Mujer")</f>
        <v/>
      </c>
      <c r="Y2574">
        <f>IFERROR(VLOOKUP(M2574,Tablas_Equivalencia!$G$3:$H$6,2,FALSE),"Sin dato")</f>
        <v/>
      </c>
      <c r="Z2574">
        <f>IF(J2574&lt;=24,"18-24","25-29")</f>
        <v/>
      </c>
      <c r="AA2574">
        <f>IF(M2574&lt;&gt;1,"",IF(P2574=2,1,0))</f>
        <v/>
      </c>
      <c r="AB2574">
        <f>IF(M2574&lt;&gt;1,"",IF(O2574&gt;=2,1,0))</f>
        <v/>
      </c>
      <c r="AC2574">
        <f>IF(M2574&lt;&gt;1,"",IF(OR(Q2574=999,Q2574=""),"",IF(OR(Q2574&lt;35,Q2574&gt;48),1,0)))</f>
        <v/>
      </c>
      <c r="AD2574">
        <f>IF(COUNT(AA2574:AC2574)&lt;3,"",SUM(AA2574:AC2574))</f>
        <v/>
      </c>
      <c r="AE2574">
        <f>IF(L2574&gt;=4,2,IF(L2574&gt;=2,1,0))</f>
        <v/>
      </c>
      <c r="AF2574">
        <f>IF(L2574&gt;=5,1,0)</f>
        <v/>
      </c>
      <c r="AG2574">
        <f>AE2574+AF2574</f>
        <v/>
      </c>
      <c r="AH2574" s="15">
        <f>IF(M2574&lt;&gt;1,"",IF(OR(R2574=-9,R2574=""),"",R2574))</f>
        <v/>
      </c>
      <c r="AI2574">
        <f>IF(M2574&lt;&gt;1,"",IF(OR(Q2574=999,Q2574=""),"",Q2574))</f>
        <v/>
      </c>
    </row>
    <row r="2575">
      <c r="A2575" t="inlineStr">
        <is>
          <t>TQRMNOP114065</t>
        </is>
      </c>
      <c r="B2575" t="n">
        <v>2025</v>
      </c>
      <c r="C2575" t="n">
        <v>1</v>
      </c>
      <c r="D2575" t="n">
        <v>42</v>
      </c>
      <c r="E2575" t="inlineStr">
        <is>
          <t>N</t>
        </is>
      </c>
      <c r="F2575" t="n">
        <v>27</v>
      </c>
      <c r="G2575" t="n">
        <v>1557</v>
      </c>
      <c r="H2575" t="n">
        <v>3</v>
      </c>
      <c r="I2575" t="n">
        <v>1</v>
      </c>
      <c r="J2575" t="n">
        <v>19</v>
      </c>
      <c r="K2575" t="n">
        <v>2</v>
      </c>
      <c r="L2575" t="n">
        <v>4</v>
      </c>
      <c r="M2575" t="n">
        <v>1</v>
      </c>
      <c r="N2575" t="n">
        <v>3</v>
      </c>
      <c r="O2575" t="n">
        <v>1</v>
      </c>
      <c r="P2575" t="n">
        <v>1</v>
      </c>
      <c r="Q2575" t="n">
        <v>41</v>
      </c>
      <c r="R2575" s="15" t="n">
        <v>545000</v>
      </c>
      <c r="S2575" s="15" t="n">
        <v>0</v>
      </c>
      <c r="T2575" s="15" t="n">
        <v>545000</v>
      </c>
      <c r="U2575" s="15" t="n">
        <v>119900</v>
      </c>
      <c r="V2575">
        <f>IFERROR(VLOOKUP(D2575,Tablas_Equivalencia!$A$3:$B$8,2,FALSE),"Sin dato")</f>
        <v/>
      </c>
      <c r="W2575">
        <f>IFERROR(VLOOKUP(L2575,Tablas_Equivalencia!$D$3:$E$9,2,FALSE),"Sin dato")</f>
        <v/>
      </c>
      <c r="X2575">
        <f>IF(I2575=1,"Varón","Mujer")</f>
        <v/>
      </c>
      <c r="Y2575">
        <f>IFERROR(VLOOKUP(M2575,Tablas_Equivalencia!$G$3:$H$6,2,FALSE),"Sin dato")</f>
        <v/>
      </c>
      <c r="Z2575">
        <f>IF(J2575&lt;=24,"18-24","25-29")</f>
        <v/>
      </c>
      <c r="AA2575">
        <f>IF(M2575&lt;&gt;1,"",IF(P2575=2,1,0))</f>
        <v/>
      </c>
      <c r="AB2575">
        <f>IF(M2575&lt;&gt;1,"",IF(O2575&gt;=2,1,0))</f>
        <v/>
      </c>
      <c r="AC2575">
        <f>IF(M2575&lt;&gt;1,"",IF(OR(Q2575=999,Q2575=""),"",IF(OR(Q2575&lt;35,Q2575&gt;48),1,0)))</f>
        <v/>
      </c>
      <c r="AD2575">
        <f>IF(COUNT(AA2575:AC2575)&lt;3,"",SUM(AA2575:AC2575))</f>
        <v/>
      </c>
      <c r="AE2575">
        <f>IF(L2575&gt;=4,2,IF(L2575&gt;=2,1,0))</f>
        <v/>
      </c>
      <c r="AF2575">
        <f>IF(L2575&gt;=5,1,0)</f>
        <v/>
      </c>
      <c r="AG2575">
        <f>AE2575+AF2575</f>
        <v/>
      </c>
      <c r="AH2575" s="15">
        <f>IF(M2575&lt;&gt;1,"",IF(OR(R2575=-9,R2575=""),"",R2575))</f>
        <v/>
      </c>
      <c r="AI2575">
        <f>IF(M2575&lt;&gt;1,"",IF(OR(Q2575=999,Q2575=""),"",Q2575))</f>
        <v/>
      </c>
    </row>
    <row r="2576">
      <c r="A2576" t="inlineStr">
        <is>
          <t>TQRMNOP114066</t>
        </is>
      </c>
      <c r="B2576" t="n">
        <v>2025</v>
      </c>
      <c r="C2576" t="n">
        <v>1</v>
      </c>
      <c r="D2576" t="n">
        <v>1</v>
      </c>
      <c r="E2576" t="inlineStr">
        <is>
          <t>S</t>
        </is>
      </c>
      <c r="F2576" t="n">
        <v>33</v>
      </c>
      <c r="G2576" t="n">
        <v>1564</v>
      </c>
      <c r="H2576" t="n">
        <v>3</v>
      </c>
      <c r="I2576" t="n">
        <v>1</v>
      </c>
      <c r="J2576" t="n">
        <v>25</v>
      </c>
      <c r="K2576" t="n">
        <v>2</v>
      </c>
      <c r="L2576" t="n">
        <v>4</v>
      </c>
      <c r="M2576" t="n">
        <v>1</v>
      </c>
      <c r="N2576" t="n">
        <v>3</v>
      </c>
      <c r="O2576" t="n">
        <v>1</v>
      </c>
      <c r="P2576" t="n">
        <v>1</v>
      </c>
      <c r="Q2576" t="n">
        <v>44</v>
      </c>
      <c r="R2576" s="15" t="n">
        <v>580000</v>
      </c>
      <c r="S2576" s="15" t="n">
        <v>0</v>
      </c>
      <c r="T2576" s="15" t="n">
        <v>580000</v>
      </c>
      <c r="U2576" s="15" t="n">
        <v>68900</v>
      </c>
      <c r="V2576">
        <f>IFERROR(VLOOKUP(D2576,Tablas_Equivalencia!$A$3:$B$8,2,FALSE),"Sin dato")</f>
        <v/>
      </c>
      <c r="W2576">
        <f>IFERROR(VLOOKUP(L2576,Tablas_Equivalencia!$D$3:$E$9,2,FALSE),"Sin dato")</f>
        <v/>
      </c>
      <c r="X2576">
        <f>IF(I2576=1,"Varón","Mujer")</f>
        <v/>
      </c>
      <c r="Y2576">
        <f>IFERROR(VLOOKUP(M2576,Tablas_Equivalencia!$G$3:$H$6,2,FALSE),"Sin dato")</f>
        <v/>
      </c>
      <c r="Z2576">
        <f>IF(J2576&lt;=24,"18-24","25-29")</f>
        <v/>
      </c>
      <c r="AA2576">
        <f>IF(M2576&lt;&gt;1,"",IF(P2576=2,1,0))</f>
        <v/>
      </c>
      <c r="AB2576">
        <f>IF(M2576&lt;&gt;1,"",IF(O2576&gt;=2,1,0))</f>
        <v/>
      </c>
      <c r="AC2576">
        <f>IF(M2576&lt;&gt;1,"",IF(OR(Q2576=999,Q2576=""),"",IF(OR(Q2576&lt;35,Q2576&gt;48),1,0)))</f>
        <v/>
      </c>
      <c r="AD2576">
        <f>IF(COUNT(AA2576:AC2576)&lt;3,"",SUM(AA2576:AC2576))</f>
        <v/>
      </c>
      <c r="AE2576">
        <f>IF(L2576&gt;=4,2,IF(L2576&gt;=2,1,0))</f>
        <v/>
      </c>
      <c r="AF2576">
        <f>IF(L2576&gt;=5,1,0)</f>
        <v/>
      </c>
      <c r="AG2576">
        <f>AE2576+AF2576</f>
        <v/>
      </c>
      <c r="AH2576" s="15">
        <f>IF(M2576&lt;&gt;1,"",IF(OR(R2576=-9,R2576=""),"",R2576))</f>
        <v/>
      </c>
      <c r="AI2576">
        <f>IF(M2576&lt;&gt;1,"",IF(OR(Q2576=999,Q2576=""),"",Q2576))</f>
        <v/>
      </c>
    </row>
    <row r="2577">
      <c r="A2577" t="inlineStr">
        <is>
          <t>TQRMNOP114069</t>
        </is>
      </c>
      <c r="B2577" t="n">
        <v>2025</v>
      </c>
      <c r="C2577" t="n">
        <v>1</v>
      </c>
      <c r="D2577" t="n">
        <v>43</v>
      </c>
      <c r="E2577" t="inlineStr">
        <is>
          <t>S</t>
        </is>
      </c>
      <c r="F2577" t="n">
        <v>17</v>
      </c>
      <c r="G2577" t="n">
        <v>1148</v>
      </c>
      <c r="H2577" t="n">
        <v>1</v>
      </c>
      <c r="I2577" t="n">
        <v>1</v>
      </c>
      <c r="J2577" t="n">
        <v>28</v>
      </c>
      <c r="K2577" t="n">
        <v>1</v>
      </c>
      <c r="L2577" t="n">
        <v>5</v>
      </c>
      <c r="M2577" t="n">
        <v>1</v>
      </c>
      <c r="N2577" t="n">
        <v>3</v>
      </c>
      <c r="O2577" t="n">
        <v>1</v>
      </c>
      <c r="P2577" t="n">
        <v>1</v>
      </c>
      <c r="Q2577" t="n">
        <v>38</v>
      </c>
      <c r="R2577" s="15" t="n">
        <v>841000</v>
      </c>
      <c r="S2577" s="15" t="n">
        <v>0</v>
      </c>
      <c r="T2577" s="15" t="n">
        <v>841000</v>
      </c>
      <c r="U2577" s="15" t="n">
        <v>140500</v>
      </c>
      <c r="V2577">
        <f>IFERROR(VLOOKUP(D2577,Tablas_Equivalencia!$A$3:$B$8,2,FALSE),"Sin dato")</f>
        <v/>
      </c>
      <c r="W2577">
        <f>IFERROR(VLOOKUP(L2577,Tablas_Equivalencia!$D$3:$E$9,2,FALSE),"Sin dato")</f>
        <v/>
      </c>
      <c r="X2577">
        <f>IF(I2577=1,"Varón","Mujer")</f>
        <v/>
      </c>
      <c r="Y2577">
        <f>IFERROR(VLOOKUP(M2577,Tablas_Equivalencia!$G$3:$H$6,2,FALSE),"Sin dato")</f>
        <v/>
      </c>
      <c r="Z2577">
        <f>IF(J2577&lt;=24,"18-24","25-29")</f>
        <v/>
      </c>
      <c r="AA2577">
        <f>IF(M2577&lt;&gt;1,"",IF(P2577=2,1,0))</f>
        <v/>
      </c>
      <c r="AB2577">
        <f>IF(M2577&lt;&gt;1,"",IF(O2577&gt;=2,1,0))</f>
        <v/>
      </c>
      <c r="AC2577">
        <f>IF(M2577&lt;&gt;1,"",IF(OR(Q2577=999,Q2577=""),"",IF(OR(Q2577&lt;35,Q2577&gt;48),1,0)))</f>
        <v/>
      </c>
      <c r="AD2577">
        <f>IF(COUNT(AA2577:AC2577)&lt;3,"",SUM(AA2577:AC2577))</f>
        <v/>
      </c>
      <c r="AE2577">
        <f>IF(L2577&gt;=4,2,IF(L2577&gt;=2,1,0))</f>
        <v/>
      </c>
      <c r="AF2577">
        <f>IF(L2577&gt;=5,1,0)</f>
        <v/>
      </c>
      <c r="AG2577">
        <f>AE2577+AF2577</f>
        <v/>
      </c>
      <c r="AH2577" s="15">
        <f>IF(M2577&lt;&gt;1,"",IF(OR(R2577=-9,R2577=""),"",R2577))</f>
        <v/>
      </c>
      <c r="AI2577">
        <f>IF(M2577&lt;&gt;1,"",IF(OR(Q2577=999,Q2577=""),"",Q2577))</f>
        <v/>
      </c>
    </row>
    <row r="2578">
      <c r="A2578" t="inlineStr">
        <is>
          <t>TQRMNOP114071</t>
        </is>
      </c>
      <c r="B2578" t="n">
        <v>2025</v>
      </c>
      <c r="C2578" t="n">
        <v>1</v>
      </c>
      <c r="D2578" t="n">
        <v>1</v>
      </c>
      <c r="E2578" t="inlineStr">
        <is>
          <t>S</t>
        </is>
      </c>
      <c r="F2578" t="n">
        <v>32</v>
      </c>
      <c r="G2578" t="n">
        <v>1047</v>
      </c>
      <c r="H2578" t="n">
        <v>3</v>
      </c>
      <c r="I2578" t="n">
        <v>1</v>
      </c>
      <c r="J2578" t="n">
        <v>23</v>
      </c>
      <c r="K2578" t="n">
        <v>2</v>
      </c>
      <c r="L2578" t="n">
        <v>4</v>
      </c>
      <c r="M2578" t="n">
        <v>3</v>
      </c>
      <c r="R2578" s="15" t="n">
        <v>0</v>
      </c>
      <c r="S2578" s="15" t="n">
        <v>0</v>
      </c>
      <c r="T2578" s="15" t="n">
        <v>0</v>
      </c>
      <c r="U2578" s="15" t="n">
        <v>190900</v>
      </c>
      <c r="V2578">
        <f>IFERROR(VLOOKUP(D2578,Tablas_Equivalencia!$A$3:$B$8,2,FALSE),"Sin dato")</f>
        <v/>
      </c>
      <c r="W2578">
        <f>IFERROR(VLOOKUP(L2578,Tablas_Equivalencia!$D$3:$E$9,2,FALSE),"Sin dato")</f>
        <v/>
      </c>
      <c r="X2578">
        <f>IF(I2578=1,"Varón","Mujer")</f>
        <v/>
      </c>
      <c r="Y2578">
        <f>IFERROR(VLOOKUP(M2578,Tablas_Equivalencia!$G$3:$H$6,2,FALSE),"Sin dato")</f>
        <v/>
      </c>
      <c r="Z2578">
        <f>IF(J2578&lt;=24,"18-24","25-29")</f>
        <v/>
      </c>
      <c r="AA2578">
        <f>IF(M2578&lt;&gt;1,"",IF(P2578=2,1,0))</f>
        <v/>
      </c>
      <c r="AB2578">
        <f>IF(M2578&lt;&gt;1,"",IF(O2578&gt;=2,1,0))</f>
        <v/>
      </c>
      <c r="AC2578">
        <f>IF(M2578&lt;&gt;1,"",IF(OR(Q2578=999,Q2578=""),"",IF(OR(Q2578&lt;35,Q2578&gt;48),1,0)))</f>
        <v/>
      </c>
      <c r="AD2578">
        <f>IF(COUNT(AA2578:AC2578)&lt;3,"",SUM(AA2578:AC2578))</f>
        <v/>
      </c>
      <c r="AE2578">
        <f>IF(L2578&gt;=4,2,IF(L2578&gt;=2,1,0))</f>
        <v/>
      </c>
      <c r="AF2578">
        <f>IF(L2578&gt;=5,1,0)</f>
        <v/>
      </c>
      <c r="AG2578">
        <f>AE2578+AF2578</f>
        <v/>
      </c>
      <c r="AH2578" s="15">
        <f>IF(M2578&lt;&gt;1,"",IF(OR(R2578=-9,R2578=""),"",R2578))</f>
        <v/>
      </c>
      <c r="AI2578">
        <f>IF(M2578&lt;&gt;1,"",IF(OR(Q2578=999,Q2578=""),"",Q2578))</f>
        <v/>
      </c>
    </row>
    <row r="2579">
      <c r="A2579" t="inlineStr">
        <is>
          <t>TQRMNOP114081</t>
        </is>
      </c>
      <c r="B2579" t="n">
        <v>2025</v>
      </c>
      <c r="C2579" t="n">
        <v>1</v>
      </c>
      <c r="D2579" t="n">
        <v>41</v>
      </c>
      <c r="E2579" t="inlineStr">
        <is>
          <t>N</t>
        </is>
      </c>
      <c r="F2579" t="n">
        <v>12</v>
      </c>
      <c r="G2579" t="n">
        <v>1659</v>
      </c>
      <c r="H2579" t="n">
        <v>3</v>
      </c>
      <c r="I2579" t="n">
        <v>2</v>
      </c>
      <c r="J2579" t="n">
        <v>29</v>
      </c>
      <c r="K2579" t="n">
        <v>2</v>
      </c>
      <c r="L2579" t="n">
        <v>4</v>
      </c>
      <c r="M2579" t="n">
        <v>1</v>
      </c>
      <c r="N2579" t="n">
        <v>3</v>
      </c>
      <c r="O2579" t="n">
        <v>1</v>
      </c>
      <c r="P2579" t="n">
        <v>1</v>
      </c>
      <c r="Q2579" t="n">
        <v>31</v>
      </c>
      <c r="R2579" s="15" t="n">
        <v>362000</v>
      </c>
      <c r="S2579" s="15" t="n">
        <v>28000</v>
      </c>
      <c r="T2579" s="15" t="n">
        <v>390000</v>
      </c>
      <c r="U2579" s="15" t="n">
        <v>246900</v>
      </c>
      <c r="V2579">
        <f>IFERROR(VLOOKUP(D2579,Tablas_Equivalencia!$A$3:$B$8,2,FALSE),"Sin dato")</f>
        <v/>
      </c>
      <c r="W2579">
        <f>IFERROR(VLOOKUP(L2579,Tablas_Equivalencia!$D$3:$E$9,2,FALSE),"Sin dato")</f>
        <v/>
      </c>
      <c r="X2579">
        <f>IF(I2579=1,"Varón","Mujer")</f>
        <v/>
      </c>
      <c r="Y2579">
        <f>IFERROR(VLOOKUP(M2579,Tablas_Equivalencia!$G$3:$H$6,2,FALSE),"Sin dato")</f>
        <v/>
      </c>
      <c r="Z2579">
        <f>IF(J2579&lt;=24,"18-24","25-29")</f>
        <v/>
      </c>
      <c r="AA2579">
        <f>IF(M2579&lt;&gt;1,"",IF(P2579=2,1,0))</f>
        <v/>
      </c>
      <c r="AB2579">
        <f>IF(M2579&lt;&gt;1,"",IF(O2579&gt;=2,1,0))</f>
        <v/>
      </c>
      <c r="AC2579">
        <f>IF(M2579&lt;&gt;1,"",IF(OR(Q2579=999,Q2579=""),"",IF(OR(Q2579&lt;35,Q2579&gt;48),1,0)))</f>
        <v/>
      </c>
      <c r="AD2579">
        <f>IF(COUNT(AA2579:AC2579)&lt;3,"",SUM(AA2579:AC2579))</f>
        <v/>
      </c>
      <c r="AE2579">
        <f>IF(L2579&gt;=4,2,IF(L2579&gt;=2,1,0))</f>
        <v/>
      </c>
      <c r="AF2579">
        <f>IF(L2579&gt;=5,1,0)</f>
        <v/>
      </c>
      <c r="AG2579">
        <f>AE2579+AF2579</f>
        <v/>
      </c>
      <c r="AH2579" s="15">
        <f>IF(M2579&lt;&gt;1,"",IF(OR(R2579=-9,R2579=""),"",R2579))</f>
        <v/>
      </c>
      <c r="AI2579">
        <f>IF(M2579&lt;&gt;1,"",IF(OR(Q2579=999,Q2579=""),"",Q2579))</f>
        <v/>
      </c>
    </row>
    <row r="2580">
      <c r="A2580" t="inlineStr">
        <is>
          <t>TQRMNOP114083</t>
        </is>
      </c>
      <c r="B2580" t="n">
        <v>2025</v>
      </c>
      <c r="C2580" t="n">
        <v>1</v>
      </c>
      <c r="D2580" t="n">
        <v>41</v>
      </c>
      <c r="E2580" t="inlineStr">
        <is>
          <t>N</t>
        </is>
      </c>
      <c r="F2580" t="n">
        <v>15</v>
      </c>
      <c r="G2580" t="n">
        <v>958</v>
      </c>
      <c r="H2580" t="n">
        <v>3</v>
      </c>
      <c r="I2580" t="n">
        <v>1</v>
      </c>
      <c r="J2580" t="n">
        <v>18</v>
      </c>
      <c r="K2580" t="n">
        <v>2</v>
      </c>
      <c r="L2580" t="n">
        <v>3</v>
      </c>
      <c r="M2580" t="n">
        <v>3</v>
      </c>
      <c r="R2580" s="15" t="n">
        <v>0</v>
      </c>
      <c r="S2580" s="15" t="n">
        <v>90000</v>
      </c>
      <c r="T2580" s="15" t="n">
        <v>90000</v>
      </c>
      <c r="U2580" s="15" t="n">
        <v>78700</v>
      </c>
      <c r="V2580">
        <f>IFERROR(VLOOKUP(D2580,Tablas_Equivalencia!$A$3:$B$8,2,FALSE),"Sin dato")</f>
        <v/>
      </c>
      <c r="W2580">
        <f>IFERROR(VLOOKUP(L2580,Tablas_Equivalencia!$D$3:$E$9,2,FALSE),"Sin dato")</f>
        <v/>
      </c>
      <c r="X2580">
        <f>IF(I2580=1,"Varón","Mujer")</f>
        <v/>
      </c>
      <c r="Y2580">
        <f>IFERROR(VLOOKUP(M2580,Tablas_Equivalencia!$G$3:$H$6,2,FALSE),"Sin dato")</f>
        <v/>
      </c>
      <c r="Z2580">
        <f>IF(J2580&lt;=24,"18-24","25-29")</f>
        <v/>
      </c>
      <c r="AA2580">
        <f>IF(M2580&lt;&gt;1,"",IF(P2580=2,1,0))</f>
        <v/>
      </c>
      <c r="AB2580">
        <f>IF(M2580&lt;&gt;1,"",IF(O2580&gt;=2,1,0))</f>
        <v/>
      </c>
      <c r="AC2580">
        <f>IF(M2580&lt;&gt;1,"",IF(OR(Q2580=999,Q2580=""),"",IF(OR(Q2580&lt;35,Q2580&gt;48),1,0)))</f>
        <v/>
      </c>
      <c r="AD2580">
        <f>IF(COUNT(AA2580:AC2580)&lt;3,"",SUM(AA2580:AC2580))</f>
        <v/>
      </c>
      <c r="AE2580">
        <f>IF(L2580&gt;=4,2,IF(L2580&gt;=2,1,0))</f>
        <v/>
      </c>
      <c r="AF2580">
        <f>IF(L2580&gt;=5,1,0)</f>
        <v/>
      </c>
      <c r="AG2580">
        <f>AE2580+AF2580</f>
        <v/>
      </c>
      <c r="AH2580" s="15">
        <f>IF(M2580&lt;&gt;1,"",IF(OR(R2580=-9,R2580=""),"",R2580))</f>
        <v/>
      </c>
      <c r="AI2580">
        <f>IF(M2580&lt;&gt;1,"",IF(OR(Q2580=999,Q2580=""),"",Q2580))</f>
        <v/>
      </c>
    </row>
    <row r="2581">
      <c r="A2581" t="inlineStr">
        <is>
          <t>TQRMNOP114089</t>
        </is>
      </c>
      <c r="B2581" t="n">
        <v>2025</v>
      </c>
      <c r="C2581" t="n">
        <v>1</v>
      </c>
      <c r="D2581" t="n">
        <v>44</v>
      </c>
      <c r="E2581" t="inlineStr">
        <is>
          <t>N</t>
        </is>
      </c>
      <c r="F2581" t="n">
        <v>5</v>
      </c>
      <c r="G2581" t="n">
        <v>1267</v>
      </c>
      <c r="H2581" t="n">
        <v>3</v>
      </c>
      <c r="I2581" t="n">
        <v>1</v>
      </c>
      <c r="J2581" t="n">
        <v>21</v>
      </c>
      <c r="K2581" t="n">
        <v>1</v>
      </c>
      <c r="L2581" t="n">
        <v>4</v>
      </c>
      <c r="M2581" t="n">
        <v>1</v>
      </c>
      <c r="N2581" t="n">
        <v>3</v>
      </c>
      <c r="O2581" t="n">
        <v>2</v>
      </c>
      <c r="P2581" t="n">
        <v>1</v>
      </c>
      <c r="Q2581" t="n">
        <v>28</v>
      </c>
      <c r="R2581" s="15" t="n">
        <v>1416000</v>
      </c>
      <c r="S2581" s="15" t="n">
        <v>0</v>
      </c>
      <c r="T2581" s="15" t="n">
        <v>1416000</v>
      </c>
      <c r="U2581" s="15" t="n">
        <v>191500</v>
      </c>
      <c r="V2581">
        <f>IFERROR(VLOOKUP(D2581,Tablas_Equivalencia!$A$3:$B$8,2,FALSE),"Sin dato")</f>
        <v/>
      </c>
      <c r="W2581">
        <f>IFERROR(VLOOKUP(L2581,Tablas_Equivalencia!$D$3:$E$9,2,FALSE),"Sin dato")</f>
        <v/>
      </c>
      <c r="X2581">
        <f>IF(I2581=1,"Varón","Mujer")</f>
        <v/>
      </c>
      <c r="Y2581">
        <f>IFERROR(VLOOKUP(M2581,Tablas_Equivalencia!$G$3:$H$6,2,FALSE),"Sin dato")</f>
        <v/>
      </c>
      <c r="Z2581">
        <f>IF(J2581&lt;=24,"18-24","25-29")</f>
        <v/>
      </c>
      <c r="AA2581">
        <f>IF(M2581&lt;&gt;1,"",IF(P2581=2,1,0))</f>
        <v/>
      </c>
      <c r="AB2581">
        <f>IF(M2581&lt;&gt;1,"",IF(O2581&gt;=2,1,0))</f>
        <v/>
      </c>
      <c r="AC2581">
        <f>IF(M2581&lt;&gt;1,"",IF(OR(Q2581=999,Q2581=""),"",IF(OR(Q2581&lt;35,Q2581&gt;48),1,0)))</f>
        <v/>
      </c>
      <c r="AD2581">
        <f>IF(COUNT(AA2581:AC2581)&lt;3,"",SUM(AA2581:AC2581))</f>
        <v/>
      </c>
      <c r="AE2581">
        <f>IF(L2581&gt;=4,2,IF(L2581&gt;=2,1,0))</f>
        <v/>
      </c>
      <c r="AF2581">
        <f>IF(L2581&gt;=5,1,0)</f>
        <v/>
      </c>
      <c r="AG2581">
        <f>AE2581+AF2581</f>
        <v/>
      </c>
      <c r="AH2581" s="15">
        <f>IF(M2581&lt;&gt;1,"",IF(OR(R2581=-9,R2581=""),"",R2581))</f>
        <v/>
      </c>
      <c r="AI2581">
        <f>IF(M2581&lt;&gt;1,"",IF(OR(Q2581=999,Q2581=""),"",Q2581))</f>
        <v/>
      </c>
    </row>
    <row r="2582">
      <c r="A2582" t="inlineStr">
        <is>
          <t>TQRMNOP114092</t>
        </is>
      </c>
      <c r="B2582" t="n">
        <v>2025</v>
      </c>
      <c r="C2582" t="n">
        <v>1</v>
      </c>
      <c r="D2582" t="n">
        <v>1</v>
      </c>
      <c r="E2582" t="inlineStr">
        <is>
          <t>S</t>
        </is>
      </c>
      <c r="F2582" t="n">
        <v>33</v>
      </c>
      <c r="G2582" t="n">
        <v>864</v>
      </c>
      <c r="H2582" t="n">
        <v>1</v>
      </c>
      <c r="I2582" t="n">
        <v>1</v>
      </c>
      <c r="J2582" t="n">
        <v>28</v>
      </c>
      <c r="K2582" t="n">
        <v>2</v>
      </c>
      <c r="L2582" t="n">
        <v>4</v>
      </c>
      <c r="M2582" t="n">
        <v>1</v>
      </c>
      <c r="N2582" t="n">
        <v>3</v>
      </c>
      <c r="O2582" t="n">
        <v>1</v>
      </c>
      <c r="P2582" t="n">
        <v>1</v>
      </c>
      <c r="Q2582" t="n">
        <v>999</v>
      </c>
      <c r="R2582" s="15" t="n">
        <v>553000</v>
      </c>
      <c r="S2582" s="15" t="n">
        <v>0</v>
      </c>
      <c r="T2582" s="15" t="n">
        <v>553000</v>
      </c>
      <c r="U2582" s="15" t="n">
        <v>74900</v>
      </c>
      <c r="V2582">
        <f>IFERROR(VLOOKUP(D2582,Tablas_Equivalencia!$A$3:$B$8,2,FALSE),"Sin dato")</f>
        <v/>
      </c>
      <c r="W2582">
        <f>IFERROR(VLOOKUP(L2582,Tablas_Equivalencia!$D$3:$E$9,2,FALSE),"Sin dato")</f>
        <v/>
      </c>
      <c r="X2582">
        <f>IF(I2582=1,"Varón","Mujer")</f>
        <v/>
      </c>
      <c r="Y2582">
        <f>IFERROR(VLOOKUP(M2582,Tablas_Equivalencia!$G$3:$H$6,2,FALSE),"Sin dato")</f>
        <v/>
      </c>
      <c r="Z2582">
        <f>IF(J2582&lt;=24,"18-24","25-29")</f>
        <v/>
      </c>
      <c r="AA2582">
        <f>IF(M2582&lt;&gt;1,"",IF(P2582=2,1,0))</f>
        <v/>
      </c>
      <c r="AB2582">
        <f>IF(M2582&lt;&gt;1,"",IF(O2582&gt;=2,1,0))</f>
        <v/>
      </c>
      <c r="AC2582">
        <f>IF(M2582&lt;&gt;1,"",IF(OR(Q2582=999,Q2582=""),"",IF(OR(Q2582&lt;35,Q2582&gt;48),1,0)))</f>
        <v/>
      </c>
      <c r="AD2582">
        <f>IF(COUNT(AA2582:AC2582)&lt;3,"",SUM(AA2582:AC2582))</f>
        <v/>
      </c>
      <c r="AE2582">
        <f>IF(L2582&gt;=4,2,IF(L2582&gt;=2,1,0))</f>
        <v/>
      </c>
      <c r="AF2582">
        <f>IF(L2582&gt;=5,1,0)</f>
        <v/>
      </c>
      <c r="AG2582">
        <f>AE2582+AF2582</f>
        <v/>
      </c>
      <c r="AH2582" s="15">
        <f>IF(M2582&lt;&gt;1,"",IF(OR(R2582=-9,R2582=""),"",R2582))</f>
        <v/>
      </c>
      <c r="AI2582">
        <f>IF(M2582&lt;&gt;1,"",IF(OR(Q2582=999,Q2582=""),"",Q2582))</f>
        <v/>
      </c>
    </row>
    <row r="2583">
      <c r="A2583" t="inlineStr">
        <is>
          <t>TQRMNOP114096</t>
        </is>
      </c>
      <c r="B2583" t="n">
        <v>2025</v>
      </c>
      <c r="C2583" t="n">
        <v>1</v>
      </c>
      <c r="D2583" t="n">
        <v>43</v>
      </c>
      <c r="E2583" t="inlineStr">
        <is>
          <t>S</t>
        </is>
      </c>
      <c r="F2583" t="n">
        <v>19</v>
      </c>
      <c r="G2583" t="n">
        <v>1249</v>
      </c>
      <c r="H2583" t="n">
        <v>3</v>
      </c>
      <c r="I2583" t="n">
        <v>2</v>
      </c>
      <c r="J2583" t="n">
        <v>27</v>
      </c>
      <c r="K2583" t="n">
        <v>2</v>
      </c>
      <c r="L2583" t="n">
        <v>3</v>
      </c>
      <c r="M2583" t="n">
        <v>1</v>
      </c>
      <c r="N2583" t="n">
        <v>3</v>
      </c>
      <c r="O2583" t="n">
        <v>2</v>
      </c>
      <c r="P2583" t="n">
        <v>2</v>
      </c>
      <c r="Q2583" t="n">
        <v>20</v>
      </c>
      <c r="R2583" s="15" t="n">
        <v>175000</v>
      </c>
      <c r="S2583" s="15" t="n">
        <v>0</v>
      </c>
      <c r="T2583" s="15" t="n">
        <v>175000</v>
      </c>
      <c r="U2583" s="15" t="n">
        <v>77600</v>
      </c>
      <c r="V2583">
        <f>IFERROR(VLOOKUP(D2583,Tablas_Equivalencia!$A$3:$B$8,2,FALSE),"Sin dato")</f>
        <v/>
      </c>
      <c r="W2583">
        <f>IFERROR(VLOOKUP(L2583,Tablas_Equivalencia!$D$3:$E$9,2,FALSE),"Sin dato")</f>
        <v/>
      </c>
      <c r="X2583">
        <f>IF(I2583=1,"Varón","Mujer")</f>
        <v/>
      </c>
      <c r="Y2583">
        <f>IFERROR(VLOOKUP(M2583,Tablas_Equivalencia!$G$3:$H$6,2,FALSE),"Sin dato")</f>
        <v/>
      </c>
      <c r="Z2583">
        <f>IF(J2583&lt;=24,"18-24","25-29")</f>
        <v/>
      </c>
      <c r="AA2583">
        <f>IF(M2583&lt;&gt;1,"",IF(P2583=2,1,0))</f>
        <v/>
      </c>
      <c r="AB2583">
        <f>IF(M2583&lt;&gt;1,"",IF(O2583&gt;=2,1,0))</f>
        <v/>
      </c>
      <c r="AC2583">
        <f>IF(M2583&lt;&gt;1,"",IF(OR(Q2583=999,Q2583=""),"",IF(OR(Q2583&lt;35,Q2583&gt;48),1,0)))</f>
        <v/>
      </c>
      <c r="AD2583">
        <f>IF(COUNT(AA2583:AC2583)&lt;3,"",SUM(AA2583:AC2583))</f>
        <v/>
      </c>
      <c r="AE2583">
        <f>IF(L2583&gt;=4,2,IF(L2583&gt;=2,1,0))</f>
        <v/>
      </c>
      <c r="AF2583">
        <f>IF(L2583&gt;=5,1,0)</f>
        <v/>
      </c>
      <c r="AG2583">
        <f>AE2583+AF2583</f>
        <v/>
      </c>
      <c r="AH2583" s="15">
        <f>IF(M2583&lt;&gt;1,"",IF(OR(R2583=-9,R2583=""),"",R2583))</f>
        <v/>
      </c>
      <c r="AI2583">
        <f>IF(M2583&lt;&gt;1,"",IF(OR(Q2583=999,Q2583=""),"",Q2583))</f>
        <v/>
      </c>
    </row>
    <row r="2584">
      <c r="A2584" t="inlineStr">
        <is>
          <t>TQRMNOP114101</t>
        </is>
      </c>
      <c r="B2584" t="n">
        <v>2025</v>
      </c>
      <c r="C2584" t="n">
        <v>1</v>
      </c>
      <c r="D2584" t="n">
        <v>1</v>
      </c>
      <c r="E2584" t="inlineStr">
        <is>
          <t>S</t>
        </is>
      </c>
      <c r="F2584" t="n">
        <v>32</v>
      </c>
      <c r="G2584" t="n">
        <v>805</v>
      </c>
      <c r="H2584" t="n">
        <v>1</v>
      </c>
      <c r="I2584" t="n">
        <v>1</v>
      </c>
      <c r="J2584" t="n">
        <v>26</v>
      </c>
      <c r="K2584" t="n">
        <v>2</v>
      </c>
      <c r="L2584" t="n">
        <v>3</v>
      </c>
      <c r="M2584" t="n">
        <v>1</v>
      </c>
      <c r="N2584" t="n">
        <v>3</v>
      </c>
      <c r="O2584" t="n">
        <v>3</v>
      </c>
      <c r="P2584" t="n">
        <v>2</v>
      </c>
      <c r="Q2584" t="n">
        <v>20</v>
      </c>
      <c r="R2584" s="15" t="n">
        <v>462000</v>
      </c>
      <c r="S2584" s="15" t="n">
        <v>48000</v>
      </c>
      <c r="T2584" s="15" t="n">
        <v>510000</v>
      </c>
      <c r="U2584" s="15" t="n">
        <v>197900</v>
      </c>
      <c r="V2584">
        <f>IFERROR(VLOOKUP(D2584,Tablas_Equivalencia!$A$3:$B$8,2,FALSE),"Sin dato")</f>
        <v/>
      </c>
      <c r="W2584">
        <f>IFERROR(VLOOKUP(L2584,Tablas_Equivalencia!$D$3:$E$9,2,FALSE),"Sin dato")</f>
        <v/>
      </c>
      <c r="X2584">
        <f>IF(I2584=1,"Varón","Mujer")</f>
        <v/>
      </c>
      <c r="Y2584">
        <f>IFERROR(VLOOKUP(M2584,Tablas_Equivalencia!$G$3:$H$6,2,FALSE),"Sin dato")</f>
        <v/>
      </c>
      <c r="Z2584">
        <f>IF(J2584&lt;=24,"18-24","25-29")</f>
        <v/>
      </c>
      <c r="AA2584">
        <f>IF(M2584&lt;&gt;1,"",IF(P2584=2,1,0))</f>
        <v/>
      </c>
      <c r="AB2584">
        <f>IF(M2584&lt;&gt;1,"",IF(O2584&gt;=2,1,0))</f>
        <v/>
      </c>
      <c r="AC2584">
        <f>IF(M2584&lt;&gt;1,"",IF(OR(Q2584=999,Q2584=""),"",IF(OR(Q2584&lt;35,Q2584&gt;48),1,0)))</f>
        <v/>
      </c>
      <c r="AD2584">
        <f>IF(COUNT(AA2584:AC2584)&lt;3,"",SUM(AA2584:AC2584))</f>
        <v/>
      </c>
      <c r="AE2584">
        <f>IF(L2584&gt;=4,2,IF(L2584&gt;=2,1,0))</f>
        <v/>
      </c>
      <c r="AF2584">
        <f>IF(L2584&gt;=5,1,0)</f>
        <v/>
      </c>
      <c r="AG2584">
        <f>AE2584+AF2584</f>
        <v/>
      </c>
      <c r="AH2584" s="15">
        <f>IF(M2584&lt;&gt;1,"",IF(OR(R2584=-9,R2584=""),"",R2584))</f>
        <v/>
      </c>
      <c r="AI2584">
        <f>IF(M2584&lt;&gt;1,"",IF(OR(Q2584=999,Q2584=""),"",Q2584))</f>
        <v/>
      </c>
    </row>
    <row r="2585">
      <c r="A2585" t="inlineStr">
        <is>
          <t>TQRMNOP114107</t>
        </is>
      </c>
      <c r="B2585" t="n">
        <v>2025</v>
      </c>
      <c r="C2585" t="n">
        <v>1</v>
      </c>
      <c r="D2585" t="n">
        <v>1</v>
      </c>
      <c r="E2585" t="inlineStr">
        <is>
          <t>S</t>
        </is>
      </c>
      <c r="F2585" t="n">
        <v>33</v>
      </c>
      <c r="G2585" t="n">
        <v>834</v>
      </c>
      <c r="H2585" t="n">
        <v>1</v>
      </c>
      <c r="I2585" t="n">
        <v>1</v>
      </c>
      <c r="J2585" t="n">
        <v>28</v>
      </c>
      <c r="K2585" t="n">
        <v>2</v>
      </c>
      <c r="L2585" t="n">
        <v>2</v>
      </c>
      <c r="M2585" t="n">
        <v>1</v>
      </c>
      <c r="N2585" t="n">
        <v>3</v>
      </c>
      <c r="O2585" t="n">
        <v>2</v>
      </c>
      <c r="P2585" t="n">
        <v>2</v>
      </c>
      <c r="Q2585" t="n">
        <v>999</v>
      </c>
      <c r="R2585" s="15" t="n">
        <v>335000</v>
      </c>
      <c r="S2585" s="15" t="n">
        <v>0</v>
      </c>
      <c r="T2585" s="15" t="n">
        <v>335000</v>
      </c>
      <c r="U2585" s="15" t="n">
        <v>460800</v>
      </c>
      <c r="V2585">
        <f>IFERROR(VLOOKUP(D2585,Tablas_Equivalencia!$A$3:$B$8,2,FALSE),"Sin dato")</f>
        <v/>
      </c>
      <c r="W2585">
        <f>IFERROR(VLOOKUP(L2585,Tablas_Equivalencia!$D$3:$E$9,2,FALSE),"Sin dato")</f>
        <v/>
      </c>
      <c r="X2585">
        <f>IF(I2585=1,"Varón","Mujer")</f>
        <v/>
      </c>
      <c r="Y2585">
        <f>IFERROR(VLOOKUP(M2585,Tablas_Equivalencia!$G$3:$H$6,2,FALSE),"Sin dato")</f>
        <v/>
      </c>
      <c r="Z2585">
        <f>IF(J2585&lt;=24,"18-24","25-29")</f>
        <v/>
      </c>
      <c r="AA2585">
        <f>IF(M2585&lt;&gt;1,"",IF(P2585=2,1,0))</f>
        <v/>
      </c>
      <c r="AB2585">
        <f>IF(M2585&lt;&gt;1,"",IF(O2585&gt;=2,1,0))</f>
        <v/>
      </c>
      <c r="AC2585">
        <f>IF(M2585&lt;&gt;1,"",IF(OR(Q2585=999,Q2585=""),"",IF(OR(Q2585&lt;35,Q2585&gt;48),1,0)))</f>
        <v/>
      </c>
      <c r="AD2585">
        <f>IF(COUNT(AA2585:AC2585)&lt;3,"",SUM(AA2585:AC2585))</f>
        <v/>
      </c>
      <c r="AE2585">
        <f>IF(L2585&gt;=4,2,IF(L2585&gt;=2,1,0))</f>
        <v/>
      </c>
      <c r="AF2585">
        <f>IF(L2585&gt;=5,1,0)</f>
        <v/>
      </c>
      <c r="AG2585">
        <f>AE2585+AF2585</f>
        <v/>
      </c>
      <c r="AH2585" s="15">
        <f>IF(M2585&lt;&gt;1,"",IF(OR(R2585=-9,R2585=""),"",R2585))</f>
        <v/>
      </c>
      <c r="AI2585">
        <f>IF(M2585&lt;&gt;1,"",IF(OR(Q2585=999,Q2585=""),"",Q2585))</f>
        <v/>
      </c>
    </row>
    <row r="2586">
      <c r="A2586" t="inlineStr">
        <is>
          <t>TQRMNOP114112</t>
        </is>
      </c>
      <c r="B2586" t="n">
        <v>2025</v>
      </c>
      <c r="C2586" t="n">
        <v>1</v>
      </c>
      <c r="D2586" t="n">
        <v>1</v>
      </c>
      <c r="E2586" t="inlineStr">
        <is>
          <t>S</t>
        </is>
      </c>
      <c r="F2586" t="n">
        <v>32</v>
      </c>
      <c r="G2586" t="n">
        <v>922</v>
      </c>
      <c r="H2586" t="n">
        <v>1</v>
      </c>
      <c r="I2586" t="n">
        <v>2</v>
      </c>
      <c r="J2586" t="n">
        <v>26</v>
      </c>
      <c r="K2586" t="n">
        <v>2</v>
      </c>
      <c r="L2586" t="n">
        <v>6</v>
      </c>
      <c r="M2586" t="n">
        <v>1</v>
      </c>
      <c r="N2586" t="n">
        <v>2</v>
      </c>
      <c r="O2586" t="n">
        <v>1</v>
      </c>
      <c r="P2586" t="n">
        <v>2</v>
      </c>
      <c r="Q2586" t="n">
        <v>59</v>
      </c>
      <c r="R2586" s="15" t="n">
        <v>341000</v>
      </c>
      <c r="S2586" s="15" t="n">
        <v>0</v>
      </c>
      <c r="T2586" s="15" t="n">
        <v>341000</v>
      </c>
      <c r="U2586" s="15" t="n">
        <v>69300</v>
      </c>
      <c r="V2586">
        <f>IFERROR(VLOOKUP(D2586,Tablas_Equivalencia!$A$3:$B$8,2,FALSE),"Sin dato")</f>
        <v/>
      </c>
      <c r="W2586">
        <f>IFERROR(VLOOKUP(L2586,Tablas_Equivalencia!$D$3:$E$9,2,FALSE),"Sin dato")</f>
        <v/>
      </c>
      <c r="X2586">
        <f>IF(I2586=1,"Varón","Mujer")</f>
        <v/>
      </c>
      <c r="Y2586">
        <f>IFERROR(VLOOKUP(M2586,Tablas_Equivalencia!$G$3:$H$6,2,FALSE),"Sin dato")</f>
        <v/>
      </c>
      <c r="Z2586">
        <f>IF(J2586&lt;=24,"18-24","25-29")</f>
        <v/>
      </c>
      <c r="AA2586">
        <f>IF(M2586&lt;&gt;1,"",IF(P2586=2,1,0))</f>
        <v/>
      </c>
      <c r="AB2586">
        <f>IF(M2586&lt;&gt;1,"",IF(O2586&gt;=2,1,0))</f>
        <v/>
      </c>
      <c r="AC2586">
        <f>IF(M2586&lt;&gt;1,"",IF(OR(Q2586=999,Q2586=""),"",IF(OR(Q2586&lt;35,Q2586&gt;48),1,0)))</f>
        <v/>
      </c>
      <c r="AD2586">
        <f>IF(COUNT(AA2586:AC2586)&lt;3,"",SUM(AA2586:AC2586))</f>
        <v/>
      </c>
      <c r="AE2586">
        <f>IF(L2586&gt;=4,2,IF(L2586&gt;=2,1,0))</f>
        <v/>
      </c>
      <c r="AF2586">
        <f>IF(L2586&gt;=5,1,0)</f>
        <v/>
      </c>
      <c r="AG2586">
        <f>AE2586+AF2586</f>
        <v/>
      </c>
      <c r="AH2586" s="15">
        <f>IF(M2586&lt;&gt;1,"",IF(OR(R2586=-9,R2586=""),"",R2586))</f>
        <v/>
      </c>
      <c r="AI2586">
        <f>IF(M2586&lt;&gt;1,"",IF(OR(Q2586=999,Q2586=""),"",Q2586))</f>
        <v/>
      </c>
    </row>
    <row r="2587">
      <c r="A2587" t="inlineStr">
        <is>
          <t>TQRMNOP114139</t>
        </is>
      </c>
      <c r="B2587" t="n">
        <v>2025</v>
      </c>
      <c r="C2587" t="n">
        <v>1</v>
      </c>
      <c r="D2587" t="n">
        <v>1</v>
      </c>
      <c r="E2587" t="inlineStr">
        <is>
          <t>S</t>
        </is>
      </c>
      <c r="F2587" t="n">
        <v>33</v>
      </c>
      <c r="G2587" t="n">
        <v>1612</v>
      </c>
      <c r="H2587" t="n">
        <v>3</v>
      </c>
      <c r="I2587" t="n">
        <v>1</v>
      </c>
      <c r="J2587" t="n">
        <v>19</v>
      </c>
      <c r="K2587" t="n">
        <v>2</v>
      </c>
      <c r="L2587" t="n">
        <v>4</v>
      </c>
      <c r="M2587" t="n">
        <v>1</v>
      </c>
      <c r="N2587" t="n">
        <v>3</v>
      </c>
      <c r="O2587" t="n">
        <v>1</v>
      </c>
      <c r="P2587" t="n">
        <v>1</v>
      </c>
      <c r="Q2587" t="n">
        <v>40</v>
      </c>
      <c r="R2587" s="15" t="n">
        <v>506000</v>
      </c>
      <c r="S2587" s="15" t="n">
        <v>0</v>
      </c>
      <c r="T2587" s="15" t="n">
        <v>506000</v>
      </c>
      <c r="U2587" s="15" t="n">
        <v>187500</v>
      </c>
      <c r="V2587">
        <f>IFERROR(VLOOKUP(D2587,Tablas_Equivalencia!$A$3:$B$8,2,FALSE),"Sin dato")</f>
        <v/>
      </c>
      <c r="W2587">
        <f>IFERROR(VLOOKUP(L2587,Tablas_Equivalencia!$D$3:$E$9,2,FALSE),"Sin dato")</f>
        <v/>
      </c>
      <c r="X2587">
        <f>IF(I2587=1,"Varón","Mujer")</f>
        <v/>
      </c>
      <c r="Y2587">
        <f>IFERROR(VLOOKUP(M2587,Tablas_Equivalencia!$G$3:$H$6,2,FALSE),"Sin dato")</f>
        <v/>
      </c>
      <c r="Z2587">
        <f>IF(J2587&lt;=24,"18-24","25-29")</f>
        <v/>
      </c>
      <c r="AA2587">
        <f>IF(M2587&lt;&gt;1,"",IF(P2587=2,1,0))</f>
        <v/>
      </c>
      <c r="AB2587">
        <f>IF(M2587&lt;&gt;1,"",IF(O2587&gt;=2,1,0))</f>
        <v/>
      </c>
      <c r="AC2587">
        <f>IF(M2587&lt;&gt;1,"",IF(OR(Q2587=999,Q2587=""),"",IF(OR(Q2587&lt;35,Q2587&gt;48),1,0)))</f>
        <v/>
      </c>
      <c r="AD2587">
        <f>IF(COUNT(AA2587:AC2587)&lt;3,"",SUM(AA2587:AC2587))</f>
        <v/>
      </c>
      <c r="AE2587">
        <f>IF(L2587&gt;=4,2,IF(L2587&gt;=2,1,0))</f>
        <v/>
      </c>
      <c r="AF2587">
        <f>IF(L2587&gt;=5,1,0)</f>
        <v/>
      </c>
      <c r="AG2587">
        <f>AE2587+AF2587</f>
        <v/>
      </c>
      <c r="AH2587" s="15">
        <f>IF(M2587&lt;&gt;1,"",IF(OR(R2587=-9,R2587=""),"",R2587))</f>
        <v/>
      </c>
      <c r="AI2587">
        <f>IF(M2587&lt;&gt;1,"",IF(OR(Q2587=999,Q2587=""),"",Q2587))</f>
        <v/>
      </c>
    </row>
    <row r="2588">
      <c r="A2588" t="inlineStr">
        <is>
          <t>TQRMNOP114142</t>
        </is>
      </c>
      <c r="B2588" t="n">
        <v>2025</v>
      </c>
      <c r="C2588" t="n">
        <v>1</v>
      </c>
      <c r="D2588" t="n">
        <v>43</v>
      </c>
      <c r="E2588" t="inlineStr">
        <is>
          <t>N</t>
        </is>
      </c>
      <c r="F2588" t="n">
        <v>29</v>
      </c>
      <c r="G2588" t="n">
        <v>1646</v>
      </c>
      <c r="H2588" t="n">
        <v>1</v>
      </c>
      <c r="I2588" t="n">
        <v>1</v>
      </c>
      <c r="J2588" t="n">
        <v>25</v>
      </c>
      <c r="K2588" t="n">
        <v>2</v>
      </c>
      <c r="L2588" t="n">
        <v>5</v>
      </c>
      <c r="M2588" t="n">
        <v>1</v>
      </c>
      <c r="N2588" t="n">
        <v>3</v>
      </c>
      <c r="O2588" t="n">
        <v>2</v>
      </c>
      <c r="P2588" t="n">
        <v>2</v>
      </c>
      <c r="Q2588" t="n">
        <v>43</v>
      </c>
      <c r="R2588" s="15" t="n">
        <v>634000</v>
      </c>
      <c r="S2588" s="15" t="n">
        <v>0</v>
      </c>
      <c r="T2588" s="15" t="n">
        <v>634000</v>
      </c>
      <c r="U2588" s="15" t="n">
        <v>203300</v>
      </c>
      <c r="V2588">
        <f>IFERROR(VLOOKUP(D2588,Tablas_Equivalencia!$A$3:$B$8,2,FALSE),"Sin dato")</f>
        <v/>
      </c>
      <c r="W2588">
        <f>IFERROR(VLOOKUP(L2588,Tablas_Equivalencia!$D$3:$E$9,2,FALSE),"Sin dato")</f>
        <v/>
      </c>
      <c r="X2588">
        <f>IF(I2588=1,"Varón","Mujer")</f>
        <v/>
      </c>
      <c r="Y2588">
        <f>IFERROR(VLOOKUP(M2588,Tablas_Equivalencia!$G$3:$H$6,2,FALSE),"Sin dato")</f>
        <v/>
      </c>
      <c r="Z2588">
        <f>IF(J2588&lt;=24,"18-24","25-29")</f>
        <v/>
      </c>
      <c r="AA2588">
        <f>IF(M2588&lt;&gt;1,"",IF(P2588=2,1,0))</f>
        <v/>
      </c>
      <c r="AB2588">
        <f>IF(M2588&lt;&gt;1,"",IF(O2588&gt;=2,1,0))</f>
        <v/>
      </c>
      <c r="AC2588">
        <f>IF(M2588&lt;&gt;1,"",IF(OR(Q2588=999,Q2588=""),"",IF(OR(Q2588&lt;35,Q2588&gt;48),1,0)))</f>
        <v/>
      </c>
      <c r="AD2588">
        <f>IF(COUNT(AA2588:AC2588)&lt;3,"",SUM(AA2588:AC2588))</f>
        <v/>
      </c>
      <c r="AE2588">
        <f>IF(L2588&gt;=4,2,IF(L2588&gt;=2,1,0))</f>
        <v/>
      </c>
      <c r="AF2588">
        <f>IF(L2588&gt;=5,1,0)</f>
        <v/>
      </c>
      <c r="AG2588">
        <f>AE2588+AF2588</f>
        <v/>
      </c>
      <c r="AH2588" s="15">
        <f>IF(M2588&lt;&gt;1,"",IF(OR(R2588=-9,R2588=""),"",R2588))</f>
        <v/>
      </c>
      <c r="AI2588">
        <f>IF(M2588&lt;&gt;1,"",IF(OR(Q2588=999,Q2588=""),"",Q2588))</f>
        <v/>
      </c>
    </row>
    <row r="2589">
      <c r="A2589" t="inlineStr">
        <is>
          <t>TQRMNOP114159</t>
        </is>
      </c>
      <c r="B2589" t="n">
        <v>2025</v>
      </c>
      <c r="C2589" t="n">
        <v>1</v>
      </c>
      <c r="D2589" t="n">
        <v>43</v>
      </c>
      <c r="E2589" t="inlineStr">
        <is>
          <t>S</t>
        </is>
      </c>
      <c r="F2589" t="n">
        <v>20</v>
      </c>
      <c r="G2589" t="n">
        <v>1362</v>
      </c>
      <c r="H2589" t="n">
        <v>3</v>
      </c>
      <c r="I2589" t="n">
        <v>1</v>
      </c>
      <c r="J2589" t="n">
        <v>25</v>
      </c>
      <c r="K2589" t="n">
        <v>1</v>
      </c>
      <c r="L2589" t="n">
        <v>6</v>
      </c>
      <c r="M2589" t="n">
        <v>1</v>
      </c>
      <c r="N2589" t="n">
        <v>2</v>
      </c>
      <c r="O2589" t="n">
        <v>1</v>
      </c>
      <c r="P2589" t="n">
        <v>1</v>
      </c>
      <c r="Q2589" t="n">
        <v>18</v>
      </c>
      <c r="R2589" s="15" t="n">
        <v>1021000</v>
      </c>
      <c r="S2589" s="15" t="n">
        <v>54000</v>
      </c>
      <c r="T2589" s="15" t="n">
        <v>1075000</v>
      </c>
      <c r="U2589" s="15" t="n">
        <v>216200</v>
      </c>
      <c r="V2589">
        <f>IFERROR(VLOOKUP(D2589,Tablas_Equivalencia!$A$3:$B$8,2,FALSE),"Sin dato")</f>
        <v/>
      </c>
      <c r="W2589">
        <f>IFERROR(VLOOKUP(L2589,Tablas_Equivalencia!$D$3:$E$9,2,FALSE),"Sin dato")</f>
        <v/>
      </c>
      <c r="X2589">
        <f>IF(I2589=1,"Varón","Mujer")</f>
        <v/>
      </c>
      <c r="Y2589">
        <f>IFERROR(VLOOKUP(M2589,Tablas_Equivalencia!$G$3:$H$6,2,FALSE),"Sin dato")</f>
        <v/>
      </c>
      <c r="Z2589">
        <f>IF(J2589&lt;=24,"18-24","25-29")</f>
        <v/>
      </c>
      <c r="AA2589">
        <f>IF(M2589&lt;&gt;1,"",IF(P2589=2,1,0))</f>
        <v/>
      </c>
      <c r="AB2589">
        <f>IF(M2589&lt;&gt;1,"",IF(O2589&gt;=2,1,0))</f>
        <v/>
      </c>
      <c r="AC2589">
        <f>IF(M2589&lt;&gt;1,"",IF(OR(Q2589=999,Q2589=""),"",IF(OR(Q2589&lt;35,Q2589&gt;48),1,0)))</f>
        <v/>
      </c>
      <c r="AD2589">
        <f>IF(COUNT(AA2589:AC2589)&lt;3,"",SUM(AA2589:AC2589))</f>
        <v/>
      </c>
      <c r="AE2589">
        <f>IF(L2589&gt;=4,2,IF(L2589&gt;=2,1,0))</f>
        <v/>
      </c>
      <c r="AF2589">
        <f>IF(L2589&gt;=5,1,0)</f>
        <v/>
      </c>
      <c r="AG2589">
        <f>AE2589+AF2589</f>
        <v/>
      </c>
      <c r="AH2589" s="15">
        <f>IF(M2589&lt;&gt;1,"",IF(OR(R2589=-9,R2589=""),"",R2589))</f>
        <v/>
      </c>
      <c r="AI2589">
        <f>IF(M2589&lt;&gt;1,"",IF(OR(Q2589=999,Q2589=""),"",Q2589))</f>
        <v/>
      </c>
    </row>
    <row r="2590">
      <c r="A2590" t="inlineStr">
        <is>
          <t>TQRMNOP114178</t>
        </is>
      </c>
      <c r="B2590" t="n">
        <v>2025</v>
      </c>
      <c r="C2590" t="n">
        <v>1</v>
      </c>
      <c r="D2590" t="n">
        <v>41</v>
      </c>
      <c r="E2590" t="inlineStr">
        <is>
          <t>N</t>
        </is>
      </c>
      <c r="F2590" t="n">
        <v>12</v>
      </c>
      <c r="G2590" t="n">
        <v>1465</v>
      </c>
      <c r="H2590" t="n">
        <v>2</v>
      </c>
      <c r="I2590" t="n">
        <v>2</v>
      </c>
      <c r="J2590" t="n">
        <v>25</v>
      </c>
      <c r="K2590" t="n">
        <v>2</v>
      </c>
      <c r="L2590" t="n">
        <v>4</v>
      </c>
      <c r="M2590" t="n">
        <v>3</v>
      </c>
      <c r="R2590" s="15" t="n">
        <v>0</v>
      </c>
      <c r="S2590" s="15" t="n">
        <v>57000</v>
      </c>
      <c r="T2590" s="15" t="n">
        <v>57000</v>
      </c>
      <c r="U2590" s="15" t="n">
        <v>135800</v>
      </c>
      <c r="V2590">
        <f>IFERROR(VLOOKUP(D2590,Tablas_Equivalencia!$A$3:$B$8,2,FALSE),"Sin dato")</f>
        <v/>
      </c>
      <c r="W2590">
        <f>IFERROR(VLOOKUP(L2590,Tablas_Equivalencia!$D$3:$E$9,2,FALSE),"Sin dato")</f>
        <v/>
      </c>
      <c r="X2590">
        <f>IF(I2590=1,"Varón","Mujer")</f>
        <v/>
      </c>
      <c r="Y2590">
        <f>IFERROR(VLOOKUP(M2590,Tablas_Equivalencia!$G$3:$H$6,2,FALSE),"Sin dato")</f>
        <v/>
      </c>
      <c r="Z2590">
        <f>IF(J2590&lt;=24,"18-24","25-29")</f>
        <v/>
      </c>
      <c r="AA2590">
        <f>IF(M2590&lt;&gt;1,"",IF(P2590=2,1,0))</f>
        <v/>
      </c>
      <c r="AB2590">
        <f>IF(M2590&lt;&gt;1,"",IF(O2590&gt;=2,1,0))</f>
        <v/>
      </c>
      <c r="AC2590">
        <f>IF(M2590&lt;&gt;1,"",IF(OR(Q2590=999,Q2590=""),"",IF(OR(Q2590&lt;35,Q2590&gt;48),1,0)))</f>
        <v/>
      </c>
      <c r="AD2590">
        <f>IF(COUNT(AA2590:AC2590)&lt;3,"",SUM(AA2590:AC2590))</f>
        <v/>
      </c>
      <c r="AE2590">
        <f>IF(L2590&gt;=4,2,IF(L2590&gt;=2,1,0))</f>
        <v/>
      </c>
      <c r="AF2590">
        <f>IF(L2590&gt;=5,1,0)</f>
        <v/>
      </c>
      <c r="AG2590">
        <f>AE2590+AF2590</f>
        <v/>
      </c>
      <c r="AH2590" s="15">
        <f>IF(M2590&lt;&gt;1,"",IF(OR(R2590=-9,R2590=""),"",R2590))</f>
        <v/>
      </c>
      <c r="AI2590">
        <f>IF(M2590&lt;&gt;1,"",IF(OR(Q2590=999,Q2590=""),"",Q2590))</f>
        <v/>
      </c>
    </row>
    <row r="2591">
      <c r="A2591" t="inlineStr">
        <is>
          <t>TQRMNOP114187</t>
        </is>
      </c>
      <c r="B2591" t="n">
        <v>2025</v>
      </c>
      <c r="C2591" t="n">
        <v>1</v>
      </c>
      <c r="D2591" t="n">
        <v>43</v>
      </c>
      <c r="E2591" t="inlineStr">
        <is>
          <t>N</t>
        </is>
      </c>
      <c r="F2591" t="n">
        <v>38</v>
      </c>
      <c r="G2591" t="n">
        <v>1018</v>
      </c>
      <c r="H2591" t="n">
        <v>3</v>
      </c>
      <c r="I2591" t="n">
        <v>1</v>
      </c>
      <c r="J2591" t="n">
        <v>24</v>
      </c>
      <c r="K2591" t="n">
        <v>2</v>
      </c>
      <c r="L2591" t="n">
        <v>3</v>
      </c>
      <c r="M2591" t="n">
        <v>3</v>
      </c>
      <c r="R2591" s="15" t="n">
        <v>0</v>
      </c>
      <c r="S2591" s="15" t="n">
        <v>0</v>
      </c>
      <c r="T2591" s="15" t="n">
        <v>0</v>
      </c>
      <c r="U2591" s="15" t="n">
        <v>352300</v>
      </c>
      <c r="V2591">
        <f>IFERROR(VLOOKUP(D2591,Tablas_Equivalencia!$A$3:$B$8,2,FALSE),"Sin dato")</f>
        <v/>
      </c>
      <c r="W2591">
        <f>IFERROR(VLOOKUP(L2591,Tablas_Equivalencia!$D$3:$E$9,2,FALSE),"Sin dato")</f>
        <v/>
      </c>
      <c r="X2591">
        <f>IF(I2591=1,"Varón","Mujer")</f>
        <v/>
      </c>
      <c r="Y2591">
        <f>IFERROR(VLOOKUP(M2591,Tablas_Equivalencia!$G$3:$H$6,2,FALSE),"Sin dato")</f>
        <v/>
      </c>
      <c r="Z2591">
        <f>IF(J2591&lt;=24,"18-24","25-29")</f>
        <v/>
      </c>
      <c r="AA2591">
        <f>IF(M2591&lt;&gt;1,"",IF(P2591=2,1,0))</f>
        <v/>
      </c>
      <c r="AB2591">
        <f>IF(M2591&lt;&gt;1,"",IF(O2591&gt;=2,1,0))</f>
        <v/>
      </c>
      <c r="AC2591">
        <f>IF(M2591&lt;&gt;1,"",IF(OR(Q2591=999,Q2591=""),"",IF(OR(Q2591&lt;35,Q2591&gt;48),1,0)))</f>
        <v/>
      </c>
      <c r="AD2591">
        <f>IF(COUNT(AA2591:AC2591)&lt;3,"",SUM(AA2591:AC2591))</f>
        <v/>
      </c>
      <c r="AE2591">
        <f>IF(L2591&gt;=4,2,IF(L2591&gt;=2,1,0))</f>
        <v/>
      </c>
      <c r="AF2591">
        <f>IF(L2591&gt;=5,1,0)</f>
        <v/>
      </c>
      <c r="AG2591">
        <f>AE2591+AF2591</f>
        <v/>
      </c>
      <c r="AH2591" s="15">
        <f>IF(M2591&lt;&gt;1,"",IF(OR(R2591=-9,R2591=""),"",R2591))</f>
        <v/>
      </c>
      <c r="AI2591">
        <f>IF(M2591&lt;&gt;1,"",IF(OR(Q2591=999,Q2591=""),"",Q2591))</f>
        <v/>
      </c>
    </row>
    <row r="2592">
      <c r="A2592" t="inlineStr">
        <is>
          <t>TQRMNOP114192</t>
        </is>
      </c>
      <c r="B2592" t="n">
        <v>2025</v>
      </c>
      <c r="C2592" t="n">
        <v>1</v>
      </c>
      <c r="D2592" t="n">
        <v>1</v>
      </c>
      <c r="E2592" t="inlineStr">
        <is>
          <t>S</t>
        </is>
      </c>
      <c r="F2592" t="n">
        <v>32</v>
      </c>
      <c r="G2592" t="n">
        <v>860</v>
      </c>
      <c r="H2592" t="n">
        <v>3</v>
      </c>
      <c r="I2592" t="n">
        <v>2</v>
      </c>
      <c r="J2592" t="n">
        <v>20</v>
      </c>
      <c r="K2592" t="n">
        <v>2</v>
      </c>
      <c r="L2592" t="n">
        <v>3</v>
      </c>
      <c r="M2592" t="n">
        <v>1</v>
      </c>
      <c r="N2592" t="n">
        <v>2</v>
      </c>
      <c r="O2592" t="n">
        <v>1</v>
      </c>
      <c r="P2592" t="n">
        <v>1</v>
      </c>
      <c r="Q2592" t="n">
        <v>75</v>
      </c>
      <c r="R2592" s="15" t="n">
        <v>485000</v>
      </c>
      <c r="S2592" s="15" t="n">
        <v>0</v>
      </c>
      <c r="T2592" s="15" t="n">
        <v>485000</v>
      </c>
      <c r="U2592" s="15" t="n">
        <v>115800</v>
      </c>
      <c r="V2592">
        <f>IFERROR(VLOOKUP(D2592,Tablas_Equivalencia!$A$3:$B$8,2,FALSE),"Sin dato")</f>
        <v/>
      </c>
      <c r="W2592">
        <f>IFERROR(VLOOKUP(L2592,Tablas_Equivalencia!$D$3:$E$9,2,FALSE),"Sin dato")</f>
        <v/>
      </c>
      <c r="X2592">
        <f>IF(I2592=1,"Varón","Mujer")</f>
        <v/>
      </c>
      <c r="Y2592">
        <f>IFERROR(VLOOKUP(M2592,Tablas_Equivalencia!$G$3:$H$6,2,FALSE),"Sin dato")</f>
        <v/>
      </c>
      <c r="Z2592">
        <f>IF(J2592&lt;=24,"18-24","25-29")</f>
        <v/>
      </c>
      <c r="AA2592">
        <f>IF(M2592&lt;&gt;1,"",IF(P2592=2,1,0))</f>
        <v/>
      </c>
      <c r="AB2592">
        <f>IF(M2592&lt;&gt;1,"",IF(O2592&gt;=2,1,0))</f>
        <v/>
      </c>
      <c r="AC2592">
        <f>IF(M2592&lt;&gt;1,"",IF(OR(Q2592=999,Q2592=""),"",IF(OR(Q2592&lt;35,Q2592&gt;48),1,0)))</f>
        <v/>
      </c>
      <c r="AD2592">
        <f>IF(COUNT(AA2592:AC2592)&lt;3,"",SUM(AA2592:AC2592))</f>
        <v/>
      </c>
      <c r="AE2592">
        <f>IF(L2592&gt;=4,2,IF(L2592&gt;=2,1,0))</f>
        <v/>
      </c>
      <c r="AF2592">
        <f>IF(L2592&gt;=5,1,0)</f>
        <v/>
      </c>
      <c r="AG2592">
        <f>AE2592+AF2592</f>
        <v/>
      </c>
      <c r="AH2592" s="15">
        <f>IF(M2592&lt;&gt;1,"",IF(OR(R2592=-9,R2592=""),"",R2592))</f>
        <v/>
      </c>
      <c r="AI2592">
        <f>IF(M2592&lt;&gt;1,"",IF(OR(Q2592=999,Q2592=""),"",Q2592))</f>
        <v/>
      </c>
    </row>
    <row r="2593">
      <c r="A2593" t="inlineStr">
        <is>
          <t>TQRMNOP114194</t>
        </is>
      </c>
      <c r="B2593" t="n">
        <v>2025</v>
      </c>
      <c r="C2593" t="n">
        <v>1</v>
      </c>
      <c r="D2593" t="n">
        <v>41</v>
      </c>
      <c r="E2593" t="inlineStr">
        <is>
          <t>N</t>
        </is>
      </c>
      <c r="F2593" t="n">
        <v>12</v>
      </c>
      <c r="G2593" t="n">
        <v>127</v>
      </c>
      <c r="H2593" t="n">
        <v>1</v>
      </c>
      <c r="I2593" t="n">
        <v>2</v>
      </c>
      <c r="J2593" t="n">
        <v>25</v>
      </c>
      <c r="K2593" t="n">
        <v>2</v>
      </c>
      <c r="L2593" t="n">
        <v>4</v>
      </c>
      <c r="M2593" t="n">
        <v>2</v>
      </c>
      <c r="R2593" s="15" t="n">
        <v>0</v>
      </c>
      <c r="S2593" s="15" t="n">
        <v>0</v>
      </c>
      <c r="T2593" s="15" t="n">
        <v>0</v>
      </c>
      <c r="U2593" s="15" t="n">
        <v>39800</v>
      </c>
      <c r="V2593">
        <f>IFERROR(VLOOKUP(D2593,Tablas_Equivalencia!$A$3:$B$8,2,FALSE),"Sin dato")</f>
        <v/>
      </c>
      <c r="W2593">
        <f>IFERROR(VLOOKUP(L2593,Tablas_Equivalencia!$D$3:$E$9,2,FALSE),"Sin dato")</f>
        <v/>
      </c>
      <c r="X2593">
        <f>IF(I2593=1,"Varón","Mujer")</f>
        <v/>
      </c>
      <c r="Y2593">
        <f>IFERROR(VLOOKUP(M2593,Tablas_Equivalencia!$G$3:$H$6,2,FALSE),"Sin dato")</f>
        <v/>
      </c>
      <c r="Z2593">
        <f>IF(J2593&lt;=24,"18-24","25-29")</f>
        <v/>
      </c>
      <c r="AA2593">
        <f>IF(M2593&lt;&gt;1,"",IF(P2593=2,1,0))</f>
        <v/>
      </c>
      <c r="AB2593">
        <f>IF(M2593&lt;&gt;1,"",IF(O2593&gt;=2,1,0))</f>
        <v/>
      </c>
      <c r="AC2593">
        <f>IF(M2593&lt;&gt;1,"",IF(OR(Q2593=999,Q2593=""),"",IF(OR(Q2593&lt;35,Q2593&gt;48),1,0)))</f>
        <v/>
      </c>
      <c r="AD2593">
        <f>IF(COUNT(AA2593:AC2593)&lt;3,"",SUM(AA2593:AC2593))</f>
        <v/>
      </c>
      <c r="AE2593">
        <f>IF(L2593&gt;=4,2,IF(L2593&gt;=2,1,0))</f>
        <v/>
      </c>
      <c r="AF2593">
        <f>IF(L2593&gt;=5,1,0)</f>
        <v/>
      </c>
      <c r="AG2593">
        <f>AE2593+AF2593</f>
        <v/>
      </c>
      <c r="AH2593" s="15">
        <f>IF(M2593&lt;&gt;1,"",IF(OR(R2593=-9,R2593=""),"",R2593))</f>
        <v/>
      </c>
      <c r="AI2593">
        <f>IF(M2593&lt;&gt;1,"",IF(OR(Q2593=999,Q2593=""),"",Q2593))</f>
        <v/>
      </c>
    </row>
    <row r="2594">
      <c r="A2594" t="inlineStr">
        <is>
          <t>TQRMNOP114202</t>
        </is>
      </c>
      <c r="B2594" t="n">
        <v>2025</v>
      </c>
      <c r="C2594" t="n">
        <v>1</v>
      </c>
      <c r="D2594" t="n">
        <v>1</v>
      </c>
      <c r="E2594" t="inlineStr">
        <is>
          <t>S</t>
        </is>
      </c>
      <c r="F2594" t="n">
        <v>32</v>
      </c>
      <c r="G2594" t="n">
        <v>1021</v>
      </c>
      <c r="H2594" t="n">
        <v>3</v>
      </c>
      <c r="I2594" t="n">
        <v>1</v>
      </c>
      <c r="J2594" t="n">
        <v>20</v>
      </c>
      <c r="K2594" t="n">
        <v>1</v>
      </c>
      <c r="L2594" t="n">
        <v>5</v>
      </c>
      <c r="M2594" t="n">
        <v>1</v>
      </c>
      <c r="N2594" t="n">
        <v>2</v>
      </c>
      <c r="O2594" t="n">
        <v>1</v>
      </c>
      <c r="P2594" t="n">
        <v>2</v>
      </c>
      <c r="Q2594" t="n">
        <v>31</v>
      </c>
      <c r="R2594" s="15" t="n">
        <v>461000</v>
      </c>
      <c r="S2594" s="15" t="n">
        <v>0</v>
      </c>
      <c r="T2594" s="15" t="n">
        <v>461000</v>
      </c>
      <c r="U2594" s="15" t="n">
        <v>88900</v>
      </c>
      <c r="V2594">
        <f>IFERROR(VLOOKUP(D2594,Tablas_Equivalencia!$A$3:$B$8,2,FALSE),"Sin dato")</f>
        <v/>
      </c>
      <c r="W2594">
        <f>IFERROR(VLOOKUP(L2594,Tablas_Equivalencia!$D$3:$E$9,2,FALSE),"Sin dato")</f>
        <v/>
      </c>
      <c r="X2594">
        <f>IF(I2594=1,"Varón","Mujer")</f>
        <v/>
      </c>
      <c r="Y2594">
        <f>IFERROR(VLOOKUP(M2594,Tablas_Equivalencia!$G$3:$H$6,2,FALSE),"Sin dato")</f>
        <v/>
      </c>
      <c r="Z2594">
        <f>IF(J2594&lt;=24,"18-24","25-29")</f>
        <v/>
      </c>
      <c r="AA2594">
        <f>IF(M2594&lt;&gt;1,"",IF(P2594=2,1,0))</f>
        <v/>
      </c>
      <c r="AB2594">
        <f>IF(M2594&lt;&gt;1,"",IF(O2594&gt;=2,1,0))</f>
        <v/>
      </c>
      <c r="AC2594">
        <f>IF(M2594&lt;&gt;1,"",IF(OR(Q2594=999,Q2594=""),"",IF(OR(Q2594&lt;35,Q2594&gt;48),1,0)))</f>
        <v/>
      </c>
      <c r="AD2594">
        <f>IF(COUNT(AA2594:AC2594)&lt;3,"",SUM(AA2594:AC2594))</f>
        <v/>
      </c>
      <c r="AE2594">
        <f>IF(L2594&gt;=4,2,IF(L2594&gt;=2,1,0))</f>
        <v/>
      </c>
      <c r="AF2594">
        <f>IF(L2594&gt;=5,1,0)</f>
        <v/>
      </c>
      <c r="AG2594">
        <f>AE2594+AF2594</f>
        <v/>
      </c>
      <c r="AH2594" s="15">
        <f>IF(M2594&lt;&gt;1,"",IF(OR(R2594=-9,R2594=""),"",R2594))</f>
        <v/>
      </c>
      <c r="AI2594">
        <f>IF(M2594&lt;&gt;1,"",IF(OR(Q2594=999,Q2594=""),"",Q2594))</f>
        <v/>
      </c>
    </row>
    <row r="2595">
      <c r="A2595" t="inlineStr">
        <is>
          <t>TQRMNOP114205</t>
        </is>
      </c>
      <c r="B2595" t="n">
        <v>2025</v>
      </c>
      <c r="C2595" t="n">
        <v>1</v>
      </c>
      <c r="D2595" t="n">
        <v>40</v>
      </c>
      <c r="E2595" t="inlineStr">
        <is>
          <t>N</t>
        </is>
      </c>
      <c r="F2595" t="n">
        <v>9</v>
      </c>
      <c r="G2595" t="n">
        <v>931</v>
      </c>
      <c r="H2595" t="n">
        <v>1</v>
      </c>
      <c r="I2595" t="n">
        <v>1</v>
      </c>
      <c r="J2595" t="n">
        <v>24</v>
      </c>
      <c r="K2595" t="n">
        <v>2</v>
      </c>
      <c r="L2595" t="n">
        <v>4</v>
      </c>
      <c r="M2595" t="n">
        <v>1</v>
      </c>
      <c r="N2595" t="n">
        <v>1</v>
      </c>
      <c r="O2595" t="n">
        <v>1</v>
      </c>
      <c r="P2595" t="n">
        <v>1</v>
      </c>
      <c r="Q2595" t="n">
        <v>38</v>
      </c>
      <c r="R2595" s="15" t="n">
        <v>599000</v>
      </c>
      <c r="S2595" s="15" t="n">
        <v>0</v>
      </c>
      <c r="T2595" s="15" t="n">
        <v>599000</v>
      </c>
      <c r="U2595" s="15" t="n">
        <v>298200</v>
      </c>
      <c r="V2595">
        <f>IFERROR(VLOOKUP(D2595,Tablas_Equivalencia!$A$3:$B$8,2,FALSE),"Sin dato")</f>
        <v/>
      </c>
      <c r="W2595">
        <f>IFERROR(VLOOKUP(L2595,Tablas_Equivalencia!$D$3:$E$9,2,FALSE),"Sin dato")</f>
        <v/>
      </c>
      <c r="X2595">
        <f>IF(I2595=1,"Varón","Mujer")</f>
        <v/>
      </c>
      <c r="Y2595">
        <f>IFERROR(VLOOKUP(M2595,Tablas_Equivalencia!$G$3:$H$6,2,FALSE),"Sin dato")</f>
        <v/>
      </c>
      <c r="Z2595">
        <f>IF(J2595&lt;=24,"18-24","25-29")</f>
        <v/>
      </c>
      <c r="AA2595">
        <f>IF(M2595&lt;&gt;1,"",IF(P2595=2,1,0))</f>
        <v/>
      </c>
      <c r="AB2595">
        <f>IF(M2595&lt;&gt;1,"",IF(O2595&gt;=2,1,0))</f>
        <v/>
      </c>
      <c r="AC2595">
        <f>IF(M2595&lt;&gt;1,"",IF(OR(Q2595=999,Q2595=""),"",IF(OR(Q2595&lt;35,Q2595&gt;48),1,0)))</f>
        <v/>
      </c>
      <c r="AD2595">
        <f>IF(COUNT(AA2595:AC2595)&lt;3,"",SUM(AA2595:AC2595))</f>
        <v/>
      </c>
      <c r="AE2595">
        <f>IF(L2595&gt;=4,2,IF(L2595&gt;=2,1,0))</f>
        <v/>
      </c>
      <c r="AF2595">
        <f>IF(L2595&gt;=5,1,0)</f>
        <v/>
      </c>
      <c r="AG2595">
        <f>AE2595+AF2595</f>
        <v/>
      </c>
      <c r="AH2595" s="15">
        <f>IF(M2595&lt;&gt;1,"",IF(OR(R2595=-9,R2595=""),"",R2595))</f>
        <v/>
      </c>
      <c r="AI2595">
        <f>IF(M2595&lt;&gt;1,"",IF(OR(Q2595=999,Q2595=""),"",Q2595))</f>
        <v/>
      </c>
    </row>
    <row r="2596">
      <c r="A2596" t="inlineStr">
        <is>
          <t>TQRMNOP114206</t>
        </is>
      </c>
      <c r="B2596" t="n">
        <v>2025</v>
      </c>
      <c r="C2596" t="n">
        <v>1</v>
      </c>
      <c r="D2596" t="n">
        <v>40</v>
      </c>
      <c r="E2596" t="inlineStr">
        <is>
          <t>N</t>
        </is>
      </c>
      <c r="F2596" t="n">
        <v>22</v>
      </c>
      <c r="G2596" t="n">
        <v>1663</v>
      </c>
      <c r="H2596" t="n">
        <v>3</v>
      </c>
      <c r="I2596" t="n">
        <v>1</v>
      </c>
      <c r="J2596" t="n">
        <v>22</v>
      </c>
      <c r="K2596" t="n">
        <v>1</v>
      </c>
      <c r="L2596" t="n">
        <v>5</v>
      </c>
      <c r="M2596" t="n">
        <v>1</v>
      </c>
      <c r="N2596" t="n">
        <v>2</v>
      </c>
      <c r="O2596" t="n">
        <v>1</v>
      </c>
      <c r="P2596" t="n">
        <v>2</v>
      </c>
      <c r="Q2596" t="n">
        <v>77</v>
      </c>
      <c r="R2596" s="15" t="n">
        <v>1122000</v>
      </c>
      <c r="S2596" s="15" t="n">
        <v>0</v>
      </c>
      <c r="T2596" s="15" t="n">
        <v>1122000</v>
      </c>
      <c r="U2596" s="15" t="n">
        <v>119300</v>
      </c>
      <c r="V2596">
        <f>IFERROR(VLOOKUP(D2596,Tablas_Equivalencia!$A$3:$B$8,2,FALSE),"Sin dato")</f>
        <v/>
      </c>
      <c r="W2596">
        <f>IFERROR(VLOOKUP(L2596,Tablas_Equivalencia!$D$3:$E$9,2,FALSE),"Sin dato")</f>
        <v/>
      </c>
      <c r="X2596">
        <f>IF(I2596=1,"Varón","Mujer")</f>
        <v/>
      </c>
      <c r="Y2596">
        <f>IFERROR(VLOOKUP(M2596,Tablas_Equivalencia!$G$3:$H$6,2,FALSE),"Sin dato")</f>
        <v/>
      </c>
      <c r="Z2596">
        <f>IF(J2596&lt;=24,"18-24","25-29")</f>
        <v/>
      </c>
      <c r="AA2596">
        <f>IF(M2596&lt;&gt;1,"",IF(P2596=2,1,0))</f>
        <v/>
      </c>
      <c r="AB2596">
        <f>IF(M2596&lt;&gt;1,"",IF(O2596&gt;=2,1,0))</f>
        <v/>
      </c>
      <c r="AC2596">
        <f>IF(M2596&lt;&gt;1,"",IF(OR(Q2596=999,Q2596=""),"",IF(OR(Q2596&lt;35,Q2596&gt;48),1,0)))</f>
        <v/>
      </c>
      <c r="AD2596">
        <f>IF(COUNT(AA2596:AC2596)&lt;3,"",SUM(AA2596:AC2596))</f>
        <v/>
      </c>
      <c r="AE2596">
        <f>IF(L2596&gt;=4,2,IF(L2596&gt;=2,1,0))</f>
        <v/>
      </c>
      <c r="AF2596">
        <f>IF(L2596&gt;=5,1,0)</f>
        <v/>
      </c>
      <c r="AG2596">
        <f>AE2596+AF2596</f>
        <v/>
      </c>
      <c r="AH2596" s="15">
        <f>IF(M2596&lt;&gt;1,"",IF(OR(R2596=-9,R2596=""),"",R2596))</f>
        <v/>
      </c>
      <c r="AI2596">
        <f>IF(M2596&lt;&gt;1,"",IF(OR(Q2596=999,Q2596=""),"",Q2596))</f>
        <v/>
      </c>
    </row>
    <row r="2597">
      <c r="A2597" t="inlineStr">
        <is>
          <t>TQRMNOP114209</t>
        </is>
      </c>
      <c r="B2597" t="n">
        <v>2025</v>
      </c>
      <c r="C2597" t="n">
        <v>1</v>
      </c>
      <c r="D2597" t="n">
        <v>40</v>
      </c>
      <c r="E2597" t="inlineStr">
        <is>
          <t>N</t>
        </is>
      </c>
      <c r="F2597" t="n">
        <v>23</v>
      </c>
      <c r="G2597" t="n">
        <v>975</v>
      </c>
      <c r="H2597" t="n">
        <v>1</v>
      </c>
      <c r="I2597" t="n">
        <v>2</v>
      </c>
      <c r="J2597" t="n">
        <v>18</v>
      </c>
      <c r="K2597" t="n">
        <v>2</v>
      </c>
      <c r="L2597" t="n">
        <v>3</v>
      </c>
      <c r="M2597" t="n">
        <v>1</v>
      </c>
      <c r="N2597" t="n">
        <v>3</v>
      </c>
      <c r="O2597" t="n">
        <v>2</v>
      </c>
      <c r="P2597" t="n">
        <v>2</v>
      </c>
      <c r="Q2597" t="n">
        <v>23</v>
      </c>
      <c r="R2597" s="15" t="n">
        <v>315000</v>
      </c>
      <c r="S2597" s="15" t="n">
        <v>0</v>
      </c>
      <c r="T2597" s="15" t="n">
        <v>315000</v>
      </c>
      <c r="U2597" s="15" t="n">
        <v>162800</v>
      </c>
      <c r="V2597">
        <f>IFERROR(VLOOKUP(D2597,Tablas_Equivalencia!$A$3:$B$8,2,FALSE),"Sin dato")</f>
        <v/>
      </c>
      <c r="W2597">
        <f>IFERROR(VLOOKUP(L2597,Tablas_Equivalencia!$D$3:$E$9,2,FALSE),"Sin dato")</f>
        <v/>
      </c>
      <c r="X2597">
        <f>IF(I2597=1,"Varón","Mujer")</f>
        <v/>
      </c>
      <c r="Y2597">
        <f>IFERROR(VLOOKUP(M2597,Tablas_Equivalencia!$G$3:$H$6,2,FALSE),"Sin dato")</f>
        <v/>
      </c>
      <c r="Z2597">
        <f>IF(J2597&lt;=24,"18-24","25-29")</f>
        <v/>
      </c>
      <c r="AA2597">
        <f>IF(M2597&lt;&gt;1,"",IF(P2597=2,1,0))</f>
        <v/>
      </c>
      <c r="AB2597">
        <f>IF(M2597&lt;&gt;1,"",IF(O2597&gt;=2,1,0))</f>
        <v/>
      </c>
      <c r="AC2597">
        <f>IF(M2597&lt;&gt;1,"",IF(OR(Q2597=999,Q2597=""),"",IF(OR(Q2597&lt;35,Q2597&gt;48),1,0)))</f>
        <v/>
      </c>
      <c r="AD2597">
        <f>IF(COUNT(AA2597:AC2597)&lt;3,"",SUM(AA2597:AC2597))</f>
        <v/>
      </c>
      <c r="AE2597">
        <f>IF(L2597&gt;=4,2,IF(L2597&gt;=2,1,0))</f>
        <v/>
      </c>
      <c r="AF2597">
        <f>IF(L2597&gt;=5,1,0)</f>
        <v/>
      </c>
      <c r="AG2597">
        <f>AE2597+AF2597</f>
        <v/>
      </c>
      <c r="AH2597" s="15">
        <f>IF(M2597&lt;&gt;1,"",IF(OR(R2597=-9,R2597=""),"",R2597))</f>
        <v/>
      </c>
      <c r="AI2597">
        <f>IF(M2597&lt;&gt;1,"",IF(OR(Q2597=999,Q2597=""),"",Q2597))</f>
        <v/>
      </c>
    </row>
    <row r="2598">
      <c r="A2598" t="inlineStr">
        <is>
          <t>TQRMNOP114212</t>
        </is>
      </c>
      <c r="B2598" t="n">
        <v>2025</v>
      </c>
      <c r="C2598" t="n">
        <v>1</v>
      </c>
      <c r="D2598" t="n">
        <v>1</v>
      </c>
      <c r="E2598" t="inlineStr">
        <is>
          <t>S</t>
        </is>
      </c>
      <c r="F2598" t="n">
        <v>32</v>
      </c>
      <c r="G2598" t="n">
        <v>1870</v>
      </c>
      <c r="H2598" t="n">
        <v>3</v>
      </c>
      <c r="I2598" t="n">
        <v>1</v>
      </c>
      <c r="J2598" t="n">
        <v>20</v>
      </c>
      <c r="K2598" t="n">
        <v>2</v>
      </c>
      <c r="L2598" t="n">
        <v>4</v>
      </c>
      <c r="M2598" t="n">
        <v>2</v>
      </c>
      <c r="R2598" s="15" t="n">
        <v>0</v>
      </c>
      <c r="S2598" s="15" t="n">
        <v>0</v>
      </c>
      <c r="T2598" s="15" t="n">
        <v>0</v>
      </c>
      <c r="U2598" s="15" t="n">
        <v>437400</v>
      </c>
      <c r="V2598">
        <f>IFERROR(VLOOKUP(D2598,Tablas_Equivalencia!$A$3:$B$8,2,FALSE),"Sin dato")</f>
        <v/>
      </c>
      <c r="W2598">
        <f>IFERROR(VLOOKUP(L2598,Tablas_Equivalencia!$D$3:$E$9,2,FALSE),"Sin dato")</f>
        <v/>
      </c>
      <c r="X2598">
        <f>IF(I2598=1,"Varón","Mujer")</f>
        <v/>
      </c>
      <c r="Y2598">
        <f>IFERROR(VLOOKUP(M2598,Tablas_Equivalencia!$G$3:$H$6,2,FALSE),"Sin dato")</f>
        <v/>
      </c>
      <c r="Z2598">
        <f>IF(J2598&lt;=24,"18-24","25-29")</f>
        <v/>
      </c>
      <c r="AA2598">
        <f>IF(M2598&lt;&gt;1,"",IF(P2598=2,1,0))</f>
        <v/>
      </c>
      <c r="AB2598">
        <f>IF(M2598&lt;&gt;1,"",IF(O2598&gt;=2,1,0))</f>
        <v/>
      </c>
      <c r="AC2598">
        <f>IF(M2598&lt;&gt;1,"",IF(OR(Q2598=999,Q2598=""),"",IF(OR(Q2598&lt;35,Q2598&gt;48),1,0)))</f>
        <v/>
      </c>
      <c r="AD2598">
        <f>IF(COUNT(AA2598:AC2598)&lt;3,"",SUM(AA2598:AC2598))</f>
        <v/>
      </c>
      <c r="AE2598">
        <f>IF(L2598&gt;=4,2,IF(L2598&gt;=2,1,0))</f>
        <v/>
      </c>
      <c r="AF2598">
        <f>IF(L2598&gt;=5,1,0)</f>
        <v/>
      </c>
      <c r="AG2598">
        <f>AE2598+AF2598</f>
        <v/>
      </c>
      <c r="AH2598" s="15">
        <f>IF(M2598&lt;&gt;1,"",IF(OR(R2598=-9,R2598=""),"",R2598))</f>
        <v/>
      </c>
      <c r="AI2598">
        <f>IF(M2598&lt;&gt;1,"",IF(OR(Q2598=999,Q2598=""),"",Q2598))</f>
        <v/>
      </c>
    </row>
    <row r="2599">
      <c r="A2599" t="inlineStr">
        <is>
          <t>TQRMNOP114217</t>
        </is>
      </c>
      <c r="B2599" t="n">
        <v>2025</v>
      </c>
      <c r="C2599" t="n">
        <v>1</v>
      </c>
      <c r="D2599" t="n">
        <v>1</v>
      </c>
      <c r="E2599" t="inlineStr">
        <is>
          <t>S</t>
        </is>
      </c>
      <c r="F2599" t="n">
        <v>33</v>
      </c>
      <c r="G2599" t="n">
        <v>1422</v>
      </c>
      <c r="H2599" t="n">
        <v>2</v>
      </c>
      <c r="I2599" t="n">
        <v>1</v>
      </c>
      <c r="J2599" t="n">
        <v>26</v>
      </c>
      <c r="K2599" t="n">
        <v>2</v>
      </c>
      <c r="L2599" t="n">
        <v>3</v>
      </c>
      <c r="M2599" t="n">
        <v>1</v>
      </c>
      <c r="N2599" t="n">
        <v>2</v>
      </c>
      <c r="O2599" t="n">
        <v>2</v>
      </c>
      <c r="P2599" t="n">
        <v>2</v>
      </c>
      <c r="Q2599" t="n">
        <v>14</v>
      </c>
      <c r="R2599" s="15" t="n">
        <v>-9</v>
      </c>
      <c r="S2599" s="15" t="n">
        <v>0</v>
      </c>
      <c r="T2599" s="15" t="n">
        <v>0</v>
      </c>
      <c r="U2599" s="15" t="n">
        <v>74500</v>
      </c>
      <c r="V2599">
        <f>IFERROR(VLOOKUP(D2599,Tablas_Equivalencia!$A$3:$B$8,2,FALSE),"Sin dato")</f>
        <v/>
      </c>
      <c r="W2599">
        <f>IFERROR(VLOOKUP(L2599,Tablas_Equivalencia!$D$3:$E$9,2,FALSE),"Sin dato")</f>
        <v/>
      </c>
      <c r="X2599">
        <f>IF(I2599=1,"Varón","Mujer")</f>
        <v/>
      </c>
      <c r="Y2599">
        <f>IFERROR(VLOOKUP(M2599,Tablas_Equivalencia!$G$3:$H$6,2,FALSE),"Sin dato")</f>
        <v/>
      </c>
      <c r="Z2599">
        <f>IF(J2599&lt;=24,"18-24","25-29")</f>
        <v/>
      </c>
      <c r="AA2599">
        <f>IF(M2599&lt;&gt;1,"",IF(P2599=2,1,0))</f>
        <v/>
      </c>
      <c r="AB2599">
        <f>IF(M2599&lt;&gt;1,"",IF(O2599&gt;=2,1,0))</f>
        <v/>
      </c>
      <c r="AC2599">
        <f>IF(M2599&lt;&gt;1,"",IF(OR(Q2599=999,Q2599=""),"",IF(OR(Q2599&lt;35,Q2599&gt;48),1,0)))</f>
        <v/>
      </c>
      <c r="AD2599">
        <f>IF(COUNT(AA2599:AC2599)&lt;3,"",SUM(AA2599:AC2599))</f>
        <v/>
      </c>
      <c r="AE2599">
        <f>IF(L2599&gt;=4,2,IF(L2599&gt;=2,1,0))</f>
        <v/>
      </c>
      <c r="AF2599">
        <f>IF(L2599&gt;=5,1,0)</f>
        <v/>
      </c>
      <c r="AG2599">
        <f>AE2599+AF2599</f>
        <v/>
      </c>
      <c r="AH2599" s="15">
        <f>IF(M2599&lt;&gt;1,"",IF(OR(R2599=-9,R2599=""),"",R2599))</f>
        <v/>
      </c>
      <c r="AI2599">
        <f>IF(M2599&lt;&gt;1,"",IF(OR(Q2599=999,Q2599=""),"",Q2599))</f>
        <v/>
      </c>
    </row>
    <row r="2600">
      <c r="A2600" t="inlineStr">
        <is>
          <t>TQRMNOP114218</t>
        </is>
      </c>
      <c r="B2600" t="n">
        <v>2025</v>
      </c>
      <c r="C2600" t="n">
        <v>1</v>
      </c>
      <c r="D2600" t="n">
        <v>1</v>
      </c>
      <c r="E2600" t="inlineStr">
        <is>
          <t>S</t>
        </is>
      </c>
      <c r="F2600" t="n">
        <v>33</v>
      </c>
      <c r="G2600" t="n">
        <v>169</v>
      </c>
      <c r="H2600" t="n">
        <v>2</v>
      </c>
      <c r="I2600" t="n">
        <v>2</v>
      </c>
      <c r="J2600" t="n">
        <v>26</v>
      </c>
      <c r="K2600" t="n">
        <v>2</v>
      </c>
      <c r="L2600" t="n">
        <v>3</v>
      </c>
      <c r="M2600" t="n">
        <v>1</v>
      </c>
      <c r="N2600" t="n">
        <v>3</v>
      </c>
      <c r="O2600" t="n">
        <v>3</v>
      </c>
      <c r="P2600" t="n">
        <v>2</v>
      </c>
      <c r="Q2600" t="n">
        <v>45</v>
      </c>
      <c r="R2600" s="15" t="n">
        <v>857000</v>
      </c>
      <c r="S2600" s="15" t="n">
        <v>0</v>
      </c>
      <c r="T2600" s="15" t="n">
        <v>857000</v>
      </c>
      <c r="U2600" s="15" t="n">
        <v>156400</v>
      </c>
      <c r="V2600">
        <f>IFERROR(VLOOKUP(D2600,Tablas_Equivalencia!$A$3:$B$8,2,FALSE),"Sin dato")</f>
        <v/>
      </c>
      <c r="W2600">
        <f>IFERROR(VLOOKUP(L2600,Tablas_Equivalencia!$D$3:$E$9,2,FALSE),"Sin dato")</f>
        <v/>
      </c>
      <c r="X2600">
        <f>IF(I2600=1,"Varón","Mujer")</f>
        <v/>
      </c>
      <c r="Y2600">
        <f>IFERROR(VLOOKUP(M2600,Tablas_Equivalencia!$G$3:$H$6,2,FALSE),"Sin dato")</f>
        <v/>
      </c>
      <c r="Z2600">
        <f>IF(J2600&lt;=24,"18-24","25-29")</f>
        <v/>
      </c>
      <c r="AA2600">
        <f>IF(M2600&lt;&gt;1,"",IF(P2600=2,1,0))</f>
        <v/>
      </c>
      <c r="AB2600">
        <f>IF(M2600&lt;&gt;1,"",IF(O2600&gt;=2,1,0))</f>
        <v/>
      </c>
      <c r="AC2600">
        <f>IF(M2600&lt;&gt;1,"",IF(OR(Q2600=999,Q2600=""),"",IF(OR(Q2600&lt;35,Q2600&gt;48),1,0)))</f>
        <v/>
      </c>
      <c r="AD2600">
        <f>IF(COUNT(AA2600:AC2600)&lt;3,"",SUM(AA2600:AC2600))</f>
        <v/>
      </c>
      <c r="AE2600">
        <f>IF(L2600&gt;=4,2,IF(L2600&gt;=2,1,0))</f>
        <v/>
      </c>
      <c r="AF2600">
        <f>IF(L2600&gt;=5,1,0)</f>
        <v/>
      </c>
      <c r="AG2600">
        <f>AE2600+AF2600</f>
        <v/>
      </c>
      <c r="AH2600" s="15">
        <f>IF(M2600&lt;&gt;1,"",IF(OR(R2600=-9,R2600=""),"",R2600))</f>
        <v/>
      </c>
      <c r="AI2600">
        <f>IF(M2600&lt;&gt;1,"",IF(OR(Q2600=999,Q2600=""),"",Q2600))</f>
        <v/>
      </c>
    </row>
    <row r="2601">
      <c r="A2601" t="inlineStr">
        <is>
          <t>TQRMNOP114223</t>
        </is>
      </c>
      <c r="B2601" t="n">
        <v>2025</v>
      </c>
      <c r="C2601" t="n">
        <v>1</v>
      </c>
      <c r="D2601" t="n">
        <v>43</v>
      </c>
      <c r="E2601" t="inlineStr">
        <is>
          <t>N</t>
        </is>
      </c>
      <c r="F2601" t="n">
        <v>34</v>
      </c>
      <c r="G2601" t="n">
        <v>1737</v>
      </c>
      <c r="H2601" t="n">
        <v>2</v>
      </c>
      <c r="I2601" t="n">
        <v>2</v>
      </c>
      <c r="J2601" t="n">
        <v>27</v>
      </c>
      <c r="K2601" t="n">
        <v>1</v>
      </c>
      <c r="L2601" t="n">
        <v>5</v>
      </c>
      <c r="M2601" t="n">
        <v>3</v>
      </c>
      <c r="R2601" s="15" t="n">
        <v>0</v>
      </c>
      <c r="S2601" s="15" t="n">
        <v>0</v>
      </c>
      <c r="T2601" s="15" t="n">
        <v>0</v>
      </c>
      <c r="U2601" s="15" t="n">
        <v>204600</v>
      </c>
      <c r="V2601">
        <f>IFERROR(VLOOKUP(D2601,Tablas_Equivalencia!$A$3:$B$8,2,FALSE),"Sin dato")</f>
        <v/>
      </c>
      <c r="W2601">
        <f>IFERROR(VLOOKUP(L2601,Tablas_Equivalencia!$D$3:$E$9,2,FALSE),"Sin dato")</f>
        <v/>
      </c>
      <c r="X2601">
        <f>IF(I2601=1,"Varón","Mujer")</f>
        <v/>
      </c>
      <c r="Y2601">
        <f>IFERROR(VLOOKUP(M2601,Tablas_Equivalencia!$G$3:$H$6,2,FALSE),"Sin dato")</f>
        <v/>
      </c>
      <c r="Z2601">
        <f>IF(J2601&lt;=24,"18-24","25-29")</f>
        <v/>
      </c>
      <c r="AA2601">
        <f>IF(M2601&lt;&gt;1,"",IF(P2601=2,1,0))</f>
        <v/>
      </c>
      <c r="AB2601">
        <f>IF(M2601&lt;&gt;1,"",IF(O2601&gt;=2,1,0))</f>
        <v/>
      </c>
      <c r="AC2601">
        <f>IF(M2601&lt;&gt;1,"",IF(OR(Q2601=999,Q2601=""),"",IF(OR(Q2601&lt;35,Q2601&gt;48),1,0)))</f>
        <v/>
      </c>
      <c r="AD2601">
        <f>IF(COUNT(AA2601:AC2601)&lt;3,"",SUM(AA2601:AC2601))</f>
        <v/>
      </c>
      <c r="AE2601">
        <f>IF(L2601&gt;=4,2,IF(L2601&gt;=2,1,0))</f>
        <v/>
      </c>
      <c r="AF2601">
        <f>IF(L2601&gt;=5,1,0)</f>
        <v/>
      </c>
      <c r="AG2601">
        <f>AE2601+AF2601</f>
        <v/>
      </c>
      <c r="AH2601" s="15">
        <f>IF(M2601&lt;&gt;1,"",IF(OR(R2601=-9,R2601=""),"",R2601))</f>
        <v/>
      </c>
      <c r="AI2601">
        <f>IF(M2601&lt;&gt;1,"",IF(OR(Q2601=999,Q2601=""),"",Q2601))</f>
        <v/>
      </c>
    </row>
    <row r="2602">
      <c r="A2602" t="inlineStr">
        <is>
          <t>TQRMNOP114224</t>
        </is>
      </c>
      <c r="B2602" t="n">
        <v>2025</v>
      </c>
      <c r="C2602" t="n">
        <v>1</v>
      </c>
      <c r="D2602" t="n">
        <v>42</v>
      </c>
      <c r="E2602" t="inlineStr">
        <is>
          <t>S</t>
        </is>
      </c>
      <c r="F2602" t="n">
        <v>10</v>
      </c>
      <c r="G2602" t="n">
        <v>456</v>
      </c>
      <c r="H2602" t="n">
        <v>1</v>
      </c>
      <c r="I2602" t="n">
        <v>2</v>
      </c>
      <c r="J2602" t="n">
        <v>27</v>
      </c>
      <c r="K2602" t="n">
        <v>1</v>
      </c>
      <c r="L2602" t="n">
        <v>4</v>
      </c>
      <c r="M2602" t="n">
        <v>1</v>
      </c>
      <c r="N2602" t="n">
        <v>3</v>
      </c>
      <c r="O2602" t="n">
        <v>2</v>
      </c>
      <c r="P2602" t="n">
        <v>2</v>
      </c>
      <c r="Q2602" t="n">
        <v>21</v>
      </c>
      <c r="R2602" s="15" t="n">
        <v>477000</v>
      </c>
      <c r="S2602" s="15" t="n">
        <v>0</v>
      </c>
      <c r="T2602" s="15" t="n">
        <v>477000</v>
      </c>
      <c r="U2602" s="15" t="n">
        <v>226800</v>
      </c>
      <c r="V2602">
        <f>IFERROR(VLOOKUP(D2602,Tablas_Equivalencia!$A$3:$B$8,2,FALSE),"Sin dato")</f>
        <v/>
      </c>
      <c r="W2602">
        <f>IFERROR(VLOOKUP(L2602,Tablas_Equivalencia!$D$3:$E$9,2,FALSE),"Sin dato")</f>
        <v/>
      </c>
      <c r="X2602">
        <f>IF(I2602=1,"Varón","Mujer")</f>
        <v/>
      </c>
      <c r="Y2602">
        <f>IFERROR(VLOOKUP(M2602,Tablas_Equivalencia!$G$3:$H$6,2,FALSE),"Sin dato")</f>
        <v/>
      </c>
      <c r="Z2602">
        <f>IF(J2602&lt;=24,"18-24","25-29")</f>
        <v/>
      </c>
      <c r="AA2602">
        <f>IF(M2602&lt;&gt;1,"",IF(P2602=2,1,0))</f>
        <v/>
      </c>
      <c r="AB2602">
        <f>IF(M2602&lt;&gt;1,"",IF(O2602&gt;=2,1,0))</f>
        <v/>
      </c>
      <c r="AC2602">
        <f>IF(M2602&lt;&gt;1,"",IF(OR(Q2602=999,Q2602=""),"",IF(OR(Q2602&lt;35,Q2602&gt;48),1,0)))</f>
        <v/>
      </c>
      <c r="AD2602">
        <f>IF(COUNT(AA2602:AC2602)&lt;3,"",SUM(AA2602:AC2602))</f>
        <v/>
      </c>
      <c r="AE2602">
        <f>IF(L2602&gt;=4,2,IF(L2602&gt;=2,1,0))</f>
        <v/>
      </c>
      <c r="AF2602">
        <f>IF(L2602&gt;=5,1,0)</f>
        <v/>
      </c>
      <c r="AG2602">
        <f>AE2602+AF2602</f>
        <v/>
      </c>
      <c r="AH2602" s="15">
        <f>IF(M2602&lt;&gt;1,"",IF(OR(R2602=-9,R2602=""),"",R2602))</f>
        <v/>
      </c>
      <c r="AI2602">
        <f>IF(M2602&lt;&gt;1,"",IF(OR(Q2602=999,Q2602=""),"",Q2602))</f>
        <v/>
      </c>
    </row>
    <row r="2603">
      <c r="A2603" t="inlineStr">
        <is>
          <t>TQRMNOP114232</t>
        </is>
      </c>
      <c r="B2603" t="n">
        <v>2025</v>
      </c>
      <c r="C2603" t="n">
        <v>1</v>
      </c>
      <c r="D2603" t="n">
        <v>42</v>
      </c>
      <c r="E2603" t="inlineStr">
        <is>
          <t>N</t>
        </is>
      </c>
      <c r="F2603" t="n">
        <v>27</v>
      </c>
      <c r="G2603" t="n">
        <v>1060</v>
      </c>
      <c r="H2603" t="n">
        <v>1</v>
      </c>
      <c r="I2603" t="n">
        <v>1</v>
      </c>
      <c r="J2603" t="n">
        <v>25</v>
      </c>
      <c r="K2603" t="n">
        <v>1</v>
      </c>
      <c r="L2603" t="n">
        <v>5</v>
      </c>
      <c r="M2603" t="n">
        <v>1</v>
      </c>
      <c r="N2603" t="n">
        <v>3</v>
      </c>
      <c r="O2603" t="n">
        <v>1</v>
      </c>
      <c r="P2603" t="n">
        <v>1</v>
      </c>
      <c r="Q2603" t="n">
        <v>43</v>
      </c>
      <c r="R2603" s="15" t="n">
        <v>984000</v>
      </c>
      <c r="S2603" s="15" t="n">
        <v>93000</v>
      </c>
      <c r="T2603" s="15" t="n">
        <v>1077000</v>
      </c>
      <c r="U2603" s="15" t="n">
        <v>72600</v>
      </c>
      <c r="V2603">
        <f>IFERROR(VLOOKUP(D2603,Tablas_Equivalencia!$A$3:$B$8,2,FALSE),"Sin dato")</f>
        <v/>
      </c>
      <c r="W2603">
        <f>IFERROR(VLOOKUP(L2603,Tablas_Equivalencia!$D$3:$E$9,2,FALSE),"Sin dato")</f>
        <v/>
      </c>
      <c r="X2603">
        <f>IF(I2603=1,"Varón","Mujer")</f>
        <v/>
      </c>
      <c r="Y2603">
        <f>IFERROR(VLOOKUP(M2603,Tablas_Equivalencia!$G$3:$H$6,2,FALSE),"Sin dato")</f>
        <v/>
      </c>
      <c r="Z2603">
        <f>IF(J2603&lt;=24,"18-24","25-29")</f>
        <v/>
      </c>
      <c r="AA2603">
        <f>IF(M2603&lt;&gt;1,"",IF(P2603=2,1,0))</f>
        <v/>
      </c>
      <c r="AB2603">
        <f>IF(M2603&lt;&gt;1,"",IF(O2603&gt;=2,1,0))</f>
        <v/>
      </c>
      <c r="AC2603">
        <f>IF(M2603&lt;&gt;1,"",IF(OR(Q2603=999,Q2603=""),"",IF(OR(Q2603&lt;35,Q2603&gt;48),1,0)))</f>
        <v/>
      </c>
      <c r="AD2603">
        <f>IF(COUNT(AA2603:AC2603)&lt;3,"",SUM(AA2603:AC2603))</f>
        <v/>
      </c>
      <c r="AE2603">
        <f>IF(L2603&gt;=4,2,IF(L2603&gt;=2,1,0))</f>
        <v/>
      </c>
      <c r="AF2603">
        <f>IF(L2603&gt;=5,1,0)</f>
        <v/>
      </c>
      <c r="AG2603">
        <f>AE2603+AF2603</f>
        <v/>
      </c>
      <c r="AH2603" s="15">
        <f>IF(M2603&lt;&gt;1,"",IF(OR(R2603=-9,R2603=""),"",R2603))</f>
        <v/>
      </c>
      <c r="AI2603">
        <f>IF(M2603&lt;&gt;1,"",IF(OR(Q2603=999,Q2603=""),"",Q2603))</f>
        <v/>
      </c>
    </row>
    <row r="2604">
      <c r="A2604" t="inlineStr">
        <is>
          <t>TQRMNOP114234</t>
        </is>
      </c>
      <c r="B2604" t="n">
        <v>2025</v>
      </c>
      <c r="C2604" t="n">
        <v>1</v>
      </c>
      <c r="D2604" t="n">
        <v>40</v>
      </c>
      <c r="E2604" t="inlineStr">
        <is>
          <t>N</t>
        </is>
      </c>
      <c r="F2604" t="n">
        <v>9</v>
      </c>
      <c r="G2604" t="n">
        <v>650</v>
      </c>
      <c r="H2604" t="n">
        <v>1</v>
      </c>
      <c r="I2604" t="n">
        <v>2</v>
      </c>
      <c r="J2604" t="n">
        <v>29</v>
      </c>
      <c r="K2604" t="n">
        <v>1</v>
      </c>
      <c r="L2604" t="n">
        <v>5</v>
      </c>
      <c r="M2604" t="n">
        <v>3</v>
      </c>
      <c r="R2604" s="15" t="n">
        <v>0</v>
      </c>
      <c r="S2604" s="15" t="n">
        <v>0</v>
      </c>
      <c r="T2604" s="15" t="n">
        <v>0</v>
      </c>
      <c r="U2604" s="15" t="n">
        <v>184000</v>
      </c>
      <c r="V2604">
        <f>IFERROR(VLOOKUP(D2604,Tablas_Equivalencia!$A$3:$B$8,2,FALSE),"Sin dato")</f>
        <v/>
      </c>
      <c r="W2604">
        <f>IFERROR(VLOOKUP(L2604,Tablas_Equivalencia!$D$3:$E$9,2,FALSE),"Sin dato")</f>
        <v/>
      </c>
      <c r="X2604">
        <f>IF(I2604=1,"Varón","Mujer")</f>
        <v/>
      </c>
      <c r="Y2604">
        <f>IFERROR(VLOOKUP(M2604,Tablas_Equivalencia!$G$3:$H$6,2,FALSE),"Sin dato")</f>
        <v/>
      </c>
      <c r="Z2604">
        <f>IF(J2604&lt;=24,"18-24","25-29")</f>
        <v/>
      </c>
      <c r="AA2604">
        <f>IF(M2604&lt;&gt;1,"",IF(P2604=2,1,0))</f>
        <v/>
      </c>
      <c r="AB2604">
        <f>IF(M2604&lt;&gt;1,"",IF(O2604&gt;=2,1,0))</f>
        <v/>
      </c>
      <c r="AC2604">
        <f>IF(M2604&lt;&gt;1,"",IF(OR(Q2604=999,Q2604=""),"",IF(OR(Q2604&lt;35,Q2604&gt;48),1,0)))</f>
        <v/>
      </c>
      <c r="AD2604">
        <f>IF(COUNT(AA2604:AC2604)&lt;3,"",SUM(AA2604:AC2604))</f>
        <v/>
      </c>
      <c r="AE2604">
        <f>IF(L2604&gt;=4,2,IF(L2604&gt;=2,1,0))</f>
        <v/>
      </c>
      <c r="AF2604">
        <f>IF(L2604&gt;=5,1,0)</f>
        <v/>
      </c>
      <c r="AG2604">
        <f>AE2604+AF2604</f>
        <v/>
      </c>
      <c r="AH2604" s="15">
        <f>IF(M2604&lt;&gt;1,"",IF(OR(R2604=-9,R2604=""),"",R2604))</f>
        <v/>
      </c>
      <c r="AI2604">
        <f>IF(M2604&lt;&gt;1,"",IF(OR(Q2604=999,Q2604=""),"",Q2604))</f>
        <v/>
      </c>
    </row>
    <row r="2605">
      <c r="A2605" t="inlineStr">
        <is>
          <t>TQRMNOP114235</t>
        </is>
      </c>
      <c r="B2605" t="n">
        <v>2025</v>
      </c>
      <c r="C2605" t="n">
        <v>1</v>
      </c>
      <c r="D2605" t="n">
        <v>1</v>
      </c>
      <c r="E2605" t="inlineStr">
        <is>
          <t>S</t>
        </is>
      </c>
      <c r="F2605" t="n">
        <v>33</v>
      </c>
      <c r="G2605" t="n">
        <v>1219</v>
      </c>
      <c r="H2605" t="n">
        <v>2</v>
      </c>
      <c r="I2605" t="n">
        <v>1</v>
      </c>
      <c r="J2605" t="n">
        <v>22</v>
      </c>
      <c r="K2605" t="n">
        <v>2</v>
      </c>
      <c r="L2605" t="n">
        <v>4</v>
      </c>
      <c r="M2605" t="n">
        <v>1</v>
      </c>
      <c r="N2605" t="n">
        <v>3</v>
      </c>
      <c r="O2605" t="n">
        <v>1</v>
      </c>
      <c r="P2605" t="n">
        <v>1</v>
      </c>
      <c r="Q2605" t="n">
        <v>41</v>
      </c>
      <c r="R2605" s="15" t="n">
        <v>596000</v>
      </c>
      <c r="S2605" s="15" t="n">
        <v>0</v>
      </c>
      <c r="T2605" s="15" t="n">
        <v>596000</v>
      </c>
      <c r="U2605" s="15" t="n">
        <v>160100</v>
      </c>
      <c r="V2605">
        <f>IFERROR(VLOOKUP(D2605,Tablas_Equivalencia!$A$3:$B$8,2,FALSE),"Sin dato")</f>
        <v/>
      </c>
      <c r="W2605">
        <f>IFERROR(VLOOKUP(L2605,Tablas_Equivalencia!$D$3:$E$9,2,FALSE),"Sin dato")</f>
        <v/>
      </c>
      <c r="X2605">
        <f>IF(I2605=1,"Varón","Mujer")</f>
        <v/>
      </c>
      <c r="Y2605">
        <f>IFERROR(VLOOKUP(M2605,Tablas_Equivalencia!$G$3:$H$6,2,FALSE),"Sin dato")</f>
        <v/>
      </c>
      <c r="Z2605">
        <f>IF(J2605&lt;=24,"18-24","25-29")</f>
        <v/>
      </c>
      <c r="AA2605">
        <f>IF(M2605&lt;&gt;1,"",IF(P2605=2,1,0))</f>
        <v/>
      </c>
      <c r="AB2605">
        <f>IF(M2605&lt;&gt;1,"",IF(O2605&gt;=2,1,0))</f>
        <v/>
      </c>
      <c r="AC2605">
        <f>IF(M2605&lt;&gt;1,"",IF(OR(Q2605=999,Q2605=""),"",IF(OR(Q2605&lt;35,Q2605&gt;48),1,0)))</f>
        <v/>
      </c>
      <c r="AD2605">
        <f>IF(COUNT(AA2605:AC2605)&lt;3,"",SUM(AA2605:AC2605))</f>
        <v/>
      </c>
      <c r="AE2605">
        <f>IF(L2605&gt;=4,2,IF(L2605&gt;=2,1,0))</f>
        <v/>
      </c>
      <c r="AF2605">
        <f>IF(L2605&gt;=5,1,0)</f>
        <v/>
      </c>
      <c r="AG2605">
        <f>AE2605+AF2605</f>
        <v/>
      </c>
      <c r="AH2605" s="15">
        <f>IF(M2605&lt;&gt;1,"",IF(OR(R2605=-9,R2605=""),"",R2605))</f>
        <v/>
      </c>
      <c r="AI2605">
        <f>IF(M2605&lt;&gt;1,"",IF(OR(Q2605=999,Q2605=""),"",Q2605))</f>
        <v/>
      </c>
    </row>
    <row r="2606">
      <c r="A2606" t="inlineStr">
        <is>
          <t>TQRMNOP114239</t>
        </is>
      </c>
      <c r="B2606" t="n">
        <v>2025</v>
      </c>
      <c r="C2606" t="n">
        <v>1</v>
      </c>
      <c r="D2606" t="n">
        <v>40</v>
      </c>
      <c r="E2606" t="inlineStr">
        <is>
          <t>N</t>
        </is>
      </c>
      <c r="F2606" t="n">
        <v>9</v>
      </c>
      <c r="G2606" t="n">
        <v>1348</v>
      </c>
      <c r="H2606" t="n">
        <v>1</v>
      </c>
      <c r="I2606" t="n">
        <v>1</v>
      </c>
      <c r="J2606" t="n">
        <v>19</v>
      </c>
      <c r="K2606" t="n">
        <v>2</v>
      </c>
      <c r="L2606" t="n">
        <v>4</v>
      </c>
      <c r="M2606" t="n">
        <v>1</v>
      </c>
      <c r="N2606" t="n">
        <v>3</v>
      </c>
      <c r="O2606" t="n">
        <v>1</v>
      </c>
      <c r="P2606" t="n">
        <v>1</v>
      </c>
      <c r="Q2606" t="n">
        <v>47</v>
      </c>
      <c r="R2606" s="15" t="n">
        <v>462000</v>
      </c>
      <c r="S2606" s="15" t="n">
        <v>0</v>
      </c>
      <c r="T2606" s="15" t="n">
        <v>462000</v>
      </c>
      <c r="U2606" s="15" t="n">
        <v>122300</v>
      </c>
      <c r="V2606">
        <f>IFERROR(VLOOKUP(D2606,Tablas_Equivalencia!$A$3:$B$8,2,FALSE),"Sin dato")</f>
        <v/>
      </c>
      <c r="W2606">
        <f>IFERROR(VLOOKUP(L2606,Tablas_Equivalencia!$D$3:$E$9,2,FALSE),"Sin dato")</f>
        <v/>
      </c>
      <c r="X2606">
        <f>IF(I2606=1,"Varón","Mujer")</f>
        <v/>
      </c>
      <c r="Y2606">
        <f>IFERROR(VLOOKUP(M2606,Tablas_Equivalencia!$G$3:$H$6,2,FALSE),"Sin dato")</f>
        <v/>
      </c>
      <c r="Z2606">
        <f>IF(J2606&lt;=24,"18-24","25-29")</f>
        <v/>
      </c>
      <c r="AA2606">
        <f>IF(M2606&lt;&gt;1,"",IF(P2606=2,1,0))</f>
        <v/>
      </c>
      <c r="AB2606">
        <f>IF(M2606&lt;&gt;1,"",IF(O2606&gt;=2,1,0))</f>
        <v/>
      </c>
      <c r="AC2606">
        <f>IF(M2606&lt;&gt;1,"",IF(OR(Q2606=999,Q2606=""),"",IF(OR(Q2606&lt;35,Q2606&gt;48),1,0)))</f>
        <v/>
      </c>
      <c r="AD2606">
        <f>IF(COUNT(AA2606:AC2606)&lt;3,"",SUM(AA2606:AC2606))</f>
        <v/>
      </c>
      <c r="AE2606">
        <f>IF(L2606&gt;=4,2,IF(L2606&gt;=2,1,0))</f>
        <v/>
      </c>
      <c r="AF2606">
        <f>IF(L2606&gt;=5,1,0)</f>
        <v/>
      </c>
      <c r="AG2606">
        <f>AE2606+AF2606</f>
        <v/>
      </c>
      <c r="AH2606" s="15">
        <f>IF(M2606&lt;&gt;1,"",IF(OR(R2606=-9,R2606=""),"",R2606))</f>
        <v/>
      </c>
      <c r="AI2606">
        <f>IF(M2606&lt;&gt;1,"",IF(OR(Q2606=999,Q2606=""),"",Q2606))</f>
        <v/>
      </c>
    </row>
    <row r="2607">
      <c r="A2607" t="inlineStr">
        <is>
          <t>TQRMNOP114243</t>
        </is>
      </c>
      <c r="B2607" t="n">
        <v>2025</v>
      </c>
      <c r="C2607" t="n">
        <v>1</v>
      </c>
      <c r="D2607" t="n">
        <v>1</v>
      </c>
      <c r="E2607" t="inlineStr">
        <is>
          <t>S</t>
        </is>
      </c>
      <c r="F2607" t="n">
        <v>32</v>
      </c>
      <c r="G2607" t="n">
        <v>1861</v>
      </c>
      <c r="H2607" t="n">
        <v>3</v>
      </c>
      <c r="I2607" t="n">
        <v>2</v>
      </c>
      <c r="J2607" t="n">
        <v>25</v>
      </c>
      <c r="K2607" t="n">
        <v>2</v>
      </c>
      <c r="L2607" t="n">
        <v>6</v>
      </c>
      <c r="M2607" t="n">
        <v>1</v>
      </c>
      <c r="N2607" t="n">
        <v>3</v>
      </c>
      <c r="O2607" t="n">
        <v>1</v>
      </c>
      <c r="P2607" t="n">
        <v>1</v>
      </c>
      <c r="Q2607" t="n">
        <v>37</v>
      </c>
      <c r="R2607" s="15" t="n">
        <v>1579000</v>
      </c>
      <c r="S2607" s="15" t="n">
        <v>62000</v>
      </c>
      <c r="T2607" s="15" t="n">
        <v>1641000</v>
      </c>
      <c r="U2607" s="15" t="n">
        <v>107400</v>
      </c>
      <c r="V2607">
        <f>IFERROR(VLOOKUP(D2607,Tablas_Equivalencia!$A$3:$B$8,2,FALSE),"Sin dato")</f>
        <v/>
      </c>
      <c r="W2607">
        <f>IFERROR(VLOOKUP(L2607,Tablas_Equivalencia!$D$3:$E$9,2,FALSE),"Sin dato")</f>
        <v/>
      </c>
      <c r="X2607">
        <f>IF(I2607=1,"Varón","Mujer")</f>
        <v/>
      </c>
      <c r="Y2607">
        <f>IFERROR(VLOOKUP(M2607,Tablas_Equivalencia!$G$3:$H$6,2,FALSE),"Sin dato")</f>
        <v/>
      </c>
      <c r="Z2607">
        <f>IF(J2607&lt;=24,"18-24","25-29")</f>
        <v/>
      </c>
      <c r="AA2607">
        <f>IF(M2607&lt;&gt;1,"",IF(P2607=2,1,0))</f>
        <v/>
      </c>
      <c r="AB2607">
        <f>IF(M2607&lt;&gt;1,"",IF(O2607&gt;=2,1,0))</f>
        <v/>
      </c>
      <c r="AC2607">
        <f>IF(M2607&lt;&gt;1,"",IF(OR(Q2607=999,Q2607=""),"",IF(OR(Q2607&lt;35,Q2607&gt;48),1,0)))</f>
        <v/>
      </c>
      <c r="AD2607">
        <f>IF(COUNT(AA2607:AC2607)&lt;3,"",SUM(AA2607:AC2607))</f>
        <v/>
      </c>
      <c r="AE2607">
        <f>IF(L2607&gt;=4,2,IF(L2607&gt;=2,1,0))</f>
        <v/>
      </c>
      <c r="AF2607">
        <f>IF(L2607&gt;=5,1,0)</f>
        <v/>
      </c>
      <c r="AG2607">
        <f>AE2607+AF2607</f>
        <v/>
      </c>
      <c r="AH2607" s="15">
        <f>IF(M2607&lt;&gt;1,"",IF(OR(R2607=-9,R2607=""),"",R2607))</f>
        <v/>
      </c>
      <c r="AI2607">
        <f>IF(M2607&lt;&gt;1,"",IF(OR(Q2607=999,Q2607=""),"",Q2607))</f>
        <v/>
      </c>
    </row>
    <row r="2608">
      <c r="A2608" t="inlineStr">
        <is>
          <t>TQRMNOP114251</t>
        </is>
      </c>
      <c r="B2608" t="n">
        <v>2025</v>
      </c>
      <c r="C2608" t="n">
        <v>1</v>
      </c>
      <c r="D2608" t="n">
        <v>1</v>
      </c>
      <c r="E2608" t="inlineStr">
        <is>
          <t>S</t>
        </is>
      </c>
      <c r="F2608" t="n">
        <v>32</v>
      </c>
      <c r="G2608" t="n">
        <v>586</v>
      </c>
      <c r="H2608" t="n">
        <v>1</v>
      </c>
      <c r="I2608" t="n">
        <v>1</v>
      </c>
      <c r="J2608" t="n">
        <v>18</v>
      </c>
      <c r="K2608" t="n">
        <v>2</v>
      </c>
      <c r="L2608" t="n">
        <v>4</v>
      </c>
      <c r="M2608" t="n">
        <v>3</v>
      </c>
      <c r="R2608" s="15" t="n">
        <v>0</v>
      </c>
      <c r="S2608" s="15" t="n">
        <v>0</v>
      </c>
      <c r="T2608" s="15" t="n">
        <v>0</v>
      </c>
      <c r="U2608" s="15" t="n">
        <v>680600</v>
      </c>
      <c r="V2608">
        <f>IFERROR(VLOOKUP(D2608,Tablas_Equivalencia!$A$3:$B$8,2,FALSE),"Sin dato")</f>
        <v/>
      </c>
      <c r="W2608">
        <f>IFERROR(VLOOKUP(L2608,Tablas_Equivalencia!$D$3:$E$9,2,FALSE),"Sin dato")</f>
        <v/>
      </c>
      <c r="X2608">
        <f>IF(I2608=1,"Varón","Mujer")</f>
        <v/>
      </c>
      <c r="Y2608">
        <f>IFERROR(VLOOKUP(M2608,Tablas_Equivalencia!$G$3:$H$6,2,FALSE),"Sin dato")</f>
        <v/>
      </c>
      <c r="Z2608">
        <f>IF(J2608&lt;=24,"18-24","25-29")</f>
        <v/>
      </c>
      <c r="AA2608">
        <f>IF(M2608&lt;&gt;1,"",IF(P2608=2,1,0))</f>
        <v/>
      </c>
      <c r="AB2608">
        <f>IF(M2608&lt;&gt;1,"",IF(O2608&gt;=2,1,0))</f>
        <v/>
      </c>
      <c r="AC2608">
        <f>IF(M2608&lt;&gt;1,"",IF(OR(Q2608=999,Q2608=""),"",IF(OR(Q2608&lt;35,Q2608&gt;48),1,0)))</f>
        <v/>
      </c>
      <c r="AD2608">
        <f>IF(COUNT(AA2608:AC2608)&lt;3,"",SUM(AA2608:AC2608))</f>
        <v/>
      </c>
      <c r="AE2608">
        <f>IF(L2608&gt;=4,2,IF(L2608&gt;=2,1,0))</f>
        <v/>
      </c>
      <c r="AF2608">
        <f>IF(L2608&gt;=5,1,0)</f>
        <v/>
      </c>
      <c r="AG2608">
        <f>AE2608+AF2608</f>
        <v/>
      </c>
      <c r="AH2608" s="15">
        <f>IF(M2608&lt;&gt;1,"",IF(OR(R2608=-9,R2608=""),"",R2608))</f>
        <v/>
      </c>
      <c r="AI2608">
        <f>IF(M2608&lt;&gt;1,"",IF(OR(Q2608=999,Q2608=""),"",Q2608))</f>
        <v/>
      </c>
    </row>
    <row r="2609">
      <c r="A2609" t="inlineStr">
        <is>
          <t>TQRMNOP114259</t>
        </is>
      </c>
      <c r="B2609" t="n">
        <v>2025</v>
      </c>
      <c r="C2609" t="n">
        <v>1</v>
      </c>
      <c r="D2609" t="n">
        <v>41</v>
      </c>
      <c r="E2609" t="inlineStr">
        <is>
          <t>N</t>
        </is>
      </c>
      <c r="F2609" t="n">
        <v>12</v>
      </c>
      <c r="G2609" t="n">
        <v>1315</v>
      </c>
      <c r="H2609" t="n">
        <v>1</v>
      </c>
      <c r="I2609" t="n">
        <v>2</v>
      </c>
      <c r="J2609" t="n">
        <v>22</v>
      </c>
      <c r="K2609" t="n">
        <v>2</v>
      </c>
      <c r="L2609" t="n">
        <v>3</v>
      </c>
      <c r="M2609" t="n">
        <v>3</v>
      </c>
      <c r="R2609" s="15" t="n">
        <v>0</v>
      </c>
      <c r="S2609" s="15" t="n">
        <v>0</v>
      </c>
      <c r="T2609" s="15" t="n">
        <v>0</v>
      </c>
      <c r="U2609" s="15" t="n">
        <v>171800</v>
      </c>
      <c r="V2609">
        <f>IFERROR(VLOOKUP(D2609,Tablas_Equivalencia!$A$3:$B$8,2,FALSE),"Sin dato")</f>
        <v/>
      </c>
      <c r="W2609">
        <f>IFERROR(VLOOKUP(L2609,Tablas_Equivalencia!$D$3:$E$9,2,FALSE),"Sin dato")</f>
        <v/>
      </c>
      <c r="X2609">
        <f>IF(I2609=1,"Varón","Mujer")</f>
        <v/>
      </c>
      <c r="Y2609">
        <f>IFERROR(VLOOKUP(M2609,Tablas_Equivalencia!$G$3:$H$6,2,FALSE),"Sin dato")</f>
        <v/>
      </c>
      <c r="Z2609">
        <f>IF(J2609&lt;=24,"18-24","25-29")</f>
        <v/>
      </c>
      <c r="AA2609">
        <f>IF(M2609&lt;&gt;1,"",IF(P2609=2,1,0))</f>
        <v/>
      </c>
      <c r="AB2609">
        <f>IF(M2609&lt;&gt;1,"",IF(O2609&gt;=2,1,0))</f>
        <v/>
      </c>
      <c r="AC2609">
        <f>IF(M2609&lt;&gt;1,"",IF(OR(Q2609=999,Q2609=""),"",IF(OR(Q2609&lt;35,Q2609&gt;48),1,0)))</f>
        <v/>
      </c>
      <c r="AD2609">
        <f>IF(COUNT(AA2609:AC2609)&lt;3,"",SUM(AA2609:AC2609))</f>
        <v/>
      </c>
      <c r="AE2609">
        <f>IF(L2609&gt;=4,2,IF(L2609&gt;=2,1,0))</f>
        <v/>
      </c>
      <c r="AF2609">
        <f>IF(L2609&gt;=5,1,0)</f>
        <v/>
      </c>
      <c r="AG2609">
        <f>AE2609+AF2609</f>
        <v/>
      </c>
      <c r="AH2609" s="15">
        <f>IF(M2609&lt;&gt;1,"",IF(OR(R2609=-9,R2609=""),"",R2609))</f>
        <v/>
      </c>
      <c r="AI2609">
        <f>IF(M2609&lt;&gt;1,"",IF(OR(Q2609=999,Q2609=""),"",Q2609))</f>
        <v/>
      </c>
    </row>
    <row r="2610">
      <c r="A2610" t="inlineStr">
        <is>
          <t>TQRMNOP114263</t>
        </is>
      </c>
      <c r="B2610" t="n">
        <v>2025</v>
      </c>
      <c r="C2610" t="n">
        <v>1</v>
      </c>
      <c r="D2610" t="n">
        <v>43</v>
      </c>
      <c r="E2610" t="inlineStr">
        <is>
          <t>N</t>
        </is>
      </c>
      <c r="F2610" t="n">
        <v>34</v>
      </c>
      <c r="G2610" t="n">
        <v>863</v>
      </c>
      <c r="H2610" t="n">
        <v>2</v>
      </c>
      <c r="I2610" t="n">
        <v>1</v>
      </c>
      <c r="J2610" t="n">
        <v>29</v>
      </c>
      <c r="K2610" t="n">
        <v>1</v>
      </c>
      <c r="L2610" t="n">
        <v>5</v>
      </c>
      <c r="M2610" t="n">
        <v>1</v>
      </c>
      <c r="N2610" t="n">
        <v>3</v>
      </c>
      <c r="O2610" t="n">
        <v>2</v>
      </c>
      <c r="P2610" t="n">
        <v>2</v>
      </c>
      <c r="Q2610" t="n">
        <v>47</v>
      </c>
      <c r="R2610" s="15" t="n">
        <v>-9</v>
      </c>
      <c r="S2610" s="15" t="n">
        <v>0</v>
      </c>
      <c r="T2610" s="15" t="n">
        <v>0</v>
      </c>
      <c r="U2610" s="15" t="n">
        <v>99300</v>
      </c>
      <c r="V2610">
        <f>IFERROR(VLOOKUP(D2610,Tablas_Equivalencia!$A$3:$B$8,2,FALSE),"Sin dato")</f>
        <v/>
      </c>
      <c r="W2610">
        <f>IFERROR(VLOOKUP(L2610,Tablas_Equivalencia!$D$3:$E$9,2,FALSE),"Sin dato")</f>
        <v/>
      </c>
      <c r="X2610">
        <f>IF(I2610=1,"Varón","Mujer")</f>
        <v/>
      </c>
      <c r="Y2610">
        <f>IFERROR(VLOOKUP(M2610,Tablas_Equivalencia!$G$3:$H$6,2,FALSE),"Sin dato")</f>
        <v/>
      </c>
      <c r="Z2610">
        <f>IF(J2610&lt;=24,"18-24","25-29")</f>
        <v/>
      </c>
      <c r="AA2610">
        <f>IF(M2610&lt;&gt;1,"",IF(P2610=2,1,0))</f>
        <v/>
      </c>
      <c r="AB2610">
        <f>IF(M2610&lt;&gt;1,"",IF(O2610&gt;=2,1,0))</f>
        <v/>
      </c>
      <c r="AC2610">
        <f>IF(M2610&lt;&gt;1,"",IF(OR(Q2610=999,Q2610=""),"",IF(OR(Q2610&lt;35,Q2610&gt;48),1,0)))</f>
        <v/>
      </c>
      <c r="AD2610">
        <f>IF(COUNT(AA2610:AC2610)&lt;3,"",SUM(AA2610:AC2610))</f>
        <v/>
      </c>
      <c r="AE2610">
        <f>IF(L2610&gt;=4,2,IF(L2610&gt;=2,1,0))</f>
        <v/>
      </c>
      <c r="AF2610">
        <f>IF(L2610&gt;=5,1,0)</f>
        <v/>
      </c>
      <c r="AG2610">
        <f>AE2610+AF2610</f>
        <v/>
      </c>
      <c r="AH2610" s="15">
        <f>IF(M2610&lt;&gt;1,"",IF(OR(R2610=-9,R2610=""),"",R2610))</f>
        <v/>
      </c>
      <c r="AI2610">
        <f>IF(M2610&lt;&gt;1,"",IF(OR(Q2610=999,Q2610=""),"",Q2610))</f>
        <v/>
      </c>
    </row>
    <row r="2611">
      <c r="A2611" t="inlineStr">
        <is>
          <t>TQRMNOP114269</t>
        </is>
      </c>
      <c r="B2611" t="n">
        <v>2025</v>
      </c>
      <c r="C2611" t="n">
        <v>1</v>
      </c>
      <c r="D2611" t="n">
        <v>40</v>
      </c>
      <c r="E2611" t="inlineStr">
        <is>
          <t>N</t>
        </is>
      </c>
      <c r="F2611" t="n">
        <v>23</v>
      </c>
      <c r="G2611" t="n">
        <v>981</v>
      </c>
      <c r="H2611" t="n">
        <v>3</v>
      </c>
      <c r="I2611" t="n">
        <v>1</v>
      </c>
      <c r="J2611" t="n">
        <v>19</v>
      </c>
      <c r="K2611" t="n">
        <v>2</v>
      </c>
      <c r="L2611" t="n">
        <v>1</v>
      </c>
      <c r="M2611" t="n">
        <v>1</v>
      </c>
      <c r="N2611" t="n">
        <v>2</v>
      </c>
      <c r="O2611" t="n">
        <v>2</v>
      </c>
      <c r="P2611" t="n">
        <v>2</v>
      </c>
      <c r="Q2611" t="n">
        <v>23</v>
      </c>
      <c r="R2611" s="15" t="n">
        <v>164000</v>
      </c>
      <c r="S2611" s="15" t="n">
        <v>0</v>
      </c>
      <c r="T2611" s="15" t="n">
        <v>164000</v>
      </c>
      <c r="U2611" s="15" t="n">
        <v>697500</v>
      </c>
      <c r="V2611">
        <f>IFERROR(VLOOKUP(D2611,Tablas_Equivalencia!$A$3:$B$8,2,FALSE),"Sin dato")</f>
        <v/>
      </c>
      <c r="W2611">
        <f>IFERROR(VLOOKUP(L2611,Tablas_Equivalencia!$D$3:$E$9,2,FALSE),"Sin dato")</f>
        <v/>
      </c>
      <c r="X2611">
        <f>IF(I2611=1,"Varón","Mujer")</f>
        <v/>
      </c>
      <c r="Y2611">
        <f>IFERROR(VLOOKUP(M2611,Tablas_Equivalencia!$G$3:$H$6,2,FALSE),"Sin dato")</f>
        <v/>
      </c>
      <c r="Z2611">
        <f>IF(J2611&lt;=24,"18-24","25-29")</f>
        <v/>
      </c>
      <c r="AA2611">
        <f>IF(M2611&lt;&gt;1,"",IF(P2611=2,1,0))</f>
        <v/>
      </c>
      <c r="AB2611">
        <f>IF(M2611&lt;&gt;1,"",IF(O2611&gt;=2,1,0))</f>
        <v/>
      </c>
      <c r="AC2611">
        <f>IF(M2611&lt;&gt;1,"",IF(OR(Q2611=999,Q2611=""),"",IF(OR(Q2611&lt;35,Q2611&gt;48),1,0)))</f>
        <v/>
      </c>
      <c r="AD2611">
        <f>IF(COUNT(AA2611:AC2611)&lt;3,"",SUM(AA2611:AC2611))</f>
        <v/>
      </c>
      <c r="AE2611">
        <f>IF(L2611&gt;=4,2,IF(L2611&gt;=2,1,0))</f>
        <v/>
      </c>
      <c r="AF2611">
        <f>IF(L2611&gt;=5,1,0)</f>
        <v/>
      </c>
      <c r="AG2611">
        <f>AE2611+AF2611</f>
        <v/>
      </c>
      <c r="AH2611" s="15">
        <f>IF(M2611&lt;&gt;1,"",IF(OR(R2611=-9,R2611=""),"",R2611))</f>
        <v/>
      </c>
      <c r="AI2611">
        <f>IF(M2611&lt;&gt;1,"",IF(OR(Q2611=999,Q2611=""),"",Q2611))</f>
        <v/>
      </c>
    </row>
    <row r="2612">
      <c r="A2612" t="inlineStr">
        <is>
          <t>TQRMNOP114273</t>
        </is>
      </c>
      <c r="B2612" t="n">
        <v>2025</v>
      </c>
      <c r="C2612" t="n">
        <v>1</v>
      </c>
      <c r="D2612" t="n">
        <v>43</v>
      </c>
      <c r="E2612" t="inlineStr">
        <is>
          <t>N</t>
        </is>
      </c>
      <c r="F2612" t="n">
        <v>26</v>
      </c>
      <c r="G2612" t="n">
        <v>1190</v>
      </c>
      <c r="H2612" t="n">
        <v>1</v>
      </c>
      <c r="I2612" t="n">
        <v>1</v>
      </c>
      <c r="J2612" t="n">
        <v>18</v>
      </c>
      <c r="K2612" t="n">
        <v>2</v>
      </c>
      <c r="L2612" t="n">
        <v>4</v>
      </c>
      <c r="M2612" t="n">
        <v>1</v>
      </c>
      <c r="N2612" t="n">
        <v>2</v>
      </c>
      <c r="O2612" t="n">
        <v>2</v>
      </c>
      <c r="P2612" t="n">
        <v>2</v>
      </c>
      <c r="Q2612" t="n">
        <v>38</v>
      </c>
      <c r="R2612" s="15" t="n">
        <v>616000</v>
      </c>
      <c r="S2612" s="15" t="n">
        <v>0</v>
      </c>
      <c r="T2612" s="15" t="n">
        <v>616000</v>
      </c>
      <c r="U2612" s="15" t="n">
        <v>90800</v>
      </c>
      <c r="V2612">
        <f>IFERROR(VLOOKUP(D2612,Tablas_Equivalencia!$A$3:$B$8,2,FALSE),"Sin dato")</f>
        <v/>
      </c>
      <c r="W2612">
        <f>IFERROR(VLOOKUP(L2612,Tablas_Equivalencia!$D$3:$E$9,2,FALSE),"Sin dato")</f>
        <v/>
      </c>
      <c r="X2612">
        <f>IF(I2612=1,"Varón","Mujer")</f>
        <v/>
      </c>
      <c r="Y2612">
        <f>IFERROR(VLOOKUP(M2612,Tablas_Equivalencia!$G$3:$H$6,2,FALSE),"Sin dato")</f>
        <v/>
      </c>
      <c r="Z2612">
        <f>IF(J2612&lt;=24,"18-24","25-29")</f>
        <v/>
      </c>
      <c r="AA2612">
        <f>IF(M2612&lt;&gt;1,"",IF(P2612=2,1,0))</f>
        <v/>
      </c>
      <c r="AB2612">
        <f>IF(M2612&lt;&gt;1,"",IF(O2612&gt;=2,1,0))</f>
        <v/>
      </c>
      <c r="AC2612">
        <f>IF(M2612&lt;&gt;1,"",IF(OR(Q2612=999,Q2612=""),"",IF(OR(Q2612&lt;35,Q2612&gt;48),1,0)))</f>
        <v/>
      </c>
      <c r="AD2612">
        <f>IF(COUNT(AA2612:AC2612)&lt;3,"",SUM(AA2612:AC2612))</f>
        <v/>
      </c>
      <c r="AE2612">
        <f>IF(L2612&gt;=4,2,IF(L2612&gt;=2,1,0))</f>
        <v/>
      </c>
      <c r="AF2612">
        <f>IF(L2612&gt;=5,1,0)</f>
        <v/>
      </c>
      <c r="AG2612">
        <f>AE2612+AF2612</f>
        <v/>
      </c>
      <c r="AH2612" s="15">
        <f>IF(M2612&lt;&gt;1,"",IF(OR(R2612=-9,R2612=""),"",R2612))</f>
        <v/>
      </c>
      <c r="AI2612">
        <f>IF(M2612&lt;&gt;1,"",IF(OR(Q2612=999,Q2612=""),"",Q2612))</f>
        <v/>
      </c>
    </row>
    <row r="2613">
      <c r="A2613" t="inlineStr">
        <is>
          <t>TQRMNOP114275</t>
        </is>
      </c>
      <c r="B2613" t="n">
        <v>2025</v>
      </c>
      <c r="C2613" t="n">
        <v>1</v>
      </c>
      <c r="D2613" t="n">
        <v>40</v>
      </c>
      <c r="E2613" t="inlineStr">
        <is>
          <t>N</t>
        </is>
      </c>
      <c r="F2613" t="n">
        <v>23</v>
      </c>
      <c r="G2613" t="n">
        <v>1303</v>
      </c>
      <c r="H2613" t="n">
        <v>2</v>
      </c>
      <c r="I2613" t="n">
        <v>1</v>
      </c>
      <c r="J2613" t="n">
        <v>25</v>
      </c>
      <c r="K2613" t="n">
        <v>2</v>
      </c>
      <c r="L2613" t="n">
        <v>4</v>
      </c>
      <c r="M2613" t="n">
        <v>1</v>
      </c>
      <c r="N2613" t="n">
        <v>3</v>
      </c>
      <c r="O2613" t="n">
        <v>2</v>
      </c>
      <c r="P2613" t="n">
        <v>2</v>
      </c>
      <c r="Q2613" t="n">
        <v>34</v>
      </c>
      <c r="R2613" s="15" t="n">
        <v>456000</v>
      </c>
      <c r="S2613" s="15" t="n">
        <v>0</v>
      </c>
      <c r="T2613" s="15" t="n">
        <v>456000</v>
      </c>
      <c r="U2613" s="15" t="n">
        <v>94900</v>
      </c>
      <c r="V2613">
        <f>IFERROR(VLOOKUP(D2613,Tablas_Equivalencia!$A$3:$B$8,2,FALSE),"Sin dato")</f>
        <v/>
      </c>
      <c r="W2613">
        <f>IFERROR(VLOOKUP(L2613,Tablas_Equivalencia!$D$3:$E$9,2,FALSE),"Sin dato")</f>
        <v/>
      </c>
      <c r="X2613">
        <f>IF(I2613=1,"Varón","Mujer")</f>
        <v/>
      </c>
      <c r="Y2613">
        <f>IFERROR(VLOOKUP(M2613,Tablas_Equivalencia!$G$3:$H$6,2,FALSE),"Sin dato")</f>
        <v/>
      </c>
      <c r="Z2613">
        <f>IF(J2613&lt;=24,"18-24","25-29")</f>
        <v/>
      </c>
      <c r="AA2613">
        <f>IF(M2613&lt;&gt;1,"",IF(P2613=2,1,0))</f>
        <v/>
      </c>
      <c r="AB2613">
        <f>IF(M2613&lt;&gt;1,"",IF(O2613&gt;=2,1,0))</f>
        <v/>
      </c>
      <c r="AC2613">
        <f>IF(M2613&lt;&gt;1,"",IF(OR(Q2613=999,Q2613=""),"",IF(OR(Q2613&lt;35,Q2613&gt;48),1,0)))</f>
        <v/>
      </c>
      <c r="AD2613">
        <f>IF(COUNT(AA2613:AC2613)&lt;3,"",SUM(AA2613:AC2613))</f>
        <v/>
      </c>
      <c r="AE2613">
        <f>IF(L2613&gt;=4,2,IF(L2613&gt;=2,1,0))</f>
        <v/>
      </c>
      <c r="AF2613">
        <f>IF(L2613&gt;=5,1,0)</f>
        <v/>
      </c>
      <c r="AG2613">
        <f>AE2613+AF2613</f>
        <v/>
      </c>
      <c r="AH2613" s="15">
        <f>IF(M2613&lt;&gt;1,"",IF(OR(R2613=-9,R2613=""),"",R2613))</f>
        <v/>
      </c>
      <c r="AI2613">
        <f>IF(M2613&lt;&gt;1,"",IF(OR(Q2613=999,Q2613=""),"",Q2613))</f>
        <v/>
      </c>
    </row>
    <row r="2614">
      <c r="A2614" t="inlineStr">
        <is>
          <t>TQRMNOP114290</t>
        </is>
      </c>
      <c r="B2614" t="n">
        <v>2025</v>
      </c>
      <c r="C2614" t="n">
        <v>1</v>
      </c>
      <c r="D2614" t="n">
        <v>1</v>
      </c>
      <c r="E2614" t="inlineStr">
        <is>
          <t>S</t>
        </is>
      </c>
      <c r="F2614" t="n">
        <v>33</v>
      </c>
      <c r="G2614" t="n">
        <v>1332</v>
      </c>
      <c r="H2614" t="n">
        <v>3</v>
      </c>
      <c r="I2614" t="n">
        <v>1</v>
      </c>
      <c r="J2614" t="n">
        <v>23</v>
      </c>
      <c r="K2614" t="n">
        <v>1</v>
      </c>
      <c r="L2614" t="n">
        <v>5</v>
      </c>
      <c r="M2614" t="n">
        <v>1</v>
      </c>
      <c r="N2614" t="n">
        <v>3</v>
      </c>
      <c r="O2614" t="n">
        <v>2</v>
      </c>
      <c r="P2614" t="n">
        <v>1</v>
      </c>
      <c r="Q2614" t="n">
        <v>10</v>
      </c>
      <c r="R2614" s="15" t="n">
        <v>597000</v>
      </c>
      <c r="S2614" s="15" t="n">
        <v>0</v>
      </c>
      <c r="T2614" s="15" t="n">
        <v>597000</v>
      </c>
      <c r="U2614" s="15" t="n">
        <v>89200</v>
      </c>
      <c r="V2614">
        <f>IFERROR(VLOOKUP(D2614,Tablas_Equivalencia!$A$3:$B$8,2,FALSE),"Sin dato")</f>
        <v/>
      </c>
      <c r="W2614">
        <f>IFERROR(VLOOKUP(L2614,Tablas_Equivalencia!$D$3:$E$9,2,FALSE),"Sin dato")</f>
        <v/>
      </c>
      <c r="X2614">
        <f>IF(I2614=1,"Varón","Mujer")</f>
        <v/>
      </c>
      <c r="Y2614">
        <f>IFERROR(VLOOKUP(M2614,Tablas_Equivalencia!$G$3:$H$6,2,FALSE),"Sin dato")</f>
        <v/>
      </c>
      <c r="Z2614">
        <f>IF(J2614&lt;=24,"18-24","25-29")</f>
        <v/>
      </c>
      <c r="AA2614">
        <f>IF(M2614&lt;&gt;1,"",IF(P2614=2,1,0))</f>
        <v/>
      </c>
      <c r="AB2614">
        <f>IF(M2614&lt;&gt;1,"",IF(O2614&gt;=2,1,0))</f>
        <v/>
      </c>
      <c r="AC2614">
        <f>IF(M2614&lt;&gt;1,"",IF(OR(Q2614=999,Q2614=""),"",IF(OR(Q2614&lt;35,Q2614&gt;48),1,0)))</f>
        <v/>
      </c>
      <c r="AD2614">
        <f>IF(COUNT(AA2614:AC2614)&lt;3,"",SUM(AA2614:AC2614))</f>
        <v/>
      </c>
      <c r="AE2614">
        <f>IF(L2614&gt;=4,2,IF(L2614&gt;=2,1,0))</f>
        <v/>
      </c>
      <c r="AF2614">
        <f>IF(L2614&gt;=5,1,0)</f>
        <v/>
      </c>
      <c r="AG2614">
        <f>AE2614+AF2614</f>
        <v/>
      </c>
      <c r="AH2614" s="15">
        <f>IF(M2614&lt;&gt;1,"",IF(OR(R2614=-9,R2614=""),"",R2614))</f>
        <v/>
      </c>
      <c r="AI2614">
        <f>IF(M2614&lt;&gt;1,"",IF(OR(Q2614=999,Q2614=""),"",Q2614))</f>
        <v/>
      </c>
    </row>
    <row r="2615">
      <c r="A2615" t="inlineStr">
        <is>
          <t>TQRMNOP114293</t>
        </is>
      </c>
      <c r="B2615" t="n">
        <v>2025</v>
      </c>
      <c r="C2615" t="n">
        <v>1</v>
      </c>
      <c r="D2615" t="n">
        <v>1</v>
      </c>
      <c r="E2615" t="inlineStr">
        <is>
          <t>S</t>
        </is>
      </c>
      <c r="F2615" t="n">
        <v>33</v>
      </c>
      <c r="G2615" t="n">
        <v>315</v>
      </c>
      <c r="H2615" t="n">
        <v>1</v>
      </c>
      <c r="I2615" t="n">
        <v>2</v>
      </c>
      <c r="J2615" t="n">
        <v>25</v>
      </c>
      <c r="K2615" t="n">
        <v>1</v>
      </c>
      <c r="L2615" t="n">
        <v>5</v>
      </c>
      <c r="M2615" t="n">
        <v>1</v>
      </c>
      <c r="N2615" t="n">
        <v>3</v>
      </c>
      <c r="O2615" t="n">
        <v>1</v>
      </c>
      <c r="P2615" t="n">
        <v>1</v>
      </c>
      <c r="Q2615" t="n">
        <v>42</v>
      </c>
      <c r="R2615" s="15" t="n">
        <v>675000</v>
      </c>
      <c r="S2615" s="15" t="n">
        <v>0</v>
      </c>
      <c r="T2615" s="15" t="n">
        <v>675000</v>
      </c>
      <c r="U2615" s="15" t="n">
        <v>152100</v>
      </c>
      <c r="V2615">
        <f>IFERROR(VLOOKUP(D2615,Tablas_Equivalencia!$A$3:$B$8,2,FALSE),"Sin dato")</f>
        <v/>
      </c>
      <c r="W2615">
        <f>IFERROR(VLOOKUP(L2615,Tablas_Equivalencia!$D$3:$E$9,2,FALSE),"Sin dato")</f>
        <v/>
      </c>
      <c r="X2615">
        <f>IF(I2615=1,"Varón","Mujer")</f>
        <v/>
      </c>
      <c r="Y2615">
        <f>IFERROR(VLOOKUP(M2615,Tablas_Equivalencia!$G$3:$H$6,2,FALSE),"Sin dato")</f>
        <v/>
      </c>
      <c r="Z2615">
        <f>IF(J2615&lt;=24,"18-24","25-29")</f>
        <v/>
      </c>
      <c r="AA2615">
        <f>IF(M2615&lt;&gt;1,"",IF(P2615=2,1,0))</f>
        <v/>
      </c>
      <c r="AB2615">
        <f>IF(M2615&lt;&gt;1,"",IF(O2615&gt;=2,1,0))</f>
        <v/>
      </c>
      <c r="AC2615">
        <f>IF(M2615&lt;&gt;1,"",IF(OR(Q2615=999,Q2615=""),"",IF(OR(Q2615&lt;35,Q2615&gt;48),1,0)))</f>
        <v/>
      </c>
      <c r="AD2615">
        <f>IF(COUNT(AA2615:AC2615)&lt;3,"",SUM(AA2615:AC2615))</f>
        <v/>
      </c>
      <c r="AE2615">
        <f>IF(L2615&gt;=4,2,IF(L2615&gt;=2,1,0))</f>
        <v/>
      </c>
      <c r="AF2615">
        <f>IF(L2615&gt;=5,1,0)</f>
        <v/>
      </c>
      <c r="AG2615">
        <f>AE2615+AF2615</f>
        <v/>
      </c>
      <c r="AH2615" s="15">
        <f>IF(M2615&lt;&gt;1,"",IF(OR(R2615=-9,R2615=""),"",R2615))</f>
        <v/>
      </c>
      <c r="AI2615">
        <f>IF(M2615&lt;&gt;1,"",IF(OR(Q2615=999,Q2615=""),"",Q2615))</f>
        <v/>
      </c>
    </row>
    <row r="2616">
      <c r="A2616" t="inlineStr">
        <is>
          <t>TQRMNOP114298</t>
        </is>
      </c>
      <c r="B2616" t="n">
        <v>2025</v>
      </c>
      <c r="C2616" t="n">
        <v>1</v>
      </c>
      <c r="D2616" t="n">
        <v>43</v>
      </c>
      <c r="E2616" t="inlineStr">
        <is>
          <t>N</t>
        </is>
      </c>
      <c r="F2616" t="n">
        <v>29</v>
      </c>
      <c r="G2616" t="n">
        <v>836</v>
      </c>
      <c r="H2616" t="n">
        <v>3</v>
      </c>
      <c r="I2616" t="n">
        <v>1</v>
      </c>
      <c r="J2616" t="n">
        <v>27</v>
      </c>
      <c r="K2616" t="n">
        <v>2</v>
      </c>
      <c r="L2616" t="n">
        <v>4</v>
      </c>
      <c r="M2616" t="n">
        <v>1</v>
      </c>
      <c r="N2616" t="n">
        <v>2</v>
      </c>
      <c r="O2616" t="n">
        <v>2</v>
      </c>
      <c r="P2616" t="n">
        <v>2</v>
      </c>
      <c r="Q2616" t="n">
        <v>21</v>
      </c>
      <c r="R2616" s="15" t="n">
        <v>501000</v>
      </c>
      <c r="S2616" s="15" t="n">
        <v>0</v>
      </c>
      <c r="T2616" s="15" t="n">
        <v>501000</v>
      </c>
      <c r="U2616" s="15" t="n">
        <v>134300</v>
      </c>
      <c r="V2616">
        <f>IFERROR(VLOOKUP(D2616,Tablas_Equivalencia!$A$3:$B$8,2,FALSE),"Sin dato")</f>
        <v/>
      </c>
      <c r="W2616">
        <f>IFERROR(VLOOKUP(L2616,Tablas_Equivalencia!$D$3:$E$9,2,FALSE),"Sin dato")</f>
        <v/>
      </c>
      <c r="X2616">
        <f>IF(I2616=1,"Varón","Mujer")</f>
        <v/>
      </c>
      <c r="Y2616">
        <f>IFERROR(VLOOKUP(M2616,Tablas_Equivalencia!$G$3:$H$6,2,FALSE),"Sin dato")</f>
        <v/>
      </c>
      <c r="Z2616">
        <f>IF(J2616&lt;=24,"18-24","25-29")</f>
        <v/>
      </c>
      <c r="AA2616">
        <f>IF(M2616&lt;&gt;1,"",IF(P2616=2,1,0))</f>
        <v/>
      </c>
      <c r="AB2616">
        <f>IF(M2616&lt;&gt;1,"",IF(O2616&gt;=2,1,0))</f>
        <v/>
      </c>
      <c r="AC2616">
        <f>IF(M2616&lt;&gt;1,"",IF(OR(Q2616=999,Q2616=""),"",IF(OR(Q2616&lt;35,Q2616&gt;48),1,0)))</f>
        <v/>
      </c>
      <c r="AD2616">
        <f>IF(COUNT(AA2616:AC2616)&lt;3,"",SUM(AA2616:AC2616))</f>
        <v/>
      </c>
      <c r="AE2616">
        <f>IF(L2616&gt;=4,2,IF(L2616&gt;=2,1,0))</f>
        <v/>
      </c>
      <c r="AF2616">
        <f>IF(L2616&gt;=5,1,0)</f>
        <v/>
      </c>
      <c r="AG2616">
        <f>AE2616+AF2616</f>
        <v/>
      </c>
      <c r="AH2616" s="15">
        <f>IF(M2616&lt;&gt;1,"",IF(OR(R2616=-9,R2616=""),"",R2616))</f>
        <v/>
      </c>
      <c r="AI2616">
        <f>IF(M2616&lt;&gt;1,"",IF(OR(Q2616=999,Q2616=""),"",Q2616))</f>
        <v/>
      </c>
    </row>
    <row r="2617">
      <c r="A2617" t="inlineStr">
        <is>
          <t>TQRMNOP114303</t>
        </is>
      </c>
      <c r="B2617" t="n">
        <v>2025</v>
      </c>
      <c r="C2617" t="n">
        <v>1</v>
      </c>
      <c r="D2617" t="n">
        <v>1</v>
      </c>
      <c r="E2617" t="inlineStr">
        <is>
          <t>S</t>
        </is>
      </c>
      <c r="F2617" t="n">
        <v>32</v>
      </c>
      <c r="G2617" t="n">
        <v>1224</v>
      </c>
      <c r="H2617" t="n">
        <v>3</v>
      </c>
      <c r="I2617" t="n">
        <v>2</v>
      </c>
      <c r="J2617" t="n">
        <v>27</v>
      </c>
      <c r="K2617" t="n">
        <v>1</v>
      </c>
      <c r="L2617" t="n">
        <v>5</v>
      </c>
      <c r="M2617" t="n">
        <v>1</v>
      </c>
      <c r="N2617" t="n">
        <v>3</v>
      </c>
      <c r="O2617" t="n">
        <v>2</v>
      </c>
      <c r="P2617" t="n">
        <v>2</v>
      </c>
      <c r="Q2617" t="n">
        <v>27</v>
      </c>
      <c r="R2617" s="15" t="n">
        <v>721000</v>
      </c>
      <c r="S2617" s="15" t="n">
        <v>0</v>
      </c>
      <c r="T2617" s="15" t="n">
        <v>721000</v>
      </c>
      <c r="U2617" s="15" t="n">
        <v>368900</v>
      </c>
      <c r="V2617">
        <f>IFERROR(VLOOKUP(D2617,Tablas_Equivalencia!$A$3:$B$8,2,FALSE),"Sin dato")</f>
        <v/>
      </c>
      <c r="W2617">
        <f>IFERROR(VLOOKUP(L2617,Tablas_Equivalencia!$D$3:$E$9,2,FALSE),"Sin dato")</f>
        <v/>
      </c>
      <c r="X2617">
        <f>IF(I2617=1,"Varón","Mujer")</f>
        <v/>
      </c>
      <c r="Y2617">
        <f>IFERROR(VLOOKUP(M2617,Tablas_Equivalencia!$G$3:$H$6,2,FALSE),"Sin dato")</f>
        <v/>
      </c>
      <c r="Z2617">
        <f>IF(J2617&lt;=24,"18-24","25-29")</f>
        <v/>
      </c>
      <c r="AA2617">
        <f>IF(M2617&lt;&gt;1,"",IF(P2617=2,1,0))</f>
        <v/>
      </c>
      <c r="AB2617">
        <f>IF(M2617&lt;&gt;1,"",IF(O2617&gt;=2,1,0))</f>
        <v/>
      </c>
      <c r="AC2617">
        <f>IF(M2617&lt;&gt;1,"",IF(OR(Q2617=999,Q2617=""),"",IF(OR(Q2617&lt;35,Q2617&gt;48),1,0)))</f>
        <v/>
      </c>
      <c r="AD2617">
        <f>IF(COUNT(AA2617:AC2617)&lt;3,"",SUM(AA2617:AC2617))</f>
        <v/>
      </c>
      <c r="AE2617">
        <f>IF(L2617&gt;=4,2,IF(L2617&gt;=2,1,0))</f>
        <v/>
      </c>
      <c r="AF2617">
        <f>IF(L2617&gt;=5,1,0)</f>
        <v/>
      </c>
      <c r="AG2617">
        <f>AE2617+AF2617</f>
        <v/>
      </c>
      <c r="AH2617" s="15">
        <f>IF(M2617&lt;&gt;1,"",IF(OR(R2617=-9,R2617=""),"",R2617))</f>
        <v/>
      </c>
      <c r="AI2617">
        <f>IF(M2617&lt;&gt;1,"",IF(OR(Q2617=999,Q2617=""),"",Q2617))</f>
        <v/>
      </c>
    </row>
    <row r="2618">
      <c r="A2618" t="inlineStr">
        <is>
          <t>TQRMNOP114304</t>
        </is>
      </c>
      <c r="B2618" t="n">
        <v>2025</v>
      </c>
      <c r="C2618" t="n">
        <v>1</v>
      </c>
      <c r="D2618" t="n">
        <v>43</v>
      </c>
      <c r="E2618" t="inlineStr">
        <is>
          <t>N</t>
        </is>
      </c>
      <c r="F2618" t="n">
        <v>34</v>
      </c>
      <c r="G2618" t="n">
        <v>1366</v>
      </c>
      <c r="H2618" t="n">
        <v>3</v>
      </c>
      <c r="I2618" t="n">
        <v>2</v>
      </c>
      <c r="J2618" t="n">
        <v>23</v>
      </c>
      <c r="K2618" t="n">
        <v>1</v>
      </c>
      <c r="L2618" t="n">
        <v>5</v>
      </c>
      <c r="M2618" t="n">
        <v>2</v>
      </c>
      <c r="R2618" s="15" t="n">
        <v>0</v>
      </c>
      <c r="S2618" s="15" t="n">
        <v>0</v>
      </c>
      <c r="T2618" s="15" t="n">
        <v>0</v>
      </c>
      <c r="U2618" s="15" t="n">
        <v>76600</v>
      </c>
      <c r="V2618">
        <f>IFERROR(VLOOKUP(D2618,Tablas_Equivalencia!$A$3:$B$8,2,FALSE),"Sin dato")</f>
        <v/>
      </c>
      <c r="W2618">
        <f>IFERROR(VLOOKUP(L2618,Tablas_Equivalencia!$D$3:$E$9,2,FALSE),"Sin dato")</f>
        <v/>
      </c>
      <c r="X2618">
        <f>IF(I2618=1,"Varón","Mujer")</f>
        <v/>
      </c>
      <c r="Y2618">
        <f>IFERROR(VLOOKUP(M2618,Tablas_Equivalencia!$G$3:$H$6,2,FALSE),"Sin dato")</f>
        <v/>
      </c>
      <c r="Z2618">
        <f>IF(J2618&lt;=24,"18-24","25-29")</f>
        <v/>
      </c>
      <c r="AA2618">
        <f>IF(M2618&lt;&gt;1,"",IF(P2618=2,1,0))</f>
        <v/>
      </c>
      <c r="AB2618">
        <f>IF(M2618&lt;&gt;1,"",IF(O2618&gt;=2,1,0))</f>
        <v/>
      </c>
      <c r="AC2618">
        <f>IF(M2618&lt;&gt;1,"",IF(OR(Q2618=999,Q2618=""),"",IF(OR(Q2618&lt;35,Q2618&gt;48),1,0)))</f>
        <v/>
      </c>
      <c r="AD2618">
        <f>IF(COUNT(AA2618:AC2618)&lt;3,"",SUM(AA2618:AC2618))</f>
        <v/>
      </c>
      <c r="AE2618">
        <f>IF(L2618&gt;=4,2,IF(L2618&gt;=2,1,0))</f>
        <v/>
      </c>
      <c r="AF2618">
        <f>IF(L2618&gt;=5,1,0)</f>
        <v/>
      </c>
      <c r="AG2618">
        <f>AE2618+AF2618</f>
        <v/>
      </c>
      <c r="AH2618" s="15">
        <f>IF(M2618&lt;&gt;1,"",IF(OR(R2618=-9,R2618=""),"",R2618))</f>
        <v/>
      </c>
      <c r="AI2618">
        <f>IF(M2618&lt;&gt;1,"",IF(OR(Q2618=999,Q2618=""),"",Q2618))</f>
        <v/>
      </c>
    </row>
    <row r="2619">
      <c r="A2619" t="inlineStr">
        <is>
          <t>TQRMNOP114306</t>
        </is>
      </c>
      <c r="B2619" t="n">
        <v>2025</v>
      </c>
      <c r="C2619" t="n">
        <v>1</v>
      </c>
      <c r="D2619" t="n">
        <v>40</v>
      </c>
      <c r="E2619" t="inlineStr">
        <is>
          <t>S</t>
        </is>
      </c>
      <c r="F2619" t="n">
        <v>7</v>
      </c>
      <c r="G2619" t="n">
        <v>916</v>
      </c>
      <c r="H2619" t="n">
        <v>3</v>
      </c>
      <c r="I2619" t="n">
        <v>1</v>
      </c>
      <c r="J2619" t="n">
        <v>19</v>
      </c>
      <c r="K2619" t="n">
        <v>2</v>
      </c>
      <c r="L2619" t="n">
        <v>1</v>
      </c>
      <c r="M2619" t="n">
        <v>2</v>
      </c>
      <c r="R2619" s="15" t="n">
        <v>0</v>
      </c>
      <c r="S2619" s="15" t="n">
        <v>0</v>
      </c>
      <c r="T2619" s="15" t="n">
        <v>0</v>
      </c>
      <c r="U2619" s="15" t="n">
        <v>319900</v>
      </c>
      <c r="V2619">
        <f>IFERROR(VLOOKUP(D2619,Tablas_Equivalencia!$A$3:$B$8,2,FALSE),"Sin dato")</f>
        <v/>
      </c>
      <c r="W2619">
        <f>IFERROR(VLOOKUP(L2619,Tablas_Equivalencia!$D$3:$E$9,2,FALSE),"Sin dato")</f>
        <v/>
      </c>
      <c r="X2619">
        <f>IF(I2619=1,"Varón","Mujer")</f>
        <v/>
      </c>
      <c r="Y2619">
        <f>IFERROR(VLOOKUP(M2619,Tablas_Equivalencia!$G$3:$H$6,2,FALSE),"Sin dato")</f>
        <v/>
      </c>
      <c r="Z2619">
        <f>IF(J2619&lt;=24,"18-24","25-29")</f>
        <v/>
      </c>
      <c r="AA2619">
        <f>IF(M2619&lt;&gt;1,"",IF(P2619=2,1,0))</f>
        <v/>
      </c>
      <c r="AB2619">
        <f>IF(M2619&lt;&gt;1,"",IF(O2619&gt;=2,1,0))</f>
        <v/>
      </c>
      <c r="AC2619">
        <f>IF(M2619&lt;&gt;1,"",IF(OR(Q2619=999,Q2619=""),"",IF(OR(Q2619&lt;35,Q2619&gt;48),1,0)))</f>
        <v/>
      </c>
      <c r="AD2619">
        <f>IF(COUNT(AA2619:AC2619)&lt;3,"",SUM(AA2619:AC2619))</f>
        <v/>
      </c>
      <c r="AE2619">
        <f>IF(L2619&gt;=4,2,IF(L2619&gt;=2,1,0))</f>
        <v/>
      </c>
      <c r="AF2619">
        <f>IF(L2619&gt;=5,1,0)</f>
        <v/>
      </c>
      <c r="AG2619">
        <f>AE2619+AF2619</f>
        <v/>
      </c>
      <c r="AH2619" s="15">
        <f>IF(M2619&lt;&gt;1,"",IF(OR(R2619=-9,R2619=""),"",R2619))</f>
        <v/>
      </c>
      <c r="AI2619">
        <f>IF(M2619&lt;&gt;1,"",IF(OR(Q2619=999,Q2619=""),"",Q2619))</f>
        <v/>
      </c>
    </row>
    <row r="2620">
      <c r="A2620" t="inlineStr">
        <is>
          <t>TQRMNOP114320</t>
        </is>
      </c>
      <c r="B2620" t="n">
        <v>2025</v>
      </c>
      <c r="C2620" t="n">
        <v>1</v>
      </c>
      <c r="D2620" t="n">
        <v>42</v>
      </c>
      <c r="E2620" t="inlineStr">
        <is>
          <t>N</t>
        </is>
      </c>
      <c r="F2620" t="n">
        <v>25</v>
      </c>
      <c r="G2620" t="n">
        <v>523</v>
      </c>
      <c r="H2620" t="n">
        <v>3</v>
      </c>
      <c r="I2620" t="n">
        <v>1</v>
      </c>
      <c r="J2620" t="n">
        <v>28</v>
      </c>
      <c r="K2620" t="n">
        <v>1</v>
      </c>
      <c r="L2620" t="n">
        <v>5</v>
      </c>
      <c r="M2620" t="n">
        <v>1</v>
      </c>
      <c r="N2620" t="n">
        <v>3</v>
      </c>
      <c r="O2620" t="n">
        <v>2</v>
      </c>
      <c r="P2620" t="n">
        <v>2</v>
      </c>
      <c r="Q2620" t="n">
        <v>18</v>
      </c>
      <c r="R2620" s="15" t="n">
        <v>652000</v>
      </c>
      <c r="S2620" s="15" t="n">
        <v>0</v>
      </c>
      <c r="T2620" s="15" t="n">
        <v>652000</v>
      </c>
      <c r="U2620" s="15" t="n">
        <v>198200</v>
      </c>
      <c r="V2620">
        <f>IFERROR(VLOOKUP(D2620,Tablas_Equivalencia!$A$3:$B$8,2,FALSE),"Sin dato")</f>
        <v/>
      </c>
      <c r="W2620">
        <f>IFERROR(VLOOKUP(L2620,Tablas_Equivalencia!$D$3:$E$9,2,FALSE),"Sin dato")</f>
        <v/>
      </c>
      <c r="X2620">
        <f>IF(I2620=1,"Varón","Mujer")</f>
        <v/>
      </c>
      <c r="Y2620">
        <f>IFERROR(VLOOKUP(M2620,Tablas_Equivalencia!$G$3:$H$6,2,FALSE),"Sin dato")</f>
        <v/>
      </c>
      <c r="Z2620">
        <f>IF(J2620&lt;=24,"18-24","25-29")</f>
        <v/>
      </c>
      <c r="AA2620">
        <f>IF(M2620&lt;&gt;1,"",IF(P2620=2,1,0))</f>
        <v/>
      </c>
      <c r="AB2620">
        <f>IF(M2620&lt;&gt;1,"",IF(O2620&gt;=2,1,0))</f>
        <v/>
      </c>
      <c r="AC2620">
        <f>IF(M2620&lt;&gt;1,"",IF(OR(Q2620=999,Q2620=""),"",IF(OR(Q2620&lt;35,Q2620&gt;48),1,0)))</f>
        <v/>
      </c>
      <c r="AD2620">
        <f>IF(COUNT(AA2620:AC2620)&lt;3,"",SUM(AA2620:AC2620))</f>
        <v/>
      </c>
      <c r="AE2620">
        <f>IF(L2620&gt;=4,2,IF(L2620&gt;=2,1,0))</f>
        <v/>
      </c>
      <c r="AF2620">
        <f>IF(L2620&gt;=5,1,0)</f>
        <v/>
      </c>
      <c r="AG2620">
        <f>AE2620+AF2620</f>
        <v/>
      </c>
      <c r="AH2620" s="15">
        <f>IF(M2620&lt;&gt;1,"",IF(OR(R2620=-9,R2620=""),"",R2620))</f>
        <v/>
      </c>
      <c r="AI2620">
        <f>IF(M2620&lt;&gt;1,"",IF(OR(Q2620=999,Q2620=""),"",Q2620))</f>
        <v/>
      </c>
    </row>
    <row r="2621">
      <c r="A2621" t="inlineStr">
        <is>
          <t>TQRMNOP114327</t>
        </is>
      </c>
      <c r="B2621" t="n">
        <v>2025</v>
      </c>
      <c r="C2621" t="n">
        <v>1</v>
      </c>
      <c r="D2621" t="n">
        <v>1</v>
      </c>
      <c r="E2621" t="inlineStr">
        <is>
          <t>S</t>
        </is>
      </c>
      <c r="F2621" t="n">
        <v>32</v>
      </c>
      <c r="G2621" t="n">
        <v>1233</v>
      </c>
      <c r="H2621" t="n">
        <v>1</v>
      </c>
      <c r="I2621" t="n">
        <v>1</v>
      </c>
      <c r="J2621" t="n">
        <v>25</v>
      </c>
      <c r="K2621" t="n">
        <v>2</v>
      </c>
      <c r="L2621" t="n">
        <v>6</v>
      </c>
      <c r="M2621" t="n">
        <v>1</v>
      </c>
      <c r="N2621" t="n">
        <v>3</v>
      </c>
      <c r="O2621" t="n">
        <v>1</v>
      </c>
      <c r="P2621" t="n">
        <v>1</v>
      </c>
      <c r="Q2621" t="n">
        <v>48</v>
      </c>
      <c r="R2621" s="15" t="n">
        <v>1102000</v>
      </c>
      <c r="S2621" s="15" t="n">
        <v>0</v>
      </c>
      <c r="T2621" s="15" t="n">
        <v>1102000</v>
      </c>
      <c r="U2621" s="15" t="n">
        <v>195800</v>
      </c>
      <c r="V2621">
        <f>IFERROR(VLOOKUP(D2621,Tablas_Equivalencia!$A$3:$B$8,2,FALSE),"Sin dato")</f>
        <v/>
      </c>
      <c r="W2621">
        <f>IFERROR(VLOOKUP(L2621,Tablas_Equivalencia!$D$3:$E$9,2,FALSE),"Sin dato")</f>
        <v/>
      </c>
      <c r="X2621">
        <f>IF(I2621=1,"Varón","Mujer")</f>
        <v/>
      </c>
      <c r="Y2621">
        <f>IFERROR(VLOOKUP(M2621,Tablas_Equivalencia!$G$3:$H$6,2,FALSE),"Sin dato")</f>
        <v/>
      </c>
      <c r="Z2621">
        <f>IF(J2621&lt;=24,"18-24","25-29")</f>
        <v/>
      </c>
      <c r="AA2621">
        <f>IF(M2621&lt;&gt;1,"",IF(P2621=2,1,0))</f>
        <v/>
      </c>
      <c r="AB2621">
        <f>IF(M2621&lt;&gt;1,"",IF(O2621&gt;=2,1,0))</f>
        <v/>
      </c>
      <c r="AC2621">
        <f>IF(M2621&lt;&gt;1,"",IF(OR(Q2621=999,Q2621=""),"",IF(OR(Q2621&lt;35,Q2621&gt;48),1,0)))</f>
        <v/>
      </c>
      <c r="AD2621">
        <f>IF(COUNT(AA2621:AC2621)&lt;3,"",SUM(AA2621:AC2621))</f>
        <v/>
      </c>
      <c r="AE2621">
        <f>IF(L2621&gt;=4,2,IF(L2621&gt;=2,1,0))</f>
        <v/>
      </c>
      <c r="AF2621">
        <f>IF(L2621&gt;=5,1,0)</f>
        <v/>
      </c>
      <c r="AG2621">
        <f>AE2621+AF2621</f>
        <v/>
      </c>
      <c r="AH2621" s="15">
        <f>IF(M2621&lt;&gt;1,"",IF(OR(R2621=-9,R2621=""),"",R2621))</f>
        <v/>
      </c>
      <c r="AI2621">
        <f>IF(M2621&lt;&gt;1,"",IF(OR(Q2621=999,Q2621=""),"",Q2621))</f>
        <v/>
      </c>
    </row>
    <row r="2622">
      <c r="A2622" t="inlineStr">
        <is>
          <t>TQRMNOP114338</t>
        </is>
      </c>
      <c r="B2622" t="n">
        <v>2025</v>
      </c>
      <c r="C2622" t="n">
        <v>1</v>
      </c>
      <c r="D2622" t="n">
        <v>41</v>
      </c>
      <c r="E2622" t="inlineStr">
        <is>
          <t>N</t>
        </is>
      </c>
      <c r="F2622" t="n">
        <v>12</v>
      </c>
      <c r="G2622" t="n">
        <v>980</v>
      </c>
      <c r="H2622" t="n">
        <v>3</v>
      </c>
      <c r="I2622" t="n">
        <v>2</v>
      </c>
      <c r="J2622" t="n">
        <v>26</v>
      </c>
      <c r="K2622" t="n">
        <v>2</v>
      </c>
      <c r="L2622" t="n">
        <v>4</v>
      </c>
      <c r="M2622" t="n">
        <v>3</v>
      </c>
      <c r="R2622" s="15" t="n">
        <v>0</v>
      </c>
      <c r="S2622" s="15" t="n">
        <v>0</v>
      </c>
      <c r="T2622" s="15" t="n">
        <v>0</v>
      </c>
      <c r="U2622" s="15" t="n">
        <v>171000</v>
      </c>
      <c r="V2622">
        <f>IFERROR(VLOOKUP(D2622,Tablas_Equivalencia!$A$3:$B$8,2,FALSE),"Sin dato")</f>
        <v/>
      </c>
      <c r="W2622">
        <f>IFERROR(VLOOKUP(L2622,Tablas_Equivalencia!$D$3:$E$9,2,FALSE),"Sin dato")</f>
        <v/>
      </c>
      <c r="X2622">
        <f>IF(I2622=1,"Varón","Mujer")</f>
        <v/>
      </c>
      <c r="Y2622">
        <f>IFERROR(VLOOKUP(M2622,Tablas_Equivalencia!$G$3:$H$6,2,FALSE),"Sin dato")</f>
        <v/>
      </c>
      <c r="Z2622">
        <f>IF(J2622&lt;=24,"18-24","25-29")</f>
        <v/>
      </c>
      <c r="AA2622">
        <f>IF(M2622&lt;&gt;1,"",IF(P2622=2,1,0))</f>
        <v/>
      </c>
      <c r="AB2622">
        <f>IF(M2622&lt;&gt;1,"",IF(O2622&gt;=2,1,0))</f>
        <v/>
      </c>
      <c r="AC2622">
        <f>IF(M2622&lt;&gt;1,"",IF(OR(Q2622=999,Q2622=""),"",IF(OR(Q2622&lt;35,Q2622&gt;48),1,0)))</f>
        <v/>
      </c>
      <c r="AD2622">
        <f>IF(COUNT(AA2622:AC2622)&lt;3,"",SUM(AA2622:AC2622))</f>
        <v/>
      </c>
      <c r="AE2622">
        <f>IF(L2622&gt;=4,2,IF(L2622&gt;=2,1,0))</f>
        <v/>
      </c>
      <c r="AF2622">
        <f>IF(L2622&gt;=5,1,0)</f>
        <v/>
      </c>
      <c r="AG2622">
        <f>AE2622+AF2622</f>
        <v/>
      </c>
      <c r="AH2622" s="15">
        <f>IF(M2622&lt;&gt;1,"",IF(OR(R2622=-9,R2622=""),"",R2622))</f>
        <v/>
      </c>
      <c r="AI2622">
        <f>IF(M2622&lt;&gt;1,"",IF(OR(Q2622=999,Q2622=""),"",Q2622))</f>
        <v/>
      </c>
    </row>
    <row r="2623">
      <c r="A2623" t="inlineStr">
        <is>
          <t>TQRMNOP114340</t>
        </is>
      </c>
      <c r="B2623" t="n">
        <v>2025</v>
      </c>
      <c r="C2623" t="n">
        <v>1</v>
      </c>
      <c r="D2623" t="n">
        <v>1</v>
      </c>
      <c r="E2623" t="inlineStr">
        <is>
          <t>S</t>
        </is>
      </c>
      <c r="F2623" t="n">
        <v>33</v>
      </c>
      <c r="G2623" t="n">
        <v>1782</v>
      </c>
      <c r="H2623" t="n">
        <v>1</v>
      </c>
      <c r="I2623" t="n">
        <v>1</v>
      </c>
      <c r="J2623" t="n">
        <v>19</v>
      </c>
      <c r="K2623" t="n">
        <v>2</v>
      </c>
      <c r="L2623" t="n">
        <v>5</v>
      </c>
      <c r="M2623" t="n">
        <v>2</v>
      </c>
      <c r="R2623" s="15" t="n">
        <v>0</v>
      </c>
      <c r="S2623" s="15" t="n">
        <v>33000</v>
      </c>
      <c r="T2623" s="15" t="n">
        <v>33000</v>
      </c>
      <c r="U2623" s="15" t="n">
        <v>110700</v>
      </c>
      <c r="V2623">
        <f>IFERROR(VLOOKUP(D2623,Tablas_Equivalencia!$A$3:$B$8,2,FALSE),"Sin dato")</f>
        <v/>
      </c>
      <c r="W2623">
        <f>IFERROR(VLOOKUP(L2623,Tablas_Equivalencia!$D$3:$E$9,2,FALSE),"Sin dato")</f>
        <v/>
      </c>
      <c r="X2623">
        <f>IF(I2623=1,"Varón","Mujer")</f>
        <v/>
      </c>
      <c r="Y2623">
        <f>IFERROR(VLOOKUP(M2623,Tablas_Equivalencia!$G$3:$H$6,2,FALSE),"Sin dato")</f>
        <v/>
      </c>
      <c r="Z2623">
        <f>IF(J2623&lt;=24,"18-24","25-29")</f>
        <v/>
      </c>
      <c r="AA2623">
        <f>IF(M2623&lt;&gt;1,"",IF(P2623=2,1,0))</f>
        <v/>
      </c>
      <c r="AB2623">
        <f>IF(M2623&lt;&gt;1,"",IF(O2623&gt;=2,1,0))</f>
        <v/>
      </c>
      <c r="AC2623">
        <f>IF(M2623&lt;&gt;1,"",IF(OR(Q2623=999,Q2623=""),"",IF(OR(Q2623&lt;35,Q2623&gt;48),1,0)))</f>
        <v/>
      </c>
      <c r="AD2623">
        <f>IF(COUNT(AA2623:AC2623)&lt;3,"",SUM(AA2623:AC2623))</f>
        <v/>
      </c>
      <c r="AE2623">
        <f>IF(L2623&gt;=4,2,IF(L2623&gt;=2,1,0))</f>
        <v/>
      </c>
      <c r="AF2623">
        <f>IF(L2623&gt;=5,1,0)</f>
        <v/>
      </c>
      <c r="AG2623">
        <f>AE2623+AF2623</f>
        <v/>
      </c>
      <c r="AH2623" s="15">
        <f>IF(M2623&lt;&gt;1,"",IF(OR(R2623=-9,R2623=""),"",R2623))</f>
        <v/>
      </c>
      <c r="AI2623">
        <f>IF(M2623&lt;&gt;1,"",IF(OR(Q2623=999,Q2623=""),"",Q2623))</f>
        <v/>
      </c>
    </row>
    <row r="2624">
      <c r="A2624" t="inlineStr">
        <is>
          <t>TQRMNOP114342</t>
        </is>
      </c>
      <c r="B2624" t="n">
        <v>2025</v>
      </c>
      <c r="C2624" t="n">
        <v>1</v>
      </c>
      <c r="D2624" t="n">
        <v>1</v>
      </c>
      <c r="E2624" t="inlineStr">
        <is>
          <t>S</t>
        </is>
      </c>
      <c r="F2624" t="n">
        <v>32</v>
      </c>
      <c r="G2624" t="n">
        <v>1101</v>
      </c>
      <c r="H2624" t="n">
        <v>1</v>
      </c>
      <c r="I2624" t="n">
        <v>1</v>
      </c>
      <c r="J2624" t="n">
        <v>24</v>
      </c>
      <c r="K2624" t="n">
        <v>2</v>
      </c>
      <c r="L2624" t="n">
        <v>4</v>
      </c>
      <c r="M2624" t="n">
        <v>1</v>
      </c>
      <c r="N2624" t="n">
        <v>3</v>
      </c>
      <c r="O2624" t="n">
        <v>2</v>
      </c>
      <c r="P2624" t="n">
        <v>2</v>
      </c>
      <c r="Q2624" t="n">
        <v>24</v>
      </c>
      <c r="R2624" s="15" t="n">
        <v>729000</v>
      </c>
      <c r="S2624" s="15" t="n">
        <v>0</v>
      </c>
      <c r="T2624" s="15" t="n">
        <v>729000</v>
      </c>
      <c r="U2624" s="15" t="n">
        <v>197600</v>
      </c>
      <c r="V2624">
        <f>IFERROR(VLOOKUP(D2624,Tablas_Equivalencia!$A$3:$B$8,2,FALSE),"Sin dato")</f>
        <v/>
      </c>
      <c r="W2624">
        <f>IFERROR(VLOOKUP(L2624,Tablas_Equivalencia!$D$3:$E$9,2,FALSE),"Sin dato")</f>
        <v/>
      </c>
      <c r="X2624">
        <f>IF(I2624=1,"Varón","Mujer")</f>
        <v/>
      </c>
      <c r="Y2624">
        <f>IFERROR(VLOOKUP(M2624,Tablas_Equivalencia!$G$3:$H$6,2,FALSE),"Sin dato")</f>
        <v/>
      </c>
      <c r="Z2624">
        <f>IF(J2624&lt;=24,"18-24","25-29")</f>
        <v/>
      </c>
      <c r="AA2624">
        <f>IF(M2624&lt;&gt;1,"",IF(P2624=2,1,0))</f>
        <v/>
      </c>
      <c r="AB2624">
        <f>IF(M2624&lt;&gt;1,"",IF(O2624&gt;=2,1,0))</f>
        <v/>
      </c>
      <c r="AC2624">
        <f>IF(M2624&lt;&gt;1,"",IF(OR(Q2624=999,Q2624=""),"",IF(OR(Q2624&lt;35,Q2624&gt;48),1,0)))</f>
        <v/>
      </c>
      <c r="AD2624">
        <f>IF(COUNT(AA2624:AC2624)&lt;3,"",SUM(AA2624:AC2624))</f>
        <v/>
      </c>
      <c r="AE2624">
        <f>IF(L2624&gt;=4,2,IF(L2624&gt;=2,1,0))</f>
        <v/>
      </c>
      <c r="AF2624">
        <f>IF(L2624&gt;=5,1,0)</f>
        <v/>
      </c>
      <c r="AG2624">
        <f>AE2624+AF2624</f>
        <v/>
      </c>
      <c r="AH2624" s="15">
        <f>IF(M2624&lt;&gt;1,"",IF(OR(R2624=-9,R2624=""),"",R2624))</f>
        <v/>
      </c>
      <c r="AI2624">
        <f>IF(M2624&lt;&gt;1,"",IF(OR(Q2624=999,Q2624=""),"",Q2624))</f>
        <v/>
      </c>
    </row>
    <row r="2625">
      <c r="A2625" t="inlineStr">
        <is>
          <t>TQRMNOP114347</t>
        </is>
      </c>
      <c r="B2625" t="n">
        <v>2025</v>
      </c>
      <c r="C2625" t="n">
        <v>1</v>
      </c>
      <c r="D2625" t="n">
        <v>41</v>
      </c>
      <c r="E2625" t="inlineStr">
        <is>
          <t>N</t>
        </is>
      </c>
      <c r="F2625" t="n">
        <v>15</v>
      </c>
      <c r="G2625" t="n">
        <v>1022</v>
      </c>
      <c r="H2625" t="n">
        <v>3</v>
      </c>
      <c r="I2625" t="n">
        <v>1</v>
      </c>
      <c r="J2625" t="n">
        <v>22</v>
      </c>
      <c r="K2625" t="n">
        <v>2</v>
      </c>
      <c r="L2625" t="n">
        <v>3</v>
      </c>
      <c r="M2625" t="n">
        <v>3</v>
      </c>
      <c r="R2625" s="15" t="n">
        <v>0</v>
      </c>
      <c r="S2625" s="15" t="n">
        <v>0</v>
      </c>
      <c r="T2625" s="15" t="n">
        <v>0</v>
      </c>
      <c r="U2625" s="15" t="n">
        <v>235000</v>
      </c>
      <c r="V2625">
        <f>IFERROR(VLOOKUP(D2625,Tablas_Equivalencia!$A$3:$B$8,2,FALSE),"Sin dato")</f>
        <v/>
      </c>
      <c r="W2625">
        <f>IFERROR(VLOOKUP(L2625,Tablas_Equivalencia!$D$3:$E$9,2,FALSE),"Sin dato")</f>
        <v/>
      </c>
      <c r="X2625">
        <f>IF(I2625=1,"Varón","Mujer")</f>
        <v/>
      </c>
      <c r="Y2625">
        <f>IFERROR(VLOOKUP(M2625,Tablas_Equivalencia!$G$3:$H$6,2,FALSE),"Sin dato")</f>
        <v/>
      </c>
      <c r="Z2625">
        <f>IF(J2625&lt;=24,"18-24","25-29")</f>
        <v/>
      </c>
      <c r="AA2625">
        <f>IF(M2625&lt;&gt;1,"",IF(P2625=2,1,0))</f>
        <v/>
      </c>
      <c r="AB2625">
        <f>IF(M2625&lt;&gt;1,"",IF(O2625&gt;=2,1,0))</f>
        <v/>
      </c>
      <c r="AC2625">
        <f>IF(M2625&lt;&gt;1,"",IF(OR(Q2625=999,Q2625=""),"",IF(OR(Q2625&lt;35,Q2625&gt;48),1,0)))</f>
        <v/>
      </c>
      <c r="AD2625">
        <f>IF(COUNT(AA2625:AC2625)&lt;3,"",SUM(AA2625:AC2625))</f>
        <v/>
      </c>
      <c r="AE2625">
        <f>IF(L2625&gt;=4,2,IF(L2625&gt;=2,1,0))</f>
        <v/>
      </c>
      <c r="AF2625">
        <f>IF(L2625&gt;=5,1,0)</f>
        <v/>
      </c>
      <c r="AG2625">
        <f>AE2625+AF2625</f>
        <v/>
      </c>
      <c r="AH2625" s="15">
        <f>IF(M2625&lt;&gt;1,"",IF(OR(R2625=-9,R2625=""),"",R2625))</f>
        <v/>
      </c>
      <c r="AI2625">
        <f>IF(M2625&lt;&gt;1,"",IF(OR(Q2625=999,Q2625=""),"",Q2625))</f>
        <v/>
      </c>
    </row>
    <row r="2626">
      <c r="A2626" t="inlineStr">
        <is>
          <t>TQRMNOP114362</t>
        </is>
      </c>
      <c r="B2626" t="n">
        <v>2025</v>
      </c>
      <c r="C2626" t="n">
        <v>1</v>
      </c>
      <c r="D2626" t="n">
        <v>1</v>
      </c>
      <c r="E2626" t="inlineStr">
        <is>
          <t>S</t>
        </is>
      </c>
      <c r="F2626" t="n">
        <v>32</v>
      </c>
      <c r="G2626" t="n">
        <v>841</v>
      </c>
      <c r="H2626" t="n">
        <v>1</v>
      </c>
      <c r="I2626" t="n">
        <v>2</v>
      </c>
      <c r="J2626" t="n">
        <v>21</v>
      </c>
      <c r="K2626" t="n">
        <v>1</v>
      </c>
      <c r="L2626" t="n">
        <v>4</v>
      </c>
      <c r="M2626" t="n">
        <v>3</v>
      </c>
      <c r="R2626" s="15" t="n">
        <v>0</v>
      </c>
      <c r="S2626" s="15" t="n">
        <v>0</v>
      </c>
      <c r="T2626" s="15" t="n">
        <v>0</v>
      </c>
      <c r="U2626" s="15" t="n">
        <v>209600</v>
      </c>
      <c r="V2626">
        <f>IFERROR(VLOOKUP(D2626,Tablas_Equivalencia!$A$3:$B$8,2,FALSE),"Sin dato")</f>
        <v/>
      </c>
      <c r="W2626">
        <f>IFERROR(VLOOKUP(L2626,Tablas_Equivalencia!$D$3:$E$9,2,FALSE),"Sin dato")</f>
        <v/>
      </c>
      <c r="X2626">
        <f>IF(I2626=1,"Varón","Mujer")</f>
        <v/>
      </c>
      <c r="Y2626">
        <f>IFERROR(VLOOKUP(M2626,Tablas_Equivalencia!$G$3:$H$6,2,FALSE),"Sin dato")</f>
        <v/>
      </c>
      <c r="Z2626">
        <f>IF(J2626&lt;=24,"18-24","25-29")</f>
        <v/>
      </c>
      <c r="AA2626">
        <f>IF(M2626&lt;&gt;1,"",IF(P2626=2,1,0))</f>
        <v/>
      </c>
      <c r="AB2626">
        <f>IF(M2626&lt;&gt;1,"",IF(O2626&gt;=2,1,0))</f>
        <v/>
      </c>
      <c r="AC2626">
        <f>IF(M2626&lt;&gt;1,"",IF(OR(Q2626=999,Q2626=""),"",IF(OR(Q2626&lt;35,Q2626&gt;48),1,0)))</f>
        <v/>
      </c>
      <c r="AD2626">
        <f>IF(COUNT(AA2626:AC2626)&lt;3,"",SUM(AA2626:AC2626))</f>
        <v/>
      </c>
      <c r="AE2626">
        <f>IF(L2626&gt;=4,2,IF(L2626&gt;=2,1,0))</f>
        <v/>
      </c>
      <c r="AF2626">
        <f>IF(L2626&gt;=5,1,0)</f>
        <v/>
      </c>
      <c r="AG2626">
        <f>AE2626+AF2626</f>
        <v/>
      </c>
      <c r="AH2626" s="15">
        <f>IF(M2626&lt;&gt;1,"",IF(OR(R2626=-9,R2626=""),"",R2626))</f>
        <v/>
      </c>
      <c r="AI2626">
        <f>IF(M2626&lt;&gt;1,"",IF(OR(Q2626=999,Q2626=""),"",Q2626))</f>
        <v/>
      </c>
    </row>
    <row r="2627">
      <c r="A2627" t="inlineStr">
        <is>
          <t>TQRMNOP114367</t>
        </is>
      </c>
      <c r="B2627" t="n">
        <v>2025</v>
      </c>
      <c r="C2627" t="n">
        <v>1</v>
      </c>
      <c r="D2627" t="n">
        <v>42</v>
      </c>
      <c r="E2627" t="inlineStr">
        <is>
          <t>N</t>
        </is>
      </c>
      <c r="F2627" t="n">
        <v>27</v>
      </c>
      <c r="G2627" t="n">
        <v>1422</v>
      </c>
      <c r="H2627" t="n">
        <v>2</v>
      </c>
      <c r="I2627" t="n">
        <v>1</v>
      </c>
      <c r="J2627" t="n">
        <v>23</v>
      </c>
      <c r="K2627" t="n">
        <v>2</v>
      </c>
      <c r="L2627" t="n">
        <v>5</v>
      </c>
      <c r="M2627" t="n">
        <v>3</v>
      </c>
      <c r="R2627" s="15" t="n">
        <v>0</v>
      </c>
      <c r="S2627" s="15" t="n">
        <v>0</v>
      </c>
      <c r="T2627" s="15" t="n">
        <v>0</v>
      </c>
      <c r="U2627" s="15" t="n">
        <v>97000</v>
      </c>
      <c r="V2627">
        <f>IFERROR(VLOOKUP(D2627,Tablas_Equivalencia!$A$3:$B$8,2,FALSE),"Sin dato")</f>
        <v/>
      </c>
      <c r="W2627">
        <f>IFERROR(VLOOKUP(L2627,Tablas_Equivalencia!$D$3:$E$9,2,FALSE),"Sin dato")</f>
        <v/>
      </c>
      <c r="X2627">
        <f>IF(I2627=1,"Varón","Mujer")</f>
        <v/>
      </c>
      <c r="Y2627">
        <f>IFERROR(VLOOKUP(M2627,Tablas_Equivalencia!$G$3:$H$6,2,FALSE),"Sin dato")</f>
        <v/>
      </c>
      <c r="Z2627">
        <f>IF(J2627&lt;=24,"18-24","25-29")</f>
        <v/>
      </c>
      <c r="AA2627">
        <f>IF(M2627&lt;&gt;1,"",IF(P2627=2,1,0))</f>
        <v/>
      </c>
      <c r="AB2627">
        <f>IF(M2627&lt;&gt;1,"",IF(O2627&gt;=2,1,0))</f>
        <v/>
      </c>
      <c r="AC2627">
        <f>IF(M2627&lt;&gt;1,"",IF(OR(Q2627=999,Q2627=""),"",IF(OR(Q2627&lt;35,Q2627&gt;48),1,0)))</f>
        <v/>
      </c>
      <c r="AD2627">
        <f>IF(COUNT(AA2627:AC2627)&lt;3,"",SUM(AA2627:AC2627))</f>
        <v/>
      </c>
      <c r="AE2627">
        <f>IF(L2627&gt;=4,2,IF(L2627&gt;=2,1,0))</f>
        <v/>
      </c>
      <c r="AF2627">
        <f>IF(L2627&gt;=5,1,0)</f>
        <v/>
      </c>
      <c r="AG2627">
        <f>AE2627+AF2627</f>
        <v/>
      </c>
      <c r="AH2627" s="15">
        <f>IF(M2627&lt;&gt;1,"",IF(OR(R2627=-9,R2627=""),"",R2627))</f>
        <v/>
      </c>
      <c r="AI2627">
        <f>IF(M2627&lt;&gt;1,"",IF(OR(Q2627=999,Q2627=""),"",Q2627))</f>
        <v/>
      </c>
    </row>
    <row r="2628">
      <c r="A2628" t="inlineStr">
        <is>
          <t>TQRMNOP114372</t>
        </is>
      </c>
      <c r="B2628" t="n">
        <v>2025</v>
      </c>
      <c r="C2628" t="n">
        <v>1</v>
      </c>
      <c r="D2628" t="n">
        <v>44</v>
      </c>
      <c r="E2628" t="inlineStr">
        <is>
          <t>S</t>
        </is>
      </c>
      <c r="F2628" t="n">
        <v>13</v>
      </c>
      <c r="G2628" t="n">
        <v>1251</v>
      </c>
      <c r="H2628" t="n">
        <v>3</v>
      </c>
      <c r="I2628" t="n">
        <v>1</v>
      </c>
      <c r="J2628" t="n">
        <v>18</v>
      </c>
      <c r="K2628" t="n">
        <v>2</v>
      </c>
      <c r="L2628" t="n">
        <v>4</v>
      </c>
      <c r="M2628" t="n">
        <v>1</v>
      </c>
      <c r="N2628" t="n">
        <v>3</v>
      </c>
      <c r="O2628" t="n">
        <v>1</v>
      </c>
      <c r="P2628" t="n">
        <v>1</v>
      </c>
      <c r="Q2628" t="n">
        <v>43</v>
      </c>
      <c r="R2628" s="15" t="n">
        <v>1521000</v>
      </c>
      <c r="S2628" s="15" t="n">
        <v>0</v>
      </c>
      <c r="T2628" s="15" t="n">
        <v>1521000</v>
      </c>
      <c r="U2628" s="15" t="n">
        <v>238600</v>
      </c>
      <c r="V2628">
        <f>IFERROR(VLOOKUP(D2628,Tablas_Equivalencia!$A$3:$B$8,2,FALSE),"Sin dato")</f>
        <v/>
      </c>
      <c r="W2628">
        <f>IFERROR(VLOOKUP(L2628,Tablas_Equivalencia!$D$3:$E$9,2,FALSE),"Sin dato")</f>
        <v/>
      </c>
      <c r="X2628">
        <f>IF(I2628=1,"Varón","Mujer")</f>
        <v/>
      </c>
      <c r="Y2628">
        <f>IFERROR(VLOOKUP(M2628,Tablas_Equivalencia!$G$3:$H$6,2,FALSE),"Sin dato")</f>
        <v/>
      </c>
      <c r="Z2628">
        <f>IF(J2628&lt;=24,"18-24","25-29")</f>
        <v/>
      </c>
      <c r="AA2628">
        <f>IF(M2628&lt;&gt;1,"",IF(P2628=2,1,0))</f>
        <v/>
      </c>
      <c r="AB2628">
        <f>IF(M2628&lt;&gt;1,"",IF(O2628&gt;=2,1,0))</f>
        <v/>
      </c>
      <c r="AC2628">
        <f>IF(M2628&lt;&gt;1,"",IF(OR(Q2628=999,Q2628=""),"",IF(OR(Q2628&lt;35,Q2628&gt;48),1,0)))</f>
        <v/>
      </c>
      <c r="AD2628">
        <f>IF(COUNT(AA2628:AC2628)&lt;3,"",SUM(AA2628:AC2628))</f>
        <v/>
      </c>
      <c r="AE2628">
        <f>IF(L2628&gt;=4,2,IF(L2628&gt;=2,1,0))</f>
        <v/>
      </c>
      <c r="AF2628">
        <f>IF(L2628&gt;=5,1,0)</f>
        <v/>
      </c>
      <c r="AG2628">
        <f>AE2628+AF2628</f>
        <v/>
      </c>
      <c r="AH2628" s="15">
        <f>IF(M2628&lt;&gt;1,"",IF(OR(R2628=-9,R2628=""),"",R2628))</f>
        <v/>
      </c>
      <c r="AI2628">
        <f>IF(M2628&lt;&gt;1,"",IF(OR(Q2628=999,Q2628=""),"",Q2628))</f>
        <v/>
      </c>
    </row>
    <row r="2629">
      <c r="A2629" t="inlineStr">
        <is>
          <t>TQRMNOP114384</t>
        </is>
      </c>
      <c r="B2629" t="n">
        <v>2025</v>
      </c>
      <c r="C2629" t="n">
        <v>1</v>
      </c>
      <c r="D2629" t="n">
        <v>41</v>
      </c>
      <c r="E2629" t="inlineStr">
        <is>
          <t>S</t>
        </is>
      </c>
      <c r="F2629" t="n">
        <v>8</v>
      </c>
      <c r="G2629" t="n">
        <v>1265</v>
      </c>
      <c r="H2629" t="n">
        <v>3</v>
      </c>
      <c r="I2629" t="n">
        <v>1</v>
      </c>
      <c r="J2629" t="n">
        <v>24</v>
      </c>
      <c r="K2629" t="n">
        <v>2</v>
      </c>
      <c r="L2629" t="n">
        <v>5</v>
      </c>
      <c r="M2629" t="n">
        <v>3</v>
      </c>
      <c r="R2629" s="15" t="n">
        <v>0</v>
      </c>
      <c r="S2629" s="15" t="n">
        <v>0</v>
      </c>
      <c r="T2629" s="15" t="n">
        <v>0</v>
      </c>
      <c r="U2629" s="15" t="n">
        <v>251400</v>
      </c>
      <c r="V2629">
        <f>IFERROR(VLOOKUP(D2629,Tablas_Equivalencia!$A$3:$B$8,2,FALSE),"Sin dato")</f>
        <v/>
      </c>
      <c r="W2629">
        <f>IFERROR(VLOOKUP(L2629,Tablas_Equivalencia!$D$3:$E$9,2,FALSE),"Sin dato")</f>
        <v/>
      </c>
      <c r="X2629">
        <f>IF(I2629=1,"Varón","Mujer")</f>
        <v/>
      </c>
      <c r="Y2629">
        <f>IFERROR(VLOOKUP(M2629,Tablas_Equivalencia!$G$3:$H$6,2,FALSE),"Sin dato")</f>
        <v/>
      </c>
      <c r="Z2629">
        <f>IF(J2629&lt;=24,"18-24","25-29")</f>
        <v/>
      </c>
      <c r="AA2629">
        <f>IF(M2629&lt;&gt;1,"",IF(P2629=2,1,0))</f>
        <v/>
      </c>
      <c r="AB2629">
        <f>IF(M2629&lt;&gt;1,"",IF(O2629&gt;=2,1,0))</f>
        <v/>
      </c>
      <c r="AC2629">
        <f>IF(M2629&lt;&gt;1,"",IF(OR(Q2629=999,Q2629=""),"",IF(OR(Q2629&lt;35,Q2629&gt;48),1,0)))</f>
        <v/>
      </c>
      <c r="AD2629">
        <f>IF(COUNT(AA2629:AC2629)&lt;3,"",SUM(AA2629:AC2629))</f>
        <v/>
      </c>
      <c r="AE2629">
        <f>IF(L2629&gt;=4,2,IF(L2629&gt;=2,1,0))</f>
        <v/>
      </c>
      <c r="AF2629">
        <f>IF(L2629&gt;=5,1,0)</f>
        <v/>
      </c>
      <c r="AG2629">
        <f>AE2629+AF2629</f>
        <v/>
      </c>
      <c r="AH2629" s="15">
        <f>IF(M2629&lt;&gt;1,"",IF(OR(R2629=-9,R2629=""),"",R2629))</f>
        <v/>
      </c>
      <c r="AI2629">
        <f>IF(M2629&lt;&gt;1,"",IF(OR(Q2629=999,Q2629=""),"",Q2629))</f>
        <v/>
      </c>
    </row>
    <row r="2630">
      <c r="A2630" t="inlineStr">
        <is>
          <t>TQRMNOP114385</t>
        </is>
      </c>
      <c r="B2630" t="n">
        <v>2025</v>
      </c>
      <c r="C2630" t="n">
        <v>1</v>
      </c>
      <c r="D2630" t="n">
        <v>41</v>
      </c>
      <c r="E2630" t="inlineStr">
        <is>
          <t>N</t>
        </is>
      </c>
      <c r="F2630" t="n">
        <v>12</v>
      </c>
      <c r="G2630" t="n">
        <v>353</v>
      </c>
      <c r="H2630" t="n">
        <v>2</v>
      </c>
      <c r="I2630" t="n">
        <v>1</v>
      </c>
      <c r="J2630" t="n">
        <v>26</v>
      </c>
      <c r="K2630" t="n">
        <v>2</v>
      </c>
      <c r="L2630" t="n">
        <v>3</v>
      </c>
      <c r="M2630" t="n">
        <v>1</v>
      </c>
      <c r="N2630" t="n">
        <v>2</v>
      </c>
      <c r="O2630" t="n">
        <v>2</v>
      </c>
      <c r="P2630" t="n">
        <v>2</v>
      </c>
      <c r="Q2630" t="n">
        <v>18</v>
      </c>
      <c r="R2630" s="15" t="n">
        <v>153000</v>
      </c>
      <c r="S2630" s="15" t="n">
        <v>0</v>
      </c>
      <c r="T2630" s="15" t="n">
        <v>153000</v>
      </c>
      <c r="U2630" s="15" t="n">
        <v>426000</v>
      </c>
      <c r="V2630">
        <f>IFERROR(VLOOKUP(D2630,Tablas_Equivalencia!$A$3:$B$8,2,FALSE),"Sin dato")</f>
        <v/>
      </c>
      <c r="W2630">
        <f>IFERROR(VLOOKUP(L2630,Tablas_Equivalencia!$D$3:$E$9,2,FALSE),"Sin dato")</f>
        <v/>
      </c>
      <c r="X2630">
        <f>IF(I2630=1,"Varón","Mujer")</f>
        <v/>
      </c>
      <c r="Y2630">
        <f>IFERROR(VLOOKUP(M2630,Tablas_Equivalencia!$G$3:$H$6,2,FALSE),"Sin dato")</f>
        <v/>
      </c>
      <c r="Z2630">
        <f>IF(J2630&lt;=24,"18-24","25-29")</f>
        <v/>
      </c>
      <c r="AA2630">
        <f>IF(M2630&lt;&gt;1,"",IF(P2630=2,1,0))</f>
        <v/>
      </c>
      <c r="AB2630">
        <f>IF(M2630&lt;&gt;1,"",IF(O2630&gt;=2,1,0))</f>
        <v/>
      </c>
      <c r="AC2630">
        <f>IF(M2630&lt;&gt;1,"",IF(OR(Q2630=999,Q2630=""),"",IF(OR(Q2630&lt;35,Q2630&gt;48),1,0)))</f>
        <v/>
      </c>
      <c r="AD2630">
        <f>IF(COUNT(AA2630:AC2630)&lt;3,"",SUM(AA2630:AC2630))</f>
        <v/>
      </c>
      <c r="AE2630">
        <f>IF(L2630&gt;=4,2,IF(L2630&gt;=2,1,0))</f>
        <v/>
      </c>
      <c r="AF2630">
        <f>IF(L2630&gt;=5,1,0)</f>
        <v/>
      </c>
      <c r="AG2630">
        <f>AE2630+AF2630</f>
        <v/>
      </c>
      <c r="AH2630" s="15">
        <f>IF(M2630&lt;&gt;1,"",IF(OR(R2630=-9,R2630=""),"",R2630))</f>
        <v/>
      </c>
      <c r="AI2630">
        <f>IF(M2630&lt;&gt;1,"",IF(OR(Q2630=999,Q2630=""),"",Q2630))</f>
        <v/>
      </c>
    </row>
    <row r="2631">
      <c r="A2631" t="inlineStr">
        <is>
          <t>TQRMNOP114391</t>
        </is>
      </c>
      <c r="B2631" t="n">
        <v>2025</v>
      </c>
      <c r="C2631" t="n">
        <v>1</v>
      </c>
      <c r="D2631" t="n">
        <v>1</v>
      </c>
      <c r="E2631" t="inlineStr">
        <is>
          <t>S</t>
        </is>
      </c>
      <c r="F2631" t="n">
        <v>33</v>
      </c>
      <c r="G2631" t="n">
        <v>1357</v>
      </c>
      <c r="H2631" t="n">
        <v>3</v>
      </c>
      <c r="I2631" t="n">
        <v>1</v>
      </c>
      <c r="J2631" t="n">
        <v>27</v>
      </c>
      <c r="K2631" t="n">
        <v>2</v>
      </c>
      <c r="L2631" t="n">
        <v>4</v>
      </c>
      <c r="M2631" t="n">
        <v>1</v>
      </c>
      <c r="N2631" t="n">
        <v>4</v>
      </c>
      <c r="O2631" t="n">
        <v>2</v>
      </c>
      <c r="P2631" t="n">
        <v>2</v>
      </c>
      <c r="Q2631" t="n">
        <v>31</v>
      </c>
      <c r="R2631" s="15" t="n">
        <v>-9</v>
      </c>
      <c r="S2631" s="15" t="n">
        <v>0</v>
      </c>
      <c r="T2631" s="15" t="n">
        <v>0</v>
      </c>
      <c r="U2631" s="15" t="n">
        <v>140100</v>
      </c>
      <c r="V2631">
        <f>IFERROR(VLOOKUP(D2631,Tablas_Equivalencia!$A$3:$B$8,2,FALSE),"Sin dato")</f>
        <v/>
      </c>
      <c r="W2631">
        <f>IFERROR(VLOOKUP(L2631,Tablas_Equivalencia!$D$3:$E$9,2,FALSE),"Sin dato")</f>
        <v/>
      </c>
      <c r="X2631">
        <f>IF(I2631=1,"Varón","Mujer")</f>
        <v/>
      </c>
      <c r="Y2631">
        <f>IFERROR(VLOOKUP(M2631,Tablas_Equivalencia!$G$3:$H$6,2,FALSE),"Sin dato")</f>
        <v/>
      </c>
      <c r="Z2631">
        <f>IF(J2631&lt;=24,"18-24","25-29")</f>
        <v/>
      </c>
      <c r="AA2631">
        <f>IF(M2631&lt;&gt;1,"",IF(P2631=2,1,0))</f>
        <v/>
      </c>
      <c r="AB2631">
        <f>IF(M2631&lt;&gt;1,"",IF(O2631&gt;=2,1,0))</f>
        <v/>
      </c>
      <c r="AC2631">
        <f>IF(M2631&lt;&gt;1,"",IF(OR(Q2631=999,Q2631=""),"",IF(OR(Q2631&lt;35,Q2631&gt;48),1,0)))</f>
        <v/>
      </c>
      <c r="AD2631">
        <f>IF(COUNT(AA2631:AC2631)&lt;3,"",SUM(AA2631:AC2631))</f>
        <v/>
      </c>
      <c r="AE2631">
        <f>IF(L2631&gt;=4,2,IF(L2631&gt;=2,1,0))</f>
        <v/>
      </c>
      <c r="AF2631">
        <f>IF(L2631&gt;=5,1,0)</f>
        <v/>
      </c>
      <c r="AG2631">
        <f>AE2631+AF2631</f>
        <v/>
      </c>
      <c r="AH2631" s="15">
        <f>IF(M2631&lt;&gt;1,"",IF(OR(R2631=-9,R2631=""),"",R2631))</f>
        <v/>
      </c>
      <c r="AI2631">
        <f>IF(M2631&lt;&gt;1,"",IF(OR(Q2631=999,Q2631=""),"",Q2631))</f>
        <v/>
      </c>
    </row>
    <row r="2632">
      <c r="A2632" t="inlineStr">
        <is>
          <t>TQRMNOP114395</t>
        </is>
      </c>
      <c r="B2632" t="n">
        <v>2025</v>
      </c>
      <c r="C2632" t="n">
        <v>1</v>
      </c>
      <c r="D2632" t="n">
        <v>42</v>
      </c>
      <c r="E2632" t="inlineStr">
        <is>
          <t>N</t>
        </is>
      </c>
      <c r="F2632" t="n">
        <v>27</v>
      </c>
      <c r="G2632" t="n">
        <v>738</v>
      </c>
      <c r="H2632" t="n">
        <v>1</v>
      </c>
      <c r="I2632" t="n">
        <v>2</v>
      </c>
      <c r="J2632" t="n">
        <v>20</v>
      </c>
      <c r="K2632" t="n">
        <v>2</v>
      </c>
      <c r="L2632" t="n">
        <v>3</v>
      </c>
      <c r="M2632" t="n">
        <v>3</v>
      </c>
      <c r="R2632" s="15" t="n">
        <v>0</v>
      </c>
      <c r="S2632" s="15" t="n">
        <v>0</v>
      </c>
      <c r="T2632" s="15" t="n">
        <v>0</v>
      </c>
      <c r="U2632" s="15" t="n">
        <v>316300</v>
      </c>
      <c r="V2632">
        <f>IFERROR(VLOOKUP(D2632,Tablas_Equivalencia!$A$3:$B$8,2,FALSE),"Sin dato")</f>
        <v/>
      </c>
      <c r="W2632">
        <f>IFERROR(VLOOKUP(L2632,Tablas_Equivalencia!$D$3:$E$9,2,FALSE),"Sin dato")</f>
        <v/>
      </c>
      <c r="X2632">
        <f>IF(I2632=1,"Varón","Mujer")</f>
        <v/>
      </c>
      <c r="Y2632">
        <f>IFERROR(VLOOKUP(M2632,Tablas_Equivalencia!$G$3:$H$6,2,FALSE),"Sin dato")</f>
        <v/>
      </c>
      <c r="Z2632">
        <f>IF(J2632&lt;=24,"18-24","25-29")</f>
        <v/>
      </c>
      <c r="AA2632">
        <f>IF(M2632&lt;&gt;1,"",IF(P2632=2,1,0))</f>
        <v/>
      </c>
      <c r="AB2632">
        <f>IF(M2632&lt;&gt;1,"",IF(O2632&gt;=2,1,0))</f>
        <v/>
      </c>
      <c r="AC2632">
        <f>IF(M2632&lt;&gt;1,"",IF(OR(Q2632=999,Q2632=""),"",IF(OR(Q2632&lt;35,Q2632&gt;48),1,0)))</f>
        <v/>
      </c>
      <c r="AD2632">
        <f>IF(COUNT(AA2632:AC2632)&lt;3,"",SUM(AA2632:AC2632))</f>
        <v/>
      </c>
      <c r="AE2632">
        <f>IF(L2632&gt;=4,2,IF(L2632&gt;=2,1,0))</f>
        <v/>
      </c>
      <c r="AF2632">
        <f>IF(L2632&gt;=5,1,0)</f>
        <v/>
      </c>
      <c r="AG2632">
        <f>AE2632+AF2632</f>
        <v/>
      </c>
      <c r="AH2632" s="15">
        <f>IF(M2632&lt;&gt;1,"",IF(OR(R2632=-9,R2632=""),"",R2632))</f>
        <v/>
      </c>
      <c r="AI2632">
        <f>IF(M2632&lt;&gt;1,"",IF(OR(Q2632=999,Q2632=""),"",Q2632))</f>
        <v/>
      </c>
    </row>
    <row r="2633">
      <c r="A2633" t="inlineStr">
        <is>
          <t>TQRMNOP114400</t>
        </is>
      </c>
      <c r="B2633" t="n">
        <v>2025</v>
      </c>
      <c r="C2633" t="n">
        <v>1</v>
      </c>
      <c r="D2633" t="n">
        <v>40</v>
      </c>
      <c r="E2633" t="inlineStr">
        <is>
          <t>N</t>
        </is>
      </c>
      <c r="F2633" t="n">
        <v>23</v>
      </c>
      <c r="G2633" t="n">
        <v>1151</v>
      </c>
      <c r="H2633" t="n">
        <v>3</v>
      </c>
      <c r="I2633" t="n">
        <v>2</v>
      </c>
      <c r="J2633" t="n">
        <v>18</v>
      </c>
      <c r="K2633" t="n">
        <v>2</v>
      </c>
      <c r="L2633" t="n">
        <v>3</v>
      </c>
      <c r="M2633" t="n">
        <v>3</v>
      </c>
      <c r="R2633" s="15" t="n">
        <v>0</v>
      </c>
      <c r="S2633" s="15" t="n">
        <v>56000</v>
      </c>
      <c r="T2633" s="15" t="n">
        <v>56000</v>
      </c>
      <c r="U2633" s="15" t="n">
        <v>80900</v>
      </c>
      <c r="V2633">
        <f>IFERROR(VLOOKUP(D2633,Tablas_Equivalencia!$A$3:$B$8,2,FALSE),"Sin dato")</f>
        <v/>
      </c>
      <c r="W2633">
        <f>IFERROR(VLOOKUP(L2633,Tablas_Equivalencia!$D$3:$E$9,2,FALSE),"Sin dato")</f>
        <v/>
      </c>
      <c r="X2633">
        <f>IF(I2633=1,"Varón","Mujer")</f>
        <v/>
      </c>
      <c r="Y2633">
        <f>IFERROR(VLOOKUP(M2633,Tablas_Equivalencia!$G$3:$H$6,2,FALSE),"Sin dato")</f>
        <v/>
      </c>
      <c r="Z2633">
        <f>IF(J2633&lt;=24,"18-24","25-29")</f>
        <v/>
      </c>
      <c r="AA2633">
        <f>IF(M2633&lt;&gt;1,"",IF(P2633=2,1,0))</f>
        <v/>
      </c>
      <c r="AB2633">
        <f>IF(M2633&lt;&gt;1,"",IF(O2633&gt;=2,1,0))</f>
        <v/>
      </c>
      <c r="AC2633">
        <f>IF(M2633&lt;&gt;1,"",IF(OR(Q2633=999,Q2633=""),"",IF(OR(Q2633&lt;35,Q2633&gt;48),1,0)))</f>
        <v/>
      </c>
      <c r="AD2633">
        <f>IF(COUNT(AA2633:AC2633)&lt;3,"",SUM(AA2633:AC2633))</f>
        <v/>
      </c>
      <c r="AE2633">
        <f>IF(L2633&gt;=4,2,IF(L2633&gt;=2,1,0))</f>
        <v/>
      </c>
      <c r="AF2633">
        <f>IF(L2633&gt;=5,1,0)</f>
        <v/>
      </c>
      <c r="AG2633">
        <f>AE2633+AF2633</f>
        <v/>
      </c>
      <c r="AH2633" s="15">
        <f>IF(M2633&lt;&gt;1,"",IF(OR(R2633=-9,R2633=""),"",R2633))</f>
        <v/>
      </c>
      <c r="AI2633">
        <f>IF(M2633&lt;&gt;1,"",IF(OR(Q2633=999,Q2633=""),"",Q2633))</f>
        <v/>
      </c>
    </row>
    <row r="2634">
      <c r="A2634" t="inlineStr">
        <is>
          <t>TQRMNOP114406</t>
        </is>
      </c>
      <c r="B2634" t="n">
        <v>2025</v>
      </c>
      <c r="C2634" t="n">
        <v>1</v>
      </c>
      <c r="D2634" t="n">
        <v>43</v>
      </c>
      <c r="E2634" t="inlineStr">
        <is>
          <t>N</t>
        </is>
      </c>
      <c r="F2634" t="n">
        <v>34</v>
      </c>
      <c r="G2634" t="n">
        <v>623</v>
      </c>
      <c r="H2634" t="n">
        <v>3</v>
      </c>
      <c r="I2634" t="n">
        <v>2</v>
      </c>
      <c r="J2634" t="n">
        <v>22</v>
      </c>
      <c r="K2634" t="n">
        <v>2</v>
      </c>
      <c r="L2634" t="n">
        <v>4</v>
      </c>
      <c r="M2634" t="n">
        <v>1</v>
      </c>
      <c r="N2634" t="n">
        <v>3</v>
      </c>
      <c r="O2634" t="n">
        <v>2</v>
      </c>
      <c r="P2634" t="n">
        <v>2</v>
      </c>
      <c r="Q2634" t="n">
        <v>35</v>
      </c>
      <c r="R2634" s="15" t="n">
        <v>616000</v>
      </c>
      <c r="S2634" s="15" t="n">
        <v>0</v>
      </c>
      <c r="T2634" s="15" t="n">
        <v>616000</v>
      </c>
      <c r="U2634" s="15" t="n">
        <v>186400</v>
      </c>
      <c r="V2634">
        <f>IFERROR(VLOOKUP(D2634,Tablas_Equivalencia!$A$3:$B$8,2,FALSE),"Sin dato")</f>
        <v/>
      </c>
      <c r="W2634">
        <f>IFERROR(VLOOKUP(L2634,Tablas_Equivalencia!$D$3:$E$9,2,FALSE),"Sin dato")</f>
        <v/>
      </c>
      <c r="X2634">
        <f>IF(I2634=1,"Varón","Mujer")</f>
        <v/>
      </c>
      <c r="Y2634">
        <f>IFERROR(VLOOKUP(M2634,Tablas_Equivalencia!$G$3:$H$6,2,FALSE),"Sin dato")</f>
        <v/>
      </c>
      <c r="Z2634">
        <f>IF(J2634&lt;=24,"18-24","25-29")</f>
        <v/>
      </c>
      <c r="AA2634">
        <f>IF(M2634&lt;&gt;1,"",IF(P2634=2,1,0))</f>
        <v/>
      </c>
      <c r="AB2634">
        <f>IF(M2634&lt;&gt;1,"",IF(O2634&gt;=2,1,0))</f>
        <v/>
      </c>
      <c r="AC2634">
        <f>IF(M2634&lt;&gt;1,"",IF(OR(Q2634=999,Q2634=""),"",IF(OR(Q2634&lt;35,Q2634&gt;48),1,0)))</f>
        <v/>
      </c>
      <c r="AD2634">
        <f>IF(COUNT(AA2634:AC2634)&lt;3,"",SUM(AA2634:AC2634))</f>
        <v/>
      </c>
      <c r="AE2634">
        <f>IF(L2634&gt;=4,2,IF(L2634&gt;=2,1,0))</f>
        <v/>
      </c>
      <c r="AF2634">
        <f>IF(L2634&gt;=5,1,0)</f>
        <v/>
      </c>
      <c r="AG2634">
        <f>AE2634+AF2634</f>
        <v/>
      </c>
      <c r="AH2634" s="15">
        <f>IF(M2634&lt;&gt;1,"",IF(OR(R2634=-9,R2634=""),"",R2634))</f>
        <v/>
      </c>
      <c r="AI2634">
        <f>IF(M2634&lt;&gt;1,"",IF(OR(Q2634=999,Q2634=""),"",Q2634))</f>
        <v/>
      </c>
    </row>
    <row r="2635">
      <c r="A2635" t="inlineStr">
        <is>
          <t>TQRMNOP114412</t>
        </is>
      </c>
      <c r="B2635" t="n">
        <v>2025</v>
      </c>
      <c r="C2635" t="n">
        <v>1</v>
      </c>
      <c r="D2635" t="n">
        <v>41</v>
      </c>
      <c r="E2635" t="inlineStr">
        <is>
          <t>N</t>
        </is>
      </c>
      <c r="F2635" t="n">
        <v>15</v>
      </c>
      <c r="G2635" t="n">
        <v>1362</v>
      </c>
      <c r="H2635" t="n">
        <v>1</v>
      </c>
      <c r="I2635" t="n">
        <v>1</v>
      </c>
      <c r="J2635" t="n">
        <v>20</v>
      </c>
      <c r="K2635" t="n">
        <v>2</v>
      </c>
      <c r="L2635" t="n">
        <v>4</v>
      </c>
      <c r="M2635" t="n">
        <v>2</v>
      </c>
      <c r="R2635" s="15" t="n">
        <v>0</v>
      </c>
      <c r="S2635" s="15" t="n">
        <v>0</v>
      </c>
      <c r="T2635" s="15" t="n">
        <v>0</v>
      </c>
      <c r="U2635" s="15" t="n">
        <v>107000</v>
      </c>
      <c r="V2635">
        <f>IFERROR(VLOOKUP(D2635,Tablas_Equivalencia!$A$3:$B$8,2,FALSE),"Sin dato")</f>
        <v/>
      </c>
      <c r="W2635">
        <f>IFERROR(VLOOKUP(L2635,Tablas_Equivalencia!$D$3:$E$9,2,FALSE),"Sin dato")</f>
        <v/>
      </c>
      <c r="X2635">
        <f>IF(I2635=1,"Varón","Mujer")</f>
        <v/>
      </c>
      <c r="Y2635">
        <f>IFERROR(VLOOKUP(M2635,Tablas_Equivalencia!$G$3:$H$6,2,FALSE),"Sin dato")</f>
        <v/>
      </c>
      <c r="Z2635">
        <f>IF(J2635&lt;=24,"18-24","25-29")</f>
        <v/>
      </c>
      <c r="AA2635">
        <f>IF(M2635&lt;&gt;1,"",IF(P2635=2,1,0))</f>
        <v/>
      </c>
      <c r="AB2635">
        <f>IF(M2635&lt;&gt;1,"",IF(O2635&gt;=2,1,0))</f>
        <v/>
      </c>
      <c r="AC2635">
        <f>IF(M2635&lt;&gt;1,"",IF(OR(Q2635=999,Q2635=""),"",IF(OR(Q2635&lt;35,Q2635&gt;48),1,0)))</f>
        <v/>
      </c>
      <c r="AD2635">
        <f>IF(COUNT(AA2635:AC2635)&lt;3,"",SUM(AA2635:AC2635))</f>
        <v/>
      </c>
      <c r="AE2635">
        <f>IF(L2635&gt;=4,2,IF(L2635&gt;=2,1,0))</f>
        <v/>
      </c>
      <c r="AF2635">
        <f>IF(L2635&gt;=5,1,0)</f>
        <v/>
      </c>
      <c r="AG2635">
        <f>AE2635+AF2635</f>
        <v/>
      </c>
      <c r="AH2635" s="15">
        <f>IF(M2635&lt;&gt;1,"",IF(OR(R2635=-9,R2635=""),"",R2635))</f>
        <v/>
      </c>
      <c r="AI2635">
        <f>IF(M2635&lt;&gt;1,"",IF(OR(Q2635=999,Q2635=""),"",Q2635))</f>
        <v/>
      </c>
    </row>
    <row r="2636">
      <c r="A2636" t="inlineStr">
        <is>
          <t>TQRMNOP114420</t>
        </is>
      </c>
      <c r="B2636" t="n">
        <v>2025</v>
      </c>
      <c r="C2636" t="n">
        <v>1</v>
      </c>
      <c r="D2636" t="n">
        <v>43</v>
      </c>
      <c r="E2636" t="inlineStr">
        <is>
          <t>N</t>
        </is>
      </c>
      <c r="F2636" t="n">
        <v>34</v>
      </c>
      <c r="G2636" t="n">
        <v>1366</v>
      </c>
      <c r="H2636" t="n">
        <v>3</v>
      </c>
      <c r="I2636" t="n">
        <v>1</v>
      </c>
      <c r="J2636" t="n">
        <v>21</v>
      </c>
      <c r="K2636" t="n">
        <v>1</v>
      </c>
      <c r="L2636" t="n">
        <v>5</v>
      </c>
      <c r="M2636" t="n">
        <v>1</v>
      </c>
      <c r="N2636" t="n">
        <v>3</v>
      </c>
      <c r="O2636" t="n">
        <v>1</v>
      </c>
      <c r="P2636" t="n">
        <v>1</v>
      </c>
      <c r="Q2636" t="n">
        <v>32</v>
      </c>
      <c r="R2636" s="15" t="n">
        <v>699000</v>
      </c>
      <c r="S2636" s="15" t="n">
        <v>0</v>
      </c>
      <c r="T2636" s="15" t="n">
        <v>699000</v>
      </c>
      <c r="U2636" s="15" t="n">
        <v>136700</v>
      </c>
      <c r="V2636">
        <f>IFERROR(VLOOKUP(D2636,Tablas_Equivalencia!$A$3:$B$8,2,FALSE),"Sin dato")</f>
        <v/>
      </c>
      <c r="W2636">
        <f>IFERROR(VLOOKUP(L2636,Tablas_Equivalencia!$D$3:$E$9,2,FALSE),"Sin dato")</f>
        <v/>
      </c>
      <c r="X2636">
        <f>IF(I2636=1,"Varón","Mujer")</f>
        <v/>
      </c>
      <c r="Y2636">
        <f>IFERROR(VLOOKUP(M2636,Tablas_Equivalencia!$G$3:$H$6,2,FALSE),"Sin dato")</f>
        <v/>
      </c>
      <c r="Z2636">
        <f>IF(J2636&lt;=24,"18-24","25-29")</f>
        <v/>
      </c>
      <c r="AA2636">
        <f>IF(M2636&lt;&gt;1,"",IF(P2636=2,1,0))</f>
        <v/>
      </c>
      <c r="AB2636">
        <f>IF(M2636&lt;&gt;1,"",IF(O2636&gt;=2,1,0))</f>
        <v/>
      </c>
      <c r="AC2636">
        <f>IF(M2636&lt;&gt;1,"",IF(OR(Q2636=999,Q2636=""),"",IF(OR(Q2636&lt;35,Q2636&gt;48),1,0)))</f>
        <v/>
      </c>
      <c r="AD2636">
        <f>IF(COUNT(AA2636:AC2636)&lt;3,"",SUM(AA2636:AC2636))</f>
        <v/>
      </c>
      <c r="AE2636">
        <f>IF(L2636&gt;=4,2,IF(L2636&gt;=2,1,0))</f>
        <v/>
      </c>
      <c r="AF2636">
        <f>IF(L2636&gt;=5,1,0)</f>
        <v/>
      </c>
      <c r="AG2636">
        <f>AE2636+AF2636</f>
        <v/>
      </c>
      <c r="AH2636" s="15">
        <f>IF(M2636&lt;&gt;1,"",IF(OR(R2636=-9,R2636=""),"",R2636))</f>
        <v/>
      </c>
      <c r="AI2636">
        <f>IF(M2636&lt;&gt;1,"",IF(OR(Q2636=999,Q2636=""),"",Q2636))</f>
        <v/>
      </c>
    </row>
    <row r="2637">
      <c r="A2637" t="inlineStr">
        <is>
          <t>TQRMNOP114429</t>
        </is>
      </c>
      <c r="B2637" t="n">
        <v>2025</v>
      </c>
      <c r="C2637" t="n">
        <v>1</v>
      </c>
      <c r="D2637" t="n">
        <v>43</v>
      </c>
      <c r="E2637" t="inlineStr">
        <is>
          <t>S</t>
        </is>
      </c>
      <c r="F2637" t="n">
        <v>19</v>
      </c>
      <c r="G2637" t="n">
        <v>948</v>
      </c>
      <c r="H2637" t="n">
        <v>2</v>
      </c>
      <c r="I2637" t="n">
        <v>1</v>
      </c>
      <c r="J2637" t="n">
        <v>18</v>
      </c>
      <c r="K2637" t="n">
        <v>2</v>
      </c>
      <c r="L2637" t="n">
        <v>3</v>
      </c>
      <c r="M2637" t="n">
        <v>1</v>
      </c>
      <c r="N2637" t="n">
        <v>3</v>
      </c>
      <c r="O2637" t="n">
        <v>2</v>
      </c>
      <c r="P2637" t="n">
        <v>2</v>
      </c>
      <c r="Q2637" t="n">
        <v>20</v>
      </c>
      <c r="R2637" s="15" t="n">
        <v>489000</v>
      </c>
      <c r="S2637" s="15" t="n">
        <v>63000</v>
      </c>
      <c r="T2637" s="15" t="n">
        <v>552000</v>
      </c>
      <c r="U2637" s="15" t="n">
        <v>78900</v>
      </c>
      <c r="V2637">
        <f>IFERROR(VLOOKUP(D2637,Tablas_Equivalencia!$A$3:$B$8,2,FALSE),"Sin dato")</f>
        <v/>
      </c>
      <c r="W2637">
        <f>IFERROR(VLOOKUP(L2637,Tablas_Equivalencia!$D$3:$E$9,2,FALSE),"Sin dato")</f>
        <v/>
      </c>
      <c r="X2637">
        <f>IF(I2637=1,"Varón","Mujer")</f>
        <v/>
      </c>
      <c r="Y2637">
        <f>IFERROR(VLOOKUP(M2637,Tablas_Equivalencia!$G$3:$H$6,2,FALSE),"Sin dato")</f>
        <v/>
      </c>
      <c r="Z2637">
        <f>IF(J2637&lt;=24,"18-24","25-29")</f>
        <v/>
      </c>
      <c r="AA2637">
        <f>IF(M2637&lt;&gt;1,"",IF(P2637=2,1,0))</f>
        <v/>
      </c>
      <c r="AB2637">
        <f>IF(M2637&lt;&gt;1,"",IF(O2637&gt;=2,1,0))</f>
        <v/>
      </c>
      <c r="AC2637">
        <f>IF(M2637&lt;&gt;1,"",IF(OR(Q2637=999,Q2637=""),"",IF(OR(Q2637&lt;35,Q2637&gt;48),1,0)))</f>
        <v/>
      </c>
      <c r="AD2637">
        <f>IF(COUNT(AA2637:AC2637)&lt;3,"",SUM(AA2637:AC2637))</f>
        <v/>
      </c>
      <c r="AE2637">
        <f>IF(L2637&gt;=4,2,IF(L2637&gt;=2,1,0))</f>
        <v/>
      </c>
      <c r="AF2637">
        <f>IF(L2637&gt;=5,1,0)</f>
        <v/>
      </c>
      <c r="AG2637">
        <f>AE2637+AF2637</f>
        <v/>
      </c>
      <c r="AH2637" s="15">
        <f>IF(M2637&lt;&gt;1,"",IF(OR(R2637=-9,R2637=""),"",R2637))</f>
        <v/>
      </c>
      <c r="AI2637">
        <f>IF(M2637&lt;&gt;1,"",IF(OR(Q2637=999,Q2637=""),"",Q2637))</f>
        <v/>
      </c>
    </row>
    <row r="2638">
      <c r="A2638" t="inlineStr">
        <is>
          <t>TQRMNOP114438</t>
        </is>
      </c>
      <c r="B2638" t="n">
        <v>2025</v>
      </c>
      <c r="C2638" t="n">
        <v>1</v>
      </c>
      <c r="D2638" t="n">
        <v>1</v>
      </c>
      <c r="E2638" t="inlineStr">
        <is>
          <t>S</t>
        </is>
      </c>
      <c r="F2638" t="n">
        <v>32</v>
      </c>
      <c r="G2638" t="n">
        <v>580</v>
      </c>
      <c r="H2638" t="n">
        <v>10</v>
      </c>
      <c r="I2638" t="n">
        <v>2</v>
      </c>
      <c r="J2638" t="n">
        <v>20</v>
      </c>
      <c r="K2638" t="n">
        <v>1</v>
      </c>
      <c r="L2638" t="n">
        <v>3</v>
      </c>
      <c r="M2638" t="n">
        <v>3</v>
      </c>
      <c r="R2638" s="15" t="n">
        <v>0</v>
      </c>
      <c r="S2638" s="15" t="n">
        <v>0</v>
      </c>
      <c r="T2638" s="15" t="n">
        <v>0</v>
      </c>
      <c r="U2638" s="15" t="n">
        <v>122900</v>
      </c>
      <c r="V2638">
        <f>IFERROR(VLOOKUP(D2638,Tablas_Equivalencia!$A$3:$B$8,2,FALSE),"Sin dato")</f>
        <v/>
      </c>
      <c r="W2638">
        <f>IFERROR(VLOOKUP(L2638,Tablas_Equivalencia!$D$3:$E$9,2,FALSE),"Sin dato")</f>
        <v/>
      </c>
      <c r="X2638">
        <f>IF(I2638=1,"Varón","Mujer")</f>
        <v/>
      </c>
      <c r="Y2638">
        <f>IFERROR(VLOOKUP(M2638,Tablas_Equivalencia!$G$3:$H$6,2,FALSE),"Sin dato")</f>
        <v/>
      </c>
      <c r="Z2638">
        <f>IF(J2638&lt;=24,"18-24","25-29")</f>
        <v/>
      </c>
      <c r="AA2638">
        <f>IF(M2638&lt;&gt;1,"",IF(P2638=2,1,0))</f>
        <v/>
      </c>
      <c r="AB2638">
        <f>IF(M2638&lt;&gt;1,"",IF(O2638&gt;=2,1,0))</f>
        <v/>
      </c>
      <c r="AC2638">
        <f>IF(M2638&lt;&gt;1,"",IF(OR(Q2638=999,Q2638=""),"",IF(OR(Q2638&lt;35,Q2638&gt;48),1,0)))</f>
        <v/>
      </c>
      <c r="AD2638">
        <f>IF(COUNT(AA2638:AC2638)&lt;3,"",SUM(AA2638:AC2638))</f>
        <v/>
      </c>
      <c r="AE2638">
        <f>IF(L2638&gt;=4,2,IF(L2638&gt;=2,1,0))</f>
        <v/>
      </c>
      <c r="AF2638">
        <f>IF(L2638&gt;=5,1,0)</f>
        <v/>
      </c>
      <c r="AG2638">
        <f>AE2638+AF2638</f>
        <v/>
      </c>
      <c r="AH2638" s="15">
        <f>IF(M2638&lt;&gt;1,"",IF(OR(R2638=-9,R2638=""),"",R2638))</f>
        <v/>
      </c>
      <c r="AI2638">
        <f>IF(M2638&lt;&gt;1,"",IF(OR(Q2638=999,Q2638=""),"",Q2638))</f>
        <v/>
      </c>
    </row>
    <row r="2639">
      <c r="A2639" t="inlineStr">
        <is>
          <t>TQRMNOP114440</t>
        </is>
      </c>
      <c r="B2639" t="n">
        <v>2025</v>
      </c>
      <c r="C2639" t="n">
        <v>1</v>
      </c>
      <c r="D2639" t="n">
        <v>43</v>
      </c>
      <c r="E2639" t="inlineStr">
        <is>
          <t>N</t>
        </is>
      </c>
      <c r="F2639" t="n">
        <v>29</v>
      </c>
      <c r="G2639" t="n">
        <v>1053</v>
      </c>
      <c r="H2639" t="n">
        <v>3</v>
      </c>
      <c r="I2639" t="n">
        <v>1</v>
      </c>
      <c r="J2639" t="n">
        <v>21</v>
      </c>
      <c r="K2639" t="n">
        <v>2</v>
      </c>
      <c r="L2639" t="n">
        <v>4</v>
      </c>
      <c r="M2639" t="n">
        <v>1</v>
      </c>
      <c r="N2639" t="n">
        <v>3</v>
      </c>
      <c r="O2639" t="n">
        <v>2</v>
      </c>
      <c r="P2639" t="n">
        <v>2</v>
      </c>
      <c r="Q2639" t="n">
        <v>39</v>
      </c>
      <c r="R2639" s="15" t="n">
        <v>330000</v>
      </c>
      <c r="S2639" s="15" t="n">
        <v>0</v>
      </c>
      <c r="T2639" s="15" t="n">
        <v>330000</v>
      </c>
      <c r="U2639" s="15" t="n">
        <v>276700</v>
      </c>
      <c r="V2639">
        <f>IFERROR(VLOOKUP(D2639,Tablas_Equivalencia!$A$3:$B$8,2,FALSE),"Sin dato")</f>
        <v/>
      </c>
      <c r="W2639">
        <f>IFERROR(VLOOKUP(L2639,Tablas_Equivalencia!$D$3:$E$9,2,FALSE),"Sin dato")</f>
        <v/>
      </c>
      <c r="X2639">
        <f>IF(I2639=1,"Varón","Mujer")</f>
        <v/>
      </c>
      <c r="Y2639">
        <f>IFERROR(VLOOKUP(M2639,Tablas_Equivalencia!$G$3:$H$6,2,FALSE),"Sin dato")</f>
        <v/>
      </c>
      <c r="Z2639">
        <f>IF(J2639&lt;=24,"18-24","25-29")</f>
        <v/>
      </c>
      <c r="AA2639">
        <f>IF(M2639&lt;&gt;1,"",IF(P2639=2,1,0))</f>
        <v/>
      </c>
      <c r="AB2639">
        <f>IF(M2639&lt;&gt;1,"",IF(O2639&gt;=2,1,0))</f>
        <v/>
      </c>
      <c r="AC2639">
        <f>IF(M2639&lt;&gt;1,"",IF(OR(Q2639=999,Q2639=""),"",IF(OR(Q2639&lt;35,Q2639&gt;48),1,0)))</f>
        <v/>
      </c>
      <c r="AD2639">
        <f>IF(COUNT(AA2639:AC2639)&lt;3,"",SUM(AA2639:AC2639))</f>
        <v/>
      </c>
      <c r="AE2639">
        <f>IF(L2639&gt;=4,2,IF(L2639&gt;=2,1,0))</f>
        <v/>
      </c>
      <c r="AF2639">
        <f>IF(L2639&gt;=5,1,0)</f>
        <v/>
      </c>
      <c r="AG2639">
        <f>AE2639+AF2639</f>
        <v/>
      </c>
      <c r="AH2639" s="15">
        <f>IF(M2639&lt;&gt;1,"",IF(OR(R2639=-9,R2639=""),"",R2639))</f>
        <v/>
      </c>
      <c r="AI2639">
        <f>IF(M2639&lt;&gt;1,"",IF(OR(Q2639=999,Q2639=""),"",Q2639))</f>
        <v/>
      </c>
    </row>
    <row r="2640">
      <c r="A2640" t="inlineStr">
        <is>
          <t>TQRMNOP114444</t>
        </is>
      </c>
      <c r="B2640" t="n">
        <v>2025</v>
      </c>
      <c r="C2640" t="n">
        <v>1</v>
      </c>
      <c r="D2640" t="n">
        <v>40</v>
      </c>
      <c r="E2640" t="inlineStr">
        <is>
          <t>N</t>
        </is>
      </c>
      <c r="F2640" t="n">
        <v>9</v>
      </c>
      <c r="G2640" t="n">
        <v>1003</v>
      </c>
      <c r="H2640" t="n">
        <v>2</v>
      </c>
      <c r="I2640" t="n">
        <v>1</v>
      </c>
      <c r="J2640" t="n">
        <v>21</v>
      </c>
      <c r="K2640" t="n">
        <v>2</v>
      </c>
      <c r="L2640" t="n">
        <v>3</v>
      </c>
      <c r="M2640" t="n">
        <v>3</v>
      </c>
      <c r="R2640" s="15" t="n">
        <v>0</v>
      </c>
      <c r="S2640" s="15" t="n">
        <v>0</v>
      </c>
      <c r="T2640" s="15" t="n">
        <v>0</v>
      </c>
      <c r="U2640" s="15" t="n">
        <v>211400</v>
      </c>
      <c r="V2640">
        <f>IFERROR(VLOOKUP(D2640,Tablas_Equivalencia!$A$3:$B$8,2,FALSE),"Sin dato")</f>
        <v/>
      </c>
      <c r="W2640">
        <f>IFERROR(VLOOKUP(L2640,Tablas_Equivalencia!$D$3:$E$9,2,FALSE),"Sin dato")</f>
        <v/>
      </c>
      <c r="X2640">
        <f>IF(I2640=1,"Varón","Mujer")</f>
        <v/>
      </c>
      <c r="Y2640">
        <f>IFERROR(VLOOKUP(M2640,Tablas_Equivalencia!$G$3:$H$6,2,FALSE),"Sin dato")</f>
        <v/>
      </c>
      <c r="Z2640">
        <f>IF(J2640&lt;=24,"18-24","25-29")</f>
        <v/>
      </c>
      <c r="AA2640">
        <f>IF(M2640&lt;&gt;1,"",IF(P2640=2,1,0))</f>
        <v/>
      </c>
      <c r="AB2640">
        <f>IF(M2640&lt;&gt;1,"",IF(O2640&gt;=2,1,0))</f>
        <v/>
      </c>
      <c r="AC2640">
        <f>IF(M2640&lt;&gt;1,"",IF(OR(Q2640=999,Q2640=""),"",IF(OR(Q2640&lt;35,Q2640&gt;48),1,0)))</f>
        <v/>
      </c>
      <c r="AD2640">
        <f>IF(COUNT(AA2640:AC2640)&lt;3,"",SUM(AA2640:AC2640))</f>
        <v/>
      </c>
      <c r="AE2640">
        <f>IF(L2640&gt;=4,2,IF(L2640&gt;=2,1,0))</f>
        <v/>
      </c>
      <c r="AF2640">
        <f>IF(L2640&gt;=5,1,0)</f>
        <v/>
      </c>
      <c r="AG2640">
        <f>AE2640+AF2640</f>
        <v/>
      </c>
      <c r="AH2640" s="15">
        <f>IF(M2640&lt;&gt;1,"",IF(OR(R2640=-9,R2640=""),"",R2640))</f>
        <v/>
      </c>
      <c r="AI2640">
        <f>IF(M2640&lt;&gt;1,"",IF(OR(Q2640=999,Q2640=""),"",Q2640))</f>
        <v/>
      </c>
    </row>
    <row r="2641">
      <c r="A2641" t="inlineStr">
        <is>
          <t>TQRMNOP114446</t>
        </is>
      </c>
      <c r="B2641" t="n">
        <v>2025</v>
      </c>
      <c r="C2641" t="n">
        <v>1</v>
      </c>
      <c r="D2641" t="n">
        <v>43</v>
      </c>
      <c r="E2641" t="inlineStr">
        <is>
          <t>S</t>
        </is>
      </c>
      <c r="F2641" t="n">
        <v>36</v>
      </c>
      <c r="G2641" t="n">
        <v>1460</v>
      </c>
      <c r="H2641" t="n">
        <v>2</v>
      </c>
      <c r="I2641" t="n">
        <v>2</v>
      </c>
      <c r="J2641" t="n">
        <v>28</v>
      </c>
      <c r="K2641" t="n">
        <v>1</v>
      </c>
      <c r="L2641" t="n">
        <v>3</v>
      </c>
      <c r="M2641" t="n">
        <v>1</v>
      </c>
      <c r="N2641" t="n">
        <v>2</v>
      </c>
      <c r="O2641" t="n">
        <v>3</v>
      </c>
      <c r="P2641" t="n">
        <v>2</v>
      </c>
      <c r="Q2641" t="n">
        <v>30</v>
      </c>
      <c r="R2641" s="15" t="n">
        <v>305000</v>
      </c>
      <c r="S2641" s="15" t="n">
        <v>95000</v>
      </c>
      <c r="T2641" s="15" t="n">
        <v>400000</v>
      </c>
      <c r="U2641" s="15" t="n">
        <v>102800</v>
      </c>
      <c r="V2641">
        <f>IFERROR(VLOOKUP(D2641,Tablas_Equivalencia!$A$3:$B$8,2,FALSE),"Sin dato")</f>
        <v/>
      </c>
      <c r="W2641">
        <f>IFERROR(VLOOKUP(L2641,Tablas_Equivalencia!$D$3:$E$9,2,FALSE),"Sin dato")</f>
        <v/>
      </c>
      <c r="X2641">
        <f>IF(I2641=1,"Varón","Mujer")</f>
        <v/>
      </c>
      <c r="Y2641">
        <f>IFERROR(VLOOKUP(M2641,Tablas_Equivalencia!$G$3:$H$6,2,FALSE),"Sin dato")</f>
        <v/>
      </c>
      <c r="Z2641">
        <f>IF(J2641&lt;=24,"18-24","25-29")</f>
        <v/>
      </c>
      <c r="AA2641">
        <f>IF(M2641&lt;&gt;1,"",IF(P2641=2,1,0))</f>
        <v/>
      </c>
      <c r="AB2641">
        <f>IF(M2641&lt;&gt;1,"",IF(O2641&gt;=2,1,0))</f>
        <v/>
      </c>
      <c r="AC2641">
        <f>IF(M2641&lt;&gt;1,"",IF(OR(Q2641=999,Q2641=""),"",IF(OR(Q2641&lt;35,Q2641&gt;48),1,0)))</f>
        <v/>
      </c>
      <c r="AD2641">
        <f>IF(COUNT(AA2641:AC2641)&lt;3,"",SUM(AA2641:AC2641))</f>
        <v/>
      </c>
      <c r="AE2641">
        <f>IF(L2641&gt;=4,2,IF(L2641&gt;=2,1,0))</f>
        <v/>
      </c>
      <c r="AF2641">
        <f>IF(L2641&gt;=5,1,0)</f>
        <v/>
      </c>
      <c r="AG2641">
        <f>AE2641+AF2641</f>
        <v/>
      </c>
      <c r="AH2641" s="15">
        <f>IF(M2641&lt;&gt;1,"",IF(OR(R2641=-9,R2641=""),"",R2641))</f>
        <v/>
      </c>
      <c r="AI2641">
        <f>IF(M2641&lt;&gt;1,"",IF(OR(Q2641=999,Q2641=""),"",Q2641))</f>
        <v/>
      </c>
    </row>
    <row r="2642">
      <c r="A2642" t="inlineStr">
        <is>
          <t>TQRMNOP114449</t>
        </is>
      </c>
      <c r="B2642" t="n">
        <v>2025</v>
      </c>
      <c r="C2642" t="n">
        <v>1</v>
      </c>
      <c r="D2642" t="n">
        <v>43</v>
      </c>
      <c r="E2642" t="inlineStr">
        <is>
          <t>N</t>
        </is>
      </c>
      <c r="F2642" t="n">
        <v>26</v>
      </c>
      <c r="G2642" t="n">
        <v>985</v>
      </c>
      <c r="H2642" t="n">
        <v>2</v>
      </c>
      <c r="I2642" t="n">
        <v>2</v>
      </c>
      <c r="J2642" t="n">
        <v>29</v>
      </c>
      <c r="K2642" t="n">
        <v>2</v>
      </c>
      <c r="L2642" t="n">
        <v>4</v>
      </c>
      <c r="M2642" t="n">
        <v>1</v>
      </c>
      <c r="N2642" t="n">
        <v>2</v>
      </c>
      <c r="O2642" t="n">
        <v>2</v>
      </c>
      <c r="P2642" t="n">
        <v>1</v>
      </c>
      <c r="Q2642" t="n">
        <v>51</v>
      </c>
      <c r="R2642" s="15" t="n">
        <v>395000</v>
      </c>
      <c r="S2642" s="15" t="n">
        <v>0</v>
      </c>
      <c r="T2642" s="15" t="n">
        <v>395000</v>
      </c>
      <c r="U2642" s="15" t="n">
        <v>121700</v>
      </c>
      <c r="V2642">
        <f>IFERROR(VLOOKUP(D2642,Tablas_Equivalencia!$A$3:$B$8,2,FALSE),"Sin dato")</f>
        <v/>
      </c>
      <c r="W2642">
        <f>IFERROR(VLOOKUP(L2642,Tablas_Equivalencia!$D$3:$E$9,2,FALSE),"Sin dato")</f>
        <v/>
      </c>
      <c r="X2642">
        <f>IF(I2642=1,"Varón","Mujer")</f>
        <v/>
      </c>
      <c r="Y2642">
        <f>IFERROR(VLOOKUP(M2642,Tablas_Equivalencia!$G$3:$H$6,2,FALSE),"Sin dato")</f>
        <v/>
      </c>
      <c r="Z2642">
        <f>IF(J2642&lt;=24,"18-24","25-29")</f>
        <v/>
      </c>
      <c r="AA2642">
        <f>IF(M2642&lt;&gt;1,"",IF(P2642=2,1,0))</f>
        <v/>
      </c>
      <c r="AB2642">
        <f>IF(M2642&lt;&gt;1,"",IF(O2642&gt;=2,1,0))</f>
        <v/>
      </c>
      <c r="AC2642">
        <f>IF(M2642&lt;&gt;1,"",IF(OR(Q2642=999,Q2642=""),"",IF(OR(Q2642&lt;35,Q2642&gt;48),1,0)))</f>
        <v/>
      </c>
      <c r="AD2642">
        <f>IF(COUNT(AA2642:AC2642)&lt;3,"",SUM(AA2642:AC2642))</f>
        <v/>
      </c>
      <c r="AE2642">
        <f>IF(L2642&gt;=4,2,IF(L2642&gt;=2,1,0))</f>
        <v/>
      </c>
      <c r="AF2642">
        <f>IF(L2642&gt;=5,1,0)</f>
        <v/>
      </c>
      <c r="AG2642">
        <f>AE2642+AF2642</f>
        <v/>
      </c>
      <c r="AH2642" s="15">
        <f>IF(M2642&lt;&gt;1,"",IF(OR(R2642=-9,R2642=""),"",R2642))</f>
        <v/>
      </c>
      <c r="AI2642">
        <f>IF(M2642&lt;&gt;1,"",IF(OR(Q2642=999,Q2642=""),"",Q2642))</f>
        <v/>
      </c>
    </row>
    <row r="2643">
      <c r="A2643" t="inlineStr">
        <is>
          <t>TQRMNOP114451</t>
        </is>
      </c>
      <c r="B2643" t="n">
        <v>2025</v>
      </c>
      <c r="C2643" t="n">
        <v>1</v>
      </c>
      <c r="D2643" t="n">
        <v>40</v>
      </c>
      <c r="E2643" t="inlineStr">
        <is>
          <t>N</t>
        </is>
      </c>
      <c r="F2643" t="n">
        <v>22</v>
      </c>
      <c r="G2643" t="n">
        <v>870</v>
      </c>
      <c r="H2643" t="n">
        <v>1</v>
      </c>
      <c r="I2643" t="n">
        <v>1</v>
      </c>
      <c r="J2643" t="n">
        <v>28</v>
      </c>
      <c r="K2643" t="n">
        <v>2</v>
      </c>
      <c r="L2643" t="n">
        <v>4</v>
      </c>
      <c r="M2643" t="n">
        <v>1</v>
      </c>
      <c r="N2643" t="n">
        <v>2</v>
      </c>
      <c r="O2643" t="n">
        <v>1</v>
      </c>
      <c r="P2643" t="n">
        <v>2</v>
      </c>
      <c r="Q2643" t="n">
        <v>14</v>
      </c>
      <c r="R2643" s="15" t="n">
        <v>151000</v>
      </c>
      <c r="S2643" s="15" t="n">
        <v>0</v>
      </c>
      <c r="T2643" s="15" t="n">
        <v>151000</v>
      </c>
      <c r="U2643" s="15" t="n">
        <v>77400</v>
      </c>
      <c r="V2643">
        <f>IFERROR(VLOOKUP(D2643,Tablas_Equivalencia!$A$3:$B$8,2,FALSE),"Sin dato")</f>
        <v/>
      </c>
      <c r="W2643">
        <f>IFERROR(VLOOKUP(L2643,Tablas_Equivalencia!$D$3:$E$9,2,FALSE),"Sin dato")</f>
        <v/>
      </c>
      <c r="X2643">
        <f>IF(I2643=1,"Varón","Mujer")</f>
        <v/>
      </c>
      <c r="Y2643">
        <f>IFERROR(VLOOKUP(M2643,Tablas_Equivalencia!$G$3:$H$6,2,FALSE),"Sin dato")</f>
        <v/>
      </c>
      <c r="Z2643">
        <f>IF(J2643&lt;=24,"18-24","25-29")</f>
        <v/>
      </c>
      <c r="AA2643">
        <f>IF(M2643&lt;&gt;1,"",IF(P2643=2,1,0))</f>
        <v/>
      </c>
      <c r="AB2643">
        <f>IF(M2643&lt;&gt;1,"",IF(O2643&gt;=2,1,0))</f>
        <v/>
      </c>
      <c r="AC2643">
        <f>IF(M2643&lt;&gt;1,"",IF(OR(Q2643=999,Q2643=""),"",IF(OR(Q2643&lt;35,Q2643&gt;48),1,0)))</f>
        <v/>
      </c>
      <c r="AD2643">
        <f>IF(COUNT(AA2643:AC2643)&lt;3,"",SUM(AA2643:AC2643))</f>
        <v/>
      </c>
      <c r="AE2643">
        <f>IF(L2643&gt;=4,2,IF(L2643&gt;=2,1,0))</f>
        <v/>
      </c>
      <c r="AF2643">
        <f>IF(L2643&gt;=5,1,0)</f>
        <v/>
      </c>
      <c r="AG2643">
        <f>AE2643+AF2643</f>
        <v/>
      </c>
      <c r="AH2643" s="15">
        <f>IF(M2643&lt;&gt;1,"",IF(OR(R2643=-9,R2643=""),"",R2643))</f>
        <v/>
      </c>
      <c r="AI2643">
        <f>IF(M2643&lt;&gt;1,"",IF(OR(Q2643=999,Q2643=""),"",Q2643))</f>
        <v/>
      </c>
    </row>
    <row r="2644">
      <c r="A2644" t="inlineStr">
        <is>
          <t>TQRMNOP114454</t>
        </is>
      </c>
      <c r="B2644" t="n">
        <v>2025</v>
      </c>
      <c r="C2644" t="n">
        <v>1</v>
      </c>
      <c r="D2644" t="n">
        <v>40</v>
      </c>
      <c r="E2644" t="inlineStr">
        <is>
          <t>N</t>
        </is>
      </c>
      <c r="F2644" t="n">
        <v>23</v>
      </c>
      <c r="G2644" t="n">
        <v>457</v>
      </c>
      <c r="H2644" t="n">
        <v>3</v>
      </c>
      <c r="I2644" t="n">
        <v>2</v>
      </c>
      <c r="J2644" t="n">
        <v>18</v>
      </c>
      <c r="K2644" t="n">
        <v>2</v>
      </c>
      <c r="L2644" t="n">
        <v>3</v>
      </c>
      <c r="M2644" t="n">
        <v>1</v>
      </c>
      <c r="N2644" t="n">
        <v>3</v>
      </c>
      <c r="O2644" t="n">
        <v>2</v>
      </c>
      <c r="P2644" t="n">
        <v>2</v>
      </c>
      <c r="Q2644" t="n">
        <v>20</v>
      </c>
      <c r="R2644" s="15" t="n">
        <v>303000</v>
      </c>
      <c r="S2644" s="15" t="n">
        <v>0</v>
      </c>
      <c r="T2644" s="15" t="n">
        <v>303000</v>
      </c>
      <c r="U2644" s="15" t="n">
        <v>63700</v>
      </c>
      <c r="V2644">
        <f>IFERROR(VLOOKUP(D2644,Tablas_Equivalencia!$A$3:$B$8,2,FALSE),"Sin dato")</f>
        <v/>
      </c>
      <c r="W2644">
        <f>IFERROR(VLOOKUP(L2644,Tablas_Equivalencia!$D$3:$E$9,2,FALSE),"Sin dato")</f>
        <v/>
      </c>
      <c r="X2644">
        <f>IF(I2644=1,"Varón","Mujer")</f>
        <v/>
      </c>
      <c r="Y2644">
        <f>IFERROR(VLOOKUP(M2644,Tablas_Equivalencia!$G$3:$H$6,2,FALSE),"Sin dato")</f>
        <v/>
      </c>
      <c r="Z2644">
        <f>IF(J2644&lt;=24,"18-24","25-29")</f>
        <v/>
      </c>
      <c r="AA2644">
        <f>IF(M2644&lt;&gt;1,"",IF(P2644=2,1,0))</f>
        <v/>
      </c>
      <c r="AB2644">
        <f>IF(M2644&lt;&gt;1,"",IF(O2644&gt;=2,1,0))</f>
        <v/>
      </c>
      <c r="AC2644">
        <f>IF(M2644&lt;&gt;1,"",IF(OR(Q2644=999,Q2644=""),"",IF(OR(Q2644&lt;35,Q2644&gt;48),1,0)))</f>
        <v/>
      </c>
      <c r="AD2644">
        <f>IF(COUNT(AA2644:AC2644)&lt;3,"",SUM(AA2644:AC2644))</f>
        <v/>
      </c>
      <c r="AE2644">
        <f>IF(L2644&gt;=4,2,IF(L2644&gt;=2,1,0))</f>
        <v/>
      </c>
      <c r="AF2644">
        <f>IF(L2644&gt;=5,1,0)</f>
        <v/>
      </c>
      <c r="AG2644">
        <f>AE2644+AF2644</f>
        <v/>
      </c>
      <c r="AH2644" s="15">
        <f>IF(M2644&lt;&gt;1,"",IF(OR(R2644=-9,R2644=""),"",R2644))</f>
        <v/>
      </c>
      <c r="AI2644">
        <f>IF(M2644&lt;&gt;1,"",IF(OR(Q2644=999,Q2644=""),"",Q2644))</f>
        <v/>
      </c>
    </row>
    <row r="2645">
      <c r="A2645" t="inlineStr">
        <is>
          <t>TQRMNOP114456</t>
        </is>
      </c>
      <c r="B2645" t="n">
        <v>2025</v>
      </c>
      <c r="C2645" t="n">
        <v>1</v>
      </c>
      <c r="D2645" t="n">
        <v>40</v>
      </c>
      <c r="E2645" t="inlineStr">
        <is>
          <t>S</t>
        </is>
      </c>
      <c r="F2645" t="n">
        <v>7</v>
      </c>
      <c r="G2645" t="n">
        <v>1102</v>
      </c>
      <c r="H2645" t="n">
        <v>3</v>
      </c>
      <c r="I2645" t="n">
        <v>2</v>
      </c>
      <c r="J2645" t="n">
        <v>28</v>
      </c>
      <c r="K2645" t="n">
        <v>2</v>
      </c>
      <c r="L2645" t="n">
        <v>6</v>
      </c>
      <c r="M2645" t="n">
        <v>3</v>
      </c>
      <c r="R2645" s="15" t="n">
        <v>0</v>
      </c>
      <c r="S2645" s="15" t="n">
        <v>0</v>
      </c>
      <c r="T2645" s="15" t="n">
        <v>0</v>
      </c>
      <c r="U2645" s="15" t="n">
        <v>78600</v>
      </c>
      <c r="V2645">
        <f>IFERROR(VLOOKUP(D2645,Tablas_Equivalencia!$A$3:$B$8,2,FALSE),"Sin dato")</f>
        <v/>
      </c>
      <c r="W2645">
        <f>IFERROR(VLOOKUP(L2645,Tablas_Equivalencia!$D$3:$E$9,2,FALSE),"Sin dato")</f>
        <v/>
      </c>
      <c r="X2645">
        <f>IF(I2645=1,"Varón","Mujer")</f>
        <v/>
      </c>
      <c r="Y2645">
        <f>IFERROR(VLOOKUP(M2645,Tablas_Equivalencia!$G$3:$H$6,2,FALSE),"Sin dato")</f>
        <v/>
      </c>
      <c r="Z2645">
        <f>IF(J2645&lt;=24,"18-24","25-29")</f>
        <v/>
      </c>
      <c r="AA2645">
        <f>IF(M2645&lt;&gt;1,"",IF(P2645=2,1,0))</f>
        <v/>
      </c>
      <c r="AB2645">
        <f>IF(M2645&lt;&gt;1,"",IF(O2645&gt;=2,1,0))</f>
        <v/>
      </c>
      <c r="AC2645">
        <f>IF(M2645&lt;&gt;1,"",IF(OR(Q2645=999,Q2645=""),"",IF(OR(Q2645&lt;35,Q2645&gt;48),1,0)))</f>
        <v/>
      </c>
      <c r="AD2645">
        <f>IF(COUNT(AA2645:AC2645)&lt;3,"",SUM(AA2645:AC2645))</f>
        <v/>
      </c>
      <c r="AE2645">
        <f>IF(L2645&gt;=4,2,IF(L2645&gt;=2,1,0))</f>
        <v/>
      </c>
      <c r="AF2645">
        <f>IF(L2645&gt;=5,1,0)</f>
        <v/>
      </c>
      <c r="AG2645">
        <f>AE2645+AF2645</f>
        <v/>
      </c>
      <c r="AH2645" s="15">
        <f>IF(M2645&lt;&gt;1,"",IF(OR(R2645=-9,R2645=""),"",R2645))</f>
        <v/>
      </c>
      <c r="AI2645">
        <f>IF(M2645&lt;&gt;1,"",IF(OR(Q2645=999,Q2645=""),"",Q2645))</f>
        <v/>
      </c>
    </row>
    <row r="2646">
      <c r="A2646" t="inlineStr">
        <is>
          <t>TQRMNOP114457</t>
        </is>
      </c>
      <c r="B2646" t="n">
        <v>2025</v>
      </c>
      <c r="C2646" t="n">
        <v>1</v>
      </c>
      <c r="D2646" t="n">
        <v>1</v>
      </c>
      <c r="E2646" t="inlineStr">
        <is>
          <t>S</t>
        </is>
      </c>
      <c r="F2646" t="n">
        <v>32</v>
      </c>
      <c r="G2646" t="n">
        <v>1405</v>
      </c>
      <c r="H2646" t="n">
        <v>1</v>
      </c>
      <c r="I2646" t="n">
        <v>2</v>
      </c>
      <c r="J2646" t="n">
        <v>24</v>
      </c>
      <c r="K2646" t="n">
        <v>2</v>
      </c>
      <c r="L2646" t="n">
        <v>6</v>
      </c>
      <c r="M2646" t="n">
        <v>3</v>
      </c>
      <c r="R2646" s="15" t="n">
        <v>0</v>
      </c>
      <c r="S2646" s="15" t="n">
        <v>0</v>
      </c>
      <c r="T2646" s="15" t="n">
        <v>0</v>
      </c>
      <c r="U2646" s="15" t="n">
        <v>101500</v>
      </c>
      <c r="V2646">
        <f>IFERROR(VLOOKUP(D2646,Tablas_Equivalencia!$A$3:$B$8,2,FALSE),"Sin dato")</f>
        <v/>
      </c>
      <c r="W2646">
        <f>IFERROR(VLOOKUP(L2646,Tablas_Equivalencia!$D$3:$E$9,2,FALSE),"Sin dato")</f>
        <v/>
      </c>
      <c r="X2646">
        <f>IF(I2646=1,"Varón","Mujer")</f>
        <v/>
      </c>
      <c r="Y2646">
        <f>IFERROR(VLOOKUP(M2646,Tablas_Equivalencia!$G$3:$H$6,2,FALSE),"Sin dato")</f>
        <v/>
      </c>
      <c r="Z2646">
        <f>IF(J2646&lt;=24,"18-24","25-29")</f>
        <v/>
      </c>
      <c r="AA2646">
        <f>IF(M2646&lt;&gt;1,"",IF(P2646=2,1,0))</f>
        <v/>
      </c>
      <c r="AB2646">
        <f>IF(M2646&lt;&gt;1,"",IF(O2646&gt;=2,1,0))</f>
        <v/>
      </c>
      <c r="AC2646">
        <f>IF(M2646&lt;&gt;1,"",IF(OR(Q2646=999,Q2646=""),"",IF(OR(Q2646&lt;35,Q2646&gt;48),1,0)))</f>
        <v/>
      </c>
      <c r="AD2646">
        <f>IF(COUNT(AA2646:AC2646)&lt;3,"",SUM(AA2646:AC2646))</f>
        <v/>
      </c>
      <c r="AE2646">
        <f>IF(L2646&gt;=4,2,IF(L2646&gt;=2,1,0))</f>
        <v/>
      </c>
      <c r="AF2646">
        <f>IF(L2646&gt;=5,1,0)</f>
        <v/>
      </c>
      <c r="AG2646">
        <f>AE2646+AF2646</f>
        <v/>
      </c>
      <c r="AH2646" s="15">
        <f>IF(M2646&lt;&gt;1,"",IF(OR(R2646=-9,R2646=""),"",R2646))</f>
        <v/>
      </c>
      <c r="AI2646">
        <f>IF(M2646&lt;&gt;1,"",IF(OR(Q2646=999,Q2646=""),"",Q2646))</f>
        <v/>
      </c>
    </row>
    <row r="2647">
      <c r="A2647" t="inlineStr">
        <is>
          <t>TQRMNOP114463</t>
        </is>
      </c>
      <c r="B2647" t="n">
        <v>2025</v>
      </c>
      <c r="C2647" t="n">
        <v>1</v>
      </c>
      <c r="D2647" t="n">
        <v>44</v>
      </c>
      <c r="E2647" t="inlineStr">
        <is>
          <t>S</t>
        </is>
      </c>
      <c r="F2647" t="n">
        <v>13</v>
      </c>
      <c r="G2647" t="n">
        <v>1205</v>
      </c>
      <c r="H2647" t="n">
        <v>2</v>
      </c>
      <c r="I2647" t="n">
        <v>2</v>
      </c>
      <c r="J2647" t="n">
        <v>20</v>
      </c>
      <c r="K2647" t="n">
        <v>1</v>
      </c>
      <c r="L2647" t="n">
        <v>5</v>
      </c>
      <c r="M2647" t="n">
        <v>1</v>
      </c>
      <c r="N2647" t="n">
        <v>3</v>
      </c>
      <c r="O2647" t="n">
        <v>1</v>
      </c>
      <c r="P2647" t="n">
        <v>1</v>
      </c>
      <c r="Q2647" t="n">
        <v>32</v>
      </c>
      <c r="R2647" s="15" t="n">
        <v>837000</v>
      </c>
      <c r="S2647" s="15" t="n">
        <v>0</v>
      </c>
      <c r="T2647" s="15" t="n">
        <v>837000</v>
      </c>
      <c r="U2647" s="15" t="n">
        <v>196000</v>
      </c>
      <c r="V2647">
        <f>IFERROR(VLOOKUP(D2647,Tablas_Equivalencia!$A$3:$B$8,2,FALSE),"Sin dato")</f>
        <v/>
      </c>
      <c r="W2647">
        <f>IFERROR(VLOOKUP(L2647,Tablas_Equivalencia!$D$3:$E$9,2,FALSE),"Sin dato")</f>
        <v/>
      </c>
      <c r="X2647">
        <f>IF(I2647=1,"Varón","Mujer")</f>
        <v/>
      </c>
      <c r="Y2647">
        <f>IFERROR(VLOOKUP(M2647,Tablas_Equivalencia!$G$3:$H$6,2,FALSE),"Sin dato")</f>
        <v/>
      </c>
      <c r="Z2647">
        <f>IF(J2647&lt;=24,"18-24","25-29")</f>
        <v/>
      </c>
      <c r="AA2647">
        <f>IF(M2647&lt;&gt;1,"",IF(P2647=2,1,0))</f>
        <v/>
      </c>
      <c r="AB2647">
        <f>IF(M2647&lt;&gt;1,"",IF(O2647&gt;=2,1,0))</f>
        <v/>
      </c>
      <c r="AC2647">
        <f>IF(M2647&lt;&gt;1,"",IF(OR(Q2647=999,Q2647=""),"",IF(OR(Q2647&lt;35,Q2647&gt;48),1,0)))</f>
        <v/>
      </c>
      <c r="AD2647">
        <f>IF(COUNT(AA2647:AC2647)&lt;3,"",SUM(AA2647:AC2647))</f>
        <v/>
      </c>
      <c r="AE2647">
        <f>IF(L2647&gt;=4,2,IF(L2647&gt;=2,1,0))</f>
        <v/>
      </c>
      <c r="AF2647">
        <f>IF(L2647&gt;=5,1,0)</f>
        <v/>
      </c>
      <c r="AG2647">
        <f>AE2647+AF2647</f>
        <v/>
      </c>
      <c r="AH2647" s="15">
        <f>IF(M2647&lt;&gt;1,"",IF(OR(R2647=-9,R2647=""),"",R2647))</f>
        <v/>
      </c>
      <c r="AI2647">
        <f>IF(M2647&lt;&gt;1,"",IF(OR(Q2647=999,Q2647=""),"",Q2647))</f>
        <v/>
      </c>
    </row>
    <row r="2648">
      <c r="A2648" t="inlineStr">
        <is>
          <t>TQRMNOP114464</t>
        </is>
      </c>
      <c r="B2648" t="n">
        <v>2025</v>
      </c>
      <c r="C2648" t="n">
        <v>1</v>
      </c>
      <c r="D2648" t="n">
        <v>44</v>
      </c>
      <c r="E2648" t="inlineStr">
        <is>
          <t>N</t>
        </is>
      </c>
      <c r="F2648" t="n">
        <v>2</v>
      </c>
      <c r="G2648" t="n">
        <v>769</v>
      </c>
      <c r="H2648" t="n">
        <v>1</v>
      </c>
      <c r="I2648" t="n">
        <v>2</v>
      </c>
      <c r="J2648" t="n">
        <v>23</v>
      </c>
      <c r="K2648" t="n">
        <v>2</v>
      </c>
      <c r="L2648" t="n">
        <v>3</v>
      </c>
      <c r="M2648" t="n">
        <v>3</v>
      </c>
      <c r="R2648" s="15" t="n">
        <v>0</v>
      </c>
      <c r="S2648" s="15" t="n">
        <v>0</v>
      </c>
      <c r="T2648" s="15" t="n">
        <v>0</v>
      </c>
      <c r="U2648" s="15" t="n">
        <v>350300</v>
      </c>
      <c r="V2648">
        <f>IFERROR(VLOOKUP(D2648,Tablas_Equivalencia!$A$3:$B$8,2,FALSE),"Sin dato")</f>
        <v/>
      </c>
      <c r="W2648">
        <f>IFERROR(VLOOKUP(L2648,Tablas_Equivalencia!$D$3:$E$9,2,FALSE),"Sin dato")</f>
        <v/>
      </c>
      <c r="X2648">
        <f>IF(I2648=1,"Varón","Mujer")</f>
        <v/>
      </c>
      <c r="Y2648">
        <f>IFERROR(VLOOKUP(M2648,Tablas_Equivalencia!$G$3:$H$6,2,FALSE),"Sin dato")</f>
        <v/>
      </c>
      <c r="Z2648">
        <f>IF(J2648&lt;=24,"18-24","25-29")</f>
        <v/>
      </c>
      <c r="AA2648">
        <f>IF(M2648&lt;&gt;1,"",IF(P2648=2,1,0))</f>
        <v/>
      </c>
      <c r="AB2648">
        <f>IF(M2648&lt;&gt;1,"",IF(O2648&gt;=2,1,0))</f>
        <v/>
      </c>
      <c r="AC2648">
        <f>IF(M2648&lt;&gt;1,"",IF(OR(Q2648=999,Q2648=""),"",IF(OR(Q2648&lt;35,Q2648&gt;48),1,0)))</f>
        <v/>
      </c>
      <c r="AD2648">
        <f>IF(COUNT(AA2648:AC2648)&lt;3,"",SUM(AA2648:AC2648))</f>
        <v/>
      </c>
      <c r="AE2648">
        <f>IF(L2648&gt;=4,2,IF(L2648&gt;=2,1,0))</f>
        <v/>
      </c>
      <c r="AF2648">
        <f>IF(L2648&gt;=5,1,0)</f>
        <v/>
      </c>
      <c r="AG2648">
        <f>AE2648+AF2648</f>
        <v/>
      </c>
      <c r="AH2648" s="15">
        <f>IF(M2648&lt;&gt;1,"",IF(OR(R2648=-9,R2648=""),"",R2648))</f>
        <v/>
      </c>
      <c r="AI2648">
        <f>IF(M2648&lt;&gt;1,"",IF(OR(Q2648=999,Q2648=""),"",Q2648))</f>
        <v/>
      </c>
    </row>
    <row r="2649">
      <c r="A2649" t="inlineStr">
        <is>
          <t>TQRMNOP114468</t>
        </is>
      </c>
      <c r="B2649" t="n">
        <v>2025</v>
      </c>
      <c r="C2649" t="n">
        <v>1</v>
      </c>
      <c r="D2649" t="n">
        <v>40</v>
      </c>
      <c r="E2649" t="inlineStr">
        <is>
          <t>N</t>
        </is>
      </c>
      <c r="F2649" t="n">
        <v>23</v>
      </c>
      <c r="G2649" t="n">
        <v>1327</v>
      </c>
      <c r="H2649" t="n">
        <v>1</v>
      </c>
      <c r="I2649" t="n">
        <v>1</v>
      </c>
      <c r="J2649" t="n">
        <v>27</v>
      </c>
      <c r="K2649" t="n">
        <v>2</v>
      </c>
      <c r="L2649" t="n">
        <v>5</v>
      </c>
      <c r="M2649" t="n">
        <v>3</v>
      </c>
      <c r="R2649" s="15" t="n">
        <v>0</v>
      </c>
      <c r="S2649" s="15" t="n">
        <v>0</v>
      </c>
      <c r="T2649" s="15" t="n">
        <v>0</v>
      </c>
      <c r="U2649" s="15" t="n">
        <v>115800</v>
      </c>
      <c r="V2649">
        <f>IFERROR(VLOOKUP(D2649,Tablas_Equivalencia!$A$3:$B$8,2,FALSE),"Sin dato")</f>
        <v/>
      </c>
      <c r="W2649">
        <f>IFERROR(VLOOKUP(L2649,Tablas_Equivalencia!$D$3:$E$9,2,FALSE),"Sin dato")</f>
        <v/>
      </c>
      <c r="X2649">
        <f>IF(I2649=1,"Varón","Mujer")</f>
        <v/>
      </c>
      <c r="Y2649">
        <f>IFERROR(VLOOKUP(M2649,Tablas_Equivalencia!$G$3:$H$6,2,FALSE),"Sin dato")</f>
        <v/>
      </c>
      <c r="Z2649">
        <f>IF(J2649&lt;=24,"18-24","25-29")</f>
        <v/>
      </c>
      <c r="AA2649">
        <f>IF(M2649&lt;&gt;1,"",IF(P2649=2,1,0))</f>
        <v/>
      </c>
      <c r="AB2649">
        <f>IF(M2649&lt;&gt;1,"",IF(O2649&gt;=2,1,0))</f>
        <v/>
      </c>
      <c r="AC2649">
        <f>IF(M2649&lt;&gt;1,"",IF(OR(Q2649=999,Q2649=""),"",IF(OR(Q2649&lt;35,Q2649&gt;48),1,0)))</f>
        <v/>
      </c>
      <c r="AD2649">
        <f>IF(COUNT(AA2649:AC2649)&lt;3,"",SUM(AA2649:AC2649))</f>
        <v/>
      </c>
      <c r="AE2649">
        <f>IF(L2649&gt;=4,2,IF(L2649&gt;=2,1,0))</f>
        <v/>
      </c>
      <c r="AF2649">
        <f>IF(L2649&gt;=5,1,0)</f>
        <v/>
      </c>
      <c r="AG2649">
        <f>AE2649+AF2649</f>
        <v/>
      </c>
      <c r="AH2649" s="15">
        <f>IF(M2649&lt;&gt;1,"",IF(OR(R2649=-9,R2649=""),"",R2649))</f>
        <v/>
      </c>
      <c r="AI2649">
        <f>IF(M2649&lt;&gt;1,"",IF(OR(Q2649=999,Q2649=""),"",Q2649))</f>
        <v/>
      </c>
    </row>
    <row r="2650">
      <c r="A2650" t="inlineStr">
        <is>
          <t>TQRMNOP114470</t>
        </is>
      </c>
      <c r="B2650" t="n">
        <v>2025</v>
      </c>
      <c r="C2650" t="n">
        <v>1</v>
      </c>
      <c r="D2650" t="n">
        <v>40</v>
      </c>
      <c r="E2650" t="inlineStr">
        <is>
          <t>N</t>
        </is>
      </c>
      <c r="F2650" t="n">
        <v>22</v>
      </c>
      <c r="G2650" t="n">
        <v>1462</v>
      </c>
      <c r="H2650" t="n">
        <v>3</v>
      </c>
      <c r="I2650" t="n">
        <v>1</v>
      </c>
      <c r="J2650" t="n">
        <v>19</v>
      </c>
      <c r="K2650" t="n">
        <v>2</v>
      </c>
      <c r="L2650" t="n">
        <v>3</v>
      </c>
      <c r="M2650" t="n">
        <v>3</v>
      </c>
      <c r="R2650" s="15" t="n">
        <v>0</v>
      </c>
      <c r="S2650" s="15" t="n">
        <v>0</v>
      </c>
      <c r="T2650" s="15" t="n">
        <v>0</v>
      </c>
      <c r="U2650" s="15" t="n">
        <v>36400</v>
      </c>
      <c r="V2650">
        <f>IFERROR(VLOOKUP(D2650,Tablas_Equivalencia!$A$3:$B$8,2,FALSE),"Sin dato")</f>
        <v/>
      </c>
      <c r="W2650">
        <f>IFERROR(VLOOKUP(L2650,Tablas_Equivalencia!$D$3:$E$9,2,FALSE),"Sin dato")</f>
        <v/>
      </c>
      <c r="X2650">
        <f>IF(I2650=1,"Varón","Mujer")</f>
        <v/>
      </c>
      <c r="Y2650">
        <f>IFERROR(VLOOKUP(M2650,Tablas_Equivalencia!$G$3:$H$6,2,FALSE),"Sin dato")</f>
        <v/>
      </c>
      <c r="Z2650">
        <f>IF(J2650&lt;=24,"18-24","25-29")</f>
        <v/>
      </c>
      <c r="AA2650">
        <f>IF(M2650&lt;&gt;1,"",IF(P2650=2,1,0))</f>
        <v/>
      </c>
      <c r="AB2650">
        <f>IF(M2650&lt;&gt;1,"",IF(O2650&gt;=2,1,0))</f>
        <v/>
      </c>
      <c r="AC2650">
        <f>IF(M2650&lt;&gt;1,"",IF(OR(Q2650=999,Q2650=""),"",IF(OR(Q2650&lt;35,Q2650&gt;48),1,0)))</f>
        <v/>
      </c>
      <c r="AD2650">
        <f>IF(COUNT(AA2650:AC2650)&lt;3,"",SUM(AA2650:AC2650))</f>
        <v/>
      </c>
      <c r="AE2650">
        <f>IF(L2650&gt;=4,2,IF(L2650&gt;=2,1,0))</f>
        <v/>
      </c>
      <c r="AF2650">
        <f>IF(L2650&gt;=5,1,0)</f>
        <v/>
      </c>
      <c r="AG2650">
        <f>AE2650+AF2650</f>
        <v/>
      </c>
      <c r="AH2650" s="15">
        <f>IF(M2650&lt;&gt;1,"",IF(OR(R2650=-9,R2650=""),"",R2650))</f>
        <v/>
      </c>
      <c r="AI2650">
        <f>IF(M2650&lt;&gt;1,"",IF(OR(Q2650=999,Q2650=""),"",Q2650))</f>
        <v/>
      </c>
    </row>
    <row r="2651">
      <c r="A2651" t="inlineStr">
        <is>
          <t>TQRMNOP114476</t>
        </is>
      </c>
      <c r="B2651" t="n">
        <v>2025</v>
      </c>
      <c r="C2651" t="n">
        <v>1</v>
      </c>
      <c r="D2651" t="n">
        <v>42</v>
      </c>
      <c r="E2651" t="inlineStr">
        <is>
          <t>S</t>
        </is>
      </c>
      <c r="F2651" t="n">
        <v>10</v>
      </c>
      <c r="G2651" t="n">
        <v>472</v>
      </c>
      <c r="H2651" t="n">
        <v>3</v>
      </c>
      <c r="I2651" t="n">
        <v>2</v>
      </c>
      <c r="J2651" t="n">
        <v>23</v>
      </c>
      <c r="K2651" t="n">
        <v>2</v>
      </c>
      <c r="L2651" t="n">
        <v>3</v>
      </c>
      <c r="M2651" t="n">
        <v>3</v>
      </c>
      <c r="R2651" s="15" t="n">
        <v>0</v>
      </c>
      <c r="S2651" s="15" t="n">
        <v>0</v>
      </c>
      <c r="T2651" s="15" t="n">
        <v>0</v>
      </c>
      <c r="U2651" s="15" t="n">
        <v>176700</v>
      </c>
      <c r="V2651">
        <f>IFERROR(VLOOKUP(D2651,Tablas_Equivalencia!$A$3:$B$8,2,FALSE),"Sin dato")</f>
        <v/>
      </c>
      <c r="W2651">
        <f>IFERROR(VLOOKUP(L2651,Tablas_Equivalencia!$D$3:$E$9,2,FALSE),"Sin dato")</f>
        <v/>
      </c>
      <c r="X2651">
        <f>IF(I2651=1,"Varón","Mujer")</f>
        <v/>
      </c>
      <c r="Y2651">
        <f>IFERROR(VLOOKUP(M2651,Tablas_Equivalencia!$G$3:$H$6,2,FALSE),"Sin dato")</f>
        <v/>
      </c>
      <c r="Z2651">
        <f>IF(J2651&lt;=24,"18-24","25-29")</f>
        <v/>
      </c>
      <c r="AA2651">
        <f>IF(M2651&lt;&gt;1,"",IF(P2651=2,1,0))</f>
        <v/>
      </c>
      <c r="AB2651">
        <f>IF(M2651&lt;&gt;1,"",IF(O2651&gt;=2,1,0))</f>
        <v/>
      </c>
      <c r="AC2651">
        <f>IF(M2651&lt;&gt;1,"",IF(OR(Q2651=999,Q2651=""),"",IF(OR(Q2651&lt;35,Q2651&gt;48),1,0)))</f>
        <v/>
      </c>
      <c r="AD2651">
        <f>IF(COUNT(AA2651:AC2651)&lt;3,"",SUM(AA2651:AC2651))</f>
        <v/>
      </c>
      <c r="AE2651">
        <f>IF(L2651&gt;=4,2,IF(L2651&gt;=2,1,0))</f>
        <v/>
      </c>
      <c r="AF2651">
        <f>IF(L2651&gt;=5,1,0)</f>
        <v/>
      </c>
      <c r="AG2651">
        <f>AE2651+AF2651</f>
        <v/>
      </c>
      <c r="AH2651" s="15">
        <f>IF(M2651&lt;&gt;1,"",IF(OR(R2651=-9,R2651=""),"",R2651))</f>
        <v/>
      </c>
      <c r="AI2651">
        <f>IF(M2651&lt;&gt;1,"",IF(OR(Q2651=999,Q2651=""),"",Q2651))</f>
        <v/>
      </c>
    </row>
    <row r="2652">
      <c r="A2652" t="inlineStr">
        <is>
          <t>TQRMNOP114482</t>
        </is>
      </c>
      <c r="B2652" t="n">
        <v>2025</v>
      </c>
      <c r="C2652" t="n">
        <v>1</v>
      </c>
      <c r="D2652" t="n">
        <v>1</v>
      </c>
      <c r="E2652" t="inlineStr">
        <is>
          <t>S</t>
        </is>
      </c>
      <c r="F2652" t="n">
        <v>32</v>
      </c>
      <c r="G2652" t="n">
        <v>542</v>
      </c>
      <c r="H2652" t="n">
        <v>1</v>
      </c>
      <c r="I2652" t="n">
        <v>2</v>
      </c>
      <c r="J2652" t="n">
        <v>23</v>
      </c>
      <c r="K2652" t="n">
        <v>2</v>
      </c>
      <c r="L2652" t="n">
        <v>6</v>
      </c>
      <c r="M2652" t="n">
        <v>2</v>
      </c>
      <c r="R2652" s="15" t="n">
        <v>0</v>
      </c>
      <c r="S2652" s="15" t="n">
        <v>0</v>
      </c>
      <c r="T2652" s="15" t="n">
        <v>0</v>
      </c>
      <c r="U2652" s="15" t="n">
        <v>166400</v>
      </c>
      <c r="V2652">
        <f>IFERROR(VLOOKUP(D2652,Tablas_Equivalencia!$A$3:$B$8,2,FALSE),"Sin dato")</f>
        <v/>
      </c>
      <c r="W2652">
        <f>IFERROR(VLOOKUP(L2652,Tablas_Equivalencia!$D$3:$E$9,2,FALSE),"Sin dato")</f>
        <v/>
      </c>
      <c r="X2652">
        <f>IF(I2652=1,"Varón","Mujer")</f>
        <v/>
      </c>
      <c r="Y2652">
        <f>IFERROR(VLOOKUP(M2652,Tablas_Equivalencia!$G$3:$H$6,2,FALSE),"Sin dato")</f>
        <v/>
      </c>
      <c r="Z2652">
        <f>IF(J2652&lt;=24,"18-24","25-29")</f>
        <v/>
      </c>
      <c r="AA2652">
        <f>IF(M2652&lt;&gt;1,"",IF(P2652=2,1,0))</f>
        <v/>
      </c>
      <c r="AB2652">
        <f>IF(M2652&lt;&gt;1,"",IF(O2652&gt;=2,1,0))</f>
        <v/>
      </c>
      <c r="AC2652">
        <f>IF(M2652&lt;&gt;1,"",IF(OR(Q2652=999,Q2652=""),"",IF(OR(Q2652&lt;35,Q2652&gt;48),1,0)))</f>
        <v/>
      </c>
      <c r="AD2652">
        <f>IF(COUNT(AA2652:AC2652)&lt;3,"",SUM(AA2652:AC2652))</f>
        <v/>
      </c>
      <c r="AE2652">
        <f>IF(L2652&gt;=4,2,IF(L2652&gt;=2,1,0))</f>
        <v/>
      </c>
      <c r="AF2652">
        <f>IF(L2652&gt;=5,1,0)</f>
        <v/>
      </c>
      <c r="AG2652">
        <f>AE2652+AF2652</f>
        <v/>
      </c>
      <c r="AH2652" s="15">
        <f>IF(M2652&lt;&gt;1,"",IF(OR(R2652=-9,R2652=""),"",R2652))</f>
        <v/>
      </c>
      <c r="AI2652">
        <f>IF(M2652&lt;&gt;1,"",IF(OR(Q2652=999,Q2652=""),"",Q2652))</f>
        <v/>
      </c>
    </row>
    <row r="2653">
      <c r="A2653" t="inlineStr">
        <is>
          <t>TQRMNOP114487</t>
        </is>
      </c>
      <c r="B2653" t="n">
        <v>2025</v>
      </c>
      <c r="C2653" t="n">
        <v>1</v>
      </c>
      <c r="D2653" t="n">
        <v>44</v>
      </c>
      <c r="E2653" t="inlineStr">
        <is>
          <t>N</t>
        </is>
      </c>
      <c r="F2653" t="n">
        <v>5</v>
      </c>
      <c r="G2653" t="n">
        <v>2011</v>
      </c>
      <c r="H2653" t="n">
        <v>1</v>
      </c>
      <c r="I2653" t="n">
        <v>2</v>
      </c>
      <c r="J2653" t="n">
        <v>21</v>
      </c>
      <c r="K2653" t="n">
        <v>1</v>
      </c>
      <c r="L2653" t="n">
        <v>5</v>
      </c>
      <c r="M2653" t="n">
        <v>3</v>
      </c>
      <c r="R2653" s="15" t="n">
        <v>0</v>
      </c>
      <c r="S2653" s="15" t="n">
        <v>0</v>
      </c>
      <c r="T2653" s="15" t="n">
        <v>0</v>
      </c>
      <c r="U2653" s="15" t="n">
        <v>116200</v>
      </c>
      <c r="V2653">
        <f>IFERROR(VLOOKUP(D2653,Tablas_Equivalencia!$A$3:$B$8,2,FALSE),"Sin dato")</f>
        <v/>
      </c>
      <c r="W2653">
        <f>IFERROR(VLOOKUP(L2653,Tablas_Equivalencia!$D$3:$E$9,2,FALSE),"Sin dato")</f>
        <v/>
      </c>
      <c r="X2653">
        <f>IF(I2653=1,"Varón","Mujer")</f>
        <v/>
      </c>
      <c r="Y2653">
        <f>IFERROR(VLOOKUP(M2653,Tablas_Equivalencia!$G$3:$H$6,2,FALSE),"Sin dato")</f>
        <v/>
      </c>
      <c r="Z2653">
        <f>IF(J2653&lt;=24,"18-24","25-29")</f>
        <v/>
      </c>
      <c r="AA2653">
        <f>IF(M2653&lt;&gt;1,"",IF(P2653=2,1,0))</f>
        <v/>
      </c>
      <c r="AB2653">
        <f>IF(M2653&lt;&gt;1,"",IF(O2653&gt;=2,1,0))</f>
        <v/>
      </c>
      <c r="AC2653">
        <f>IF(M2653&lt;&gt;1,"",IF(OR(Q2653=999,Q2653=""),"",IF(OR(Q2653&lt;35,Q2653&gt;48),1,0)))</f>
        <v/>
      </c>
      <c r="AD2653">
        <f>IF(COUNT(AA2653:AC2653)&lt;3,"",SUM(AA2653:AC2653))</f>
        <v/>
      </c>
      <c r="AE2653">
        <f>IF(L2653&gt;=4,2,IF(L2653&gt;=2,1,0))</f>
        <v/>
      </c>
      <c r="AF2653">
        <f>IF(L2653&gt;=5,1,0)</f>
        <v/>
      </c>
      <c r="AG2653">
        <f>AE2653+AF2653</f>
        <v/>
      </c>
      <c r="AH2653" s="15">
        <f>IF(M2653&lt;&gt;1,"",IF(OR(R2653=-9,R2653=""),"",R2653))</f>
        <v/>
      </c>
      <c r="AI2653">
        <f>IF(M2653&lt;&gt;1,"",IF(OR(Q2653=999,Q2653=""),"",Q2653))</f>
        <v/>
      </c>
    </row>
    <row r="2654">
      <c r="A2654" t="inlineStr">
        <is>
          <t>TQRMNOP114491</t>
        </is>
      </c>
      <c r="B2654" t="n">
        <v>2025</v>
      </c>
      <c r="C2654" t="n">
        <v>1</v>
      </c>
      <c r="D2654" t="n">
        <v>43</v>
      </c>
      <c r="E2654" t="inlineStr">
        <is>
          <t>S</t>
        </is>
      </c>
      <c r="F2654" t="n">
        <v>36</v>
      </c>
      <c r="G2654" t="n">
        <v>1057</v>
      </c>
      <c r="H2654" t="n">
        <v>2</v>
      </c>
      <c r="I2654" t="n">
        <v>2</v>
      </c>
      <c r="J2654" t="n">
        <v>18</v>
      </c>
      <c r="K2654" t="n">
        <v>1</v>
      </c>
      <c r="L2654" t="n">
        <v>4</v>
      </c>
      <c r="M2654" t="n">
        <v>1</v>
      </c>
      <c r="N2654" t="n">
        <v>3</v>
      </c>
      <c r="O2654" t="n">
        <v>1</v>
      </c>
      <c r="P2654" t="n">
        <v>1</v>
      </c>
      <c r="Q2654" t="n">
        <v>21</v>
      </c>
      <c r="R2654" s="15" t="n">
        <v>-9</v>
      </c>
      <c r="S2654" s="15" t="n">
        <v>45000</v>
      </c>
      <c r="T2654" s="15" t="n">
        <v>44991</v>
      </c>
      <c r="U2654" s="15" t="n">
        <v>92400</v>
      </c>
      <c r="V2654">
        <f>IFERROR(VLOOKUP(D2654,Tablas_Equivalencia!$A$3:$B$8,2,FALSE),"Sin dato")</f>
        <v/>
      </c>
      <c r="W2654">
        <f>IFERROR(VLOOKUP(L2654,Tablas_Equivalencia!$D$3:$E$9,2,FALSE),"Sin dato")</f>
        <v/>
      </c>
      <c r="X2654">
        <f>IF(I2654=1,"Varón","Mujer")</f>
        <v/>
      </c>
      <c r="Y2654">
        <f>IFERROR(VLOOKUP(M2654,Tablas_Equivalencia!$G$3:$H$6,2,FALSE),"Sin dato")</f>
        <v/>
      </c>
      <c r="Z2654">
        <f>IF(J2654&lt;=24,"18-24","25-29")</f>
        <v/>
      </c>
      <c r="AA2654">
        <f>IF(M2654&lt;&gt;1,"",IF(P2654=2,1,0))</f>
        <v/>
      </c>
      <c r="AB2654">
        <f>IF(M2654&lt;&gt;1,"",IF(O2654&gt;=2,1,0))</f>
        <v/>
      </c>
      <c r="AC2654">
        <f>IF(M2654&lt;&gt;1,"",IF(OR(Q2654=999,Q2654=""),"",IF(OR(Q2654&lt;35,Q2654&gt;48),1,0)))</f>
        <v/>
      </c>
      <c r="AD2654">
        <f>IF(COUNT(AA2654:AC2654)&lt;3,"",SUM(AA2654:AC2654))</f>
        <v/>
      </c>
      <c r="AE2654">
        <f>IF(L2654&gt;=4,2,IF(L2654&gt;=2,1,0))</f>
        <v/>
      </c>
      <c r="AF2654">
        <f>IF(L2654&gt;=5,1,0)</f>
        <v/>
      </c>
      <c r="AG2654">
        <f>AE2654+AF2654</f>
        <v/>
      </c>
      <c r="AH2654" s="15">
        <f>IF(M2654&lt;&gt;1,"",IF(OR(R2654=-9,R2654=""),"",R2654))</f>
        <v/>
      </c>
      <c r="AI2654">
        <f>IF(M2654&lt;&gt;1,"",IF(OR(Q2654=999,Q2654=""),"",Q2654))</f>
        <v/>
      </c>
    </row>
    <row r="2655">
      <c r="A2655" t="inlineStr">
        <is>
          <t>TQRMNOP114493</t>
        </is>
      </c>
      <c r="B2655" t="n">
        <v>2025</v>
      </c>
      <c r="C2655" t="n">
        <v>1</v>
      </c>
      <c r="D2655" t="n">
        <v>40</v>
      </c>
      <c r="E2655" t="inlineStr">
        <is>
          <t>S</t>
        </is>
      </c>
      <c r="F2655" t="n">
        <v>7</v>
      </c>
      <c r="G2655" t="n">
        <v>981</v>
      </c>
      <c r="H2655" t="n">
        <v>1</v>
      </c>
      <c r="I2655" t="n">
        <v>2</v>
      </c>
      <c r="J2655" t="n">
        <v>24</v>
      </c>
      <c r="K2655" t="n">
        <v>2</v>
      </c>
      <c r="L2655" t="n">
        <v>6</v>
      </c>
      <c r="M2655" t="n">
        <v>1</v>
      </c>
      <c r="N2655" t="n">
        <v>3</v>
      </c>
      <c r="O2655" t="n">
        <v>2</v>
      </c>
      <c r="P2655" t="n">
        <v>1</v>
      </c>
      <c r="Q2655" t="n">
        <v>39</v>
      </c>
      <c r="R2655" s="15" t="n">
        <v>657000</v>
      </c>
      <c r="S2655" s="15" t="n">
        <v>0</v>
      </c>
      <c r="T2655" s="15" t="n">
        <v>657000</v>
      </c>
      <c r="U2655" s="15" t="n">
        <v>192500</v>
      </c>
      <c r="V2655">
        <f>IFERROR(VLOOKUP(D2655,Tablas_Equivalencia!$A$3:$B$8,2,FALSE),"Sin dato")</f>
        <v/>
      </c>
      <c r="W2655">
        <f>IFERROR(VLOOKUP(L2655,Tablas_Equivalencia!$D$3:$E$9,2,FALSE),"Sin dato")</f>
        <v/>
      </c>
      <c r="X2655">
        <f>IF(I2655=1,"Varón","Mujer")</f>
        <v/>
      </c>
      <c r="Y2655">
        <f>IFERROR(VLOOKUP(M2655,Tablas_Equivalencia!$G$3:$H$6,2,FALSE),"Sin dato")</f>
        <v/>
      </c>
      <c r="Z2655">
        <f>IF(J2655&lt;=24,"18-24","25-29")</f>
        <v/>
      </c>
      <c r="AA2655">
        <f>IF(M2655&lt;&gt;1,"",IF(P2655=2,1,0))</f>
        <v/>
      </c>
      <c r="AB2655">
        <f>IF(M2655&lt;&gt;1,"",IF(O2655&gt;=2,1,0))</f>
        <v/>
      </c>
      <c r="AC2655">
        <f>IF(M2655&lt;&gt;1,"",IF(OR(Q2655=999,Q2655=""),"",IF(OR(Q2655&lt;35,Q2655&gt;48),1,0)))</f>
        <v/>
      </c>
      <c r="AD2655">
        <f>IF(COUNT(AA2655:AC2655)&lt;3,"",SUM(AA2655:AC2655))</f>
        <v/>
      </c>
      <c r="AE2655">
        <f>IF(L2655&gt;=4,2,IF(L2655&gt;=2,1,0))</f>
        <v/>
      </c>
      <c r="AF2655">
        <f>IF(L2655&gt;=5,1,0)</f>
        <v/>
      </c>
      <c r="AG2655">
        <f>AE2655+AF2655</f>
        <v/>
      </c>
      <c r="AH2655" s="15">
        <f>IF(M2655&lt;&gt;1,"",IF(OR(R2655=-9,R2655=""),"",R2655))</f>
        <v/>
      </c>
      <c r="AI2655">
        <f>IF(M2655&lt;&gt;1,"",IF(OR(Q2655=999,Q2655=""),"",Q2655))</f>
        <v/>
      </c>
    </row>
    <row r="2656">
      <c r="A2656" t="inlineStr">
        <is>
          <t>TQRMNOP114496</t>
        </is>
      </c>
      <c r="B2656" t="n">
        <v>2025</v>
      </c>
      <c r="C2656" t="n">
        <v>1</v>
      </c>
      <c r="D2656" t="n">
        <v>40</v>
      </c>
      <c r="E2656" t="inlineStr">
        <is>
          <t>N</t>
        </is>
      </c>
      <c r="F2656" t="n">
        <v>23</v>
      </c>
      <c r="G2656" t="n">
        <v>1198</v>
      </c>
      <c r="H2656" t="n">
        <v>2</v>
      </c>
      <c r="I2656" t="n">
        <v>2</v>
      </c>
      <c r="J2656" t="n">
        <v>27</v>
      </c>
      <c r="K2656" t="n">
        <v>2</v>
      </c>
      <c r="L2656" t="n">
        <v>1</v>
      </c>
      <c r="M2656" t="n">
        <v>3</v>
      </c>
      <c r="R2656" s="15" t="n">
        <v>0</v>
      </c>
      <c r="S2656" s="15" t="n">
        <v>64000</v>
      </c>
      <c r="T2656" s="15" t="n">
        <v>64000</v>
      </c>
      <c r="U2656" s="15" t="n">
        <v>81500</v>
      </c>
      <c r="V2656">
        <f>IFERROR(VLOOKUP(D2656,Tablas_Equivalencia!$A$3:$B$8,2,FALSE),"Sin dato")</f>
        <v/>
      </c>
      <c r="W2656">
        <f>IFERROR(VLOOKUP(L2656,Tablas_Equivalencia!$D$3:$E$9,2,FALSE),"Sin dato")</f>
        <v/>
      </c>
      <c r="X2656">
        <f>IF(I2656=1,"Varón","Mujer")</f>
        <v/>
      </c>
      <c r="Y2656">
        <f>IFERROR(VLOOKUP(M2656,Tablas_Equivalencia!$G$3:$H$6,2,FALSE),"Sin dato")</f>
        <v/>
      </c>
      <c r="Z2656">
        <f>IF(J2656&lt;=24,"18-24","25-29")</f>
        <v/>
      </c>
      <c r="AA2656">
        <f>IF(M2656&lt;&gt;1,"",IF(P2656=2,1,0))</f>
        <v/>
      </c>
      <c r="AB2656">
        <f>IF(M2656&lt;&gt;1,"",IF(O2656&gt;=2,1,0))</f>
        <v/>
      </c>
      <c r="AC2656">
        <f>IF(M2656&lt;&gt;1,"",IF(OR(Q2656=999,Q2656=""),"",IF(OR(Q2656&lt;35,Q2656&gt;48),1,0)))</f>
        <v/>
      </c>
      <c r="AD2656">
        <f>IF(COUNT(AA2656:AC2656)&lt;3,"",SUM(AA2656:AC2656))</f>
        <v/>
      </c>
      <c r="AE2656">
        <f>IF(L2656&gt;=4,2,IF(L2656&gt;=2,1,0))</f>
        <v/>
      </c>
      <c r="AF2656">
        <f>IF(L2656&gt;=5,1,0)</f>
        <v/>
      </c>
      <c r="AG2656">
        <f>AE2656+AF2656</f>
        <v/>
      </c>
      <c r="AH2656" s="15">
        <f>IF(M2656&lt;&gt;1,"",IF(OR(R2656=-9,R2656=""),"",R2656))</f>
        <v/>
      </c>
      <c r="AI2656">
        <f>IF(M2656&lt;&gt;1,"",IF(OR(Q2656=999,Q2656=""),"",Q2656))</f>
        <v/>
      </c>
    </row>
    <row r="2657">
      <c r="A2657" t="inlineStr">
        <is>
          <t>TQRMNOP114499</t>
        </is>
      </c>
      <c r="B2657" t="n">
        <v>2025</v>
      </c>
      <c r="C2657" t="n">
        <v>1</v>
      </c>
      <c r="D2657" t="n">
        <v>40</v>
      </c>
      <c r="E2657" t="inlineStr">
        <is>
          <t>N</t>
        </is>
      </c>
      <c r="F2657" t="n">
        <v>22</v>
      </c>
      <c r="G2657" t="n">
        <v>981</v>
      </c>
      <c r="H2657" t="n">
        <v>3</v>
      </c>
      <c r="I2657" t="n">
        <v>2</v>
      </c>
      <c r="J2657" t="n">
        <v>27</v>
      </c>
      <c r="K2657" t="n">
        <v>2</v>
      </c>
      <c r="L2657" t="n">
        <v>4</v>
      </c>
      <c r="M2657" t="n">
        <v>3</v>
      </c>
      <c r="R2657" s="15" t="n">
        <v>0</v>
      </c>
      <c r="S2657" s="15" t="n">
        <v>0</v>
      </c>
      <c r="T2657" s="15" t="n">
        <v>0</v>
      </c>
      <c r="U2657" s="15" t="n">
        <v>225300</v>
      </c>
      <c r="V2657">
        <f>IFERROR(VLOOKUP(D2657,Tablas_Equivalencia!$A$3:$B$8,2,FALSE),"Sin dato")</f>
        <v/>
      </c>
      <c r="W2657">
        <f>IFERROR(VLOOKUP(L2657,Tablas_Equivalencia!$D$3:$E$9,2,FALSE),"Sin dato")</f>
        <v/>
      </c>
      <c r="X2657">
        <f>IF(I2657=1,"Varón","Mujer")</f>
        <v/>
      </c>
      <c r="Y2657">
        <f>IFERROR(VLOOKUP(M2657,Tablas_Equivalencia!$G$3:$H$6,2,FALSE),"Sin dato")</f>
        <v/>
      </c>
      <c r="Z2657">
        <f>IF(J2657&lt;=24,"18-24","25-29")</f>
        <v/>
      </c>
      <c r="AA2657">
        <f>IF(M2657&lt;&gt;1,"",IF(P2657=2,1,0))</f>
        <v/>
      </c>
      <c r="AB2657">
        <f>IF(M2657&lt;&gt;1,"",IF(O2657&gt;=2,1,0))</f>
        <v/>
      </c>
      <c r="AC2657">
        <f>IF(M2657&lt;&gt;1,"",IF(OR(Q2657=999,Q2657=""),"",IF(OR(Q2657&lt;35,Q2657&gt;48),1,0)))</f>
        <v/>
      </c>
      <c r="AD2657">
        <f>IF(COUNT(AA2657:AC2657)&lt;3,"",SUM(AA2657:AC2657))</f>
        <v/>
      </c>
      <c r="AE2657">
        <f>IF(L2657&gt;=4,2,IF(L2657&gt;=2,1,0))</f>
        <v/>
      </c>
      <c r="AF2657">
        <f>IF(L2657&gt;=5,1,0)</f>
        <v/>
      </c>
      <c r="AG2657">
        <f>AE2657+AF2657</f>
        <v/>
      </c>
      <c r="AH2657" s="15">
        <f>IF(M2657&lt;&gt;1,"",IF(OR(R2657=-9,R2657=""),"",R2657))</f>
        <v/>
      </c>
      <c r="AI2657">
        <f>IF(M2657&lt;&gt;1,"",IF(OR(Q2657=999,Q2657=""),"",Q2657))</f>
        <v/>
      </c>
    </row>
    <row r="2658">
      <c r="A2658" t="inlineStr">
        <is>
          <t>TQRMNOP114502</t>
        </is>
      </c>
      <c r="B2658" t="n">
        <v>2025</v>
      </c>
      <c r="C2658" t="n">
        <v>1</v>
      </c>
      <c r="D2658" t="n">
        <v>40</v>
      </c>
      <c r="E2658" t="inlineStr">
        <is>
          <t>S</t>
        </is>
      </c>
      <c r="F2658" t="n">
        <v>7</v>
      </c>
      <c r="G2658" t="n">
        <v>1579</v>
      </c>
      <c r="H2658" t="n">
        <v>3</v>
      </c>
      <c r="I2658" t="n">
        <v>2</v>
      </c>
      <c r="J2658" t="n">
        <v>25</v>
      </c>
      <c r="K2658" t="n">
        <v>2</v>
      </c>
      <c r="L2658" t="n">
        <v>6</v>
      </c>
      <c r="M2658" t="n">
        <v>1</v>
      </c>
      <c r="N2658" t="n">
        <v>3</v>
      </c>
      <c r="O2658" t="n">
        <v>1</v>
      </c>
      <c r="P2658" t="n">
        <v>1</v>
      </c>
      <c r="Q2658" t="n">
        <v>73</v>
      </c>
      <c r="R2658" s="15" t="n">
        <v>1162000</v>
      </c>
      <c r="S2658" s="15" t="n">
        <v>0</v>
      </c>
      <c r="T2658" s="15" t="n">
        <v>1162000</v>
      </c>
      <c r="U2658" s="15" t="n">
        <v>162900</v>
      </c>
      <c r="V2658">
        <f>IFERROR(VLOOKUP(D2658,Tablas_Equivalencia!$A$3:$B$8,2,FALSE),"Sin dato")</f>
        <v/>
      </c>
      <c r="W2658">
        <f>IFERROR(VLOOKUP(L2658,Tablas_Equivalencia!$D$3:$E$9,2,FALSE),"Sin dato")</f>
        <v/>
      </c>
      <c r="X2658">
        <f>IF(I2658=1,"Varón","Mujer")</f>
        <v/>
      </c>
      <c r="Y2658">
        <f>IFERROR(VLOOKUP(M2658,Tablas_Equivalencia!$G$3:$H$6,2,FALSE),"Sin dato")</f>
        <v/>
      </c>
      <c r="Z2658">
        <f>IF(J2658&lt;=24,"18-24","25-29")</f>
        <v/>
      </c>
      <c r="AA2658">
        <f>IF(M2658&lt;&gt;1,"",IF(P2658=2,1,0))</f>
        <v/>
      </c>
      <c r="AB2658">
        <f>IF(M2658&lt;&gt;1,"",IF(O2658&gt;=2,1,0))</f>
        <v/>
      </c>
      <c r="AC2658">
        <f>IF(M2658&lt;&gt;1,"",IF(OR(Q2658=999,Q2658=""),"",IF(OR(Q2658&lt;35,Q2658&gt;48),1,0)))</f>
        <v/>
      </c>
      <c r="AD2658">
        <f>IF(COUNT(AA2658:AC2658)&lt;3,"",SUM(AA2658:AC2658))</f>
        <v/>
      </c>
      <c r="AE2658">
        <f>IF(L2658&gt;=4,2,IF(L2658&gt;=2,1,0))</f>
        <v/>
      </c>
      <c r="AF2658">
        <f>IF(L2658&gt;=5,1,0)</f>
        <v/>
      </c>
      <c r="AG2658">
        <f>AE2658+AF2658</f>
        <v/>
      </c>
      <c r="AH2658" s="15">
        <f>IF(M2658&lt;&gt;1,"",IF(OR(R2658=-9,R2658=""),"",R2658))</f>
        <v/>
      </c>
      <c r="AI2658">
        <f>IF(M2658&lt;&gt;1,"",IF(OR(Q2658=999,Q2658=""),"",Q2658))</f>
        <v/>
      </c>
    </row>
    <row r="2659">
      <c r="A2659" t="inlineStr">
        <is>
          <t>TQRMNOP114504</t>
        </is>
      </c>
      <c r="B2659" t="n">
        <v>2025</v>
      </c>
      <c r="C2659" t="n">
        <v>1</v>
      </c>
      <c r="D2659" t="n">
        <v>1</v>
      </c>
      <c r="E2659" t="inlineStr">
        <is>
          <t>S</t>
        </is>
      </c>
      <c r="F2659" t="n">
        <v>33</v>
      </c>
      <c r="G2659" t="n">
        <v>1886</v>
      </c>
      <c r="H2659" t="n">
        <v>3</v>
      </c>
      <c r="I2659" t="n">
        <v>2</v>
      </c>
      <c r="J2659" t="n">
        <v>19</v>
      </c>
      <c r="K2659" t="n">
        <v>1</v>
      </c>
      <c r="L2659" t="n">
        <v>4</v>
      </c>
      <c r="M2659" t="n">
        <v>1</v>
      </c>
      <c r="N2659" t="n">
        <v>3</v>
      </c>
      <c r="O2659" t="n">
        <v>1</v>
      </c>
      <c r="P2659" t="n">
        <v>2</v>
      </c>
      <c r="Q2659" t="n">
        <v>51</v>
      </c>
      <c r="R2659" s="15" t="n">
        <v>1022000</v>
      </c>
      <c r="S2659" s="15" t="n">
        <v>33000</v>
      </c>
      <c r="T2659" s="15" t="n">
        <v>1055000</v>
      </c>
      <c r="U2659" s="15" t="n">
        <v>78200</v>
      </c>
      <c r="V2659">
        <f>IFERROR(VLOOKUP(D2659,Tablas_Equivalencia!$A$3:$B$8,2,FALSE),"Sin dato")</f>
        <v/>
      </c>
      <c r="W2659">
        <f>IFERROR(VLOOKUP(L2659,Tablas_Equivalencia!$D$3:$E$9,2,FALSE),"Sin dato")</f>
        <v/>
      </c>
      <c r="X2659">
        <f>IF(I2659=1,"Varón","Mujer")</f>
        <v/>
      </c>
      <c r="Y2659">
        <f>IFERROR(VLOOKUP(M2659,Tablas_Equivalencia!$G$3:$H$6,2,FALSE),"Sin dato")</f>
        <v/>
      </c>
      <c r="Z2659">
        <f>IF(J2659&lt;=24,"18-24","25-29")</f>
        <v/>
      </c>
      <c r="AA2659">
        <f>IF(M2659&lt;&gt;1,"",IF(P2659=2,1,0))</f>
        <v/>
      </c>
      <c r="AB2659">
        <f>IF(M2659&lt;&gt;1,"",IF(O2659&gt;=2,1,0))</f>
        <v/>
      </c>
      <c r="AC2659">
        <f>IF(M2659&lt;&gt;1,"",IF(OR(Q2659=999,Q2659=""),"",IF(OR(Q2659&lt;35,Q2659&gt;48),1,0)))</f>
        <v/>
      </c>
      <c r="AD2659">
        <f>IF(COUNT(AA2659:AC2659)&lt;3,"",SUM(AA2659:AC2659))</f>
        <v/>
      </c>
      <c r="AE2659">
        <f>IF(L2659&gt;=4,2,IF(L2659&gt;=2,1,0))</f>
        <v/>
      </c>
      <c r="AF2659">
        <f>IF(L2659&gt;=5,1,0)</f>
        <v/>
      </c>
      <c r="AG2659">
        <f>AE2659+AF2659</f>
        <v/>
      </c>
      <c r="AH2659" s="15">
        <f>IF(M2659&lt;&gt;1,"",IF(OR(R2659=-9,R2659=""),"",R2659))</f>
        <v/>
      </c>
      <c r="AI2659">
        <f>IF(M2659&lt;&gt;1,"",IF(OR(Q2659=999,Q2659=""),"",Q2659))</f>
        <v/>
      </c>
    </row>
    <row r="2660">
      <c r="A2660" t="inlineStr">
        <is>
          <t>TQRMNOP114510</t>
        </is>
      </c>
      <c r="B2660" t="n">
        <v>2025</v>
      </c>
      <c r="C2660" t="n">
        <v>1</v>
      </c>
      <c r="D2660" t="n">
        <v>43</v>
      </c>
      <c r="E2660" t="inlineStr">
        <is>
          <t>S</t>
        </is>
      </c>
      <c r="F2660" t="n">
        <v>20</v>
      </c>
      <c r="G2660" t="n">
        <v>425</v>
      </c>
      <c r="H2660" t="n">
        <v>2</v>
      </c>
      <c r="I2660" t="n">
        <v>2</v>
      </c>
      <c r="J2660" t="n">
        <v>23</v>
      </c>
      <c r="K2660" t="n">
        <v>2</v>
      </c>
      <c r="L2660" t="n">
        <v>3</v>
      </c>
      <c r="M2660" t="n">
        <v>1</v>
      </c>
      <c r="N2660" t="n">
        <v>3</v>
      </c>
      <c r="O2660" t="n">
        <v>1</v>
      </c>
      <c r="P2660" t="n">
        <v>2</v>
      </c>
      <c r="Q2660" t="n">
        <v>22</v>
      </c>
      <c r="R2660" s="15" t="n">
        <v>315000</v>
      </c>
      <c r="S2660" s="15" t="n">
        <v>42000</v>
      </c>
      <c r="T2660" s="15" t="n">
        <v>357000</v>
      </c>
      <c r="U2660" s="15" t="n">
        <v>110900</v>
      </c>
      <c r="V2660">
        <f>IFERROR(VLOOKUP(D2660,Tablas_Equivalencia!$A$3:$B$8,2,FALSE),"Sin dato")</f>
        <v/>
      </c>
      <c r="W2660">
        <f>IFERROR(VLOOKUP(L2660,Tablas_Equivalencia!$D$3:$E$9,2,FALSE),"Sin dato")</f>
        <v/>
      </c>
      <c r="X2660">
        <f>IF(I2660=1,"Varón","Mujer")</f>
        <v/>
      </c>
      <c r="Y2660">
        <f>IFERROR(VLOOKUP(M2660,Tablas_Equivalencia!$G$3:$H$6,2,FALSE),"Sin dato")</f>
        <v/>
      </c>
      <c r="Z2660">
        <f>IF(J2660&lt;=24,"18-24","25-29")</f>
        <v/>
      </c>
      <c r="AA2660">
        <f>IF(M2660&lt;&gt;1,"",IF(P2660=2,1,0))</f>
        <v/>
      </c>
      <c r="AB2660">
        <f>IF(M2660&lt;&gt;1,"",IF(O2660&gt;=2,1,0))</f>
        <v/>
      </c>
      <c r="AC2660">
        <f>IF(M2660&lt;&gt;1,"",IF(OR(Q2660=999,Q2660=""),"",IF(OR(Q2660&lt;35,Q2660&gt;48),1,0)))</f>
        <v/>
      </c>
      <c r="AD2660">
        <f>IF(COUNT(AA2660:AC2660)&lt;3,"",SUM(AA2660:AC2660))</f>
        <v/>
      </c>
      <c r="AE2660">
        <f>IF(L2660&gt;=4,2,IF(L2660&gt;=2,1,0))</f>
        <v/>
      </c>
      <c r="AF2660">
        <f>IF(L2660&gt;=5,1,0)</f>
        <v/>
      </c>
      <c r="AG2660">
        <f>AE2660+AF2660</f>
        <v/>
      </c>
      <c r="AH2660" s="15">
        <f>IF(M2660&lt;&gt;1,"",IF(OR(R2660=-9,R2660=""),"",R2660))</f>
        <v/>
      </c>
      <c r="AI2660">
        <f>IF(M2660&lt;&gt;1,"",IF(OR(Q2660=999,Q2660=""),"",Q2660))</f>
        <v/>
      </c>
    </row>
    <row r="2661">
      <c r="A2661" t="inlineStr">
        <is>
          <t>TQRMNOP114517</t>
        </is>
      </c>
      <c r="B2661" t="n">
        <v>2025</v>
      </c>
      <c r="C2661" t="n">
        <v>1</v>
      </c>
      <c r="D2661" t="n">
        <v>40</v>
      </c>
      <c r="E2661" t="inlineStr">
        <is>
          <t>N</t>
        </is>
      </c>
      <c r="F2661" t="n">
        <v>23</v>
      </c>
      <c r="G2661" t="n">
        <v>996</v>
      </c>
      <c r="H2661" t="n">
        <v>3</v>
      </c>
      <c r="I2661" t="n">
        <v>2</v>
      </c>
      <c r="J2661" t="n">
        <v>19</v>
      </c>
      <c r="K2661" t="n">
        <v>2</v>
      </c>
      <c r="L2661" t="n">
        <v>5</v>
      </c>
      <c r="M2661" t="n">
        <v>2</v>
      </c>
      <c r="R2661" s="15" t="n">
        <v>0</v>
      </c>
      <c r="S2661" s="15" t="n">
        <v>0</v>
      </c>
      <c r="T2661" s="15" t="n">
        <v>0</v>
      </c>
      <c r="U2661" s="15" t="n">
        <v>171100</v>
      </c>
      <c r="V2661">
        <f>IFERROR(VLOOKUP(D2661,Tablas_Equivalencia!$A$3:$B$8,2,FALSE),"Sin dato")</f>
        <v/>
      </c>
      <c r="W2661">
        <f>IFERROR(VLOOKUP(L2661,Tablas_Equivalencia!$D$3:$E$9,2,FALSE),"Sin dato")</f>
        <v/>
      </c>
      <c r="X2661">
        <f>IF(I2661=1,"Varón","Mujer")</f>
        <v/>
      </c>
      <c r="Y2661">
        <f>IFERROR(VLOOKUP(M2661,Tablas_Equivalencia!$G$3:$H$6,2,FALSE),"Sin dato")</f>
        <v/>
      </c>
      <c r="Z2661">
        <f>IF(J2661&lt;=24,"18-24","25-29")</f>
        <v/>
      </c>
      <c r="AA2661">
        <f>IF(M2661&lt;&gt;1,"",IF(P2661=2,1,0))</f>
        <v/>
      </c>
      <c r="AB2661">
        <f>IF(M2661&lt;&gt;1,"",IF(O2661&gt;=2,1,0))</f>
        <v/>
      </c>
      <c r="AC2661">
        <f>IF(M2661&lt;&gt;1,"",IF(OR(Q2661=999,Q2661=""),"",IF(OR(Q2661&lt;35,Q2661&gt;48),1,0)))</f>
        <v/>
      </c>
      <c r="AD2661">
        <f>IF(COUNT(AA2661:AC2661)&lt;3,"",SUM(AA2661:AC2661))</f>
        <v/>
      </c>
      <c r="AE2661">
        <f>IF(L2661&gt;=4,2,IF(L2661&gt;=2,1,0))</f>
        <v/>
      </c>
      <c r="AF2661">
        <f>IF(L2661&gt;=5,1,0)</f>
        <v/>
      </c>
      <c r="AG2661">
        <f>AE2661+AF2661</f>
        <v/>
      </c>
      <c r="AH2661" s="15">
        <f>IF(M2661&lt;&gt;1,"",IF(OR(R2661=-9,R2661=""),"",R2661))</f>
        <v/>
      </c>
      <c r="AI2661">
        <f>IF(M2661&lt;&gt;1,"",IF(OR(Q2661=999,Q2661=""),"",Q2661))</f>
        <v/>
      </c>
    </row>
    <row r="2662">
      <c r="A2662" t="inlineStr">
        <is>
          <t>TQRMNOP114529</t>
        </is>
      </c>
      <c r="B2662" t="n">
        <v>2025</v>
      </c>
      <c r="C2662" t="n">
        <v>1</v>
      </c>
      <c r="D2662" t="n">
        <v>42</v>
      </c>
      <c r="E2662" t="inlineStr">
        <is>
          <t>N</t>
        </is>
      </c>
      <c r="F2662" t="n">
        <v>27</v>
      </c>
      <c r="G2662" t="n">
        <v>1115</v>
      </c>
      <c r="H2662" t="n">
        <v>1</v>
      </c>
      <c r="I2662" t="n">
        <v>2</v>
      </c>
      <c r="J2662" t="n">
        <v>28</v>
      </c>
      <c r="K2662" t="n">
        <v>2</v>
      </c>
      <c r="L2662" t="n">
        <v>4</v>
      </c>
      <c r="M2662" t="n">
        <v>1</v>
      </c>
      <c r="N2662" t="n">
        <v>3</v>
      </c>
      <c r="O2662" t="n">
        <v>1</v>
      </c>
      <c r="P2662" t="n">
        <v>1</v>
      </c>
      <c r="Q2662" t="n">
        <v>999</v>
      </c>
      <c r="R2662" s="15" t="n">
        <v>1156000</v>
      </c>
      <c r="S2662" s="15" t="n">
        <v>41000</v>
      </c>
      <c r="T2662" s="15" t="n">
        <v>1197000</v>
      </c>
      <c r="U2662" s="15" t="n">
        <v>151800</v>
      </c>
      <c r="V2662">
        <f>IFERROR(VLOOKUP(D2662,Tablas_Equivalencia!$A$3:$B$8,2,FALSE),"Sin dato")</f>
        <v/>
      </c>
      <c r="W2662">
        <f>IFERROR(VLOOKUP(L2662,Tablas_Equivalencia!$D$3:$E$9,2,FALSE),"Sin dato")</f>
        <v/>
      </c>
      <c r="X2662">
        <f>IF(I2662=1,"Varón","Mujer")</f>
        <v/>
      </c>
      <c r="Y2662">
        <f>IFERROR(VLOOKUP(M2662,Tablas_Equivalencia!$G$3:$H$6,2,FALSE),"Sin dato")</f>
        <v/>
      </c>
      <c r="Z2662">
        <f>IF(J2662&lt;=24,"18-24","25-29")</f>
        <v/>
      </c>
      <c r="AA2662">
        <f>IF(M2662&lt;&gt;1,"",IF(P2662=2,1,0))</f>
        <v/>
      </c>
      <c r="AB2662">
        <f>IF(M2662&lt;&gt;1,"",IF(O2662&gt;=2,1,0))</f>
        <v/>
      </c>
      <c r="AC2662">
        <f>IF(M2662&lt;&gt;1,"",IF(OR(Q2662=999,Q2662=""),"",IF(OR(Q2662&lt;35,Q2662&gt;48),1,0)))</f>
        <v/>
      </c>
      <c r="AD2662">
        <f>IF(COUNT(AA2662:AC2662)&lt;3,"",SUM(AA2662:AC2662))</f>
        <v/>
      </c>
      <c r="AE2662">
        <f>IF(L2662&gt;=4,2,IF(L2662&gt;=2,1,0))</f>
        <v/>
      </c>
      <c r="AF2662">
        <f>IF(L2662&gt;=5,1,0)</f>
        <v/>
      </c>
      <c r="AG2662">
        <f>AE2662+AF2662</f>
        <v/>
      </c>
      <c r="AH2662" s="15">
        <f>IF(M2662&lt;&gt;1,"",IF(OR(R2662=-9,R2662=""),"",R2662))</f>
        <v/>
      </c>
      <c r="AI2662">
        <f>IF(M2662&lt;&gt;1,"",IF(OR(Q2662=999,Q2662=""),"",Q2662))</f>
        <v/>
      </c>
    </row>
    <row r="2663">
      <c r="A2663" t="inlineStr">
        <is>
          <t>TQRMNOP114536</t>
        </is>
      </c>
      <c r="B2663" t="n">
        <v>2025</v>
      </c>
      <c r="C2663" t="n">
        <v>1</v>
      </c>
      <c r="D2663" t="n">
        <v>1</v>
      </c>
      <c r="E2663" t="inlineStr">
        <is>
          <t>S</t>
        </is>
      </c>
      <c r="F2663" t="n">
        <v>32</v>
      </c>
      <c r="G2663" t="n">
        <v>544</v>
      </c>
      <c r="H2663" t="n">
        <v>1</v>
      </c>
      <c r="I2663" t="n">
        <v>1</v>
      </c>
      <c r="J2663" t="n">
        <v>23</v>
      </c>
      <c r="K2663" t="n">
        <v>2</v>
      </c>
      <c r="L2663" t="n">
        <v>5</v>
      </c>
      <c r="M2663" t="n">
        <v>2</v>
      </c>
      <c r="R2663" s="15" t="n">
        <v>0</v>
      </c>
      <c r="S2663" s="15" t="n">
        <v>0</v>
      </c>
      <c r="T2663" s="15" t="n">
        <v>0</v>
      </c>
      <c r="U2663" s="15" t="n">
        <v>84400</v>
      </c>
      <c r="V2663">
        <f>IFERROR(VLOOKUP(D2663,Tablas_Equivalencia!$A$3:$B$8,2,FALSE),"Sin dato")</f>
        <v/>
      </c>
      <c r="W2663">
        <f>IFERROR(VLOOKUP(L2663,Tablas_Equivalencia!$D$3:$E$9,2,FALSE),"Sin dato")</f>
        <v/>
      </c>
      <c r="X2663">
        <f>IF(I2663=1,"Varón","Mujer")</f>
        <v/>
      </c>
      <c r="Y2663">
        <f>IFERROR(VLOOKUP(M2663,Tablas_Equivalencia!$G$3:$H$6,2,FALSE),"Sin dato")</f>
        <v/>
      </c>
      <c r="Z2663">
        <f>IF(J2663&lt;=24,"18-24","25-29")</f>
        <v/>
      </c>
      <c r="AA2663">
        <f>IF(M2663&lt;&gt;1,"",IF(P2663=2,1,0))</f>
        <v/>
      </c>
      <c r="AB2663">
        <f>IF(M2663&lt;&gt;1,"",IF(O2663&gt;=2,1,0))</f>
        <v/>
      </c>
      <c r="AC2663">
        <f>IF(M2663&lt;&gt;1,"",IF(OR(Q2663=999,Q2663=""),"",IF(OR(Q2663&lt;35,Q2663&gt;48),1,0)))</f>
        <v/>
      </c>
      <c r="AD2663">
        <f>IF(COUNT(AA2663:AC2663)&lt;3,"",SUM(AA2663:AC2663))</f>
        <v/>
      </c>
      <c r="AE2663">
        <f>IF(L2663&gt;=4,2,IF(L2663&gt;=2,1,0))</f>
        <v/>
      </c>
      <c r="AF2663">
        <f>IF(L2663&gt;=5,1,0)</f>
        <v/>
      </c>
      <c r="AG2663">
        <f>AE2663+AF2663</f>
        <v/>
      </c>
      <c r="AH2663" s="15">
        <f>IF(M2663&lt;&gt;1,"",IF(OR(R2663=-9,R2663=""),"",R2663))</f>
        <v/>
      </c>
      <c r="AI2663">
        <f>IF(M2663&lt;&gt;1,"",IF(OR(Q2663=999,Q2663=""),"",Q2663))</f>
        <v/>
      </c>
    </row>
    <row r="2664">
      <c r="A2664" t="inlineStr">
        <is>
          <t>TQRMNOP114550</t>
        </is>
      </c>
      <c r="B2664" t="n">
        <v>2025</v>
      </c>
      <c r="C2664" t="n">
        <v>1</v>
      </c>
      <c r="D2664" t="n">
        <v>1</v>
      </c>
      <c r="E2664" t="inlineStr">
        <is>
          <t>S</t>
        </is>
      </c>
      <c r="F2664" t="n">
        <v>32</v>
      </c>
      <c r="G2664" t="n">
        <v>1287</v>
      </c>
      <c r="H2664" t="n">
        <v>1</v>
      </c>
      <c r="I2664" t="n">
        <v>1</v>
      </c>
      <c r="J2664" t="n">
        <v>28</v>
      </c>
      <c r="K2664" t="n">
        <v>1</v>
      </c>
      <c r="L2664" t="n">
        <v>5</v>
      </c>
      <c r="M2664" t="n">
        <v>1</v>
      </c>
      <c r="N2664" t="n">
        <v>3</v>
      </c>
      <c r="O2664" t="n">
        <v>1</v>
      </c>
      <c r="P2664" t="n">
        <v>1</v>
      </c>
      <c r="Q2664" t="n">
        <v>60</v>
      </c>
      <c r="R2664" s="15" t="n">
        <v>-9</v>
      </c>
      <c r="S2664" s="15" t="n">
        <v>0</v>
      </c>
      <c r="T2664" s="15" t="n">
        <v>0</v>
      </c>
      <c r="U2664" s="15" t="n">
        <v>158700</v>
      </c>
      <c r="V2664">
        <f>IFERROR(VLOOKUP(D2664,Tablas_Equivalencia!$A$3:$B$8,2,FALSE),"Sin dato")</f>
        <v/>
      </c>
      <c r="W2664">
        <f>IFERROR(VLOOKUP(L2664,Tablas_Equivalencia!$D$3:$E$9,2,FALSE),"Sin dato")</f>
        <v/>
      </c>
      <c r="X2664">
        <f>IF(I2664=1,"Varón","Mujer")</f>
        <v/>
      </c>
      <c r="Y2664">
        <f>IFERROR(VLOOKUP(M2664,Tablas_Equivalencia!$G$3:$H$6,2,FALSE),"Sin dato")</f>
        <v/>
      </c>
      <c r="Z2664">
        <f>IF(J2664&lt;=24,"18-24","25-29")</f>
        <v/>
      </c>
      <c r="AA2664">
        <f>IF(M2664&lt;&gt;1,"",IF(P2664=2,1,0))</f>
        <v/>
      </c>
      <c r="AB2664">
        <f>IF(M2664&lt;&gt;1,"",IF(O2664&gt;=2,1,0))</f>
        <v/>
      </c>
      <c r="AC2664">
        <f>IF(M2664&lt;&gt;1,"",IF(OR(Q2664=999,Q2664=""),"",IF(OR(Q2664&lt;35,Q2664&gt;48),1,0)))</f>
        <v/>
      </c>
      <c r="AD2664">
        <f>IF(COUNT(AA2664:AC2664)&lt;3,"",SUM(AA2664:AC2664))</f>
        <v/>
      </c>
      <c r="AE2664">
        <f>IF(L2664&gt;=4,2,IF(L2664&gt;=2,1,0))</f>
        <v/>
      </c>
      <c r="AF2664">
        <f>IF(L2664&gt;=5,1,0)</f>
        <v/>
      </c>
      <c r="AG2664">
        <f>AE2664+AF2664</f>
        <v/>
      </c>
      <c r="AH2664" s="15">
        <f>IF(M2664&lt;&gt;1,"",IF(OR(R2664=-9,R2664=""),"",R2664))</f>
        <v/>
      </c>
      <c r="AI2664">
        <f>IF(M2664&lt;&gt;1,"",IF(OR(Q2664=999,Q2664=""),"",Q2664))</f>
        <v/>
      </c>
    </row>
    <row r="2665">
      <c r="A2665" t="inlineStr">
        <is>
          <t>TQRMNOP114553</t>
        </is>
      </c>
      <c r="B2665" t="n">
        <v>2025</v>
      </c>
      <c r="C2665" t="n">
        <v>1</v>
      </c>
      <c r="D2665" t="n">
        <v>42</v>
      </c>
      <c r="E2665" t="inlineStr">
        <is>
          <t>S</t>
        </is>
      </c>
      <c r="F2665" t="n">
        <v>10</v>
      </c>
      <c r="G2665" t="n">
        <v>1344</v>
      </c>
      <c r="H2665" t="n">
        <v>3</v>
      </c>
      <c r="I2665" t="n">
        <v>1</v>
      </c>
      <c r="J2665" t="n">
        <v>27</v>
      </c>
      <c r="K2665" t="n">
        <v>1</v>
      </c>
      <c r="L2665" t="n">
        <v>5</v>
      </c>
      <c r="M2665" t="n">
        <v>1</v>
      </c>
      <c r="N2665" t="n">
        <v>3</v>
      </c>
      <c r="O2665" t="n">
        <v>1</v>
      </c>
      <c r="P2665" t="n">
        <v>1</v>
      </c>
      <c r="Q2665" t="n">
        <v>38</v>
      </c>
      <c r="R2665" s="15" t="n">
        <v>732000</v>
      </c>
      <c r="S2665" s="15" t="n">
        <v>0</v>
      </c>
      <c r="T2665" s="15" t="n">
        <v>732000</v>
      </c>
      <c r="U2665" s="15" t="n">
        <v>158800</v>
      </c>
      <c r="V2665">
        <f>IFERROR(VLOOKUP(D2665,Tablas_Equivalencia!$A$3:$B$8,2,FALSE),"Sin dato")</f>
        <v/>
      </c>
      <c r="W2665">
        <f>IFERROR(VLOOKUP(L2665,Tablas_Equivalencia!$D$3:$E$9,2,FALSE),"Sin dato")</f>
        <v/>
      </c>
      <c r="X2665">
        <f>IF(I2665=1,"Varón","Mujer")</f>
        <v/>
      </c>
      <c r="Y2665">
        <f>IFERROR(VLOOKUP(M2665,Tablas_Equivalencia!$G$3:$H$6,2,FALSE),"Sin dato")</f>
        <v/>
      </c>
      <c r="Z2665">
        <f>IF(J2665&lt;=24,"18-24","25-29")</f>
        <v/>
      </c>
      <c r="AA2665">
        <f>IF(M2665&lt;&gt;1,"",IF(P2665=2,1,0))</f>
        <v/>
      </c>
      <c r="AB2665">
        <f>IF(M2665&lt;&gt;1,"",IF(O2665&gt;=2,1,0))</f>
        <v/>
      </c>
      <c r="AC2665">
        <f>IF(M2665&lt;&gt;1,"",IF(OR(Q2665=999,Q2665=""),"",IF(OR(Q2665&lt;35,Q2665&gt;48),1,0)))</f>
        <v/>
      </c>
      <c r="AD2665">
        <f>IF(COUNT(AA2665:AC2665)&lt;3,"",SUM(AA2665:AC2665))</f>
        <v/>
      </c>
      <c r="AE2665">
        <f>IF(L2665&gt;=4,2,IF(L2665&gt;=2,1,0))</f>
        <v/>
      </c>
      <c r="AF2665">
        <f>IF(L2665&gt;=5,1,0)</f>
        <v/>
      </c>
      <c r="AG2665">
        <f>AE2665+AF2665</f>
        <v/>
      </c>
      <c r="AH2665" s="15">
        <f>IF(M2665&lt;&gt;1,"",IF(OR(R2665=-9,R2665=""),"",R2665))</f>
        <v/>
      </c>
      <c r="AI2665">
        <f>IF(M2665&lt;&gt;1,"",IF(OR(Q2665=999,Q2665=""),"",Q2665))</f>
        <v/>
      </c>
    </row>
    <row r="2666">
      <c r="A2666" t="inlineStr">
        <is>
          <t>TQRMNOP114557</t>
        </is>
      </c>
      <c r="B2666" t="n">
        <v>2025</v>
      </c>
      <c r="C2666" t="n">
        <v>1</v>
      </c>
      <c r="D2666" t="n">
        <v>1</v>
      </c>
      <c r="E2666" t="inlineStr">
        <is>
          <t>S</t>
        </is>
      </c>
      <c r="F2666" t="n">
        <v>32</v>
      </c>
      <c r="G2666" t="n">
        <v>1295</v>
      </c>
      <c r="H2666" t="n">
        <v>2</v>
      </c>
      <c r="I2666" t="n">
        <v>2</v>
      </c>
      <c r="J2666" t="n">
        <v>25</v>
      </c>
      <c r="K2666" t="n">
        <v>2</v>
      </c>
      <c r="L2666" t="n">
        <v>4</v>
      </c>
      <c r="M2666" t="n">
        <v>1</v>
      </c>
      <c r="N2666" t="n">
        <v>3</v>
      </c>
      <c r="O2666" t="n">
        <v>1</v>
      </c>
      <c r="P2666" t="n">
        <v>1</v>
      </c>
      <c r="Q2666" t="n">
        <v>49</v>
      </c>
      <c r="R2666" s="15" t="n">
        <v>797000</v>
      </c>
      <c r="S2666" s="15" t="n">
        <v>0</v>
      </c>
      <c r="T2666" s="15" t="n">
        <v>797000</v>
      </c>
      <c r="U2666" s="15" t="n">
        <v>235200</v>
      </c>
      <c r="V2666">
        <f>IFERROR(VLOOKUP(D2666,Tablas_Equivalencia!$A$3:$B$8,2,FALSE),"Sin dato")</f>
        <v/>
      </c>
      <c r="W2666">
        <f>IFERROR(VLOOKUP(L2666,Tablas_Equivalencia!$D$3:$E$9,2,FALSE),"Sin dato")</f>
        <v/>
      </c>
      <c r="X2666">
        <f>IF(I2666=1,"Varón","Mujer")</f>
        <v/>
      </c>
      <c r="Y2666">
        <f>IFERROR(VLOOKUP(M2666,Tablas_Equivalencia!$G$3:$H$6,2,FALSE),"Sin dato")</f>
        <v/>
      </c>
      <c r="Z2666">
        <f>IF(J2666&lt;=24,"18-24","25-29")</f>
        <v/>
      </c>
      <c r="AA2666">
        <f>IF(M2666&lt;&gt;1,"",IF(P2666=2,1,0))</f>
        <v/>
      </c>
      <c r="AB2666">
        <f>IF(M2666&lt;&gt;1,"",IF(O2666&gt;=2,1,0))</f>
        <v/>
      </c>
      <c r="AC2666">
        <f>IF(M2666&lt;&gt;1,"",IF(OR(Q2666=999,Q2666=""),"",IF(OR(Q2666&lt;35,Q2666&gt;48),1,0)))</f>
        <v/>
      </c>
      <c r="AD2666">
        <f>IF(COUNT(AA2666:AC2666)&lt;3,"",SUM(AA2666:AC2666))</f>
        <v/>
      </c>
      <c r="AE2666">
        <f>IF(L2666&gt;=4,2,IF(L2666&gt;=2,1,0))</f>
        <v/>
      </c>
      <c r="AF2666">
        <f>IF(L2666&gt;=5,1,0)</f>
        <v/>
      </c>
      <c r="AG2666">
        <f>AE2666+AF2666</f>
        <v/>
      </c>
      <c r="AH2666" s="15">
        <f>IF(M2666&lt;&gt;1,"",IF(OR(R2666=-9,R2666=""),"",R2666))</f>
        <v/>
      </c>
      <c r="AI2666">
        <f>IF(M2666&lt;&gt;1,"",IF(OR(Q2666=999,Q2666=""),"",Q2666))</f>
        <v/>
      </c>
    </row>
    <row r="2667">
      <c r="A2667" t="inlineStr">
        <is>
          <t>TQRMNOP114565</t>
        </is>
      </c>
      <c r="B2667" t="n">
        <v>2025</v>
      </c>
      <c r="C2667" t="n">
        <v>1</v>
      </c>
      <c r="D2667" t="n">
        <v>1</v>
      </c>
      <c r="E2667" t="inlineStr">
        <is>
          <t>S</t>
        </is>
      </c>
      <c r="F2667" t="n">
        <v>33</v>
      </c>
      <c r="G2667" t="n">
        <v>1660</v>
      </c>
      <c r="H2667" t="n">
        <v>2</v>
      </c>
      <c r="I2667" t="n">
        <v>1</v>
      </c>
      <c r="J2667" t="n">
        <v>18</v>
      </c>
      <c r="K2667" t="n">
        <v>2</v>
      </c>
      <c r="L2667" t="n">
        <v>4</v>
      </c>
      <c r="M2667" t="n">
        <v>3</v>
      </c>
      <c r="R2667" s="15" t="n">
        <v>0</v>
      </c>
      <c r="S2667" s="15" t="n">
        <v>0</v>
      </c>
      <c r="T2667" s="15" t="n">
        <v>0</v>
      </c>
      <c r="U2667" s="15" t="n">
        <v>154400</v>
      </c>
      <c r="V2667">
        <f>IFERROR(VLOOKUP(D2667,Tablas_Equivalencia!$A$3:$B$8,2,FALSE),"Sin dato")</f>
        <v/>
      </c>
      <c r="W2667">
        <f>IFERROR(VLOOKUP(L2667,Tablas_Equivalencia!$D$3:$E$9,2,FALSE),"Sin dato")</f>
        <v/>
      </c>
      <c r="X2667">
        <f>IF(I2667=1,"Varón","Mujer")</f>
        <v/>
      </c>
      <c r="Y2667">
        <f>IFERROR(VLOOKUP(M2667,Tablas_Equivalencia!$G$3:$H$6,2,FALSE),"Sin dato")</f>
        <v/>
      </c>
      <c r="Z2667">
        <f>IF(J2667&lt;=24,"18-24","25-29")</f>
        <v/>
      </c>
      <c r="AA2667">
        <f>IF(M2667&lt;&gt;1,"",IF(P2667=2,1,0))</f>
        <v/>
      </c>
      <c r="AB2667">
        <f>IF(M2667&lt;&gt;1,"",IF(O2667&gt;=2,1,0))</f>
        <v/>
      </c>
      <c r="AC2667">
        <f>IF(M2667&lt;&gt;1,"",IF(OR(Q2667=999,Q2667=""),"",IF(OR(Q2667&lt;35,Q2667&gt;48),1,0)))</f>
        <v/>
      </c>
      <c r="AD2667">
        <f>IF(COUNT(AA2667:AC2667)&lt;3,"",SUM(AA2667:AC2667))</f>
        <v/>
      </c>
      <c r="AE2667">
        <f>IF(L2667&gt;=4,2,IF(L2667&gt;=2,1,0))</f>
        <v/>
      </c>
      <c r="AF2667">
        <f>IF(L2667&gt;=5,1,0)</f>
        <v/>
      </c>
      <c r="AG2667">
        <f>AE2667+AF2667</f>
        <v/>
      </c>
      <c r="AH2667" s="15">
        <f>IF(M2667&lt;&gt;1,"",IF(OR(R2667=-9,R2667=""),"",R2667))</f>
        <v/>
      </c>
      <c r="AI2667">
        <f>IF(M2667&lt;&gt;1,"",IF(OR(Q2667=999,Q2667=""),"",Q2667))</f>
        <v/>
      </c>
    </row>
    <row r="2668">
      <c r="A2668" t="inlineStr">
        <is>
          <t>TQRMNOP114569</t>
        </is>
      </c>
      <c r="B2668" t="n">
        <v>2025</v>
      </c>
      <c r="C2668" t="n">
        <v>1</v>
      </c>
      <c r="D2668" t="n">
        <v>40</v>
      </c>
      <c r="E2668" t="inlineStr">
        <is>
          <t>N</t>
        </is>
      </c>
      <c r="F2668" t="n">
        <v>9</v>
      </c>
      <c r="G2668" t="n">
        <v>1107</v>
      </c>
      <c r="H2668" t="n">
        <v>3</v>
      </c>
      <c r="I2668" t="n">
        <v>1</v>
      </c>
      <c r="J2668" t="n">
        <v>29</v>
      </c>
      <c r="K2668" t="n">
        <v>2</v>
      </c>
      <c r="L2668" t="n">
        <v>4</v>
      </c>
      <c r="M2668" t="n">
        <v>1</v>
      </c>
      <c r="N2668" t="n">
        <v>2</v>
      </c>
      <c r="O2668" t="n">
        <v>3</v>
      </c>
      <c r="P2668" t="n">
        <v>2</v>
      </c>
      <c r="Q2668" t="n">
        <v>34</v>
      </c>
      <c r="R2668" s="15" t="n">
        <v>420000</v>
      </c>
      <c r="S2668" s="15" t="n">
        <v>0</v>
      </c>
      <c r="T2668" s="15" t="n">
        <v>420000</v>
      </c>
      <c r="U2668" s="15" t="n">
        <v>353800</v>
      </c>
      <c r="V2668">
        <f>IFERROR(VLOOKUP(D2668,Tablas_Equivalencia!$A$3:$B$8,2,FALSE),"Sin dato")</f>
        <v/>
      </c>
      <c r="W2668">
        <f>IFERROR(VLOOKUP(L2668,Tablas_Equivalencia!$D$3:$E$9,2,FALSE),"Sin dato")</f>
        <v/>
      </c>
      <c r="X2668">
        <f>IF(I2668=1,"Varón","Mujer")</f>
        <v/>
      </c>
      <c r="Y2668">
        <f>IFERROR(VLOOKUP(M2668,Tablas_Equivalencia!$G$3:$H$6,2,FALSE),"Sin dato")</f>
        <v/>
      </c>
      <c r="Z2668">
        <f>IF(J2668&lt;=24,"18-24","25-29")</f>
        <v/>
      </c>
      <c r="AA2668">
        <f>IF(M2668&lt;&gt;1,"",IF(P2668=2,1,0))</f>
        <v/>
      </c>
      <c r="AB2668">
        <f>IF(M2668&lt;&gt;1,"",IF(O2668&gt;=2,1,0))</f>
        <v/>
      </c>
      <c r="AC2668">
        <f>IF(M2668&lt;&gt;1,"",IF(OR(Q2668=999,Q2668=""),"",IF(OR(Q2668&lt;35,Q2668&gt;48),1,0)))</f>
        <v/>
      </c>
      <c r="AD2668">
        <f>IF(COUNT(AA2668:AC2668)&lt;3,"",SUM(AA2668:AC2668))</f>
        <v/>
      </c>
      <c r="AE2668">
        <f>IF(L2668&gt;=4,2,IF(L2668&gt;=2,1,0))</f>
        <v/>
      </c>
      <c r="AF2668">
        <f>IF(L2668&gt;=5,1,0)</f>
        <v/>
      </c>
      <c r="AG2668">
        <f>AE2668+AF2668</f>
        <v/>
      </c>
      <c r="AH2668" s="15">
        <f>IF(M2668&lt;&gt;1,"",IF(OR(R2668=-9,R2668=""),"",R2668))</f>
        <v/>
      </c>
      <c r="AI2668">
        <f>IF(M2668&lt;&gt;1,"",IF(OR(Q2668=999,Q2668=""),"",Q2668))</f>
        <v/>
      </c>
    </row>
    <row r="2669">
      <c r="A2669" t="inlineStr">
        <is>
          <t>TQRMNOP114571</t>
        </is>
      </c>
      <c r="B2669" t="n">
        <v>2025</v>
      </c>
      <c r="C2669" t="n">
        <v>1</v>
      </c>
      <c r="D2669" t="n">
        <v>1</v>
      </c>
      <c r="E2669" t="inlineStr">
        <is>
          <t>S</t>
        </is>
      </c>
      <c r="F2669" t="n">
        <v>32</v>
      </c>
      <c r="G2669" t="n">
        <v>1291</v>
      </c>
      <c r="H2669" t="n">
        <v>3</v>
      </c>
      <c r="I2669" t="n">
        <v>1</v>
      </c>
      <c r="J2669" t="n">
        <v>25</v>
      </c>
      <c r="K2669" t="n">
        <v>2</v>
      </c>
      <c r="L2669" t="n">
        <v>4</v>
      </c>
      <c r="M2669" t="n">
        <v>1</v>
      </c>
      <c r="N2669" t="n">
        <v>3</v>
      </c>
      <c r="O2669" t="n">
        <v>1</v>
      </c>
      <c r="P2669" t="n">
        <v>1</v>
      </c>
      <c r="Q2669" t="n">
        <v>36</v>
      </c>
      <c r="R2669" s="15" t="n">
        <v>406000</v>
      </c>
      <c r="S2669" s="15" t="n">
        <v>0</v>
      </c>
      <c r="T2669" s="15" t="n">
        <v>406000</v>
      </c>
      <c r="U2669" s="15" t="n">
        <v>217700</v>
      </c>
      <c r="V2669">
        <f>IFERROR(VLOOKUP(D2669,Tablas_Equivalencia!$A$3:$B$8,2,FALSE),"Sin dato")</f>
        <v/>
      </c>
      <c r="W2669">
        <f>IFERROR(VLOOKUP(L2669,Tablas_Equivalencia!$D$3:$E$9,2,FALSE),"Sin dato")</f>
        <v/>
      </c>
      <c r="X2669">
        <f>IF(I2669=1,"Varón","Mujer")</f>
        <v/>
      </c>
      <c r="Y2669">
        <f>IFERROR(VLOOKUP(M2669,Tablas_Equivalencia!$G$3:$H$6,2,FALSE),"Sin dato")</f>
        <v/>
      </c>
      <c r="Z2669">
        <f>IF(J2669&lt;=24,"18-24","25-29")</f>
        <v/>
      </c>
      <c r="AA2669">
        <f>IF(M2669&lt;&gt;1,"",IF(P2669=2,1,0))</f>
        <v/>
      </c>
      <c r="AB2669">
        <f>IF(M2669&lt;&gt;1,"",IF(O2669&gt;=2,1,0))</f>
        <v/>
      </c>
      <c r="AC2669">
        <f>IF(M2669&lt;&gt;1,"",IF(OR(Q2669=999,Q2669=""),"",IF(OR(Q2669&lt;35,Q2669&gt;48),1,0)))</f>
        <v/>
      </c>
      <c r="AD2669">
        <f>IF(COUNT(AA2669:AC2669)&lt;3,"",SUM(AA2669:AC2669))</f>
        <v/>
      </c>
      <c r="AE2669">
        <f>IF(L2669&gt;=4,2,IF(L2669&gt;=2,1,0))</f>
        <v/>
      </c>
      <c r="AF2669">
        <f>IF(L2669&gt;=5,1,0)</f>
        <v/>
      </c>
      <c r="AG2669">
        <f>AE2669+AF2669</f>
        <v/>
      </c>
      <c r="AH2669" s="15">
        <f>IF(M2669&lt;&gt;1,"",IF(OR(R2669=-9,R2669=""),"",R2669))</f>
        <v/>
      </c>
      <c r="AI2669">
        <f>IF(M2669&lt;&gt;1,"",IF(OR(Q2669=999,Q2669=""),"",Q2669))</f>
        <v/>
      </c>
    </row>
    <row r="2670">
      <c r="A2670" t="inlineStr">
        <is>
          <t>TQRMNOP114580</t>
        </is>
      </c>
      <c r="B2670" t="n">
        <v>2025</v>
      </c>
      <c r="C2670" t="n">
        <v>1</v>
      </c>
      <c r="D2670" t="n">
        <v>1</v>
      </c>
      <c r="E2670" t="inlineStr">
        <is>
          <t>S</t>
        </is>
      </c>
      <c r="F2670" t="n">
        <v>32</v>
      </c>
      <c r="G2670" t="n">
        <v>1188</v>
      </c>
      <c r="H2670" t="n">
        <v>1</v>
      </c>
      <c r="I2670" t="n">
        <v>1</v>
      </c>
      <c r="J2670" t="n">
        <v>19</v>
      </c>
      <c r="K2670" t="n">
        <v>2</v>
      </c>
      <c r="L2670" t="n">
        <v>3</v>
      </c>
      <c r="M2670" t="n">
        <v>2</v>
      </c>
      <c r="R2670" s="15" t="n">
        <v>0</v>
      </c>
      <c r="S2670" s="15" t="n">
        <v>0</v>
      </c>
      <c r="T2670" s="15" t="n">
        <v>0</v>
      </c>
      <c r="U2670" s="15" t="n">
        <v>82800</v>
      </c>
      <c r="V2670">
        <f>IFERROR(VLOOKUP(D2670,Tablas_Equivalencia!$A$3:$B$8,2,FALSE),"Sin dato")</f>
        <v/>
      </c>
      <c r="W2670">
        <f>IFERROR(VLOOKUP(L2670,Tablas_Equivalencia!$D$3:$E$9,2,FALSE),"Sin dato")</f>
        <v/>
      </c>
      <c r="X2670">
        <f>IF(I2670=1,"Varón","Mujer")</f>
        <v/>
      </c>
      <c r="Y2670">
        <f>IFERROR(VLOOKUP(M2670,Tablas_Equivalencia!$G$3:$H$6,2,FALSE),"Sin dato")</f>
        <v/>
      </c>
      <c r="Z2670">
        <f>IF(J2670&lt;=24,"18-24","25-29")</f>
        <v/>
      </c>
      <c r="AA2670">
        <f>IF(M2670&lt;&gt;1,"",IF(P2670=2,1,0))</f>
        <v/>
      </c>
      <c r="AB2670">
        <f>IF(M2670&lt;&gt;1,"",IF(O2670&gt;=2,1,0))</f>
        <v/>
      </c>
      <c r="AC2670">
        <f>IF(M2670&lt;&gt;1,"",IF(OR(Q2670=999,Q2670=""),"",IF(OR(Q2670&lt;35,Q2670&gt;48),1,0)))</f>
        <v/>
      </c>
      <c r="AD2670">
        <f>IF(COUNT(AA2670:AC2670)&lt;3,"",SUM(AA2670:AC2670))</f>
        <v/>
      </c>
      <c r="AE2670">
        <f>IF(L2670&gt;=4,2,IF(L2670&gt;=2,1,0))</f>
        <v/>
      </c>
      <c r="AF2670">
        <f>IF(L2670&gt;=5,1,0)</f>
        <v/>
      </c>
      <c r="AG2670">
        <f>AE2670+AF2670</f>
        <v/>
      </c>
      <c r="AH2670" s="15">
        <f>IF(M2670&lt;&gt;1,"",IF(OR(R2670=-9,R2670=""),"",R2670))</f>
        <v/>
      </c>
      <c r="AI2670">
        <f>IF(M2670&lt;&gt;1,"",IF(OR(Q2670=999,Q2670=""),"",Q2670))</f>
        <v/>
      </c>
    </row>
    <row r="2671">
      <c r="A2671" t="inlineStr">
        <is>
          <t>TQRMNOP114588</t>
        </is>
      </c>
      <c r="B2671" t="n">
        <v>2025</v>
      </c>
      <c r="C2671" t="n">
        <v>1</v>
      </c>
      <c r="D2671" t="n">
        <v>1</v>
      </c>
      <c r="E2671" t="inlineStr">
        <is>
          <t>S</t>
        </is>
      </c>
      <c r="F2671" t="n">
        <v>32</v>
      </c>
      <c r="G2671" t="n">
        <v>634</v>
      </c>
      <c r="H2671" t="n">
        <v>2</v>
      </c>
      <c r="I2671" t="n">
        <v>2</v>
      </c>
      <c r="J2671" t="n">
        <v>28</v>
      </c>
      <c r="K2671" t="n">
        <v>1</v>
      </c>
      <c r="L2671" t="n">
        <v>5</v>
      </c>
      <c r="M2671" t="n">
        <v>1</v>
      </c>
      <c r="N2671" t="n">
        <v>3</v>
      </c>
      <c r="O2671" t="n">
        <v>1</v>
      </c>
      <c r="P2671" t="n">
        <v>2</v>
      </c>
      <c r="Q2671" t="n">
        <v>47</v>
      </c>
      <c r="R2671" s="15" t="n">
        <v>314000</v>
      </c>
      <c r="S2671" s="15" t="n">
        <v>0</v>
      </c>
      <c r="T2671" s="15" t="n">
        <v>314000</v>
      </c>
      <c r="U2671" s="15" t="n">
        <v>44700</v>
      </c>
      <c r="V2671">
        <f>IFERROR(VLOOKUP(D2671,Tablas_Equivalencia!$A$3:$B$8,2,FALSE),"Sin dato")</f>
        <v/>
      </c>
      <c r="W2671">
        <f>IFERROR(VLOOKUP(L2671,Tablas_Equivalencia!$D$3:$E$9,2,FALSE),"Sin dato")</f>
        <v/>
      </c>
      <c r="X2671">
        <f>IF(I2671=1,"Varón","Mujer")</f>
        <v/>
      </c>
      <c r="Y2671">
        <f>IFERROR(VLOOKUP(M2671,Tablas_Equivalencia!$G$3:$H$6,2,FALSE),"Sin dato")</f>
        <v/>
      </c>
      <c r="Z2671">
        <f>IF(J2671&lt;=24,"18-24","25-29")</f>
        <v/>
      </c>
      <c r="AA2671">
        <f>IF(M2671&lt;&gt;1,"",IF(P2671=2,1,0))</f>
        <v/>
      </c>
      <c r="AB2671">
        <f>IF(M2671&lt;&gt;1,"",IF(O2671&gt;=2,1,0))</f>
        <v/>
      </c>
      <c r="AC2671">
        <f>IF(M2671&lt;&gt;1,"",IF(OR(Q2671=999,Q2671=""),"",IF(OR(Q2671&lt;35,Q2671&gt;48),1,0)))</f>
        <v/>
      </c>
      <c r="AD2671">
        <f>IF(COUNT(AA2671:AC2671)&lt;3,"",SUM(AA2671:AC2671))</f>
        <v/>
      </c>
      <c r="AE2671">
        <f>IF(L2671&gt;=4,2,IF(L2671&gt;=2,1,0))</f>
        <v/>
      </c>
      <c r="AF2671">
        <f>IF(L2671&gt;=5,1,0)</f>
        <v/>
      </c>
      <c r="AG2671">
        <f>AE2671+AF2671</f>
        <v/>
      </c>
      <c r="AH2671" s="15">
        <f>IF(M2671&lt;&gt;1,"",IF(OR(R2671=-9,R2671=""),"",R2671))</f>
        <v/>
      </c>
      <c r="AI2671">
        <f>IF(M2671&lt;&gt;1,"",IF(OR(Q2671=999,Q2671=""),"",Q2671))</f>
        <v/>
      </c>
    </row>
    <row r="2672">
      <c r="A2672" t="inlineStr">
        <is>
          <t>TQRMNOP114593</t>
        </is>
      </c>
      <c r="B2672" t="n">
        <v>2025</v>
      </c>
      <c r="C2672" t="n">
        <v>1</v>
      </c>
      <c r="D2672" t="n">
        <v>1</v>
      </c>
      <c r="E2672" t="inlineStr">
        <is>
          <t>S</t>
        </is>
      </c>
      <c r="F2672" t="n">
        <v>33</v>
      </c>
      <c r="G2672" t="n">
        <v>1135</v>
      </c>
      <c r="H2672" t="n">
        <v>3</v>
      </c>
      <c r="I2672" t="n">
        <v>2</v>
      </c>
      <c r="J2672" t="n">
        <v>26</v>
      </c>
      <c r="K2672" t="n">
        <v>1</v>
      </c>
      <c r="L2672" t="n">
        <v>4</v>
      </c>
      <c r="M2672" t="n">
        <v>1</v>
      </c>
      <c r="N2672" t="n">
        <v>2</v>
      </c>
      <c r="O2672" t="n">
        <v>1</v>
      </c>
      <c r="P2672" t="n">
        <v>1</v>
      </c>
      <c r="Q2672" t="n">
        <v>20</v>
      </c>
      <c r="R2672" s="15" t="n">
        <v>238000</v>
      </c>
      <c r="S2672" s="15" t="n">
        <v>0</v>
      </c>
      <c r="T2672" s="15" t="n">
        <v>238000</v>
      </c>
      <c r="U2672" s="15" t="n">
        <v>82600</v>
      </c>
      <c r="V2672">
        <f>IFERROR(VLOOKUP(D2672,Tablas_Equivalencia!$A$3:$B$8,2,FALSE),"Sin dato")</f>
        <v/>
      </c>
      <c r="W2672">
        <f>IFERROR(VLOOKUP(L2672,Tablas_Equivalencia!$D$3:$E$9,2,FALSE),"Sin dato")</f>
        <v/>
      </c>
      <c r="X2672">
        <f>IF(I2672=1,"Varón","Mujer")</f>
        <v/>
      </c>
      <c r="Y2672">
        <f>IFERROR(VLOOKUP(M2672,Tablas_Equivalencia!$G$3:$H$6,2,FALSE),"Sin dato")</f>
        <v/>
      </c>
      <c r="Z2672">
        <f>IF(J2672&lt;=24,"18-24","25-29")</f>
        <v/>
      </c>
      <c r="AA2672">
        <f>IF(M2672&lt;&gt;1,"",IF(P2672=2,1,0))</f>
        <v/>
      </c>
      <c r="AB2672">
        <f>IF(M2672&lt;&gt;1,"",IF(O2672&gt;=2,1,0))</f>
        <v/>
      </c>
      <c r="AC2672">
        <f>IF(M2672&lt;&gt;1,"",IF(OR(Q2672=999,Q2672=""),"",IF(OR(Q2672&lt;35,Q2672&gt;48),1,0)))</f>
        <v/>
      </c>
      <c r="AD2672">
        <f>IF(COUNT(AA2672:AC2672)&lt;3,"",SUM(AA2672:AC2672))</f>
        <v/>
      </c>
      <c r="AE2672">
        <f>IF(L2672&gt;=4,2,IF(L2672&gt;=2,1,0))</f>
        <v/>
      </c>
      <c r="AF2672">
        <f>IF(L2672&gt;=5,1,0)</f>
        <v/>
      </c>
      <c r="AG2672">
        <f>AE2672+AF2672</f>
        <v/>
      </c>
      <c r="AH2672" s="15">
        <f>IF(M2672&lt;&gt;1,"",IF(OR(R2672=-9,R2672=""),"",R2672))</f>
        <v/>
      </c>
      <c r="AI2672">
        <f>IF(M2672&lt;&gt;1,"",IF(OR(Q2672=999,Q2672=""),"",Q2672))</f>
        <v/>
      </c>
    </row>
    <row r="2673">
      <c r="A2673" t="inlineStr">
        <is>
          <t>TQRMNOP114595</t>
        </is>
      </c>
      <c r="B2673" t="n">
        <v>2025</v>
      </c>
      <c r="C2673" t="n">
        <v>1</v>
      </c>
      <c r="D2673" t="n">
        <v>40</v>
      </c>
      <c r="E2673" t="inlineStr">
        <is>
          <t>S</t>
        </is>
      </c>
      <c r="F2673" t="n">
        <v>7</v>
      </c>
      <c r="G2673" t="n">
        <v>1367</v>
      </c>
      <c r="H2673" t="n">
        <v>1</v>
      </c>
      <c r="I2673" t="n">
        <v>1</v>
      </c>
      <c r="J2673" t="n">
        <v>25</v>
      </c>
      <c r="K2673" t="n">
        <v>2</v>
      </c>
      <c r="L2673" t="n">
        <v>3</v>
      </c>
      <c r="M2673" t="n">
        <v>3</v>
      </c>
      <c r="R2673" s="15" t="n">
        <v>0</v>
      </c>
      <c r="S2673" s="15" t="n">
        <v>0</v>
      </c>
      <c r="T2673" s="15" t="n">
        <v>0</v>
      </c>
      <c r="U2673" s="15" t="n">
        <v>135200</v>
      </c>
      <c r="V2673">
        <f>IFERROR(VLOOKUP(D2673,Tablas_Equivalencia!$A$3:$B$8,2,FALSE),"Sin dato")</f>
        <v/>
      </c>
      <c r="W2673">
        <f>IFERROR(VLOOKUP(L2673,Tablas_Equivalencia!$D$3:$E$9,2,FALSE),"Sin dato")</f>
        <v/>
      </c>
      <c r="X2673">
        <f>IF(I2673=1,"Varón","Mujer")</f>
        <v/>
      </c>
      <c r="Y2673">
        <f>IFERROR(VLOOKUP(M2673,Tablas_Equivalencia!$G$3:$H$6,2,FALSE),"Sin dato")</f>
        <v/>
      </c>
      <c r="Z2673">
        <f>IF(J2673&lt;=24,"18-24","25-29")</f>
        <v/>
      </c>
      <c r="AA2673">
        <f>IF(M2673&lt;&gt;1,"",IF(P2673=2,1,0))</f>
        <v/>
      </c>
      <c r="AB2673">
        <f>IF(M2673&lt;&gt;1,"",IF(O2673&gt;=2,1,0))</f>
        <v/>
      </c>
      <c r="AC2673">
        <f>IF(M2673&lt;&gt;1,"",IF(OR(Q2673=999,Q2673=""),"",IF(OR(Q2673&lt;35,Q2673&gt;48),1,0)))</f>
        <v/>
      </c>
      <c r="AD2673">
        <f>IF(COUNT(AA2673:AC2673)&lt;3,"",SUM(AA2673:AC2673))</f>
        <v/>
      </c>
      <c r="AE2673">
        <f>IF(L2673&gt;=4,2,IF(L2673&gt;=2,1,0))</f>
        <v/>
      </c>
      <c r="AF2673">
        <f>IF(L2673&gt;=5,1,0)</f>
        <v/>
      </c>
      <c r="AG2673">
        <f>AE2673+AF2673</f>
        <v/>
      </c>
      <c r="AH2673" s="15">
        <f>IF(M2673&lt;&gt;1,"",IF(OR(R2673=-9,R2673=""),"",R2673))</f>
        <v/>
      </c>
      <c r="AI2673">
        <f>IF(M2673&lt;&gt;1,"",IF(OR(Q2673=999,Q2673=""),"",Q2673))</f>
        <v/>
      </c>
    </row>
    <row r="2674">
      <c r="A2674" t="inlineStr">
        <is>
          <t>TQRMNOP114598</t>
        </is>
      </c>
      <c r="B2674" t="n">
        <v>2025</v>
      </c>
      <c r="C2674" t="n">
        <v>1</v>
      </c>
      <c r="D2674" t="n">
        <v>1</v>
      </c>
      <c r="E2674" t="inlineStr">
        <is>
          <t>S</t>
        </is>
      </c>
      <c r="F2674" t="n">
        <v>33</v>
      </c>
      <c r="G2674" t="n">
        <v>1496</v>
      </c>
      <c r="H2674" t="n">
        <v>1</v>
      </c>
      <c r="I2674" t="n">
        <v>2</v>
      </c>
      <c r="J2674" t="n">
        <v>25</v>
      </c>
      <c r="K2674" t="n">
        <v>2</v>
      </c>
      <c r="L2674" t="n">
        <v>3</v>
      </c>
      <c r="M2674" t="n">
        <v>3</v>
      </c>
      <c r="R2674" s="15" t="n">
        <v>0</v>
      </c>
      <c r="S2674" s="15" t="n">
        <v>0</v>
      </c>
      <c r="T2674" s="15" t="n">
        <v>0</v>
      </c>
      <c r="U2674" s="15" t="n">
        <v>89800</v>
      </c>
      <c r="V2674">
        <f>IFERROR(VLOOKUP(D2674,Tablas_Equivalencia!$A$3:$B$8,2,FALSE),"Sin dato")</f>
        <v/>
      </c>
      <c r="W2674">
        <f>IFERROR(VLOOKUP(L2674,Tablas_Equivalencia!$D$3:$E$9,2,FALSE),"Sin dato")</f>
        <v/>
      </c>
      <c r="X2674">
        <f>IF(I2674=1,"Varón","Mujer")</f>
        <v/>
      </c>
      <c r="Y2674">
        <f>IFERROR(VLOOKUP(M2674,Tablas_Equivalencia!$G$3:$H$6,2,FALSE),"Sin dato")</f>
        <v/>
      </c>
      <c r="Z2674">
        <f>IF(J2674&lt;=24,"18-24","25-29")</f>
        <v/>
      </c>
      <c r="AA2674">
        <f>IF(M2674&lt;&gt;1,"",IF(P2674=2,1,0))</f>
        <v/>
      </c>
      <c r="AB2674">
        <f>IF(M2674&lt;&gt;1,"",IF(O2674&gt;=2,1,0))</f>
        <v/>
      </c>
      <c r="AC2674">
        <f>IF(M2674&lt;&gt;1,"",IF(OR(Q2674=999,Q2674=""),"",IF(OR(Q2674&lt;35,Q2674&gt;48),1,0)))</f>
        <v/>
      </c>
      <c r="AD2674">
        <f>IF(COUNT(AA2674:AC2674)&lt;3,"",SUM(AA2674:AC2674))</f>
        <v/>
      </c>
      <c r="AE2674">
        <f>IF(L2674&gt;=4,2,IF(L2674&gt;=2,1,0))</f>
        <v/>
      </c>
      <c r="AF2674">
        <f>IF(L2674&gt;=5,1,0)</f>
        <v/>
      </c>
      <c r="AG2674">
        <f>AE2674+AF2674</f>
        <v/>
      </c>
      <c r="AH2674" s="15">
        <f>IF(M2674&lt;&gt;1,"",IF(OR(R2674=-9,R2674=""),"",R2674))</f>
        <v/>
      </c>
      <c r="AI2674">
        <f>IF(M2674&lt;&gt;1,"",IF(OR(Q2674=999,Q2674=""),"",Q2674))</f>
        <v/>
      </c>
    </row>
    <row r="2675">
      <c r="A2675" t="inlineStr">
        <is>
          <t>TQRMNOP114602</t>
        </is>
      </c>
      <c r="B2675" t="n">
        <v>2025</v>
      </c>
      <c r="C2675" t="n">
        <v>1</v>
      </c>
      <c r="D2675" t="n">
        <v>42</v>
      </c>
      <c r="E2675" t="inlineStr">
        <is>
          <t>N</t>
        </is>
      </c>
      <c r="F2675" t="n">
        <v>27</v>
      </c>
      <c r="G2675" t="n">
        <v>841</v>
      </c>
      <c r="H2675" t="n">
        <v>3</v>
      </c>
      <c r="I2675" t="n">
        <v>1</v>
      </c>
      <c r="J2675" t="n">
        <v>28</v>
      </c>
      <c r="K2675" t="n">
        <v>1</v>
      </c>
      <c r="L2675" t="n">
        <v>5</v>
      </c>
      <c r="M2675" t="n">
        <v>1</v>
      </c>
      <c r="N2675" t="n">
        <v>3</v>
      </c>
      <c r="O2675" t="n">
        <v>1</v>
      </c>
      <c r="P2675" t="n">
        <v>1</v>
      </c>
      <c r="Q2675" t="n">
        <v>43</v>
      </c>
      <c r="R2675" s="15" t="n">
        <v>883000</v>
      </c>
      <c r="S2675" s="15" t="n">
        <v>0</v>
      </c>
      <c r="T2675" s="15" t="n">
        <v>883000</v>
      </c>
      <c r="U2675" s="15" t="n">
        <v>139100</v>
      </c>
      <c r="V2675">
        <f>IFERROR(VLOOKUP(D2675,Tablas_Equivalencia!$A$3:$B$8,2,FALSE),"Sin dato")</f>
        <v/>
      </c>
      <c r="W2675">
        <f>IFERROR(VLOOKUP(L2675,Tablas_Equivalencia!$D$3:$E$9,2,FALSE),"Sin dato")</f>
        <v/>
      </c>
      <c r="X2675">
        <f>IF(I2675=1,"Varón","Mujer")</f>
        <v/>
      </c>
      <c r="Y2675">
        <f>IFERROR(VLOOKUP(M2675,Tablas_Equivalencia!$G$3:$H$6,2,FALSE),"Sin dato")</f>
        <v/>
      </c>
      <c r="Z2675">
        <f>IF(J2675&lt;=24,"18-24","25-29")</f>
        <v/>
      </c>
      <c r="AA2675">
        <f>IF(M2675&lt;&gt;1,"",IF(P2675=2,1,0))</f>
        <v/>
      </c>
      <c r="AB2675">
        <f>IF(M2675&lt;&gt;1,"",IF(O2675&gt;=2,1,0))</f>
        <v/>
      </c>
      <c r="AC2675">
        <f>IF(M2675&lt;&gt;1,"",IF(OR(Q2675=999,Q2675=""),"",IF(OR(Q2675&lt;35,Q2675&gt;48),1,0)))</f>
        <v/>
      </c>
      <c r="AD2675">
        <f>IF(COUNT(AA2675:AC2675)&lt;3,"",SUM(AA2675:AC2675))</f>
        <v/>
      </c>
      <c r="AE2675">
        <f>IF(L2675&gt;=4,2,IF(L2675&gt;=2,1,0))</f>
        <v/>
      </c>
      <c r="AF2675">
        <f>IF(L2675&gt;=5,1,0)</f>
        <v/>
      </c>
      <c r="AG2675">
        <f>AE2675+AF2675</f>
        <v/>
      </c>
      <c r="AH2675" s="15">
        <f>IF(M2675&lt;&gt;1,"",IF(OR(R2675=-9,R2675=""),"",R2675))</f>
        <v/>
      </c>
      <c r="AI2675">
        <f>IF(M2675&lt;&gt;1,"",IF(OR(Q2675=999,Q2675=""),"",Q2675))</f>
        <v/>
      </c>
    </row>
    <row r="2676">
      <c r="A2676" t="inlineStr">
        <is>
          <t>TQRMNOP114608</t>
        </is>
      </c>
      <c r="B2676" t="n">
        <v>2025</v>
      </c>
      <c r="C2676" t="n">
        <v>1</v>
      </c>
      <c r="D2676" t="n">
        <v>43</v>
      </c>
      <c r="E2676" t="inlineStr">
        <is>
          <t>N</t>
        </is>
      </c>
      <c r="F2676" t="n">
        <v>29</v>
      </c>
      <c r="G2676" t="n">
        <v>1224</v>
      </c>
      <c r="H2676" t="n">
        <v>2</v>
      </c>
      <c r="I2676" t="n">
        <v>1</v>
      </c>
      <c r="J2676" t="n">
        <v>18</v>
      </c>
      <c r="K2676" t="n">
        <v>2</v>
      </c>
      <c r="L2676" t="n">
        <v>4</v>
      </c>
      <c r="M2676" t="n">
        <v>3</v>
      </c>
      <c r="R2676" s="15" t="n">
        <v>0</v>
      </c>
      <c r="S2676" s="15" t="n">
        <v>0</v>
      </c>
      <c r="T2676" s="15" t="n">
        <v>0</v>
      </c>
      <c r="U2676" s="15" t="n">
        <v>361700</v>
      </c>
      <c r="V2676">
        <f>IFERROR(VLOOKUP(D2676,Tablas_Equivalencia!$A$3:$B$8,2,FALSE),"Sin dato")</f>
        <v/>
      </c>
      <c r="W2676">
        <f>IFERROR(VLOOKUP(L2676,Tablas_Equivalencia!$D$3:$E$9,2,FALSE),"Sin dato")</f>
        <v/>
      </c>
      <c r="X2676">
        <f>IF(I2676=1,"Varón","Mujer")</f>
        <v/>
      </c>
      <c r="Y2676">
        <f>IFERROR(VLOOKUP(M2676,Tablas_Equivalencia!$G$3:$H$6,2,FALSE),"Sin dato")</f>
        <v/>
      </c>
      <c r="Z2676">
        <f>IF(J2676&lt;=24,"18-24","25-29")</f>
        <v/>
      </c>
      <c r="AA2676">
        <f>IF(M2676&lt;&gt;1,"",IF(P2676=2,1,0))</f>
        <v/>
      </c>
      <c r="AB2676">
        <f>IF(M2676&lt;&gt;1,"",IF(O2676&gt;=2,1,0))</f>
        <v/>
      </c>
      <c r="AC2676">
        <f>IF(M2676&lt;&gt;1,"",IF(OR(Q2676=999,Q2676=""),"",IF(OR(Q2676&lt;35,Q2676&gt;48),1,0)))</f>
        <v/>
      </c>
      <c r="AD2676">
        <f>IF(COUNT(AA2676:AC2676)&lt;3,"",SUM(AA2676:AC2676))</f>
        <v/>
      </c>
      <c r="AE2676">
        <f>IF(L2676&gt;=4,2,IF(L2676&gt;=2,1,0))</f>
        <v/>
      </c>
      <c r="AF2676">
        <f>IF(L2676&gt;=5,1,0)</f>
        <v/>
      </c>
      <c r="AG2676">
        <f>AE2676+AF2676</f>
        <v/>
      </c>
      <c r="AH2676" s="15">
        <f>IF(M2676&lt;&gt;1,"",IF(OR(R2676=-9,R2676=""),"",R2676))</f>
        <v/>
      </c>
      <c r="AI2676">
        <f>IF(M2676&lt;&gt;1,"",IF(OR(Q2676=999,Q2676=""),"",Q2676))</f>
        <v/>
      </c>
    </row>
    <row r="2677">
      <c r="A2677" t="inlineStr">
        <is>
          <t>TQRMNOP114625</t>
        </is>
      </c>
      <c r="B2677" t="n">
        <v>2025</v>
      </c>
      <c r="C2677" t="n">
        <v>1</v>
      </c>
      <c r="D2677" t="n">
        <v>40</v>
      </c>
      <c r="E2677" t="inlineStr">
        <is>
          <t>S</t>
        </is>
      </c>
      <c r="F2677" t="n">
        <v>7</v>
      </c>
      <c r="G2677" t="n">
        <v>556</v>
      </c>
      <c r="H2677" t="n">
        <v>3</v>
      </c>
      <c r="I2677" t="n">
        <v>1</v>
      </c>
      <c r="J2677" t="n">
        <v>20</v>
      </c>
      <c r="K2677" t="n">
        <v>2</v>
      </c>
      <c r="L2677" t="n">
        <v>3</v>
      </c>
      <c r="M2677" t="n">
        <v>1</v>
      </c>
      <c r="N2677" t="n">
        <v>3</v>
      </c>
      <c r="O2677" t="n">
        <v>3</v>
      </c>
      <c r="P2677" t="n">
        <v>2</v>
      </c>
      <c r="Q2677" t="n">
        <v>28</v>
      </c>
      <c r="R2677" s="15" t="n">
        <v>401000</v>
      </c>
      <c r="S2677" s="15" t="n">
        <v>43000</v>
      </c>
      <c r="T2677" s="15" t="n">
        <v>444000</v>
      </c>
      <c r="U2677" s="15" t="n">
        <v>144700</v>
      </c>
      <c r="V2677">
        <f>IFERROR(VLOOKUP(D2677,Tablas_Equivalencia!$A$3:$B$8,2,FALSE),"Sin dato")</f>
        <v/>
      </c>
      <c r="W2677">
        <f>IFERROR(VLOOKUP(L2677,Tablas_Equivalencia!$D$3:$E$9,2,FALSE),"Sin dato")</f>
        <v/>
      </c>
      <c r="X2677">
        <f>IF(I2677=1,"Varón","Mujer")</f>
        <v/>
      </c>
      <c r="Y2677">
        <f>IFERROR(VLOOKUP(M2677,Tablas_Equivalencia!$G$3:$H$6,2,FALSE),"Sin dato")</f>
        <v/>
      </c>
      <c r="Z2677">
        <f>IF(J2677&lt;=24,"18-24","25-29")</f>
        <v/>
      </c>
      <c r="AA2677">
        <f>IF(M2677&lt;&gt;1,"",IF(P2677=2,1,0))</f>
        <v/>
      </c>
      <c r="AB2677">
        <f>IF(M2677&lt;&gt;1,"",IF(O2677&gt;=2,1,0))</f>
        <v/>
      </c>
      <c r="AC2677">
        <f>IF(M2677&lt;&gt;1,"",IF(OR(Q2677=999,Q2677=""),"",IF(OR(Q2677&lt;35,Q2677&gt;48),1,0)))</f>
        <v/>
      </c>
      <c r="AD2677">
        <f>IF(COUNT(AA2677:AC2677)&lt;3,"",SUM(AA2677:AC2677))</f>
        <v/>
      </c>
      <c r="AE2677">
        <f>IF(L2677&gt;=4,2,IF(L2677&gt;=2,1,0))</f>
        <v/>
      </c>
      <c r="AF2677">
        <f>IF(L2677&gt;=5,1,0)</f>
        <v/>
      </c>
      <c r="AG2677">
        <f>AE2677+AF2677</f>
        <v/>
      </c>
      <c r="AH2677" s="15">
        <f>IF(M2677&lt;&gt;1,"",IF(OR(R2677=-9,R2677=""),"",R2677))</f>
        <v/>
      </c>
      <c r="AI2677">
        <f>IF(M2677&lt;&gt;1,"",IF(OR(Q2677=999,Q2677=""),"",Q2677))</f>
        <v/>
      </c>
    </row>
    <row r="2678">
      <c r="A2678" t="inlineStr">
        <is>
          <t>TQRMNOP114629</t>
        </is>
      </c>
      <c r="B2678" t="n">
        <v>2025</v>
      </c>
      <c r="C2678" t="n">
        <v>1</v>
      </c>
      <c r="D2678" t="n">
        <v>41</v>
      </c>
      <c r="E2678" t="inlineStr">
        <is>
          <t>S</t>
        </is>
      </c>
      <c r="F2678" t="n">
        <v>8</v>
      </c>
      <c r="G2678" t="n">
        <v>1082</v>
      </c>
      <c r="H2678" t="n">
        <v>3</v>
      </c>
      <c r="I2678" t="n">
        <v>2</v>
      </c>
      <c r="J2678" t="n">
        <v>23</v>
      </c>
      <c r="K2678" t="n">
        <v>2</v>
      </c>
      <c r="L2678" t="n">
        <v>5</v>
      </c>
      <c r="M2678" t="n">
        <v>1</v>
      </c>
      <c r="N2678" t="n">
        <v>3</v>
      </c>
      <c r="O2678" t="n">
        <v>3</v>
      </c>
      <c r="P2678" t="n">
        <v>2</v>
      </c>
      <c r="Q2678" t="n">
        <v>26</v>
      </c>
      <c r="R2678" s="15" t="n">
        <v>214000</v>
      </c>
      <c r="S2678" s="15" t="n">
        <v>41000</v>
      </c>
      <c r="T2678" s="15" t="n">
        <v>255000</v>
      </c>
      <c r="U2678" s="15" t="n">
        <v>220800</v>
      </c>
      <c r="V2678">
        <f>IFERROR(VLOOKUP(D2678,Tablas_Equivalencia!$A$3:$B$8,2,FALSE),"Sin dato")</f>
        <v/>
      </c>
      <c r="W2678">
        <f>IFERROR(VLOOKUP(L2678,Tablas_Equivalencia!$D$3:$E$9,2,FALSE),"Sin dato")</f>
        <v/>
      </c>
      <c r="X2678">
        <f>IF(I2678=1,"Varón","Mujer")</f>
        <v/>
      </c>
      <c r="Y2678">
        <f>IFERROR(VLOOKUP(M2678,Tablas_Equivalencia!$G$3:$H$6,2,FALSE),"Sin dato")</f>
        <v/>
      </c>
      <c r="Z2678">
        <f>IF(J2678&lt;=24,"18-24","25-29")</f>
        <v/>
      </c>
      <c r="AA2678">
        <f>IF(M2678&lt;&gt;1,"",IF(P2678=2,1,0))</f>
        <v/>
      </c>
      <c r="AB2678">
        <f>IF(M2678&lt;&gt;1,"",IF(O2678&gt;=2,1,0))</f>
        <v/>
      </c>
      <c r="AC2678">
        <f>IF(M2678&lt;&gt;1,"",IF(OR(Q2678=999,Q2678=""),"",IF(OR(Q2678&lt;35,Q2678&gt;48),1,0)))</f>
        <v/>
      </c>
      <c r="AD2678">
        <f>IF(COUNT(AA2678:AC2678)&lt;3,"",SUM(AA2678:AC2678))</f>
        <v/>
      </c>
      <c r="AE2678">
        <f>IF(L2678&gt;=4,2,IF(L2678&gt;=2,1,0))</f>
        <v/>
      </c>
      <c r="AF2678">
        <f>IF(L2678&gt;=5,1,0)</f>
        <v/>
      </c>
      <c r="AG2678">
        <f>AE2678+AF2678</f>
        <v/>
      </c>
      <c r="AH2678" s="15">
        <f>IF(M2678&lt;&gt;1,"",IF(OR(R2678=-9,R2678=""),"",R2678))</f>
        <v/>
      </c>
      <c r="AI2678">
        <f>IF(M2678&lt;&gt;1,"",IF(OR(Q2678=999,Q2678=""),"",Q2678))</f>
        <v/>
      </c>
    </row>
    <row r="2679">
      <c r="A2679" t="inlineStr">
        <is>
          <t>TQRMNOP114631</t>
        </is>
      </c>
      <c r="B2679" t="n">
        <v>2025</v>
      </c>
      <c r="C2679" t="n">
        <v>1</v>
      </c>
      <c r="D2679" t="n">
        <v>41</v>
      </c>
      <c r="E2679" t="inlineStr">
        <is>
          <t>N</t>
        </is>
      </c>
      <c r="F2679" t="n">
        <v>12</v>
      </c>
      <c r="G2679" t="n">
        <v>390</v>
      </c>
      <c r="H2679" t="n">
        <v>1</v>
      </c>
      <c r="I2679" t="n">
        <v>2</v>
      </c>
      <c r="J2679" t="n">
        <v>21</v>
      </c>
      <c r="K2679" t="n">
        <v>2</v>
      </c>
      <c r="L2679" t="n">
        <v>5</v>
      </c>
      <c r="M2679" t="n">
        <v>3</v>
      </c>
      <c r="R2679" s="15" t="n">
        <v>0</v>
      </c>
      <c r="S2679" s="15" t="n">
        <v>0</v>
      </c>
      <c r="T2679" s="15" t="n">
        <v>0</v>
      </c>
      <c r="U2679" s="15" t="n">
        <v>184300</v>
      </c>
      <c r="V2679">
        <f>IFERROR(VLOOKUP(D2679,Tablas_Equivalencia!$A$3:$B$8,2,FALSE),"Sin dato")</f>
        <v/>
      </c>
      <c r="W2679">
        <f>IFERROR(VLOOKUP(L2679,Tablas_Equivalencia!$D$3:$E$9,2,FALSE),"Sin dato")</f>
        <v/>
      </c>
      <c r="X2679">
        <f>IF(I2679=1,"Varón","Mujer")</f>
        <v/>
      </c>
      <c r="Y2679">
        <f>IFERROR(VLOOKUP(M2679,Tablas_Equivalencia!$G$3:$H$6,2,FALSE),"Sin dato")</f>
        <v/>
      </c>
      <c r="Z2679">
        <f>IF(J2679&lt;=24,"18-24","25-29")</f>
        <v/>
      </c>
      <c r="AA2679">
        <f>IF(M2679&lt;&gt;1,"",IF(P2679=2,1,0))</f>
        <v/>
      </c>
      <c r="AB2679">
        <f>IF(M2679&lt;&gt;1,"",IF(O2679&gt;=2,1,0))</f>
        <v/>
      </c>
      <c r="AC2679">
        <f>IF(M2679&lt;&gt;1,"",IF(OR(Q2679=999,Q2679=""),"",IF(OR(Q2679&lt;35,Q2679&gt;48),1,0)))</f>
        <v/>
      </c>
      <c r="AD2679">
        <f>IF(COUNT(AA2679:AC2679)&lt;3,"",SUM(AA2679:AC2679))</f>
        <v/>
      </c>
      <c r="AE2679">
        <f>IF(L2679&gt;=4,2,IF(L2679&gt;=2,1,0))</f>
        <v/>
      </c>
      <c r="AF2679">
        <f>IF(L2679&gt;=5,1,0)</f>
        <v/>
      </c>
      <c r="AG2679">
        <f>AE2679+AF2679</f>
        <v/>
      </c>
      <c r="AH2679" s="15">
        <f>IF(M2679&lt;&gt;1,"",IF(OR(R2679=-9,R2679=""),"",R2679))</f>
        <v/>
      </c>
      <c r="AI2679">
        <f>IF(M2679&lt;&gt;1,"",IF(OR(Q2679=999,Q2679=""),"",Q2679))</f>
        <v/>
      </c>
    </row>
    <row r="2680">
      <c r="A2680" t="inlineStr">
        <is>
          <t>TQRMNOP114638</t>
        </is>
      </c>
      <c r="B2680" t="n">
        <v>2025</v>
      </c>
      <c r="C2680" t="n">
        <v>1</v>
      </c>
      <c r="D2680" t="n">
        <v>43</v>
      </c>
      <c r="E2680" t="inlineStr">
        <is>
          <t>S</t>
        </is>
      </c>
      <c r="F2680" t="n">
        <v>36</v>
      </c>
      <c r="G2680" t="n">
        <v>478</v>
      </c>
      <c r="H2680" t="n">
        <v>1</v>
      </c>
      <c r="I2680" t="n">
        <v>1</v>
      </c>
      <c r="J2680" t="n">
        <v>22</v>
      </c>
      <c r="K2680" t="n">
        <v>2</v>
      </c>
      <c r="L2680" t="n">
        <v>6</v>
      </c>
      <c r="M2680" t="n">
        <v>1</v>
      </c>
      <c r="N2680" t="n">
        <v>3</v>
      </c>
      <c r="O2680" t="n">
        <v>1</v>
      </c>
      <c r="P2680" t="n">
        <v>1</v>
      </c>
      <c r="Q2680" t="n">
        <v>61</v>
      </c>
      <c r="R2680" s="15" t="n">
        <v>1534000</v>
      </c>
      <c r="S2680" s="15" t="n">
        <v>0</v>
      </c>
      <c r="T2680" s="15" t="n">
        <v>1534000</v>
      </c>
      <c r="U2680" s="15" t="n">
        <v>205600</v>
      </c>
      <c r="V2680">
        <f>IFERROR(VLOOKUP(D2680,Tablas_Equivalencia!$A$3:$B$8,2,FALSE),"Sin dato")</f>
        <v/>
      </c>
      <c r="W2680">
        <f>IFERROR(VLOOKUP(L2680,Tablas_Equivalencia!$D$3:$E$9,2,FALSE),"Sin dato")</f>
        <v/>
      </c>
      <c r="X2680">
        <f>IF(I2680=1,"Varón","Mujer")</f>
        <v/>
      </c>
      <c r="Y2680">
        <f>IFERROR(VLOOKUP(M2680,Tablas_Equivalencia!$G$3:$H$6,2,FALSE),"Sin dato")</f>
        <v/>
      </c>
      <c r="Z2680">
        <f>IF(J2680&lt;=24,"18-24","25-29")</f>
        <v/>
      </c>
      <c r="AA2680">
        <f>IF(M2680&lt;&gt;1,"",IF(P2680=2,1,0))</f>
        <v/>
      </c>
      <c r="AB2680">
        <f>IF(M2680&lt;&gt;1,"",IF(O2680&gt;=2,1,0))</f>
        <v/>
      </c>
      <c r="AC2680">
        <f>IF(M2680&lt;&gt;1,"",IF(OR(Q2680=999,Q2680=""),"",IF(OR(Q2680&lt;35,Q2680&gt;48),1,0)))</f>
        <v/>
      </c>
      <c r="AD2680">
        <f>IF(COUNT(AA2680:AC2680)&lt;3,"",SUM(AA2680:AC2680))</f>
        <v/>
      </c>
      <c r="AE2680">
        <f>IF(L2680&gt;=4,2,IF(L2680&gt;=2,1,0))</f>
        <v/>
      </c>
      <c r="AF2680">
        <f>IF(L2680&gt;=5,1,0)</f>
        <v/>
      </c>
      <c r="AG2680">
        <f>AE2680+AF2680</f>
        <v/>
      </c>
      <c r="AH2680" s="15">
        <f>IF(M2680&lt;&gt;1,"",IF(OR(R2680=-9,R2680=""),"",R2680))</f>
        <v/>
      </c>
      <c r="AI2680">
        <f>IF(M2680&lt;&gt;1,"",IF(OR(Q2680=999,Q2680=""),"",Q2680))</f>
        <v/>
      </c>
    </row>
    <row r="2681">
      <c r="A2681" t="inlineStr">
        <is>
          <t>TQRMNOP114641</t>
        </is>
      </c>
      <c r="B2681" t="n">
        <v>2025</v>
      </c>
      <c r="C2681" t="n">
        <v>1</v>
      </c>
      <c r="D2681" t="n">
        <v>41</v>
      </c>
      <c r="E2681" t="inlineStr">
        <is>
          <t>S</t>
        </is>
      </c>
      <c r="F2681" t="n">
        <v>8</v>
      </c>
      <c r="G2681" t="n">
        <v>728</v>
      </c>
      <c r="H2681" t="n">
        <v>10</v>
      </c>
      <c r="I2681" t="n">
        <v>1</v>
      </c>
      <c r="J2681" t="n">
        <v>23</v>
      </c>
      <c r="K2681" t="n">
        <v>2</v>
      </c>
      <c r="L2681" t="n">
        <v>4</v>
      </c>
      <c r="M2681" t="n">
        <v>1</v>
      </c>
      <c r="N2681" t="n">
        <v>3</v>
      </c>
      <c r="O2681" t="n">
        <v>1</v>
      </c>
      <c r="P2681" t="n">
        <v>1</v>
      </c>
      <c r="Q2681" t="n">
        <v>59</v>
      </c>
      <c r="R2681" s="15" t="n">
        <v>433000</v>
      </c>
      <c r="S2681" s="15" t="n">
        <v>0</v>
      </c>
      <c r="T2681" s="15" t="n">
        <v>433000</v>
      </c>
      <c r="U2681" s="15" t="n">
        <v>184700</v>
      </c>
      <c r="V2681">
        <f>IFERROR(VLOOKUP(D2681,Tablas_Equivalencia!$A$3:$B$8,2,FALSE),"Sin dato")</f>
        <v/>
      </c>
      <c r="W2681">
        <f>IFERROR(VLOOKUP(L2681,Tablas_Equivalencia!$D$3:$E$9,2,FALSE),"Sin dato")</f>
        <v/>
      </c>
      <c r="X2681">
        <f>IF(I2681=1,"Varón","Mujer")</f>
        <v/>
      </c>
      <c r="Y2681">
        <f>IFERROR(VLOOKUP(M2681,Tablas_Equivalencia!$G$3:$H$6,2,FALSE),"Sin dato")</f>
        <v/>
      </c>
      <c r="Z2681">
        <f>IF(J2681&lt;=24,"18-24","25-29")</f>
        <v/>
      </c>
      <c r="AA2681">
        <f>IF(M2681&lt;&gt;1,"",IF(P2681=2,1,0))</f>
        <v/>
      </c>
      <c r="AB2681">
        <f>IF(M2681&lt;&gt;1,"",IF(O2681&gt;=2,1,0))</f>
        <v/>
      </c>
      <c r="AC2681">
        <f>IF(M2681&lt;&gt;1,"",IF(OR(Q2681=999,Q2681=""),"",IF(OR(Q2681&lt;35,Q2681&gt;48),1,0)))</f>
        <v/>
      </c>
      <c r="AD2681">
        <f>IF(COUNT(AA2681:AC2681)&lt;3,"",SUM(AA2681:AC2681))</f>
        <v/>
      </c>
      <c r="AE2681">
        <f>IF(L2681&gt;=4,2,IF(L2681&gt;=2,1,0))</f>
        <v/>
      </c>
      <c r="AF2681">
        <f>IF(L2681&gt;=5,1,0)</f>
        <v/>
      </c>
      <c r="AG2681">
        <f>AE2681+AF2681</f>
        <v/>
      </c>
      <c r="AH2681" s="15">
        <f>IF(M2681&lt;&gt;1,"",IF(OR(R2681=-9,R2681=""),"",R2681))</f>
        <v/>
      </c>
      <c r="AI2681">
        <f>IF(M2681&lt;&gt;1,"",IF(OR(Q2681=999,Q2681=""),"",Q2681))</f>
        <v/>
      </c>
    </row>
    <row r="2682">
      <c r="A2682" t="inlineStr">
        <is>
          <t>TQRMNOP114651</t>
        </is>
      </c>
      <c r="B2682" t="n">
        <v>2025</v>
      </c>
      <c r="C2682" t="n">
        <v>1</v>
      </c>
      <c r="D2682" t="n">
        <v>1</v>
      </c>
      <c r="E2682" t="inlineStr">
        <is>
          <t>S</t>
        </is>
      </c>
      <c r="F2682" t="n">
        <v>32</v>
      </c>
      <c r="G2682" t="n">
        <v>1495</v>
      </c>
      <c r="H2682" t="n">
        <v>3</v>
      </c>
      <c r="I2682" t="n">
        <v>1</v>
      </c>
      <c r="J2682" t="n">
        <v>25</v>
      </c>
      <c r="K2682" t="n">
        <v>1</v>
      </c>
      <c r="L2682" t="n">
        <v>4</v>
      </c>
      <c r="M2682" t="n">
        <v>1</v>
      </c>
      <c r="N2682" t="n">
        <v>3</v>
      </c>
      <c r="O2682" t="n">
        <v>1</v>
      </c>
      <c r="P2682" t="n">
        <v>2</v>
      </c>
      <c r="Q2682" t="n">
        <v>48</v>
      </c>
      <c r="R2682" s="15" t="n">
        <v>951000</v>
      </c>
      <c r="S2682" s="15" t="n">
        <v>0</v>
      </c>
      <c r="T2682" s="15" t="n">
        <v>951000</v>
      </c>
      <c r="U2682" s="15" t="n">
        <v>193100</v>
      </c>
      <c r="V2682">
        <f>IFERROR(VLOOKUP(D2682,Tablas_Equivalencia!$A$3:$B$8,2,FALSE),"Sin dato")</f>
        <v/>
      </c>
      <c r="W2682">
        <f>IFERROR(VLOOKUP(L2682,Tablas_Equivalencia!$D$3:$E$9,2,FALSE),"Sin dato")</f>
        <v/>
      </c>
      <c r="X2682">
        <f>IF(I2682=1,"Varón","Mujer")</f>
        <v/>
      </c>
      <c r="Y2682">
        <f>IFERROR(VLOOKUP(M2682,Tablas_Equivalencia!$G$3:$H$6,2,FALSE),"Sin dato")</f>
        <v/>
      </c>
      <c r="Z2682">
        <f>IF(J2682&lt;=24,"18-24","25-29")</f>
        <v/>
      </c>
      <c r="AA2682">
        <f>IF(M2682&lt;&gt;1,"",IF(P2682=2,1,0))</f>
        <v/>
      </c>
      <c r="AB2682">
        <f>IF(M2682&lt;&gt;1,"",IF(O2682&gt;=2,1,0))</f>
        <v/>
      </c>
      <c r="AC2682">
        <f>IF(M2682&lt;&gt;1,"",IF(OR(Q2682=999,Q2682=""),"",IF(OR(Q2682&lt;35,Q2682&gt;48),1,0)))</f>
        <v/>
      </c>
      <c r="AD2682">
        <f>IF(COUNT(AA2682:AC2682)&lt;3,"",SUM(AA2682:AC2682))</f>
        <v/>
      </c>
      <c r="AE2682">
        <f>IF(L2682&gt;=4,2,IF(L2682&gt;=2,1,0))</f>
        <v/>
      </c>
      <c r="AF2682">
        <f>IF(L2682&gt;=5,1,0)</f>
        <v/>
      </c>
      <c r="AG2682">
        <f>AE2682+AF2682</f>
        <v/>
      </c>
      <c r="AH2682" s="15">
        <f>IF(M2682&lt;&gt;1,"",IF(OR(R2682=-9,R2682=""),"",R2682))</f>
        <v/>
      </c>
      <c r="AI2682">
        <f>IF(M2682&lt;&gt;1,"",IF(OR(Q2682=999,Q2682=""),"",Q2682))</f>
        <v/>
      </c>
    </row>
    <row r="2683">
      <c r="A2683" t="inlineStr">
        <is>
          <t>TQRMNOP114658</t>
        </is>
      </c>
      <c r="B2683" t="n">
        <v>2025</v>
      </c>
      <c r="C2683" t="n">
        <v>1</v>
      </c>
      <c r="D2683" t="n">
        <v>43</v>
      </c>
      <c r="E2683" t="inlineStr">
        <is>
          <t>S</t>
        </is>
      </c>
      <c r="F2683" t="n">
        <v>17</v>
      </c>
      <c r="G2683" t="n">
        <v>1106</v>
      </c>
      <c r="H2683" t="n">
        <v>3</v>
      </c>
      <c r="I2683" t="n">
        <v>2</v>
      </c>
      <c r="J2683" t="n">
        <v>20</v>
      </c>
      <c r="K2683" t="n">
        <v>1</v>
      </c>
      <c r="L2683" t="n">
        <v>4</v>
      </c>
      <c r="M2683" t="n">
        <v>1</v>
      </c>
      <c r="N2683" t="n">
        <v>3</v>
      </c>
      <c r="O2683" t="n">
        <v>2</v>
      </c>
      <c r="P2683" t="n">
        <v>2</v>
      </c>
      <c r="Q2683" t="n">
        <v>41</v>
      </c>
      <c r="R2683" s="15" t="n">
        <v>384000</v>
      </c>
      <c r="S2683" s="15" t="n">
        <v>0</v>
      </c>
      <c r="T2683" s="15" t="n">
        <v>384000</v>
      </c>
      <c r="U2683" s="15" t="n">
        <v>236600</v>
      </c>
      <c r="V2683">
        <f>IFERROR(VLOOKUP(D2683,Tablas_Equivalencia!$A$3:$B$8,2,FALSE),"Sin dato")</f>
        <v/>
      </c>
      <c r="W2683">
        <f>IFERROR(VLOOKUP(L2683,Tablas_Equivalencia!$D$3:$E$9,2,FALSE),"Sin dato")</f>
        <v/>
      </c>
      <c r="X2683">
        <f>IF(I2683=1,"Varón","Mujer")</f>
        <v/>
      </c>
      <c r="Y2683">
        <f>IFERROR(VLOOKUP(M2683,Tablas_Equivalencia!$G$3:$H$6,2,FALSE),"Sin dato")</f>
        <v/>
      </c>
      <c r="Z2683">
        <f>IF(J2683&lt;=24,"18-24","25-29")</f>
        <v/>
      </c>
      <c r="AA2683">
        <f>IF(M2683&lt;&gt;1,"",IF(P2683=2,1,0))</f>
        <v/>
      </c>
      <c r="AB2683">
        <f>IF(M2683&lt;&gt;1,"",IF(O2683&gt;=2,1,0))</f>
        <v/>
      </c>
      <c r="AC2683">
        <f>IF(M2683&lt;&gt;1,"",IF(OR(Q2683=999,Q2683=""),"",IF(OR(Q2683&lt;35,Q2683&gt;48),1,0)))</f>
        <v/>
      </c>
      <c r="AD2683">
        <f>IF(COUNT(AA2683:AC2683)&lt;3,"",SUM(AA2683:AC2683))</f>
        <v/>
      </c>
      <c r="AE2683">
        <f>IF(L2683&gt;=4,2,IF(L2683&gt;=2,1,0))</f>
        <v/>
      </c>
      <c r="AF2683">
        <f>IF(L2683&gt;=5,1,0)</f>
        <v/>
      </c>
      <c r="AG2683">
        <f>AE2683+AF2683</f>
        <v/>
      </c>
      <c r="AH2683" s="15">
        <f>IF(M2683&lt;&gt;1,"",IF(OR(R2683=-9,R2683=""),"",R2683))</f>
        <v/>
      </c>
      <c r="AI2683">
        <f>IF(M2683&lt;&gt;1,"",IF(OR(Q2683=999,Q2683=""),"",Q2683))</f>
        <v/>
      </c>
    </row>
    <row r="2684">
      <c r="A2684" t="inlineStr">
        <is>
          <t>TQRMNOP114663</t>
        </is>
      </c>
      <c r="B2684" t="n">
        <v>2025</v>
      </c>
      <c r="C2684" t="n">
        <v>1</v>
      </c>
      <c r="D2684" t="n">
        <v>1</v>
      </c>
      <c r="E2684" t="inlineStr">
        <is>
          <t>S</t>
        </is>
      </c>
      <c r="F2684" t="n">
        <v>33</v>
      </c>
      <c r="G2684" t="n">
        <v>783</v>
      </c>
      <c r="H2684" t="n">
        <v>3</v>
      </c>
      <c r="I2684" t="n">
        <v>1</v>
      </c>
      <c r="J2684" t="n">
        <v>24</v>
      </c>
      <c r="K2684" t="n">
        <v>2</v>
      </c>
      <c r="L2684" t="n">
        <v>6</v>
      </c>
      <c r="M2684" t="n">
        <v>1</v>
      </c>
      <c r="N2684" t="n">
        <v>2</v>
      </c>
      <c r="O2684" t="n">
        <v>2</v>
      </c>
      <c r="P2684" t="n">
        <v>2</v>
      </c>
      <c r="Q2684" t="n">
        <v>23</v>
      </c>
      <c r="R2684" s="15" t="n">
        <v>279000</v>
      </c>
      <c r="S2684" s="15" t="n">
        <v>0</v>
      </c>
      <c r="T2684" s="15" t="n">
        <v>279000</v>
      </c>
      <c r="U2684" s="15" t="n">
        <v>76000</v>
      </c>
      <c r="V2684">
        <f>IFERROR(VLOOKUP(D2684,Tablas_Equivalencia!$A$3:$B$8,2,FALSE),"Sin dato")</f>
        <v/>
      </c>
      <c r="W2684">
        <f>IFERROR(VLOOKUP(L2684,Tablas_Equivalencia!$D$3:$E$9,2,FALSE),"Sin dato")</f>
        <v/>
      </c>
      <c r="X2684">
        <f>IF(I2684=1,"Varón","Mujer")</f>
        <v/>
      </c>
      <c r="Y2684">
        <f>IFERROR(VLOOKUP(M2684,Tablas_Equivalencia!$G$3:$H$6,2,FALSE),"Sin dato")</f>
        <v/>
      </c>
      <c r="Z2684">
        <f>IF(J2684&lt;=24,"18-24","25-29")</f>
        <v/>
      </c>
      <c r="AA2684">
        <f>IF(M2684&lt;&gt;1,"",IF(P2684=2,1,0))</f>
        <v/>
      </c>
      <c r="AB2684">
        <f>IF(M2684&lt;&gt;1,"",IF(O2684&gt;=2,1,0))</f>
        <v/>
      </c>
      <c r="AC2684">
        <f>IF(M2684&lt;&gt;1,"",IF(OR(Q2684=999,Q2684=""),"",IF(OR(Q2684&lt;35,Q2684&gt;48),1,0)))</f>
        <v/>
      </c>
      <c r="AD2684">
        <f>IF(COUNT(AA2684:AC2684)&lt;3,"",SUM(AA2684:AC2684))</f>
        <v/>
      </c>
      <c r="AE2684">
        <f>IF(L2684&gt;=4,2,IF(L2684&gt;=2,1,0))</f>
        <v/>
      </c>
      <c r="AF2684">
        <f>IF(L2684&gt;=5,1,0)</f>
        <v/>
      </c>
      <c r="AG2684">
        <f>AE2684+AF2684</f>
        <v/>
      </c>
      <c r="AH2684" s="15">
        <f>IF(M2684&lt;&gt;1,"",IF(OR(R2684=-9,R2684=""),"",R2684))</f>
        <v/>
      </c>
      <c r="AI2684">
        <f>IF(M2684&lt;&gt;1,"",IF(OR(Q2684=999,Q2684=""),"",Q2684))</f>
        <v/>
      </c>
    </row>
    <row r="2685">
      <c r="A2685" t="inlineStr">
        <is>
          <t>TQRMNOP114665</t>
        </is>
      </c>
      <c r="B2685" t="n">
        <v>2025</v>
      </c>
      <c r="C2685" t="n">
        <v>1</v>
      </c>
      <c r="D2685" t="n">
        <v>43</v>
      </c>
      <c r="E2685" t="inlineStr">
        <is>
          <t>N</t>
        </is>
      </c>
      <c r="F2685" t="n">
        <v>29</v>
      </c>
      <c r="G2685" t="n">
        <v>934</v>
      </c>
      <c r="H2685" t="n">
        <v>2</v>
      </c>
      <c r="I2685" t="n">
        <v>1</v>
      </c>
      <c r="J2685" t="n">
        <v>24</v>
      </c>
      <c r="K2685" t="n">
        <v>2</v>
      </c>
      <c r="L2685" t="n">
        <v>5</v>
      </c>
      <c r="M2685" t="n">
        <v>1</v>
      </c>
      <c r="N2685" t="n">
        <v>3</v>
      </c>
      <c r="O2685" t="n">
        <v>1</v>
      </c>
      <c r="P2685" t="n">
        <v>2</v>
      </c>
      <c r="Q2685" t="n">
        <v>999</v>
      </c>
      <c r="R2685" s="15" t="n">
        <v>348000</v>
      </c>
      <c r="S2685" s="15" t="n">
        <v>0</v>
      </c>
      <c r="T2685" s="15" t="n">
        <v>348000</v>
      </c>
      <c r="U2685" s="15" t="n">
        <v>64900</v>
      </c>
      <c r="V2685">
        <f>IFERROR(VLOOKUP(D2685,Tablas_Equivalencia!$A$3:$B$8,2,FALSE),"Sin dato")</f>
        <v/>
      </c>
      <c r="W2685">
        <f>IFERROR(VLOOKUP(L2685,Tablas_Equivalencia!$D$3:$E$9,2,FALSE),"Sin dato")</f>
        <v/>
      </c>
      <c r="X2685">
        <f>IF(I2685=1,"Varón","Mujer")</f>
        <v/>
      </c>
      <c r="Y2685">
        <f>IFERROR(VLOOKUP(M2685,Tablas_Equivalencia!$G$3:$H$6,2,FALSE),"Sin dato")</f>
        <v/>
      </c>
      <c r="Z2685">
        <f>IF(J2685&lt;=24,"18-24","25-29")</f>
        <v/>
      </c>
      <c r="AA2685">
        <f>IF(M2685&lt;&gt;1,"",IF(P2685=2,1,0))</f>
        <v/>
      </c>
      <c r="AB2685">
        <f>IF(M2685&lt;&gt;1,"",IF(O2685&gt;=2,1,0))</f>
        <v/>
      </c>
      <c r="AC2685">
        <f>IF(M2685&lt;&gt;1,"",IF(OR(Q2685=999,Q2685=""),"",IF(OR(Q2685&lt;35,Q2685&gt;48),1,0)))</f>
        <v/>
      </c>
      <c r="AD2685">
        <f>IF(COUNT(AA2685:AC2685)&lt;3,"",SUM(AA2685:AC2685))</f>
        <v/>
      </c>
      <c r="AE2685">
        <f>IF(L2685&gt;=4,2,IF(L2685&gt;=2,1,0))</f>
        <v/>
      </c>
      <c r="AF2685">
        <f>IF(L2685&gt;=5,1,0)</f>
        <v/>
      </c>
      <c r="AG2685">
        <f>AE2685+AF2685</f>
        <v/>
      </c>
      <c r="AH2685" s="15">
        <f>IF(M2685&lt;&gt;1,"",IF(OR(R2685=-9,R2685=""),"",R2685))</f>
        <v/>
      </c>
      <c r="AI2685">
        <f>IF(M2685&lt;&gt;1,"",IF(OR(Q2685=999,Q2685=""),"",Q2685))</f>
        <v/>
      </c>
    </row>
    <row r="2686">
      <c r="A2686" t="inlineStr">
        <is>
          <t>TQRMNOP114668</t>
        </is>
      </c>
      <c r="B2686" t="n">
        <v>2025</v>
      </c>
      <c r="C2686" t="n">
        <v>1</v>
      </c>
      <c r="D2686" t="n">
        <v>1</v>
      </c>
      <c r="E2686" t="inlineStr">
        <is>
          <t>S</t>
        </is>
      </c>
      <c r="F2686" t="n">
        <v>32</v>
      </c>
      <c r="G2686" t="n">
        <v>1093</v>
      </c>
      <c r="H2686" t="n">
        <v>1</v>
      </c>
      <c r="I2686" t="n">
        <v>2</v>
      </c>
      <c r="J2686" t="n">
        <v>18</v>
      </c>
      <c r="K2686" t="n">
        <v>2</v>
      </c>
      <c r="L2686" t="n">
        <v>2</v>
      </c>
      <c r="M2686" t="n">
        <v>1</v>
      </c>
      <c r="N2686" t="n">
        <v>3</v>
      </c>
      <c r="O2686" t="n">
        <v>2</v>
      </c>
      <c r="P2686" t="n">
        <v>2</v>
      </c>
      <c r="Q2686" t="n">
        <v>22</v>
      </c>
      <c r="R2686" s="15" t="n">
        <v>402000</v>
      </c>
      <c r="S2686" s="15" t="n">
        <v>0</v>
      </c>
      <c r="T2686" s="15" t="n">
        <v>402000</v>
      </c>
      <c r="U2686" s="15" t="n">
        <v>121700</v>
      </c>
      <c r="V2686">
        <f>IFERROR(VLOOKUP(D2686,Tablas_Equivalencia!$A$3:$B$8,2,FALSE),"Sin dato")</f>
        <v/>
      </c>
      <c r="W2686">
        <f>IFERROR(VLOOKUP(L2686,Tablas_Equivalencia!$D$3:$E$9,2,FALSE),"Sin dato")</f>
        <v/>
      </c>
      <c r="X2686">
        <f>IF(I2686=1,"Varón","Mujer")</f>
        <v/>
      </c>
      <c r="Y2686">
        <f>IFERROR(VLOOKUP(M2686,Tablas_Equivalencia!$G$3:$H$6,2,FALSE),"Sin dato")</f>
        <v/>
      </c>
      <c r="Z2686">
        <f>IF(J2686&lt;=24,"18-24","25-29")</f>
        <v/>
      </c>
      <c r="AA2686">
        <f>IF(M2686&lt;&gt;1,"",IF(P2686=2,1,0))</f>
        <v/>
      </c>
      <c r="AB2686">
        <f>IF(M2686&lt;&gt;1,"",IF(O2686&gt;=2,1,0))</f>
        <v/>
      </c>
      <c r="AC2686">
        <f>IF(M2686&lt;&gt;1,"",IF(OR(Q2686=999,Q2686=""),"",IF(OR(Q2686&lt;35,Q2686&gt;48),1,0)))</f>
        <v/>
      </c>
      <c r="AD2686">
        <f>IF(COUNT(AA2686:AC2686)&lt;3,"",SUM(AA2686:AC2686))</f>
        <v/>
      </c>
      <c r="AE2686">
        <f>IF(L2686&gt;=4,2,IF(L2686&gt;=2,1,0))</f>
        <v/>
      </c>
      <c r="AF2686">
        <f>IF(L2686&gt;=5,1,0)</f>
        <v/>
      </c>
      <c r="AG2686">
        <f>AE2686+AF2686</f>
        <v/>
      </c>
      <c r="AH2686" s="15">
        <f>IF(M2686&lt;&gt;1,"",IF(OR(R2686=-9,R2686=""),"",R2686))</f>
        <v/>
      </c>
      <c r="AI2686">
        <f>IF(M2686&lt;&gt;1,"",IF(OR(Q2686=999,Q2686=""),"",Q2686))</f>
        <v/>
      </c>
    </row>
    <row r="2687">
      <c r="A2687" t="inlineStr">
        <is>
          <t>TQRMNOP114670</t>
        </is>
      </c>
      <c r="B2687" t="n">
        <v>2025</v>
      </c>
      <c r="C2687" t="n">
        <v>1</v>
      </c>
      <c r="D2687" t="n">
        <v>43</v>
      </c>
      <c r="E2687" t="inlineStr">
        <is>
          <t>S</t>
        </is>
      </c>
      <c r="F2687" t="n">
        <v>19</v>
      </c>
      <c r="G2687" t="n">
        <v>1524</v>
      </c>
      <c r="H2687" t="n">
        <v>10</v>
      </c>
      <c r="I2687" t="n">
        <v>1</v>
      </c>
      <c r="J2687" t="n">
        <v>28</v>
      </c>
      <c r="K2687" t="n">
        <v>1</v>
      </c>
      <c r="L2687" t="n">
        <v>5</v>
      </c>
      <c r="M2687" t="n">
        <v>1</v>
      </c>
      <c r="N2687" t="n">
        <v>3</v>
      </c>
      <c r="O2687" t="n">
        <v>2</v>
      </c>
      <c r="P2687" t="n">
        <v>1</v>
      </c>
      <c r="Q2687" t="n">
        <v>40</v>
      </c>
      <c r="R2687" s="15" t="n">
        <v>884000</v>
      </c>
      <c r="S2687" s="15" t="n">
        <v>0</v>
      </c>
      <c r="T2687" s="15" t="n">
        <v>884000</v>
      </c>
      <c r="U2687" s="15" t="n">
        <v>196700</v>
      </c>
      <c r="V2687">
        <f>IFERROR(VLOOKUP(D2687,Tablas_Equivalencia!$A$3:$B$8,2,FALSE),"Sin dato")</f>
        <v/>
      </c>
      <c r="W2687">
        <f>IFERROR(VLOOKUP(L2687,Tablas_Equivalencia!$D$3:$E$9,2,FALSE),"Sin dato")</f>
        <v/>
      </c>
      <c r="X2687">
        <f>IF(I2687=1,"Varón","Mujer")</f>
        <v/>
      </c>
      <c r="Y2687">
        <f>IFERROR(VLOOKUP(M2687,Tablas_Equivalencia!$G$3:$H$6,2,FALSE),"Sin dato")</f>
        <v/>
      </c>
      <c r="Z2687">
        <f>IF(J2687&lt;=24,"18-24","25-29")</f>
        <v/>
      </c>
      <c r="AA2687">
        <f>IF(M2687&lt;&gt;1,"",IF(P2687=2,1,0))</f>
        <v/>
      </c>
      <c r="AB2687">
        <f>IF(M2687&lt;&gt;1,"",IF(O2687&gt;=2,1,0))</f>
        <v/>
      </c>
      <c r="AC2687">
        <f>IF(M2687&lt;&gt;1,"",IF(OR(Q2687=999,Q2687=""),"",IF(OR(Q2687&lt;35,Q2687&gt;48),1,0)))</f>
        <v/>
      </c>
      <c r="AD2687">
        <f>IF(COUNT(AA2687:AC2687)&lt;3,"",SUM(AA2687:AC2687))</f>
        <v/>
      </c>
      <c r="AE2687">
        <f>IF(L2687&gt;=4,2,IF(L2687&gt;=2,1,0))</f>
        <v/>
      </c>
      <c r="AF2687">
        <f>IF(L2687&gt;=5,1,0)</f>
        <v/>
      </c>
      <c r="AG2687">
        <f>AE2687+AF2687</f>
        <v/>
      </c>
      <c r="AH2687" s="15">
        <f>IF(M2687&lt;&gt;1,"",IF(OR(R2687=-9,R2687=""),"",R2687))</f>
        <v/>
      </c>
      <c r="AI2687">
        <f>IF(M2687&lt;&gt;1,"",IF(OR(Q2687=999,Q2687=""),"",Q2687))</f>
        <v/>
      </c>
    </row>
    <row r="2688">
      <c r="A2688" t="inlineStr">
        <is>
          <t>TQRMNOP114675</t>
        </is>
      </c>
      <c r="B2688" t="n">
        <v>2025</v>
      </c>
      <c r="C2688" t="n">
        <v>1</v>
      </c>
      <c r="D2688" t="n">
        <v>41</v>
      </c>
      <c r="E2688" t="inlineStr">
        <is>
          <t>S</t>
        </is>
      </c>
      <c r="F2688" t="n">
        <v>8</v>
      </c>
      <c r="G2688" t="n">
        <v>1179</v>
      </c>
      <c r="H2688" t="n">
        <v>3</v>
      </c>
      <c r="I2688" t="n">
        <v>2</v>
      </c>
      <c r="J2688" t="n">
        <v>23</v>
      </c>
      <c r="K2688" t="n">
        <v>1</v>
      </c>
      <c r="L2688" t="n">
        <v>5</v>
      </c>
      <c r="M2688" t="n">
        <v>3</v>
      </c>
      <c r="R2688" s="15" t="n">
        <v>0</v>
      </c>
      <c r="S2688" s="15" t="n">
        <v>0</v>
      </c>
      <c r="T2688" s="15" t="n">
        <v>0</v>
      </c>
      <c r="U2688" s="15" t="n">
        <v>159600</v>
      </c>
      <c r="V2688">
        <f>IFERROR(VLOOKUP(D2688,Tablas_Equivalencia!$A$3:$B$8,2,FALSE),"Sin dato")</f>
        <v/>
      </c>
      <c r="W2688">
        <f>IFERROR(VLOOKUP(L2688,Tablas_Equivalencia!$D$3:$E$9,2,FALSE),"Sin dato")</f>
        <v/>
      </c>
      <c r="X2688">
        <f>IF(I2688=1,"Varón","Mujer")</f>
        <v/>
      </c>
      <c r="Y2688">
        <f>IFERROR(VLOOKUP(M2688,Tablas_Equivalencia!$G$3:$H$6,2,FALSE),"Sin dato")</f>
        <v/>
      </c>
      <c r="Z2688">
        <f>IF(J2688&lt;=24,"18-24","25-29")</f>
        <v/>
      </c>
      <c r="AA2688">
        <f>IF(M2688&lt;&gt;1,"",IF(P2688=2,1,0))</f>
        <v/>
      </c>
      <c r="AB2688">
        <f>IF(M2688&lt;&gt;1,"",IF(O2688&gt;=2,1,0))</f>
        <v/>
      </c>
      <c r="AC2688">
        <f>IF(M2688&lt;&gt;1,"",IF(OR(Q2688=999,Q2688=""),"",IF(OR(Q2688&lt;35,Q2688&gt;48),1,0)))</f>
        <v/>
      </c>
      <c r="AD2688">
        <f>IF(COUNT(AA2688:AC2688)&lt;3,"",SUM(AA2688:AC2688))</f>
        <v/>
      </c>
      <c r="AE2688">
        <f>IF(L2688&gt;=4,2,IF(L2688&gt;=2,1,0))</f>
        <v/>
      </c>
      <c r="AF2688">
        <f>IF(L2688&gt;=5,1,0)</f>
        <v/>
      </c>
      <c r="AG2688">
        <f>AE2688+AF2688</f>
        <v/>
      </c>
      <c r="AH2688" s="15">
        <f>IF(M2688&lt;&gt;1,"",IF(OR(R2688=-9,R2688=""),"",R2688))</f>
        <v/>
      </c>
      <c r="AI2688">
        <f>IF(M2688&lt;&gt;1,"",IF(OR(Q2688=999,Q2688=""),"",Q2688))</f>
        <v/>
      </c>
    </row>
    <row r="2689">
      <c r="A2689" t="inlineStr">
        <is>
          <t>TQRMNOP114678</t>
        </is>
      </c>
      <c r="B2689" t="n">
        <v>2025</v>
      </c>
      <c r="C2689" t="n">
        <v>1</v>
      </c>
      <c r="D2689" t="n">
        <v>43</v>
      </c>
      <c r="E2689" t="inlineStr">
        <is>
          <t>S</t>
        </is>
      </c>
      <c r="F2689" t="n">
        <v>30</v>
      </c>
      <c r="G2689" t="n">
        <v>1439</v>
      </c>
      <c r="H2689" t="n">
        <v>1</v>
      </c>
      <c r="I2689" t="n">
        <v>1</v>
      </c>
      <c r="J2689" t="n">
        <v>18</v>
      </c>
      <c r="K2689" t="n">
        <v>2</v>
      </c>
      <c r="L2689" t="n">
        <v>3</v>
      </c>
      <c r="M2689" t="n">
        <v>2</v>
      </c>
      <c r="R2689" s="15" t="n">
        <v>0</v>
      </c>
      <c r="S2689" s="15" t="n">
        <v>0</v>
      </c>
      <c r="T2689" s="15" t="n">
        <v>0</v>
      </c>
      <c r="U2689" s="15" t="n">
        <v>248000</v>
      </c>
      <c r="V2689">
        <f>IFERROR(VLOOKUP(D2689,Tablas_Equivalencia!$A$3:$B$8,2,FALSE),"Sin dato")</f>
        <v/>
      </c>
      <c r="W2689">
        <f>IFERROR(VLOOKUP(L2689,Tablas_Equivalencia!$D$3:$E$9,2,FALSE),"Sin dato")</f>
        <v/>
      </c>
      <c r="X2689">
        <f>IF(I2689=1,"Varón","Mujer")</f>
        <v/>
      </c>
      <c r="Y2689">
        <f>IFERROR(VLOOKUP(M2689,Tablas_Equivalencia!$G$3:$H$6,2,FALSE),"Sin dato")</f>
        <v/>
      </c>
      <c r="Z2689">
        <f>IF(J2689&lt;=24,"18-24","25-29")</f>
        <v/>
      </c>
      <c r="AA2689">
        <f>IF(M2689&lt;&gt;1,"",IF(P2689=2,1,0))</f>
        <v/>
      </c>
      <c r="AB2689">
        <f>IF(M2689&lt;&gt;1,"",IF(O2689&gt;=2,1,0))</f>
        <v/>
      </c>
      <c r="AC2689">
        <f>IF(M2689&lt;&gt;1,"",IF(OR(Q2689=999,Q2689=""),"",IF(OR(Q2689&lt;35,Q2689&gt;48),1,0)))</f>
        <v/>
      </c>
      <c r="AD2689">
        <f>IF(COUNT(AA2689:AC2689)&lt;3,"",SUM(AA2689:AC2689))</f>
        <v/>
      </c>
      <c r="AE2689">
        <f>IF(L2689&gt;=4,2,IF(L2689&gt;=2,1,0))</f>
        <v/>
      </c>
      <c r="AF2689">
        <f>IF(L2689&gt;=5,1,0)</f>
        <v/>
      </c>
      <c r="AG2689">
        <f>AE2689+AF2689</f>
        <v/>
      </c>
      <c r="AH2689" s="15">
        <f>IF(M2689&lt;&gt;1,"",IF(OR(R2689=-9,R2689=""),"",R2689))</f>
        <v/>
      </c>
      <c r="AI2689">
        <f>IF(M2689&lt;&gt;1,"",IF(OR(Q2689=999,Q2689=""),"",Q2689))</f>
        <v/>
      </c>
    </row>
    <row r="2690">
      <c r="A2690" t="inlineStr">
        <is>
          <t>TQRMNOP114683</t>
        </is>
      </c>
      <c r="B2690" t="n">
        <v>2025</v>
      </c>
      <c r="C2690" t="n">
        <v>1</v>
      </c>
      <c r="D2690" t="n">
        <v>1</v>
      </c>
      <c r="E2690" t="inlineStr">
        <is>
          <t>S</t>
        </is>
      </c>
      <c r="F2690" t="n">
        <v>32</v>
      </c>
      <c r="G2690" t="n">
        <v>1497</v>
      </c>
      <c r="H2690" t="n">
        <v>3</v>
      </c>
      <c r="I2690" t="n">
        <v>1</v>
      </c>
      <c r="J2690" t="n">
        <v>21</v>
      </c>
      <c r="K2690" t="n">
        <v>1</v>
      </c>
      <c r="L2690" t="n">
        <v>5</v>
      </c>
      <c r="M2690" t="n">
        <v>2</v>
      </c>
      <c r="R2690" s="15" t="n">
        <v>0</v>
      </c>
      <c r="S2690" s="15" t="n">
        <v>0</v>
      </c>
      <c r="T2690" s="15" t="n">
        <v>0</v>
      </c>
      <c r="U2690" s="15" t="n">
        <v>91400</v>
      </c>
      <c r="V2690">
        <f>IFERROR(VLOOKUP(D2690,Tablas_Equivalencia!$A$3:$B$8,2,FALSE),"Sin dato")</f>
        <v/>
      </c>
      <c r="W2690">
        <f>IFERROR(VLOOKUP(L2690,Tablas_Equivalencia!$D$3:$E$9,2,FALSE),"Sin dato")</f>
        <v/>
      </c>
      <c r="X2690">
        <f>IF(I2690=1,"Varón","Mujer")</f>
        <v/>
      </c>
      <c r="Y2690">
        <f>IFERROR(VLOOKUP(M2690,Tablas_Equivalencia!$G$3:$H$6,2,FALSE),"Sin dato")</f>
        <v/>
      </c>
      <c r="Z2690">
        <f>IF(J2690&lt;=24,"18-24","25-29")</f>
        <v/>
      </c>
      <c r="AA2690">
        <f>IF(M2690&lt;&gt;1,"",IF(P2690=2,1,0))</f>
        <v/>
      </c>
      <c r="AB2690">
        <f>IF(M2690&lt;&gt;1,"",IF(O2690&gt;=2,1,0))</f>
        <v/>
      </c>
      <c r="AC2690">
        <f>IF(M2690&lt;&gt;1,"",IF(OR(Q2690=999,Q2690=""),"",IF(OR(Q2690&lt;35,Q2690&gt;48),1,0)))</f>
        <v/>
      </c>
      <c r="AD2690">
        <f>IF(COUNT(AA2690:AC2690)&lt;3,"",SUM(AA2690:AC2690))</f>
        <v/>
      </c>
      <c r="AE2690">
        <f>IF(L2690&gt;=4,2,IF(L2690&gt;=2,1,0))</f>
        <v/>
      </c>
      <c r="AF2690">
        <f>IF(L2690&gt;=5,1,0)</f>
        <v/>
      </c>
      <c r="AG2690">
        <f>AE2690+AF2690</f>
        <v/>
      </c>
      <c r="AH2690" s="15">
        <f>IF(M2690&lt;&gt;1,"",IF(OR(R2690=-9,R2690=""),"",R2690))</f>
        <v/>
      </c>
      <c r="AI2690">
        <f>IF(M2690&lt;&gt;1,"",IF(OR(Q2690=999,Q2690=""),"",Q2690))</f>
        <v/>
      </c>
    </row>
    <row r="2691">
      <c r="A2691" t="inlineStr">
        <is>
          <t>TQRMNOP114689</t>
        </is>
      </c>
      <c r="B2691" t="n">
        <v>2025</v>
      </c>
      <c r="C2691" t="n">
        <v>1</v>
      </c>
      <c r="D2691" t="n">
        <v>40</v>
      </c>
      <c r="E2691" t="inlineStr">
        <is>
          <t>N</t>
        </is>
      </c>
      <c r="F2691" t="n">
        <v>9</v>
      </c>
      <c r="G2691" t="n">
        <v>624</v>
      </c>
      <c r="H2691" t="n">
        <v>3</v>
      </c>
      <c r="I2691" t="n">
        <v>1</v>
      </c>
      <c r="J2691" t="n">
        <v>24</v>
      </c>
      <c r="K2691" t="n">
        <v>1</v>
      </c>
      <c r="L2691" t="n">
        <v>5</v>
      </c>
      <c r="M2691" t="n">
        <v>3</v>
      </c>
      <c r="R2691" s="15" t="n">
        <v>0</v>
      </c>
      <c r="S2691" s="15" t="n">
        <v>0</v>
      </c>
      <c r="T2691" s="15" t="n">
        <v>0</v>
      </c>
      <c r="U2691" s="15" t="n">
        <v>433200</v>
      </c>
      <c r="V2691">
        <f>IFERROR(VLOOKUP(D2691,Tablas_Equivalencia!$A$3:$B$8,2,FALSE),"Sin dato")</f>
        <v/>
      </c>
      <c r="W2691">
        <f>IFERROR(VLOOKUP(L2691,Tablas_Equivalencia!$D$3:$E$9,2,FALSE),"Sin dato")</f>
        <v/>
      </c>
      <c r="X2691">
        <f>IF(I2691=1,"Varón","Mujer")</f>
        <v/>
      </c>
      <c r="Y2691">
        <f>IFERROR(VLOOKUP(M2691,Tablas_Equivalencia!$G$3:$H$6,2,FALSE),"Sin dato")</f>
        <v/>
      </c>
      <c r="Z2691">
        <f>IF(J2691&lt;=24,"18-24","25-29")</f>
        <v/>
      </c>
      <c r="AA2691">
        <f>IF(M2691&lt;&gt;1,"",IF(P2691=2,1,0))</f>
        <v/>
      </c>
      <c r="AB2691">
        <f>IF(M2691&lt;&gt;1,"",IF(O2691&gt;=2,1,0))</f>
        <v/>
      </c>
      <c r="AC2691">
        <f>IF(M2691&lt;&gt;1,"",IF(OR(Q2691=999,Q2691=""),"",IF(OR(Q2691&lt;35,Q2691&gt;48),1,0)))</f>
        <v/>
      </c>
      <c r="AD2691">
        <f>IF(COUNT(AA2691:AC2691)&lt;3,"",SUM(AA2691:AC2691))</f>
        <v/>
      </c>
      <c r="AE2691">
        <f>IF(L2691&gt;=4,2,IF(L2691&gt;=2,1,0))</f>
        <v/>
      </c>
      <c r="AF2691">
        <f>IF(L2691&gt;=5,1,0)</f>
        <v/>
      </c>
      <c r="AG2691">
        <f>AE2691+AF2691</f>
        <v/>
      </c>
      <c r="AH2691" s="15">
        <f>IF(M2691&lt;&gt;1,"",IF(OR(R2691=-9,R2691=""),"",R2691))</f>
        <v/>
      </c>
      <c r="AI2691">
        <f>IF(M2691&lt;&gt;1,"",IF(OR(Q2691=999,Q2691=""),"",Q2691))</f>
        <v/>
      </c>
    </row>
    <row r="2692">
      <c r="A2692" t="inlineStr">
        <is>
          <t>TQRMNOP114690</t>
        </is>
      </c>
      <c r="B2692" t="n">
        <v>2025</v>
      </c>
      <c r="C2692" t="n">
        <v>1</v>
      </c>
      <c r="D2692" t="n">
        <v>43</v>
      </c>
      <c r="E2692" t="inlineStr">
        <is>
          <t>S</t>
        </is>
      </c>
      <c r="F2692" t="n">
        <v>30</v>
      </c>
      <c r="G2692" t="n">
        <v>2006</v>
      </c>
      <c r="H2692" t="n">
        <v>3</v>
      </c>
      <c r="I2692" t="n">
        <v>1</v>
      </c>
      <c r="J2692" t="n">
        <v>22</v>
      </c>
      <c r="K2692" t="n">
        <v>1</v>
      </c>
      <c r="L2692" t="n">
        <v>5</v>
      </c>
      <c r="M2692" t="n">
        <v>1</v>
      </c>
      <c r="N2692" t="n">
        <v>3</v>
      </c>
      <c r="O2692" t="n">
        <v>2</v>
      </c>
      <c r="P2692" t="n">
        <v>2</v>
      </c>
      <c r="Q2692" t="n">
        <v>11</v>
      </c>
      <c r="R2692" s="15" t="n">
        <v>377000</v>
      </c>
      <c r="S2692" s="15" t="n">
        <v>48000</v>
      </c>
      <c r="T2692" s="15" t="n">
        <v>425000</v>
      </c>
      <c r="U2692" s="15" t="n">
        <v>204400</v>
      </c>
      <c r="V2692">
        <f>IFERROR(VLOOKUP(D2692,Tablas_Equivalencia!$A$3:$B$8,2,FALSE),"Sin dato")</f>
        <v/>
      </c>
      <c r="W2692">
        <f>IFERROR(VLOOKUP(L2692,Tablas_Equivalencia!$D$3:$E$9,2,FALSE),"Sin dato")</f>
        <v/>
      </c>
      <c r="X2692">
        <f>IF(I2692=1,"Varón","Mujer")</f>
        <v/>
      </c>
      <c r="Y2692">
        <f>IFERROR(VLOOKUP(M2692,Tablas_Equivalencia!$G$3:$H$6,2,FALSE),"Sin dato")</f>
        <v/>
      </c>
      <c r="Z2692">
        <f>IF(J2692&lt;=24,"18-24","25-29")</f>
        <v/>
      </c>
      <c r="AA2692">
        <f>IF(M2692&lt;&gt;1,"",IF(P2692=2,1,0))</f>
        <v/>
      </c>
      <c r="AB2692">
        <f>IF(M2692&lt;&gt;1,"",IF(O2692&gt;=2,1,0))</f>
        <v/>
      </c>
      <c r="AC2692">
        <f>IF(M2692&lt;&gt;1,"",IF(OR(Q2692=999,Q2692=""),"",IF(OR(Q2692&lt;35,Q2692&gt;48),1,0)))</f>
        <v/>
      </c>
      <c r="AD2692">
        <f>IF(COUNT(AA2692:AC2692)&lt;3,"",SUM(AA2692:AC2692))</f>
        <v/>
      </c>
      <c r="AE2692">
        <f>IF(L2692&gt;=4,2,IF(L2692&gt;=2,1,0))</f>
        <v/>
      </c>
      <c r="AF2692">
        <f>IF(L2692&gt;=5,1,0)</f>
        <v/>
      </c>
      <c r="AG2692">
        <f>AE2692+AF2692</f>
        <v/>
      </c>
      <c r="AH2692" s="15">
        <f>IF(M2692&lt;&gt;1,"",IF(OR(R2692=-9,R2692=""),"",R2692))</f>
        <v/>
      </c>
      <c r="AI2692">
        <f>IF(M2692&lt;&gt;1,"",IF(OR(Q2692=999,Q2692=""),"",Q2692))</f>
        <v/>
      </c>
    </row>
    <row r="2693">
      <c r="A2693" t="inlineStr">
        <is>
          <t>TQRMNOP114692</t>
        </is>
      </c>
      <c r="B2693" t="n">
        <v>2025</v>
      </c>
      <c r="C2693" t="n">
        <v>1</v>
      </c>
      <c r="D2693" t="n">
        <v>41</v>
      </c>
      <c r="E2693" t="inlineStr">
        <is>
          <t>S</t>
        </is>
      </c>
      <c r="F2693" t="n">
        <v>8</v>
      </c>
      <c r="G2693" t="n">
        <v>1394</v>
      </c>
      <c r="H2693" t="n">
        <v>3</v>
      </c>
      <c r="I2693" t="n">
        <v>1</v>
      </c>
      <c r="J2693" t="n">
        <v>22</v>
      </c>
      <c r="K2693" t="n">
        <v>2</v>
      </c>
      <c r="L2693" t="n">
        <v>4</v>
      </c>
      <c r="M2693" t="n">
        <v>1</v>
      </c>
      <c r="N2693" t="n">
        <v>2</v>
      </c>
      <c r="O2693" t="n">
        <v>2</v>
      </c>
      <c r="P2693" t="n">
        <v>2</v>
      </c>
      <c r="Q2693" t="n">
        <v>46</v>
      </c>
      <c r="R2693" s="15" t="n">
        <v>364000</v>
      </c>
      <c r="S2693" s="15" t="n">
        <v>0</v>
      </c>
      <c r="T2693" s="15" t="n">
        <v>364000</v>
      </c>
      <c r="U2693" s="15" t="n">
        <v>228600</v>
      </c>
      <c r="V2693">
        <f>IFERROR(VLOOKUP(D2693,Tablas_Equivalencia!$A$3:$B$8,2,FALSE),"Sin dato")</f>
        <v/>
      </c>
      <c r="W2693">
        <f>IFERROR(VLOOKUP(L2693,Tablas_Equivalencia!$D$3:$E$9,2,FALSE),"Sin dato")</f>
        <v/>
      </c>
      <c r="X2693">
        <f>IF(I2693=1,"Varón","Mujer")</f>
        <v/>
      </c>
      <c r="Y2693">
        <f>IFERROR(VLOOKUP(M2693,Tablas_Equivalencia!$G$3:$H$6,2,FALSE),"Sin dato")</f>
        <v/>
      </c>
      <c r="Z2693">
        <f>IF(J2693&lt;=24,"18-24","25-29")</f>
        <v/>
      </c>
      <c r="AA2693">
        <f>IF(M2693&lt;&gt;1,"",IF(P2693=2,1,0))</f>
        <v/>
      </c>
      <c r="AB2693">
        <f>IF(M2693&lt;&gt;1,"",IF(O2693&gt;=2,1,0))</f>
        <v/>
      </c>
      <c r="AC2693">
        <f>IF(M2693&lt;&gt;1,"",IF(OR(Q2693=999,Q2693=""),"",IF(OR(Q2693&lt;35,Q2693&gt;48),1,0)))</f>
        <v/>
      </c>
      <c r="AD2693">
        <f>IF(COUNT(AA2693:AC2693)&lt;3,"",SUM(AA2693:AC2693))</f>
        <v/>
      </c>
      <c r="AE2693">
        <f>IF(L2693&gt;=4,2,IF(L2693&gt;=2,1,0))</f>
        <v/>
      </c>
      <c r="AF2693">
        <f>IF(L2693&gt;=5,1,0)</f>
        <v/>
      </c>
      <c r="AG2693">
        <f>AE2693+AF2693</f>
        <v/>
      </c>
      <c r="AH2693" s="15">
        <f>IF(M2693&lt;&gt;1,"",IF(OR(R2693=-9,R2693=""),"",R2693))</f>
        <v/>
      </c>
      <c r="AI2693">
        <f>IF(M2693&lt;&gt;1,"",IF(OR(Q2693=999,Q2693=""),"",Q2693))</f>
        <v/>
      </c>
    </row>
    <row r="2694">
      <c r="A2694" t="inlineStr">
        <is>
          <t>TQRMNOP114693</t>
        </is>
      </c>
      <c r="B2694" t="n">
        <v>2025</v>
      </c>
      <c r="C2694" t="n">
        <v>1</v>
      </c>
      <c r="D2694" t="n">
        <v>1</v>
      </c>
      <c r="E2694" t="inlineStr">
        <is>
          <t>S</t>
        </is>
      </c>
      <c r="F2694" t="n">
        <v>33</v>
      </c>
      <c r="G2694" t="n">
        <v>702</v>
      </c>
      <c r="H2694" t="n">
        <v>3</v>
      </c>
      <c r="I2694" t="n">
        <v>1</v>
      </c>
      <c r="J2694" t="n">
        <v>29</v>
      </c>
      <c r="K2694" t="n">
        <v>1</v>
      </c>
      <c r="L2694" t="n">
        <v>4</v>
      </c>
      <c r="M2694" t="n">
        <v>1</v>
      </c>
      <c r="N2694" t="n">
        <v>3</v>
      </c>
      <c r="O2694" t="n">
        <v>1</v>
      </c>
      <c r="P2694" t="n">
        <v>2</v>
      </c>
      <c r="Q2694" t="n">
        <v>54</v>
      </c>
      <c r="R2694" s="15" t="n">
        <v>907000</v>
      </c>
      <c r="S2694" s="15" t="n">
        <v>0</v>
      </c>
      <c r="T2694" s="15" t="n">
        <v>907000</v>
      </c>
      <c r="U2694" s="15" t="n">
        <v>97700</v>
      </c>
      <c r="V2694">
        <f>IFERROR(VLOOKUP(D2694,Tablas_Equivalencia!$A$3:$B$8,2,FALSE),"Sin dato")</f>
        <v/>
      </c>
      <c r="W2694">
        <f>IFERROR(VLOOKUP(L2694,Tablas_Equivalencia!$D$3:$E$9,2,FALSE),"Sin dato")</f>
        <v/>
      </c>
      <c r="X2694">
        <f>IF(I2694=1,"Varón","Mujer")</f>
        <v/>
      </c>
      <c r="Y2694">
        <f>IFERROR(VLOOKUP(M2694,Tablas_Equivalencia!$G$3:$H$6,2,FALSE),"Sin dato")</f>
        <v/>
      </c>
      <c r="Z2694">
        <f>IF(J2694&lt;=24,"18-24","25-29")</f>
        <v/>
      </c>
      <c r="AA2694">
        <f>IF(M2694&lt;&gt;1,"",IF(P2694=2,1,0))</f>
        <v/>
      </c>
      <c r="AB2694">
        <f>IF(M2694&lt;&gt;1,"",IF(O2694&gt;=2,1,0))</f>
        <v/>
      </c>
      <c r="AC2694">
        <f>IF(M2694&lt;&gt;1,"",IF(OR(Q2694=999,Q2694=""),"",IF(OR(Q2694&lt;35,Q2694&gt;48),1,0)))</f>
        <v/>
      </c>
      <c r="AD2694">
        <f>IF(COUNT(AA2694:AC2694)&lt;3,"",SUM(AA2694:AC2694))</f>
        <v/>
      </c>
      <c r="AE2694">
        <f>IF(L2694&gt;=4,2,IF(L2694&gt;=2,1,0))</f>
        <v/>
      </c>
      <c r="AF2694">
        <f>IF(L2694&gt;=5,1,0)</f>
        <v/>
      </c>
      <c r="AG2694">
        <f>AE2694+AF2694</f>
        <v/>
      </c>
      <c r="AH2694" s="15">
        <f>IF(M2694&lt;&gt;1,"",IF(OR(R2694=-9,R2694=""),"",R2694))</f>
        <v/>
      </c>
      <c r="AI2694">
        <f>IF(M2694&lt;&gt;1,"",IF(OR(Q2694=999,Q2694=""),"",Q2694))</f>
        <v/>
      </c>
    </row>
    <row r="2695">
      <c r="A2695" t="inlineStr">
        <is>
          <t>TQRMNOP114694</t>
        </is>
      </c>
      <c r="B2695" t="n">
        <v>2025</v>
      </c>
      <c r="C2695" t="n">
        <v>1</v>
      </c>
      <c r="D2695" t="n">
        <v>41</v>
      </c>
      <c r="E2695" t="inlineStr">
        <is>
          <t>N</t>
        </is>
      </c>
      <c r="F2695" t="n">
        <v>15</v>
      </c>
      <c r="G2695" t="n">
        <v>1391</v>
      </c>
      <c r="H2695" t="n">
        <v>3</v>
      </c>
      <c r="I2695" t="n">
        <v>2</v>
      </c>
      <c r="J2695" t="n">
        <v>26</v>
      </c>
      <c r="K2695" t="n">
        <v>1</v>
      </c>
      <c r="L2695" t="n">
        <v>5</v>
      </c>
      <c r="M2695" t="n">
        <v>1</v>
      </c>
      <c r="N2695" t="n">
        <v>2</v>
      </c>
      <c r="O2695" t="n">
        <v>2</v>
      </c>
      <c r="P2695" t="n">
        <v>2</v>
      </c>
      <c r="Q2695" t="n">
        <v>35</v>
      </c>
      <c r="R2695" s="15" t="n">
        <v>225000</v>
      </c>
      <c r="S2695" s="15" t="n">
        <v>63000</v>
      </c>
      <c r="T2695" s="15" t="n">
        <v>288000</v>
      </c>
      <c r="U2695" s="15" t="n">
        <v>223300</v>
      </c>
      <c r="V2695">
        <f>IFERROR(VLOOKUP(D2695,Tablas_Equivalencia!$A$3:$B$8,2,FALSE),"Sin dato")</f>
        <v/>
      </c>
      <c r="W2695">
        <f>IFERROR(VLOOKUP(L2695,Tablas_Equivalencia!$D$3:$E$9,2,FALSE),"Sin dato")</f>
        <v/>
      </c>
      <c r="X2695">
        <f>IF(I2695=1,"Varón","Mujer")</f>
        <v/>
      </c>
      <c r="Y2695">
        <f>IFERROR(VLOOKUP(M2695,Tablas_Equivalencia!$G$3:$H$6,2,FALSE),"Sin dato")</f>
        <v/>
      </c>
      <c r="Z2695">
        <f>IF(J2695&lt;=24,"18-24","25-29")</f>
        <v/>
      </c>
      <c r="AA2695">
        <f>IF(M2695&lt;&gt;1,"",IF(P2695=2,1,0))</f>
        <v/>
      </c>
      <c r="AB2695">
        <f>IF(M2695&lt;&gt;1,"",IF(O2695&gt;=2,1,0))</f>
        <v/>
      </c>
      <c r="AC2695">
        <f>IF(M2695&lt;&gt;1,"",IF(OR(Q2695=999,Q2695=""),"",IF(OR(Q2695&lt;35,Q2695&gt;48),1,0)))</f>
        <v/>
      </c>
      <c r="AD2695">
        <f>IF(COUNT(AA2695:AC2695)&lt;3,"",SUM(AA2695:AC2695))</f>
        <v/>
      </c>
      <c r="AE2695">
        <f>IF(L2695&gt;=4,2,IF(L2695&gt;=2,1,0))</f>
        <v/>
      </c>
      <c r="AF2695">
        <f>IF(L2695&gt;=5,1,0)</f>
        <v/>
      </c>
      <c r="AG2695">
        <f>AE2695+AF2695</f>
        <v/>
      </c>
      <c r="AH2695" s="15">
        <f>IF(M2695&lt;&gt;1,"",IF(OR(R2695=-9,R2695=""),"",R2695))</f>
        <v/>
      </c>
      <c r="AI2695">
        <f>IF(M2695&lt;&gt;1,"",IF(OR(Q2695=999,Q2695=""),"",Q2695))</f>
        <v/>
      </c>
    </row>
    <row r="2696">
      <c r="A2696" t="inlineStr">
        <is>
          <t>TQRMNOP114701</t>
        </is>
      </c>
      <c r="B2696" t="n">
        <v>2025</v>
      </c>
      <c r="C2696" t="n">
        <v>1</v>
      </c>
      <c r="D2696" t="n">
        <v>40</v>
      </c>
      <c r="E2696" t="inlineStr">
        <is>
          <t>N</t>
        </is>
      </c>
      <c r="F2696" t="n">
        <v>22</v>
      </c>
      <c r="G2696" t="n">
        <v>1717</v>
      </c>
      <c r="H2696" t="n">
        <v>3</v>
      </c>
      <c r="I2696" t="n">
        <v>2</v>
      </c>
      <c r="J2696" t="n">
        <v>24</v>
      </c>
      <c r="K2696" t="n">
        <v>1</v>
      </c>
      <c r="L2696" t="n">
        <v>5</v>
      </c>
      <c r="M2696" t="n">
        <v>1</v>
      </c>
      <c r="N2696" t="n">
        <v>3</v>
      </c>
      <c r="O2696" t="n">
        <v>2</v>
      </c>
      <c r="P2696" t="n">
        <v>2</v>
      </c>
      <c r="Q2696" t="n">
        <v>34</v>
      </c>
      <c r="R2696" s="15" t="n">
        <v>227000</v>
      </c>
      <c r="S2696" s="15" t="n">
        <v>0</v>
      </c>
      <c r="T2696" s="15" t="n">
        <v>227000</v>
      </c>
      <c r="U2696" s="15" t="n">
        <v>107800</v>
      </c>
      <c r="V2696">
        <f>IFERROR(VLOOKUP(D2696,Tablas_Equivalencia!$A$3:$B$8,2,FALSE),"Sin dato")</f>
        <v/>
      </c>
      <c r="W2696">
        <f>IFERROR(VLOOKUP(L2696,Tablas_Equivalencia!$D$3:$E$9,2,FALSE),"Sin dato")</f>
        <v/>
      </c>
      <c r="X2696">
        <f>IF(I2696=1,"Varón","Mujer")</f>
        <v/>
      </c>
      <c r="Y2696">
        <f>IFERROR(VLOOKUP(M2696,Tablas_Equivalencia!$G$3:$H$6,2,FALSE),"Sin dato")</f>
        <v/>
      </c>
      <c r="Z2696">
        <f>IF(J2696&lt;=24,"18-24","25-29")</f>
        <v/>
      </c>
      <c r="AA2696">
        <f>IF(M2696&lt;&gt;1,"",IF(P2696=2,1,0))</f>
        <v/>
      </c>
      <c r="AB2696">
        <f>IF(M2696&lt;&gt;1,"",IF(O2696&gt;=2,1,0))</f>
        <v/>
      </c>
      <c r="AC2696">
        <f>IF(M2696&lt;&gt;1,"",IF(OR(Q2696=999,Q2696=""),"",IF(OR(Q2696&lt;35,Q2696&gt;48),1,0)))</f>
        <v/>
      </c>
      <c r="AD2696">
        <f>IF(COUNT(AA2696:AC2696)&lt;3,"",SUM(AA2696:AC2696))</f>
        <v/>
      </c>
      <c r="AE2696">
        <f>IF(L2696&gt;=4,2,IF(L2696&gt;=2,1,0))</f>
        <v/>
      </c>
      <c r="AF2696">
        <f>IF(L2696&gt;=5,1,0)</f>
        <v/>
      </c>
      <c r="AG2696">
        <f>AE2696+AF2696</f>
        <v/>
      </c>
      <c r="AH2696" s="15">
        <f>IF(M2696&lt;&gt;1,"",IF(OR(R2696=-9,R2696=""),"",R2696))</f>
        <v/>
      </c>
      <c r="AI2696">
        <f>IF(M2696&lt;&gt;1,"",IF(OR(Q2696=999,Q2696=""),"",Q2696))</f>
        <v/>
      </c>
    </row>
    <row r="2697">
      <c r="A2697" t="inlineStr">
        <is>
          <t>TQRMNOP114704</t>
        </is>
      </c>
      <c r="B2697" t="n">
        <v>2025</v>
      </c>
      <c r="C2697" t="n">
        <v>1</v>
      </c>
      <c r="D2697" t="n">
        <v>40</v>
      </c>
      <c r="E2697" t="inlineStr">
        <is>
          <t>S</t>
        </is>
      </c>
      <c r="F2697" t="n">
        <v>7</v>
      </c>
      <c r="G2697" t="n">
        <v>1821</v>
      </c>
      <c r="H2697" t="n">
        <v>1</v>
      </c>
      <c r="I2697" t="n">
        <v>2</v>
      </c>
      <c r="J2697" t="n">
        <v>27</v>
      </c>
      <c r="K2697" t="n">
        <v>2</v>
      </c>
      <c r="L2697" t="n">
        <v>4</v>
      </c>
      <c r="M2697" t="n">
        <v>1</v>
      </c>
      <c r="N2697" t="n">
        <v>2</v>
      </c>
      <c r="O2697" t="n">
        <v>1</v>
      </c>
      <c r="P2697" t="n">
        <v>1</v>
      </c>
      <c r="Q2697" t="n">
        <v>17</v>
      </c>
      <c r="R2697" s="15" t="n">
        <v>795000</v>
      </c>
      <c r="S2697" s="15" t="n">
        <v>0</v>
      </c>
      <c r="T2697" s="15" t="n">
        <v>795000</v>
      </c>
      <c r="U2697" s="15" t="n">
        <v>273400</v>
      </c>
      <c r="V2697">
        <f>IFERROR(VLOOKUP(D2697,Tablas_Equivalencia!$A$3:$B$8,2,FALSE),"Sin dato")</f>
        <v/>
      </c>
      <c r="W2697">
        <f>IFERROR(VLOOKUP(L2697,Tablas_Equivalencia!$D$3:$E$9,2,FALSE),"Sin dato")</f>
        <v/>
      </c>
      <c r="X2697">
        <f>IF(I2697=1,"Varón","Mujer")</f>
        <v/>
      </c>
      <c r="Y2697">
        <f>IFERROR(VLOOKUP(M2697,Tablas_Equivalencia!$G$3:$H$6,2,FALSE),"Sin dato")</f>
        <v/>
      </c>
      <c r="Z2697">
        <f>IF(J2697&lt;=24,"18-24","25-29")</f>
        <v/>
      </c>
      <c r="AA2697">
        <f>IF(M2697&lt;&gt;1,"",IF(P2697=2,1,0))</f>
        <v/>
      </c>
      <c r="AB2697">
        <f>IF(M2697&lt;&gt;1,"",IF(O2697&gt;=2,1,0))</f>
        <v/>
      </c>
      <c r="AC2697">
        <f>IF(M2697&lt;&gt;1,"",IF(OR(Q2697=999,Q2697=""),"",IF(OR(Q2697&lt;35,Q2697&gt;48),1,0)))</f>
        <v/>
      </c>
      <c r="AD2697">
        <f>IF(COUNT(AA2697:AC2697)&lt;3,"",SUM(AA2697:AC2697))</f>
        <v/>
      </c>
      <c r="AE2697">
        <f>IF(L2697&gt;=4,2,IF(L2697&gt;=2,1,0))</f>
        <v/>
      </c>
      <c r="AF2697">
        <f>IF(L2697&gt;=5,1,0)</f>
        <v/>
      </c>
      <c r="AG2697">
        <f>AE2697+AF2697</f>
        <v/>
      </c>
      <c r="AH2697" s="15">
        <f>IF(M2697&lt;&gt;1,"",IF(OR(R2697=-9,R2697=""),"",R2697))</f>
        <v/>
      </c>
      <c r="AI2697">
        <f>IF(M2697&lt;&gt;1,"",IF(OR(Q2697=999,Q2697=""),"",Q2697))</f>
        <v/>
      </c>
    </row>
    <row r="2698">
      <c r="A2698" t="inlineStr">
        <is>
          <t>TQRMNOP114706</t>
        </is>
      </c>
      <c r="B2698" t="n">
        <v>2025</v>
      </c>
      <c r="C2698" t="n">
        <v>1</v>
      </c>
      <c r="D2698" t="n">
        <v>1</v>
      </c>
      <c r="E2698" t="inlineStr">
        <is>
          <t>S</t>
        </is>
      </c>
      <c r="F2698" t="n">
        <v>33</v>
      </c>
      <c r="G2698" t="n">
        <v>942</v>
      </c>
      <c r="H2698" t="n">
        <v>2</v>
      </c>
      <c r="I2698" t="n">
        <v>2</v>
      </c>
      <c r="J2698" t="n">
        <v>18</v>
      </c>
      <c r="K2698" t="n">
        <v>1</v>
      </c>
      <c r="L2698" t="n">
        <v>4</v>
      </c>
      <c r="M2698" t="n">
        <v>1</v>
      </c>
      <c r="N2698" t="n">
        <v>3</v>
      </c>
      <c r="O2698" t="n">
        <v>2</v>
      </c>
      <c r="P2698" t="n">
        <v>2</v>
      </c>
      <c r="Q2698" t="n">
        <v>24</v>
      </c>
      <c r="R2698" s="15" t="n">
        <v>496000</v>
      </c>
      <c r="S2698" s="15" t="n">
        <v>42000</v>
      </c>
      <c r="T2698" s="15" t="n">
        <v>538000</v>
      </c>
      <c r="U2698" s="15" t="n">
        <v>141100</v>
      </c>
      <c r="V2698">
        <f>IFERROR(VLOOKUP(D2698,Tablas_Equivalencia!$A$3:$B$8,2,FALSE),"Sin dato")</f>
        <v/>
      </c>
      <c r="W2698">
        <f>IFERROR(VLOOKUP(L2698,Tablas_Equivalencia!$D$3:$E$9,2,FALSE),"Sin dato")</f>
        <v/>
      </c>
      <c r="X2698">
        <f>IF(I2698=1,"Varón","Mujer")</f>
        <v/>
      </c>
      <c r="Y2698">
        <f>IFERROR(VLOOKUP(M2698,Tablas_Equivalencia!$G$3:$H$6,2,FALSE),"Sin dato")</f>
        <v/>
      </c>
      <c r="Z2698">
        <f>IF(J2698&lt;=24,"18-24","25-29")</f>
        <v/>
      </c>
      <c r="AA2698">
        <f>IF(M2698&lt;&gt;1,"",IF(P2698=2,1,0))</f>
        <v/>
      </c>
      <c r="AB2698">
        <f>IF(M2698&lt;&gt;1,"",IF(O2698&gt;=2,1,0))</f>
        <v/>
      </c>
      <c r="AC2698">
        <f>IF(M2698&lt;&gt;1,"",IF(OR(Q2698=999,Q2698=""),"",IF(OR(Q2698&lt;35,Q2698&gt;48),1,0)))</f>
        <v/>
      </c>
      <c r="AD2698">
        <f>IF(COUNT(AA2698:AC2698)&lt;3,"",SUM(AA2698:AC2698))</f>
        <v/>
      </c>
      <c r="AE2698">
        <f>IF(L2698&gt;=4,2,IF(L2698&gt;=2,1,0))</f>
        <v/>
      </c>
      <c r="AF2698">
        <f>IF(L2698&gt;=5,1,0)</f>
        <v/>
      </c>
      <c r="AG2698">
        <f>AE2698+AF2698</f>
        <v/>
      </c>
      <c r="AH2698" s="15">
        <f>IF(M2698&lt;&gt;1,"",IF(OR(R2698=-9,R2698=""),"",R2698))</f>
        <v/>
      </c>
      <c r="AI2698">
        <f>IF(M2698&lt;&gt;1,"",IF(OR(Q2698=999,Q2698=""),"",Q2698))</f>
        <v/>
      </c>
    </row>
    <row r="2699">
      <c r="A2699" t="inlineStr">
        <is>
          <t>TQRMNOP114710</t>
        </is>
      </c>
      <c r="B2699" t="n">
        <v>2025</v>
      </c>
      <c r="C2699" t="n">
        <v>1</v>
      </c>
      <c r="D2699" t="n">
        <v>43</v>
      </c>
      <c r="E2699" t="inlineStr">
        <is>
          <t>S</t>
        </is>
      </c>
      <c r="F2699" t="n">
        <v>30</v>
      </c>
      <c r="G2699" t="n">
        <v>1241</v>
      </c>
      <c r="H2699" t="n">
        <v>1</v>
      </c>
      <c r="I2699" t="n">
        <v>2</v>
      </c>
      <c r="J2699" t="n">
        <v>28</v>
      </c>
      <c r="K2699" t="n">
        <v>2</v>
      </c>
      <c r="L2699" t="n">
        <v>6</v>
      </c>
      <c r="M2699" t="n">
        <v>1</v>
      </c>
      <c r="N2699" t="n">
        <v>1</v>
      </c>
      <c r="O2699" t="n">
        <v>1</v>
      </c>
      <c r="P2699" t="n">
        <v>1</v>
      </c>
      <c r="Q2699" t="n">
        <v>54</v>
      </c>
      <c r="R2699" s="15" t="n">
        <v>720000</v>
      </c>
      <c r="S2699" s="15" t="n">
        <v>0</v>
      </c>
      <c r="T2699" s="15" t="n">
        <v>720000</v>
      </c>
      <c r="U2699" s="15" t="n">
        <v>64100</v>
      </c>
      <c r="V2699">
        <f>IFERROR(VLOOKUP(D2699,Tablas_Equivalencia!$A$3:$B$8,2,FALSE),"Sin dato")</f>
        <v/>
      </c>
      <c r="W2699">
        <f>IFERROR(VLOOKUP(L2699,Tablas_Equivalencia!$D$3:$E$9,2,FALSE),"Sin dato")</f>
        <v/>
      </c>
      <c r="X2699">
        <f>IF(I2699=1,"Varón","Mujer")</f>
        <v/>
      </c>
      <c r="Y2699">
        <f>IFERROR(VLOOKUP(M2699,Tablas_Equivalencia!$G$3:$H$6,2,FALSE),"Sin dato")</f>
        <v/>
      </c>
      <c r="Z2699">
        <f>IF(J2699&lt;=24,"18-24","25-29")</f>
        <v/>
      </c>
      <c r="AA2699">
        <f>IF(M2699&lt;&gt;1,"",IF(P2699=2,1,0))</f>
        <v/>
      </c>
      <c r="AB2699">
        <f>IF(M2699&lt;&gt;1,"",IF(O2699&gt;=2,1,0))</f>
        <v/>
      </c>
      <c r="AC2699">
        <f>IF(M2699&lt;&gt;1,"",IF(OR(Q2699=999,Q2699=""),"",IF(OR(Q2699&lt;35,Q2699&gt;48),1,0)))</f>
        <v/>
      </c>
      <c r="AD2699">
        <f>IF(COUNT(AA2699:AC2699)&lt;3,"",SUM(AA2699:AC2699))</f>
        <v/>
      </c>
      <c r="AE2699">
        <f>IF(L2699&gt;=4,2,IF(L2699&gt;=2,1,0))</f>
        <v/>
      </c>
      <c r="AF2699">
        <f>IF(L2699&gt;=5,1,0)</f>
        <v/>
      </c>
      <c r="AG2699">
        <f>AE2699+AF2699</f>
        <v/>
      </c>
      <c r="AH2699" s="15">
        <f>IF(M2699&lt;&gt;1,"",IF(OR(R2699=-9,R2699=""),"",R2699))</f>
        <v/>
      </c>
      <c r="AI2699">
        <f>IF(M2699&lt;&gt;1,"",IF(OR(Q2699=999,Q2699=""),"",Q2699))</f>
        <v/>
      </c>
    </row>
    <row r="2700">
      <c r="A2700" t="inlineStr">
        <is>
          <t>TQRMNOP114713</t>
        </is>
      </c>
      <c r="B2700" t="n">
        <v>2025</v>
      </c>
      <c r="C2700" t="n">
        <v>1</v>
      </c>
      <c r="D2700" t="n">
        <v>41</v>
      </c>
      <c r="E2700" t="inlineStr">
        <is>
          <t>N</t>
        </is>
      </c>
      <c r="F2700" t="n">
        <v>12</v>
      </c>
      <c r="G2700" t="n">
        <v>866</v>
      </c>
      <c r="H2700" t="n">
        <v>3</v>
      </c>
      <c r="I2700" t="n">
        <v>2</v>
      </c>
      <c r="J2700" t="n">
        <v>21</v>
      </c>
      <c r="K2700" t="n">
        <v>2</v>
      </c>
      <c r="L2700" t="n">
        <v>1</v>
      </c>
      <c r="M2700" t="n">
        <v>1</v>
      </c>
      <c r="N2700" t="n">
        <v>4</v>
      </c>
      <c r="O2700" t="n">
        <v>3</v>
      </c>
      <c r="P2700" t="n">
        <v>2</v>
      </c>
      <c r="Q2700" t="n">
        <v>7</v>
      </c>
      <c r="R2700" s="15" t="n">
        <v>-9</v>
      </c>
      <c r="S2700" s="15" t="n">
        <v>0</v>
      </c>
      <c r="T2700" s="15" t="n">
        <v>0</v>
      </c>
      <c r="U2700" s="15" t="n">
        <v>81900</v>
      </c>
      <c r="V2700">
        <f>IFERROR(VLOOKUP(D2700,Tablas_Equivalencia!$A$3:$B$8,2,FALSE),"Sin dato")</f>
        <v/>
      </c>
      <c r="W2700">
        <f>IFERROR(VLOOKUP(L2700,Tablas_Equivalencia!$D$3:$E$9,2,FALSE),"Sin dato")</f>
        <v/>
      </c>
      <c r="X2700">
        <f>IF(I2700=1,"Varón","Mujer")</f>
        <v/>
      </c>
      <c r="Y2700">
        <f>IFERROR(VLOOKUP(M2700,Tablas_Equivalencia!$G$3:$H$6,2,FALSE),"Sin dato")</f>
        <v/>
      </c>
      <c r="Z2700">
        <f>IF(J2700&lt;=24,"18-24","25-29")</f>
        <v/>
      </c>
      <c r="AA2700">
        <f>IF(M2700&lt;&gt;1,"",IF(P2700=2,1,0))</f>
        <v/>
      </c>
      <c r="AB2700">
        <f>IF(M2700&lt;&gt;1,"",IF(O2700&gt;=2,1,0))</f>
        <v/>
      </c>
      <c r="AC2700">
        <f>IF(M2700&lt;&gt;1,"",IF(OR(Q2700=999,Q2700=""),"",IF(OR(Q2700&lt;35,Q2700&gt;48),1,0)))</f>
        <v/>
      </c>
      <c r="AD2700">
        <f>IF(COUNT(AA2700:AC2700)&lt;3,"",SUM(AA2700:AC2700))</f>
        <v/>
      </c>
      <c r="AE2700">
        <f>IF(L2700&gt;=4,2,IF(L2700&gt;=2,1,0))</f>
        <v/>
      </c>
      <c r="AF2700">
        <f>IF(L2700&gt;=5,1,0)</f>
        <v/>
      </c>
      <c r="AG2700">
        <f>AE2700+AF2700</f>
        <v/>
      </c>
      <c r="AH2700" s="15">
        <f>IF(M2700&lt;&gt;1,"",IF(OR(R2700=-9,R2700=""),"",R2700))</f>
        <v/>
      </c>
      <c r="AI2700">
        <f>IF(M2700&lt;&gt;1,"",IF(OR(Q2700=999,Q2700=""),"",Q2700))</f>
        <v/>
      </c>
    </row>
    <row r="2701">
      <c r="A2701" t="inlineStr">
        <is>
          <t>TQRMNOP114715</t>
        </is>
      </c>
      <c r="B2701" t="n">
        <v>2025</v>
      </c>
      <c r="C2701" t="n">
        <v>1</v>
      </c>
      <c r="D2701" t="n">
        <v>43</v>
      </c>
      <c r="E2701" t="inlineStr">
        <is>
          <t>S</t>
        </is>
      </c>
      <c r="F2701" t="n">
        <v>20</v>
      </c>
      <c r="G2701" t="n">
        <v>1550</v>
      </c>
      <c r="H2701" t="n">
        <v>2</v>
      </c>
      <c r="I2701" t="n">
        <v>2</v>
      </c>
      <c r="J2701" t="n">
        <v>21</v>
      </c>
      <c r="K2701" t="n">
        <v>2</v>
      </c>
      <c r="L2701" t="n">
        <v>3</v>
      </c>
      <c r="M2701" t="n">
        <v>2</v>
      </c>
      <c r="R2701" s="15" t="n">
        <v>0</v>
      </c>
      <c r="S2701" s="15" t="n">
        <v>0</v>
      </c>
      <c r="T2701" s="15" t="n">
        <v>0</v>
      </c>
      <c r="U2701" s="15" t="n">
        <v>196400</v>
      </c>
      <c r="V2701">
        <f>IFERROR(VLOOKUP(D2701,Tablas_Equivalencia!$A$3:$B$8,2,FALSE),"Sin dato")</f>
        <v/>
      </c>
      <c r="W2701">
        <f>IFERROR(VLOOKUP(L2701,Tablas_Equivalencia!$D$3:$E$9,2,FALSE),"Sin dato")</f>
        <v/>
      </c>
      <c r="X2701">
        <f>IF(I2701=1,"Varón","Mujer")</f>
        <v/>
      </c>
      <c r="Y2701">
        <f>IFERROR(VLOOKUP(M2701,Tablas_Equivalencia!$G$3:$H$6,2,FALSE),"Sin dato")</f>
        <v/>
      </c>
      <c r="Z2701">
        <f>IF(J2701&lt;=24,"18-24","25-29")</f>
        <v/>
      </c>
      <c r="AA2701">
        <f>IF(M2701&lt;&gt;1,"",IF(P2701=2,1,0))</f>
        <v/>
      </c>
      <c r="AB2701">
        <f>IF(M2701&lt;&gt;1,"",IF(O2701&gt;=2,1,0))</f>
        <v/>
      </c>
      <c r="AC2701">
        <f>IF(M2701&lt;&gt;1,"",IF(OR(Q2701=999,Q2701=""),"",IF(OR(Q2701&lt;35,Q2701&gt;48),1,0)))</f>
        <v/>
      </c>
      <c r="AD2701">
        <f>IF(COUNT(AA2701:AC2701)&lt;3,"",SUM(AA2701:AC2701))</f>
        <v/>
      </c>
      <c r="AE2701">
        <f>IF(L2701&gt;=4,2,IF(L2701&gt;=2,1,0))</f>
        <v/>
      </c>
      <c r="AF2701">
        <f>IF(L2701&gt;=5,1,0)</f>
        <v/>
      </c>
      <c r="AG2701">
        <f>AE2701+AF2701</f>
        <v/>
      </c>
      <c r="AH2701" s="15">
        <f>IF(M2701&lt;&gt;1,"",IF(OR(R2701=-9,R2701=""),"",R2701))</f>
        <v/>
      </c>
      <c r="AI2701">
        <f>IF(M2701&lt;&gt;1,"",IF(OR(Q2701=999,Q2701=""),"",Q2701))</f>
        <v/>
      </c>
    </row>
    <row r="2702">
      <c r="A2702" t="inlineStr">
        <is>
          <t>TQRMNOP114740</t>
        </is>
      </c>
      <c r="B2702" t="n">
        <v>2025</v>
      </c>
      <c r="C2702" t="n">
        <v>1</v>
      </c>
      <c r="D2702" t="n">
        <v>1</v>
      </c>
      <c r="E2702" t="inlineStr">
        <is>
          <t>S</t>
        </is>
      </c>
      <c r="F2702" t="n">
        <v>32</v>
      </c>
      <c r="G2702" t="n">
        <v>1167</v>
      </c>
      <c r="H2702" t="n">
        <v>2</v>
      </c>
      <c r="I2702" t="n">
        <v>2</v>
      </c>
      <c r="J2702" t="n">
        <v>23</v>
      </c>
      <c r="K2702" t="n">
        <v>2</v>
      </c>
      <c r="L2702" t="n">
        <v>5</v>
      </c>
      <c r="M2702" t="n">
        <v>2</v>
      </c>
      <c r="R2702" s="15" t="n">
        <v>0</v>
      </c>
      <c r="S2702" s="15" t="n">
        <v>0</v>
      </c>
      <c r="T2702" s="15" t="n">
        <v>0</v>
      </c>
      <c r="U2702" s="15" t="n">
        <v>244100</v>
      </c>
      <c r="V2702">
        <f>IFERROR(VLOOKUP(D2702,Tablas_Equivalencia!$A$3:$B$8,2,FALSE),"Sin dato")</f>
        <v/>
      </c>
      <c r="W2702">
        <f>IFERROR(VLOOKUP(L2702,Tablas_Equivalencia!$D$3:$E$9,2,FALSE),"Sin dato")</f>
        <v/>
      </c>
      <c r="X2702">
        <f>IF(I2702=1,"Varón","Mujer")</f>
        <v/>
      </c>
      <c r="Y2702">
        <f>IFERROR(VLOOKUP(M2702,Tablas_Equivalencia!$G$3:$H$6,2,FALSE),"Sin dato")</f>
        <v/>
      </c>
      <c r="Z2702">
        <f>IF(J2702&lt;=24,"18-24","25-29")</f>
        <v/>
      </c>
      <c r="AA2702">
        <f>IF(M2702&lt;&gt;1,"",IF(P2702=2,1,0))</f>
        <v/>
      </c>
      <c r="AB2702">
        <f>IF(M2702&lt;&gt;1,"",IF(O2702&gt;=2,1,0))</f>
        <v/>
      </c>
      <c r="AC2702">
        <f>IF(M2702&lt;&gt;1,"",IF(OR(Q2702=999,Q2702=""),"",IF(OR(Q2702&lt;35,Q2702&gt;48),1,0)))</f>
        <v/>
      </c>
      <c r="AD2702">
        <f>IF(COUNT(AA2702:AC2702)&lt;3,"",SUM(AA2702:AC2702))</f>
        <v/>
      </c>
      <c r="AE2702">
        <f>IF(L2702&gt;=4,2,IF(L2702&gt;=2,1,0))</f>
        <v/>
      </c>
      <c r="AF2702">
        <f>IF(L2702&gt;=5,1,0)</f>
        <v/>
      </c>
      <c r="AG2702">
        <f>AE2702+AF2702</f>
        <v/>
      </c>
      <c r="AH2702" s="15">
        <f>IF(M2702&lt;&gt;1,"",IF(OR(R2702=-9,R2702=""),"",R2702))</f>
        <v/>
      </c>
      <c r="AI2702">
        <f>IF(M2702&lt;&gt;1,"",IF(OR(Q2702=999,Q2702=""),"",Q2702))</f>
        <v/>
      </c>
    </row>
    <row r="2703">
      <c r="A2703" t="inlineStr">
        <is>
          <t>TQRMNOP114742</t>
        </is>
      </c>
      <c r="B2703" t="n">
        <v>2025</v>
      </c>
      <c r="C2703" t="n">
        <v>1</v>
      </c>
      <c r="D2703" t="n">
        <v>44</v>
      </c>
      <c r="E2703" t="inlineStr">
        <is>
          <t>N</t>
        </is>
      </c>
      <c r="F2703" t="n">
        <v>5</v>
      </c>
      <c r="G2703" t="n">
        <v>436</v>
      </c>
      <c r="H2703" t="n">
        <v>1</v>
      </c>
      <c r="I2703" t="n">
        <v>1</v>
      </c>
      <c r="J2703" t="n">
        <v>27</v>
      </c>
      <c r="K2703" t="n">
        <v>1</v>
      </c>
      <c r="L2703" t="n">
        <v>5</v>
      </c>
      <c r="M2703" t="n">
        <v>1</v>
      </c>
      <c r="N2703" t="n">
        <v>3</v>
      </c>
      <c r="O2703" t="n">
        <v>1</v>
      </c>
      <c r="P2703" t="n">
        <v>1</v>
      </c>
      <c r="Q2703" t="n">
        <v>35</v>
      </c>
      <c r="R2703" s="15" t="n">
        <v>986000</v>
      </c>
      <c r="S2703" s="15" t="n">
        <v>0</v>
      </c>
      <c r="T2703" s="15" t="n">
        <v>986000</v>
      </c>
      <c r="U2703" s="15" t="n">
        <v>212600</v>
      </c>
      <c r="V2703">
        <f>IFERROR(VLOOKUP(D2703,Tablas_Equivalencia!$A$3:$B$8,2,FALSE),"Sin dato")</f>
        <v/>
      </c>
      <c r="W2703">
        <f>IFERROR(VLOOKUP(L2703,Tablas_Equivalencia!$D$3:$E$9,2,FALSE),"Sin dato")</f>
        <v/>
      </c>
      <c r="X2703">
        <f>IF(I2703=1,"Varón","Mujer")</f>
        <v/>
      </c>
      <c r="Y2703">
        <f>IFERROR(VLOOKUP(M2703,Tablas_Equivalencia!$G$3:$H$6,2,FALSE),"Sin dato")</f>
        <v/>
      </c>
      <c r="Z2703">
        <f>IF(J2703&lt;=24,"18-24","25-29")</f>
        <v/>
      </c>
      <c r="AA2703">
        <f>IF(M2703&lt;&gt;1,"",IF(P2703=2,1,0))</f>
        <v/>
      </c>
      <c r="AB2703">
        <f>IF(M2703&lt;&gt;1,"",IF(O2703&gt;=2,1,0))</f>
        <v/>
      </c>
      <c r="AC2703">
        <f>IF(M2703&lt;&gt;1,"",IF(OR(Q2703=999,Q2703=""),"",IF(OR(Q2703&lt;35,Q2703&gt;48),1,0)))</f>
        <v/>
      </c>
      <c r="AD2703">
        <f>IF(COUNT(AA2703:AC2703)&lt;3,"",SUM(AA2703:AC2703))</f>
        <v/>
      </c>
      <c r="AE2703">
        <f>IF(L2703&gt;=4,2,IF(L2703&gt;=2,1,0))</f>
        <v/>
      </c>
      <c r="AF2703">
        <f>IF(L2703&gt;=5,1,0)</f>
        <v/>
      </c>
      <c r="AG2703">
        <f>AE2703+AF2703</f>
        <v/>
      </c>
      <c r="AH2703" s="15">
        <f>IF(M2703&lt;&gt;1,"",IF(OR(R2703=-9,R2703=""),"",R2703))</f>
        <v/>
      </c>
      <c r="AI2703">
        <f>IF(M2703&lt;&gt;1,"",IF(OR(Q2703=999,Q2703=""),"",Q2703))</f>
        <v/>
      </c>
    </row>
    <row r="2704">
      <c r="A2704" t="inlineStr">
        <is>
          <t>TQRMNOP114746</t>
        </is>
      </c>
      <c r="B2704" t="n">
        <v>2025</v>
      </c>
      <c r="C2704" t="n">
        <v>1</v>
      </c>
      <c r="D2704" t="n">
        <v>42</v>
      </c>
      <c r="E2704" t="inlineStr">
        <is>
          <t>N</t>
        </is>
      </c>
      <c r="F2704" t="n">
        <v>27</v>
      </c>
      <c r="G2704" t="n">
        <v>1410</v>
      </c>
      <c r="H2704" t="n">
        <v>2</v>
      </c>
      <c r="I2704" t="n">
        <v>1</v>
      </c>
      <c r="J2704" t="n">
        <v>18</v>
      </c>
      <c r="K2704" t="n">
        <v>1</v>
      </c>
      <c r="L2704" t="n">
        <v>3</v>
      </c>
      <c r="M2704" t="n">
        <v>1</v>
      </c>
      <c r="N2704" t="n">
        <v>3</v>
      </c>
      <c r="O2704" t="n">
        <v>2</v>
      </c>
      <c r="P2704" t="n">
        <v>2</v>
      </c>
      <c r="Q2704" t="n">
        <v>33</v>
      </c>
      <c r="R2704" s="15" t="n">
        <v>688000</v>
      </c>
      <c r="S2704" s="15" t="n">
        <v>0</v>
      </c>
      <c r="T2704" s="15" t="n">
        <v>688000</v>
      </c>
      <c r="U2704" s="15" t="n">
        <v>245100</v>
      </c>
      <c r="V2704">
        <f>IFERROR(VLOOKUP(D2704,Tablas_Equivalencia!$A$3:$B$8,2,FALSE),"Sin dato")</f>
        <v/>
      </c>
      <c r="W2704">
        <f>IFERROR(VLOOKUP(L2704,Tablas_Equivalencia!$D$3:$E$9,2,FALSE),"Sin dato")</f>
        <v/>
      </c>
      <c r="X2704">
        <f>IF(I2704=1,"Varón","Mujer")</f>
        <v/>
      </c>
      <c r="Y2704">
        <f>IFERROR(VLOOKUP(M2704,Tablas_Equivalencia!$G$3:$H$6,2,FALSE),"Sin dato")</f>
        <v/>
      </c>
      <c r="Z2704">
        <f>IF(J2704&lt;=24,"18-24","25-29")</f>
        <v/>
      </c>
      <c r="AA2704">
        <f>IF(M2704&lt;&gt;1,"",IF(P2704=2,1,0))</f>
        <v/>
      </c>
      <c r="AB2704">
        <f>IF(M2704&lt;&gt;1,"",IF(O2704&gt;=2,1,0))</f>
        <v/>
      </c>
      <c r="AC2704">
        <f>IF(M2704&lt;&gt;1,"",IF(OR(Q2704=999,Q2704=""),"",IF(OR(Q2704&lt;35,Q2704&gt;48),1,0)))</f>
        <v/>
      </c>
      <c r="AD2704">
        <f>IF(COUNT(AA2704:AC2704)&lt;3,"",SUM(AA2704:AC2704))</f>
        <v/>
      </c>
      <c r="AE2704">
        <f>IF(L2704&gt;=4,2,IF(L2704&gt;=2,1,0))</f>
        <v/>
      </c>
      <c r="AF2704">
        <f>IF(L2704&gt;=5,1,0)</f>
        <v/>
      </c>
      <c r="AG2704">
        <f>AE2704+AF2704</f>
        <v/>
      </c>
      <c r="AH2704" s="15">
        <f>IF(M2704&lt;&gt;1,"",IF(OR(R2704=-9,R2704=""),"",R2704))</f>
        <v/>
      </c>
      <c r="AI2704">
        <f>IF(M2704&lt;&gt;1,"",IF(OR(Q2704=999,Q2704=""),"",Q2704))</f>
        <v/>
      </c>
    </row>
    <row r="2705">
      <c r="A2705" t="inlineStr">
        <is>
          <t>TQRMNOP114752</t>
        </is>
      </c>
      <c r="B2705" t="n">
        <v>2025</v>
      </c>
      <c r="C2705" t="n">
        <v>1</v>
      </c>
      <c r="D2705" t="n">
        <v>41</v>
      </c>
      <c r="E2705" t="inlineStr">
        <is>
          <t>S</t>
        </is>
      </c>
      <c r="F2705" t="n">
        <v>8</v>
      </c>
      <c r="G2705" t="n">
        <v>908</v>
      </c>
      <c r="H2705" t="n">
        <v>2</v>
      </c>
      <c r="I2705" t="n">
        <v>1</v>
      </c>
      <c r="J2705" t="n">
        <v>27</v>
      </c>
      <c r="K2705" t="n">
        <v>2</v>
      </c>
      <c r="L2705" t="n">
        <v>4</v>
      </c>
      <c r="M2705" t="n">
        <v>1</v>
      </c>
      <c r="N2705" t="n">
        <v>3</v>
      </c>
      <c r="O2705" t="n">
        <v>2</v>
      </c>
      <c r="P2705" t="n">
        <v>2</v>
      </c>
      <c r="Q2705" t="n">
        <v>999</v>
      </c>
      <c r="R2705" s="15" t="n">
        <v>582000</v>
      </c>
      <c r="S2705" s="15" t="n">
        <v>0</v>
      </c>
      <c r="T2705" s="15" t="n">
        <v>582000</v>
      </c>
      <c r="U2705" s="15" t="n">
        <v>115500</v>
      </c>
      <c r="V2705">
        <f>IFERROR(VLOOKUP(D2705,Tablas_Equivalencia!$A$3:$B$8,2,FALSE),"Sin dato")</f>
        <v/>
      </c>
      <c r="W2705">
        <f>IFERROR(VLOOKUP(L2705,Tablas_Equivalencia!$D$3:$E$9,2,FALSE),"Sin dato")</f>
        <v/>
      </c>
      <c r="X2705">
        <f>IF(I2705=1,"Varón","Mujer")</f>
        <v/>
      </c>
      <c r="Y2705">
        <f>IFERROR(VLOOKUP(M2705,Tablas_Equivalencia!$G$3:$H$6,2,FALSE),"Sin dato")</f>
        <v/>
      </c>
      <c r="Z2705">
        <f>IF(J2705&lt;=24,"18-24","25-29")</f>
        <v/>
      </c>
      <c r="AA2705">
        <f>IF(M2705&lt;&gt;1,"",IF(P2705=2,1,0))</f>
        <v/>
      </c>
      <c r="AB2705">
        <f>IF(M2705&lt;&gt;1,"",IF(O2705&gt;=2,1,0))</f>
        <v/>
      </c>
      <c r="AC2705">
        <f>IF(M2705&lt;&gt;1,"",IF(OR(Q2705=999,Q2705=""),"",IF(OR(Q2705&lt;35,Q2705&gt;48),1,0)))</f>
        <v/>
      </c>
      <c r="AD2705">
        <f>IF(COUNT(AA2705:AC2705)&lt;3,"",SUM(AA2705:AC2705))</f>
        <v/>
      </c>
      <c r="AE2705">
        <f>IF(L2705&gt;=4,2,IF(L2705&gt;=2,1,0))</f>
        <v/>
      </c>
      <c r="AF2705">
        <f>IF(L2705&gt;=5,1,0)</f>
        <v/>
      </c>
      <c r="AG2705">
        <f>AE2705+AF2705</f>
        <v/>
      </c>
      <c r="AH2705" s="15">
        <f>IF(M2705&lt;&gt;1,"",IF(OR(R2705=-9,R2705=""),"",R2705))</f>
        <v/>
      </c>
      <c r="AI2705">
        <f>IF(M2705&lt;&gt;1,"",IF(OR(Q2705=999,Q2705=""),"",Q2705))</f>
        <v/>
      </c>
    </row>
    <row r="2706">
      <c r="A2706" t="inlineStr">
        <is>
          <t>TQRMNOP114766</t>
        </is>
      </c>
      <c r="B2706" t="n">
        <v>2025</v>
      </c>
      <c r="C2706" t="n">
        <v>1</v>
      </c>
      <c r="D2706" t="n">
        <v>44</v>
      </c>
      <c r="E2706" t="inlineStr">
        <is>
          <t>S</t>
        </is>
      </c>
      <c r="F2706" t="n">
        <v>13</v>
      </c>
      <c r="G2706" t="n">
        <v>1243</v>
      </c>
      <c r="H2706" t="n">
        <v>3</v>
      </c>
      <c r="I2706" t="n">
        <v>2</v>
      </c>
      <c r="J2706" t="n">
        <v>24</v>
      </c>
      <c r="K2706" t="n">
        <v>1</v>
      </c>
      <c r="L2706" t="n">
        <v>3</v>
      </c>
      <c r="M2706" t="n">
        <v>2</v>
      </c>
      <c r="R2706" s="15" t="n">
        <v>0</v>
      </c>
      <c r="S2706" s="15" t="n">
        <v>0</v>
      </c>
      <c r="T2706" s="15" t="n">
        <v>0</v>
      </c>
      <c r="U2706" s="15" t="n">
        <v>124600</v>
      </c>
      <c r="V2706">
        <f>IFERROR(VLOOKUP(D2706,Tablas_Equivalencia!$A$3:$B$8,2,FALSE),"Sin dato")</f>
        <v/>
      </c>
      <c r="W2706">
        <f>IFERROR(VLOOKUP(L2706,Tablas_Equivalencia!$D$3:$E$9,2,FALSE),"Sin dato")</f>
        <v/>
      </c>
      <c r="X2706">
        <f>IF(I2706=1,"Varón","Mujer")</f>
        <v/>
      </c>
      <c r="Y2706">
        <f>IFERROR(VLOOKUP(M2706,Tablas_Equivalencia!$G$3:$H$6,2,FALSE),"Sin dato")</f>
        <v/>
      </c>
      <c r="Z2706">
        <f>IF(J2706&lt;=24,"18-24","25-29")</f>
        <v/>
      </c>
      <c r="AA2706">
        <f>IF(M2706&lt;&gt;1,"",IF(P2706=2,1,0))</f>
        <v/>
      </c>
      <c r="AB2706">
        <f>IF(M2706&lt;&gt;1,"",IF(O2706&gt;=2,1,0))</f>
        <v/>
      </c>
      <c r="AC2706">
        <f>IF(M2706&lt;&gt;1,"",IF(OR(Q2706=999,Q2706=""),"",IF(OR(Q2706&lt;35,Q2706&gt;48),1,0)))</f>
        <v/>
      </c>
      <c r="AD2706">
        <f>IF(COUNT(AA2706:AC2706)&lt;3,"",SUM(AA2706:AC2706))</f>
        <v/>
      </c>
      <c r="AE2706">
        <f>IF(L2706&gt;=4,2,IF(L2706&gt;=2,1,0))</f>
        <v/>
      </c>
      <c r="AF2706">
        <f>IF(L2706&gt;=5,1,0)</f>
        <v/>
      </c>
      <c r="AG2706">
        <f>AE2706+AF2706</f>
        <v/>
      </c>
      <c r="AH2706" s="15">
        <f>IF(M2706&lt;&gt;1,"",IF(OR(R2706=-9,R2706=""),"",R2706))</f>
        <v/>
      </c>
      <c r="AI2706">
        <f>IF(M2706&lt;&gt;1,"",IF(OR(Q2706=999,Q2706=""),"",Q2706))</f>
        <v/>
      </c>
    </row>
    <row r="2707">
      <c r="A2707" t="inlineStr">
        <is>
          <t>TQRMNOP114781</t>
        </is>
      </c>
      <c r="B2707" t="n">
        <v>2025</v>
      </c>
      <c r="C2707" t="n">
        <v>1</v>
      </c>
      <c r="D2707" t="n">
        <v>43</v>
      </c>
      <c r="E2707" t="inlineStr">
        <is>
          <t>N</t>
        </is>
      </c>
      <c r="F2707" t="n">
        <v>26</v>
      </c>
      <c r="G2707" t="n">
        <v>1269</v>
      </c>
      <c r="H2707" t="n">
        <v>10</v>
      </c>
      <c r="I2707" t="n">
        <v>2</v>
      </c>
      <c r="J2707" t="n">
        <v>25</v>
      </c>
      <c r="K2707" t="n">
        <v>2</v>
      </c>
      <c r="L2707" t="n">
        <v>3</v>
      </c>
      <c r="M2707" t="n">
        <v>3</v>
      </c>
      <c r="R2707" s="15" t="n">
        <v>0</v>
      </c>
      <c r="S2707" s="15" t="n">
        <v>0</v>
      </c>
      <c r="T2707" s="15" t="n">
        <v>0</v>
      </c>
      <c r="U2707" s="15" t="n">
        <v>264100</v>
      </c>
      <c r="V2707">
        <f>IFERROR(VLOOKUP(D2707,Tablas_Equivalencia!$A$3:$B$8,2,FALSE),"Sin dato")</f>
        <v/>
      </c>
      <c r="W2707">
        <f>IFERROR(VLOOKUP(L2707,Tablas_Equivalencia!$D$3:$E$9,2,FALSE),"Sin dato")</f>
        <v/>
      </c>
      <c r="X2707">
        <f>IF(I2707=1,"Varón","Mujer")</f>
        <v/>
      </c>
      <c r="Y2707">
        <f>IFERROR(VLOOKUP(M2707,Tablas_Equivalencia!$G$3:$H$6,2,FALSE),"Sin dato")</f>
        <v/>
      </c>
      <c r="Z2707">
        <f>IF(J2707&lt;=24,"18-24","25-29")</f>
        <v/>
      </c>
      <c r="AA2707">
        <f>IF(M2707&lt;&gt;1,"",IF(P2707=2,1,0))</f>
        <v/>
      </c>
      <c r="AB2707">
        <f>IF(M2707&lt;&gt;1,"",IF(O2707&gt;=2,1,0))</f>
        <v/>
      </c>
      <c r="AC2707">
        <f>IF(M2707&lt;&gt;1,"",IF(OR(Q2707=999,Q2707=""),"",IF(OR(Q2707&lt;35,Q2707&gt;48),1,0)))</f>
        <v/>
      </c>
      <c r="AD2707">
        <f>IF(COUNT(AA2707:AC2707)&lt;3,"",SUM(AA2707:AC2707))</f>
        <v/>
      </c>
      <c r="AE2707">
        <f>IF(L2707&gt;=4,2,IF(L2707&gt;=2,1,0))</f>
        <v/>
      </c>
      <c r="AF2707">
        <f>IF(L2707&gt;=5,1,0)</f>
        <v/>
      </c>
      <c r="AG2707">
        <f>AE2707+AF2707</f>
        <v/>
      </c>
      <c r="AH2707" s="15">
        <f>IF(M2707&lt;&gt;1,"",IF(OR(R2707=-9,R2707=""),"",R2707))</f>
        <v/>
      </c>
      <c r="AI2707">
        <f>IF(M2707&lt;&gt;1,"",IF(OR(Q2707=999,Q2707=""),"",Q2707))</f>
        <v/>
      </c>
    </row>
    <row r="2708">
      <c r="A2708" t="inlineStr">
        <is>
          <t>TQRMNOP114784</t>
        </is>
      </c>
      <c r="B2708" t="n">
        <v>2025</v>
      </c>
      <c r="C2708" t="n">
        <v>1</v>
      </c>
      <c r="D2708" t="n">
        <v>42</v>
      </c>
      <c r="E2708" t="inlineStr">
        <is>
          <t>N</t>
        </is>
      </c>
      <c r="F2708" t="n">
        <v>25</v>
      </c>
      <c r="G2708" t="n">
        <v>1352</v>
      </c>
      <c r="H2708" t="n">
        <v>1</v>
      </c>
      <c r="I2708" t="n">
        <v>2</v>
      </c>
      <c r="J2708" t="n">
        <v>22</v>
      </c>
      <c r="K2708" t="n">
        <v>2</v>
      </c>
      <c r="L2708" t="n">
        <v>3</v>
      </c>
      <c r="M2708" t="n">
        <v>1</v>
      </c>
      <c r="N2708" t="n">
        <v>3</v>
      </c>
      <c r="O2708" t="n">
        <v>2</v>
      </c>
      <c r="P2708" t="n">
        <v>2</v>
      </c>
      <c r="Q2708" t="n">
        <v>29</v>
      </c>
      <c r="R2708" s="15" t="n">
        <v>124000</v>
      </c>
      <c r="S2708" s="15" t="n">
        <v>0</v>
      </c>
      <c r="T2708" s="15" t="n">
        <v>124000</v>
      </c>
      <c r="U2708" s="15" t="n">
        <v>502500</v>
      </c>
      <c r="V2708">
        <f>IFERROR(VLOOKUP(D2708,Tablas_Equivalencia!$A$3:$B$8,2,FALSE),"Sin dato")</f>
        <v/>
      </c>
      <c r="W2708">
        <f>IFERROR(VLOOKUP(L2708,Tablas_Equivalencia!$D$3:$E$9,2,FALSE),"Sin dato")</f>
        <v/>
      </c>
      <c r="X2708">
        <f>IF(I2708=1,"Varón","Mujer")</f>
        <v/>
      </c>
      <c r="Y2708">
        <f>IFERROR(VLOOKUP(M2708,Tablas_Equivalencia!$G$3:$H$6,2,FALSE),"Sin dato")</f>
        <v/>
      </c>
      <c r="Z2708">
        <f>IF(J2708&lt;=24,"18-24","25-29")</f>
        <v/>
      </c>
      <c r="AA2708">
        <f>IF(M2708&lt;&gt;1,"",IF(P2708=2,1,0))</f>
        <v/>
      </c>
      <c r="AB2708">
        <f>IF(M2708&lt;&gt;1,"",IF(O2708&gt;=2,1,0))</f>
        <v/>
      </c>
      <c r="AC2708">
        <f>IF(M2708&lt;&gt;1,"",IF(OR(Q2708=999,Q2708=""),"",IF(OR(Q2708&lt;35,Q2708&gt;48),1,0)))</f>
        <v/>
      </c>
      <c r="AD2708">
        <f>IF(COUNT(AA2708:AC2708)&lt;3,"",SUM(AA2708:AC2708))</f>
        <v/>
      </c>
      <c r="AE2708">
        <f>IF(L2708&gt;=4,2,IF(L2708&gt;=2,1,0))</f>
        <v/>
      </c>
      <c r="AF2708">
        <f>IF(L2708&gt;=5,1,0)</f>
        <v/>
      </c>
      <c r="AG2708">
        <f>AE2708+AF2708</f>
        <v/>
      </c>
      <c r="AH2708" s="15">
        <f>IF(M2708&lt;&gt;1,"",IF(OR(R2708=-9,R2708=""),"",R2708))</f>
        <v/>
      </c>
      <c r="AI2708">
        <f>IF(M2708&lt;&gt;1,"",IF(OR(Q2708=999,Q2708=""),"",Q2708))</f>
        <v/>
      </c>
    </row>
    <row r="2709">
      <c r="A2709" t="inlineStr">
        <is>
          <t>TQRMNOP114785</t>
        </is>
      </c>
      <c r="B2709" t="n">
        <v>2025</v>
      </c>
      <c r="C2709" t="n">
        <v>1</v>
      </c>
      <c r="D2709" t="n">
        <v>41</v>
      </c>
      <c r="E2709" t="inlineStr">
        <is>
          <t>N</t>
        </is>
      </c>
      <c r="F2709" t="n">
        <v>15</v>
      </c>
      <c r="G2709" t="n">
        <v>1118</v>
      </c>
      <c r="H2709" t="n">
        <v>2</v>
      </c>
      <c r="I2709" t="n">
        <v>1</v>
      </c>
      <c r="J2709" t="n">
        <v>25</v>
      </c>
      <c r="K2709" t="n">
        <v>2</v>
      </c>
      <c r="L2709" t="n">
        <v>4</v>
      </c>
      <c r="M2709" t="n">
        <v>3</v>
      </c>
      <c r="R2709" s="15" t="n">
        <v>0</v>
      </c>
      <c r="S2709" s="15" t="n">
        <v>0</v>
      </c>
      <c r="T2709" s="15" t="n">
        <v>0</v>
      </c>
      <c r="U2709" s="15" t="n">
        <v>82500</v>
      </c>
      <c r="V2709">
        <f>IFERROR(VLOOKUP(D2709,Tablas_Equivalencia!$A$3:$B$8,2,FALSE),"Sin dato")</f>
        <v/>
      </c>
      <c r="W2709">
        <f>IFERROR(VLOOKUP(L2709,Tablas_Equivalencia!$D$3:$E$9,2,FALSE),"Sin dato")</f>
        <v/>
      </c>
      <c r="X2709">
        <f>IF(I2709=1,"Varón","Mujer")</f>
        <v/>
      </c>
      <c r="Y2709">
        <f>IFERROR(VLOOKUP(M2709,Tablas_Equivalencia!$G$3:$H$6,2,FALSE),"Sin dato")</f>
        <v/>
      </c>
      <c r="Z2709">
        <f>IF(J2709&lt;=24,"18-24","25-29")</f>
        <v/>
      </c>
      <c r="AA2709">
        <f>IF(M2709&lt;&gt;1,"",IF(P2709=2,1,0))</f>
        <v/>
      </c>
      <c r="AB2709">
        <f>IF(M2709&lt;&gt;1,"",IF(O2709&gt;=2,1,0))</f>
        <v/>
      </c>
      <c r="AC2709">
        <f>IF(M2709&lt;&gt;1,"",IF(OR(Q2709=999,Q2709=""),"",IF(OR(Q2709&lt;35,Q2709&gt;48),1,0)))</f>
        <v/>
      </c>
      <c r="AD2709">
        <f>IF(COUNT(AA2709:AC2709)&lt;3,"",SUM(AA2709:AC2709))</f>
        <v/>
      </c>
      <c r="AE2709">
        <f>IF(L2709&gt;=4,2,IF(L2709&gt;=2,1,0))</f>
        <v/>
      </c>
      <c r="AF2709">
        <f>IF(L2709&gt;=5,1,0)</f>
        <v/>
      </c>
      <c r="AG2709">
        <f>AE2709+AF2709</f>
        <v/>
      </c>
      <c r="AH2709" s="15">
        <f>IF(M2709&lt;&gt;1,"",IF(OR(R2709=-9,R2709=""),"",R2709))</f>
        <v/>
      </c>
      <c r="AI2709">
        <f>IF(M2709&lt;&gt;1,"",IF(OR(Q2709=999,Q2709=""),"",Q2709))</f>
        <v/>
      </c>
    </row>
    <row r="2710">
      <c r="A2710" t="inlineStr">
        <is>
          <t>TQRMNOP114793</t>
        </is>
      </c>
      <c r="B2710" t="n">
        <v>2025</v>
      </c>
      <c r="C2710" t="n">
        <v>1</v>
      </c>
      <c r="D2710" t="n">
        <v>44</v>
      </c>
      <c r="E2710" t="inlineStr">
        <is>
          <t>N</t>
        </is>
      </c>
      <c r="F2710" t="n">
        <v>2</v>
      </c>
      <c r="G2710" t="n">
        <v>1042</v>
      </c>
      <c r="H2710" t="n">
        <v>3</v>
      </c>
      <c r="I2710" t="n">
        <v>2</v>
      </c>
      <c r="J2710" t="n">
        <v>24</v>
      </c>
      <c r="K2710" t="n">
        <v>1</v>
      </c>
      <c r="L2710" t="n">
        <v>5</v>
      </c>
      <c r="M2710" t="n">
        <v>2</v>
      </c>
      <c r="R2710" s="15" t="n">
        <v>0</v>
      </c>
      <c r="S2710" s="15" t="n">
        <v>45000</v>
      </c>
      <c r="T2710" s="15" t="n">
        <v>45000</v>
      </c>
      <c r="U2710" s="15" t="n">
        <v>144200</v>
      </c>
      <c r="V2710">
        <f>IFERROR(VLOOKUP(D2710,Tablas_Equivalencia!$A$3:$B$8,2,FALSE),"Sin dato")</f>
        <v/>
      </c>
      <c r="W2710">
        <f>IFERROR(VLOOKUP(L2710,Tablas_Equivalencia!$D$3:$E$9,2,FALSE),"Sin dato")</f>
        <v/>
      </c>
      <c r="X2710">
        <f>IF(I2710=1,"Varón","Mujer")</f>
        <v/>
      </c>
      <c r="Y2710">
        <f>IFERROR(VLOOKUP(M2710,Tablas_Equivalencia!$G$3:$H$6,2,FALSE),"Sin dato")</f>
        <v/>
      </c>
      <c r="Z2710">
        <f>IF(J2710&lt;=24,"18-24","25-29")</f>
        <v/>
      </c>
      <c r="AA2710">
        <f>IF(M2710&lt;&gt;1,"",IF(P2710=2,1,0))</f>
        <v/>
      </c>
      <c r="AB2710">
        <f>IF(M2710&lt;&gt;1,"",IF(O2710&gt;=2,1,0))</f>
        <v/>
      </c>
      <c r="AC2710">
        <f>IF(M2710&lt;&gt;1,"",IF(OR(Q2710=999,Q2710=""),"",IF(OR(Q2710&lt;35,Q2710&gt;48),1,0)))</f>
        <v/>
      </c>
      <c r="AD2710">
        <f>IF(COUNT(AA2710:AC2710)&lt;3,"",SUM(AA2710:AC2710))</f>
        <v/>
      </c>
      <c r="AE2710">
        <f>IF(L2710&gt;=4,2,IF(L2710&gt;=2,1,0))</f>
        <v/>
      </c>
      <c r="AF2710">
        <f>IF(L2710&gt;=5,1,0)</f>
        <v/>
      </c>
      <c r="AG2710">
        <f>AE2710+AF2710</f>
        <v/>
      </c>
      <c r="AH2710" s="15">
        <f>IF(M2710&lt;&gt;1,"",IF(OR(R2710=-9,R2710=""),"",R2710))</f>
        <v/>
      </c>
      <c r="AI2710">
        <f>IF(M2710&lt;&gt;1,"",IF(OR(Q2710=999,Q2710=""),"",Q2710))</f>
        <v/>
      </c>
    </row>
    <row r="2711">
      <c r="A2711" t="inlineStr">
        <is>
          <t>TQRMNOP114810</t>
        </is>
      </c>
      <c r="B2711" t="n">
        <v>2025</v>
      </c>
      <c r="C2711" t="n">
        <v>1</v>
      </c>
      <c r="D2711" t="n">
        <v>40</v>
      </c>
      <c r="E2711" t="inlineStr">
        <is>
          <t>N</t>
        </is>
      </c>
      <c r="F2711" t="n">
        <v>23</v>
      </c>
      <c r="G2711" t="n">
        <v>1536</v>
      </c>
      <c r="H2711" t="n">
        <v>2</v>
      </c>
      <c r="I2711" t="n">
        <v>1</v>
      </c>
      <c r="J2711" t="n">
        <v>20</v>
      </c>
      <c r="K2711" t="n">
        <v>2</v>
      </c>
      <c r="L2711" t="n">
        <v>3</v>
      </c>
      <c r="M2711" t="n">
        <v>3</v>
      </c>
      <c r="R2711" s="15" t="n">
        <v>0</v>
      </c>
      <c r="S2711" s="15" t="n">
        <v>0</v>
      </c>
      <c r="T2711" s="15" t="n">
        <v>0</v>
      </c>
      <c r="U2711" s="15" t="n">
        <v>228500</v>
      </c>
      <c r="V2711">
        <f>IFERROR(VLOOKUP(D2711,Tablas_Equivalencia!$A$3:$B$8,2,FALSE),"Sin dato")</f>
        <v/>
      </c>
      <c r="W2711">
        <f>IFERROR(VLOOKUP(L2711,Tablas_Equivalencia!$D$3:$E$9,2,FALSE),"Sin dato")</f>
        <v/>
      </c>
      <c r="X2711">
        <f>IF(I2711=1,"Varón","Mujer")</f>
        <v/>
      </c>
      <c r="Y2711">
        <f>IFERROR(VLOOKUP(M2711,Tablas_Equivalencia!$G$3:$H$6,2,FALSE),"Sin dato")</f>
        <v/>
      </c>
      <c r="Z2711">
        <f>IF(J2711&lt;=24,"18-24","25-29")</f>
        <v/>
      </c>
      <c r="AA2711">
        <f>IF(M2711&lt;&gt;1,"",IF(P2711=2,1,0))</f>
        <v/>
      </c>
      <c r="AB2711">
        <f>IF(M2711&lt;&gt;1,"",IF(O2711&gt;=2,1,0))</f>
        <v/>
      </c>
      <c r="AC2711">
        <f>IF(M2711&lt;&gt;1,"",IF(OR(Q2711=999,Q2711=""),"",IF(OR(Q2711&lt;35,Q2711&gt;48),1,0)))</f>
        <v/>
      </c>
      <c r="AD2711">
        <f>IF(COUNT(AA2711:AC2711)&lt;3,"",SUM(AA2711:AC2711))</f>
        <v/>
      </c>
      <c r="AE2711">
        <f>IF(L2711&gt;=4,2,IF(L2711&gt;=2,1,0))</f>
        <v/>
      </c>
      <c r="AF2711">
        <f>IF(L2711&gt;=5,1,0)</f>
        <v/>
      </c>
      <c r="AG2711">
        <f>AE2711+AF2711</f>
        <v/>
      </c>
      <c r="AH2711" s="15">
        <f>IF(M2711&lt;&gt;1,"",IF(OR(R2711=-9,R2711=""),"",R2711))</f>
        <v/>
      </c>
      <c r="AI2711">
        <f>IF(M2711&lt;&gt;1,"",IF(OR(Q2711=999,Q2711=""),"",Q2711))</f>
        <v/>
      </c>
    </row>
    <row r="2712">
      <c r="A2712" t="inlineStr">
        <is>
          <t>TQRMNOP114814</t>
        </is>
      </c>
      <c r="B2712" t="n">
        <v>2025</v>
      </c>
      <c r="C2712" t="n">
        <v>1</v>
      </c>
      <c r="D2712" t="n">
        <v>1</v>
      </c>
      <c r="E2712" t="inlineStr">
        <is>
          <t>S</t>
        </is>
      </c>
      <c r="F2712" t="n">
        <v>33</v>
      </c>
      <c r="G2712" t="n">
        <v>1252</v>
      </c>
      <c r="H2712" t="n">
        <v>3</v>
      </c>
      <c r="I2712" t="n">
        <v>2</v>
      </c>
      <c r="J2712" t="n">
        <v>19</v>
      </c>
      <c r="K2712" t="n">
        <v>1</v>
      </c>
      <c r="L2712" t="n">
        <v>4</v>
      </c>
      <c r="M2712" t="n">
        <v>3</v>
      </c>
      <c r="R2712" s="15" t="n">
        <v>0</v>
      </c>
      <c r="S2712" s="15" t="n">
        <v>0</v>
      </c>
      <c r="T2712" s="15" t="n">
        <v>0</v>
      </c>
      <c r="U2712" s="15" t="n">
        <v>124300</v>
      </c>
      <c r="V2712">
        <f>IFERROR(VLOOKUP(D2712,Tablas_Equivalencia!$A$3:$B$8,2,FALSE),"Sin dato")</f>
        <v/>
      </c>
      <c r="W2712">
        <f>IFERROR(VLOOKUP(L2712,Tablas_Equivalencia!$D$3:$E$9,2,FALSE),"Sin dato")</f>
        <v/>
      </c>
      <c r="X2712">
        <f>IF(I2712=1,"Varón","Mujer")</f>
        <v/>
      </c>
      <c r="Y2712">
        <f>IFERROR(VLOOKUP(M2712,Tablas_Equivalencia!$G$3:$H$6,2,FALSE),"Sin dato")</f>
        <v/>
      </c>
      <c r="Z2712">
        <f>IF(J2712&lt;=24,"18-24","25-29")</f>
        <v/>
      </c>
      <c r="AA2712">
        <f>IF(M2712&lt;&gt;1,"",IF(P2712=2,1,0))</f>
        <v/>
      </c>
      <c r="AB2712">
        <f>IF(M2712&lt;&gt;1,"",IF(O2712&gt;=2,1,0))</f>
        <v/>
      </c>
      <c r="AC2712">
        <f>IF(M2712&lt;&gt;1,"",IF(OR(Q2712=999,Q2712=""),"",IF(OR(Q2712&lt;35,Q2712&gt;48),1,0)))</f>
        <v/>
      </c>
      <c r="AD2712">
        <f>IF(COUNT(AA2712:AC2712)&lt;3,"",SUM(AA2712:AC2712))</f>
        <v/>
      </c>
      <c r="AE2712">
        <f>IF(L2712&gt;=4,2,IF(L2712&gt;=2,1,0))</f>
        <v/>
      </c>
      <c r="AF2712">
        <f>IF(L2712&gt;=5,1,0)</f>
        <v/>
      </c>
      <c r="AG2712">
        <f>AE2712+AF2712</f>
        <v/>
      </c>
      <c r="AH2712" s="15">
        <f>IF(M2712&lt;&gt;1,"",IF(OR(R2712=-9,R2712=""),"",R2712))</f>
        <v/>
      </c>
      <c r="AI2712">
        <f>IF(M2712&lt;&gt;1,"",IF(OR(Q2712=999,Q2712=""),"",Q2712))</f>
        <v/>
      </c>
    </row>
    <row r="2713">
      <c r="A2713" t="inlineStr">
        <is>
          <t>TQRMNOP114815</t>
        </is>
      </c>
      <c r="B2713" t="n">
        <v>2025</v>
      </c>
      <c r="C2713" t="n">
        <v>1</v>
      </c>
      <c r="D2713" t="n">
        <v>1</v>
      </c>
      <c r="E2713" t="inlineStr">
        <is>
          <t>S</t>
        </is>
      </c>
      <c r="F2713" t="n">
        <v>33</v>
      </c>
      <c r="G2713" t="n">
        <v>1549</v>
      </c>
      <c r="H2713" t="n">
        <v>3</v>
      </c>
      <c r="I2713" t="n">
        <v>2</v>
      </c>
      <c r="J2713" t="n">
        <v>23</v>
      </c>
      <c r="K2713" t="n">
        <v>1</v>
      </c>
      <c r="L2713" t="n">
        <v>5</v>
      </c>
      <c r="M2713" t="n">
        <v>1</v>
      </c>
      <c r="N2713" t="n">
        <v>1</v>
      </c>
      <c r="O2713" t="n">
        <v>1</v>
      </c>
      <c r="P2713" t="n">
        <v>1</v>
      </c>
      <c r="Q2713" t="n">
        <v>41</v>
      </c>
      <c r="R2713" s="15" t="n">
        <v>741000</v>
      </c>
      <c r="S2713" s="15" t="n">
        <v>0</v>
      </c>
      <c r="T2713" s="15" t="n">
        <v>741000</v>
      </c>
      <c r="U2713" s="15" t="n">
        <v>357100</v>
      </c>
      <c r="V2713">
        <f>IFERROR(VLOOKUP(D2713,Tablas_Equivalencia!$A$3:$B$8,2,FALSE),"Sin dato")</f>
        <v/>
      </c>
      <c r="W2713">
        <f>IFERROR(VLOOKUP(L2713,Tablas_Equivalencia!$D$3:$E$9,2,FALSE),"Sin dato")</f>
        <v/>
      </c>
      <c r="X2713">
        <f>IF(I2713=1,"Varón","Mujer")</f>
        <v/>
      </c>
      <c r="Y2713">
        <f>IFERROR(VLOOKUP(M2713,Tablas_Equivalencia!$G$3:$H$6,2,FALSE),"Sin dato")</f>
        <v/>
      </c>
      <c r="Z2713">
        <f>IF(J2713&lt;=24,"18-24","25-29")</f>
        <v/>
      </c>
      <c r="AA2713">
        <f>IF(M2713&lt;&gt;1,"",IF(P2713=2,1,0))</f>
        <v/>
      </c>
      <c r="AB2713">
        <f>IF(M2713&lt;&gt;1,"",IF(O2713&gt;=2,1,0))</f>
        <v/>
      </c>
      <c r="AC2713">
        <f>IF(M2713&lt;&gt;1,"",IF(OR(Q2713=999,Q2713=""),"",IF(OR(Q2713&lt;35,Q2713&gt;48),1,0)))</f>
        <v/>
      </c>
      <c r="AD2713">
        <f>IF(COUNT(AA2713:AC2713)&lt;3,"",SUM(AA2713:AC2713))</f>
        <v/>
      </c>
      <c r="AE2713">
        <f>IF(L2713&gt;=4,2,IF(L2713&gt;=2,1,0))</f>
        <v/>
      </c>
      <c r="AF2713">
        <f>IF(L2713&gt;=5,1,0)</f>
        <v/>
      </c>
      <c r="AG2713">
        <f>AE2713+AF2713</f>
        <v/>
      </c>
      <c r="AH2713" s="15">
        <f>IF(M2713&lt;&gt;1,"",IF(OR(R2713=-9,R2713=""),"",R2713))</f>
        <v/>
      </c>
      <c r="AI2713">
        <f>IF(M2713&lt;&gt;1,"",IF(OR(Q2713=999,Q2713=""),"",Q2713))</f>
        <v/>
      </c>
    </row>
    <row r="2714">
      <c r="A2714" t="inlineStr">
        <is>
          <t>TQRMNOP114822</t>
        </is>
      </c>
      <c r="B2714" t="n">
        <v>2025</v>
      </c>
      <c r="C2714" t="n">
        <v>1</v>
      </c>
      <c r="D2714" t="n">
        <v>43</v>
      </c>
      <c r="E2714" t="inlineStr">
        <is>
          <t>N</t>
        </is>
      </c>
      <c r="F2714" t="n">
        <v>34</v>
      </c>
      <c r="G2714" t="n">
        <v>1540</v>
      </c>
      <c r="H2714" t="n">
        <v>2</v>
      </c>
      <c r="I2714" t="n">
        <v>1</v>
      </c>
      <c r="J2714" t="n">
        <v>18</v>
      </c>
      <c r="K2714" t="n">
        <v>2</v>
      </c>
      <c r="L2714" t="n">
        <v>4</v>
      </c>
      <c r="M2714" t="n">
        <v>1</v>
      </c>
      <c r="N2714" t="n">
        <v>2</v>
      </c>
      <c r="O2714" t="n">
        <v>1</v>
      </c>
      <c r="P2714" t="n">
        <v>2</v>
      </c>
      <c r="Q2714" t="n">
        <v>41</v>
      </c>
      <c r="R2714" s="15" t="n">
        <v>820000</v>
      </c>
      <c r="S2714" s="15" t="n">
        <v>0</v>
      </c>
      <c r="T2714" s="15" t="n">
        <v>820000</v>
      </c>
      <c r="U2714" s="15" t="n">
        <v>275500</v>
      </c>
      <c r="V2714">
        <f>IFERROR(VLOOKUP(D2714,Tablas_Equivalencia!$A$3:$B$8,2,FALSE),"Sin dato")</f>
        <v/>
      </c>
      <c r="W2714">
        <f>IFERROR(VLOOKUP(L2714,Tablas_Equivalencia!$D$3:$E$9,2,FALSE),"Sin dato")</f>
        <v/>
      </c>
      <c r="X2714">
        <f>IF(I2714=1,"Varón","Mujer")</f>
        <v/>
      </c>
      <c r="Y2714">
        <f>IFERROR(VLOOKUP(M2714,Tablas_Equivalencia!$G$3:$H$6,2,FALSE),"Sin dato")</f>
        <v/>
      </c>
      <c r="Z2714">
        <f>IF(J2714&lt;=24,"18-24","25-29")</f>
        <v/>
      </c>
      <c r="AA2714">
        <f>IF(M2714&lt;&gt;1,"",IF(P2714=2,1,0))</f>
        <v/>
      </c>
      <c r="AB2714">
        <f>IF(M2714&lt;&gt;1,"",IF(O2714&gt;=2,1,0))</f>
        <v/>
      </c>
      <c r="AC2714">
        <f>IF(M2714&lt;&gt;1,"",IF(OR(Q2714=999,Q2714=""),"",IF(OR(Q2714&lt;35,Q2714&gt;48),1,0)))</f>
        <v/>
      </c>
      <c r="AD2714">
        <f>IF(COUNT(AA2714:AC2714)&lt;3,"",SUM(AA2714:AC2714))</f>
        <v/>
      </c>
      <c r="AE2714">
        <f>IF(L2714&gt;=4,2,IF(L2714&gt;=2,1,0))</f>
        <v/>
      </c>
      <c r="AF2714">
        <f>IF(L2714&gt;=5,1,0)</f>
        <v/>
      </c>
      <c r="AG2714">
        <f>AE2714+AF2714</f>
        <v/>
      </c>
      <c r="AH2714" s="15">
        <f>IF(M2714&lt;&gt;1,"",IF(OR(R2714=-9,R2714=""),"",R2714))</f>
        <v/>
      </c>
      <c r="AI2714">
        <f>IF(M2714&lt;&gt;1,"",IF(OR(Q2714=999,Q2714=""),"",Q2714))</f>
        <v/>
      </c>
    </row>
    <row r="2715">
      <c r="A2715" t="inlineStr">
        <is>
          <t>TQRMNOP114830</t>
        </is>
      </c>
      <c r="B2715" t="n">
        <v>2025</v>
      </c>
      <c r="C2715" t="n">
        <v>1</v>
      </c>
      <c r="D2715" t="n">
        <v>40</v>
      </c>
      <c r="E2715" t="inlineStr">
        <is>
          <t>S</t>
        </is>
      </c>
      <c r="F2715" t="n">
        <v>7</v>
      </c>
      <c r="G2715" t="n">
        <v>522</v>
      </c>
      <c r="H2715" t="n">
        <v>1</v>
      </c>
      <c r="I2715" t="n">
        <v>1</v>
      </c>
      <c r="J2715" t="n">
        <v>26</v>
      </c>
      <c r="K2715" t="n">
        <v>2</v>
      </c>
      <c r="L2715" t="n">
        <v>3</v>
      </c>
      <c r="M2715" t="n">
        <v>1</v>
      </c>
      <c r="N2715" t="n">
        <v>3</v>
      </c>
      <c r="O2715" t="n">
        <v>2</v>
      </c>
      <c r="P2715" t="n">
        <v>2</v>
      </c>
      <c r="Q2715" t="n">
        <v>12</v>
      </c>
      <c r="R2715" s="15" t="n">
        <v>-9</v>
      </c>
      <c r="S2715" s="15" t="n">
        <v>0</v>
      </c>
      <c r="T2715" s="15" t="n">
        <v>0</v>
      </c>
      <c r="U2715" s="15" t="n">
        <v>90200</v>
      </c>
      <c r="V2715">
        <f>IFERROR(VLOOKUP(D2715,Tablas_Equivalencia!$A$3:$B$8,2,FALSE),"Sin dato")</f>
        <v/>
      </c>
      <c r="W2715">
        <f>IFERROR(VLOOKUP(L2715,Tablas_Equivalencia!$D$3:$E$9,2,FALSE),"Sin dato")</f>
        <v/>
      </c>
      <c r="X2715">
        <f>IF(I2715=1,"Varón","Mujer")</f>
        <v/>
      </c>
      <c r="Y2715">
        <f>IFERROR(VLOOKUP(M2715,Tablas_Equivalencia!$G$3:$H$6,2,FALSE),"Sin dato")</f>
        <v/>
      </c>
      <c r="Z2715">
        <f>IF(J2715&lt;=24,"18-24","25-29")</f>
        <v/>
      </c>
      <c r="AA2715">
        <f>IF(M2715&lt;&gt;1,"",IF(P2715=2,1,0))</f>
        <v/>
      </c>
      <c r="AB2715">
        <f>IF(M2715&lt;&gt;1,"",IF(O2715&gt;=2,1,0))</f>
        <v/>
      </c>
      <c r="AC2715">
        <f>IF(M2715&lt;&gt;1,"",IF(OR(Q2715=999,Q2715=""),"",IF(OR(Q2715&lt;35,Q2715&gt;48),1,0)))</f>
        <v/>
      </c>
      <c r="AD2715">
        <f>IF(COUNT(AA2715:AC2715)&lt;3,"",SUM(AA2715:AC2715))</f>
        <v/>
      </c>
      <c r="AE2715">
        <f>IF(L2715&gt;=4,2,IF(L2715&gt;=2,1,0))</f>
        <v/>
      </c>
      <c r="AF2715">
        <f>IF(L2715&gt;=5,1,0)</f>
        <v/>
      </c>
      <c r="AG2715">
        <f>AE2715+AF2715</f>
        <v/>
      </c>
      <c r="AH2715" s="15">
        <f>IF(M2715&lt;&gt;1,"",IF(OR(R2715=-9,R2715=""),"",R2715))</f>
        <v/>
      </c>
      <c r="AI2715">
        <f>IF(M2715&lt;&gt;1,"",IF(OR(Q2715=999,Q2715=""),"",Q2715))</f>
        <v/>
      </c>
    </row>
    <row r="2716">
      <c r="A2716" t="inlineStr">
        <is>
          <t>TQRMNOP114832</t>
        </is>
      </c>
      <c r="B2716" t="n">
        <v>2025</v>
      </c>
      <c r="C2716" t="n">
        <v>1</v>
      </c>
      <c r="D2716" t="n">
        <v>1</v>
      </c>
      <c r="E2716" t="inlineStr">
        <is>
          <t>S</t>
        </is>
      </c>
      <c r="F2716" t="n">
        <v>32</v>
      </c>
      <c r="G2716" t="n">
        <v>1724</v>
      </c>
      <c r="H2716" t="n">
        <v>3</v>
      </c>
      <c r="I2716" t="n">
        <v>1</v>
      </c>
      <c r="J2716" t="n">
        <v>24</v>
      </c>
      <c r="K2716" t="n">
        <v>1</v>
      </c>
      <c r="L2716" t="n">
        <v>5</v>
      </c>
      <c r="M2716" t="n">
        <v>1</v>
      </c>
      <c r="N2716" t="n">
        <v>3</v>
      </c>
      <c r="O2716" t="n">
        <v>1</v>
      </c>
      <c r="P2716" t="n">
        <v>1</v>
      </c>
      <c r="Q2716" t="n">
        <v>18</v>
      </c>
      <c r="R2716" s="15" t="n">
        <v>527000</v>
      </c>
      <c r="S2716" s="15" t="n">
        <v>0</v>
      </c>
      <c r="T2716" s="15" t="n">
        <v>527000</v>
      </c>
      <c r="U2716" s="15" t="n">
        <v>296700</v>
      </c>
      <c r="V2716">
        <f>IFERROR(VLOOKUP(D2716,Tablas_Equivalencia!$A$3:$B$8,2,FALSE),"Sin dato")</f>
        <v/>
      </c>
      <c r="W2716">
        <f>IFERROR(VLOOKUP(L2716,Tablas_Equivalencia!$D$3:$E$9,2,FALSE),"Sin dato")</f>
        <v/>
      </c>
      <c r="X2716">
        <f>IF(I2716=1,"Varón","Mujer")</f>
        <v/>
      </c>
      <c r="Y2716">
        <f>IFERROR(VLOOKUP(M2716,Tablas_Equivalencia!$G$3:$H$6,2,FALSE),"Sin dato")</f>
        <v/>
      </c>
      <c r="Z2716">
        <f>IF(J2716&lt;=24,"18-24","25-29")</f>
        <v/>
      </c>
      <c r="AA2716">
        <f>IF(M2716&lt;&gt;1,"",IF(P2716=2,1,0))</f>
        <v/>
      </c>
      <c r="AB2716">
        <f>IF(M2716&lt;&gt;1,"",IF(O2716&gt;=2,1,0))</f>
        <v/>
      </c>
      <c r="AC2716">
        <f>IF(M2716&lt;&gt;1,"",IF(OR(Q2716=999,Q2716=""),"",IF(OR(Q2716&lt;35,Q2716&gt;48),1,0)))</f>
        <v/>
      </c>
      <c r="AD2716">
        <f>IF(COUNT(AA2716:AC2716)&lt;3,"",SUM(AA2716:AC2716))</f>
        <v/>
      </c>
      <c r="AE2716">
        <f>IF(L2716&gt;=4,2,IF(L2716&gt;=2,1,0))</f>
        <v/>
      </c>
      <c r="AF2716">
        <f>IF(L2716&gt;=5,1,0)</f>
        <v/>
      </c>
      <c r="AG2716">
        <f>AE2716+AF2716</f>
        <v/>
      </c>
      <c r="AH2716" s="15">
        <f>IF(M2716&lt;&gt;1,"",IF(OR(R2716=-9,R2716=""),"",R2716))</f>
        <v/>
      </c>
      <c r="AI2716">
        <f>IF(M2716&lt;&gt;1,"",IF(OR(Q2716=999,Q2716=""),"",Q2716))</f>
        <v/>
      </c>
    </row>
    <row r="2717">
      <c r="A2717" t="inlineStr">
        <is>
          <t>TQRMNOP114833</t>
        </is>
      </c>
      <c r="B2717" t="n">
        <v>2025</v>
      </c>
      <c r="C2717" t="n">
        <v>1</v>
      </c>
      <c r="D2717" t="n">
        <v>1</v>
      </c>
      <c r="E2717" t="inlineStr">
        <is>
          <t>S</t>
        </is>
      </c>
      <c r="F2717" t="n">
        <v>33</v>
      </c>
      <c r="G2717" t="n">
        <v>452</v>
      </c>
      <c r="H2717" t="n">
        <v>3</v>
      </c>
      <c r="I2717" t="n">
        <v>1</v>
      </c>
      <c r="J2717" t="n">
        <v>18</v>
      </c>
      <c r="K2717" t="n">
        <v>1</v>
      </c>
      <c r="L2717" t="n">
        <v>5</v>
      </c>
      <c r="M2717" t="n">
        <v>1</v>
      </c>
      <c r="N2717" t="n">
        <v>3</v>
      </c>
      <c r="O2717" t="n">
        <v>1</v>
      </c>
      <c r="P2717" t="n">
        <v>2</v>
      </c>
      <c r="Q2717" t="n">
        <v>35</v>
      </c>
      <c r="R2717" s="15" t="n">
        <v>431000</v>
      </c>
      <c r="S2717" s="15" t="n">
        <v>138000</v>
      </c>
      <c r="T2717" s="15" t="n">
        <v>569000</v>
      </c>
      <c r="U2717" s="15" t="n">
        <v>306200</v>
      </c>
      <c r="V2717">
        <f>IFERROR(VLOOKUP(D2717,Tablas_Equivalencia!$A$3:$B$8,2,FALSE),"Sin dato")</f>
        <v/>
      </c>
      <c r="W2717">
        <f>IFERROR(VLOOKUP(L2717,Tablas_Equivalencia!$D$3:$E$9,2,FALSE),"Sin dato")</f>
        <v/>
      </c>
      <c r="X2717">
        <f>IF(I2717=1,"Varón","Mujer")</f>
        <v/>
      </c>
      <c r="Y2717">
        <f>IFERROR(VLOOKUP(M2717,Tablas_Equivalencia!$G$3:$H$6,2,FALSE),"Sin dato")</f>
        <v/>
      </c>
      <c r="Z2717">
        <f>IF(J2717&lt;=24,"18-24","25-29")</f>
        <v/>
      </c>
      <c r="AA2717">
        <f>IF(M2717&lt;&gt;1,"",IF(P2717=2,1,0))</f>
        <v/>
      </c>
      <c r="AB2717">
        <f>IF(M2717&lt;&gt;1,"",IF(O2717&gt;=2,1,0))</f>
        <v/>
      </c>
      <c r="AC2717">
        <f>IF(M2717&lt;&gt;1,"",IF(OR(Q2717=999,Q2717=""),"",IF(OR(Q2717&lt;35,Q2717&gt;48),1,0)))</f>
        <v/>
      </c>
      <c r="AD2717">
        <f>IF(COUNT(AA2717:AC2717)&lt;3,"",SUM(AA2717:AC2717))</f>
        <v/>
      </c>
      <c r="AE2717">
        <f>IF(L2717&gt;=4,2,IF(L2717&gt;=2,1,0))</f>
        <v/>
      </c>
      <c r="AF2717">
        <f>IF(L2717&gt;=5,1,0)</f>
        <v/>
      </c>
      <c r="AG2717">
        <f>AE2717+AF2717</f>
        <v/>
      </c>
      <c r="AH2717" s="15">
        <f>IF(M2717&lt;&gt;1,"",IF(OR(R2717=-9,R2717=""),"",R2717))</f>
        <v/>
      </c>
      <c r="AI2717">
        <f>IF(M2717&lt;&gt;1,"",IF(OR(Q2717=999,Q2717=""),"",Q2717))</f>
        <v/>
      </c>
    </row>
    <row r="2718">
      <c r="A2718" t="inlineStr">
        <is>
          <t>TQRMNOP114841</t>
        </is>
      </c>
      <c r="B2718" t="n">
        <v>2025</v>
      </c>
      <c r="C2718" t="n">
        <v>1</v>
      </c>
      <c r="D2718" t="n">
        <v>43</v>
      </c>
      <c r="E2718" t="inlineStr">
        <is>
          <t>N</t>
        </is>
      </c>
      <c r="F2718" t="n">
        <v>29</v>
      </c>
      <c r="G2718" t="n">
        <v>1092</v>
      </c>
      <c r="H2718" t="n">
        <v>10</v>
      </c>
      <c r="I2718" t="n">
        <v>2</v>
      </c>
      <c r="J2718" t="n">
        <v>22</v>
      </c>
      <c r="K2718" t="n">
        <v>2</v>
      </c>
      <c r="L2718" t="n">
        <v>5</v>
      </c>
      <c r="M2718" t="n">
        <v>1</v>
      </c>
      <c r="N2718" t="n">
        <v>2</v>
      </c>
      <c r="O2718" t="n">
        <v>2</v>
      </c>
      <c r="P2718" t="n">
        <v>1</v>
      </c>
      <c r="Q2718" t="n">
        <v>33</v>
      </c>
      <c r="R2718" s="15" t="n">
        <v>411000</v>
      </c>
      <c r="S2718" s="15" t="n">
        <v>0</v>
      </c>
      <c r="T2718" s="15" t="n">
        <v>411000</v>
      </c>
      <c r="U2718" s="15" t="n">
        <v>98900</v>
      </c>
      <c r="V2718">
        <f>IFERROR(VLOOKUP(D2718,Tablas_Equivalencia!$A$3:$B$8,2,FALSE),"Sin dato")</f>
        <v/>
      </c>
      <c r="W2718">
        <f>IFERROR(VLOOKUP(L2718,Tablas_Equivalencia!$D$3:$E$9,2,FALSE),"Sin dato")</f>
        <v/>
      </c>
      <c r="X2718">
        <f>IF(I2718=1,"Varón","Mujer")</f>
        <v/>
      </c>
      <c r="Y2718">
        <f>IFERROR(VLOOKUP(M2718,Tablas_Equivalencia!$G$3:$H$6,2,FALSE),"Sin dato")</f>
        <v/>
      </c>
      <c r="Z2718">
        <f>IF(J2718&lt;=24,"18-24","25-29")</f>
        <v/>
      </c>
      <c r="AA2718">
        <f>IF(M2718&lt;&gt;1,"",IF(P2718=2,1,0))</f>
        <v/>
      </c>
      <c r="AB2718">
        <f>IF(M2718&lt;&gt;1,"",IF(O2718&gt;=2,1,0))</f>
        <v/>
      </c>
      <c r="AC2718">
        <f>IF(M2718&lt;&gt;1,"",IF(OR(Q2718=999,Q2718=""),"",IF(OR(Q2718&lt;35,Q2718&gt;48),1,0)))</f>
        <v/>
      </c>
      <c r="AD2718">
        <f>IF(COUNT(AA2718:AC2718)&lt;3,"",SUM(AA2718:AC2718))</f>
        <v/>
      </c>
      <c r="AE2718">
        <f>IF(L2718&gt;=4,2,IF(L2718&gt;=2,1,0))</f>
        <v/>
      </c>
      <c r="AF2718">
        <f>IF(L2718&gt;=5,1,0)</f>
        <v/>
      </c>
      <c r="AG2718">
        <f>AE2718+AF2718</f>
        <v/>
      </c>
      <c r="AH2718" s="15">
        <f>IF(M2718&lt;&gt;1,"",IF(OR(R2718=-9,R2718=""),"",R2718))</f>
        <v/>
      </c>
      <c r="AI2718">
        <f>IF(M2718&lt;&gt;1,"",IF(OR(Q2718=999,Q2718=""),"",Q2718))</f>
        <v/>
      </c>
    </row>
    <row r="2719">
      <c r="A2719" t="inlineStr">
        <is>
          <t>TQRMNOP114850</t>
        </is>
      </c>
      <c r="B2719" t="n">
        <v>2025</v>
      </c>
      <c r="C2719" t="n">
        <v>1</v>
      </c>
      <c r="D2719" t="n">
        <v>1</v>
      </c>
      <c r="E2719" t="inlineStr">
        <is>
          <t>S</t>
        </is>
      </c>
      <c r="F2719" t="n">
        <v>33</v>
      </c>
      <c r="G2719" t="n">
        <v>891</v>
      </c>
      <c r="H2719" t="n">
        <v>2</v>
      </c>
      <c r="I2719" t="n">
        <v>1</v>
      </c>
      <c r="J2719" t="n">
        <v>26</v>
      </c>
      <c r="K2719" t="n">
        <v>2</v>
      </c>
      <c r="L2719" t="n">
        <v>1</v>
      </c>
      <c r="M2719" t="n">
        <v>1</v>
      </c>
      <c r="N2719" t="n">
        <v>4</v>
      </c>
      <c r="O2719" t="n">
        <v>3</v>
      </c>
      <c r="P2719" t="n">
        <v>2</v>
      </c>
      <c r="Q2719" t="n">
        <v>20</v>
      </c>
      <c r="R2719" s="15" t="n">
        <v>-9</v>
      </c>
      <c r="S2719" s="15" t="n">
        <v>0</v>
      </c>
      <c r="T2719" s="15" t="n">
        <v>0</v>
      </c>
      <c r="U2719" s="15" t="n">
        <v>73300</v>
      </c>
      <c r="V2719">
        <f>IFERROR(VLOOKUP(D2719,Tablas_Equivalencia!$A$3:$B$8,2,FALSE),"Sin dato")</f>
        <v/>
      </c>
      <c r="W2719">
        <f>IFERROR(VLOOKUP(L2719,Tablas_Equivalencia!$D$3:$E$9,2,FALSE),"Sin dato")</f>
        <v/>
      </c>
      <c r="X2719">
        <f>IF(I2719=1,"Varón","Mujer")</f>
        <v/>
      </c>
      <c r="Y2719">
        <f>IFERROR(VLOOKUP(M2719,Tablas_Equivalencia!$G$3:$H$6,2,FALSE),"Sin dato")</f>
        <v/>
      </c>
      <c r="Z2719">
        <f>IF(J2719&lt;=24,"18-24","25-29")</f>
        <v/>
      </c>
      <c r="AA2719">
        <f>IF(M2719&lt;&gt;1,"",IF(P2719=2,1,0))</f>
        <v/>
      </c>
      <c r="AB2719">
        <f>IF(M2719&lt;&gt;1,"",IF(O2719&gt;=2,1,0))</f>
        <v/>
      </c>
      <c r="AC2719">
        <f>IF(M2719&lt;&gt;1,"",IF(OR(Q2719=999,Q2719=""),"",IF(OR(Q2719&lt;35,Q2719&gt;48),1,0)))</f>
        <v/>
      </c>
      <c r="AD2719">
        <f>IF(COUNT(AA2719:AC2719)&lt;3,"",SUM(AA2719:AC2719))</f>
        <v/>
      </c>
      <c r="AE2719">
        <f>IF(L2719&gt;=4,2,IF(L2719&gt;=2,1,0))</f>
        <v/>
      </c>
      <c r="AF2719">
        <f>IF(L2719&gt;=5,1,0)</f>
        <v/>
      </c>
      <c r="AG2719">
        <f>AE2719+AF2719</f>
        <v/>
      </c>
      <c r="AH2719" s="15">
        <f>IF(M2719&lt;&gt;1,"",IF(OR(R2719=-9,R2719=""),"",R2719))</f>
        <v/>
      </c>
      <c r="AI2719">
        <f>IF(M2719&lt;&gt;1,"",IF(OR(Q2719=999,Q2719=""),"",Q2719))</f>
        <v/>
      </c>
    </row>
    <row r="2720">
      <c r="A2720" t="inlineStr">
        <is>
          <t>TQRMNOP114852</t>
        </is>
      </c>
      <c r="B2720" t="n">
        <v>2025</v>
      </c>
      <c r="C2720" t="n">
        <v>1</v>
      </c>
      <c r="D2720" t="n">
        <v>40</v>
      </c>
      <c r="E2720" t="inlineStr">
        <is>
          <t>N</t>
        </is>
      </c>
      <c r="F2720" t="n">
        <v>22</v>
      </c>
      <c r="G2720" t="n">
        <v>1236</v>
      </c>
      <c r="H2720" t="n">
        <v>3</v>
      </c>
      <c r="I2720" t="n">
        <v>1</v>
      </c>
      <c r="J2720" t="n">
        <v>24</v>
      </c>
      <c r="K2720" t="n">
        <v>2</v>
      </c>
      <c r="L2720" t="n">
        <v>6</v>
      </c>
      <c r="M2720" t="n">
        <v>1</v>
      </c>
      <c r="N2720" t="n">
        <v>1</v>
      </c>
      <c r="O2720" t="n">
        <v>1</v>
      </c>
      <c r="P2720" t="n">
        <v>1</v>
      </c>
      <c r="Q2720" t="n">
        <v>29</v>
      </c>
      <c r="R2720" s="15" t="n">
        <v>919000</v>
      </c>
      <c r="S2720" s="15" t="n">
        <v>0</v>
      </c>
      <c r="T2720" s="15" t="n">
        <v>919000</v>
      </c>
      <c r="U2720" s="15" t="n">
        <v>305500</v>
      </c>
      <c r="V2720">
        <f>IFERROR(VLOOKUP(D2720,Tablas_Equivalencia!$A$3:$B$8,2,FALSE),"Sin dato")</f>
        <v/>
      </c>
      <c r="W2720">
        <f>IFERROR(VLOOKUP(L2720,Tablas_Equivalencia!$D$3:$E$9,2,FALSE),"Sin dato")</f>
        <v/>
      </c>
      <c r="X2720">
        <f>IF(I2720=1,"Varón","Mujer")</f>
        <v/>
      </c>
      <c r="Y2720">
        <f>IFERROR(VLOOKUP(M2720,Tablas_Equivalencia!$G$3:$H$6,2,FALSE),"Sin dato")</f>
        <v/>
      </c>
      <c r="Z2720">
        <f>IF(J2720&lt;=24,"18-24","25-29")</f>
        <v/>
      </c>
      <c r="AA2720">
        <f>IF(M2720&lt;&gt;1,"",IF(P2720=2,1,0))</f>
        <v/>
      </c>
      <c r="AB2720">
        <f>IF(M2720&lt;&gt;1,"",IF(O2720&gt;=2,1,0))</f>
        <v/>
      </c>
      <c r="AC2720">
        <f>IF(M2720&lt;&gt;1,"",IF(OR(Q2720=999,Q2720=""),"",IF(OR(Q2720&lt;35,Q2720&gt;48),1,0)))</f>
        <v/>
      </c>
      <c r="AD2720">
        <f>IF(COUNT(AA2720:AC2720)&lt;3,"",SUM(AA2720:AC2720))</f>
        <v/>
      </c>
      <c r="AE2720">
        <f>IF(L2720&gt;=4,2,IF(L2720&gt;=2,1,0))</f>
        <v/>
      </c>
      <c r="AF2720">
        <f>IF(L2720&gt;=5,1,0)</f>
        <v/>
      </c>
      <c r="AG2720">
        <f>AE2720+AF2720</f>
        <v/>
      </c>
      <c r="AH2720" s="15">
        <f>IF(M2720&lt;&gt;1,"",IF(OR(R2720=-9,R2720=""),"",R2720))</f>
        <v/>
      </c>
      <c r="AI2720">
        <f>IF(M2720&lt;&gt;1,"",IF(OR(Q2720=999,Q2720=""),"",Q2720))</f>
        <v/>
      </c>
    </row>
    <row r="2721">
      <c r="A2721" t="inlineStr">
        <is>
          <t>TQRMNOP114854</t>
        </is>
      </c>
      <c r="B2721" t="n">
        <v>2025</v>
      </c>
      <c r="C2721" t="n">
        <v>1</v>
      </c>
      <c r="D2721" t="n">
        <v>43</v>
      </c>
      <c r="E2721" t="inlineStr">
        <is>
          <t>S</t>
        </is>
      </c>
      <c r="F2721" t="n">
        <v>20</v>
      </c>
      <c r="G2721" t="n">
        <v>1501</v>
      </c>
      <c r="H2721" t="n">
        <v>2</v>
      </c>
      <c r="I2721" t="n">
        <v>2</v>
      </c>
      <c r="J2721" t="n">
        <v>26</v>
      </c>
      <c r="K2721" t="n">
        <v>2</v>
      </c>
      <c r="L2721" t="n">
        <v>6</v>
      </c>
      <c r="M2721" t="n">
        <v>1</v>
      </c>
      <c r="N2721" t="n">
        <v>2</v>
      </c>
      <c r="O2721" t="n">
        <v>1</v>
      </c>
      <c r="P2721" t="n">
        <v>1</v>
      </c>
      <c r="Q2721" t="n">
        <v>40</v>
      </c>
      <c r="R2721" s="15" t="n">
        <v>744000</v>
      </c>
      <c r="S2721" s="15" t="n">
        <v>0</v>
      </c>
      <c r="T2721" s="15" t="n">
        <v>744000</v>
      </c>
      <c r="U2721" s="15" t="n">
        <v>165100</v>
      </c>
      <c r="V2721">
        <f>IFERROR(VLOOKUP(D2721,Tablas_Equivalencia!$A$3:$B$8,2,FALSE),"Sin dato")</f>
        <v/>
      </c>
      <c r="W2721">
        <f>IFERROR(VLOOKUP(L2721,Tablas_Equivalencia!$D$3:$E$9,2,FALSE),"Sin dato")</f>
        <v/>
      </c>
      <c r="X2721">
        <f>IF(I2721=1,"Varón","Mujer")</f>
        <v/>
      </c>
      <c r="Y2721">
        <f>IFERROR(VLOOKUP(M2721,Tablas_Equivalencia!$G$3:$H$6,2,FALSE),"Sin dato")</f>
        <v/>
      </c>
      <c r="Z2721">
        <f>IF(J2721&lt;=24,"18-24","25-29")</f>
        <v/>
      </c>
      <c r="AA2721">
        <f>IF(M2721&lt;&gt;1,"",IF(P2721=2,1,0))</f>
        <v/>
      </c>
      <c r="AB2721">
        <f>IF(M2721&lt;&gt;1,"",IF(O2721&gt;=2,1,0))</f>
        <v/>
      </c>
      <c r="AC2721">
        <f>IF(M2721&lt;&gt;1,"",IF(OR(Q2721=999,Q2721=""),"",IF(OR(Q2721&lt;35,Q2721&gt;48),1,0)))</f>
        <v/>
      </c>
      <c r="AD2721">
        <f>IF(COUNT(AA2721:AC2721)&lt;3,"",SUM(AA2721:AC2721))</f>
        <v/>
      </c>
      <c r="AE2721">
        <f>IF(L2721&gt;=4,2,IF(L2721&gt;=2,1,0))</f>
        <v/>
      </c>
      <c r="AF2721">
        <f>IF(L2721&gt;=5,1,0)</f>
        <v/>
      </c>
      <c r="AG2721">
        <f>AE2721+AF2721</f>
        <v/>
      </c>
      <c r="AH2721" s="15">
        <f>IF(M2721&lt;&gt;1,"",IF(OR(R2721=-9,R2721=""),"",R2721))</f>
        <v/>
      </c>
      <c r="AI2721">
        <f>IF(M2721&lt;&gt;1,"",IF(OR(Q2721=999,Q2721=""),"",Q2721))</f>
        <v/>
      </c>
    </row>
    <row r="2722">
      <c r="A2722" t="inlineStr">
        <is>
          <t>TQRMNOP114860</t>
        </is>
      </c>
      <c r="B2722" t="n">
        <v>2025</v>
      </c>
      <c r="C2722" t="n">
        <v>1</v>
      </c>
      <c r="D2722" t="n">
        <v>43</v>
      </c>
      <c r="E2722" t="inlineStr">
        <is>
          <t>S</t>
        </is>
      </c>
      <c r="F2722" t="n">
        <v>19</v>
      </c>
      <c r="G2722" t="n">
        <v>1027</v>
      </c>
      <c r="H2722" t="n">
        <v>1</v>
      </c>
      <c r="I2722" t="n">
        <v>1</v>
      </c>
      <c r="J2722" t="n">
        <v>24</v>
      </c>
      <c r="K2722" t="n">
        <v>1</v>
      </c>
      <c r="L2722" t="n">
        <v>2</v>
      </c>
      <c r="M2722" t="n">
        <v>3</v>
      </c>
      <c r="R2722" s="15" t="n">
        <v>0</v>
      </c>
      <c r="S2722" s="15" t="n">
        <v>0</v>
      </c>
      <c r="T2722" s="15" t="n">
        <v>0</v>
      </c>
      <c r="U2722" s="15" t="n">
        <v>362200</v>
      </c>
      <c r="V2722">
        <f>IFERROR(VLOOKUP(D2722,Tablas_Equivalencia!$A$3:$B$8,2,FALSE),"Sin dato")</f>
        <v/>
      </c>
      <c r="W2722">
        <f>IFERROR(VLOOKUP(L2722,Tablas_Equivalencia!$D$3:$E$9,2,FALSE),"Sin dato")</f>
        <v/>
      </c>
      <c r="X2722">
        <f>IF(I2722=1,"Varón","Mujer")</f>
        <v/>
      </c>
      <c r="Y2722">
        <f>IFERROR(VLOOKUP(M2722,Tablas_Equivalencia!$G$3:$H$6,2,FALSE),"Sin dato")</f>
        <v/>
      </c>
      <c r="Z2722">
        <f>IF(J2722&lt;=24,"18-24","25-29")</f>
        <v/>
      </c>
      <c r="AA2722">
        <f>IF(M2722&lt;&gt;1,"",IF(P2722=2,1,0))</f>
        <v/>
      </c>
      <c r="AB2722">
        <f>IF(M2722&lt;&gt;1,"",IF(O2722&gt;=2,1,0))</f>
        <v/>
      </c>
      <c r="AC2722">
        <f>IF(M2722&lt;&gt;1,"",IF(OR(Q2722=999,Q2722=""),"",IF(OR(Q2722&lt;35,Q2722&gt;48),1,0)))</f>
        <v/>
      </c>
      <c r="AD2722">
        <f>IF(COUNT(AA2722:AC2722)&lt;3,"",SUM(AA2722:AC2722))</f>
        <v/>
      </c>
      <c r="AE2722">
        <f>IF(L2722&gt;=4,2,IF(L2722&gt;=2,1,0))</f>
        <v/>
      </c>
      <c r="AF2722">
        <f>IF(L2722&gt;=5,1,0)</f>
        <v/>
      </c>
      <c r="AG2722">
        <f>AE2722+AF2722</f>
        <v/>
      </c>
      <c r="AH2722" s="15">
        <f>IF(M2722&lt;&gt;1,"",IF(OR(R2722=-9,R2722=""),"",R2722))</f>
        <v/>
      </c>
      <c r="AI2722">
        <f>IF(M2722&lt;&gt;1,"",IF(OR(Q2722=999,Q2722=""),"",Q2722))</f>
        <v/>
      </c>
    </row>
    <row r="2723">
      <c r="A2723" t="inlineStr">
        <is>
          <t>TQRMNOP114869</t>
        </is>
      </c>
      <c r="B2723" t="n">
        <v>2025</v>
      </c>
      <c r="C2723" t="n">
        <v>1</v>
      </c>
      <c r="D2723" t="n">
        <v>1</v>
      </c>
      <c r="E2723" t="inlineStr">
        <is>
          <t>S</t>
        </is>
      </c>
      <c r="F2723" t="n">
        <v>32</v>
      </c>
      <c r="G2723" t="n">
        <v>1716</v>
      </c>
      <c r="H2723" t="n">
        <v>2</v>
      </c>
      <c r="I2723" t="n">
        <v>2</v>
      </c>
      <c r="J2723" t="n">
        <v>19</v>
      </c>
      <c r="K2723" t="n">
        <v>2</v>
      </c>
      <c r="L2723" t="n">
        <v>3</v>
      </c>
      <c r="M2723" t="n">
        <v>1</v>
      </c>
      <c r="N2723" t="n">
        <v>3</v>
      </c>
      <c r="O2723" t="n">
        <v>2</v>
      </c>
      <c r="P2723" t="n">
        <v>2</v>
      </c>
      <c r="Q2723" t="n">
        <v>36</v>
      </c>
      <c r="R2723" s="15" t="n">
        <v>870000</v>
      </c>
      <c r="S2723" s="15" t="n">
        <v>0</v>
      </c>
      <c r="T2723" s="15" t="n">
        <v>870000</v>
      </c>
      <c r="U2723" s="15" t="n">
        <v>92700</v>
      </c>
      <c r="V2723">
        <f>IFERROR(VLOOKUP(D2723,Tablas_Equivalencia!$A$3:$B$8,2,FALSE),"Sin dato")</f>
        <v/>
      </c>
      <c r="W2723">
        <f>IFERROR(VLOOKUP(L2723,Tablas_Equivalencia!$D$3:$E$9,2,FALSE),"Sin dato")</f>
        <v/>
      </c>
      <c r="X2723">
        <f>IF(I2723=1,"Varón","Mujer")</f>
        <v/>
      </c>
      <c r="Y2723">
        <f>IFERROR(VLOOKUP(M2723,Tablas_Equivalencia!$G$3:$H$6,2,FALSE),"Sin dato")</f>
        <v/>
      </c>
      <c r="Z2723">
        <f>IF(J2723&lt;=24,"18-24","25-29")</f>
        <v/>
      </c>
      <c r="AA2723">
        <f>IF(M2723&lt;&gt;1,"",IF(P2723=2,1,0))</f>
        <v/>
      </c>
      <c r="AB2723">
        <f>IF(M2723&lt;&gt;1,"",IF(O2723&gt;=2,1,0))</f>
        <v/>
      </c>
      <c r="AC2723">
        <f>IF(M2723&lt;&gt;1,"",IF(OR(Q2723=999,Q2723=""),"",IF(OR(Q2723&lt;35,Q2723&gt;48),1,0)))</f>
        <v/>
      </c>
      <c r="AD2723">
        <f>IF(COUNT(AA2723:AC2723)&lt;3,"",SUM(AA2723:AC2723))</f>
        <v/>
      </c>
      <c r="AE2723">
        <f>IF(L2723&gt;=4,2,IF(L2723&gt;=2,1,0))</f>
        <v/>
      </c>
      <c r="AF2723">
        <f>IF(L2723&gt;=5,1,0)</f>
        <v/>
      </c>
      <c r="AG2723">
        <f>AE2723+AF2723</f>
        <v/>
      </c>
      <c r="AH2723" s="15">
        <f>IF(M2723&lt;&gt;1,"",IF(OR(R2723=-9,R2723=""),"",R2723))</f>
        <v/>
      </c>
      <c r="AI2723">
        <f>IF(M2723&lt;&gt;1,"",IF(OR(Q2723=999,Q2723=""),"",Q2723))</f>
        <v/>
      </c>
    </row>
    <row r="2724">
      <c r="A2724" t="inlineStr">
        <is>
          <t>TQRMNOP114873</t>
        </is>
      </c>
      <c r="B2724" t="n">
        <v>2025</v>
      </c>
      <c r="C2724" t="n">
        <v>1</v>
      </c>
      <c r="D2724" t="n">
        <v>1</v>
      </c>
      <c r="E2724" t="inlineStr">
        <is>
          <t>S</t>
        </is>
      </c>
      <c r="F2724" t="n">
        <v>32</v>
      </c>
      <c r="G2724" t="n">
        <v>1132</v>
      </c>
      <c r="H2724" t="n">
        <v>3</v>
      </c>
      <c r="I2724" t="n">
        <v>1</v>
      </c>
      <c r="J2724" t="n">
        <v>27</v>
      </c>
      <c r="K2724" t="n">
        <v>2</v>
      </c>
      <c r="L2724" t="n">
        <v>4</v>
      </c>
      <c r="M2724" t="n">
        <v>3</v>
      </c>
      <c r="R2724" s="15" t="n">
        <v>0</v>
      </c>
      <c r="S2724" s="15" t="n">
        <v>0</v>
      </c>
      <c r="T2724" s="15" t="n">
        <v>0</v>
      </c>
      <c r="U2724" s="15" t="n">
        <v>124200</v>
      </c>
      <c r="V2724">
        <f>IFERROR(VLOOKUP(D2724,Tablas_Equivalencia!$A$3:$B$8,2,FALSE),"Sin dato")</f>
        <v/>
      </c>
      <c r="W2724">
        <f>IFERROR(VLOOKUP(L2724,Tablas_Equivalencia!$D$3:$E$9,2,FALSE),"Sin dato")</f>
        <v/>
      </c>
      <c r="X2724">
        <f>IF(I2724=1,"Varón","Mujer")</f>
        <v/>
      </c>
      <c r="Y2724">
        <f>IFERROR(VLOOKUP(M2724,Tablas_Equivalencia!$G$3:$H$6,2,FALSE),"Sin dato")</f>
        <v/>
      </c>
      <c r="Z2724">
        <f>IF(J2724&lt;=24,"18-24","25-29")</f>
        <v/>
      </c>
      <c r="AA2724">
        <f>IF(M2724&lt;&gt;1,"",IF(P2724=2,1,0))</f>
        <v/>
      </c>
      <c r="AB2724">
        <f>IF(M2724&lt;&gt;1,"",IF(O2724&gt;=2,1,0))</f>
        <v/>
      </c>
      <c r="AC2724">
        <f>IF(M2724&lt;&gt;1,"",IF(OR(Q2724=999,Q2724=""),"",IF(OR(Q2724&lt;35,Q2724&gt;48),1,0)))</f>
        <v/>
      </c>
      <c r="AD2724">
        <f>IF(COUNT(AA2724:AC2724)&lt;3,"",SUM(AA2724:AC2724))</f>
        <v/>
      </c>
      <c r="AE2724">
        <f>IF(L2724&gt;=4,2,IF(L2724&gt;=2,1,0))</f>
        <v/>
      </c>
      <c r="AF2724">
        <f>IF(L2724&gt;=5,1,0)</f>
        <v/>
      </c>
      <c r="AG2724">
        <f>AE2724+AF2724</f>
        <v/>
      </c>
      <c r="AH2724" s="15">
        <f>IF(M2724&lt;&gt;1,"",IF(OR(R2724=-9,R2724=""),"",R2724))</f>
        <v/>
      </c>
      <c r="AI2724">
        <f>IF(M2724&lt;&gt;1,"",IF(OR(Q2724=999,Q2724=""),"",Q2724))</f>
        <v/>
      </c>
    </row>
    <row r="2725">
      <c r="A2725" t="inlineStr">
        <is>
          <t>TQRMNOP114877</t>
        </is>
      </c>
      <c r="B2725" t="n">
        <v>2025</v>
      </c>
      <c r="C2725" t="n">
        <v>1</v>
      </c>
      <c r="D2725" t="n">
        <v>42</v>
      </c>
      <c r="E2725" t="inlineStr">
        <is>
          <t>S</t>
        </is>
      </c>
      <c r="F2725" t="n">
        <v>10</v>
      </c>
      <c r="G2725" t="n">
        <v>1088</v>
      </c>
      <c r="H2725" t="n">
        <v>3</v>
      </c>
      <c r="I2725" t="n">
        <v>1</v>
      </c>
      <c r="J2725" t="n">
        <v>23</v>
      </c>
      <c r="K2725" t="n">
        <v>2</v>
      </c>
      <c r="L2725" t="n">
        <v>4</v>
      </c>
      <c r="M2725" t="n">
        <v>1</v>
      </c>
      <c r="N2725" t="n">
        <v>2</v>
      </c>
      <c r="O2725" t="n">
        <v>2</v>
      </c>
      <c r="P2725" t="n">
        <v>1</v>
      </c>
      <c r="Q2725" t="n">
        <v>55</v>
      </c>
      <c r="R2725" s="15" t="n">
        <v>685000</v>
      </c>
      <c r="S2725" s="15" t="n">
        <v>0</v>
      </c>
      <c r="T2725" s="15" t="n">
        <v>685000</v>
      </c>
      <c r="U2725" s="15" t="n">
        <v>281600</v>
      </c>
      <c r="V2725">
        <f>IFERROR(VLOOKUP(D2725,Tablas_Equivalencia!$A$3:$B$8,2,FALSE),"Sin dato")</f>
        <v/>
      </c>
      <c r="W2725">
        <f>IFERROR(VLOOKUP(L2725,Tablas_Equivalencia!$D$3:$E$9,2,FALSE),"Sin dato")</f>
        <v/>
      </c>
      <c r="X2725">
        <f>IF(I2725=1,"Varón","Mujer")</f>
        <v/>
      </c>
      <c r="Y2725">
        <f>IFERROR(VLOOKUP(M2725,Tablas_Equivalencia!$G$3:$H$6,2,FALSE),"Sin dato")</f>
        <v/>
      </c>
      <c r="Z2725">
        <f>IF(J2725&lt;=24,"18-24","25-29")</f>
        <v/>
      </c>
      <c r="AA2725">
        <f>IF(M2725&lt;&gt;1,"",IF(P2725=2,1,0))</f>
        <v/>
      </c>
      <c r="AB2725">
        <f>IF(M2725&lt;&gt;1,"",IF(O2725&gt;=2,1,0))</f>
        <v/>
      </c>
      <c r="AC2725">
        <f>IF(M2725&lt;&gt;1,"",IF(OR(Q2725=999,Q2725=""),"",IF(OR(Q2725&lt;35,Q2725&gt;48),1,0)))</f>
        <v/>
      </c>
      <c r="AD2725">
        <f>IF(COUNT(AA2725:AC2725)&lt;3,"",SUM(AA2725:AC2725))</f>
        <v/>
      </c>
      <c r="AE2725">
        <f>IF(L2725&gt;=4,2,IF(L2725&gt;=2,1,0))</f>
        <v/>
      </c>
      <c r="AF2725">
        <f>IF(L2725&gt;=5,1,0)</f>
        <v/>
      </c>
      <c r="AG2725">
        <f>AE2725+AF2725</f>
        <v/>
      </c>
      <c r="AH2725" s="15">
        <f>IF(M2725&lt;&gt;1,"",IF(OR(R2725=-9,R2725=""),"",R2725))</f>
        <v/>
      </c>
      <c r="AI2725">
        <f>IF(M2725&lt;&gt;1,"",IF(OR(Q2725=999,Q2725=""),"",Q2725))</f>
        <v/>
      </c>
    </row>
    <row r="2726">
      <c r="A2726" t="inlineStr">
        <is>
          <t>TQRMNOP114882</t>
        </is>
      </c>
      <c r="B2726" t="n">
        <v>2025</v>
      </c>
      <c r="C2726" t="n">
        <v>1</v>
      </c>
      <c r="D2726" t="n">
        <v>1</v>
      </c>
      <c r="E2726" t="inlineStr">
        <is>
          <t>S</t>
        </is>
      </c>
      <c r="F2726" t="n">
        <v>32</v>
      </c>
      <c r="G2726" t="n">
        <v>529</v>
      </c>
      <c r="H2726" t="n">
        <v>3</v>
      </c>
      <c r="I2726" t="n">
        <v>1</v>
      </c>
      <c r="J2726" t="n">
        <v>23</v>
      </c>
      <c r="K2726" t="n">
        <v>2</v>
      </c>
      <c r="L2726" t="n">
        <v>3</v>
      </c>
      <c r="M2726" t="n">
        <v>1</v>
      </c>
      <c r="N2726" t="n">
        <v>1</v>
      </c>
      <c r="O2726" t="n">
        <v>1</v>
      </c>
      <c r="P2726" t="n">
        <v>1</v>
      </c>
      <c r="Q2726" t="n">
        <v>55</v>
      </c>
      <c r="R2726" s="15" t="n">
        <v>1005000</v>
      </c>
      <c r="S2726" s="15" t="n">
        <v>155000</v>
      </c>
      <c r="T2726" s="15" t="n">
        <v>1160000</v>
      </c>
      <c r="U2726" s="15" t="n">
        <v>277800</v>
      </c>
      <c r="V2726">
        <f>IFERROR(VLOOKUP(D2726,Tablas_Equivalencia!$A$3:$B$8,2,FALSE),"Sin dato")</f>
        <v/>
      </c>
      <c r="W2726">
        <f>IFERROR(VLOOKUP(L2726,Tablas_Equivalencia!$D$3:$E$9,2,FALSE),"Sin dato")</f>
        <v/>
      </c>
      <c r="X2726">
        <f>IF(I2726=1,"Varón","Mujer")</f>
        <v/>
      </c>
      <c r="Y2726">
        <f>IFERROR(VLOOKUP(M2726,Tablas_Equivalencia!$G$3:$H$6,2,FALSE),"Sin dato")</f>
        <v/>
      </c>
      <c r="Z2726">
        <f>IF(J2726&lt;=24,"18-24","25-29")</f>
        <v/>
      </c>
      <c r="AA2726">
        <f>IF(M2726&lt;&gt;1,"",IF(P2726=2,1,0))</f>
        <v/>
      </c>
      <c r="AB2726">
        <f>IF(M2726&lt;&gt;1,"",IF(O2726&gt;=2,1,0))</f>
        <v/>
      </c>
      <c r="AC2726">
        <f>IF(M2726&lt;&gt;1,"",IF(OR(Q2726=999,Q2726=""),"",IF(OR(Q2726&lt;35,Q2726&gt;48),1,0)))</f>
        <v/>
      </c>
      <c r="AD2726">
        <f>IF(COUNT(AA2726:AC2726)&lt;3,"",SUM(AA2726:AC2726))</f>
        <v/>
      </c>
      <c r="AE2726">
        <f>IF(L2726&gt;=4,2,IF(L2726&gt;=2,1,0))</f>
        <v/>
      </c>
      <c r="AF2726">
        <f>IF(L2726&gt;=5,1,0)</f>
        <v/>
      </c>
      <c r="AG2726">
        <f>AE2726+AF2726</f>
        <v/>
      </c>
      <c r="AH2726" s="15">
        <f>IF(M2726&lt;&gt;1,"",IF(OR(R2726=-9,R2726=""),"",R2726))</f>
        <v/>
      </c>
      <c r="AI2726">
        <f>IF(M2726&lt;&gt;1,"",IF(OR(Q2726=999,Q2726=""),"",Q2726))</f>
        <v/>
      </c>
    </row>
    <row r="2727">
      <c r="A2727" t="inlineStr">
        <is>
          <t>TQRMNOP114884</t>
        </is>
      </c>
      <c r="B2727" t="n">
        <v>2025</v>
      </c>
      <c r="C2727" t="n">
        <v>1</v>
      </c>
      <c r="D2727" t="n">
        <v>40</v>
      </c>
      <c r="E2727" t="inlineStr">
        <is>
          <t>S</t>
        </is>
      </c>
      <c r="F2727" t="n">
        <v>7</v>
      </c>
      <c r="G2727" t="n">
        <v>1764</v>
      </c>
      <c r="H2727" t="n">
        <v>2</v>
      </c>
      <c r="I2727" t="n">
        <v>2</v>
      </c>
      <c r="J2727" t="n">
        <v>25</v>
      </c>
      <c r="K2727" t="n">
        <v>2</v>
      </c>
      <c r="L2727" t="n">
        <v>3</v>
      </c>
      <c r="M2727" t="n">
        <v>1</v>
      </c>
      <c r="N2727" t="n">
        <v>3</v>
      </c>
      <c r="O2727" t="n">
        <v>3</v>
      </c>
      <c r="P2727" t="n">
        <v>2</v>
      </c>
      <c r="Q2727" t="n">
        <v>40</v>
      </c>
      <c r="R2727" s="15" t="n">
        <v>207000</v>
      </c>
      <c r="S2727" s="15" t="n">
        <v>0</v>
      </c>
      <c r="T2727" s="15" t="n">
        <v>207000</v>
      </c>
      <c r="U2727" s="15" t="n">
        <v>556500</v>
      </c>
      <c r="V2727">
        <f>IFERROR(VLOOKUP(D2727,Tablas_Equivalencia!$A$3:$B$8,2,FALSE),"Sin dato")</f>
        <v/>
      </c>
      <c r="W2727">
        <f>IFERROR(VLOOKUP(L2727,Tablas_Equivalencia!$D$3:$E$9,2,FALSE),"Sin dato")</f>
        <v/>
      </c>
      <c r="X2727">
        <f>IF(I2727=1,"Varón","Mujer")</f>
        <v/>
      </c>
      <c r="Y2727">
        <f>IFERROR(VLOOKUP(M2727,Tablas_Equivalencia!$G$3:$H$6,2,FALSE),"Sin dato")</f>
        <v/>
      </c>
      <c r="Z2727">
        <f>IF(J2727&lt;=24,"18-24","25-29")</f>
        <v/>
      </c>
      <c r="AA2727">
        <f>IF(M2727&lt;&gt;1,"",IF(P2727=2,1,0))</f>
        <v/>
      </c>
      <c r="AB2727">
        <f>IF(M2727&lt;&gt;1,"",IF(O2727&gt;=2,1,0))</f>
        <v/>
      </c>
      <c r="AC2727">
        <f>IF(M2727&lt;&gt;1,"",IF(OR(Q2727=999,Q2727=""),"",IF(OR(Q2727&lt;35,Q2727&gt;48),1,0)))</f>
        <v/>
      </c>
      <c r="AD2727">
        <f>IF(COUNT(AA2727:AC2727)&lt;3,"",SUM(AA2727:AC2727))</f>
        <v/>
      </c>
      <c r="AE2727">
        <f>IF(L2727&gt;=4,2,IF(L2727&gt;=2,1,0))</f>
        <v/>
      </c>
      <c r="AF2727">
        <f>IF(L2727&gt;=5,1,0)</f>
        <v/>
      </c>
      <c r="AG2727">
        <f>AE2727+AF2727</f>
        <v/>
      </c>
      <c r="AH2727" s="15">
        <f>IF(M2727&lt;&gt;1,"",IF(OR(R2727=-9,R2727=""),"",R2727))</f>
        <v/>
      </c>
      <c r="AI2727">
        <f>IF(M2727&lt;&gt;1,"",IF(OR(Q2727=999,Q2727=""),"",Q2727))</f>
        <v/>
      </c>
    </row>
    <row r="2728">
      <c r="A2728" t="inlineStr">
        <is>
          <t>TQRMNOP114885</t>
        </is>
      </c>
      <c r="B2728" t="n">
        <v>2025</v>
      </c>
      <c r="C2728" t="n">
        <v>1</v>
      </c>
      <c r="D2728" t="n">
        <v>1</v>
      </c>
      <c r="E2728" t="inlineStr">
        <is>
          <t>S</t>
        </is>
      </c>
      <c r="F2728" t="n">
        <v>33</v>
      </c>
      <c r="G2728" t="n">
        <v>931</v>
      </c>
      <c r="H2728" t="n">
        <v>1</v>
      </c>
      <c r="I2728" t="n">
        <v>2</v>
      </c>
      <c r="J2728" t="n">
        <v>24</v>
      </c>
      <c r="K2728" t="n">
        <v>1</v>
      </c>
      <c r="L2728" t="n">
        <v>2</v>
      </c>
      <c r="M2728" t="n">
        <v>1</v>
      </c>
      <c r="N2728" t="n">
        <v>3</v>
      </c>
      <c r="O2728" t="n">
        <v>3</v>
      </c>
      <c r="P2728" t="n">
        <v>2</v>
      </c>
      <c r="Q2728" t="n">
        <v>26</v>
      </c>
      <c r="R2728" s="15" t="n">
        <v>283000</v>
      </c>
      <c r="S2728" s="15" t="n">
        <v>0</v>
      </c>
      <c r="T2728" s="15" t="n">
        <v>283000</v>
      </c>
      <c r="U2728" s="15" t="n">
        <v>216200</v>
      </c>
      <c r="V2728">
        <f>IFERROR(VLOOKUP(D2728,Tablas_Equivalencia!$A$3:$B$8,2,FALSE),"Sin dato")</f>
        <v/>
      </c>
      <c r="W2728">
        <f>IFERROR(VLOOKUP(L2728,Tablas_Equivalencia!$D$3:$E$9,2,FALSE),"Sin dato")</f>
        <v/>
      </c>
      <c r="X2728">
        <f>IF(I2728=1,"Varón","Mujer")</f>
        <v/>
      </c>
      <c r="Y2728">
        <f>IFERROR(VLOOKUP(M2728,Tablas_Equivalencia!$G$3:$H$6,2,FALSE),"Sin dato")</f>
        <v/>
      </c>
      <c r="Z2728">
        <f>IF(J2728&lt;=24,"18-24","25-29")</f>
        <v/>
      </c>
      <c r="AA2728">
        <f>IF(M2728&lt;&gt;1,"",IF(P2728=2,1,0))</f>
        <v/>
      </c>
      <c r="AB2728">
        <f>IF(M2728&lt;&gt;1,"",IF(O2728&gt;=2,1,0))</f>
        <v/>
      </c>
      <c r="AC2728">
        <f>IF(M2728&lt;&gt;1,"",IF(OR(Q2728=999,Q2728=""),"",IF(OR(Q2728&lt;35,Q2728&gt;48),1,0)))</f>
        <v/>
      </c>
      <c r="AD2728">
        <f>IF(COUNT(AA2728:AC2728)&lt;3,"",SUM(AA2728:AC2728))</f>
        <v/>
      </c>
      <c r="AE2728">
        <f>IF(L2728&gt;=4,2,IF(L2728&gt;=2,1,0))</f>
        <v/>
      </c>
      <c r="AF2728">
        <f>IF(L2728&gt;=5,1,0)</f>
        <v/>
      </c>
      <c r="AG2728">
        <f>AE2728+AF2728</f>
        <v/>
      </c>
      <c r="AH2728" s="15">
        <f>IF(M2728&lt;&gt;1,"",IF(OR(R2728=-9,R2728=""),"",R2728))</f>
        <v/>
      </c>
      <c r="AI2728">
        <f>IF(M2728&lt;&gt;1,"",IF(OR(Q2728=999,Q2728=""),"",Q2728))</f>
        <v/>
      </c>
    </row>
    <row r="2729">
      <c r="A2729" t="inlineStr">
        <is>
          <t>TQRMNOP114887</t>
        </is>
      </c>
      <c r="B2729" t="n">
        <v>2025</v>
      </c>
      <c r="C2729" t="n">
        <v>1</v>
      </c>
      <c r="D2729" t="n">
        <v>43</v>
      </c>
      <c r="E2729" t="inlineStr">
        <is>
          <t>S</t>
        </is>
      </c>
      <c r="F2729" t="n">
        <v>17</v>
      </c>
      <c r="G2729" t="n">
        <v>506</v>
      </c>
      <c r="H2729" t="n">
        <v>3</v>
      </c>
      <c r="I2729" t="n">
        <v>2</v>
      </c>
      <c r="J2729" t="n">
        <v>20</v>
      </c>
      <c r="K2729" t="n">
        <v>2</v>
      </c>
      <c r="L2729" t="n">
        <v>3</v>
      </c>
      <c r="M2729" t="n">
        <v>2</v>
      </c>
      <c r="R2729" s="15" t="n">
        <v>0</v>
      </c>
      <c r="S2729" s="15" t="n">
        <v>0</v>
      </c>
      <c r="T2729" s="15" t="n">
        <v>0</v>
      </c>
      <c r="U2729" s="15" t="n">
        <v>164800</v>
      </c>
      <c r="V2729">
        <f>IFERROR(VLOOKUP(D2729,Tablas_Equivalencia!$A$3:$B$8,2,FALSE),"Sin dato")</f>
        <v/>
      </c>
      <c r="W2729">
        <f>IFERROR(VLOOKUP(L2729,Tablas_Equivalencia!$D$3:$E$9,2,FALSE),"Sin dato")</f>
        <v/>
      </c>
      <c r="X2729">
        <f>IF(I2729=1,"Varón","Mujer")</f>
        <v/>
      </c>
      <c r="Y2729">
        <f>IFERROR(VLOOKUP(M2729,Tablas_Equivalencia!$G$3:$H$6,2,FALSE),"Sin dato")</f>
        <v/>
      </c>
      <c r="Z2729">
        <f>IF(J2729&lt;=24,"18-24","25-29")</f>
        <v/>
      </c>
      <c r="AA2729">
        <f>IF(M2729&lt;&gt;1,"",IF(P2729=2,1,0))</f>
        <v/>
      </c>
      <c r="AB2729">
        <f>IF(M2729&lt;&gt;1,"",IF(O2729&gt;=2,1,0))</f>
        <v/>
      </c>
      <c r="AC2729">
        <f>IF(M2729&lt;&gt;1,"",IF(OR(Q2729=999,Q2729=""),"",IF(OR(Q2729&lt;35,Q2729&gt;48),1,0)))</f>
        <v/>
      </c>
      <c r="AD2729">
        <f>IF(COUNT(AA2729:AC2729)&lt;3,"",SUM(AA2729:AC2729))</f>
        <v/>
      </c>
      <c r="AE2729">
        <f>IF(L2729&gt;=4,2,IF(L2729&gt;=2,1,0))</f>
        <v/>
      </c>
      <c r="AF2729">
        <f>IF(L2729&gt;=5,1,0)</f>
        <v/>
      </c>
      <c r="AG2729">
        <f>AE2729+AF2729</f>
        <v/>
      </c>
      <c r="AH2729" s="15">
        <f>IF(M2729&lt;&gt;1,"",IF(OR(R2729=-9,R2729=""),"",R2729))</f>
        <v/>
      </c>
      <c r="AI2729">
        <f>IF(M2729&lt;&gt;1,"",IF(OR(Q2729=999,Q2729=""),"",Q2729))</f>
        <v/>
      </c>
    </row>
    <row r="2730">
      <c r="A2730" t="inlineStr">
        <is>
          <t>TQRMNOP114891</t>
        </is>
      </c>
      <c r="B2730" t="n">
        <v>2025</v>
      </c>
      <c r="C2730" t="n">
        <v>1</v>
      </c>
      <c r="D2730" t="n">
        <v>1</v>
      </c>
      <c r="E2730" t="inlineStr">
        <is>
          <t>S</t>
        </is>
      </c>
      <c r="F2730" t="n">
        <v>32</v>
      </c>
      <c r="G2730" t="n">
        <v>1460</v>
      </c>
      <c r="H2730" t="n">
        <v>2</v>
      </c>
      <c r="I2730" t="n">
        <v>2</v>
      </c>
      <c r="J2730" t="n">
        <v>22</v>
      </c>
      <c r="K2730" t="n">
        <v>1</v>
      </c>
      <c r="L2730" t="n">
        <v>4</v>
      </c>
      <c r="M2730" t="n">
        <v>3</v>
      </c>
      <c r="R2730" s="15" t="n">
        <v>0</v>
      </c>
      <c r="S2730" s="15" t="n">
        <v>0</v>
      </c>
      <c r="T2730" s="15" t="n">
        <v>0</v>
      </c>
      <c r="U2730" s="15" t="n">
        <v>333800</v>
      </c>
      <c r="V2730">
        <f>IFERROR(VLOOKUP(D2730,Tablas_Equivalencia!$A$3:$B$8,2,FALSE),"Sin dato")</f>
        <v/>
      </c>
      <c r="W2730">
        <f>IFERROR(VLOOKUP(L2730,Tablas_Equivalencia!$D$3:$E$9,2,FALSE),"Sin dato")</f>
        <v/>
      </c>
      <c r="X2730">
        <f>IF(I2730=1,"Varón","Mujer")</f>
        <v/>
      </c>
      <c r="Y2730">
        <f>IFERROR(VLOOKUP(M2730,Tablas_Equivalencia!$G$3:$H$6,2,FALSE),"Sin dato")</f>
        <v/>
      </c>
      <c r="Z2730">
        <f>IF(J2730&lt;=24,"18-24","25-29")</f>
        <v/>
      </c>
      <c r="AA2730">
        <f>IF(M2730&lt;&gt;1,"",IF(P2730=2,1,0))</f>
        <v/>
      </c>
      <c r="AB2730">
        <f>IF(M2730&lt;&gt;1,"",IF(O2730&gt;=2,1,0))</f>
        <v/>
      </c>
      <c r="AC2730">
        <f>IF(M2730&lt;&gt;1,"",IF(OR(Q2730=999,Q2730=""),"",IF(OR(Q2730&lt;35,Q2730&gt;48),1,0)))</f>
        <v/>
      </c>
      <c r="AD2730">
        <f>IF(COUNT(AA2730:AC2730)&lt;3,"",SUM(AA2730:AC2730))</f>
        <v/>
      </c>
      <c r="AE2730">
        <f>IF(L2730&gt;=4,2,IF(L2730&gt;=2,1,0))</f>
        <v/>
      </c>
      <c r="AF2730">
        <f>IF(L2730&gt;=5,1,0)</f>
        <v/>
      </c>
      <c r="AG2730">
        <f>AE2730+AF2730</f>
        <v/>
      </c>
      <c r="AH2730" s="15">
        <f>IF(M2730&lt;&gt;1,"",IF(OR(R2730=-9,R2730=""),"",R2730))</f>
        <v/>
      </c>
      <c r="AI2730">
        <f>IF(M2730&lt;&gt;1,"",IF(OR(Q2730=999,Q2730=""),"",Q2730))</f>
        <v/>
      </c>
    </row>
    <row r="2731">
      <c r="A2731" t="inlineStr">
        <is>
          <t>TQRMNOP114901</t>
        </is>
      </c>
      <c r="B2731" t="n">
        <v>2025</v>
      </c>
      <c r="C2731" t="n">
        <v>1</v>
      </c>
      <c r="D2731" t="n">
        <v>43</v>
      </c>
      <c r="E2731" t="inlineStr">
        <is>
          <t>N</t>
        </is>
      </c>
      <c r="F2731" t="n">
        <v>29</v>
      </c>
      <c r="G2731" t="n">
        <v>1063</v>
      </c>
      <c r="H2731" t="n">
        <v>1</v>
      </c>
      <c r="I2731" t="n">
        <v>1</v>
      </c>
      <c r="J2731" t="n">
        <v>28</v>
      </c>
      <c r="K2731" t="n">
        <v>2</v>
      </c>
      <c r="L2731" t="n">
        <v>6</v>
      </c>
      <c r="M2731" t="n">
        <v>1</v>
      </c>
      <c r="N2731" t="n">
        <v>3</v>
      </c>
      <c r="O2731" t="n">
        <v>1</v>
      </c>
      <c r="P2731" t="n">
        <v>1</v>
      </c>
      <c r="Q2731" t="n">
        <v>34</v>
      </c>
      <c r="R2731" s="15" t="n">
        <v>774000</v>
      </c>
      <c r="S2731" s="15" t="n">
        <v>0</v>
      </c>
      <c r="T2731" s="15" t="n">
        <v>774000</v>
      </c>
      <c r="U2731" s="15" t="n">
        <v>69400</v>
      </c>
      <c r="V2731">
        <f>IFERROR(VLOOKUP(D2731,Tablas_Equivalencia!$A$3:$B$8,2,FALSE),"Sin dato")</f>
        <v/>
      </c>
      <c r="W2731">
        <f>IFERROR(VLOOKUP(L2731,Tablas_Equivalencia!$D$3:$E$9,2,FALSE),"Sin dato")</f>
        <v/>
      </c>
      <c r="X2731">
        <f>IF(I2731=1,"Varón","Mujer")</f>
        <v/>
      </c>
      <c r="Y2731">
        <f>IFERROR(VLOOKUP(M2731,Tablas_Equivalencia!$G$3:$H$6,2,FALSE),"Sin dato")</f>
        <v/>
      </c>
      <c r="Z2731">
        <f>IF(J2731&lt;=24,"18-24","25-29")</f>
        <v/>
      </c>
      <c r="AA2731">
        <f>IF(M2731&lt;&gt;1,"",IF(P2731=2,1,0))</f>
        <v/>
      </c>
      <c r="AB2731">
        <f>IF(M2731&lt;&gt;1,"",IF(O2731&gt;=2,1,0))</f>
        <v/>
      </c>
      <c r="AC2731">
        <f>IF(M2731&lt;&gt;1,"",IF(OR(Q2731=999,Q2731=""),"",IF(OR(Q2731&lt;35,Q2731&gt;48),1,0)))</f>
        <v/>
      </c>
      <c r="AD2731">
        <f>IF(COUNT(AA2731:AC2731)&lt;3,"",SUM(AA2731:AC2731))</f>
        <v/>
      </c>
      <c r="AE2731">
        <f>IF(L2731&gt;=4,2,IF(L2731&gt;=2,1,0))</f>
        <v/>
      </c>
      <c r="AF2731">
        <f>IF(L2731&gt;=5,1,0)</f>
        <v/>
      </c>
      <c r="AG2731">
        <f>AE2731+AF2731</f>
        <v/>
      </c>
      <c r="AH2731" s="15">
        <f>IF(M2731&lt;&gt;1,"",IF(OR(R2731=-9,R2731=""),"",R2731))</f>
        <v/>
      </c>
      <c r="AI2731">
        <f>IF(M2731&lt;&gt;1,"",IF(OR(Q2731=999,Q2731=""),"",Q2731))</f>
        <v/>
      </c>
    </row>
    <row r="2732">
      <c r="A2732" t="inlineStr">
        <is>
          <t>TQRMNOP114905</t>
        </is>
      </c>
      <c r="B2732" t="n">
        <v>2025</v>
      </c>
      <c r="C2732" t="n">
        <v>1</v>
      </c>
      <c r="D2732" t="n">
        <v>43</v>
      </c>
      <c r="E2732" t="inlineStr">
        <is>
          <t>N</t>
        </is>
      </c>
      <c r="F2732" t="n">
        <v>29</v>
      </c>
      <c r="G2732" t="n">
        <v>1600</v>
      </c>
      <c r="H2732" t="n">
        <v>1</v>
      </c>
      <c r="I2732" t="n">
        <v>1</v>
      </c>
      <c r="J2732" t="n">
        <v>25</v>
      </c>
      <c r="K2732" t="n">
        <v>1</v>
      </c>
      <c r="L2732" t="n">
        <v>5</v>
      </c>
      <c r="M2732" t="n">
        <v>3</v>
      </c>
      <c r="R2732" s="15" t="n">
        <v>0</v>
      </c>
      <c r="S2732" s="15" t="n">
        <v>0</v>
      </c>
      <c r="T2732" s="15" t="n">
        <v>0</v>
      </c>
      <c r="U2732" s="15" t="n">
        <v>98700</v>
      </c>
      <c r="V2732">
        <f>IFERROR(VLOOKUP(D2732,Tablas_Equivalencia!$A$3:$B$8,2,FALSE),"Sin dato")</f>
        <v/>
      </c>
      <c r="W2732">
        <f>IFERROR(VLOOKUP(L2732,Tablas_Equivalencia!$D$3:$E$9,2,FALSE),"Sin dato")</f>
        <v/>
      </c>
      <c r="X2732">
        <f>IF(I2732=1,"Varón","Mujer")</f>
        <v/>
      </c>
      <c r="Y2732">
        <f>IFERROR(VLOOKUP(M2732,Tablas_Equivalencia!$G$3:$H$6,2,FALSE),"Sin dato")</f>
        <v/>
      </c>
      <c r="Z2732">
        <f>IF(J2732&lt;=24,"18-24","25-29")</f>
        <v/>
      </c>
      <c r="AA2732">
        <f>IF(M2732&lt;&gt;1,"",IF(P2732=2,1,0))</f>
        <v/>
      </c>
      <c r="AB2732">
        <f>IF(M2732&lt;&gt;1,"",IF(O2732&gt;=2,1,0))</f>
        <v/>
      </c>
      <c r="AC2732">
        <f>IF(M2732&lt;&gt;1,"",IF(OR(Q2732=999,Q2732=""),"",IF(OR(Q2732&lt;35,Q2732&gt;48),1,0)))</f>
        <v/>
      </c>
      <c r="AD2732">
        <f>IF(COUNT(AA2732:AC2732)&lt;3,"",SUM(AA2732:AC2732))</f>
        <v/>
      </c>
      <c r="AE2732">
        <f>IF(L2732&gt;=4,2,IF(L2732&gt;=2,1,0))</f>
        <v/>
      </c>
      <c r="AF2732">
        <f>IF(L2732&gt;=5,1,0)</f>
        <v/>
      </c>
      <c r="AG2732">
        <f>AE2732+AF2732</f>
        <v/>
      </c>
      <c r="AH2732" s="15">
        <f>IF(M2732&lt;&gt;1,"",IF(OR(R2732=-9,R2732=""),"",R2732))</f>
        <v/>
      </c>
      <c r="AI2732">
        <f>IF(M2732&lt;&gt;1,"",IF(OR(Q2732=999,Q2732=""),"",Q2732))</f>
        <v/>
      </c>
    </row>
    <row r="2733">
      <c r="A2733" t="inlineStr">
        <is>
          <t>TQRMNOP114909</t>
        </is>
      </c>
      <c r="B2733" t="n">
        <v>2025</v>
      </c>
      <c r="C2733" t="n">
        <v>1</v>
      </c>
      <c r="D2733" t="n">
        <v>44</v>
      </c>
      <c r="E2733" t="inlineStr">
        <is>
          <t>S</t>
        </is>
      </c>
      <c r="F2733" t="n">
        <v>13</v>
      </c>
      <c r="G2733" t="n">
        <v>1715</v>
      </c>
      <c r="H2733" t="n">
        <v>3</v>
      </c>
      <c r="I2733" t="n">
        <v>1</v>
      </c>
      <c r="J2733" t="n">
        <v>22</v>
      </c>
      <c r="K2733" t="n">
        <v>2</v>
      </c>
      <c r="L2733" t="n">
        <v>6</v>
      </c>
      <c r="M2733" t="n">
        <v>3</v>
      </c>
      <c r="R2733" s="15" t="n">
        <v>0</v>
      </c>
      <c r="S2733" s="15" t="n">
        <v>0</v>
      </c>
      <c r="T2733" s="15" t="n">
        <v>0</v>
      </c>
      <c r="U2733" s="15" t="n">
        <v>82300</v>
      </c>
      <c r="V2733">
        <f>IFERROR(VLOOKUP(D2733,Tablas_Equivalencia!$A$3:$B$8,2,FALSE),"Sin dato")</f>
        <v/>
      </c>
      <c r="W2733">
        <f>IFERROR(VLOOKUP(L2733,Tablas_Equivalencia!$D$3:$E$9,2,FALSE),"Sin dato")</f>
        <v/>
      </c>
      <c r="X2733">
        <f>IF(I2733=1,"Varón","Mujer")</f>
        <v/>
      </c>
      <c r="Y2733">
        <f>IFERROR(VLOOKUP(M2733,Tablas_Equivalencia!$G$3:$H$6,2,FALSE),"Sin dato")</f>
        <v/>
      </c>
      <c r="Z2733">
        <f>IF(J2733&lt;=24,"18-24","25-29")</f>
        <v/>
      </c>
      <c r="AA2733">
        <f>IF(M2733&lt;&gt;1,"",IF(P2733=2,1,0))</f>
        <v/>
      </c>
      <c r="AB2733">
        <f>IF(M2733&lt;&gt;1,"",IF(O2733&gt;=2,1,0))</f>
        <v/>
      </c>
      <c r="AC2733">
        <f>IF(M2733&lt;&gt;1,"",IF(OR(Q2733=999,Q2733=""),"",IF(OR(Q2733&lt;35,Q2733&gt;48),1,0)))</f>
        <v/>
      </c>
      <c r="AD2733">
        <f>IF(COUNT(AA2733:AC2733)&lt;3,"",SUM(AA2733:AC2733))</f>
        <v/>
      </c>
      <c r="AE2733">
        <f>IF(L2733&gt;=4,2,IF(L2733&gt;=2,1,0))</f>
        <v/>
      </c>
      <c r="AF2733">
        <f>IF(L2733&gt;=5,1,0)</f>
        <v/>
      </c>
      <c r="AG2733">
        <f>AE2733+AF2733</f>
        <v/>
      </c>
      <c r="AH2733" s="15">
        <f>IF(M2733&lt;&gt;1,"",IF(OR(R2733=-9,R2733=""),"",R2733))</f>
        <v/>
      </c>
      <c r="AI2733">
        <f>IF(M2733&lt;&gt;1,"",IF(OR(Q2733=999,Q2733=""),"",Q2733))</f>
        <v/>
      </c>
    </row>
    <row r="2734">
      <c r="A2734" t="inlineStr">
        <is>
          <t>TQRMNOP114914</t>
        </is>
      </c>
      <c r="B2734" t="n">
        <v>2025</v>
      </c>
      <c r="C2734" t="n">
        <v>1</v>
      </c>
      <c r="D2734" t="n">
        <v>1</v>
      </c>
      <c r="E2734" t="inlineStr">
        <is>
          <t>S</t>
        </is>
      </c>
      <c r="F2734" t="n">
        <v>32</v>
      </c>
      <c r="G2734" t="n">
        <v>913</v>
      </c>
      <c r="H2734" t="n">
        <v>3</v>
      </c>
      <c r="I2734" t="n">
        <v>2</v>
      </c>
      <c r="J2734" t="n">
        <v>19</v>
      </c>
      <c r="K2734" t="n">
        <v>2</v>
      </c>
      <c r="L2734" t="n">
        <v>3</v>
      </c>
      <c r="M2734" t="n">
        <v>1</v>
      </c>
      <c r="N2734" t="n">
        <v>3</v>
      </c>
      <c r="O2734" t="n">
        <v>2</v>
      </c>
      <c r="P2734" t="n">
        <v>2</v>
      </c>
      <c r="Q2734" t="n">
        <v>1</v>
      </c>
      <c r="R2734" s="15" t="n">
        <v>236000</v>
      </c>
      <c r="S2734" s="15" t="n">
        <v>0</v>
      </c>
      <c r="T2734" s="15" t="n">
        <v>236000</v>
      </c>
      <c r="U2734" s="15" t="n">
        <v>218200</v>
      </c>
      <c r="V2734">
        <f>IFERROR(VLOOKUP(D2734,Tablas_Equivalencia!$A$3:$B$8,2,FALSE),"Sin dato")</f>
        <v/>
      </c>
      <c r="W2734">
        <f>IFERROR(VLOOKUP(L2734,Tablas_Equivalencia!$D$3:$E$9,2,FALSE),"Sin dato")</f>
        <v/>
      </c>
      <c r="X2734">
        <f>IF(I2734=1,"Varón","Mujer")</f>
        <v/>
      </c>
      <c r="Y2734">
        <f>IFERROR(VLOOKUP(M2734,Tablas_Equivalencia!$G$3:$H$6,2,FALSE),"Sin dato")</f>
        <v/>
      </c>
      <c r="Z2734">
        <f>IF(J2734&lt;=24,"18-24","25-29")</f>
        <v/>
      </c>
      <c r="AA2734">
        <f>IF(M2734&lt;&gt;1,"",IF(P2734=2,1,0))</f>
        <v/>
      </c>
      <c r="AB2734">
        <f>IF(M2734&lt;&gt;1,"",IF(O2734&gt;=2,1,0))</f>
        <v/>
      </c>
      <c r="AC2734">
        <f>IF(M2734&lt;&gt;1,"",IF(OR(Q2734=999,Q2734=""),"",IF(OR(Q2734&lt;35,Q2734&gt;48),1,0)))</f>
        <v/>
      </c>
      <c r="AD2734">
        <f>IF(COUNT(AA2734:AC2734)&lt;3,"",SUM(AA2734:AC2734))</f>
        <v/>
      </c>
      <c r="AE2734">
        <f>IF(L2734&gt;=4,2,IF(L2734&gt;=2,1,0))</f>
        <v/>
      </c>
      <c r="AF2734">
        <f>IF(L2734&gt;=5,1,0)</f>
        <v/>
      </c>
      <c r="AG2734">
        <f>AE2734+AF2734</f>
        <v/>
      </c>
      <c r="AH2734" s="15">
        <f>IF(M2734&lt;&gt;1,"",IF(OR(R2734=-9,R2734=""),"",R2734))</f>
        <v/>
      </c>
      <c r="AI2734">
        <f>IF(M2734&lt;&gt;1,"",IF(OR(Q2734=999,Q2734=""),"",Q2734))</f>
        <v/>
      </c>
    </row>
    <row r="2735">
      <c r="A2735" t="inlineStr">
        <is>
          <t>TQRMNOP114915</t>
        </is>
      </c>
      <c r="B2735" t="n">
        <v>2025</v>
      </c>
      <c r="C2735" t="n">
        <v>1</v>
      </c>
      <c r="D2735" t="n">
        <v>42</v>
      </c>
      <c r="E2735" t="inlineStr">
        <is>
          <t>N</t>
        </is>
      </c>
      <c r="F2735" t="n">
        <v>25</v>
      </c>
      <c r="G2735" t="n">
        <v>1109</v>
      </c>
      <c r="H2735" t="n">
        <v>3</v>
      </c>
      <c r="I2735" t="n">
        <v>2</v>
      </c>
      <c r="J2735" t="n">
        <v>20</v>
      </c>
      <c r="K2735" t="n">
        <v>1</v>
      </c>
      <c r="L2735" t="n">
        <v>3</v>
      </c>
      <c r="M2735" t="n">
        <v>1</v>
      </c>
      <c r="N2735" t="n">
        <v>2</v>
      </c>
      <c r="O2735" t="n">
        <v>2</v>
      </c>
      <c r="P2735" t="n">
        <v>2</v>
      </c>
      <c r="Q2735" t="n">
        <v>28</v>
      </c>
      <c r="R2735" s="15" t="n">
        <v>467000</v>
      </c>
      <c r="S2735" s="15" t="n">
        <v>207000</v>
      </c>
      <c r="T2735" s="15" t="n">
        <v>674000</v>
      </c>
      <c r="U2735" s="15" t="n">
        <v>401200</v>
      </c>
      <c r="V2735">
        <f>IFERROR(VLOOKUP(D2735,Tablas_Equivalencia!$A$3:$B$8,2,FALSE),"Sin dato")</f>
        <v/>
      </c>
      <c r="W2735">
        <f>IFERROR(VLOOKUP(L2735,Tablas_Equivalencia!$D$3:$E$9,2,FALSE),"Sin dato")</f>
        <v/>
      </c>
      <c r="X2735">
        <f>IF(I2735=1,"Varón","Mujer")</f>
        <v/>
      </c>
      <c r="Y2735">
        <f>IFERROR(VLOOKUP(M2735,Tablas_Equivalencia!$G$3:$H$6,2,FALSE),"Sin dato")</f>
        <v/>
      </c>
      <c r="Z2735">
        <f>IF(J2735&lt;=24,"18-24","25-29")</f>
        <v/>
      </c>
      <c r="AA2735">
        <f>IF(M2735&lt;&gt;1,"",IF(P2735=2,1,0))</f>
        <v/>
      </c>
      <c r="AB2735">
        <f>IF(M2735&lt;&gt;1,"",IF(O2735&gt;=2,1,0))</f>
        <v/>
      </c>
      <c r="AC2735">
        <f>IF(M2735&lt;&gt;1,"",IF(OR(Q2735=999,Q2735=""),"",IF(OR(Q2735&lt;35,Q2735&gt;48),1,0)))</f>
        <v/>
      </c>
      <c r="AD2735">
        <f>IF(COUNT(AA2735:AC2735)&lt;3,"",SUM(AA2735:AC2735))</f>
        <v/>
      </c>
      <c r="AE2735">
        <f>IF(L2735&gt;=4,2,IF(L2735&gt;=2,1,0))</f>
        <v/>
      </c>
      <c r="AF2735">
        <f>IF(L2735&gt;=5,1,0)</f>
        <v/>
      </c>
      <c r="AG2735">
        <f>AE2735+AF2735</f>
        <v/>
      </c>
      <c r="AH2735" s="15">
        <f>IF(M2735&lt;&gt;1,"",IF(OR(R2735=-9,R2735=""),"",R2735))</f>
        <v/>
      </c>
      <c r="AI2735">
        <f>IF(M2735&lt;&gt;1,"",IF(OR(Q2735=999,Q2735=""),"",Q2735))</f>
        <v/>
      </c>
    </row>
    <row r="2736">
      <c r="A2736" t="inlineStr">
        <is>
          <t>TQRMNOP114918</t>
        </is>
      </c>
      <c r="B2736" t="n">
        <v>2025</v>
      </c>
      <c r="C2736" t="n">
        <v>1</v>
      </c>
      <c r="D2736" t="n">
        <v>43</v>
      </c>
      <c r="E2736" t="inlineStr">
        <is>
          <t>N</t>
        </is>
      </c>
      <c r="F2736" t="n">
        <v>34</v>
      </c>
      <c r="G2736" t="n">
        <v>870</v>
      </c>
      <c r="H2736" t="n">
        <v>3</v>
      </c>
      <c r="I2736" t="n">
        <v>2</v>
      </c>
      <c r="J2736" t="n">
        <v>20</v>
      </c>
      <c r="K2736" t="n">
        <v>2</v>
      </c>
      <c r="L2736" t="n">
        <v>5</v>
      </c>
      <c r="M2736" t="n">
        <v>1</v>
      </c>
      <c r="N2736" t="n">
        <v>2</v>
      </c>
      <c r="O2736" t="n">
        <v>1</v>
      </c>
      <c r="P2736" t="n">
        <v>1</v>
      </c>
      <c r="Q2736" t="n">
        <v>47</v>
      </c>
      <c r="R2736" s="15" t="n">
        <v>235000</v>
      </c>
      <c r="S2736" s="15" t="n">
        <v>0</v>
      </c>
      <c r="T2736" s="15" t="n">
        <v>235000</v>
      </c>
      <c r="U2736" s="15" t="n">
        <v>163000</v>
      </c>
      <c r="V2736">
        <f>IFERROR(VLOOKUP(D2736,Tablas_Equivalencia!$A$3:$B$8,2,FALSE),"Sin dato")</f>
        <v/>
      </c>
      <c r="W2736">
        <f>IFERROR(VLOOKUP(L2736,Tablas_Equivalencia!$D$3:$E$9,2,FALSE),"Sin dato")</f>
        <v/>
      </c>
      <c r="X2736">
        <f>IF(I2736=1,"Varón","Mujer")</f>
        <v/>
      </c>
      <c r="Y2736">
        <f>IFERROR(VLOOKUP(M2736,Tablas_Equivalencia!$G$3:$H$6,2,FALSE),"Sin dato")</f>
        <v/>
      </c>
      <c r="Z2736">
        <f>IF(J2736&lt;=24,"18-24","25-29")</f>
        <v/>
      </c>
      <c r="AA2736">
        <f>IF(M2736&lt;&gt;1,"",IF(P2736=2,1,0))</f>
        <v/>
      </c>
      <c r="AB2736">
        <f>IF(M2736&lt;&gt;1,"",IF(O2736&gt;=2,1,0))</f>
        <v/>
      </c>
      <c r="AC2736">
        <f>IF(M2736&lt;&gt;1,"",IF(OR(Q2736=999,Q2736=""),"",IF(OR(Q2736&lt;35,Q2736&gt;48),1,0)))</f>
        <v/>
      </c>
      <c r="AD2736">
        <f>IF(COUNT(AA2736:AC2736)&lt;3,"",SUM(AA2736:AC2736))</f>
        <v/>
      </c>
      <c r="AE2736">
        <f>IF(L2736&gt;=4,2,IF(L2736&gt;=2,1,0))</f>
        <v/>
      </c>
      <c r="AF2736">
        <f>IF(L2736&gt;=5,1,0)</f>
        <v/>
      </c>
      <c r="AG2736">
        <f>AE2736+AF2736</f>
        <v/>
      </c>
      <c r="AH2736" s="15">
        <f>IF(M2736&lt;&gt;1,"",IF(OR(R2736=-9,R2736=""),"",R2736))</f>
        <v/>
      </c>
      <c r="AI2736">
        <f>IF(M2736&lt;&gt;1,"",IF(OR(Q2736=999,Q2736=""),"",Q2736))</f>
        <v/>
      </c>
    </row>
    <row r="2737">
      <c r="A2737" t="inlineStr">
        <is>
          <t>TQRMNOP114919</t>
        </is>
      </c>
      <c r="B2737" t="n">
        <v>2025</v>
      </c>
      <c r="C2737" t="n">
        <v>1</v>
      </c>
      <c r="D2737" t="n">
        <v>43</v>
      </c>
      <c r="E2737" t="inlineStr">
        <is>
          <t>N</t>
        </is>
      </c>
      <c r="F2737" t="n">
        <v>34</v>
      </c>
      <c r="G2737" t="n">
        <v>1121</v>
      </c>
      <c r="H2737" t="n">
        <v>3</v>
      </c>
      <c r="I2737" t="n">
        <v>1</v>
      </c>
      <c r="J2737" t="n">
        <v>22</v>
      </c>
      <c r="K2737" t="n">
        <v>2</v>
      </c>
      <c r="L2737" t="n">
        <v>1</v>
      </c>
      <c r="M2737" t="n">
        <v>3</v>
      </c>
      <c r="R2737" s="15" t="n">
        <v>0</v>
      </c>
      <c r="S2737" s="15" t="n">
        <v>0</v>
      </c>
      <c r="T2737" s="15" t="n">
        <v>0</v>
      </c>
      <c r="U2737" s="15" t="n">
        <v>136300</v>
      </c>
      <c r="V2737">
        <f>IFERROR(VLOOKUP(D2737,Tablas_Equivalencia!$A$3:$B$8,2,FALSE),"Sin dato")</f>
        <v/>
      </c>
      <c r="W2737">
        <f>IFERROR(VLOOKUP(L2737,Tablas_Equivalencia!$D$3:$E$9,2,FALSE),"Sin dato")</f>
        <v/>
      </c>
      <c r="X2737">
        <f>IF(I2737=1,"Varón","Mujer")</f>
        <v/>
      </c>
      <c r="Y2737">
        <f>IFERROR(VLOOKUP(M2737,Tablas_Equivalencia!$G$3:$H$6,2,FALSE),"Sin dato")</f>
        <v/>
      </c>
      <c r="Z2737">
        <f>IF(J2737&lt;=24,"18-24","25-29")</f>
        <v/>
      </c>
      <c r="AA2737">
        <f>IF(M2737&lt;&gt;1,"",IF(P2737=2,1,0))</f>
        <v/>
      </c>
      <c r="AB2737">
        <f>IF(M2737&lt;&gt;1,"",IF(O2737&gt;=2,1,0))</f>
        <v/>
      </c>
      <c r="AC2737">
        <f>IF(M2737&lt;&gt;1,"",IF(OR(Q2737=999,Q2737=""),"",IF(OR(Q2737&lt;35,Q2737&gt;48),1,0)))</f>
        <v/>
      </c>
      <c r="AD2737">
        <f>IF(COUNT(AA2737:AC2737)&lt;3,"",SUM(AA2737:AC2737))</f>
        <v/>
      </c>
      <c r="AE2737">
        <f>IF(L2737&gt;=4,2,IF(L2737&gt;=2,1,0))</f>
        <v/>
      </c>
      <c r="AF2737">
        <f>IF(L2737&gt;=5,1,0)</f>
        <v/>
      </c>
      <c r="AG2737">
        <f>AE2737+AF2737</f>
        <v/>
      </c>
      <c r="AH2737" s="15">
        <f>IF(M2737&lt;&gt;1,"",IF(OR(R2737=-9,R2737=""),"",R2737))</f>
        <v/>
      </c>
      <c r="AI2737">
        <f>IF(M2737&lt;&gt;1,"",IF(OR(Q2737=999,Q2737=""),"",Q2737))</f>
        <v/>
      </c>
    </row>
    <row r="2738">
      <c r="A2738" t="inlineStr">
        <is>
          <t>TQRMNOP114920</t>
        </is>
      </c>
      <c r="B2738" t="n">
        <v>2025</v>
      </c>
      <c r="C2738" t="n">
        <v>1</v>
      </c>
      <c r="D2738" t="n">
        <v>41</v>
      </c>
      <c r="E2738" t="inlineStr">
        <is>
          <t>N</t>
        </is>
      </c>
      <c r="F2738" t="n">
        <v>15</v>
      </c>
      <c r="G2738" t="n">
        <v>1738</v>
      </c>
      <c r="H2738" t="n">
        <v>2</v>
      </c>
      <c r="I2738" t="n">
        <v>1</v>
      </c>
      <c r="J2738" t="n">
        <v>25</v>
      </c>
      <c r="K2738" t="n">
        <v>1</v>
      </c>
      <c r="L2738" t="n">
        <v>5</v>
      </c>
      <c r="M2738" t="n">
        <v>1</v>
      </c>
      <c r="N2738" t="n">
        <v>1</v>
      </c>
      <c r="O2738" t="n">
        <v>2</v>
      </c>
      <c r="P2738" t="n">
        <v>1</v>
      </c>
      <c r="Q2738" t="n">
        <v>56</v>
      </c>
      <c r="R2738" s="15" t="n">
        <v>-9</v>
      </c>
      <c r="S2738" s="15" t="n">
        <v>0</v>
      </c>
      <c r="T2738" s="15" t="n">
        <v>0</v>
      </c>
      <c r="U2738" s="15" t="n">
        <v>354700</v>
      </c>
      <c r="V2738">
        <f>IFERROR(VLOOKUP(D2738,Tablas_Equivalencia!$A$3:$B$8,2,FALSE),"Sin dato")</f>
        <v/>
      </c>
      <c r="W2738">
        <f>IFERROR(VLOOKUP(L2738,Tablas_Equivalencia!$D$3:$E$9,2,FALSE),"Sin dato")</f>
        <v/>
      </c>
      <c r="X2738">
        <f>IF(I2738=1,"Varón","Mujer")</f>
        <v/>
      </c>
      <c r="Y2738">
        <f>IFERROR(VLOOKUP(M2738,Tablas_Equivalencia!$G$3:$H$6,2,FALSE),"Sin dato")</f>
        <v/>
      </c>
      <c r="Z2738">
        <f>IF(J2738&lt;=24,"18-24","25-29")</f>
        <v/>
      </c>
      <c r="AA2738">
        <f>IF(M2738&lt;&gt;1,"",IF(P2738=2,1,0))</f>
        <v/>
      </c>
      <c r="AB2738">
        <f>IF(M2738&lt;&gt;1,"",IF(O2738&gt;=2,1,0))</f>
        <v/>
      </c>
      <c r="AC2738">
        <f>IF(M2738&lt;&gt;1,"",IF(OR(Q2738=999,Q2738=""),"",IF(OR(Q2738&lt;35,Q2738&gt;48),1,0)))</f>
        <v/>
      </c>
      <c r="AD2738">
        <f>IF(COUNT(AA2738:AC2738)&lt;3,"",SUM(AA2738:AC2738))</f>
        <v/>
      </c>
      <c r="AE2738">
        <f>IF(L2738&gt;=4,2,IF(L2738&gt;=2,1,0))</f>
        <v/>
      </c>
      <c r="AF2738">
        <f>IF(L2738&gt;=5,1,0)</f>
        <v/>
      </c>
      <c r="AG2738">
        <f>AE2738+AF2738</f>
        <v/>
      </c>
      <c r="AH2738" s="15">
        <f>IF(M2738&lt;&gt;1,"",IF(OR(R2738=-9,R2738=""),"",R2738))</f>
        <v/>
      </c>
      <c r="AI2738">
        <f>IF(M2738&lt;&gt;1,"",IF(OR(Q2738=999,Q2738=""),"",Q2738))</f>
        <v/>
      </c>
    </row>
    <row r="2739">
      <c r="A2739" t="inlineStr">
        <is>
          <t>TQRMNOP114923</t>
        </is>
      </c>
      <c r="B2739" t="n">
        <v>2025</v>
      </c>
      <c r="C2739" t="n">
        <v>1</v>
      </c>
      <c r="D2739" t="n">
        <v>1</v>
      </c>
      <c r="E2739" t="inlineStr">
        <is>
          <t>S</t>
        </is>
      </c>
      <c r="F2739" t="n">
        <v>33</v>
      </c>
      <c r="G2739" t="n">
        <v>1248</v>
      </c>
      <c r="H2739" t="n">
        <v>3</v>
      </c>
      <c r="I2739" t="n">
        <v>1</v>
      </c>
      <c r="J2739" t="n">
        <v>21</v>
      </c>
      <c r="K2739" t="n">
        <v>2</v>
      </c>
      <c r="L2739" t="n">
        <v>3</v>
      </c>
      <c r="M2739" t="n">
        <v>2</v>
      </c>
      <c r="R2739" s="15" t="n">
        <v>0</v>
      </c>
      <c r="S2739" s="15" t="n">
        <v>0</v>
      </c>
      <c r="T2739" s="15" t="n">
        <v>0</v>
      </c>
      <c r="U2739" s="15" t="n">
        <v>136600</v>
      </c>
      <c r="V2739">
        <f>IFERROR(VLOOKUP(D2739,Tablas_Equivalencia!$A$3:$B$8,2,FALSE),"Sin dato")</f>
        <v/>
      </c>
      <c r="W2739">
        <f>IFERROR(VLOOKUP(L2739,Tablas_Equivalencia!$D$3:$E$9,2,FALSE),"Sin dato")</f>
        <v/>
      </c>
      <c r="X2739">
        <f>IF(I2739=1,"Varón","Mujer")</f>
        <v/>
      </c>
      <c r="Y2739">
        <f>IFERROR(VLOOKUP(M2739,Tablas_Equivalencia!$G$3:$H$6,2,FALSE),"Sin dato")</f>
        <v/>
      </c>
      <c r="Z2739">
        <f>IF(J2739&lt;=24,"18-24","25-29")</f>
        <v/>
      </c>
      <c r="AA2739">
        <f>IF(M2739&lt;&gt;1,"",IF(P2739=2,1,0))</f>
        <v/>
      </c>
      <c r="AB2739">
        <f>IF(M2739&lt;&gt;1,"",IF(O2739&gt;=2,1,0))</f>
        <v/>
      </c>
      <c r="AC2739">
        <f>IF(M2739&lt;&gt;1,"",IF(OR(Q2739=999,Q2739=""),"",IF(OR(Q2739&lt;35,Q2739&gt;48),1,0)))</f>
        <v/>
      </c>
      <c r="AD2739">
        <f>IF(COUNT(AA2739:AC2739)&lt;3,"",SUM(AA2739:AC2739))</f>
        <v/>
      </c>
      <c r="AE2739">
        <f>IF(L2739&gt;=4,2,IF(L2739&gt;=2,1,0))</f>
        <v/>
      </c>
      <c r="AF2739">
        <f>IF(L2739&gt;=5,1,0)</f>
        <v/>
      </c>
      <c r="AG2739">
        <f>AE2739+AF2739</f>
        <v/>
      </c>
      <c r="AH2739" s="15">
        <f>IF(M2739&lt;&gt;1,"",IF(OR(R2739=-9,R2739=""),"",R2739))</f>
        <v/>
      </c>
      <c r="AI2739">
        <f>IF(M2739&lt;&gt;1,"",IF(OR(Q2739=999,Q2739=""),"",Q2739))</f>
        <v/>
      </c>
    </row>
    <row r="2740">
      <c r="A2740" t="inlineStr">
        <is>
          <t>TQRMNOP114935</t>
        </is>
      </c>
      <c r="B2740" t="n">
        <v>2025</v>
      </c>
      <c r="C2740" t="n">
        <v>1</v>
      </c>
      <c r="D2740" t="n">
        <v>1</v>
      </c>
      <c r="E2740" t="inlineStr">
        <is>
          <t>S</t>
        </is>
      </c>
      <c r="F2740" t="n">
        <v>32</v>
      </c>
      <c r="G2740" t="n">
        <v>1378</v>
      </c>
      <c r="H2740" t="n">
        <v>1</v>
      </c>
      <c r="I2740" t="n">
        <v>2</v>
      </c>
      <c r="J2740" t="n">
        <v>28</v>
      </c>
      <c r="K2740" t="n">
        <v>1</v>
      </c>
      <c r="L2740" t="n">
        <v>5</v>
      </c>
      <c r="M2740" t="n">
        <v>2</v>
      </c>
      <c r="R2740" s="15" t="n">
        <v>0</v>
      </c>
      <c r="S2740" s="15" t="n">
        <v>0</v>
      </c>
      <c r="T2740" s="15" t="n">
        <v>0</v>
      </c>
      <c r="U2740" s="15" t="n">
        <v>301600</v>
      </c>
      <c r="V2740">
        <f>IFERROR(VLOOKUP(D2740,Tablas_Equivalencia!$A$3:$B$8,2,FALSE),"Sin dato")</f>
        <v/>
      </c>
      <c r="W2740">
        <f>IFERROR(VLOOKUP(L2740,Tablas_Equivalencia!$D$3:$E$9,2,FALSE),"Sin dato")</f>
        <v/>
      </c>
      <c r="X2740">
        <f>IF(I2740=1,"Varón","Mujer")</f>
        <v/>
      </c>
      <c r="Y2740">
        <f>IFERROR(VLOOKUP(M2740,Tablas_Equivalencia!$G$3:$H$6,2,FALSE),"Sin dato")</f>
        <v/>
      </c>
      <c r="Z2740">
        <f>IF(J2740&lt;=24,"18-24","25-29")</f>
        <v/>
      </c>
      <c r="AA2740">
        <f>IF(M2740&lt;&gt;1,"",IF(P2740=2,1,0))</f>
        <v/>
      </c>
      <c r="AB2740">
        <f>IF(M2740&lt;&gt;1,"",IF(O2740&gt;=2,1,0))</f>
        <v/>
      </c>
      <c r="AC2740">
        <f>IF(M2740&lt;&gt;1,"",IF(OR(Q2740=999,Q2740=""),"",IF(OR(Q2740&lt;35,Q2740&gt;48),1,0)))</f>
        <v/>
      </c>
      <c r="AD2740">
        <f>IF(COUNT(AA2740:AC2740)&lt;3,"",SUM(AA2740:AC2740))</f>
        <v/>
      </c>
      <c r="AE2740">
        <f>IF(L2740&gt;=4,2,IF(L2740&gt;=2,1,0))</f>
        <v/>
      </c>
      <c r="AF2740">
        <f>IF(L2740&gt;=5,1,0)</f>
        <v/>
      </c>
      <c r="AG2740">
        <f>AE2740+AF2740</f>
        <v/>
      </c>
      <c r="AH2740" s="15">
        <f>IF(M2740&lt;&gt;1,"",IF(OR(R2740=-9,R2740=""),"",R2740))</f>
        <v/>
      </c>
      <c r="AI2740">
        <f>IF(M2740&lt;&gt;1,"",IF(OR(Q2740=999,Q2740=""),"",Q2740))</f>
        <v/>
      </c>
    </row>
    <row r="2741">
      <c r="A2741" t="inlineStr">
        <is>
          <t>TQRMNOP114936</t>
        </is>
      </c>
      <c r="B2741" t="n">
        <v>2025</v>
      </c>
      <c r="C2741" t="n">
        <v>1</v>
      </c>
      <c r="D2741" t="n">
        <v>42</v>
      </c>
      <c r="E2741" t="inlineStr">
        <is>
          <t>N</t>
        </is>
      </c>
      <c r="F2741" t="n">
        <v>25</v>
      </c>
      <c r="G2741" t="n">
        <v>1537</v>
      </c>
      <c r="H2741" t="n">
        <v>3</v>
      </c>
      <c r="I2741" t="n">
        <v>1</v>
      </c>
      <c r="J2741" t="n">
        <v>18</v>
      </c>
      <c r="K2741" t="n">
        <v>1</v>
      </c>
      <c r="L2741" t="n">
        <v>4</v>
      </c>
      <c r="M2741" t="n">
        <v>3</v>
      </c>
      <c r="R2741" s="15" t="n">
        <v>0</v>
      </c>
      <c r="S2741" s="15" t="n">
        <v>0</v>
      </c>
      <c r="T2741" s="15" t="n">
        <v>0</v>
      </c>
      <c r="U2741" s="15" t="n">
        <v>209200</v>
      </c>
      <c r="V2741">
        <f>IFERROR(VLOOKUP(D2741,Tablas_Equivalencia!$A$3:$B$8,2,FALSE),"Sin dato")</f>
        <v/>
      </c>
      <c r="W2741">
        <f>IFERROR(VLOOKUP(L2741,Tablas_Equivalencia!$D$3:$E$9,2,FALSE),"Sin dato")</f>
        <v/>
      </c>
      <c r="X2741">
        <f>IF(I2741=1,"Varón","Mujer")</f>
        <v/>
      </c>
      <c r="Y2741">
        <f>IFERROR(VLOOKUP(M2741,Tablas_Equivalencia!$G$3:$H$6,2,FALSE),"Sin dato")</f>
        <v/>
      </c>
      <c r="Z2741">
        <f>IF(J2741&lt;=24,"18-24","25-29")</f>
        <v/>
      </c>
      <c r="AA2741">
        <f>IF(M2741&lt;&gt;1,"",IF(P2741=2,1,0))</f>
        <v/>
      </c>
      <c r="AB2741">
        <f>IF(M2741&lt;&gt;1,"",IF(O2741&gt;=2,1,0))</f>
        <v/>
      </c>
      <c r="AC2741">
        <f>IF(M2741&lt;&gt;1,"",IF(OR(Q2741=999,Q2741=""),"",IF(OR(Q2741&lt;35,Q2741&gt;48),1,0)))</f>
        <v/>
      </c>
      <c r="AD2741">
        <f>IF(COUNT(AA2741:AC2741)&lt;3,"",SUM(AA2741:AC2741))</f>
        <v/>
      </c>
      <c r="AE2741">
        <f>IF(L2741&gt;=4,2,IF(L2741&gt;=2,1,0))</f>
        <v/>
      </c>
      <c r="AF2741">
        <f>IF(L2741&gt;=5,1,0)</f>
        <v/>
      </c>
      <c r="AG2741">
        <f>AE2741+AF2741</f>
        <v/>
      </c>
      <c r="AH2741" s="15">
        <f>IF(M2741&lt;&gt;1,"",IF(OR(R2741=-9,R2741=""),"",R2741))</f>
        <v/>
      </c>
      <c r="AI2741">
        <f>IF(M2741&lt;&gt;1,"",IF(OR(Q2741=999,Q2741=""),"",Q2741))</f>
        <v/>
      </c>
    </row>
    <row r="2742">
      <c r="A2742" t="inlineStr">
        <is>
          <t>TQRMNOP114941</t>
        </is>
      </c>
      <c r="B2742" t="n">
        <v>2025</v>
      </c>
      <c r="C2742" t="n">
        <v>1</v>
      </c>
      <c r="D2742" t="n">
        <v>40</v>
      </c>
      <c r="E2742" t="inlineStr">
        <is>
          <t>N</t>
        </is>
      </c>
      <c r="F2742" t="n">
        <v>22</v>
      </c>
      <c r="G2742" t="n">
        <v>174</v>
      </c>
      <c r="H2742" t="n">
        <v>3</v>
      </c>
      <c r="I2742" t="n">
        <v>1</v>
      </c>
      <c r="J2742" t="n">
        <v>22</v>
      </c>
      <c r="K2742" t="n">
        <v>2</v>
      </c>
      <c r="L2742" t="n">
        <v>6</v>
      </c>
      <c r="M2742" t="n">
        <v>1</v>
      </c>
      <c r="N2742" t="n">
        <v>3</v>
      </c>
      <c r="O2742" t="n">
        <v>2</v>
      </c>
      <c r="P2742" t="n">
        <v>2</v>
      </c>
      <c r="Q2742" t="n">
        <v>40</v>
      </c>
      <c r="R2742" s="15" t="n">
        <v>709000</v>
      </c>
      <c r="S2742" s="15" t="n">
        <v>0</v>
      </c>
      <c r="T2742" s="15" t="n">
        <v>709000</v>
      </c>
      <c r="U2742" s="15" t="n">
        <v>44800</v>
      </c>
      <c r="V2742">
        <f>IFERROR(VLOOKUP(D2742,Tablas_Equivalencia!$A$3:$B$8,2,FALSE),"Sin dato")</f>
        <v/>
      </c>
      <c r="W2742">
        <f>IFERROR(VLOOKUP(L2742,Tablas_Equivalencia!$D$3:$E$9,2,FALSE),"Sin dato")</f>
        <v/>
      </c>
      <c r="X2742">
        <f>IF(I2742=1,"Varón","Mujer")</f>
        <v/>
      </c>
      <c r="Y2742">
        <f>IFERROR(VLOOKUP(M2742,Tablas_Equivalencia!$G$3:$H$6,2,FALSE),"Sin dato")</f>
        <v/>
      </c>
      <c r="Z2742">
        <f>IF(J2742&lt;=24,"18-24","25-29")</f>
        <v/>
      </c>
      <c r="AA2742">
        <f>IF(M2742&lt;&gt;1,"",IF(P2742=2,1,0))</f>
        <v/>
      </c>
      <c r="AB2742">
        <f>IF(M2742&lt;&gt;1,"",IF(O2742&gt;=2,1,0))</f>
        <v/>
      </c>
      <c r="AC2742">
        <f>IF(M2742&lt;&gt;1,"",IF(OR(Q2742=999,Q2742=""),"",IF(OR(Q2742&lt;35,Q2742&gt;48),1,0)))</f>
        <v/>
      </c>
      <c r="AD2742">
        <f>IF(COUNT(AA2742:AC2742)&lt;3,"",SUM(AA2742:AC2742))</f>
        <v/>
      </c>
      <c r="AE2742">
        <f>IF(L2742&gt;=4,2,IF(L2742&gt;=2,1,0))</f>
        <v/>
      </c>
      <c r="AF2742">
        <f>IF(L2742&gt;=5,1,0)</f>
        <v/>
      </c>
      <c r="AG2742">
        <f>AE2742+AF2742</f>
        <v/>
      </c>
      <c r="AH2742" s="15">
        <f>IF(M2742&lt;&gt;1,"",IF(OR(R2742=-9,R2742=""),"",R2742))</f>
        <v/>
      </c>
      <c r="AI2742">
        <f>IF(M2742&lt;&gt;1,"",IF(OR(Q2742=999,Q2742=""),"",Q2742))</f>
        <v/>
      </c>
    </row>
    <row r="2743">
      <c r="A2743" t="inlineStr">
        <is>
          <t>TQRMNOP114950</t>
        </is>
      </c>
      <c r="B2743" t="n">
        <v>2025</v>
      </c>
      <c r="C2743" t="n">
        <v>1</v>
      </c>
      <c r="D2743" t="n">
        <v>1</v>
      </c>
      <c r="E2743" t="inlineStr">
        <is>
          <t>S</t>
        </is>
      </c>
      <c r="F2743" t="n">
        <v>32</v>
      </c>
      <c r="G2743" t="n">
        <v>2090</v>
      </c>
      <c r="H2743" t="n">
        <v>1</v>
      </c>
      <c r="I2743" t="n">
        <v>1</v>
      </c>
      <c r="J2743" t="n">
        <v>26</v>
      </c>
      <c r="K2743" t="n">
        <v>1</v>
      </c>
      <c r="L2743" t="n">
        <v>6</v>
      </c>
      <c r="M2743" t="n">
        <v>1</v>
      </c>
      <c r="N2743" t="n">
        <v>2</v>
      </c>
      <c r="O2743" t="n">
        <v>1</v>
      </c>
      <c r="P2743" t="n">
        <v>1</v>
      </c>
      <c r="Q2743" t="n">
        <v>44</v>
      </c>
      <c r="R2743" s="15" t="n">
        <v>-9</v>
      </c>
      <c r="S2743" s="15" t="n">
        <v>0</v>
      </c>
      <c r="T2743" s="15" t="n">
        <v>0</v>
      </c>
      <c r="U2743" s="15" t="n">
        <v>205800</v>
      </c>
      <c r="V2743">
        <f>IFERROR(VLOOKUP(D2743,Tablas_Equivalencia!$A$3:$B$8,2,FALSE),"Sin dato")</f>
        <v/>
      </c>
      <c r="W2743">
        <f>IFERROR(VLOOKUP(L2743,Tablas_Equivalencia!$D$3:$E$9,2,FALSE),"Sin dato")</f>
        <v/>
      </c>
      <c r="X2743">
        <f>IF(I2743=1,"Varón","Mujer")</f>
        <v/>
      </c>
      <c r="Y2743">
        <f>IFERROR(VLOOKUP(M2743,Tablas_Equivalencia!$G$3:$H$6,2,FALSE),"Sin dato")</f>
        <v/>
      </c>
      <c r="Z2743">
        <f>IF(J2743&lt;=24,"18-24","25-29")</f>
        <v/>
      </c>
      <c r="AA2743">
        <f>IF(M2743&lt;&gt;1,"",IF(P2743=2,1,0))</f>
        <v/>
      </c>
      <c r="AB2743">
        <f>IF(M2743&lt;&gt;1,"",IF(O2743&gt;=2,1,0))</f>
        <v/>
      </c>
      <c r="AC2743">
        <f>IF(M2743&lt;&gt;1,"",IF(OR(Q2743=999,Q2743=""),"",IF(OR(Q2743&lt;35,Q2743&gt;48),1,0)))</f>
        <v/>
      </c>
      <c r="AD2743">
        <f>IF(COUNT(AA2743:AC2743)&lt;3,"",SUM(AA2743:AC2743))</f>
        <v/>
      </c>
      <c r="AE2743">
        <f>IF(L2743&gt;=4,2,IF(L2743&gt;=2,1,0))</f>
        <v/>
      </c>
      <c r="AF2743">
        <f>IF(L2743&gt;=5,1,0)</f>
        <v/>
      </c>
      <c r="AG2743">
        <f>AE2743+AF2743</f>
        <v/>
      </c>
      <c r="AH2743" s="15">
        <f>IF(M2743&lt;&gt;1,"",IF(OR(R2743=-9,R2743=""),"",R2743))</f>
        <v/>
      </c>
      <c r="AI2743">
        <f>IF(M2743&lt;&gt;1,"",IF(OR(Q2743=999,Q2743=""),"",Q2743))</f>
        <v/>
      </c>
    </row>
    <row r="2744">
      <c r="A2744" t="inlineStr">
        <is>
          <t>TQRMNOP114951</t>
        </is>
      </c>
      <c r="B2744" t="n">
        <v>2025</v>
      </c>
      <c r="C2744" t="n">
        <v>1</v>
      </c>
      <c r="D2744" t="n">
        <v>41</v>
      </c>
      <c r="E2744" t="inlineStr">
        <is>
          <t>N</t>
        </is>
      </c>
      <c r="F2744" t="n">
        <v>15</v>
      </c>
      <c r="G2744" t="n">
        <v>1423</v>
      </c>
      <c r="H2744" t="n">
        <v>1</v>
      </c>
      <c r="I2744" t="n">
        <v>1</v>
      </c>
      <c r="J2744" t="n">
        <v>19</v>
      </c>
      <c r="K2744" t="n">
        <v>2</v>
      </c>
      <c r="L2744" t="n">
        <v>4</v>
      </c>
      <c r="M2744" t="n">
        <v>1</v>
      </c>
      <c r="N2744" t="n">
        <v>3</v>
      </c>
      <c r="O2744" t="n">
        <v>3</v>
      </c>
      <c r="P2744" t="n">
        <v>2</v>
      </c>
      <c r="Q2744" t="n">
        <v>10</v>
      </c>
      <c r="R2744" s="15" t="n">
        <v>115000</v>
      </c>
      <c r="S2744" s="15" t="n">
        <v>95000</v>
      </c>
      <c r="T2744" s="15" t="n">
        <v>210000</v>
      </c>
      <c r="U2744" s="15" t="n">
        <v>156800</v>
      </c>
      <c r="V2744">
        <f>IFERROR(VLOOKUP(D2744,Tablas_Equivalencia!$A$3:$B$8,2,FALSE),"Sin dato")</f>
        <v/>
      </c>
      <c r="W2744">
        <f>IFERROR(VLOOKUP(L2744,Tablas_Equivalencia!$D$3:$E$9,2,FALSE),"Sin dato")</f>
        <v/>
      </c>
      <c r="X2744">
        <f>IF(I2744=1,"Varón","Mujer")</f>
        <v/>
      </c>
      <c r="Y2744">
        <f>IFERROR(VLOOKUP(M2744,Tablas_Equivalencia!$G$3:$H$6,2,FALSE),"Sin dato")</f>
        <v/>
      </c>
      <c r="Z2744">
        <f>IF(J2744&lt;=24,"18-24","25-29")</f>
        <v/>
      </c>
      <c r="AA2744">
        <f>IF(M2744&lt;&gt;1,"",IF(P2744=2,1,0))</f>
        <v/>
      </c>
      <c r="AB2744">
        <f>IF(M2744&lt;&gt;1,"",IF(O2744&gt;=2,1,0))</f>
        <v/>
      </c>
      <c r="AC2744">
        <f>IF(M2744&lt;&gt;1,"",IF(OR(Q2744=999,Q2744=""),"",IF(OR(Q2744&lt;35,Q2744&gt;48),1,0)))</f>
        <v/>
      </c>
      <c r="AD2744">
        <f>IF(COUNT(AA2744:AC2744)&lt;3,"",SUM(AA2744:AC2744))</f>
        <v/>
      </c>
      <c r="AE2744">
        <f>IF(L2744&gt;=4,2,IF(L2744&gt;=2,1,0))</f>
        <v/>
      </c>
      <c r="AF2744">
        <f>IF(L2744&gt;=5,1,0)</f>
        <v/>
      </c>
      <c r="AG2744">
        <f>AE2744+AF2744</f>
        <v/>
      </c>
      <c r="AH2744" s="15">
        <f>IF(M2744&lt;&gt;1,"",IF(OR(R2744=-9,R2744=""),"",R2744))</f>
        <v/>
      </c>
      <c r="AI2744">
        <f>IF(M2744&lt;&gt;1,"",IF(OR(Q2744=999,Q2744=""),"",Q2744))</f>
        <v/>
      </c>
    </row>
    <row r="2745">
      <c r="A2745" t="inlineStr">
        <is>
          <t>TQRMNOP114953</t>
        </is>
      </c>
      <c r="B2745" t="n">
        <v>2025</v>
      </c>
      <c r="C2745" t="n">
        <v>1</v>
      </c>
      <c r="D2745" t="n">
        <v>40</v>
      </c>
      <c r="E2745" t="inlineStr">
        <is>
          <t>S</t>
        </is>
      </c>
      <c r="F2745" t="n">
        <v>7</v>
      </c>
      <c r="G2745" t="n">
        <v>1309</v>
      </c>
      <c r="H2745" t="n">
        <v>3</v>
      </c>
      <c r="I2745" t="n">
        <v>1</v>
      </c>
      <c r="J2745" t="n">
        <v>23</v>
      </c>
      <c r="K2745" t="n">
        <v>2</v>
      </c>
      <c r="L2745" t="n">
        <v>6</v>
      </c>
      <c r="M2745" t="n">
        <v>2</v>
      </c>
      <c r="R2745" s="15" t="n">
        <v>0</v>
      </c>
      <c r="S2745" s="15" t="n">
        <v>53000</v>
      </c>
      <c r="T2745" s="15" t="n">
        <v>53000</v>
      </c>
      <c r="U2745" s="15" t="n">
        <v>264500</v>
      </c>
      <c r="V2745">
        <f>IFERROR(VLOOKUP(D2745,Tablas_Equivalencia!$A$3:$B$8,2,FALSE),"Sin dato")</f>
        <v/>
      </c>
      <c r="W2745">
        <f>IFERROR(VLOOKUP(L2745,Tablas_Equivalencia!$D$3:$E$9,2,FALSE),"Sin dato")</f>
        <v/>
      </c>
      <c r="X2745">
        <f>IF(I2745=1,"Varón","Mujer")</f>
        <v/>
      </c>
      <c r="Y2745">
        <f>IFERROR(VLOOKUP(M2745,Tablas_Equivalencia!$G$3:$H$6,2,FALSE),"Sin dato")</f>
        <v/>
      </c>
      <c r="Z2745">
        <f>IF(J2745&lt;=24,"18-24","25-29")</f>
        <v/>
      </c>
      <c r="AA2745">
        <f>IF(M2745&lt;&gt;1,"",IF(P2745=2,1,0))</f>
        <v/>
      </c>
      <c r="AB2745">
        <f>IF(M2745&lt;&gt;1,"",IF(O2745&gt;=2,1,0))</f>
        <v/>
      </c>
      <c r="AC2745">
        <f>IF(M2745&lt;&gt;1,"",IF(OR(Q2745=999,Q2745=""),"",IF(OR(Q2745&lt;35,Q2745&gt;48),1,0)))</f>
        <v/>
      </c>
      <c r="AD2745">
        <f>IF(COUNT(AA2745:AC2745)&lt;3,"",SUM(AA2745:AC2745))</f>
        <v/>
      </c>
      <c r="AE2745">
        <f>IF(L2745&gt;=4,2,IF(L2745&gt;=2,1,0))</f>
        <v/>
      </c>
      <c r="AF2745">
        <f>IF(L2745&gt;=5,1,0)</f>
        <v/>
      </c>
      <c r="AG2745">
        <f>AE2745+AF2745</f>
        <v/>
      </c>
      <c r="AH2745" s="15">
        <f>IF(M2745&lt;&gt;1,"",IF(OR(R2745=-9,R2745=""),"",R2745))</f>
        <v/>
      </c>
      <c r="AI2745">
        <f>IF(M2745&lt;&gt;1,"",IF(OR(Q2745=999,Q2745=""),"",Q2745))</f>
        <v/>
      </c>
    </row>
    <row r="2746">
      <c r="A2746" t="inlineStr">
        <is>
          <t>TQRMNOP114970</t>
        </is>
      </c>
      <c r="B2746" t="n">
        <v>2025</v>
      </c>
      <c r="C2746" t="n">
        <v>1</v>
      </c>
      <c r="D2746" t="n">
        <v>43</v>
      </c>
      <c r="E2746" t="inlineStr">
        <is>
          <t>S</t>
        </is>
      </c>
      <c r="F2746" t="n">
        <v>30</v>
      </c>
      <c r="G2746" t="n">
        <v>619</v>
      </c>
      <c r="H2746" t="n">
        <v>3</v>
      </c>
      <c r="I2746" t="n">
        <v>2</v>
      </c>
      <c r="J2746" t="n">
        <v>27</v>
      </c>
      <c r="K2746" t="n">
        <v>2</v>
      </c>
      <c r="L2746" t="n">
        <v>5</v>
      </c>
      <c r="M2746" t="n">
        <v>1</v>
      </c>
      <c r="N2746" t="n">
        <v>3</v>
      </c>
      <c r="O2746" t="n">
        <v>1</v>
      </c>
      <c r="P2746" t="n">
        <v>2</v>
      </c>
      <c r="Q2746" t="n">
        <v>28</v>
      </c>
      <c r="R2746" s="15" t="n">
        <v>355000</v>
      </c>
      <c r="S2746" s="15" t="n">
        <v>0</v>
      </c>
      <c r="T2746" s="15" t="n">
        <v>355000</v>
      </c>
      <c r="U2746" s="15" t="n">
        <v>126200</v>
      </c>
      <c r="V2746">
        <f>IFERROR(VLOOKUP(D2746,Tablas_Equivalencia!$A$3:$B$8,2,FALSE),"Sin dato")</f>
        <v/>
      </c>
      <c r="W2746">
        <f>IFERROR(VLOOKUP(L2746,Tablas_Equivalencia!$D$3:$E$9,2,FALSE),"Sin dato")</f>
        <v/>
      </c>
      <c r="X2746">
        <f>IF(I2746=1,"Varón","Mujer")</f>
        <v/>
      </c>
      <c r="Y2746">
        <f>IFERROR(VLOOKUP(M2746,Tablas_Equivalencia!$G$3:$H$6,2,FALSE),"Sin dato")</f>
        <v/>
      </c>
      <c r="Z2746">
        <f>IF(J2746&lt;=24,"18-24","25-29")</f>
        <v/>
      </c>
      <c r="AA2746">
        <f>IF(M2746&lt;&gt;1,"",IF(P2746=2,1,0))</f>
        <v/>
      </c>
      <c r="AB2746">
        <f>IF(M2746&lt;&gt;1,"",IF(O2746&gt;=2,1,0))</f>
        <v/>
      </c>
      <c r="AC2746">
        <f>IF(M2746&lt;&gt;1,"",IF(OR(Q2746=999,Q2746=""),"",IF(OR(Q2746&lt;35,Q2746&gt;48),1,0)))</f>
        <v/>
      </c>
      <c r="AD2746">
        <f>IF(COUNT(AA2746:AC2746)&lt;3,"",SUM(AA2746:AC2746))</f>
        <v/>
      </c>
      <c r="AE2746">
        <f>IF(L2746&gt;=4,2,IF(L2746&gt;=2,1,0))</f>
        <v/>
      </c>
      <c r="AF2746">
        <f>IF(L2746&gt;=5,1,0)</f>
        <v/>
      </c>
      <c r="AG2746">
        <f>AE2746+AF2746</f>
        <v/>
      </c>
      <c r="AH2746" s="15">
        <f>IF(M2746&lt;&gt;1,"",IF(OR(R2746=-9,R2746=""),"",R2746))</f>
        <v/>
      </c>
      <c r="AI2746">
        <f>IF(M2746&lt;&gt;1,"",IF(OR(Q2746=999,Q2746=""),"",Q2746))</f>
        <v/>
      </c>
    </row>
    <row r="2747">
      <c r="A2747" t="inlineStr">
        <is>
          <t>TQRMNOP114972</t>
        </is>
      </c>
      <c r="B2747" t="n">
        <v>2025</v>
      </c>
      <c r="C2747" t="n">
        <v>1</v>
      </c>
      <c r="D2747" t="n">
        <v>43</v>
      </c>
      <c r="E2747" t="inlineStr">
        <is>
          <t>S</t>
        </is>
      </c>
      <c r="F2747" t="n">
        <v>19</v>
      </c>
      <c r="G2747" t="n">
        <v>890</v>
      </c>
      <c r="H2747" t="n">
        <v>2</v>
      </c>
      <c r="I2747" t="n">
        <v>2</v>
      </c>
      <c r="J2747" t="n">
        <v>27</v>
      </c>
      <c r="K2747" t="n">
        <v>2</v>
      </c>
      <c r="L2747" t="n">
        <v>4</v>
      </c>
      <c r="M2747" t="n">
        <v>1</v>
      </c>
      <c r="N2747" t="n">
        <v>3</v>
      </c>
      <c r="O2747" t="n">
        <v>1</v>
      </c>
      <c r="P2747" t="n">
        <v>1</v>
      </c>
      <c r="Q2747" t="n">
        <v>23</v>
      </c>
      <c r="R2747" s="15" t="n">
        <v>629000</v>
      </c>
      <c r="S2747" s="15" t="n">
        <v>0</v>
      </c>
      <c r="T2747" s="15" t="n">
        <v>629000</v>
      </c>
      <c r="U2747" s="15" t="n">
        <v>88900</v>
      </c>
      <c r="V2747">
        <f>IFERROR(VLOOKUP(D2747,Tablas_Equivalencia!$A$3:$B$8,2,FALSE),"Sin dato")</f>
        <v/>
      </c>
      <c r="W2747">
        <f>IFERROR(VLOOKUP(L2747,Tablas_Equivalencia!$D$3:$E$9,2,FALSE),"Sin dato")</f>
        <v/>
      </c>
      <c r="X2747">
        <f>IF(I2747=1,"Varón","Mujer")</f>
        <v/>
      </c>
      <c r="Y2747">
        <f>IFERROR(VLOOKUP(M2747,Tablas_Equivalencia!$G$3:$H$6,2,FALSE),"Sin dato")</f>
        <v/>
      </c>
      <c r="Z2747">
        <f>IF(J2747&lt;=24,"18-24","25-29")</f>
        <v/>
      </c>
      <c r="AA2747">
        <f>IF(M2747&lt;&gt;1,"",IF(P2747=2,1,0))</f>
        <v/>
      </c>
      <c r="AB2747">
        <f>IF(M2747&lt;&gt;1,"",IF(O2747&gt;=2,1,0))</f>
        <v/>
      </c>
      <c r="AC2747">
        <f>IF(M2747&lt;&gt;1,"",IF(OR(Q2747=999,Q2747=""),"",IF(OR(Q2747&lt;35,Q2747&gt;48),1,0)))</f>
        <v/>
      </c>
      <c r="AD2747">
        <f>IF(COUNT(AA2747:AC2747)&lt;3,"",SUM(AA2747:AC2747))</f>
        <v/>
      </c>
      <c r="AE2747">
        <f>IF(L2747&gt;=4,2,IF(L2747&gt;=2,1,0))</f>
        <v/>
      </c>
      <c r="AF2747">
        <f>IF(L2747&gt;=5,1,0)</f>
        <v/>
      </c>
      <c r="AG2747">
        <f>AE2747+AF2747</f>
        <v/>
      </c>
      <c r="AH2747" s="15">
        <f>IF(M2747&lt;&gt;1,"",IF(OR(R2747=-9,R2747=""),"",R2747))</f>
        <v/>
      </c>
      <c r="AI2747">
        <f>IF(M2747&lt;&gt;1,"",IF(OR(Q2747=999,Q2747=""),"",Q2747))</f>
        <v/>
      </c>
    </row>
    <row r="2748">
      <c r="A2748" t="inlineStr">
        <is>
          <t>TQRMNOP114977</t>
        </is>
      </c>
      <c r="B2748" t="n">
        <v>2025</v>
      </c>
      <c r="C2748" t="n">
        <v>1</v>
      </c>
      <c r="D2748" t="n">
        <v>1</v>
      </c>
      <c r="E2748" t="inlineStr">
        <is>
          <t>S</t>
        </is>
      </c>
      <c r="F2748" t="n">
        <v>33</v>
      </c>
      <c r="G2748" t="n">
        <v>928</v>
      </c>
      <c r="H2748" t="n">
        <v>3</v>
      </c>
      <c r="I2748" t="n">
        <v>1</v>
      </c>
      <c r="J2748" t="n">
        <v>26</v>
      </c>
      <c r="K2748" t="n">
        <v>2</v>
      </c>
      <c r="L2748" t="n">
        <v>4</v>
      </c>
      <c r="M2748" t="n">
        <v>1</v>
      </c>
      <c r="N2748" t="n">
        <v>3</v>
      </c>
      <c r="O2748" t="n">
        <v>1</v>
      </c>
      <c r="P2748" t="n">
        <v>2</v>
      </c>
      <c r="Q2748" t="n">
        <v>58</v>
      </c>
      <c r="R2748" s="15" t="n">
        <v>554000</v>
      </c>
      <c r="S2748" s="15" t="n">
        <v>0</v>
      </c>
      <c r="T2748" s="15" t="n">
        <v>554000</v>
      </c>
      <c r="U2748" s="15" t="n">
        <v>208400</v>
      </c>
      <c r="V2748">
        <f>IFERROR(VLOOKUP(D2748,Tablas_Equivalencia!$A$3:$B$8,2,FALSE),"Sin dato")</f>
        <v/>
      </c>
      <c r="W2748">
        <f>IFERROR(VLOOKUP(L2748,Tablas_Equivalencia!$D$3:$E$9,2,FALSE),"Sin dato")</f>
        <v/>
      </c>
      <c r="X2748">
        <f>IF(I2748=1,"Varón","Mujer")</f>
        <v/>
      </c>
      <c r="Y2748">
        <f>IFERROR(VLOOKUP(M2748,Tablas_Equivalencia!$G$3:$H$6,2,FALSE),"Sin dato")</f>
        <v/>
      </c>
      <c r="Z2748">
        <f>IF(J2748&lt;=24,"18-24","25-29")</f>
        <v/>
      </c>
      <c r="AA2748">
        <f>IF(M2748&lt;&gt;1,"",IF(P2748=2,1,0))</f>
        <v/>
      </c>
      <c r="AB2748">
        <f>IF(M2748&lt;&gt;1,"",IF(O2748&gt;=2,1,0))</f>
        <v/>
      </c>
      <c r="AC2748">
        <f>IF(M2748&lt;&gt;1,"",IF(OR(Q2748=999,Q2748=""),"",IF(OR(Q2748&lt;35,Q2748&gt;48),1,0)))</f>
        <v/>
      </c>
      <c r="AD2748">
        <f>IF(COUNT(AA2748:AC2748)&lt;3,"",SUM(AA2748:AC2748))</f>
        <v/>
      </c>
      <c r="AE2748">
        <f>IF(L2748&gt;=4,2,IF(L2748&gt;=2,1,0))</f>
        <v/>
      </c>
      <c r="AF2748">
        <f>IF(L2748&gt;=5,1,0)</f>
        <v/>
      </c>
      <c r="AG2748">
        <f>AE2748+AF2748</f>
        <v/>
      </c>
      <c r="AH2748" s="15">
        <f>IF(M2748&lt;&gt;1,"",IF(OR(R2748=-9,R2748=""),"",R2748))</f>
        <v/>
      </c>
      <c r="AI2748">
        <f>IF(M2748&lt;&gt;1,"",IF(OR(Q2748=999,Q2748=""),"",Q2748))</f>
        <v/>
      </c>
    </row>
    <row r="2749">
      <c r="A2749" t="inlineStr">
        <is>
          <t>TQRMNOP114980</t>
        </is>
      </c>
      <c r="B2749" t="n">
        <v>2025</v>
      </c>
      <c r="C2749" t="n">
        <v>1</v>
      </c>
      <c r="D2749" t="n">
        <v>1</v>
      </c>
      <c r="E2749" t="inlineStr">
        <is>
          <t>S</t>
        </is>
      </c>
      <c r="F2749" t="n">
        <v>32</v>
      </c>
      <c r="G2749" t="n">
        <v>909</v>
      </c>
      <c r="H2749" t="n">
        <v>3</v>
      </c>
      <c r="I2749" t="n">
        <v>2</v>
      </c>
      <c r="J2749" t="n">
        <v>23</v>
      </c>
      <c r="K2749" t="n">
        <v>2</v>
      </c>
      <c r="L2749" t="n">
        <v>5</v>
      </c>
      <c r="M2749" t="n">
        <v>1</v>
      </c>
      <c r="N2749" t="n">
        <v>2</v>
      </c>
      <c r="O2749" t="n">
        <v>3</v>
      </c>
      <c r="P2749" t="n">
        <v>2</v>
      </c>
      <c r="Q2749" t="n">
        <v>36</v>
      </c>
      <c r="R2749" s="15" t="n">
        <v>349000</v>
      </c>
      <c r="S2749" s="15" t="n">
        <v>0</v>
      </c>
      <c r="T2749" s="15" t="n">
        <v>349000</v>
      </c>
      <c r="U2749" s="15" t="n">
        <v>128000</v>
      </c>
      <c r="V2749">
        <f>IFERROR(VLOOKUP(D2749,Tablas_Equivalencia!$A$3:$B$8,2,FALSE),"Sin dato")</f>
        <v/>
      </c>
      <c r="W2749">
        <f>IFERROR(VLOOKUP(L2749,Tablas_Equivalencia!$D$3:$E$9,2,FALSE),"Sin dato")</f>
        <v/>
      </c>
      <c r="X2749">
        <f>IF(I2749=1,"Varón","Mujer")</f>
        <v/>
      </c>
      <c r="Y2749">
        <f>IFERROR(VLOOKUP(M2749,Tablas_Equivalencia!$G$3:$H$6,2,FALSE),"Sin dato")</f>
        <v/>
      </c>
      <c r="Z2749">
        <f>IF(J2749&lt;=24,"18-24","25-29")</f>
        <v/>
      </c>
      <c r="AA2749">
        <f>IF(M2749&lt;&gt;1,"",IF(P2749=2,1,0))</f>
        <v/>
      </c>
      <c r="AB2749">
        <f>IF(M2749&lt;&gt;1,"",IF(O2749&gt;=2,1,0))</f>
        <v/>
      </c>
      <c r="AC2749">
        <f>IF(M2749&lt;&gt;1,"",IF(OR(Q2749=999,Q2749=""),"",IF(OR(Q2749&lt;35,Q2749&gt;48),1,0)))</f>
        <v/>
      </c>
      <c r="AD2749">
        <f>IF(COUNT(AA2749:AC2749)&lt;3,"",SUM(AA2749:AC2749))</f>
        <v/>
      </c>
      <c r="AE2749">
        <f>IF(L2749&gt;=4,2,IF(L2749&gt;=2,1,0))</f>
        <v/>
      </c>
      <c r="AF2749">
        <f>IF(L2749&gt;=5,1,0)</f>
        <v/>
      </c>
      <c r="AG2749">
        <f>AE2749+AF2749</f>
        <v/>
      </c>
      <c r="AH2749" s="15">
        <f>IF(M2749&lt;&gt;1,"",IF(OR(R2749=-9,R2749=""),"",R2749))</f>
        <v/>
      </c>
      <c r="AI2749">
        <f>IF(M2749&lt;&gt;1,"",IF(OR(Q2749=999,Q2749=""),"",Q2749))</f>
        <v/>
      </c>
    </row>
    <row r="2750">
      <c r="A2750" t="inlineStr">
        <is>
          <t>TQRMNOP114988</t>
        </is>
      </c>
      <c r="B2750" t="n">
        <v>2025</v>
      </c>
      <c r="C2750" t="n">
        <v>1</v>
      </c>
      <c r="D2750" t="n">
        <v>43</v>
      </c>
      <c r="E2750" t="inlineStr">
        <is>
          <t>S</t>
        </is>
      </c>
      <c r="F2750" t="n">
        <v>30</v>
      </c>
      <c r="G2750" t="n">
        <v>685</v>
      </c>
      <c r="H2750" t="n">
        <v>1</v>
      </c>
      <c r="I2750" t="n">
        <v>2</v>
      </c>
      <c r="J2750" t="n">
        <v>24</v>
      </c>
      <c r="K2750" t="n">
        <v>1</v>
      </c>
      <c r="L2750" t="n">
        <v>5</v>
      </c>
      <c r="M2750" t="n">
        <v>1</v>
      </c>
      <c r="N2750" t="n">
        <v>3</v>
      </c>
      <c r="O2750" t="n">
        <v>1</v>
      </c>
      <c r="P2750" t="n">
        <v>1</v>
      </c>
      <c r="Q2750" t="n">
        <v>45</v>
      </c>
      <c r="R2750" s="15" t="n">
        <v>544000</v>
      </c>
      <c r="S2750" s="15" t="n">
        <v>0</v>
      </c>
      <c r="T2750" s="15" t="n">
        <v>544000</v>
      </c>
      <c r="U2750" s="15" t="n">
        <v>81900</v>
      </c>
      <c r="V2750">
        <f>IFERROR(VLOOKUP(D2750,Tablas_Equivalencia!$A$3:$B$8,2,FALSE),"Sin dato")</f>
        <v/>
      </c>
      <c r="W2750">
        <f>IFERROR(VLOOKUP(L2750,Tablas_Equivalencia!$D$3:$E$9,2,FALSE),"Sin dato")</f>
        <v/>
      </c>
      <c r="X2750">
        <f>IF(I2750=1,"Varón","Mujer")</f>
        <v/>
      </c>
      <c r="Y2750">
        <f>IFERROR(VLOOKUP(M2750,Tablas_Equivalencia!$G$3:$H$6,2,FALSE),"Sin dato")</f>
        <v/>
      </c>
      <c r="Z2750">
        <f>IF(J2750&lt;=24,"18-24","25-29")</f>
        <v/>
      </c>
      <c r="AA2750">
        <f>IF(M2750&lt;&gt;1,"",IF(P2750=2,1,0))</f>
        <v/>
      </c>
      <c r="AB2750">
        <f>IF(M2750&lt;&gt;1,"",IF(O2750&gt;=2,1,0))</f>
        <v/>
      </c>
      <c r="AC2750">
        <f>IF(M2750&lt;&gt;1,"",IF(OR(Q2750=999,Q2750=""),"",IF(OR(Q2750&lt;35,Q2750&gt;48),1,0)))</f>
        <v/>
      </c>
      <c r="AD2750">
        <f>IF(COUNT(AA2750:AC2750)&lt;3,"",SUM(AA2750:AC2750))</f>
        <v/>
      </c>
      <c r="AE2750">
        <f>IF(L2750&gt;=4,2,IF(L2750&gt;=2,1,0))</f>
        <v/>
      </c>
      <c r="AF2750">
        <f>IF(L2750&gt;=5,1,0)</f>
        <v/>
      </c>
      <c r="AG2750">
        <f>AE2750+AF2750</f>
        <v/>
      </c>
      <c r="AH2750" s="15">
        <f>IF(M2750&lt;&gt;1,"",IF(OR(R2750=-9,R2750=""),"",R2750))</f>
        <v/>
      </c>
      <c r="AI2750">
        <f>IF(M2750&lt;&gt;1,"",IF(OR(Q2750=999,Q2750=""),"",Q2750))</f>
        <v/>
      </c>
    </row>
    <row r="2751">
      <c r="A2751" t="inlineStr">
        <is>
          <t>TQRMNOP114993</t>
        </is>
      </c>
      <c r="B2751" t="n">
        <v>2025</v>
      </c>
      <c r="C2751" t="n">
        <v>1</v>
      </c>
      <c r="D2751" t="n">
        <v>42</v>
      </c>
      <c r="E2751" t="inlineStr">
        <is>
          <t>S</t>
        </is>
      </c>
      <c r="F2751" t="n">
        <v>10</v>
      </c>
      <c r="G2751" t="n">
        <v>1509</v>
      </c>
      <c r="H2751" t="n">
        <v>1</v>
      </c>
      <c r="I2751" t="n">
        <v>2</v>
      </c>
      <c r="J2751" t="n">
        <v>19</v>
      </c>
      <c r="K2751" t="n">
        <v>2</v>
      </c>
      <c r="L2751" t="n">
        <v>4</v>
      </c>
      <c r="M2751" t="n">
        <v>1</v>
      </c>
      <c r="N2751" t="n">
        <v>3</v>
      </c>
      <c r="O2751" t="n">
        <v>3</v>
      </c>
      <c r="P2751" t="n">
        <v>2</v>
      </c>
      <c r="Q2751" t="n">
        <v>37</v>
      </c>
      <c r="R2751" s="15" t="n">
        <v>342000</v>
      </c>
      <c r="S2751" s="15" t="n">
        <v>0</v>
      </c>
      <c r="T2751" s="15" t="n">
        <v>342000</v>
      </c>
      <c r="U2751" s="15" t="n">
        <v>57400</v>
      </c>
      <c r="V2751">
        <f>IFERROR(VLOOKUP(D2751,Tablas_Equivalencia!$A$3:$B$8,2,FALSE),"Sin dato")</f>
        <v/>
      </c>
      <c r="W2751">
        <f>IFERROR(VLOOKUP(L2751,Tablas_Equivalencia!$D$3:$E$9,2,FALSE),"Sin dato")</f>
        <v/>
      </c>
      <c r="X2751">
        <f>IF(I2751=1,"Varón","Mujer")</f>
        <v/>
      </c>
      <c r="Y2751">
        <f>IFERROR(VLOOKUP(M2751,Tablas_Equivalencia!$G$3:$H$6,2,FALSE),"Sin dato")</f>
        <v/>
      </c>
      <c r="Z2751">
        <f>IF(J2751&lt;=24,"18-24","25-29")</f>
        <v/>
      </c>
      <c r="AA2751">
        <f>IF(M2751&lt;&gt;1,"",IF(P2751=2,1,0))</f>
        <v/>
      </c>
      <c r="AB2751">
        <f>IF(M2751&lt;&gt;1,"",IF(O2751&gt;=2,1,0))</f>
        <v/>
      </c>
      <c r="AC2751">
        <f>IF(M2751&lt;&gt;1,"",IF(OR(Q2751=999,Q2751=""),"",IF(OR(Q2751&lt;35,Q2751&gt;48),1,0)))</f>
        <v/>
      </c>
      <c r="AD2751">
        <f>IF(COUNT(AA2751:AC2751)&lt;3,"",SUM(AA2751:AC2751))</f>
        <v/>
      </c>
      <c r="AE2751">
        <f>IF(L2751&gt;=4,2,IF(L2751&gt;=2,1,0))</f>
        <v/>
      </c>
      <c r="AF2751">
        <f>IF(L2751&gt;=5,1,0)</f>
        <v/>
      </c>
      <c r="AG2751">
        <f>AE2751+AF2751</f>
        <v/>
      </c>
      <c r="AH2751" s="15">
        <f>IF(M2751&lt;&gt;1,"",IF(OR(R2751=-9,R2751=""),"",R2751))</f>
        <v/>
      </c>
      <c r="AI2751">
        <f>IF(M2751&lt;&gt;1,"",IF(OR(Q2751=999,Q2751=""),"",Q2751))</f>
        <v/>
      </c>
    </row>
    <row r="2752">
      <c r="A2752" t="inlineStr">
        <is>
          <t>TQRMNOP114994</t>
        </is>
      </c>
      <c r="B2752" t="n">
        <v>2025</v>
      </c>
      <c r="C2752" t="n">
        <v>1</v>
      </c>
      <c r="D2752" t="n">
        <v>1</v>
      </c>
      <c r="E2752" t="inlineStr">
        <is>
          <t>S</t>
        </is>
      </c>
      <c r="F2752" t="n">
        <v>32</v>
      </c>
      <c r="G2752" t="n">
        <v>1137</v>
      </c>
      <c r="H2752" t="n">
        <v>1</v>
      </c>
      <c r="I2752" t="n">
        <v>2</v>
      </c>
      <c r="J2752" t="n">
        <v>18</v>
      </c>
      <c r="K2752" t="n">
        <v>2</v>
      </c>
      <c r="L2752" t="n">
        <v>3</v>
      </c>
      <c r="M2752" t="n">
        <v>3</v>
      </c>
      <c r="R2752" s="15" t="n">
        <v>0</v>
      </c>
      <c r="S2752" s="15" t="n">
        <v>0</v>
      </c>
      <c r="T2752" s="15" t="n">
        <v>0</v>
      </c>
      <c r="U2752" s="15" t="n">
        <v>106300</v>
      </c>
      <c r="V2752">
        <f>IFERROR(VLOOKUP(D2752,Tablas_Equivalencia!$A$3:$B$8,2,FALSE),"Sin dato")</f>
        <v/>
      </c>
      <c r="W2752">
        <f>IFERROR(VLOOKUP(L2752,Tablas_Equivalencia!$D$3:$E$9,2,FALSE),"Sin dato")</f>
        <v/>
      </c>
      <c r="X2752">
        <f>IF(I2752=1,"Varón","Mujer")</f>
        <v/>
      </c>
      <c r="Y2752">
        <f>IFERROR(VLOOKUP(M2752,Tablas_Equivalencia!$G$3:$H$6,2,FALSE),"Sin dato")</f>
        <v/>
      </c>
      <c r="Z2752">
        <f>IF(J2752&lt;=24,"18-24","25-29")</f>
        <v/>
      </c>
      <c r="AA2752">
        <f>IF(M2752&lt;&gt;1,"",IF(P2752=2,1,0))</f>
        <v/>
      </c>
      <c r="AB2752">
        <f>IF(M2752&lt;&gt;1,"",IF(O2752&gt;=2,1,0))</f>
        <v/>
      </c>
      <c r="AC2752">
        <f>IF(M2752&lt;&gt;1,"",IF(OR(Q2752=999,Q2752=""),"",IF(OR(Q2752&lt;35,Q2752&gt;48),1,0)))</f>
        <v/>
      </c>
      <c r="AD2752">
        <f>IF(COUNT(AA2752:AC2752)&lt;3,"",SUM(AA2752:AC2752))</f>
        <v/>
      </c>
      <c r="AE2752">
        <f>IF(L2752&gt;=4,2,IF(L2752&gt;=2,1,0))</f>
        <v/>
      </c>
      <c r="AF2752">
        <f>IF(L2752&gt;=5,1,0)</f>
        <v/>
      </c>
      <c r="AG2752">
        <f>AE2752+AF2752</f>
        <v/>
      </c>
      <c r="AH2752" s="15">
        <f>IF(M2752&lt;&gt;1,"",IF(OR(R2752=-9,R2752=""),"",R2752))</f>
        <v/>
      </c>
      <c r="AI2752">
        <f>IF(M2752&lt;&gt;1,"",IF(OR(Q2752=999,Q2752=""),"",Q2752))</f>
        <v/>
      </c>
    </row>
    <row r="2753">
      <c r="A2753" t="inlineStr">
        <is>
          <t>TQRMNOP114995</t>
        </is>
      </c>
      <c r="B2753" t="n">
        <v>2025</v>
      </c>
      <c r="C2753" t="n">
        <v>1</v>
      </c>
      <c r="D2753" t="n">
        <v>40</v>
      </c>
      <c r="E2753" t="inlineStr">
        <is>
          <t>N</t>
        </is>
      </c>
      <c r="F2753" t="n">
        <v>23</v>
      </c>
      <c r="G2753" t="n">
        <v>815</v>
      </c>
      <c r="H2753" t="n">
        <v>2</v>
      </c>
      <c r="I2753" t="n">
        <v>1</v>
      </c>
      <c r="J2753" t="n">
        <v>23</v>
      </c>
      <c r="K2753" t="n">
        <v>1</v>
      </c>
      <c r="L2753" t="n">
        <v>5</v>
      </c>
      <c r="M2753" t="n">
        <v>1</v>
      </c>
      <c r="N2753" t="n">
        <v>3</v>
      </c>
      <c r="O2753" t="n">
        <v>1</v>
      </c>
      <c r="P2753" t="n">
        <v>2</v>
      </c>
      <c r="Q2753" t="n">
        <v>44</v>
      </c>
      <c r="R2753" s="15" t="n">
        <v>267000</v>
      </c>
      <c r="S2753" s="15" t="n">
        <v>161000</v>
      </c>
      <c r="T2753" s="15" t="n">
        <v>428000</v>
      </c>
      <c r="U2753" s="15" t="n">
        <v>70900</v>
      </c>
      <c r="V2753">
        <f>IFERROR(VLOOKUP(D2753,Tablas_Equivalencia!$A$3:$B$8,2,FALSE),"Sin dato")</f>
        <v/>
      </c>
      <c r="W2753">
        <f>IFERROR(VLOOKUP(L2753,Tablas_Equivalencia!$D$3:$E$9,2,FALSE),"Sin dato")</f>
        <v/>
      </c>
      <c r="X2753">
        <f>IF(I2753=1,"Varón","Mujer")</f>
        <v/>
      </c>
      <c r="Y2753">
        <f>IFERROR(VLOOKUP(M2753,Tablas_Equivalencia!$G$3:$H$6,2,FALSE),"Sin dato")</f>
        <v/>
      </c>
      <c r="Z2753">
        <f>IF(J2753&lt;=24,"18-24","25-29")</f>
        <v/>
      </c>
      <c r="AA2753">
        <f>IF(M2753&lt;&gt;1,"",IF(P2753=2,1,0))</f>
        <v/>
      </c>
      <c r="AB2753">
        <f>IF(M2753&lt;&gt;1,"",IF(O2753&gt;=2,1,0))</f>
        <v/>
      </c>
      <c r="AC2753">
        <f>IF(M2753&lt;&gt;1,"",IF(OR(Q2753=999,Q2753=""),"",IF(OR(Q2753&lt;35,Q2753&gt;48),1,0)))</f>
        <v/>
      </c>
      <c r="AD2753">
        <f>IF(COUNT(AA2753:AC2753)&lt;3,"",SUM(AA2753:AC2753))</f>
        <v/>
      </c>
      <c r="AE2753">
        <f>IF(L2753&gt;=4,2,IF(L2753&gt;=2,1,0))</f>
        <v/>
      </c>
      <c r="AF2753">
        <f>IF(L2753&gt;=5,1,0)</f>
        <v/>
      </c>
      <c r="AG2753">
        <f>AE2753+AF2753</f>
        <v/>
      </c>
      <c r="AH2753" s="15">
        <f>IF(M2753&lt;&gt;1,"",IF(OR(R2753=-9,R2753=""),"",R2753))</f>
        <v/>
      </c>
      <c r="AI2753">
        <f>IF(M2753&lt;&gt;1,"",IF(OR(Q2753=999,Q2753=""),"",Q2753))</f>
        <v/>
      </c>
    </row>
    <row r="2754">
      <c r="A2754" t="inlineStr">
        <is>
          <t>TQRMNOP115000</t>
        </is>
      </c>
      <c r="B2754" t="n">
        <v>2025</v>
      </c>
      <c r="C2754" t="n">
        <v>1</v>
      </c>
      <c r="D2754" t="n">
        <v>1</v>
      </c>
      <c r="E2754" t="inlineStr">
        <is>
          <t>S</t>
        </is>
      </c>
      <c r="F2754" t="n">
        <v>32</v>
      </c>
      <c r="G2754" t="n">
        <v>1560</v>
      </c>
      <c r="H2754" t="n">
        <v>3</v>
      </c>
      <c r="I2754" t="n">
        <v>1</v>
      </c>
      <c r="J2754" t="n">
        <v>21</v>
      </c>
      <c r="K2754" t="n">
        <v>1</v>
      </c>
      <c r="L2754" t="n">
        <v>5</v>
      </c>
      <c r="M2754" t="n">
        <v>1</v>
      </c>
      <c r="N2754" t="n">
        <v>3</v>
      </c>
      <c r="O2754" t="n">
        <v>1</v>
      </c>
      <c r="P2754" t="n">
        <v>1</v>
      </c>
      <c r="Q2754" t="n">
        <v>36</v>
      </c>
      <c r="R2754" s="15" t="n">
        <v>887000</v>
      </c>
      <c r="S2754" s="15" t="n">
        <v>44000</v>
      </c>
      <c r="T2754" s="15" t="n">
        <v>931000</v>
      </c>
      <c r="U2754" s="15" t="n">
        <v>48500</v>
      </c>
      <c r="V2754">
        <f>IFERROR(VLOOKUP(D2754,Tablas_Equivalencia!$A$3:$B$8,2,FALSE),"Sin dato")</f>
        <v/>
      </c>
      <c r="W2754">
        <f>IFERROR(VLOOKUP(L2754,Tablas_Equivalencia!$D$3:$E$9,2,FALSE),"Sin dato")</f>
        <v/>
      </c>
      <c r="X2754">
        <f>IF(I2754=1,"Varón","Mujer")</f>
        <v/>
      </c>
      <c r="Y2754">
        <f>IFERROR(VLOOKUP(M2754,Tablas_Equivalencia!$G$3:$H$6,2,FALSE),"Sin dato")</f>
        <v/>
      </c>
      <c r="Z2754">
        <f>IF(J2754&lt;=24,"18-24","25-29")</f>
        <v/>
      </c>
      <c r="AA2754">
        <f>IF(M2754&lt;&gt;1,"",IF(P2754=2,1,0))</f>
        <v/>
      </c>
      <c r="AB2754">
        <f>IF(M2754&lt;&gt;1,"",IF(O2754&gt;=2,1,0))</f>
        <v/>
      </c>
      <c r="AC2754">
        <f>IF(M2754&lt;&gt;1,"",IF(OR(Q2754=999,Q2754=""),"",IF(OR(Q2754&lt;35,Q2754&gt;48),1,0)))</f>
        <v/>
      </c>
      <c r="AD2754">
        <f>IF(COUNT(AA2754:AC2754)&lt;3,"",SUM(AA2754:AC2754))</f>
        <v/>
      </c>
      <c r="AE2754">
        <f>IF(L2754&gt;=4,2,IF(L2754&gt;=2,1,0))</f>
        <v/>
      </c>
      <c r="AF2754">
        <f>IF(L2754&gt;=5,1,0)</f>
        <v/>
      </c>
      <c r="AG2754">
        <f>AE2754+AF2754</f>
        <v/>
      </c>
      <c r="AH2754" s="15">
        <f>IF(M2754&lt;&gt;1,"",IF(OR(R2754=-9,R2754=""),"",R2754))</f>
        <v/>
      </c>
      <c r="AI2754">
        <f>IF(M2754&lt;&gt;1,"",IF(OR(Q2754=999,Q2754=""),"",Q2754))</f>
        <v/>
      </c>
    </row>
    <row r="2755">
      <c r="A2755" t="inlineStr">
        <is>
          <t>TQRMNOP115008</t>
        </is>
      </c>
      <c r="B2755" t="n">
        <v>2025</v>
      </c>
      <c r="C2755" t="n">
        <v>1</v>
      </c>
      <c r="D2755" t="n">
        <v>43</v>
      </c>
      <c r="E2755" t="inlineStr">
        <is>
          <t>N</t>
        </is>
      </c>
      <c r="F2755" t="n">
        <v>38</v>
      </c>
      <c r="G2755" t="n">
        <v>854</v>
      </c>
      <c r="H2755" t="n">
        <v>1</v>
      </c>
      <c r="I2755" t="n">
        <v>2</v>
      </c>
      <c r="J2755" t="n">
        <v>24</v>
      </c>
      <c r="K2755" t="n">
        <v>2</v>
      </c>
      <c r="L2755" t="n">
        <v>5</v>
      </c>
      <c r="M2755" t="n">
        <v>3</v>
      </c>
      <c r="R2755" s="15" t="n">
        <v>0</v>
      </c>
      <c r="S2755" s="15" t="n">
        <v>170000</v>
      </c>
      <c r="T2755" s="15" t="n">
        <v>170000</v>
      </c>
      <c r="U2755" s="15" t="n">
        <v>80700</v>
      </c>
      <c r="V2755">
        <f>IFERROR(VLOOKUP(D2755,Tablas_Equivalencia!$A$3:$B$8,2,FALSE),"Sin dato")</f>
        <v/>
      </c>
      <c r="W2755">
        <f>IFERROR(VLOOKUP(L2755,Tablas_Equivalencia!$D$3:$E$9,2,FALSE),"Sin dato")</f>
        <v/>
      </c>
      <c r="X2755">
        <f>IF(I2755=1,"Varón","Mujer")</f>
        <v/>
      </c>
      <c r="Y2755">
        <f>IFERROR(VLOOKUP(M2755,Tablas_Equivalencia!$G$3:$H$6,2,FALSE),"Sin dato")</f>
        <v/>
      </c>
      <c r="Z2755">
        <f>IF(J2755&lt;=24,"18-24","25-29")</f>
        <v/>
      </c>
      <c r="AA2755">
        <f>IF(M2755&lt;&gt;1,"",IF(P2755=2,1,0))</f>
        <v/>
      </c>
      <c r="AB2755">
        <f>IF(M2755&lt;&gt;1,"",IF(O2755&gt;=2,1,0))</f>
        <v/>
      </c>
      <c r="AC2755">
        <f>IF(M2755&lt;&gt;1,"",IF(OR(Q2755=999,Q2755=""),"",IF(OR(Q2755&lt;35,Q2755&gt;48),1,0)))</f>
        <v/>
      </c>
      <c r="AD2755">
        <f>IF(COUNT(AA2755:AC2755)&lt;3,"",SUM(AA2755:AC2755))</f>
        <v/>
      </c>
      <c r="AE2755">
        <f>IF(L2755&gt;=4,2,IF(L2755&gt;=2,1,0))</f>
        <v/>
      </c>
      <c r="AF2755">
        <f>IF(L2755&gt;=5,1,0)</f>
        <v/>
      </c>
      <c r="AG2755">
        <f>AE2755+AF2755</f>
        <v/>
      </c>
      <c r="AH2755" s="15">
        <f>IF(M2755&lt;&gt;1,"",IF(OR(R2755=-9,R2755=""),"",R2755))</f>
        <v/>
      </c>
      <c r="AI2755">
        <f>IF(M2755&lt;&gt;1,"",IF(OR(Q2755=999,Q2755=""),"",Q2755))</f>
        <v/>
      </c>
    </row>
    <row r="2756">
      <c r="A2756" t="inlineStr">
        <is>
          <t>TQRMNOP115010</t>
        </is>
      </c>
      <c r="B2756" t="n">
        <v>2025</v>
      </c>
      <c r="C2756" t="n">
        <v>1</v>
      </c>
      <c r="D2756" t="n">
        <v>1</v>
      </c>
      <c r="E2756" t="inlineStr">
        <is>
          <t>S</t>
        </is>
      </c>
      <c r="F2756" t="n">
        <v>33</v>
      </c>
      <c r="G2756" t="n">
        <v>1203</v>
      </c>
      <c r="H2756" t="n">
        <v>1</v>
      </c>
      <c r="I2756" t="n">
        <v>2</v>
      </c>
      <c r="J2756" t="n">
        <v>22</v>
      </c>
      <c r="K2756" t="n">
        <v>1</v>
      </c>
      <c r="L2756" t="n">
        <v>5</v>
      </c>
      <c r="M2756" t="n">
        <v>1</v>
      </c>
      <c r="N2756" t="n">
        <v>3</v>
      </c>
      <c r="O2756" t="n">
        <v>1</v>
      </c>
      <c r="P2756" t="n">
        <v>1</v>
      </c>
      <c r="Q2756" t="n">
        <v>45</v>
      </c>
      <c r="R2756" s="15" t="n">
        <v>-9</v>
      </c>
      <c r="S2756" s="15" t="n">
        <v>0</v>
      </c>
      <c r="T2756" s="15" t="n">
        <v>0</v>
      </c>
      <c r="U2756" s="15" t="n">
        <v>107700</v>
      </c>
      <c r="V2756">
        <f>IFERROR(VLOOKUP(D2756,Tablas_Equivalencia!$A$3:$B$8,2,FALSE),"Sin dato")</f>
        <v/>
      </c>
      <c r="W2756">
        <f>IFERROR(VLOOKUP(L2756,Tablas_Equivalencia!$D$3:$E$9,2,FALSE),"Sin dato")</f>
        <v/>
      </c>
      <c r="X2756">
        <f>IF(I2756=1,"Varón","Mujer")</f>
        <v/>
      </c>
      <c r="Y2756">
        <f>IFERROR(VLOOKUP(M2756,Tablas_Equivalencia!$G$3:$H$6,2,FALSE),"Sin dato")</f>
        <v/>
      </c>
      <c r="Z2756">
        <f>IF(J2756&lt;=24,"18-24","25-29")</f>
        <v/>
      </c>
      <c r="AA2756">
        <f>IF(M2756&lt;&gt;1,"",IF(P2756=2,1,0))</f>
        <v/>
      </c>
      <c r="AB2756">
        <f>IF(M2756&lt;&gt;1,"",IF(O2756&gt;=2,1,0))</f>
        <v/>
      </c>
      <c r="AC2756">
        <f>IF(M2756&lt;&gt;1,"",IF(OR(Q2756=999,Q2756=""),"",IF(OR(Q2756&lt;35,Q2756&gt;48),1,0)))</f>
        <v/>
      </c>
      <c r="AD2756">
        <f>IF(COUNT(AA2756:AC2756)&lt;3,"",SUM(AA2756:AC2756))</f>
        <v/>
      </c>
      <c r="AE2756">
        <f>IF(L2756&gt;=4,2,IF(L2756&gt;=2,1,0))</f>
        <v/>
      </c>
      <c r="AF2756">
        <f>IF(L2756&gt;=5,1,0)</f>
        <v/>
      </c>
      <c r="AG2756">
        <f>AE2756+AF2756</f>
        <v/>
      </c>
      <c r="AH2756" s="15">
        <f>IF(M2756&lt;&gt;1,"",IF(OR(R2756=-9,R2756=""),"",R2756))</f>
        <v/>
      </c>
      <c r="AI2756">
        <f>IF(M2756&lt;&gt;1,"",IF(OR(Q2756=999,Q2756=""),"",Q2756))</f>
        <v/>
      </c>
    </row>
    <row r="2757">
      <c r="A2757" t="inlineStr">
        <is>
          <t>TQRMNOP115022</t>
        </is>
      </c>
      <c r="B2757" t="n">
        <v>2025</v>
      </c>
      <c r="C2757" t="n">
        <v>1</v>
      </c>
      <c r="D2757" t="n">
        <v>40</v>
      </c>
      <c r="E2757" t="inlineStr">
        <is>
          <t>S</t>
        </is>
      </c>
      <c r="F2757" t="n">
        <v>7</v>
      </c>
      <c r="G2757" t="n">
        <v>1448</v>
      </c>
      <c r="H2757" t="n">
        <v>3</v>
      </c>
      <c r="I2757" t="n">
        <v>1</v>
      </c>
      <c r="J2757" t="n">
        <v>19</v>
      </c>
      <c r="K2757" t="n">
        <v>2</v>
      </c>
      <c r="L2757" t="n">
        <v>3</v>
      </c>
      <c r="M2757" t="n">
        <v>1</v>
      </c>
      <c r="N2757" t="n">
        <v>3</v>
      </c>
      <c r="O2757" t="n">
        <v>3</v>
      </c>
      <c r="P2757" t="n">
        <v>2</v>
      </c>
      <c r="Q2757" t="n">
        <v>22</v>
      </c>
      <c r="R2757" s="15" t="n">
        <v>556000</v>
      </c>
      <c r="S2757" s="15" t="n">
        <v>51000</v>
      </c>
      <c r="T2757" s="15" t="n">
        <v>607000</v>
      </c>
      <c r="U2757" s="15" t="n">
        <v>124500</v>
      </c>
      <c r="V2757">
        <f>IFERROR(VLOOKUP(D2757,Tablas_Equivalencia!$A$3:$B$8,2,FALSE),"Sin dato")</f>
        <v/>
      </c>
      <c r="W2757">
        <f>IFERROR(VLOOKUP(L2757,Tablas_Equivalencia!$D$3:$E$9,2,FALSE),"Sin dato")</f>
        <v/>
      </c>
      <c r="X2757">
        <f>IF(I2757=1,"Varón","Mujer")</f>
        <v/>
      </c>
      <c r="Y2757">
        <f>IFERROR(VLOOKUP(M2757,Tablas_Equivalencia!$G$3:$H$6,2,FALSE),"Sin dato")</f>
        <v/>
      </c>
      <c r="Z2757">
        <f>IF(J2757&lt;=24,"18-24","25-29")</f>
        <v/>
      </c>
      <c r="AA2757">
        <f>IF(M2757&lt;&gt;1,"",IF(P2757=2,1,0))</f>
        <v/>
      </c>
      <c r="AB2757">
        <f>IF(M2757&lt;&gt;1,"",IF(O2757&gt;=2,1,0))</f>
        <v/>
      </c>
      <c r="AC2757">
        <f>IF(M2757&lt;&gt;1,"",IF(OR(Q2757=999,Q2757=""),"",IF(OR(Q2757&lt;35,Q2757&gt;48),1,0)))</f>
        <v/>
      </c>
      <c r="AD2757">
        <f>IF(COUNT(AA2757:AC2757)&lt;3,"",SUM(AA2757:AC2757))</f>
        <v/>
      </c>
      <c r="AE2757">
        <f>IF(L2757&gt;=4,2,IF(L2757&gt;=2,1,0))</f>
        <v/>
      </c>
      <c r="AF2757">
        <f>IF(L2757&gt;=5,1,0)</f>
        <v/>
      </c>
      <c r="AG2757">
        <f>AE2757+AF2757</f>
        <v/>
      </c>
      <c r="AH2757" s="15">
        <f>IF(M2757&lt;&gt;1,"",IF(OR(R2757=-9,R2757=""),"",R2757))</f>
        <v/>
      </c>
      <c r="AI2757">
        <f>IF(M2757&lt;&gt;1,"",IF(OR(Q2757=999,Q2757=""),"",Q2757))</f>
        <v/>
      </c>
    </row>
    <row r="2758">
      <c r="A2758" t="inlineStr">
        <is>
          <t>TQRMNOP115027</t>
        </is>
      </c>
      <c r="B2758" t="n">
        <v>2025</v>
      </c>
      <c r="C2758" t="n">
        <v>1</v>
      </c>
      <c r="D2758" t="n">
        <v>43</v>
      </c>
      <c r="E2758" t="inlineStr">
        <is>
          <t>S</t>
        </is>
      </c>
      <c r="F2758" t="n">
        <v>17</v>
      </c>
      <c r="G2758" t="n">
        <v>1055</v>
      </c>
      <c r="H2758" t="n">
        <v>3</v>
      </c>
      <c r="I2758" t="n">
        <v>2</v>
      </c>
      <c r="J2758" t="n">
        <v>29</v>
      </c>
      <c r="K2758" t="n">
        <v>2</v>
      </c>
      <c r="L2758" t="n">
        <v>6</v>
      </c>
      <c r="M2758" t="n">
        <v>3</v>
      </c>
      <c r="R2758" s="15" t="n">
        <v>0</v>
      </c>
      <c r="S2758" s="15" t="n">
        <v>102000</v>
      </c>
      <c r="T2758" s="15" t="n">
        <v>102000</v>
      </c>
      <c r="U2758" s="15" t="n">
        <v>205700</v>
      </c>
      <c r="V2758">
        <f>IFERROR(VLOOKUP(D2758,Tablas_Equivalencia!$A$3:$B$8,2,FALSE),"Sin dato")</f>
        <v/>
      </c>
      <c r="W2758">
        <f>IFERROR(VLOOKUP(L2758,Tablas_Equivalencia!$D$3:$E$9,2,FALSE),"Sin dato")</f>
        <v/>
      </c>
      <c r="X2758">
        <f>IF(I2758=1,"Varón","Mujer")</f>
        <v/>
      </c>
      <c r="Y2758">
        <f>IFERROR(VLOOKUP(M2758,Tablas_Equivalencia!$G$3:$H$6,2,FALSE),"Sin dato")</f>
        <v/>
      </c>
      <c r="Z2758">
        <f>IF(J2758&lt;=24,"18-24","25-29")</f>
        <v/>
      </c>
      <c r="AA2758">
        <f>IF(M2758&lt;&gt;1,"",IF(P2758=2,1,0))</f>
        <v/>
      </c>
      <c r="AB2758">
        <f>IF(M2758&lt;&gt;1,"",IF(O2758&gt;=2,1,0))</f>
        <v/>
      </c>
      <c r="AC2758">
        <f>IF(M2758&lt;&gt;1,"",IF(OR(Q2758=999,Q2758=""),"",IF(OR(Q2758&lt;35,Q2758&gt;48),1,0)))</f>
        <v/>
      </c>
      <c r="AD2758">
        <f>IF(COUNT(AA2758:AC2758)&lt;3,"",SUM(AA2758:AC2758))</f>
        <v/>
      </c>
      <c r="AE2758">
        <f>IF(L2758&gt;=4,2,IF(L2758&gt;=2,1,0))</f>
        <v/>
      </c>
      <c r="AF2758">
        <f>IF(L2758&gt;=5,1,0)</f>
        <v/>
      </c>
      <c r="AG2758">
        <f>AE2758+AF2758</f>
        <v/>
      </c>
      <c r="AH2758" s="15">
        <f>IF(M2758&lt;&gt;1,"",IF(OR(R2758=-9,R2758=""),"",R2758))</f>
        <v/>
      </c>
      <c r="AI2758">
        <f>IF(M2758&lt;&gt;1,"",IF(OR(Q2758=999,Q2758=""),"",Q2758))</f>
        <v/>
      </c>
    </row>
    <row r="2759">
      <c r="A2759" t="inlineStr">
        <is>
          <t>TQRMNOP115031</t>
        </is>
      </c>
      <c r="B2759" t="n">
        <v>2025</v>
      </c>
      <c r="C2759" t="n">
        <v>1</v>
      </c>
      <c r="D2759" t="n">
        <v>1</v>
      </c>
      <c r="E2759" t="inlineStr">
        <is>
          <t>S</t>
        </is>
      </c>
      <c r="F2759" t="n">
        <v>32</v>
      </c>
      <c r="G2759" t="n">
        <v>1626</v>
      </c>
      <c r="H2759" t="n">
        <v>10</v>
      </c>
      <c r="I2759" t="n">
        <v>1</v>
      </c>
      <c r="J2759" t="n">
        <v>27</v>
      </c>
      <c r="K2759" t="n">
        <v>2</v>
      </c>
      <c r="L2759" t="n">
        <v>4</v>
      </c>
      <c r="M2759" t="n">
        <v>3</v>
      </c>
      <c r="R2759" s="15" t="n">
        <v>0</v>
      </c>
      <c r="S2759" s="15" t="n">
        <v>0</v>
      </c>
      <c r="T2759" s="15" t="n">
        <v>0</v>
      </c>
      <c r="U2759" s="15" t="n">
        <v>92000</v>
      </c>
      <c r="V2759">
        <f>IFERROR(VLOOKUP(D2759,Tablas_Equivalencia!$A$3:$B$8,2,FALSE),"Sin dato")</f>
        <v/>
      </c>
      <c r="W2759">
        <f>IFERROR(VLOOKUP(L2759,Tablas_Equivalencia!$D$3:$E$9,2,FALSE),"Sin dato")</f>
        <v/>
      </c>
      <c r="X2759">
        <f>IF(I2759=1,"Varón","Mujer")</f>
        <v/>
      </c>
      <c r="Y2759">
        <f>IFERROR(VLOOKUP(M2759,Tablas_Equivalencia!$G$3:$H$6,2,FALSE),"Sin dato")</f>
        <v/>
      </c>
      <c r="Z2759">
        <f>IF(J2759&lt;=24,"18-24","25-29")</f>
        <v/>
      </c>
      <c r="AA2759">
        <f>IF(M2759&lt;&gt;1,"",IF(P2759=2,1,0))</f>
        <v/>
      </c>
      <c r="AB2759">
        <f>IF(M2759&lt;&gt;1,"",IF(O2759&gt;=2,1,0))</f>
        <v/>
      </c>
      <c r="AC2759">
        <f>IF(M2759&lt;&gt;1,"",IF(OR(Q2759=999,Q2759=""),"",IF(OR(Q2759&lt;35,Q2759&gt;48),1,0)))</f>
        <v/>
      </c>
      <c r="AD2759">
        <f>IF(COUNT(AA2759:AC2759)&lt;3,"",SUM(AA2759:AC2759))</f>
        <v/>
      </c>
      <c r="AE2759">
        <f>IF(L2759&gt;=4,2,IF(L2759&gt;=2,1,0))</f>
        <v/>
      </c>
      <c r="AF2759">
        <f>IF(L2759&gt;=5,1,0)</f>
        <v/>
      </c>
      <c r="AG2759">
        <f>AE2759+AF2759</f>
        <v/>
      </c>
      <c r="AH2759" s="15">
        <f>IF(M2759&lt;&gt;1,"",IF(OR(R2759=-9,R2759=""),"",R2759))</f>
        <v/>
      </c>
      <c r="AI2759">
        <f>IF(M2759&lt;&gt;1,"",IF(OR(Q2759=999,Q2759=""),"",Q2759))</f>
        <v/>
      </c>
    </row>
    <row r="2760">
      <c r="A2760" t="inlineStr">
        <is>
          <t>TQRMNOP115036</t>
        </is>
      </c>
      <c r="B2760" t="n">
        <v>2025</v>
      </c>
      <c r="C2760" t="n">
        <v>1</v>
      </c>
      <c r="D2760" t="n">
        <v>41</v>
      </c>
      <c r="E2760" t="inlineStr">
        <is>
          <t>N</t>
        </is>
      </c>
      <c r="F2760" t="n">
        <v>12</v>
      </c>
      <c r="G2760" t="n">
        <v>1784</v>
      </c>
      <c r="H2760" t="n">
        <v>2</v>
      </c>
      <c r="I2760" t="n">
        <v>2</v>
      </c>
      <c r="J2760" t="n">
        <v>25</v>
      </c>
      <c r="K2760" t="n">
        <v>2</v>
      </c>
      <c r="L2760" t="n">
        <v>4</v>
      </c>
      <c r="M2760" t="n">
        <v>3</v>
      </c>
      <c r="R2760" s="15" t="n">
        <v>0</v>
      </c>
      <c r="S2760" s="15" t="n">
        <v>182000</v>
      </c>
      <c r="T2760" s="15" t="n">
        <v>182000</v>
      </c>
      <c r="U2760" s="15" t="n">
        <v>98800</v>
      </c>
      <c r="V2760">
        <f>IFERROR(VLOOKUP(D2760,Tablas_Equivalencia!$A$3:$B$8,2,FALSE),"Sin dato")</f>
        <v/>
      </c>
      <c r="W2760">
        <f>IFERROR(VLOOKUP(L2760,Tablas_Equivalencia!$D$3:$E$9,2,FALSE),"Sin dato")</f>
        <v/>
      </c>
      <c r="X2760">
        <f>IF(I2760=1,"Varón","Mujer")</f>
        <v/>
      </c>
      <c r="Y2760">
        <f>IFERROR(VLOOKUP(M2760,Tablas_Equivalencia!$G$3:$H$6,2,FALSE),"Sin dato")</f>
        <v/>
      </c>
      <c r="Z2760">
        <f>IF(J2760&lt;=24,"18-24","25-29")</f>
        <v/>
      </c>
      <c r="AA2760">
        <f>IF(M2760&lt;&gt;1,"",IF(P2760=2,1,0))</f>
        <v/>
      </c>
      <c r="AB2760">
        <f>IF(M2760&lt;&gt;1,"",IF(O2760&gt;=2,1,0))</f>
        <v/>
      </c>
      <c r="AC2760">
        <f>IF(M2760&lt;&gt;1,"",IF(OR(Q2760=999,Q2760=""),"",IF(OR(Q2760&lt;35,Q2760&gt;48),1,0)))</f>
        <v/>
      </c>
      <c r="AD2760">
        <f>IF(COUNT(AA2760:AC2760)&lt;3,"",SUM(AA2760:AC2760))</f>
        <v/>
      </c>
      <c r="AE2760">
        <f>IF(L2760&gt;=4,2,IF(L2760&gt;=2,1,0))</f>
        <v/>
      </c>
      <c r="AF2760">
        <f>IF(L2760&gt;=5,1,0)</f>
        <v/>
      </c>
      <c r="AG2760">
        <f>AE2760+AF2760</f>
        <v/>
      </c>
      <c r="AH2760" s="15">
        <f>IF(M2760&lt;&gt;1,"",IF(OR(R2760=-9,R2760=""),"",R2760))</f>
        <v/>
      </c>
      <c r="AI2760">
        <f>IF(M2760&lt;&gt;1,"",IF(OR(Q2760=999,Q2760=""),"",Q2760))</f>
        <v/>
      </c>
    </row>
    <row r="2761">
      <c r="A2761" t="inlineStr">
        <is>
          <t>TQRMNOP115038</t>
        </is>
      </c>
      <c r="B2761" t="n">
        <v>2025</v>
      </c>
      <c r="C2761" t="n">
        <v>1</v>
      </c>
      <c r="D2761" t="n">
        <v>42</v>
      </c>
      <c r="E2761" t="inlineStr">
        <is>
          <t>N</t>
        </is>
      </c>
      <c r="F2761" t="n">
        <v>27</v>
      </c>
      <c r="G2761" t="n">
        <v>1699</v>
      </c>
      <c r="H2761" t="n">
        <v>2</v>
      </c>
      <c r="I2761" t="n">
        <v>1</v>
      </c>
      <c r="J2761" t="n">
        <v>23</v>
      </c>
      <c r="K2761" t="n">
        <v>1</v>
      </c>
      <c r="L2761" t="n">
        <v>6</v>
      </c>
      <c r="M2761" t="n">
        <v>2</v>
      </c>
      <c r="R2761" s="15" t="n">
        <v>0</v>
      </c>
      <c r="S2761" s="15" t="n">
        <v>0</v>
      </c>
      <c r="T2761" s="15" t="n">
        <v>0</v>
      </c>
      <c r="U2761" s="15" t="n">
        <v>154700</v>
      </c>
      <c r="V2761">
        <f>IFERROR(VLOOKUP(D2761,Tablas_Equivalencia!$A$3:$B$8,2,FALSE),"Sin dato")</f>
        <v/>
      </c>
      <c r="W2761">
        <f>IFERROR(VLOOKUP(L2761,Tablas_Equivalencia!$D$3:$E$9,2,FALSE),"Sin dato")</f>
        <v/>
      </c>
      <c r="X2761">
        <f>IF(I2761=1,"Varón","Mujer")</f>
        <v/>
      </c>
      <c r="Y2761">
        <f>IFERROR(VLOOKUP(M2761,Tablas_Equivalencia!$G$3:$H$6,2,FALSE),"Sin dato")</f>
        <v/>
      </c>
      <c r="Z2761">
        <f>IF(J2761&lt;=24,"18-24","25-29")</f>
        <v/>
      </c>
      <c r="AA2761">
        <f>IF(M2761&lt;&gt;1,"",IF(P2761=2,1,0))</f>
        <v/>
      </c>
      <c r="AB2761">
        <f>IF(M2761&lt;&gt;1,"",IF(O2761&gt;=2,1,0))</f>
        <v/>
      </c>
      <c r="AC2761">
        <f>IF(M2761&lt;&gt;1,"",IF(OR(Q2761=999,Q2761=""),"",IF(OR(Q2761&lt;35,Q2761&gt;48),1,0)))</f>
        <v/>
      </c>
      <c r="AD2761">
        <f>IF(COUNT(AA2761:AC2761)&lt;3,"",SUM(AA2761:AC2761))</f>
        <v/>
      </c>
      <c r="AE2761">
        <f>IF(L2761&gt;=4,2,IF(L2761&gt;=2,1,0))</f>
        <v/>
      </c>
      <c r="AF2761">
        <f>IF(L2761&gt;=5,1,0)</f>
        <v/>
      </c>
      <c r="AG2761">
        <f>AE2761+AF2761</f>
        <v/>
      </c>
      <c r="AH2761" s="15">
        <f>IF(M2761&lt;&gt;1,"",IF(OR(R2761=-9,R2761=""),"",R2761))</f>
        <v/>
      </c>
      <c r="AI2761">
        <f>IF(M2761&lt;&gt;1,"",IF(OR(Q2761=999,Q2761=""),"",Q2761))</f>
        <v/>
      </c>
    </row>
    <row r="2762">
      <c r="A2762" t="inlineStr">
        <is>
          <t>TQRMNOP115049</t>
        </is>
      </c>
      <c r="B2762" t="n">
        <v>2025</v>
      </c>
      <c r="C2762" t="n">
        <v>1</v>
      </c>
      <c r="D2762" t="n">
        <v>43</v>
      </c>
      <c r="E2762" t="inlineStr">
        <is>
          <t>S</t>
        </is>
      </c>
      <c r="F2762" t="n">
        <v>30</v>
      </c>
      <c r="G2762" t="n">
        <v>1179</v>
      </c>
      <c r="H2762" t="n">
        <v>3</v>
      </c>
      <c r="I2762" t="n">
        <v>1</v>
      </c>
      <c r="J2762" t="n">
        <v>21</v>
      </c>
      <c r="K2762" t="n">
        <v>2</v>
      </c>
      <c r="L2762" t="n">
        <v>4</v>
      </c>
      <c r="M2762" t="n">
        <v>3</v>
      </c>
      <c r="R2762" s="15" t="n">
        <v>0</v>
      </c>
      <c r="S2762" s="15" t="n">
        <v>36000</v>
      </c>
      <c r="T2762" s="15" t="n">
        <v>36000</v>
      </c>
      <c r="U2762" s="15" t="n">
        <v>141800</v>
      </c>
      <c r="V2762">
        <f>IFERROR(VLOOKUP(D2762,Tablas_Equivalencia!$A$3:$B$8,2,FALSE),"Sin dato")</f>
        <v/>
      </c>
      <c r="W2762">
        <f>IFERROR(VLOOKUP(L2762,Tablas_Equivalencia!$D$3:$E$9,2,FALSE),"Sin dato")</f>
        <v/>
      </c>
      <c r="X2762">
        <f>IF(I2762=1,"Varón","Mujer")</f>
        <v/>
      </c>
      <c r="Y2762">
        <f>IFERROR(VLOOKUP(M2762,Tablas_Equivalencia!$G$3:$H$6,2,FALSE),"Sin dato")</f>
        <v/>
      </c>
      <c r="Z2762">
        <f>IF(J2762&lt;=24,"18-24","25-29")</f>
        <v/>
      </c>
      <c r="AA2762">
        <f>IF(M2762&lt;&gt;1,"",IF(P2762=2,1,0))</f>
        <v/>
      </c>
      <c r="AB2762">
        <f>IF(M2762&lt;&gt;1,"",IF(O2762&gt;=2,1,0))</f>
        <v/>
      </c>
      <c r="AC2762">
        <f>IF(M2762&lt;&gt;1,"",IF(OR(Q2762=999,Q2762=""),"",IF(OR(Q2762&lt;35,Q2762&gt;48),1,0)))</f>
        <v/>
      </c>
      <c r="AD2762">
        <f>IF(COUNT(AA2762:AC2762)&lt;3,"",SUM(AA2762:AC2762))</f>
        <v/>
      </c>
      <c r="AE2762">
        <f>IF(L2762&gt;=4,2,IF(L2762&gt;=2,1,0))</f>
        <v/>
      </c>
      <c r="AF2762">
        <f>IF(L2762&gt;=5,1,0)</f>
        <v/>
      </c>
      <c r="AG2762">
        <f>AE2762+AF2762</f>
        <v/>
      </c>
      <c r="AH2762" s="15">
        <f>IF(M2762&lt;&gt;1,"",IF(OR(R2762=-9,R2762=""),"",R2762))</f>
        <v/>
      </c>
      <c r="AI2762">
        <f>IF(M2762&lt;&gt;1,"",IF(OR(Q2762=999,Q2762=""),"",Q2762))</f>
        <v/>
      </c>
    </row>
    <row r="2763">
      <c r="A2763" t="inlineStr">
        <is>
          <t>TQRMNOP115060</t>
        </is>
      </c>
      <c r="B2763" t="n">
        <v>2025</v>
      </c>
      <c r="C2763" t="n">
        <v>1</v>
      </c>
      <c r="D2763" t="n">
        <v>43</v>
      </c>
      <c r="E2763" t="inlineStr">
        <is>
          <t>N</t>
        </is>
      </c>
      <c r="F2763" t="n">
        <v>29</v>
      </c>
      <c r="G2763" t="n">
        <v>1034</v>
      </c>
      <c r="H2763" t="n">
        <v>3</v>
      </c>
      <c r="I2763" t="n">
        <v>1</v>
      </c>
      <c r="J2763" t="n">
        <v>26</v>
      </c>
      <c r="K2763" t="n">
        <v>2</v>
      </c>
      <c r="L2763" t="n">
        <v>6</v>
      </c>
      <c r="M2763" t="n">
        <v>2</v>
      </c>
      <c r="R2763" s="15" t="n">
        <v>0</v>
      </c>
      <c r="S2763" s="15" t="n">
        <v>0</v>
      </c>
      <c r="T2763" s="15" t="n">
        <v>0</v>
      </c>
      <c r="U2763" s="15" t="n">
        <v>82000</v>
      </c>
      <c r="V2763">
        <f>IFERROR(VLOOKUP(D2763,Tablas_Equivalencia!$A$3:$B$8,2,FALSE),"Sin dato")</f>
        <v/>
      </c>
      <c r="W2763">
        <f>IFERROR(VLOOKUP(L2763,Tablas_Equivalencia!$D$3:$E$9,2,FALSE),"Sin dato")</f>
        <v/>
      </c>
      <c r="X2763">
        <f>IF(I2763=1,"Varón","Mujer")</f>
        <v/>
      </c>
      <c r="Y2763">
        <f>IFERROR(VLOOKUP(M2763,Tablas_Equivalencia!$G$3:$H$6,2,FALSE),"Sin dato")</f>
        <v/>
      </c>
      <c r="Z2763">
        <f>IF(J2763&lt;=24,"18-24","25-29")</f>
        <v/>
      </c>
      <c r="AA2763">
        <f>IF(M2763&lt;&gt;1,"",IF(P2763=2,1,0))</f>
        <v/>
      </c>
      <c r="AB2763">
        <f>IF(M2763&lt;&gt;1,"",IF(O2763&gt;=2,1,0))</f>
        <v/>
      </c>
      <c r="AC2763">
        <f>IF(M2763&lt;&gt;1,"",IF(OR(Q2763=999,Q2763=""),"",IF(OR(Q2763&lt;35,Q2763&gt;48),1,0)))</f>
        <v/>
      </c>
      <c r="AD2763">
        <f>IF(COUNT(AA2763:AC2763)&lt;3,"",SUM(AA2763:AC2763))</f>
        <v/>
      </c>
      <c r="AE2763">
        <f>IF(L2763&gt;=4,2,IF(L2763&gt;=2,1,0))</f>
        <v/>
      </c>
      <c r="AF2763">
        <f>IF(L2763&gt;=5,1,0)</f>
        <v/>
      </c>
      <c r="AG2763">
        <f>AE2763+AF2763</f>
        <v/>
      </c>
      <c r="AH2763" s="15">
        <f>IF(M2763&lt;&gt;1,"",IF(OR(R2763=-9,R2763=""),"",R2763))</f>
        <v/>
      </c>
      <c r="AI2763">
        <f>IF(M2763&lt;&gt;1,"",IF(OR(Q2763=999,Q2763=""),"",Q2763))</f>
        <v/>
      </c>
    </row>
    <row r="2764">
      <c r="A2764" t="inlineStr">
        <is>
          <t>TQRMNOP115075</t>
        </is>
      </c>
      <c r="B2764" t="n">
        <v>2025</v>
      </c>
      <c r="C2764" t="n">
        <v>1</v>
      </c>
      <c r="D2764" t="n">
        <v>43</v>
      </c>
      <c r="E2764" t="inlineStr">
        <is>
          <t>N</t>
        </is>
      </c>
      <c r="F2764" t="n">
        <v>29</v>
      </c>
      <c r="G2764" t="n">
        <v>1103</v>
      </c>
      <c r="H2764" t="n">
        <v>1</v>
      </c>
      <c r="I2764" t="n">
        <v>1</v>
      </c>
      <c r="J2764" t="n">
        <v>22</v>
      </c>
      <c r="K2764" t="n">
        <v>2</v>
      </c>
      <c r="L2764" t="n">
        <v>5</v>
      </c>
      <c r="M2764" t="n">
        <v>3</v>
      </c>
      <c r="R2764" s="15" t="n">
        <v>0</v>
      </c>
      <c r="S2764" s="15" t="n">
        <v>0</v>
      </c>
      <c r="T2764" s="15" t="n">
        <v>0</v>
      </c>
      <c r="U2764" s="15" t="n">
        <v>149700</v>
      </c>
      <c r="V2764">
        <f>IFERROR(VLOOKUP(D2764,Tablas_Equivalencia!$A$3:$B$8,2,FALSE),"Sin dato")</f>
        <v/>
      </c>
      <c r="W2764">
        <f>IFERROR(VLOOKUP(L2764,Tablas_Equivalencia!$D$3:$E$9,2,FALSE),"Sin dato")</f>
        <v/>
      </c>
      <c r="X2764">
        <f>IF(I2764=1,"Varón","Mujer")</f>
        <v/>
      </c>
      <c r="Y2764">
        <f>IFERROR(VLOOKUP(M2764,Tablas_Equivalencia!$G$3:$H$6,2,FALSE),"Sin dato")</f>
        <v/>
      </c>
      <c r="Z2764">
        <f>IF(J2764&lt;=24,"18-24","25-29")</f>
        <v/>
      </c>
      <c r="AA2764">
        <f>IF(M2764&lt;&gt;1,"",IF(P2764=2,1,0))</f>
        <v/>
      </c>
      <c r="AB2764">
        <f>IF(M2764&lt;&gt;1,"",IF(O2764&gt;=2,1,0))</f>
        <v/>
      </c>
      <c r="AC2764">
        <f>IF(M2764&lt;&gt;1,"",IF(OR(Q2764=999,Q2764=""),"",IF(OR(Q2764&lt;35,Q2764&gt;48),1,0)))</f>
        <v/>
      </c>
      <c r="AD2764">
        <f>IF(COUNT(AA2764:AC2764)&lt;3,"",SUM(AA2764:AC2764))</f>
        <v/>
      </c>
      <c r="AE2764">
        <f>IF(L2764&gt;=4,2,IF(L2764&gt;=2,1,0))</f>
        <v/>
      </c>
      <c r="AF2764">
        <f>IF(L2764&gt;=5,1,0)</f>
        <v/>
      </c>
      <c r="AG2764">
        <f>AE2764+AF2764</f>
        <v/>
      </c>
      <c r="AH2764" s="15">
        <f>IF(M2764&lt;&gt;1,"",IF(OR(R2764=-9,R2764=""),"",R2764))</f>
        <v/>
      </c>
      <c r="AI2764">
        <f>IF(M2764&lt;&gt;1,"",IF(OR(Q2764=999,Q2764=""),"",Q2764))</f>
        <v/>
      </c>
    </row>
    <row r="2765">
      <c r="A2765" t="inlineStr">
        <is>
          <t>TQRMNOP115076</t>
        </is>
      </c>
      <c r="B2765" t="n">
        <v>2025</v>
      </c>
      <c r="C2765" t="n">
        <v>1</v>
      </c>
      <c r="D2765" t="n">
        <v>42</v>
      </c>
      <c r="E2765" t="inlineStr">
        <is>
          <t>S</t>
        </is>
      </c>
      <c r="F2765" t="n">
        <v>10</v>
      </c>
      <c r="G2765" t="n">
        <v>1223</v>
      </c>
      <c r="H2765" t="n">
        <v>2</v>
      </c>
      <c r="I2765" t="n">
        <v>2</v>
      </c>
      <c r="J2765" t="n">
        <v>28</v>
      </c>
      <c r="K2765" t="n">
        <v>1</v>
      </c>
      <c r="L2765" t="n">
        <v>5</v>
      </c>
      <c r="M2765" t="n">
        <v>3</v>
      </c>
      <c r="R2765" s="15" t="n">
        <v>0</v>
      </c>
      <c r="S2765" s="15" t="n">
        <v>134000</v>
      </c>
      <c r="T2765" s="15" t="n">
        <v>134000</v>
      </c>
      <c r="U2765" s="15" t="n">
        <v>143500</v>
      </c>
      <c r="V2765">
        <f>IFERROR(VLOOKUP(D2765,Tablas_Equivalencia!$A$3:$B$8,2,FALSE),"Sin dato")</f>
        <v/>
      </c>
      <c r="W2765">
        <f>IFERROR(VLOOKUP(L2765,Tablas_Equivalencia!$D$3:$E$9,2,FALSE),"Sin dato")</f>
        <v/>
      </c>
      <c r="X2765">
        <f>IF(I2765=1,"Varón","Mujer")</f>
        <v/>
      </c>
      <c r="Y2765">
        <f>IFERROR(VLOOKUP(M2765,Tablas_Equivalencia!$G$3:$H$6,2,FALSE),"Sin dato")</f>
        <v/>
      </c>
      <c r="Z2765">
        <f>IF(J2765&lt;=24,"18-24","25-29")</f>
        <v/>
      </c>
      <c r="AA2765">
        <f>IF(M2765&lt;&gt;1,"",IF(P2765=2,1,0))</f>
        <v/>
      </c>
      <c r="AB2765">
        <f>IF(M2765&lt;&gt;1,"",IF(O2765&gt;=2,1,0))</f>
        <v/>
      </c>
      <c r="AC2765">
        <f>IF(M2765&lt;&gt;1,"",IF(OR(Q2765=999,Q2765=""),"",IF(OR(Q2765&lt;35,Q2765&gt;48),1,0)))</f>
        <v/>
      </c>
      <c r="AD2765">
        <f>IF(COUNT(AA2765:AC2765)&lt;3,"",SUM(AA2765:AC2765))</f>
        <v/>
      </c>
      <c r="AE2765">
        <f>IF(L2765&gt;=4,2,IF(L2765&gt;=2,1,0))</f>
        <v/>
      </c>
      <c r="AF2765">
        <f>IF(L2765&gt;=5,1,0)</f>
        <v/>
      </c>
      <c r="AG2765">
        <f>AE2765+AF2765</f>
        <v/>
      </c>
      <c r="AH2765" s="15">
        <f>IF(M2765&lt;&gt;1,"",IF(OR(R2765=-9,R2765=""),"",R2765))</f>
        <v/>
      </c>
      <c r="AI2765">
        <f>IF(M2765&lt;&gt;1,"",IF(OR(Q2765=999,Q2765=""),"",Q2765))</f>
        <v/>
      </c>
    </row>
    <row r="2766">
      <c r="A2766" t="inlineStr">
        <is>
          <t>TQRMNOP115080</t>
        </is>
      </c>
      <c r="B2766" t="n">
        <v>2025</v>
      </c>
      <c r="C2766" t="n">
        <v>1</v>
      </c>
      <c r="D2766" t="n">
        <v>44</v>
      </c>
      <c r="E2766" t="inlineStr">
        <is>
          <t>N</t>
        </is>
      </c>
      <c r="F2766" t="n">
        <v>93</v>
      </c>
      <c r="G2766" t="n">
        <v>633</v>
      </c>
      <c r="H2766" t="n">
        <v>10</v>
      </c>
      <c r="I2766" t="n">
        <v>2</v>
      </c>
      <c r="J2766" t="n">
        <v>27</v>
      </c>
      <c r="K2766" t="n">
        <v>2</v>
      </c>
      <c r="L2766" t="n">
        <v>6</v>
      </c>
      <c r="M2766" t="n">
        <v>3</v>
      </c>
      <c r="R2766" s="15" t="n">
        <v>0</v>
      </c>
      <c r="S2766" s="15" t="n">
        <v>0</v>
      </c>
      <c r="T2766" s="15" t="n">
        <v>0</v>
      </c>
      <c r="U2766" s="15" t="n">
        <v>129600</v>
      </c>
      <c r="V2766">
        <f>IFERROR(VLOOKUP(D2766,Tablas_Equivalencia!$A$3:$B$8,2,FALSE),"Sin dato")</f>
        <v/>
      </c>
      <c r="W2766">
        <f>IFERROR(VLOOKUP(L2766,Tablas_Equivalencia!$D$3:$E$9,2,FALSE),"Sin dato")</f>
        <v/>
      </c>
      <c r="X2766">
        <f>IF(I2766=1,"Varón","Mujer")</f>
        <v/>
      </c>
      <c r="Y2766">
        <f>IFERROR(VLOOKUP(M2766,Tablas_Equivalencia!$G$3:$H$6,2,FALSE),"Sin dato")</f>
        <v/>
      </c>
      <c r="Z2766">
        <f>IF(J2766&lt;=24,"18-24","25-29")</f>
        <v/>
      </c>
      <c r="AA2766">
        <f>IF(M2766&lt;&gt;1,"",IF(P2766=2,1,0))</f>
        <v/>
      </c>
      <c r="AB2766">
        <f>IF(M2766&lt;&gt;1,"",IF(O2766&gt;=2,1,0))</f>
        <v/>
      </c>
      <c r="AC2766">
        <f>IF(M2766&lt;&gt;1,"",IF(OR(Q2766=999,Q2766=""),"",IF(OR(Q2766&lt;35,Q2766&gt;48),1,0)))</f>
        <v/>
      </c>
      <c r="AD2766">
        <f>IF(COUNT(AA2766:AC2766)&lt;3,"",SUM(AA2766:AC2766))</f>
        <v/>
      </c>
      <c r="AE2766">
        <f>IF(L2766&gt;=4,2,IF(L2766&gt;=2,1,0))</f>
        <v/>
      </c>
      <c r="AF2766">
        <f>IF(L2766&gt;=5,1,0)</f>
        <v/>
      </c>
      <c r="AG2766">
        <f>AE2766+AF2766</f>
        <v/>
      </c>
      <c r="AH2766" s="15">
        <f>IF(M2766&lt;&gt;1,"",IF(OR(R2766=-9,R2766=""),"",R2766))</f>
        <v/>
      </c>
      <c r="AI2766">
        <f>IF(M2766&lt;&gt;1,"",IF(OR(Q2766=999,Q2766=""),"",Q2766))</f>
        <v/>
      </c>
    </row>
    <row r="2767">
      <c r="A2767" t="inlineStr">
        <is>
          <t>TQRMNOP115088</t>
        </is>
      </c>
      <c r="B2767" t="n">
        <v>2025</v>
      </c>
      <c r="C2767" t="n">
        <v>1</v>
      </c>
      <c r="D2767" t="n">
        <v>1</v>
      </c>
      <c r="E2767" t="inlineStr">
        <is>
          <t>S</t>
        </is>
      </c>
      <c r="F2767" t="n">
        <v>32</v>
      </c>
      <c r="G2767" t="n">
        <v>801</v>
      </c>
      <c r="H2767" t="n">
        <v>2</v>
      </c>
      <c r="I2767" t="n">
        <v>1</v>
      </c>
      <c r="J2767" t="n">
        <v>24</v>
      </c>
      <c r="K2767" t="n">
        <v>2</v>
      </c>
      <c r="L2767" t="n">
        <v>4</v>
      </c>
      <c r="M2767" t="n">
        <v>1</v>
      </c>
      <c r="N2767" t="n">
        <v>2</v>
      </c>
      <c r="O2767" t="n">
        <v>2</v>
      </c>
      <c r="P2767" t="n">
        <v>2</v>
      </c>
      <c r="Q2767" t="n">
        <v>42</v>
      </c>
      <c r="R2767" s="15" t="n">
        <v>464000</v>
      </c>
      <c r="S2767" s="15" t="n">
        <v>0</v>
      </c>
      <c r="T2767" s="15" t="n">
        <v>464000</v>
      </c>
      <c r="U2767" s="15" t="n">
        <v>56500</v>
      </c>
      <c r="V2767">
        <f>IFERROR(VLOOKUP(D2767,Tablas_Equivalencia!$A$3:$B$8,2,FALSE),"Sin dato")</f>
        <v/>
      </c>
      <c r="W2767">
        <f>IFERROR(VLOOKUP(L2767,Tablas_Equivalencia!$D$3:$E$9,2,FALSE),"Sin dato")</f>
        <v/>
      </c>
      <c r="X2767">
        <f>IF(I2767=1,"Varón","Mujer")</f>
        <v/>
      </c>
      <c r="Y2767">
        <f>IFERROR(VLOOKUP(M2767,Tablas_Equivalencia!$G$3:$H$6,2,FALSE),"Sin dato")</f>
        <v/>
      </c>
      <c r="Z2767">
        <f>IF(J2767&lt;=24,"18-24","25-29")</f>
        <v/>
      </c>
      <c r="AA2767">
        <f>IF(M2767&lt;&gt;1,"",IF(P2767=2,1,0))</f>
        <v/>
      </c>
      <c r="AB2767">
        <f>IF(M2767&lt;&gt;1,"",IF(O2767&gt;=2,1,0))</f>
        <v/>
      </c>
      <c r="AC2767">
        <f>IF(M2767&lt;&gt;1,"",IF(OR(Q2767=999,Q2767=""),"",IF(OR(Q2767&lt;35,Q2767&gt;48),1,0)))</f>
        <v/>
      </c>
      <c r="AD2767">
        <f>IF(COUNT(AA2767:AC2767)&lt;3,"",SUM(AA2767:AC2767))</f>
        <v/>
      </c>
      <c r="AE2767">
        <f>IF(L2767&gt;=4,2,IF(L2767&gt;=2,1,0))</f>
        <v/>
      </c>
      <c r="AF2767">
        <f>IF(L2767&gt;=5,1,0)</f>
        <v/>
      </c>
      <c r="AG2767">
        <f>AE2767+AF2767</f>
        <v/>
      </c>
      <c r="AH2767" s="15">
        <f>IF(M2767&lt;&gt;1,"",IF(OR(R2767=-9,R2767=""),"",R2767))</f>
        <v/>
      </c>
      <c r="AI2767">
        <f>IF(M2767&lt;&gt;1,"",IF(OR(Q2767=999,Q2767=""),"",Q2767))</f>
        <v/>
      </c>
    </row>
    <row r="2768">
      <c r="A2768" t="inlineStr">
        <is>
          <t>TQRMNOP115108</t>
        </is>
      </c>
      <c r="B2768" t="n">
        <v>2025</v>
      </c>
      <c r="C2768" t="n">
        <v>1</v>
      </c>
      <c r="D2768" t="n">
        <v>41</v>
      </c>
      <c r="E2768" t="inlineStr">
        <is>
          <t>N</t>
        </is>
      </c>
      <c r="F2768" t="n">
        <v>15</v>
      </c>
      <c r="G2768" t="n">
        <v>1027</v>
      </c>
      <c r="H2768" t="n">
        <v>3</v>
      </c>
      <c r="I2768" t="n">
        <v>2</v>
      </c>
      <c r="J2768" t="n">
        <v>26</v>
      </c>
      <c r="K2768" t="n">
        <v>1</v>
      </c>
      <c r="L2768" t="n">
        <v>5</v>
      </c>
      <c r="M2768" t="n">
        <v>2</v>
      </c>
      <c r="R2768" s="15" t="n">
        <v>0</v>
      </c>
      <c r="S2768" s="15" t="n">
        <v>0</v>
      </c>
      <c r="T2768" s="15" t="n">
        <v>0</v>
      </c>
      <c r="U2768" s="15" t="n">
        <v>201400</v>
      </c>
      <c r="V2768">
        <f>IFERROR(VLOOKUP(D2768,Tablas_Equivalencia!$A$3:$B$8,2,FALSE),"Sin dato")</f>
        <v/>
      </c>
      <c r="W2768">
        <f>IFERROR(VLOOKUP(L2768,Tablas_Equivalencia!$D$3:$E$9,2,FALSE),"Sin dato")</f>
        <v/>
      </c>
      <c r="X2768">
        <f>IF(I2768=1,"Varón","Mujer")</f>
        <v/>
      </c>
      <c r="Y2768">
        <f>IFERROR(VLOOKUP(M2768,Tablas_Equivalencia!$G$3:$H$6,2,FALSE),"Sin dato")</f>
        <v/>
      </c>
      <c r="Z2768">
        <f>IF(J2768&lt;=24,"18-24","25-29")</f>
        <v/>
      </c>
      <c r="AA2768">
        <f>IF(M2768&lt;&gt;1,"",IF(P2768=2,1,0))</f>
        <v/>
      </c>
      <c r="AB2768">
        <f>IF(M2768&lt;&gt;1,"",IF(O2768&gt;=2,1,0))</f>
        <v/>
      </c>
      <c r="AC2768">
        <f>IF(M2768&lt;&gt;1,"",IF(OR(Q2768=999,Q2768=""),"",IF(OR(Q2768&lt;35,Q2768&gt;48),1,0)))</f>
        <v/>
      </c>
      <c r="AD2768">
        <f>IF(COUNT(AA2768:AC2768)&lt;3,"",SUM(AA2768:AC2768))</f>
        <v/>
      </c>
      <c r="AE2768">
        <f>IF(L2768&gt;=4,2,IF(L2768&gt;=2,1,0))</f>
        <v/>
      </c>
      <c r="AF2768">
        <f>IF(L2768&gt;=5,1,0)</f>
        <v/>
      </c>
      <c r="AG2768">
        <f>AE2768+AF2768</f>
        <v/>
      </c>
      <c r="AH2768" s="15">
        <f>IF(M2768&lt;&gt;1,"",IF(OR(R2768=-9,R2768=""),"",R2768))</f>
        <v/>
      </c>
      <c r="AI2768">
        <f>IF(M2768&lt;&gt;1,"",IF(OR(Q2768=999,Q2768=""),"",Q2768))</f>
        <v/>
      </c>
    </row>
    <row r="2769">
      <c r="A2769" t="inlineStr">
        <is>
          <t>TQRMNOP115110</t>
        </is>
      </c>
      <c r="B2769" t="n">
        <v>2025</v>
      </c>
      <c r="C2769" t="n">
        <v>1</v>
      </c>
      <c r="D2769" t="n">
        <v>43</v>
      </c>
      <c r="E2769" t="inlineStr">
        <is>
          <t>S</t>
        </is>
      </c>
      <c r="F2769" t="n">
        <v>17</v>
      </c>
      <c r="G2769" t="n">
        <v>1108</v>
      </c>
      <c r="H2769" t="n">
        <v>3</v>
      </c>
      <c r="I2769" t="n">
        <v>2</v>
      </c>
      <c r="J2769" t="n">
        <v>20</v>
      </c>
      <c r="K2769" t="n">
        <v>2</v>
      </c>
      <c r="L2769" t="n">
        <v>3</v>
      </c>
      <c r="M2769" t="n">
        <v>3</v>
      </c>
      <c r="R2769" s="15" t="n">
        <v>0</v>
      </c>
      <c r="S2769" s="15" t="n">
        <v>0</v>
      </c>
      <c r="T2769" s="15" t="n">
        <v>0</v>
      </c>
      <c r="U2769" s="15" t="n">
        <v>145500</v>
      </c>
      <c r="V2769">
        <f>IFERROR(VLOOKUP(D2769,Tablas_Equivalencia!$A$3:$B$8,2,FALSE),"Sin dato")</f>
        <v/>
      </c>
      <c r="W2769">
        <f>IFERROR(VLOOKUP(L2769,Tablas_Equivalencia!$D$3:$E$9,2,FALSE),"Sin dato")</f>
        <v/>
      </c>
      <c r="X2769">
        <f>IF(I2769=1,"Varón","Mujer")</f>
        <v/>
      </c>
      <c r="Y2769">
        <f>IFERROR(VLOOKUP(M2769,Tablas_Equivalencia!$G$3:$H$6,2,FALSE),"Sin dato")</f>
        <v/>
      </c>
      <c r="Z2769">
        <f>IF(J2769&lt;=24,"18-24","25-29")</f>
        <v/>
      </c>
      <c r="AA2769">
        <f>IF(M2769&lt;&gt;1,"",IF(P2769=2,1,0))</f>
        <v/>
      </c>
      <c r="AB2769">
        <f>IF(M2769&lt;&gt;1,"",IF(O2769&gt;=2,1,0))</f>
        <v/>
      </c>
      <c r="AC2769">
        <f>IF(M2769&lt;&gt;1,"",IF(OR(Q2769=999,Q2769=""),"",IF(OR(Q2769&lt;35,Q2769&gt;48),1,0)))</f>
        <v/>
      </c>
      <c r="AD2769">
        <f>IF(COUNT(AA2769:AC2769)&lt;3,"",SUM(AA2769:AC2769))</f>
        <v/>
      </c>
      <c r="AE2769">
        <f>IF(L2769&gt;=4,2,IF(L2769&gt;=2,1,0))</f>
        <v/>
      </c>
      <c r="AF2769">
        <f>IF(L2769&gt;=5,1,0)</f>
        <v/>
      </c>
      <c r="AG2769">
        <f>AE2769+AF2769</f>
        <v/>
      </c>
      <c r="AH2769" s="15">
        <f>IF(M2769&lt;&gt;1,"",IF(OR(R2769=-9,R2769=""),"",R2769))</f>
        <v/>
      </c>
      <c r="AI2769">
        <f>IF(M2769&lt;&gt;1,"",IF(OR(Q2769=999,Q2769=""),"",Q2769))</f>
        <v/>
      </c>
    </row>
    <row r="2770">
      <c r="A2770" t="inlineStr">
        <is>
          <t>TQRMNOP115116</t>
        </is>
      </c>
      <c r="B2770" t="n">
        <v>2025</v>
      </c>
      <c r="C2770" t="n">
        <v>1</v>
      </c>
      <c r="D2770" t="n">
        <v>43</v>
      </c>
      <c r="E2770" t="inlineStr">
        <is>
          <t>N</t>
        </is>
      </c>
      <c r="F2770" t="n">
        <v>38</v>
      </c>
      <c r="G2770" t="n">
        <v>998</v>
      </c>
      <c r="H2770" t="n">
        <v>2</v>
      </c>
      <c r="I2770" t="n">
        <v>1</v>
      </c>
      <c r="J2770" t="n">
        <v>25</v>
      </c>
      <c r="K2770" t="n">
        <v>1</v>
      </c>
      <c r="L2770" t="n">
        <v>6</v>
      </c>
      <c r="M2770" t="n">
        <v>1</v>
      </c>
      <c r="N2770" t="n">
        <v>3</v>
      </c>
      <c r="O2770" t="n">
        <v>3</v>
      </c>
      <c r="P2770" t="n">
        <v>2</v>
      </c>
      <c r="Q2770" t="n">
        <v>29</v>
      </c>
      <c r="R2770" s="15" t="n">
        <v>693000</v>
      </c>
      <c r="S2770" s="15" t="n">
        <v>0</v>
      </c>
      <c r="T2770" s="15" t="n">
        <v>693000</v>
      </c>
      <c r="U2770" s="15" t="n">
        <v>125200</v>
      </c>
      <c r="V2770">
        <f>IFERROR(VLOOKUP(D2770,Tablas_Equivalencia!$A$3:$B$8,2,FALSE),"Sin dato")</f>
        <v/>
      </c>
      <c r="W2770">
        <f>IFERROR(VLOOKUP(L2770,Tablas_Equivalencia!$D$3:$E$9,2,FALSE),"Sin dato")</f>
        <v/>
      </c>
      <c r="X2770">
        <f>IF(I2770=1,"Varón","Mujer")</f>
        <v/>
      </c>
      <c r="Y2770">
        <f>IFERROR(VLOOKUP(M2770,Tablas_Equivalencia!$G$3:$H$6,2,FALSE),"Sin dato")</f>
        <v/>
      </c>
      <c r="Z2770">
        <f>IF(J2770&lt;=24,"18-24","25-29")</f>
        <v/>
      </c>
      <c r="AA2770">
        <f>IF(M2770&lt;&gt;1,"",IF(P2770=2,1,0))</f>
        <v/>
      </c>
      <c r="AB2770">
        <f>IF(M2770&lt;&gt;1,"",IF(O2770&gt;=2,1,0))</f>
        <v/>
      </c>
      <c r="AC2770">
        <f>IF(M2770&lt;&gt;1,"",IF(OR(Q2770=999,Q2770=""),"",IF(OR(Q2770&lt;35,Q2770&gt;48),1,0)))</f>
        <v/>
      </c>
      <c r="AD2770">
        <f>IF(COUNT(AA2770:AC2770)&lt;3,"",SUM(AA2770:AC2770))</f>
        <v/>
      </c>
      <c r="AE2770">
        <f>IF(L2770&gt;=4,2,IF(L2770&gt;=2,1,0))</f>
        <v/>
      </c>
      <c r="AF2770">
        <f>IF(L2770&gt;=5,1,0)</f>
        <v/>
      </c>
      <c r="AG2770">
        <f>AE2770+AF2770</f>
        <v/>
      </c>
      <c r="AH2770" s="15">
        <f>IF(M2770&lt;&gt;1,"",IF(OR(R2770=-9,R2770=""),"",R2770))</f>
        <v/>
      </c>
      <c r="AI2770">
        <f>IF(M2770&lt;&gt;1,"",IF(OR(Q2770=999,Q2770=""),"",Q2770))</f>
        <v/>
      </c>
    </row>
    <row r="2771">
      <c r="A2771" t="inlineStr">
        <is>
          <t>TQRMNOP115124</t>
        </is>
      </c>
      <c r="B2771" t="n">
        <v>2025</v>
      </c>
      <c r="C2771" t="n">
        <v>1</v>
      </c>
      <c r="D2771" t="n">
        <v>42</v>
      </c>
      <c r="E2771" t="inlineStr">
        <is>
          <t>S</t>
        </is>
      </c>
      <c r="F2771" t="n">
        <v>10</v>
      </c>
      <c r="G2771" t="n">
        <v>904</v>
      </c>
      <c r="H2771" t="n">
        <v>1</v>
      </c>
      <c r="I2771" t="n">
        <v>2</v>
      </c>
      <c r="J2771" t="n">
        <v>21</v>
      </c>
      <c r="K2771" t="n">
        <v>1</v>
      </c>
      <c r="L2771" t="n">
        <v>5</v>
      </c>
      <c r="M2771" t="n">
        <v>1</v>
      </c>
      <c r="N2771" t="n">
        <v>3</v>
      </c>
      <c r="O2771" t="n">
        <v>1</v>
      </c>
      <c r="P2771" t="n">
        <v>1</v>
      </c>
      <c r="Q2771" t="n">
        <v>42</v>
      </c>
      <c r="R2771" s="15" t="n">
        <v>448000</v>
      </c>
      <c r="S2771" s="15" t="n">
        <v>0</v>
      </c>
      <c r="T2771" s="15" t="n">
        <v>448000</v>
      </c>
      <c r="U2771" s="15" t="n">
        <v>88200</v>
      </c>
      <c r="V2771">
        <f>IFERROR(VLOOKUP(D2771,Tablas_Equivalencia!$A$3:$B$8,2,FALSE),"Sin dato")</f>
        <v/>
      </c>
      <c r="W2771">
        <f>IFERROR(VLOOKUP(L2771,Tablas_Equivalencia!$D$3:$E$9,2,FALSE),"Sin dato")</f>
        <v/>
      </c>
      <c r="X2771">
        <f>IF(I2771=1,"Varón","Mujer")</f>
        <v/>
      </c>
      <c r="Y2771">
        <f>IFERROR(VLOOKUP(M2771,Tablas_Equivalencia!$G$3:$H$6,2,FALSE),"Sin dato")</f>
        <v/>
      </c>
      <c r="Z2771">
        <f>IF(J2771&lt;=24,"18-24","25-29")</f>
        <v/>
      </c>
      <c r="AA2771">
        <f>IF(M2771&lt;&gt;1,"",IF(P2771=2,1,0))</f>
        <v/>
      </c>
      <c r="AB2771">
        <f>IF(M2771&lt;&gt;1,"",IF(O2771&gt;=2,1,0))</f>
        <v/>
      </c>
      <c r="AC2771">
        <f>IF(M2771&lt;&gt;1,"",IF(OR(Q2771=999,Q2771=""),"",IF(OR(Q2771&lt;35,Q2771&gt;48),1,0)))</f>
        <v/>
      </c>
      <c r="AD2771">
        <f>IF(COUNT(AA2771:AC2771)&lt;3,"",SUM(AA2771:AC2771))</f>
        <v/>
      </c>
      <c r="AE2771">
        <f>IF(L2771&gt;=4,2,IF(L2771&gt;=2,1,0))</f>
        <v/>
      </c>
      <c r="AF2771">
        <f>IF(L2771&gt;=5,1,0)</f>
        <v/>
      </c>
      <c r="AG2771">
        <f>AE2771+AF2771</f>
        <v/>
      </c>
      <c r="AH2771" s="15">
        <f>IF(M2771&lt;&gt;1,"",IF(OR(R2771=-9,R2771=""),"",R2771))</f>
        <v/>
      </c>
      <c r="AI2771">
        <f>IF(M2771&lt;&gt;1,"",IF(OR(Q2771=999,Q2771=""),"",Q2771))</f>
        <v/>
      </c>
    </row>
    <row r="2772">
      <c r="A2772" t="inlineStr">
        <is>
          <t>TQRMNOP115129</t>
        </is>
      </c>
      <c r="B2772" t="n">
        <v>2025</v>
      </c>
      <c r="C2772" t="n">
        <v>1</v>
      </c>
      <c r="D2772" t="n">
        <v>1</v>
      </c>
      <c r="E2772" t="inlineStr">
        <is>
          <t>S</t>
        </is>
      </c>
      <c r="F2772" t="n">
        <v>32</v>
      </c>
      <c r="G2772" t="n">
        <v>1787</v>
      </c>
      <c r="H2772" t="n">
        <v>3</v>
      </c>
      <c r="I2772" t="n">
        <v>1</v>
      </c>
      <c r="J2772" t="n">
        <v>19</v>
      </c>
      <c r="K2772" t="n">
        <v>2</v>
      </c>
      <c r="L2772" t="n">
        <v>3</v>
      </c>
      <c r="M2772" t="n">
        <v>3</v>
      </c>
      <c r="R2772" s="15" t="n">
        <v>0</v>
      </c>
      <c r="S2772" s="15" t="n">
        <v>0</v>
      </c>
      <c r="T2772" s="15" t="n">
        <v>0</v>
      </c>
      <c r="U2772" s="15" t="n">
        <v>443800</v>
      </c>
      <c r="V2772">
        <f>IFERROR(VLOOKUP(D2772,Tablas_Equivalencia!$A$3:$B$8,2,FALSE),"Sin dato")</f>
        <v/>
      </c>
      <c r="W2772">
        <f>IFERROR(VLOOKUP(L2772,Tablas_Equivalencia!$D$3:$E$9,2,FALSE),"Sin dato")</f>
        <v/>
      </c>
      <c r="X2772">
        <f>IF(I2772=1,"Varón","Mujer")</f>
        <v/>
      </c>
      <c r="Y2772">
        <f>IFERROR(VLOOKUP(M2772,Tablas_Equivalencia!$G$3:$H$6,2,FALSE),"Sin dato")</f>
        <v/>
      </c>
      <c r="Z2772">
        <f>IF(J2772&lt;=24,"18-24","25-29")</f>
        <v/>
      </c>
      <c r="AA2772">
        <f>IF(M2772&lt;&gt;1,"",IF(P2772=2,1,0))</f>
        <v/>
      </c>
      <c r="AB2772">
        <f>IF(M2772&lt;&gt;1,"",IF(O2772&gt;=2,1,0))</f>
        <v/>
      </c>
      <c r="AC2772">
        <f>IF(M2772&lt;&gt;1,"",IF(OR(Q2772=999,Q2772=""),"",IF(OR(Q2772&lt;35,Q2772&gt;48),1,0)))</f>
        <v/>
      </c>
      <c r="AD2772">
        <f>IF(COUNT(AA2772:AC2772)&lt;3,"",SUM(AA2772:AC2772))</f>
        <v/>
      </c>
      <c r="AE2772">
        <f>IF(L2772&gt;=4,2,IF(L2772&gt;=2,1,0))</f>
        <v/>
      </c>
      <c r="AF2772">
        <f>IF(L2772&gt;=5,1,0)</f>
        <v/>
      </c>
      <c r="AG2772">
        <f>AE2772+AF2772</f>
        <v/>
      </c>
      <c r="AH2772" s="15">
        <f>IF(M2772&lt;&gt;1,"",IF(OR(R2772=-9,R2772=""),"",R2772))</f>
        <v/>
      </c>
      <c r="AI2772">
        <f>IF(M2772&lt;&gt;1,"",IF(OR(Q2772=999,Q2772=""),"",Q2772))</f>
        <v/>
      </c>
    </row>
    <row r="2773">
      <c r="A2773" t="inlineStr">
        <is>
          <t>TQRMNOP115132</t>
        </is>
      </c>
      <c r="B2773" t="n">
        <v>2025</v>
      </c>
      <c r="C2773" t="n">
        <v>1</v>
      </c>
      <c r="D2773" t="n">
        <v>1</v>
      </c>
      <c r="E2773" t="inlineStr">
        <is>
          <t>S</t>
        </is>
      </c>
      <c r="F2773" t="n">
        <v>33</v>
      </c>
      <c r="G2773" t="n">
        <v>1392</v>
      </c>
      <c r="H2773" t="n">
        <v>2</v>
      </c>
      <c r="I2773" t="n">
        <v>2</v>
      </c>
      <c r="J2773" t="n">
        <v>28</v>
      </c>
      <c r="K2773" t="n">
        <v>2</v>
      </c>
      <c r="L2773" t="n">
        <v>6</v>
      </c>
      <c r="M2773" t="n">
        <v>3</v>
      </c>
      <c r="R2773" s="15" t="n">
        <v>0</v>
      </c>
      <c r="S2773" s="15" t="n">
        <v>107000</v>
      </c>
      <c r="T2773" s="15" t="n">
        <v>107000</v>
      </c>
      <c r="U2773" s="15" t="n">
        <v>174600</v>
      </c>
      <c r="V2773">
        <f>IFERROR(VLOOKUP(D2773,Tablas_Equivalencia!$A$3:$B$8,2,FALSE),"Sin dato")</f>
        <v/>
      </c>
      <c r="W2773">
        <f>IFERROR(VLOOKUP(L2773,Tablas_Equivalencia!$D$3:$E$9,2,FALSE),"Sin dato")</f>
        <v/>
      </c>
      <c r="X2773">
        <f>IF(I2773=1,"Varón","Mujer")</f>
        <v/>
      </c>
      <c r="Y2773">
        <f>IFERROR(VLOOKUP(M2773,Tablas_Equivalencia!$G$3:$H$6,2,FALSE),"Sin dato")</f>
        <v/>
      </c>
      <c r="Z2773">
        <f>IF(J2773&lt;=24,"18-24","25-29")</f>
        <v/>
      </c>
      <c r="AA2773">
        <f>IF(M2773&lt;&gt;1,"",IF(P2773=2,1,0))</f>
        <v/>
      </c>
      <c r="AB2773">
        <f>IF(M2773&lt;&gt;1,"",IF(O2773&gt;=2,1,0))</f>
        <v/>
      </c>
      <c r="AC2773">
        <f>IF(M2773&lt;&gt;1,"",IF(OR(Q2773=999,Q2773=""),"",IF(OR(Q2773&lt;35,Q2773&gt;48),1,0)))</f>
        <v/>
      </c>
      <c r="AD2773">
        <f>IF(COUNT(AA2773:AC2773)&lt;3,"",SUM(AA2773:AC2773))</f>
        <v/>
      </c>
      <c r="AE2773">
        <f>IF(L2773&gt;=4,2,IF(L2773&gt;=2,1,0))</f>
        <v/>
      </c>
      <c r="AF2773">
        <f>IF(L2773&gt;=5,1,0)</f>
        <v/>
      </c>
      <c r="AG2773">
        <f>AE2773+AF2773</f>
        <v/>
      </c>
      <c r="AH2773" s="15">
        <f>IF(M2773&lt;&gt;1,"",IF(OR(R2773=-9,R2773=""),"",R2773))</f>
        <v/>
      </c>
      <c r="AI2773">
        <f>IF(M2773&lt;&gt;1,"",IF(OR(Q2773=999,Q2773=""),"",Q2773))</f>
        <v/>
      </c>
    </row>
    <row r="2774">
      <c r="A2774" t="inlineStr">
        <is>
          <t>TQRMNOP115134</t>
        </is>
      </c>
      <c r="B2774" t="n">
        <v>2025</v>
      </c>
      <c r="C2774" t="n">
        <v>1</v>
      </c>
      <c r="D2774" t="n">
        <v>1</v>
      </c>
      <c r="E2774" t="inlineStr">
        <is>
          <t>S</t>
        </is>
      </c>
      <c r="F2774" t="n">
        <v>32</v>
      </c>
      <c r="G2774" t="n">
        <v>788</v>
      </c>
      <c r="H2774" t="n">
        <v>1</v>
      </c>
      <c r="I2774" t="n">
        <v>1</v>
      </c>
      <c r="J2774" t="n">
        <v>28</v>
      </c>
      <c r="K2774" t="n">
        <v>2</v>
      </c>
      <c r="L2774" t="n">
        <v>3</v>
      </c>
      <c r="M2774" t="n">
        <v>1</v>
      </c>
      <c r="N2774" t="n">
        <v>3</v>
      </c>
      <c r="O2774" t="n">
        <v>1</v>
      </c>
      <c r="P2774" t="n">
        <v>1</v>
      </c>
      <c r="Q2774" t="n">
        <v>39</v>
      </c>
      <c r="R2774" s="15" t="n">
        <v>587000</v>
      </c>
      <c r="S2774" s="15" t="n">
        <v>0</v>
      </c>
      <c r="T2774" s="15" t="n">
        <v>587000</v>
      </c>
      <c r="U2774" s="15" t="n">
        <v>55600</v>
      </c>
      <c r="V2774">
        <f>IFERROR(VLOOKUP(D2774,Tablas_Equivalencia!$A$3:$B$8,2,FALSE),"Sin dato")</f>
        <v/>
      </c>
      <c r="W2774">
        <f>IFERROR(VLOOKUP(L2774,Tablas_Equivalencia!$D$3:$E$9,2,FALSE),"Sin dato")</f>
        <v/>
      </c>
      <c r="X2774">
        <f>IF(I2774=1,"Varón","Mujer")</f>
        <v/>
      </c>
      <c r="Y2774">
        <f>IFERROR(VLOOKUP(M2774,Tablas_Equivalencia!$G$3:$H$6,2,FALSE),"Sin dato")</f>
        <v/>
      </c>
      <c r="Z2774">
        <f>IF(J2774&lt;=24,"18-24","25-29")</f>
        <v/>
      </c>
      <c r="AA2774">
        <f>IF(M2774&lt;&gt;1,"",IF(P2774=2,1,0))</f>
        <v/>
      </c>
      <c r="AB2774">
        <f>IF(M2774&lt;&gt;1,"",IF(O2774&gt;=2,1,0))</f>
        <v/>
      </c>
      <c r="AC2774">
        <f>IF(M2774&lt;&gt;1,"",IF(OR(Q2774=999,Q2774=""),"",IF(OR(Q2774&lt;35,Q2774&gt;48),1,0)))</f>
        <v/>
      </c>
      <c r="AD2774">
        <f>IF(COUNT(AA2774:AC2774)&lt;3,"",SUM(AA2774:AC2774))</f>
        <v/>
      </c>
      <c r="AE2774">
        <f>IF(L2774&gt;=4,2,IF(L2774&gt;=2,1,0))</f>
        <v/>
      </c>
      <c r="AF2774">
        <f>IF(L2774&gt;=5,1,0)</f>
        <v/>
      </c>
      <c r="AG2774">
        <f>AE2774+AF2774</f>
        <v/>
      </c>
      <c r="AH2774" s="15">
        <f>IF(M2774&lt;&gt;1,"",IF(OR(R2774=-9,R2774=""),"",R2774))</f>
        <v/>
      </c>
      <c r="AI2774">
        <f>IF(M2774&lt;&gt;1,"",IF(OR(Q2774=999,Q2774=""),"",Q2774))</f>
        <v/>
      </c>
    </row>
    <row r="2775">
      <c r="A2775" t="inlineStr">
        <is>
          <t>TQRMNOP115135</t>
        </is>
      </c>
      <c r="B2775" t="n">
        <v>2025</v>
      </c>
      <c r="C2775" t="n">
        <v>1</v>
      </c>
      <c r="D2775" t="n">
        <v>44</v>
      </c>
      <c r="E2775" t="inlineStr">
        <is>
          <t>N</t>
        </is>
      </c>
      <c r="F2775" t="n">
        <v>5</v>
      </c>
      <c r="G2775" t="n">
        <v>1208</v>
      </c>
      <c r="H2775" t="n">
        <v>1</v>
      </c>
      <c r="I2775" t="n">
        <v>2</v>
      </c>
      <c r="J2775" t="n">
        <v>29</v>
      </c>
      <c r="K2775" t="n">
        <v>1</v>
      </c>
      <c r="L2775" t="n">
        <v>5</v>
      </c>
      <c r="M2775" t="n">
        <v>1</v>
      </c>
      <c r="N2775" t="n">
        <v>2</v>
      </c>
      <c r="O2775" t="n">
        <v>1</v>
      </c>
      <c r="P2775" t="n">
        <v>1</v>
      </c>
      <c r="Q2775" t="n">
        <v>18</v>
      </c>
      <c r="R2775" s="15" t="n">
        <v>533000</v>
      </c>
      <c r="S2775" s="15" t="n">
        <v>68000</v>
      </c>
      <c r="T2775" s="15" t="n">
        <v>601000</v>
      </c>
      <c r="U2775" s="15" t="n">
        <v>101000</v>
      </c>
      <c r="V2775">
        <f>IFERROR(VLOOKUP(D2775,Tablas_Equivalencia!$A$3:$B$8,2,FALSE),"Sin dato")</f>
        <v/>
      </c>
      <c r="W2775">
        <f>IFERROR(VLOOKUP(L2775,Tablas_Equivalencia!$D$3:$E$9,2,FALSE),"Sin dato")</f>
        <v/>
      </c>
      <c r="X2775">
        <f>IF(I2775=1,"Varón","Mujer")</f>
        <v/>
      </c>
      <c r="Y2775">
        <f>IFERROR(VLOOKUP(M2775,Tablas_Equivalencia!$G$3:$H$6,2,FALSE),"Sin dato")</f>
        <v/>
      </c>
      <c r="Z2775">
        <f>IF(J2775&lt;=24,"18-24","25-29")</f>
        <v/>
      </c>
      <c r="AA2775">
        <f>IF(M2775&lt;&gt;1,"",IF(P2775=2,1,0))</f>
        <v/>
      </c>
      <c r="AB2775">
        <f>IF(M2775&lt;&gt;1,"",IF(O2775&gt;=2,1,0))</f>
        <v/>
      </c>
      <c r="AC2775">
        <f>IF(M2775&lt;&gt;1,"",IF(OR(Q2775=999,Q2775=""),"",IF(OR(Q2775&lt;35,Q2775&gt;48),1,0)))</f>
        <v/>
      </c>
      <c r="AD2775">
        <f>IF(COUNT(AA2775:AC2775)&lt;3,"",SUM(AA2775:AC2775))</f>
        <v/>
      </c>
      <c r="AE2775">
        <f>IF(L2775&gt;=4,2,IF(L2775&gt;=2,1,0))</f>
        <v/>
      </c>
      <c r="AF2775">
        <f>IF(L2775&gt;=5,1,0)</f>
        <v/>
      </c>
      <c r="AG2775">
        <f>AE2775+AF2775</f>
        <v/>
      </c>
      <c r="AH2775" s="15">
        <f>IF(M2775&lt;&gt;1,"",IF(OR(R2775=-9,R2775=""),"",R2775))</f>
        <v/>
      </c>
      <c r="AI2775">
        <f>IF(M2775&lt;&gt;1,"",IF(OR(Q2775=999,Q2775=""),"",Q2775))</f>
        <v/>
      </c>
    </row>
    <row r="2776">
      <c r="A2776" t="inlineStr">
        <is>
          <t>TQRMNOP115143</t>
        </is>
      </c>
      <c r="B2776" t="n">
        <v>2025</v>
      </c>
      <c r="C2776" t="n">
        <v>1</v>
      </c>
      <c r="D2776" t="n">
        <v>1</v>
      </c>
      <c r="E2776" t="inlineStr">
        <is>
          <t>S</t>
        </is>
      </c>
      <c r="F2776" t="n">
        <v>32</v>
      </c>
      <c r="G2776" t="n">
        <v>859</v>
      </c>
      <c r="H2776" t="n">
        <v>3</v>
      </c>
      <c r="I2776" t="n">
        <v>2</v>
      </c>
      <c r="J2776" t="n">
        <v>20</v>
      </c>
      <c r="K2776" t="n">
        <v>2</v>
      </c>
      <c r="L2776" t="n">
        <v>3</v>
      </c>
      <c r="M2776" t="n">
        <v>1</v>
      </c>
      <c r="N2776" t="n">
        <v>3</v>
      </c>
      <c r="O2776" t="n">
        <v>2</v>
      </c>
      <c r="P2776" t="n">
        <v>2</v>
      </c>
      <c r="Q2776" t="n">
        <v>26</v>
      </c>
      <c r="R2776" s="15" t="n">
        <v>324000</v>
      </c>
      <c r="S2776" s="15" t="n">
        <v>60000</v>
      </c>
      <c r="T2776" s="15" t="n">
        <v>384000</v>
      </c>
      <c r="U2776" s="15" t="n">
        <v>117800</v>
      </c>
      <c r="V2776">
        <f>IFERROR(VLOOKUP(D2776,Tablas_Equivalencia!$A$3:$B$8,2,FALSE),"Sin dato")</f>
        <v/>
      </c>
      <c r="W2776">
        <f>IFERROR(VLOOKUP(L2776,Tablas_Equivalencia!$D$3:$E$9,2,FALSE),"Sin dato")</f>
        <v/>
      </c>
      <c r="X2776">
        <f>IF(I2776=1,"Varón","Mujer")</f>
        <v/>
      </c>
      <c r="Y2776">
        <f>IFERROR(VLOOKUP(M2776,Tablas_Equivalencia!$G$3:$H$6,2,FALSE),"Sin dato")</f>
        <v/>
      </c>
      <c r="Z2776">
        <f>IF(J2776&lt;=24,"18-24","25-29")</f>
        <v/>
      </c>
      <c r="AA2776">
        <f>IF(M2776&lt;&gt;1,"",IF(P2776=2,1,0))</f>
        <v/>
      </c>
      <c r="AB2776">
        <f>IF(M2776&lt;&gt;1,"",IF(O2776&gt;=2,1,0))</f>
        <v/>
      </c>
      <c r="AC2776">
        <f>IF(M2776&lt;&gt;1,"",IF(OR(Q2776=999,Q2776=""),"",IF(OR(Q2776&lt;35,Q2776&gt;48),1,0)))</f>
        <v/>
      </c>
      <c r="AD2776">
        <f>IF(COUNT(AA2776:AC2776)&lt;3,"",SUM(AA2776:AC2776))</f>
        <v/>
      </c>
      <c r="AE2776">
        <f>IF(L2776&gt;=4,2,IF(L2776&gt;=2,1,0))</f>
        <v/>
      </c>
      <c r="AF2776">
        <f>IF(L2776&gt;=5,1,0)</f>
        <v/>
      </c>
      <c r="AG2776">
        <f>AE2776+AF2776</f>
        <v/>
      </c>
      <c r="AH2776" s="15">
        <f>IF(M2776&lt;&gt;1,"",IF(OR(R2776=-9,R2776=""),"",R2776))</f>
        <v/>
      </c>
      <c r="AI2776">
        <f>IF(M2776&lt;&gt;1,"",IF(OR(Q2776=999,Q2776=""),"",Q2776))</f>
        <v/>
      </c>
    </row>
    <row r="2777">
      <c r="A2777" t="inlineStr">
        <is>
          <t>TQRMNOP115152</t>
        </is>
      </c>
      <c r="B2777" t="n">
        <v>2025</v>
      </c>
      <c r="C2777" t="n">
        <v>1</v>
      </c>
      <c r="D2777" t="n">
        <v>42</v>
      </c>
      <c r="E2777" t="inlineStr">
        <is>
          <t>N</t>
        </is>
      </c>
      <c r="F2777" t="n">
        <v>25</v>
      </c>
      <c r="G2777" t="n">
        <v>937</v>
      </c>
      <c r="H2777" t="n">
        <v>1</v>
      </c>
      <c r="I2777" t="n">
        <v>2</v>
      </c>
      <c r="J2777" t="n">
        <v>20</v>
      </c>
      <c r="K2777" t="n">
        <v>1</v>
      </c>
      <c r="L2777" t="n">
        <v>3</v>
      </c>
      <c r="M2777" t="n">
        <v>3</v>
      </c>
      <c r="R2777" s="15" t="n">
        <v>0</v>
      </c>
      <c r="S2777" s="15" t="n">
        <v>0</v>
      </c>
      <c r="T2777" s="15" t="n">
        <v>0</v>
      </c>
      <c r="U2777" s="15" t="n">
        <v>207200</v>
      </c>
      <c r="V2777">
        <f>IFERROR(VLOOKUP(D2777,Tablas_Equivalencia!$A$3:$B$8,2,FALSE),"Sin dato")</f>
        <v/>
      </c>
      <c r="W2777">
        <f>IFERROR(VLOOKUP(L2777,Tablas_Equivalencia!$D$3:$E$9,2,FALSE),"Sin dato")</f>
        <v/>
      </c>
      <c r="X2777">
        <f>IF(I2777=1,"Varón","Mujer")</f>
        <v/>
      </c>
      <c r="Y2777">
        <f>IFERROR(VLOOKUP(M2777,Tablas_Equivalencia!$G$3:$H$6,2,FALSE),"Sin dato")</f>
        <v/>
      </c>
      <c r="Z2777">
        <f>IF(J2777&lt;=24,"18-24","25-29")</f>
        <v/>
      </c>
      <c r="AA2777">
        <f>IF(M2777&lt;&gt;1,"",IF(P2777=2,1,0))</f>
        <v/>
      </c>
      <c r="AB2777">
        <f>IF(M2777&lt;&gt;1,"",IF(O2777&gt;=2,1,0))</f>
        <v/>
      </c>
      <c r="AC2777">
        <f>IF(M2777&lt;&gt;1,"",IF(OR(Q2777=999,Q2777=""),"",IF(OR(Q2777&lt;35,Q2777&gt;48),1,0)))</f>
        <v/>
      </c>
      <c r="AD2777">
        <f>IF(COUNT(AA2777:AC2777)&lt;3,"",SUM(AA2777:AC2777))</f>
        <v/>
      </c>
      <c r="AE2777">
        <f>IF(L2777&gt;=4,2,IF(L2777&gt;=2,1,0))</f>
        <v/>
      </c>
      <c r="AF2777">
        <f>IF(L2777&gt;=5,1,0)</f>
        <v/>
      </c>
      <c r="AG2777">
        <f>AE2777+AF2777</f>
        <v/>
      </c>
      <c r="AH2777" s="15">
        <f>IF(M2777&lt;&gt;1,"",IF(OR(R2777=-9,R2777=""),"",R2777))</f>
        <v/>
      </c>
      <c r="AI2777">
        <f>IF(M2777&lt;&gt;1,"",IF(OR(Q2777=999,Q2777=""),"",Q2777))</f>
        <v/>
      </c>
    </row>
    <row r="2778">
      <c r="A2778" t="inlineStr">
        <is>
          <t>TQRMNOP115163</t>
        </is>
      </c>
      <c r="B2778" t="n">
        <v>2025</v>
      </c>
      <c r="C2778" t="n">
        <v>1</v>
      </c>
      <c r="D2778" t="n">
        <v>1</v>
      </c>
      <c r="E2778" t="inlineStr">
        <is>
          <t>S</t>
        </is>
      </c>
      <c r="F2778" t="n">
        <v>33</v>
      </c>
      <c r="G2778" t="n">
        <v>1121</v>
      </c>
      <c r="H2778" t="n">
        <v>1</v>
      </c>
      <c r="I2778" t="n">
        <v>1</v>
      </c>
      <c r="J2778" t="n">
        <v>18</v>
      </c>
      <c r="K2778" t="n">
        <v>2</v>
      </c>
      <c r="L2778" t="n">
        <v>4</v>
      </c>
      <c r="M2778" t="n">
        <v>1</v>
      </c>
      <c r="N2778" t="n">
        <v>1</v>
      </c>
      <c r="O2778" t="n">
        <v>1</v>
      </c>
      <c r="P2778" t="n">
        <v>1</v>
      </c>
      <c r="Q2778" t="n">
        <v>45</v>
      </c>
      <c r="R2778" s="15" t="n">
        <v>1210000</v>
      </c>
      <c r="S2778" s="15" t="n">
        <v>0</v>
      </c>
      <c r="T2778" s="15" t="n">
        <v>1210000</v>
      </c>
      <c r="U2778" s="15" t="n">
        <v>98600</v>
      </c>
      <c r="V2778">
        <f>IFERROR(VLOOKUP(D2778,Tablas_Equivalencia!$A$3:$B$8,2,FALSE),"Sin dato")</f>
        <v/>
      </c>
      <c r="W2778">
        <f>IFERROR(VLOOKUP(L2778,Tablas_Equivalencia!$D$3:$E$9,2,FALSE),"Sin dato")</f>
        <v/>
      </c>
      <c r="X2778">
        <f>IF(I2778=1,"Varón","Mujer")</f>
        <v/>
      </c>
      <c r="Y2778">
        <f>IFERROR(VLOOKUP(M2778,Tablas_Equivalencia!$G$3:$H$6,2,FALSE),"Sin dato")</f>
        <v/>
      </c>
      <c r="Z2778">
        <f>IF(J2778&lt;=24,"18-24","25-29")</f>
        <v/>
      </c>
      <c r="AA2778">
        <f>IF(M2778&lt;&gt;1,"",IF(P2778=2,1,0))</f>
        <v/>
      </c>
      <c r="AB2778">
        <f>IF(M2778&lt;&gt;1,"",IF(O2778&gt;=2,1,0))</f>
        <v/>
      </c>
      <c r="AC2778">
        <f>IF(M2778&lt;&gt;1,"",IF(OR(Q2778=999,Q2778=""),"",IF(OR(Q2778&lt;35,Q2778&gt;48),1,0)))</f>
        <v/>
      </c>
      <c r="AD2778">
        <f>IF(COUNT(AA2778:AC2778)&lt;3,"",SUM(AA2778:AC2778))</f>
        <v/>
      </c>
      <c r="AE2778">
        <f>IF(L2778&gt;=4,2,IF(L2778&gt;=2,1,0))</f>
        <v/>
      </c>
      <c r="AF2778">
        <f>IF(L2778&gt;=5,1,0)</f>
        <v/>
      </c>
      <c r="AG2778">
        <f>AE2778+AF2778</f>
        <v/>
      </c>
      <c r="AH2778" s="15">
        <f>IF(M2778&lt;&gt;1,"",IF(OR(R2778=-9,R2778=""),"",R2778))</f>
        <v/>
      </c>
      <c r="AI2778">
        <f>IF(M2778&lt;&gt;1,"",IF(OR(Q2778=999,Q2778=""),"",Q2778))</f>
        <v/>
      </c>
    </row>
    <row r="2779">
      <c r="A2779" t="inlineStr">
        <is>
          <t>TQRMNOP115165</t>
        </is>
      </c>
      <c r="B2779" t="n">
        <v>2025</v>
      </c>
      <c r="C2779" t="n">
        <v>1</v>
      </c>
      <c r="D2779" t="n">
        <v>1</v>
      </c>
      <c r="E2779" t="inlineStr">
        <is>
          <t>S</t>
        </is>
      </c>
      <c r="F2779" t="n">
        <v>32</v>
      </c>
      <c r="G2779" t="n">
        <v>977</v>
      </c>
      <c r="H2779" t="n">
        <v>3</v>
      </c>
      <c r="I2779" t="n">
        <v>1</v>
      </c>
      <c r="J2779" t="n">
        <v>23</v>
      </c>
      <c r="K2779" t="n">
        <v>2</v>
      </c>
      <c r="L2779" t="n">
        <v>6</v>
      </c>
      <c r="M2779" t="n">
        <v>1</v>
      </c>
      <c r="N2779" t="n">
        <v>3</v>
      </c>
      <c r="O2779" t="n">
        <v>1</v>
      </c>
      <c r="P2779" t="n">
        <v>1</v>
      </c>
      <c r="Q2779" t="n">
        <v>39</v>
      </c>
      <c r="R2779" s="15" t="n">
        <v>315000</v>
      </c>
      <c r="S2779" s="15" t="n">
        <v>0</v>
      </c>
      <c r="T2779" s="15" t="n">
        <v>315000</v>
      </c>
      <c r="U2779" s="15" t="n">
        <v>278100</v>
      </c>
      <c r="V2779">
        <f>IFERROR(VLOOKUP(D2779,Tablas_Equivalencia!$A$3:$B$8,2,FALSE),"Sin dato")</f>
        <v/>
      </c>
      <c r="W2779">
        <f>IFERROR(VLOOKUP(L2779,Tablas_Equivalencia!$D$3:$E$9,2,FALSE),"Sin dato")</f>
        <v/>
      </c>
      <c r="X2779">
        <f>IF(I2779=1,"Varón","Mujer")</f>
        <v/>
      </c>
      <c r="Y2779">
        <f>IFERROR(VLOOKUP(M2779,Tablas_Equivalencia!$G$3:$H$6,2,FALSE),"Sin dato")</f>
        <v/>
      </c>
      <c r="Z2779">
        <f>IF(J2779&lt;=24,"18-24","25-29")</f>
        <v/>
      </c>
      <c r="AA2779">
        <f>IF(M2779&lt;&gt;1,"",IF(P2779=2,1,0))</f>
        <v/>
      </c>
      <c r="AB2779">
        <f>IF(M2779&lt;&gt;1,"",IF(O2779&gt;=2,1,0))</f>
        <v/>
      </c>
      <c r="AC2779">
        <f>IF(M2779&lt;&gt;1,"",IF(OR(Q2779=999,Q2779=""),"",IF(OR(Q2779&lt;35,Q2779&gt;48),1,0)))</f>
        <v/>
      </c>
      <c r="AD2779">
        <f>IF(COUNT(AA2779:AC2779)&lt;3,"",SUM(AA2779:AC2779))</f>
        <v/>
      </c>
      <c r="AE2779">
        <f>IF(L2779&gt;=4,2,IF(L2779&gt;=2,1,0))</f>
        <v/>
      </c>
      <c r="AF2779">
        <f>IF(L2779&gt;=5,1,0)</f>
        <v/>
      </c>
      <c r="AG2779">
        <f>AE2779+AF2779</f>
        <v/>
      </c>
      <c r="AH2779" s="15">
        <f>IF(M2779&lt;&gt;1,"",IF(OR(R2779=-9,R2779=""),"",R2779))</f>
        <v/>
      </c>
      <c r="AI2779">
        <f>IF(M2779&lt;&gt;1,"",IF(OR(Q2779=999,Q2779=""),"",Q2779))</f>
        <v/>
      </c>
    </row>
    <row r="2780">
      <c r="A2780" t="inlineStr">
        <is>
          <t>TQRMNOP115168</t>
        </is>
      </c>
      <c r="B2780" t="n">
        <v>2025</v>
      </c>
      <c r="C2780" t="n">
        <v>1</v>
      </c>
      <c r="D2780" t="n">
        <v>1</v>
      </c>
      <c r="E2780" t="inlineStr">
        <is>
          <t>S</t>
        </is>
      </c>
      <c r="F2780" t="n">
        <v>33</v>
      </c>
      <c r="G2780" t="n">
        <v>1622</v>
      </c>
      <c r="H2780" t="n">
        <v>1</v>
      </c>
      <c r="I2780" t="n">
        <v>2</v>
      </c>
      <c r="J2780" t="n">
        <v>18</v>
      </c>
      <c r="K2780" t="n">
        <v>1</v>
      </c>
      <c r="L2780" t="n">
        <v>5</v>
      </c>
      <c r="M2780" t="n">
        <v>1</v>
      </c>
      <c r="N2780" t="n">
        <v>1</v>
      </c>
      <c r="O2780" t="n">
        <v>1</v>
      </c>
      <c r="P2780" t="n">
        <v>1</v>
      </c>
      <c r="Q2780" t="n">
        <v>27</v>
      </c>
      <c r="R2780" s="15" t="n">
        <v>791000</v>
      </c>
      <c r="S2780" s="15" t="n">
        <v>0</v>
      </c>
      <c r="T2780" s="15" t="n">
        <v>791000</v>
      </c>
      <c r="U2780" s="15" t="n">
        <v>55800</v>
      </c>
      <c r="V2780">
        <f>IFERROR(VLOOKUP(D2780,Tablas_Equivalencia!$A$3:$B$8,2,FALSE),"Sin dato")</f>
        <v/>
      </c>
      <c r="W2780">
        <f>IFERROR(VLOOKUP(L2780,Tablas_Equivalencia!$D$3:$E$9,2,FALSE),"Sin dato")</f>
        <v/>
      </c>
      <c r="X2780">
        <f>IF(I2780=1,"Varón","Mujer")</f>
        <v/>
      </c>
      <c r="Y2780">
        <f>IFERROR(VLOOKUP(M2780,Tablas_Equivalencia!$G$3:$H$6,2,FALSE),"Sin dato")</f>
        <v/>
      </c>
      <c r="Z2780">
        <f>IF(J2780&lt;=24,"18-24","25-29")</f>
        <v/>
      </c>
      <c r="AA2780">
        <f>IF(M2780&lt;&gt;1,"",IF(P2780=2,1,0))</f>
        <v/>
      </c>
      <c r="AB2780">
        <f>IF(M2780&lt;&gt;1,"",IF(O2780&gt;=2,1,0))</f>
        <v/>
      </c>
      <c r="AC2780">
        <f>IF(M2780&lt;&gt;1,"",IF(OR(Q2780=999,Q2780=""),"",IF(OR(Q2780&lt;35,Q2780&gt;48),1,0)))</f>
        <v/>
      </c>
      <c r="AD2780">
        <f>IF(COUNT(AA2780:AC2780)&lt;3,"",SUM(AA2780:AC2780))</f>
        <v/>
      </c>
      <c r="AE2780">
        <f>IF(L2780&gt;=4,2,IF(L2780&gt;=2,1,0))</f>
        <v/>
      </c>
      <c r="AF2780">
        <f>IF(L2780&gt;=5,1,0)</f>
        <v/>
      </c>
      <c r="AG2780">
        <f>AE2780+AF2780</f>
        <v/>
      </c>
      <c r="AH2780" s="15">
        <f>IF(M2780&lt;&gt;1,"",IF(OR(R2780=-9,R2780=""),"",R2780))</f>
        <v/>
      </c>
      <c r="AI2780">
        <f>IF(M2780&lt;&gt;1,"",IF(OR(Q2780=999,Q2780=""),"",Q2780))</f>
        <v/>
      </c>
    </row>
    <row r="2781">
      <c r="A2781" t="inlineStr">
        <is>
          <t>TQRMNOP115175</t>
        </is>
      </c>
      <c r="B2781" t="n">
        <v>2025</v>
      </c>
      <c r="C2781" t="n">
        <v>1</v>
      </c>
      <c r="D2781" t="n">
        <v>1</v>
      </c>
      <c r="E2781" t="inlineStr">
        <is>
          <t>S</t>
        </is>
      </c>
      <c r="F2781" t="n">
        <v>32</v>
      </c>
      <c r="G2781" t="n">
        <v>1577</v>
      </c>
      <c r="H2781" t="n">
        <v>1</v>
      </c>
      <c r="I2781" t="n">
        <v>2</v>
      </c>
      <c r="J2781" t="n">
        <v>22</v>
      </c>
      <c r="K2781" t="n">
        <v>1</v>
      </c>
      <c r="L2781" t="n">
        <v>6</v>
      </c>
      <c r="M2781" t="n">
        <v>1</v>
      </c>
      <c r="N2781" t="n">
        <v>3</v>
      </c>
      <c r="O2781" t="n">
        <v>1</v>
      </c>
      <c r="P2781" t="n">
        <v>1</v>
      </c>
      <c r="Q2781" t="n">
        <v>49</v>
      </c>
      <c r="R2781" s="15" t="n">
        <v>1467000</v>
      </c>
      <c r="S2781" s="15" t="n">
        <v>0</v>
      </c>
      <c r="T2781" s="15" t="n">
        <v>1467000</v>
      </c>
      <c r="U2781" s="15" t="n">
        <v>133800</v>
      </c>
      <c r="V2781">
        <f>IFERROR(VLOOKUP(D2781,Tablas_Equivalencia!$A$3:$B$8,2,FALSE),"Sin dato")</f>
        <v/>
      </c>
      <c r="W2781">
        <f>IFERROR(VLOOKUP(L2781,Tablas_Equivalencia!$D$3:$E$9,2,FALSE),"Sin dato")</f>
        <v/>
      </c>
      <c r="X2781">
        <f>IF(I2781=1,"Varón","Mujer")</f>
        <v/>
      </c>
      <c r="Y2781">
        <f>IFERROR(VLOOKUP(M2781,Tablas_Equivalencia!$G$3:$H$6,2,FALSE),"Sin dato")</f>
        <v/>
      </c>
      <c r="Z2781">
        <f>IF(J2781&lt;=24,"18-24","25-29")</f>
        <v/>
      </c>
      <c r="AA2781">
        <f>IF(M2781&lt;&gt;1,"",IF(P2781=2,1,0))</f>
        <v/>
      </c>
      <c r="AB2781">
        <f>IF(M2781&lt;&gt;1,"",IF(O2781&gt;=2,1,0))</f>
        <v/>
      </c>
      <c r="AC2781">
        <f>IF(M2781&lt;&gt;1,"",IF(OR(Q2781=999,Q2781=""),"",IF(OR(Q2781&lt;35,Q2781&gt;48),1,0)))</f>
        <v/>
      </c>
      <c r="AD2781">
        <f>IF(COUNT(AA2781:AC2781)&lt;3,"",SUM(AA2781:AC2781))</f>
        <v/>
      </c>
      <c r="AE2781">
        <f>IF(L2781&gt;=4,2,IF(L2781&gt;=2,1,0))</f>
        <v/>
      </c>
      <c r="AF2781">
        <f>IF(L2781&gt;=5,1,0)</f>
        <v/>
      </c>
      <c r="AG2781">
        <f>AE2781+AF2781</f>
        <v/>
      </c>
      <c r="AH2781" s="15">
        <f>IF(M2781&lt;&gt;1,"",IF(OR(R2781=-9,R2781=""),"",R2781))</f>
        <v/>
      </c>
      <c r="AI2781">
        <f>IF(M2781&lt;&gt;1,"",IF(OR(Q2781=999,Q2781=""),"",Q2781))</f>
        <v/>
      </c>
    </row>
    <row r="2782">
      <c r="A2782" t="inlineStr">
        <is>
          <t>TQRMNOP115180</t>
        </is>
      </c>
      <c r="B2782" t="n">
        <v>2025</v>
      </c>
      <c r="C2782" t="n">
        <v>1</v>
      </c>
      <c r="D2782" t="n">
        <v>44</v>
      </c>
      <c r="E2782" t="inlineStr">
        <is>
          <t>N</t>
        </is>
      </c>
      <c r="F2782" t="n">
        <v>5</v>
      </c>
      <c r="G2782" t="n">
        <v>988</v>
      </c>
      <c r="H2782" t="n">
        <v>3</v>
      </c>
      <c r="I2782" t="n">
        <v>2</v>
      </c>
      <c r="J2782" t="n">
        <v>24</v>
      </c>
      <c r="K2782" t="n">
        <v>1</v>
      </c>
      <c r="L2782" t="n">
        <v>5</v>
      </c>
      <c r="M2782" t="n">
        <v>1</v>
      </c>
      <c r="N2782" t="n">
        <v>2</v>
      </c>
      <c r="O2782" t="n">
        <v>3</v>
      </c>
      <c r="P2782" t="n">
        <v>2</v>
      </c>
      <c r="Q2782" t="n">
        <v>39</v>
      </c>
      <c r="R2782" s="15" t="n">
        <v>246000</v>
      </c>
      <c r="S2782" s="15" t="n">
        <v>0</v>
      </c>
      <c r="T2782" s="15" t="n">
        <v>246000</v>
      </c>
      <c r="U2782" s="15" t="n">
        <v>65200</v>
      </c>
      <c r="V2782">
        <f>IFERROR(VLOOKUP(D2782,Tablas_Equivalencia!$A$3:$B$8,2,FALSE),"Sin dato")</f>
        <v/>
      </c>
      <c r="W2782">
        <f>IFERROR(VLOOKUP(L2782,Tablas_Equivalencia!$D$3:$E$9,2,FALSE),"Sin dato")</f>
        <v/>
      </c>
      <c r="X2782">
        <f>IF(I2782=1,"Varón","Mujer")</f>
        <v/>
      </c>
      <c r="Y2782">
        <f>IFERROR(VLOOKUP(M2782,Tablas_Equivalencia!$G$3:$H$6,2,FALSE),"Sin dato")</f>
        <v/>
      </c>
      <c r="Z2782">
        <f>IF(J2782&lt;=24,"18-24","25-29")</f>
        <v/>
      </c>
      <c r="AA2782">
        <f>IF(M2782&lt;&gt;1,"",IF(P2782=2,1,0))</f>
        <v/>
      </c>
      <c r="AB2782">
        <f>IF(M2782&lt;&gt;1,"",IF(O2782&gt;=2,1,0))</f>
        <v/>
      </c>
      <c r="AC2782">
        <f>IF(M2782&lt;&gt;1,"",IF(OR(Q2782=999,Q2782=""),"",IF(OR(Q2782&lt;35,Q2782&gt;48),1,0)))</f>
        <v/>
      </c>
      <c r="AD2782">
        <f>IF(COUNT(AA2782:AC2782)&lt;3,"",SUM(AA2782:AC2782))</f>
        <v/>
      </c>
      <c r="AE2782">
        <f>IF(L2782&gt;=4,2,IF(L2782&gt;=2,1,0))</f>
        <v/>
      </c>
      <c r="AF2782">
        <f>IF(L2782&gt;=5,1,0)</f>
        <v/>
      </c>
      <c r="AG2782">
        <f>AE2782+AF2782</f>
        <v/>
      </c>
      <c r="AH2782" s="15">
        <f>IF(M2782&lt;&gt;1,"",IF(OR(R2782=-9,R2782=""),"",R2782))</f>
        <v/>
      </c>
      <c r="AI2782">
        <f>IF(M2782&lt;&gt;1,"",IF(OR(Q2782=999,Q2782=""),"",Q2782))</f>
        <v/>
      </c>
    </row>
    <row r="2783">
      <c r="A2783" t="inlineStr">
        <is>
          <t>TQRMNOP115187</t>
        </is>
      </c>
      <c r="B2783" t="n">
        <v>2025</v>
      </c>
      <c r="C2783" t="n">
        <v>1</v>
      </c>
      <c r="D2783" t="n">
        <v>42</v>
      </c>
      <c r="E2783" t="inlineStr">
        <is>
          <t>N</t>
        </is>
      </c>
      <c r="F2783" t="n">
        <v>27</v>
      </c>
      <c r="G2783" t="n">
        <v>1167</v>
      </c>
      <c r="H2783" t="n">
        <v>3</v>
      </c>
      <c r="I2783" t="n">
        <v>2</v>
      </c>
      <c r="J2783" t="n">
        <v>28</v>
      </c>
      <c r="K2783" t="n">
        <v>1</v>
      </c>
      <c r="L2783" t="n">
        <v>5</v>
      </c>
      <c r="M2783" t="n">
        <v>1</v>
      </c>
      <c r="N2783" t="n">
        <v>3</v>
      </c>
      <c r="O2783" t="n">
        <v>2</v>
      </c>
      <c r="P2783" t="n">
        <v>2</v>
      </c>
      <c r="Q2783" t="n">
        <v>24</v>
      </c>
      <c r="R2783" s="15" t="n">
        <v>221000</v>
      </c>
      <c r="S2783" s="15" t="n">
        <v>0</v>
      </c>
      <c r="T2783" s="15" t="n">
        <v>221000</v>
      </c>
      <c r="U2783" s="15" t="n">
        <v>84300</v>
      </c>
      <c r="V2783">
        <f>IFERROR(VLOOKUP(D2783,Tablas_Equivalencia!$A$3:$B$8,2,FALSE),"Sin dato")</f>
        <v/>
      </c>
      <c r="W2783">
        <f>IFERROR(VLOOKUP(L2783,Tablas_Equivalencia!$D$3:$E$9,2,FALSE),"Sin dato")</f>
        <v/>
      </c>
      <c r="X2783">
        <f>IF(I2783=1,"Varón","Mujer")</f>
        <v/>
      </c>
      <c r="Y2783">
        <f>IFERROR(VLOOKUP(M2783,Tablas_Equivalencia!$G$3:$H$6,2,FALSE),"Sin dato")</f>
        <v/>
      </c>
      <c r="Z2783">
        <f>IF(J2783&lt;=24,"18-24","25-29")</f>
        <v/>
      </c>
      <c r="AA2783">
        <f>IF(M2783&lt;&gt;1,"",IF(P2783=2,1,0))</f>
        <v/>
      </c>
      <c r="AB2783">
        <f>IF(M2783&lt;&gt;1,"",IF(O2783&gt;=2,1,0))</f>
        <v/>
      </c>
      <c r="AC2783">
        <f>IF(M2783&lt;&gt;1,"",IF(OR(Q2783=999,Q2783=""),"",IF(OR(Q2783&lt;35,Q2783&gt;48),1,0)))</f>
        <v/>
      </c>
      <c r="AD2783">
        <f>IF(COUNT(AA2783:AC2783)&lt;3,"",SUM(AA2783:AC2783))</f>
        <v/>
      </c>
      <c r="AE2783">
        <f>IF(L2783&gt;=4,2,IF(L2783&gt;=2,1,0))</f>
        <v/>
      </c>
      <c r="AF2783">
        <f>IF(L2783&gt;=5,1,0)</f>
        <v/>
      </c>
      <c r="AG2783">
        <f>AE2783+AF2783</f>
        <v/>
      </c>
      <c r="AH2783" s="15">
        <f>IF(M2783&lt;&gt;1,"",IF(OR(R2783=-9,R2783=""),"",R2783))</f>
        <v/>
      </c>
      <c r="AI2783">
        <f>IF(M2783&lt;&gt;1,"",IF(OR(Q2783=999,Q2783=""),"",Q2783))</f>
        <v/>
      </c>
    </row>
    <row r="2784">
      <c r="A2784" t="inlineStr">
        <is>
          <t>TQRMNOP115190</t>
        </is>
      </c>
      <c r="B2784" t="n">
        <v>2025</v>
      </c>
      <c r="C2784" t="n">
        <v>1</v>
      </c>
      <c r="D2784" t="n">
        <v>1</v>
      </c>
      <c r="E2784" t="inlineStr">
        <is>
          <t>S</t>
        </is>
      </c>
      <c r="F2784" t="n">
        <v>32</v>
      </c>
      <c r="G2784" t="n">
        <v>1251</v>
      </c>
      <c r="H2784" t="n">
        <v>1</v>
      </c>
      <c r="I2784" t="n">
        <v>1</v>
      </c>
      <c r="J2784" t="n">
        <v>28</v>
      </c>
      <c r="K2784" t="n">
        <v>1</v>
      </c>
      <c r="L2784" t="n">
        <v>4</v>
      </c>
      <c r="M2784" t="n">
        <v>2</v>
      </c>
      <c r="R2784" s="15" t="n">
        <v>0</v>
      </c>
      <c r="S2784" s="15" t="n">
        <v>0</v>
      </c>
      <c r="T2784" s="15" t="n">
        <v>0</v>
      </c>
      <c r="U2784" s="15" t="n">
        <v>294200</v>
      </c>
      <c r="V2784">
        <f>IFERROR(VLOOKUP(D2784,Tablas_Equivalencia!$A$3:$B$8,2,FALSE),"Sin dato")</f>
        <v/>
      </c>
      <c r="W2784">
        <f>IFERROR(VLOOKUP(L2784,Tablas_Equivalencia!$D$3:$E$9,2,FALSE),"Sin dato")</f>
        <v/>
      </c>
      <c r="X2784">
        <f>IF(I2784=1,"Varón","Mujer")</f>
        <v/>
      </c>
      <c r="Y2784">
        <f>IFERROR(VLOOKUP(M2784,Tablas_Equivalencia!$G$3:$H$6,2,FALSE),"Sin dato")</f>
        <v/>
      </c>
      <c r="Z2784">
        <f>IF(J2784&lt;=24,"18-24","25-29")</f>
        <v/>
      </c>
      <c r="AA2784">
        <f>IF(M2784&lt;&gt;1,"",IF(P2784=2,1,0))</f>
        <v/>
      </c>
      <c r="AB2784">
        <f>IF(M2784&lt;&gt;1,"",IF(O2784&gt;=2,1,0))</f>
        <v/>
      </c>
      <c r="AC2784">
        <f>IF(M2784&lt;&gt;1,"",IF(OR(Q2784=999,Q2784=""),"",IF(OR(Q2784&lt;35,Q2784&gt;48),1,0)))</f>
        <v/>
      </c>
      <c r="AD2784">
        <f>IF(COUNT(AA2784:AC2784)&lt;3,"",SUM(AA2784:AC2784))</f>
        <v/>
      </c>
      <c r="AE2784">
        <f>IF(L2784&gt;=4,2,IF(L2784&gt;=2,1,0))</f>
        <v/>
      </c>
      <c r="AF2784">
        <f>IF(L2784&gt;=5,1,0)</f>
        <v/>
      </c>
      <c r="AG2784">
        <f>AE2784+AF2784</f>
        <v/>
      </c>
      <c r="AH2784" s="15">
        <f>IF(M2784&lt;&gt;1,"",IF(OR(R2784=-9,R2784=""),"",R2784))</f>
        <v/>
      </c>
      <c r="AI2784">
        <f>IF(M2784&lt;&gt;1,"",IF(OR(Q2784=999,Q2784=""),"",Q2784))</f>
        <v/>
      </c>
    </row>
    <row r="2785">
      <c r="A2785" t="inlineStr">
        <is>
          <t>TQRMNOP115196</t>
        </is>
      </c>
      <c r="B2785" t="n">
        <v>2025</v>
      </c>
      <c r="C2785" t="n">
        <v>1</v>
      </c>
      <c r="D2785" t="n">
        <v>41</v>
      </c>
      <c r="E2785" t="inlineStr">
        <is>
          <t>S</t>
        </is>
      </c>
      <c r="F2785" t="n">
        <v>8</v>
      </c>
      <c r="G2785" t="n">
        <v>756</v>
      </c>
      <c r="H2785" t="n">
        <v>3</v>
      </c>
      <c r="I2785" t="n">
        <v>1</v>
      </c>
      <c r="J2785" t="n">
        <v>25</v>
      </c>
      <c r="K2785" t="n">
        <v>2</v>
      </c>
      <c r="L2785" t="n">
        <v>3</v>
      </c>
      <c r="M2785" t="n">
        <v>1</v>
      </c>
      <c r="N2785" t="n">
        <v>3</v>
      </c>
      <c r="O2785" t="n">
        <v>2</v>
      </c>
      <c r="P2785" t="n">
        <v>2</v>
      </c>
      <c r="Q2785" t="n">
        <v>14</v>
      </c>
      <c r="R2785" s="15" t="n">
        <v>230000</v>
      </c>
      <c r="S2785" s="15" t="n">
        <v>0</v>
      </c>
      <c r="T2785" s="15" t="n">
        <v>230000</v>
      </c>
      <c r="U2785" s="15" t="n">
        <v>67100</v>
      </c>
      <c r="V2785">
        <f>IFERROR(VLOOKUP(D2785,Tablas_Equivalencia!$A$3:$B$8,2,FALSE),"Sin dato")</f>
        <v/>
      </c>
      <c r="W2785">
        <f>IFERROR(VLOOKUP(L2785,Tablas_Equivalencia!$D$3:$E$9,2,FALSE),"Sin dato")</f>
        <v/>
      </c>
      <c r="X2785">
        <f>IF(I2785=1,"Varón","Mujer")</f>
        <v/>
      </c>
      <c r="Y2785">
        <f>IFERROR(VLOOKUP(M2785,Tablas_Equivalencia!$G$3:$H$6,2,FALSE),"Sin dato")</f>
        <v/>
      </c>
      <c r="Z2785">
        <f>IF(J2785&lt;=24,"18-24","25-29")</f>
        <v/>
      </c>
      <c r="AA2785">
        <f>IF(M2785&lt;&gt;1,"",IF(P2785=2,1,0))</f>
        <v/>
      </c>
      <c r="AB2785">
        <f>IF(M2785&lt;&gt;1,"",IF(O2785&gt;=2,1,0))</f>
        <v/>
      </c>
      <c r="AC2785">
        <f>IF(M2785&lt;&gt;1,"",IF(OR(Q2785=999,Q2785=""),"",IF(OR(Q2785&lt;35,Q2785&gt;48),1,0)))</f>
        <v/>
      </c>
      <c r="AD2785">
        <f>IF(COUNT(AA2785:AC2785)&lt;3,"",SUM(AA2785:AC2785))</f>
        <v/>
      </c>
      <c r="AE2785">
        <f>IF(L2785&gt;=4,2,IF(L2785&gt;=2,1,0))</f>
        <v/>
      </c>
      <c r="AF2785">
        <f>IF(L2785&gt;=5,1,0)</f>
        <v/>
      </c>
      <c r="AG2785">
        <f>AE2785+AF2785</f>
        <v/>
      </c>
      <c r="AH2785" s="15">
        <f>IF(M2785&lt;&gt;1,"",IF(OR(R2785=-9,R2785=""),"",R2785))</f>
        <v/>
      </c>
      <c r="AI2785">
        <f>IF(M2785&lt;&gt;1,"",IF(OR(Q2785=999,Q2785=""),"",Q2785))</f>
        <v/>
      </c>
    </row>
    <row r="2786">
      <c r="A2786" t="inlineStr">
        <is>
          <t>TQRMNOP115197</t>
        </is>
      </c>
      <c r="B2786" t="n">
        <v>2025</v>
      </c>
      <c r="C2786" t="n">
        <v>1</v>
      </c>
      <c r="D2786" t="n">
        <v>43</v>
      </c>
      <c r="E2786" t="inlineStr">
        <is>
          <t>S</t>
        </is>
      </c>
      <c r="F2786" t="n">
        <v>30</v>
      </c>
      <c r="G2786" t="n">
        <v>1159</v>
      </c>
      <c r="H2786" t="n">
        <v>2</v>
      </c>
      <c r="I2786" t="n">
        <v>1</v>
      </c>
      <c r="J2786" t="n">
        <v>27</v>
      </c>
      <c r="K2786" t="n">
        <v>1</v>
      </c>
      <c r="L2786" t="n">
        <v>5</v>
      </c>
      <c r="M2786" t="n">
        <v>1</v>
      </c>
      <c r="N2786" t="n">
        <v>4</v>
      </c>
      <c r="O2786" t="n">
        <v>2</v>
      </c>
      <c r="P2786" t="n">
        <v>2</v>
      </c>
      <c r="Q2786" t="n">
        <v>64</v>
      </c>
      <c r="R2786" s="15" t="n">
        <v>822000</v>
      </c>
      <c r="S2786" s="15" t="n">
        <v>0</v>
      </c>
      <c r="T2786" s="15" t="n">
        <v>822000</v>
      </c>
      <c r="U2786" s="15" t="n">
        <v>123000</v>
      </c>
      <c r="V2786">
        <f>IFERROR(VLOOKUP(D2786,Tablas_Equivalencia!$A$3:$B$8,2,FALSE),"Sin dato")</f>
        <v/>
      </c>
      <c r="W2786">
        <f>IFERROR(VLOOKUP(L2786,Tablas_Equivalencia!$D$3:$E$9,2,FALSE),"Sin dato")</f>
        <v/>
      </c>
      <c r="X2786">
        <f>IF(I2786=1,"Varón","Mujer")</f>
        <v/>
      </c>
      <c r="Y2786">
        <f>IFERROR(VLOOKUP(M2786,Tablas_Equivalencia!$G$3:$H$6,2,FALSE),"Sin dato")</f>
        <v/>
      </c>
      <c r="Z2786">
        <f>IF(J2786&lt;=24,"18-24","25-29")</f>
        <v/>
      </c>
      <c r="AA2786">
        <f>IF(M2786&lt;&gt;1,"",IF(P2786=2,1,0))</f>
        <v/>
      </c>
      <c r="AB2786">
        <f>IF(M2786&lt;&gt;1,"",IF(O2786&gt;=2,1,0))</f>
        <v/>
      </c>
      <c r="AC2786">
        <f>IF(M2786&lt;&gt;1,"",IF(OR(Q2786=999,Q2786=""),"",IF(OR(Q2786&lt;35,Q2786&gt;48),1,0)))</f>
        <v/>
      </c>
      <c r="AD2786">
        <f>IF(COUNT(AA2786:AC2786)&lt;3,"",SUM(AA2786:AC2786))</f>
        <v/>
      </c>
      <c r="AE2786">
        <f>IF(L2786&gt;=4,2,IF(L2786&gt;=2,1,0))</f>
        <v/>
      </c>
      <c r="AF2786">
        <f>IF(L2786&gt;=5,1,0)</f>
        <v/>
      </c>
      <c r="AG2786">
        <f>AE2786+AF2786</f>
        <v/>
      </c>
      <c r="AH2786" s="15">
        <f>IF(M2786&lt;&gt;1,"",IF(OR(R2786=-9,R2786=""),"",R2786))</f>
        <v/>
      </c>
      <c r="AI2786">
        <f>IF(M2786&lt;&gt;1,"",IF(OR(Q2786=999,Q2786=""),"",Q2786))</f>
        <v/>
      </c>
    </row>
    <row r="2787">
      <c r="A2787" t="inlineStr">
        <is>
          <t>TQRMNOP115200</t>
        </is>
      </c>
      <c r="B2787" t="n">
        <v>2025</v>
      </c>
      <c r="C2787" t="n">
        <v>1</v>
      </c>
      <c r="D2787" t="n">
        <v>40</v>
      </c>
      <c r="E2787" t="inlineStr">
        <is>
          <t>S</t>
        </is>
      </c>
      <c r="F2787" t="n">
        <v>7</v>
      </c>
      <c r="G2787" t="n">
        <v>1237</v>
      </c>
      <c r="H2787" t="n">
        <v>1</v>
      </c>
      <c r="I2787" t="n">
        <v>1</v>
      </c>
      <c r="J2787" t="n">
        <v>28</v>
      </c>
      <c r="K2787" t="n">
        <v>1</v>
      </c>
      <c r="L2787" t="n">
        <v>5</v>
      </c>
      <c r="M2787" t="n">
        <v>1</v>
      </c>
      <c r="N2787" t="n">
        <v>3</v>
      </c>
      <c r="O2787" t="n">
        <v>1</v>
      </c>
      <c r="P2787" t="n">
        <v>1</v>
      </c>
      <c r="Q2787" t="n">
        <v>42</v>
      </c>
      <c r="R2787" s="15" t="n">
        <v>531000</v>
      </c>
      <c r="S2787" s="15" t="n">
        <v>0</v>
      </c>
      <c r="T2787" s="15" t="n">
        <v>531000</v>
      </c>
      <c r="U2787" s="15" t="n">
        <v>168200</v>
      </c>
      <c r="V2787">
        <f>IFERROR(VLOOKUP(D2787,Tablas_Equivalencia!$A$3:$B$8,2,FALSE),"Sin dato")</f>
        <v/>
      </c>
      <c r="W2787">
        <f>IFERROR(VLOOKUP(L2787,Tablas_Equivalencia!$D$3:$E$9,2,FALSE),"Sin dato")</f>
        <v/>
      </c>
      <c r="X2787">
        <f>IF(I2787=1,"Varón","Mujer")</f>
        <v/>
      </c>
      <c r="Y2787">
        <f>IFERROR(VLOOKUP(M2787,Tablas_Equivalencia!$G$3:$H$6,2,FALSE),"Sin dato")</f>
        <v/>
      </c>
      <c r="Z2787">
        <f>IF(J2787&lt;=24,"18-24","25-29")</f>
        <v/>
      </c>
      <c r="AA2787">
        <f>IF(M2787&lt;&gt;1,"",IF(P2787=2,1,0))</f>
        <v/>
      </c>
      <c r="AB2787">
        <f>IF(M2787&lt;&gt;1,"",IF(O2787&gt;=2,1,0))</f>
        <v/>
      </c>
      <c r="AC2787">
        <f>IF(M2787&lt;&gt;1,"",IF(OR(Q2787=999,Q2787=""),"",IF(OR(Q2787&lt;35,Q2787&gt;48),1,0)))</f>
        <v/>
      </c>
      <c r="AD2787">
        <f>IF(COUNT(AA2787:AC2787)&lt;3,"",SUM(AA2787:AC2787))</f>
        <v/>
      </c>
      <c r="AE2787">
        <f>IF(L2787&gt;=4,2,IF(L2787&gt;=2,1,0))</f>
        <v/>
      </c>
      <c r="AF2787">
        <f>IF(L2787&gt;=5,1,0)</f>
        <v/>
      </c>
      <c r="AG2787">
        <f>AE2787+AF2787</f>
        <v/>
      </c>
      <c r="AH2787" s="15">
        <f>IF(M2787&lt;&gt;1,"",IF(OR(R2787=-9,R2787=""),"",R2787))</f>
        <v/>
      </c>
      <c r="AI2787">
        <f>IF(M2787&lt;&gt;1,"",IF(OR(Q2787=999,Q2787=""),"",Q2787))</f>
        <v/>
      </c>
    </row>
    <row r="2788">
      <c r="A2788" t="inlineStr">
        <is>
          <t>TQRMNOP115218</t>
        </is>
      </c>
      <c r="B2788" t="n">
        <v>2025</v>
      </c>
      <c r="C2788" t="n">
        <v>1</v>
      </c>
      <c r="D2788" t="n">
        <v>43</v>
      </c>
      <c r="E2788" t="inlineStr">
        <is>
          <t>N</t>
        </is>
      </c>
      <c r="F2788" t="n">
        <v>29</v>
      </c>
      <c r="G2788" t="n">
        <v>1463</v>
      </c>
      <c r="H2788" t="n">
        <v>3</v>
      </c>
      <c r="I2788" t="n">
        <v>1</v>
      </c>
      <c r="J2788" t="n">
        <v>25</v>
      </c>
      <c r="K2788" t="n">
        <v>1</v>
      </c>
      <c r="L2788" t="n">
        <v>5</v>
      </c>
      <c r="M2788" t="n">
        <v>1</v>
      </c>
      <c r="N2788" t="n">
        <v>3</v>
      </c>
      <c r="O2788" t="n">
        <v>1</v>
      </c>
      <c r="P2788" t="n">
        <v>2</v>
      </c>
      <c r="Q2788" t="n">
        <v>28</v>
      </c>
      <c r="R2788" s="15" t="n">
        <v>308000</v>
      </c>
      <c r="S2788" s="15" t="n">
        <v>43000</v>
      </c>
      <c r="T2788" s="15" t="n">
        <v>351000</v>
      </c>
      <c r="U2788" s="15" t="n">
        <v>128400</v>
      </c>
      <c r="V2788">
        <f>IFERROR(VLOOKUP(D2788,Tablas_Equivalencia!$A$3:$B$8,2,FALSE),"Sin dato")</f>
        <v/>
      </c>
      <c r="W2788">
        <f>IFERROR(VLOOKUP(L2788,Tablas_Equivalencia!$D$3:$E$9,2,FALSE),"Sin dato")</f>
        <v/>
      </c>
      <c r="X2788">
        <f>IF(I2788=1,"Varón","Mujer")</f>
        <v/>
      </c>
      <c r="Y2788">
        <f>IFERROR(VLOOKUP(M2788,Tablas_Equivalencia!$G$3:$H$6,2,FALSE),"Sin dato")</f>
        <v/>
      </c>
      <c r="Z2788">
        <f>IF(J2788&lt;=24,"18-24","25-29")</f>
        <v/>
      </c>
      <c r="AA2788">
        <f>IF(M2788&lt;&gt;1,"",IF(P2788=2,1,0))</f>
        <v/>
      </c>
      <c r="AB2788">
        <f>IF(M2788&lt;&gt;1,"",IF(O2788&gt;=2,1,0))</f>
        <v/>
      </c>
      <c r="AC2788">
        <f>IF(M2788&lt;&gt;1,"",IF(OR(Q2788=999,Q2788=""),"",IF(OR(Q2788&lt;35,Q2788&gt;48),1,0)))</f>
        <v/>
      </c>
      <c r="AD2788">
        <f>IF(COUNT(AA2788:AC2788)&lt;3,"",SUM(AA2788:AC2788))</f>
        <v/>
      </c>
      <c r="AE2788">
        <f>IF(L2788&gt;=4,2,IF(L2788&gt;=2,1,0))</f>
        <v/>
      </c>
      <c r="AF2788">
        <f>IF(L2788&gt;=5,1,0)</f>
        <v/>
      </c>
      <c r="AG2788">
        <f>AE2788+AF2788</f>
        <v/>
      </c>
      <c r="AH2788" s="15">
        <f>IF(M2788&lt;&gt;1,"",IF(OR(R2788=-9,R2788=""),"",R2788))</f>
        <v/>
      </c>
      <c r="AI2788">
        <f>IF(M2788&lt;&gt;1,"",IF(OR(Q2788=999,Q2788=""),"",Q2788))</f>
        <v/>
      </c>
    </row>
    <row r="2789">
      <c r="A2789" t="inlineStr">
        <is>
          <t>TQRMNOP115220</t>
        </is>
      </c>
      <c r="B2789" t="n">
        <v>2025</v>
      </c>
      <c r="C2789" t="n">
        <v>1</v>
      </c>
      <c r="D2789" t="n">
        <v>43</v>
      </c>
      <c r="E2789" t="inlineStr">
        <is>
          <t>S</t>
        </is>
      </c>
      <c r="F2789" t="n">
        <v>20</v>
      </c>
      <c r="G2789" t="n">
        <v>1651</v>
      </c>
      <c r="H2789" t="n">
        <v>3</v>
      </c>
      <c r="I2789" t="n">
        <v>2</v>
      </c>
      <c r="J2789" t="n">
        <v>28</v>
      </c>
      <c r="K2789" t="n">
        <v>2</v>
      </c>
      <c r="L2789" t="n">
        <v>5</v>
      </c>
      <c r="M2789" t="n">
        <v>1</v>
      </c>
      <c r="N2789" t="n">
        <v>3</v>
      </c>
      <c r="O2789" t="n">
        <v>3</v>
      </c>
      <c r="P2789" t="n">
        <v>2</v>
      </c>
      <c r="Q2789" t="n">
        <v>18</v>
      </c>
      <c r="R2789" s="15" t="n">
        <v>1058000</v>
      </c>
      <c r="S2789" s="15" t="n">
        <v>0</v>
      </c>
      <c r="T2789" s="15" t="n">
        <v>1058000</v>
      </c>
      <c r="U2789" s="15" t="n">
        <v>56000</v>
      </c>
      <c r="V2789">
        <f>IFERROR(VLOOKUP(D2789,Tablas_Equivalencia!$A$3:$B$8,2,FALSE),"Sin dato")</f>
        <v/>
      </c>
      <c r="W2789">
        <f>IFERROR(VLOOKUP(L2789,Tablas_Equivalencia!$D$3:$E$9,2,FALSE),"Sin dato")</f>
        <v/>
      </c>
      <c r="X2789">
        <f>IF(I2789=1,"Varón","Mujer")</f>
        <v/>
      </c>
      <c r="Y2789">
        <f>IFERROR(VLOOKUP(M2789,Tablas_Equivalencia!$G$3:$H$6,2,FALSE),"Sin dato")</f>
        <v/>
      </c>
      <c r="Z2789">
        <f>IF(J2789&lt;=24,"18-24","25-29")</f>
        <v/>
      </c>
      <c r="AA2789">
        <f>IF(M2789&lt;&gt;1,"",IF(P2789=2,1,0))</f>
        <v/>
      </c>
      <c r="AB2789">
        <f>IF(M2789&lt;&gt;1,"",IF(O2789&gt;=2,1,0))</f>
        <v/>
      </c>
      <c r="AC2789">
        <f>IF(M2789&lt;&gt;1,"",IF(OR(Q2789=999,Q2789=""),"",IF(OR(Q2789&lt;35,Q2789&gt;48),1,0)))</f>
        <v/>
      </c>
      <c r="AD2789">
        <f>IF(COUNT(AA2789:AC2789)&lt;3,"",SUM(AA2789:AC2789))</f>
        <v/>
      </c>
      <c r="AE2789">
        <f>IF(L2789&gt;=4,2,IF(L2789&gt;=2,1,0))</f>
        <v/>
      </c>
      <c r="AF2789">
        <f>IF(L2789&gt;=5,1,0)</f>
        <v/>
      </c>
      <c r="AG2789">
        <f>AE2789+AF2789</f>
        <v/>
      </c>
      <c r="AH2789" s="15">
        <f>IF(M2789&lt;&gt;1,"",IF(OR(R2789=-9,R2789=""),"",R2789))</f>
        <v/>
      </c>
      <c r="AI2789">
        <f>IF(M2789&lt;&gt;1,"",IF(OR(Q2789=999,Q2789=""),"",Q2789))</f>
        <v/>
      </c>
    </row>
    <row r="2790">
      <c r="A2790" t="inlineStr">
        <is>
          <t>TQRMNOP115221</t>
        </is>
      </c>
      <c r="B2790" t="n">
        <v>2025</v>
      </c>
      <c r="C2790" t="n">
        <v>1</v>
      </c>
      <c r="D2790" t="n">
        <v>41</v>
      </c>
      <c r="E2790" t="inlineStr">
        <is>
          <t>N</t>
        </is>
      </c>
      <c r="F2790" t="n">
        <v>15</v>
      </c>
      <c r="G2790" t="n">
        <v>1310</v>
      </c>
      <c r="H2790" t="n">
        <v>3</v>
      </c>
      <c r="I2790" t="n">
        <v>2</v>
      </c>
      <c r="J2790" t="n">
        <v>23</v>
      </c>
      <c r="K2790" t="n">
        <v>2</v>
      </c>
      <c r="L2790" t="n">
        <v>4</v>
      </c>
      <c r="M2790" t="n">
        <v>3</v>
      </c>
      <c r="R2790" s="15" t="n">
        <v>0</v>
      </c>
      <c r="S2790" s="15" t="n">
        <v>0</v>
      </c>
      <c r="T2790" s="15" t="n">
        <v>0</v>
      </c>
      <c r="U2790" s="15" t="n">
        <v>389100</v>
      </c>
      <c r="V2790">
        <f>IFERROR(VLOOKUP(D2790,Tablas_Equivalencia!$A$3:$B$8,2,FALSE),"Sin dato")</f>
        <v/>
      </c>
      <c r="W2790">
        <f>IFERROR(VLOOKUP(L2790,Tablas_Equivalencia!$D$3:$E$9,2,FALSE),"Sin dato")</f>
        <v/>
      </c>
      <c r="X2790">
        <f>IF(I2790=1,"Varón","Mujer")</f>
        <v/>
      </c>
      <c r="Y2790">
        <f>IFERROR(VLOOKUP(M2790,Tablas_Equivalencia!$G$3:$H$6,2,FALSE),"Sin dato")</f>
        <v/>
      </c>
      <c r="Z2790">
        <f>IF(J2790&lt;=24,"18-24","25-29")</f>
        <v/>
      </c>
      <c r="AA2790">
        <f>IF(M2790&lt;&gt;1,"",IF(P2790=2,1,0))</f>
        <v/>
      </c>
      <c r="AB2790">
        <f>IF(M2790&lt;&gt;1,"",IF(O2790&gt;=2,1,0))</f>
        <v/>
      </c>
      <c r="AC2790">
        <f>IF(M2790&lt;&gt;1,"",IF(OR(Q2790=999,Q2790=""),"",IF(OR(Q2790&lt;35,Q2790&gt;48),1,0)))</f>
        <v/>
      </c>
      <c r="AD2790">
        <f>IF(COUNT(AA2790:AC2790)&lt;3,"",SUM(AA2790:AC2790))</f>
        <v/>
      </c>
      <c r="AE2790">
        <f>IF(L2790&gt;=4,2,IF(L2790&gt;=2,1,0))</f>
        <v/>
      </c>
      <c r="AF2790">
        <f>IF(L2790&gt;=5,1,0)</f>
        <v/>
      </c>
      <c r="AG2790">
        <f>AE2790+AF2790</f>
        <v/>
      </c>
      <c r="AH2790" s="15">
        <f>IF(M2790&lt;&gt;1,"",IF(OR(R2790=-9,R2790=""),"",R2790))</f>
        <v/>
      </c>
      <c r="AI2790">
        <f>IF(M2790&lt;&gt;1,"",IF(OR(Q2790=999,Q2790=""),"",Q2790))</f>
        <v/>
      </c>
    </row>
    <row r="2791">
      <c r="A2791" t="inlineStr">
        <is>
          <t>TQRMNOP115238</t>
        </is>
      </c>
      <c r="B2791" t="n">
        <v>2025</v>
      </c>
      <c r="C2791" t="n">
        <v>1</v>
      </c>
      <c r="D2791" t="n">
        <v>43</v>
      </c>
      <c r="E2791" t="inlineStr">
        <is>
          <t>N</t>
        </is>
      </c>
      <c r="F2791" t="n">
        <v>29</v>
      </c>
      <c r="G2791" t="n">
        <v>1262</v>
      </c>
      <c r="H2791" t="n">
        <v>3</v>
      </c>
      <c r="I2791" t="n">
        <v>2</v>
      </c>
      <c r="J2791" t="n">
        <v>27</v>
      </c>
      <c r="K2791" t="n">
        <v>1</v>
      </c>
      <c r="L2791" t="n">
        <v>5</v>
      </c>
      <c r="M2791" t="n">
        <v>1</v>
      </c>
      <c r="N2791" t="n">
        <v>3</v>
      </c>
      <c r="O2791" t="n">
        <v>1</v>
      </c>
      <c r="P2791" t="n">
        <v>2</v>
      </c>
      <c r="Q2791" t="n">
        <v>32</v>
      </c>
      <c r="R2791" s="15" t="n">
        <v>1024000</v>
      </c>
      <c r="S2791" s="15" t="n">
        <v>0</v>
      </c>
      <c r="T2791" s="15" t="n">
        <v>1024000</v>
      </c>
      <c r="U2791" s="15" t="n">
        <v>85700</v>
      </c>
      <c r="V2791">
        <f>IFERROR(VLOOKUP(D2791,Tablas_Equivalencia!$A$3:$B$8,2,FALSE),"Sin dato")</f>
        <v/>
      </c>
      <c r="W2791">
        <f>IFERROR(VLOOKUP(L2791,Tablas_Equivalencia!$D$3:$E$9,2,FALSE),"Sin dato")</f>
        <v/>
      </c>
      <c r="X2791">
        <f>IF(I2791=1,"Varón","Mujer")</f>
        <v/>
      </c>
      <c r="Y2791">
        <f>IFERROR(VLOOKUP(M2791,Tablas_Equivalencia!$G$3:$H$6,2,FALSE),"Sin dato")</f>
        <v/>
      </c>
      <c r="Z2791">
        <f>IF(J2791&lt;=24,"18-24","25-29")</f>
        <v/>
      </c>
      <c r="AA2791">
        <f>IF(M2791&lt;&gt;1,"",IF(P2791=2,1,0))</f>
        <v/>
      </c>
      <c r="AB2791">
        <f>IF(M2791&lt;&gt;1,"",IF(O2791&gt;=2,1,0))</f>
        <v/>
      </c>
      <c r="AC2791">
        <f>IF(M2791&lt;&gt;1,"",IF(OR(Q2791=999,Q2791=""),"",IF(OR(Q2791&lt;35,Q2791&gt;48),1,0)))</f>
        <v/>
      </c>
      <c r="AD2791">
        <f>IF(COUNT(AA2791:AC2791)&lt;3,"",SUM(AA2791:AC2791))</f>
        <v/>
      </c>
      <c r="AE2791">
        <f>IF(L2791&gt;=4,2,IF(L2791&gt;=2,1,0))</f>
        <v/>
      </c>
      <c r="AF2791">
        <f>IF(L2791&gt;=5,1,0)</f>
        <v/>
      </c>
      <c r="AG2791">
        <f>AE2791+AF2791</f>
        <v/>
      </c>
      <c r="AH2791" s="15">
        <f>IF(M2791&lt;&gt;1,"",IF(OR(R2791=-9,R2791=""),"",R2791))</f>
        <v/>
      </c>
      <c r="AI2791">
        <f>IF(M2791&lt;&gt;1,"",IF(OR(Q2791=999,Q2791=""),"",Q2791))</f>
        <v/>
      </c>
    </row>
    <row r="2792">
      <c r="A2792" t="inlineStr">
        <is>
          <t>TQRMNOP115241</t>
        </is>
      </c>
      <c r="B2792" t="n">
        <v>2025</v>
      </c>
      <c r="C2792" t="n">
        <v>1</v>
      </c>
      <c r="D2792" t="n">
        <v>42</v>
      </c>
      <c r="E2792" t="inlineStr">
        <is>
          <t>S</t>
        </is>
      </c>
      <c r="F2792" t="n">
        <v>10</v>
      </c>
      <c r="G2792" t="n">
        <v>1192</v>
      </c>
      <c r="H2792" t="n">
        <v>1</v>
      </c>
      <c r="I2792" t="n">
        <v>2</v>
      </c>
      <c r="J2792" t="n">
        <v>26</v>
      </c>
      <c r="K2792" t="n">
        <v>2</v>
      </c>
      <c r="L2792" t="n">
        <v>3</v>
      </c>
      <c r="M2792" t="n">
        <v>1</v>
      </c>
      <c r="N2792" t="n">
        <v>3</v>
      </c>
      <c r="O2792" t="n">
        <v>1</v>
      </c>
      <c r="P2792" t="n">
        <v>1</v>
      </c>
      <c r="Q2792" t="n">
        <v>999</v>
      </c>
      <c r="R2792" s="15" t="n">
        <v>378000</v>
      </c>
      <c r="S2792" s="15" t="n">
        <v>0</v>
      </c>
      <c r="T2792" s="15" t="n">
        <v>378000</v>
      </c>
      <c r="U2792" s="15" t="n">
        <v>348300</v>
      </c>
      <c r="V2792">
        <f>IFERROR(VLOOKUP(D2792,Tablas_Equivalencia!$A$3:$B$8,2,FALSE),"Sin dato")</f>
        <v/>
      </c>
      <c r="W2792">
        <f>IFERROR(VLOOKUP(L2792,Tablas_Equivalencia!$D$3:$E$9,2,FALSE),"Sin dato")</f>
        <v/>
      </c>
      <c r="X2792">
        <f>IF(I2792=1,"Varón","Mujer")</f>
        <v/>
      </c>
      <c r="Y2792">
        <f>IFERROR(VLOOKUP(M2792,Tablas_Equivalencia!$G$3:$H$6,2,FALSE),"Sin dato")</f>
        <v/>
      </c>
      <c r="Z2792">
        <f>IF(J2792&lt;=24,"18-24","25-29")</f>
        <v/>
      </c>
      <c r="AA2792">
        <f>IF(M2792&lt;&gt;1,"",IF(P2792=2,1,0))</f>
        <v/>
      </c>
      <c r="AB2792">
        <f>IF(M2792&lt;&gt;1,"",IF(O2792&gt;=2,1,0))</f>
        <v/>
      </c>
      <c r="AC2792">
        <f>IF(M2792&lt;&gt;1,"",IF(OR(Q2792=999,Q2792=""),"",IF(OR(Q2792&lt;35,Q2792&gt;48),1,0)))</f>
        <v/>
      </c>
      <c r="AD2792">
        <f>IF(COUNT(AA2792:AC2792)&lt;3,"",SUM(AA2792:AC2792))</f>
        <v/>
      </c>
      <c r="AE2792">
        <f>IF(L2792&gt;=4,2,IF(L2792&gt;=2,1,0))</f>
        <v/>
      </c>
      <c r="AF2792">
        <f>IF(L2792&gt;=5,1,0)</f>
        <v/>
      </c>
      <c r="AG2792">
        <f>AE2792+AF2792</f>
        <v/>
      </c>
      <c r="AH2792" s="15">
        <f>IF(M2792&lt;&gt;1,"",IF(OR(R2792=-9,R2792=""),"",R2792))</f>
        <v/>
      </c>
      <c r="AI2792">
        <f>IF(M2792&lt;&gt;1,"",IF(OR(Q2792=999,Q2792=""),"",Q2792))</f>
        <v/>
      </c>
    </row>
    <row r="2793">
      <c r="A2793" t="inlineStr">
        <is>
          <t>TQRMNOP115246</t>
        </is>
      </c>
      <c r="B2793" t="n">
        <v>2025</v>
      </c>
      <c r="C2793" t="n">
        <v>1</v>
      </c>
      <c r="D2793" t="n">
        <v>43</v>
      </c>
      <c r="E2793" t="inlineStr">
        <is>
          <t>N</t>
        </is>
      </c>
      <c r="F2793" t="n">
        <v>29</v>
      </c>
      <c r="G2793" t="n">
        <v>336</v>
      </c>
      <c r="H2793" t="n">
        <v>1</v>
      </c>
      <c r="I2793" t="n">
        <v>2</v>
      </c>
      <c r="J2793" t="n">
        <v>24</v>
      </c>
      <c r="K2793" t="n">
        <v>2</v>
      </c>
      <c r="L2793" t="n">
        <v>3</v>
      </c>
      <c r="M2793" t="n">
        <v>3</v>
      </c>
      <c r="R2793" s="15" t="n">
        <v>0</v>
      </c>
      <c r="S2793" s="15" t="n">
        <v>207000</v>
      </c>
      <c r="T2793" s="15" t="n">
        <v>207000</v>
      </c>
      <c r="U2793" s="15" t="n">
        <v>129600</v>
      </c>
      <c r="V2793">
        <f>IFERROR(VLOOKUP(D2793,Tablas_Equivalencia!$A$3:$B$8,2,FALSE),"Sin dato")</f>
        <v/>
      </c>
      <c r="W2793">
        <f>IFERROR(VLOOKUP(L2793,Tablas_Equivalencia!$D$3:$E$9,2,FALSE),"Sin dato")</f>
        <v/>
      </c>
      <c r="X2793">
        <f>IF(I2793=1,"Varón","Mujer")</f>
        <v/>
      </c>
      <c r="Y2793">
        <f>IFERROR(VLOOKUP(M2793,Tablas_Equivalencia!$G$3:$H$6,2,FALSE),"Sin dato")</f>
        <v/>
      </c>
      <c r="Z2793">
        <f>IF(J2793&lt;=24,"18-24","25-29")</f>
        <v/>
      </c>
      <c r="AA2793">
        <f>IF(M2793&lt;&gt;1,"",IF(P2793=2,1,0))</f>
        <v/>
      </c>
      <c r="AB2793">
        <f>IF(M2793&lt;&gt;1,"",IF(O2793&gt;=2,1,0))</f>
        <v/>
      </c>
      <c r="AC2793">
        <f>IF(M2793&lt;&gt;1,"",IF(OR(Q2793=999,Q2793=""),"",IF(OR(Q2793&lt;35,Q2793&gt;48),1,0)))</f>
        <v/>
      </c>
      <c r="AD2793">
        <f>IF(COUNT(AA2793:AC2793)&lt;3,"",SUM(AA2793:AC2793))</f>
        <v/>
      </c>
      <c r="AE2793">
        <f>IF(L2793&gt;=4,2,IF(L2793&gt;=2,1,0))</f>
        <v/>
      </c>
      <c r="AF2793">
        <f>IF(L2793&gt;=5,1,0)</f>
        <v/>
      </c>
      <c r="AG2793">
        <f>AE2793+AF2793</f>
        <v/>
      </c>
      <c r="AH2793" s="15">
        <f>IF(M2793&lt;&gt;1,"",IF(OR(R2793=-9,R2793=""),"",R2793))</f>
        <v/>
      </c>
      <c r="AI2793">
        <f>IF(M2793&lt;&gt;1,"",IF(OR(Q2793=999,Q2793=""),"",Q2793))</f>
        <v/>
      </c>
    </row>
    <row r="2794">
      <c r="A2794" t="inlineStr">
        <is>
          <t>TQRMNOP115249</t>
        </is>
      </c>
      <c r="B2794" t="n">
        <v>2025</v>
      </c>
      <c r="C2794" t="n">
        <v>1</v>
      </c>
      <c r="D2794" t="n">
        <v>41</v>
      </c>
      <c r="E2794" t="inlineStr">
        <is>
          <t>N</t>
        </is>
      </c>
      <c r="F2794" t="n">
        <v>12</v>
      </c>
      <c r="G2794" t="n">
        <v>1552</v>
      </c>
      <c r="H2794" t="n">
        <v>1</v>
      </c>
      <c r="I2794" t="n">
        <v>2</v>
      </c>
      <c r="J2794" t="n">
        <v>23</v>
      </c>
      <c r="K2794" t="n">
        <v>2</v>
      </c>
      <c r="L2794" t="n">
        <v>6</v>
      </c>
      <c r="M2794" t="n">
        <v>1</v>
      </c>
      <c r="N2794" t="n">
        <v>3</v>
      </c>
      <c r="O2794" t="n">
        <v>3</v>
      </c>
      <c r="P2794" t="n">
        <v>2</v>
      </c>
      <c r="Q2794" t="n">
        <v>28</v>
      </c>
      <c r="R2794" s="15" t="n">
        <v>251000</v>
      </c>
      <c r="S2794" s="15" t="n">
        <v>57000</v>
      </c>
      <c r="T2794" s="15" t="n">
        <v>308000</v>
      </c>
      <c r="U2794" s="15" t="n">
        <v>184100</v>
      </c>
      <c r="V2794">
        <f>IFERROR(VLOOKUP(D2794,Tablas_Equivalencia!$A$3:$B$8,2,FALSE),"Sin dato")</f>
        <v/>
      </c>
      <c r="W2794">
        <f>IFERROR(VLOOKUP(L2794,Tablas_Equivalencia!$D$3:$E$9,2,FALSE),"Sin dato")</f>
        <v/>
      </c>
      <c r="X2794">
        <f>IF(I2794=1,"Varón","Mujer")</f>
        <v/>
      </c>
      <c r="Y2794">
        <f>IFERROR(VLOOKUP(M2794,Tablas_Equivalencia!$G$3:$H$6,2,FALSE),"Sin dato")</f>
        <v/>
      </c>
      <c r="Z2794">
        <f>IF(J2794&lt;=24,"18-24","25-29")</f>
        <v/>
      </c>
      <c r="AA2794">
        <f>IF(M2794&lt;&gt;1,"",IF(P2794=2,1,0))</f>
        <v/>
      </c>
      <c r="AB2794">
        <f>IF(M2794&lt;&gt;1,"",IF(O2794&gt;=2,1,0))</f>
        <v/>
      </c>
      <c r="AC2794">
        <f>IF(M2794&lt;&gt;1,"",IF(OR(Q2794=999,Q2794=""),"",IF(OR(Q2794&lt;35,Q2794&gt;48),1,0)))</f>
        <v/>
      </c>
      <c r="AD2794">
        <f>IF(COUNT(AA2794:AC2794)&lt;3,"",SUM(AA2794:AC2794))</f>
        <v/>
      </c>
      <c r="AE2794">
        <f>IF(L2794&gt;=4,2,IF(L2794&gt;=2,1,0))</f>
        <v/>
      </c>
      <c r="AF2794">
        <f>IF(L2794&gt;=5,1,0)</f>
        <v/>
      </c>
      <c r="AG2794">
        <f>AE2794+AF2794</f>
        <v/>
      </c>
      <c r="AH2794" s="15">
        <f>IF(M2794&lt;&gt;1,"",IF(OR(R2794=-9,R2794=""),"",R2794))</f>
        <v/>
      </c>
      <c r="AI2794">
        <f>IF(M2794&lt;&gt;1,"",IF(OR(Q2794=999,Q2794=""),"",Q2794))</f>
        <v/>
      </c>
    </row>
    <row r="2795">
      <c r="A2795" t="inlineStr">
        <is>
          <t>TQRMNOP115252</t>
        </is>
      </c>
      <c r="B2795" t="n">
        <v>2025</v>
      </c>
      <c r="C2795" t="n">
        <v>1</v>
      </c>
      <c r="D2795" t="n">
        <v>1</v>
      </c>
      <c r="E2795" t="inlineStr">
        <is>
          <t>S</t>
        </is>
      </c>
      <c r="F2795" t="n">
        <v>32</v>
      </c>
      <c r="G2795" t="n">
        <v>1144</v>
      </c>
      <c r="H2795" t="n">
        <v>2</v>
      </c>
      <c r="I2795" t="n">
        <v>1</v>
      </c>
      <c r="J2795" t="n">
        <v>26</v>
      </c>
      <c r="K2795" t="n">
        <v>2</v>
      </c>
      <c r="L2795" t="n">
        <v>3</v>
      </c>
      <c r="M2795" t="n">
        <v>1</v>
      </c>
      <c r="N2795" t="n">
        <v>2</v>
      </c>
      <c r="O2795" t="n">
        <v>1</v>
      </c>
      <c r="P2795" t="n">
        <v>1</v>
      </c>
      <c r="Q2795" t="n">
        <v>32</v>
      </c>
      <c r="R2795" s="15" t="n">
        <v>885000</v>
      </c>
      <c r="S2795" s="15" t="n">
        <v>0</v>
      </c>
      <c r="T2795" s="15" t="n">
        <v>885000</v>
      </c>
      <c r="U2795" s="15" t="n">
        <v>258000</v>
      </c>
      <c r="V2795">
        <f>IFERROR(VLOOKUP(D2795,Tablas_Equivalencia!$A$3:$B$8,2,FALSE),"Sin dato")</f>
        <v/>
      </c>
      <c r="W2795">
        <f>IFERROR(VLOOKUP(L2795,Tablas_Equivalencia!$D$3:$E$9,2,FALSE),"Sin dato")</f>
        <v/>
      </c>
      <c r="X2795">
        <f>IF(I2795=1,"Varón","Mujer")</f>
        <v/>
      </c>
      <c r="Y2795">
        <f>IFERROR(VLOOKUP(M2795,Tablas_Equivalencia!$G$3:$H$6,2,FALSE),"Sin dato")</f>
        <v/>
      </c>
      <c r="Z2795">
        <f>IF(J2795&lt;=24,"18-24","25-29")</f>
        <v/>
      </c>
      <c r="AA2795">
        <f>IF(M2795&lt;&gt;1,"",IF(P2795=2,1,0))</f>
        <v/>
      </c>
      <c r="AB2795">
        <f>IF(M2795&lt;&gt;1,"",IF(O2795&gt;=2,1,0))</f>
        <v/>
      </c>
      <c r="AC2795">
        <f>IF(M2795&lt;&gt;1,"",IF(OR(Q2795=999,Q2795=""),"",IF(OR(Q2795&lt;35,Q2795&gt;48),1,0)))</f>
        <v/>
      </c>
      <c r="AD2795">
        <f>IF(COUNT(AA2795:AC2795)&lt;3,"",SUM(AA2795:AC2795))</f>
        <v/>
      </c>
      <c r="AE2795">
        <f>IF(L2795&gt;=4,2,IF(L2795&gt;=2,1,0))</f>
        <v/>
      </c>
      <c r="AF2795">
        <f>IF(L2795&gt;=5,1,0)</f>
        <v/>
      </c>
      <c r="AG2795">
        <f>AE2795+AF2795</f>
        <v/>
      </c>
      <c r="AH2795" s="15">
        <f>IF(M2795&lt;&gt;1,"",IF(OR(R2795=-9,R2795=""),"",R2795))</f>
        <v/>
      </c>
      <c r="AI2795">
        <f>IF(M2795&lt;&gt;1,"",IF(OR(Q2795=999,Q2795=""),"",Q2795))</f>
        <v/>
      </c>
    </row>
    <row r="2796">
      <c r="A2796" t="inlineStr">
        <is>
          <t>TQRMNOP115254</t>
        </is>
      </c>
      <c r="B2796" t="n">
        <v>2025</v>
      </c>
      <c r="C2796" t="n">
        <v>1</v>
      </c>
      <c r="D2796" t="n">
        <v>43</v>
      </c>
      <c r="E2796" t="inlineStr">
        <is>
          <t>S</t>
        </is>
      </c>
      <c r="F2796" t="n">
        <v>30</v>
      </c>
      <c r="G2796" t="n">
        <v>1917</v>
      </c>
      <c r="H2796" t="n">
        <v>3</v>
      </c>
      <c r="I2796" t="n">
        <v>2</v>
      </c>
      <c r="J2796" t="n">
        <v>20</v>
      </c>
      <c r="K2796" t="n">
        <v>2</v>
      </c>
      <c r="L2796" t="n">
        <v>3</v>
      </c>
      <c r="M2796" t="n">
        <v>3</v>
      </c>
      <c r="R2796" s="15" t="n">
        <v>0</v>
      </c>
      <c r="S2796" s="15" t="n">
        <v>0</v>
      </c>
      <c r="T2796" s="15" t="n">
        <v>0</v>
      </c>
      <c r="U2796" s="15" t="n">
        <v>45100</v>
      </c>
      <c r="V2796">
        <f>IFERROR(VLOOKUP(D2796,Tablas_Equivalencia!$A$3:$B$8,2,FALSE),"Sin dato")</f>
        <v/>
      </c>
      <c r="W2796">
        <f>IFERROR(VLOOKUP(L2796,Tablas_Equivalencia!$D$3:$E$9,2,FALSE),"Sin dato")</f>
        <v/>
      </c>
      <c r="X2796">
        <f>IF(I2796=1,"Varón","Mujer")</f>
        <v/>
      </c>
      <c r="Y2796">
        <f>IFERROR(VLOOKUP(M2796,Tablas_Equivalencia!$G$3:$H$6,2,FALSE),"Sin dato")</f>
        <v/>
      </c>
      <c r="Z2796">
        <f>IF(J2796&lt;=24,"18-24","25-29")</f>
        <v/>
      </c>
      <c r="AA2796">
        <f>IF(M2796&lt;&gt;1,"",IF(P2796=2,1,0))</f>
        <v/>
      </c>
      <c r="AB2796">
        <f>IF(M2796&lt;&gt;1,"",IF(O2796&gt;=2,1,0))</f>
        <v/>
      </c>
      <c r="AC2796">
        <f>IF(M2796&lt;&gt;1,"",IF(OR(Q2796=999,Q2796=""),"",IF(OR(Q2796&lt;35,Q2796&gt;48),1,0)))</f>
        <v/>
      </c>
      <c r="AD2796">
        <f>IF(COUNT(AA2796:AC2796)&lt;3,"",SUM(AA2796:AC2796))</f>
        <v/>
      </c>
      <c r="AE2796">
        <f>IF(L2796&gt;=4,2,IF(L2796&gt;=2,1,0))</f>
        <v/>
      </c>
      <c r="AF2796">
        <f>IF(L2796&gt;=5,1,0)</f>
        <v/>
      </c>
      <c r="AG2796">
        <f>AE2796+AF2796</f>
        <v/>
      </c>
      <c r="AH2796" s="15">
        <f>IF(M2796&lt;&gt;1,"",IF(OR(R2796=-9,R2796=""),"",R2796))</f>
        <v/>
      </c>
      <c r="AI2796">
        <f>IF(M2796&lt;&gt;1,"",IF(OR(Q2796=999,Q2796=""),"",Q2796))</f>
        <v/>
      </c>
    </row>
    <row r="2797">
      <c r="A2797" t="inlineStr">
        <is>
          <t>TQRMNOP115259</t>
        </is>
      </c>
      <c r="B2797" t="n">
        <v>2025</v>
      </c>
      <c r="C2797" t="n">
        <v>1</v>
      </c>
      <c r="D2797" t="n">
        <v>40</v>
      </c>
      <c r="E2797" t="inlineStr">
        <is>
          <t>N</t>
        </is>
      </c>
      <c r="F2797" t="n">
        <v>23</v>
      </c>
      <c r="G2797" t="n">
        <v>651</v>
      </c>
      <c r="H2797" t="n">
        <v>3</v>
      </c>
      <c r="I2797" t="n">
        <v>2</v>
      </c>
      <c r="J2797" t="n">
        <v>29</v>
      </c>
      <c r="K2797" t="n">
        <v>2</v>
      </c>
      <c r="L2797" t="n">
        <v>6</v>
      </c>
      <c r="M2797" t="n">
        <v>3</v>
      </c>
      <c r="R2797" s="15" t="n">
        <v>0</v>
      </c>
      <c r="S2797" s="15" t="n">
        <v>0</v>
      </c>
      <c r="T2797" s="15" t="n">
        <v>0</v>
      </c>
      <c r="U2797" s="15" t="n">
        <v>347800</v>
      </c>
      <c r="V2797">
        <f>IFERROR(VLOOKUP(D2797,Tablas_Equivalencia!$A$3:$B$8,2,FALSE),"Sin dato")</f>
        <v/>
      </c>
      <c r="W2797">
        <f>IFERROR(VLOOKUP(L2797,Tablas_Equivalencia!$D$3:$E$9,2,FALSE),"Sin dato")</f>
        <v/>
      </c>
      <c r="X2797">
        <f>IF(I2797=1,"Varón","Mujer")</f>
        <v/>
      </c>
      <c r="Y2797">
        <f>IFERROR(VLOOKUP(M2797,Tablas_Equivalencia!$G$3:$H$6,2,FALSE),"Sin dato")</f>
        <v/>
      </c>
      <c r="Z2797">
        <f>IF(J2797&lt;=24,"18-24","25-29")</f>
        <v/>
      </c>
      <c r="AA2797">
        <f>IF(M2797&lt;&gt;1,"",IF(P2797=2,1,0))</f>
        <v/>
      </c>
      <c r="AB2797">
        <f>IF(M2797&lt;&gt;1,"",IF(O2797&gt;=2,1,0))</f>
        <v/>
      </c>
      <c r="AC2797">
        <f>IF(M2797&lt;&gt;1,"",IF(OR(Q2797=999,Q2797=""),"",IF(OR(Q2797&lt;35,Q2797&gt;48),1,0)))</f>
        <v/>
      </c>
      <c r="AD2797">
        <f>IF(COUNT(AA2797:AC2797)&lt;3,"",SUM(AA2797:AC2797))</f>
        <v/>
      </c>
      <c r="AE2797">
        <f>IF(L2797&gt;=4,2,IF(L2797&gt;=2,1,0))</f>
        <v/>
      </c>
      <c r="AF2797">
        <f>IF(L2797&gt;=5,1,0)</f>
        <v/>
      </c>
      <c r="AG2797">
        <f>AE2797+AF2797</f>
        <v/>
      </c>
      <c r="AH2797" s="15">
        <f>IF(M2797&lt;&gt;1,"",IF(OR(R2797=-9,R2797=""),"",R2797))</f>
        <v/>
      </c>
      <c r="AI2797">
        <f>IF(M2797&lt;&gt;1,"",IF(OR(Q2797=999,Q2797=""),"",Q2797))</f>
        <v/>
      </c>
    </row>
    <row r="2798">
      <c r="A2798" t="inlineStr">
        <is>
          <t>TQRMNOP115261</t>
        </is>
      </c>
      <c r="B2798" t="n">
        <v>2025</v>
      </c>
      <c r="C2798" t="n">
        <v>1</v>
      </c>
      <c r="D2798" t="n">
        <v>43</v>
      </c>
      <c r="E2798" t="inlineStr">
        <is>
          <t>S</t>
        </is>
      </c>
      <c r="F2798" t="n">
        <v>20</v>
      </c>
      <c r="G2798" t="n">
        <v>1154</v>
      </c>
      <c r="H2798" t="n">
        <v>1</v>
      </c>
      <c r="I2798" t="n">
        <v>1</v>
      </c>
      <c r="J2798" t="n">
        <v>20</v>
      </c>
      <c r="K2798" t="n">
        <v>2</v>
      </c>
      <c r="L2798" t="n">
        <v>4</v>
      </c>
      <c r="M2798" t="n">
        <v>1</v>
      </c>
      <c r="N2798" t="n">
        <v>3</v>
      </c>
      <c r="O2798" t="n">
        <v>1</v>
      </c>
      <c r="P2798" t="n">
        <v>1</v>
      </c>
      <c r="Q2798" t="n">
        <v>47</v>
      </c>
      <c r="R2798" s="15" t="n">
        <v>471000</v>
      </c>
      <c r="S2798" s="15" t="n">
        <v>0</v>
      </c>
      <c r="T2798" s="15" t="n">
        <v>471000</v>
      </c>
      <c r="U2798" s="15" t="n">
        <v>90600</v>
      </c>
      <c r="V2798">
        <f>IFERROR(VLOOKUP(D2798,Tablas_Equivalencia!$A$3:$B$8,2,FALSE),"Sin dato")</f>
        <v/>
      </c>
      <c r="W2798">
        <f>IFERROR(VLOOKUP(L2798,Tablas_Equivalencia!$D$3:$E$9,2,FALSE),"Sin dato")</f>
        <v/>
      </c>
      <c r="X2798">
        <f>IF(I2798=1,"Varón","Mujer")</f>
        <v/>
      </c>
      <c r="Y2798">
        <f>IFERROR(VLOOKUP(M2798,Tablas_Equivalencia!$G$3:$H$6,2,FALSE),"Sin dato")</f>
        <v/>
      </c>
      <c r="Z2798">
        <f>IF(J2798&lt;=24,"18-24","25-29")</f>
        <v/>
      </c>
      <c r="AA2798">
        <f>IF(M2798&lt;&gt;1,"",IF(P2798=2,1,0))</f>
        <v/>
      </c>
      <c r="AB2798">
        <f>IF(M2798&lt;&gt;1,"",IF(O2798&gt;=2,1,0))</f>
        <v/>
      </c>
      <c r="AC2798">
        <f>IF(M2798&lt;&gt;1,"",IF(OR(Q2798=999,Q2798=""),"",IF(OR(Q2798&lt;35,Q2798&gt;48),1,0)))</f>
        <v/>
      </c>
      <c r="AD2798">
        <f>IF(COUNT(AA2798:AC2798)&lt;3,"",SUM(AA2798:AC2798))</f>
        <v/>
      </c>
      <c r="AE2798">
        <f>IF(L2798&gt;=4,2,IF(L2798&gt;=2,1,0))</f>
        <v/>
      </c>
      <c r="AF2798">
        <f>IF(L2798&gt;=5,1,0)</f>
        <v/>
      </c>
      <c r="AG2798">
        <f>AE2798+AF2798</f>
        <v/>
      </c>
      <c r="AH2798" s="15">
        <f>IF(M2798&lt;&gt;1,"",IF(OR(R2798=-9,R2798=""),"",R2798))</f>
        <v/>
      </c>
      <c r="AI2798">
        <f>IF(M2798&lt;&gt;1,"",IF(OR(Q2798=999,Q2798=""),"",Q2798))</f>
        <v/>
      </c>
    </row>
    <row r="2799">
      <c r="A2799" t="inlineStr">
        <is>
          <t>TQRMNOP115263</t>
        </is>
      </c>
      <c r="B2799" t="n">
        <v>2025</v>
      </c>
      <c r="C2799" t="n">
        <v>1</v>
      </c>
      <c r="D2799" t="n">
        <v>1</v>
      </c>
      <c r="E2799" t="inlineStr">
        <is>
          <t>S</t>
        </is>
      </c>
      <c r="F2799" t="n">
        <v>33</v>
      </c>
      <c r="G2799" t="n">
        <v>1534</v>
      </c>
      <c r="H2799" t="n">
        <v>3</v>
      </c>
      <c r="I2799" t="n">
        <v>2</v>
      </c>
      <c r="J2799" t="n">
        <v>29</v>
      </c>
      <c r="K2799" t="n">
        <v>2</v>
      </c>
      <c r="L2799" t="n">
        <v>3</v>
      </c>
      <c r="M2799" t="n">
        <v>1</v>
      </c>
      <c r="N2799" t="n">
        <v>2</v>
      </c>
      <c r="O2799" t="n">
        <v>2</v>
      </c>
      <c r="P2799" t="n">
        <v>2</v>
      </c>
      <c r="Q2799" t="n">
        <v>43</v>
      </c>
      <c r="R2799" s="15" t="n">
        <v>574000</v>
      </c>
      <c r="S2799" s="15" t="n">
        <v>0</v>
      </c>
      <c r="T2799" s="15" t="n">
        <v>574000</v>
      </c>
      <c r="U2799" s="15" t="n">
        <v>141600</v>
      </c>
      <c r="V2799">
        <f>IFERROR(VLOOKUP(D2799,Tablas_Equivalencia!$A$3:$B$8,2,FALSE),"Sin dato")</f>
        <v/>
      </c>
      <c r="W2799">
        <f>IFERROR(VLOOKUP(L2799,Tablas_Equivalencia!$D$3:$E$9,2,FALSE),"Sin dato")</f>
        <v/>
      </c>
      <c r="X2799">
        <f>IF(I2799=1,"Varón","Mujer")</f>
        <v/>
      </c>
      <c r="Y2799">
        <f>IFERROR(VLOOKUP(M2799,Tablas_Equivalencia!$G$3:$H$6,2,FALSE),"Sin dato")</f>
        <v/>
      </c>
      <c r="Z2799">
        <f>IF(J2799&lt;=24,"18-24","25-29")</f>
        <v/>
      </c>
      <c r="AA2799">
        <f>IF(M2799&lt;&gt;1,"",IF(P2799=2,1,0))</f>
        <v/>
      </c>
      <c r="AB2799">
        <f>IF(M2799&lt;&gt;1,"",IF(O2799&gt;=2,1,0))</f>
        <v/>
      </c>
      <c r="AC2799">
        <f>IF(M2799&lt;&gt;1,"",IF(OR(Q2799=999,Q2799=""),"",IF(OR(Q2799&lt;35,Q2799&gt;48),1,0)))</f>
        <v/>
      </c>
      <c r="AD2799">
        <f>IF(COUNT(AA2799:AC2799)&lt;3,"",SUM(AA2799:AC2799))</f>
        <v/>
      </c>
      <c r="AE2799">
        <f>IF(L2799&gt;=4,2,IF(L2799&gt;=2,1,0))</f>
        <v/>
      </c>
      <c r="AF2799">
        <f>IF(L2799&gt;=5,1,0)</f>
        <v/>
      </c>
      <c r="AG2799">
        <f>AE2799+AF2799</f>
        <v/>
      </c>
      <c r="AH2799" s="15">
        <f>IF(M2799&lt;&gt;1,"",IF(OR(R2799=-9,R2799=""),"",R2799))</f>
        <v/>
      </c>
      <c r="AI2799">
        <f>IF(M2799&lt;&gt;1,"",IF(OR(Q2799=999,Q2799=""),"",Q2799))</f>
        <v/>
      </c>
    </row>
    <row r="2800">
      <c r="A2800" t="inlineStr">
        <is>
          <t>TQRMNOP115267</t>
        </is>
      </c>
      <c r="B2800" t="n">
        <v>2025</v>
      </c>
      <c r="C2800" t="n">
        <v>1</v>
      </c>
      <c r="D2800" t="n">
        <v>42</v>
      </c>
      <c r="E2800" t="inlineStr">
        <is>
          <t>N</t>
        </is>
      </c>
      <c r="F2800" t="n">
        <v>25</v>
      </c>
      <c r="G2800" t="n">
        <v>1339</v>
      </c>
      <c r="H2800" t="n">
        <v>10</v>
      </c>
      <c r="I2800" t="n">
        <v>2</v>
      </c>
      <c r="J2800" t="n">
        <v>25</v>
      </c>
      <c r="K2800" t="n">
        <v>2</v>
      </c>
      <c r="L2800" t="n">
        <v>6</v>
      </c>
      <c r="M2800" t="n">
        <v>1</v>
      </c>
      <c r="N2800" t="n">
        <v>2</v>
      </c>
      <c r="O2800" t="n">
        <v>1</v>
      </c>
      <c r="P2800" t="n">
        <v>1</v>
      </c>
      <c r="Q2800" t="n">
        <v>999</v>
      </c>
      <c r="R2800" s="15" t="n">
        <v>336000</v>
      </c>
      <c r="S2800" s="15" t="n">
        <v>0</v>
      </c>
      <c r="T2800" s="15" t="n">
        <v>336000</v>
      </c>
      <c r="U2800" s="15" t="n">
        <v>60400</v>
      </c>
      <c r="V2800">
        <f>IFERROR(VLOOKUP(D2800,Tablas_Equivalencia!$A$3:$B$8,2,FALSE),"Sin dato")</f>
        <v/>
      </c>
      <c r="W2800">
        <f>IFERROR(VLOOKUP(L2800,Tablas_Equivalencia!$D$3:$E$9,2,FALSE),"Sin dato")</f>
        <v/>
      </c>
      <c r="X2800">
        <f>IF(I2800=1,"Varón","Mujer")</f>
        <v/>
      </c>
      <c r="Y2800">
        <f>IFERROR(VLOOKUP(M2800,Tablas_Equivalencia!$G$3:$H$6,2,FALSE),"Sin dato")</f>
        <v/>
      </c>
      <c r="Z2800">
        <f>IF(J2800&lt;=24,"18-24","25-29")</f>
        <v/>
      </c>
      <c r="AA2800">
        <f>IF(M2800&lt;&gt;1,"",IF(P2800=2,1,0))</f>
        <v/>
      </c>
      <c r="AB2800">
        <f>IF(M2800&lt;&gt;1,"",IF(O2800&gt;=2,1,0))</f>
        <v/>
      </c>
      <c r="AC2800">
        <f>IF(M2800&lt;&gt;1,"",IF(OR(Q2800=999,Q2800=""),"",IF(OR(Q2800&lt;35,Q2800&gt;48),1,0)))</f>
        <v/>
      </c>
      <c r="AD2800">
        <f>IF(COUNT(AA2800:AC2800)&lt;3,"",SUM(AA2800:AC2800))</f>
        <v/>
      </c>
      <c r="AE2800">
        <f>IF(L2800&gt;=4,2,IF(L2800&gt;=2,1,0))</f>
        <v/>
      </c>
      <c r="AF2800">
        <f>IF(L2800&gt;=5,1,0)</f>
        <v/>
      </c>
      <c r="AG2800">
        <f>AE2800+AF2800</f>
        <v/>
      </c>
      <c r="AH2800" s="15">
        <f>IF(M2800&lt;&gt;1,"",IF(OR(R2800=-9,R2800=""),"",R2800))</f>
        <v/>
      </c>
      <c r="AI2800">
        <f>IF(M2800&lt;&gt;1,"",IF(OR(Q2800=999,Q2800=""),"",Q2800))</f>
        <v/>
      </c>
    </row>
    <row r="2801">
      <c r="A2801" t="inlineStr">
        <is>
          <t>TQRMNOP115270</t>
        </is>
      </c>
      <c r="B2801" t="n">
        <v>2025</v>
      </c>
      <c r="C2801" t="n">
        <v>1</v>
      </c>
      <c r="D2801" t="n">
        <v>1</v>
      </c>
      <c r="E2801" t="inlineStr">
        <is>
          <t>S</t>
        </is>
      </c>
      <c r="F2801" t="n">
        <v>32</v>
      </c>
      <c r="G2801" t="n">
        <v>847</v>
      </c>
      <c r="H2801" t="n">
        <v>1</v>
      </c>
      <c r="I2801" t="n">
        <v>2</v>
      </c>
      <c r="J2801" t="n">
        <v>19</v>
      </c>
      <c r="K2801" t="n">
        <v>2</v>
      </c>
      <c r="L2801" t="n">
        <v>4</v>
      </c>
      <c r="M2801" t="n">
        <v>1</v>
      </c>
      <c r="N2801" t="n">
        <v>2</v>
      </c>
      <c r="O2801" t="n">
        <v>2</v>
      </c>
      <c r="P2801" t="n">
        <v>2</v>
      </c>
      <c r="Q2801" t="n">
        <v>48</v>
      </c>
      <c r="R2801" s="15" t="n">
        <v>402000</v>
      </c>
      <c r="S2801" s="15" t="n">
        <v>0</v>
      </c>
      <c r="T2801" s="15" t="n">
        <v>402000</v>
      </c>
      <c r="U2801" s="15" t="n">
        <v>109300</v>
      </c>
      <c r="V2801">
        <f>IFERROR(VLOOKUP(D2801,Tablas_Equivalencia!$A$3:$B$8,2,FALSE),"Sin dato")</f>
        <v/>
      </c>
      <c r="W2801">
        <f>IFERROR(VLOOKUP(L2801,Tablas_Equivalencia!$D$3:$E$9,2,FALSE),"Sin dato")</f>
        <v/>
      </c>
      <c r="X2801">
        <f>IF(I2801=1,"Varón","Mujer")</f>
        <v/>
      </c>
      <c r="Y2801">
        <f>IFERROR(VLOOKUP(M2801,Tablas_Equivalencia!$G$3:$H$6,2,FALSE),"Sin dato")</f>
        <v/>
      </c>
      <c r="Z2801">
        <f>IF(J2801&lt;=24,"18-24","25-29")</f>
        <v/>
      </c>
      <c r="AA2801">
        <f>IF(M2801&lt;&gt;1,"",IF(P2801=2,1,0))</f>
        <v/>
      </c>
      <c r="AB2801">
        <f>IF(M2801&lt;&gt;1,"",IF(O2801&gt;=2,1,0))</f>
        <v/>
      </c>
      <c r="AC2801">
        <f>IF(M2801&lt;&gt;1,"",IF(OR(Q2801=999,Q2801=""),"",IF(OR(Q2801&lt;35,Q2801&gt;48),1,0)))</f>
        <v/>
      </c>
      <c r="AD2801">
        <f>IF(COUNT(AA2801:AC2801)&lt;3,"",SUM(AA2801:AC2801))</f>
        <v/>
      </c>
      <c r="AE2801">
        <f>IF(L2801&gt;=4,2,IF(L2801&gt;=2,1,0))</f>
        <v/>
      </c>
      <c r="AF2801">
        <f>IF(L2801&gt;=5,1,0)</f>
        <v/>
      </c>
      <c r="AG2801">
        <f>AE2801+AF2801</f>
        <v/>
      </c>
      <c r="AH2801" s="15">
        <f>IF(M2801&lt;&gt;1,"",IF(OR(R2801=-9,R2801=""),"",R2801))</f>
        <v/>
      </c>
      <c r="AI2801">
        <f>IF(M2801&lt;&gt;1,"",IF(OR(Q2801=999,Q2801=""),"",Q2801))</f>
        <v/>
      </c>
    </row>
    <row r="2802">
      <c r="A2802" t="inlineStr">
        <is>
          <t>TQRMNOP115273</t>
        </is>
      </c>
      <c r="B2802" t="n">
        <v>2025</v>
      </c>
      <c r="C2802" t="n">
        <v>1</v>
      </c>
      <c r="D2802" t="n">
        <v>40</v>
      </c>
      <c r="E2802" t="inlineStr">
        <is>
          <t>N</t>
        </is>
      </c>
      <c r="F2802" t="n">
        <v>9</v>
      </c>
      <c r="G2802" t="n">
        <v>1360</v>
      </c>
      <c r="H2802" t="n">
        <v>2</v>
      </c>
      <c r="I2802" t="n">
        <v>2</v>
      </c>
      <c r="J2802" t="n">
        <v>24</v>
      </c>
      <c r="K2802" t="n">
        <v>1</v>
      </c>
      <c r="L2802" t="n">
        <v>4</v>
      </c>
      <c r="M2802" t="n">
        <v>1</v>
      </c>
      <c r="N2802" t="n">
        <v>2</v>
      </c>
      <c r="O2802" t="n">
        <v>2</v>
      </c>
      <c r="P2802" t="n">
        <v>2</v>
      </c>
      <c r="Q2802" t="n">
        <v>23</v>
      </c>
      <c r="R2802" s="15" t="n">
        <v>233000</v>
      </c>
      <c r="S2802" s="15" t="n">
        <v>0</v>
      </c>
      <c r="T2802" s="15" t="n">
        <v>233000</v>
      </c>
      <c r="U2802" s="15" t="n">
        <v>202200</v>
      </c>
      <c r="V2802">
        <f>IFERROR(VLOOKUP(D2802,Tablas_Equivalencia!$A$3:$B$8,2,FALSE),"Sin dato")</f>
        <v/>
      </c>
      <c r="W2802">
        <f>IFERROR(VLOOKUP(L2802,Tablas_Equivalencia!$D$3:$E$9,2,FALSE),"Sin dato")</f>
        <v/>
      </c>
      <c r="X2802">
        <f>IF(I2802=1,"Varón","Mujer")</f>
        <v/>
      </c>
      <c r="Y2802">
        <f>IFERROR(VLOOKUP(M2802,Tablas_Equivalencia!$G$3:$H$6,2,FALSE),"Sin dato")</f>
        <v/>
      </c>
      <c r="Z2802">
        <f>IF(J2802&lt;=24,"18-24","25-29")</f>
        <v/>
      </c>
      <c r="AA2802">
        <f>IF(M2802&lt;&gt;1,"",IF(P2802=2,1,0))</f>
        <v/>
      </c>
      <c r="AB2802">
        <f>IF(M2802&lt;&gt;1,"",IF(O2802&gt;=2,1,0))</f>
        <v/>
      </c>
      <c r="AC2802">
        <f>IF(M2802&lt;&gt;1,"",IF(OR(Q2802=999,Q2802=""),"",IF(OR(Q2802&lt;35,Q2802&gt;48),1,0)))</f>
        <v/>
      </c>
      <c r="AD2802">
        <f>IF(COUNT(AA2802:AC2802)&lt;3,"",SUM(AA2802:AC2802))</f>
        <v/>
      </c>
      <c r="AE2802">
        <f>IF(L2802&gt;=4,2,IF(L2802&gt;=2,1,0))</f>
        <v/>
      </c>
      <c r="AF2802">
        <f>IF(L2802&gt;=5,1,0)</f>
        <v/>
      </c>
      <c r="AG2802">
        <f>AE2802+AF2802</f>
        <v/>
      </c>
      <c r="AH2802" s="15">
        <f>IF(M2802&lt;&gt;1,"",IF(OR(R2802=-9,R2802=""),"",R2802))</f>
        <v/>
      </c>
      <c r="AI2802">
        <f>IF(M2802&lt;&gt;1,"",IF(OR(Q2802=999,Q2802=""),"",Q2802))</f>
        <v/>
      </c>
    </row>
    <row r="2803">
      <c r="A2803" t="inlineStr">
        <is>
          <t>TQRMNOP115280</t>
        </is>
      </c>
      <c r="B2803" t="n">
        <v>2025</v>
      </c>
      <c r="C2803" t="n">
        <v>1</v>
      </c>
      <c r="D2803" t="n">
        <v>44</v>
      </c>
      <c r="E2803" t="inlineStr">
        <is>
          <t>N</t>
        </is>
      </c>
      <c r="F2803" t="n">
        <v>14</v>
      </c>
      <c r="G2803" t="n">
        <v>401</v>
      </c>
      <c r="H2803" t="n">
        <v>3</v>
      </c>
      <c r="I2803" t="n">
        <v>1</v>
      </c>
      <c r="J2803" t="n">
        <v>20</v>
      </c>
      <c r="K2803" t="n">
        <v>1</v>
      </c>
      <c r="L2803" t="n">
        <v>4</v>
      </c>
      <c r="M2803" t="n">
        <v>1</v>
      </c>
      <c r="N2803" t="n">
        <v>3</v>
      </c>
      <c r="O2803" t="n">
        <v>1</v>
      </c>
      <c r="P2803" t="n">
        <v>2</v>
      </c>
      <c r="Q2803" t="n">
        <v>27</v>
      </c>
      <c r="R2803" s="15" t="n">
        <v>422000</v>
      </c>
      <c r="S2803" s="15" t="n">
        <v>0</v>
      </c>
      <c r="T2803" s="15" t="n">
        <v>422000</v>
      </c>
      <c r="U2803" s="15" t="n">
        <v>165700</v>
      </c>
      <c r="V2803">
        <f>IFERROR(VLOOKUP(D2803,Tablas_Equivalencia!$A$3:$B$8,2,FALSE),"Sin dato")</f>
        <v/>
      </c>
      <c r="W2803">
        <f>IFERROR(VLOOKUP(L2803,Tablas_Equivalencia!$D$3:$E$9,2,FALSE),"Sin dato")</f>
        <v/>
      </c>
      <c r="X2803">
        <f>IF(I2803=1,"Varón","Mujer")</f>
        <v/>
      </c>
      <c r="Y2803">
        <f>IFERROR(VLOOKUP(M2803,Tablas_Equivalencia!$G$3:$H$6,2,FALSE),"Sin dato")</f>
        <v/>
      </c>
      <c r="Z2803">
        <f>IF(J2803&lt;=24,"18-24","25-29")</f>
        <v/>
      </c>
      <c r="AA2803">
        <f>IF(M2803&lt;&gt;1,"",IF(P2803=2,1,0))</f>
        <v/>
      </c>
      <c r="AB2803">
        <f>IF(M2803&lt;&gt;1,"",IF(O2803&gt;=2,1,0))</f>
        <v/>
      </c>
      <c r="AC2803">
        <f>IF(M2803&lt;&gt;1,"",IF(OR(Q2803=999,Q2803=""),"",IF(OR(Q2803&lt;35,Q2803&gt;48),1,0)))</f>
        <v/>
      </c>
      <c r="AD2803">
        <f>IF(COUNT(AA2803:AC2803)&lt;3,"",SUM(AA2803:AC2803))</f>
        <v/>
      </c>
      <c r="AE2803">
        <f>IF(L2803&gt;=4,2,IF(L2803&gt;=2,1,0))</f>
        <v/>
      </c>
      <c r="AF2803">
        <f>IF(L2803&gt;=5,1,0)</f>
        <v/>
      </c>
      <c r="AG2803">
        <f>AE2803+AF2803</f>
        <v/>
      </c>
      <c r="AH2803" s="15">
        <f>IF(M2803&lt;&gt;1,"",IF(OR(R2803=-9,R2803=""),"",R2803))</f>
        <v/>
      </c>
      <c r="AI2803">
        <f>IF(M2803&lt;&gt;1,"",IF(OR(Q2803=999,Q2803=""),"",Q2803))</f>
        <v/>
      </c>
    </row>
    <row r="2804">
      <c r="A2804" t="inlineStr">
        <is>
          <t>TQRMNOP115283</t>
        </is>
      </c>
      <c r="B2804" t="n">
        <v>2025</v>
      </c>
      <c r="C2804" t="n">
        <v>1</v>
      </c>
      <c r="D2804" t="n">
        <v>42</v>
      </c>
      <c r="E2804" t="inlineStr">
        <is>
          <t>N</t>
        </is>
      </c>
      <c r="F2804" t="n">
        <v>27</v>
      </c>
      <c r="G2804" t="n">
        <v>2138</v>
      </c>
      <c r="H2804" t="n">
        <v>3</v>
      </c>
      <c r="I2804" t="n">
        <v>2</v>
      </c>
      <c r="J2804" t="n">
        <v>28</v>
      </c>
      <c r="K2804" t="n">
        <v>1</v>
      </c>
      <c r="L2804" t="n">
        <v>5</v>
      </c>
      <c r="M2804" t="n">
        <v>2</v>
      </c>
      <c r="R2804" s="15" t="n">
        <v>0</v>
      </c>
      <c r="S2804" s="15" t="n">
        <v>0</v>
      </c>
      <c r="T2804" s="15" t="n">
        <v>0</v>
      </c>
      <c r="U2804" s="15" t="n">
        <v>294800</v>
      </c>
      <c r="V2804">
        <f>IFERROR(VLOOKUP(D2804,Tablas_Equivalencia!$A$3:$B$8,2,FALSE),"Sin dato")</f>
        <v/>
      </c>
      <c r="W2804">
        <f>IFERROR(VLOOKUP(L2804,Tablas_Equivalencia!$D$3:$E$9,2,FALSE),"Sin dato")</f>
        <v/>
      </c>
      <c r="X2804">
        <f>IF(I2804=1,"Varón","Mujer")</f>
        <v/>
      </c>
      <c r="Y2804">
        <f>IFERROR(VLOOKUP(M2804,Tablas_Equivalencia!$G$3:$H$6,2,FALSE),"Sin dato")</f>
        <v/>
      </c>
      <c r="Z2804">
        <f>IF(J2804&lt;=24,"18-24","25-29")</f>
        <v/>
      </c>
      <c r="AA2804">
        <f>IF(M2804&lt;&gt;1,"",IF(P2804=2,1,0))</f>
        <v/>
      </c>
      <c r="AB2804">
        <f>IF(M2804&lt;&gt;1,"",IF(O2804&gt;=2,1,0))</f>
        <v/>
      </c>
      <c r="AC2804">
        <f>IF(M2804&lt;&gt;1,"",IF(OR(Q2804=999,Q2804=""),"",IF(OR(Q2804&lt;35,Q2804&gt;48),1,0)))</f>
        <v/>
      </c>
      <c r="AD2804">
        <f>IF(COUNT(AA2804:AC2804)&lt;3,"",SUM(AA2804:AC2804))</f>
        <v/>
      </c>
      <c r="AE2804">
        <f>IF(L2804&gt;=4,2,IF(L2804&gt;=2,1,0))</f>
        <v/>
      </c>
      <c r="AF2804">
        <f>IF(L2804&gt;=5,1,0)</f>
        <v/>
      </c>
      <c r="AG2804">
        <f>AE2804+AF2804</f>
        <v/>
      </c>
      <c r="AH2804" s="15">
        <f>IF(M2804&lt;&gt;1,"",IF(OR(R2804=-9,R2804=""),"",R2804))</f>
        <v/>
      </c>
      <c r="AI2804">
        <f>IF(M2804&lt;&gt;1,"",IF(OR(Q2804=999,Q2804=""),"",Q2804))</f>
        <v/>
      </c>
    </row>
    <row r="2805">
      <c r="A2805" t="inlineStr">
        <is>
          <t>TQRMNOP115289</t>
        </is>
      </c>
      <c r="B2805" t="n">
        <v>2025</v>
      </c>
      <c r="C2805" t="n">
        <v>1</v>
      </c>
      <c r="D2805" t="n">
        <v>1</v>
      </c>
      <c r="E2805" t="inlineStr">
        <is>
          <t>S</t>
        </is>
      </c>
      <c r="F2805" t="n">
        <v>33</v>
      </c>
      <c r="G2805" t="n">
        <v>847</v>
      </c>
      <c r="H2805" t="n">
        <v>3</v>
      </c>
      <c r="I2805" t="n">
        <v>1</v>
      </c>
      <c r="J2805" t="n">
        <v>28</v>
      </c>
      <c r="K2805" t="n">
        <v>2</v>
      </c>
      <c r="L2805" t="n">
        <v>3</v>
      </c>
      <c r="M2805" t="n">
        <v>1</v>
      </c>
      <c r="N2805" t="n">
        <v>1</v>
      </c>
      <c r="O2805" t="n">
        <v>1</v>
      </c>
      <c r="P2805" t="n">
        <v>1</v>
      </c>
      <c r="Q2805" t="n">
        <v>38</v>
      </c>
      <c r="R2805" s="15" t="n">
        <v>693000</v>
      </c>
      <c r="S2805" s="15" t="n">
        <v>0</v>
      </c>
      <c r="T2805" s="15" t="n">
        <v>693000</v>
      </c>
      <c r="U2805" s="15" t="n">
        <v>239900</v>
      </c>
      <c r="V2805">
        <f>IFERROR(VLOOKUP(D2805,Tablas_Equivalencia!$A$3:$B$8,2,FALSE),"Sin dato")</f>
        <v/>
      </c>
      <c r="W2805">
        <f>IFERROR(VLOOKUP(L2805,Tablas_Equivalencia!$D$3:$E$9,2,FALSE),"Sin dato")</f>
        <v/>
      </c>
      <c r="X2805">
        <f>IF(I2805=1,"Varón","Mujer")</f>
        <v/>
      </c>
      <c r="Y2805">
        <f>IFERROR(VLOOKUP(M2805,Tablas_Equivalencia!$G$3:$H$6,2,FALSE),"Sin dato")</f>
        <v/>
      </c>
      <c r="Z2805">
        <f>IF(J2805&lt;=24,"18-24","25-29")</f>
        <v/>
      </c>
      <c r="AA2805">
        <f>IF(M2805&lt;&gt;1,"",IF(P2805=2,1,0))</f>
        <v/>
      </c>
      <c r="AB2805">
        <f>IF(M2805&lt;&gt;1,"",IF(O2805&gt;=2,1,0))</f>
        <v/>
      </c>
      <c r="AC2805">
        <f>IF(M2805&lt;&gt;1,"",IF(OR(Q2805=999,Q2805=""),"",IF(OR(Q2805&lt;35,Q2805&gt;48),1,0)))</f>
        <v/>
      </c>
      <c r="AD2805">
        <f>IF(COUNT(AA2805:AC2805)&lt;3,"",SUM(AA2805:AC2805))</f>
        <v/>
      </c>
      <c r="AE2805">
        <f>IF(L2805&gt;=4,2,IF(L2805&gt;=2,1,0))</f>
        <v/>
      </c>
      <c r="AF2805">
        <f>IF(L2805&gt;=5,1,0)</f>
        <v/>
      </c>
      <c r="AG2805">
        <f>AE2805+AF2805</f>
        <v/>
      </c>
      <c r="AH2805" s="15">
        <f>IF(M2805&lt;&gt;1,"",IF(OR(R2805=-9,R2805=""),"",R2805))</f>
        <v/>
      </c>
      <c r="AI2805">
        <f>IF(M2805&lt;&gt;1,"",IF(OR(Q2805=999,Q2805=""),"",Q2805))</f>
        <v/>
      </c>
    </row>
    <row r="2806">
      <c r="A2806" t="inlineStr">
        <is>
          <t>TQRMNOP115295</t>
        </is>
      </c>
      <c r="B2806" t="n">
        <v>2025</v>
      </c>
      <c r="C2806" t="n">
        <v>1</v>
      </c>
      <c r="D2806" t="n">
        <v>41</v>
      </c>
      <c r="E2806" t="inlineStr">
        <is>
          <t>N</t>
        </is>
      </c>
      <c r="F2806" t="n">
        <v>12</v>
      </c>
      <c r="G2806" t="n">
        <v>861</v>
      </c>
      <c r="H2806" t="n">
        <v>2</v>
      </c>
      <c r="I2806" t="n">
        <v>2</v>
      </c>
      <c r="J2806" t="n">
        <v>25</v>
      </c>
      <c r="K2806" t="n">
        <v>1</v>
      </c>
      <c r="L2806" t="n">
        <v>2</v>
      </c>
      <c r="M2806" t="n">
        <v>3</v>
      </c>
      <c r="R2806" s="15" t="n">
        <v>0</v>
      </c>
      <c r="S2806" s="15" t="n">
        <v>0</v>
      </c>
      <c r="T2806" s="15" t="n">
        <v>0</v>
      </c>
      <c r="U2806" s="15" t="n">
        <v>286700</v>
      </c>
      <c r="V2806">
        <f>IFERROR(VLOOKUP(D2806,Tablas_Equivalencia!$A$3:$B$8,2,FALSE),"Sin dato")</f>
        <v/>
      </c>
      <c r="W2806">
        <f>IFERROR(VLOOKUP(L2806,Tablas_Equivalencia!$D$3:$E$9,2,FALSE),"Sin dato")</f>
        <v/>
      </c>
      <c r="X2806">
        <f>IF(I2806=1,"Varón","Mujer")</f>
        <v/>
      </c>
      <c r="Y2806">
        <f>IFERROR(VLOOKUP(M2806,Tablas_Equivalencia!$G$3:$H$6,2,FALSE),"Sin dato")</f>
        <v/>
      </c>
      <c r="Z2806">
        <f>IF(J2806&lt;=24,"18-24","25-29")</f>
        <v/>
      </c>
      <c r="AA2806">
        <f>IF(M2806&lt;&gt;1,"",IF(P2806=2,1,0))</f>
        <v/>
      </c>
      <c r="AB2806">
        <f>IF(M2806&lt;&gt;1,"",IF(O2806&gt;=2,1,0))</f>
        <v/>
      </c>
      <c r="AC2806">
        <f>IF(M2806&lt;&gt;1,"",IF(OR(Q2806=999,Q2806=""),"",IF(OR(Q2806&lt;35,Q2806&gt;48),1,0)))</f>
        <v/>
      </c>
      <c r="AD2806">
        <f>IF(COUNT(AA2806:AC2806)&lt;3,"",SUM(AA2806:AC2806))</f>
        <v/>
      </c>
      <c r="AE2806">
        <f>IF(L2806&gt;=4,2,IF(L2806&gt;=2,1,0))</f>
        <v/>
      </c>
      <c r="AF2806">
        <f>IF(L2806&gt;=5,1,0)</f>
        <v/>
      </c>
      <c r="AG2806">
        <f>AE2806+AF2806</f>
        <v/>
      </c>
      <c r="AH2806" s="15">
        <f>IF(M2806&lt;&gt;1,"",IF(OR(R2806=-9,R2806=""),"",R2806))</f>
        <v/>
      </c>
      <c r="AI2806">
        <f>IF(M2806&lt;&gt;1,"",IF(OR(Q2806=999,Q2806=""),"",Q2806))</f>
        <v/>
      </c>
    </row>
    <row r="2807">
      <c r="A2807" t="inlineStr">
        <is>
          <t>TQRMNOP115314</t>
        </is>
      </c>
      <c r="B2807" t="n">
        <v>2025</v>
      </c>
      <c r="C2807" t="n">
        <v>1</v>
      </c>
      <c r="D2807" t="n">
        <v>43</v>
      </c>
      <c r="E2807" t="inlineStr">
        <is>
          <t>S</t>
        </is>
      </c>
      <c r="F2807" t="n">
        <v>20</v>
      </c>
      <c r="G2807" t="n">
        <v>631</v>
      </c>
      <c r="H2807" t="n">
        <v>2</v>
      </c>
      <c r="I2807" t="n">
        <v>2</v>
      </c>
      <c r="J2807" t="n">
        <v>25</v>
      </c>
      <c r="K2807" t="n">
        <v>2</v>
      </c>
      <c r="L2807" t="n">
        <v>3</v>
      </c>
      <c r="M2807" t="n">
        <v>3</v>
      </c>
      <c r="R2807" s="15" t="n">
        <v>0</v>
      </c>
      <c r="S2807" s="15" t="n">
        <v>0</v>
      </c>
      <c r="T2807" s="15" t="n">
        <v>0</v>
      </c>
      <c r="U2807" s="15" t="n">
        <v>212900</v>
      </c>
      <c r="V2807">
        <f>IFERROR(VLOOKUP(D2807,Tablas_Equivalencia!$A$3:$B$8,2,FALSE),"Sin dato")</f>
        <v/>
      </c>
      <c r="W2807">
        <f>IFERROR(VLOOKUP(L2807,Tablas_Equivalencia!$D$3:$E$9,2,FALSE),"Sin dato")</f>
        <v/>
      </c>
      <c r="X2807">
        <f>IF(I2807=1,"Varón","Mujer")</f>
        <v/>
      </c>
      <c r="Y2807">
        <f>IFERROR(VLOOKUP(M2807,Tablas_Equivalencia!$G$3:$H$6,2,FALSE),"Sin dato")</f>
        <v/>
      </c>
      <c r="Z2807">
        <f>IF(J2807&lt;=24,"18-24","25-29")</f>
        <v/>
      </c>
      <c r="AA2807">
        <f>IF(M2807&lt;&gt;1,"",IF(P2807=2,1,0))</f>
        <v/>
      </c>
      <c r="AB2807">
        <f>IF(M2807&lt;&gt;1,"",IF(O2807&gt;=2,1,0))</f>
        <v/>
      </c>
      <c r="AC2807">
        <f>IF(M2807&lt;&gt;1,"",IF(OR(Q2807=999,Q2807=""),"",IF(OR(Q2807&lt;35,Q2807&gt;48),1,0)))</f>
        <v/>
      </c>
      <c r="AD2807">
        <f>IF(COUNT(AA2807:AC2807)&lt;3,"",SUM(AA2807:AC2807))</f>
        <v/>
      </c>
      <c r="AE2807">
        <f>IF(L2807&gt;=4,2,IF(L2807&gt;=2,1,0))</f>
        <v/>
      </c>
      <c r="AF2807">
        <f>IF(L2807&gt;=5,1,0)</f>
        <v/>
      </c>
      <c r="AG2807">
        <f>AE2807+AF2807</f>
        <v/>
      </c>
      <c r="AH2807" s="15">
        <f>IF(M2807&lt;&gt;1,"",IF(OR(R2807=-9,R2807=""),"",R2807))</f>
        <v/>
      </c>
      <c r="AI2807">
        <f>IF(M2807&lt;&gt;1,"",IF(OR(Q2807=999,Q2807=""),"",Q2807))</f>
        <v/>
      </c>
    </row>
    <row r="2808">
      <c r="A2808" t="inlineStr">
        <is>
          <t>TQRMNOP115326</t>
        </is>
      </c>
      <c r="B2808" t="n">
        <v>2025</v>
      </c>
      <c r="C2808" t="n">
        <v>1</v>
      </c>
      <c r="D2808" t="n">
        <v>43</v>
      </c>
      <c r="E2808" t="inlineStr">
        <is>
          <t>N</t>
        </is>
      </c>
      <c r="F2808" t="n">
        <v>26</v>
      </c>
      <c r="G2808" t="n">
        <v>557</v>
      </c>
      <c r="H2808" t="n">
        <v>3</v>
      </c>
      <c r="I2808" t="n">
        <v>1</v>
      </c>
      <c r="J2808" t="n">
        <v>27</v>
      </c>
      <c r="K2808" t="n">
        <v>2</v>
      </c>
      <c r="L2808" t="n">
        <v>4</v>
      </c>
      <c r="M2808" t="n">
        <v>1</v>
      </c>
      <c r="N2808" t="n">
        <v>3</v>
      </c>
      <c r="O2808" t="n">
        <v>1</v>
      </c>
      <c r="P2808" t="n">
        <v>1</v>
      </c>
      <c r="Q2808" t="n">
        <v>42</v>
      </c>
      <c r="R2808" s="15" t="n">
        <v>506000</v>
      </c>
      <c r="S2808" s="15" t="n">
        <v>0</v>
      </c>
      <c r="T2808" s="15" t="n">
        <v>506000</v>
      </c>
      <c r="U2808" s="15" t="n">
        <v>111300</v>
      </c>
      <c r="V2808">
        <f>IFERROR(VLOOKUP(D2808,Tablas_Equivalencia!$A$3:$B$8,2,FALSE),"Sin dato")</f>
        <v/>
      </c>
      <c r="W2808">
        <f>IFERROR(VLOOKUP(L2808,Tablas_Equivalencia!$D$3:$E$9,2,FALSE),"Sin dato")</f>
        <v/>
      </c>
      <c r="X2808">
        <f>IF(I2808=1,"Varón","Mujer")</f>
        <v/>
      </c>
      <c r="Y2808">
        <f>IFERROR(VLOOKUP(M2808,Tablas_Equivalencia!$G$3:$H$6,2,FALSE),"Sin dato")</f>
        <v/>
      </c>
      <c r="Z2808">
        <f>IF(J2808&lt;=24,"18-24","25-29")</f>
        <v/>
      </c>
      <c r="AA2808">
        <f>IF(M2808&lt;&gt;1,"",IF(P2808=2,1,0))</f>
        <v/>
      </c>
      <c r="AB2808">
        <f>IF(M2808&lt;&gt;1,"",IF(O2808&gt;=2,1,0))</f>
        <v/>
      </c>
      <c r="AC2808">
        <f>IF(M2808&lt;&gt;1,"",IF(OR(Q2808=999,Q2808=""),"",IF(OR(Q2808&lt;35,Q2808&gt;48),1,0)))</f>
        <v/>
      </c>
      <c r="AD2808">
        <f>IF(COUNT(AA2808:AC2808)&lt;3,"",SUM(AA2808:AC2808))</f>
        <v/>
      </c>
      <c r="AE2808">
        <f>IF(L2808&gt;=4,2,IF(L2808&gt;=2,1,0))</f>
        <v/>
      </c>
      <c r="AF2808">
        <f>IF(L2808&gt;=5,1,0)</f>
        <v/>
      </c>
      <c r="AG2808">
        <f>AE2808+AF2808</f>
        <v/>
      </c>
      <c r="AH2808" s="15">
        <f>IF(M2808&lt;&gt;1,"",IF(OR(R2808=-9,R2808=""),"",R2808))</f>
        <v/>
      </c>
      <c r="AI2808">
        <f>IF(M2808&lt;&gt;1,"",IF(OR(Q2808=999,Q2808=""),"",Q2808))</f>
        <v/>
      </c>
    </row>
    <row r="2809">
      <c r="A2809" t="inlineStr">
        <is>
          <t>TQRMNOP115330</t>
        </is>
      </c>
      <c r="B2809" t="n">
        <v>2025</v>
      </c>
      <c r="C2809" t="n">
        <v>1</v>
      </c>
      <c r="D2809" t="n">
        <v>43</v>
      </c>
      <c r="E2809" t="inlineStr">
        <is>
          <t>S</t>
        </is>
      </c>
      <c r="F2809" t="n">
        <v>17</v>
      </c>
      <c r="G2809" t="n">
        <v>1171</v>
      </c>
      <c r="H2809" t="n">
        <v>1</v>
      </c>
      <c r="I2809" t="n">
        <v>1</v>
      </c>
      <c r="J2809" t="n">
        <v>24</v>
      </c>
      <c r="K2809" t="n">
        <v>1</v>
      </c>
      <c r="L2809" t="n">
        <v>5</v>
      </c>
      <c r="M2809" t="n">
        <v>3</v>
      </c>
      <c r="R2809" s="15" t="n">
        <v>0</v>
      </c>
      <c r="S2809" s="15" t="n">
        <v>0</v>
      </c>
      <c r="T2809" s="15" t="n">
        <v>0</v>
      </c>
      <c r="U2809" s="15" t="n">
        <v>130300</v>
      </c>
      <c r="V2809">
        <f>IFERROR(VLOOKUP(D2809,Tablas_Equivalencia!$A$3:$B$8,2,FALSE),"Sin dato")</f>
        <v/>
      </c>
      <c r="W2809">
        <f>IFERROR(VLOOKUP(L2809,Tablas_Equivalencia!$D$3:$E$9,2,FALSE),"Sin dato")</f>
        <v/>
      </c>
      <c r="X2809">
        <f>IF(I2809=1,"Varón","Mujer")</f>
        <v/>
      </c>
      <c r="Y2809">
        <f>IFERROR(VLOOKUP(M2809,Tablas_Equivalencia!$G$3:$H$6,2,FALSE),"Sin dato")</f>
        <v/>
      </c>
      <c r="Z2809">
        <f>IF(J2809&lt;=24,"18-24","25-29")</f>
        <v/>
      </c>
      <c r="AA2809">
        <f>IF(M2809&lt;&gt;1,"",IF(P2809=2,1,0))</f>
        <v/>
      </c>
      <c r="AB2809">
        <f>IF(M2809&lt;&gt;1,"",IF(O2809&gt;=2,1,0))</f>
        <v/>
      </c>
      <c r="AC2809">
        <f>IF(M2809&lt;&gt;1,"",IF(OR(Q2809=999,Q2809=""),"",IF(OR(Q2809&lt;35,Q2809&gt;48),1,0)))</f>
        <v/>
      </c>
      <c r="AD2809">
        <f>IF(COUNT(AA2809:AC2809)&lt;3,"",SUM(AA2809:AC2809))</f>
        <v/>
      </c>
      <c r="AE2809">
        <f>IF(L2809&gt;=4,2,IF(L2809&gt;=2,1,0))</f>
        <v/>
      </c>
      <c r="AF2809">
        <f>IF(L2809&gt;=5,1,0)</f>
        <v/>
      </c>
      <c r="AG2809">
        <f>AE2809+AF2809</f>
        <v/>
      </c>
      <c r="AH2809" s="15">
        <f>IF(M2809&lt;&gt;1,"",IF(OR(R2809=-9,R2809=""),"",R2809))</f>
        <v/>
      </c>
      <c r="AI2809">
        <f>IF(M2809&lt;&gt;1,"",IF(OR(Q2809=999,Q2809=""),"",Q2809))</f>
        <v/>
      </c>
    </row>
    <row r="2810">
      <c r="A2810" t="inlineStr">
        <is>
          <t>TQRMNOP115337</t>
        </is>
      </c>
      <c r="B2810" t="n">
        <v>2025</v>
      </c>
      <c r="C2810" t="n">
        <v>1</v>
      </c>
      <c r="D2810" t="n">
        <v>1</v>
      </c>
      <c r="E2810" t="inlineStr">
        <is>
          <t>S</t>
        </is>
      </c>
      <c r="F2810" t="n">
        <v>33</v>
      </c>
      <c r="G2810" t="n">
        <v>1004</v>
      </c>
      <c r="H2810" t="n">
        <v>1</v>
      </c>
      <c r="I2810" t="n">
        <v>1</v>
      </c>
      <c r="J2810" t="n">
        <v>25</v>
      </c>
      <c r="K2810" t="n">
        <v>2</v>
      </c>
      <c r="L2810" t="n">
        <v>4</v>
      </c>
      <c r="M2810" t="n">
        <v>1</v>
      </c>
      <c r="N2810" t="n">
        <v>3</v>
      </c>
      <c r="O2810" t="n">
        <v>1</v>
      </c>
      <c r="P2810" t="n">
        <v>1</v>
      </c>
      <c r="Q2810" t="n">
        <v>40</v>
      </c>
      <c r="R2810" s="15" t="n">
        <v>-9</v>
      </c>
      <c r="S2810" s="15" t="n">
        <v>0</v>
      </c>
      <c r="T2810" s="15" t="n">
        <v>0</v>
      </c>
      <c r="U2810" s="15" t="n">
        <v>203000</v>
      </c>
      <c r="V2810">
        <f>IFERROR(VLOOKUP(D2810,Tablas_Equivalencia!$A$3:$B$8,2,FALSE),"Sin dato")</f>
        <v/>
      </c>
      <c r="W2810">
        <f>IFERROR(VLOOKUP(L2810,Tablas_Equivalencia!$D$3:$E$9,2,FALSE),"Sin dato")</f>
        <v/>
      </c>
      <c r="X2810">
        <f>IF(I2810=1,"Varón","Mujer")</f>
        <v/>
      </c>
      <c r="Y2810">
        <f>IFERROR(VLOOKUP(M2810,Tablas_Equivalencia!$G$3:$H$6,2,FALSE),"Sin dato")</f>
        <v/>
      </c>
      <c r="Z2810">
        <f>IF(J2810&lt;=24,"18-24","25-29")</f>
        <v/>
      </c>
      <c r="AA2810">
        <f>IF(M2810&lt;&gt;1,"",IF(P2810=2,1,0))</f>
        <v/>
      </c>
      <c r="AB2810">
        <f>IF(M2810&lt;&gt;1,"",IF(O2810&gt;=2,1,0))</f>
        <v/>
      </c>
      <c r="AC2810">
        <f>IF(M2810&lt;&gt;1,"",IF(OR(Q2810=999,Q2810=""),"",IF(OR(Q2810&lt;35,Q2810&gt;48),1,0)))</f>
        <v/>
      </c>
      <c r="AD2810">
        <f>IF(COUNT(AA2810:AC2810)&lt;3,"",SUM(AA2810:AC2810))</f>
        <v/>
      </c>
      <c r="AE2810">
        <f>IF(L2810&gt;=4,2,IF(L2810&gt;=2,1,0))</f>
        <v/>
      </c>
      <c r="AF2810">
        <f>IF(L2810&gt;=5,1,0)</f>
        <v/>
      </c>
      <c r="AG2810">
        <f>AE2810+AF2810</f>
        <v/>
      </c>
      <c r="AH2810" s="15">
        <f>IF(M2810&lt;&gt;1,"",IF(OR(R2810=-9,R2810=""),"",R2810))</f>
        <v/>
      </c>
      <c r="AI2810">
        <f>IF(M2810&lt;&gt;1,"",IF(OR(Q2810=999,Q2810=""),"",Q2810))</f>
        <v/>
      </c>
    </row>
    <row r="2811">
      <c r="A2811" t="inlineStr">
        <is>
          <t>TQRMNOP115342</t>
        </is>
      </c>
      <c r="B2811" t="n">
        <v>2025</v>
      </c>
      <c r="C2811" t="n">
        <v>1</v>
      </c>
      <c r="D2811" t="n">
        <v>41</v>
      </c>
      <c r="E2811" t="inlineStr">
        <is>
          <t>N</t>
        </is>
      </c>
      <c r="F2811" t="n">
        <v>12</v>
      </c>
      <c r="G2811" t="n">
        <v>1319</v>
      </c>
      <c r="H2811" t="n">
        <v>3</v>
      </c>
      <c r="I2811" t="n">
        <v>1</v>
      </c>
      <c r="J2811" t="n">
        <v>24</v>
      </c>
      <c r="K2811" t="n">
        <v>2</v>
      </c>
      <c r="L2811" t="n">
        <v>6</v>
      </c>
      <c r="M2811" t="n">
        <v>1</v>
      </c>
      <c r="N2811" t="n">
        <v>2</v>
      </c>
      <c r="O2811" t="n">
        <v>1</v>
      </c>
      <c r="P2811" t="n">
        <v>1</v>
      </c>
      <c r="Q2811" t="n">
        <v>34</v>
      </c>
      <c r="R2811" s="15" t="n">
        <v>413000</v>
      </c>
      <c r="S2811" s="15" t="n">
        <v>27000</v>
      </c>
      <c r="T2811" s="15" t="n">
        <v>440000</v>
      </c>
      <c r="U2811" s="15" t="n">
        <v>370600</v>
      </c>
      <c r="V2811">
        <f>IFERROR(VLOOKUP(D2811,Tablas_Equivalencia!$A$3:$B$8,2,FALSE),"Sin dato")</f>
        <v/>
      </c>
      <c r="W2811">
        <f>IFERROR(VLOOKUP(L2811,Tablas_Equivalencia!$D$3:$E$9,2,FALSE),"Sin dato")</f>
        <v/>
      </c>
      <c r="X2811">
        <f>IF(I2811=1,"Varón","Mujer")</f>
        <v/>
      </c>
      <c r="Y2811">
        <f>IFERROR(VLOOKUP(M2811,Tablas_Equivalencia!$G$3:$H$6,2,FALSE),"Sin dato")</f>
        <v/>
      </c>
      <c r="Z2811">
        <f>IF(J2811&lt;=24,"18-24","25-29")</f>
        <v/>
      </c>
      <c r="AA2811">
        <f>IF(M2811&lt;&gt;1,"",IF(P2811=2,1,0))</f>
        <v/>
      </c>
      <c r="AB2811">
        <f>IF(M2811&lt;&gt;1,"",IF(O2811&gt;=2,1,0))</f>
        <v/>
      </c>
      <c r="AC2811">
        <f>IF(M2811&lt;&gt;1,"",IF(OR(Q2811=999,Q2811=""),"",IF(OR(Q2811&lt;35,Q2811&gt;48),1,0)))</f>
        <v/>
      </c>
      <c r="AD2811">
        <f>IF(COUNT(AA2811:AC2811)&lt;3,"",SUM(AA2811:AC2811))</f>
        <v/>
      </c>
      <c r="AE2811">
        <f>IF(L2811&gt;=4,2,IF(L2811&gt;=2,1,0))</f>
        <v/>
      </c>
      <c r="AF2811">
        <f>IF(L2811&gt;=5,1,0)</f>
        <v/>
      </c>
      <c r="AG2811">
        <f>AE2811+AF2811</f>
        <v/>
      </c>
      <c r="AH2811" s="15">
        <f>IF(M2811&lt;&gt;1,"",IF(OR(R2811=-9,R2811=""),"",R2811))</f>
        <v/>
      </c>
      <c r="AI2811">
        <f>IF(M2811&lt;&gt;1,"",IF(OR(Q2811=999,Q2811=""),"",Q2811))</f>
        <v/>
      </c>
    </row>
    <row r="2812">
      <c r="A2812" t="inlineStr">
        <is>
          <t>TQRMNOP115343</t>
        </is>
      </c>
      <c r="B2812" t="n">
        <v>2025</v>
      </c>
      <c r="C2812" t="n">
        <v>1</v>
      </c>
      <c r="D2812" t="n">
        <v>43</v>
      </c>
      <c r="E2812" t="inlineStr">
        <is>
          <t>S</t>
        </is>
      </c>
      <c r="F2812" t="n">
        <v>17</v>
      </c>
      <c r="G2812" t="n">
        <v>1549</v>
      </c>
      <c r="H2812" t="n">
        <v>1</v>
      </c>
      <c r="I2812" t="n">
        <v>2</v>
      </c>
      <c r="J2812" t="n">
        <v>21</v>
      </c>
      <c r="K2812" t="n">
        <v>2</v>
      </c>
      <c r="L2812" t="n">
        <v>1</v>
      </c>
      <c r="M2812" t="n">
        <v>3</v>
      </c>
      <c r="R2812" s="15" t="n">
        <v>0</v>
      </c>
      <c r="S2812" s="15" t="n">
        <v>0</v>
      </c>
      <c r="T2812" s="15" t="n">
        <v>0</v>
      </c>
      <c r="U2812" s="15" t="n">
        <v>142700</v>
      </c>
      <c r="V2812">
        <f>IFERROR(VLOOKUP(D2812,Tablas_Equivalencia!$A$3:$B$8,2,FALSE),"Sin dato")</f>
        <v/>
      </c>
      <c r="W2812">
        <f>IFERROR(VLOOKUP(L2812,Tablas_Equivalencia!$D$3:$E$9,2,FALSE),"Sin dato")</f>
        <v/>
      </c>
      <c r="X2812">
        <f>IF(I2812=1,"Varón","Mujer")</f>
        <v/>
      </c>
      <c r="Y2812">
        <f>IFERROR(VLOOKUP(M2812,Tablas_Equivalencia!$G$3:$H$6,2,FALSE),"Sin dato")</f>
        <v/>
      </c>
      <c r="Z2812">
        <f>IF(J2812&lt;=24,"18-24","25-29")</f>
        <v/>
      </c>
      <c r="AA2812">
        <f>IF(M2812&lt;&gt;1,"",IF(P2812=2,1,0))</f>
        <v/>
      </c>
      <c r="AB2812">
        <f>IF(M2812&lt;&gt;1,"",IF(O2812&gt;=2,1,0))</f>
        <v/>
      </c>
      <c r="AC2812">
        <f>IF(M2812&lt;&gt;1,"",IF(OR(Q2812=999,Q2812=""),"",IF(OR(Q2812&lt;35,Q2812&gt;48),1,0)))</f>
        <v/>
      </c>
      <c r="AD2812">
        <f>IF(COUNT(AA2812:AC2812)&lt;3,"",SUM(AA2812:AC2812))</f>
        <v/>
      </c>
      <c r="AE2812">
        <f>IF(L2812&gt;=4,2,IF(L2812&gt;=2,1,0))</f>
        <v/>
      </c>
      <c r="AF2812">
        <f>IF(L2812&gt;=5,1,0)</f>
        <v/>
      </c>
      <c r="AG2812">
        <f>AE2812+AF2812</f>
        <v/>
      </c>
      <c r="AH2812" s="15">
        <f>IF(M2812&lt;&gt;1,"",IF(OR(R2812=-9,R2812=""),"",R2812))</f>
        <v/>
      </c>
      <c r="AI2812">
        <f>IF(M2812&lt;&gt;1,"",IF(OR(Q2812=999,Q2812=""),"",Q2812))</f>
        <v/>
      </c>
    </row>
    <row r="2813">
      <c r="A2813" t="inlineStr">
        <is>
          <t>TQRMNOP115349</t>
        </is>
      </c>
      <c r="B2813" t="n">
        <v>2025</v>
      </c>
      <c r="C2813" t="n">
        <v>1</v>
      </c>
      <c r="D2813" t="n">
        <v>1</v>
      </c>
      <c r="E2813" t="inlineStr">
        <is>
          <t>S</t>
        </is>
      </c>
      <c r="F2813" t="n">
        <v>32</v>
      </c>
      <c r="G2813" t="n">
        <v>1951</v>
      </c>
      <c r="H2813" t="n">
        <v>1</v>
      </c>
      <c r="I2813" t="n">
        <v>2</v>
      </c>
      <c r="J2813" t="n">
        <v>23</v>
      </c>
      <c r="K2813" t="n">
        <v>1</v>
      </c>
      <c r="L2813" t="n">
        <v>4</v>
      </c>
      <c r="M2813" t="n">
        <v>1</v>
      </c>
      <c r="N2813" t="n">
        <v>3</v>
      </c>
      <c r="O2813" t="n">
        <v>3</v>
      </c>
      <c r="P2813" t="n">
        <v>2</v>
      </c>
      <c r="Q2813" t="n">
        <v>36</v>
      </c>
      <c r="R2813" s="15" t="n">
        <v>243000</v>
      </c>
      <c r="S2813" s="15" t="n">
        <v>65000</v>
      </c>
      <c r="T2813" s="15" t="n">
        <v>308000</v>
      </c>
      <c r="U2813" s="15" t="n">
        <v>394700</v>
      </c>
      <c r="V2813">
        <f>IFERROR(VLOOKUP(D2813,Tablas_Equivalencia!$A$3:$B$8,2,FALSE),"Sin dato")</f>
        <v/>
      </c>
      <c r="W2813">
        <f>IFERROR(VLOOKUP(L2813,Tablas_Equivalencia!$D$3:$E$9,2,FALSE),"Sin dato")</f>
        <v/>
      </c>
      <c r="X2813">
        <f>IF(I2813=1,"Varón","Mujer")</f>
        <v/>
      </c>
      <c r="Y2813">
        <f>IFERROR(VLOOKUP(M2813,Tablas_Equivalencia!$G$3:$H$6,2,FALSE),"Sin dato")</f>
        <v/>
      </c>
      <c r="Z2813">
        <f>IF(J2813&lt;=24,"18-24","25-29")</f>
        <v/>
      </c>
      <c r="AA2813">
        <f>IF(M2813&lt;&gt;1,"",IF(P2813=2,1,0))</f>
        <v/>
      </c>
      <c r="AB2813">
        <f>IF(M2813&lt;&gt;1,"",IF(O2813&gt;=2,1,0))</f>
        <v/>
      </c>
      <c r="AC2813">
        <f>IF(M2813&lt;&gt;1,"",IF(OR(Q2813=999,Q2813=""),"",IF(OR(Q2813&lt;35,Q2813&gt;48),1,0)))</f>
        <v/>
      </c>
      <c r="AD2813">
        <f>IF(COUNT(AA2813:AC2813)&lt;3,"",SUM(AA2813:AC2813))</f>
        <v/>
      </c>
      <c r="AE2813">
        <f>IF(L2813&gt;=4,2,IF(L2813&gt;=2,1,0))</f>
        <v/>
      </c>
      <c r="AF2813">
        <f>IF(L2813&gt;=5,1,0)</f>
        <v/>
      </c>
      <c r="AG2813">
        <f>AE2813+AF2813</f>
        <v/>
      </c>
      <c r="AH2813" s="15">
        <f>IF(M2813&lt;&gt;1,"",IF(OR(R2813=-9,R2813=""),"",R2813))</f>
        <v/>
      </c>
      <c r="AI2813">
        <f>IF(M2813&lt;&gt;1,"",IF(OR(Q2813=999,Q2813=""),"",Q2813))</f>
        <v/>
      </c>
    </row>
    <row r="2814">
      <c r="A2814" t="inlineStr">
        <is>
          <t>TQRMNOP115353</t>
        </is>
      </c>
      <c r="B2814" t="n">
        <v>2025</v>
      </c>
      <c r="C2814" t="n">
        <v>1</v>
      </c>
      <c r="D2814" t="n">
        <v>40</v>
      </c>
      <c r="E2814" t="inlineStr">
        <is>
          <t>N</t>
        </is>
      </c>
      <c r="F2814" t="n">
        <v>23</v>
      </c>
      <c r="G2814" t="n">
        <v>1242</v>
      </c>
      <c r="H2814" t="n">
        <v>1</v>
      </c>
      <c r="I2814" t="n">
        <v>1</v>
      </c>
      <c r="J2814" t="n">
        <v>22</v>
      </c>
      <c r="K2814" t="n">
        <v>2</v>
      </c>
      <c r="L2814" t="n">
        <v>4</v>
      </c>
      <c r="M2814" t="n">
        <v>3</v>
      </c>
      <c r="R2814" s="15" t="n">
        <v>0</v>
      </c>
      <c r="S2814" s="15" t="n">
        <v>0</v>
      </c>
      <c r="T2814" s="15" t="n">
        <v>0</v>
      </c>
      <c r="U2814" s="15" t="n">
        <v>220400</v>
      </c>
      <c r="V2814">
        <f>IFERROR(VLOOKUP(D2814,Tablas_Equivalencia!$A$3:$B$8,2,FALSE),"Sin dato")</f>
        <v/>
      </c>
      <c r="W2814">
        <f>IFERROR(VLOOKUP(L2814,Tablas_Equivalencia!$D$3:$E$9,2,FALSE),"Sin dato")</f>
        <v/>
      </c>
      <c r="X2814">
        <f>IF(I2814=1,"Varón","Mujer")</f>
        <v/>
      </c>
      <c r="Y2814">
        <f>IFERROR(VLOOKUP(M2814,Tablas_Equivalencia!$G$3:$H$6,2,FALSE),"Sin dato")</f>
        <v/>
      </c>
      <c r="Z2814">
        <f>IF(J2814&lt;=24,"18-24","25-29")</f>
        <v/>
      </c>
      <c r="AA2814">
        <f>IF(M2814&lt;&gt;1,"",IF(P2814=2,1,0))</f>
        <v/>
      </c>
      <c r="AB2814">
        <f>IF(M2814&lt;&gt;1,"",IF(O2814&gt;=2,1,0))</f>
        <v/>
      </c>
      <c r="AC2814">
        <f>IF(M2814&lt;&gt;1,"",IF(OR(Q2814=999,Q2814=""),"",IF(OR(Q2814&lt;35,Q2814&gt;48),1,0)))</f>
        <v/>
      </c>
      <c r="AD2814">
        <f>IF(COUNT(AA2814:AC2814)&lt;3,"",SUM(AA2814:AC2814))</f>
        <v/>
      </c>
      <c r="AE2814">
        <f>IF(L2814&gt;=4,2,IF(L2814&gt;=2,1,0))</f>
        <v/>
      </c>
      <c r="AF2814">
        <f>IF(L2814&gt;=5,1,0)</f>
        <v/>
      </c>
      <c r="AG2814">
        <f>AE2814+AF2814</f>
        <v/>
      </c>
      <c r="AH2814" s="15">
        <f>IF(M2814&lt;&gt;1,"",IF(OR(R2814=-9,R2814=""),"",R2814))</f>
        <v/>
      </c>
      <c r="AI2814">
        <f>IF(M2814&lt;&gt;1,"",IF(OR(Q2814=999,Q2814=""),"",Q2814))</f>
        <v/>
      </c>
    </row>
    <row r="2815">
      <c r="A2815" t="inlineStr">
        <is>
          <t>TQRMNOP115354</t>
        </is>
      </c>
      <c r="B2815" t="n">
        <v>2025</v>
      </c>
      <c r="C2815" t="n">
        <v>1</v>
      </c>
      <c r="D2815" t="n">
        <v>1</v>
      </c>
      <c r="E2815" t="inlineStr">
        <is>
          <t>S</t>
        </is>
      </c>
      <c r="F2815" t="n">
        <v>33</v>
      </c>
      <c r="G2815" t="n">
        <v>1020</v>
      </c>
      <c r="H2815" t="n">
        <v>3</v>
      </c>
      <c r="I2815" t="n">
        <v>1</v>
      </c>
      <c r="J2815" t="n">
        <v>21</v>
      </c>
      <c r="K2815" t="n">
        <v>1</v>
      </c>
      <c r="L2815" t="n">
        <v>5</v>
      </c>
      <c r="M2815" t="n">
        <v>1</v>
      </c>
      <c r="N2815" t="n">
        <v>1</v>
      </c>
      <c r="O2815" t="n">
        <v>1</v>
      </c>
      <c r="P2815" t="n">
        <v>2</v>
      </c>
      <c r="Q2815" t="n">
        <v>44</v>
      </c>
      <c r="R2815" s="15" t="n">
        <v>699000</v>
      </c>
      <c r="S2815" s="15" t="n">
        <v>0</v>
      </c>
      <c r="T2815" s="15" t="n">
        <v>699000</v>
      </c>
      <c r="U2815" s="15" t="n">
        <v>246000</v>
      </c>
      <c r="V2815">
        <f>IFERROR(VLOOKUP(D2815,Tablas_Equivalencia!$A$3:$B$8,2,FALSE),"Sin dato")</f>
        <v/>
      </c>
      <c r="W2815">
        <f>IFERROR(VLOOKUP(L2815,Tablas_Equivalencia!$D$3:$E$9,2,FALSE),"Sin dato")</f>
        <v/>
      </c>
      <c r="X2815">
        <f>IF(I2815=1,"Varón","Mujer")</f>
        <v/>
      </c>
      <c r="Y2815">
        <f>IFERROR(VLOOKUP(M2815,Tablas_Equivalencia!$G$3:$H$6,2,FALSE),"Sin dato")</f>
        <v/>
      </c>
      <c r="Z2815">
        <f>IF(J2815&lt;=24,"18-24","25-29")</f>
        <v/>
      </c>
      <c r="AA2815">
        <f>IF(M2815&lt;&gt;1,"",IF(P2815=2,1,0))</f>
        <v/>
      </c>
      <c r="AB2815">
        <f>IF(M2815&lt;&gt;1,"",IF(O2815&gt;=2,1,0))</f>
        <v/>
      </c>
      <c r="AC2815">
        <f>IF(M2815&lt;&gt;1,"",IF(OR(Q2815=999,Q2815=""),"",IF(OR(Q2815&lt;35,Q2815&gt;48),1,0)))</f>
        <v/>
      </c>
      <c r="AD2815">
        <f>IF(COUNT(AA2815:AC2815)&lt;3,"",SUM(AA2815:AC2815))</f>
        <v/>
      </c>
      <c r="AE2815">
        <f>IF(L2815&gt;=4,2,IF(L2815&gt;=2,1,0))</f>
        <v/>
      </c>
      <c r="AF2815">
        <f>IF(L2815&gt;=5,1,0)</f>
        <v/>
      </c>
      <c r="AG2815">
        <f>AE2815+AF2815</f>
        <v/>
      </c>
      <c r="AH2815" s="15">
        <f>IF(M2815&lt;&gt;1,"",IF(OR(R2815=-9,R2815=""),"",R2815))</f>
        <v/>
      </c>
      <c r="AI2815">
        <f>IF(M2815&lt;&gt;1,"",IF(OR(Q2815=999,Q2815=""),"",Q2815))</f>
        <v/>
      </c>
    </row>
    <row r="2816">
      <c r="A2816" t="inlineStr">
        <is>
          <t>TQRMNOP115366</t>
        </is>
      </c>
      <c r="B2816" t="n">
        <v>2025</v>
      </c>
      <c r="C2816" t="n">
        <v>1</v>
      </c>
      <c r="D2816" t="n">
        <v>42</v>
      </c>
      <c r="E2816" t="inlineStr">
        <is>
          <t>N</t>
        </is>
      </c>
      <c r="F2816" t="n">
        <v>27</v>
      </c>
      <c r="G2816" t="n">
        <v>90</v>
      </c>
      <c r="H2816" t="n">
        <v>1</v>
      </c>
      <c r="I2816" t="n">
        <v>1</v>
      </c>
      <c r="J2816" t="n">
        <v>22</v>
      </c>
      <c r="K2816" t="n">
        <v>1</v>
      </c>
      <c r="L2816" t="n">
        <v>1</v>
      </c>
      <c r="M2816" t="n">
        <v>1</v>
      </c>
      <c r="N2816" t="n">
        <v>3</v>
      </c>
      <c r="O2816" t="n">
        <v>2</v>
      </c>
      <c r="P2816" t="n">
        <v>2</v>
      </c>
      <c r="Q2816" t="n">
        <v>19</v>
      </c>
      <c r="R2816" s="15" t="n">
        <v>260000</v>
      </c>
      <c r="S2816" s="15" t="n">
        <v>0</v>
      </c>
      <c r="T2816" s="15" t="n">
        <v>260000</v>
      </c>
      <c r="U2816" s="15" t="n">
        <v>60300</v>
      </c>
      <c r="V2816">
        <f>IFERROR(VLOOKUP(D2816,Tablas_Equivalencia!$A$3:$B$8,2,FALSE),"Sin dato")</f>
        <v/>
      </c>
      <c r="W2816">
        <f>IFERROR(VLOOKUP(L2816,Tablas_Equivalencia!$D$3:$E$9,2,FALSE),"Sin dato")</f>
        <v/>
      </c>
      <c r="X2816">
        <f>IF(I2816=1,"Varón","Mujer")</f>
        <v/>
      </c>
      <c r="Y2816">
        <f>IFERROR(VLOOKUP(M2816,Tablas_Equivalencia!$G$3:$H$6,2,FALSE),"Sin dato")</f>
        <v/>
      </c>
      <c r="Z2816">
        <f>IF(J2816&lt;=24,"18-24","25-29")</f>
        <v/>
      </c>
      <c r="AA2816">
        <f>IF(M2816&lt;&gt;1,"",IF(P2816=2,1,0))</f>
        <v/>
      </c>
      <c r="AB2816">
        <f>IF(M2816&lt;&gt;1,"",IF(O2816&gt;=2,1,0))</f>
        <v/>
      </c>
      <c r="AC2816">
        <f>IF(M2816&lt;&gt;1,"",IF(OR(Q2816=999,Q2816=""),"",IF(OR(Q2816&lt;35,Q2816&gt;48),1,0)))</f>
        <v/>
      </c>
      <c r="AD2816">
        <f>IF(COUNT(AA2816:AC2816)&lt;3,"",SUM(AA2816:AC2816))</f>
        <v/>
      </c>
      <c r="AE2816">
        <f>IF(L2816&gt;=4,2,IF(L2816&gt;=2,1,0))</f>
        <v/>
      </c>
      <c r="AF2816">
        <f>IF(L2816&gt;=5,1,0)</f>
        <v/>
      </c>
      <c r="AG2816">
        <f>AE2816+AF2816</f>
        <v/>
      </c>
      <c r="AH2816" s="15">
        <f>IF(M2816&lt;&gt;1,"",IF(OR(R2816=-9,R2816=""),"",R2816))</f>
        <v/>
      </c>
      <c r="AI2816">
        <f>IF(M2816&lt;&gt;1,"",IF(OR(Q2816=999,Q2816=""),"",Q2816))</f>
        <v/>
      </c>
    </row>
    <row r="2817">
      <c r="A2817" t="inlineStr">
        <is>
          <t>TQRMNOP115377</t>
        </is>
      </c>
      <c r="B2817" t="n">
        <v>2025</v>
      </c>
      <c r="C2817" t="n">
        <v>1</v>
      </c>
      <c r="D2817" t="n">
        <v>1</v>
      </c>
      <c r="E2817" t="inlineStr">
        <is>
          <t>S</t>
        </is>
      </c>
      <c r="F2817" t="n">
        <v>33</v>
      </c>
      <c r="G2817" t="n">
        <v>1075</v>
      </c>
      <c r="H2817" t="n">
        <v>3</v>
      </c>
      <c r="I2817" t="n">
        <v>1</v>
      </c>
      <c r="J2817" t="n">
        <v>27</v>
      </c>
      <c r="K2817" t="n">
        <v>2</v>
      </c>
      <c r="L2817" t="n">
        <v>4</v>
      </c>
      <c r="M2817" t="n">
        <v>3</v>
      </c>
      <c r="R2817" s="15" t="n">
        <v>0</v>
      </c>
      <c r="S2817" s="15" t="n">
        <v>0</v>
      </c>
      <c r="T2817" s="15" t="n">
        <v>0</v>
      </c>
      <c r="U2817" s="15" t="n">
        <v>112900</v>
      </c>
      <c r="V2817">
        <f>IFERROR(VLOOKUP(D2817,Tablas_Equivalencia!$A$3:$B$8,2,FALSE),"Sin dato")</f>
        <v/>
      </c>
      <c r="W2817">
        <f>IFERROR(VLOOKUP(L2817,Tablas_Equivalencia!$D$3:$E$9,2,FALSE),"Sin dato")</f>
        <v/>
      </c>
      <c r="X2817">
        <f>IF(I2817=1,"Varón","Mujer")</f>
        <v/>
      </c>
      <c r="Y2817">
        <f>IFERROR(VLOOKUP(M2817,Tablas_Equivalencia!$G$3:$H$6,2,FALSE),"Sin dato")</f>
        <v/>
      </c>
      <c r="Z2817">
        <f>IF(J2817&lt;=24,"18-24","25-29")</f>
        <v/>
      </c>
      <c r="AA2817">
        <f>IF(M2817&lt;&gt;1,"",IF(P2817=2,1,0))</f>
        <v/>
      </c>
      <c r="AB2817">
        <f>IF(M2817&lt;&gt;1,"",IF(O2817&gt;=2,1,0))</f>
        <v/>
      </c>
      <c r="AC2817">
        <f>IF(M2817&lt;&gt;1,"",IF(OR(Q2817=999,Q2817=""),"",IF(OR(Q2817&lt;35,Q2817&gt;48),1,0)))</f>
        <v/>
      </c>
      <c r="AD2817">
        <f>IF(COUNT(AA2817:AC2817)&lt;3,"",SUM(AA2817:AC2817))</f>
        <v/>
      </c>
      <c r="AE2817">
        <f>IF(L2817&gt;=4,2,IF(L2817&gt;=2,1,0))</f>
        <v/>
      </c>
      <c r="AF2817">
        <f>IF(L2817&gt;=5,1,0)</f>
        <v/>
      </c>
      <c r="AG2817">
        <f>AE2817+AF2817</f>
        <v/>
      </c>
      <c r="AH2817" s="15">
        <f>IF(M2817&lt;&gt;1,"",IF(OR(R2817=-9,R2817=""),"",R2817))</f>
        <v/>
      </c>
      <c r="AI2817">
        <f>IF(M2817&lt;&gt;1,"",IF(OR(Q2817=999,Q2817=""),"",Q2817))</f>
        <v/>
      </c>
    </row>
    <row r="2818">
      <c r="A2818" t="inlineStr">
        <is>
          <t>TQRMNOP115382</t>
        </is>
      </c>
      <c r="B2818" t="n">
        <v>2025</v>
      </c>
      <c r="C2818" t="n">
        <v>1</v>
      </c>
      <c r="D2818" t="n">
        <v>43</v>
      </c>
      <c r="E2818" t="inlineStr">
        <is>
          <t>N</t>
        </is>
      </c>
      <c r="F2818" t="n">
        <v>38</v>
      </c>
      <c r="G2818" t="n">
        <v>1953</v>
      </c>
      <c r="H2818" t="n">
        <v>3</v>
      </c>
      <c r="I2818" t="n">
        <v>1</v>
      </c>
      <c r="J2818" t="n">
        <v>24</v>
      </c>
      <c r="K2818" t="n">
        <v>1</v>
      </c>
      <c r="L2818" t="n">
        <v>5</v>
      </c>
      <c r="M2818" t="n">
        <v>1</v>
      </c>
      <c r="N2818" t="n">
        <v>2</v>
      </c>
      <c r="O2818" t="n">
        <v>1</v>
      </c>
      <c r="P2818" t="n">
        <v>2</v>
      </c>
      <c r="Q2818" t="n">
        <v>35</v>
      </c>
      <c r="R2818" s="15" t="n">
        <v>770000</v>
      </c>
      <c r="S2818" s="15" t="n">
        <v>0</v>
      </c>
      <c r="T2818" s="15" t="n">
        <v>770000</v>
      </c>
      <c r="U2818" s="15" t="n">
        <v>101700</v>
      </c>
      <c r="V2818">
        <f>IFERROR(VLOOKUP(D2818,Tablas_Equivalencia!$A$3:$B$8,2,FALSE),"Sin dato")</f>
        <v/>
      </c>
      <c r="W2818">
        <f>IFERROR(VLOOKUP(L2818,Tablas_Equivalencia!$D$3:$E$9,2,FALSE),"Sin dato")</f>
        <v/>
      </c>
      <c r="X2818">
        <f>IF(I2818=1,"Varón","Mujer")</f>
        <v/>
      </c>
      <c r="Y2818">
        <f>IFERROR(VLOOKUP(M2818,Tablas_Equivalencia!$G$3:$H$6,2,FALSE),"Sin dato")</f>
        <v/>
      </c>
      <c r="Z2818">
        <f>IF(J2818&lt;=24,"18-24","25-29")</f>
        <v/>
      </c>
      <c r="AA2818">
        <f>IF(M2818&lt;&gt;1,"",IF(P2818=2,1,0))</f>
        <v/>
      </c>
      <c r="AB2818">
        <f>IF(M2818&lt;&gt;1,"",IF(O2818&gt;=2,1,0))</f>
        <v/>
      </c>
      <c r="AC2818">
        <f>IF(M2818&lt;&gt;1,"",IF(OR(Q2818=999,Q2818=""),"",IF(OR(Q2818&lt;35,Q2818&gt;48),1,0)))</f>
        <v/>
      </c>
      <c r="AD2818">
        <f>IF(COUNT(AA2818:AC2818)&lt;3,"",SUM(AA2818:AC2818))</f>
        <v/>
      </c>
      <c r="AE2818">
        <f>IF(L2818&gt;=4,2,IF(L2818&gt;=2,1,0))</f>
        <v/>
      </c>
      <c r="AF2818">
        <f>IF(L2818&gt;=5,1,0)</f>
        <v/>
      </c>
      <c r="AG2818">
        <f>AE2818+AF2818</f>
        <v/>
      </c>
      <c r="AH2818" s="15">
        <f>IF(M2818&lt;&gt;1,"",IF(OR(R2818=-9,R2818=""),"",R2818))</f>
        <v/>
      </c>
      <c r="AI2818">
        <f>IF(M2818&lt;&gt;1,"",IF(OR(Q2818=999,Q2818=""),"",Q2818))</f>
        <v/>
      </c>
    </row>
    <row r="2819">
      <c r="A2819" t="inlineStr">
        <is>
          <t>TQRMNOP115385</t>
        </is>
      </c>
      <c r="B2819" t="n">
        <v>2025</v>
      </c>
      <c r="C2819" t="n">
        <v>1</v>
      </c>
      <c r="D2819" t="n">
        <v>41</v>
      </c>
      <c r="E2819" t="inlineStr">
        <is>
          <t>N</t>
        </is>
      </c>
      <c r="F2819" t="n">
        <v>12</v>
      </c>
      <c r="G2819" t="n">
        <v>1350</v>
      </c>
      <c r="H2819" t="n">
        <v>3</v>
      </c>
      <c r="I2819" t="n">
        <v>2</v>
      </c>
      <c r="J2819" t="n">
        <v>26</v>
      </c>
      <c r="K2819" t="n">
        <v>2</v>
      </c>
      <c r="L2819" t="n">
        <v>7</v>
      </c>
      <c r="M2819" t="n">
        <v>1</v>
      </c>
      <c r="N2819" t="n">
        <v>3</v>
      </c>
      <c r="O2819" t="n">
        <v>1</v>
      </c>
      <c r="P2819" t="n">
        <v>2</v>
      </c>
      <c r="Q2819" t="n">
        <v>30</v>
      </c>
      <c r="R2819" s="15" t="n">
        <v>139000</v>
      </c>
      <c r="S2819" s="15" t="n">
        <v>168000</v>
      </c>
      <c r="T2819" s="15" t="n">
        <v>307000</v>
      </c>
      <c r="U2819" s="15" t="n">
        <v>111000</v>
      </c>
      <c r="V2819">
        <f>IFERROR(VLOOKUP(D2819,Tablas_Equivalencia!$A$3:$B$8,2,FALSE),"Sin dato")</f>
        <v/>
      </c>
      <c r="W2819">
        <f>IFERROR(VLOOKUP(L2819,Tablas_Equivalencia!$D$3:$E$9,2,FALSE),"Sin dato")</f>
        <v/>
      </c>
      <c r="X2819">
        <f>IF(I2819=1,"Varón","Mujer")</f>
        <v/>
      </c>
      <c r="Y2819">
        <f>IFERROR(VLOOKUP(M2819,Tablas_Equivalencia!$G$3:$H$6,2,FALSE),"Sin dato")</f>
        <v/>
      </c>
      <c r="Z2819">
        <f>IF(J2819&lt;=24,"18-24","25-29")</f>
        <v/>
      </c>
      <c r="AA2819">
        <f>IF(M2819&lt;&gt;1,"",IF(P2819=2,1,0))</f>
        <v/>
      </c>
      <c r="AB2819">
        <f>IF(M2819&lt;&gt;1,"",IF(O2819&gt;=2,1,0))</f>
        <v/>
      </c>
      <c r="AC2819">
        <f>IF(M2819&lt;&gt;1,"",IF(OR(Q2819=999,Q2819=""),"",IF(OR(Q2819&lt;35,Q2819&gt;48),1,0)))</f>
        <v/>
      </c>
      <c r="AD2819">
        <f>IF(COUNT(AA2819:AC2819)&lt;3,"",SUM(AA2819:AC2819))</f>
        <v/>
      </c>
      <c r="AE2819">
        <f>IF(L2819&gt;=4,2,IF(L2819&gt;=2,1,0))</f>
        <v/>
      </c>
      <c r="AF2819">
        <f>IF(L2819&gt;=5,1,0)</f>
        <v/>
      </c>
      <c r="AG2819">
        <f>AE2819+AF2819</f>
        <v/>
      </c>
      <c r="AH2819" s="15">
        <f>IF(M2819&lt;&gt;1,"",IF(OR(R2819=-9,R2819=""),"",R2819))</f>
        <v/>
      </c>
      <c r="AI2819">
        <f>IF(M2819&lt;&gt;1,"",IF(OR(Q2819=999,Q2819=""),"",Q2819))</f>
        <v/>
      </c>
    </row>
    <row r="2820">
      <c r="A2820" t="inlineStr">
        <is>
          <t>TQRMNOP115387</t>
        </is>
      </c>
      <c r="B2820" t="n">
        <v>2025</v>
      </c>
      <c r="C2820" t="n">
        <v>1</v>
      </c>
      <c r="D2820" t="n">
        <v>41</v>
      </c>
      <c r="E2820" t="inlineStr">
        <is>
          <t>N</t>
        </is>
      </c>
      <c r="F2820" t="n">
        <v>15</v>
      </c>
      <c r="G2820" t="n">
        <v>1234</v>
      </c>
      <c r="H2820" t="n">
        <v>3</v>
      </c>
      <c r="I2820" t="n">
        <v>1</v>
      </c>
      <c r="J2820" t="n">
        <v>21</v>
      </c>
      <c r="K2820" t="n">
        <v>1</v>
      </c>
      <c r="L2820" t="n">
        <v>2</v>
      </c>
      <c r="M2820" t="n">
        <v>2</v>
      </c>
      <c r="R2820" s="15" t="n">
        <v>0</v>
      </c>
      <c r="S2820" s="15" t="n">
        <v>0</v>
      </c>
      <c r="T2820" s="15" t="n">
        <v>0</v>
      </c>
      <c r="U2820" s="15" t="n">
        <v>160200</v>
      </c>
      <c r="V2820">
        <f>IFERROR(VLOOKUP(D2820,Tablas_Equivalencia!$A$3:$B$8,2,FALSE),"Sin dato")</f>
        <v/>
      </c>
      <c r="W2820">
        <f>IFERROR(VLOOKUP(L2820,Tablas_Equivalencia!$D$3:$E$9,2,FALSE),"Sin dato")</f>
        <v/>
      </c>
      <c r="X2820">
        <f>IF(I2820=1,"Varón","Mujer")</f>
        <v/>
      </c>
      <c r="Y2820">
        <f>IFERROR(VLOOKUP(M2820,Tablas_Equivalencia!$G$3:$H$6,2,FALSE),"Sin dato")</f>
        <v/>
      </c>
      <c r="Z2820">
        <f>IF(J2820&lt;=24,"18-24","25-29")</f>
        <v/>
      </c>
      <c r="AA2820">
        <f>IF(M2820&lt;&gt;1,"",IF(P2820=2,1,0))</f>
        <v/>
      </c>
      <c r="AB2820">
        <f>IF(M2820&lt;&gt;1,"",IF(O2820&gt;=2,1,0))</f>
        <v/>
      </c>
      <c r="AC2820">
        <f>IF(M2820&lt;&gt;1,"",IF(OR(Q2820=999,Q2820=""),"",IF(OR(Q2820&lt;35,Q2820&gt;48),1,0)))</f>
        <v/>
      </c>
      <c r="AD2820">
        <f>IF(COUNT(AA2820:AC2820)&lt;3,"",SUM(AA2820:AC2820))</f>
        <v/>
      </c>
      <c r="AE2820">
        <f>IF(L2820&gt;=4,2,IF(L2820&gt;=2,1,0))</f>
        <v/>
      </c>
      <c r="AF2820">
        <f>IF(L2820&gt;=5,1,0)</f>
        <v/>
      </c>
      <c r="AG2820">
        <f>AE2820+AF2820</f>
        <v/>
      </c>
      <c r="AH2820" s="15">
        <f>IF(M2820&lt;&gt;1,"",IF(OR(R2820=-9,R2820=""),"",R2820))</f>
        <v/>
      </c>
      <c r="AI2820">
        <f>IF(M2820&lt;&gt;1,"",IF(OR(Q2820=999,Q2820=""),"",Q2820))</f>
        <v/>
      </c>
    </row>
    <row r="2821">
      <c r="A2821" t="inlineStr">
        <is>
          <t>TQRMNOP115396</t>
        </is>
      </c>
      <c r="B2821" t="n">
        <v>2025</v>
      </c>
      <c r="C2821" t="n">
        <v>1</v>
      </c>
      <c r="D2821" t="n">
        <v>42</v>
      </c>
      <c r="E2821" t="inlineStr">
        <is>
          <t>N</t>
        </is>
      </c>
      <c r="F2821" t="n">
        <v>27</v>
      </c>
      <c r="G2821" t="n">
        <v>752</v>
      </c>
      <c r="H2821" t="n">
        <v>3</v>
      </c>
      <c r="I2821" t="n">
        <v>2</v>
      </c>
      <c r="J2821" t="n">
        <v>26</v>
      </c>
      <c r="K2821" t="n">
        <v>2</v>
      </c>
      <c r="L2821" t="n">
        <v>6</v>
      </c>
      <c r="M2821" t="n">
        <v>1</v>
      </c>
      <c r="N2821" t="n">
        <v>2</v>
      </c>
      <c r="O2821" t="n">
        <v>1</v>
      </c>
      <c r="P2821" t="n">
        <v>1</v>
      </c>
      <c r="Q2821" t="n">
        <v>27</v>
      </c>
      <c r="R2821" s="15" t="n">
        <v>1318000</v>
      </c>
      <c r="S2821" s="15" t="n">
        <v>0</v>
      </c>
      <c r="T2821" s="15" t="n">
        <v>1318000</v>
      </c>
      <c r="U2821" s="15" t="n">
        <v>67100</v>
      </c>
      <c r="V2821">
        <f>IFERROR(VLOOKUP(D2821,Tablas_Equivalencia!$A$3:$B$8,2,FALSE),"Sin dato")</f>
        <v/>
      </c>
      <c r="W2821">
        <f>IFERROR(VLOOKUP(L2821,Tablas_Equivalencia!$D$3:$E$9,2,FALSE),"Sin dato")</f>
        <v/>
      </c>
      <c r="X2821">
        <f>IF(I2821=1,"Varón","Mujer")</f>
        <v/>
      </c>
      <c r="Y2821">
        <f>IFERROR(VLOOKUP(M2821,Tablas_Equivalencia!$G$3:$H$6,2,FALSE),"Sin dato")</f>
        <v/>
      </c>
      <c r="Z2821">
        <f>IF(J2821&lt;=24,"18-24","25-29")</f>
        <v/>
      </c>
      <c r="AA2821">
        <f>IF(M2821&lt;&gt;1,"",IF(P2821=2,1,0))</f>
        <v/>
      </c>
      <c r="AB2821">
        <f>IF(M2821&lt;&gt;1,"",IF(O2821&gt;=2,1,0))</f>
        <v/>
      </c>
      <c r="AC2821">
        <f>IF(M2821&lt;&gt;1,"",IF(OR(Q2821=999,Q2821=""),"",IF(OR(Q2821&lt;35,Q2821&gt;48),1,0)))</f>
        <v/>
      </c>
      <c r="AD2821">
        <f>IF(COUNT(AA2821:AC2821)&lt;3,"",SUM(AA2821:AC2821))</f>
        <v/>
      </c>
      <c r="AE2821">
        <f>IF(L2821&gt;=4,2,IF(L2821&gt;=2,1,0))</f>
        <v/>
      </c>
      <c r="AF2821">
        <f>IF(L2821&gt;=5,1,0)</f>
        <v/>
      </c>
      <c r="AG2821">
        <f>AE2821+AF2821</f>
        <v/>
      </c>
      <c r="AH2821" s="15">
        <f>IF(M2821&lt;&gt;1,"",IF(OR(R2821=-9,R2821=""),"",R2821))</f>
        <v/>
      </c>
      <c r="AI2821">
        <f>IF(M2821&lt;&gt;1,"",IF(OR(Q2821=999,Q2821=""),"",Q2821))</f>
        <v/>
      </c>
    </row>
    <row r="2822">
      <c r="A2822" t="inlineStr">
        <is>
          <t>TQRMNOP115397</t>
        </is>
      </c>
      <c r="B2822" t="n">
        <v>2025</v>
      </c>
      <c r="C2822" t="n">
        <v>1</v>
      </c>
      <c r="D2822" t="n">
        <v>44</v>
      </c>
      <c r="E2822" t="inlineStr">
        <is>
          <t>N</t>
        </is>
      </c>
      <c r="F2822" t="n">
        <v>14</v>
      </c>
      <c r="G2822" t="n">
        <v>532</v>
      </c>
      <c r="H2822" t="n">
        <v>1</v>
      </c>
      <c r="I2822" t="n">
        <v>1</v>
      </c>
      <c r="J2822" t="n">
        <v>27</v>
      </c>
      <c r="K2822" t="n">
        <v>2</v>
      </c>
      <c r="L2822" t="n">
        <v>5</v>
      </c>
      <c r="M2822" t="n">
        <v>1</v>
      </c>
      <c r="N2822" t="n">
        <v>2</v>
      </c>
      <c r="O2822" t="n">
        <v>2</v>
      </c>
      <c r="P2822" t="n">
        <v>2</v>
      </c>
      <c r="Q2822" t="n">
        <v>35</v>
      </c>
      <c r="R2822" s="15" t="n">
        <v>228000</v>
      </c>
      <c r="S2822" s="15" t="n">
        <v>0</v>
      </c>
      <c r="T2822" s="15" t="n">
        <v>228000</v>
      </c>
      <c r="U2822" s="15" t="n">
        <v>161500</v>
      </c>
      <c r="V2822">
        <f>IFERROR(VLOOKUP(D2822,Tablas_Equivalencia!$A$3:$B$8,2,FALSE),"Sin dato")</f>
        <v/>
      </c>
      <c r="W2822">
        <f>IFERROR(VLOOKUP(L2822,Tablas_Equivalencia!$D$3:$E$9,2,FALSE),"Sin dato")</f>
        <v/>
      </c>
      <c r="X2822">
        <f>IF(I2822=1,"Varón","Mujer")</f>
        <v/>
      </c>
      <c r="Y2822">
        <f>IFERROR(VLOOKUP(M2822,Tablas_Equivalencia!$G$3:$H$6,2,FALSE),"Sin dato")</f>
        <v/>
      </c>
      <c r="Z2822">
        <f>IF(J2822&lt;=24,"18-24","25-29")</f>
        <v/>
      </c>
      <c r="AA2822">
        <f>IF(M2822&lt;&gt;1,"",IF(P2822=2,1,0))</f>
        <v/>
      </c>
      <c r="AB2822">
        <f>IF(M2822&lt;&gt;1,"",IF(O2822&gt;=2,1,0))</f>
        <v/>
      </c>
      <c r="AC2822">
        <f>IF(M2822&lt;&gt;1,"",IF(OR(Q2822=999,Q2822=""),"",IF(OR(Q2822&lt;35,Q2822&gt;48),1,0)))</f>
        <v/>
      </c>
      <c r="AD2822">
        <f>IF(COUNT(AA2822:AC2822)&lt;3,"",SUM(AA2822:AC2822))</f>
        <v/>
      </c>
      <c r="AE2822">
        <f>IF(L2822&gt;=4,2,IF(L2822&gt;=2,1,0))</f>
        <v/>
      </c>
      <c r="AF2822">
        <f>IF(L2822&gt;=5,1,0)</f>
        <v/>
      </c>
      <c r="AG2822">
        <f>AE2822+AF2822</f>
        <v/>
      </c>
      <c r="AH2822" s="15">
        <f>IF(M2822&lt;&gt;1,"",IF(OR(R2822=-9,R2822=""),"",R2822))</f>
        <v/>
      </c>
      <c r="AI2822">
        <f>IF(M2822&lt;&gt;1,"",IF(OR(Q2822=999,Q2822=""),"",Q2822))</f>
        <v/>
      </c>
    </row>
    <row r="2823">
      <c r="A2823" t="inlineStr">
        <is>
          <t>TQRMNOP115402</t>
        </is>
      </c>
      <c r="B2823" t="n">
        <v>2025</v>
      </c>
      <c r="C2823" t="n">
        <v>1</v>
      </c>
      <c r="D2823" t="n">
        <v>1</v>
      </c>
      <c r="E2823" t="inlineStr">
        <is>
          <t>S</t>
        </is>
      </c>
      <c r="F2823" t="n">
        <v>32</v>
      </c>
      <c r="G2823" t="n">
        <v>659</v>
      </c>
      <c r="H2823" t="n">
        <v>1</v>
      </c>
      <c r="I2823" t="n">
        <v>1</v>
      </c>
      <c r="J2823" t="n">
        <v>23</v>
      </c>
      <c r="K2823" t="n">
        <v>2</v>
      </c>
      <c r="L2823" t="n">
        <v>3</v>
      </c>
      <c r="M2823" t="n">
        <v>2</v>
      </c>
      <c r="R2823" s="15" t="n">
        <v>0</v>
      </c>
      <c r="S2823" s="15" t="n">
        <v>0</v>
      </c>
      <c r="T2823" s="15" t="n">
        <v>0</v>
      </c>
      <c r="U2823" s="15" t="n">
        <v>191800</v>
      </c>
      <c r="V2823">
        <f>IFERROR(VLOOKUP(D2823,Tablas_Equivalencia!$A$3:$B$8,2,FALSE),"Sin dato")</f>
        <v/>
      </c>
      <c r="W2823">
        <f>IFERROR(VLOOKUP(L2823,Tablas_Equivalencia!$D$3:$E$9,2,FALSE),"Sin dato")</f>
        <v/>
      </c>
      <c r="X2823">
        <f>IF(I2823=1,"Varón","Mujer")</f>
        <v/>
      </c>
      <c r="Y2823">
        <f>IFERROR(VLOOKUP(M2823,Tablas_Equivalencia!$G$3:$H$6,2,FALSE),"Sin dato")</f>
        <v/>
      </c>
      <c r="Z2823">
        <f>IF(J2823&lt;=24,"18-24","25-29")</f>
        <v/>
      </c>
      <c r="AA2823">
        <f>IF(M2823&lt;&gt;1,"",IF(P2823=2,1,0))</f>
        <v/>
      </c>
      <c r="AB2823">
        <f>IF(M2823&lt;&gt;1,"",IF(O2823&gt;=2,1,0))</f>
        <v/>
      </c>
      <c r="AC2823">
        <f>IF(M2823&lt;&gt;1,"",IF(OR(Q2823=999,Q2823=""),"",IF(OR(Q2823&lt;35,Q2823&gt;48),1,0)))</f>
        <v/>
      </c>
      <c r="AD2823">
        <f>IF(COUNT(AA2823:AC2823)&lt;3,"",SUM(AA2823:AC2823))</f>
        <v/>
      </c>
      <c r="AE2823">
        <f>IF(L2823&gt;=4,2,IF(L2823&gt;=2,1,0))</f>
        <v/>
      </c>
      <c r="AF2823">
        <f>IF(L2823&gt;=5,1,0)</f>
        <v/>
      </c>
      <c r="AG2823">
        <f>AE2823+AF2823</f>
        <v/>
      </c>
      <c r="AH2823" s="15">
        <f>IF(M2823&lt;&gt;1,"",IF(OR(R2823=-9,R2823=""),"",R2823))</f>
        <v/>
      </c>
      <c r="AI2823">
        <f>IF(M2823&lt;&gt;1,"",IF(OR(Q2823=999,Q2823=""),"",Q2823))</f>
        <v/>
      </c>
    </row>
    <row r="2824">
      <c r="A2824" t="inlineStr">
        <is>
          <t>TQRMNOP115408</t>
        </is>
      </c>
      <c r="B2824" t="n">
        <v>2025</v>
      </c>
      <c r="C2824" t="n">
        <v>1</v>
      </c>
      <c r="D2824" t="n">
        <v>1</v>
      </c>
      <c r="E2824" t="inlineStr">
        <is>
          <t>S</t>
        </is>
      </c>
      <c r="F2824" t="n">
        <v>32</v>
      </c>
      <c r="G2824" t="n">
        <v>1105</v>
      </c>
      <c r="H2824" t="n">
        <v>3</v>
      </c>
      <c r="I2824" t="n">
        <v>1</v>
      </c>
      <c r="J2824" t="n">
        <v>24</v>
      </c>
      <c r="K2824" t="n">
        <v>2</v>
      </c>
      <c r="L2824" t="n">
        <v>1</v>
      </c>
      <c r="M2824" t="n">
        <v>1</v>
      </c>
      <c r="N2824" t="n">
        <v>3</v>
      </c>
      <c r="O2824" t="n">
        <v>1</v>
      </c>
      <c r="P2824" t="n">
        <v>2</v>
      </c>
      <c r="Q2824" t="n">
        <v>999</v>
      </c>
      <c r="R2824" s="15" t="n">
        <v>303000</v>
      </c>
      <c r="S2824" s="15" t="n">
        <v>0</v>
      </c>
      <c r="T2824" s="15" t="n">
        <v>303000</v>
      </c>
      <c r="U2824" s="15" t="n">
        <v>524800</v>
      </c>
      <c r="V2824">
        <f>IFERROR(VLOOKUP(D2824,Tablas_Equivalencia!$A$3:$B$8,2,FALSE),"Sin dato")</f>
        <v/>
      </c>
      <c r="W2824">
        <f>IFERROR(VLOOKUP(L2824,Tablas_Equivalencia!$D$3:$E$9,2,FALSE),"Sin dato")</f>
        <v/>
      </c>
      <c r="X2824">
        <f>IF(I2824=1,"Varón","Mujer")</f>
        <v/>
      </c>
      <c r="Y2824">
        <f>IFERROR(VLOOKUP(M2824,Tablas_Equivalencia!$G$3:$H$6,2,FALSE),"Sin dato")</f>
        <v/>
      </c>
      <c r="Z2824">
        <f>IF(J2824&lt;=24,"18-24","25-29")</f>
        <v/>
      </c>
      <c r="AA2824">
        <f>IF(M2824&lt;&gt;1,"",IF(P2824=2,1,0))</f>
        <v/>
      </c>
      <c r="AB2824">
        <f>IF(M2824&lt;&gt;1,"",IF(O2824&gt;=2,1,0))</f>
        <v/>
      </c>
      <c r="AC2824">
        <f>IF(M2824&lt;&gt;1,"",IF(OR(Q2824=999,Q2824=""),"",IF(OR(Q2824&lt;35,Q2824&gt;48),1,0)))</f>
        <v/>
      </c>
      <c r="AD2824">
        <f>IF(COUNT(AA2824:AC2824)&lt;3,"",SUM(AA2824:AC2824))</f>
        <v/>
      </c>
      <c r="AE2824">
        <f>IF(L2824&gt;=4,2,IF(L2824&gt;=2,1,0))</f>
        <v/>
      </c>
      <c r="AF2824">
        <f>IF(L2824&gt;=5,1,0)</f>
        <v/>
      </c>
      <c r="AG2824">
        <f>AE2824+AF2824</f>
        <v/>
      </c>
      <c r="AH2824" s="15">
        <f>IF(M2824&lt;&gt;1,"",IF(OR(R2824=-9,R2824=""),"",R2824))</f>
        <v/>
      </c>
      <c r="AI2824">
        <f>IF(M2824&lt;&gt;1,"",IF(OR(Q2824=999,Q2824=""),"",Q2824))</f>
        <v/>
      </c>
    </row>
    <row r="2825">
      <c r="A2825" t="inlineStr">
        <is>
          <t>TQRMNOP115418</t>
        </is>
      </c>
      <c r="B2825" t="n">
        <v>2025</v>
      </c>
      <c r="C2825" t="n">
        <v>1</v>
      </c>
      <c r="D2825" t="n">
        <v>1</v>
      </c>
      <c r="E2825" t="inlineStr">
        <is>
          <t>S</t>
        </is>
      </c>
      <c r="F2825" t="n">
        <v>33</v>
      </c>
      <c r="G2825" t="n">
        <v>1534</v>
      </c>
      <c r="H2825" t="n">
        <v>2</v>
      </c>
      <c r="I2825" t="n">
        <v>1</v>
      </c>
      <c r="J2825" t="n">
        <v>27</v>
      </c>
      <c r="K2825" t="n">
        <v>2</v>
      </c>
      <c r="L2825" t="n">
        <v>5</v>
      </c>
      <c r="M2825" t="n">
        <v>1</v>
      </c>
      <c r="N2825" t="n">
        <v>3</v>
      </c>
      <c r="O2825" t="n">
        <v>1</v>
      </c>
      <c r="P2825" t="n">
        <v>2</v>
      </c>
      <c r="Q2825" t="n">
        <v>39</v>
      </c>
      <c r="R2825" s="15" t="n">
        <v>955000</v>
      </c>
      <c r="S2825" s="15" t="n">
        <v>0</v>
      </c>
      <c r="T2825" s="15" t="n">
        <v>955000</v>
      </c>
      <c r="U2825" s="15" t="n">
        <v>290800</v>
      </c>
      <c r="V2825">
        <f>IFERROR(VLOOKUP(D2825,Tablas_Equivalencia!$A$3:$B$8,2,FALSE),"Sin dato")</f>
        <v/>
      </c>
      <c r="W2825">
        <f>IFERROR(VLOOKUP(L2825,Tablas_Equivalencia!$D$3:$E$9,2,FALSE),"Sin dato")</f>
        <v/>
      </c>
      <c r="X2825">
        <f>IF(I2825=1,"Varón","Mujer")</f>
        <v/>
      </c>
      <c r="Y2825">
        <f>IFERROR(VLOOKUP(M2825,Tablas_Equivalencia!$G$3:$H$6,2,FALSE),"Sin dato")</f>
        <v/>
      </c>
      <c r="Z2825">
        <f>IF(J2825&lt;=24,"18-24","25-29")</f>
        <v/>
      </c>
      <c r="AA2825">
        <f>IF(M2825&lt;&gt;1,"",IF(P2825=2,1,0))</f>
        <v/>
      </c>
      <c r="AB2825">
        <f>IF(M2825&lt;&gt;1,"",IF(O2825&gt;=2,1,0))</f>
        <v/>
      </c>
      <c r="AC2825">
        <f>IF(M2825&lt;&gt;1,"",IF(OR(Q2825=999,Q2825=""),"",IF(OR(Q2825&lt;35,Q2825&gt;48),1,0)))</f>
        <v/>
      </c>
      <c r="AD2825">
        <f>IF(COUNT(AA2825:AC2825)&lt;3,"",SUM(AA2825:AC2825))</f>
        <v/>
      </c>
      <c r="AE2825">
        <f>IF(L2825&gt;=4,2,IF(L2825&gt;=2,1,0))</f>
        <v/>
      </c>
      <c r="AF2825">
        <f>IF(L2825&gt;=5,1,0)</f>
        <v/>
      </c>
      <c r="AG2825">
        <f>AE2825+AF2825</f>
        <v/>
      </c>
      <c r="AH2825" s="15">
        <f>IF(M2825&lt;&gt;1,"",IF(OR(R2825=-9,R2825=""),"",R2825))</f>
        <v/>
      </c>
      <c r="AI2825">
        <f>IF(M2825&lt;&gt;1,"",IF(OR(Q2825=999,Q2825=""),"",Q2825))</f>
        <v/>
      </c>
    </row>
    <row r="2826">
      <c r="A2826" t="inlineStr">
        <is>
          <t>TQRMNOP115419</t>
        </is>
      </c>
      <c r="B2826" t="n">
        <v>2025</v>
      </c>
      <c r="C2826" t="n">
        <v>1</v>
      </c>
      <c r="D2826" t="n">
        <v>43</v>
      </c>
      <c r="E2826" t="inlineStr">
        <is>
          <t>N</t>
        </is>
      </c>
      <c r="F2826" t="n">
        <v>34</v>
      </c>
      <c r="G2826" t="n">
        <v>1451</v>
      </c>
      <c r="H2826" t="n">
        <v>2</v>
      </c>
      <c r="I2826" t="n">
        <v>1</v>
      </c>
      <c r="J2826" t="n">
        <v>21</v>
      </c>
      <c r="K2826" t="n">
        <v>1</v>
      </c>
      <c r="L2826" t="n">
        <v>5</v>
      </c>
      <c r="M2826" t="n">
        <v>2</v>
      </c>
      <c r="R2826" s="15" t="n">
        <v>0</v>
      </c>
      <c r="S2826" s="15" t="n">
        <v>0</v>
      </c>
      <c r="T2826" s="15" t="n">
        <v>0</v>
      </c>
      <c r="U2826" s="15" t="n">
        <v>78000</v>
      </c>
      <c r="V2826">
        <f>IFERROR(VLOOKUP(D2826,Tablas_Equivalencia!$A$3:$B$8,2,FALSE),"Sin dato")</f>
        <v/>
      </c>
      <c r="W2826">
        <f>IFERROR(VLOOKUP(L2826,Tablas_Equivalencia!$D$3:$E$9,2,FALSE),"Sin dato")</f>
        <v/>
      </c>
      <c r="X2826">
        <f>IF(I2826=1,"Varón","Mujer")</f>
        <v/>
      </c>
      <c r="Y2826">
        <f>IFERROR(VLOOKUP(M2826,Tablas_Equivalencia!$G$3:$H$6,2,FALSE),"Sin dato")</f>
        <v/>
      </c>
      <c r="Z2826">
        <f>IF(J2826&lt;=24,"18-24","25-29")</f>
        <v/>
      </c>
      <c r="AA2826">
        <f>IF(M2826&lt;&gt;1,"",IF(P2826=2,1,0))</f>
        <v/>
      </c>
      <c r="AB2826">
        <f>IF(M2826&lt;&gt;1,"",IF(O2826&gt;=2,1,0))</f>
        <v/>
      </c>
      <c r="AC2826">
        <f>IF(M2826&lt;&gt;1,"",IF(OR(Q2826=999,Q2826=""),"",IF(OR(Q2826&lt;35,Q2826&gt;48),1,0)))</f>
        <v/>
      </c>
      <c r="AD2826">
        <f>IF(COUNT(AA2826:AC2826)&lt;3,"",SUM(AA2826:AC2826))</f>
        <v/>
      </c>
      <c r="AE2826">
        <f>IF(L2826&gt;=4,2,IF(L2826&gt;=2,1,0))</f>
        <v/>
      </c>
      <c r="AF2826">
        <f>IF(L2826&gt;=5,1,0)</f>
        <v/>
      </c>
      <c r="AG2826">
        <f>AE2826+AF2826</f>
        <v/>
      </c>
      <c r="AH2826" s="15">
        <f>IF(M2826&lt;&gt;1,"",IF(OR(R2826=-9,R2826=""),"",R2826))</f>
        <v/>
      </c>
      <c r="AI2826">
        <f>IF(M2826&lt;&gt;1,"",IF(OR(Q2826=999,Q2826=""),"",Q2826))</f>
        <v/>
      </c>
    </row>
    <row r="2827">
      <c r="A2827" t="inlineStr">
        <is>
          <t>TQRMNOP115422</t>
        </is>
      </c>
      <c r="B2827" t="n">
        <v>2025</v>
      </c>
      <c r="C2827" t="n">
        <v>1</v>
      </c>
      <c r="D2827" t="n">
        <v>41</v>
      </c>
      <c r="E2827" t="inlineStr">
        <is>
          <t>S</t>
        </is>
      </c>
      <c r="F2827" t="n">
        <v>8</v>
      </c>
      <c r="G2827" t="n">
        <v>1057</v>
      </c>
      <c r="H2827" t="n">
        <v>3</v>
      </c>
      <c r="I2827" t="n">
        <v>2</v>
      </c>
      <c r="J2827" t="n">
        <v>21</v>
      </c>
      <c r="K2827" t="n">
        <v>1</v>
      </c>
      <c r="L2827" t="n">
        <v>5</v>
      </c>
      <c r="M2827" t="n">
        <v>3</v>
      </c>
      <c r="R2827" s="15" t="n">
        <v>0</v>
      </c>
      <c r="S2827" s="15" t="n">
        <v>0</v>
      </c>
      <c r="T2827" s="15" t="n">
        <v>0</v>
      </c>
      <c r="U2827" s="15" t="n">
        <v>261300</v>
      </c>
      <c r="V2827">
        <f>IFERROR(VLOOKUP(D2827,Tablas_Equivalencia!$A$3:$B$8,2,FALSE),"Sin dato")</f>
        <v/>
      </c>
      <c r="W2827">
        <f>IFERROR(VLOOKUP(L2827,Tablas_Equivalencia!$D$3:$E$9,2,FALSE),"Sin dato")</f>
        <v/>
      </c>
      <c r="X2827">
        <f>IF(I2827=1,"Varón","Mujer")</f>
        <v/>
      </c>
      <c r="Y2827">
        <f>IFERROR(VLOOKUP(M2827,Tablas_Equivalencia!$G$3:$H$6,2,FALSE),"Sin dato")</f>
        <v/>
      </c>
      <c r="Z2827">
        <f>IF(J2827&lt;=24,"18-24","25-29")</f>
        <v/>
      </c>
      <c r="AA2827">
        <f>IF(M2827&lt;&gt;1,"",IF(P2827=2,1,0))</f>
        <v/>
      </c>
      <c r="AB2827">
        <f>IF(M2827&lt;&gt;1,"",IF(O2827&gt;=2,1,0))</f>
        <v/>
      </c>
      <c r="AC2827">
        <f>IF(M2827&lt;&gt;1,"",IF(OR(Q2827=999,Q2827=""),"",IF(OR(Q2827&lt;35,Q2827&gt;48),1,0)))</f>
        <v/>
      </c>
      <c r="AD2827">
        <f>IF(COUNT(AA2827:AC2827)&lt;3,"",SUM(AA2827:AC2827))</f>
        <v/>
      </c>
      <c r="AE2827">
        <f>IF(L2827&gt;=4,2,IF(L2827&gt;=2,1,0))</f>
        <v/>
      </c>
      <c r="AF2827">
        <f>IF(L2827&gt;=5,1,0)</f>
        <v/>
      </c>
      <c r="AG2827">
        <f>AE2827+AF2827</f>
        <v/>
      </c>
      <c r="AH2827" s="15">
        <f>IF(M2827&lt;&gt;1,"",IF(OR(R2827=-9,R2827=""),"",R2827))</f>
        <v/>
      </c>
      <c r="AI2827">
        <f>IF(M2827&lt;&gt;1,"",IF(OR(Q2827=999,Q2827=""),"",Q2827))</f>
        <v/>
      </c>
    </row>
    <row r="2828">
      <c r="A2828" t="inlineStr">
        <is>
          <t>TQRMNOP115432</t>
        </is>
      </c>
      <c r="B2828" t="n">
        <v>2025</v>
      </c>
      <c r="C2828" t="n">
        <v>1</v>
      </c>
      <c r="D2828" t="n">
        <v>43</v>
      </c>
      <c r="E2828" t="inlineStr">
        <is>
          <t>N</t>
        </is>
      </c>
      <c r="F2828" t="n">
        <v>34</v>
      </c>
      <c r="G2828" t="n">
        <v>819</v>
      </c>
      <c r="H2828" t="n">
        <v>3</v>
      </c>
      <c r="I2828" t="n">
        <v>1</v>
      </c>
      <c r="J2828" t="n">
        <v>27</v>
      </c>
      <c r="K2828" t="n">
        <v>2</v>
      </c>
      <c r="L2828" t="n">
        <v>4</v>
      </c>
      <c r="M2828" t="n">
        <v>1</v>
      </c>
      <c r="N2828" t="n">
        <v>3</v>
      </c>
      <c r="O2828" t="n">
        <v>1</v>
      </c>
      <c r="P2828" t="n">
        <v>1</v>
      </c>
      <c r="Q2828" t="n">
        <v>54</v>
      </c>
      <c r="R2828" s="15" t="n">
        <v>478000</v>
      </c>
      <c r="S2828" s="15" t="n">
        <v>0</v>
      </c>
      <c r="T2828" s="15" t="n">
        <v>478000</v>
      </c>
      <c r="U2828" s="15" t="n">
        <v>126200</v>
      </c>
      <c r="V2828">
        <f>IFERROR(VLOOKUP(D2828,Tablas_Equivalencia!$A$3:$B$8,2,FALSE),"Sin dato")</f>
        <v/>
      </c>
      <c r="W2828">
        <f>IFERROR(VLOOKUP(L2828,Tablas_Equivalencia!$D$3:$E$9,2,FALSE),"Sin dato")</f>
        <v/>
      </c>
      <c r="X2828">
        <f>IF(I2828=1,"Varón","Mujer")</f>
        <v/>
      </c>
      <c r="Y2828">
        <f>IFERROR(VLOOKUP(M2828,Tablas_Equivalencia!$G$3:$H$6,2,FALSE),"Sin dato")</f>
        <v/>
      </c>
      <c r="Z2828">
        <f>IF(J2828&lt;=24,"18-24","25-29")</f>
        <v/>
      </c>
      <c r="AA2828">
        <f>IF(M2828&lt;&gt;1,"",IF(P2828=2,1,0))</f>
        <v/>
      </c>
      <c r="AB2828">
        <f>IF(M2828&lt;&gt;1,"",IF(O2828&gt;=2,1,0))</f>
        <v/>
      </c>
      <c r="AC2828">
        <f>IF(M2828&lt;&gt;1,"",IF(OR(Q2828=999,Q2828=""),"",IF(OR(Q2828&lt;35,Q2828&gt;48),1,0)))</f>
        <v/>
      </c>
      <c r="AD2828">
        <f>IF(COUNT(AA2828:AC2828)&lt;3,"",SUM(AA2828:AC2828))</f>
        <v/>
      </c>
      <c r="AE2828">
        <f>IF(L2828&gt;=4,2,IF(L2828&gt;=2,1,0))</f>
        <v/>
      </c>
      <c r="AF2828">
        <f>IF(L2828&gt;=5,1,0)</f>
        <v/>
      </c>
      <c r="AG2828">
        <f>AE2828+AF2828</f>
        <v/>
      </c>
      <c r="AH2828" s="15">
        <f>IF(M2828&lt;&gt;1,"",IF(OR(R2828=-9,R2828=""),"",R2828))</f>
        <v/>
      </c>
      <c r="AI2828">
        <f>IF(M2828&lt;&gt;1,"",IF(OR(Q2828=999,Q2828=""),"",Q2828))</f>
        <v/>
      </c>
    </row>
    <row r="2829">
      <c r="A2829" t="inlineStr">
        <is>
          <t>TQRMNOP115442</t>
        </is>
      </c>
      <c r="B2829" t="n">
        <v>2025</v>
      </c>
      <c r="C2829" t="n">
        <v>1</v>
      </c>
      <c r="D2829" t="n">
        <v>43</v>
      </c>
      <c r="E2829" t="inlineStr">
        <is>
          <t>N</t>
        </is>
      </c>
      <c r="F2829" t="n">
        <v>38</v>
      </c>
      <c r="G2829" t="n">
        <v>1130</v>
      </c>
      <c r="H2829" t="n">
        <v>1</v>
      </c>
      <c r="I2829" t="n">
        <v>2</v>
      </c>
      <c r="J2829" t="n">
        <v>18</v>
      </c>
      <c r="K2829" t="n">
        <v>1</v>
      </c>
      <c r="L2829" t="n">
        <v>5</v>
      </c>
      <c r="M2829" t="n">
        <v>3</v>
      </c>
      <c r="R2829" s="15" t="n">
        <v>0</v>
      </c>
      <c r="S2829" s="15" t="n">
        <v>0</v>
      </c>
      <c r="T2829" s="15" t="n">
        <v>0</v>
      </c>
      <c r="U2829" s="15" t="n">
        <v>147100</v>
      </c>
      <c r="V2829">
        <f>IFERROR(VLOOKUP(D2829,Tablas_Equivalencia!$A$3:$B$8,2,FALSE),"Sin dato")</f>
        <v/>
      </c>
      <c r="W2829">
        <f>IFERROR(VLOOKUP(L2829,Tablas_Equivalencia!$D$3:$E$9,2,FALSE),"Sin dato")</f>
        <v/>
      </c>
      <c r="X2829">
        <f>IF(I2829=1,"Varón","Mujer")</f>
        <v/>
      </c>
      <c r="Y2829">
        <f>IFERROR(VLOOKUP(M2829,Tablas_Equivalencia!$G$3:$H$6,2,FALSE),"Sin dato")</f>
        <v/>
      </c>
      <c r="Z2829">
        <f>IF(J2829&lt;=24,"18-24","25-29")</f>
        <v/>
      </c>
      <c r="AA2829">
        <f>IF(M2829&lt;&gt;1,"",IF(P2829=2,1,0))</f>
        <v/>
      </c>
      <c r="AB2829">
        <f>IF(M2829&lt;&gt;1,"",IF(O2829&gt;=2,1,0))</f>
        <v/>
      </c>
      <c r="AC2829">
        <f>IF(M2829&lt;&gt;1,"",IF(OR(Q2829=999,Q2829=""),"",IF(OR(Q2829&lt;35,Q2829&gt;48),1,0)))</f>
        <v/>
      </c>
      <c r="AD2829">
        <f>IF(COUNT(AA2829:AC2829)&lt;3,"",SUM(AA2829:AC2829))</f>
        <v/>
      </c>
      <c r="AE2829">
        <f>IF(L2829&gt;=4,2,IF(L2829&gt;=2,1,0))</f>
        <v/>
      </c>
      <c r="AF2829">
        <f>IF(L2829&gt;=5,1,0)</f>
        <v/>
      </c>
      <c r="AG2829">
        <f>AE2829+AF2829</f>
        <v/>
      </c>
      <c r="AH2829" s="15">
        <f>IF(M2829&lt;&gt;1,"",IF(OR(R2829=-9,R2829=""),"",R2829))</f>
        <v/>
      </c>
      <c r="AI2829">
        <f>IF(M2829&lt;&gt;1,"",IF(OR(Q2829=999,Q2829=""),"",Q2829))</f>
        <v/>
      </c>
    </row>
    <row r="2830">
      <c r="A2830" t="inlineStr">
        <is>
          <t>TQRMNOP115443</t>
        </is>
      </c>
      <c r="B2830" t="n">
        <v>2025</v>
      </c>
      <c r="C2830" t="n">
        <v>1</v>
      </c>
      <c r="D2830" t="n">
        <v>40</v>
      </c>
      <c r="E2830" t="inlineStr">
        <is>
          <t>N</t>
        </is>
      </c>
      <c r="F2830" t="n">
        <v>23</v>
      </c>
      <c r="G2830" t="n">
        <v>1535</v>
      </c>
      <c r="H2830" t="n">
        <v>1</v>
      </c>
      <c r="I2830" t="n">
        <v>2</v>
      </c>
      <c r="J2830" t="n">
        <v>24</v>
      </c>
      <c r="K2830" t="n">
        <v>1</v>
      </c>
      <c r="L2830" t="n">
        <v>2</v>
      </c>
      <c r="M2830" t="n">
        <v>1</v>
      </c>
      <c r="N2830" t="n">
        <v>3</v>
      </c>
      <c r="O2830" t="n">
        <v>2</v>
      </c>
      <c r="P2830" t="n">
        <v>2</v>
      </c>
      <c r="Q2830" t="n">
        <v>16</v>
      </c>
      <c r="R2830" s="15" t="n">
        <v>257000</v>
      </c>
      <c r="S2830" s="15" t="n">
        <v>38000</v>
      </c>
      <c r="T2830" s="15" t="n">
        <v>295000</v>
      </c>
      <c r="U2830" s="15" t="n">
        <v>205400</v>
      </c>
      <c r="V2830">
        <f>IFERROR(VLOOKUP(D2830,Tablas_Equivalencia!$A$3:$B$8,2,FALSE),"Sin dato")</f>
        <v/>
      </c>
      <c r="W2830">
        <f>IFERROR(VLOOKUP(L2830,Tablas_Equivalencia!$D$3:$E$9,2,FALSE),"Sin dato")</f>
        <v/>
      </c>
      <c r="X2830">
        <f>IF(I2830=1,"Varón","Mujer")</f>
        <v/>
      </c>
      <c r="Y2830">
        <f>IFERROR(VLOOKUP(M2830,Tablas_Equivalencia!$G$3:$H$6,2,FALSE),"Sin dato")</f>
        <v/>
      </c>
      <c r="Z2830">
        <f>IF(J2830&lt;=24,"18-24","25-29")</f>
        <v/>
      </c>
      <c r="AA2830">
        <f>IF(M2830&lt;&gt;1,"",IF(P2830=2,1,0))</f>
        <v/>
      </c>
      <c r="AB2830">
        <f>IF(M2830&lt;&gt;1,"",IF(O2830&gt;=2,1,0))</f>
        <v/>
      </c>
      <c r="AC2830">
        <f>IF(M2830&lt;&gt;1,"",IF(OR(Q2830=999,Q2830=""),"",IF(OR(Q2830&lt;35,Q2830&gt;48),1,0)))</f>
        <v/>
      </c>
      <c r="AD2830">
        <f>IF(COUNT(AA2830:AC2830)&lt;3,"",SUM(AA2830:AC2830))</f>
        <v/>
      </c>
      <c r="AE2830">
        <f>IF(L2830&gt;=4,2,IF(L2830&gt;=2,1,0))</f>
        <v/>
      </c>
      <c r="AF2830">
        <f>IF(L2830&gt;=5,1,0)</f>
        <v/>
      </c>
      <c r="AG2830">
        <f>AE2830+AF2830</f>
        <v/>
      </c>
      <c r="AH2830" s="15">
        <f>IF(M2830&lt;&gt;1,"",IF(OR(R2830=-9,R2830=""),"",R2830))</f>
        <v/>
      </c>
      <c r="AI2830">
        <f>IF(M2830&lt;&gt;1,"",IF(OR(Q2830=999,Q2830=""),"",Q2830))</f>
        <v/>
      </c>
    </row>
    <row r="2831">
      <c r="A2831" t="inlineStr">
        <is>
          <t>TQRMNOP115444</t>
        </is>
      </c>
      <c r="B2831" t="n">
        <v>2025</v>
      </c>
      <c r="C2831" t="n">
        <v>1</v>
      </c>
      <c r="D2831" t="n">
        <v>42</v>
      </c>
      <c r="E2831" t="inlineStr">
        <is>
          <t>S</t>
        </is>
      </c>
      <c r="F2831" t="n">
        <v>10</v>
      </c>
      <c r="G2831" t="n">
        <v>1655</v>
      </c>
      <c r="H2831" t="n">
        <v>1</v>
      </c>
      <c r="I2831" t="n">
        <v>2</v>
      </c>
      <c r="J2831" t="n">
        <v>28</v>
      </c>
      <c r="K2831" t="n">
        <v>2</v>
      </c>
      <c r="L2831" t="n">
        <v>1</v>
      </c>
      <c r="M2831" t="n">
        <v>3</v>
      </c>
      <c r="R2831" s="15" t="n">
        <v>0</v>
      </c>
      <c r="S2831" s="15" t="n">
        <v>0</v>
      </c>
      <c r="T2831" s="15" t="n">
        <v>0</v>
      </c>
      <c r="U2831" s="15" t="n">
        <v>204200</v>
      </c>
      <c r="V2831">
        <f>IFERROR(VLOOKUP(D2831,Tablas_Equivalencia!$A$3:$B$8,2,FALSE),"Sin dato")</f>
        <v/>
      </c>
      <c r="W2831">
        <f>IFERROR(VLOOKUP(L2831,Tablas_Equivalencia!$D$3:$E$9,2,FALSE),"Sin dato")</f>
        <v/>
      </c>
      <c r="X2831">
        <f>IF(I2831=1,"Varón","Mujer")</f>
        <v/>
      </c>
      <c r="Y2831">
        <f>IFERROR(VLOOKUP(M2831,Tablas_Equivalencia!$G$3:$H$6,2,FALSE),"Sin dato")</f>
        <v/>
      </c>
      <c r="Z2831">
        <f>IF(J2831&lt;=24,"18-24","25-29")</f>
        <v/>
      </c>
      <c r="AA2831">
        <f>IF(M2831&lt;&gt;1,"",IF(P2831=2,1,0))</f>
        <v/>
      </c>
      <c r="AB2831">
        <f>IF(M2831&lt;&gt;1,"",IF(O2831&gt;=2,1,0))</f>
        <v/>
      </c>
      <c r="AC2831">
        <f>IF(M2831&lt;&gt;1,"",IF(OR(Q2831=999,Q2831=""),"",IF(OR(Q2831&lt;35,Q2831&gt;48),1,0)))</f>
        <v/>
      </c>
      <c r="AD2831">
        <f>IF(COUNT(AA2831:AC2831)&lt;3,"",SUM(AA2831:AC2831))</f>
        <v/>
      </c>
      <c r="AE2831">
        <f>IF(L2831&gt;=4,2,IF(L2831&gt;=2,1,0))</f>
        <v/>
      </c>
      <c r="AF2831">
        <f>IF(L2831&gt;=5,1,0)</f>
        <v/>
      </c>
      <c r="AG2831">
        <f>AE2831+AF2831</f>
        <v/>
      </c>
      <c r="AH2831" s="15">
        <f>IF(M2831&lt;&gt;1,"",IF(OR(R2831=-9,R2831=""),"",R2831))</f>
        <v/>
      </c>
      <c r="AI2831">
        <f>IF(M2831&lt;&gt;1,"",IF(OR(Q2831=999,Q2831=""),"",Q2831))</f>
        <v/>
      </c>
    </row>
    <row r="2832">
      <c r="A2832" t="inlineStr">
        <is>
          <t>TQRMNOP115446</t>
        </is>
      </c>
      <c r="B2832" t="n">
        <v>2025</v>
      </c>
      <c r="C2832" t="n">
        <v>1</v>
      </c>
      <c r="D2832" t="n">
        <v>40</v>
      </c>
      <c r="E2832" t="inlineStr">
        <is>
          <t>N</t>
        </is>
      </c>
      <c r="F2832" t="n">
        <v>22</v>
      </c>
      <c r="G2832" t="n">
        <v>873</v>
      </c>
      <c r="H2832" t="n">
        <v>1</v>
      </c>
      <c r="I2832" t="n">
        <v>2</v>
      </c>
      <c r="J2832" t="n">
        <v>24</v>
      </c>
      <c r="K2832" t="n">
        <v>2</v>
      </c>
      <c r="L2832" t="n">
        <v>6</v>
      </c>
      <c r="M2832" t="n">
        <v>3</v>
      </c>
      <c r="R2832" s="15" t="n">
        <v>0</v>
      </c>
      <c r="S2832" s="15" t="n">
        <v>0</v>
      </c>
      <c r="T2832" s="15" t="n">
        <v>0</v>
      </c>
      <c r="U2832" s="15" t="n">
        <v>135400</v>
      </c>
      <c r="V2832">
        <f>IFERROR(VLOOKUP(D2832,Tablas_Equivalencia!$A$3:$B$8,2,FALSE),"Sin dato")</f>
        <v/>
      </c>
      <c r="W2832">
        <f>IFERROR(VLOOKUP(L2832,Tablas_Equivalencia!$D$3:$E$9,2,FALSE),"Sin dato")</f>
        <v/>
      </c>
      <c r="X2832">
        <f>IF(I2832=1,"Varón","Mujer")</f>
        <v/>
      </c>
      <c r="Y2832">
        <f>IFERROR(VLOOKUP(M2832,Tablas_Equivalencia!$G$3:$H$6,2,FALSE),"Sin dato")</f>
        <v/>
      </c>
      <c r="Z2832">
        <f>IF(J2832&lt;=24,"18-24","25-29")</f>
        <v/>
      </c>
      <c r="AA2832">
        <f>IF(M2832&lt;&gt;1,"",IF(P2832=2,1,0))</f>
        <v/>
      </c>
      <c r="AB2832">
        <f>IF(M2832&lt;&gt;1,"",IF(O2832&gt;=2,1,0))</f>
        <v/>
      </c>
      <c r="AC2832">
        <f>IF(M2832&lt;&gt;1,"",IF(OR(Q2832=999,Q2832=""),"",IF(OR(Q2832&lt;35,Q2832&gt;48),1,0)))</f>
        <v/>
      </c>
      <c r="AD2832">
        <f>IF(COUNT(AA2832:AC2832)&lt;3,"",SUM(AA2832:AC2832))</f>
        <v/>
      </c>
      <c r="AE2832">
        <f>IF(L2832&gt;=4,2,IF(L2832&gt;=2,1,0))</f>
        <v/>
      </c>
      <c r="AF2832">
        <f>IF(L2832&gt;=5,1,0)</f>
        <v/>
      </c>
      <c r="AG2832">
        <f>AE2832+AF2832</f>
        <v/>
      </c>
      <c r="AH2832" s="15">
        <f>IF(M2832&lt;&gt;1,"",IF(OR(R2832=-9,R2832=""),"",R2832))</f>
        <v/>
      </c>
      <c r="AI2832">
        <f>IF(M2832&lt;&gt;1,"",IF(OR(Q2832=999,Q2832=""),"",Q2832))</f>
        <v/>
      </c>
    </row>
    <row r="2833">
      <c r="A2833" t="inlineStr">
        <is>
          <t>TQRMNOP115450</t>
        </is>
      </c>
      <c r="B2833" t="n">
        <v>2025</v>
      </c>
      <c r="C2833" t="n">
        <v>1</v>
      </c>
      <c r="D2833" t="n">
        <v>1</v>
      </c>
      <c r="E2833" t="inlineStr">
        <is>
          <t>S</t>
        </is>
      </c>
      <c r="F2833" t="n">
        <v>33</v>
      </c>
      <c r="G2833" t="n">
        <v>1101</v>
      </c>
      <c r="H2833" t="n">
        <v>1</v>
      </c>
      <c r="I2833" t="n">
        <v>1</v>
      </c>
      <c r="J2833" t="n">
        <v>24</v>
      </c>
      <c r="K2833" t="n">
        <v>1</v>
      </c>
      <c r="L2833" t="n">
        <v>5</v>
      </c>
      <c r="M2833" t="n">
        <v>3</v>
      </c>
      <c r="R2833" s="15" t="n">
        <v>0</v>
      </c>
      <c r="S2833" s="15" t="n">
        <v>0</v>
      </c>
      <c r="T2833" s="15" t="n">
        <v>0</v>
      </c>
      <c r="U2833" s="15" t="n">
        <v>266300</v>
      </c>
      <c r="V2833">
        <f>IFERROR(VLOOKUP(D2833,Tablas_Equivalencia!$A$3:$B$8,2,FALSE),"Sin dato")</f>
        <v/>
      </c>
      <c r="W2833">
        <f>IFERROR(VLOOKUP(L2833,Tablas_Equivalencia!$D$3:$E$9,2,FALSE),"Sin dato")</f>
        <v/>
      </c>
      <c r="X2833">
        <f>IF(I2833=1,"Varón","Mujer")</f>
        <v/>
      </c>
      <c r="Y2833">
        <f>IFERROR(VLOOKUP(M2833,Tablas_Equivalencia!$G$3:$H$6,2,FALSE),"Sin dato")</f>
        <v/>
      </c>
      <c r="Z2833">
        <f>IF(J2833&lt;=24,"18-24","25-29")</f>
        <v/>
      </c>
      <c r="AA2833">
        <f>IF(M2833&lt;&gt;1,"",IF(P2833=2,1,0))</f>
        <v/>
      </c>
      <c r="AB2833">
        <f>IF(M2833&lt;&gt;1,"",IF(O2833&gt;=2,1,0))</f>
        <v/>
      </c>
      <c r="AC2833">
        <f>IF(M2833&lt;&gt;1,"",IF(OR(Q2833=999,Q2833=""),"",IF(OR(Q2833&lt;35,Q2833&gt;48),1,0)))</f>
        <v/>
      </c>
      <c r="AD2833">
        <f>IF(COUNT(AA2833:AC2833)&lt;3,"",SUM(AA2833:AC2833))</f>
        <v/>
      </c>
      <c r="AE2833">
        <f>IF(L2833&gt;=4,2,IF(L2833&gt;=2,1,0))</f>
        <v/>
      </c>
      <c r="AF2833">
        <f>IF(L2833&gt;=5,1,0)</f>
        <v/>
      </c>
      <c r="AG2833">
        <f>AE2833+AF2833</f>
        <v/>
      </c>
      <c r="AH2833" s="15">
        <f>IF(M2833&lt;&gt;1,"",IF(OR(R2833=-9,R2833=""),"",R2833))</f>
        <v/>
      </c>
      <c r="AI2833">
        <f>IF(M2833&lt;&gt;1,"",IF(OR(Q2833=999,Q2833=""),"",Q2833))</f>
        <v/>
      </c>
    </row>
    <row r="2834">
      <c r="A2834" t="inlineStr">
        <is>
          <t>TQRMNOP115456</t>
        </is>
      </c>
      <c r="B2834" t="n">
        <v>2025</v>
      </c>
      <c r="C2834" t="n">
        <v>1</v>
      </c>
      <c r="D2834" t="n">
        <v>1</v>
      </c>
      <c r="E2834" t="inlineStr">
        <is>
          <t>S</t>
        </is>
      </c>
      <c r="F2834" t="n">
        <v>32</v>
      </c>
      <c r="G2834" t="n">
        <v>1612</v>
      </c>
      <c r="H2834" t="n">
        <v>3</v>
      </c>
      <c r="I2834" t="n">
        <v>2</v>
      </c>
      <c r="J2834" t="n">
        <v>22</v>
      </c>
      <c r="K2834" t="n">
        <v>2</v>
      </c>
      <c r="L2834" t="n">
        <v>6</v>
      </c>
      <c r="M2834" t="n">
        <v>1</v>
      </c>
      <c r="N2834" t="n">
        <v>3</v>
      </c>
      <c r="O2834" t="n">
        <v>1</v>
      </c>
      <c r="P2834" t="n">
        <v>1</v>
      </c>
      <c r="Q2834" t="n">
        <v>39</v>
      </c>
      <c r="R2834" s="15" t="n">
        <v>774000</v>
      </c>
      <c r="S2834" s="15" t="n">
        <v>0</v>
      </c>
      <c r="T2834" s="15" t="n">
        <v>774000</v>
      </c>
      <c r="U2834" s="15" t="n">
        <v>292900</v>
      </c>
      <c r="V2834">
        <f>IFERROR(VLOOKUP(D2834,Tablas_Equivalencia!$A$3:$B$8,2,FALSE),"Sin dato")</f>
        <v/>
      </c>
      <c r="W2834">
        <f>IFERROR(VLOOKUP(L2834,Tablas_Equivalencia!$D$3:$E$9,2,FALSE),"Sin dato")</f>
        <v/>
      </c>
      <c r="X2834">
        <f>IF(I2834=1,"Varón","Mujer")</f>
        <v/>
      </c>
      <c r="Y2834">
        <f>IFERROR(VLOOKUP(M2834,Tablas_Equivalencia!$G$3:$H$6,2,FALSE),"Sin dato")</f>
        <v/>
      </c>
      <c r="Z2834">
        <f>IF(J2834&lt;=24,"18-24","25-29")</f>
        <v/>
      </c>
      <c r="AA2834">
        <f>IF(M2834&lt;&gt;1,"",IF(P2834=2,1,0))</f>
        <v/>
      </c>
      <c r="AB2834">
        <f>IF(M2834&lt;&gt;1,"",IF(O2834&gt;=2,1,0))</f>
        <v/>
      </c>
      <c r="AC2834">
        <f>IF(M2834&lt;&gt;1,"",IF(OR(Q2834=999,Q2834=""),"",IF(OR(Q2834&lt;35,Q2834&gt;48),1,0)))</f>
        <v/>
      </c>
      <c r="AD2834">
        <f>IF(COUNT(AA2834:AC2834)&lt;3,"",SUM(AA2834:AC2834))</f>
        <v/>
      </c>
      <c r="AE2834">
        <f>IF(L2834&gt;=4,2,IF(L2834&gt;=2,1,0))</f>
        <v/>
      </c>
      <c r="AF2834">
        <f>IF(L2834&gt;=5,1,0)</f>
        <v/>
      </c>
      <c r="AG2834">
        <f>AE2834+AF2834</f>
        <v/>
      </c>
      <c r="AH2834" s="15">
        <f>IF(M2834&lt;&gt;1,"",IF(OR(R2834=-9,R2834=""),"",R2834))</f>
        <v/>
      </c>
      <c r="AI2834">
        <f>IF(M2834&lt;&gt;1,"",IF(OR(Q2834=999,Q2834=""),"",Q2834))</f>
        <v/>
      </c>
    </row>
    <row r="2835">
      <c r="A2835" t="inlineStr">
        <is>
          <t>TQRMNOP115460</t>
        </is>
      </c>
      <c r="B2835" t="n">
        <v>2025</v>
      </c>
      <c r="C2835" t="n">
        <v>1</v>
      </c>
      <c r="D2835" t="n">
        <v>40</v>
      </c>
      <c r="E2835" t="inlineStr">
        <is>
          <t>S</t>
        </is>
      </c>
      <c r="F2835" t="n">
        <v>7</v>
      </c>
      <c r="G2835" t="n">
        <v>857</v>
      </c>
      <c r="H2835" t="n">
        <v>1</v>
      </c>
      <c r="I2835" t="n">
        <v>2</v>
      </c>
      <c r="J2835" t="n">
        <v>18</v>
      </c>
      <c r="K2835" t="n">
        <v>2</v>
      </c>
      <c r="L2835" t="n">
        <v>4</v>
      </c>
      <c r="M2835" t="n">
        <v>1</v>
      </c>
      <c r="N2835" t="n">
        <v>3</v>
      </c>
      <c r="O2835" t="n">
        <v>1</v>
      </c>
      <c r="P2835" t="n">
        <v>1</v>
      </c>
      <c r="Q2835" t="n">
        <v>26</v>
      </c>
      <c r="R2835" s="15" t="n">
        <v>203000</v>
      </c>
      <c r="S2835" s="15" t="n">
        <v>0</v>
      </c>
      <c r="T2835" s="15" t="n">
        <v>203000</v>
      </c>
      <c r="U2835" s="15" t="n">
        <v>218800</v>
      </c>
      <c r="V2835">
        <f>IFERROR(VLOOKUP(D2835,Tablas_Equivalencia!$A$3:$B$8,2,FALSE),"Sin dato")</f>
        <v/>
      </c>
      <c r="W2835">
        <f>IFERROR(VLOOKUP(L2835,Tablas_Equivalencia!$D$3:$E$9,2,FALSE),"Sin dato")</f>
        <v/>
      </c>
      <c r="X2835">
        <f>IF(I2835=1,"Varón","Mujer")</f>
        <v/>
      </c>
      <c r="Y2835">
        <f>IFERROR(VLOOKUP(M2835,Tablas_Equivalencia!$G$3:$H$6,2,FALSE),"Sin dato")</f>
        <v/>
      </c>
      <c r="Z2835">
        <f>IF(J2835&lt;=24,"18-24","25-29")</f>
        <v/>
      </c>
      <c r="AA2835">
        <f>IF(M2835&lt;&gt;1,"",IF(P2835=2,1,0))</f>
        <v/>
      </c>
      <c r="AB2835">
        <f>IF(M2835&lt;&gt;1,"",IF(O2835&gt;=2,1,0))</f>
        <v/>
      </c>
      <c r="AC2835">
        <f>IF(M2835&lt;&gt;1,"",IF(OR(Q2835=999,Q2835=""),"",IF(OR(Q2835&lt;35,Q2835&gt;48),1,0)))</f>
        <v/>
      </c>
      <c r="AD2835">
        <f>IF(COUNT(AA2835:AC2835)&lt;3,"",SUM(AA2835:AC2835))</f>
        <v/>
      </c>
      <c r="AE2835">
        <f>IF(L2835&gt;=4,2,IF(L2835&gt;=2,1,0))</f>
        <v/>
      </c>
      <c r="AF2835">
        <f>IF(L2835&gt;=5,1,0)</f>
        <v/>
      </c>
      <c r="AG2835">
        <f>AE2835+AF2835</f>
        <v/>
      </c>
      <c r="AH2835" s="15">
        <f>IF(M2835&lt;&gt;1,"",IF(OR(R2835=-9,R2835=""),"",R2835))</f>
        <v/>
      </c>
      <c r="AI2835">
        <f>IF(M2835&lt;&gt;1,"",IF(OR(Q2835=999,Q2835=""),"",Q2835))</f>
        <v/>
      </c>
    </row>
    <row r="2836">
      <c r="A2836" t="inlineStr">
        <is>
          <t>TQRMNOP115463</t>
        </is>
      </c>
      <c r="B2836" t="n">
        <v>2025</v>
      </c>
      <c r="C2836" t="n">
        <v>1</v>
      </c>
      <c r="D2836" t="n">
        <v>42</v>
      </c>
      <c r="E2836" t="inlineStr">
        <is>
          <t>N</t>
        </is>
      </c>
      <c r="F2836" t="n">
        <v>27</v>
      </c>
      <c r="G2836" t="n">
        <v>1369</v>
      </c>
      <c r="H2836" t="n">
        <v>1</v>
      </c>
      <c r="I2836" t="n">
        <v>2</v>
      </c>
      <c r="J2836" t="n">
        <v>27</v>
      </c>
      <c r="K2836" t="n">
        <v>1</v>
      </c>
      <c r="L2836" t="n">
        <v>5</v>
      </c>
      <c r="M2836" t="n">
        <v>3</v>
      </c>
      <c r="R2836" s="15" t="n">
        <v>0</v>
      </c>
      <c r="S2836" s="15" t="n">
        <v>0</v>
      </c>
      <c r="T2836" s="15" t="n">
        <v>0</v>
      </c>
      <c r="U2836" s="15" t="n">
        <v>83500</v>
      </c>
      <c r="V2836">
        <f>IFERROR(VLOOKUP(D2836,Tablas_Equivalencia!$A$3:$B$8,2,FALSE),"Sin dato")</f>
        <v/>
      </c>
      <c r="W2836">
        <f>IFERROR(VLOOKUP(L2836,Tablas_Equivalencia!$D$3:$E$9,2,FALSE),"Sin dato")</f>
        <v/>
      </c>
      <c r="X2836">
        <f>IF(I2836=1,"Varón","Mujer")</f>
        <v/>
      </c>
      <c r="Y2836">
        <f>IFERROR(VLOOKUP(M2836,Tablas_Equivalencia!$G$3:$H$6,2,FALSE),"Sin dato")</f>
        <v/>
      </c>
      <c r="Z2836">
        <f>IF(J2836&lt;=24,"18-24","25-29")</f>
        <v/>
      </c>
      <c r="AA2836">
        <f>IF(M2836&lt;&gt;1,"",IF(P2836=2,1,0))</f>
        <v/>
      </c>
      <c r="AB2836">
        <f>IF(M2836&lt;&gt;1,"",IF(O2836&gt;=2,1,0))</f>
        <v/>
      </c>
      <c r="AC2836">
        <f>IF(M2836&lt;&gt;1,"",IF(OR(Q2836=999,Q2836=""),"",IF(OR(Q2836&lt;35,Q2836&gt;48),1,0)))</f>
        <v/>
      </c>
      <c r="AD2836">
        <f>IF(COUNT(AA2836:AC2836)&lt;3,"",SUM(AA2836:AC2836))</f>
        <v/>
      </c>
      <c r="AE2836">
        <f>IF(L2836&gt;=4,2,IF(L2836&gt;=2,1,0))</f>
        <v/>
      </c>
      <c r="AF2836">
        <f>IF(L2836&gt;=5,1,0)</f>
        <v/>
      </c>
      <c r="AG2836">
        <f>AE2836+AF2836</f>
        <v/>
      </c>
      <c r="AH2836" s="15">
        <f>IF(M2836&lt;&gt;1,"",IF(OR(R2836=-9,R2836=""),"",R2836))</f>
        <v/>
      </c>
      <c r="AI2836">
        <f>IF(M2836&lt;&gt;1,"",IF(OR(Q2836=999,Q2836=""),"",Q2836))</f>
        <v/>
      </c>
    </row>
    <row r="2837">
      <c r="A2837" t="inlineStr">
        <is>
          <t>TQRMNOP115465</t>
        </is>
      </c>
      <c r="B2837" t="n">
        <v>2025</v>
      </c>
      <c r="C2837" t="n">
        <v>1</v>
      </c>
      <c r="D2837" t="n">
        <v>40</v>
      </c>
      <c r="E2837" t="inlineStr">
        <is>
          <t>N</t>
        </is>
      </c>
      <c r="F2837" t="n">
        <v>23</v>
      </c>
      <c r="G2837" t="n">
        <v>1830</v>
      </c>
      <c r="H2837" t="n">
        <v>1</v>
      </c>
      <c r="I2837" t="n">
        <v>1</v>
      </c>
      <c r="J2837" t="n">
        <v>22</v>
      </c>
      <c r="K2837" t="n">
        <v>1</v>
      </c>
      <c r="L2837" t="n">
        <v>2</v>
      </c>
      <c r="M2837" t="n">
        <v>3</v>
      </c>
      <c r="R2837" s="15" t="n">
        <v>0</v>
      </c>
      <c r="S2837" s="15" t="n">
        <v>0</v>
      </c>
      <c r="T2837" s="15" t="n">
        <v>0</v>
      </c>
      <c r="U2837" s="15" t="n">
        <v>221800</v>
      </c>
      <c r="V2837">
        <f>IFERROR(VLOOKUP(D2837,Tablas_Equivalencia!$A$3:$B$8,2,FALSE),"Sin dato")</f>
        <v/>
      </c>
      <c r="W2837">
        <f>IFERROR(VLOOKUP(L2837,Tablas_Equivalencia!$D$3:$E$9,2,FALSE),"Sin dato")</f>
        <v/>
      </c>
      <c r="X2837">
        <f>IF(I2837=1,"Varón","Mujer")</f>
        <v/>
      </c>
      <c r="Y2837">
        <f>IFERROR(VLOOKUP(M2837,Tablas_Equivalencia!$G$3:$H$6,2,FALSE),"Sin dato")</f>
        <v/>
      </c>
      <c r="Z2837">
        <f>IF(J2837&lt;=24,"18-24","25-29")</f>
        <v/>
      </c>
      <c r="AA2837">
        <f>IF(M2837&lt;&gt;1,"",IF(P2837=2,1,0))</f>
        <v/>
      </c>
      <c r="AB2837">
        <f>IF(M2837&lt;&gt;1,"",IF(O2837&gt;=2,1,0))</f>
        <v/>
      </c>
      <c r="AC2837">
        <f>IF(M2837&lt;&gt;1,"",IF(OR(Q2837=999,Q2837=""),"",IF(OR(Q2837&lt;35,Q2837&gt;48),1,0)))</f>
        <v/>
      </c>
      <c r="AD2837">
        <f>IF(COUNT(AA2837:AC2837)&lt;3,"",SUM(AA2837:AC2837))</f>
        <v/>
      </c>
      <c r="AE2837">
        <f>IF(L2837&gt;=4,2,IF(L2837&gt;=2,1,0))</f>
        <v/>
      </c>
      <c r="AF2837">
        <f>IF(L2837&gt;=5,1,0)</f>
        <v/>
      </c>
      <c r="AG2837">
        <f>AE2837+AF2837</f>
        <v/>
      </c>
      <c r="AH2837" s="15">
        <f>IF(M2837&lt;&gt;1,"",IF(OR(R2837=-9,R2837=""),"",R2837))</f>
        <v/>
      </c>
      <c r="AI2837">
        <f>IF(M2837&lt;&gt;1,"",IF(OR(Q2837=999,Q2837=""),"",Q2837))</f>
        <v/>
      </c>
    </row>
    <row r="2838">
      <c r="A2838" t="inlineStr">
        <is>
          <t>TQRMNOP115472</t>
        </is>
      </c>
      <c r="B2838" t="n">
        <v>2025</v>
      </c>
      <c r="C2838" t="n">
        <v>1</v>
      </c>
      <c r="D2838" t="n">
        <v>40</v>
      </c>
      <c r="E2838" t="inlineStr">
        <is>
          <t>S</t>
        </is>
      </c>
      <c r="F2838" t="n">
        <v>7</v>
      </c>
      <c r="G2838" t="n">
        <v>1129</v>
      </c>
      <c r="H2838" t="n">
        <v>10</v>
      </c>
      <c r="I2838" t="n">
        <v>2</v>
      </c>
      <c r="J2838" t="n">
        <v>23</v>
      </c>
      <c r="K2838" t="n">
        <v>2</v>
      </c>
      <c r="L2838" t="n">
        <v>4</v>
      </c>
      <c r="M2838" t="n">
        <v>3</v>
      </c>
      <c r="R2838" s="15" t="n">
        <v>0</v>
      </c>
      <c r="S2838" s="15" t="n">
        <v>47000</v>
      </c>
      <c r="T2838" s="15" t="n">
        <v>47000</v>
      </c>
      <c r="U2838" s="15" t="n">
        <v>116300</v>
      </c>
      <c r="V2838">
        <f>IFERROR(VLOOKUP(D2838,Tablas_Equivalencia!$A$3:$B$8,2,FALSE),"Sin dato")</f>
        <v/>
      </c>
      <c r="W2838">
        <f>IFERROR(VLOOKUP(L2838,Tablas_Equivalencia!$D$3:$E$9,2,FALSE),"Sin dato")</f>
        <v/>
      </c>
      <c r="X2838">
        <f>IF(I2838=1,"Varón","Mujer")</f>
        <v/>
      </c>
      <c r="Y2838">
        <f>IFERROR(VLOOKUP(M2838,Tablas_Equivalencia!$G$3:$H$6,2,FALSE),"Sin dato")</f>
        <v/>
      </c>
      <c r="Z2838">
        <f>IF(J2838&lt;=24,"18-24","25-29")</f>
        <v/>
      </c>
      <c r="AA2838">
        <f>IF(M2838&lt;&gt;1,"",IF(P2838=2,1,0))</f>
        <v/>
      </c>
      <c r="AB2838">
        <f>IF(M2838&lt;&gt;1,"",IF(O2838&gt;=2,1,0))</f>
        <v/>
      </c>
      <c r="AC2838">
        <f>IF(M2838&lt;&gt;1,"",IF(OR(Q2838=999,Q2838=""),"",IF(OR(Q2838&lt;35,Q2838&gt;48),1,0)))</f>
        <v/>
      </c>
      <c r="AD2838">
        <f>IF(COUNT(AA2838:AC2838)&lt;3,"",SUM(AA2838:AC2838))</f>
        <v/>
      </c>
      <c r="AE2838">
        <f>IF(L2838&gt;=4,2,IF(L2838&gt;=2,1,0))</f>
        <v/>
      </c>
      <c r="AF2838">
        <f>IF(L2838&gt;=5,1,0)</f>
        <v/>
      </c>
      <c r="AG2838">
        <f>AE2838+AF2838</f>
        <v/>
      </c>
      <c r="AH2838" s="15">
        <f>IF(M2838&lt;&gt;1,"",IF(OR(R2838=-9,R2838=""),"",R2838))</f>
        <v/>
      </c>
      <c r="AI2838">
        <f>IF(M2838&lt;&gt;1,"",IF(OR(Q2838=999,Q2838=""),"",Q2838))</f>
        <v/>
      </c>
    </row>
    <row r="2839">
      <c r="A2839" t="inlineStr">
        <is>
          <t>TQRMNOP115484</t>
        </is>
      </c>
      <c r="B2839" t="n">
        <v>2025</v>
      </c>
      <c r="C2839" t="n">
        <v>1</v>
      </c>
      <c r="D2839" t="n">
        <v>43</v>
      </c>
      <c r="E2839" t="inlineStr">
        <is>
          <t>S</t>
        </is>
      </c>
      <c r="F2839" t="n">
        <v>36</v>
      </c>
      <c r="G2839" t="n">
        <v>1540</v>
      </c>
      <c r="H2839" t="n">
        <v>2</v>
      </c>
      <c r="I2839" t="n">
        <v>1</v>
      </c>
      <c r="J2839" t="n">
        <v>23</v>
      </c>
      <c r="K2839" t="n">
        <v>2</v>
      </c>
      <c r="L2839" t="n">
        <v>6</v>
      </c>
      <c r="M2839" t="n">
        <v>1</v>
      </c>
      <c r="N2839" t="n">
        <v>3</v>
      </c>
      <c r="O2839" t="n">
        <v>1</v>
      </c>
      <c r="P2839" t="n">
        <v>1</v>
      </c>
      <c r="Q2839" t="n">
        <v>34</v>
      </c>
      <c r="R2839" s="15" t="n">
        <v>879000</v>
      </c>
      <c r="S2839" s="15" t="n">
        <v>0</v>
      </c>
      <c r="T2839" s="15" t="n">
        <v>879000</v>
      </c>
      <c r="U2839" s="15" t="n">
        <v>219700</v>
      </c>
      <c r="V2839">
        <f>IFERROR(VLOOKUP(D2839,Tablas_Equivalencia!$A$3:$B$8,2,FALSE),"Sin dato")</f>
        <v/>
      </c>
      <c r="W2839">
        <f>IFERROR(VLOOKUP(L2839,Tablas_Equivalencia!$D$3:$E$9,2,FALSE),"Sin dato")</f>
        <v/>
      </c>
      <c r="X2839">
        <f>IF(I2839=1,"Varón","Mujer")</f>
        <v/>
      </c>
      <c r="Y2839">
        <f>IFERROR(VLOOKUP(M2839,Tablas_Equivalencia!$G$3:$H$6,2,FALSE),"Sin dato")</f>
        <v/>
      </c>
      <c r="Z2839">
        <f>IF(J2839&lt;=24,"18-24","25-29")</f>
        <v/>
      </c>
      <c r="AA2839">
        <f>IF(M2839&lt;&gt;1,"",IF(P2839=2,1,0))</f>
        <v/>
      </c>
      <c r="AB2839">
        <f>IF(M2839&lt;&gt;1,"",IF(O2839&gt;=2,1,0))</f>
        <v/>
      </c>
      <c r="AC2839">
        <f>IF(M2839&lt;&gt;1,"",IF(OR(Q2839=999,Q2839=""),"",IF(OR(Q2839&lt;35,Q2839&gt;48),1,0)))</f>
        <v/>
      </c>
      <c r="AD2839">
        <f>IF(COUNT(AA2839:AC2839)&lt;3,"",SUM(AA2839:AC2839))</f>
        <v/>
      </c>
      <c r="AE2839">
        <f>IF(L2839&gt;=4,2,IF(L2839&gt;=2,1,0))</f>
        <v/>
      </c>
      <c r="AF2839">
        <f>IF(L2839&gt;=5,1,0)</f>
        <v/>
      </c>
      <c r="AG2839">
        <f>AE2839+AF2839</f>
        <v/>
      </c>
      <c r="AH2839" s="15">
        <f>IF(M2839&lt;&gt;1,"",IF(OR(R2839=-9,R2839=""),"",R2839))</f>
        <v/>
      </c>
      <c r="AI2839">
        <f>IF(M2839&lt;&gt;1,"",IF(OR(Q2839=999,Q2839=""),"",Q2839))</f>
        <v/>
      </c>
    </row>
    <row r="2840">
      <c r="A2840" t="inlineStr">
        <is>
          <t>TQRMNOP115485</t>
        </is>
      </c>
      <c r="B2840" t="n">
        <v>2025</v>
      </c>
      <c r="C2840" t="n">
        <v>1</v>
      </c>
      <c r="D2840" t="n">
        <v>1</v>
      </c>
      <c r="E2840" t="inlineStr">
        <is>
          <t>S</t>
        </is>
      </c>
      <c r="F2840" t="n">
        <v>32</v>
      </c>
      <c r="G2840" t="n">
        <v>1124</v>
      </c>
      <c r="H2840" t="n">
        <v>3</v>
      </c>
      <c r="I2840" t="n">
        <v>1</v>
      </c>
      <c r="J2840" t="n">
        <v>29</v>
      </c>
      <c r="K2840" t="n">
        <v>1</v>
      </c>
      <c r="L2840" t="n">
        <v>4</v>
      </c>
      <c r="M2840" t="n">
        <v>1</v>
      </c>
      <c r="N2840" t="n">
        <v>3</v>
      </c>
      <c r="O2840" t="n">
        <v>2</v>
      </c>
      <c r="P2840" t="n">
        <v>2</v>
      </c>
      <c r="Q2840" t="n">
        <v>44</v>
      </c>
      <c r="R2840" s="15" t="n">
        <v>634000</v>
      </c>
      <c r="S2840" s="15" t="n">
        <v>0</v>
      </c>
      <c r="T2840" s="15" t="n">
        <v>634000</v>
      </c>
      <c r="U2840" s="15" t="n">
        <v>102700</v>
      </c>
      <c r="V2840">
        <f>IFERROR(VLOOKUP(D2840,Tablas_Equivalencia!$A$3:$B$8,2,FALSE),"Sin dato")</f>
        <v/>
      </c>
      <c r="W2840">
        <f>IFERROR(VLOOKUP(L2840,Tablas_Equivalencia!$D$3:$E$9,2,FALSE),"Sin dato")</f>
        <v/>
      </c>
      <c r="X2840">
        <f>IF(I2840=1,"Varón","Mujer")</f>
        <v/>
      </c>
      <c r="Y2840">
        <f>IFERROR(VLOOKUP(M2840,Tablas_Equivalencia!$G$3:$H$6,2,FALSE),"Sin dato")</f>
        <v/>
      </c>
      <c r="Z2840">
        <f>IF(J2840&lt;=24,"18-24","25-29")</f>
        <v/>
      </c>
      <c r="AA2840">
        <f>IF(M2840&lt;&gt;1,"",IF(P2840=2,1,0))</f>
        <v/>
      </c>
      <c r="AB2840">
        <f>IF(M2840&lt;&gt;1,"",IF(O2840&gt;=2,1,0))</f>
        <v/>
      </c>
      <c r="AC2840">
        <f>IF(M2840&lt;&gt;1,"",IF(OR(Q2840=999,Q2840=""),"",IF(OR(Q2840&lt;35,Q2840&gt;48),1,0)))</f>
        <v/>
      </c>
      <c r="AD2840">
        <f>IF(COUNT(AA2840:AC2840)&lt;3,"",SUM(AA2840:AC2840))</f>
        <v/>
      </c>
      <c r="AE2840">
        <f>IF(L2840&gt;=4,2,IF(L2840&gt;=2,1,0))</f>
        <v/>
      </c>
      <c r="AF2840">
        <f>IF(L2840&gt;=5,1,0)</f>
        <v/>
      </c>
      <c r="AG2840">
        <f>AE2840+AF2840</f>
        <v/>
      </c>
      <c r="AH2840" s="15">
        <f>IF(M2840&lt;&gt;1,"",IF(OR(R2840=-9,R2840=""),"",R2840))</f>
        <v/>
      </c>
      <c r="AI2840">
        <f>IF(M2840&lt;&gt;1,"",IF(OR(Q2840=999,Q2840=""),"",Q2840))</f>
        <v/>
      </c>
    </row>
    <row r="2841">
      <c r="A2841" t="inlineStr">
        <is>
          <t>TQRMNOP115489</t>
        </is>
      </c>
      <c r="B2841" t="n">
        <v>2025</v>
      </c>
      <c r="C2841" t="n">
        <v>1</v>
      </c>
      <c r="D2841" t="n">
        <v>42</v>
      </c>
      <c r="E2841" t="inlineStr">
        <is>
          <t>N</t>
        </is>
      </c>
      <c r="F2841" t="n">
        <v>27</v>
      </c>
      <c r="G2841" t="n">
        <v>1038</v>
      </c>
      <c r="H2841" t="n">
        <v>3</v>
      </c>
      <c r="I2841" t="n">
        <v>2</v>
      </c>
      <c r="J2841" t="n">
        <v>23</v>
      </c>
      <c r="K2841" t="n">
        <v>1</v>
      </c>
      <c r="L2841" t="n">
        <v>4</v>
      </c>
      <c r="M2841" t="n">
        <v>3</v>
      </c>
      <c r="R2841" s="15" t="n">
        <v>0</v>
      </c>
      <c r="S2841" s="15" t="n">
        <v>0</v>
      </c>
      <c r="T2841" s="15" t="n">
        <v>0</v>
      </c>
      <c r="U2841" s="15" t="n">
        <v>121300</v>
      </c>
      <c r="V2841">
        <f>IFERROR(VLOOKUP(D2841,Tablas_Equivalencia!$A$3:$B$8,2,FALSE),"Sin dato")</f>
        <v/>
      </c>
      <c r="W2841">
        <f>IFERROR(VLOOKUP(L2841,Tablas_Equivalencia!$D$3:$E$9,2,FALSE),"Sin dato")</f>
        <v/>
      </c>
      <c r="X2841">
        <f>IF(I2841=1,"Varón","Mujer")</f>
        <v/>
      </c>
      <c r="Y2841">
        <f>IFERROR(VLOOKUP(M2841,Tablas_Equivalencia!$G$3:$H$6,2,FALSE),"Sin dato")</f>
        <v/>
      </c>
      <c r="Z2841">
        <f>IF(J2841&lt;=24,"18-24","25-29")</f>
        <v/>
      </c>
      <c r="AA2841">
        <f>IF(M2841&lt;&gt;1,"",IF(P2841=2,1,0))</f>
        <v/>
      </c>
      <c r="AB2841">
        <f>IF(M2841&lt;&gt;1,"",IF(O2841&gt;=2,1,0))</f>
        <v/>
      </c>
      <c r="AC2841">
        <f>IF(M2841&lt;&gt;1,"",IF(OR(Q2841=999,Q2841=""),"",IF(OR(Q2841&lt;35,Q2841&gt;48),1,0)))</f>
        <v/>
      </c>
      <c r="AD2841">
        <f>IF(COUNT(AA2841:AC2841)&lt;3,"",SUM(AA2841:AC2841))</f>
        <v/>
      </c>
      <c r="AE2841">
        <f>IF(L2841&gt;=4,2,IF(L2841&gt;=2,1,0))</f>
        <v/>
      </c>
      <c r="AF2841">
        <f>IF(L2841&gt;=5,1,0)</f>
        <v/>
      </c>
      <c r="AG2841">
        <f>AE2841+AF2841</f>
        <v/>
      </c>
      <c r="AH2841" s="15">
        <f>IF(M2841&lt;&gt;1,"",IF(OR(R2841=-9,R2841=""),"",R2841))</f>
        <v/>
      </c>
      <c r="AI2841">
        <f>IF(M2841&lt;&gt;1,"",IF(OR(Q2841=999,Q2841=""),"",Q2841))</f>
        <v/>
      </c>
    </row>
    <row r="2842">
      <c r="A2842" t="inlineStr">
        <is>
          <t>TQRMNOP115491</t>
        </is>
      </c>
      <c r="B2842" t="n">
        <v>2025</v>
      </c>
      <c r="C2842" t="n">
        <v>1</v>
      </c>
      <c r="D2842" t="n">
        <v>43</v>
      </c>
      <c r="E2842" t="inlineStr">
        <is>
          <t>S</t>
        </is>
      </c>
      <c r="F2842" t="n">
        <v>20</v>
      </c>
      <c r="G2842" t="n">
        <v>2157</v>
      </c>
      <c r="H2842" t="n">
        <v>1</v>
      </c>
      <c r="I2842" t="n">
        <v>2</v>
      </c>
      <c r="J2842" t="n">
        <v>24</v>
      </c>
      <c r="K2842" t="n">
        <v>2</v>
      </c>
      <c r="L2842" t="n">
        <v>4</v>
      </c>
      <c r="M2842" t="n">
        <v>1</v>
      </c>
      <c r="N2842" t="n">
        <v>2</v>
      </c>
      <c r="O2842" t="n">
        <v>1</v>
      </c>
      <c r="P2842" t="n">
        <v>1</v>
      </c>
      <c r="Q2842" t="n">
        <v>49</v>
      </c>
      <c r="R2842" s="15" t="n">
        <v>832000</v>
      </c>
      <c r="S2842" s="15" t="n">
        <v>0</v>
      </c>
      <c r="T2842" s="15" t="n">
        <v>832000</v>
      </c>
      <c r="U2842" s="15" t="n">
        <v>171500</v>
      </c>
      <c r="V2842">
        <f>IFERROR(VLOOKUP(D2842,Tablas_Equivalencia!$A$3:$B$8,2,FALSE),"Sin dato")</f>
        <v/>
      </c>
      <c r="W2842">
        <f>IFERROR(VLOOKUP(L2842,Tablas_Equivalencia!$D$3:$E$9,2,FALSE),"Sin dato")</f>
        <v/>
      </c>
      <c r="X2842">
        <f>IF(I2842=1,"Varón","Mujer")</f>
        <v/>
      </c>
      <c r="Y2842">
        <f>IFERROR(VLOOKUP(M2842,Tablas_Equivalencia!$G$3:$H$6,2,FALSE),"Sin dato")</f>
        <v/>
      </c>
      <c r="Z2842">
        <f>IF(J2842&lt;=24,"18-24","25-29")</f>
        <v/>
      </c>
      <c r="AA2842">
        <f>IF(M2842&lt;&gt;1,"",IF(P2842=2,1,0))</f>
        <v/>
      </c>
      <c r="AB2842">
        <f>IF(M2842&lt;&gt;1,"",IF(O2842&gt;=2,1,0))</f>
        <v/>
      </c>
      <c r="AC2842">
        <f>IF(M2842&lt;&gt;1,"",IF(OR(Q2842=999,Q2842=""),"",IF(OR(Q2842&lt;35,Q2842&gt;48),1,0)))</f>
        <v/>
      </c>
      <c r="AD2842">
        <f>IF(COUNT(AA2842:AC2842)&lt;3,"",SUM(AA2842:AC2842))</f>
        <v/>
      </c>
      <c r="AE2842">
        <f>IF(L2842&gt;=4,2,IF(L2842&gt;=2,1,0))</f>
        <v/>
      </c>
      <c r="AF2842">
        <f>IF(L2842&gt;=5,1,0)</f>
        <v/>
      </c>
      <c r="AG2842">
        <f>AE2842+AF2842</f>
        <v/>
      </c>
      <c r="AH2842" s="15">
        <f>IF(M2842&lt;&gt;1,"",IF(OR(R2842=-9,R2842=""),"",R2842))</f>
        <v/>
      </c>
      <c r="AI2842">
        <f>IF(M2842&lt;&gt;1,"",IF(OR(Q2842=999,Q2842=""),"",Q2842))</f>
        <v/>
      </c>
    </row>
    <row r="2843">
      <c r="A2843" t="inlineStr">
        <is>
          <t>TQRMNOP115497</t>
        </is>
      </c>
      <c r="B2843" t="n">
        <v>2025</v>
      </c>
      <c r="C2843" t="n">
        <v>1</v>
      </c>
      <c r="D2843" t="n">
        <v>42</v>
      </c>
      <c r="E2843" t="inlineStr">
        <is>
          <t>S</t>
        </is>
      </c>
      <c r="F2843" t="n">
        <v>10</v>
      </c>
      <c r="G2843" t="n">
        <v>709</v>
      </c>
      <c r="H2843" t="n">
        <v>3</v>
      </c>
      <c r="I2843" t="n">
        <v>1</v>
      </c>
      <c r="J2843" t="n">
        <v>27</v>
      </c>
      <c r="K2843" t="n">
        <v>1</v>
      </c>
      <c r="L2843" t="n">
        <v>1</v>
      </c>
      <c r="M2843" t="n">
        <v>2</v>
      </c>
      <c r="R2843" s="15" t="n">
        <v>0</v>
      </c>
      <c r="S2843" s="15" t="n">
        <v>0</v>
      </c>
      <c r="T2843" s="15" t="n">
        <v>0</v>
      </c>
      <c r="U2843" s="15" t="n">
        <v>34200</v>
      </c>
      <c r="V2843">
        <f>IFERROR(VLOOKUP(D2843,Tablas_Equivalencia!$A$3:$B$8,2,FALSE),"Sin dato")</f>
        <v/>
      </c>
      <c r="W2843">
        <f>IFERROR(VLOOKUP(L2843,Tablas_Equivalencia!$D$3:$E$9,2,FALSE),"Sin dato")</f>
        <v/>
      </c>
      <c r="X2843">
        <f>IF(I2843=1,"Varón","Mujer")</f>
        <v/>
      </c>
      <c r="Y2843">
        <f>IFERROR(VLOOKUP(M2843,Tablas_Equivalencia!$G$3:$H$6,2,FALSE),"Sin dato")</f>
        <v/>
      </c>
      <c r="Z2843">
        <f>IF(J2843&lt;=24,"18-24","25-29")</f>
        <v/>
      </c>
      <c r="AA2843">
        <f>IF(M2843&lt;&gt;1,"",IF(P2843=2,1,0))</f>
        <v/>
      </c>
      <c r="AB2843">
        <f>IF(M2843&lt;&gt;1,"",IF(O2843&gt;=2,1,0))</f>
        <v/>
      </c>
      <c r="AC2843">
        <f>IF(M2843&lt;&gt;1,"",IF(OR(Q2843=999,Q2843=""),"",IF(OR(Q2843&lt;35,Q2843&gt;48),1,0)))</f>
        <v/>
      </c>
      <c r="AD2843">
        <f>IF(COUNT(AA2843:AC2843)&lt;3,"",SUM(AA2843:AC2843))</f>
        <v/>
      </c>
      <c r="AE2843">
        <f>IF(L2843&gt;=4,2,IF(L2843&gt;=2,1,0))</f>
        <v/>
      </c>
      <c r="AF2843">
        <f>IF(L2843&gt;=5,1,0)</f>
        <v/>
      </c>
      <c r="AG2843">
        <f>AE2843+AF2843</f>
        <v/>
      </c>
      <c r="AH2843" s="15">
        <f>IF(M2843&lt;&gt;1,"",IF(OR(R2843=-9,R2843=""),"",R2843))</f>
        <v/>
      </c>
      <c r="AI2843">
        <f>IF(M2843&lt;&gt;1,"",IF(OR(Q2843=999,Q2843=""),"",Q2843))</f>
        <v/>
      </c>
    </row>
    <row r="2844">
      <c r="A2844" t="inlineStr">
        <is>
          <t>TQRMNOP115499</t>
        </is>
      </c>
      <c r="B2844" t="n">
        <v>2025</v>
      </c>
      <c r="C2844" t="n">
        <v>1</v>
      </c>
      <c r="D2844" t="n">
        <v>42</v>
      </c>
      <c r="E2844" t="inlineStr">
        <is>
          <t>S</t>
        </is>
      </c>
      <c r="F2844" t="n">
        <v>10</v>
      </c>
      <c r="G2844" t="n">
        <v>1833</v>
      </c>
      <c r="H2844" t="n">
        <v>2</v>
      </c>
      <c r="I2844" t="n">
        <v>1</v>
      </c>
      <c r="J2844" t="n">
        <v>25</v>
      </c>
      <c r="K2844" t="n">
        <v>2</v>
      </c>
      <c r="L2844" t="n">
        <v>5</v>
      </c>
      <c r="M2844" t="n">
        <v>1</v>
      </c>
      <c r="N2844" t="n">
        <v>3</v>
      </c>
      <c r="O2844" t="n">
        <v>2</v>
      </c>
      <c r="P2844" t="n">
        <v>2</v>
      </c>
      <c r="Q2844" t="n">
        <v>33</v>
      </c>
      <c r="R2844" s="15" t="n">
        <v>710000</v>
      </c>
      <c r="S2844" s="15" t="n">
        <v>0</v>
      </c>
      <c r="T2844" s="15" t="n">
        <v>710000</v>
      </c>
      <c r="U2844" s="15" t="n">
        <v>171500</v>
      </c>
      <c r="V2844">
        <f>IFERROR(VLOOKUP(D2844,Tablas_Equivalencia!$A$3:$B$8,2,FALSE),"Sin dato")</f>
        <v/>
      </c>
      <c r="W2844">
        <f>IFERROR(VLOOKUP(L2844,Tablas_Equivalencia!$D$3:$E$9,2,FALSE),"Sin dato")</f>
        <v/>
      </c>
      <c r="X2844">
        <f>IF(I2844=1,"Varón","Mujer")</f>
        <v/>
      </c>
      <c r="Y2844">
        <f>IFERROR(VLOOKUP(M2844,Tablas_Equivalencia!$G$3:$H$6,2,FALSE),"Sin dato")</f>
        <v/>
      </c>
      <c r="Z2844">
        <f>IF(J2844&lt;=24,"18-24","25-29")</f>
        <v/>
      </c>
      <c r="AA2844">
        <f>IF(M2844&lt;&gt;1,"",IF(P2844=2,1,0))</f>
        <v/>
      </c>
      <c r="AB2844">
        <f>IF(M2844&lt;&gt;1,"",IF(O2844&gt;=2,1,0))</f>
        <v/>
      </c>
      <c r="AC2844">
        <f>IF(M2844&lt;&gt;1,"",IF(OR(Q2844=999,Q2844=""),"",IF(OR(Q2844&lt;35,Q2844&gt;48),1,0)))</f>
        <v/>
      </c>
      <c r="AD2844">
        <f>IF(COUNT(AA2844:AC2844)&lt;3,"",SUM(AA2844:AC2844))</f>
        <v/>
      </c>
      <c r="AE2844">
        <f>IF(L2844&gt;=4,2,IF(L2844&gt;=2,1,0))</f>
        <v/>
      </c>
      <c r="AF2844">
        <f>IF(L2844&gt;=5,1,0)</f>
        <v/>
      </c>
      <c r="AG2844">
        <f>AE2844+AF2844</f>
        <v/>
      </c>
      <c r="AH2844" s="15">
        <f>IF(M2844&lt;&gt;1,"",IF(OR(R2844=-9,R2844=""),"",R2844))</f>
        <v/>
      </c>
      <c r="AI2844">
        <f>IF(M2844&lt;&gt;1,"",IF(OR(Q2844=999,Q2844=""),"",Q2844))</f>
        <v/>
      </c>
    </row>
    <row r="2845">
      <c r="A2845" t="inlineStr">
        <is>
          <t>TQRMNOP115502</t>
        </is>
      </c>
      <c r="B2845" t="n">
        <v>2025</v>
      </c>
      <c r="C2845" t="n">
        <v>1</v>
      </c>
      <c r="D2845" t="n">
        <v>40</v>
      </c>
      <c r="E2845" t="inlineStr">
        <is>
          <t>N</t>
        </is>
      </c>
      <c r="F2845" t="n">
        <v>22</v>
      </c>
      <c r="G2845" t="n">
        <v>1148</v>
      </c>
      <c r="H2845" t="n">
        <v>2</v>
      </c>
      <c r="I2845" t="n">
        <v>1</v>
      </c>
      <c r="J2845" t="n">
        <v>29</v>
      </c>
      <c r="K2845" t="n">
        <v>1</v>
      </c>
      <c r="L2845" t="n">
        <v>5</v>
      </c>
      <c r="M2845" t="n">
        <v>1</v>
      </c>
      <c r="N2845" t="n">
        <v>2</v>
      </c>
      <c r="O2845" t="n">
        <v>2</v>
      </c>
      <c r="P2845" t="n">
        <v>2</v>
      </c>
      <c r="Q2845" t="n">
        <v>20</v>
      </c>
      <c r="R2845" s="15" t="n">
        <v>441000</v>
      </c>
      <c r="S2845" s="15" t="n">
        <v>54000</v>
      </c>
      <c r="T2845" s="15" t="n">
        <v>495000</v>
      </c>
      <c r="U2845" s="15" t="n">
        <v>154400</v>
      </c>
      <c r="V2845">
        <f>IFERROR(VLOOKUP(D2845,Tablas_Equivalencia!$A$3:$B$8,2,FALSE),"Sin dato")</f>
        <v/>
      </c>
      <c r="W2845">
        <f>IFERROR(VLOOKUP(L2845,Tablas_Equivalencia!$D$3:$E$9,2,FALSE),"Sin dato")</f>
        <v/>
      </c>
      <c r="X2845">
        <f>IF(I2845=1,"Varón","Mujer")</f>
        <v/>
      </c>
      <c r="Y2845">
        <f>IFERROR(VLOOKUP(M2845,Tablas_Equivalencia!$G$3:$H$6,2,FALSE),"Sin dato")</f>
        <v/>
      </c>
      <c r="Z2845">
        <f>IF(J2845&lt;=24,"18-24","25-29")</f>
        <v/>
      </c>
      <c r="AA2845">
        <f>IF(M2845&lt;&gt;1,"",IF(P2845=2,1,0))</f>
        <v/>
      </c>
      <c r="AB2845">
        <f>IF(M2845&lt;&gt;1,"",IF(O2845&gt;=2,1,0))</f>
        <v/>
      </c>
      <c r="AC2845">
        <f>IF(M2845&lt;&gt;1,"",IF(OR(Q2845=999,Q2845=""),"",IF(OR(Q2845&lt;35,Q2845&gt;48),1,0)))</f>
        <v/>
      </c>
      <c r="AD2845">
        <f>IF(COUNT(AA2845:AC2845)&lt;3,"",SUM(AA2845:AC2845))</f>
        <v/>
      </c>
      <c r="AE2845">
        <f>IF(L2845&gt;=4,2,IF(L2845&gt;=2,1,0))</f>
        <v/>
      </c>
      <c r="AF2845">
        <f>IF(L2845&gt;=5,1,0)</f>
        <v/>
      </c>
      <c r="AG2845">
        <f>AE2845+AF2845</f>
        <v/>
      </c>
      <c r="AH2845" s="15">
        <f>IF(M2845&lt;&gt;1,"",IF(OR(R2845=-9,R2845=""),"",R2845))</f>
        <v/>
      </c>
      <c r="AI2845">
        <f>IF(M2845&lt;&gt;1,"",IF(OR(Q2845=999,Q2845=""),"",Q2845))</f>
        <v/>
      </c>
    </row>
    <row r="2846">
      <c r="A2846" t="inlineStr">
        <is>
          <t>TQRMNOP115510</t>
        </is>
      </c>
      <c r="B2846" t="n">
        <v>2025</v>
      </c>
      <c r="C2846" t="n">
        <v>1</v>
      </c>
      <c r="D2846" t="n">
        <v>43</v>
      </c>
      <c r="E2846" t="inlineStr">
        <is>
          <t>S</t>
        </is>
      </c>
      <c r="F2846" t="n">
        <v>17</v>
      </c>
      <c r="G2846" t="n">
        <v>1358</v>
      </c>
      <c r="H2846" t="n">
        <v>3</v>
      </c>
      <c r="I2846" t="n">
        <v>2</v>
      </c>
      <c r="J2846" t="n">
        <v>20</v>
      </c>
      <c r="K2846" t="n">
        <v>2</v>
      </c>
      <c r="L2846" t="n">
        <v>3</v>
      </c>
      <c r="M2846" t="n">
        <v>2</v>
      </c>
      <c r="R2846" s="15" t="n">
        <v>0</v>
      </c>
      <c r="S2846" s="15" t="n">
        <v>0</v>
      </c>
      <c r="T2846" s="15" t="n">
        <v>0</v>
      </c>
      <c r="U2846" s="15" t="n">
        <v>127000</v>
      </c>
      <c r="V2846">
        <f>IFERROR(VLOOKUP(D2846,Tablas_Equivalencia!$A$3:$B$8,2,FALSE),"Sin dato")</f>
        <v/>
      </c>
      <c r="W2846">
        <f>IFERROR(VLOOKUP(L2846,Tablas_Equivalencia!$D$3:$E$9,2,FALSE),"Sin dato")</f>
        <v/>
      </c>
      <c r="X2846">
        <f>IF(I2846=1,"Varón","Mujer")</f>
        <v/>
      </c>
      <c r="Y2846">
        <f>IFERROR(VLOOKUP(M2846,Tablas_Equivalencia!$G$3:$H$6,2,FALSE),"Sin dato")</f>
        <v/>
      </c>
      <c r="Z2846">
        <f>IF(J2846&lt;=24,"18-24","25-29")</f>
        <v/>
      </c>
      <c r="AA2846">
        <f>IF(M2846&lt;&gt;1,"",IF(P2846=2,1,0))</f>
        <v/>
      </c>
      <c r="AB2846">
        <f>IF(M2846&lt;&gt;1,"",IF(O2846&gt;=2,1,0))</f>
        <v/>
      </c>
      <c r="AC2846">
        <f>IF(M2846&lt;&gt;1,"",IF(OR(Q2846=999,Q2846=""),"",IF(OR(Q2846&lt;35,Q2846&gt;48),1,0)))</f>
        <v/>
      </c>
      <c r="AD2846">
        <f>IF(COUNT(AA2846:AC2846)&lt;3,"",SUM(AA2846:AC2846))</f>
        <v/>
      </c>
      <c r="AE2846">
        <f>IF(L2846&gt;=4,2,IF(L2846&gt;=2,1,0))</f>
        <v/>
      </c>
      <c r="AF2846">
        <f>IF(L2846&gt;=5,1,0)</f>
        <v/>
      </c>
      <c r="AG2846">
        <f>AE2846+AF2846</f>
        <v/>
      </c>
      <c r="AH2846" s="15">
        <f>IF(M2846&lt;&gt;1,"",IF(OR(R2846=-9,R2846=""),"",R2846))</f>
        <v/>
      </c>
      <c r="AI2846">
        <f>IF(M2846&lt;&gt;1,"",IF(OR(Q2846=999,Q2846=""),"",Q2846))</f>
        <v/>
      </c>
    </row>
    <row r="2847">
      <c r="A2847" t="inlineStr">
        <is>
          <t>TQRMNOP115521</t>
        </is>
      </c>
      <c r="B2847" t="n">
        <v>2025</v>
      </c>
      <c r="C2847" t="n">
        <v>1</v>
      </c>
      <c r="D2847" t="n">
        <v>41</v>
      </c>
      <c r="E2847" t="inlineStr">
        <is>
          <t>N</t>
        </is>
      </c>
      <c r="F2847" t="n">
        <v>12</v>
      </c>
      <c r="G2847" t="n">
        <v>952</v>
      </c>
      <c r="H2847" t="n">
        <v>2</v>
      </c>
      <c r="I2847" t="n">
        <v>2</v>
      </c>
      <c r="J2847" t="n">
        <v>20</v>
      </c>
      <c r="K2847" t="n">
        <v>1</v>
      </c>
      <c r="L2847" t="n">
        <v>3</v>
      </c>
      <c r="M2847" t="n">
        <v>1</v>
      </c>
      <c r="N2847" t="n">
        <v>3</v>
      </c>
      <c r="O2847" t="n">
        <v>2</v>
      </c>
      <c r="P2847" t="n">
        <v>2</v>
      </c>
      <c r="Q2847" t="n">
        <v>22</v>
      </c>
      <c r="R2847" s="15" t="n">
        <v>203000</v>
      </c>
      <c r="S2847" s="15" t="n">
        <v>0</v>
      </c>
      <c r="T2847" s="15" t="n">
        <v>203000</v>
      </c>
      <c r="U2847" s="15" t="n">
        <v>119600</v>
      </c>
      <c r="V2847">
        <f>IFERROR(VLOOKUP(D2847,Tablas_Equivalencia!$A$3:$B$8,2,FALSE),"Sin dato")</f>
        <v/>
      </c>
      <c r="W2847">
        <f>IFERROR(VLOOKUP(L2847,Tablas_Equivalencia!$D$3:$E$9,2,FALSE),"Sin dato")</f>
        <v/>
      </c>
      <c r="X2847">
        <f>IF(I2847=1,"Varón","Mujer")</f>
        <v/>
      </c>
      <c r="Y2847">
        <f>IFERROR(VLOOKUP(M2847,Tablas_Equivalencia!$G$3:$H$6,2,FALSE),"Sin dato")</f>
        <v/>
      </c>
      <c r="Z2847">
        <f>IF(J2847&lt;=24,"18-24","25-29")</f>
        <v/>
      </c>
      <c r="AA2847">
        <f>IF(M2847&lt;&gt;1,"",IF(P2847=2,1,0))</f>
        <v/>
      </c>
      <c r="AB2847">
        <f>IF(M2847&lt;&gt;1,"",IF(O2847&gt;=2,1,0))</f>
        <v/>
      </c>
      <c r="AC2847">
        <f>IF(M2847&lt;&gt;1,"",IF(OR(Q2847=999,Q2847=""),"",IF(OR(Q2847&lt;35,Q2847&gt;48),1,0)))</f>
        <v/>
      </c>
      <c r="AD2847">
        <f>IF(COUNT(AA2847:AC2847)&lt;3,"",SUM(AA2847:AC2847))</f>
        <v/>
      </c>
      <c r="AE2847">
        <f>IF(L2847&gt;=4,2,IF(L2847&gt;=2,1,0))</f>
        <v/>
      </c>
      <c r="AF2847">
        <f>IF(L2847&gt;=5,1,0)</f>
        <v/>
      </c>
      <c r="AG2847">
        <f>AE2847+AF2847</f>
        <v/>
      </c>
      <c r="AH2847" s="15">
        <f>IF(M2847&lt;&gt;1,"",IF(OR(R2847=-9,R2847=""),"",R2847))</f>
        <v/>
      </c>
      <c r="AI2847">
        <f>IF(M2847&lt;&gt;1,"",IF(OR(Q2847=999,Q2847=""),"",Q2847))</f>
        <v/>
      </c>
    </row>
    <row r="2848">
      <c r="A2848" t="inlineStr">
        <is>
          <t>TQRMNOP115530</t>
        </is>
      </c>
      <c r="B2848" t="n">
        <v>2025</v>
      </c>
      <c r="C2848" t="n">
        <v>1</v>
      </c>
      <c r="D2848" t="n">
        <v>40</v>
      </c>
      <c r="E2848" t="inlineStr">
        <is>
          <t>N</t>
        </is>
      </c>
      <c r="F2848" t="n">
        <v>22</v>
      </c>
      <c r="G2848" t="n">
        <v>1003</v>
      </c>
      <c r="H2848" t="n">
        <v>3</v>
      </c>
      <c r="I2848" t="n">
        <v>1</v>
      </c>
      <c r="J2848" t="n">
        <v>21</v>
      </c>
      <c r="K2848" t="n">
        <v>1</v>
      </c>
      <c r="L2848" t="n">
        <v>4</v>
      </c>
      <c r="M2848" t="n">
        <v>3</v>
      </c>
      <c r="R2848" s="15" t="n">
        <v>0</v>
      </c>
      <c r="S2848" s="15" t="n">
        <v>75000</v>
      </c>
      <c r="T2848" s="15" t="n">
        <v>75000</v>
      </c>
      <c r="U2848" s="15" t="n">
        <v>264400</v>
      </c>
      <c r="V2848">
        <f>IFERROR(VLOOKUP(D2848,Tablas_Equivalencia!$A$3:$B$8,2,FALSE),"Sin dato")</f>
        <v/>
      </c>
      <c r="W2848">
        <f>IFERROR(VLOOKUP(L2848,Tablas_Equivalencia!$D$3:$E$9,2,FALSE),"Sin dato")</f>
        <v/>
      </c>
      <c r="X2848">
        <f>IF(I2848=1,"Varón","Mujer")</f>
        <v/>
      </c>
      <c r="Y2848">
        <f>IFERROR(VLOOKUP(M2848,Tablas_Equivalencia!$G$3:$H$6,2,FALSE),"Sin dato")</f>
        <v/>
      </c>
      <c r="Z2848">
        <f>IF(J2848&lt;=24,"18-24","25-29")</f>
        <v/>
      </c>
      <c r="AA2848">
        <f>IF(M2848&lt;&gt;1,"",IF(P2848=2,1,0))</f>
        <v/>
      </c>
      <c r="AB2848">
        <f>IF(M2848&lt;&gt;1,"",IF(O2848&gt;=2,1,0))</f>
        <v/>
      </c>
      <c r="AC2848">
        <f>IF(M2848&lt;&gt;1,"",IF(OR(Q2848=999,Q2848=""),"",IF(OR(Q2848&lt;35,Q2848&gt;48),1,0)))</f>
        <v/>
      </c>
      <c r="AD2848">
        <f>IF(COUNT(AA2848:AC2848)&lt;3,"",SUM(AA2848:AC2848))</f>
        <v/>
      </c>
      <c r="AE2848">
        <f>IF(L2848&gt;=4,2,IF(L2848&gt;=2,1,0))</f>
        <v/>
      </c>
      <c r="AF2848">
        <f>IF(L2848&gt;=5,1,0)</f>
        <v/>
      </c>
      <c r="AG2848">
        <f>AE2848+AF2848</f>
        <v/>
      </c>
      <c r="AH2848" s="15">
        <f>IF(M2848&lt;&gt;1,"",IF(OR(R2848=-9,R2848=""),"",R2848))</f>
        <v/>
      </c>
      <c r="AI2848">
        <f>IF(M2848&lt;&gt;1,"",IF(OR(Q2848=999,Q2848=""),"",Q2848))</f>
        <v/>
      </c>
    </row>
    <row r="2849">
      <c r="A2849" t="inlineStr">
        <is>
          <t>TQRMNOP115540</t>
        </is>
      </c>
      <c r="B2849" t="n">
        <v>2025</v>
      </c>
      <c r="C2849" t="n">
        <v>1</v>
      </c>
      <c r="D2849" t="n">
        <v>1</v>
      </c>
      <c r="E2849" t="inlineStr">
        <is>
          <t>S</t>
        </is>
      </c>
      <c r="F2849" t="n">
        <v>32</v>
      </c>
      <c r="G2849" t="n">
        <v>1567</v>
      </c>
      <c r="H2849" t="n">
        <v>1</v>
      </c>
      <c r="I2849" t="n">
        <v>1</v>
      </c>
      <c r="J2849" t="n">
        <v>26</v>
      </c>
      <c r="K2849" t="n">
        <v>2</v>
      </c>
      <c r="L2849" t="n">
        <v>4</v>
      </c>
      <c r="M2849" t="n">
        <v>1</v>
      </c>
      <c r="N2849" t="n">
        <v>3</v>
      </c>
      <c r="O2849" t="n">
        <v>1</v>
      </c>
      <c r="P2849" t="n">
        <v>1</v>
      </c>
      <c r="Q2849" t="n">
        <v>56</v>
      </c>
      <c r="R2849" s="15" t="n">
        <v>773000</v>
      </c>
      <c r="S2849" s="15" t="n">
        <v>0</v>
      </c>
      <c r="T2849" s="15" t="n">
        <v>773000</v>
      </c>
      <c r="U2849" s="15" t="n">
        <v>120700</v>
      </c>
      <c r="V2849">
        <f>IFERROR(VLOOKUP(D2849,Tablas_Equivalencia!$A$3:$B$8,2,FALSE),"Sin dato")</f>
        <v/>
      </c>
      <c r="W2849">
        <f>IFERROR(VLOOKUP(L2849,Tablas_Equivalencia!$D$3:$E$9,2,FALSE),"Sin dato")</f>
        <v/>
      </c>
      <c r="X2849">
        <f>IF(I2849=1,"Varón","Mujer")</f>
        <v/>
      </c>
      <c r="Y2849">
        <f>IFERROR(VLOOKUP(M2849,Tablas_Equivalencia!$G$3:$H$6,2,FALSE),"Sin dato")</f>
        <v/>
      </c>
      <c r="Z2849">
        <f>IF(J2849&lt;=24,"18-24","25-29")</f>
        <v/>
      </c>
      <c r="AA2849">
        <f>IF(M2849&lt;&gt;1,"",IF(P2849=2,1,0))</f>
        <v/>
      </c>
      <c r="AB2849">
        <f>IF(M2849&lt;&gt;1,"",IF(O2849&gt;=2,1,0))</f>
        <v/>
      </c>
      <c r="AC2849">
        <f>IF(M2849&lt;&gt;1,"",IF(OR(Q2849=999,Q2849=""),"",IF(OR(Q2849&lt;35,Q2849&gt;48),1,0)))</f>
        <v/>
      </c>
      <c r="AD2849">
        <f>IF(COUNT(AA2849:AC2849)&lt;3,"",SUM(AA2849:AC2849))</f>
        <v/>
      </c>
      <c r="AE2849">
        <f>IF(L2849&gt;=4,2,IF(L2849&gt;=2,1,0))</f>
        <v/>
      </c>
      <c r="AF2849">
        <f>IF(L2849&gt;=5,1,0)</f>
        <v/>
      </c>
      <c r="AG2849">
        <f>AE2849+AF2849</f>
        <v/>
      </c>
      <c r="AH2849" s="15">
        <f>IF(M2849&lt;&gt;1,"",IF(OR(R2849=-9,R2849=""),"",R2849))</f>
        <v/>
      </c>
      <c r="AI2849">
        <f>IF(M2849&lt;&gt;1,"",IF(OR(Q2849=999,Q2849=""),"",Q2849))</f>
        <v/>
      </c>
    </row>
    <row r="2850">
      <c r="A2850" t="inlineStr">
        <is>
          <t>TQRMNOP115543</t>
        </is>
      </c>
      <c r="B2850" t="n">
        <v>2025</v>
      </c>
      <c r="C2850" t="n">
        <v>1</v>
      </c>
      <c r="D2850" t="n">
        <v>43</v>
      </c>
      <c r="E2850" t="inlineStr">
        <is>
          <t>S</t>
        </is>
      </c>
      <c r="F2850" t="n">
        <v>20</v>
      </c>
      <c r="G2850" t="n">
        <v>315</v>
      </c>
      <c r="H2850" t="n">
        <v>3</v>
      </c>
      <c r="I2850" t="n">
        <v>1</v>
      </c>
      <c r="J2850" t="n">
        <v>22</v>
      </c>
      <c r="K2850" t="n">
        <v>1</v>
      </c>
      <c r="L2850" t="n">
        <v>3</v>
      </c>
      <c r="M2850" t="n">
        <v>2</v>
      </c>
      <c r="R2850" s="15" t="n">
        <v>0</v>
      </c>
      <c r="S2850" s="15" t="n">
        <v>49000</v>
      </c>
      <c r="T2850" s="15" t="n">
        <v>49000</v>
      </c>
      <c r="U2850" s="15" t="n">
        <v>291800</v>
      </c>
      <c r="V2850">
        <f>IFERROR(VLOOKUP(D2850,Tablas_Equivalencia!$A$3:$B$8,2,FALSE),"Sin dato")</f>
        <v/>
      </c>
      <c r="W2850">
        <f>IFERROR(VLOOKUP(L2850,Tablas_Equivalencia!$D$3:$E$9,2,FALSE),"Sin dato")</f>
        <v/>
      </c>
      <c r="X2850">
        <f>IF(I2850=1,"Varón","Mujer")</f>
        <v/>
      </c>
      <c r="Y2850">
        <f>IFERROR(VLOOKUP(M2850,Tablas_Equivalencia!$G$3:$H$6,2,FALSE),"Sin dato")</f>
        <v/>
      </c>
      <c r="Z2850">
        <f>IF(J2850&lt;=24,"18-24","25-29")</f>
        <v/>
      </c>
      <c r="AA2850">
        <f>IF(M2850&lt;&gt;1,"",IF(P2850=2,1,0))</f>
        <v/>
      </c>
      <c r="AB2850">
        <f>IF(M2850&lt;&gt;1,"",IF(O2850&gt;=2,1,0))</f>
        <v/>
      </c>
      <c r="AC2850">
        <f>IF(M2850&lt;&gt;1,"",IF(OR(Q2850=999,Q2850=""),"",IF(OR(Q2850&lt;35,Q2850&gt;48),1,0)))</f>
        <v/>
      </c>
      <c r="AD2850">
        <f>IF(COUNT(AA2850:AC2850)&lt;3,"",SUM(AA2850:AC2850))</f>
        <v/>
      </c>
      <c r="AE2850">
        <f>IF(L2850&gt;=4,2,IF(L2850&gt;=2,1,0))</f>
        <v/>
      </c>
      <c r="AF2850">
        <f>IF(L2850&gt;=5,1,0)</f>
        <v/>
      </c>
      <c r="AG2850">
        <f>AE2850+AF2850</f>
        <v/>
      </c>
      <c r="AH2850" s="15">
        <f>IF(M2850&lt;&gt;1,"",IF(OR(R2850=-9,R2850=""),"",R2850))</f>
        <v/>
      </c>
      <c r="AI2850">
        <f>IF(M2850&lt;&gt;1,"",IF(OR(Q2850=999,Q2850=""),"",Q2850))</f>
        <v/>
      </c>
    </row>
    <row r="2851">
      <c r="A2851" t="inlineStr">
        <is>
          <t>TQRMNOP115551</t>
        </is>
      </c>
      <c r="B2851" t="n">
        <v>2025</v>
      </c>
      <c r="C2851" t="n">
        <v>1</v>
      </c>
      <c r="D2851" t="n">
        <v>40</v>
      </c>
      <c r="E2851" t="inlineStr">
        <is>
          <t>S</t>
        </is>
      </c>
      <c r="F2851" t="n">
        <v>7</v>
      </c>
      <c r="G2851" t="n">
        <v>767</v>
      </c>
      <c r="H2851" t="n">
        <v>3</v>
      </c>
      <c r="I2851" t="n">
        <v>1</v>
      </c>
      <c r="J2851" t="n">
        <v>21</v>
      </c>
      <c r="K2851" t="n">
        <v>2</v>
      </c>
      <c r="L2851" t="n">
        <v>5</v>
      </c>
      <c r="M2851" t="n">
        <v>1</v>
      </c>
      <c r="N2851" t="n">
        <v>3</v>
      </c>
      <c r="O2851" t="n">
        <v>2</v>
      </c>
      <c r="P2851" t="n">
        <v>2</v>
      </c>
      <c r="Q2851" t="n">
        <v>24</v>
      </c>
      <c r="R2851" s="15" t="n">
        <v>550000</v>
      </c>
      <c r="S2851" s="15" t="n">
        <v>0</v>
      </c>
      <c r="T2851" s="15" t="n">
        <v>550000</v>
      </c>
      <c r="U2851" s="15" t="n">
        <v>142900</v>
      </c>
      <c r="V2851">
        <f>IFERROR(VLOOKUP(D2851,Tablas_Equivalencia!$A$3:$B$8,2,FALSE),"Sin dato")</f>
        <v/>
      </c>
      <c r="W2851">
        <f>IFERROR(VLOOKUP(L2851,Tablas_Equivalencia!$D$3:$E$9,2,FALSE),"Sin dato")</f>
        <v/>
      </c>
      <c r="X2851">
        <f>IF(I2851=1,"Varón","Mujer")</f>
        <v/>
      </c>
      <c r="Y2851">
        <f>IFERROR(VLOOKUP(M2851,Tablas_Equivalencia!$G$3:$H$6,2,FALSE),"Sin dato")</f>
        <v/>
      </c>
      <c r="Z2851">
        <f>IF(J2851&lt;=24,"18-24","25-29")</f>
        <v/>
      </c>
      <c r="AA2851">
        <f>IF(M2851&lt;&gt;1,"",IF(P2851=2,1,0))</f>
        <v/>
      </c>
      <c r="AB2851">
        <f>IF(M2851&lt;&gt;1,"",IF(O2851&gt;=2,1,0))</f>
        <v/>
      </c>
      <c r="AC2851">
        <f>IF(M2851&lt;&gt;1,"",IF(OR(Q2851=999,Q2851=""),"",IF(OR(Q2851&lt;35,Q2851&gt;48),1,0)))</f>
        <v/>
      </c>
      <c r="AD2851">
        <f>IF(COUNT(AA2851:AC2851)&lt;3,"",SUM(AA2851:AC2851))</f>
        <v/>
      </c>
      <c r="AE2851">
        <f>IF(L2851&gt;=4,2,IF(L2851&gt;=2,1,0))</f>
        <v/>
      </c>
      <c r="AF2851">
        <f>IF(L2851&gt;=5,1,0)</f>
        <v/>
      </c>
      <c r="AG2851">
        <f>AE2851+AF2851</f>
        <v/>
      </c>
      <c r="AH2851" s="15">
        <f>IF(M2851&lt;&gt;1,"",IF(OR(R2851=-9,R2851=""),"",R2851))</f>
        <v/>
      </c>
      <c r="AI2851">
        <f>IF(M2851&lt;&gt;1,"",IF(OR(Q2851=999,Q2851=""),"",Q2851))</f>
        <v/>
      </c>
    </row>
    <row r="2852">
      <c r="A2852" t="inlineStr">
        <is>
          <t>TQRMNOP115554</t>
        </is>
      </c>
      <c r="B2852" t="n">
        <v>2025</v>
      </c>
      <c r="C2852" t="n">
        <v>1</v>
      </c>
      <c r="D2852" t="n">
        <v>40</v>
      </c>
      <c r="E2852" t="inlineStr">
        <is>
          <t>N</t>
        </is>
      </c>
      <c r="F2852" t="n">
        <v>9</v>
      </c>
      <c r="G2852" t="n">
        <v>1427</v>
      </c>
      <c r="H2852" t="n">
        <v>3</v>
      </c>
      <c r="I2852" t="n">
        <v>2</v>
      </c>
      <c r="J2852" t="n">
        <v>23</v>
      </c>
      <c r="K2852" t="n">
        <v>1</v>
      </c>
      <c r="L2852" t="n">
        <v>5</v>
      </c>
      <c r="M2852" t="n">
        <v>3</v>
      </c>
      <c r="R2852" s="15" t="n">
        <v>0</v>
      </c>
      <c r="S2852" s="15" t="n">
        <v>0</v>
      </c>
      <c r="T2852" s="15" t="n">
        <v>0</v>
      </c>
      <c r="U2852" s="15" t="n">
        <v>238200</v>
      </c>
      <c r="V2852">
        <f>IFERROR(VLOOKUP(D2852,Tablas_Equivalencia!$A$3:$B$8,2,FALSE),"Sin dato")</f>
        <v/>
      </c>
      <c r="W2852">
        <f>IFERROR(VLOOKUP(L2852,Tablas_Equivalencia!$D$3:$E$9,2,FALSE),"Sin dato")</f>
        <v/>
      </c>
      <c r="X2852">
        <f>IF(I2852=1,"Varón","Mujer")</f>
        <v/>
      </c>
      <c r="Y2852">
        <f>IFERROR(VLOOKUP(M2852,Tablas_Equivalencia!$G$3:$H$6,2,FALSE),"Sin dato")</f>
        <v/>
      </c>
      <c r="Z2852">
        <f>IF(J2852&lt;=24,"18-24","25-29")</f>
        <v/>
      </c>
      <c r="AA2852">
        <f>IF(M2852&lt;&gt;1,"",IF(P2852=2,1,0))</f>
        <v/>
      </c>
      <c r="AB2852">
        <f>IF(M2852&lt;&gt;1,"",IF(O2852&gt;=2,1,0))</f>
        <v/>
      </c>
      <c r="AC2852">
        <f>IF(M2852&lt;&gt;1,"",IF(OR(Q2852=999,Q2852=""),"",IF(OR(Q2852&lt;35,Q2852&gt;48),1,0)))</f>
        <v/>
      </c>
      <c r="AD2852">
        <f>IF(COUNT(AA2852:AC2852)&lt;3,"",SUM(AA2852:AC2852))</f>
        <v/>
      </c>
      <c r="AE2852">
        <f>IF(L2852&gt;=4,2,IF(L2852&gt;=2,1,0))</f>
        <v/>
      </c>
      <c r="AF2852">
        <f>IF(L2852&gt;=5,1,0)</f>
        <v/>
      </c>
      <c r="AG2852">
        <f>AE2852+AF2852</f>
        <v/>
      </c>
      <c r="AH2852" s="15">
        <f>IF(M2852&lt;&gt;1,"",IF(OR(R2852=-9,R2852=""),"",R2852))</f>
        <v/>
      </c>
      <c r="AI2852">
        <f>IF(M2852&lt;&gt;1,"",IF(OR(Q2852=999,Q2852=""),"",Q2852))</f>
        <v/>
      </c>
    </row>
    <row r="2853">
      <c r="A2853" t="inlineStr">
        <is>
          <t>TQRMNOP115556</t>
        </is>
      </c>
      <c r="B2853" t="n">
        <v>2025</v>
      </c>
      <c r="C2853" t="n">
        <v>1</v>
      </c>
      <c r="D2853" t="n">
        <v>43</v>
      </c>
      <c r="E2853" t="inlineStr">
        <is>
          <t>N</t>
        </is>
      </c>
      <c r="F2853" t="n">
        <v>34</v>
      </c>
      <c r="G2853" t="n">
        <v>1549</v>
      </c>
      <c r="H2853" t="n">
        <v>2</v>
      </c>
      <c r="I2853" t="n">
        <v>2</v>
      </c>
      <c r="J2853" t="n">
        <v>29</v>
      </c>
      <c r="K2853" t="n">
        <v>1</v>
      </c>
      <c r="L2853" t="n">
        <v>5</v>
      </c>
      <c r="M2853" t="n">
        <v>1</v>
      </c>
      <c r="N2853" t="n">
        <v>2</v>
      </c>
      <c r="O2853" t="n">
        <v>2</v>
      </c>
      <c r="P2853" t="n">
        <v>2</v>
      </c>
      <c r="Q2853" t="n">
        <v>46</v>
      </c>
      <c r="R2853" s="15" t="n">
        <v>550000</v>
      </c>
      <c r="S2853" s="15" t="n">
        <v>51000</v>
      </c>
      <c r="T2853" s="15" t="n">
        <v>601000</v>
      </c>
      <c r="U2853" s="15" t="n">
        <v>77700</v>
      </c>
      <c r="V2853">
        <f>IFERROR(VLOOKUP(D2853,Tablas_Equivalencia!$A$3:$B$8,2,FALSE),"Sin dato")</f>
        <v/>
      </c>
      <c r="W2853">
        <f>IFERROR(VLOOKUP(L2853,Tablas_Equivalencia!$D$3:$E$9,2,FALSE),"Sin dato")</f>
        <v/>
      </c>
      <c r="X2853">
        <f>IF(I2853=1,"Varón","Mujer")</f>
        <v/>
      </c>
      <c r="Y2853">
        <f>IFERROR(VLOOKUP(M2853,Tablas_Equivalencia!$G$3:$H$6,2,FALSE),"Sin dato")</f>
        <v/>
      </c>
      <c r="Z2853">
        <f>IF(J2853&lt;=24,"18-24","25-29")</f>
        <v/>
      </c>
      <c r="AA2853">
        <f>IF(M2853&lt;&gt;1,"",IF(P2853=2,1,0))</f>
        <v/>
      </c>
      <c r="AB2853">
        <f>IF(M2853&lt;&gt;1,"",IF(O2853&gt;=2,1,0))</f>
        <v/>
      </c>
      <c r="AC2853">
        <f>IF(M2853&lt;&gt;1,"",IF(OR(Q2853=999,Q2853=""),"",IF(OR(Q2853&lt;35,Q2853&gt;48),1,0)))</f>
        <v/>
      </c>
      <c r="AD2853">
        <f>IF(COUNT(AA2853:AC2853)&lt;3,"",SUM(AA2853:AC2853))</f>
        <v/>
      </c>
      <c r="AE2853">
        <f>IF(L2853&gt;=4,2,IF(L2853&gt;=2,1,0))</f>
        <v/>
      </c>
      <c r="AF2853">
        <f>IF(L2853&gt;=5,1,0)</f>
        <v/>
      </c>
      <c r="AG2853">
        <f>AE2853+AF2853</f>
        <v/>
      </c>
      <c r="AH2853" s="15">
        <f>IF(M2853&lt;&gt;1,"",IF(OR(R2853=-9,R2853=""),"",R2853))</f>
        <v/>
      </c>
      <c r="AI2853">
        <f>IF(M2853&lt;&gt;1,"",IF(OR(Q2853=999,Q2853=""),"",Q2853))</f>
        <v/>
      </c>
    </row>
    <row r="2854">
      <c r="A2854" t="inlineStr">
        <is>
          <t>TQRMNOP115558</t>
        </is>
      </c>
      <c r="B2854" t="n">
        <v>2025</v>
      </c>
      <c r="C2854" t="n">
        <v>1</v>
      </c>
      <c r="D2854" t="n">
        <v>44</v>
      </c>
      <c r="E2854" t="inlineStr">
        <is>
          <t>N</t>
        </is>
      </c>
      <c r="F2854" t="n">
        <v>4</v>
      </c>
      <c r="G2854" t="n">
        <v>570</v>
      </c>
      <c r="H2854" t="n">
        <v>3</v>
      </c>
      <c r="I2854" t="n">
        <v>1</v>
      </c>
      <c r="J2854" t="n">
        <v>23</v>
      </c>
      <c r="K2854" t="n">
        <v>2</v>
      </c>
      <c r="L2854" t="n">
        <v>6</v>
      </c>
      <c r="M2854" t="n">
        <v>3</v>
      </c>
      <c r="R2854" s="15" t="n">
        <v>0</v>
      </c>
      <c r="S2854" s="15" t="n">
        <v>0</v>
      </c>
      <c r="T2854" s="15" t="n">
        <v>0</v>
      </c>
      <c r="U2854" s="15" t="n">
        <v>202200</v>
      </c>
      <c r="V2854">
        <f>IFERROR(VLOOKUP(D2854,Tablas_Equivalencia!$A$3:$B$8,2,FALSE),"Sin dato")</f>
        <v/>
      </c>
      <c r="W2854">
        <f>IFERROR(VLOOKUP(L2854,Tablas_Equivalencia!$D$3:$E$9,2,FALSE),"Sin dato")</f>
        <v/>
      </c>
      <c r="X2854">
        <f>IF(I2854=1,"Varón","Mujer")</f>
        <v/>
      </c>
      <c r="Y2854">
        <f>IFERROR(VLOOKUP(M2854,Tablas_Equivalencia!$G$3:$H$6,2,FALSE),"Sin dato")</f>
        <v/>
      </c>
      <c r="Z2854">
        <f>IF(J2854&lt;=24,"18-24","25-29")</f>
        <v/>
      </c>
      <c r="AA2854">
        <f>IF(M2854&lt;&gt;1,"",IF(P2854=2,1,0))</f>
        <v/>
      </c>
      <c r="AB2854">
        <f>IF(M2854&lt;&gt;1,"",IF(O2854&gt;=2,1,0))</f>
        <v/>
      </c>
      <c r="AC2854">
        <f>IF(M2854&lt;&gt;1,"",IF(OR(Q2854=999,Q2854=""),"",IF(OR(Q2854&lt;35,Q2854&gt;48),1,0)))</f>
        <v/>
      </c>
      <c r="AD2854">
        <f>IF(COUNT(AA2854:AC2854)&lt;3,"",SUM(AA2854:AC2854))</f>
        <v/>
      </c>
      <c r="AE2854">
        <f>IF(L2854&gt;=4,2,IF(L2854&gt;=2,1,0))</f>
        <v/>
      </c>
      <c r="AF2854">
        <f>IF(L2854&gt;=5,1,0)</f>
        <v/>
      </c>
      <c r="AG2854">
        <f>AE2854+AF2854</f>
        <v/>
      </c>
      <c r="AH2854" s="15">
        <f>IF(M2854&lt;&gt;1,"",IF(OR(R2854=-9,R2854=""),"",R2854))</f>
        <v/>
      </c>
      <c r="AI2854">
        <f>IF(M2854&lt;&gt;1,"",IF(OR(Q2854=999,Q2854=""),"",Q2854))</f>
        <v/>
      </c>
    </row>
    <row r="2855">
      <c r="A2855" t="inlineStr">
        <is>
          <t>TQRMNOP115560</t>
        </is>
      </c>
      <c r="B2855" t="n">
        <v>2025</v>
      </c>
      <c r="C2855" t="n">
        <v>1</v>
      </c>
      <c r="D2855" t="n">
        <v>41</v>
      </c>
      <c r="E2855" t="inlineStr">
        <is>
          <t>S</t>
        </is>
      </c>
      <c r="F2855" t="n">
        <v>8</v>
      </c>
      <c r="G2855" t="n">
        <v>1657</v>
      </c>
      <c r="H2855" t="n">
        <v>2</v>
      </c>
      <c r="I2855" t="n">
        <v>2</v>
      </c>
      <c r="J2855" t="n">
        <v>21</v>
      </c>
      <c r="K2855" t="n">
        <v>2</v>
      </c>
      <c r="L2855" t="n">
        <v>3</v>
      </c>
      <c r="M2855" t="n">
        <v>1</v>
      </c>
      <c r="N2855" t="n">
        <v>3</v>
      </c>
      <c r="O2855" t="n">
        <v>2</v>
      </c>
      <c r="P2855" t="n">
        <v>2</v>
      </c>
      <c r="Q2855" t="n">
        <v>44</v>
      </c>
      <c r="R2855" s="15" t="n">
        <v>459000</v>
      </c>
      <c r="S2855" s="15" t="n">
        <v>0</v>
      </c>
      <c r="T2855" s="15" t="n">
        <v>459000</v>
      </c>
      <c r="U2855" s="15" t="n">
        <v>150700</v>
      </c>
      <c r="V2855">
        <f>IFERROR(VLOOKUP(D2855,Tablas_Equivalencia!$A$3:$B$8,2,FALSE),"Sin dato")</f>
        <v/>
      </c>
      <c r="W2855">
        <f>IFERROR(VLOOKUP(L2855,Tablas_Equivalencia!$D$3:$E$9,2,FALSE),"Sin dato")</f>
        <v/>
      </c>
      <c r="X2855">
        <f>IF(I2855=1,"Varón","Mujer")</f>
        <v/>
      </c>
      <c r="Y2855">
        <f>IFERROR(VLOOKUP(M2855,Tablas_Equivalencia!$G$3:$H$6,2,FALSE),"Sin dato")</f>
        <v/>
      </c>
      <c r="Z2855">
        <f>IF(J2855&lt;=24,"18-24","25-29")</f>
        <v/>
      </c>
      <c r="AA2855">
        <f>IF(M2855&lt;&gt;1,"",IF(P2855=2,1,0))</f>
        <v/>
      </c>
      <c r="AB2855">
        <f>IF(M2855&lt;&gt;1,"",IF(O2855&gt;=2,1,0))</f>
        <v/>
      </c>
      <c r="AC2855">
        <f>IF(M2855&lt;&gt;1,"",IF(OR(Q2855=999,Q2855=""),"",IF(OR(Q2855&lt;35,Q2855&gt;48),1,0)))</f>
        <v/>
      </c>
      <c r="AD2855">
        <f>IF(COUNT(AA2855:AC2855)&lt;3,"",SUM(AA2855:AC2855))</f>
        <v/>
      </c>
      <c r="AE2855">
        <f>IF(L2855&gt;=4,2,IF(L2855&gt;=2,1,0))</f>
        <v/>
      </c>
      <c r="AF2855">
        <f>IF(L2855&gt;=5,1,0)</f>
        <v/>
      </c>
      <c r="AG2855">
        <f>AE2855+AF2855</f>
        <v/>
      </c>
      <c r="AH2855" s="15">
        <f>IF(M2855&lt;&gt;1,"",IF(OR(R2855=-9,R2855=""),"",R2855))</f>
        <v/>
      </c>
      <c r="AI2855">
        <f>IF(M2855&lt;&gt;1,"",IF(OR(Q2855=999,Q2855=""),"",Q2855))</f>
        <v/>
      </c>
    </row>
    <row r="2856">
      <c r="A2856" t="inlineStr">
        <is>
          <t>TQRMNOP115564</t>
        </is>
      </c>
      <c r="B2856" t="n">
        <v>2025</v>
      </c>
      <c r="C2856" t="n">
        <v>1</v>
      </c>
      <c r="D2856" t="n">
        <v>44</v>
      </c>
      <c r="E2856" t="inlineStr">
        <is>
          <t>S</t>
        </is>
      </c>
      <c r="F2856" t="n">
        <v>13</v>
      </c>
      <c r="G2856" t="n">
        <v>1190</v>
      </c>
      <c r="H2856" t="n">
        <v>3</v>
      </c>
      <c r="I2856" t="n">
        <v>2</v>
      </c>
      <c r="J2856" t="n">
        <v>27</v>
      </c>
      <c r="K2856" t="n">
        <v>2</v>
      </c>
      <c r="L2856" t="n">
        <v>3</v>
      </c>
      <c r="M2856" t="n">
        <v>1</v>
      </c>
      <c r="N2856" t="n">
        <v>3</v>
      </c>
      <c r="O2856" t="n">
        <v>2</v>
      </c>
      <c r="P2856" t="n">
        <v>2</v>
      </c>
      <c r="Q2856" t="n">
        <v>31</v>
      </c>
      <c r="R2856" s="15" t="n">
        <v>308000</v>
      </c>
      <c r="S2856" s="15" t="n">
        <v>0</v>
      </c>
      <c r="T2856" s="15" t="n">
        <v>308000</v>
      </c>
      <c r="U2856" s="15" t="n">
        <v>312200</v>
      </c>
      <c r="V2856">
        <f>IFERROR(VLOOKUP(D2856,Tablas_Equivalencia!$A$3:$B$8,2,FALSE),"Sin dato")</f>
        <v/>
      </c>
      <c r="W2856">
        <f>IFERROR(VLOOKUP(L2856,Tablas_Equivalencia!$D$3:$E$9,2,FALSE),"Sin dato")</f>
        <v/>
      </c>
      <c r="X2856">
        <f>IF(I2856=1,"Varón","Mujer")</f>
        <v/>
      </c>
      <c r="Y2856">
        <f>IFERROR(VLOOKUP(M2856,Tablas_Equivalencia!$G$3:$H$6,2,FALSE),"Sin dato")</f>
        <v/>
      </c>
      <c r="Z2856">
        <f>IF(J2856&lt;=24,"18-24","25-29")</f>
        <v/>
      </c>
      <c r="AA2856">
        <f>IF(M2856&lt;&gt;1,"",IF(P2856=2,1,0))</f>
        <v/>
      </c>
      <c r="AB2856">
        <f>IF(M2856&lt;&gt;1,"",IF(O2856&gt;=2,1,0))</f>
        <v/>
      </c>
      <c r="AC2856">
        <f>IF(M2856&lt;&gt;1,"",IF(OR(Q2856=999,Q2856=""),"",IF(OR(Q2856&lt;35,Q2856&gt;48),1,0)))</f>
        <v/>
      </c>
      <c r="AD2856">
        <f>IF(COUNT(AA2856:AC2856)&lt;3,"",SUM(AA2856:AC2856))</f>
        <v/>
      </c>
      <c r="AE2856">
        <f>IF(L2856&gt;=4,2,IF(L2856&gt;=2,1,0))</f>
        <v/>
      </c>
      <c r="AF2856">
        <f>IF(L2856&gt;=5,1,0)</f>
        <v/>
      </c>
      <c r="AG2856">
        <f>AE2856+AF2856</f>
        <v/>
      </c>
      <c r="AH2856" s="15">
        <f>IF(M2856&lt;&gt;1,"",IF(OR(R2856=-9,R2856=""),"",R2856))</f>
        <v/>
      </c>
      <c r="AI2856">
        <f>IF(M2856&lt;&gt;1,"",IF(OR(Q2856=999,Q2856=""),"",Q2856))</f>
        <v/>
      </c>
    </row>
    <row r="2857">
      <c r="A2857" t="inlineStr">
        <is>
          <t>TQRMNOP115575</t>
        </is>
      </c>
      <c r="B2857" t="n">
        <v>2025</v>
      </c>
      <c r="C2857" t="n">
        <v>1</v>
      </c>
      <c r="D2857" t="n">
        <v>1</v>
      </c>
      <c r="E2857" t="inlineStr">
        <is>
          <t>S</t>
        </is>
      </c>
      <c r="F2857" t="n">
        <v>33</v>
      </c>
      <c r="G2857" t="n">
        <v>1080</v>
      </c>
      <c r="H2857" t="n">
        <v>3</v>
      </c>
      <c r="I2857" t="n">
        <v>2</v>
      </c>
      <c r="J2857" t="n">
        <v>24</v>
      </c>
      <c r="K2857" t="n">
        <v>1</v>
      </c>
      <c r="L2857" t="n">
        <v>4</v>
      </c>
      <c r="M2857" t="n">
        <v>3</v>
      </c>
      <c r="R2857" s="15" t="n">
        <v>0</v>
      </c>
      <c r="S2857" s="15" t="n">
        <v>0</v>
      </c>
      <c r="T2857" s="15" t="n">
        <v>0</v>
      </c>
      <c r="U2857" s="15" t="n">
        <v>303500</v>
      </c>
      <c r="V2857">
        <f>IFERROR(VLOOKUP(D2857,Tablas_Equivalencia!$A$3:$B$8,2,FALSE),"Sin dato")</f>
        <v/>
      </c>
      <c r="W2857">
        <f>IFERROR(VLOOKUP(L2857,Tablas_Equivalencia!$D$3:$E$9,2,FALSE),"Sin dato")</f>
        <v/>
      </c>
      <c r="X2857">
        <f>IF(I2857=1,"Varón","Mujer")</f>
        <v/>
      </c>
      <c r="Y2857">
        <f>IFERROR(VLOOKUP(M2857,Tablas_Equivalencia!$G$3:$H$6,2,FALSE),"Sin dato")</f>
        <v/>
      </c>
      <c r="Z2857">
        <f>IF(J2857&lt;=24,"18-24","25-29")</f>
        <v/>
      </c>
      <c r="AA2857">
        <f>IF(M2857&lt;&gt;1,"",IF(P2857=2,1,0))</f>
        <v/>
      </c>
      <c r="AB2857">
        <f>IF(M2857&lt;&gt;1,"",IF(O2857&gt;=2,1,0))</f>
        <v/>
      </c>
      <c r="AC2857">
        <f>IF(M2857&lt;&gt;1,"",IF(OR(Q2857=999,Q2857=""),"",IF(OR(Q2857&lt;35,Q2857&gt;48),1,0)))</f>
        <v/>
      </c>
      <c r="AD2857">
        <f>IF(COUNT(AA2857:AC2857)&lt;3,"",SUM(AA2857:AC2857))</f>
        <v/>
      </c>
      <c r="AE2857">
        <f>IF(L2857&gt;=4,2,IF(L2857&gt;=2,1,0))</f>
        <v/>
      </c>
      <c r="AF2857">
        <f>IF(L2857&gt;=5,1,0)</f>
        <v/>
      </c>
      <c r="AG2857">
        <f>AE2857+AF2857</f>
        <v/>
      </c>
      <c r="AH2857" s="15">
        <f>IF(M2857&lt;&gt;1,"",IF(OR(R2857=-9,R2857=""),"",R2857))</f>
        <v/>
      </c>
      <c r="AI2857">
        <f>IF(M2857&lt;&gt;1,"",IF(OR(Q2857=999,Q2857=""),"",Q2857))</f>
        <v/>
      </c>
    </row>
    <row r="2858">
      <c r="A2858" t="inlineStr">
        <is>
          <t>TQRMNOP115577</t>
        </is>
      </c>
      <c r="B2858" t="n">
        <v>2025</v>
      </c>
      <c r="C2858" t="n">
        <v>1</v>
      </c>
      <c r="D2858" t="n">
        <v>1</v>
      </c>
      <c r="E2858" t="inlineStr">
        <is>
          <t>S</t>
        </is>
      </c>
      <c r="F2858" t="n">
        <v>33</v>
      </c>
      <c r="G2858" t="n">
        <v>1006</v>
      </c>
      <c r="H2858" t="n">
        <v>1</v>
      </c>
      <c r="I2858" t="n">
        <v>1</v>
      </c>
      <c r="J2858" t="n">
        <v>20</v>
      </c>
      <c r="K2858" t="n">
        <v>1</v>
      </c>
      <c r="L2858" t="n">
        <v>4</v>
      </c>
      <c r="M2858" t="n">
        <v>3</v>
      </c>
      <c r="R2858" s="15" t="n">
        <v>0</v>
      </c>
      <c r="S2858" s="15" t="n">
        <v>0</v>
      </c>
      <c r="T2858" s="15" t="n">
        <v>0</v>
      </c>
      <c r="U2858" s="15" t="n">
        <v>92600</v>
      </c>
      <c r="V2858">
        <f>IFERROR(VLOOKUP(D2858,Tablas_Equivalencia!$A$3:$B$8,2,FALSE),"Sin dato")</f>
        <v/>
      </c>
      <c r="W2858">
        <f>IFERROR(VLOOKUP(L2858,Tablas_Equivalencia!$D$3:$E$9,2,FALSE),"Sin dato")</f>
        <v/>
      </c>
      <c r="X2858">
        <f>IF(I2858=1,"Varón","Mujer")</f>
        <v/>
      </c>
      <c r="Y2858">
        <f>IFERROR(VLOOKUP(M2858,Tablas_Equivalencia!$G$3:$H$6,2,FALSE),"Sin dato")</f>
        <v/>
      </c>
      <c r="Z2858">
        <f>IF(J2858&lt;=24,"18-24","25-29")</f>
        <v/>
      </c>
      <c r="AA2858">
        <f>IF(M2858&lt;&gt;1,"",IF(P2858=2,1,0))</f>
        <v/>
      </c>
      <c r="AB2858">
        <f>IF(M2858&lt;&gt;1,"",IF(O2858&gt;=2,1,0))</f>
        <v/>
      </c>
      <c r="AC2858">
        <f>IF(M2858&lt;&gt;1,"",IF(OR(Q2858=999,Q2858=""),"",IF(OR(Q2858&lt;35,Q2858&gt;48),1,0)))</f>
        <v/>
      </c>
      <c r="AD2858">
        <f>IF(COUNT(AA2858:AC2858)&lt;3,"",SUM(AA2858:AC2858))</f>
        <v/>
      </c>
      <c r="AE2858">
        <f>IF(L2858&gt;=4,2,IF(L2858&gt;=2,1,0))</f>
        <v/>
      </c>
      <c r="AF2858">
        <f>IF(L2858&gt;=5,1,0)</f>
        <v/>
      </c>
      <c r="AG2858">
        <f>AE2858+AF2858</f>
        <v/>
      </c>
      <c r="AH2858" s="15">
        <f>IF(M2858&lt;&gt;1,"",IF(OR(R2858=-9,R2858=""),"",R2858))</f>
        <v/>
      </c>
      <c r="AI2858">
        <f>IF(M2858&lt;&gt;1,"",IF(OR(Q2858=999,Q2858=""),"",Q2858))</f>
        <v/>
      </c>
    </row>
    <row r="2859">
      <c r="A2859" t="inlineStr">
        <is>
          <t>TQRMNOP115578</t>
        </is>
      </c>
      <c r="B2859" t="n">
        <v>2025</v>
      </c>
      <c r="C2859" t="n">
        <v>1</v>
      </c>
      <c r="D2859" t="n">
        <v>1</v>
      </c>
      <c r="E2859" t="inlineStr">
        <is>
          <t>S</t>
        </is>
      </c>
      <c r="F2859" t="n">
        <v>33</v>
      </c>
      <c r="G2859" t="n">
        <v>1145</v>
      </c>
      <c r="H2859" t="n">
        <v>1</v>
      </c>
      <c r="I2859" t="n">
        <v>2</v>
      </c>
      <c r="J2859" t="n">
        <v>23</v>
      </c>
      <c r="K2859" t="n">
        <v>1</v>
      </c>
      <c r="L2859" t="n">
        <v>7</v>
      </c>
      <c r="M2859" t="n">
        <v>1</v>
      </c>
      <c r="N2859" t="n">
        <v>2</v>
      </c>
      <c r="O2859" t="n">
        <v>2</v>
      </c>
      <c r="P2859" t="n">
        <v>2</v>
      </c>
      <c r="Q2859" t="n">
        <v>26</v>
      </c>
      <c r="R2859" s="15" t="n">
        <v>160000</v>
      </c>
      <c r="S2859" s="15" t="n">
        <v>0</v>
      </c>
      <c r="T2859" s="15" t="n">
        <v>160000</v>
      </c>
      <c r="U2859" s="15" t="n">
        <v>89100</v>
      </c>
      <c r="V2859">
        <f>IFERROR(VLOOKUP(D2859,Tablas_Equivalencia!$A$3:$B$8,2,FALSE),"Sin dato")</f>
        <v/>
      </c>
      <c r="W2859">
        <f>IFERROR(VLOOKUP(L2859,Tablas_Equivalencia!$D$3:$E$9,2,FALSE),"Sin dato")</f>
        <v/>
      </c>
      <c r="X2859">
        <f>IF(I2859=1,"Varón","Mujer")</f>
        <v/>
      </c>
      <c r="Y2859">
        <f>IFERROR(VLOOKUP(M2859,Tablas_Equivalencia!$G$3:$H$6,2,FALSE),"Sin dato")</f>
        <v/>
      </c>
      <c r="Z2859">
        <f>IF(J2859&lt;=24,"18-24","25-29")</f>
        <v/>
      </c>
      <c r="AA2859">
        <f>IF(M2859&lt;&gt;1,"",IF(P2859=2,1,0))</f>
        <v/>
      </c>
      <c r="AB2859">
        <f>IF(M2859&lt;&gt;1,"",IF(O2859&gt;=2,1,0))</f>
        <v/>
      </c>
      <c r="AC2859">
        <f>IF(M2859&lt;&gt;1,"",IF(OR(Q2859=999,Q2859=""),"",IF(OR(Q2859&lt;35,Q2859&gt;48),1,0)))</f>
        <v/>
      </c>
      <c r="AD2859">
        <f>IF(COUNT(AA2859:AC2859)&lt;3,"",SUM(AA2859:AC2859))</f>
        <v/>
      </c>
      <c r="AE2859">
        <f>IF(L2859&gt;=4,2,IF(L2859&gt;=2,1,0))</f>
        <v/>
      </c>
      <c r="AF2859">
        <f>IF(L2859&gt;=5,1,0)</f>
        <v/>
      </c>
      <c r="AG2859">
        <f>AE2859+AF2859</f>
        <v/>
      </c>
      <c r="AH2859" s="15">
        <f>IF(M2859&lt;&gt;1,"",IF(OR(R2859=-9,R2859=""),"",R2859))</f>
        <v/>
      </c>
      <c r="AI2859">
        <f>IF(M2859&lt;&gt;1,"",IF(OR(Q2859=999,Q2859=""),"",Q2859))</f>
        <v/>
      </c>
    </row>
    <row r="2860">
      <c r="A2860" t="inlineStr">
        <is>
          <t>TQRMNOP115583</t>
        </is>
      </c>
      <c r="B2860" t="n">
        <v>2025</v>
      </c>
      <c r="C2860" t="n">
        <v>1</v>
      </c>
      <c r="D2860" t="n">
        <v>41</v>
      </c>
      <c r="E2860" t="inlineStr">
        <is>
          <t>S</t>
        </is>
      </c>
      <c r="F2860" t="n">
        <v>8</v>
      </c>
      <c r="G2860" t="n">
        <v>1021</v>
      </c>
      <c r="H2860" t="n">
        <v>3</v>
      </c>
      <c r="I2860" t="n">
        <v>1</v>
      </c>
      <c r="J2860" t="n">
        <v>27</v>
      </c>
      <c r="K2860" t="n">
        <v>2</v>
      </c>
      <c r="L2860" t="n">
        <v>3</v>
      </c>
      <c r="M2860" t="n">
        <v>1</v>
      </c>
      <c r="N2860" t="n">
        <v>3</v>
      </c>
      <c r="O2860" t="n">
        <v>2</v>
      </c>
      <c r="P2860" t="n">
        <v>1</v>
      </c>
      <c r="Q2860" t="n">
        <v>26</v>
      </c>
      <c r="R2860" s="15" t="n">
        <v>362000</v>
      </c>
      <c r="S2860" s="15" t="n">
        <v>0</v>
      </c>
      <c r="T2860" s="15" t="n">
        <v>362000</v>
      </c>
      <c r="U2860" s="15" t="n">
        <v>124600</v>
      </c>
      <c r="V2860">
        <f>IFERROR(VLOOKUP(D2860,Tablas_Equivalencia!$A$3:$B$8,2,FALSE),"Sin dato")</f>
        <v/>
      </c>
      <c r="W2860">
        <f>IFERROR(VLOOKUP(L2860,Tablas_Equivalencia!$D$3:$E$9,2,FALSE),"Sin dato")</f>
        <v/>
      </c>
      <c r="X2860">
        <f>IF(I2860=1,"Varón","Mujer")</f>
        <v/>
      </c>
      <c r="Y2860">
        <f>IFERROR(VLOOKUP(M2860,Tablas_Equivalencia!$G$3:$H$6,2,FALSE),"Sin dato")</f>
        <v/>
      </c>
      <c r="Z2860">
        <f>IF(J2860&lt;=24,"18-24","25-29")</f>
        <v/>
      </c>
      <c r="AA2860">
        <f>IF(M2860&lt;&gt;1,"",IF(P2860=2,1,0))</f>
        <v/>
      </c>
      <c r="AB2860">
        <f>IF(M2860&lt;&gt;1,"",IF(O2860&gt;=2,1,0))</f>
        <v/>
      </c>
      <c r="AC2860">
        <f>IF(M2860&lt;&gt;1,"",IF(OR(Q2860=999,Q2860=""),"",IF(OR(Q2860&lt;35,Q2860&gt;48),1,0)))</f>
        <v/>
      </c>
      <c r="AD2860">
        <f>IF(COUNT(AA2860:AC2860)&lt;3,"",SUM(AA2860:AC2860))</f>
        <v/>
      </c>
      <c r="AE2860">
        <f>IF(L2860&gt;=4,2,IF(L2860&gt;=2,1,0))</f>
        <v/>
      </c>
      <c r="AF2860">
        <f>IF(L2860&gt;=5,1,0)</f>
        <v/>
      </c>
      <c r="AG2860">
        <f>AE2860+AF2860</f>
        <v/>
      </c>
      <c r="AH2860" s="15">
        <f>IF(M2860&lt;&gt;1,"",IF(OR(R2860=-9,R2860=""),"",R2860))</f>
        <v/>
      </c>
      <c r="AI2860">
        <f>IF(M2860&lt;&gt;1,"",IF(OR(Q2860=999,Q2860=""),"",Q2860))</f>
        <v/>
      </c>
    </row>
    <row r="2861">
      <c r="A2861" t="inlineStr">
        <is>
          <t>TQRMNOP115585</t>
        </is>
      </c>
      <c r="B2861" t="n">
        <v>2025</v>
      </c>
      <c r="C2861" t="n">
        <v>1</v>
      </c>
      <c r="D2861" t="n">
        <v>42</v>
      </c>
      <c r="E2861" t="inlineStr">
        <is>
          <t>N</t>
        </is>
      </c>
      <c r="F2861" t="n">
        <v>25</v>
      </c>
      <c r="G2861" t="n">
        <v>1106</v>
      </c>
      <c r="H2861" t="n">
        <v>10</v>
      </c>
      <c r="I2861" t="n">
        <v>1</v>
      </c>
      <c r="J2861" t="n">
        <v>18</v>
      </c>
      <c r="K2861" t="n">
        <v>2</v>
      </c>
      <c r="L2861" t="n">
        <v>4</v>
      </c>
      <c r="M2861" t="n">
        <v>1</v>
      </c>
      <c r="N2861" t="n">
        <v>3</v>
      </c>
      <c r="O2861" t="n">
        <v>2</v>
      </c>
      <c r="P2861" t="n">
        <v>2</v>
      </c>
      <c r="Q2861" t="n">
        <v>43</v>
      </c>
      <c r="R2861" s="15" t="n">
        <v>384000</v>
      </c>
      <c r="S2861" s="15" t="n">
        <v>0</v>
      </c>
      <c r="T2861" s="15" t="n">
        <v>384000</v>
      </c>
      <c r="U2861" s="15" t="n">
        <v>99100</v>
      </c>
      <c r="V2861">
        <f>IFERROR(VLOOKUP(D2861,Tablas_Equivalencia!$A$3:$B$8,2,FALSE),"Sin dato")</f>
        <v/>
      </c>
      <c r="W2861">
        <f>IFERROR(VLOOKUP(L2861,Tablas_Equivalencia!$D$3:$E$9,2,FALSE),"Sin dato")</f>
        <v/>
      </c>
      <c r="X2861">
        <f>IF(I2861=1,"Varón","Mujer")</f>
        <v/>
      </c>
      <c r="Y2861">
        <f>IFERROR(VLOOKUP(M2861,Tablas_Equivalencia!$G$3:$H$6,2,FALSE),"Sin dato")</f>
        <v/>
      </c>
      <c r="Z2861">
        <f>IF(J2861&lt;=24,"18-24","25-29")</f>
        <v/>
      </c>
      <c r="AA2861">
        <f>IF(M2861&lt;&gt;1,"",IF(P2861=2,1,0))</f>
        <v/>
      </c>
      <c r="AB2861">
        <f>IF(M2861&lt;&gt;1,"",IF(O2861&gt;=2,1,0))</f>
        <v/>
      </c>
      <c r="AC2861">
        <f>IF(M2861&lt;&gt;1,"",IF(OR(Q2861=999,Q2861=""),"",IF(OR(Q2861&lt;35,Q2861&gt;48),1,0)))</f>
        <v/>
      </c>
      <c r="AD2861">
        <f>IF(COUNT(AA2861:AC2861)&lt;3,"",SUM(AA2861:AC2861))</f>
        <v/>
      </c>
      <c r="AE2861">
        <f>IF(L2861&gt;=4,2,IF(L2861&gt;=2,1,0))</f>
        <v/>
      </c>
      <c r="AF2861">
        <f>IF(L2861&gt;=5,1,0)</f>
        <v/>
      </c>
      <c r="AG2861">
        <f>AE2861+AF2861</f>
        <v/>
      </c>
      <c r="AH2861" s="15">
        <f>IF(M2861&lt;&gt;1,"",IF(OR(R2861=-9,R2861=""),"",R2861))</f>
        <v/>
      </c>
      <c r="AI2861">
        <f>IF(M2861&lt;&gt;1,"",IF(OR(Q2861=999,Q2861=""),"",Q2861))</f>
        <v/>
      </c>
    </row>
    <row r="2862">
      <c r="A2862" t="inlineStr">
        <is>
          <t>TQRMNOP115588</t>
        </is>
      </c>
      <c r="B2862" t="n">
        <v>2025</v>
      </c>
      <c r="C2862" t="n">
        <v>1</v>
      </c>
      <c r="D2862" t="n">
        <v>40</v>
      </c>
      <c r="E2862" t="inlineStr">
        <is>
          <t>N</t>
        </is>
      </c>
      <c r="F2862" t="n">
        <v>23</v>
      </c>
      <c r="G2862" t="n">
        <v>606</v>
      </c>
      <c r="H2862" t="n">
        <v>2</v>
      </c>
      <c r="I2862" t="n">
        <v>1</v>
      </c>
      <c r="J2862" t="n">
        <v>18</v>
      </c>
      <c r="K2862" t="n">
        <v>2</v>
      </c>
      <c r="L2862" t="n">
        <v>3</v>
      </c>
      <c r="M2862" t="n">
        <v>3</v>
      </c>
      <c r="R2862" s="15" t="n">
        <v>0</v>
      </c>
      <c r="S2862" s="15" t="n">
        <v>0</v>
      </c>
      <c r="T2862" s="15" t="n">
        <v>0</v>
      </c>
      <c r="U2862" s="15" t="n">
        <v>165700</v>
      </c>
      <c r="V2862">
        <f>IFERROR(VLOOKUP(D2862,Tablas_Equivalencia!$A$3:$B$8,2,FALSE),"Sin dato")</f>
        <v/>
      </c>
      <c r="W2862">
        <f>IFERROR(VLOOKUP(L2862,Tablas_Equivalencia!$D$3:$E$9,2,FALSE),"Sin dato")</f>
        <v/>
      </c>
      <c r="X2862">
        <f>IF(I2862=1,"Varón","Mujer")</f>
        <v/>
      </c>
      <c r="Y2862">
        <f>IFERROR(VLOOKUP(M2862,Tablas_Equivalencia!$G$3:$H$6,2,FALSE),"Sin dato")</f>
        <v/>
      </c>
      <c r="Z2862">
        <f>IF(J2862&lt;=24,"18-24","25-29")</f>
        <v/>
      </c>
      <c r="AA2862">
        <f>IF(M2862&lt;&gt;1,"",IF(P2862=2,1,0))</f>
        <v/>
      </c>
      <c r="AB2862">
        <f>IF(M2862&lt;&gt;1,"",IF(O2862&gt;=2,1,0))</f>
        <v/>
      </c>
      <c r="AC2862">
        <f>IF(M2862&lt;&gt;1,"",IF(OR(Q2862=999,Q2862=""),"",IF(OR(Q2862&lt;35,Q2862&gt;48),1,0)))</f>
        <v/>
      </c>
      <c r="AD2862">
        <f>IF(COUNT(AA2862:AC2862)&lt;3,"",SUM(AA2862:AC2862))</f>
        <v/>
      </c>
      <c r="AE2862">
        <f>IF(L2862&gt;=4,2,IF(L2862&gt;=2,1,0))</f>
        <v/>
      </c>
      <c r="AF2862">
        <f>IF(L2862&gt;=5,1,0)</f>
        <v/>
      </c>
      <c r="AG2862">
        <f>AE2862+AF2862</f>
        <v/>
      </c>
      <c r="AH2862" s="15">
        <f>IF(M2862&lt;&gt;1,"",IF(OR(R2862=-9,R2862=""),"",R2862))</f>
        <v/>
      </c>
      <c r="AI2862">
        <f>IF(M2862&lt;&gt;1,"",IF(OR(Q2862=999,Q2862=""),"",Q2862))</f>
        <v/>
      </c>
    </row>
    <row r="2863">
      <c r="A2863" t="inlineStr">
        <is>
          <t>TQRMNOP115592</t>
        </is>
      </c>
      <c r="B2863" t="n">
        <v>2025</v>
      </c>
      <c r="C2863" t="n">
        <v>1</v>
      </c>
      <c r="D2863" t="n">
        <v>43</v>
      </c>
      <c r="E2863" t="inlineStr">
        <is>
          <t>S</t>
        </is>
      </c>
      <c r="F2863" t="n">
        <v>36</v>
      </c>
      <c r="G2863" t="n">
        <v>1548</v>
      </c>
      <c r="H2863" t="n">
        <v>2</v>
      </c>
      <c r="I2863" t="n">
        <v>2</v>
      </c>
      <c r="J2863" t="n">
        <v>22</v>
      </c>
      <c r="K2863" t="n">
        <v>2</v>
      </c>
      <c r="L2863" t="n">
        <v>6</v>
      </c>
      <c r="M2863" t="n">
        <v>3</v>
      </c>
      <c r="R2863" s="15" t="n">
        <v>0</v>
      </c>
      <c r="S2863" s="15" t="n">
        <v>0</v>
      </c>
      <c r="T2863" s="15" t="n">
        <v>0</v>
      </c>
      <c r="U2863" s="15" t="n">
        <v>84700</v>
      </c>
      <c r="V2863">
        <f>IFERROR(VLOOKUP(D2863,Tablas_Equivalencia!$A$3:$B$8,2,FALSE),"Sin dato")</f>
        <v/>
      </c>
      <c r="W2863">
        <f>IFERROR(VLOOKUP(L2863,Tablas_Equivalencia!$D$3:$E$9,2,FALSE),"Sin dato")</f>
        <v/>
      </c>
      <c r="X2863">
        <f>IF(I2863=1,"Varón","Mujer")</f>
        <v/>
      </c>
      <c r="Y2863">
        <f>IFERROR(VLOOKUP(M2863,Tablas_Equivalencia!$G$3:$H$6,2,FALSE),"Sin dato")</f>
        <v/>
      </c>
      <c r="Z2863">
        <f>IF(J2863&lt;=24,"18-24","25-29")</f>
        <v/>
      </c>
      <c r="AA2863">
        <f>IF(M2863&lt;&gt;1,"",IF(P2863=2,1,0))</f>
        <v/>
      </c>
      <c r="AB2863">
        <f>IF(M2863&lt;&gt;1,"",IF(O2863&gt;=2,1,0))</f>
        <v/>
      </c>
      <c r="AC2863">
        <f>IF(M2863&lt;&gt;1,"",IF(OR(Q2863=999,Q2863=""),"",IF(OR(Q2863&lt;35,Q2863&gt;48),1,0)))</f>
        <v/>
      </c>
      <c r="AD2863">
        <f>IF(COUNT(AA2863:AC2863)&lt;3,"",SUM(AA2863:AC2863))</f>
        <v/>
      </c>
      <c r="AE2863">
        <f>IF(L2863&gt;=4,2,IF(L2863&gt;=2,1,0))</f>
        <v/>
      </c>
      <c r="AF2863">
        <f>IF(L2863&gt;=5,1,0)</f>
        <v/>
      </c>
      <c r="AG2863">
        <f>AE2863+AF2863</f>
        <v/>
      </c>
      <c r="AH2863" s="15">
        <f>IF(M2863&lt;&gt;1,"",IF(OR(R2863=-9,R2863=""),"",R2863))</f>
        <v/>
      </c>
      <c r="AI2863">
        <f>IF(M2863&lt;&gt;1,"",IF(OR(Q2863=999,Q2863=""),"",Q2863))</f>
        <v/>
      </c>
    </row>
    <row r="2864">
      <c r="A2864" t="inlineStr">
        <is>
          <t>TQRMNOP115594</t>
        </is>
      </c>
      <c r="B2864" t="n">
        <v>2025</v>
      </c>
      <c r="C2864" t="n">
        <v>1</v>
      </c>
      <c r="D2864" t="n">
        <v>42</v>
      </c>
      <c r="E2864" t="inlineStr">
        <is>
          <t>N</t>
        </is>
      </c>
      <c r="F2864" t="n">
        <v>27</v>
      </c>
      <c r="G2864" t="n">
        <v>1520</v>
      </c>
      <c r="H2864" t="n">
        <v>3</v>
      </c>
      <c r="I2864" t="n">
        <v>2</v>
      </c>
      <c r="J2864" t="n">
        <v>29</v>
      </c>
      <c r="K2864" t="n">
        <v>2</v>
      </c>
      <c r="L2864" t="n">
        <v>3</v>
      </c>
      <c r="M2864" t="n">
        <v>1</v>
      </c>
      <c r="N2864" t="n">
        <v>3</v>
      </c>
      <c r="O2864" t="n">
        <v>2</v>
      </c>
      <c r="P2864" t="n">
        <v>2</v>
      </c>
      <c r="Q2864" t="n">
        <v>14</v>
      </c>
      <c r="R2864" s="15" t="n">
        <v>265000</v>
      </c>
      <c r="S2864" s="15" t="n">
        <v>0</v>
      </c>
      <c r="T2864" s="15" t="n">
        <v>265000</v>
      </c>
      <c r="U2864" s="15" t="n">
        <v>143600</v>
      </c>
      <c r="V2864">
        <f>IFERROR(VLOOKUP(D2864,Tablas_Equivalencia!$A$3:$B$8,2,FALSE),"Sin dato")</f>
        <v/>
      </c>
      <c r="W2864">
        <f>IFERROR(VLOOKUP(L2864,Tablas_Equivalencia!$D$3:$E$9,2,FALSE),"Sin dato")</f>
        <v/>
      </c>
      <c r="X2864">
        <f>IF(I2864=1,"Varón","Mujer")</f>
        <v/>
      </c>
      <c r="Y2864">
        <f>IFERROR(VLOOKUP(M2864,Tablas_Equivalencia!$G$3:$H$6,2,FALSE),"Sin dato")</f>
        <v/>
      </c>
      <c r="Z2864">
        <f>IF(J2864&lt;=24,"18-24","25-29")</f>
        <v/>
      </c>
      <c r="AA2864">
        <f>IF(M2864&lt;&gt;1,"",IF(P2864=2,1,0))</f>
        <v/>
      </c>
      <c r="AB2864">
        <f>IF(M2864&lt;&gt;1,"",IF(O2864&gt;=2,1,0))</f>
        <v/>
      </c>
      <c r="AC2864">
        <f>IF(M2864&lt;&gt;1,"",IF(OR(Q2864=999,Q2864=""),"",IF(OR(Q2864&lt;35,Q2864&gt;48),1,0)))</f>
        <v/>
      </c>
      <c r="AD2864">
        <f>IF(COUNT(AA2864:AC2864)&lt;3,"",SUM(AA2864:AC2864))</f>
        <v/>
      </c>
      <c r="AE2864">
        <f>IF(L2864&gt;=4,2,IF(L2864&gt;=2,1,0))</f>
        <v/>
      </c>
      <c r="AF2864">
        <f>IF(L2864&gt;=5,1,0)</f>
        <v/>
      </c>
      <c r="AG2864">
        <f>AE2864+AF2864</f>
        <v/>
      </c>
      <c r="AH2864" s="15">
        <f>IF(M2864&lt;&gt;1,"",IF(OR(R2864=-9,R2864=""),"",R2864))</f>
        <v/>
      </c>
      <c r="AI2864">
        <f>IF(M2864&lt;&gt;1,"",IF(OR(Q2864=999,Q2864=""),"",Q2864))</f>
        <v/>
      </c>
    </row>
    <row r="2865">
      <c r="A2865" t="inlineStr">
        <is>
          <t>TQRMNOP115598</t>
        </is>
      </c>
      <c r="B2865" t="n">
        <v>2025</v>
      </c>
      <c r="C2865" t="n">
        <v>1</v>
      </c>
      <c r="D2865" t="n">
        <v>43</v>
      </c>
      <c r="E2865" t="inlineStr">
        <is>
          <t>N</t>
        </is>
      </c>
      <c r="F2865" t="n">
        <v>38</v>
      </c>
      <c r="G2865" t="n">
        <v>1566</v>
      </c>
      <c r="H2865" t="n">
        <v>3</v>
      </c>
      <c r="I2865" t="n">
        <v>2</v>
      </c>
      <c r="J2865" t="n">
        <v>21</v>
      </c>
      <c r="K2865" t="n">
        <v>1</v>
      </c>
      <c r="L2865" t="n">
        <v>4</v>
      </c>
      <c r="M2865" t="n">
        <v>1</v>
      </c>
      <c r="N2865" t="n">
        <v>1</v>
      </c>
      <c r="O2865" t="n">
        <v>2</v>
      </c>
      <c r="P2865" t="n">
        <v>2</v>
      </c>
      <c r="Q2865" t="n">
        <v>32</v>
      </c>
      <c r="R2865" s="15" t="n">
        <v>421000</v>
      </c>
      <c r="S2865" s="15" t="n">
        <v>0</v>
      </c>
      <c r="T2865" s="15" t="n">
        <v>421000</v>
      </c>
      <c r="U2865" s="15" t="n">
        <v>110700</v>
      </c>
      <c r="V2865">
        <f>IFERROR(VLOOKUP(D2865,Tablas_Equivalencia!$A$3:$B$8,2,FALSE),"Sin dato")</f>
        <v/>
      </c>
      <c r="W2865">
        <f>IFERROR(VLOOKUP(L2865,Tablas_Equivalencia!$D$3:$E$9,2,FALSE),"Sin dato")</f>
        <v/>
      </c>
      <c r="X2865">
        <f>IF(I2865=1,"Varón","Mujer")</f>
        <v/>
      </c>
      <c r="Y2865">
        <f>IFERROR(VLOOKUP(M2865,Tablas_Equivalencia!$G$3:$H$6,2,FALSE),"Sin dato")</f>
        <v/>
      </c>
      <c r="Z2865">
        <f>IF(J2865&lt;=24,"18-24","25-29")</f>
        <v/>
      </c>
      <c r="AA2865">
        <f>IF(M2865&lt;&gt;1,"",IF(P2865=2,1,0))</f>
        <v/>
      </c>
      <c r="AB2865">
        <f>IF(M2865&lt;&gt;1,"",IF(O2865&gt;=2,1,0))</f>
        <v/>
      </c>
      <c r="AC2865">
        <f>IF(M2865&lt;&gt;1,"",IF(OR(Q2865=999,Q2865=""),"",IF(OR(Q2865&lt;35,Q2865&gt;48),1,0)))</f>
        <v/>
      </c>
      <c r="AD2865">
        <f>IF(COUNT(AA2865:AC2865)&lt;3,"",SUM(AA2865:AC2865))</f>
        <v/>
      </c>
      <c r="AE2865">
        <f>IF(L2865&gt;=4,2,IF(L2865&gt;=2,1,0))</f>
        <v/>
      </c>
      <c r="AF2865">
        <f>IF(L2865&gt;=5,1,0)</f>
        <v/>
      </c>
      <c r="AG2865">
        <f>AE2865+AF2865</f>
        <v/>
      </c>
      <c r="AH2865" s="15">
        <f>IF(M2865&lt;&gt;1,"",IF(OR(R2865=-9,R2865=""),"",R2865))</f>
        <v/>
      </c>
      <c r="AI2865">
        <f>IF(M2865&lt;&gt;1,"",IF(OR(Q2865=999,Q2865=""),"",Q2865))</f>
        <v/>
      </c>
    </row>
    <row r="2866">
      <c r="A2866" t="inlineStr">
        <is>
          <t>TQRMNOP115600</t>
        </is>
      </c>
      <c r="B2866" t="n">
        <v>2025</v>
      </c>
      <c r="C2866" t="n">
        <v>1</v>
      </c>
      <c r="D2866" t="n">
        <v>1</v>
      </c>
      <c r="E2866" t="inlineStr">
        <is>
          <t>S</t>
        </is>
      </c>
      <c r="F2866" t="n">
        <v>33</v>
      </c>
      <c r="G2866" t="n">
        <v>550</v>
      </c>
      <c r="H2866" t="n">
        <v>3</v>
      </c>
      <c r="I2866" t="n">
        <v>2</v>
      </c>
      <c r="J2866" t="n">
        <v>24</v>
      </c>
      <c r="K2866" t="n">
        <v>1</v>
      </c>
      <c r="L2866" t="n">
        <v>4</v>
      </c>
      <c r="M2866" t="n">
        <v>1</v>
      </c>
      <c r="N2866" t="n">
        <v>3</v>
      </c>
      <c r="O2866" t="n">
        <v>2</v>
      </c>
      <c r="P2866" t="n">
        <v>2</v>
      </c>
      <c r="Q2866" t="n">
        <v>34</v>
      </c>
      <c r="R2866" s="15" t="n">
        <v>524000</v>
      </c>
      <c r="S2866" s="15" t="n">
        <v>0</v>
      </c>
      <c r="T2866" s="15" t="n">
        <v>524000</v>
      </c>
      <c r="U2866" s="15" t="n">
        <v>176600</v>
      </c>
      <c r="V2866">
        <f>IFERROR(VLOOKUP(D2866,Tablas_Equivalencia!$A$3:$B$8,2,FALSE),"Sin dato")</f>
        <v/>
      </c>
      <c r="W2866">
        <f>IFERROR(VLOOKUP(L2866,Tablas_Equivalencia!$D$3:$E$9,2,FALSE),"Sin dato")</f>
        <v/>
      </c>
      <c r="X2866">
        <f>IF(I2866=1,"Varón","Mujer")</f>
        <v/>
      </c>
      <c r="Y2866">
        <f>IFERROR(VLOOKUP(M2866,Tablas_Equivalencia!$G$3:$H$6,2,FALSE),"Sin dato")</f>
        <v/>
      </c>
      <c r="Z2866">
        <f>IF(J2866&lt;=24,"18-24","25-29")</f>
        <v/>
      </c>
      <c r="AA2866">
        <f>IF(M2866&lt;&gt;1,"",IF(P2866=2,1,0))</f>
        <v/>
      </c>
      <c r="AB2866">
        <f>IF(M2866&lt;&gt;1,"",IF(O2866&gt;=2,1,0))</f>
        <v/>
      </c>
      <c r="AC2866">
        <f>IF(M2866&lt;&gt;1,"",IF(OR(Q2866=999,Q2866=""),"",IF(OR(Q2866&lt;35,Q2866&gt;48),1,0)))</f>
        <v/>
      </c>
      <c r="AD2866">
        <f>IF(COUNT(AA2866:AC2866)&lt;3,"",SUM(AA2866:AC2866))</f>
        <v/>
      </c>
      <c r="AE2866">
        <f>IF(L2866&gt;=4,2,IF(L2866&gt;=2,1,0))</f>
        <v/>
      </c>
      <c r="AF2866">
        <f>IF(L2866&gt;=5,1,0)</f>
        <v/>
      </c>
      <c r="AG2866">
        <f>AE2866+AF2866</f>
        <v/>
      </c>
      <c r="AH2866" s="15">
        <f>IF(M2866&lt;&gt;1,"",IF(OR(R2866=-9,R2866=""),"",R2866))</f>
        <v/>
      </c>
      <c r="AI2866">
        <f>IF(M2866&lt;&gt;1,"",IF(OR(Q2866=999,Q2866=""),"",Q2866))</f>
        <v/>
      </c>
    </row>
    <row r="2867">
      <c r="A2867" t="inlineStr">
        <is>
          <t>TQRMNOP115602</t>
        </is>
      </c>
      <c r="B2867" t="n">
        <v>2025</v>
      </c>
      <c r="C2867" t="n">
        <v>1</v>
      </c>
      <c r="D2867" t="n">
        <v>42</v>
      </c>
      <c r="E2867" t="inlineStr">
        <is>
          <t>N</t>
        </is>
      </c>
      <c r="F2867" t="n">
        <v>25</v>
      </c>
      <c r="G2867" t="n">
        <v>1149</v>
      </c>
      <c r="H2867" t="n">
        <v>3</v>
      </c>
      <c r="I2867" t="n">
        <v>1</v>
      </c>
      <c r="J2867" t="n">
        <v>28</v>
      </c>
      <c r="K2867" t="n">
        <v>2</v>
      </c>
      <c r="L2867" t="n">
        <v>4</v>
      </c>
      <c r="M2867" t="n">
        <v>1</v>
      </c>
      <c r="N2867" t="n">
        <v>3</v>
      </c>
      <c r="O2867" t="n">
        <v>2</v>
      </c>
      <c r="P2867" t="n">
        <v>2</v>
      </c>
      <c r="Q2867" t="n">
        <v>27</v>
      </c>
      <c r="R2867" s="15" t="n">
        <v>1005000</v>
      </c>
      <c r="S2867" s="15" t="n">
        <v>73000</v>
      </c>
      <c r="T2867" s="15" t="n">
        <v>1078000</v>
      </c>
      <c r="U2867" s="15" t="n">
        <v>296100</v>
      </c>
      <c r="V2867">
        <f>IFERROR(VLOOKUP(D2867,Tablas_Equivalencia!$A$3:$B$8,2,FALSE),"Sin dato")</f>
        <v/>
      </c>
      <c r="W2867">
        <f>IFERROR(VLOOKUP(L2867,Tablas_Equivalencia!$D$3:$E$9,2,FALSE),"Sin dato")</f>
        <v/>
      </c>
      <c r="X2867">
        <f>IF(I2867=1,"Varón","Mujer")</f>
        <v/>
      </c>
      <c r="Y2867">
        <f>IFERROR(VLOOKUP(M2867,Tablas_Equivalencia!$G$3:$H$6,2,FALSE),"Sin dato")</f>
        <v/>
      </c>
      <c r="Z2867">
        <f>IF(J2867&lt;=24,"18-24","25-29")</f>
        <v/>
      </c>
      <c r="AA2867">
        <f>IF(M2867&lt;&gt;1,"",IF(P2867=2,1,0))</f>
        <v/>
      </c>
      <c r="AB2867">
        <f>IF(M2867&lt;&gt;1,"",IF(O2867&gt;=2,1,0))</f>
        <v/>
      </c>
      <c r="AC2867">
        <f>IF(M2867&lt;&gt;1,"",IF(OR(Q2867=999,Q2867=""),"",IF(OR(Q2867&lt;35,Q2867&gt;48),1,0)))</f>
        <v/>
      </c>
      <c r="AD2867">
        <f>IF(COUNT(AA2867:AC2867)&lt;3,"",SUM(AA2867:AC2867))</f>
        <v/>
      </c>
      <c r="AE2867">
        <f>IF(L2867&gt;=4,2,IF(L2867&gt;=2,1,0))</f>
        <v/>
      </c>
      <c r="AF2867">
        <f>IF(L2867&gt;=5,1,0)</f>
        <v/>
      </c>
      <c r="AG2867">
        <f>AE2867+AF2867</f>
        <v/>
      </c>
      <c r="AH2867" s="15">
        <f>IF(M2867&lt;&gt;1,"",IF(OR(R2867=-9,R2867=""),"",R2867))</f>
        <v/>
      </c>
      <c r="AI2867">
        <f>IF(M2867&lt;&gt;1,"",IF(OR(Q2867=999,Q2867=""),"",Q2867))</f>
        <v/>
      </c>
    </row>
    <row r="2868">
      <c r="A2868" t="inlineStr">
        <is>
          <t>TQRMNOP115611</t>
        </is>
      </c>
      <c r="B2868" t="n">
        <v>2025</v>
      </c>
      <c r="C2868" t="n">
        <v>1</v>
      </c>
      <c r="D2868" t="n">
        <v>43</v>
      </c>
      <c r="E2868" t="inlineStr">
        <is>
          <t>S</t>
        </is>
      </c>
      <c r="F2868" t="n">
        <v>19</v>
      </c>
      <c r="G2868" t="n">
        <v>1636</v>
      </c>
      <c r="H2868" t="n">
        <v>3</v>
      </c>
      <c r="I2868" t="n">
        <v>2</v>
      </c>
      <c r="J2868" t="n">
        <v>20</v>
      </c>
      <c r="K2868" t="n">
        <v>1</v>
      </c>
      <c r="L2868" t="n">
        <v>5</v>
      </c>
      <c r="M2868" t="n">
        <v>1</v>
      </c>
      <c r="N2868" t="n">
        <v>3</v>
      </c>
      <c r="O2868" t="n">
        <v>1</v>
      </c>
      <c r="P2868" t="n">
        <v>2</v>
      </c>
      <c r="Q2868" t="n">
        <v>20</v>
      </c>
      <c r="R2868" s="15" t="n">
        <v>-9</v>
      </c>
      <c r="S2868" s="15" t="n">
        <v>0</v>
      </c>
      <c r="T2868" s="15" t="n">
        <v>0</v>
      </c>
      <c r="U2868" s="15" t="n">
        <v>168000</v>
      </c>
      <c r="V2868">
        <f>IFERROR(VLOOKUP(D2868,Tablas_Equivalencia!$A$3:$B$8,2,FALSE),"Sin dato")</f>
        <v/>
      </c>
      <c r="W2868">
        <f>IFERROR(VLOOKUP(L2868,Tablas_Equivalencia!$D$3:$E$9,2,FALSE),"Sin dato")</f>
        <v/>
      </c>
      <c r="X2868">
        <f>IF(I2868=1,"Varón","Mujer")</f>
        <v/>
      </c>
      <c r="Y2868">
        <f>IFERROR(VLOOKUP(M2868,Tablas_Equivalencia!$G$3:$H$6,2,FALSE),"Sin dato")</f>
        <v/>
      </c>
      <c r="Z2868">
        <f>IF(J2868&lt;=24,"18-24","25-29")</f>
        <v/>
      </c>
      <c r="AA2868">
        <f>IF(M2868&lt;&gt;1,"",IF(P2868=2,1,0))</f>
        <v/>
      </c>
      <c r="AB2868">
        <f>IF(M2868&lt;&gt;1,"",IF(O2868&gt;=2,1,0))</f>
        <v/>
      </c>
      <c r="AC2868">
        <f>IF(M2868&lt;&gt;1,"",IF(OR(Q2868=999,Q2868=""),"",IF(OR(Q2868&lt;35,Q2868&gt;48),1,0)))</f>
        <v/>
      </c>
      <c r="AD2868">
        <f>IF(COUNT(AA2868:AC2868)&lt;3,"",SUM(AA2868:AC2868))</f>
        <v/>
      </c>
      <c r="AE2868">
        <f>IF(L2868&gt;=4,2,IF(L2868&gt;=2,1,0))</f>
        <v/>
      </c>
      <c r="AF2868">
        <f>IF(L2868&gt;=5,1,0)</f>
        <v/>
      </c>
      <c r="AG2868">
        <f>AE2868+AF2868</f>
        <v/>
      </c>
      <c r="AH2868" s="15">
        <f>IF(M2868&lt;&gt;1,"",IF(OR(R2868=-9,R2868=""),"",R2868))</f>
        <v/>
      </c>
      <c r="AI2868">
        <f>IF(M2868&lt;&gt;1,"",IF(OR(Q2868=999,Q2868=""),"",Q2868))</f>
        <v/>
      </c>
    </row>
    <row r="2869">
      <c r="A2869" t="inlineStr">
        <is>
          <t>TQRMNOP115619</t>
        </is>
      </c>
      <c r="B2869" t="n">
        <v>2025</v>
      </c>
      <c r="C2869" t="n">
        <v>1</v>
      </c>
      <c r="D2869" t="n">
        <v>1</v>
      </c>
      <c r="E2869" t="inlineStr">
        <is>
          <t>S</t>
        </is>
      </c>
      <c r="F2869" t="n">
        <v>33</v>
      </c>
      <c r="G2869" t="n">
        <v>646</v>
      </c>
      <c r="H2869" t="n">
        <v>3</v>
      </c>
      <c r="I2869" t="n">
        <v>2</v>
      </c>
      <c r="J2869" t="n">
        <v>26</v>
      </c>
      <c r="K2869" t="n">
        <v>2</v>
      </c>
      <c r="L2869" t="n">
        <v>4</v>
      </c>
      <c r="M2869" t="n">
        <v>1</v>
      </c>
      <c r="N2869" t="n">
        <v>3</v>
      </c>
      <c r="O2869" t="n">
        <v>1</v>
      </c>
      <c r="P2869" t="n">
        <v>1</v>
      </c>
      <c r="Q2869" t="n">
        <v>31</v>
      </c>
      <c r="R2869" s="15" t="n">
        <v>546000</v>
      </c>
      <c r="S2869" s="15" t="n">
        <v>0</v>
      </c>
      <c r="T2869" s="15" t="n">
        <v>546000</v>
      </c>
      <c r="U2869" s="15" t="n">
        <v>147200</v>
      </c>
      <c r="V2869">
        <f>IFERROR(VLOOKUP(D2869,Tablas_Equivalencia!$A$3:$B$8,2,FALSE),"Sin dato")</f>
        <v/>
      </c>
      <c r="W2869">
        <f>IFERROR(VLOOKUP(L2869,Tablas_Equivalencia!$D$3:$E$9,2,FALSE),"Sin dato")</f>
        <v/>
      </c>
      <c r="X2869">
        <f>IF(I2869=1,"Varón","Mujer")</f>
        <v/>
      </c>
      <c r="Y2869">
        <f>IFERROR(VLOOKUP(M2869,Tablas_Equivalencia!$G$3:$H$6,2,FALSE),"Sin dato")</f>
        <v/>
      </c>
      <c r="Z2869">
        <f>IF(J2869&lt;=24,"18-24","25-29")</f>
        <v/>
      </c>
      <c r="AA2869">
        <f>IF(M2869&lt;&gt;1,"",IF(P2869=2,1,0))</f>
        <v/>
      </c>
      <c r="AB2869">
        <f>IF(M2869&lt;&gt;1,"",IF(O2869&gt;=2,1,0))</f>
        <v/>
      </c>
      <c r="AC2869">
        <f>IF(M2869&lt;&gt;1,"",IF(OR(Q2869=999,Q2869=""),"",IF(OR(Q2869&lt;35,Q2869&gt;48),1,0)))</f>
        <v/>
      </c>
      <c r="AD2869">
        <f>IF(COUNT(AA2869:AC2869)&lt;3,"",SUM(AA2869:AC2869))</f>
        <v/>
      </c>
      <c r="AE2869">
        <f>IF(L2869&gt;=4,2,IF(L2869&gt;=2,1,0))</f>
        <v/>
      </c>
      <c r="AF2869">
        <f>IF(L2869&gt;=5,1,0)</f>
        <v/>
      </c>
      <c r="AG2869">
        <f>AE2869+AF2869</f>
        <v/>
      </c>
      <c r="AH2869" s="15">
        <f>IF(M2869&lt;&gt;1,"",IF(OR(R2869=-9,R2869=""),"",R2869))</f>
        <v/>
      </c>
      <c r="AI2869">
        <f>IF(M2869&lt;&gt;1,"",IF(OR(Q2869=999,Q2869=""),"",Q2869))</f>
        <v/>
      </c>
    </row>
    <row r="2870">
      <c r="A2870" t="inlineStr">
        <is>
          <t>TQRMNOP115630</t>
        </is>
      </c>
      <c r="B2870" t="n">
        <v>2025</v>
      </c>
      <c r="C2870" t="n">
        <v>1</v>
      </c>
      <c r="D2870" t="n">
        <v>40</v>
      </c>
      <c r="E2870" t="inlineStr">
        <is>
          <t>N</t>
        </is>
      </c>
      <c r="F2870" t="n">
        <v>22</v>
      </c>
      <c r="G2870" t="n">
        <v>885</v>
      </c>
      <c r="H2870" t="n">
        <v>1</v>
      </c>
      <c r="I2870" t="n">
        <v>2</v>
      </c>
      <c r="J2870" t="n">
        <v>23</v>
      </c>
      <c r="K2870" t="n">
        <v>2</v>
      </c>
      <c r="L2870" t="n">
        <v>3</v>
      </c>
      <c r="M2870" t="n">
        <v>1</v>
      </c>
      <c r="N2870" t="n">
        <v>3</v>
      </c>
      <c r="O2870" t="n">
        <v>3</v>
      </c>
      <c r="P2870" t="n">
        <v>2</v>
      </c>
      <c r="Q2870" t="n">
        <v>34</v>
      </c>
      <c r="R2870" s="15" t="n">
        <v>399000</v>
      </c>
      <c r="S2870" s="15" t="n">
        <v>0</v>
      </c>
      <c r="T2870" s="15" t="n">
        <v>399000</v>
      </c>
      <c r="U2870" s="15" t="n">
        <v>71700</v>
      </c>
      <c r="V2870">
        <f>IFERROR(VLOOKUP(D2870,Tablas_Equivalencia!$A$3:$B$8,2,FALSE),"Sin dato")</f>
        <v/>
      </c>
      <c r="W2870">
        <f>IFERROR(VLOOKUP(L2870,Tablas_Equivalencia!$D$3:$E$9,2,FALSE),"Sin dato")</f>
        <v/>
      </c>
      <c r="X2870">
        <f>IF(I2870=1,"Varón","Mujer")</f>
        <v/>
      </c>
      <c r="Y2870">
        <f>IFERROR(VLOOKUP(M2870,Tablas_Equivalencia!$G$3:$H$6,2,FALSE),"Sin dato")</f>
        <v/>
      </c>
      <c r="Z2870">
        <f>IF(J2870&lt;=24,"18-24","25-29")</f>
        <v/>
      </c>
      <c r="AA2870">
        <f>IF(M2870&lt;&gt;1,"",IF(P2870=2,1,0))</f>
        <v/>
      </c>
      <c r="AB2870">
        <f>IF(M2870&lt;&gt;1,"",IF(O2870&gt;=2,1,0))</f>
        <v/>
      </c>
      <c r="AC2870">
        <f>IF(M2870&lt;&gt;1,"",IF(OR(Q2870=999,Q2870=""),"",IF(OR(Q2870&lt;35,Q2870&gt;48),1,0)))</f>
        <v/>
      </c>
      <c r="AD2870">
        <f>IF(COUNT(AA2870:AC2870)&lt;3,"",SUM(AA2870:AC2870))</f>
        <v/>
      </c>
      <c r="AE2870">
        <f>IF(L2870&gt;=4,2,IF(L2870&gt;=2,1,0))</f>
        <v/>
      </c>
      <c r="AF2870">
        <f>IF(L2870&gt;=5,1,0)</f>
        <v/>
      </c>
      <c r="AG2870">
        <f>AE2870+AF2870</f>
        <v/>
      </c>
      <c r="AH2870" s="15">
        <f>IF(M2870&lt;&gt;1,"",IF(OR(R2870=-9,R2870=""),"",R2870))</f>
        <v/>
      </c>
      <c r="AI2870">
        <f>IF(M2870&lt;&gt;1,"",IF(OR(Q2870=999,Q2870=""),"",Q2870))</f>
        <v/>
      </c>
    </row>
    <row r="2871">
      <c r="A2871" t="inlineStr">
        <is>
          <t>TQRMNOP115640</t>
        </is>
      </c>
      <c r="B2871" t="n">
        <v>2025</v>
      </c>
      <c r="C2871" t="n">
        <v>1</v>
      </c>
      <c r="D2871" t="n">
        <v>1</v>
      </c>
      <c r="E2871" t="inlineStr">
        <is>
          <t>S</t>
        </is>
      </c>
      <c r="F2871" t="n">
        <v>32</v>
      </c>
      <c r="G2871" t="n">
        <v>1669</v>
      </c>
      <c r="H2871" t="n">
        <v>1</v>
      </c>
      <c r="I2871" t="n">
        <v>1</v>
      </c>
      <c r="J2871" t="n">
        <v>19</v>
      </c>
      <c r="K2871" t="n">
        <v>1</v>
      </c>
      <c r="L2871" t="n">
        <v>5</v>
      </c>
      <c r="M2871" t="n">
        <v>3</v>
      </c>
      <c r="R2871" s="15" t="n">
        <v>0</v>
      </c>
      <c r="S2871" s="15" t="n">
        <v>0</v>
      </c>
      <c r="T2871" s="15" t="n">
        <v>0</v>
      </c>
      <c r="U2871" s="15" t="n">
        <v>484400</v>
      </c>
      <c r="V2871">
        <f>IFERROR(VLOOKUP(D2871,Tablas_Equivalencia!$A$3:$B$8,2,FALSE),"Sin dato")</f>
        <v/>
      </c>
      <c r="W2871">
        <f>IFERROR(VLOOKUP(L2871,Tablas_Equivalencia!$D$3:$E$9,2,FALSE),"Sin dato")</f>
        <v/>
      </c>
      <c r="X2871">
        <f>IF(I2871=1,"Varón","Mujer")</f>
        <v/>
      </c>
      <c r="Y2871">
        <f>IFERROR(VLOOKUP(M2871,Tablas_Equivalencia!$G$3:$H$6,2,FALSE),"Sin dato")</f>
        <v/>
      </c>
      <c r="Z2871">
        <f>IF(J2871&lt;=24,"18-24","25-29")</f>
        <v/>
      </c>
      <c r="AA2871">
        <f>IF(M2871&lt;&gt;1,"",IF(P2871=2,1,0))</f>
        <v/>
      </c>
      <c r="AB2871">
        <f>IF(M2871&lt;&gt;1,"",IF(O2871&gt;=2,1,0))</f>
        <v/>
      </c>
      <c r="AC2871">
        <f>IF(M2871&lt;&gt;1,"",IF(OR(Q2871=999,Q2871=""),"",IF(OR(Q2871&lt;35,Q2871&gt;48),1,0)))</f>
        <v/>
      </c>
      <c r="AD2871">
        <f>IF(COUNT(AA2871:AC2871)&lt;3,"",SUM(AA2871:AC2871))</f>
        <v/>
      </c>
      <c r="AE2871">
        <f>IF(L2871&gt;=4,2,IF(L2871&gt;=2,1,0))</f>
        <v/>
      </c>
      <c r="AF2871">
        <f>IF(L2871&gt;=5,1,0)</f>
        <v/>
      </c>
      <c r="AG2871">
        <f>AE2871+AF2871</f>
        <v/>
      </c>
      <c r="AH2871" s="15">
        <f>IF(M2871&lt;&gt;1,"",IF(OR(R2871=-9,R2871=""),"",R2871))</f>
        <v/>
      </c>
      <c r="AI2871">
        <f>IF(M2871&lt;&gt;1,"",IF(OR(Q2871=999,Q2871=""),"",Q2871))</f>
        <v/>
      </c>
    </row>
    <row r="2872">
      <c r="A2872" t="inlineStr">
        <is>
          <t>TQRMNOP115643</t>
        </is>
      </c>
      <c r="B2872" t="n">
        <v>2025</v>
      </c>
      <c r="C2872" t="n">
        <v>1</v>
      </c>
      <c r="D2872" t="n">
        <v>1</v>
      </c>
      <c r="E2872" t="inlineStr">
        <is>
          <t>S</t>
        </is>
      </c>
      <c r="F2872" t="n">
        <v>33</v>
      </c>
      <c r="G2872" t="n">
        <v>730</v>
      </c>
      <c r="H2872" t="n">
        <v>3</v>
      </c>
      <c r="I2872" t="n">
        <v>2</v>
      </c>
      <c r="J2872" t="n">
        <v>28</v>
      </c>
      <c r="K2872" t="n">
        <v>2</v>
      </c>
      <c r="L2872" t="n">
        <v>6</v>
      </c>
      <c r="M2872" t="n">
        <v>3</v>
      </c>
      <c r="R2872" s="15" t="n">
        <v>0</v>
      </c>
      <c r="S2872" s="15" t="n">
        <v>0</v>
      </c>
      <c r="T2872" s="15" t="n">
        <v>0</v>
      </c>
      <c r="U2872" s="15" t="n">
        <v>220400</v>
      </c>
      <c r="V2872">
        <f>IFERROR(VLOOKUP(D2872,Tablas_Equivalencia!$A$3:$B$8,2,FALSE),"Sin dato")</f>
        <v/>
      </c>
      <c r="W2872">
        <f>IFERROR(VLOOKUP(L2872,Tablas_Equivalencia!$D$3:$E$9,2,FALSE),"Sin dato")</f>
        <v/>
      </c>
      <c r="X2872">
        <f>IF(I2872=1,"Varón","Mujer")</f>
        <v/>
      </c>
      <c r="Y2872">
        <f>IFERROR(VLOOKUP(M2872,Tablas_Equivalencia!$G$3:$H$6,2,FALSE),"Sin dato")</f>
        <v/>
      </c>
      <c r="Z2872">
        <f>IF(J2872&lt;=24,"18-24","25-29")</f>
        <v/>
      </c>
      <c r="AA2872">
        <f>IF(M2872&lt;&gt;1,"",IF(P2872=2,1,0))</f>
        <v/>
      </c>
      <c r="AB2872">
        <f>IF(M2872&lt;&gt;1,"",IF(O2872&gt;=2,1,0))</f>
        <v/>
      </c>
      <c r="AC2872">
        <f>IF(M2872&lt;&gt;1,"",IF(OR(Q2872=999,Q2872=""),"",IF(OR(Q2872&lt;35,Q2872&gt;48),1,0)))</f>
        <v/>
      </c>
      <c r="AD2872">
        <f>IF(COUNT(AA2872:AC2872)&lt;3,"",SUM(AA2872:AC2872))</f>
        <v/>
      </c>
      <c r="AE2872">
        <f>IF(L2872&gt;=4,2,IF(L2872&gt;=2,1,0))</f>
        <v/>
      </c>
      <c r="AF2872">
        <f>IF(L2872&gt;=5,1,0)</f>
        <v/>
      </c>
      <c r="AG2872">
        <f>AE2872+AF2872</f>
        <v/>
      </c>
      <c r="AH2872" s="15">
        <f>IF(M2872&lt;&gt;1,"",IF(OR(R2872=-9,R2872=""),"",R2872))</f>
        <v/>
      </c>
      <c r="AI2872">
        <f>IF(M2872&lt;&gt;1,"",IF(OR(Q2872=999,Q2872=""),"",Q2872))</f>
        <v/>
      </c>
    </row>
    <row r="2873">
      <c r="A2873" t="inlineStr">
        <is>
          <t>TQRMNOP115646</t>
        </is>
      </c>
      <c r="B2873" t="n">
        <v>2025</v>
      </c>
      <c r="C2873" t="n">
        <v>1</v>
      </c>
      <c r="D2873" t="n">
        <v>41</v>
      </c>
      <c r="E2873" t="inlineStr">
        <is>
          <t>S</t>
        </is>
      </c>
      <c r="F2873" t="n">
        <v>8</v>
      </c>
      <c r="G2873" t="n">
        <v>1110</v>
      </c>
      <c r="H2873" t="n">
        <v>1</v>
      </c>
      <c r="I2873" t="n">
        <v>1</v>
      </c>
      <c r="J2873" t="n">
        <v>29</v>
      </c>
      <c r="K2873" t="n">
        <v>2</v>
      </c>
      <c r="L2873" t="n">
        <v>6</v>
      </c>
      <c r="M2873" t="n">
        <v>3</v>
      </c>
      <c r="R2873" s="15" t="n">
        <v>0</v>
      </c>
      <c r="S2873" s="15" t="n">
        <v>0</v>
      </c>
      <c r="T2873" s="15" t="n">
        <v>0</v>
      </c>
      <c r="U2873" s="15" t="n">
        <v>53500</v>
      </c>
      <c r="V2873">
        <f>IFERROR(VLOOKUP(D2873,Tablas_Equivalencia!$A$3:$B$8,2,FALSE),"Sin dato")</f>
        <v/>
      </c>
      <c r="W2873">
        <f>IFERROR(VLOOKUP(L2873,Tablas_Equivalencia!$D$3:$E$9,2,FALSE),"Sin dato")</f>
        <v/>
      </c>
      <c r="X2873">
        <f>IF(I2873=1,"Varón","Mujer")</f>
        <v/>
      </c>
      <c r="Y2873">
        <f>IFERROR(VLOOKUP(M2873,Tablas_Equivalencia!$G$3:$H$6,2,FALSE),"Sin dato")</f>
        <v/>
      </c>
      <c r="Z2873">
        <f>IF(J2873&lt;=24,"18-24","25-29")</f>
        <v/>
      </c>
      <c r="AA2873">
        <f>IF(M2873&lt;&gt;1,"",IF(P2873=2,1,0))</f>
        <v/>
      </c>
      <c r="AB2873">
        <f>IF(M2873&lt;&gt;1,"",IF(O2873&gt;=2,1,0))</f>
        <v/>
      </c>
      <c r="AC2873">
        <f>IF(M2873&lt;&gt;1,"",IF(OR(Q2873=999,Q2873=""),"",IF(OR(Q2873&lt;35,Q2873&gt;48),1,0)))</f>
        <v/>
      </c>
      <c r="AD2873">
        <f>IF(COUNT(AA2873:AC2873)&lt;3,"",SUM(AA2873:AC2873))</f>
        <v/>
      </c>
      <c r="AE2873">
        <f>IF(L2873&gt;=4,2,IF(L2873&gt;=2,1,0))</f>
        <v/>
      </c>
      <c r="AF2873">
        <f>IF(L2873&gt;=5,1,0)</f>
        <v/>
      </c>
      <c r="AG2873">
        <f>AE2873+AF2873</f>
        <v/>
      </c>
      <c r="AH2873" s="15">
        <f>IF(M2873&lt;&gt;1,"",IF(OR(R2873=-9,R2873=""),"",R2873))</f>
        <v/>
      </c>
      <c r="AI2873">
        <f>IF(M2873&lt;&gt;1,"",IF(OR(Q2873=999,Q2873=""),"",Q2873))</f>
        <v/>
      </c>
    </row>
    <row r="2874">
      <c r="A2874" t="inlineStr">
        <is>
          <t>TQRMNOP115654</t>
        </is>
      </c>
      <c r="B2874" t="n">
        <v>2025</v>
      </c>
      <c r="C2874" t="n">
        <v>1</v>
      </c>
      <c r="D2874" t="n">
        <v>43</v>
      </c>
      <c r="E2874" t="inlineStr">
        <is>
          <t>S</t>
        </is>
      </c>
      <c r="F2874" t="n">
        <v>20</v>
      </c>
      <c r="G2874" t="n">
        <v>1639</v>
      </c>
      <c r="H2874" t="n">
        <v>1</v>
      </c>
      <c r="I2874" t="n">
        <v>1</v>
      </c>
      <c r="J2874" t="n">
        <v>23</v>
      </c>
      <c r="K2874" t="n">
        <v>2</v>
      </c>
      <c r="L2874" t="n">
        <v>4</v>
      </c>
      <c r="M2874" t="n">
        <v>1</v>
      </c>
      <c r="N2874" t="n">
        <v>3</v>
      </c>
      <c r="O2874" t="n">
        <v>1</v>
      </c>
      <c r="P2874" t="n">
        <v>1</v>
      </c>
      <c r="Q2874" t="n">
        <v>42</v>
      </c>
      <c r="R2874" s="15" t="n">
        <v>-9</v>
      </c>
      <c r="S2874" s="15" t="n">
        <v>0</v>
      </c>
      <c r="T2874" s="15" t="n">
        <v>0</v>
      </c>
      <c r="U2874" s="15" t="n">
        <v>129300</v>
      </c>
      <c r="V2874">
        <f>IFERROR(VLOOKUP(D2874,Tablas_Equivalencia!$A$3:$B$8,2,FALSE),"Sin dato")</f>
        <v/>
      </c>
      <c r="W2874">
        <f>IFERROR(VLOOKUP(L2874,Tablas_Equivalencia!$D$3:$E$9,2,FALSE),"Sin dato")</f>
        <v/>
      </c>
      <c r="X2874">
        <f>IF(I2874=1,"Varón","Mujer")</f>
        <v/>
      </c>
      <c r="Y2874">
        <f>IFERROR(VLOOKUP(M2874,Tablas_Equivalencia!$G$3:$H$6,2,FALSE),"Sin dato")</f>
        <v/>
      </c>
      <c r="Z2874">
        <f>IF(J2874&lt;=24,"18-24","25-29")</f>
        <v/>
      </c>
      <c r="AA2874">
        <f>IF(M2874&lt;&gt;1,"",IF(P2874=2,1,0))</f>
        <v/>
      </c>
      <c r="AB2874">
        <f>IF(M2874&lt;&gt;1,"",IF(O2874&gt;=2,1,0))</f>
        <v/>
      </c>
      <c r="AC2874">
        <f>IF(M2874&lt;&gt;1,"",IF(OR(Q2874=999,Q2874=""),"",IF(OR(Q2874&lt;35,Q2874&gt;48),1,0)))</f>
        <v/>
      </c>
      <c r="AD2874">
        <f>IF(COUNT(AA2874:AC2874)&lt;3,"",SUM(AA2874:AC2874))</f>
        <v/>
      </c>
      <c r="AE2874">
        <f>IF(L2874&gt;=4,2,IF(L2874&gt;=2,1,0))</f>
        <v/>
      </c>
      <c r="AF2874">
        <f>IF(L2874&gt;=5,1,0)</f>
        <v/>
      </c>
      <c r="AG2874">
        <f>AE2874+AF2874</f>
        <v/>
      </c>
      <c r="AH2874" s="15">
        <f>IF(M2874&lt;&gt;1,"",IF(OR(R2874=-9,R2874=""),"",R2874))</f>
        <v/>
      </c>
      <c r="AI2874">
        <f>IF(M2874&lt;&gt;1,"",IF(OR(Q2874=999,Q2874=""),"",Q2874))</f>
        <v/>
      </c>
    </row>
    <row r="2875">
      <c r="A2875" t="inlineStr">
        <is>
          <t>TQRMNOP115656</t>
        </is>
      </c>
      <c r="B2875" t="n">
        <v>2025</v>
      </c>
      <c r="C2875" t="n">
        <v>1</v>
      </c>
      <c r="D2875" t="n">
        <v>1</v>
      </c>
      <c r="E2875" t="inlineStr">
        <is>
          <t>S</t>
        </is>
      </c>
      <c r="F2875" t="n">
        <v>33</v>
      </c>
      <c r="G2875" t="n">
        <v>2028</v>
      </c>
      <c r="H2875" t="n">
        <v>2</v>
      </c>
      <c r="I2875" t="n">
        <v>1</v>
      </c>
      <c r="J2875" t="n">
        <v>25</v>
      </c>
      <c r="K2875" t="n">
        <v>2</v>
      </c>
      <c r="L2875" t="n">
        <v>6</v>
      </c>
      <c r="M2875" t="n">
        <v>1</v>
      </c>
      <c r="N2875" t="n">
        <v>3</v>
      </c>
      <c r="O2875" t="n">
        <v>1</v>
      </c>
      <c r="P2875" t="n">
        <v>1</v>
      </c>
      <c r="Q2875" t="n">
        <v>36</v>
      </c>
      <c r="R2875" s="15" t="n">
        <v>1323000</v>
      </c>
      <c r="S2875" s="15" t="n">
        <v>59000</v>
      </c>
      <c r="T2875" s="15" t="n">
        <v>1382000</v>
      </c>
      <c r="U2875" s="15" t="n">
        <v>218000</v>
      </c>
      <c r="V2875">
        <f>IFERROR(VLOOKUP(D2875,Tablas_Equivalencia!$A$3:$B$8,2,FALSE),"Sin dato")</f>
        <v/>
      </c>
      <c r="W2875">
        <f>IFERROR(VLOOKUP(L2875,Tablas_Equivalencia!$D$3:$E$9,2,FALSE),"Sin dato")</f>
        <v/>
      </c>
      <c r="X2875">
        <f>IF(I2875=1,"Varón","Mujer")</f>
        <v/>
      </c>
      <c r="Y2875">
        <f>IFERROR(VLOOKUP(M2875,Tablas_Equivalencia!$G$3:$H$6,2,FALSE),"Sin dato")</f>
        <v/>
      </c>
      <c r="Z2875">
        <f>IF(J2875&lt;=24,"18-24","25-29")</f>
        <v/>
      </c>
      <c r="AA2875">
        <f>IF(M2875&lt;&gt;1,"",IF(P2875=2,1,0))</f>
        <v/>
      </c>
      <c r="AB2875">
        <f>IF(M2875&lt;&gt;1,"",IF(O2875&gt;=2,1,0))</f>
        <v/>
      </c>
      <c r="AC2875">
        <f>IF(M2875&lt;&gt;1,"",IF(OR(Q2875=999,Q2875=""),"",IF(OR(Q2875&lt;35,Q2875&gt;48),1,0)))</f>
        <v/>
      </c>
      <c r="AD2875">
        <f>IF(COUNT(AA2875:AC2875)&lt;3,"",SUM(AA2875:AC2875))</f>
        <v/>
      </c>
      <c r="AE2875">
        <f>IF(L2875&gt;=4,2,IF(L2875&gt;=2,1,0))</f>
        <v/>
      </c>
      <c r="AF2875">
        <f>IF(L2875&gt;=5,1,0)</f>
        <v/>
      </c>
      <c r="AG2875">
        <f>AE2875+AF2875</f>
        <v/>
      </c>
      <c r="AH2875" s="15">
        <f>IF(M2875&lt;&gt;1,"",IF(OR(R2875=-9,R2875=""),"",R2875))</f>
        <v/>
      </c>
      <c r="AI2875">
        <f>IF(M2875&lt;&gt;1,"",IF(OR(Q2875=999,Q2875=""),"",Q2875))</f>
        <v/>
      </c>
    </row>
    <row r="2876">
      <c r="A2876" t="inlineStr">
        <is>
          <t>TQRMNOP115659</t>
        </is>
      </c>
      <c r="B2876" t="n">
        <v>2025</v>
      </c>
      <c r="C2876" t="n">
        <v>1</v>
      </c>
      <c r="D2876" t="n">
        <v>1</v>
      </c>
      <c r="E2876" t="inlineStr">
        <is>
          <t>S</t>
        </is>
      </c>
      <c r="F2876" t="n">
        <v>32</v>
      </c>
      <c r="G2876" t="n">
        <v>482</v>
      </c>
      <c r="H2876" t="n">
        <v>3</v>
      </c>
      <c r="I2876" t="n">
        <v>2</v>
      </c>
      <c r="J2876" t="n">
        <v>18</v>
      </c>
      <c r="K2876" t="n">
        <v>1</v>
      </c>
      <c r="L2876" t="n">
        <v>5</v>
      </c>
      <c r="M2876" t="n">
        <v>3</v>
      </c>
      <c r="R2876" s="15" t="n">
        <v>0</v>
      </c>
      <c r="S2876" s="15" t="n">
        <v>0</v>
      </c>
      <c r="T2876" s="15" t="n">
        <v>0</v>
      </c>
      <c r="U2876" s="15" t="n">
        <v>89400</v>
      </c>
      <c r="V2876">
        <f>IFERROR(VLOOKUP(D2876,Tablas_Equivalencia!$A$3:$B$8,2,FALSE),"Sin dato")</f>
        <v/>
      </c>
      <c r="W2876">
        <f>IFERROR(VLOOKUP(L2876,Tablas_Equivalencia!$D$3:$E$9,2,FALSE),"Sin dato")</f>
        <v/>
      </c>
      <c r="X2876">
        <f>IF(I2876=1,"Varón","Mujer")</f>
        <v/>
      </c>
      <c r="Y2876">
        <f>IFERROR(VLOOKUP(M2876,Tablas_Equivalencia!$G$3:$H$6,2,FALSE),"Sin dato")</f>
        <v/>
      </c>
      <c r="Z2876">
        <f>IF(J2876&lt;=24,"18-24","25-29")</f>
        <v/>
      </c>
      <c r="AA2876">
        <f>IF(M2876&lt;&gt;1,"",IF(P2876=2,1,0))</f>
        <v/>
      </c>
      <c r="AB2876">
        <f>IF(M2876&lt;&gt;1,"",IF(O2876&gt;=2,1,0))</f>
        <v/>
      </c>
      <c r="AC2876">
        <f>IF(M2876&lt;&gt;1,"",IF(OR(Q2876=999,Q2876=""),"",IF(OR(Q2876&lt;35,Q2876&gt;48),1,0)))</f>
        <v/>
      </c>
      <c r="AD2876">
        <f>IF(COUNT(AA2876:AC2876)&lt;3,"",SUM(AA2876:AC2876))</f>
        <v/>
      </c>
      <c r="AE2876">
        <f>IF(L2876&gt;=4,2,IF(L2876&gt;=2,1,0))</f>
        <v/>
      </c>
      <c r="AF2876">
        <f>IF(L2876&gt;=5,1,0)</f>
        <v/>
      </c>
      <c r="AG2876">
        <f>AE2876+AF2876</f>
        <v/>
      </c>
      <c r="AH2876" s="15">
        <f>IF(M2876&lt;&gt;1,"",IF(OR(R2876=-9,R2876=""),"",R2876))</f>
        <v/>
      </c>
      <c r="AI2876">
        <f>IF(M2876&lt;&gt;1,"",IF(OR(Q2876=999,Q2876=""),"",Q2876))</f>
        <v/>
      </c>
    </row>
    <row r="2877">
      <c r="A2877" t="inlineStr">
        <is>
          <t>TQRMNOP115664</t>
        </is>
      </c>
      <c r="B2877" t="n">
        <v>2025</v>
      </c>
      <c r="C2877" t="n">
        <v>1</v>
      </c>
      <c r="D2877" t="n">
        <v>42</v>
      </c>
      <c r="E2877" t="inlineStr">
        <is>
          <t>S</t>
        </is>
      </c>
      <c r="F2877" t="n">
        <v>10</v>
      </c>
      <c r="G2877" t="n">
        <v>925</v>
      </c>
      <c r="H2877" t="n">
        <v>2</v>
      </c>
      <c r="I2877" t="n">
        <v>1</v>
      </c>
      <c r="J2877" t="n">
        <v>24</v>
      </c>
      <c r="K2877" t="n">
        <v>2</v>
      </c>
      <c r="L2877" t="n">
        <v>6</v>
      </c>
      <c r="M2877" t="n">
        <v>3</v>
      </c>
      <c r="R2877" s="15" t="n">
        <v>0</v>
      </c>
      <c r="S2877" s="15" t="n">
        <v>0</v>
      </c>
      <c r="T2877" s="15" t="n">
        <v>0</v>
      </c>
      <c r="U2877" s="15" t="n">
        <v>310800</v>
      </c>
      <c r="V2877">
        <f>IFERROR(VLOOKUP(D2877,Tablas_Equivalencia!$A$3:$B$8,2,FALSE),"Sin dato")</f>
        <v/>
      </c>
      <c r="W2877">
        <f>IFERROR(VLOOKUP(L2877,Tablas_Equivalencia!$D$3:$E$9,2,FALSE),"Sin dato")</f>
        <v/>
      </c>
      <c r="X2877">
        <f>IF(I2877=1,"Varón","Mujer")</f>
        <v/>
      </c>
      <c r="Y2877">
        <f>IFERROR(VLOOKUP(M2877,Tablas_Equivalencia!$G$3:$H$6,2,FALSE),"Sin dato")</f>
        <v/>
      </c>
      <c r="Z2877">
        <f>IF(J2877&lt;=24,"18-24","25-29")</f>
        <v/>
      </c>
      <c r="AA2877">
        <f>IF(M2877&lt;&gt;1,"",IF(P2877=2,1,0))</f>
        <v/>
      </c>
      <c r="AB2877">
        <f>IF(M2877&lt;&gt;1,"",IF(O2877&gt;=2,1,0))</f>
        <v/>
      </c>
      <c r="AC2877">
        <f>IF(M2877&lt;&gt;1,"",IF(OR(Q2877=999,Q2877=""),"",IF(OR(Q2877&lt;35,Q2877&gt;48),1,0)))</f>
        <v/>
      </c>
      <c r="AD2877">
        <f>IF(COUNT(AA2877:AC2877)&lt;3,"",SUM(AA2877:AC2877))</f>
        <v/>
      </c>
      <c r="AE2877">
        <f>IF(L2877&gt;=4,2,IF(L2877&gt;=2,1,0))</f>
        <v/>
      </c>
      <c r="AF2877">
        <f>IF(L2877&gt;=5,1,0)</f>
        <v/>
      </c>
      <c r="AG2877">
        <f>AE2877+AF2877</f>
        <v/>
      </c>
      <c r="AH2877" s="15">
        <f>IF(M2877&lt;&gt;1,"",IF(OR(R2877=-9,R2877=""),"",R2877))</f>
        <v/>
      </c>
      <c r="AI2877">
        <f>IF(M2877&lt;&gt;1,"",IF(OR(Q2877=999,Q2877=""),"",Q2877))</f>
        <v/>
      </c>
    </row>
    <row r="2878">
      <c r="A2878" t="inlineStr">
        <is>
          <t>TQRMNOP115665</t>
        </is>
      </c>
      <c r="B2878" t="n">
        <v>2025</v>
      </c>
      <c r="C2878" t="n">
        <v>1</v>
      </c>
      <c r="D2878" t="n">
        <v>42</v>
      </c>
      <c r="E2878" t="inlineStr">
        <is>
          <t>N</t>
        </is>
      </c>
      <c r="F2878" t="n">
        <v>27</v>
      </c>
      <c r="G2878" t="n">
        <v>1424</v>
      </c>
      <c r="H2878" t="n">
        <v>1</v>
      </c>
      <c r="I2878" t="n">
        <v>2</v>
      </c>
      <c r="J2878" t="n">
        <v>28</v>
      </c>
      <c r="K2878" t="n">
        <v>2</v>
      </c>
      <c r="L2878" t="n">
        <v>5</v>
      </c>
      <c r="M2878" t="n">
        <v>3</v>
      </c>
      <c r="R2878" s="15" t="n">
        <v>0</v>
      </c>
      <c r="S2878" s="15" t="n">
        <v>0</v>
      </c>
      <c r="T2878" s="15" t="n">
        <v>0</v>
      </c>
      <c r="U2878" s="15" t="n">
        <v>139700</v>
      </c>
      <c r="V2878">
        <f>IFERROR(VLOOKUP(D2878,Tablas_Equivalencia!$A$3:$B$8,2,FALSE),"Sin dato")</f>
        <v/>
      </c>
      <c r="W2878">
        <f>IFERROR(VLOOKUP(L2878,Tablas_Equivalencia!$D$3:$E$9,2,FALSE),"Sin dato")</f>
        <v/>
      </c>
      <c r="X2878">
        <f>IF(I2878=1,"Varón","Mujer")</f>
        <v/>
      </c>
      <c r="Y2878">
        <f>IFERROR(VLOOKUP(M2878,Tablas_Equivalencia!$G$3:$H$6,2,FALSE),"Sin dato")</f>
        <v/>
      </c>
      <c r="Z2878">
        <f>IF(J2878&lt;=24,"18-24","25-29")</f>
        <v/>
      </c>
      <c r="AA2878">
        <f>IF(M2878&lt;&gt;1,"",IF(P2878=2,1,0))</f>
        <v/>
      </c>
      <c r="AB2878">
        <f>IF(M2878&lt;&gt;1,"",IF(O2878&gt;=2,1,0))</f>
        <v/>
      </c>
      <c r="AC2878">
        <f>IF(M2878&lt;&gt;1,"",IF(OR(Q2878=999,Q2878=""),"",IF(OR(Q2878&lt;35,Q2878&gt;48),1,0)))</f>
        <v/>
      </c>
      <c r="AD2878">
        <f>IF(COUNT(AA2878:AC2878)&lt;3,"",SUM(AA2878:AC2878))</f>
        <v/>
      </c>
      <c r="AE2878">
        <f>IF(L2878&gt;=4,2,IF(L2878&gt;=2,1,0))</f>
        <v/>
      </c>
      <c r="AF2878">
        <f>IF(L2878&gt;=5,1,0)</f>
        <v/>
      </c>
      <c r="AG2878">
        <f>AE2878+AF2878</f>
        <v/>
      </c>
      <c r="AH2878" s="15">
        <f>IF(M2878&lt;&gt;1,"",IF(OR(R2878=-9,R2878=""),"",R2878))</f>
        <v/>
      </c>
      <c r="AI2878">
        <f>IF(M2878&lt;&gt;1,"",IF(OR(Q2878=999,Q2878=""),"",Q2878))</f>
        <v/>
      </c>
    </row>
    <row r="2879">
      <c r="A2879" t="inlineStr">
        <is>
          <t>TQRMNOP115672</t>
        </is>
      </c>
      <c r="B2879" t="n">
        <v>2025</v>
      </c>
      <c r="C2879" t="n">
        <v>1</v>
      </c>
      <c r="D2879" t="n">
        <v>43</v>
      </c>
      <c r="E2879" t="inlineStr">
        <is>
          <t>S</t>
        </is>
      </c>
      <c r="F2879" t="n">
        <v>17</v>
      </c>
      <c r="G2879" t="n">
        <v>1330</v>
      </c>
      <c r="H2879" t="n">
        <v>3</v>
      </c>
      <c r="I2879" t="n">
        <v>2</v>
      </c>
      <c r="J2879" t="n">
        <v>20</v>
      </c>
      <c r="K2879" t="n">
        <v>2</v>
      </c>
      <c r="L2879" t="n">
        <v>4</v>
      </c>
      <c r="M2879" t="n">
        <v>3</v>
      </c>
      <c r="R2879" s="15" t="n">
        <v>0</v>
      </c>
      <c r="S2879" s="15" t="n">
        <v>48000</v>
      </c>
      <c r="T2879" s="15" t="n">
        <v>48000</v>
      </c>
      <c r="U2879" s="15" t="n">
        <v>174200</v>
      </c>
      <c r="V2879">
        <f>IFERROR(VLOOKUP(D2879,Tablas_Equivalencia!$A$3:$B$8,2,FALSE),"Sin dato")</f>
        <v/>
      </c>
      <c r="W2879">
        <f>IFERROR(VLOOKUP(L2879,Tablas_Equivalencia!$D$3:$E$9,2,FALSE),"Sin dato")</f>
        <v/>
      </c>
      <c r="X2879">
        <f>IF(I2879=1,"Varón","Mujer")</f>
        <v/>
      </c>
      <c r="Y2879">
        <f>IFERROR(VLOOKUP(M2879,Tablas_Equivalencia!$G$3:$H$6,2,FALSE),"Sin dato")</f>
        <v/>
      </c>
      <c r="Z2879">
        <f>IF(J2879&lt;=24,"18-24","25-29")</f>
        <v/>
      </c>
      <c r="AA2879">
        <f>IF(M2879&lt;&gt;1,"",IF(P2879=2,1,0))</f>
        <v/>
      </c>
      <c r="AB2879">
        <f>IF(M2879&lt;&gt;1,"",IF(O2879&gt;=2,1,0))</f>
        <v/>
      </c>
      <c r="AC2879">
        <f>IF(M2879&lt;&gt;1,"",IF(OR(Q2879=999,Q2879=""),"",IF(OR(Q2879&lt;35,Q2879&gt;48),1,0)))</f>
        <v/>
      </c>
      <c r="AD2879">
        <f>IF(COUNT(AA2879:AC2879)&lt;3,"",SUM(AA2879:AC2879))</f>
        <v/>
      </c>
      <c r="AE2879">
        <f>IF(L2879&gt;=4,2,IF(L2879&gt;=2,1,0))</f>
        <v/>
      </c>
      <c r="AF2879">
        <f>IF(L2879&gt;=5,1,0)</f>
        <v/>
      </c>
      <c r="AG2879">
        <f>AE2879+AF2879</f>
        <v/>
      </c>
      <c r="AH2879" s="15">
        <f>IF(M2879&lt;&gt;1,"",IF(OR(R2879=-9,R2879=""),"",R2879))</f>
        <v/>
      </c>
      <c r="AI2879">
        <f>IF(M2879&lt;&gt;1,"",IF(OR(Q2879=999,Q2879=""),"",Q2879))</f>
        <v/>
      </c>
    </row>
    <row r="2880">
      <c r="A2880" t="inlineStr">
        <is>
          <t>TQRMNOP115679</t>
        </is>
      </c>
      <c r="B2880" t="n">
        <v>2025</v>
      </c>
      <c r="C2880" t="n">
        <v>1</v>
      </c>
      <c r="D2880" t="n">
        <v>42</v>
      </c>
      <c r="E2880" t="inlineStr">
        <is>
          <t>S</t>
        </is>
      </c>
      <c r="F2880" t="n">
        <v>10</v>
      </c>
      <c r="G2880" t="n">
        <v>1418</v>
      </c>
      <c r="H2880" t="n">
        <v>1</v>
      </c>
      <c r="I2880" t="n">
        <v>2</v>
      </c>
      <c r="J2880" t="n">
        <v>23</v>
      </c>
      <c r="K2880" t="n">
        <v>2</v>
      </c>
      <c r="L2880" t="n">
        <v>4</v>
      </c>
      <c r="M2880" t="n">
        <v>1</v>
      </c>
      <c r="N2880" t="n">
        <v>3</v>
      </c>
      <c r="O2880" t="n">
        <v>3</v>
      </c>
      <c r="P2880" t="n">
        <v>2</v>
      </c>
      <c r="Q2880" t="n">
        <v>27</v>
      </c>
      <c r="R2880" s="15" t="n">
        <v>297000</v>
      </c>
      <c r="S2880" s="15" t="n">
        <v>0</v>
      </c>
      <c r="T2880" s="15" t="n">
        <v>297000</v>
      </c>
      <c r="U2880" s="15" t="n">
        <v>141900</v>
      </c>
      <c r="V2880">
        <f>IFERROR(VLOOKUP(D2880,Tablas_Equivalencia!$A$3:$B$8,2,FALSE),"Sin dato")</f>
        <v/>
      </c>
      <c r="W2880">
        <f>IFERROR(VLOOKUP(L2880,Tablas_Equivalencia!$D$3:$E$9,2,FALSE),"Sin dato")</f>
        <v/>
      </c>
      <c r="X2880">
        <f>IF(I2880=1,"Varón","Mujer")</f>
        <v/>
      </c>
      <c r="Y2880">
        <f>IFERROR(VLOOKUP(M2880,Tablas_Equivalencia!$G$3:$H$6,2,FALSE),"Sin dato")</f>
        <v/>
      </c>
      <c r="Z2880">
        <f>IF(J2880&lt;=24,"18-24","25-29")</f>
        <v/>
      </c>
      <c r="AA2880">
        <f>IF(M2880&lt;&gt;1,"",IF(P2880=2,1,0))</f>
        <v/>
      </c>
      <c r="AB2880">
        <f>IF(M2880&lt;&gt;1,"",IF(O2880&gt;=2,1,0))</f>
        <v/>
      </c>
      <c r="AC2880">
        <f>IF(M2880&lt;&gt;1,"",IF(OR(Q2880=999,Q2880=""),"",IF(OR(Q2880&lt;35,Q2880&gt;48),1,0)))</f>
        <v/>
      </c>
      <c r="AD2880">
        <f>IF(COUNT(AA2880:AC2880)&lt;3,"",SUM(AA2880:AC2880))</f>
        <v/>
      </c>
      <c r="AE2880">
        <f>IF(L2880&gt;=4,2,IF(L2880&gt;=2,1,0))</f>
        <v/>
      </c>
      <c r="AF2880">
        <f>IF(L2880&gt;=5,1,0)</f>
        <v/>
      </c>
      <c r="AG2880">
        <f>AE2880+AF2880</f>
        <v/>
      </c>
      <c r="AH2880" s="15">
        <f>IF(M2880&lt;&gt;1,"",IF(OR(R2880=-9,R2880=""),"",R2880))</f>
        <v/>
      </c>
      <c r="AI2880">
        <f>IF(M2880&lt;&gt;1,"",IF(OR(Q2880=999,Q2880=""),"",Q2880))</f>
        <v/>
      </c>
    </row>
    <row r="2881">
      <c r="A2881" t="inlineStr">
        <is>
          <t>TQRMNOP115689</t>
        </is>
      </c>
      <c r="B2881" t="n">
        <v>2025</v>
      </c>
      <c r="C2881" t="n">
        <v>1</v>
      </c>
      <c r="D2881" t="n">
        <v>43</v>
      </c>
      <c r="E2881" t="inlineStr">
        <is>
          <t>S</t>
        </is>
      </c>
      <c r="F2881" t="n">
        <v>17</v>
      </c>
      <c r="G2881" t="n">
        <v>1240</v>
      </c>
      <c r="H2881" t="n">
        <v>1</v>
      </c>
      <c r="I2881" t="n">
        <v>1</v>
      </c>
      <c r="J2881" t="n">
        <v>28</v>
      </c>
      <c r="K2881" t="n">
        <v>1</v>
      </c>
      <c r="L2881" t="n">
        <v>5</v>
      </c>
      <c r="M2881" t="n">
        <v>1</v>
      </c>
      <c r="N2881" t="n">
        <v>3</v>
      </c>
      <c r="O2881" t="n">
        <v>1</v>
      </c>
      <c r="P2881" t="n">
        <v>1</v>
      </c>
      <c r="Q2881" t="n">
        <v>47</v>
      </c>
      <c r="R2881" s="15" t="n">
        <v>401000</v>
      </c>
      <c r="S2881" s="15" t="n">
        <v>40000</v>
      </c>
      <c r="T2881" s="15" t="n">
        <v>441000</v>
      </c>
      <c r="U2881" s="15" t="n">
        <v>228600</v>
      </c>
      <c r="V2881">
        <f>IFERROR(VLOOKUP(D2881,Tablas_Equivalencia!$A$3:$B$8,2,FALSE),"Sin dato")</f>
        <v/>
      </c>
      <c r="W2881">
        <f>IFERROR(VLOOKUP(L2881,Tablas_Equivalencia!$D$3:$E$9,2,FALSE),"Sin dato")</f>
        <v/>
      </c>
      <c r="X2881">
        <f>IF(I2881=1,"Varón","Mujer")</f>
        <v/>
      </c>
      <c r="Y2881">
        <f>IFERROR(VLOOKUP(M2881,Tablas_Equivalencia!$G$3:$H$6,2,FALSE),"Sin dato")</f>
        <v/>
      </c>
      <c r="Z2881">
        <f>IF(J2881&lt;=24,"18-24","25-29")</f>
        <v/>
      </c>
      <c r="AA2881">
        <f>IF(M2881&lt;&gt;1,"",IF(P2881=2,1,0))</f>
        <v/>
      </c>
      <c r="AB2881">
        <f>IF(M2881&lt;&gt;1,"",IF(O2881&gt;=2,1,0))</f>
        <v/>
      </c>
      <c r="AC2881">
        <f>IF(M2881&lt;&gt;1,"",IF(OR(Q2881=999,Q2881=""),"",IF(OR(Q2881&lt;35,Q2881&gt;48),1,0)))</f>
        <v/>
      </c>
      <c r="AD2881">
        <f>IF(COUNT(AA2881:AC2881)&lt;3,"",SUM(AA2881:AC2881))</f>
        <v/>
      </c>
      <c r="AE2881">
        <f>IF(L2881&gt;=4,2,IF(L2881&gt;=2,1,0))</f>
        <v/>
      </c>
      <c r="AF2881">
        <f>IF(L2881&gt;=5,1,0)</f>
        <v/>
      </c>
      <c r="AG2881">
        <f>AE2881+AF2881</f>
        <v/>
      </c>
      <c r="AH2881" s="15">
        <f>IF(M2881&lt;&gt;1,"",IF(OR(R2881=-9,R2881=""),"",R2881))</f>
        <v/>
      </c>
      <c r="AI2881">
        <f>IF(M2881&lt;&gt;1,"",IF(OR(Q2881=999,Q2881=""),"",Q2881))</f>
        <v/>
      </c>
    </row>
    <row r="2882">
      <c r="A2882" t="inlineStr">
        <is>
          <t>TQRMNOP115693</t>
        </is>
      </c>
      <c r="B2882" t="n">
        <v>2025</v>
      </c>
      <c r="C2882" t="n">
        <v>1</v>
      </c>
      <c r="D2882" t="n">
        <v>1</v>
      </c>
      <c r="E2882" t="inlineStr">
        <is>
          <t>S</t>
        </is>
      </c>
      <c r="F2882" t="n">
        <v>33</v>
      </c>
      <c r="G2882" t="n">
        <v>1013</v>
      </c>
      <c r="H2882" t="n">
        <v>3</v>
      </c>
      <c r="I2882" t="n">
        <v>1</v>
      </c>
      <c r="J2882" t="n">
        <v>22</v>
      </c>
      <c r="K2882" t="n">
        <v>2</v>
      </c>
      <c r="L2882" t="n">
        <v>6</v>
      </c>
      <c r="M2882" t="n">
        <v>1</v>
      </c>
      <c r="N2882" t="n">
        <v>2</v>
      </c>
      <c r="O2882" t="n">
        <v>1</v>
      </c>
      <c r="P2882" t="n">
        <v>1</v>
      </c>
      <c r="Q2882" t="n">
        <v>48</v>
      </c>
      <c r="R2882" s="15" t="n">
        <v>1297000</v>
      </c>
      <c r="S2882" s="15" t="n">
        <v>0</v>
      </c>
      <c r="T2882" s="15" t="n">
        <v>1297000</v>
      </c>
      <c r="U2882" s="15" t="n">
        <v>276300</v>
      </c>
      <c r="V2882">
        <f>IFERROR(VLOOKUP(D2882,Tablas_Equivalencia!$A$3:$B$8,2,FALSE),"Sin dato")</f>
        <v/>
      </c>
      <c r="W2882">
        <f>IFERROR(VLOOKUP(L2882,Tablas_Equivalencia!$D$3:$E$9,2,FALSE),"Sin dato")</f>
        <v/>
      </c>
      <c r="X2882">
        <f>IF(I2882=1,"Varón","Mujer")</f>
        <v/>
      </c>
      <c r="Y2882">
        <f>IFERROR(VLOOKUP(M2882,Tablas_Equivalencia!$G$3:$H$6,2,FALSE),"Sin dato")</f>
        <v/>
      </c>
      <c r="Z2882">
        <f>IF(J2882&lt;=24,"18-24","25-29")</f>
        <v/>
      </c>
      <c r="AA2882">
        <f>IF(M2882&lt;&gt;1,"",IF(P2882=2,1,0))</f>
        <v/>
      </c>
      <c r="AB2882">
        <f>IF(M2882&lt;&gt;1,"",IF(O2882&gt;=2,1,0))</f>
        <v/>
      </c>
      <c r="AC2882">
        <f>IF(M2882&lt;&gt;1,"",IF(OR(Q2882=999,Q2882=""),"",IF(OR(Q2882&lt;35,Q2882&gt;48),1,0)))</f>
        <v/>
      </c>
      <c r="AD2882">
        <f>IF(COUNT(AA2882:AC2882)&lt;3,"",SUM(AA2882:AC2882))</f>
        <v/>
      </c>
      <c r="AE2882">
        <f>IF(L2882&gt;=4,2,IF(L2882&gt;=2,1,0))</f>
        <v/>
      </c>
      <c r="AF2882">
        <f>IF(L2882&gt;=5,1,0)</f>
        <v/>
      </c>
      <c r="AG2882">
        <f>AE2882+AF2882</f>
        <v/>
      </c>
      <c r="AH2882" s="15">
        <f>IF(M2882&lt;&gt;1,"",IF(OR(R2882=-9,R2882=""),"",R2882))</f>
        <v/>
      </c>
      <c r="AI2882">
        <f>IF(M2882&lt;&gt;1,"",IF(OR(Q2882=999,Q2882=""),"",Q2882))</f>
        <v/>
      </c>
    </row>
    <row r="2883">
      <c r="A2883" t="inlineStr">
        <is>
          <t>TQRMNOP115694</t>
        </is>
      </c>
      <c r="B2883" t="n">
        <v>2025</v>
      </c>
      <c r="C2883" t="n">
        <v>1</v>
      </c>
      <c r="D2883" t="n">
        <v>43</v>
      </c>
      <c r="E2883" t="inlineStr">
        <is>
          <t>N</t>
        </is>
      </c>
      <c r="F2883" t="n">
        <v>26</v>
      </c>
      <c r="G2883" t="n">
        <v>1161</v>
      </c>
      <c r="H2883" t="n">
        <v>2</v>
      </c>
      <c r="I2883" t="n">
        <v>1</v>
      </c>
      <c r="J2883" t="n">
        <v>26</v>
      </c>
      <c r="K2883" t="n">
        <v>1</v>
      </c>
      <c r="L2883" t="n">
        <v>5</v>
      </c>
      <c r="M2883" t="n">
        <v>2</v>
      </c>
      <c r="R2883" s="15" t="n">
        <v>0</v>
      </c>
      <c r="S2883" s="15" t="n">
        <v>0</v>
      </c>
      <c r="T2883" s="15" t="n">
        <v>0</v>
      </c>
      <c r="U2883" s="15" t="n">
        <v>136200</v>
      </c>
      <c r="V2883">
        <f>IFERROR(VLOOKUP(D2883,Tablas_Equivalencia!$A$3:$B$8,2,FALSE),"Sin dato")</f>
        <v/>
      </c>
      <c r="W2883">
        <f>IFERROR(VLOOKUP(L2883,Tablas_Equivalencia!$D$3:$E$9,2,FALSE),"Sin dato")</f>
        <v/>
      </c>
      <c r="X2883">
        <f>IF(I2883=1,"Varón","Mujer")</f>
        <v/>
      </c>
      <c r="Y2883">
        <f>IFERROR(VLOOKUP(M2883,Tablas_Equivalencia!$G$3:$H$6,2,FALSE),"Sin dato")</f>
        <v/>
      </c>
      <c r="Z2883">
        <f>IF(J2883&lt;=24,"18-24","25-29")</f>
        <v/>
      </c>
      <c r="AA2883">
        <f>IF(M2883&lt;&gt;1,"",IF(P2883=2,1,0))</f>
        <v/>
      </c>
      <c r="AB2883">
        <f>IF(M2883&lt;&gt;1,"",IF(O2883&gt;=2,1,0))</f>
        <v/>
      </c>
      <c r="AC2883">
        <f>IF(M2883&lt;&gt;1,"",IF(OR(Q2883=999,Q2883=""),"",IF(OR(Q2883&lt;35,Q2883&gt;48),1,0)))</f>
        <v/>
      </c>
      <c r="AD2883">
        <f>IF(COUNT(AA2883:AC2883)&lt;3,"",SUM(AA2883:AC2883))</f>
        <v/>
      </c>
      <c r="AE2883">
        <f>IF(L2883&gt;=4,2,IF(L2883&gt;=2,1,0))</f>
        <v/>
      </c>
      <c r="AF2883">
        <f>IF(L2883&gt;=5,1,0)</f>
        <v/>
      </c>
      <c r="AG2883">
        <f>AE2883+AF2883</f>
        <v/>
      </c>
      <c r="AH2883" s="15">
        <f>IF(M2883&lt;&gt;1,"",IF(OR(R2883=-9,R2883=""),"",R2883))</f>
        <v/>
      </c>
      <c r="AI2883">
        <f>IF(M2883&lt;&gt;1,"",IF(OR(Q2883=999,Q2883=""),"",Q2883))</f>
        <v/>
      </c>
    </row>
    <row r="2884">
      <c r="A2884" t="inlineStr">
        <is>
          <t>TQRMNOP115705</t>
        </is>
      </c>
      <c r="B2884" t="n">
        <v>2025</v>
      </c>
      <c r="C2884" t="n">
        <v>1</v>
      </c>
      <c r="D2884" t="n">
        <v>40</v>
      </c>
      <c r="E2884" t="inlineStr">
        <is>
          <t>N</t>
        </is>
      </c>
      <c r="F2884" t="n">
        <v>22</v>
      </c>
      <c r="G2884" t="n">
        <v>1739</v>
      </c>
      <c r="H2884" t="n">
        <v>1</v>
      </c>
      <c r="I2884" t="n">
        <v>1</v>
      </c>
      <c r="J2884" t="n">
        <v>21</v>
      </c>
      <c r="K2884" t="n">
        <v>1</v>
      </c>
      <c r="L2884" t="n">
        <v>5</v>
      </c>
      <c r="M2884" t="n">
        <v>3</v>
      </c>
      <c r="R2884" s="15" t="n">
        <v>0</v>
      </c>
      <c r="S2884" s="15" t="n">
        <v>0</v>
      </c>
      <c r="T2884" s="15" t="n">
        <v>0</v>
      </c>
      <c r="U2884" s="15" t="n">
        <v>118400</v>
      </c>
      <c r="V2884">
        <f>IFERROR(VLOOKUP(D2884,Tablas_Equivalencia!$A$3:$B$8,2,FALSE),"Sin dato")</f>
        <v/>
      </c>
      <c r="W2884">
        <f>IFERROR(VLOOKUP(L2884,Tablas_Equivalencia!$D$3:$E$9,2,FALSE),"Sin dato")</f>
        <v/>
      </c>
      <c r="X2884">
        <f>IF(I2884=1,"Varón","Mujer")</f>
        <v/>
      </c>
      <c r="Y2884">
        <f>IFERROR(VLOOKUP(M2884,Tablas_Equivalencia!$G$3:$H$6,2,FALSE),"Sin dato")</f>
        <v/>
      </c>
      <c r="Z2884">
        <f>IF(J2884&lt;=24,"18-24","25-29")</f>
        <v/>
      </c>
      <c r="AA2884">
        <f>IF(M2884&lt;&gt;1,"",IF(P2884=2,1,0))</f>
        <v/>
      </c>
      <c r="AB2884">
        <f>IF(M2884&lt;&gt;1,"",IF(O2884&gt;=2,1,0))</f>
        <v/>
      </c>
      <c r="AC2884">
        <f>IF(M2884&lt;&gt;1,"",IF(OR(Q2884=999,Q2884=""),"",IF(OR(Q2884&lt;35,Q2884&gt;48),1,0)))</f>
        <v/>
      </c>
      <c r="AD2884">
        <f>IF(COUNT(AA2884:AC2884)&lt;3,"",SUM(AA2884:AC2884))</f>
        <v/>
      </c>
      <c r="AE2884">
        <f>IF(L2884&gt;=4,2,IF(L2884&gt;=2,1,0))</f>
        <v/>
      </c>
      <c r="AF2884">
        <f>IF(L2884&gt;=5,1,0)</f>
        <v/>
      </c>
      <c r="AG2884">
        <f>AE2884+AF2884</f>
        <v/>
      </c>
      <c r="AH2884" s="15">
        <f>IF(M2884&lt;&gt;1,"",IF(OR(R2884=-9,R2884=""),"",R2884))</f>
        <v/>
      </c>
      <c r="AI2884">
        <f>IF(M2884&lt;&gt;1,"",IF(OR(Q2884=999,Q2884=""),"",Q2884))</f>
        <v/>
      </c>
    </row>
    <row r="2885">
      <c r="A2885" t="inlineStr">
        <is>
          <t>TQRMNOP115706</t>
        </is>
      </c>
      <c r="B2885" t="n">
        <v>2025</v>
      </c>
      <c r="C2885" t="n">
        <v>1</v>
      </c>
      <c r="D2885" t="n">
        <v>41</v>
      </c>
      <c r="E2885" t="inlineStr">
        <is>
          <t>N</t>
        </is>
      </c>
      <c r="F2885" t="n">
        <v>15</v>
      </c>
      <c r="G2885" t="n">
        <v>1024</v>
      </c>
      <c r="H2885" t="n">
        <v>3</v>
      </c>
      <c r="I2885" t="n">
        <v>1</v>
      </c>
      <c r="J2885" t="n">
        <v>26</v>
      </c>
      <c r="K2885" t="n">
        <v>2</v>
      </c>
      <c r="L2885" t="n">
        <v>3</v>
      </c>
      <c r="M2885" t="n">
        <v>1</v>
      </c>
      <c r="N2885" t="n">
        <v>2</v>
      </c>
      <c r="O2885" t="n">
        <v>2</v>
      </c>
      <c r="P2885" t="n">
        <v>2</v>
      </c>
      <c r="Q2885" t="n">
        <v>25</v>
      </c>
      <c r="R2885" s="15" t="n">
        <v>237000</v>
      </c>
      <c r="S2885" s="15" t="n">
        <v>0</v>
      </c>
      <c r="T2885" s="15" t="n">
        <v>237000</v>
      </c>
      <c r="U2885" s="15" t="n">
        <v>274900</v>
      </c>
      <c r="V2885">
        <f>IFERROR(VLOOKUP(D2885,Tablas_Equivalencia!$A$3:$B$8,2,FALSE),"Sin dato")</f>
        <v/>
      </c>
      <c r="W2885">
        <f>IFERROR(VLOOKUP(L2885,Tablas_Equivalencia!$D$3:$E$9,2,FALSE),"Sin dato")</f>
        <v/>
      </c>
      <c r="X2885">
        <f>IF(I2885=1,"Varón","Mujer")</f>
        <v/>
      </c>
      <c r="Y2885">
        <f>IFERROR(VLOOKUP(M2885,Tablas_Equivalencia!$G$3:$H$6,2,FALSE),"Sin dato")</f>
        <v/>
      </c>
      <c r="Z2885">
        <f>IF(J2885&lt;=24,"18-24","25-29")</f>
        <v/>
      </c>
      <c r="AA2885">
        <f>IF(M2885&lt;&gt;1,"",IF(P2885=2,1,0))</f>
        <v/>
      </c>
      <c r="AB2885">
        <f>IF(M2885&lt;&gt;1,"",IF(O2885&gt;=2,1,0))</f>
        <v/>
      </c>
      <c r="AC2885">
        <f>IF(M2885&lt;&gt;1,"",IF(OR(Q2885=999,Q2885=""),"",IF(OR(Q2885&lt;35,Q2885&gt;48),1,0)))</f>
        <v/>
      </c>
      <c r="AD2885">
        <f>IF(COUNT(AA2885:AC2885)&lt;3,"",SUM(AA2885:AC2885))</f>
        <v/>
      </c>
      <c r="AE2885">
        <f>IF(L2885&gt;=4,2,IF(L2885&gt;=2,1,0))</f>
        <v/>
      </c>
      <c r="AF2885">
        <f>IF(L2885&gt;=5,1,0)</f>
        <v/>
      </c>
      <c r="AG2885">
        <f>AE2885+AF2885</f>
        <v/>
      </c>
      <c r="AH2885" s="15">
        <f>IF(M2885&lt;&gt;1,"",IF(OR(R2885=-9,R2885=""),"",R2885))</f>
        <v/>
      </c>
      <c r="AI2885">
        <f>IF(M2885&lt;&gt;1,"",IF(OR(Q2885=999,Q2885=""),"",Q2885))</f>
        <v/>
      </c>
    </row>
    <row r="2886">
      <c r="A2886" t="inlineStr">
        <is>
          <t>TQRMNOP115708</t>
        </is>
      </c>
      <c r="B2886" t="n">
        <v>2025</v>
      </c>
      <c r="C2886" t="n">
        <v>1</v>
      </c>
      <c r="D2886" t="n">
        <v>41</v>
      </c>
      <c r="E2886" t="inlineStr">
        <is>
          <t>N</t>
        </is>
      </c>
      <c r="F2886" t="n">
        <v>12</v>
      </c>
      <c r="G2886" t="n">
        <v>1383</v>
      </c>
      <c r="H2886" t="n">
        <v>2</v>
      </c>
      <c r="I2886" t="n">
        <v>1</v>
      </c>
      <c r="J2886" t="n">
        <v>19</v>
      </c>
      <c r="K2886" t="n">
        <v>2</v>
      </c>
      <c r="L2886" t="n">
        <v>5</v>
      </c>
      <c r="M2886" t="n">
        <v>3</v>
      </c>
      <c r="R2886" s="15" t="n">
        <v>0</v>
      </c>
      <c r="S2886" s="15" t="n">
        <v>166000</v>
      </c>
      <c r="T2886" s="15" t="n">
        <v>166000</v>
      </c>
      <c r="U2886" s="15" t="n">
        <v>79400</v>
      </c>
      <c r="V2886">
        <f>IFERROR(VLOOKUP(D2886,Tablas_Equivalencia!$A$3:$B$8,2,FALSE),"Sin dato")</f>
        <v/>
      </c>
      <c r="W2886">
        <f>IFERROR(VLOOKUP(L2886,Tablas_Equivalencia!$D$3:$E$9,2,FALSE),"Sin dato")</f>
        <v/>
      </c>
      <c r="X2886">
        <f>IF(I2886=1,"Varón","Mujer")</f>
        <v/>
      </c>
      <c r="Y2886">
        <f>IFERROR(VLOOKUP(M2886,Tablas_Equivalencia!$G$3:$H$6,2,FALSE),"Sin dato")</f>
        <v/>
      </c>
      <c r="Z2886">
        <f>IF(J2886&lt;=24,"18-24","25-29")</f>
        <v/>
      </c>
      <c r="AA2886">
        <f>IF(M2886&lt;&gt;1,"",IF(P2886=2,1,0))</f>
        <v/>
      </c>
      <c r="AB2886">
        <f>IF(M2886&lt;&gt;1,"",IF(O2886&gt;=2,1,0))</f>
        <v/>
      </c>
      <c r="AC2886">
        <f>IF(M2886&lt;&gt;1,"",IF(OR(Q2886=999,Q2886=""),"",IF(OR(Q2886&lt;35,Q2886&gt;48),1,0)))</f>
        <v/>
      </c>
      <c r="AD2886">
        <f>IF(COUNT(AA2886:AC2886)&lt;3,"",SUM(AA2886:AC2886))</f>
        <v/>
      </c>
      <c r="AE2886">
        <f>IF(L2886&gt;=4,2,IF(L2886&gt;=2,1,0))</f>
        <v/>
      </c>
      <c r="AF2886">
        <f>IF(L2886&gt;=5,1,0)</f>
        <v/>
      </c>
      <c r="AG2886">
        <f>AE2886+AF2886</f>
        <v/>
      </c>
      <c r="AH2886" s="15">
        <f>IF(M2886&lt;&gt;1,"",IF(OR(R2886=-9,R2886=""),"",R2886))</f>
        <v/>
      </c>
      <c r="AI2886">
        <f>IF(M2886&lt;&gt;1,"",IF(OR(Q2886=999,Q2886=""),"",Q2886))</f>
        <v/>
      </c>
    </row>
    <row r="2887">
      <c r="A2887" t="inlineStr">
        <is>
          <t>TQRMNOP115709</t>
        </is>
      </c>
      <c r="B2887" t="n">
        <v>2025</v>
      </c>
      <c r="C2887" t="n">
        <v>1</v>
      </c>
      <c r="D2887" t="n">
        <v>1</v>
      </c>
      <c r="E2887" t="inlineStr">
        <is>
          <t>S</t>
        </is>
      </c>
      <c r="F2887" t="n">
        <v>33</v>
      </c>
      <c r="G2887" t="n">
        <v>801</v>
      </c>
      <c r="H2887" t="n">
        <v>3</v>
      </c>
      <c r="I2887" t="n">
        <v>2</v>
      </c>
      <c r="J2887" t="n">
        <v>18</v>
      </c>
      <c r="K2887" t="n">
        <v>2</v>
      </c>
      <c r="L2887" t="n">
        <v>5</v>
      </c>
      <c r="M2887" t="n">
        <v>1</v>
      </c>
      <c r="N2887" t="n">
        <v>3</v>
      </c>
      <c r="O2887" t="n">
        <v>1</v>
      </c>
      <c r="P2887" t="n">
        <v>1</v>
      </c>
      <c r="Q2887" t="n">
        <v>40</v>
      </c>
      <c r="R2887" s="15" t="n">
        <v>-9</v>
      </c>
      <c r="S2887" s="15" t="n">
        <v>0</v>
      </c>
      <c r="T2887" s="15" t="n">
        <v>0</v>
      </c>
      <c r="U2887" s="15" t="n">
        <v>284500</v>
      </c>
      <c r="V2887">
        <f>IFERROR(VLOOKUP(D2887,Tablas_Equivalencia!$A$3:$B$8,2,FALSE),"Sin dato")</f>
        <v/>
      </c>
      <c r="W2887">
        <f>IFERROR(VLOOKUP(L2887,Tablas_Equivalencia!$D$3:$E$9,2,FALSE),"Sin dato")</f>
        <v/>
      </c>
      <c r="X2887">
        <f>IF(I2887=1,"Varón","Mujer")</f>
        <v/>
      </c>
      <c r="Y2887">
        <f>IFERROR(VLOOKUP(M2887,Tablas_Equivalencia!$G$3:$H$6,2,FALSE),"Sin dato")</f>
        <v/>
      </c>
      <c r="Z2887">
        <f>IF(J2887&lt;=24,"18-24","25-29")</f>
        <v/>
      </c>
      <c r="AA2887">
        <f>IF(M2887&lt;&gt;1,"",IF(P2887=2,1,0))</f>
        <v/>
      </c>
      <c r="AB2887">
        <f>IF(M2887&lt;&gt;1,"",IF(O2887&gt;=2,1,0))</f>
        <v/>
      </c>
      <c r="AC2887">
        <f>IF(M2887&lt;&gt;1,"",IF(OR(Q2887=999,Q2887=""),"",IF(OR(Q2887&lt;35,Q2887&gt;48),1,0)))</f>
        <v/>
      </c>
      <c r="AD2887">
        <f>IF(COUNT(AA2887:AC2887)&lt;3,"",SUM(AA2887:AC2887))</f>
        <v/>
      </c>
      <c r="AE2887">
        <f>IF(L2887&gt;=4,2,IF(L2887&gt;=2,1,0))</f>
        <v/>
      </c>
      <c r="AF2887">
        <f>IF(L2887&gt;=5,1,0)</f>
        <v/>
      </c>
      <c r="AG2887">
        <f>AE2887+AF2887</f>
        <v/>
      </c>
      <c r="AH2887" s="15">
        <f>IF(M2887&lt;&gt;1,"",IF(OR(R2887=-9,R2887=""),"",R2887))</f>
        <v/>
      </c>
      <c r="AI2887">
        <f>IF(M2887&lt;&gt;1,"",IF(OR(Q2887=999,Q2887=""),"",Q2887))</f>
        <v/>
      </c>
    </row>
    <row r="2888">
      <c r="A2888" t="inlineStr">
        <is>
          <t>TQRMNOP115712</t>
        </is>
      </c>
      <c r="B2888" t="n">
        <v>2025</v>
      </c>
      <c r="C2888" t="n">
        <v>1</v>
      </c>
      <c r="D2888" t="n">
        <v>43</v>
      </c>
      <c r="E2888" t="inlineStr">
        <is>
          <t>S</t>
        </is>
      </c>
      <c r="F2888" t="n">
        <v>19</v>
      </c>
      <c r="G2888" t="n">
        <v>958</v>
      </c>
      <c r="H2888" t="n">
        <v>2</v>
      </c>
      <c r="I2888" t="n">
        <v>2</v>
      </c>
      <c r="J2888" t="n">
        <v>25</v>
      </c>
      <c r="K2888" t="n">
        <v>2</v>
      </c>
      <c r="L2888" t="n">
        <v>4</v>
      </c>
      <c r="M2888" t="n">
        <v>1</v>
      </c>
      <c r="N2888" t="n">
        <v>3</v>
      </c>
      <c r="O2888" t="n">
        <v>1</v>
      </c>
      <c r="P2888" t="n">
        <v>1</v>
      </c>
      <c r="Q2888" t="n">
        <v>60</v>
      </c>
      <c r="R2888" s="15" t="n">
        <v>620000</v>
      </c>
      <c r="S2888" s="15" t="n">
        <v>150000</v>
      </c>
      <c r="T2888" s="15" t="n">
        <v>770000</v>
      </c>
      <c r="U2888" s="15" t="n">
        <v>71700</v>
      </c>
      <c r="V2888">
        <f>IFERROR(VLOOKUP(D2888,Tablas_Equivalencia!$A$3:$B$8,2,FALSE),"Sin dato")</f>
        <v/>
      </c>
      <c r="W2888">
        <f>IFERROR(VLOOKUP(L2888,Tablas_Equivalencia!$D$3:$E$9,2,FALSE),"Sin dato")</f>
        <v/>
      </c>
      <c r="X2888">
        <f>IF(I2888=1,"Varón","Mujer")</f>
        <v/>
      </c>
      <c r="Y2888">
        <f>IFERROR(VLOOKUP(M2888,Tablas_Equivalencia!$G$3:$H$6,2,FALSE),"Sin dato")</f>
        <v/>
      </c>
      <c r="Z2888">
        <f>IF(J2888&lt;=24,"18-24","25-29")</f>
        <v/>
      </c>
      <c r="AA2888">
        <f>IF(M2888&lt;&gt;1,"",IF(P2888=2,1,0))</f>
        <v/>
      </c>
      <c r="AB2888">
        <f>IF(M2888&lt;&gt;1,"",IF(O2888&gt;=2,1,0))</f>
        <v/>
      </c>
      <c r="AC2888">
        <f>IF(M2888&lt;&gt;1,"",IF(OR(Q2888=999,Q2888=""),"",IF(OR(Q2888&lt;35,Q2888&gt;48),1,0)))</f>
        <v/>
      </c>
      <c r="AD2888">
        <f>IF(COUNT(AA2888:AC2888)&lt;3,"",SUM(AA2888:AC2888))</f>
        <v/>
      </c>
      <c r="AE2888">
        <f>IF(L2888&gt;=4,2,IF(L2888&gt;=2,1,0))</f>
        <v/>
      </c>
      <c r="AF2888">
        <f>IF(L2888&gt;=5,1,0)</f>
        <v/>
      </c>
      <c r="AG2888">
        <f>AE2888+AF2888</f>
        <v/>
      </c>
      <c r="AH2888" s="15">
        <f>IF(M2888&lt;&gt;1,"",IF(OR(R2888=-9,R2888=""),"",R2888))</f>
        <v/>
      </c>
      <c r="AI2888">
        <f>IF(M2888&lt;&gt;1,"",IF(OR(Q2888=999,Q2888=""),"",Q2888))</f>
        <v/>
      </c>
    </row>
    <row r="2889">
      <c r="A2889" t="inlineStr">
        <is>
          <t>TQRMNOP115717</t>
        </is>
      </c>
      <c r="B2889" t="n">
        <v>2025</v>
      </c>
      <c r="C2889" t="n">
        <v>1</v>
      </c>
      <c r="D2889" t="n">
        <v>40</v>
      </c>
      <c r="E2889" t="inlineStr">
        <is>
          <t>N</t>
        </is>
      </c>
      <c r="F2889" t="n">
        <v>22</v>
      </c>
      <c r="G2889" t="n">
        <v>1858</v>
      </c>
      <c r="H2889" t="n">
        <v>3</v>
      </c>
      <c r="I2889" t="n">
        <v>1</v>
      </c>
      <c r="J2889" t="n">
        <v>25</v>
      </c>
      <c r="K2889" t="n">
        <v>1</v>
      </c>
      <c r="L2889" t="n">
        <v>5</v>
      </c>
      <c r="M2889" t="n">
        <v>3</v>
      </c>
      <c r="R2889" s="15" t="n">
        <v>0</v>
      </c>
      <c r="S2889" s="15" t="n">
        <v>240000</v>
      </c>
      <c r="T2889" s="15" t="n">
        <v>240000</v>
      </c>
      <c r="U2889" s="15" t="n">
        <v>248400</v>
      </c>
      <c r="V2889">
        <f>IFERROR(VLOOKUP(D2889,Tablas_Equivalencia!$A$3:$B$8,2,FALSE),"Sin dato")</f>
        <v/>
      </c>
      <c r="W2889">
        <f>IFERROR(VLOOKUP(L2889,Tablas_Equivalencia!$D$3:$E$9,2,FALSE),"Sin dato")</f>
        <v/>
      </c>
      <c r="X2889">
        <f>IF(I2889=1,"Varón","Mujer")</f>
        <v/>
      </c>
      <c r="Y2889">
        <f>IFERROR(VLOOKUP(M2889,Tablas_Equivalencia!$G$3:$H$6,2,FALSE),"Sin dato")</f>
        <v/>
      </c>
      <c r="Z2889">
        <f>IF(J2889&lt;=24,"18-24","25-29")</f>
        <v/>
      </c>
      <c r="AA2889">
        <f>IF(M2889&lt;&gt;1,"",IF(P2889=2,1,0))</f>
        <v/>
      </c>
      <c r="AB2889">
        <f>IF(M2889&lt;&gt;1,"",IF(O2889&gt;=2,1,0))</f>
        <v/>
      </c>
      <c r="AC2889">
        <f>IF(M2889&lt;&gt;1,"",IF(OR(Q2889=999,Q2889=""),"",IF(OR(Q2889&lt;35,Q2889&gt;48),1,0)))</f>
        <v/>
      </c>
      <c r="AD2889">
        <f>IF(COUNT(AA2889:AC2889)&lt;3,"",SUM(AA2889:AC2889))</f>
        <v/>
      </c>
      <c r="AE2889">
        <f>IF(L2889&gt;=4,2,IF(L2889&gt;=2,1,0))</f>
        <v/>
      </c>
      <c r="AF2889">
        <f>IF(L2889&gt;=5,1,0)</f>
        <v/>
      </c>
      <c r="AG2889">
        <f>AE2889+AF2889</f>
        <v/>
      </c>
      <c r="AH2889" s="15">
        <f>IF(M2889&lt;&gt;1,"",IF(OR(R2889=-9,R2889=""),"",R2889))</f>
        <v/>
      </c>
      <c r="AI2889">
        <f>IF(M2889&lt;&gt;1,"",IF(OR(Q2889=999,Q2889=""),"",Q2889))</f>
        <v/>
      </c>
    </row>
    <row r="2890">
      <c r="A2890" t="inlineStr">
        <is>
          <t>TQRMNOP115722</t>
        </is>
      </c>
      <c r="B2890" t="n">
        <v>2025</v>
      </c>
      <c r="C2890" t="n">
        <v>1</v>
      </c>
      <c r="D2890" t="n">
        <v>43</v>
      </c>
      <c r="E2890" t="inlineStr">
        <is>
          <t>N</t>
        </is>
      </c>
      <c r="F2890" t="n">
        <v>38</v>
      </c>
      <c r="G2890" t="n">
        <v>912</v>
      </c>
      <c r="H2890" t="n">
        <v>3</v>
      </c>
      <c r="I2890" t="n">
        <v>2</v>
      </c>
      <c r="J2890" t="n">
        <v>20</v>
      </c>
      <c r="K2890" t="n">
        <v>2</v>
      </c>
      <c r="L2890" t="n">
        <v>5</v>
      </c>
      <c r="M2890" t="n">
        <v>3</v>
      </c>
      <c r="R2890" s="15" t="n">
        <v>0</v>
      </c>
      <c r="S2890" s="15" t="n">
        <v>0</v>
      </c>
      <c r="T2890" s="15" t="n">
        <v>0</v>
      </c>
      <c r="U2890" s="15" t="n">
        <v>89100</v>
      </c>
      <c r="V2890">
        <f>IFERROR(VLOOKUP(D2890,Tablas_Equivalencia!$A$3:$B$8,2,FALSE),"Sin dato")</f>
        <v/>
      </c>
      <c r="W2890">
        <f>IFERROR(VLOOKUP(L2890,Tablas_Equivalencia!$D$3:$E$9,2,FALSE),"Sin dato")</f>
        <v/>
      </c>
      <c r="X2890">
        <f>IF(I2890=1,"Varón","Mujer")</f>
        <v/>
      </c>
      <c r="Y2890">
        <f>IFERROR(VLOOKUP(M2890,Tablas_Equivalencia!$G$3:$H$6,2,FALSE),"Sin dato")</f>
        <v/>
      </c>
      <c r="Z2890">
        <f>IF(J2890&lt;=24,"18-24","25-29")</f>
        <v/>
      </c>
      <c r="AA2890">
        <f>IF(M2890&lt;&gt;1,"",IF(P2890=2,1,0))</f>
        <v/>
      </c>
      <c r="AB2890">
        <f>IF(M2890&lt;&gt;1,"",IF(O2890&gt;=2,1,0))</f>
        <v/>
      </c>
      <c r="AC2890">
        <f>IF(M2890&lt;&gt;1,"",IF(OR(Q2890=999,Q2890=""),"",IF(OR(Q2890&lt;35,Q2890&gt;48),1,0)))</f>
        <v/>
      </c>
      <c r="AD2890">
        <f>IF(COUNT(AA2890:AC2890)&lt;3,"",SUM(AA2890:AC2890))</f>
        <v/>
      </c>
      <c r="AE2890">
        <f>IF(L2890&gt;=4,2,IF(L2890&gt;=2,1,0))</f>
        <v/>
      </c>
      <c r="AF2890">
        <f>IF(L2890&gt;=5,1,0)</f>
        <v/>
      </c>
      <c r="AG2890">
        <f>AE2890+AF2890</f>
        <v/>
      </c>
      <c r="AH2890" s="15">
        <f>IF(M2890&lt;&gt;1,"",IF(OR(R2890=-9,R2890=""),"",R2890))</f>
        <v/>
      </c>
      <c r="AI2890">
        <f>IF(M2890&lt;&gt;1,"",IF(OR(Q2890=999,Q2890=""),"",Q2890))</f>
        <v/>
      </c>
    </row>
    <row r="2891">
      <c r="A2891" t="inlineStr">
        <is>
          <t>TQRMNOP115724</t>
        </is>
      </c>
      <c r="B2891" t="n">
        <v>2025</v>
      </c>
      <c r="C2891" t="n">
        <v>1</v>
      </c>
      <c r="D2891" t="n">
        <v>42</v>
      </c>
      <c r="E2891" t="inlineStr">
        <is>
          <t>N</t>
        </is>
      </c>
      <c r="F2891" t="n">
        <v>25</v>
      </c>
      <c r="G2891" t="n">
        <v>374</v>
      </c>
      <c r="H2891" t="n">
        <v>2</v>
      </c>
      <c r="I2891" t="n">
        <v>1</v>
      </c>
      <c r="J2891" t="n">
        <v>27</v>
      </c>
      <c r="K2891" t="n">
        <v>1</v>
      </c>
      <c r="L2891" t="n">
        <v>3</v>
      </c>
      <c r="M2891" t="n">
        <v>3</v>
      </c>
      <c r="R2891" s="15" t="n">
        <v>0</v>
      </c>
      <c r="S2891" s="15" t="n">
        <v>0</v>
      </c>
      <c r="T2891" s="15" t="n">
        <v>0</v>
      </c>
      <c r="U2891" s="15" t="n">
        <v>258700</v>
      </c>
      <c r="V2891">
        <f>IFERROR(VLOOKUP(D2891,Tablas_Equivalencia!$A$3:$B$8,2,FALSE),"Sin dato")</f>
        <v/>
      </c>
      <c r="W2891">
        <f>IFERROR(VLOOKUP(L2891,Tablas_Equivalencia!$D$3:$E$9,2,FALSE),"Sin dato")</f>
        <v/>
      </c>
      <c r="X2891">
        <f>IF(I2891=1,"Varón","Mujer")</f>
        <v/>
      </c>
      <c r="Y2891">
        <f>IFERROR(VLOOKUP(M2891,Tablas_Equivalencia!$G$3:$H$6,2,FALSE),"Sin dato")</f>
        <v/>
      </c>
      <c r="Z2891">
        <f>IF(J2891&lt;=24,"18-24","25-29")</f>
        <v/>
      </c>
      <c r="AA2891">
        <f>IF(M2891&lt;&gt;1,"",IF(P2891=2,1,0))</f>
        <v/>
      </c>
      <c r="AB2891">
        <f>IF(M2891&lt;&gt;1,"",IF(O2891&gt;=2,1,0))</f>
        <v/>
      </c>
      <c r="AC2891">
        <f>IF(M2891&lt;&gt;1,"",IF(OR(Q2891=999,Q2891=""),"",IF(OR(Q2891&lt;35,Q2891&gt;48),1,0)))</f>
        <v/>
      </c>
      <c r="AD2891">
        <f>IF(COUNT(AA2891:AC2891)&lt;3,"",SUM(AA2891:AC2891))</f>
        <v/>
      </c>
      <c r="AE2891">
        <f>IF(L2891&gt;=4,2,IF(L2891&gt;=2,1,0))</f>
        <v/>
      </c>
      <c r="AF2891">
        <f>IF(L2891&gt;=5,1,0)</f>
        <v/>
      </c>
      <c r="AG2891">
        <f>AE2891+AF2891</f>
        <v/>
      </c>
      <c r="AH2891" s="15">
        <f>IF(M2891&lt;&gt;1,"",IF(OR(R2891=-9,R2891=""),"",R2891))</f>
        <v/>
      </c>
      <c r="AI2891">
        <f>IF(M2891&lt;&gt;1,"",IF(OR(Q2891=999,Q2891=""),"",Q2891))</f>
        <v/>
      </c>
    </row>
    <row r="2892">
      <c r="A2892" t="inlineStr">
        <is>
          <t>TQRMNOP115725</t>
        </is>
      </c>
      <c r="B2892" t="n">
        <v>2025</v>
      </c>
      <c r="C2892" t="n">
        <v>1</v>
      </c>
      <c r="D2892" t="n">
        <v>43</v>
      </c>
      <c r="E2892" t="inlineStr">
        <is>
          <t>S</t>
        </is>
      </c>
      <c r="F2892" t="n">
        <v>19</v>
      </c>
      <c r="G2892" t="n">
        <v>811</v>
      </c>
      <c r="H2892" t="n">
        <v>3</v>
      </c>
      <c r="I2892" t="n">
        <v>2</v>
      </c>
      <c r="J2892" t="n">
        <v>19</v>
      </c>
      <c r="K2892" t="n">
        <v>1</v>
      </c>
      <c r="L2892" t="n">
        <v>5</v>
      </c>
      <c r="M2892" t="n">
        <v>3</v>
      </c>
      <c r="R2892" s="15" t="n">
        <v>0</v>
      </c>
      <c r="S2892" s="15" t="n">
        <v>0</v>
      </c>
      <c r="T2892" s="15" t="n">
        <v>0</v>
      </c>
      <c r="U2892" s="15" t="n">
        <v>105600</v>
      </c>
      <c r="V2892">
        <f>IFERROR(VLOOKUP(D2892,Tablas_Equivalencia!$A$3:$B$8,2,FALSE),"Sin dato")</f>
        <v/>
      </c>
      <c r="W2892">
        <f>IFERROR(VLOOKUP(L2892,Tablas_Equivalencia!$D$3:$E$9,2,FALSE),"Sin dato")</f>
        <v/>
      </c>
      <c r="X2892">
        <f>IF(I2892=1,"Varón","Mujer")</f>
        <v/>
      </c>
      <c r="Y2892">
        <f>IFERROR(VLOOKUP(M2892,Tablas_Equivalencia!$G$3:$H$6,2,FALSE),"Sin dato")</f>
        <v/>
      </c>
      <c r="Z2892">
        <f>IF(J2892&lt;=24,"18-24","25-29")</f>
        <v/>
      </c>
      <c r="AA2892">
        <f>IF(M2892&lt;&gt;1,"",IF(P2892=2,1,0))</f>
        <v/>
      </c>
      <c r="AB2892">
        <f>IF(M2892&lt;&gt;1,"",IF(O2892&gt;=2,1,0))</f>
        <v/>
      </c>
      <c r="AC2892">
        <f>IF(M2892&lt;&gt;1,"",IF(OR(Q2892=999,Q2892=""),"",IF(OR(Q2892&lt;35,Q2892&gt;48),1,0)))</f>
        <v/>
      </c>
      <c r="AD2892">
        <f>IF(COUNT(AA2892:AC2892)&lt;3,"",SUM(AA2892:AC2892))</f>
        <v/>
      </c>
      <c r="AE2892">
        <f>IF(L2892&gt;=4,2,IF(L2892&gt;=2,1,0))</f>
        <v/>
      </c>
      <c r="AF2892">
        <f>IF(L2892&gt;=5,1,0)</f>
        <v/>
      </c>
      <c r="AG2892">
        <f>AE2892+AF2892</f>
        <v/>
      </c>
      <c r="AH2892" s="15">
        <f>IF(M2892&lt;&gt;1,"",IF(OR(R2892=-9,R2892=""),"",R2892))</f>
        <v/>
      </c>
      <c r="AI2892">
        <f>IF(M2892&lt;&gt;1,"",IF(OR(Q2892=999,Q2892=""),"",Q2892))</f>
        <v/>
      </c>
    </row>
    <row r="2893">
      <c r="A2893" t="inlineStr">
        <is>
          <t>TQRMNOP115735</t>
        </is>
      </c>
      <c r="B2893" t="n">
        <v>2025</v>
      </c>
      <c r="C2893" t="n">
        <v>1</v>
      </c>
      <c r="D2893" t="n">
        <v>44</v>
      </c>
      <c r="E2893" t="inlineStr">
        <is>
          <t>N</t>
        </is>
      </c>
      <c r="F2893" t="n">
        <v>6</v>
      </c>
      <c r="G2893" t="n">
        <v>1651</v>
      </c>
      <c r="H2893" t="n">
        <v>3</v>
      </c>
      <c r="I2893" t="n">
        <v>2</v>
      </c>
      <c r="J2893" t="n">
        <v>24</v>
      </c>
      <c r="K2893" t="n">
        <v>2</v>
      </c>
      <c r="L2893" t="n">
        <v>4</v>
      </c>
      <c r="M2893" t="n">
        <v>1</v>
      </c>
      <c r="N2893" t="n">
        <v>3</v>
      </c>
      <c r="O2893" t="n">
        <v>2</v>
      </c>
      <c r="P2893" t="n">
        <v>2</v>
      </c>
      <c r="Q2893" t="n">
        <v>30</v>
      </c>
      <c r="R2893" s="15" t="n">
        <v>464000</v>
      </c>
      <c r="S2893" s="15" t="n">
        <v>0</v>
      </c>
      <c r="T2893" s="15" t="n">
        <v>464000</v>
      </c>
      <c r="U2893" s="15" t="n">
        <v>393900</v>
      </c>
      <c r="V2893">
        <f>IFERROR(VLOOKUP(D2893,Tablas_Equivalencia!$A$3:$B$8,2,FALSE),"Sin dato")</f>
        <v/>
      </c>
      <c r="W2893">
        <f>IFERROR(VLOOKUP(L2893,Tablas_Equivalencia!$D$3:$E$9,2,FALSE),"Sin dato")</f>
        <v/>
      </c>
      <c r="X2893">
        <f>IF(I2893=1,"Varón","Mujer")</f>
        <v/>
      </c>
      <c r="Y2893">
        <f>IFERROR(VLOOKUP(M2893,Tablas_Equivalencia!$G$3:$H$6,2,FALSE),"Sin dato")</f>
        <v/>
      </c>
      <c r="Z2893">
        <f>IF(J2893&lt;=24,"18-24","25-29")</f>
        <v/>
      </c>
      <c r="AA2893">
        <f>IF(M2893&lt;&gt;1,"",IF(P2893=2,1,0))</f>
        <v/>
      </c>
      <c r="AB2893">
        <f>IF(M2893&lt;&gt;1,"",IF(O2893&gt;=2,1,0))</f>
        <v/>
      </c>
      <c r="AC2893">
        <f>IF(M2893&lt;&gt;1,"",IF(OR(Q2893=999,Q2893=""),"",IF(OR(Q2893&lt;35,Q2893&gt;48),1,0)))</f>
        <v/>
      </c>
      <c r="AD2893">
        <f>IF(COUNT(AA2893:AC2893)&lt;3,"",SUM(AA2893:AC2893))</f>
        <v/>
      </c>
      <c r="AE2893">
        <f>IF(L2893&gt;=4,2,IF(L2893&gt;=2,1,0))</f>
        <v/>
      </c>
      <c r="AF2893">
        <f>IF(L2893&gt;=5,1,0)</f>
        <v/>
      </c>
      <c r="AG2893">
        <f>AE2893+AF2893</f>
        <v/>
      </c>
      <c r="AH2893" s="15">
        <f>IF(M2893&lt;&gt;1,"",IF(OR(R2893=-9,R2893=""),"",R2893))</f>
        <v/>
      </c>
      <c r="AI2893">
        <f>IF(M2893&lt;&gt;1,"",IF(OR(Q2893=999,Q2893=""),"",Q2893))</f>
        <v/>
      </c>
    </row>
    <row r="2894">
      <c r="A2894" t="inlineStr">
        <is>
          <t>TQRMNOP115738</t>
        </is>
      </c>
      <c r="B2894" t="n">
        <v>2025</v>
      </c>
      <c r="C2894" t="n">
        <v>1</v>
      </c>
      <c r="D2894" t="n">
        <v>1</v>
      </c>
      <c r="E2894" t="inlineStr">
        <is>
          <t>S</t>
        </is>
      </c>
      <c r="F2894" t="n">
        <v>33</v>
      </c>
      <c r="G2894" t="n">
        <v>782</v>
      </c>
      <c r="H2894" t="n">
        <v>2</v>
      </c>
      <c r="I2894" t="n">
        <v>2</v>
      </c>
      <c r="J2894" t="n">
        <v>28</v>
      </c>
      <c r="K2894" t="n">
        <v>1</v>
      </c>
      <c r="L2894" t="n">
        <v>4</v>
      </c>
      <c r="M2894" t="n">
        <v>3</v>
      </c>
      <c r="R2894" s="15" t="n">
        <v>0</v>
      </c>
      <c r="S2894" s="15" t="n">
        <v>0</v>
      </c>
      <c r="T2894" s="15" t="n">
        <v>0</v>
      </c>
      <c r="U2894" s="15" t="n">
        <v>180800</v>
      </c>
      <c r="V2894">
        <f>IFERROR(VLOOKUP(D2894,Tablas_Equivalencia!$A$3:$B$8,2,FALSE),"Sin dato")</f>
        <v/>
      </c>
      <c r="W2894">
        <f>IFERROR(VLOOKUP(L2894,Tablas_Equivalencia!$D$3:$E$9,2,FALSE),"Sin dato")</f>
        <v/>
      </c>
      <c r="X2894">
        <f>IF(I2894=1,"Varón","Mujer")</f>
        <v/>
      </c>
      <c r="Y2894">
        <f>IFERROR(VLOOKUP(M2894,Tablas_Equivalencia!$G$3:$H$6,2,FALSE),"Sin dato")</f>
        <v/>
      </c>
      <c r="Z2894">
        <f>IF(J2894&lt;=24,"18-24","25-29")</f>
        <v/>
      </c>
      <c r="AA2894">
        <f>IF(M2894&lt;&gt;1,"",IF(P2894=2,1,0))</f>
        <v/>
      </c>
      <c r="AB2894">
        <f>IF(M2894&lt;&gt;1,"",IF(O2894&gt;=2,1,0))</f>
        <v/>
      </c>
      <c r="AC2894">
        <f>IF(M2894&lt;&gt;1,"",IF(OR(Q2894=999,Q2894=""),"",IF(OR(Q2894&lt;35,Q2894&gt;48),1,0)))</f>
        <v/>
      </c>
      <c r="AD2894">
        <f>IF(COUNT(AA2894:AC2894)&lt;3,"",SUM(AA2894:AC2894))</f>
        <v/>
      </c>
      <c r="AE2894">
        <f>IF(L2894&gt;=4,2,IF(L2894&gt;=2,1,0))</f>
        <v/>
      </c>
      <c r="AF2894">
        <f>IF(L2894&gt;=5,1,0)</f>
        <v/>
      </c>
      <c r="AG2894">
        <f>AE2894+AF2894</f>
        <v/>
      </c>
      <c r="AH2894" s="15">
        <f>IF(M2894&lt;&gt;1,"",IF(OR(R2894=-9,R2894=""),"",R2894))</f>
        <v/>
      </c>
      <c r="AI2894">
        <f>IF(M2894&lt;&gt;1,"",IF(OR(Q2894=999,Q2894=""),"",Q2894))</f>
        <v/>
      </c>
    </row>
    <row r="2895">
      <c r="A2895" t="inlineStr">
        <is>
          <t>TQRMNOP115744</t>
        </is>
      </c>
      <c r="B2895" t="n">
        <v>2025</v>
      </c>
      <c r="C2895" t="n">
        <v>1</v>
      </c>
      <c r="D2895" t="n">
        <v>44</v>
      </c>
      <c r="E2895" t="inlineStr">
        <is>
          <t>N</t>
        </is>
      </c>
      <c r="F2895" t="n">
        <v>6</v>
      </c>
      <c r="G2895" t="n">
        <v>1222</v>
      </c>
      <c r="H2895" t="n">
        <v>3</v>
      </c>
      <c r="I2895" t="n">
        <v>1</v>
      </c>
      <c r="J2895" t="n">
        <v>25</v>
      </c>
      <c r="K2895" t="n">
        <v>2</v>
      </c>
      <c r="L2895" t="n">
        <v>6</v>
      </c>
      <c r="M2895" t="n">
        <v>1</v>
      </c>
      <c r="N2895" t="n">
        <v>3</v>
      </c>
      <c r="O2895" t="n">
        <v>1</v>
      </c>
      <c r="P2895" t="n">
        <v>1</v>
      </c>
      <c r="Q2895" t="n">
        <v>56</v>
      </c>
      <c r="R2895" s="15" t="n">
        <v>1519000</v>
      </c>
      <c r="S2895" s="15" t="n">
        <v>0</v>
      </c>
      <c r="T2895" s="15" t="n">
        <v>1519000</v>
      </c>
      <c r="U2895" s="15" t="n">
        <v>131200</v>
      </c>
      <c r="V2895">
        <f>IFERROR(VLOOKUP(D2895,Tablas_Equivalencia!$A$3:$B$8,2,FALSE),"Sin dato")</f>
        <v/>
      </c>
      <c r="W2895">
        <f>IFERROR(VLOOKUP(L2895,Tablas_Equivalencia!$D$3:$E$9,2,FALSE),"Sin dato")</f>
        <v/>
      </c>
      <c r="X2895">
        <f>IF(I2895=1,"Varón","Mujer")</f>
        <v/>
      </c>
      <c r="Y2895">
        <f>IFERROR(VLOOKUP(M2895,Tablas_Equivalencia!$G$3:$H$6,2,FALSE),"Sin dato")</f>
        <v/>
      </c>
      <c r="Z2895">
        <f>IF(J2895&lt;=24,"18-24","25-29")</f>
        <v/>
      </c>
      <c r="AA2895">
        <f>IF(M2895&lt;&gt;1,"",IF(P2895=2,1,0))</f>
        <v/>
      </c>
      <c r="AB2895">
        <f>IF(M2895&lt;&gt;1,"",IF(O2895&gt;=2,1,0))</f>
        <v/>
      </c>
      <c r="AC2895">
        <f>IF(M2895&lt;&gt;1,"",IF(OR(Q2895=999,Q2895=""),"",IF(OR(Q2895&lt;35,Q2895&gt;48),1,0)))</f>
        <v/>
      </c>
      <c r="AD2895">
        <f>IF(COUNT(AA2895:AC2895)&lt;3,"",SUM(AA2895:AC2895))</f>
        <v/>
      </c>
      <c r="AE2895">
        <f>IF(L2895&gt;=4,2,IF(L2895&gt;=2,1,0))</f>
        <v/>
      </c>
      <c r="AF2895">
        <f>IF(L2895&gt;=5,1,0)</f>
        <v/>
      </c>
      <c r="AG2895">
        <f>AE2895+AF2895</f>
        <v/>
      </c>
      <c r="AH2895" s="15">
        <f>IF(M2895&lt;&gt;1,"",IF(OR(R2895=-9,R2895=""),"",R2895))</f>
        <v/>
      </c>
      <c r="AI2895">
        <f>IF(M2895&lt;&gt;1,"",IF(OR(Q2895=999,Q2895=""),"",Q2895))</f>
        <v/>
      </c>
    </row>
    <row r="2896">
      <c r="A2896" t="inlineStr">
        <is>
          <t>TQRMNOP115746</t>
        </is>
      </c>
      <c r="B2896" t="n">
        <v>2025</v>
      </c>
      <c r="C2896" t="n">
        <v>1</v>
      </c>
      <c r="D2896" t="n">
        <v>1</v>
      </c>
      <c r="E2896" t="inlineStr">
        <is>
          <t>S</t>
        </is>
      </c>
      <c r="F2896" t="n">
        <v>32</v>
      </c>
      <c r="G2896" t="n">
        <v>912</v>
      </c>
      <c r="H2896" t="n">
        <v>1</v>
      </c>
      <c r="I2896" t="n">
        <v>1</v>
      </c>
      <c r="J2896" t="n">
        <v>24</v>
      </c>
      <c r="K2896" t="n">
        <v>1</v>
      </c>
      <c r="L2896" t="n">
        <v>4</v>
      </c>
      <c r="M2896" t="n">
        <v>1</v>
      </c>
      <c r="N2896" t="n">
        <v>3</v>
      </c>
      <c r="O2896" t="n">
        <v>2</v>
      </c>
      <c r="P2896" t="n">
        <v>2</v>
      </c>
      <c r="Q2896" t="n">
        <v>37</v>
      </c>
      <c r="R2896" s="15" t="n">
        <v>1071000</v>
      </c>
      <c r="S2896" s="15" t="n">
        <v>0</v>
      </c>
      <c r="T2896" s="15" t="n">
        <v>1071000</v>
      </c>
      <c r="U2896" s="15" t="n">
        <v>260600</v>
      </c>
      <c r="V2896">
        <f>IFERROR(VLOOKUP(D2896,Tablas_Equivalencia!$A$3:$B$8,2,FALSE),"Sin dato")</f>
        <v/>
      </c>
      <c r="W2896">
        <f>IFERROR(VLOOKUP(L2896,Tablas_Equivalencia!$D$3:$E$9,2,FALSE),"Sin dato")</f>
        <v/>
      </c>
      <c r="X2896">
        <f>IF(I2896=1,"Varón","Mujer")</f>
        <v/>
      </c>
      <c r="Y2896">
        <f>IFERROR(VLOOKUP(M2896,Tablas_Equivalencia!$G$3:$H$6,2,FALSE),"Sin dato")</f>
        <v/>
      </c>
      <c r="Z2896">
        <f>IF(J2896&lt;=24,"18-24","25-29")</f>
        <v/>
      </c>
      <c r="AA2896">
        <f>IF(M2896&lt;&gt;1,"",IF(P2896=2,1,0))</f>
        <v/>
      </c>
      <c r="AB2896">
        <f>IF(M2896&lt;&gt;1,"",IF(O2896&gt;=2,1,0))</f>
        <v/>
      </c>
      <c r="AC2896">
        <f>IF(M2896&lt;&gt;1,"",IF(OR(Q2896=999,Q2896=""),"",IF(OR(Q2896&lt;35,Q2896&gt;48),1,0)))</f>
        <v/>
      </c>
      <c r="AD2896">
        <f>IF(COUNT(AA2896:AC2896)&lt;3,"",SUM(AA2896:AC2896))</f>
        <v/>
      </c>
      <c r="AE2896">
        <f>IF(L2896&gt;=4,2,IF(L2896&gt;=2,1,0))</f>
        <v/>
      </c>
      <c r="AF2896">
        <f>IF(L2896&gt;=5,1,0)</f>
        <v/>
      </c>
      <c r="AG2896">
        <f>AE2896+AF2896</f>
        <v/>
      </c>
      <c r="AH2896" s="15">
        <f>IF(M2896&lt;&gt;1,"",IF(OR(R2896=-9,R2896=""),"",R2896))</f>
        <v/>
      </c>
      <c r="AI2896">
        <f>IF(M2896&lt;&gt;1,"",IF(OR(Q2896=999,Q2896=""),"",Q2896))</f>
        <v/>
      </c>
    </row>
    <row r="2897">
      <c r="A2897" t="inlineStr">
        <is>
          <t>TQRMNOP115748</t>
        </is>
      </c>
      <c r="B2897" t="n">
        <v>2025</v>
      </c>
      <c r="C2897" t="n">
        <v>1</v>
      </c>
      <c r="D2897" t="n">
        <v>1</v>
      </c>
      <c r="E2897" t="inlineStr">
        <is>
          <t>S</t>
        </is>
      </c>
      <c r="F2897" t="n">
        <v>32</v>
      </c>
      <c r="G2897" t="n">
        <v>1582</v>
      </c>
      <c r="H2897" t="n">
        <v>1</v>
      </c>
      <c r="I2897" t="n">
        <v>1</v>
      </c>
      <c r="J2897" t="n">
        <v>20</v>
      </c>
      <c r="K2897" t="n">
        <v>2</v>
      </c>
      <c r="L2897" t="n">
        <v>4</v>
      </c>
      <c r="M2897" t="n">
        <v>1</v>
      </c>
      <c r="N2897" t="n">
        <v>3</v>
      </c>
      <c r="O2897" t="n">
        <v>2</v>
      </c>
      <c r="P2897" t="n">
        <v>2</v>
      </c>
      <c r="Q2897" t="n">
        <v>31</v>
      </c>
      <c r="R2897" s="15" t="n">
        <v>783000</v>
      </c>
      <c r="S2897" s="15" t="n">
        <v>0</v>
      </c>
      <c r="T2897" s="15" t="n">
        <v>783000</v>
      </c>
      <c r="U2897" s="15" t="n">
        <v>185800</v>
      </c>
      <c r="V2897">
        <f>IFERROR(VLOOKUP(D2897,Tablas_Equivalencia!$A$3:$B$8,2,FALSE),"Sin dato")</f>
        <v/>
      </c>
      <c r="W2897">
        <f>IFERROR(VLOOKUP(L2897,Tablas_Equivalencia!$D$3:$E$9,2,FALSE),"Sin dato")</f>
        <v/>
      </c>
      <c r="X2897">
        <f>IF(I2897=1,"Varón","Mujer")</f>
        <v/>
      </c>
      <c r="Y2897">
        <f>IFERROR(VLOOKUP(M2897,Tablas_Equivalencia!$G$3:$H$6,2,FALSE),"Sin dato")</f>
        <v/>
      </c>
      <c r="Z2897">
        <f>IF(J2897&lt;=24,"18-24","25-29")</f>
        <v/>
      </c>
      <c r="AA2897">
        <f>IF(M2897&lt;&gt;1,"",IF(P2897=2,1,0))</f>
        <v/>
      </c>
      <c r="AB2897">
        <f>IF(M2897&lt;&gt;1,"",IF(O2897&gt;=2,1,0))</f>
        <v/>
      </c>
      <c r="AC2897">
        <f>IF(M2897&lt;&gt;1,"",IF(OR(Q2897=999,Q2897=""),"",IF(OR(Q2897&lt;35,Q2897&gt;48),1,0)))</f>
        <v/>
      </c>
      <c r="AD2897">
        <f>IF(COUNT(AA2897:AC2897)&lt;3,"",SUM(AA2897:AC2897))</f>
        <v/>
      </c>
      <c r="AE2897">
        <f>IF(L2897&gt;=4,2,IF(L2897&gt;=2,1,0))</f>
        <v/>
      </c>
      <c r="AF2897">
        <f>IF(L2897&gt;=5,1,0)</f>
        <v/>
      </c>
      <c r="AG2897">
        <f>AE2897+AF2897</f>
        <v/>
      </c>
      <c r="AH2897" s="15">
        <f>IF(M2897&lt;&gt;1,"",IF(OR(R2897=-9,R2897=""),"",R2897))</f>
        <v/>
      </c>
      <c r="AI2897">
        <f>IF(M2897&lt;&gt;1,"",IF(OR(Q2897=999,Q2897=""),"",Q2897))</f>
        <v/>
      </c>
    </row>
    <row r="2898">
      <c r="A2898" t="inlineStr">
        <is>
          <t>TQRMNOP115752</t>
        </is>
      </c>
      <c r="B2898" t="n">
        <v>2025</v>
      </c>
      <c r="C2898" t="n">
        <v>1</v>
      </c>
      <c r="D2898" t="n">
        <v>42</v>
      </c>
      <c r="E2898" t="inlineStr">
        <is>
          <t>S</t>
        </is>
      </c>
      <c r="F2898" t="n">
        <v>10</v>
      </c>
      <c r="G2898" t="n">
        <v>1233</v>
      </c>
      <c r="H2898" t="n">
        <v>1</v>
      </c>
      <c r="I2898" t="n">
        <v>1</v>
      </c>
      <c r="J2898" t="n">
        <v>27</v>
      </c>
      <c r="K2898" t="n">
        <v>1</v>
      </c>
      <c r="L2898" t="n">
        <v>3</v>
      </c>
      <c r="M2898" t="n">
        <v>1</v>
      </c>
      <c r="N2898" t="n">
        <v>3</v>
      </c>
      <c r="O2898" t="n">
        <v>2</v>
      </c>
      <c r="P2898" t="n">
        <v>2</v>
      </c>
      <c r="Q2898" t="n">
        <v>29</v>
      </c>
      <c r="R2898" s="15" t="n">
        <v>402000</v>
      </c>
      <c r="S2898" s="15" t="n">
        <v>0</v>
      </c>
      <c r="T2898" s="15" t="n">
        <v>402000</v>
      </c>
      <c r="U2898" s="15" t="n">
        <v>147000</v>
      </c>
      <c r="V2898">
        <f>IFERROR(VLOOKUP(D2898,Tablas_Equivalencia!$A$3:$B$8,2,FALSE),"Sin dato")</f>
        <v/>
      </c>
      <c r="W2898">
        <f>IFERROR(VLOOKUP(L2898,Tablas_Equivalencia!$D$3:$E$9,2,FALSE),"Sin dato")</f>
        <v/>
      </c>
      <c r="X2898">
        <f>IF(I2898=1,"Varón","Mujer")</f>
        <v/>
      </c>
      <c r="Y2898">
        <f>IFERROR(VLOOKUP(M2898,Tablas_Equivalencia!$G$3:$H$6,2,FALSE),"Sin dato")</f>
        <v/>
      </c>
      <c r="Z2898">
        <f>IF(J2898&lt;=24,"18-24","25-29")</f>
        <v/>
      </c>
      <c r="AA2898">
        <f>IF(M2898&lt;&gt;1,"",IF(P2898=2,1,0))</f>
        <v/>
      </c>
      <c r="AB2898">
        <f>IF(M2898&lt;&gt;1,"",IF(O2898&gt;=2,1,0))</f>
        <v/>
      </c>
      <c r="AC2898">
        <f>IF(M2898&lt;&gt;1,"",IF(OR(Q2898=999,Q2898=""),"",IF(OR(Q2898&lt;35,Q2898&gt;48),1,0)))</f>
        <v/>
      </c>
      <c r="AD2898">
        <f>IF(COUNT(AA2898:AC2898)&lt;3,"",SUM(AA2898:AC2898))</f>
        <v/>
      </c>
      <c r="AE2898">
        <f>IF(L2898&gt;=4,2,IF(L2898&gt;=2,1,0))</f>
        <v/>
      </c>
      <c r="AF2898">
        <f>IF(L2898&gt;=5,1,0)</f>
        <v/>
      </c>
      <c r="AG2898">
        <f>AE2898+AF2898</f>
        <v/>
      </c>
      <c r="AH2898" s="15">
        <f>IF(M2898&lt;&gt;1,"",IF(OR(R2898=-9,R2898=""),"",R2898))</f>
        <v/>
      </c>
      <c r="AI2898">
        <f>IF(M2898&lt;&gt;1,"",IF(OR(Q2898=999,Q2898=""),"",Q2898))</f>
        <v/>
      </c>
    </row>
    <row r="2899">
      <c r="A2899" t="inlineStr">
        <is>
          <t>TQRMNOP115759</t>
        </is>
      </c>
      <c r="B2899" t="n">
        <v>2025</v>
      </c>
      <c r="C2899" t="n">
        <v>1</v>
      </c>
      <c r="D2899" t="n">
        <v>43</v>
      </c>
      <c r="E2899" t="inlineStr">
        <is>
          <t>N</t>
        </is>
      </c>
      <c r="F2899" t="n">
        <v>29</v>
      </c>
      <c r="G2899" t="n">
        <v>90</v>
      </c>
      <c r="H2899" t="n">
        <v>3</v>
      </c>
      <c r="I2899" t="n">
        <v>1</v>
      </c>
      <c r="J2899" t="n">
        <v>19</v>
      </c>
      <c r="K2899" t="n">
        <v>2</v>
      </c>
      <c r="L2899" t="n">
        <v>5</v>
      </c>
      <c r="M2899" t="n">
        <v>1</v>
      </c>
      <c r="N2899" t="n">
        <v>2</v>
      </c>
      <c r="O2899" t="n">
        <v>2</v>
      </c>
      <c r="P2899" t="n">
        <v>2</v>
      </c>
      <c r="Q2899" t="n">
        <v>31</v>
      </c>
      <c r="R2899" s="15" t="n">
        <v>412000</v>
      </c>
      <c r="S2899" s="15" t="n">
        <v>0</v>
      </c>
      <c r="T2899" s="15" t="n">
        <v>412000</v>
      </c>
      <c r="U2899" s="15" t="n">
        <v>219300</v>
      </c>
      <c r="V2899">
        <f>IFERROR(VLOOKUP(D2899,Tablas_Equivalencia!$A$3:$B$8,2,FALSE),"Sin dato")</f>
        <v/>
      </c>
      <c r="W2899">
        <f>IFERROR(VLOOKUP(L2899,Tablas_Equivalencia!$D$3:$E$9,2,FALSE),"Sin dato")</f>
        <v/>
      </c>
      <c r="X2899">
        <f>IF(I2899=1,"Varón","Mujer")</f>
        <v/>
      </c>
      <c r="Y2899">
        <f>IFERROR(VLOOKUP(M2899,Tablas_Equivalencia!$G$3:$H$6,2,FALSE),"Sin dato")</f>
        <v/>
      </c>
      <c r="Z2899">
        <f>IF(J2899&lt;=24,"18-24","25-29")</f>
        <v/>
      </c>
      <c r="AA2899">
        <f>IF(M2899&lt;&gt;1,"",IF(P2899=2,1,0))</f>
        <v/>
      </c>
      <c r="AB2899">
        <f>IF(M2899&lt;&gt;1,"",IF(O2899&gt;=2,1,0))</f>
        <v/>
      </c>
      <c r="AC2899">
        <f>IF(M2899&lt;&gt;1,"",IF(OR(Q2899=999,Q2899=""),"",IF(OR(Q2899&lt;35,Q2899&gt;48),1,0)))</f>
        <v/>
      </c>
      <c r="AD2899">
        <f>IF(COUNT(AA2899:AC2899)&lt;3,"",SUM(AA2899:AC2899))</f>
        <v/>
      </c>
      <c r="AE2899">
        <f>IF(L2899&gt;=4,2,IF(L2899&gt;=2,1,0))</f>
        <v/>
      </c>
      <c r="AF2899">
        <f>IF(L2899&gt;=5,1,0)</f>
        <v/>
      </c>
      <c r="AG2899">
        <f>AE2899+AF2899</f>
        <v/>
      </c>
      <c r="AH2899" s="15">
        <f>IF(M2899&lt;&gt;1,"",IF(OR(R2899=-9,R2899=""),"",R2899))</f>
        <v/>
      </c>
      <c r="AI2899">
        <f>IF(M2899&lt;&gt;1,"",IF(OR(Q2899=999,Q2899=""),"",Q2899))</f>
        <v/>
      </c>
    </row>
    <row r="2900">
      <c r="A2900" t="inlineStr">
        <is>
          <t>TQRMNOP115762</t>
        </is>
      </c>
      <c r="B2900" t="n">
        <v>2025</v>
      </c>
      <c r="C2900" t="n">
        <v>1</v>
      </c>
      <c r="D2900" t="n">
        <v>43</v>
      </c>
      <c r="E2900" t="inlineStr">
        <is>
          <t>S</t>
        </is>
      </c>
      <c r="F2900" t="n">
        <v>19</v>
      </c>
      <c r="G2900" t="n">
        <v>1036</v>
      </c>
      <c r="H2900" t="n">
        <v>3</v>
      </c>
      <c r="I2900" t="n">
        <v>2</v>
      </c>
      <c r="J2900" t="n">
        <v>29</v>
      </c>
      <c r="K2900" t="n">
        <v>1</v>
      </c>
      <c r="L2900" t="n">
        <v>4</v>
      </c>
      <c r="M2900" t="n">
        <v>1</v>
      </c>
      <c r="N2900" t="n">
        <v>3</v>
      </c>
      <c r="O2900" t="n">
        <v>2</v>
      </c>
      <c r="P2900" t="n">
        <v>1</v>
      </c>
      <c r="Q2900" t="n">
        <v>29</v>
      </c>
      <c r="R2900" s="15" t="n">
        <v>485000</v>
      </c>
      <c r="S2900" s="15" t="n">
        <v>0</v>
      </c>
      <c r="T2900" s="15" t="n">
        <v>485000</v>
      </c>
      <c r="U2900" s="15" t="n">
        <v>426500</v>
      </c>
      <c r="V2900">
        <f>IFERROR(VLOOKUP(D2900,Tablas_Equivalencia!$A$3:$B$8,2,FALSE),"Sin dato")</f>
        <v/>
      </c>
      <c r="W2900">
        <f>IFERROR(VLOOKUP(L2900,Tablas_Equivalencia!$D$3:$E$9,2,FALSE),"Sin dato")</f>
        <v/>
      </c>
      <c r="X2900">
        <f>IF(I2900=1,"Varón","Mujer")</f>
        <v/>
      </c>
      <c r="Y2900">
        <f>IFERROR(VLOOKUP(M2900,Tablas_Equivalencia!$G$3:$H$6,2,FALSE),"Sin dato")</f>
        <v/>
      </c>
      <c r="Z2900">
        <f>IF(J2900&lt;=24,"18-24","25-29")</f>
        <v/>
      </c>
      <c r="AA2900">
        <f>IF(M2900&lt;&gt;1,"",IF(P2900=2,1,0))</f>
        <v/>
      </c>
      <c r="AB2900">
        <f>IF(M2900&lt;&gt;1,"",IF(O2900&gt;=2,1,0))</f>
        <v/>
      </c>
      <c r="AC2900">
        <f>IF(M2900&lt;&gt;1,"",IF(OR(Q2900=999,Q2900=""),"",IF(OR(Q2900&lt;35,Q2900&gt;48),1,0)))</f>
        <v/>
      </c>
      <c r="AD2900">
        <f>IF(COUNT(AA2900:AC2900)&lt;3,"",SUM(AA2900:AC2900))</f>
        <v/>
      </c>
      <c r="AE2900">
        <f>IF(L2900&gt;=4,2,IF(L2900&gt;=2,1,0))</f>
        <v/>
      </c>
      <c r="AF2900">
        <f>IF(L2900&gt;=5,1,0)</f>
        <v/>
      </c>
      <c r="AG2900">
        <f>AE2900+AF2900</f>
        <v/>
      </c>
      <c r="AH2900" s="15">
        <f>IF(M2900&lt;&gt;1,"",IF(OR(R2900=-9,R2900=""),"",R2900))</f>
        <v/>
      </c>
      <c r="AI2900">
        <f>IF(M2900&lt;&gt;1,"",IF(OR(Q2900=999,Q2900=""),"",Q2900))</f>
        <v/>
      </c>
    </row>
    <row r="2901">
      <c r="A2901" t="inlineStr">
        <is>
          <t>TQRMNOP115765</t>
        </is>
      </c>
      <c r="B2901" t="n">
        <v>2025</v>
      </c>
      <c r="C2901" t="n">
        <v>1</v>
      </c>
      <c r="D2901" t="n">
        <v>40</v>
      </c>
      <c r="E2901" t="inlineStr">
        <is>
          <t>N</t>
        </is>
      </c>
      <c r="F2901" t="n">
        <v>23</v>
      </c>
      <c r="G2901" t="n">
        <v>1675</v>
      </c>
      <c r="H2901" t="n">
        <v>3</v>
      </c>
      <c r="I2901" t="n">
        <v>1</v>
      </c>
      <c r="J2901" t="n">
        <v>26</v>
      </c>
      <c r="K2901" t="n">
        <v>1</v>
      </c>
      <c r="L2901" t="n">
        <v>5</v>
      </c>
      <c r="M2901" t="n">
        <v>1</v>
      </c>
      <c r="N2901" t="n">
        <v>3</v>
      </c>
      <c r="O2901" t="n">
        <v>1</v>
      </c>
      <c r="P2901" t="n">
        <v>1</v>
      </c>
      <c r="Q2901" t="n">
        <v>45</v>
      </c>
      <c r="R2901" s="15" t="n">
        <v>820000</v>
      </c>
      <c r="S2901" s="15" t="n">
        <v>0</v>
      </c>
      <c r="T2901" s="15" t="n">
        <v>820000</v>
      </c>
      <c r="U2901" s="15" t="n">
        <v>120300</v>
      </c>
      <c r="V2901">
        <f>IFERROR(VLOOKUP(D2901,Tablas_Equivalencia!$A$3:$B$8,2,FALSE),"Sin dato")</f>
        <v/>
      </c>
      <c r="W2901">
        <f>IFERROR(VLOOKUP(L2901,Tablas_Equivalencia!$D$3:$E$9,2,FALSE),"Sin dato")</f>
        <v/>
      </c>
      <c r="X2901">
        <f>IF(I2901=1,"Varón","Mujer")</f>
        <v/>
      </c>
      <c r="Y2901">
        <f>IFERROR(VLOOKUP(M2901,Tablas_Equivalencia!$G$3:$H$6,2,FALSE),"Sin dato")</f>
        <v/>
      </c>
      <c r="Z2901">
        <f>IF(J2901&lt;=24,"18-24","25-29")</f>
        <v/>
      </c>
      <c r="AA2901">
        <f>IF(M2901&lt;&gt;1,"",IF(P2901=2,1,0))</f>
        <v/>
      </c>
      <c r="AB2901">
        <f>IF(M2901&lt;&gt;1,"",IF(O2901&gt;=2,1,0))</f>
        <v/>
      </c>
      <c r="AC2901">
        <f>IF(M2901&lt;&gt;1,"",IF(OR(Q2901=999,Q2901=""),"",IF(OR(Q2901&lt;35,Q2901&gt;48),1,0)))</f>
        <v/>
      </c>
      <c r="AD2901">
        <f>IF(COUNT(AA2901:AC2901)&lt;3,"",SUM(AA2901:AC2901))</f>
        <v/>
      </c>
      <c r="AE2901">
        <f>IF(L2901&gt;=4,2,IF(L2901&gt;=2,1,0))</f>
        <v/>
      </c>
      <c r="AF2901">
        <f>IF(L2901&gt;=5,1,0)</f>
        <v/>
      </c>
      <c r="AG2901">
        <f>AE2901+AF2901</f>
        <v/>
      </c>
      <c r="AH2901" s="15">
        <f>IF(M2901&lt;&gt;1,"",IF(OR(R2901=-9,R2901=""),"",R2901))</f>
        <v/>
      </c>
      <c r="AI2901">
        <f>IF(M2901&lt;&gt;1,"",IF(OR(Q2901=999,Q2901=""),"",Q2901))</f>
        <v/>
      </c>
    </row>
    <row r="2902">
      <c r="A2902" t="inlineStr">
        <is>
          <t>TQRMNOP115767</t>
        </is>
      </c>
      <c r="B2902" t="n">
        <v>2025</v>
      </c>
      <c r="C2902" t="n">
        <v>1</v>
      </c>
      <c r="D2902" t="n">
        <v>41</v>
      </c>
      <c r="E2902" t="inlineStr">
        <is>
          <t>N</t>
        </is>
      </c>
      <c r="F2902" t="n">
        <v>15</v>
      </c>
      <c r="G2902" t="n">
        <v>818</v>
      </c>
      <c r="H2902" t="n">
        <v>3</v>
      </c>
      <c r="I2902" t="n">
        <v>2</v>
      </c>
      <c r="J2902" t="n">
        <v>27</v>
      </c>
      <c r="K2902" t="n">
        <v>2</v>
      </c>
      <c r="L2902" t="n">
        <v>7</v>
      </c>
      <c r="M2902" t="n">
        <v>3</v>
      </c>
      <c r="R2902" s="15" t="n">
        <v>0</v>
      </c>
      <c r="S2902" s="15" t="n">
        <v>0</v>
      </c>
      <c r="T2902" s="15" t="n">
        <v>0</v>
      </c>
      <c r="U2902" s="15" t="n">
        <v>148900</v>
      </c>
      <c r="V2902">
        <f>IFERROR(VLOOKUP(D2902,Tablas_Equivalencia!$A$3:$B$8,2,FALSE),"Sin dato")</f>
        <v/>
      </c>
      <c r="W2902">
        <f>IFERROR(VLOOKUP(L2902,Tablas_Equivalencia!$D$3:$E$9,2,FALSE),"Sin dato")</f>
        <v/>
      </c>
      <c r="X2902">
        <f>IF(I2902=1,"Varón","Mujer")</f>
        <v/>
      </c>
      <c r="Y2902">
        <f>IFERROR(VLOOKUP(M2902,Tablas_Equivalencia!$G$3:$H$6,2,FALSE),"Sin dato")</f>
        <v/>
      </c>
      <c r="Z2902">
        <f>IF(J2902&lt;=24,"18-24","25-29")</f>
        <v/>
      </c>
      <c r="AA2902">
        <f>IF(M2902&lt;&gt;1,"",IF(P2902=2,1,0))</f>
        <v/>
      </c>
      <c r="AB2902">
        <f>IF(M2902&lt;&gt;1,"",IF(O2902&gt;=2,1,0))</f>
        <v/>
      </c>
      <c r="AC2902">
        <f>IF(M2902&lt;&gt;1,"",IF(OR(Q2902=999,Q2902=""),"",IF(OR(Q2902&lt;35,Q2902&gt;48),1,0)))</f>
        <v/>
      </c>
      <c r="AD2902">
        <f>IF(COUNT(AA2902:AC2902)&lt;3,"",SUM(AA2902:AC2902))</f>
        <v/>
      </c>
      <c r="AE2902">
        <f>IF(L2902&gt;=4,2,IF(L2902&gt;=2,1,0))</f>
        <v/>
      </c>
      <c r="AF2902">
        <f>IF(L2902&gt;=5,1,0)</f>
        <v/>
      </c>
      <c r="AG2902">
        <f>AE2902+AF2902</f>
        <v/>
      </c>
      <c r="AH2902" s="15">
        <f>IF(M2902&lt;&gt;1,"",IF(OR(R2902=-9,R2902=""),"",R2902))</f>
        <v/>
      </c>
      <c r="AI2902">
        <f>IF(M2902&lt;&gt;1,"",IF(OR(Q2902=999,Q2902=""),"",Q2902))</f>
        <v/>
      </c>
    </row>
    <row r="2903">
      <c r="A2903" t="inlineStr">
        <is>
          <t>TQRMNOP115771</t>
        </is>
      </c>
      <c r="B2903" t="n">
        <v>2025</v>
      </c>
      <c r="C2903" t="n">
        <v>1</v>
      </c>
      <c r="D2903" t="n">
        <v>40</v>
      </c>
      <c r="E2903" t="inlineStr">
        <is>
          <t>S</t>
        </is>
      </c>
      <c r="F2903" t="n">
        <v>7</v>
      </c>
      <c r="G2903" t="n">
        <v>1344</v>
      </c>
      <c r="H2903" t="n">
        <v>2</v>
      </c>
      <c r="I2903" t="n">
        <v>2</v>
      </c>
      <c r="J2903" t="n">
        <v>29</v>
      </c>
      <c r="K2903" t="n">
        <v>2</v>
      </c>
      <c r="L2903" t="n">
        <v>6</v>
      </c>
      <c r="M2903" t="n">
        <v>1</v>
      </c>
      <c r="N2903" t="n">
        <v>3</v>
      </c>
      <c r="O2903" t="n">
        <v>3</v>
      </c>
      <c r="P2903" t="n">
        <v>2</v>
      </c>
      <c r="Q2903" t="n">
        <v>45</v>
      </c>
      <c r="R2903" s="15" t="n">
        <v>579000</v>
      </c>
      <c r="S2903" s="15" t="n">
        <v>108000</v>
      </c>
      <c r="T2903" s="15" t="n">
        <v>687000</v>
      </c>
      <c r="U2903" s="15" t="n">
        <v>157600</v>
      </c>
      <c r="V2903">
        <f>IFERROR(VLOOKUP(D2903,Tablas_Equivalencia!$A$3:$B$8,2,FALSE),"Sin dato")</f>
        <v/>
      </c>
      <c r="W2903">
        <f>IFERROR(VLOOKUP(L2903,Tablas_Equivalencia!$D$3:$E$9,2,FALSE),"Sin dato")</f>
        <v/>
      </c>
      <c r="X2903">
        <f>IF(I2903=1,"Varón","Mujer")</f>
        <v/>
      </c>
      <c r="Y2903">
        <f>IFERROR(VLOOKUP(M2903,Tablas_Equivalencia!$G$3:$H$6,2,FALSE),"Sin dato")</f>
        <v/>
      </c>
      <c r="Z2903">
        <f>IF(J2903&lt;=24,"18-24","25-29")</f>
        <v/>
      </c>
      <c r="AA2903">
        <f>IF(M2903&lt;&gt;1,"",IF(P2903=2,1,0))</f>
        <v/>
      </c>
      <c r="AB2903">
        <f>IF(M2903&lt;&gt;1,"",IF(O2903&gt;=2,1,0))</f>
        <v/>
      </c>
      <c r="AC2903">
        <f>IF(M2903&lt;&gt;1,"",IF(OR(Q2903=999,Q2903=""),"",IF(OR(Q2903&lt;35,Q2903&gt;48),1,0)))</f>
        <v/>
      </c>
      <c r="AD2903">
        <f>IF(COUNT(AA2903:AC2903)&lt;3,"",SUM(AA2903:AC2903))</f>
        <v/>
      </c>
      <c r="AE2903">
        <f>IF(L2903&gt;=4,2,IF(L2903&gt;=2,1,0))</f>
        <v/>
      </c>
      <c r="AF2903">
        <f>IF(L2903&gt;=5,1,0)</f>
        <v/>
      </c>
      <c r="AG2903">
        <f>AE2903+AF2903</f>
        <v/>
      </c>
      <c r="AH2903" s="15">
        <f>IF(M2903&lt;&gt;1,"",IF(OR(R2903=-9,R2903=""),"",R2903))</f>
        <v/>
      </c>
      <c r="AI2903">
        <f>IF(M2903&lt;&gt;1,"",IF(OR(Q2903=999,Q2903=""),"",Q2903))</f>
        <v/>
      </c>
    </row>
    <row r="2904">
      <c r="A2904" t="inlineStr">
        <is>
          <t>TQRMNOP115774</t>
        </is>
      </c>
      <c r="B2904" t="n">
        <v>2025</v>
      </c>
      <c r="C2904" t="n">
        <v>1</v>
      </c>
      <c r="D2904" t="n">
        <v>40</v>
      </c>
      <c r="E2904" t="inlineStr">
        <is>
          <t>S</t>
        </is>
      </c>
      <c r="F2904" t="n">
        <v>7</v>
      </c>
      <c r="G2904" t="n">
        <v>602</v>
      </c>
      <c r="H2904" t="n">
        <v>3</v>
      </c>
      <c r="I2904" t="n">
        <v>1</v>
      </c>
      <c r="J2904" t="n">
        <v>22</v>
      </c>
      <c r="K2904" t="n">
        <v>2</v>
      </c>
      <c r="L2904" t="n">
        <v>3</v>
      </c>
      <c r="M2904" t="n">
        <v>1</v>
      </c>
      <c r="N2904" t="n">
        <v>2</v>
      </c>
      <c r="O2904" t="n">
        <v>1</v>
      </c>
      <c r="P2904" t="n">
        <v>1</v>
      </c>
      <c r="Q2904" t="n">
        <v>29</v>
      </c>
      <c r="R2904" s="15" t="n">
        <v>287000</v>
      </c>
      <c r="S2904" s="15" t="n">
        <v>0</v>
      </c>
      <c r="T2904" s="15" t="n">
        <v>287000</v>
      </c>
      <c r="U2904" s="15" t="n">
        <v>81400</v>
      </c>
      <c r="V2904">
        <f>IFERROR(VLOOKUP(D2904,Tablas_Equivalencia!$A$3:$B$8,2,FALSE),"Sin dato")</f>
        <v/>
      </c>
      <c r="W2904">
        <f>IFERROR(VLOOKUP(L2904,Tablas_Equivalencia!$D$3:$E$9,2,FALSE),"Sin dato")</f>
        <v/>
      </c>
      <c r="X2904">
        <f>IF(I2904=1,"Varón","Mujer")</f>
        <v/>
      </c>
      <c r="Y2904">
        <f>IFERROR(VLOOKUP(M2904,Tablas_Equivalencia!$G$3:$H$6,2,FALSE),"Sin dato")</f>
        <v/>
      </c>
      <c r="Z2904">
        <f>IF(J2904&lt;=24,"18-24","25-29")</f>
        <v/>
      </c>
      <c r="AA2904">
        <f>IF(M2904&lt;&gt;1,"",IF(P2904=2,1,0))</f>
        <v/>
      </c>
      <c r="AB2904">
        <f>IF(M2904&lt;&gt;1,"",IF(O2904&gt;=2,1,0))</f>
        <v/>
      </c>
      <c r="AC2904">
        <f>IF(M2904&lt;&gt;1,"",IF(OR(Q2904=999,Q2904=""),"",IF(OR(Q2904&lt;35,Q2904&gt;48),1,0)))</f>
        <v/>
      </c>
      <c r="AD2904">
        <f>IF(COUNT(AA2904:AC2904)&lt;3,"",SUM(AA2904:AC2904))</f>
        <v/>
      </c>
      <c r="AE2904">
        <f>IF(L2904&gt;=4,2,IF(L2904&gt;=2,1,0))</f>
        <v/>
      </c>
      <c r="AF2904">
        <f>IF(L2904&gt;=5,1,0)</f>
        <v/>
      </c>
      <c r="AG2904">
        <f>AE2904+AF2904</f>
        <v/>
      </c>
      <c r="AH2904" s="15">
        <f>IF(M2904&lt;&gt;1,"",IF(OR(R2904=-9,R2904=""),"",R2904))</f>
        <v/>
      </c>
      <c r="AI2904">
        <f>IF(M2904&lt;&gt;1,"",IF(OR(Q2904=999,Q2904=""),"",Q2904))</f>
        <v/>
      </c>
    </row>
    <row r="2905">
      <c r="A2905" t="inlineStr">
        <is>
          <t>TQRMNOP115777</t>
        </is>
      </c>
      <c r="B2905" t="n">
        <v>2025</v>
      </c>
      <c r="C2905" t="n">
        <v>1</v>
      </c>
      <c r="D2905" t="n">
        <v>1</v>
      </c>
      <c r="E2905" t="inlineStr">
        <is>
          <t>S</t>
        </is>
      </c>
      <c r="F2905" t="n">
        <v>32</v>
      </c>
      <c r="G2905" t="n">
        <v>1165</v>
      </c>
      <c r="H2905" t="n">
        <v>1</v>
      </c>
      <c r="I2905" t="n">
        <v>1</v>
      </c>
      <c r="J2905" t="n">
        <v>29</v>
      </c>
      <c r="K2905" t="n">
        <v>2</v>
      </c>
      <c r="L2905" t="n">
        <v>4</v>
      </c>
      <c r="M2905" t="n">
        <v>1</v>
      </c>
      <c r="N2905" t="n">
        <v>3</v>
      </c>
      <c r="O2905" t="n">
        <v>1</v>
      </c>
      <c r="P2905" t="n">
        <v>1</v>
      </c>
      <c r="Q2905" t="n">
        <v>22</v>
      </c>
      <c r="R2905" s="15" t="n">
        <v>1045000</v>
      </c>
      <c r="S2905" s="15" t="n">
        <v>46000</v>
      </c>
      <c r="T2905" s="15" t="n">
        <v>1091000</v>
      </c>
      <c r="U2905" s="15" t="n">
        <v>55200</v>
      </c>
      <c r="V2905">
        <f>IFERROR(VLOOKUP(D2905,Tablas_Equivalencia!$A$3:$B$8,2,FALSE),"Sin dato")</f>
        <v/>
      </c>
      <c r="W2905">
        <f>IFERROR(VLOOKUP(L2905,Tablas_Equivalencia!$D$3:$E$9,2,FALSE),"Sin dato")</f>
        <v/>
      </c>
      <c r="X2905">
        <f>IF(I2905=1,"Varón","Mujer")</f>
        <v/>
      </c>
      <c r="Y2905">
        <f>IFERROR(VLOOKUP(M2905,Tablas_Equivalencia!$G$3:$H$6,2,FALSE),"Sin dato")</f>
        <v/>
      </c>
      <c r="Z2905">
        <f>IF(J2905&lt;=24,"18-24","25-29")</f>
        <v/>
      </c>
      <c r="AA2905">
        <f>IF(M2905&lt;&gt;1,"",IF(P2905=2,1,0))</f>
        <v/>
      </c>
      <c r="AB2905">
        <f>IF(M2905&lt;&gt;1,"",IF(O2905&gt;=2,1,0))</f>
        <v/>
      </c>
      <c r="AC2905">
        <f>IF(M2905&lt;&gt;1,"",IF(OR(Q2905=999,Q2905=""),"",IF(OR(Q2905&lt;35,Q2905&gt;48),1,0)))</f>
        <v/>
      </c>
      <c r="AD2905">
        <f>IF(COUNT(AA2905:AC2905)&lt;3,"",SUM(AA2905:AC2905))</f>
        <v/>
      </c>
      <c r="AE2905">
        <f>IF(L2905&gt;=4,2,IF(L2905&gt;=2,1,0))</f>
        <v/>
      </c>
      <c r="AF2905">
        <f>IF(L2905&gt;=5,1,0)</f>
        <v/>
      </c>
      <c r="AG2905">
        <f>AE2905+AF2905</f>
        <v/>
      </c>
      <c r="AH2905" s="15">
        <f>IF(M2905&lt;&gt;1,"",IF(OR(R2905=-9,R2905=""),"",R2905))</f>
        <v/>
      </c>
      <c r="AI2905">
        <f>IF(M2905&lt;&gt;1,"",IF(OR(Q2905=999,Q2905=""),"",Q2905))</f>
        <v/>
      </c>
    </row>
    <row r="2906">
      <c r="A2906" t="inlineStr">
        <is>
          <t>TQRMNOP115778</t>
        </is>
      </c>
      <c r="B2906" t="n">
        <v>2025</v>
      </c>
      <c r="C2906" t="n">
        <v>1</v>
      </c>
      <c r="D2906" t="n">
        <v>41</v>
      </c>
      <c r="E2906" t="inlineStr">
        <is>
          <t>S</t>
        </is>
      </c>
      <c r="F2906" t="n">
        <v>8</v>
      </c>
      <c r="G2906" t="n">
        <v>727</v>
      </c>
      <c r="H2906" t="n">
        <v>3</v>
      </c>
      <c r="I2906" t="n">
        <v>2</v>
      </c>
      <c r="J2906" t="n">
        <v>29</v>
      </c>
      <c r="K2906" t="n">
        <v>2</v>
      </c>
      <c r="L2906" t="n">
        <v>4</v>
      </c>
      <c r="M2906" t="n">
        <v>1</v>
      </c>
      <c r="N2906" t="n">
        <v>2</v>
      </c>
      <c r="O2906" t="n">
        <v>3</v>
      </c>
      <c r="P2906" t="n">
        <v>2</v>
      </c>
      <c r="Q2906" t="n">
        <v>30</v>
      </c>
      <c r="R2906" s="15" t="n">
        <v>248000</v>
      </c>
      <c r="S2906" s="15" t="n">
        <v>0</v>
      </c>
      <c r="T2906" s="15" t="n">
        <v>248000</v>
      </c>
      <c r="U2906" s="15" t="n">
        <v>120300</v>
      </c>
      <c r="V2906">
        <f>IFERROR(VLOOKUP(D2906,Tablas_Equivalencia!$A$3:$B$8,2,FALSE),"Sin dato")</f>
        <v/>
      </c>
      <c r="W2906">
        <f>IFERROR(VLOOKUP(L2906,Tablas_Equivalencia!$D$3:$E$9,2,FALSE),"Sin dato")</f>
        <v/>
      </c>
      <c r="X2906">
        <f>IF(I2906=1,"Varón","Mujer")</f>
        <v/>
      </c>
      <c r="Y2906">
        <f>IFERROR(VLOOKUP(M2906,Tablas_Equivalencia!$G$3:$H$6,2,FALSE),"Sin dato")</f>
        <v/>
      </c>
      <c r="Z2906">
        <f>IF(J2906&lt;=24,"18-24","25-29")</f>
        <v/>
      </c>
      <c r="AA2906">
        <f>IF(M2906&lt;&gt;1,"",IF(P2906=2,1,0))</f>
        <v/>
      </c>
      <c r="AB2906">
        <f>IF(M2906&lt;&gt;1,"",IF(O2906&gt;=2,1,0))</f>
        <v/>
      </c>
      <c r="AC2906">
        <f>IF(M2906&lt;&gt;1,"",IF(OR(Q2906=999,Q2906=""),"",IF(OR(Q2906&lt;35,Q2906&gt;48),1,0)))</f>
        <v/>
      </c>
      <c r="AD2906">
        <f>IF(COUNT(AA2906:AC2906)&lt;3,"",SUM(AA2906:AC2906))</f>
        <v/>
      </c>
      <c r="AE2906">
        <f>IF(L2906&gt;=4,2,IF(L2906&gt;=2,1,0))</f>
        <v/>
      </c>
      <c r="AF2906">
        <f>IF(L2906&gt;=5,1,0)</f>
        <v/>
      </c>
      <c r="AG2906">
        <f>AE2906+AF2906</f>
        <v/>
      </c>
      <c r="AH2906" s="15">
        <f>IF(M2906&lt;&gt;1,"",IF(OR(R2906=-9,R2906=""),"",R2906))</f>
        <v/>
      </c>
      <c r="AI2906">
        <f>IF(M2906&lt;&gt;1,"",IF(OR(Q2906=999,Q2906=""),"",Q2906))</f>
        <v/>
      </c>
    </row>
    <row r="2907">
      <c r="A2907" t="inlineStr">
        <is>
          <t>TQRMNOP115780</t>
        </is>
      </c>
      <c r="B2907" t="n">
        <v>2025</v>
      </c>
      <c r="C2907" t="n">
        <v>1</v>
      </c>
      <c r="D2907" t="n">
        <v>40</v>
      </c>
      <c r="E2907" t="inlineStr">
        <is>
          <t>N</t>
        </is>
      </c>
      <c r="F2907" t="n">
        <v>22</v>
      </c>
      <c r="G2907" t="n">
        <v>2026</v>
      </c>
      <c r="H2907" t="n">
        <v>3</v>
      </c>
      <c r="I2907" t="n">
        <v>2</v>
      </c>
      <c r="J2907" t="n">
        <v>26</v>
      </c>
      <c r="K2907" t="n">
        <v>2</v>
      </c>
      <c r="L2907" t="n">
        <v>5</v>
      </c>
      <c r="M2907" t="n">
        <v>1</v>
      </c>
      <c r="N2907" t="n">
        <v>3</v>
      </c>
      <c r="O2907" t="n">
        <v>1</v>
      </c>
      <c r="P2907" t="n">
        <v>1</v>
      </c>
      <c r="Q2907" t="n">
        <v>999</v>
      </c>
      <c r="R2907" s="15" t="n">
        <v>888000</v>
      </c>
      <c r="S2907" s="15" t="n">
        <v>0</v>
      </c>
      <c r="T2907" s="15" t="n">
        <v>888000</v>
      </c>
      <c r="U2907" s="15" t="n">
        <v>71900</v>
      </c>
      <c r="V2907">
        <f>IFERROR(VLOOKUP(D2907,Tablas_Equivalencia!$A$3:$B$8,2,FALSE),"Sin dato")</f>
        <v/>
      </c>
      <c r="W2907">
        <f>IFERROR(VLOOKUP(L2907,Tablas_Equivalencia!$D$3:$E$9,2,FALSE),"Sin dato")</f>
        <v/>
      </c>
      <c r="X2907">
        <f>IF(I2907=1,"Varón","Mujer")</f>
        <v/>
      </c>
      <c r="Y2907">
        <f>IFERROR(VLOOKUP(M2907,Tablas_Equivalencia!$G$3:$H$6,2,FALSE),"Sin dato")</f>
        <v/>
      </c>
      <c r="Z2907">
        <f>IF(J2907&lt;=24,"18-24","25-29")</f>
        <v/>
      </c>
      <c r="AA2907">
        <f>IF(M2907&lt;&gt;1,"",IF(P2907=2,1,0))</f>
        <v/>
      </c>
      <c r="AB2907">
        <f>IF(M2907&lt;&gt;1,"",IF(O2907&gt;=2,1,0))</f>
        <v/>
      </c>
      <c r="AC2907">
        <f>IF(M2907&lt;&gt;1,"",IF(OR(Q2907=999,Q2907=""),"",IF(OR(Q2907&lt;35,Q2907&gt;48),1,0)))</f>
        <v/>
      </c>
      <c r="AD2907">
        <f>IF(COUNT(AA2907:AC2907)&lt;3,"",SUM(AA2907:AC2907))</f>
        <v/>
      </c>
      <c r="AE2907">
        <f>IF(L2907&gt;=4,2,IF(L2907&gt;=2,1,0))</f>
        <v/>
      </c>
      <c r="AF2907">
        <f>IF(L2907&gt;=5,1,0)</f>
        <v/>
      </c>
      <c r="AG2907">
        <f>AE2907+AF2907</f>
        <v/>
      </c>
      <c r="AH2907" s="15">
        <f>IF(M2907&lt;&gt;1,"",IF(OR(R2907=-9,R2907=""),"",R2907))</f>
        <v/>
      </c>
      <c r="AI2907">
        <f>IF(M2907&lt;&gt;1,"",IF(OR(Q2907=999,Q2907=""),"",Q2907))</f>
        <v/>
      </c>
    </row>
    <row r="2908">
      <c r="A2908" t="inlineStr">
        <is>
          <t>TQRMNOP115782</t>
        </is>
      </c>
      <c r="B2908" t="n">
        <v>2025</v>
      </c>
      <c r="C2908" t="n">
        <v>1</v>
      </c>
      <c r="D2908" t="n">
        <v>43</v>
      </c>
      <c r="E2908" t="inlineStr">
        <is>
          <t>S</t>
        </is>
      </c>
      <c r="F2908" t="n">
        <v>20</v>
      </c>
      <c r="G2908" t="n">
        <v>1372</v>
      </c>
      <c r="H2908" t="n">
        <v>1</v>
      </c>
      <c r="I2908" t="n">
        <v>2</v>
      </c>
      <c r="J2908" t="n">
        <v>21</v>
      </c>
      <c r="K2908" t="n">
        <v>1</v>
      </c>
      <c r="L2908" t="n">
        <v>2</v>
      </c>
      <c r="M2908" t="n">
        <v>3</v>
      </c>
      <c r="R2908" s="15" t="n">
        <v>0</v>
      </c>
      <c r="S2908" s="15" t="n">
        <v>0</v>
      </c>
      <c r="T2908" s="15" t="n">
        <v>0</v>
      </c>
      <c r="U2908" s="15" t="n">
        <v>72900</v>
      </c>
      <c r="V2908">
        <f>IFERROR(VLOOKUP(D2908,Tablas_Equivalencia!$A$3:$B$8,2,FALSE),"Sin dato")</f>
        <v/>
      </c>
      <c r="W2908">
        <f>IFERROR(VLOOKUP(L2908,Tablas_Equivalencia!$D$3:$E$9,2,FALSE),"Sin dato")</f>
        <v/>
      </c>
      <c r="X2908">
        <f>IF(I2908=1,"Varón","Mujer")</f>
        <v/>
      </c>
      <c r="Y2908">
        <f>IFERROR(VLOOKUP(M2908,Tablas_Equivalencia!$G$3:$H$6,2,FALSE),"Sin dato")</f>
        <v/>
      </c>
      <c r="Z2908">
        <f>IF(J2908&lt;=24,"18-24","25-29")</f>
        <v/>
      </c>
      <c r="AA2908">
        <f>IF(M2908&lt;&gt;1,"",IF(P2908=2,1,0))</f>
        <v/>
      </c>
      <c r="AB2908">
        <f>IF(M2908&lt;&gt;1,"",IF(O2908&gt;=2,1,0))</f>
        <v/>
      </c>
      <c r="AC2908">
        <f>IF(M2908&lt;&gt;1,"",IF(OR(Q2908=999,Q2908=""),"",IF(OR(Q2908&lt;35,Q2908&gt;48),1,0)))</f>
        <v/>
      </c>
      <c r="AD2908">
        <f>IF(COUNT(AA2908:AC2908)&lt;3,"",SUM(AA2908:AC2908))</f>
        <v/>
      </c>
      <c r="AE2908">
        <f>IF(L2908&gt;=4,2,IF(L2908&gt;=2,1,0))</f>
        <v/>
      </c>
      <c r="AF2908">
        <f>IF(L2908&gt;=5,1,0)</f>
        <v/>
      </c>
      <c r="AG2908">
        <f>AE2908+AF2908</f>
        <v/>
      </c>
      <c r="AH2908" s="15">
        <f>IF(M2908&lt;&gt;1,"",IF(OR(R2908=-9,R2908=""),"",R2908))</f>
        <v/>
      </c>
      <c r="AI2908">
        <f>IF(M2908&lt;&gt;1,"",IF(OR(Q2908=999,Q2908=""),"",Q2908))</f>
        <v/>
      </c>
    </row>
    <row r="2909">
      <c r="A2909" t="inlineStr">
        <is>
          <t>TQRMNOP115788</t>
        </is>
      </c>
      <c r="B2909" t="n">
        <v>2025</v>
      </c>
      <c r="C2909" t="n">
        <v>1</v>
      </c>
      <c r="D2909" t="n">
        <v>1</v>
      </c>
      <c r="E2909" t="inlineStr">
        <is>
          <t>S</t>
        </is>
      </c>
      <c r="F2909" t="n">
        <v>32</v>
      </c>
      <c r="G2909" t="n">
        <v>662</v>
      </c>
      <c r="H2909" t="n">
        <v>1</v>
      </c>
      <c r="I2909" t="n">
        <v>1</v>
      </c>
      <c r="J2909" t="n">
        <v>22</v>
      </c>
      <c r="K2909" t="n">
        <v>1</v>
      </c>
      <c r="L2909" t="n">
        <v>5</v>
      </c>
      <c r="M2909" t="n">
        <v>1</v>
      </c>
      <c r="N2909" t="n">
        <v>3</v>
      </c>
      <c r="O2909" t="n">
        <v>1</v>
      </c>
      <c r="P2909" t="n">
        <v>1</v>
      </c>
      <c r="Q2909" t="n">
        <v>38</v>
      </c>
      <c r="R2909" s="15" t="n">
        <v>575000</v>
      </c>
      <c r="S2909" s="15" t="n">
        <v>0</v>
      </c>
      <c r="T2909" s="15" t="n">
        <v>575000</v>
      </c>
      <c r="U2909" s="15" t="n">
        <v>139800</v>
      </c>
      <c r="V2909">
        <f>IFERROR(VLOOKUP(D2909,Tablas_Equivalencia!$A$3:$B$8,2,FALSE),"Sin dato")</f>
        <v/>
      </c>
      <c r="W2909">
        <f>IFERROR(VLOOKUP(L2909,Tablas_Equivalencia!$D$3:$E$9,2,FALSE),"Sin dato")</f>
        <v/>
      </c>
      <c r="X2909">
        <f>IF(I2909=1,"Varón","Mujer")</f>
        <v/>
      </c>
      <c r="Y2909">
        <f>IFERROR(VLOOKUP(M2909,Tablas_Equivalencia!$G$3:$H$6,2,FALSE),"Sin dato")</f>
        <v/>
      </c>
      <c r="Z2909">
        <f>IF(J2909&lt;=24,"18-24","25-29")</f>
        <v/>
      </c>
      <c r="AA2909">
        <f>IF(M2909&lt;&gt;1,"",IF(P2909=2,1,0))</f>
        <v/>
      </c>
      <c r="AB2909">
        <f>IF(M2909&lt;&gt;1,"",IF(O2909&gt;=2,1,0))</f>
        <v/>
      </c>
      <c r="AC2909">
        <f>IF(M2909&lt;&gt;1,"",IF(OR(Q2909=999,Q2909=""),"",IF(OR(Q2909&lt;35,Q2909&gt;48),1,0)))</f>
        <v/>
      </c>
      <c r="AD2909">
        <f>IF(COUNT(AA2909:AC2909)&lt;3,"",SUM(AA2909:AC2909))</f>
        <v/>
      </c>
      <c r="AE2909">
        <f>IF(L2909&gt;=4,2,IF(L2909&gt;=2,1,0))</f>
        <v/>
      </c>
      <c r="AF2909">
        <f>IF(L2909&gt;=5,1,0)</f>
        <v/>
      </c>
      <c r="AG2909">
        <f>AE2909+AF2909</f>
        <v/>
      </c>
      <c r="AH2909" s="15">
        <f>IF(M2909&lt;&gt;1,"",IF(OR(R2909=-9,R2909=""),"",R2909))</f>
        <v/>
      </c>
      <c r="AI2909">
        <f>IF(M2909&lt;&gt;1,"",IF(OR(Q2909=999,Q2909=""),"",Q2909))</f>
        <v/>
      </c>
    </row>
    <row r="2910">
      <c r="A2910" t="inlineStr">
        <is>
          <t>TQRMNOP115791</t>
        </is>
      </c>
      <c r="B2910" t="n">
        <v>2025</v>
      </c>
      <c r="C2910" t="n">
        <v>1</v>
      </c>
      <c r="D2910" t="n">
        <v>40</v>
      </c>
      <c r="E2910" t="inlineStr">
        <is>
          <t>S</t>
        </is>
      </c>
      <c r="F2910" t="n">
        <v>7</v>
      </c>
      <c r="G2910" t="n">
        <v>1635</v>
      </c>
      <c r="H2910" t="n">
        <v>1</v>
      </c>
      <c r="I2910" t="n">
        <v>1</v>
      </c>
      <c r="J2910" t="n">
        <v>28</v>
      </c>
      <c r="K2910" t="n">
        <v>2</v>
      </c>
      <c r="L2910" t="n">
        <v>5</v>
      </c>
      <c r="M2910" t="n">
        <v>1</v>
      </c>
      <c r="N2910" t="n">
        <v>2</v>
      </c>
      <c r="O2910" t="n">
        <v>2</v>
      </c>
      <c r="P2910" t="n">
        <v>2</v>
      </c>
      <c r="Q2910" t="n">
        <v>18</v>
      </c>
      <c r="R2910" s="15" t="n">
        <v>-9</v>
      </c>
      <c r="S2910" s="15" t="n">
        <v>0</v>
      </c>
      <c r="T2910" s="15" t="n">
        <v>0</v>
      </c>
      <c r="U2910" s="15" t="n">
        <v>135800</v>
      </c>
      <c r="V2910">
        <f>IFERROR(VLOOKUP(D2910,Tablas_Equivalencia!$A$3:$B$8,2,FALSE),"Sin dato")</f>
        <v/>
      </c>
      <c r="W2910">
        <f>IFERROR(VLOOKUP(L2910,Tablas_Equivalencia!$D$3:$E$9,2,FALSE),"Sin dato")</f>
        <v/>
      </c>
      <c r="X2910">
        <f>IF(I2910=1,"Varón","Mujer")</f>
        <v/>
      </c>
      <c r="Y2910">
        <f>IFERROR(VLOOKUP(M2910,Tablas_Equivalencia!$G$3:$H$6,2,FALSE),"Sin dato")</f>
        <v/>
      </c>
      <c r="Z2910">
        <f>IF(J2910&lt;=24,"18-24","25-29")</f>
        <v/>
      </c>
      <c r="AA2910">
        <f>IF(M2910&lt;&gt;1,"",IF(P2910=2,1,0))</f>
        <v/>
      </c>
      <c r="AB2910">
        <f>IF(M2910&lt;&gt;1,"",IF(O2910&gt;=2,1,0))</f>
        <v/>
      </c>
      <c r="AC2910">
        <f>IF(M2910&lt;&gt;1,"",IF(OR(Q2910=999,Q2910=""),"",IF(OR(Q2910&lt;35,Q2910&gt;48),1,0)))</f>
        <v/>
      </c>
      <c r="AD2910">
        <f>IF(COUNT(AA2910:AC2910)&lt;3,"",SUM(AA2910:AC2910))</f>
        <v/>
      </c>
      <c r="AE2910">
        <f>IF(L2910&gt;=4,2,IF(L2910&gt;=2,1,0))</f>
        <v/>
      </c>
      <c r="AF2910">
        <f>IF(L2910&gt;=5,1,0)</f>
        <v/>
      </c>
      <c r="AG2910">
        <f>AE2910+AF2910</f>
        <v/>
      </c>
      <c r="AH2910" s="15">
        <f>IF(M2910&lt;&gt;1,"",IF(OR(R2910=-9,R2910=""),"",R2910))</f>
        <v/>
      </c>
      <c r="AI2910">
        <f>IF(M2910&lt;&gt;1,"",IF(OR(Q2910=999,Q2910=""),"",Q2910))</f>
        <v/>
      </c>
    </row>
    <row r="2911">
      <c r="A2911" t="inlineStr">
        <is>
          <t>TQRMNOP115800</t>
        </is>
      </c>
      <c r="B2911" t="n">
        <v>2025</v>
      </c>
      <c r="C2911" t="n">
        <v>1</v>
      </c>
      <c r="D2911" t="n">
        <v>1</v>
      </c>
      <c r="E2911" t="inlineStr">
        <is>
          <t>S</t>
        </is>
      </c>
      <c r="F2911" t="n">
        <v>32</v>
      </c>
      <c r="G2911" t="n">
        <v>953</v>
      </c>
      <c r="H2911" t="n">
        <v>3</v>
      </c>
      <c r="I2911" t="n">
        <v>1</v>
      </c>
      <c r="J2911" t="n">
        <v>24</v>
      </c>
      <c r="K2911" t="n">
        <v>1</v>
      </c>
      <c r="L2911" t="n">
        <v>5</v>
      </c>
      <c r="M2911" t="n">
        <v>1</v>
      </c>
      <c r="N2911" t="n">
        <v>3</v>
      </c>
      <c r="O2911" t="n">
        <v>1</v>
      </c>
      <c r="P2911" t="n">
        <v>1</v>
      </c>
      <c r="Q2911" t="n">
        <v>46</v>
      </c>
      <c r="R2911" s="15" t="n">
        <v>1316000</v>
      </c>
      <c r="S2911" s="15" t="n">
        <v>0</v>
      </c>
      <c r="T2911" s="15" t="n">
        <v>1316000</v>
      </c>
      <c r="U2911" s="15" t="n">
        <v>125000</v>
      </c>
      <c r="V2911">
        <f>IFERROR(VLOOKUP(D2911,Tablas_Equivalencia!$A$3:$B$8,2,FALSE),"Sin dato")</f>
        <v/>
      </c>
      <c r="W2911">
        <f>IFERROR(VLOOKUP(L2911,Tablas_Equivalencia!$D$3:$E$9,2,FALSE),"Sin dato")</f>
        <v/>
      </c>
      <c r="X2911">
        <f>IF(I2911=1,"Varón","Mujer")</f>
        <v/>
      </c>
      <c r="Y2911">
        <f>IFERROR(VLOOKUP(M2911,Tablas_Equivalencia!$G$3:$H$6,2,FALSE),"Sin dato")</f>
        <v/>
      </c>
      <c r="Z2911">
        <f>IF(J2911&lt;=24,"18-24","25-29")</f>
        <v/>
      </c>
      <c r="AA2911">
        <f>IF(M2911&lt;&gt;1,"",IF(P2911=2,1,0))</f>
        <v/>
      </c>
      <c r="AB2911">
        <f>IF(M2911&lt;&gt;1,"",IF(O2911&gt;=2,1,0))</f>
        <v/>
      </c>
      <c r="AC2911">
        <f>IF(M2911&lt;&gt;1,"",IF(OR(Q2911=999,Q2911=""),"",IF(OR(Q2911&lt;35,Q2911&gt;48),1,0)))</f>
        <v/>
      </c>
      <c r="AD2911">
        <f>IF(COUNT(AA2911:AC2911)&lt;3,"",SUM(AA2911:AC2911))</f>
        <v/>
      </c>
      <c r="AE2911">
        <f>IF(L2911&gt;=4,2,IF(L2911&gt;=2,1,0))</f>
        <v/>
      </c>
      <c r="AF2911">
        <f>IF(L2911&gt;=5,1,0)</f>
        <v/>
      </c>
      <c r="AG2911">
        <f>AE2911+AF2911</f>
        <v/>
      </c>
      <c r="AH2911" s="15">
        <f>IF(M2911&lt;&gt;1,"",IF(OR(R2911=-9,R2911=""),"",R2911))</f>
        <v/>
      </c>
      <c r="AI2911">
        <f>IF(M2911&lt;&gt;1,"",IF(OR(Q2911=999,Q2911=""),"",Q2911))</f>
        <v/>
      </c>
    </row>
    <row r="2912">
      <c r="A2912" t="inlineStr">
        <is>
          <t>TQRMNOP115804</t>
        </is>
      </c>
      <c r="B2912" t="n">
        <v>2025</v>
      </c>
      <c r="C2912" t="n">
        <v>1</v>
      </c>
      <c r="D2912" t="n">
        <v>40</v>
      </c>
      <c r="E2912" t="inlineStr">
        <is>
          <t>N</t>
        </is>
      </c>
      <c r="F2912" t="n">
        <v>22</v>
      </c>
      <c r="G2912" t="n">
        <v>958</v>
      </c>
      <c r="H2912" t="n">
        <v>3</v>
      </c>
      <c r="I2912" t="n">
        <v>2</v>
      </c>
      <c r="J2912" t="n">
        <v>26</v>
      </c>
      <c r="K2912" t="n">
        <v>2</v>
      </c>
      <c r="L2912" t="n">
        <v>3</v>
      </c>
      <c r="M2912" t="n">
        <v>1</v>
      </c>
      <c r="N2912" t="n">
        <v>3</v>
      </c>
      <c r="O2912" t="n">
        <v>3</v>
      </c>
      <c r="P2912" t="n">
        <v>2</v>
      </c>
      <c r="Q2912" t="n">
        <v>22</v>
      </c>
      <c r="R2912" s="15" t="n">
        <v>-9</v>
      </c>
      <c r="S2912" s="15" t="n">
        <v>0</v>
      </c>
      <c r="T2912" s="15" t="n">
        <v>0</v>
      </c>
      <c r="U2912" s="15" t="n">
        <v>145600</v>
      </c>
      <c r="V2912">
        <f>IFERROR(VLOOKUP(D2912,Tablas_Equivalencia!$A$3:$B$8,2,FALSE),"Sin dato")</f>
        <v/>
      </c>
      <c r="W2912">
        <f>IFERROR(VLOOKUP(L2912,Tablas_Equivalencia!$D$3:$E$9,2,FALSE),"Sin dato")</f>
        <v/>
      </c>
      <c r="X2912">
        <f>IF(I2912=1,"Varón","Mujer")</f>
        <v/>
      </c>
      <c r="Y2912">
        <f>IFERROR(VLOOKUP(M2912,Tablas_Equivalencia!$G$3:$H$6,2,FALSE),"Sin dato")</f>
        <v/>
      </c>
      <c r="Z2912">
        <f>IF(J2912&lt;=24,"18-24","25-29")</f>
        <v/>
      </c>
      <c r="AA2912">
        <f>IF(M2912&lt;&gt;1,"",IF(P2912=2,1,0))</f>
        <v/>
      </c>
      <c r="AB2912">
        <f>IF(M2912&lt;&gt;1,"",IF(O2912&gt;=2,1,0))</f>
        <v/>
      </c>
      <c r="AC2912">
        <f>IF(M2912&lt;&gt;1,"",IF(OR(Q2912=999,Q2912=""),"",IF(OR(Q2912&lt;35,Q2912&gt;48),1,0)))</f>
        <v/>
      </c>
      <c r="AD2912">
        <f>IF(COUNT(AA2912:AC2912)&lt;3,"",SUM(AA2912:AC2912))</f>
        <v/>
      </c>
      <c r="AE2912">
        <f>IF(L2912&gt;=4,2,IF(L2912&gt;=2,1,0))</f>
        <v/>
      </c>
      <c r="AF2912">
        <f>IF(L2912&gt;=5,1,0)</f>
        <v/>
      </c>
      <c r="AG2912">
        <f>AE2912+AF2912</f>
        <v/>
      </c>
      <c r="AH2912" s="15">
        <f>IF(M2912&lt;&gt;1,"",IF(OR(R2912=-9,R2912=""),"",R2912))</f>
        <v/>
      </c>
      <c r="AI2912">
        <f>IF(M2912&lt;&gt;1,"",IF(OR(Q2912=999,Q2912=""),"",Q2912))</f>
        <v/>
      </c>
    </row>
    <row r="2913">
      <c r="A2913" t="inlineStr">
        <is>
          <t>TQRMNOP115827</t>
        </is>
      </c>
      <c r="B2913" t="n">
        <v>2025</v>
      </c>
      <c r="C2913" t="n">
        <v>1</v>
      </c>
      <c r="D2913" t="n">
        <v>43</v>
      </c>
      <c r="E2913" t="inlineStr">
        <is>
          <t>N</t>
        </is>
      </c>
      <c r="F2913" t="n">
        <v>38</v>
      </c>
      <c r="G2913" t="n">
        <v>1465</v>
      </c>
      <c r="H2913" t="n">
        <v>3</v>
      </c>
      <c r="I2913" t="n">
        <v>2</v>
      </c>
      <c r="J2913" t="n">
        <v>29</v>
      </c>
      <c r="K2913" t="n">
        <v>2</v>
      </c>
      <c r="L2913" t="n">
        <v>4</v>
      </c>
      <c r="M2913" t="n">
        <v>2</v>
      </c>
      <c r="R2913" s="15" t="n">
        <v>0</v>
      </c>
      <c r="S2913" s="15" t="n">
        <v>0</v>
      </c>
      <c r="T2913" s="15" t="n">
        <v>0</v>
      </c>
      <c r="U2913" s="15" t="n">
        <v>59900</v>
      </c>
      <c r="V2913">
        <f>IFERROR(VLOOKUP(D2913,Tablas_Equivalencia!$A$3:$B$8,2,FALSE),"Sin dato")</f>
        <v/>
      </c>
      <c r="W2913">
        <f>IFERROR(VLOOKUP(L2913,Tablas_Equivalencia!$D$3:$E$9,2,FALSE),"Sin dato")</f>
        <v/>
      </c>
      <c r="X2913">
        <f>IF(I2913=1,"Varón","Mujer")</f>
        <v/>
      </c>
      <c r="Y2913">
        <f>IFERROR(VLOOKUP(M2913,Tablas_Equivalencia!$G$3:$H$6,2,FALSE),"Sin dato")</f>
        <v/>
      </c>
      <c r="Z2913">
        <f>IF(J2913&lt;=24,"18-24","25-29")</f>
        <v/>
      </c>
      <c r="AA2913">
        <f>IF(M2913&lt;&gt;1,"",IF(P2913=2,1,0))</f>
        <v/>
      </c>
      <c r="AB2913">
        <f>IF(M2913&lt;&gt;1,"",IF(O2913&gt;=2,1,0))</f>
        <v/>
      </c>
      <c r="AC2913">
        <f>IF(M2913&lt;&gt;1,"",IF(OR(Q2913=999,Q2913=""),"",IF(OR(Q2913&lt;35,Q2913&gt;48),1,0)))</f>
        <v/>
      </c>
      <c r="AD2913">
        <f>IF(COUNT(AA2913:AC2913)&lt;3,"",SUM(AA2913:AC2913))</f>
        <v/>
      </c>
      <c r="AE2913">
        <f>IF(L2913&gt;=4,2,IF(L2913&gt;=2,1,0))</f>
        <v/>
      </c>
      <c r="AF2913">
        <f>IF(L2913&gt;=5,1,0)</f>
        <v/>
      </c>
      <c r="AG2913">
        <f>AE2913+AF2913</f>
        <v/>
      </c>
      <c r="AH2913" s="15">
        <f>IF(M2913&lt;&gt;1,"",IF(OR(R2913=-9,R2913=""),"",R2913))</f>
        <v/>
      </c>
      <c r="AI2913">
        <f>IF(M2913&lt;&gt;1,"",IF(OR(Q2913=999,Q2913=""),"",Q2913))</f>
        <v/>
      </c>
    </row>
    <row r="2914">
      <c r="A2914" t="inlineStr">
        <is>
          <t>TQRMNOP115840</t>
        </is>
      </c>
      <c r="B2914" t="n">
        <v>2025</v>
      </c>
      <c r="C2914" t="n">
        <v>1</v>
      </c>
      <c r="D2914" t="n">
        <v>41</v>
      </c>
      <c r="E2914" t="inlineStr">
        <is>
          <t>N</t>
        </is>
      </c>
      <c r="F2914" t="n">
        <v>15</v>
      </c>
      <c r="G2914" t="n">
        <v>554</v>
      </c>
      <c r="H2914" t="n">
        <v>1</v>
      </c>
      <c r="I2914" t="n">
        <v>1</v>
      </c>
      <c r="J2914" t="n">
        <v>19</v>
      </c>
      <c r="K2914" t="n">
        <v>2</v>
      </c>
      <c r="L2914" t="n">
        <v>4</v>
      </c>
      <c r="M2914" t="n">
        <v>2</v>
      </c>
      <c r="R2914" s="15" t="n">
        <v>0</v>
      </c>
      <c r="S2914" s="15" t="n">
        <v>0</v>
      </c>
      <c r="T2914" s="15" t="n">
        <v>0</v>
      </c>
      <c r="U2914" s="15" t="n">
        <v>217900</v>
      </c>
      <c r="V2914">
        <f>IFERROR(VLOOKUP(D2914,Tablas_Equivalencia!$A$3:$B$8,2,FALSE),"Sin dato")</f>
        <v/>
      </c>
      <c r="W2914">
        <f>IFERROR(VLOOKUP(L2914,Tablas_Equivalencia!$D$3:$E$9,2,FALSE),"Sin dato")</f>
        <v/>
      </c>
      <c r="X2914">
        <f>IF(I2914=1,"Varón","Mujer")</f>
        <v/>
      </c>
      <c r="Y2914">
        <f>IFERROR(VLOOKUP(M2914,Tablas_Equivalencia!$G$3:$H$6,2,FALSE),"Sin dato")</f>
        <v/>
      </c>
      <c r="Z2914">
        <f>IF(J2914&lt;=24,"18-24","25-29")</f>
        <v/>
      </c>
      <c r="AA2914">
        <f>IF(M2914&lt;&gt;1,"",IF(P2914=2,1,0))</f>
        <v/>
      </c>
      <c r="AB2914">
        <f>IF(M2914&lt;&gt;1,"",IF(O2914&gt;=2,1,0))</f>
        <v/>
      </c>
      <c r="AC2914">
        <f>IF(M2914&lt;&gt;1,"",IF(OR(Q2914=999,Q2914=""),"",IF(OR(Q2914&lt;35,Q2914&gt;48),1,0)))</f>
        <v/>
      </c>
      <c r="AD2914">
        <f>IF(COUNT(AA2914:AC2914)&lt;3,"",SUM(AA2914:AC2914))</f>
        <v/>
      </c>
      <c r="AE2914">
        <f>IF(L2914&gt;=4,2,IF(L2914&gt;=2,1,0))</f>
        <v/>
      </c>
      <c r="AF2914">
        <f>IF(L2914&gt;=5,1,0)</f>
        <v/>
      </c>
      <c r="AG2914">
        <f>AE2914+AF2914</f>
        <v/>
      </c>
      <c r="AH2914" s="15">
        <f>IF(M2914&lt;&gt;1,"",IF(OR(R2914=-9,R2914=""),"",R2914))</f>
        <v/>
      </c>
      <c r="AI2914">
        <f>IF(M2914&lt;&gt;1,"",IF(OR(Q2914=999,Q2914=""),"",Q2914))</f>
        <v/>
      </c>
    </row>
    <row r="2915">
      <c r="A2915" t="inlineStr">
        <is>
          <t>TQRMNOP115841</t>
        </is>
      </c>
      <c r="B2915" t="n">
        <v>2025</v>
      </c>
      <c r="C2915" t="n">
        <v>1</v>
      </c>
      <c r="D2915" t="n">
        <v>44</v>
      </c>
      <c r="E2915" t="inlineStr">
        <is>
          <t>N</t>
        </is>
      </c>
      <c r="F2915" t="n">
        <v>5</v>
      </c>
      <c r="G2915" t="n">
        <v>1333</v>
      </c>
      <c r="H2915" t="n">
        <v>3</v>
      </c>
      <c r="I2915" t="n">
        <v>2</v>
      </c>
      <c r="J2915" t="n">
        <v>21</v>
      </c>
      <c r="K2915" t="n">
        <v>2</v>
      </c>
      <c r="L2915" t="n">
        <v>4</v>
      </c>
      <c r="M2915" t="n">
        <v>3</v>
      </c>
      <c r="R2915" s="15" t="n">
        <v>0</v>
      </c>
      <c r="S2915" s="15" t="n">
        <v>151000</v>
      </c>
      <c r="T2915" s="15" t="n">
        <v>151000</v>
      </c>
      <c r="U2915" s="15" t="n">
        <v>337100</v>
      </c>
      <c r="V2915">
        <f>IFERROR(VLOOKUP(D2915,Tablas_Equivalencia!$A$3:$B$8,2,FALSE),"Sin dato")</f>
        <v/>
      </c>
      <c r="W2915">
        <f>IFERROR(VLOOKUP(L2915,Tablas_Equivalencia!$D$3:$E$9,2,FALSE),"Sin dato")</f>
        <v/>
      </c>
      <c r="X2915">
        <f>IF(I2915=1,"Varón","Mujer")</f>
        <v/>
      </c>
      <c r="Y2915">
        <f>IFERROR(VLOOKUP(M2915,Tablas_Equivalencia!$G$3:$H$6,2,FALSE),"Sin dato")</f>
        <v/>
      </c>
      <c r="Z2915">
        <f>IF(J2915&lt;=24,"18-24","25-29")</f>
        <v/>
      </c>
      <c r="AA2915">
        <f>IF(M2915&lt;&gt;1,"",IF(P2915=2,1,0))</f>
        <v/>
      </c>
      <c r="AB2915">
        <f>IF(M2915&lt;&gt;1,"",IF(O2915&gt;=2,1,0))</f>
        <v/>
      </c>
      <c r="AC2915">
        <f>IF(M2915&lt;&gt;1,"",IF(OR(Q2915=999,Q2915=""),"",IF(OR(Q2915&lt;35,Q2915&gt;48),1,0)))</f>
        <v/>
      </c>
      <c r="AD2915">
        <f>IF(COUNT(AA2915:AC2915)&lt;3,"",SUM(AA2915:AC2915))</f>
        <v/>
      </c>
      <c r="AE2915">
        <f>IF(L2915&gt;=4,2,IF(L2915&gt;=2,1,0))</f>
        <v/>
      </c>
      <c r="AF2915">
        <f>IF(L2915&gt;=5,1,0)</f>
        <v/>
      </c>
      <c r="AG2915">
        <f>AE2915+AF2915</f>
        <v/>
      </c>
      <c r="AH2915" s="15">
        <f>IF(M2915&lt;&gt;1,"",IF(OR(R2915=-9,R2915=""),"",R2915))</f>
        <v/>
      </c>
      <c r="AI2915">
        <f>IF(M2915&lt;&gt;1,"",IF(OR(Q2915=999,Q2915=""),"",Q2915))</f>
        <v/>
      </c>
    </row>
    <row r="2916">
      <c r="A2916" t="inlineStr">
        <is>
          <t>TQRMNOP115842</t>
        </is>
      </c>
      <c r="B2916" t="n">
        <v>2025</v>
      </c>
      <c r="C2916" t="n">
        <v>1</v>
      </c>
      <c r="D2916" t="n">
        <v>40</v>
      </c>
      <c r="E2916" t="inlineStr">
        <is>
          <t>N</t>
        </is>
      </c>
      <c r="F2916" t="n">
        <v>22</v>
      </c>
      <c r="G2916" t="n">
        <v>1253</v>
      </c>
      <c r="H2916" t="n">
        <v>1</v>
      </c>
      <c r="I2916" t="n">
        <v>2</v>
      </c>
      <c r="J2916" t="n">
        <v>18</v>
      </c>
      <c r="K2916" t="n">
        <v>1</v>
      </c>
      <c r="L2916" t="n">
        <v>3</v>
      </c>
      <c r="M2916" t="n">
        <v>3</v>
      </c>
      <c r="R2916" s="15" t="n">
        <v>0</v>
      </c>
      <c r="S2916" s="15" t="n">
        <v>0</v>
      </c>
      <c r="T2916" s="15" t="n">
        <v>0</v>
      </c>
      <c r="U2916" s="15" t="n">
        <v>100000</v>
      </c>
      <c r="V2916">
        <f>IFERROR(VLOOKUP(D2916,Tablas_Equivalencia!$A$3:$B$8,2,FALSE),"Sin dato")</f>
        <v/>
      </c>
      <c r="W2916">
        <f>IFERROR(VLOOKUP(L2916,Tablas_Equivalencia!$D$3:$E$9,2,FALSE),"Sin dato")</f>
        <v/>
      </c>
      <c r="X2916">
        <f>IF(I2916=1,"Varón","Mujer")</f>
        <v/>
      </c>
      <c r="Y2916">
        <f>IFERROR(VLOOKUP(M2916,Tablas_Equivalencia!$G$3:$H$6,2,FALSE),"Sin dato")</f>
        <v/>
      </c>
      <c r="Z2916">
        <f>IF(J2916&lt;=24,"18-24","25-29")</f>
        <v/>
      </c>
      <c r="AA2916">
        <f>IF(M2916&lt;&gt;1,"",IF(P2916=2,1,0))</f>
        <v/>
      </c>
      <c r="AB2916">
        <f>IF(M2916&lt;&gt;1,"",IF(O2916&gt;=2,1,0))</f>
        <v/>
      </c>
      <c r="AC2916">
        <f>IF(M2916&lt;&gt;1,"",IF(OR(Q2916=999,Q2916=""),"",IF(OR(Q2916&lt;35,Q2916&gt;48),1,0)))</f>
        <v/>
      </c>
      <c r="AD2916">
        <f>IF(COUNT(AA2916:AC2916)&lt;3,"",SUM(AA2916:AC2916))</f>
        <v/>
      </c>
      <c r="AE2916">
        <f>IF(L2916&gt;=4,2,IF(L2916&gt;=2,1,0))</f>
        <v/>
      </c>
      <c r="AF2916">
        <f>IF(L2916&gt;=5,1,0)</f>
        <v/>
      </c>
      <c r="AG2916">
        <f>AE2916+AF2916</f>
        <v/>
      </c>
      <c r="AH2916" s="15">
        <f>IF(M2916&lt;&gt;1,"",IF(OR(R2916=-9,R2916=""),"",R2916))</f>
        <v/>
      </c>
      <c r="AI2916">
        <f>IF(M2916&lt;&gt;1,"",IF(OR(Q2916=999,Q2916=""),"",Q2916))</f>
        <v/>
      </c>
    </row>
    <row r="2917">
      <c r="A2917" t="inlineStr">
        <is>
          <t>TQRMNOP115847</t>
        </is>
      </c>
      <c r="B2917" t="n">
        <v>2025</v>
      </c>
      <c r="C2917" t="n">
        <v>1</v>
      </c>
      <c r="D2917" t="n">
        <v>1</v>
      </c>
      <c r="E2917" t="inlineStr">
        <is>
          <t>S</t>
        </is>
      </c>
      <c r="F2917" t="n">
        <v>32</v>
      </c>
      <c r="G2917" t="n">
        <v>1297</v>
      </c>
      <c r="H2917" t="n">
        <v>3</v>
      </c>
      <c r="I2917" t="n">
        <v>1</v>
      </c>
      <c r="J2917" t="n">
        <v>23</v>
      </c>
      <c r="K2917" t="n">
        <v>1</v>
      </c>
      <c r="L2917" t="n">
        <v>5</v>
      </c>
      <c r="M2917" t="n">
        <v>1</v>
      </c>
      <c r="N2917" t="n">
        <v>3</v>
      </c>
      <c r="O2917" t="n">
        <v>2</v>
      </c>
      <c r="P2917" t="n">
        <v>1</v>
      </c>
      <c r="Q2917" t="n">
        <v>27</v>
      </c>
      <c r="R2917" s="15" t="n">
        <v>1340000</v>
      </c>
      <c r="S2917" s="15" t="n">
        <v>83000</v>
      </c>
      <c r="T2917" s="15" t="n">
        <v>1423000</v>
      </c>
      <c r="U2917" s="15" t="n">
        <v>198300</v>
      </c>
      <c r="V2917">
        <f>IFERROR(VLOOKUP(D2917,Tablas_Equivalencia!$A$3:$B$8,2,FALSE),"Sin dato")</f>
        <v/>
      </c>
      <c r="W2917">
        <f>IFERROR(VLOOKUP(L2917,Tablas_Equivalencia!$D$3:$E$9,2,FALSE),"Sin dato")</f>
        <v/>
      </c>
      <c r="X2917">
        <f>IF(I2917=1,"Varón","Mujer")</f>
        <v/>
      </c>
      <c r="Y2917">
        <f>IFERROR(VLOOKUP(M2917,Tablas_Equivalencia!$G$3:$H$6,2,FALSE),"Sin dato")</f>
        <v/>
      </c>
      <c r="Z2917">
        <f>IF(J2917&lt;=24,"18-24","25-29")</f>
        <v/>
      </c>
      <c r="AA2917">
        <f>IF(M2917&lt;&gt;1,"",IF(P2917=2,1,0))</f>
        <v/>
      </c>
      <c r="AB2917">
        <f>IF(M2917&lt;&gt;1,"",IF(O2917&gt;=2,1,0))</f>
        <v/>
      </c>
      <c r="AC2917">
        <f>IF(M2917&lt;&gt;1,"",IF(OR(Q2917=999,Q2917=""),"",IF(OR(Q2917&lt;35,Q2917&gt;48),1,0)))</f>
        <v/>
      </c>
      <c r="AD2917">
        <f>IF(COUNT(AA2917:AC2917)&lt;3,"",SUM(AA2917:AC2917))</f>
        <v/>
      </c>
      <c r="AE2917">
        <f>IF(L2917&gt;=4,2,IF(L2917&gt;=2,1,0))</f>
        <v/>
      </c>
      <c r="AF2917">
        <f>IF(L2917&gt;=5,1,0)</f>
        <v/>
      </c>
      <c r="AG2917">
        <f>AE2917+AF2917</f>
        <v/>
      </c>
      <c r="AH2917" s="15">
        <f>IF(M2917&lt;&gt;1,"",IF(OR(R2917=-9,R2917=""),"",R2917))</f>
        <v/>
      </c>
      <c r="AI2917">
        <f>IF(M2917&lt;&gt;1,"",IF(OR(Q2917=999,Q2917=""),"",Q2917))</f>
        <v/>
      </c>
    </row>
    <row r="2918">
      <c r="A2918" t="inlineStr">
        <is>
          <t>TQRMNOP115849</t>
        </is>
      </c>
      <c r="B2918" t="n">
        <v>2025</v>
      </c>
      <c r="C2918" t="n">
        <v>1</v>
      </c>
      <c r="D2918" t="n">
        <v>1</v>
      </c>
      <c r="E2918" t="inlineStr">
        <is>
          <t>S</t>
        </is>
      </c>
      <c r="F2918" t="n">
        <v>33</v>
      </c>
      <c r="G2918" t="n">
        <v>1824</v>
      </c>
      <c r="H2918" t="n">
        <v>1</v>
      </c>
      <c r="I2918" t="n">
        <v>1</v>
      </c>
      <c r="J2918" t="n">
        <v>28</v>
      </c>
      <c r="K2918" t="n">
        <v>2</v>
      </c>
      <c r="L2918" t="n">
        <v>4</v>
      </c>
      <c r="M2918" t="n">
        <v>3</v>
      </c>
      <c r="R2918" s="15" t="n">
        <v>0</v>
      </c>
      <c r="S2918" s="15" t="n">
        <v>0</v>
      </c>
      <c r="T2918" s="15" t="n">
        <v>0</v>
      </c>
      <c r="U2918" s="15" t="n">
        <v>59800</v>
      </c>
      <c r="V2918">
        <f>IFERROR(VLOOKUP(D2918,Tablas_Equivalencia!$A$3:$B$8,2,FALSE),"Sin dato")</f>
        <v/>
      </c>
      <c r="W2918">
        <f>IFERROR(VLOOKUP(L2918,Tablas_Equivalencia!$D$3:$E$9,2,FALSE),"Sin dato")</f>
        <v/>
      </c>
      <c r="X2918">
        <f>IF(I2918=1,"Varón","Mujer")</f>
        <v/>
      </c>
      <c r="Y2918">
        <f>IFERROR(VLOOKUP(M2918,Tablas_Equivalencia!$G$3:$H$6,2,FALSE),"Sin dato")</f>
        <v/>
      </c>
      <c r="Z2918">
        <f>IF(J2918&lt;=24,"18-24","25-29")</f>
        <v/>
      </c>
      <c r="AA2918">
        <f>IF(M2918&lt;&gt;1,"",IF(P2918=2,1,0))</f>
        <v/>
      </c>
      <c r="AB2918">
        <f>IF(M2918&lt;&gt;1,"",IF(O2918&gt;=2,1,0))</f>
        <v/>
      </c>
      <c r="AC2918">
        <f>IF(M2918&lt;&gt;1,"",IF(OR(Q2918=999,Q2918=""),"",IF(OR(Q2918&lt;35,Q2918&gt;48),1,0)))</f>
        <v/>
      </c>
      <c r="AD2918">
        <f>IF(COUNT(AA2918:AC2918)&lt;3,"",SUM(AA2918:AC2918))</f>
        <v/>
      </c>
      <c r="AE2918">
        <f>IF(L2918&gt;=4,2,IF(L2918&gt;=2,1,0))</f>
        <v/>
      </c>
      <c r="AF2918">
        <f>IF(L2918&gt;=5,1,0)</f>
        <v/>
      </c>
      <c r="AG2918">
        <f>AE2918+AF2918</f>
        <v/>
      </c>
      <c r="AH2918" s="15">
        <f>IF(M2918&lt;&gt;1,"",IF(OR(R2918=-9,R2918=""),"",R2918))</f>
        <v/>
      </c>
      <c r="AI2918">
        <f>IF(M2918&lt;&gt;1,"",IF(OR(Q2918=999,Q2918=""),"",Q2918))</f>
        <v/>
      </c>
    </row>
    <row r="2919">
      <c r="A2919" t="inlineStr">
        <is>
          <t>TQRMNOP115851</t>
        </is>
      </c>
      <c r="B2919" t="n">
        <v>2025</v>
      </c>
      <c r="C2919" t="n">
        <v>1</v>
      </c>
      <c r="D2919" t="n">
        <v>41</v>
      </c>
      <c r="E2919" t="inlineStr">
        <is>
          <t>N</t>
        </is>
      </c>
      <c r="F2919" t="n">
        <v>15</v>
      </c>
      <c r="G2919" t="n">
        <v>930</v>
      </c>
      <c r="H2919" t="n">
        <v>3</v>
      </c>
      <c r="I2919" t="n">
        <v>2</v>
      </c>
      <c r="J2919" t="n">
        <v>28</v>
      </c>
      <c r="K2919" t="n">
        <v>2</v>
      </c>
      <c r="L2919" t="n">
        <v>5</v>
      </c>
      <c r="M2919" t="n">
        <v>1</v>
      </c>
      <c r="N2919" t="n">
        <v>3</v>
      </c>
      <c r="O2919" t="n">
        <v>1</v>
      </c>
      <c r="P2919" t="n">
        <v>2</v>
      </c>
      <c r="Q2919" t="n">
        <v>14</v>
      </c>
      <c r="R2919" s="15" t="n">
        <v>292000</v>
      </c>
      <c r="S2919" s="15" t="n">
        <v>54000</v>
      </c>
      <c r="T2919" s="15" t="n">
        <v>346000</v>
      </c>
      <c r="U2919" s="15" t="n">
        <v>275000</v>
      </c>
      <c r="V2919">
        <f>IFERROR(VLOOKUP(D2919,Tablas_Equivalencia!$A$3:$B$8,2,FALSE),"Sin dato")</f>
        <v/>
      </c>
      <c r="W2919">
        <f>IFERROR(VLOOKUP(L2919,Tablas_Equivalencia!$D$3:$E$9,2,FALSE),"Sin dato")</f>
        <v/>
      </c>
      <c r="X2919">
        <f>IF(I2919=1,"Varón","Mujer")</f>
        <v/>
      </c>
      <c r="Y2919">
        <f>IFERROR(VLOOKUP(M2919,Tablas_Equivalencia!$G$3:$H$6,2,FALSE),"Sin dato")</f>
        <v/>
      </c>
      <c r="Z2919">
        <f>IF(J2919&lt;=24,"18-24","25-29")</f>
        <v/>
      </c>
      <c r="AA2919">
        <f>IF(M2919&lt;&gt;1,"",IF(P2919=2,1,0))</f>
        <v/>
      </c>
      <c r="AB2919">
        <f>IF(M2919&lt;&gt;1,"",IF(O2919&gt;=2,1,0))</f>
        <v/>
      </c>
      <c r="AC2919">
        <f>IF(M2919&lt;&gt;1,"",IF(OR(Q2919=999,Q2919=""),"",IF(OR(Q2919&lt;35,Q2919&gt;48),1,0)))</f>
        <v/>
      </c>
      <c r="AD2919">
        <f>IF(COUNT(AA2919:AC2919)&lt;3,"",SUM(AA2919:AC2919))</f>
        <v/>
      </c>
      <c r="AE2919">
        <f>IF(L2919&gt;=4,2,IF(L2919&gt;=2,1,0))</f>
        <v/>
      </c>
      <c r="AF2919">
        <f>IF(L2919&gt;=5,1,0)</f>
        <v/>
      </c>
      <c r="AG2919">
        <f>AE2919+AF2919</f>
        <v/>
      </c>
      <c r="AH2919" s="15">
        <f>IF(M2919&lt;&gt;1,"",IF(OR(R2919=-9,R2919=""),"",R2919))</f>
        <v/>
      </c>
      <c r="AI2919">
        <f>IF(M2919&lt;&gt;1,"",IF(OR(Q2919=999,Q2919=""),"",Q2919))</f>
        <v/>
      </c>
    </row>
    <row r="2920">
      <c r="A2920" t="inlineStr">
        <is>
          <t>TQRMNOP115858</t>
        </is>
      </c>
      <c r="B2920" t="n">
        <v>2025</v>
      </c>
      <c r="C2920" t="n">
        <v>1</v>
      </c>
      <c r="D2920" t="n">
        <v>40</v>
      </c>
      <c r="E2920" t="inlineStr">
        <is>
          <t>N</t>
        </is>
      </c>
      <c r="F2920" t="n">
        <v>9</v>
      </c>
      <c r="G2920" t="n">
        <v>1064</v>
      </c>
      <c r="H2920" t="n">
        <v>2</v>
      </c>
      <c r="I2920" t="n">
        <v>2</v>
      </c>
      <c r="J2920" t="n">
        <v>21</v>
      </c>
      <c r="K2920" t="n">
        <v>1</v>
      </c>
      <c r="L2920" t="n">
        <v>5</v>
      </c>
      <c r="M2920" t="n">
        <v>3</v>
      </c>
      <c r="R2920" s="15" t="n">
        <v>0</v>
      </c>
      <c r="S2920" s="15" t="n">
        <v>0</v>
      </c>
      <c r="T2920" s="15" t="n">
        <v>0</v>
      </c>
      <c r="U2920" s="15" t="n">
        <v>63000</v>
      </c>
      <c r="V2920">
        <f>IFERROR(VLOOKUP(D2920,Tablas_Equivalencia!$A$3:$B$8,2,FALSE),"Sin dato")</f>
        <v/>
      </c>
      <c r="W2920">
        <f>IFERROR(VLOOKUP(L2920,Tablas_Equivalencia!$D$3:$E$9,2,FALSE),"Sin dato")</f>
        <v/>
      </c>
      <c r="X2920">
        <f>IF(I2920=1,"Varón","Mujer")</f>
        <v/>
      </c>
      <c r="Y2920">
        <f>IFERROR(VLOOKUP(M2920,Tablas_Equivalencia!$G$3:$H$6,2,FALSE),"Sin dato")</f>
        <v/>
      </c>
      <c r="Z2920">
        <f>IF(J2920&lt;=24,"18-24","25-29")</f>
        <v/>
      </c>
      <c r="AA2920">
        <f>IF(M2920&lt;&gt;1,"",IF(P2920=2,1,0))</f>
        <v/>
      </c>
      <c r="AB2920">
        <f>IF(M2920&lt;&gt;1,"",IF(O2920&gt;=2,1,0))</f>
        <v/>
      </c>
      <c r="AC2920">
        <f>IF(M2920&lt;&gt;1,"",IF(OR(Q2920=999,Q2920=""),"",IF(OR(Q2920&lt;35,Q2920&gt;48),1,0)))</f>
        <v/>
      </c>
      <c r="AD2920">
        <f>IF(COUNT(AA2920:AC2920)&lt;3,"",SUM(AA2920:AC2920))</f>
        <v/>
      </c>
      <c r="AE2920">
        <f>IF(L2920&gt;=4,2,IF(L2920&gt;=2,1,0))</f>
        <v/>
      </c>
      <c r="AF2920">
        <f>IF(L2920&gt;=5,1,0)</f>
        <v/>
      </c>
      <c r="AG2920">
        <f>AE2920+AF2920</f>
        <v/>
      </c>
      <c r="AH2920" s="15">
        <f>IF(M2920&lt;&gt;1,"",IF(OR(R2920=-9,R2920=""),"",R2920))</f>
        <v/>
      </c>
      <c r="AI2920">
        <f>IF(M2920&lt;&gt;1,"",IF(OR(Q2920=999,Q2920=""),"",Q2920))</f>
        <v/>
      </c>
    </row>
    <row r="2921">
      <c r="A2921" t="inlineStr">
        <is>
          <t>TQRMNOP115865</t>
        </is>
      </c>
      <c r="B2921" t="n">
        <v>2025</v>
      </c>
      <c r="C2921" t="n">
        <v>1</v>
      </c>
      <c r="D2921" t="n">
        <v>1</v>
      </c>
      <c r="E2921" t="inlineStr">
        <is>
          <t>S</t>
        </is>
      </c>
      <c r="F2921" t="n">
        <v>33</v>
      </c>
      <c r="G2921" t="n">
        <v>857</v>
      </c>
      <c r="H2921" t="n">
        <v>2</v>
      </c>
      <c r="I2921" t="n">
        <v>2</v>
      </c>
      <c r="J2921" t="n">
        <v>29</v>
      </c>
      <c r="K2921" t="n">
        <v>2</v>
      </c>
      <c r="L2921" t="n">
        <v>6</v>
      </c>
      <c r="M2921" t="n">
        <v>1</v>
      </c>
      <c r="N2921" t="n">
        <v>3</v>
      </c>
      <c r="O2921" t="n">
        <v>1</v>
      </c>
      <c r="P2921" t="n">
        <v>2</v>
      </c>
      <c r="Q2921" t="n">
        <v>1</v>
      </c>
      <c r="R2921" s="15" t="n">
        <v>540000</v>
      </c>
      <c r="S2921" s="15" t="n">
        <v>32000</v>
      </c>
      <c r="T2921" s="15" t="n">
        <v>572000</v>
      </c>
      <c r="U2921" s="15" t="n">
        <v>182200</v>
      </c>
      <c r="V2921">
        <f>IFERROR(VLOOKUP(D2921,Tablas_Equivalencia!$A$3:$B$8,2,FALSE),"Sin dato")</f>
        <v/>
      </c>
      <c r="W2921">
        <f>IFERROR(VLOOKUP(L2921,Tablas_Equivalencia!$D$3:$E$9,2,FALSE),"Sin dato")</f>
        <v/>
      </c>
      <c r="X2921">
        <f>IF(I2921=1,"Varón","Mujer")</f>
        <v/>
      </c>
      <c r="Y2921">
        <f>IFERROR(VLOOKUP(M2921,Tablas_Equivalencia!$G$3:$H$6,2,FALSE),"Sin dato")</f>
        <v/>
      </c>
      <c r="Z2921">
        <f>IF(J2921&lt;=24,"18-24","25-29")</f>
        <v/>
      </c>
      <c r="AA2921">
        <f>IF(M2921&lt;&gt;1,"",IF(P2921=2,1,0))</f>
        <v/>
      </c>
      <c r="AB2921">
        <f>IF(M2921&lt;&gt;1,"",IF(O2921&gt;=2,1,0))</f>
        <v/>
      </c>
      <c r="AC2921">
        <f>IF(M2921&lt;&gt;1,"",IF(OR(Q2921=999,Q2921=""),"",IF(OR(Q2921&lt;35,Q2921&gt;48),1,0)))</f>
        <v/>
      </c>
      <c r="AD2921">
        <f>IF(COUNT(AA2921:AC2921)&lt;3,"",SUM(AA2921:AC2921))</f>
        <v/>
      </c>
      <c r="AE2921">
        <f>IF(L2921&gt;=4,2,IF(L2921&gt;=2,1,0))</f>
        <v/>
      </c>
      <c r="AF2921">
        <f>IF(L2921&gt;=5,1,0)</f>
        <v/>
      </c>
      <c r="AG2921">
        <f>AE2921+AF2921</f>
        <v/>
      </c>
      <c r="AH2921" s="15">
        <f>IF(M2921&lt;&gt;1,"",IF(OR(R2921=-9,R2921=""),"",R2921))</f>
        <v/>
      </c>
      <c r="AI2921">
        <f>IF(M2921&lt;&gt;1,"",IF(OR(Q2921=999,Q2921=""),"",Q2921))</f>
        <v/>
      </c>
    </row>
    <row r="2922">
      <c r="A2922" t="inlineStr">
        <is>
          <t>TQRMNOP115866</t>
        </is>
      </c>
      <c r="B2922" t="n">
        <v>2025</v>
      </c>
      <c r="C2922" t="n">
        <v>1</v>
      </c>
      <c r="D2922" t="n">
        <v>43</v>
      </c>
      <c r="E2922" t="inlineStr">
        <is>
          <t>N</t>
        </is>
      </c>
      <c r="F2922" t="n">
        <v>34</v>
      </c>
      <c r="G2922" t="n">
        <v>446</v>
      </c>
      <c r="H2922" t="n">
        <v>3</v>
      </c>
      <c r="I2922" t="n">
        <v>1</v>
      </c>
      <c r="J2922" t="n">
        <v>20</v>
      </c>
      <c r="K2922" t="n">
        <v>1</v>
      </c>
      <c r="L2922" t="n">
        <v>4</v>
      </c>
      <c r="M2922" t="n">
        <v>1</v>
      </c>
      <c r="N2922" t="n">
        <v>3</v>
      </c>
      <c r="O2922" t="n">
        <v>1</v>
      </c>
      <c r="P2922" t="n">
        <v>1</v>
      </c>
      <c r="Q2922" t="n">
        <v>33</v>
      </c>
      <c r="R2922" s="15" t="n">
        <v>1244000</v>
      </c>
      <c r="S2922" s="15" t="n">
        <v>0</v>
      </c>
      <c r="T2922" s="15" t="n">
        <v>1244000</v>
      </c>
      <c r="U2922" s="15" t="n">
        <v>65500</v>
      </c>
      <c r="V2922">
        <f>IFERROR(VLOOKUP(D2922,Tablas_Equivalencia!$A$3:$B$8,2,FALSE),"Sin dato")</f>
        <v/>
      </c>
      <c r="W2922">
        <f>IFERROR(VLOOKUP(L2922,Tablas_Equivalencia!$D$3:$E$9,2,FALSE),"Sin dato")</f>
        <v/>
      </c>
      <c r="X2922">
        <f>IF(I2922=1,"Varón","Mujer")</f>
        <v/>
      </c>
      <c r="Y2922">
        <f>IFERROR(VLOOKUP(M2922,Tablas_Equivalencia!$G$3:$H$6,2,FALSE),"Sin dato")</f>
        <v/>
      </c>
      <c r="Z2922">
        <f>IF(J2922&lt;=24,"18-24","25-29")</f>
        <v/>
      </c>
      <c r="AA2922">
        <f>IF(M2922&lt;&gt;1,"",IF(P2922=2,1,0))</f>
        <v/>
      </c>
      <c r="AB2922">
        <f>IF(M2922&lt;&gt;1,"",IF(O2922&gt;=2,1,0))</f>
        <v/>
      </c>
      <c r="AC2922">
        <f>IF(M2922&lt;&gt;1,"",IF(OR(Q2922=999,Q2922=""),"",IF(OR(Q2922&lt;35,Q2922&gt;48),1,0)))</f>
        <v/>
      </c>
      <c r="AD2922">
        <f>IF(COUNT(AA2922:AC2922)&lt;3,"",SUM(AA2922:AC2922))</f>
        <v/>
      </c>
      <c r="AE2922">
        <f>IF(L2922&gt;=4,2,IF(L2922&gt;=2,1,0))</f>
        <v/>
      </c>
      <c r="AF2922">
        <f>IF(L2922&gt;=5,1,0)</f>
        <v/>
      </c>
      <c r="AG2922">
        <f>AE2922+AF2922</f>
        <v/>
      </c>
      <c r="AH2922" s="15">
        <f>IF(M2922&lt;&gt;1,"",IF(OR(R2922=-9,R2922=""),"",R2922))</f>
        <v/>
      </c>
      <c r="AI2922">
        <f>IF(M2922&lt;&gt;1,"",IF(OR(Q2922=999,Q2922=""),"",Q2922))</f>
        <v/>
      </c>
    </row>
    <row r="2923">
      <c r="A2923" t="inlineStr">
        <is>
          <t>TQRMNOP115876</t>
        </is>
      </c>
      <c r="B2923" t="n">
        <v>2025</v>
      </c>
      <c r="C2923" t="n">
        <v>1</v>
      </c>
      <c r="D2923" t="n">
        <v>44</v>
      </c>
      <c r="E2923" t="inlineStr">
        <is>
          <t>N</t>
        </is>
      </c>
      <c r="F2923" t="n">
        <v>93</v>
      </c>
      <c r="G2923" t="n">
        <v>1212</v>
      </c>
      <c r="H2923" t="n">
        <v>10</v>
      </c>
      <c r="I2923" t="n">
        <v>1</v>
      </c>
      <c r="J2923" t="n">
        <v>29</v>
      </c>
      <c r="K2923" t="n">
        <v>2</v>
      </c>
      <c r="L2923" t="n">
        <v>3</v>
      </c>
      <c r="M2923" t="n">
        <v>1</v>
      </c>
      <c r="N2923" t="n">
        <v>3</v>
      </c>
      <c r="O2923" t="n">
        <v>2</v>
      </c>
      <c r="P2923" t="n">
        <v>2</v>
      </c>
      <c r="Q2923" t="n">
        <v>33</v>
      </c>
      <c r="R2923" s="15" t="n">
        <v>990000</v>
      </c>
      <c r="S2923" s="15" t="n">
        <v>0</v>
      </c>
      <c r="T2923" s="15" t="n">
        <v>990000</v>
      </c>
      <c r="U2923" s="15" t="n">
        <v>344500</v>
      </c>
      <c r="V2923">
        <f>IFERROR(VLOOKUP(D2923,Tablas_Equivalencia!$A$3:$B$8,2,FALSE),"Sin dato")</f>
        <v/>
      </c>
      <c r="W2923">
        <f>IFERROR(VLOOKUP(L2923,Tablas_Equivalencia!$D$3:$E$9,2,FALSE),"Sin dato")</f>
        <v/>
      </c>
      <c r="X2923">
        <f>IF(I2923=1,"Varón","Mujer")</f>
        <v/>
      </c>
      <c r="Y2923">
        <f>IFERROR(VLOOKUP(M2923,Tablas_Equivalencia!$G$3:$H$6,2,FALSE),"Sin dato")</f>
        <v/>
      </c>
      <c r="Z2923">
        <f>IF(J2923&lt;=24,"18-24","25-29")</f>
        <v/>
      </c>
      <c r="AA2923">
        <f>IF(M2923&lt;&gt;1,"",IF(P2923=2,1,0))</f>
        <v/>
      </c>
      <c r="AB2923">
        <f>IF(M2923&lt;&gt;1,"",IF(O2923&gt;=2,1,0))</f>
        <v/>
      </c>
      <c r="AC2923">
        <f>IF(M2923&lt;&gt;1,"",IF(OR(Q2923=999,Q2923=""),"",IF(OR(Q2923&lt;35,Q2923&gt;48),1,0)))</f>
        <v/>
      </c>
      <c r="AD2923">
        <f>IF(COUNT(AA2923:AC2923)&lt;3,"",SUM(AA2923:AC2923))</f>
        <v/>
      </c>
      <c r="AE2923">
        <f>IF(L2923&gt;=4,2,IF(L2923&gt;=2,1,0))</f>
        <v/>
      </c>
      <c r="AF2923">
        <f>IF(L2923&gt;=5,1,0)</f>
        <v/>
      </c>
      <c r="AG2923">
        <f>AE2923+AF2923</f>
        <v/>
      </c>
      <c r="AH2923" s="15">
        <f>IF(M2923&lt;&gt;1,"",IF(OR(R2923=-9,R2923=""),"",R2923))</f>
        <v/>
      </c>
      <c r="AI2923">
        <f>IF(M2923&lt;&gt;1,"",IF(OR(Q2923=999,Q2923=""),"",Q2923))</f>
        <v/>
      </c>
    </row>
    <row r="2924">
      <c r="A2924" t="inlineStr">
        <is>
          <t>TQRMNOP115884</t>
        </is>
      </c>
      <c r="B2924" t="n">
        <v>2025</v>
      </c>
      <c r="C2924" t="n">
        <v>1</v>
      </c>
      <c r="D2924" t="n">
        <v>1</v>
      </c>
      <c r="E2924" t="inlineStr">
        <is>
          <t>S</t>
        </is>
      </c>
      <c r="F2924" t="n">
        <v>32</v>
      </c>
      <c r="G2924" t="n">
        <v>1631</v>
      </c>
      <c r="H2924" t="n">
        <v>2</v>
      </c>
      <c r="I2924" t="n">
        <v>2</v>
      </c>
      <c r="J2924" t="n">
        <v>19</v>
      </c>
      <c r="K2924" t="n">
        <v>1</v>
      </c>
      <c r="L2924" t="n">
        <v>7</v>
      </c>
      <c r="M2924" t="n">
        <v>3</v>
      </c>
      <c r="R2924" s="15" t="n">
        <v>0</v>
      </c>
      <c r="S2924" s="15" t="n">
        <v>0</v>
      </c>
      <c r="T2924" s="15" t="n">
        <v>0</v>
      </c>
      <c r="U2924" s="15" t="n">
        <v>100200</v>
      </c>
      <c r="V2924">
        <f>IFERROR(VLOOKUP(D2924,Tablas_Equivalencia!$A$3:$B$8,2,FALSE),"Sin dato")</f>
        <v/>
      </c>
      <c r="W2924">
        <f>IFERROR(VLOOKUP(L2924,Tablas_Equivalencia!$D$3:$E$9,2,FALSE),"Sin dato")</f>
        <v/>
      </c>
      <c r="X2924">
        <f>IF(I2924=1,"Varón","Mujer")</f>
        <v/>
      </c>
      <c r="Y2924">
        <f>IFERROR(VLOOKUP(M2924,Tablas_Equivalencia!$G$3:$H$6,2,FALSE),"Sin dato")</f>
        <v/>
      </c>
      <c r="Z2924">
        <f>IF(J2924&lt;=24,"18-24","25-29")</f>
        <v/>
      </c>
      <c r="AA2924">
        <f>IF(M2924&lt;&gt;1,"",IF(P2924=2,1,0))</f>
        <v/>
      </c>
      <c r="AB2924">
        <f>IF(M2924&lt;&gt;1,"",IF(O2924&gt;=2,1,0))</f>
        <v/>
      </c>
      <c r="AC2924">
        <f>IF(M2924&lt;&gt;1,"",IF(OR(Q2924=999,Q2924=""),"",IF(OR(Q2924&lt;35,Q2924&gt;48),1,0)))</f>
        <v/>
      </c>
      <c r="AD2924">
        <f>IF(COUNT(AA2924:AC2924)&lt;3,"",SUM(AA2924:AC2924))</f>
        <v/>
      </c>
      <c r="AE2924">
        <f>IF(L2924&gt;=4,2,IF(L2924&gt;=2,1,0))</f>
        <v/>
      </c>
      <c r="AF2924">
        <f>IF(L2924&gt;=5,1,0)</f>
        <v/>
      </c>
      <c r="AG2924">
        <f>AE2924+AF2924</f>
        <v/>
      </c>
      <c r="AH2924" s="15">
        <f>IF(M2924&lt;&gt;1,"",IF(OR(R2924=-9,R2924=""),"",R2924))</f>
        <v/>
      </c>
      <c r="AI2924">
        <f>IF(M2924&lt;&gt;1,"",IF(OR(Q2924=999,Q2924=""),"",Q2924))</f>
        <v/>
      </c>
    </row>
    <row r="2925">
      <c r="A2925" t="inlineStr">
        <is>
          <t>TQRMNOP115886</t>
        </is>
      </c>
      <c r="B2925" t="n">
        <v>2025</v>
      </c>
      <c r="C2925" t="n">
        <v>1</v>
      </c>
      <c r="D2925" t="n">
        <v>40</v>
      </c>
      <c r="E2925" t="inlineStr">
        <is>
          <t>N</t>
        </is>
      </c>
      <c r="F2925" t="n">
        <v>9</v>
      </c>
      <c r="G2925" t="n">
        <v>333</v>
      </c>
      <c r="H2925" t="n">
        <v>2</v>
      </c>
      <c r="I2925" t="n">
        <v>1</v>
      </c>
      <c r="J2925" t="n">
        <v>22</v>
      </c>
      <c r="K2925" t="n">
        <v>2</v>
      </c>
      <c r="L2925" t="n">
        <v>3</v>
      </c>
      <c r="M2925" t="n">
        <v>2</v>
      </c>
      <c r="R2925" s="15" t="n">
        <v>0</v>
      </c>
      <c r="S2925" s="15" t="n">
        <v>0</v>
      </c>
      <c r="T2925" s="15" t="n">
        <v>0</v>
      </c>
      <c r="U2925" s="15" t="n">
        <v>151700</v>
      </c>
      <c r="V2925">
        <f>IFERROR(VLOOKUP(D2925,Tablas_Equivalencia!$A$3:$B$8,2,FALSE),"Sin dato")</f>
        <v/>
      </c>
      <c r="W2925">
        <f>IFERROR(VLOOKUP(L2925,Tablas_Equivalencia!$D$3:$E$9,2,FALSE),"Sin dato")</f>
        <v/>
      </c>
      <c r="X2925">
        <f>IF(I2925=1,"Varón","Mujer")</f>
        <v/>
      </c>
      <c r="Y2925">
        <f>IFERROR(VLOOKUP(M2925,Tablas_Equivalencia!$G$3:$H$6,2,FALSE),"Sin dato")</f>
        <v/>
      </c>
      <c r="Z2925">
        <f>IF(J2925&lt;=24,"18-24","25-29")</f>
        <v/>
      </c>
      <c r="AA2925">
        <f>IF(M2925&lt;&gt;1,"",IF(P2925=2,1,0))</f>
        <v/>
      </c>
      <c r="AB2925">
        <f>IF(M2925&lt;&gt;1,"",IF(O2925&gt;=2,1,0))</f>
        <v/>
      </c>
      <c r="AC2925">
        <f>IF(M2925&lt;&gt;1,"",IF(OR(Q2925=999,Q2925=""),"",IF(OR(Q2925&lt;35,Q2925&gt;48),1,0)))</f>
        <v/>
      </c>
      <c r="AD2925">
        <f>IF(COUNT(AA2925:AC2925)&lt;3,"",SUM(AA2925:AC2925))</f>
        <v/>
      </c>
      <c r="AE2925">
        <f>IF(L2925&gt;=4,2,IF(L2925&gt;=2,1,0))</f>
        <v/>
      </c>
      <c r="AF2925">
        <f>IF(L2925&gt;=5,1,0)</f>
        <v/>
      </c>
      <c r="AG2925">
        <f>AE2925+AF2925</f>
        <v/>
      </c>
      <c r="AH2925" s="15">
        <f>IF(M2925&lt;&gt;1,"",IF(OR(R2925=-9,R2925=""),"",R2925))</f>
        <v/>
      </c>
      <c r="AI2925">
        <f>IF(M2925&lt;&gt;1,"",IF(OR(Q2925=999,Q2925=""),"",Q2925))</f>
        <v/>
      </c>
    </row>
    <row r="2926">
      <c r="A2926" t="inlineStr">
        <is>
          <t>TQRMNOP115894</t>
        </is>
      </c>
      <c r="B2926" t="n">
        <v>2025</v>
      </c>
      <c r="C2926" t="n">
        <v>1</v>
      </c>
      <c r="D2926" t="n">
        <v>40</v>
      </c>
      <c r="E2926" t="inlineStr">
        <is>
          <t>N</t>
        </is>
      </c>
      <c r="F2926" t="n">
        <v>23</v>
      </c>
      <c r="G2926" t="n">
        <v>1165</v>
      </c>
      <c r="H2926" t="n">
        <v>2</v>
      </c>
      <c r="I2926" t="n">
        <v>2</v>
      </c>
      <c r="J2926" t="n">
        <v>18</v>
      </c>
      <c r="K2926" t="n">
        <v>2</v>
      </c>
      <c r="L2926" t="n">
        <v>3</v>
      </c>
      <c r="M2926" t="n">
        <v>3</v>
      </c>
      <c r="R2926" s="15" t="n">
        <v>0</v>
      </c>
      <c r="S2926" s="15" t="n">
        <v>0</v>
      </c>
      <c r="T2926" s="15" t="n">
        <v>0</v>
      </c>
      <c r="U2926" s="15" t="n">
        <v>104400</v>
      </c>
      <c r="V2926">
        <f>IFERROR(VLOOKUP(D2926,Tablas_Equivalencia!$A$3:$B$8,2,FALSE),"Sin dato")</f>
        <v/>
      </c>
      <c r="W2926">
        <f>IFERROR(VLOOKUP(L2926,Tablas_Equivalencia!$D$3:$E$9,2,FALSE),"Sin dato")</f>
        <v/>
      </c>
      <c r="X2926">
        <f>IF(I2926=1,"Varón","Mujer")</f>
        <v/>
      </c>
      <c r="Y2926">
        <f>IFERROR(VLOOKUP(M2926,Tablas_Equivalencia!$G$3:$H$6,2,FALSE),"Sin dato")</f>
        <v/>
      </c>
      <c r="Z2926">
        <f>IF(J2926&lt;=24,"18-24","25-29")</f>
        <v/>
      </c>
      <c r="AA2926">
        <f>IF(M2926&lt;&gt;1,"",IF(P2926=2,1,0))</f>
        <v/>
      </c>
      <c r="AB2926">
        <f>IF(M2926&lt;&gt;1,"",IF(O2926&gt;=2,1,0))</f>
        <v/>
      </c>
      <c r="AC2926">
        <f>IF(M2926&lt;&gt;1,"",IF(OR(Q2926=999,Q2926=""),"",IF(OR(Q2926&lt;35,Q2926&gt;48),1,0)))</f>
        <v/>
      </c>
      <c r="AD2926">
        <f>IF(COUNT(AA2926:AC2926)&lt;3,"",SUM(AA2926:AC2926))</f>
        <v/>
      </c>
      <c r="AE2926">
        <f>IF(L2926&gt;=4,2,IF(L2926&gt;=2,1,0))</f>
        <v/>
      </c>
      <c r="AF2926">
        <f>IF(L2926&gt;=5,1,0)</f>
        <v/>
      </c>
      <c r="AG2926">
        <f>AE2926+AF2926</f>
        <v/>
      </c>
      <c r="AH2926" s="15">
        <f>IF(M2926&lt;&gt;1,"",IF(OR(R2926=-9,R2926=""),"",R2926))</f>
        <v/>
      </c>
      <c r="AI2926">
        <f>IF(M2926&lt;&gt;1,"",IF(OR(Q2926=999,Q2926=""),"",Q2926))</f>
        <v/>
      </c>
    </row>
    <row r="2927">
      <c r="A2927" t="inlineStr">
        <is>
          <t>TQRMNOP115895</t>
        </is>
      </c>
      <c r="B2927" t="n">
        <v>2025</v>
      </c>
      <c r="C2927" t="n">
        <v>1</v>
      </c>
      <c r="D2927" t="n">
        <v>40</v>
      </c>
      <c r="E2927" t="inlineStr">
        <is>
          <t>N</t>
        </is>
      </c>
      <c r="F2927" t="n">
        <v>22</v>
      </c>
      <c r="G2927" t="n">
        <v>856</v>
      </c>
      <c r="H2927" t="n">
        <v>3</v>
      </c>
      <c r="I2927" t="n">
        <v>1</v>
      </c>
      <c r="J2927" t="n">
        <v>19</v>
      </c>
      <c r="K2927" t="n">
        <v>1</v>
      </c>
      <c r="L2927" t="n">
        <v>3</v>
      </c>
      <c r="M2927" t="n">
        <v>2</v>
      </c>
      <c r="R2927" s="15" t="n">
        <v>0</v>
      </c>
      <c r="S2927" s="15" t="n">
        <v>0</v>
      </c>
      <c r="T2927" s="15" t="n">
        <v>0</v>
      </c>
      <c r="U2927" s="15" t="n">
        <v>191700</v>
      </c>
      <c r="V2927">
        <f>IFERROR(VLOOKUP(D2927,Tablas_Equivalencia!$A$3:$B$8,2,FALSE),"Sin dato")</f>
        <v/>
      </c>
      <c r="W2927">
        <f>IFERROR(VLOOKUP(L2927,Tablas_Equivalencia!$D$3:$E$9,2,FALSE),"Sin dato")</f>
        <v/>
      </c>
      <c r="X2927">
        <f>IF(I2927=1,"Varón","Mujer")</f>
        <v/>
      </c>
      <c r="Y2927">
        <f>IFERROR(VLOOKUP(M2927,Tablas_Equivalencia!$G$3:$H$6,2,FALSE),"Sin dato")</f>
        <v/>
      </c>
      <c r="Z2927">
        <f>IF(J2927&lt;=24,"18-24","25-29")</f>
        <v/>
      </c>
      <c r="AA2927">
        <f>IF(M2927&lt;&gt;1,"",IF(P2927=2,1,0))</f>
        <v/>
      </c>
      <c r="AB2927">
        <f>IF(M2927&lt;&gt;1,"",IF(O2927&gt;=2,1,0))</f>
        <v/>
      </c>
      <c r="AC2927">
        <f>IF(M2927&lt;&gt;1,"",IF(OR(Q2927=999,Q2927=""),"",IF(OR(Q2927&lt;35,Q2927&gt;48),1,0)))</f>
        <v/>
      </c>
      <c r="AD2927">
        <f>IF(COUNT(AA2927:AC2927)&lt;3,"",SUM(AA2927:AC2927))</f>
        <v/>
      </c>
      <c r="AE2927">
        <f>IF(L2927&gt;=4,2,IF(L2927&gt;=2,1,0))</f>
        <v/>
      </c>
      <c r="AF2927">
        <f>IF(L2927&gt;=5,1,0)</f>
        <v/>
      </c>
      <c r="AG2927">
        <f>AE2927+AF2927</f>
        <v/>
      </c>
      <c r="AH2927" s="15">
        <f>IF(M2927&lt;&gt;1,"",IF(OR(R2927=-9,R2927=""),"",R2927))</f>
        <v/>
      </c>
      <c r="AI2927">
        <f>IF(M2927&lt;&gt;1,"",IF(OR(Q2927=999,Q2927=""),"",Q2927))</f>
        <v/>
      </c>
    </row>
    <row r="2928">
      <c r="A2928" t="inlineStr">
        <is>
          <t>TQRMNOP115897</t>
        </is>
      </c>
      <c r="B2928" t="n">
        <v>2025</v>
      </c>
      <c r="C2928" t="n">
        <v>1</v>
      </c>
      <c r="D2928" t="n">
        <v>41</v>
      </c>
      <c r="E2928" t="inlineStr">
        <is>
          <t>N</t>
        </is>
      </c>
      <c r="F2928" t="n">
        <v>15</v>
      </c>
      <c r="G2928" t="n">
        <v>1491</v>
      </c>
      <c r="H2928" t="n">
        <v>3</v>
      </c>
      <c r="I2928" t="n">
        <v>1</v>
      </c>
      <c r="J2928" t="n">
        <v>20</v>
      </c>
      <c r="K2928" t="n">
        <v>1</v>
      </c>
      <c r="L2928" t="n">
        <v>5</v>
      </c>
      <c r="M2928" t="n">
        <v>2</v>
      </c>
      <c r="R2928" s="15" t="n">
        <v>0</v>
      </c>
      <c r="S2928" s="15" t="n">
        <v>0</v>
      </c>
      <c r="T2928" s="15" t="n">
        <v>0</v>
      </c>
      <c r="U2928" s="15" t="n">
        <v>170000</v>
      </c>
      <c r="V2928">
        <f>IFERROR(VLOOKUP(D2928,Tablas_Equivalencia!$A$3:$B$8,2,FALSE),"Sin dato")</f>
        <v/>
      </c>
      <c r="W2928">
        <f>IFERROR(VLOOKUP(L2928,Tablas_Equivalencia!$D$3:$E$9,2,FALSE),"Sin dato")</f>
        <v/>
      </c>
      <c r="X2928">
        <f>IF(I2928=1,"Varón","Mujer")</f>
        <v/>
      </c>
      <c r="Y2928">
        <f>IFERROR(VLOOKUP(M2928,Tablas_Equivalencia!$G$3:$H$6,2,FALSE),"Sin dato")</f>
        <v/>
      </c>
      <c r="Z2928">
        <f>IF(J2928&lt;=24,"18-24","25-29")</f>
        <v/>
      </c>
      <c r="AA2928">
        <f>IF(M2928&lt;&gt;1,"",IF(P2928=2,1,0))</f>
        <v/>
      </c>
      <c r="AB2928">
        <f>IF(M2928&lt;&gt;1,"",IF(O2928&gt;=2,1,0))</f>
        <v/>
      </c>
      <c r="AC2928">
        <f>IF(M2928&lt;&gt;1,"",IF(OR(Q2928=999,Q2928=""),"",IF(OR(Q2928&lt;35,Q2928&gt;48),1,0)))</f>
        <v/>
      </c>
      <c r="AD2928">
        <f>IF(COUNT(AA2928:AC2928)&lt;3,"",SUM(AA2928:AC2928))</f>
        <v/>
      </c>
      <c r="AE2928">
        <f>IF(L2928&gt;=4,2,IF(L2928&gt;=2,1,0))</f>
        <v/>
      </c>
      <c r="AF2928">
        <f>IF(L2928&gt;=5,1,0)</f>
        <v/>
      </c>
      <c r="AG2928">
        <f>AE2928+AF2928</f>
        <v/>
      </c>
      <c r="AH2928" s="15">
        <f>IF(M2928&lt;&gt;1,"",IF(OR(R2928=-9,R2928=""),"",R2928))</f>
        <v/>
      </c>
      <c r="AI2928">
        <f>IF(M2928&lt;&gt;1,"",IF(OR(Q2928=999,Q2928=""),"",Q2928))</f>
        <v/>
      </c>
    </row>
    <row r="2929">
      <c r="A2929" t="inlineStr">
        <is>
          <t>TQRMNOP115902</t>
        </is>
      </c>
      <c r="B2929" t="n">
        <v>2025</v>
      </c>
      <c r="C2929" t="n">
        <v>1</v>
      </c>
      <c r="D2929" t="n">
        <v>40</v>
      </c>
      <c r="E2929" t="inlineStr">
        <is>
          <t>N</t>
        </is>
      </c>
      <c r="F2929" t="n">
        <v>9</v>
      </c>
      <c r="G2929" t="n">
        <v>1161</v>
      </c>
      <c r="H2929" t="n">
        <v>1</v>
      </c>
      <c r="I2929" t="n">
        <v>1</v>
      </c>
      <c r="J2929" t="n">
        <v>20</v>
      </c>
      <c r="K2929" t="n">
        <v>2</v>
      </c>
      <c r="L2929" t="n">
        <v>3</v>
      </c>
      <c r="M2929" t="n">
        <v>3</v>
      </c>
      <c r="R2929" s="15" t="n">
        <v>0</v>
      </c>
      <c r="S2929" s="15" t="n">
        <v>0</v>
      </c>
      <c r="T2929" s="15" t="n">
        <v>0</v>
      </c>
      <c r="U2929" s="15" t="n">
        <v>78400</v>
      </c>
      <c r="V2929">
        <f>IFERROR(VLOOKUP(D2929,Tablas_Equivalencia!$A$3:$B$8,2,FALSE),"Sin dato")</f>
        <v/>
      </c>
      <c r="W2929">
        <f>IFERROR(VLOOKUP(L2929,Tablas_Equivalencia!$D$3:$E$9,2,FALSE),"Sin dato")</f>
        <v/>
      </c>
      <c r="X2929">
        <f>IF(I2929=1,"Varón","Mujer")</f>
        <v/>
      </c>
      <c r="Y2929">
        <f>IFERROR(VLOOKUP(M2929,Tablas_Equivalencia!$G$3:$H$6,2,FALSE),"Sin dato")</f>
        <v/>
      </c>
      <c r="Z2929">
        <f>IF(J2929&lt;=24,"18-24","25-29")</f>
        <v/>
      </c>
      <c r="AA2929">
        <f>IF(M2929&lt;&gt;1,"",IF(P2929=2,1,0))</f>
        <v/>
      </c>
      <c r="AB2929">
        <f>IF(M2929&lt;&gt;1,"",IF(O2929&gt;=2,1,0))</f>
        <v/>
      </c>
      <c r="AC2929">
        <f>IF(M2929&lt;&gt;1,"",IF(OR(Q2929=999,Q2929=""),"",IF(OR(Q2929&lt;35,Q2929&gt;48),1,0)))</f>
        <v/>
      </c>
      <c r="AD2929">
        <f>IF(COUNT(AA2929:AC2929)&lt;3,"",SUM(AA2929:AC2929))</f>
        <v/>
      </c>
      <c r="AE2929">
        <f>IF(L2929&gt;=4,2,IF(L2929&gt;=2,1,0))</f>
        <v/>
      </c>
      <c r="AF2929">
        <f>IF(L2929&gt;=5,1,0)</f>
        <v/>
      </c>
      <c r="AG2929">
        <f>AE2929+AF2929</f>
        <v/>
      </c>
      <c r="AH2929" s="15">
        <f>IF(M2929&lt;&gt;1,"",IF(OR(R2929=-9,R2929=""),"",R2929))</f>
        <v/>
      </c>
      <c r="AI2929">
        <f>IF(M2929&lt;&gt;1,"",IF(OR(Q2929=999,Q2929=""),"",Q2929))</f>
        <v/>
      </c>
    </row>
    <row r="2930">
      <c r="A2930" t="inlineStr">
        <is>
          <t>TQRMNOP115904</t>
        </is>
      </c>
      <c r="B2930" t="n">
        <v>2025</v>
      </c>
      <c r="C2930" t="n">
        <v>1</v>
      </c>
      <c r="D2930" t="n">
        <v>1</v>
      </c>
      <c r="E2930" t="inlineStr">
        <is>
          <t>S</t>
        </is>
      </c>
      <c r="F2930" t="n">
        <v>33</v>
      </c>
      <c r="G2930" t="n">
        <v>1230</v>
      </c>
      <c r="H2930" t="n">
        <v>3</v>
      </c>
      <c r="I2930" t="n">
        <v>1</v>
      </c>
      <c r="J2930" t="n">
        <v>20</v>
      </c>
      <c r="K2930" t="n">
        <v>2</v>
      </c>
      <c r="L2930" t="n">
        <v>4</v>
      </c>
      <c r="M2930" t="n">
        <v>1</v>
      </c>
      <c r="N2930" t="n">
        <v>3</v>
      </c>
      <c r="O2930" t="n">
        <v>1</v>
      </c>
      <c r="P2930" t="n">
        <v>1</v>
      </c>
      <c r="Q2930" t="n">
        <v>68</v>
      </c>
      <c r="R2930" s="15" t="n">
        <v>658000</v>
      </c>
      <c r="S2930" s="15" t="n">
        <v>86000</v>
      </c>
      <c r="T2930" s="15" t="n">
        <v>744000</v>
      </c>
      <c r="U2930" s="15" t="n">
        <v>83900</v>
      </c>
      <c r="V2930">
        <f>IFERROR(VLOOKUP(D2930,Tablas_Equivalencia!$A$3:$B$8,2,FALSE),"Sin dato")</f>
        <v/>
      </c>
      <c r="W2930">
        <f>IFERROR(VLOOKUP(L2930,Tablas_Equivalencia!$D$3:$E$9,2,FALSE),"Sin dato")</f>
        <v/>
      </c>
      <c r="X2930">
        <f>IF(I2930=1,"Varón","Mujer")</f>
        <v/>
      </c>
      <c r="Y2930">
        <f>IFERROR(VLOOKUP(M2930,Tablas_Equivalencia!$G$3:$H$6,2,FALSE),"Sin dato")</f>
        <v/>
      </c>
      <c r="Z2930">
        <f>IF(J2930&lt;=24,"18-24","25-29")</f>
        <v/>
      </c>
      <c r="AA2930">
        <f>IF(M2930&lt;&gt;1,"",IF(P2930=2,1,0))</f>
        <v/>
      </c>
      <c r="AB2930">
        <f>IF(M2930&lt;&gt;1,"",IF(O2930&gt;=2,1,0))</f>
        <v/>
      </c>
      <c r="AC2930">
        <f>IF(M2930&lt;&gt;1,"",IF(OR(Q2930=999,Q2930=""),"",IF(OR(Q2930&lt;35,Q2930&gt;48),1,0)))</f>
        <v/>
      </c>
      <c r="AD2930">
        <f>IF(COUNT(AA2930:AC2930)&lt;3,"",SUM(AA2930:AC2930))</f>
        <v/>
      </c>
      <c r="AE2930">
        <f>IF(L2930&gt;=4,2,IF(L2930&gt;=2,1,0))</f>
        <v/>
      </c>
      <c r="AF2930">
        <f>IF(L2930&gt;=5,1,0)</f>
        <v/>
      </c>
      <c r="AG2930">
        <f>AE2930+AF2930</f>
        <v/>
      </c>
      <c r="AH2930" s="15">
        <f>IF(M2930&lt;&gt;1,"",IF(OR(R2930=-9,R2930=""),"",R2930))</f>
        <v/>
      </c>
      <c r="AI2930">
        <f>IF(M2930&lt;&gt;1,"",IF(OR(Q2930=999,Q2930=""),"",Q2930))</f>
        <v/>
      </c>
    </row>
    <row r="2931">
      <c r="A2931" t="inlineStr">
        <is>
          <t>TQRMNOP115909</t>
        </is>
      </c>
      <c r="B2931" t="n">
        <v>2025</v>
      </c>
      <c r="C2931" t="n">
        <v>1</v>
      </c>
      <c r="D2931" t="n">
        <v>44</v>
      </c>
      <c r="E2931" t="inlineStr">
        <is>
          <t>N</t>
        </is>
      </c>
      <c r="F2931" t="n">
        <v>2</v>
      </c>
      <c r="G2931" t="n">
        <v>890</v>
      </c>
      <c r="H2931" t="n">
        <v>1</v>
      </c>
      <c r="I2931" t="n">
        <v>1</v>
      </c>
      <c r="J2931" t="n">
        <v>18</v>
      </c>
      <c r="K2931" t="n">
        <v>1</v>
      </c>
      <c r="L2931" t="n">
        <v>3</v>
      </c>
      <c r="M2931" t="n">
        <v>1</v>
      </c>
      <c r="N2931" t="n">
        <v>3</v>
      </c>
      <c r="O2931" t="n">
        <v>2</v>
      </c>
      <c r="P2931" t="n">
        <v>2</v>
      </c>
      <c r="Q2931" t="n">
        <v>50</v>
      </c>
      <c r="R2931" s="15" t="n">
        <v>895000</v>
      </c>
      <c r="S2931" s="15" t="n">
        <v>0</v>
      </c>
      <c r="T2931" s="15" t="n">
        <v>895000</v>
      </c>
      <c r="U2931" s="15" t="n">
        <v>119700</v>
      </c>
      <c r="V2931">
        <f>IFERROR(VLOOKUP(D2931,Tablas_Equivalencia!$A$3:$B$8,2,FALSE),"Sin dato")</f>
        <v/>
      </c>
      <c r="W2931">
        <f>IFERROR(VLOOKUP(L2931,Tablas_Equivalencia!$D$3:$E$9,2,FALSE),"Sin dato")</f>
        <v/>
      </c>
      <c r="X2931">
        <f>IF(I2931=1,"Varón","Mujer")</f>
        <v/>
      </c>
      <c r="Y2931">
        <f>IFERROR(VLOOKUP(M2931,Tablas_Equivalencia!$G$3:$H$6,2,FALSE),"Sin dato")</f>
        <v/>
      </c>
      <c r="Z2931">
        <f>IF(J2931&lt;=24,"18-24","25-29")</f>
        <v/>
      </c>
      <c r="AA2931">
        <f>IF(M2931&lt;&gt;1,"",IF(P2931=2,1,0))</f>
        <v/>
      </c>
      <c r="AB2931">
        <f>IF(M2931&lt;&gt;1,"",IF(O2931&gt;=2,1,0))</f>
        <v/>
      </c>
      <c r="AC2931">
        <f>IF(M2931&lt;&gt;1,"",IF(OR(Q2931=999,Q2931=""),"",IF(OR(Q2931&lt;35,Q2931&gt;48),1,0)))</f>
        <v/>
      </c>
      <c r="AD2931">
        <f>IF(COUNT(AA2931:AC2931)&lt;3,"",SUM(AA2931:AC2931))</f>
        <v/>
      </c>
      <c r="AE2931">
        <f>IF(L2931&gt;=4,2,IF(L2931&gt;=2,1,0))</f>
        <v/>
      </c>
      <c r="AF2931">
        <f>IF(L2931&gt;=5,1,0)</f>
        <v/>
      </c>
      <c r="AG2931">
        <f>AE2931+AF2931</f>
        <v/>
      </c>
      <c r="AH2931" s="15">
        <f>IF(M2931&lt;&gt;1,"",IF(OR(R2931=-9,R2931=""),"",R2931))</f>
        <v/>
      </c>
      <c r="AI2931">
        <f>IF(M2931&lt;&gt;1,"",IF(OR(Q2931=999,Q2931=""),"",Q2931))</f>
        <v/>
      </c>
    </row>
    <row r="2932">
      <c r="A2932" t="inlineStr">
        <is>
          <t>TQRMNOP115910</t>
        </is>
      </c>
      <c r="B2932" t="n">
        <v>2025</v>
      </c>
      <c r="C2932" t="n">
        <v>1</v>
      </c>
      <c r="D2932" t="n">
        <v>41</v>
      </c>
      <c r="E2932" t="inlineStr">
        <is>
          <t>N</t>
        </is>
      </c>
      <c r="F2932" t="n">
        <v>15</v>
      </c>
      <c r="G2932" t="n">
        <v>803</v>
      </c>
      <c r="H2932" t="n">
        <v>2</v>
      </c>
      <c r="I2932" t="n">
        <v>1</v>
      </c>
      <c r="J2932" t="n">
        <v>20</v>
      </c>
      <c r="K2932" t="n">
        <v>2</v>
      </c>
      <c r="L2932" t="n">
        <v>3</v>
      </c>
      <c r="M2932" t="n">
        <v>1</v>
      </c>
      <c r="N2932" t="n">
        <v>2</v>
      </c>
      <c r="O2932" t="n">
        <v>2</v>
      </c>
      <c r="P2932" t="n">
        <v>2</v>
      </c>
      <c r="Q2932" t="n">
        <v>18</v>
      </c>
      <c r="R2932" s="15" t="n">
        <v>-9</v>
      </c>
      <c r="S2932" s="15" t="n">
        <v>56000</v>
      </c>
      <c r="T2932" s="15" t="n">
        <v>55991</v>
      </c>
      <c r="U2932" s="15" t="n">
        <v>135000</v>
      </c>
      <c r="V2932">
        <f>IFERROR(VLOOKUP(D2932,Tablas_Equivalencia!$A$3:$B$8,2,FALSE),"Sin dato")</f>
        <v/>
      </c>
      <c r="W2932">
        <f>IFERROR(VLOOKUP(L2932,Tablas_Equivalencia!$D$3:$E$9,2,FALSE),"Sin dato")</f>
        <v/>
      </c>
      <c r="X2932">
        <f>IF(I2932=1,"Varón","Mujer")</f>
        <v/>
      </c>
      <c r="Y2932">
        <f>IFERROR(VLOOKUP(M2932,Tablas_Equivalencia!$G$3:$H$6,2,FALSE),"Sin dato")</f>
        <v/>
      </c>
      <c r="Z2932">
        <f>IF(J2932&lt;=24,"18-24","25-29")</f>
        <v/>
      </c>
      <c r="AA2932">
        <f>IF(M2932&lt;&gt;1,"",IF(P2932=2,1,0))</f>
        <v/>
      </c>
      <c r="AB2932">
        <f>IF(M2932&lt;&gt;1,"",IF(O2932&gt;=2,1,0))</f>
        <v/>
      </c>
      <c r="AC2932">
        <f>IF(M2932&lt;&gt;1,"",IF(OR(Q2932=999,Q2932=""),"",IF(OR(Q2932&lt;35,Q2932&gt;48),1,0)))</f>
        <v/>
      </c>
      <c r="AD2932">
        <f>IF(COUNT(AA2932:AC2932)&lt;3,"",SUM(AA2932:AC2932))</f>
        <v/>
      </c>
      <c r="AE2932">
        <f>IF(L2932&gt;=4,2,IF(L2932&gt;=2,1,0))</f>
        <v/>
      </c>
      <c r="AF2932">
        <f>IF(L2932&gt;=5,1,0)</f>
        <v/>
      </c>
      <c r="AG2932">
        <f>AE2932+AF2932</f>
        <v/>
      </c>
      <c r="AH2932" s="15">
        <f>IF(M2932&lt;&gt;1,"",IF(OR(R2932=-9,R2932=""),"",R2932))</f>
        <v/>
      </c>
      <c r="AI2932">
        <f>IF(M2932&lt;&gt;1,"",IF(OR(Q2932=999,Q2932=""),"",Q2932))</f>
        <v/>
      </c>
    </row>
    <row r="2933">
      <c r="A2933" t="inlineStr">
        <is>
          <t>TQRMNOP115917</t>
        </is>
      </c>
      <c r="B2933" t="n">
        <v>2025</v>
      </c>
      <c r="C2933" t="n">
        <v>1</v>
      </c>
      <c r="D2933" t="n">
        <v>43</v>
      </c>
      <c r="E2933" t="inlineStr">
        <is>
          <t>S</t>
        </is>
      </c>
      <c r="F2933" t="n">
        <v>36</v>
      </c>
      <c r="G2933" t="n">
        <v>1113</v>
      </c>
      <c r="H2933" t="n">
        <v>2</v>
      </c>
      <c r="I2933" t="n">
        <v>1</v>
      </c>
      <c r="J2933" t="n">
        <v>22</v>
      </c>
      <c r="K2933" t="n">
        <v>1</v>
      </c>
      <c r="L2933" t="n">
        <v>5</v>
      </c>
      <c r="M2933" t="n">
        <v>1</v>
      </c>
      <c r="N2933" t="n">
        <v>3</v>
      </c>
      <c r="O2933" t="n">
        <v>1</v>
      </c>
      <c r="P2933" t="n">
        <v>1</v>
      </c>
      <c r="Q2933" t="n">
        <v>32</v>
      </c>
      <c r="R2933" s="15" t="n">
        <v>396000</v>
      </c>
      <c r="S2933" s="15" t="n">
        <v>171000</v>
      </c>
      <c r="T2933" s="15" t="n">
        <v>567000</v>
      </c>
      <c r="U2933" s="15" t="n">
        <v>116000</v>
      </c>
      <c r="V2933">
        <f>IFERROR(VLOOKUP(D2933,Tablas_Equivalencia!$A$3:$B$8,2,FALSE),"Sin dato")</f>
        <v/>
      </c>
      <c r="W2933">
        <f>IFERROR(VLOOKUP(L2933,Tablas_Equivalencia!$D$3:$E$9,2,FALSE),"Sin dato")</f>
        <v/>
      </c>
      <c r="X2933">
        <f>IF(I2933=1,"Varón","Mujer")</f>
        <v/>
      </c>
      <c r="Y2933">
        <f>IFERROR(VLOOKUP(M2933,Tablas_Equivalencia!$G$3:$H$6,2,FALSE),"Sin dato")</f>
        <v/>
      </c>
      <c r="Z2933">
        <f>IF(J2933&lt;=24,"18-24","25-29")</f>
        <v/>
      </c>
      <c r="AA2933">
        <f>IF(M2933&lt;&gt;1,"",IF(P2933=2,1,0))</f>
        <v/>
      </c>
      <c r="AB2933">
        <f>IF(M2933&lt;&gt;1,"",IF(O2933&gt;=2,1,0))</f>
        <v/>
      </c>
      <c r="AC2933">
        <f>IF(M2933&lt;&gt;1,"",IF(OR(Q2933=999,Q2933=""),"",IF(OR(Q2933&lt;35,Q2933&gt;48),1,0)))</f>
        <v/>
      </c>
      <c r="AD2933">
        <f>IF(COUNT(AA2933:AC2933)&lt;3,"",SUM(AA2933:AC2933))</f>
        <v/>
      </c>
      <c r="AE2933">
        <f>IF(L2933&gt;=4,2,IF(L2933&gt;=2,1,0))</f>
        <v/>
      </c>
      <c r="AF2933">
        <f>IF(L2933&gt;=5,1,0)</f>
        <v/>
      </c>
      <c r="AG2933">
        <f>AE2933+AF2933</f>
        <v/>
      </c>
      <c r="AH2933" s="15">
        <f>IF(M2933&lt;&gt;1,"",IF(OR(R2933=-9,R2933=""),"",R2933))</f>
        <v/>
      </c>
      <c r="AI2933">
        <f>IF(M2933&lt;&gt;1,"",IF(OR(Q2933=999,Q2933=""),"",Q2933))</f>
        <v/>
      </c>
    </row>
    <row r="2934">
      <c r="A2934" t="inlineStr">
        <is>
          <t>TQRMNOP115924</t>
        </is>
      </c>
      <c r="B2934" t="n">
        <v>2025</v>
      </c>
      <c r="C2934" t="n">
        <v>1</v>
      </c>
      <c r="D2934" t="n">
        <v>40</v>
      </c>
      <c r="E2934" t="inlineStr">
        <is>
          <t>N</t>
        </is>
      </c>
      <c r="F2934" t="n">
        <v>22</v>
      </c>
      <c r="G2934" t="n">
        <v>941</v>
      </c>
      <c r="H2934" t="n">
        <v>3</v>
      </c>
      <c r="I2934" t="n">
        <v>2</v>
      </c>
      <c r="J2934" t="n">
        <v>22</v>
      </c>
      <c r="K2934" t="n">
        <v>2</v>
      </c>
      <c r="L2934" t="n">
        <v>3</v>
      </c>
      <c r="M2934" t="n">
        <v>1</v>
      </c>
      <c r="N2934" t="n">
        <v>1</v>
      </c>
      <c r="O2934" t="n">
        <v>2</v>
      </c>
      <c r="P2934" t="n">
        <v>2</v>
      </c>
      <c r="Q2934" t="n">
        <v>26</v>
      </c>
      <c r="R2934" s="15" t="n">
        <v>284000</v>
      </c>
      <c r="S2934" s="15" t="n">
        <v>0</v>
      </c>
      <c r="T2934" s="15" t="n">
        <v>284000</v>
      </c>
      <c r="U2934" s="15" t="n">
        <v>135700</v>
      </c>
      <c r="V2934">
        <f>IFERROR(VLOOKUP(D2934,Tablas_Equivalencia!$A$3:$B$8,2,FALSE),"Sin dato")</f>
        <v/>
      </c>
      <c r="W2934">
        <f>IFERROR(VLOOKUP(L2934,Tablas_Equivalencia!$D$3:$E$9,2,FALSE),"Sin dato")</f>
        <v/>
      </c>
      <c r="X2934">
        <f>IF(I2934=1,"Varón","Mujer")</f>
        <v/>
      </c>
      <c r="Y2934">
        <f>IFERROR(VLOOKUP(M2934,Tablas_Equivalencia!$G$3:$H$6,2,FALSE),"Sin dato")</f>
        <v/>
      </c>
      <c r="Z2934">
        <f>IF(J2934&lt;=24,"18-24","25-29")</f>
        <v/>
      </c>
      <c r="AA2934">
        <f>IF(M2934&lt;&gt;1,"",IF(P2934=2,1,0))</f>
        <v/>
      </c>
      <c r="AB2934">
        <f>IF(M2934&lt;&gt;1,"",IF(O2934&gt;=2,1,0))</f>
        <v/>
      </c>
      <c r="AC2934">
        <f>IF(M2934&lt;&gt;1,"",IF(OR(Q2934=999,Q2934=""),"",IF(OR(Q2934&lt;35,Q2934&gt;48),1,0)))</f>
        <v/>
      </c>
      <c r="AD2934">
        <f>IF(COUNT(AA2934:AC2934)&lt;3,"",SUM(AA2934:AC2934))</f>
        <v/>
      </c>
      <c r="AE2934">
        <f>IF(L2934&gt;=4,2,IF(L2934&gt;=2,1,0))</f>
        <v/>
      </c>
      <c r="AF2934">
        <f>IF(L2934&gt;=5,1,0)</f>
        <v/>
      </c>
      <c r="AG2934">
        <f>AE2934+AF2934</f>
        <v/>
      </c>
      <c r="AH2934" s="15">
        <f>IF(M2934&lt;&gt;1,"",IF(OR(R2934=-9,R2934=""),"",R2934))</f>
        <v/>
      </c>
      <c r="AI2934">
        <f>IF(M2934&lt;&gt;1,"",IF(OR(Q2934=999,Q2934=""),"",Q2934))</f>
        <v/>
      </c>
    </row>
    <row r="2935">
      <c r="A2935" t="inlineStr">
        <is>
          <t>TQRMNOP115926</t>
        </is>
      </c>
      <c r="B2935" t="n">
        <v>2025</v>
      </c>
      <c r="C2935" t="n">
        <v>1</v>
      </c>
      <c r="D2935" t="n">
        <v>41</v>
      </c>
      <c r="E2935" t="inlineStr">
        <is>
          <t>N</t>
        </is>
      </c>
      <c r="F2935" t="n">
        <v>15</v>
      </c>
      <c r="G2935" t="n">
        <v>1148</v>
      </c>
      <c r="H2935" t="n">
        <v>1</v>
      </c>
      <c r="I2935" t="n">
        <v>2</v>
      </c>
      <c r="J2935" t="n">
        <v>29</v>
      </c>
      <c r="K2935" t="n">
        <v>2</v>
      </c>
      <c r="L2935" t="n">
        <v>5</v>
      </c>
      <c r="M2935" t="n">
        <v>2</v>
      </c>
      <c r="R2935" s="15" t="n">
        <v>0</v>
      </c>
      <c r="S2935" s="15" t="n">
        <v>0</v>
      </c>
      <c r="T2935" s="15" t="n">
        <v>0</v>
      </c>
      <c r="U2935" s="15" t="n">
        <v>164700</v>
      </c>
      <c r="V2935">
        <f>IFERROR(VLOOKUP(D2935,Tablas_Equivalencia!$A$3:$B$8,2,FALSE),"Sin dato")</f>
        <v/>
      </c>
      <c r="W2935">
        <f>IFERROR(VLOOKUP(L2935,Tablas_Equivalencia!$D$3:$E$9,2,FALSE),"Sin dato")</f>
        <v/>
      </c>
      <c r="X2935">
        <f>IF(I2935=1,"Varón","Mujer")</f>
        <v/>
      </c>
      <c r="Y2935">
        <f>IFERROR(VLOOKUP(M2935,Tablas_Equivalencia!$G$3:$H$6,2,FALSE),"Sin dato")</f>
        <v/>
      </c>
      <c r="Z2935">
        <f>IF(J2935&lt;=24,"18-24","25-29")</f>
        <v/>
      </c>
      <c r="AA2935">
        <f>IF(M2935&lt;&gt;1,"",IF(P2935=2,1,0))</f>
        <v/>
      </c>
      <c r="AB2935">
        <f>IF(M2935&lt;&gt;1,"",IF(O2935&gt;=2,1,0))</f>
        <v/>
      </c>
      <c r="AC2935">
        <f>IF(M2935&lt;&gt;1,"",IF(OR(Q2935=999,Q2935=""),"",IF(OR(Q2935&lt;35,Q2935&gt;48),1,0)))</f>
        <v/>
      </c>
      <c r="AD2935">
        <f>IF(COUNT(AA2935:AC2935)&lt;3,"",SUM(AA2935:AC2935))</f>
        <v/>
      </c>
      <c r="AE2935">
        <f>IF(L2935&gt;=4,2,IF(L2935&gt;=2,1,0))</f>
        <v/>
      </c>
      <c r="AF2935">
        <f>IF(L2935&gt;=5,1,0)</f>
        <v/>
      </c>
      <c r="AG2935">
        <f>AE2935+AF2935</f>
        <v/>
      </c>
      <c r="AH2935" s="15">
        <f>IF(M2935&lt;&gt;1,"",IF(OR(R2935=-9,R2935=""),"",R2935))</f>
        <v/>
      </c>
      <c r="AI2935">
        <f>IF(M2935&lt;&gt;1,"",IF(OR(Q2935=999,Q2935=""),"",Q2935))</f>
        <v/>
      </c>
    </row>
    <row r="2936">
      <c r="A2936" t="inlineStr">
        <is>
          <t>TQRMNOP115934</t>
        </is>
      </c>
      <c r="B2936" t="n">
        <v>2025</v>
      </c>
      <c r="C2936" t="n">
        <v>1</v>
      </c>
      <c r="D2936" t="n">
        <v>40</v>
      </c>
      <c r="E2936" t="inlineStr">
        <is>
          <t>S</t>
        </is>
      </c>
      <c r="F2936" t="n">
        <v>7</v>
      </c>
      <c r="G2936" t="n">
        <v>789</v>
      </c>
      <c r="H2936" t="n">
        <v>3</v>
      </c>
      <c r="I2936" t="n">
        <v>1</v>
      </c>
      <c r="J2936" t="n">
        <v>28</v>
      </c>
      <c r="K2936" t="n">
        <v>2</v>
      </c>
      <c r="L2936" t="n">
        <v>5</v>
      </c>
      <c r="M2936" t="n">
        <v>3</v>
      </c>
      <c r="R2936" s="15" t="n">
        <v>0</v>
      </c>
      <c r="S2936" s="15" t="n">
        <v>0</v>
      </c>
      <c r="T2936" s="15" t="n">
        <v>0</v>
      </c>
      <c r="U2936" s="15" t="n">
        <v>166500</v>
      </c>
      <c r="V2936">
        <f>IFERROR(VLOOKUP(D2936,Tablas_Equivalencia!$A$3:$B$8,2,FALSE),"Sin dato")</f>
        <v/>
      </c>
      <c r="W2936">
        <f>IFERROR(VLOOKUP(L2936,Tablas_Equivalencia!$D$3:$E$9,2,FALSE),"Sin dato")</f>
        <v/>
      </c>
      <c r="X2936">
        <f>IF(I2936=1,"Varón","Mujer")</f>
        <v/>
      </c>
      <c r="Y2936">
        <f>IFERROR(VLOOKUP(M2936,Tablas_Equivalencia!$G$3:$H$6,2,FALSE),"Sin dato")</f>
        <v/>
      </c>
      <c r="Z2936">
        <f>IF(J2936&lt;=24,"18-24","25-29")</f>
        <v/>
      </c>
      <c r="AA2936">
        <f>IF(M2936&lt;&gt;1,"",IF(P2936=2,1,0))</f>
        <v/>
      </c>
      <c r="AB2936">
        <f>IF(M2936&lt;&gt;1,"",IF(O2936&gt;=2,1,0))</f>
        <v/>
      </c>
      <c r="AC2936">
        <f>IF(M2936&lt;&gt;1,"",IF(OR(Q2936=999,Q2936=""),"",IF(OR(Q2936&lt;35,Q2936&gt;48),1,0)))</f>
        <v/>
      </c>
      <c r="AD2936">
        <f>IF(COUNT(AA2936:AC2936)&lt;3,"",SUM(AA2936:AC2936))</f>
        <v/>
      </c>
      <c r="AE2936">
        <f>IF(L2936&gt;=4,2,IF(L2936&gt;=2,1,0))</f>
        <v/>
      </c>
      <c r="AF2936">
        <f>IF(L2936&gt;=5,1,0)</f>
        <v/>
      </c>
      <c r="AG2936">
        <f>AE2936+AF2936</f>
        <v/>
      </c>
      <c r="AH2936" s="15">
        <f>IF(M2936&lt;&gt;1,"",IF(OR(R2936=-9,R2936=""),"",R2936))</f>
        <v/>
      </c>
      <c r="AI2936">
        <f>IF(M2936&lt;&gt;1,"",IF(OR(Q2936=999,Q2936=""),"",Q2936))</f>
        <v/>
      </c>
    </row>
    <row r="2937">
      <c r="A2937" t="inlineStr">
        <is>
          <t>TQRMNOP115936</t>
        </is>
      </c>
      <c r="B2937" t="n">
        <v>2025</v>
      </c>
      <c r="C2937" t="n">
        <v>1</v>
      </c>
      <c r="D2937" t="n">
        <v>43</v>
      </c>
      <c r="E2937" t="inlineStr">
        <is>
          <t>S</t>
        </is>
      </c>
      <c r="F2937" t="n">
        <v>19</v>
      </c>
      <c r="G2937" t="n">
        <v>962</v>
      </c>
      <c r="H2937" t="n">
        <v>1</v>
      </c>
      <c r="I2937" t="n">
        <v>2</v>
      </c>
      <c r="J2937" t="n">
        <v>25</v>
      </c>
      <c r="K2937" t="n">
        <v>2</v>
      </c>
      <c r="L2937" t="n">
        <v>4</v>
      </c>
      <c r="M2937" t="n">
        <v>3</v>
      </c>
      <c r="R2937" s="15" t="n">
        <v>0</v>
      </c>
      <c r="S2937" s="15" t="n">
        <v>0</v>
      </c>
      <c r="T2937" s="15" t="n">
        <v>0</v>
      </c>
      <c r="U2937" s="15" t="n">
        <v>65000</v>
      </c>
      <c r="V2937">
        <f>IFERROR(VLOOKUP(D2937,Tablas_Equivalencia!$A$3:$B$8,2,FALSE),"Sin dato")</f>
        <v/>
      </c>
      <c r="W2937">
        <f>IFERROR(VLOOKUP(L2937,Tablas_Equivalencia!$D$3:$E$9,2,FALSE),"Sin dato")</f>
        <v/>
      </c>
      <c r="X2937">
        <f>IF(I2937=1,"Varón","Mujer")</f>
        <v/>
      </c>
      <c r="Y2937">
        <f>IFERROR(VLOOKUP(M2937,Tablas_Equivalencia!$G$3:$H$6,2,FALSE),"Sin dato")</f>
        <v/>
      </c>
      <c r="Z2937">
        <f>IF(J2937&lt;=24,"18-24","25-29")</f>
        <v/>
      </c>
      <c r="AA2937">
        <f>IF(M2937&lt;&gt;1,"",IF(P2937=2,1,0))</f>
        <v/>
      </c>
      <c r="AB2937">
        <f>IF(M2937&lt;&gt;1,"",IF(O2937&gt;=2,1,0))</f>
        <v/>
      </c>
      <c r="AC2937">
        <f>IF(M2937&lt;&gt;1,"",IF(OR(Q2937=999,Q2937=""),"",IF(OR(Q2937&lt;35,Q2937&gt;48),1,0)))</f>
        <v/>
      </c>
      <c r="AD2937">
        <f>IF(COUNT(AA2937:AC2937)&lt;3,"",SUM(AA2937:AC2937))</f>
        <v/>
      </c>
      <c r="AE2937">
        <f>IF(L2937&gt;=4,2,IF(L2937&gt;=2,1,0))</f>
        <v/>
      </c>
      <c r="AF2937">
        <f>IF(L2937&gt;=5,1,0)</f>
        <v/>
      </c>
      <c r="AG2937">
        <f>AE2937+AF2937</f>
        <v/>
      </c>
      <c r="AH2937" s="15">
        <f>IF(M2937&lt;&gt;1,"",IF(OR(R2937=-9,R2937=""),"",R2937))</f>
        <v/>
      </c>
      <c r="AI2937">
        <f>IF(M2937&lt;&gt;1,"",IF(OR(Q2937=999,Q2937=""),"",Q2937))</f>
        <v/>
      </c>
    </row>
    <row r="2938">
      <c r="A2938" t="inlineStr">
        <is>
          <t>TQRMNOP115951</t>
        </is>
      </c>
      <c r="B2938" t="n">
        <v>2025</v>
      </c>
      <c r="C2938" t="n">
        <v>1</v>
      </c>
      <c r="D2938" t="n">
        <v>41</v>
      </c>
      <c r="E2938" t="inlineStr">
        <is>
          <t>S</t>
        </is>
      </c>
      <c r="F2938" t="n">
        <v>8</v>
      </c>
      <c r="G2938" t="n">
        <v>607</v>
      </c>
      <c r="H2938" t="n">
        <v>3</v>
      </c>
      <c r="I2938" t="n">
        <v>1</v>
      </c>
      <c r="J2938" t="n">
        <v>23</v>
      </c>
      <c r="K2938" t="n">
        <v>2</v>
      </c>
      <c r="L2938" t="n">
        <v>3</v>
      </c>
      <c r="M2938" t="n">
        <v>3</v>
      </c>
      <c r="R2938" s="15" t="n">
        <v>0</v>
      </c>
      <c r="S2938" s="15" t="n">
        <v>0</v>
      </c>
      <c r="T2938" s="15" t="n">
        <v>0</v>
      </c>
      <c r="U2938" s="15" t="n">
        <v>234900</v>
      </c>
      <c r="V2938">
        <f>IFERROR(VLOOKUP(D2938,Tablas_Equivalencia!$A$3:$B$8,2,FALSE),"Sin dato")</f>
        <v/>
      </c>
      <c r="W2938">
        <f>IFERROR(VLOOKUP(L2938,Tablas_Equivalencia!$D$3:$E$9,2,FALSE),"Sin dato")</f>
        <v/>
      </c>
      <c r="X2938">
        <f>IF(I2938=1,"Varón","Mujer")</f>
        <v/>
      </c>
      <c r="Y2938">
        <f>IFERROR(VLOOKUP(M2938,Tablas_Equivalencia!$G$3:$H$6,2,FALSE),"Sin dato")</f>
        <v/>
      </c>
      <c r="Z2938">
        <f>IF(J2938&lt;=24,"18-24","25-29")</f>
        <v/>
      </c>
      <c r="AA2938">
        <f>IF(M2938&lt;&gt;1,"",IF(P2938=2,1,0))</f>
        <v/>
      </c>
      <c r="AB2938">
        <f>IF(M2938&lt;&gt;1,"",IF(O2938&gt;=2,1,0))</f>
        <v/>
      </c>
      <c r="AC2938">
        <f>IF(M2938&lt;&gt;1,"",IF(OR(Q2938=999,Q2938=""),"",IF(OR(Q2938&lt;35,Q2938&gt;48),1,0)))</f>
        <v/>
      </c>
      <c r="AD2938">
        <f>IF(COUNT(AA2938:AC2938)&lt;3,"",SUM(AA2938:AC2938))</f>
        <v/>
      </c>
      <c r="AE2938">
        <f>IF(L2938&gt;=4,2,IF(L2938&gt;=2,1,0))</f>
        <v/>
      </c>
      <c r="AF2938">
        <f>IF(L2938&gt;=5,1,0)</f>
        <v/>
      </c>
      <c r="AG2938">
        <f>AE2938+AF2938</f>
        <v/>
      </c>
      <c r="AH2938" s="15">
        <f>IF(M2938&lt;&gt;1,"",IF(OR(R2938=-9,R2938=""),"",R2938))</f>
        <v/>
      </c>
      <c r="AI2938">
        <f>IF(M2938&lt;&gt;1,"",IF(OR(Q2938=999,Q2938=""),"",Q2938))</f>
        <v/>
      </c>
    </row>
    <row r="2939">
      <c r="A2939" t="inlineStr">
        <is>
          <t>TQRMNOP115953</t>
        </is>
      </c>
      <c r="B2939" t="n">
        <v>2025</v>
      </c>
      <c r="C2939" t="n">
        <v>1</v>
      </c>
      <c r="D2939" t="n">
        <v>1</v>
      </c>
      <c r="E2939" t="inlineStr">
        <is>
          <t>S</t>
        </is>
      </c>
      <c r="F2939" t="n">
        <v>32</v>
      </c>
      <c r="G2939" t="n">
        <v>1779</v>
      </c>
      <c r="H2939" t="n">
        <v>3</v>
      </c>
      <c r="I2939" t="n">
        <v>1</v>
      </c>
      <c r="J2939" t="n">
        <v>26</v>
      </c>
      <c r="K2939" t="n">
        <v>2</v>
      </c>
      <c r="L2939" t="n">
        <v>3</v>
      </c>
      <c r="M2939" t="n">
        <v>1</v>
      </c>
      <c r="N2939" t="n">
        <v>3</v>
      </c>
      <c r="O2939" t="n">
        <v>2</v>
      </c>
      <c r="P2939" t="n">
        <v>2</v>
      </c>
      <c r="Q2939" t="n">
        <v>22</v>
      </c>
      <c r="R2939" s="15" t="n">
        <v>510000</v>
      </c>
      <c r="S2939" s="15" t="n">
        <v>0</v>
      </c>
      <c r="T2939" s="15" t="n">
        <v>510000</v>
      </c>
      <c r="U2939" s="15" t="n">
        <v>118000</v>
      </c>
      <c r="V2939">
        <f>IFERROR(VLOOKUP(D2939,Tablas_Equivalencia!$A$3:$B$8,2,FALSE),"Sin dato")</f>
        <v/>
      </c>
      <c r="W2939">
        <f>IFERROR(VLOOKUP(L2939,Tablas_Equivalencia!$D$3:$E$9,2,FALSE),"Sin dato")</f>
        <v/>
      </c>
      <c r="X2939">
        <f>IF(I2939=1,"Varón","Mujer")</f>
        <v/>
      </c>
      <c r="Y2939">
        <f>IFERROR(VLOOKUP(M2939,Tablas_Equivalencia!$G$3:$H$6,2,FALSE),"Sin dato")</f>
        <v/>
      </c>
      <c r="Z2939">
        <f>IF(J2939&lt;=24,"18-24","25-29")</f>
        <v/>
      </c>
      <c r="AA2939">
        <f>IF(M2939&lt;&gt;1,"",IF(P2939=2,1,0))</f>
        <v/>
      </c>
      <c r="AB2939">
        <f>IF(M2939&lt;&gt;1,"",IF(O2939&gt;=2,1,0))</f>
        <v/>
      </c>
      <c r="AC2939">
        <f>IF(M2939&lt;&gt;1,"",IF(OR(Q2939=999,Q2939=""),"",IF(OR(Q2939&lt;35,Q2939&gt;48),1,0)))</f>
        <v/>
      </c>
      <c r="AD2939">
        <f>IF(COUNT(AA2939:AC2939)&lt;3,"",SUM(AA2939:AC2939))</f>
        <v/>
      </c>
      <c r="AE2939">
        <f>IF(L2939&gt;=4,2,IF(L2939&gt;=2,1,0))</f>
        <v/>
      </c>
      <c r="AF2939">
        <f>IF(L2939&gt;=5,1,0)</f>
        <v/>
      </c>
      <c r="AG2939">
        <f>AE2939+AF2939</f>
        <v/>
      </c>
      <c r="AH2939" s="15">
        <f>IF(M2939&lt;&gt;1,"",IF(OR(R2939=-9,R2939=""),"",R2939))</f>
        <v/>
      </c>
      <c r="AI2939">
        <f>IF(M2939&lt;&gt;1,"",IF(OR(Q2939=999,Q2939=""),"",Q2939))</f>
        <v/>
      </c>
    </row>
    <row r="2940">
      <c r="A2940" t="inlineStr">
        <is>
          <t>TQRMNOP115955</t>
        </is>
      </c>
      <c r="B2940" t="n">
        <v>2025</v>
      </c>
      <c r="C2940" t="n">
        <v>1</v>
      </c>
      <c r="D2940" t="n">
        <v>43</v>
      </c>
      <c r="E2940" t="inlineStr">
        <is>
          <t>N</t>
        </is>
      </c>
      <c r="F2940" t="n">
        <v>26</v>
      </c>
      <c r="G2940" t="n">
        <v>1361</v>
      </c>
      <c r="H2940" t="n">
        <v>3</v>
      </c>
      <c r="I2940" t="n">
        <v>2</v>
      </c>
      <c r="J2940" t="n">
        <v>23</v>
      </c>
      <c r="K2940" t="n">
        <v>2</v>
      </c>
      <c r="L2940" t="n">
        <v>4</v>
      </c>
      <c r="M2940" t="n">
        <v>3</v>
      </c>
      <c r="R2940" s="15" t="n">
        <v>0</v>
      </c>
      <c r="S2940" s="15" t="n">
        <v>0</v>
      </c>
      <c r="T2940" s="15" t="n">
        <v>0</v>
      </c>
      <c r="U2940" s="15" t="n">
        <v>263400</v>
      </c>
      <c r="V2940">
        <f>IFERROR(VLOOKUP(D2940,Tablas_Equivalencia!$A$3:$B$8,2,FALSE),"Sin dato")</f>
        <v/>
      </c>
      <c r="W2940">
        <f>IFERROR(VLOOKUP(L2940,Tablas_Equivalencia!$D$3:$E$9,2,FALSE),"Sin dato")</f>
        <v/>
      </c>
      <c r="X2940">
        <f>IF(I2940=1,"Varón","Mujer")</f>
        <v/>
      </c>
      <c r="Y2940">
        <f>IFERROR(VLOOKUP(M2940,Tablas_Equivalencia!$G$3:$H$6,2,FALSE),"Sin dato")</f>
        <v/>
      </c>
      <c r="Z2940">
        <f>IF(J2940&lt;=24,"18-24","25-29")</f>
        <v/>
      </c>
      <c r="AA2940">
        <f>IF(M2940&lt;&gt;1,"",IF(P2940=2,1,0))</f>
        <v/>
      </c>
      <c r="AB2940">
        <f>IF(M2940&lt;&gt;1,"",IF(O2940&gt;=2,1,0))</f>
        <v/>
      </c>
      <c r="AC2940">
        <f>IF(M2940&lt;&gt;1,"",IF(OR(Q2940=999,Q2940=""),"",IF(OR(Q2940&lt;35,Q2940&gt;48),1,0)))</f>
        <v/>
      </c>
      <c r="AD2940">
        <f>IF(COUNT(AA2940:AC2940)&lt;3,"",SUM(AA2940:AC2940))</f>
        <v/>
      </c>
      <c r="AE2940">
        <f>IF(L2940&gt;=4,2,IF(L2940&gt;=2,1,0))</f>
        <v/>
      </c>
      <c r="AF2940">
        <f>IF(L2940&gt;=5,1,0)</f>
        <v/>
      </c>
      <c r="AG2940">
        <f>AE2940+AF2940</f>
        <v/>
      </c>
      <c r="AH2940" s="15">
        <f>IF(M2940&lt;&gt;1,"",IF(OR(R2940=-9,R2940=""),"",R2940))</f>
        <v/>
      </c>
      <c r="AI2940">
        <f>IF(M2940&lt;&gt;1,"",IF(OR(Q2940=999,Q2940=""),"",Q2940))</f>
        <v/>
      </c>
    </row>
    <row r="2941">
      <c r="A2941" t="inlineStr">
        <is>
          <t>TQRMNOP115960</t>
        </is>
      </c>
      <c r="B2941" t="n">
        <v>2025</v>
      </c>
      <c r="C2941" t="n">
        <v>1</v>
      </c>
      <c r="D2941" t="n">
        <v>42</v>
      </c>
      <c r="E2941" t="inlineStr">
        <is>
          <t>N</t>
        </is>
      </c>
      <c r="F2941" t="n">
        <v>25</v>
      </c>
      <c r="G2941" t="n">
        <v>845</v>
      </c>
      <c r="H2941" t="n">
        <v>3</v>
      </c>
      <c r="I2941" t="n">
        <v>2</v>
      </c>
      <c r="J2941" t="n">
        <v>19</v>
      </c>
      <c r="K2941" t="n">
        <v>1</v>
      </c>
      <c r="L2941" t="n">
        <v>3</v>
      </c>
      <c r="M2941" t="n">
        <v>3</v>
      </c>
      <c r="R2941" s="15" t="n">
        <v>0</v>
      </c>
      <c r="S2941" s="15" t="n">
        <v>74000</v>
      </c>
      <c r="T2941" s="15" t="n">
        <v>74000</v>
      </c>
      <c r="U2941" s="15" t="n">
        <v>138600</v>
      </c>
      <c r="V2941">
        <f>IFERROR(VLOOKUP(D2941,Tablas_Equivalencia!$A$3:$B$8,2,FALSE),"Sin dato")</f>
        <v/>
      </c>
      <c r="W2941">
        <f>IFERROR(VLOOKUP(L2941,Tablas_Equivalencia!$D$3:$E$9,2,FALSE),"Sin dato")</f>
        <v/>
      </c>
      <c r="X2941">
        <f>IF(I2941=1,"Varón","Mujer")</f>
        <v/>
      </c>
      <c r="Y2941">
        <f>IFERROR(VLOOKUP(M2941,Tablas_Equivalencia!$G$3:$H$6,2,FALSE),"Sin dato")</f>
        <v/>
      </c>
      <c r="Z2941">
        <f>IF(J2941&lt;=24,"18-24","25-29")</f>
        <v/>
      </c>
      <c r="AA2941">
        <f>IF(M2941&lt;&gt;1,"",IF(P2941=2,1,0))</f>
        <v/>
      </c>
      <c r="AB2941">
        <f>IF(M2941&lt;&gt;1,"",IF(O2941&gt;=2,1,0))</f>
        <v/>
      </c>
      <c r="AC2941">
        <f>IF(M2941&lt;&gt;1,"",IF(OR(Q2941=999,Q2941=""),"",IF(OR(Q2941&lt;35,Q2941&gt;48),1,0)))</f>
        <v/>
      </c>
      <c r="AD2941">
        <f>IF(COUNT(AA2941:AC2941)&lt;3,"",SUM(AA2941:AC2941))</f>
        <v/>
      </c>
      <c r="AE2941">
        <f>IF(L2941&gt;=4,2,IF(L2941&gt;=2,1,0))</f>
        <v/>
      </c>
      <c r="AF2941">
        <f>IF(L2941&gt;=5,1,0)</f>
        <v/>
      </c>
      <c r="AG2941">
        <f>AE2941+AF2941</f>
        <v/>
      </c>
      <c r="AH2941" s="15">
        <f>IF(M2941&lt;&gt;1,"",IF(OR(R2941=-9,R2941=""),"",R2941))</f>
        <v/>
      </c>
      <c r="AI2941">
        <f>IF(M2941&lt;&gt;1,"",IF(OR(Q2941=999,Q2941=""),"",Q2941))</f>
        <v/>
      </c>
    </row>
    <row r="2942">
      <c r="A2942" t="inlineStr">
        <is>
          <t>TQRMNOP115962</t>
        </is>
      </c>
      <c r="B2942" t="n">
        <v>2025</v>
      </c>
      <c r="C2942" t="n">
        <v>1</v>
      </c>
      <c r="D2942" t="n">
        <v>1</v>
      </c>
      <c r="E2942" t="inlineStr">
        <is>
          <t>S</t>
        </is>
      </c>
      <c r="F2942" t="n">
        <v>33</v>
      </c>
      <c r="G2942" t="n">
        <v>1232</v>
      </c>
      <c r="H2942" t="n">
        <v>3</v>
      </c>
      <c r="I2942" t="n">
        <v>2</v>
      </c>
      <c r="J2942" t="n">
        <v>22</v>
      </c>
      <c r="K2942" t="n">
        <v>2</v>
      </c>
      <c r="L2942" t="n">
        <v>4</v>
      </c>
      <c r="M2942" t="n">
        <v>1</v>
      </c>
      <c r="N2942" t="n">
        <v>1</v>
      </c>
      <c r="O2942" t="n">
        <v>2</v>
      </c>
      <c r="P2942" t="n">
        <v>2</v>
      </c>
      <c r="Q2942" t="n">
        <v>17</v>
      </c>
      <c r="R2942" s="15" t="n">
        <v>196000</v>
      </c>
      <c r="S2942" s="15" t="n">
        <v>0</v>
      </c>
      <c r="T2942" s="15" t="n">
        <v>196000</v>
      </c>
      <c r="U2942" s="15" t="n">
        <v>97500</v>
      </c>
      <c r="V2942">
        <f>IFERROR(VLOOKUP(D2942,Tablas_Equivalencia!$A$3:$B$8,2,FALSE),"Sin dato")</f>
        <v/>
      </c>
      <c r="W2942">
        <f>IFERROR(VLOOKUP(L2942,Tablas_Equivalencia!$D$3:$E$9,2,FALSE),"Sin dato")</f>
        <v/>
      </c>
      <c r="X2942">
        <f>IF(I2942=1,"Varón","Mujer")</f>
        <v/>
      </c>
      <c r="Y2942">
        <f>IFERROR(VLOOKUP(M2942,Tablas_Equivalencia!$G$3:$H$6,2,FALSE),"Sin dato")</f>
        <v/>
      </c>
      <c r="Z2942">
        <f>IF(J2942&lt;=24,"18-24","25-29")</f>
        <v/>
      </c>
      <c r="AA2942">
        <f>IF(M2942&lt;&gt;1,"",IF(P2942=2,1,0))</f>
        <v/>
      </c>
      <c r="AB2942">
        <f>IF(M2942&lt;&gt;1,"",IF(O2942&gt;=2,1,0))</f>
        <v/>
      </c>
      <c r="AC2942">
        <f>IF(M2942&lt;&gt;1,"",IF(OR(Q2942=999,Q2942=""),"",IF(OR(Q2942&lt;35,Q2942&gt;48),1,0)))</f>
        <v/>
      </c>
      <c r="AD2942">
        <f>IF(COUNT(AA2942:AC2942)&lt;3,"",SUM(AA2942:AC2942))</f>
        <v/>
      </c>
      <c r="AE2942">
        <f>IF(L2942&gt;=4,2,IF(L2942&gt;=2,1,0))</f>
        <v/>
      </c>
      <c r="AF2942">
        <f>IF(L2942&gt;=5,1,0)</f>
        <v/>
      </c>
      <c r="AG2942">
        <f>AE2942+AF2942</f>
        <v/>
      </c>
      <c r="AH2942" s="15">
        <f>IF(M2942&lt;&gt;1,"",IF(OR(R2942=-9,R2942=""),"",R2942))</f>
        <v/>
      </c>
      <c r="AI2942">
        <f>IF(M2942&lt;&gt;1,"",IF(OR(Q2942=999,Q2942=""),"",Q2942))</f>
        <v/>
      </c>
    </row>
    <row r="2943">
      <c r="A2943" t="inlineStr">
        <is>
          <t>TQRMNOP115972</t>
        </is>
      </c>
      <c r="B2943" t="n">
        <v>2025</v>
      </c>
      <c r="C2943" t="n">
        <v>1</v>
      </c>
      <c r="D2943" t="n">
        <v>41</v>
      </c>
      <c r="E2943" t="inlineStr">
        <is>
          <t>N</t>
        </is>
      </c>
      <c r="F2943" t="n">
        <v>15</v>
      </c>
      <c r="G2943" t="n">
        <v>1369</v>
      </c>
      <c r="H2943" t="n">
        <v>10</v>
      </c>
      <c r="I2943" t="n">
        <v>1</v>
      </c>
      <c r="J2943" t="n">
        <v>24</v>
      </c>
      <c r="K2943" t="n">
        <v>2</v>
      </c>
      <c r="L2943" t="n">
        <v>4</v>
      </c>
      <c r="M2943" t="n">
        <v>3</v>
      </c>
      <c r="R2943" s="15" t="n">
        <v>0</v>
      </c>
      <c r="S2943" s="15" t="n">
        <v>0</v>
      </c>
      <c r="T2943" s="15" t="n">
        <v>0</v>
      </c>
      <c r="U2943" s="15" t="n">
        <v>44400</v>
      </c>
      <c r="V2943">
        <f>IFERROR(VLOOKUP(D2943,Tablas_Equivalencia!$A$3:$B$8,2,FALSE),"Sin dato")</f>
        <v/>
      </c>
      <c r="W2943">
        <f>IFERROR(VLOOKUP(L2943,Tablas_Equivalencia!$D$3:$E$9,2,FALSE),"Sin dato")</f>
        <v/>
      </c>
      <c r="X2943">
        <f>IF(I2943=1,"Varón","Mujer")</f>
        <v/>
      </c>
      <c r="Y2943">
        <f>IFERROR(VLOOKUP(M2943,Tablas_Equivalencia!$G$3:$H$6,2,FALSE),"Sin dato")</f>
        <v/>
      </c>
      <c r="Z2943">
        <f>IF(J2943&lt;=24,"18-24","25-29")</f>
        <v/>
      </c>
      <c r="AA2943">
        <f>IF(M2943&lt;&gt;1,"",IF(P2943=2,1,0))</f>
        <v/>
      </c>
      <c r="AB2943">
        <f>IF(M2943&lt;&gt;1,"",IF(O2943&gt;=2,1,0))</f>
        <v/>
      </c>
      <c r="AC2943">
        <f>IF(M2943&lt;&gt;1,"",IF(OR(Q2943=999,Q2943=""),"",IF(OR(Q2943&lt;35,Q2943&gt;48),1,0)))</f>
        <v/>
      </c>
      <c r="AD2943">
        <f>IF(COUNT(AA2943:AC2943)&lt;3,"",SUM(AA2943:AC2943))</f>
        <v/>
      </c>
      <c r="AE2943">
        <f>IF(L2943&gt;=4,2,IF(L2943&gt;=2,1,0))</f>
        <v/>
      </c>
      <c r="AF2943">
        <f>IF(L2943&gt;=5,1,0)</f>
        <v/>
      </c>
      <c r="AG2943">
        <f>AE2943+AF2943</f>
        <v/>
      </c>
      <c r="AH2943" s="15">
        <f>IF(M2943&lt;&gt;1,"",IF(OR(R2943=-9,R2943=""),"",R2943))</f>
        <v/>
      </c>
      <c r="AI2943">
        <f>IF(M2943&lt;&gt;1,"",IF(OR(Q2943=999,Q2943=""),"",Q2943))</f>
        <v/>
      </c>
    </row>
    <row r="2944">
      <c r="A2944" t="inlineStr">
        <is>
          <t>TQRMNOP115978</t>
        </is>
      </c>
      <c r="B2944" t="n">
        <v>2025</v>
      </c>
      <c r="C2944" t="n">
        <v>1</v>
      </c>
      <c r="D2944" t="n">
        <v>40</v>
      </c>
      <c r="E2944" t="inlineStr">
        <is>
          <t>N</t>
        </is>
      </c>
      <c r="F2944" t="n">
        <v>9</v>
      </c>
      <c r="G2944" t="n">
        <v>647</v>
      </c>
      <c r="H2944" t="n">
        <v>3</v>
      </c>
      <c r="I2944" t="n">
        <v>2</v>
      </c>
      <c r="J2944" t="n">
        <v>25</v>
      </c>
      <c r="K2944" t="n">
        <v>2</v>
      </c>
      <c r="L2944" t="n">
        <v>5</v>
      </c>
      <c r="M2944" t="n">
        <v>3</v>
      </c>
      <c r="R2944" s="15" t="n">
        <v>0</v>
      </c>
      <c r="S2944" s="15" t="n">
        <v>0</v>
      </c>
      <c r="T2944" s="15" t="n">
        <v>0</v>
      </c>
      <c r="U2944" s="15" t="n">
        <v>88500</v>
      </c>
      <c r="V2944">
        <f>IFERROR(VLOOKUP(D2944,Tablas_Equivalencia!$A$3:$B$8,2,FALSE),"Sin dato")</f>
        <v/>
      </c>
      <c r="W2944">
        <f>IFERROR(VLOOKUP(L2944,Tablas_Equivalencia!$D$3:$E$9,2,FALSE),"Sin dato")</f>
        <v/>
      </c>
      <c r="X2944">
        <f>IF(I2944=1,"Varón","Mujer")</f>
        <v/>
      </c>
      <c r="Y2944">
        <f>IFERROR(VLOOKUP(M2944,Tablas_Equivalencia!$G$3:$H$6,2,FALSE),"Sin dato")</f>
        <v/>
      </c>
      <c r="Z2944">
        <f>IF(J2944&lt;=24,"18-24","25-29")</f>
        <v/>
      </c>
      <c r="AA2944">
        <f>IF(M2944&lt;&gt;1,"",IF(P2944=2,1,0))</f>
        <v/>
      </c>
      <c r="AB2944">
        <f>IF(M2944&lt;&gt;1,"",IF(O2944&gt;=2,1,0))</f>
        <v/>
      </c>
      <c r="AC2944">
        <f>IF(M2944&lt;&gt;1,"",IF(OR(Q2944=999,Q2944=""),"",IF(OR(Q2944&lt;35,Q2944&gt;48),1,0)))</f>
        <v/>
      </c>
      <c r="AD2944">
        <f>IF(COUNT(AA2944:AC2944)&lt;3,"",SUM(AA2944:AC2944))</f>
        <v/>
      </c>
      <c r="AE2944">
        <f>IF(L2944&gt;=4,2,IF(L2944&gt;=2,1,0))</f>
        <v/>
      </c>
      <c r="AF2944">
        <f>IF(L2944&gt;=5,1,0)</f>
        <v/>
      </c>
      <c r="AG2944">
        <f>AE2944+AF2944</f>
        <v/>
      </c>
      <c r="AH2944" s="15">
        <f>IF(M2944&lt;&gt;1,"",IF(OR(R2944=-9,R2944=""),"",R2944))</f>
        <v/>
      </c>
      <c r="AI2944">
        <f>IF(M2944&lt;&gt;1,"",IF(OR(Q2944=999,Q2944=""),"",Q2944))</f>
        <v/>
      </c>
    </row>
    <row r="2945">
      <c r="A2945" t="inlineStr">
        <is>
          <t>TQRMNOP115982</t>
        </is>
      </c>
      <c r="B2945" t="n">
        <v>2025</v>
      </c>
      <c r="C2945" t="n">
        <v>1</v>
      </c>
      <c r="D2945" t="n">
        <v>41</v>
      </c>
      <c r="E2945" t="inlineStr">
        <is>
          <t>N</t>
        </is>
      </c>
      <c r="F2945" t="n">
        <v>12</v>
      </c>
      <c r="G2945" t="n">
        <v>1856</v>
      </c>
      <c r="H2945" t="n">
        <v>3</v>
      </c>
      <c r="I2945" t="n">
        <v>1</v>
      </c>
      <c r="J2945" t="n">
        <v>28</v>
      </c>
      <c r="K2945" t="n">
        <v>2</v>
      </c>
      <c r="L2945" t="n">
        <v>3</v>
      </c>
      <c r="M2945" t="n">
        <v>1</v>
      </c>
      <c r="N2945" t="n">
        <v>2</v>
      </c>
      <c r="O2945" t="n">
        <v>2</v>
      </c>
      <c r="P2945" t="n">
        <v>2</v>
      </c>
      <c r="Q2945" t="n">
        <v>19</v>
      </c>
      <c r="R2945" s="15" t="n">
        <v>-9</v>
      </c>
      <c r="S2945" s="15" t="n">
        <v>0</v>
      </c>
      <c r="T2945" s="15" t="n">
        <v>0</v>
      </c>
      <c r="U2945" s="15" t="n">
        <v>108400</v>
      </c>
      <c r="V2945">
        <f>IFERROR(VLOOKUP(D2945,Tablas_Equivalencia!$A$3:$B$8,2,FALSE),"Sin dato")</f>
        <v/>
      </c>
      <c r="W2945">
        <f>IFERROR(VLOOKUP(L2945,Tablas_Equivalencia!$D$3:$E$9,2,FALSE),"Sin dato")</f>
        <v/>
      </c>
      <c r="X2945">
        <f>IF(I2945=1,"Varón","Mujer")</f>
        <v/>
      </c>
      <c r="Y2945">
        <f>IFERROR(VLOOKUP(M2945,Tablas_Equivalencia!$G$3:$H$6,2,FALSE),"Sin dato")</f>
        <v/>
      </c>
      <c r="Z2945">
        <f>IF(J2945&lt;=24,"18-24","25-29")</f>
        <v/>
      </c>
      <c r="AA2945">
        <f>IF(M2945&lt;&gt;1,"",IF(P2945=2,1,0))</f>
        <v/>
      </c>
      <c r="AB2945">
        <f>IF(M2945&lt;&gt;1,"",IF(O2945&gt;=2,1,0))</f>
        <v/>
      </c>
      <c r="AC2945">
        <f>IF(M2945&lt;&gt;1,"",IF(OR(Q2945=999,Q2945=""),"",IF(OR(Q2945&lt;35,Q2945&gt;48),1,0)))</f>
        <v/>
      </c>
      <c r="AD2945">
        <f>IF(COUNT(AA2945:AC2945)&lt;3,"",SUM(AA2945:AC2945))</f>
        <v/>
      </c>
      <c r="AE2945">
        <f>IF(L2945&gt;=4,2,IF(L2945&gt;=2,1,0))</f>
        <v/>
      </c>
      <c r="AF2945">
        <f>IF(L2945&gt;=5,1,0)</f>
        <v/>
      </c>
      <c r="AG2945">
        <f>AE2945+AF2945</f>
        <v/>
      </c>
      <c r="AH2945" s="15">
        <f>IF(M2945&lt;&gt;1,"",IF(OR(R2945=-9,R2945=""),"",R2945))</f>
        <v/>
      </c>
      <c r="AI2945">
        <f>IF(M2945&lt;&gt;1,"",IF(OR(Q2945=999,Q2945=""),"",Q2945))</f>
        <v/>
      </c>
    </row>
    <row r="2946">
      <c r="A2946" t="inlineStr">
        <is>
          <t>TQRMNOP115984</t>
        </is>
      </c>
      <c r="B2946" t="n">
        <v>2025</v>
      </c>
      <c r="C2946" t="n">
        <v>1</v>
      </c>
      <c r="D2946" t="n">
        <v>1</v>
      </c>
      <c r="E2946" t="inlineStr">
        <is>
          <t>S</t>
        </is>
      </c>
      <c r="F2946" t="n">
        <v>33</v>
      </c>
      <c r="G2946" t="n">
        <v>505</v>
      </c>
      <c r="H2946" t="n">
        <v>3</v>
      </c>
      <c r="I2946" t="n">
        <v>2</v>
      </c>
      <c r="J2946" t="n">
        <v>25</v>
      </c>
      <c r="K2946" t="n">
        <v>2</v>
      </c>
      <c r="L2946" t="n">
        <v>6</v>
      </c>
      <c r="M2946" t="n">
        <v>1</v>
      </c>
      <c r="N2946" t="n">
        <v>3</v>
      </c>
      <c r="O2946" t="n">
        <v>1</v>
      </c>
      <c r="P2946" t="n">
        <v>1</v>
      </c>
      <c r="Q2946" t="n">
        <v>35</v>
      </c>
      <c r="R2946" s="15" t="n">
        <v>662000</v>
      </c>
      <c r="S2946" s="15" t="n">
        <v>0</v>
      </c>
      <c r="T2946" s="15" t="n">
        <v>662000</v>
      </c>
      <c r="U2946" s="15" t="n">
        <v>57900</v>
      </c>
      <c r="V2946">
        <f>IFERROR(VLOOKUP(D2946,Tablas_Equivalencia!$A$3:$B$8,2,FALSE),"Sin dato")</f>
        <v/>
      </c>
      <c r="W2946">
        <f>IFERROR(VLOOKUP(L2946,Tablas_Equivalencia!$D$3:$E$9,2,FALSE),"Sin dato")</f>
        <v/>
      </c>
      <c r="X2946">
        <f>IF(I2946=1,"Varón","Mujer")</f>
        <v/>
      </c>
      <c r="Y2946">
        <f>IFERROR(VLOOKUP(M2946,Tablas_Equivalencia!$G$3:$H$6,2,FALSE),"Sin dato")</f>
        <v/>
      </c>
      <c r="Z2946">
        <f>IF(J2946&lt;=24,"18-24","25-29")</f>
        <v/>
      </c>
      <c r="AA2946">
        <f>IF(M2946&lt;&gt;1,"",IF(P2946=2,1,0))</f>
        <v/>
      </c>
      <c r="AB2946">
        <f>IF(M2946&lt;&gt;1,"",IF(O2946&gt;=2,1,0))</f>
        <v/>
      </c>
      <c r="AC2946">
        <f>IF(M2946&lt;&gt;1,"",IF(OR(Q2946=999,Q2946=""),"",IF(OR(Q2946&lt;35,Q2946&gt;48),1,0)))</f>
        <v/>
      </c>
      <c r="AD2946">
        <f>IF(COUNT(AA2946:AC2946)&lt;3,"",SUM(AA2946:AC2946))</f>
        <v/>
      </c>
      <c r="AE2946">
        <f>IF(L2946&gt;=4,2,IF(L2946&gt;=2,1,0))</f>
        <v/>
      </c>
      <c r="AF2946">
        <f>IF(L2946&gt;=5,1,0)</f>
        <v/>
      </c>
      <c r="AG2946">
        <f>AE2946+AF2946</f>
        <v/>
      </c>
      <c r="AH2946" s="15">
        <f>IF(M2946&lt;&gt;1,"",IF(OR(R2946=-9,R2946=""),"",R2946))</f>
        <v/>
      </c>
      <c r="AI2946">
        <f>IF(M2946&lt;&gt;1,"",IF(OR(Q2946=999,Q2946=""),"",Q2946))</f>
        <v/>
      </c>
    </row>
    <row r="2947">
      <c r="A2947" t="inlineStr">
        <is>
          <t>TQRMNOP115985</t>
        </is>
      </c>
      <c r="B2947" t="n">
        <v>2025</v>
      </c>
      <c r="C2947" t="n">
        <v>1</v>
      </c>
      <c r="D2947" t="n">
        <v>1</v>
      </c>
      <c r="E2947" t="inlineStr">
        <is>
          <t>S</t>
        </is>
      </c>
      <c r="F2947" t="n">
        <v>32</v>
      </c>
      <c r="G2947" t="n">
        <v>1283</v>
      </c>
      <c r="H2947" t="n">
        <v>1</v>
      </c>
      <c r="I2947" t="n">
        <v>1</v>
      </c>
      <c r="J2947" t="n">
        <v>21</v>
      </c>
      <c r="K2947" t="n">
        <v>1</v>
      </c>
      <c r="L2947" t="n">
        <v>3</v>
      </c>
      <c r="M2947" t="n">
        <v>3</v>
      </c>
      <c r="R2947" s="15" t="n">
        <v>0</v>
      </c>
      <c r="S2947" s="15" t="n">
        <v>0</v>
      </c>
      <c r="T2947" s="15" t="n">
        <v>0</v>
      </c>
      <c r="U2947" s="15" t="n">
        <v>150600</v>
      </c>
      <c r="V2947">
        <f>IFERROR(VLOOKUP(D2947,Tablas_Equivalencia!$A$3:$B$8,2,FALSE),"Sin dato")</f>
        <v/>
      </c>
      <c r="W2947">
        <f>IFERROR(VLOOKUP(L2947,Tablas_Equivalencia!$D$3:$E$9,2,FALSE),"Sin dato")</f>
        <v/>
      </c>
      <c r="X2947">
        <f>IF(I2947=1,"Varón","Mujer")</f>
        <v/>
      </c>
      <c r="Y2947">
        <f>IFERROR(VLOOKUP(M2947,Tablas_Equivalencia!$G$3:$H$6,2,FALSE),"Sin dato")</f>
        <v/>
      </c>
      <c r="Z2947">
        <f>IF(J2947&lt;=24,"18-24","25-29")</f>
        <v/>
      </c>
      <c r="AA2947">
        <f>IF(M2947&lt;&gt;1,"",IF(P2947=2,1,0))</f>
        <v/>
      </c>
      <c r="AB2947">
        <f>IF(M2947&lt;&gt;1,"",IF(O2947&gt;=2,1,0))</f>
        <v/>
      </c>
      <c r="AC2947">
        <f>IF(M2947&lt;&gt;1,"",IF(OR(Q2947=999,Q2947=""),"",IF(OR(Q2947&lt;35,Q2947&gt;48),1,0)))</f>
        <v/>
      </c>
      <c r="AD2947">
        <f>IF(COUNT(AA2947:AC2947)&lt;3,"",SUM(AA2947:AC2947))</f>
        <v/>
      </c>
      <c r="AE2947">
        <f>IF(L2947&gt;=4,2,IF(L2947&gt;=2,1,0))</f>
        <v/>
      </c>
      <c r="AF2947">
        <f>IF(L2947&gt;=5,1,0)</f>
        <v/>
      </c>
      <c r="AG2947">
        <f>AE2947+AF2947</f>
        <v/>
      </c>
      <c r="AH2947" s="15">
        <f>IF(M2947&lt;&gt;1,"",IF(OR(R2947=-9,R2947=""),"",R2947))</f>
        <v/>
      </c>
      <c r="AI2947">
        <f>IF(M2947&lt;&gt;1,"",IF(OR(Q2947=999,Q2947=""),"",Q2947))</f>
        <v/>
      </c>
    </row>
    <row r="2948">
      <c r="A2948" t="inlineStr">
        <is>
          <t>TQRMNOP115996</t>
        </is>
      </c>
      <c r="B2948" t="n">
        <v>2025</v>
      </c>
      <c r="C2948" t="n">
        <v>1</v>
      </c>
      <c r="D2948" t="n">
        <v>40</v>
      </c>
      <c r="E2948" t="inlineStr">
        <is>
          <t>N</t>
        </is>
      </c>
      <c r="F2948" t="n">
        <v>23</v>
      </c>
      <c r="G2948" t="n">
        <v>1306</v>
      </c>
      <c r="H2948" t="n">
        <v>3</v>
      </c>
      <c r="I2948" t="n">
        <v>2</v>
      </c>
      <c r="J2948" t="n">
        <v>25</v>
      </c>
      <c r="K2948" t="n">
        <v>2</v>
      </c>
      <c r="L2948" t="n">
        <v>4</v>
      </c>
      <c r="M2948" t="n">
        <v>3</v>
      </c>
      <c r="R2948" s="15" t="n">
        <v>0</v>
      </c>
      <c r="S2948" s="15" t="n">
        <v>133000</v>
      </c>
      <c r="T2948" s="15" t="n">
        <v>133000</v>
      </c>
      <c r="U2948" s="15" t="n">
        <v>148600</v>
      </c>
      <c r="V2948">
        <f>IFERROR(VLOOKUP(D2948,Tablas_Equivalencia!$A$3:$B$8,2,FALSE),"Sin dato")</f>
        <v/>
      </c>
      <c r="W2948">
        <f>IFERROR(VLOOKUP(L2948,Tablas_Equivalencia!$D$3:$E$9,2,FALSE),"Sin dato")</f>
        <v/>
      </c>
      <c r="X2948">
        <f>IF(I2948=1,"Varón","Mujer")</f>
        <v/>
      </c>
      <c r="Y2948">
        <f>IFERROR(VLOOKUP(M2948,Tablas_Equivalencia!$G$3:$H$6,2,FALSE),"Sin dato")</f>
        <v/>
      </c>
      <c r="Z2948">
        <f>IF(J2948&lt;=24,"18-24","25-29")</f>
        <v/>
      </c>
      <c r="AA2948">
        <f>IF(M2948&lt;&gt;1,"",IF(P2948=2,1,0))</f>
        <v/>
      </c>
      <c r="AB2948">
        <f>IF(M2948&lt;&gt;1,"",IF(O2948&gt;=2,1,0))</f>
        <v/>
      </c>
      <c r="AC2948">
        <f>IF(M2948&lt;&gt;1,"",IF(OR(Q2948=999,Q2948=""),"",IF(OR(Q2948&lt;35,Q2948&gt;48),1,0)))</f>
        <v/>
      </c>
      <c r="AD2948">
        <f>IF(COUNT(AA2948:AC2948)&lt;3,"",SUM(AA2948:AC2948))</f>
        <v/>
      </c>
      <c r="AE2948">
        <f>IF(L2948&gt;=4,2,IF(L2948&gt;=2,1,0))</f>
        <v/>
      </c>
      <c r="AF2948">
        <f>IF(L2948&gt;=5,1,0)</f>
        <v/>
      </c>
      <c r="AG2948">
        <f>AE2948+AF2948</f>
        <v/>
      </c>
      <c r="AH2948" s="15">
        <f>IF(M2948&lt;&gt;1,"",IF(OR(R2948=-9,R2948=""),"",R2948))</f>
        <v/>
      </c>
      <c r="AI2948">
        <f>IF(M2948&lt;&gt;1,"",IF(OR(Q2948=999,Q2948=""),"",Q2948))</f>
        <v/>
      </c>
    </row>
    <row r="2949">
      <c r="A2949" t="inlineStr">
        <is>
          <t>TQRMNOP115998</t>
        </is>
      </c>
      <c r="B2949" t="n">
        <v>2025</v>
      </c>
      <c r="C2949" t="n">
        <v>1</v>
      </c>
      <c r="D2949" t="n">
        <v>42</v>
      </c>
      <c r="E2949" t="inlineStr">
        <is>
          <t>N</t>
        </is>
      </c>
      <c r="F2949" t="n">
        <v>27</v>
      </c>
      <c r="G2949" t="n">
        <v>977</v>
      </c>
      <c r="H2949" t="n">
        <v>3</v>
      </c>
      <c r="I2949" t="n">
        <v>2</v>
      </c>
      <c r="J2949" t="n">
        <v>25</v>
      </c>
      <c r="K2949" t="n">
        <v>1</v>
      </c>
      <c r="L2949" t="n">
        <v>6</v>
      </c>
      <c r="M2949" t="n">
        <v>2</v>
      </c>
      <c r="R2949" s="15" t="n">
        <v>0</v>
      </c>
      <c r="S2949" s="15" t="n">
        <v>0</v>
      </c>
      <c r="T2949" s="15" t="n">
        <v>0</v>
      </c>
      <c r="U2949" s="15" t="n">
        <v>264400</v>
      </c>
      <c r="V2949">
        <f>IFERROR(VLOOKUP(D2949,Tablas_Equivalencia!$A$3:$B$8,2,FALSE),"Sin dato")</f>
        <v/>
      </c>
      <c r="W2949">
        <f>IFERROR(VLOOKUP(L2949,Tablas_Equivalencia!$D$3:$E$9,2,FALSE),"Sin dato")</f>
        <v/>
      </c>
      <c r="X2949">
        <f>IF(I2949=1,"Varón","Mujer")</f>
        <v/>
      </c>
      <c r="Y2949">
        <f>IFERROR(VLOOKUP(M2949,Tablas_Equivalencia!$G$3:$H$6,2,FALSE),"Sin dato")</f>
        <v/>
      </c>
      <c r="Z2949">
        <f>IF(J2949&lt;=24,"18-24","25-29")</f>
        <v/>
      </c>
      <c r="AA2949">
        <f>IF(M2949&lt;&gt;1,"",IF(P2949=2,1,0))</f>
        <v/>
      </c>
      <c r="AB2949">
        <f>IF(M2949&lt;&gt;1,"",IF(O2949&gt;=2,1,0))</f>
        <v/>
      </c>
      <c r="AC2949">
        <f>IF(M2949&lt;&gt;1,"",IF(OR(Q2949=999,Q2949=""),"",IF(OR(Q2949&lt;35,Q2949&gt;48),1,0)))</f>
        <v/>
      </c>
      <c r="AD2949">
        <f>IF(COUNT(AA2949:AC2949)&lt;3,"",SUM(AA2949:AC2949))</f>
        <v/>
      </c>
      <c r="AE2949">
        <f>IF(L2949&gt;=4,2,IF(L2949&gt;=2,1,0))</f>
        <v/>
      </c>
      <c r="AF2949">
        <f>IF(L2949&gt;=5,1,0)</f>
        <v/>
      </c>
      <c r="AG2949">
        <f>AE2949+AF2949</f>
        <v/>
      </c>
      <c r="AH2949" s="15">
        <f>IF(M2949&lt;&gt;1,"",IF(OR(R2949=-9,R2949=""),"",R2949))</f>
        <v/>
      </c>
      <c r="AI2949">
        <f>IF(M2949&lt;&gt;1,"",IF(OR(Q2949=999,Q2949=""),"",Q2949))</f>
        <v/>
      </c>
    </row>
    <row r="2950">
      <c r="A2950" t="inlineStr">
        <is>
          <t>TQRMNOP116003</t>
        </is>
      </c>
      <c r="B2950" t="n">
        <v>2025</v>
      </c>
      <c r="C2950" t="n">
        <v>1</v>
      </c>
      <c r="D2950" t="n">
        <v>1</v>
      </c>
      <c r="E2950" t="inlineStr">
        <is>
          <t>S</t>
        </is>
      </c>
      <c r="F2950" t="n">
        <v>33</v>
      </c>
      <c r="G2950" t="n">
        <v>1658</v>
      </c>
      <c r="H2950" t="n">
        <v>2</v>
      </c>
      <c r="I2950" t="n">
        <v>2</v>
      </c>
      <c r="J2950" t="n">
        <v>19</v>
      </c>
      <c r="K2950" t="n">
        <v>2</v>
      </c>
      <c r="L2950" t="n">
        <v>2</v>
      </c>
      <c r="M2950" t="n">
        <v>1</v>
      </c>
      <c r="N2950" t="n">
        <v>2</v>
      </c>
      <c r="O2950" t="n">
        <v>2</v>
      </c>
      <c r="P2950" t="n">
        <v>2</v>
      </c>
      <c r="Q2950" t="n">
        <v>1</v>
      </c>
      <c r="R2950" s="15" t="n">
        <v>209000</v>
      </c>
      <c r="S2950" s="15" t="n">
        <v>0</v>
      </c>
      <c r="T2950" s="15" t="n">
        <v>209000</v>
      </c>
      <c r="U2950" s="15" t="n">
        <v>260000</v>
      </c>
      <c r="V2950">
        <f>IFERROR(VLOOKUP(D2950,Tablas_Equivalencia!$A$3:$B$8,2,FALSE),"Sin dato")</f>
        <v/>
      </c>
      <c r="W2950">
        <f>IFERROR(VLOOKUP(L2950,Tablas_Equivalencia!$D$3:$E$9,2,FALSE),"Sin dato")</f>
        <v/>
      </c>
      <c r="X2950">
        <f>IF(I2950=1,"Varón","Mujer")</f>
        <v/>
      </c>
      <c r="Y2950">
        <f>IFERROR(VLOOKUP(M2950,Tablas_Equivalencia!$G$3:$H$6,2,FALSE),"Sin dato")</f>
        <v/>
      </c>
      <c r="Z2950">
        <f>IF(J2950&lt;=24,"18-24","25-29")</f>
        <v/>
      </c>
      <c r="AA2950">
        <f>IF(M2950&lt;&gt;1,"",IF(P2950=2,1,0))</f>
        <v/>
      </c>
      <c r="AB2950">
        <f>IF(M2950&lt;&gt;1,"",IF(O2950&gt;=2,1,0))</f>
        <v/>
      </c>
      <c r="AC2950">
        <f>IF(M2950&lt;&gt;1,"",IF(OR(Q2950=999,Q2950=""),"",IF(OR(Q2950&lt;35,Q2950&gt;48),1,0)))</f>
        <v/>
      </c>
      <c r="AD2950">
        <f>IF(COUNT(AA2950:AC2950)&lt;3,"",SUM(AA2950:AC2950))</f>
        <v/>
      </c>
      <c r="AE2950">
        <f>IF(L2950&gt;=4,2,IF(L2950&gt;=2,1,0))</f>
        <v/>
      </c>
      <c r="AF2950">
        <f>IF(L2950&gt;=5,1,0)</f>
        <v/>
      </c>
      <c r="AG2950">
        <f>AE2950+AF2950</f>
        <v/>
      </c>
      <c r="AH2950" s="15">
        <f>IF(M2950&lt;&gt;1,"",IF(OR(R2950=-9,R2950=""),"",R2950))</f>
        <v/>
      </c>
      <c r="AI2950">
        <f>IF(M2950&lt;&gt;1,"",IF(OR(Q2950=999,Q2950=""),"",Q2950))</f>
        <v/>
      </c>
    </row>
    <row r="2951">
      <c r="A2951" t="inlineStr">
        <is>
          <t>TQRMNOP116005</t>
        </is>
      </c>
      <c r="B2951" t="n">
        <v>2025</v>
      </c>
      <c r="C2951" t="n">
        <v>1</v>
      </c>
      <c r="D2951" t="n">
        <v>1</v>
      </c>
      <c r="E2951" t="inlineStr">
        <is>
          <t>S</t>
        </is>
      </c>
      <c r="F2951" t="n">
        <v>32</v>
      </c>
      <c r="G2951" t="n">
        <v>855</v>
      </c>
      <c r="H2951" t="n">
        <v>2</v>
      </c>
      <c r="I2951" t="n">
        <v>2</v>
      </c>
      <c r="J2951" t="n">
        <v>22</v>
      </c>
      <c r="K2951" t="n">
        <v>2</v>
      </c>
      <c r="L2951" t="n">
        <v>6</v>
      </c>
      <c r="M2951" t="n">
        <v>1</v>
      </c>
      <c r="N2951" t="n">
        <v>4</v>
      </c>
      <c r="O2951" t="n">
        <v>1</v>
      </c>
      <c r="P2951" t="n">
        <v>1</v>
      </c>
      <c r="Q2951" t="n">
        <v>27</v>
      </c>
      <c r="R2951" s="15" t="n">
        <v>856000</v>
      </c>
      <c r="S2951" s="15" t="n">
        <v>0</v>
      </c>
      <c r="T2951" s="15" t="n">
        <v>856000</v>
      </c>
      <c r="U2951" s="15" t="n">
        <v>52100</v>
      </c>
      <c r="V2951">
        <f>IFERROR(VLOOKUP(D2951,Tablas_Equivalencia!$A$3:$B$8,2,FALSE),"Sin dato")</f>
        <v/>
      </c>
      <c r="W2951">
        <f>IFERROR(VLOOKUP(L2951,Tablas_Equivalencia!$D$3:$E$9,2,FALSE),"Sin dato")</f>
        <v/>
      </c>
      <c r="X2951">
        <f>IF(I2951=1,"Varón","Mujer")</f>
        <v/>
      </c>
      <c r="Y2951">
        <f>IFERROR(VLOOKUP(M2951,Tablas_Equivalencia!$G$3:$H$6,2,FALSE),"Sin dato")</f>
        <v/>
      </c>
      <c r="Z2951">
        <f>IF(J2951&lt;=24,"18-24","25-29")</f>
        <v/>
      </c>
      <c r="AA2951">
        <f>IF(M2951&lt;&gt;1,"",IF(P2951=2,1,0))</f>
        <v/>
      </c>
      <c r="AB2951">
        <f>IF(M2951&lt;&gt;1,"",IF(O2951&gt;=2,1,0))</f>
        <v/>
      </c>
      <c r="AC2951">
        <f>IF(M2951&lt;&gt;1,"",IF(OR(Q2951=999,Q2951=""),"",IF(OR(Q2951&lt;35,Q2951&gt;48),1,0)))</f>
        <v/>
      </c>
      <c r="AD2951">
        <f>IF(COUNT(AA2951:AC2951)&lt;3,"",SUM(AA2951:AC2951))</f>
        <v/>
      </c>
      <c r="AE2951">
        <f>IF(L2951&gt;=4,2,IF(L2951&gt;=2,1,0))</f>
        <v/>
      </c>
      <c r="AF2951">
        <f>IF(L2951&gt;=5,1,0)</f>
        <v/>
      </c>
      <c r="AG2951">
        <f>AE2951+AF2951</f>
        <v/>
      </c>
      <c r="AH2951" s="15">
        <f>IF(M2951&lt;&gt;1,"",IF(OR(R2951=-9,R2951=""),"",R2951))</f>
        <v/>
      </c>
      <c r="AI2951">
        <f>IF(M2951&lt;&gt;1,"",IF(OR(Q2951=999,Q2951=""),"",Q2951))</f>
        <v/>
      </c>
    </row>
    <row r="2952">
      <c r="A2952" t="inlineStr">
        <is>
          <t>TQRMNOP116006</t>
        </is>
      </c>
      <c r="B2952" t="n">
        <v>2025</v>
      </c>
      <c r="C2952" t="n">
        <v>1</v>
      </c>
      <c r="D2952" t="n">
        <v>40</v>
      </c>
      <c r="E2952" t="inlineStr">
        <is>
          <t>S</t>
        </is>
      </c>
      <c r="F2952" t="n">
        <v>7</v>
      </c>
      <c r="G2952" t="n">
        <v>1489</v>
      </c>
      <c r="H2952" t="n">
        <v>1</v>
      </c>
      <c r="I2952" t="n">
        <v>2</v>
      </c>
      <c r="J2952" t="n">
        <v>24</v>
      </c>
      <c r="K2952" t="n">
        <v>2</v>
      </c>
      <c r="L2952" t="n">
        <v>6</v>
      </c>
      <c r="M2952" t="n">
        <v>2</v>
      </c>
      <c r="R2952" s="15" t="n">
        <v>0</v>
      </c>
      <c r="S2952" s="15" t="n">
        <v>0</v>
      </c>
      <c r="T2952" s="15" t="n">
        <v>0</v>
      </c>
      <c r="U2952" s="15" t="n">
        <v>89200</v>
      </c>
      <c r="V2952">
        <f>IFERROR(VLOOKUP(D2952,Tablas_Equivalencia!$A$3:$B$8,2,FALSE),"Sin dato")</f>
        <v/>
      </c>
      <c r="W2952">
        <f>IFERROR(VLOOKUP(L2952,Tablas_Equivalencia!$D$3:$E$9,2,FALSE),"Sin dato")</f>
        <v/>
      </c>
      <c r="X2952">
        <f>IF(I2952=1,"Varón","Mujer")</f>
        <v/>
      </c>
      <c r="Y2952">
        <f>IFERROR(VLOOKUP(M2952,Tablas_Equivalencia!$G$3:$H$6,2,FALSE),"Sin dato")</f>
        <v/>
      </c>
      <c r="Z2952">
        <f>IF(J2952&lt;=24,"18-24","25-29")</f>
        <v/>
      </c>
      <c r="AA2952">
        <f>IF(M2952&lt;&gt;1,"",IF(P2952=2,1,0))</f>
        <v/>
      </c>
      <c r="AB2952">
        <f>IF(M2952&lt;&gt;1,"",IF(O2952&gt;=2,1,0))</f>
        <v/>
      </c>
      <c r="AC2952">
        <f>IF(M2952&lt;&gt;1,"",IF(OR(Q2952=999,Q2952=""),"",IF(OR(Q2952&lt;35,Q2952&gt;48),1,0)))</f>
        <v/>
      </c>
      <c r="AD2952">
        <f>IF(COUNT(AA2952:AC2952)&lt;3,"",SUM(AA2952:AC2952))</f>
        <v/>
      </c>
      <c r="AE2952">
        <f>IF(L2952&gt;=4,2,IF(L2952&gt;=2,1,0))</f>
        <v/>
      </c>
      <c r="AF2952">
        <f>IF(L2952&gt;=5,1,0)</f>
        <v/>
      </c>
      <c r="AG2952">
        <f>AE2952+AF2952</f>
        <v/>
      </c>
      <c r="AH2952" s="15">
        <f>IF(M2952&lt;&gt;1,"",IF(OR(R2952=-9,R2952=""),"",R2952))</f>
        <v/>
      </c>
      <c r="AI2952">
        <f>IF(M2952&lt;&gt;1,"",IF(OR(Q2952=999,Q2952=""),"",Q2952))</f>
        <v/>
      </c>
    </row>
    <row r="2953">
      <c r="A2953" t="inlineStr">
        <is>
          <t>TQRMNOP116007</t>
        </is>
      </c>
      <c r="B2953" t="n">
        <v>2025</v>
      </c>
      <c r="C2953" t="n">
        <v>1</v>
      </c>
      <c r="D2953" t="n">
        <v>43</v>
      </c>
      <c r="E2953" t="inlineStr">
        <is>
          <t>N</t>
        </is>
      </c>
      <c r="F2953" t="n">
        <v>38</v>
      </c>
      <c r="G2953" t="n">
        <v>1428</v>
      </c>
      <c r="H2953" t="n">
        <v>10</v>
      </c>
      <c r="I2953" t="n">
        <v>2</v>
      </c>
      <c r="J2953" t="n">
        <v>19</v>
      </c>
      <c r="K2953" t="n">
        <v>2</v>
      </c>
      <c r="L2953" t="n">
        <v>4</v>
      </c>
      <c r="M2953" t="n">
        <v>1</v>
      </c>
      <c r="N2953" t="n">
        <v>3</v>
      </c>
      <c r="O2953" t="n">
        <v>1</v>
      </c>
      <c r="P2953" t="n">
        <v>1</v>
      </c>
      <c r="Q2953" t="n">
        <v>38</v>
      </c>
      <c r="R2953" s="15" t="n">
        <v>472000</v>
      </c>
      <c r="S2953" s="15" t="n">
        <v>98000</v>
      </c>
      <c r="T2953" s="15" t="n">
        <v>570000</v>
      </c>
      <c r="U2953" s="15" t="n">
        <v>253400</v>
      </c>
      <c r="V2953">
        <f>IFERROR(VLOOKUP(D2953,Tablas_Equivalencia!$A$3:$B$8,2,FALSE),"Sin dato")</f>
        <v/>
      </c>
      <c r="W2953">
        <f>IFERROR(VLOOKUP(L2953,Tablas_Equivalencia!$D$3:$E$9,2,FALSE),"Sin dato")</f>
        <v/>
      </c>
      <c r="X2953">
        <f>IF(I2953=1,"Varón","Mujer")</f>
        <v/>
      </c>
      <c r="Y2953">
        <f>IFERROR(VLOOKUP(M2953,Tablas_Equivalencia!$G$3:$H$6,2,FALSE),"Sin dato")</f>
        <v/>
      </c>
      <c r="Z2953">
        <f>IF(J2953&lt;=24,"18-24","25-29")</f>
        <v/>
      </c>
      <c r="AA2953">
        <f>IF(M2953&lt;&gt;1,"",IF(P2953=2,1,0))</f>
        <v/>
      </c>
      <c r="AB2953">
        <f>IF(M2953&lt;&gt;1,"",IF(O2953&gt;=2,1,0))</f>
        <v/>
      </c>
      <c r="AC2953">
        <f>IF(M2953&lt;&gt;1,"",IF(OR(Q2953=999,Q2953=""),"",IF(OR(Q2953&lt;35,Q2953&gt;48),1,0)))</f>
        <v/>
      </c>
      <c r="AD2953">
        <f>IF(COUNT(AA2953:AC2953)&lt;3,"",SUM(AA2953:AC2953))</f>
        <v/>
      </c>
      <c r="AE2953">
        <f>IF(L2953&gt;=4,2,IF(L2953&gt;=2,1,0))</f>
        <v/>
      </c>
      <c r="AF2953">
        <f>IF(L2953&gt;=5,1,0)</f>
        <v/>
      </c>
      <c r="AG2953">
        <f>AE2953+AF2953</f>
        <v/>
      </c>
      <c r="AH2953" s="15">
        <f>IF(M2953&lt;&gt;1,"",IF(OR(R2953=-9,R2953=""),"",R2953))</f>
        <v/>
      </c>
      <c r="AI2953">
        <f>IF(M2953&lt;&gt;1,"",IF(OR(Q2953=999,Q2953=""),"",Q2953))</f>
        <v/>
      </c>
    </row>
    <row r="2954">
      <c r="A2954" t="inlineStr">
        <is>
          <t>TQRMNOP116009</t>
        </is>
      </c>
      <c r="B2954" t="n">
        <v>2025</v>
      </c>
      <c r="C2954" t="n">
        <v>1</v>
      </c>
      <c r="D2954" t="n">
        <v>1</v>
      </c>
      <c r="E2954" t="inlineStr">
        <is>
          <t>S</t>
        </is>
      </c>
      <c r="F2954" t="n">
        <v>32</v>
      </c>
      <c r="G2954" t="n">
        <v>941</v>
      </c>
      <c r="H2954" t="n">
        <v>3</v>
      </c>
      <c r="I2954" t="n">
        <v>2</v>
      </c>
      <c r="J2954" t="n">
        <v>23</v>
      </c>
      <c r="K2954" t="n">
        <v>2</v>
      </c>
      <c r="L2954" t="n">
        <v>5</v>
      </c>
      <c r="M2954" t="n">
        <v>1</v>
      </c>
      <c r="N2954" t="n">
        <v>3</v>
      </c>
      <c r="O2954" t="n">
        <v>1</v>
      </c>
      <c r="P2954" t="n">
        <v>2</v>
      </c>
      <c r="Q2954" t="n">
        <v>23</v>
      </c>
      <c r="R2954" s="15" t="n">
        <v>294000</v>
      </c>
      <c r="S2954" s="15" t="n">
        <v>0</v>
      </c>
      <c r="T2954" s="15" t="n">
        <v>294000</v>
      </c>
      <c r="U2954" s="15" t="n">
        <v>234500</v>
      </c>
      <c r="V2954">
        <f>IFERROR(VLOOKUP(D2954,Tablas_Equivalencia!$A$3:$B$8,2,FALSE),"Sin dato")</f>
        <v/>
      </c>
      <c r="W2954">
        <f>IFERROR(VLOOKUP(L2954,Tablas_Equivalencia!$D$3:$E$9,2,FALSE),"Sin dato")</f>
        <v/>
      </c>
      <c r="X2954">
        <f>IF(I2954=1,"Varón","Mujer")</f>
        <v/>
      </c>
      <c r="Y2954">
        <f>IFERROR(VLOOKUP(M2954,Tablas_Equivalencia!$G$3:$H$6,2,FALSE),"Sin dato")</f>
        <v/>
      </c>
      <c r="Z2954">
        <f>IF(J2954&lt;=24,"18-24","25-29")</f>
        <v/>
      </c>
      <c r="AA2954">
        <f>IF(M2954&lt;&gt;1,"",IF(P2954=2,1,0))</f>
        <v/>
      </c>
      <c r="AB2954">
        <f>IF(M2954&lt;&gt;1,"",IF(O2954&gt;=2,1,0))</f>
        <v/>
      </c>
      <c r="AC2954">
        <f>IF(M2954&lt;&gt;1,"",IF(OR(Q2954=999,Q2954=""),"",IF(OR(Q2954&lt;35,Q2954&gt;48),1,0)))</f>
        <v/>
      </c>
      <c r="AD2954">
        <f>IF(COUNT(AA2954:AC2954)&lt;3,"",SUM(AA2954:AC2954))</f>
        <v/>
      </c>
      <c r="AE2954">
        <f>IF(L2954&gt;=4,2,IF(L2954&gt;=2,1,0))</f>
        <v/>
      </c>
      <c r="AF2954">
        <f>IF(L2954&gt;=5,1,0)</f>
        <v/>
      </c>
      <c r="AG2954">
        <f>AE2954+AF2954</f>
        <v/>
      </c>
      <c r="AH2954" s="15">
        <f>IF(M2954&lt;&gt;1,"",IF(OR(R2954=-9,R2954=""),"",R2954))</f>
        <v/>
      </c>
      <c r="AI2954">
        <f>IF(M2954&lt;&gt;1,"",IF(OR(Q2954=999,Q2954=""),"",Q2954))</f>
        <v/>
      </c>
    </row>
    <row r="2955">
      <c r="A2955" t="inlineStr">
        <is>
          <t>TQRMNOP116018</t>
        </is>
      </c>
      <c r="B2955" t="n">
        <v>2025</v>
      </c>
      <c r="C2955" t="n">
        <v>1</v>
      </c>
      <c r="D2955" t="n">
        <v>41</v>
      </c>
      <c r="E2955" t="inlineStr">
        <is>
          <t>N</t>
        </is>
      </c>
      <c r="F2955" t="n">
        <v>12</v>
      </c>
      <c r="G2955" t="n">
        <v>1760</v>
      </c>
      <c r="H2955" t="n">
        <v>3</v>
      </c>
      <c r="I2955" t="n">
        <v>2</v>
      </c>
      <c r="J2955" t="n">
        <v>23</v>
      </c>
      <c r="K2955" t="n">
        <v>1</v>
      </c>
      <c r="L2955" t="n">
        <v>4</v>
      </c>
      <c r="M2955" t="n">
        <v>3</v>
      </c>
      <c r="R2955" s="15" t="n">
        <v>0</v>
      </c>
      <c r="S2955" s="15" t="n">
        <v>0</v>
      </c>
      <c r="T2955" s="15" t="n">
        <v>0</v>
      </c>
      <c r="U2955" s="15" t="n">
        <v>116400</v>
      </c>
      <c r="V2955">
        <f>IFERROR(VLOOKUP(D2955,Tablas_Equivalencia!$A$3:$B$8,2,FALSE),"Sin dato")</f>
        <v/>
      </c>
      <c r="W2955">
        <f>IFERROR(VLOOKUP(L2955,Tablas_Equivalencia!$D$3:$E$9,2,FALSE),"Sin dato")</f>
        <v/>
      </c>
      <c r="X2955">
        <f>IF(I2955=1,"Varón","Mujer")</f>
        <v/>
      </c>
      <c r="Y2955">
        <f>IFERROR(VLOOKUP(M2955,Tablas_Equivalencia!$G$3:$H$6,2,FALSE),"Sin dato")</f>
        <v/>
      </c>
      <c r="Z2955">
        <f>IF(J2955&lt;=24,"18-24","25-29")</f>
        <v/>
      </c>
      <c r="AA2955">
        <f>IF(M2955&lt;&gt;1,"",IF(P2955=2,1,0))</f>
        <v/>
      </c>
      <c r="AB2955">
        <f>IF(M2955&lt;&gt;1,"",IF(O2955&gt;=2,1,0))</f>
        <v/>
      </c>
      <c r="AC2955">
        <f>IF(M2955&lt;&gt;1,"",IF(OR(Q2955=999,Q2955=""),"",IF(OR(Q2955&lt;35,Q2955&gt;48),1,0)))</f>
        <v/>
      </c>
      <c r="AD2955">
        <f>IF(COUNT(AA2955:AC2955)&lt;3,"",SUM(AA2955:AC2955))</f>
        <v/>
      </c>
      <c r="AE2955">
        <f>IF(L2955&gt;=4,2,IF(L2955&gt;=2,1,0))</f>
        <v/>
      </c>
      <c r="AF2955">
        <f>IF(L2955&gt;=5,1,0)</f>
        <v/>
      </c>
      <c r="AG2955">
        <f>AE2955+AF2955</f>
        <v/>
      </c>
      <c r="AH2955" s="15">
        <f>IF(M2955&lt;&gt;1,"",IF(OR(R2955=-9,R2955=""),"",R2955))</f>
        <v/>
      </c>
      <c r="AI2955">
        <f>IF(M2955&lt;&gt;1,"",IF(OR(Q2955=999,Q2955=""),"",Q2955))</f>
        <v/>
      </c>
    </row>
    <row r="2956">
      <c r="A2956" t="inlineStr">
        <is>
          <t>TQRMNOP116023</t>
        </is>
      </c>
      <c r="B2956" t="n">
        <v>2025</v>
      </c>
      <c r="C2956" t="n">
        <v>1</v>
      </c>
      <c r="D2956" t="n">
        <v>43</v>
      </c>
      <c r="E2956" t="inlineStr">
        <is>
          <t>S</t>
        </is>
      </c>
      <c r="F2956" t="n">
        <v>20</v>
      </c>
      <c r="G2956" t="n">
        <v>602</v>
      </c>
      <c r="H2956" t="n">
        <v>1</v>
      </c>
      <c r="I2956" t="n">
        <v>2</v>
      </c>
      <c r="J2956" t="n">
        <v>21</v>
      </c>
      <c r="K2956" t="n">
        <v>1</v>
      </c>
      <c r="L2956" t="n">
        <v>4</v>
      </c>
      <c r="M2956" t="n">
        <v>1</v>
      </c>
      <c r="N2956" t="n">
        <v>1</v>
      </c>
      <c r="O2956" t="n">
        <v>2</v>
      </c>
      <c r="P2956" t="n">
        <v>2</v>
      </c>
      <c r="Q2956" t="n">
        <v>26</v>
      </c>
      <c r="R2956" s="15" t="n">
        <v>456000</v>
      </c>
      <c r="S2956" s="15" t="n">
        <v>0</v>
      </c>
      <c r="T2956" s="15" t="n">
        <v>456000</v>
      </c>
      <c r="U2956" s="15" t="n">
        <v>138100</v>
      </c>
      <c r="V2956">
        <f>IFERROR(VLOOKUP(D2956,Tablas_Equivalencia!$A$3:$B$8,2,FALSE),"Sin dato")</f>
        <v/>
      </c>
      <c r="W2956">
        <f>IFERROR(VLOOKUP(L2956,Tablas_Equivalencia!$D$3:$E$9,2,FALSE),"Sin dato")</f>
        <v/>
      </c>
      <c r="X2956">
        <f>IF(I2956=1,"Varón","Mujer")</f>
        <v/>
      </c>
      <c r="Y2956">
        <f>IFERROR(VLOOKUP(M2956,Tablas_Equivalencia!$G$3:$H$6,2,FALSE),"Sin dato")</f>
        <v/>
      </c>
      <c r="Z2956">
        <f>IF(J2956&lt;=24,"18-24","25-29")</f>
        <v/>
      </c>
      <c r="AA2956">
        <f>IF(M2956&lt;&gt;1,"",IF(P2956=2,1,0))</f>
        <v/>
      </c>
      <c r="AB2956">
        <f>IF(M2956&lt;&gt;1,"",IF(O2956&gt;=2,1,0))</f>
        <v/>
      </c>
      <c r="AC2956">
        <f>IF(M2956&lt;&gt;1,"",IF(OR(Q2956=999,Q2956=""),"",IF(OR(Q2956&lt;35,Q2956&gt;48),1,0)))</f>
        <v/>
      </c>
      <c r="AD2956">
        <f>IF(COUNT(AA2956:AC2956)&lt;3,"",SUM(AA2956:AC2956))</f>
        <v/>
      </c>
      <c r="AE2956">
        <f>IF(L2956&gt;=4,2,IF(L2956&gt;=2,1,0))</f>
        <v/>
      </c>
      <c r="AF2956">
        <f>IF(L2956&gt;=5,1,0)</f>
        <v/>
      </c>
      <c r="AG2956">
        <f>AE2956+AF2956</f>
        <v/>
      </c>
      <c r="AH2956" s="15">
        <f>IF(M2956&lt;&gt;1,"",IF(OR(R2956=-9,R2956=""),"",R2956))</f>
        <v/>
      </c>
      <c r="AI2956">
        <f>IF(M2956&lt;&gt;1,"",IF(OR(Q2956=999,Q2956=""),"",Q2956))</f>
        <v/>
      </c>
    </row>
    <row r="2957">
      <c r="A2957" t="inlineStr">
        <is>
          <t>TQRMNOP116024</t>
        </is>
      </c>
      <c r="B2957" t="n">
        <v>2025</v>
      </c>
      <c r="C2957" t="n">
        <v>1</v>
      </c>
      <c r="D2957" t="n">
        <v>1</v>
      </c>
      <c r="E2957" t="inlineStr">
        <is>
          <t>S</t>
        </is>
      </c>
      <c r="F2957" t="n">
        <v>33</v>
      </c>
      <c r="G2957" t="n">
        <v>1125</v>
      </c>
      <c r="H2957" t="n">
        <v>10</v>
      </c>
      <c r="I2957" t="n">
        <v>2</v>
      </c>
      <c r="J2957" t="n">
        <v>28</v>
      </c>
      <c r="K2957" t="n">
        <v>2</v>
      </c>
      <c r="L2957" t="n">
        <v>4</v>
      </c>
      <c r="M2957" t="n">
        <v>3</v>
      </c>
      <c r="R2957" s="15" t="n">
        <v>0</v>
      </c>
      <c r="S2957" s="15" t="n">
        <v>0</v>
      </c>
      <c r="T2957" s="15" t="n">
        <v>0</v>
      </c>
      <c r="U2957" s="15" t="n">
        <v>183000</v>
      </c>
      <c r="V2957">
        <f>IFERROR(VLOOKUP(D2957,Tablas_Equivalencia!$A$3:$B$8,2,FALSE),"Sin dato")</f>
        <v/>
      </c>
      <c r="W2957">
        <f>IFERROR(VLOOKUP(L2957,Tablas_Equivalencia!$D$3:$E$9,2,FALSE),"Sin dato")</f>
        <v/>
      </c>
      <c r="X2957">
        <f>IF(I2957=1,"Varón","Mujer")</f>
        <v/>
      </c>
      <c r="Y2957">
        <f>IFERROR(VLOOKUP(M2957,Tablas_Equivalencia!$G$3:$H$6,2,FALSE),"Sin dato")</f>
        <v/>
      </c>
      <c r="Z2957">
        <f>IF(J2957&lt;=24,"18-24","25-29")</f>
        <v/>
      </c>
      <c r="AA2957">
        <f>IF(M2957&lt;&gt;1,"",IF(P2957=2,1,0))</f>
        <v/>
      </c>
      <c r="AB2957">
        <f>IF(M2957&lt;&gt;1,"",IF(O2957&gt;=2,1,0))</f>
        <v/>
      </c>
      <c r="AC2957">
        <f>IF(M2957&lt;&gt;1,"",IF(OR(Q2957=999,Q2957=""),"",IF(OR(Q2957&lt;35,Q2957&gt;48),1,0)))</f>
        <v/>
      </c>
      <c r="AD2957">
        <f>IF(COUNT(AA2957:AC2957)&lt;3,"",SUM(AA2957:AC2957))</f>
        <v/>
      </c>
      <c r="AE2957">
        <f>IF(L2957&gt;=4,2,IF(L2957&gt;=2,1,0))</f>
        <v/>
      </c>
      <c r="AF2957">
        <f>IF(L2957&gt;=5,1,0)</f>
        <v/>
      </c>
      <c r="AG2957">
        <f>AE2957+AF2957</f>
        <v/>
      </c>
      <c r="AH2957" s="15">
        <f>IF(M2957&lt;&gt;1,"",IF(OR(R2957=-9,R2957=""),"",R2957))</f>
        <v/>
      </c>
      <c r="AI2957">
        <f>IF(M2957&lt;&gt;1,"",IF(OR(Q2957=999,Q2957=""),"",Q2957))</f>
        <v/>
      </c>
    </row>
    <row r="2958">
      <c r="A2958" t="inlineStr">
        <is>
          <t>TQRMNOP116027</t>
        </is>
      </c>
      <c r="B2958" t="n">
        <v>2025</v>
      </c>
      <c r="C2958" t="n">
        <v>1</v>
      </c>
      <c r="D2958" t="n">
        <v>1</v>
      </c>
      <c r="E2958" t="inlineStr">
        <is>
          <t>S</t>
        </is>
      </c>
      <c r="F2958" t="n">
        <v>33</v>
      </c>
      <c r="G2958" t="n">
        <v>1050</v>
      </c>
      <c r="H2958" t="n">
        <v>3</v>
      </c>
      <c r="I2958" t="n">
        <v>1</v>
      </c>
      <c r="J2958" t="n">
        <v>18</v>
      </c>
      <c r="K2958" t="n">
        <v>1</v>
      </c>
      <c r="L2958" t="n">
        <v>3</v>
      </c>
      <c r="M2958" t="n">
        <v>2</v>
      </c>
      <c r="R2958" s="15" t="n">
        <v>0</v>
      </c>
      <c r="S2958" s="15" t="n">
        <v>40000</v>
      </c>
      <c r="T2958" s="15" t="n">
        <v>40000</v>
      </c>
      <c r="U2958" s="15" t="n">
        <v>292400</v>
      </c>
      <c r="V2958">
        <f>IFERROR(VLOOKUP(D2958,Tablas_Equivalencia!$A$3:$B$8,2,FALSE),"Sin dato")</f>
        <v/>
      </c>
      <c r="W2958">
        <f>IFERROR(VLOOKUP(L2958,Tablas_Equivalencia!$D$3:$E$9,2,FALSE),"Sin dato")</f>
        <v/>
      </c>
      <c r="X2958">
        <f>IF(I2958=1,"Varón","Mujer")</f>
        <v/>
      </c>
      <c r="Y2958">
        <f>IFERROR(VLOOKUP(M2958,Tablas_Equivalencia!$G$3:$H$6,2,FALSE),"Sin dato")</f>
        <v/>
      </c>
      <c r="Z2958">
        <f>IF(J2958&lt;=24,"18-24","25-29")</f>
        <v/>
      </c>
      <c r="AA2958">
        <f>IF(M2958&lt;&gt;1,"",IF(P2958=2,1,0))</f>
        <v/>
      </c>
      <c r="AB2958">
        <f>IF(M2958&lt;&gt;1,"",IF(O2958&gt;=2,1,0))</f>
        <v/>
      </c>
      <c r="AC2958">
        <f>IF(M2958&lt;&gt;1,"",IF(OR(Q2958=999,Q2958=""),"",IF(OR(Q2958&lt;35,Q2958&gt;48),1,0)))</f>
        <v/>
      </c>
      <c r="AD2958">
        <f>IF(COUNT(AA2958:AC2958)&lt;3,"",SUM(AA2958:AC2958))</f>
        <v/>
      </c>
      <c r="AE2958">
        <f>IF(L2958&gt;=4,2,IF(L2958&gt;=2,1,0))</f>
        <v/>
      </c>
      <c r="AF2958">
        <f>IF(L2958&gt;=5,1,0)</f>
        <v/>
      </c>
      <c r="AG2958">
        <f>AE2958+AF2958</f>
        <v/>
      </c>
      <c r="AH2958" s="15">
        <f>IF(M2958&lt;&gt;1,"",IF(OR(R2958=-9,R2958=""),"",R2958))</f>
        <v/>
      </c>
      <c r="AI2958">
        <f>IF(M2958&lt;&gt;1,"",IF(OR(Q2958=999,Q2958=""),"",Q2958))</f>
        <v/>
      </c>
    </row>
    <row r="2959">
      <c r="A2959" t="inlineStr">
        <is>
          <t>TQRMNOP116031</t>
        </is>
      </c>
      <c r="B2959" t="n">
        <v>2025</v>
      </c>
      <c r="C2959" t="n">
        <v>1</v>
      </c>
      <c r="D2959" t="n">
        <v>1</v>
      </c>
      <c r="E2959" t="inlineStr">
        <is>
          <t>S</t>
        </is>
      </c>
      <c r="F2959" t="n">
        <v>32</v>
      </c>
      <c r="G2959" t="n">
        <v>1417</v>
      </c>
      <c r="H2959" t="n">
        <v>3</v>
      </c>
      <c r="I2959" t="n">
        <v>2</v>
      </c>
      <c r="J2959" t="n">
        <v>28</v>
      </c>
      <c r="K2959" t="n">
        <v>1</v>
      </c>
      <c r="L2959" t="n">
        <v>5</v>
      </c>
      <c r="M2959" t="n">
        <v>2</v>
      </c>
      <c r="R2959" s="15" t="n">
        <v>0</v>
      </c>
      <c r="S2959" s="15" t="n">
        <v>0</v>
      </c>
      <c r="T2959" s="15" t="n">
        <v>0</v>
      </c>
      <c r="U2959" s="15" t="n">
        <v>307100</v>
      </c>
      <c r="V2959">
        <f>IFERROR(VLOOKUP(D2959,Tablas_Equivalencia!$A$3:$B$8,2,FALSE),"Sin dato")</f>
        <v/>
      </c>
      <c r="W2959">
        <f>IFERROR(VLOOKUP(L2959,Tablas_Equivalencia!$D$3:$E$9,2,FALSE),"Sin dato")</f>
        <v/>
      </c>
      <c r="X2959">
        <f>IF(I2959=1,"Varón","Mujer")</f>
        <v/>
      </c>
      <c r="Y2959">
        <f>IFERROR(VLOOKUP(M2959,Tablas_Equivalencia!$G$3:$H$6,2,FALSE),"Sin dato")</f>
        <v/>
      </c>
      <c r="Z2959">
        <f>IF(J2959&lt;=24,"18-24","25-29")</f>
        <v/>
      </c>
      <c r="AA2959">
        <f>IF(M2959&lt;&gt;1,"",IF(P2959=2,1,0))</f>
        <v/>
      </c>
      <c r="AB2959">
        <f>IF(M2959&lt;&gt;1,"",IF(O2959&gt;=2,1,0))</f>
        <v/>
      </c>
      <c r="AC2959">
        <f>IF(M2959&lt;&gt;1,"",IF(OR(Q2959=999,Q2959=""),"",IF(OR(Q2959&lt;35,Q2959&gt;48),1,0)))</f>
        <v/>
      </c>
      <c r="AD2959">
        <f>IF(COUNT(AA2959:AC2959)&lt;3,"",SUM(AA2959:AC2959))</f>
        <v/>
      </c>
      <c r="AE2959">
        <f>IF(L2959&gt;=4,2,IF(L2959&gt;=2,1,0))</f>
        <v/>
      </c>
      <c r="AF2959">
        <f>IF(L2959&gt;=5,1,0)</f>
        <v/>
      </c>
      <c r="AG2959">
        <f>AE2959+AF2959</f>
        <v/>
      </c>
      <c r="AH2959" s="15">
        <f>IF(M2959&lt;&gt;1,"",IF(OR(R2959=-9,R2959=""),"",R2959))</f>
        <v/>
      </c>
      <c r="AI2959">
        <f>IF(M2959&lt;&gt;1,"",IF(OR(Q2959=999,Q2959=""),"",Q2959))</f>
        <v/>
      </c>
    </row>
    <row r="2960">
      <c r="A2960" t="inlineStr">
        <is>
          <t>TQRMNOP116034</t>
        </is>
      </c>
      <c r="B2960" t="n">
        <v>2025</v>
      </c>
      <c r="C2960" t="n">
        <v>1</v>
      </c>
      <c r="D2960" t="n">
        <v>42</v>
      </c>
      <c r="E2960" t="inlineStr">
        <is>
          <t>S</t>
        </is>
      </c>
      <c r="F2960" t="n">
        <v>10</v>
      </c>
      <c r="G2960" t="n">
        <v>1101</v>
      </c>
      <c r="H2960" t="n">
        <v>10</v>
      </c>
      <c r="I2960" t="n">
        <v>1</v>
      </c>
      <c r="J2960" t="n">
        <v>23</v>
      </c>
      <c r="K2960" t="n">
        <v>1</v>
      </c>
      <c r="L2960" t="n">
        <v>5</v>
      </c>
      <c r="M2960" t="n">
        <v>2</v>
      </c>
      <c r="R2960" s="15" t="n">
        <v>0</v>
      </c>
      <c r="S2960" s="15" t="n">
        <v>0</v>
      </c>
      <c r="T2960" s="15" t="n">
        <v>0</v>
      </c>
      <c r="U2960" s="15" t="n">
        <v>186300</v>
      </c>
      <c r="V2960">
        <f>IFERROR(VLOOKUP(D2960,Tablas_Equivalencia!$A$3:$B$8,2,FALSE),"Sin dato")</f>
        <v/>
      </c>
      <c r="W2960">
        <f>IFERROR(VLOOKUP(L2960,Tablas_Equivalencia!$D$3:$E$9,2,FALSE),"Sin dato")</f>
        <v/>
      </c>
      <c r="X2960">
        <f>IF(I2960=1,"Varón","Mujer")</f>
        <v/>
      </c>
      <c r="Y2960">
        <f>IFERROR(VLOOKUP(M2960,Tablas_Equivalencia!$G$3:$H$6,2,FALSE),"Sin dato")</f>
        <v/>
      </c>
      <c r="Z2960">
        <f>IF(J2960&lt;=24,"18-24","25-29")</f>
        <v/>
      </c>
      <c r="AA2960">
        <f>IF(M2960&lt;&gt;1,"",IF(P2960=2,1,0))</f>
        <v/>
      </c>
      <c r="AB2960">
        <f>IF(M2960&lt;&gt;1,"",IF(O2960&gt;=2,1,0))</f>
        <v/>
      </c>
      <c r="AC2960">
        <f>IF(M2960&lt;&gt;1,"",IF(OR(Q2960=999,Q2960=""),"",IF(OR(Q2960&lt;35,Q2960&gt;48),1,0)))</f>
        <v/>
      </c>
      <c r="AD2960">
        <f>IF(COUNT(AA2960:AC2960)&lt;3,"",SUM(AA2960:AC2960))</f>
        <v/>
      </c>
      <c r="AE2960">
        <f>IF(L2960&gt;=4,2,IF(L2960&gt;=2,1,0))</f>
        <v/>
      </c>
      <c r="AF2960">
        <f>IF(L2960&gt;=5,1,0)</f>
        <v/>
      </c>
      <c r="AG2960">
        <f>AE2960+AF2960</f>
        <v/>
      </c>
      <c r="AH2960" s="15">
        <f>IF(M2960&lt;&gt;1,"",IF(OR(R2960=-9,R2960=""),"",R2960))</f>
        <v/>
      </c>
      <c r="AI2960">
        <f>IF(M2960&lt;&gt;1,"",IF(OR(Q2960=999,Q2960=""),"",Q2960))</f>
        <v/>
      </c>
    </row>
    <row r="2961">
      <c r="A2961" t="inlineStr">
        <is>
          <t>TQRMNOP116041</t>
        </is>
      </c>
      <c r="B2961" t="n">
        <v>2025</v>
      </c>
      <c r="C2961" t="n">
        <v>1</v>
      </c>
      <c r="D2961" t="n">
        <v>42</v>
      </c>
      <c r="E2961" t="inlineStr">
        <is>
          <t>N</t>
        </is>
      </c>
      <c r="F2961" t="n">
        <v>25</v>
      </c>
      <c r="G2961" t="n">
        <v>807</v>
      </c>
      <c r="H2961" t="n">
        <v>2</v>
      </c>
      <c r="I2961" t="n">
        <v>2</v>
      </c>
      <c r="J2961" t="n">
        <v>21</v>
      </c>
      <c r="K2961" t="n">
        <v>1</v>
      </c>
      <c r="L2961" t="n">
        <v>1</v>
      </c>
      <c r="M2961" t="n">
        <v>1</v>
      </c>
      <c r="N2961" t="n">
        <v>2</v>
      </c>
      <c r="O2961" t="n">
        <v>2</v>
      </c>
      <c r="P2961" t="n">
        <v>2</v>
      </c>
      <c r="Q2961" t="n">
        <v>34</v>
      </c>
      <c r="R2961" s="15" t="n">
        <v>360000</v>
      </c>
      <c r="S2961" s="15" t="n">
        <v>0</v>
      </c>
      <c r="T2961" s="15" t="n">
        <v>360000</v>
      </c>
      <c r="U2961" s="15" t="n">
        <v>89800</v>
      </c>
      <c r="V2961">
        <f>IFERROR(VLOOKUP(D2961,Tablas_Equivalencia!$A$3:$B$8,2,FALSE),"Sin dato")</f>
        <v/>
      </c>
      <c r="W2961">
        <f>IFERROR(VLOOKUP(L2961,Tablas_Equivalencia!$D$3:$E$9,2,FALSE),"Sin dato")</f>
        <v/>
      </c>
      <c r="X2961">
        <f>IF(I2961=1,"Varón","Mujer")</f>
        <v/>
      </c>
      <c r="Y2961">
        <f>IFERROR(VLOOKUP(M2961,Tablas_Equivalencia!$G$3:$H$6,2,FALSE),"Sin dato")</f>
        <v/>
      </c>
      <c r="Z2961">
        <f>IF(J2961&lt;=24,"18-24","25-29")</f>
        <v/>
      </c>
      <c r="AA2961">
        <f>IF(M2961&lt;&gt;1,"",IF(P2961=2,1,0))</f>
        <v/>
      </c>
      <c r="AB2961">
        <f>IF(M2961&lt;&gt;1,"",IF(O2961&gt;=2,1,0))</f>
        <v/>
      </c>
      <c r="AC2961">
        <f>IF(M2961&lt;&gt;1,"",IF(OR(Q2961=999,Q2961=""),"",IF(OR(Q2961&lt;35,Q2961&gt;48),1,0)))</f>
        <v/>
      </c>
      <c r="AD2961">
        <f>IF(COUNT(AA2961:AC2961)&lt;3,"",SUM(AA2961:AC2961))</f>
        <v/>
      </c>
      <c r="AE2961">
        <f>IF(L2961&gt;=4,2,IF(L2961&gt;=2,1,0))</f>
        <v/>
      </c>
      <c r="AF2961">
        <f>IF(L2961&gt;=5,1,0)</f>
        <v/>
      </c>
      <c r="AG2961">
        <f>AE2961+AF2961</f>
        <v/>
      </c>
      <c r="AH2961" s="15">
        <f>IF(M2961&lt;&gt;1,"",IF(OR(R2961=-9,R2961=""),"",R2961))</f>
        <v/>
      </c>
      <c r="AI2961">
        <f>IF(M2961&lt;&gt;1,"",IF(OR(Q2961=999,Q2961=""),"",Q2961))</f>
        <v/>
      </c>
    </row>
    <row r="2962">
      <c r="A2962" t="inlineStr">
        <is>
          <t>TQRMNOP116042</t>
        </is>
      </c>
      <c r="B2962" t="n">
        <v>2025</v>
      </c>
      <c r="C2962" t="n">
        <v>1</v>
      </c>
      <c r="D2962" t="n">
        <v>40</v>
      </c>
      <c r="E2962" t="inlineStr">
        <is>
          <t>N</t>
        </is>
      </c>
      <c r="F2962" t="n">
        <v>9</v>
      </c>
      <c r="G2962" t="n">
        <v>1381</v>
      </c>
      <c r="H2962" t="n">
        <v>3</v>
      </c>
      <c r="I2962" t="n">
        <v>2</v>
      </c>
      <c r="J2962" t="n">
        <v>24</v>
      </c>
      <c r="K2962" t="n">
        <v>2</v>
      </c>
      <c r="L2962" t="n">
        <v>6</v>
      </c>
      <c r="M2962" t="n">
        <v>3</v>
      </c>
      <c r="R2962" s="15" t="n">
        <v>0</v>
      </c>
      <c r="S2962" s="15" t="n">
        <v>157000</v>
      </c>
      <c r="T2962" s="15" t="n">
        <v>157000</v>
      </c>
      <c r="U2962" s="15" t="n">
        <v>106700</v>
      </c>
      <c r="V2962">
        <f>IFERROR(VLOOKUP(D2962,Tablas_Equivalencia!$A$3:$B$8,2,FALSE),"Sin dato")</f>
        <v/>
      </c>
      <c r="W2962">
        <f>IFERROR(VLOOKUP(L2962,Tablas_Equivalencia!$D$3:$E$9,2,FALSE),"Sin dato")</f>
        <v/>
      </c>
      <c r="X2962">
        <f>IF(I2962=1,"Varón","Mujer")</f>
        <v/>
      </c>
      <c r="Y2962">
        <f>IFERROR(VLOOKUP(M2962,Tablas_Equivalencia!$G$3:$H$6,2,FALSE),"Sin dato")</f>
        <v/>
      </c>
      <c r="Z2962">
        <f>IF(J2962&lt;=24,"18-24","25-29")</f>
        <v/>
      </c>
      <c r="AA2962">
        <f>IF(M2962&lt;&gt;1,"",IF(P2962=2,1,0))</f>
        <v/>
      </c>
      <c r="AB2962">
        <f>IF(M2962&lt;&gt;1,"",IF(O2962&gt;=2,1,0))</f>
        <v/>
      </c>
      <c r="AC2962">
        <f>IF(M2962&lt;&gt;1,"",IF(OR(Q2962=999,Q2962=""),"",IF(OR(Q2962&lt;35,Q2962&gt;48),1,0)))</f>
        <v/>
      </c>
      <c r="AD2962">
        <f>IF(COUNT(AA2962:AC2962)&lt;3,"",SUM(AA2962:AC2962))</f>
        <v/>
      </c>
      <c r="AE2962">
        <f>IF(L2962&gt;=4,2,IF(L2962&gt;=2,1,0))</f>
        <v/>
      </c>
      <c r="AF2962">
        <f>IF(L2962&gt;=5,1,0)</f>
        <v/>
      </c>
      <c r="AG2962">
        <f>AE2962+AF2962</f>
        <v/>
      </c>
      <c r="AH2962" s="15">
        <f>IF(M2962&lt;&gt;1,"",IF(OR(R2962=-9,R2962=""),"",R2962))</f>
        <v/>
      </c>
      <c r="AI2962">
        <f>IF(M2962&lt;&gt;1,"",IF(OR(Q2962=999,Q2962=""),"",Q2962))</f>
        <v/>
      </c>
    </row>
    <row r="2963">
      <c r="A2963" t="inlineStr">
        <is>
          <t>TQRMNOP116057</t>
        </is>
      </c>
      <c r="B2963" t="n">
        <v>2025</v>
      </c>
      <c r="C2963" t="n">
        <v>1</v>
      </c>
      <c r="D2963" t="n">
        <v>43</v>
      </c>
      <c r="E2963" t="inlineStr">
        <is>
          <t>S</t>
        </is>
      </c>
      <c r="F2963" t="n">
        <v>36</v>
      </c>
      <c r="G2963" t="n">
        <v>1485</v>
      </c>
      <c r="H2963" t="n">
        <v>1</v>
      </c>
      <c r="I2963" t="n">
        <v>2</v>
      </c>
      <c r="J2963" t="n">
        <v>27</v>
      </c>
      <c r="K2963" t="n">
        <v>2</v>
      </c>
      <c r="L2963" t="n">
        <v>5</v>
      </c>
      <c r="M2963" t="n">
        <v>1</v>
      </c>
      <c r="N2963" t="n">
        <v>2</v>
      </c>
      <c r="O2963" t="n">
        <v>1</v>
      </c>
      <c r="P2963" t="n">
        <v>1</v>
      </c>
      <c r="Q2963" t="n">
        <v>39</v>
      </c>
      <c r="R2963" s="15" t="n">
        <v>691000</v>
      </c>
      <c r="S2963" s="15" t="n">
        <v>56000</v>
      </c>
      <c r="T2963" s="15" t="n">
        <v>747000</v>
      </c>
      <c r="U2963" s="15" t="n">
        <v>191200</v>
      </c>
      <c r="V2963">
        <f>IFERROR(VLOOKUP(D2963,Tablas_Equivalencia!$A$3:$B$8,2,FALSE),"Sin dato")</f>
        <v/>
      </c>
      <c r="W2963">
        <f>IFERROR(VLOOKUP(L2963,Tablas_Equivalencia!$D$3:$E$9,2,FALSE),"Sin dato")</f>
        <v/>
      </c>
      <c r="X2963">
        <f>IF(I2963=1,"Varón","Mujer")</f>
        <v/>
      </c>
      <c r="Y2963">
        <f>IFERROR(VLOOKUP(M2963,Tablas_Equivalencia!$G$3:$H$6,2,FALSE),"Sin dato")</f>
        <v/>
      </c>
      <c r="Z2963">
        <f>IF(J2963&lt;=24,"18-24","25-29")</f>
        <v/>
      </c>
      <c r="AA2963">
        <f>IF(M2963&lt;&gt;1,"",IF(P2963=2,1,0))</f>
        <v/>
      </c>
      <c r="AB2963">
        <f>IF(M2963&lt;&gt;1,"",IF(O2963&gt;=2,1,0))</f>
        <v/>
      </c>
      <c r="AC2963">
        <f>IF(M2963&lt;&gt;1,"",IF(OR(Q2963=999,Q2963=""),"",IF(OR(Q2963&lt;35,Q2963&gt;48),1,0)))</f>
        <v/>
      </c>
      <c r="AD2963">
        <f>IF(COUNT(AA2963:AC2963)&lt;3,"",SUM(AA2963:AC2963))</f>
        <v/>
      </c>
      <c r="AE2963">
        <f>IF(L2963&gt;=4,2,IF(L2963&gt;=2,1,0))</f>
        <v/>
      </c>
      <c r="AF2963">
        <f>IF(L2963&gt;=5,1,0)</f>
        <v/>
      </c>
      <c r="AG2963">
        <f>AE2963+AF2963</f>
        <v/>
      </c>
      <c r="AH2963" s="15">
        <f>IF(M2963&lt;&gt;1,"",IF(OR(R2963=-9,R2963=""),"",R2963))</f>
        <v/>
      </c>
      <c r="AI2963">
        <f>IF(M2963&lt;&gt;1,"",IF(OR(Q2963=999,Q2963=""),"",Q2963))</f>
        <v/>
      </c>
    </row>
    <row r="2964">
      <c r="A2964" t="inlineStr">
        <is>
          <t>TQRMNOP116062</t>
        </is>
      </c>
      <c r="B2964" t="n">
        <v>2025</v>
      </c>
      <c r="C2964" t="n">
        <v>1</v>
      </c>
      <c r="D2964" t="n">
        <v>1</v>
      </c>
      <c r="E2964" t="inlineStr">
        <is>
          <t>S</t>
        </is>
      </c>
      <c r="F2964" t="n">
        <v>32</v>
      </c>
      <c r="G2964" t="n">
        <v>1722</v>
      </c>
      <c r="H2964" t="n">
        <v>3</v>
      </c>
      <c r="I2964" t="n">
        <v>1</v>
      </c>
      <c r="J2964" t="n">
        <v>25</v>
      </c>
      <c r="K2964" t="n">
        <v>1</v>
      </c>
      <c r="L2964" t="n">
        <v>5</v>
      </c>
      <c r="M2964" t="n">
        <v>1</v>
      </c>
      <c r="N2964" t="n">
        <v>3</v>
      </c>
      <c r="O2964" t="n">
        <v>1</v>
      </c>
      <c r="P2964" t="n">
        <v>1</v>
      </c>
      <c r="Q2964" t="n">
        <v>62</v>
      </c>
      <c r="R2964" s="15" t="n">
        <v>925000</v>
      </c>
      <c r="S2964" s="15" t="n">
        <v>0</v>
      </c>
      <c r="T2964" s="15" t="n">
        <v>925000</v>
      </c>
      <c r="U2964" s="15" t="n">
        <v>162300</v>
      </c>
      <c r="V2964">
        <f>IFERROR(VLOOKUP(D2964,Tablas_Equivalencia!$A$3:$B$8,2,FALSE),"Sin dato")</f>
        <v/>
      </c>
      <c r="W2964">
        <f>IFERROR(VLOOKUP(L2964,Tablas_Equivalencia!$D$3:$E$9,2,FALSE),"Sin dato")</f>
        <v/>
      </c>
      <c r="X2964">
        <f>IF(I2964=1,"Varón","Mujer")</f>
        <v/>
      </c>
      <c r="Y2964">
        <f>IFERROR(VLOOKUP(M2964,Tablas_Equivalencia!$G$3:$H$6,2,FALSE),"Sin dato")</f>
        <v/>
      </c>
      <c r="Z2964">
        <f>IF(J2964&lt;=24,"18-24","25-29")</f>
        <v/>
      </c>
      <c r="AA2964">
        <f>IF(M2964&lt;&gt;1,"",IF(P2964=2,1,0))</f>
        <v/>
      </c>
      <c r="AB2964">
        <f>IF(M2964&lt;&gt;1,"",IF(O2964&gt;=2,1,0))</f>
        <v/>
      </c>
      <c r="AC2964">
        <f>IF(M2964&lt;&gt;1,"",IF(OR(Q2964=999,Q2964=""),"",IF(OR(Q2964&lt;35,Q2964&gt;48),1,0)))</f>
        <v/>
      </c>
      <c r="AD2964">
        <f>IF(COUNT(AA2964:AC2964)&lt;3,"",SUM(AA2964:AC2964))</f>
        <v/>
      </c>
      <c r="AE2964">
        <f>IF(L2964&gt;=4,2,IF(L2964&gt;=2,1,0))</f>
        <v/>
      </c>
      <c r="AF2964">
        <f>IF(L2964&gt;=5,1,0)</f>
        <v/>
      </c>
      <c r="AG2964">
        <f>AE2964+AF2964</f>
        <v/>
      </c>
      <c r="AH2964" s="15">
        <f>IF(M2964&lt;&gt;1,"",IF(OR(R2964=-9,R2964=""),"",R2964))</f>
        <v/>
      </c>
      <c r="AI2964">
        <f>IF(M2964&lt;&gt;1,"",IF(OR(Q2964=999,Q2964=""),"",Q2964))</f>
        <v/>
      </c>
    </row>
    <row r="2965">
      <c r="A2965" t="inlineStr">
        <is>
          <t>TQRMNOP116068</t>
        </is>
      </c>
      <c r="B2965" t="n">
        <v>2025</v>
      </c>
      <c r="C2965" t="n">
        <v>1</v>
      </c>
      <c r="D2965" t="n">
        <v>1</v>
      </c>
      <c r="E2965" t="inlineStr">
        <is>
          <t>S</t>
        </is>
      </c>
      <c r="F2965" t="n">
        <v>33</v>
      </c>
      <c r="G2965" t="n">
        <v>581</v>
      </c>
      <c r="H2965" t="n">
        <v>1</v>
      </c>
      <c r="I2965" t="n">
        <v>2</v>
      </c>
      <c r="J2965" t="n">
        <v>29</v>
      </c>
      <c r="K2965" t="n">
        <v>2</v>
      </c>
      <c r="L2965" t="n">
        <v>6</v>
      </c>
      <c r="M2965" t="n">
        <v>2</v>
      </c>
      <c r="R2965" s="15" t="n">
        <v>0</v>
      </c>
      <c r="S2965" s="15" t="n">
        <v>0</v>
      </c>
      <c r="T2965" s="15" t="n">
        <v>0</v>
      </c>
      <c r="U2965" s="15" t="n">
        <v>161000</v>
      </c>
      <c r="V2965">
        <f>IFERROR(VLOOKUP(D2965,Tablas_Equivalencia!$A$3:$B$8,2,FALSE),"Sin dato")</f>
        <v/>
      </c>
      <c r="W2965">
        <f>IFERROR(VLOOKUP(L2965,Tablas_Equivalencia!$D$3:$E$9,2,FALSE),"Sin dato")</f>
        <v/>
      </c>
      <c r="X2965">
        <f>IF(I2965=1,"Varón","Mujer")</f>
        <v/>
      </c>
      <c r="Y2965">
        <f>IFERROR(VLOOKUP(M2965,Tablas_Equivalencia!$G$3:$H$6,2,FALSE),"Sin dato")</f>
        <v/>
      </c>
      <c r="Z2965">
        <f>IF(J2965&lt;=24,"18-24","25-29")</f>
        <v/>
      </c>
      <c r="AA2965">
        <f>IF(M2965&lt;&gt;1,"",IF(P2965=2,1,0))</f>
        <v/>
      </c>
      <c r="AB2965">
        <f>IF(M2965&lt;&gt;1,"",IF(O2965&gt;=2,1,0))</f>
        <v/>
      </c>
      <c r="AC2965">
        <f>IF(M2965&lt;&gt;1,"",IF(OR(Q2965=999,Q2965=""),"",IF(OR(Q2965&lt;35,Q2965&gt;48),1,0)))</f>
        <v/>
      </c>
      <c r="AD2965">
        <f>IF(COUNT(AA2965:AC2965)&lt;3,"",SUM(AA2965:AC2965))</f>
        <v/>
      </c>
      <c r="AE2965">
        <f>IF(L2965&gt;=4,2,IF(L2965&gt;=2,1,0))</f>
        <v/>
      </c>
      <c r="AF2965">
        <f>IF(L2965&gt;=5,1,0)</f>
        <v/>
      </c>
      <c r="AG2965">
        <f>AE2965+AF2965</f>
        <v/>
      </c>
      <c r="AH2965" s="15">
        <f>IF(M2965&lt;&gt;1,"",IF(OR(R2965=-9,R2965=""),"",R2965))</f>
        <v/>
      </c>
      <c r="AI2965">
        <f>IF(M2965&lt;&gt;1,"",IF(OR(Q2965=999,Q2965=""),"",Q2965))</f>
        <v/>
      </c>
    </row>
    <row r="2966">
      <c r="A2966" t="inlineStr">
        <is>
          <t>TQRMNOP116077</t>
        </is>
      </c>
      <c r="B2966" t="n">
        <v>2025</v>
      </c>
      <c r="C2966" t="n">
        <v>1</v>
      </c>
      <c r="D2966" t="n">
        <v>42</v>
      </c>
      <c r="E2966" t="inlineStr">
        <is>
          <t>N</t>
        </is>
      </c>
      <c r="F2966" t="n">
        <v>27</v>
      </c>
      <c r="G2966" t="n">
        <v>1246</v>
      </c>
      <c r="H2966" t="n">
        <v>1</v>
      </c>
      <c r="I2966" t="n">
        <v>1</v>
      </c>
      <c r="J2966" t="n">
        <v>24</v>
      </c>
      <c r="K2966" t="n">
        <v>1</v>
      </c>
      <c r="L2966" t="n">
        <v>2</v>
      </c>
      <c r="M2966" t="n">
        <v>1</v>
      </c>
      <c r="N2966" t="n">
        <v>3</v>
      </c>
      <c r="O2966" t="n">
        <v>3</v>
      </c>
      <c r="P2966" t="n">
        <v>2</v>
      </c>
      <c r="Q2966" t="n">
        <v>19</v>
      </c>
      <c r="R2966" s="15" t="n">
        <v>132000</v>
      </c>
      <c r="S2966" s="15" t="n">
        <v>0</v>
      </c>
      <c r="T2966" s="15" t="n">
        <v>132000</v>
      </c>
      <c r="U2966" s="15" t="n">
        <v>166800</v>
      </c>
      <c r="V2966">
        <f>IFERROR(VLOOKUP(D2966,Tablas_Equivalencia!$A$3:$B$8,2,FALSE),"Sin dato")</f>
        <v/>
      </c>
      <c r="W2966">
        <f>IFERROR(VLOOKUP(L2966,Tablas_Equivalencia!$D$3:$E$9,2,FALSE),"Sin dato")</f>
        <v/>
      </c>
      <c r="X2966">
        <f>IF(I2966=1,"Varón","Mujer")</f>
        <v/>
      </c>
      <c r="Y2966">
        <f>IFERROR(VLOOKUP(M2966,Tablas_Equivalencia!$G$3:$H$6,2,FALSE),"Sin dato")</f>
        <v/>
      </c>
      <c r="Z2966">
        <f>IF(J2966&lt;=24,"18-24","25-29")</f>
        <v/>
      </c>
      <c r="AA2966">
        <f>IF(M2966&lt;&gt;1,"",IF(P2966=2,1,0))</f>
        <v/>
      </c>
      <c r="AB2966">
        <f>IF(M2966&lt;&gt;1,"",IF(O2966&gt;=2,1,0))</f>
        <v/>
      </c>
      <c r="AC2966">
        <f>IF(M2966&lt;&gt;1,"",IF(OR(Q2966=999,Q2966=""),"",IF(OR(Q2966&lt;35,Q2966&gt;48),1,0)))</f>
        <v/>
      </c>
      <c r="AD2966">
        <f>IF(COUNT(AA2966:AC2966)&lt;3,"",SUM(AA2966:AC2966))</f>
        <v/>
      </c>
      <c r="AE2966">
        <f>IF(L2966&gt;=4,2,IF(L2966&gt;=2,1,0))</f>
        <v/>
      </c>
      <c r="AF2966">
        <f>IF(L2966&gt;=5,1,0)</f>
        <v/>
      </c>
      <c r="AG2966">
        <f>AE2966+AF2966</f>
        <v/>
      </c>
      <c r="AH2966" s="15">
        <f>IF(M2966&lt;&gt;1,"",IF(OR(R2966=-9,R2966=""),"",R2966))</f>
        <v/>
      </c>
      <c r="AI2966">
        <f>IF(M2966&lt;&gt;1,"",IF(OR(Q2966=999,Q2966=""),"",Q2966))</f>
        <v/>
      </c>
    </row>
    <row r="2967">
      <c r="A2967" t="inlineStr">
        <is>
          <t>TQRMNOP116080</t>
        </is>
      </c>
      <c r="B2967" t="n">
        <v>2025</v>
      </c>
      <c r="C2967" t="n">
        <v>1</v>
      </c>
      <c r="D2967" t="n">
        <v>40</v>
      </c>
      <c r="E2967" t="inlineStr">
        <is>
          <t>N</t>
        </is>
      </c>
      <c r="F2967" t="n">
        <v>9</v>
      </c>
      <c r="G2967" t="n">
        <v>1128</v>
      </c>
      <c r="H2967" t="n">
        <v>3</v>
      </c>
      <c r="I2967" t="n">
        <v>1</v>
      </c>
      <c r="J2967" t="n">
        <v>22</v>
      </c>
      <c r="K2967" t="n">
        <v>2</v>
      </c>
      <c r="L2967" t="n">
        <v>4</v>
      </c>
      <c r="M2967" t="n">
        <v>1</v>
      </c>
      <c r="N2967" t="n">
        <v>3</v>
      </c>
      <c r="O2967" t="n">
        <v>2</v>
      </c>
      <c r="P2967" t="n">
        <v>2</v>
      </c>
      <c r="Q2967" t="n">
        <v>49</v>
      </c>
      <c r="R2967" s="15" t="n">
        <v>324000</v>
      </c>
      <c r="S2967" s="15" t="n">
        <v>84000</v>
      </c>
      <c r="T2967" s="15" t="n">
        <v>408000</v>
      </c>
      <c r="U2967" s="15" t="n">
        <v>350400</v>
      </c>
      <c r="V2967">
        <f>IFERROR(VLOOKUP(D2967,Tablas_Equivalencia!$A$3:$B$8,2,FALSE),"Sin dato")</f>
        <v/>
      </c>
      <c r="W2967">
        <f>IFERROR(VLOOKUP(L2967,Tablas_Equivalencia!$D$3:$E$9,2,FALSE),"Sin dato")</f>
        <v/>
      </c>
      <c r="X2967">
        <f>IF(I2967=1,"Varón","Mujer")</f>
        <v/>
      </c>
      <c r="Y2967">
        <f>IFERROR(VLOOKUP(M2967,Tablas_Equivalencia!$G$3:$H$6,2,FALSE),"Sin dato")</f>
        <v/>
      </c>
      <c r="Z2967">
        <f>IF(J2967&lt;=24,"18-24","25-29")</f>
        <v/>
      </c>
      <c r="AA2967">
        <f>IF(M2967&lt;&gt;1,"",IF(P2967=2,1,0))</f>
        <v/>
      </c>
      <c r="AB2967">
        <f>IF(M2967&lt;&gt;1,"",IF(O2967&gt;=2,1,0))</f>
        <v/>
      </c>
      <c r="AC2967">
        <f>IF(M2967&lt;&gt;1,"",IF(OR(Q2967=999,Q2967=""),"",IF(OR(Q2967&lt;35,Q2967&gt;48),1,0)))</f>
        <v/>
      </c>
      <c r="AD2967">
        <f>IF(COUNT(AA2967:AC2967)&lt;3,"",SUM(AA2967:AC2967))</f>
        <v/>
      </c>
      <c r="AE2967">
        <f>IF(L2967&gt;=4,2,IF(L2967&gt;=2,1,0))</f>
        <v/>
      </c>
      <c r="AF2967">
        <f>IF(L2967&gt;=5,1,0)</f>
        <v/>
      </c>
      <c r="AG2967">
        <f>AE2967+AF2967</f>
        <v/>
      </c>
      <c r="AH2967" s="15">
        <f>IF(M2967&lt;&gt;1,"",IF(OR(R2967=-9,R2967=""),"",R2967))</f>
        <v/>
      </c>
      <c r="AI2967">
        <f>IF(M2967&lt;&gt;1,"",IF(OR(Q2967=999,Q2967=""),"",Q2967))</f>
        <v/>
      </c>
    </row>
    <row r="2968">
      <c r="A2968" t="inlineStr">
        <is>
          <t>TQRMNOP116085</t>
        </is>
      </c>
      <c r="B2968" t="n">
        <v>2025</v>
      </c>
      <c r="C2968" t="n">
        <v>1</v>
      </c>
      <c r="D2968" t="n">
        <v>42</v>
      </c>
      <c r="E2968" t="inlineStr">
        <is>
          <t>N</t>
        </is>
      </c>
      <c r="F2968" t="n">
        <v>25</v>
      </c>
      <c r="G2968" t="n">
        <v>1216</v>
      </c>
      <c r="H2968" t="n">
        <v>3</v>
      </c>
      <c r="I2968" t="n">
        <v>2</v>
      </c>
      <c r="J2968" t="n">
        <v>18</v>
      </c>
      <c r="K2968" t="n">
        <v>2</v>
      </c>
      <c r="L2968" t="n">
        <v>3</v>
      </c>
      <c r="M2968" t="n">
        <v>3</v>
      </c>
      <c r="R2968" s="15" t="n">
        <v>0</v>
      </c>
      <c r="S2968" s="15" t="n">
        <v>144000</v>
      </c>
      <c r="T2968" s="15" t="n">
        <v>144000</v>
      </c>
      <c r="U2968" s="15" t="n">
        <v>188600</v>
      </c>
      <c r="V2968">
        <f>IFERROR(VLOOKUP(D2968,Tablas_Equivalencia!$A$3:$B$8,2,FALSE),"Sin dato")</f>
        <v/>
      </c>
      <c r="W2968">
        <f>IFERROR(VLOOKUP(L2968,Tablas_Equivalencia!$D$3:$E$9,2,FALSE),"Sin dato")</f>
        <v/>
      </c>
      <c r="X2968">
        <f>IF(I2968=1,"Varón","Mujer")</f>
        <v/>
      </c>
      <c r="Y2968">
        <f>IFERROR(VLOOKUP(M2968,Tablas_Equivalencia!$G$3:$H$6,2,FALSE),"Sin dato")</f>
        <v/>
      </c>
      <c r="Z2968">
        <f>IF(J2968&lt;=24,"18-24","25-29")</f>
        <v/>
      </c>
      <c r="AA2968">
        <f>IF(M2968&lt;&gt;1,"",IF(P2968=2,1,0))</f>
        <v/>
      </c>
      <c r="AB2968">
        <f>IF(M2968&lt;&gt;1,"",IF(O2968&gt;=2,1,0))</f>
        <v/>
      </c>
      <c r="AC2968">
        <f>IF(M2968&lt;&gt;1,"",IF(OR(Q2968=999,Q2968=""),"",IF(OR(Q2968&lt;35,Q2968&gt;48),1,0)))</f>
        <v/>
      </c>
      <c r="AD2968">
        <f>IF(COUNT(AA2968:AC2968)&lt;3,"",SUM(AA2968:AC2968))</f>
        <v/>
      </c>
      <c r="AE2968">
        <f>IF(L2968&gt;=4,2,IF(L2968&gt;=2,1,0))</f>
        <v/>
      </c>
      <c r="AF2968">
        <f>IF(L2968&gt;=5,1,0)</f>
        <v/>
      </c>
      <c r="AG2968">
        <f>AE2968+AF2968</f>
        <v/>
      </c>
      <c r="AH2968" s="15">
        <f>IF(M2968&lt;&gt;1,"",IF(OR(R2968=-9,R2968=""),"",R2968))</f>
        <v/>
      </c>
      <c r="AI2968">
        <f>IF(M2968&lt;&gt;1,"",IF(OR(Q2968=999,Q2968=""),"",Q2968))</f>
        <v/>
      </c>
    </row>
    <row r="2969">
      <c r="A2969" t="inlineStr">
        <is>
          <t>TQRMNOP116090</t>
        </is>
      </c>
      <c r="B2969" t="n">
        <v>2025</v>
      </c>
      <c r="C2969" t="n">
        <v>1</v>
      </c>
      <c r="D2969" t="n">
        <v>1</v>
      </c>
      <c r="E2969" t="inlineStr">
        <is>
          <t>S</t>
        </is>
      </c>
      <c r="F2969" t="n">
        <v>33</v>
      </c>
      <c r="G2969" t="n">
        <v>1093</v>
      </c>
      <c r="H2969" t="n">
        <v>1</v>
      </c>
      <c r="I2969" t="n">
        <v>1</v>
      </c>
      <c r="J2969" t="n">
        <v>25</v>
      </c>
      <c r="K2969" t="n">
        <v>1</v>
      </c>
      <c r="L2969" t="n">
        <v>6</v>
      </c>
      <c r="M2969" t="n">
        <v>1</v>
      </c>
      <c r="N2969" t="n">
        <v>3</v>
      </c>
      <c r="O2969" t="n">
        <v>1</v>
      </c>
      <c r="P2969" t="n">
        <v>1</v>
      </c>
      <c r="Q2969" t="n">
        <v>24</v>
      </c>
      <c r="R2969" s="15" t="n">
        <v>1921000</v>
      </c>
      <c r="S2969" s="15" t="n">
        <v>0</v>
      </c>
      <c r="T2969" s="15" t="n">
        <v>1921000</v>
      </c>
      <c r="U2969" s="15" t="n">
        <v>94600</v>
      </c>
      <c r="V2969">
        <f>IFERROR(VLOOKUP(D2969,Tablas_Equivalencia!$A$3:$B$8,2,FALSE),"Sin dato")</f>
        <v/>
      </c>
      <c r="W2969">
        <f>IFERROR(VLOOKUP(L2969,Tablas_Equivalencia!$D$3:$E$9,2,FALSE),"Sin dato")</f>
        <v/>
      </c>
      <c r="X2969">
        <f>IF(I2969=1,"Varón","Mujer")</f>
        <v/>
      </c>
      <c r="Y2969">
        <f>IFERROR(VLOOKUP(M2969,Tablas_Equivalencia!$G$3:$H$6,2,FALSE),"Sin dato")</f>
        <v/>
      </c>
      <c r="Z2969">
        <f>IF(J2969&lt;=24,"18-24","25-29")</f>
        <v/>
      </c>
      <c r="AA2969">
        <f>IF(M2969&lt;&gt;1,"",IF(P2969=2,1,0))</f>
        <v/>
      </c>
      <c r="AB2969">
        <f>IF(M2969&lt;&gt;1,"",IF(O2969&gt;=2,1,0))</f>
        <v/>
      </c>
      <c r="AC2969">
        <f>IF(M2969&lt;&gt;1,"",IF(OR(Q2969=999,Q2969=""),"",IF(OR(Q2969&lt;35,Q2969&gt;48),1,0)))</f>
        <v/>
      </c>
      <c r="AD2969">
        <f>IF(COUNT(AA2969:AC2969)&lt;3,"",SUM(AA2969:AC2969))</f>
        <v/>
      </c>
      <c r="AE2969">
        <f>IF(L2969&gt;=4,2,IF(L2969&gt;=2,1,0))</f>
        <v/>
      </c>
      <c r="AF2969">
        <f>IF(L2969&gt;=5,1,0)</f>
        <v/>
      </c>
      <c r="AG2969">
        <f>AE2969+AF2969</f>
        <v/>
      </c>
      <c r="AH2969" s="15">
        <f>IF(M2969&lt;&gt;1,"",IF(OR(R2969=-9,R2969=""),"",R2969))</f>
        <v/>
      </c>
      <c r="AI2969">
        <f>IF(M2969&lt;&gt;1,"",IF(OR(Q2969=999,Q2969=""),"",Q2969))</f>
        <v/>
      </c>
    </row>
    <row r="2970">
      <c r="A2970" t="inlineStr">
        <is>
          <t>TQRMNOP116104</t>
        </is>
      </c>
      <c r="B2970" t="n">
        <v>2025</v>
      </c>
      <c r="C2970" t="n">
        <v>1</v>
      </c>
      <c r="D2970" t="n">
        <v>42</v>
      </c>
      <c r="E2970" t="inlineStr">
        <is>
          <t>N</t>
        </is>
      </c>
      <c r="F2970" t="n">
        <v>25</v>
      </c>
      <c r="G2970" t="n">
        <v>906</v>
      </c>
      <c r="H2970" t="n">
        <v>3</v>
      </c>
      <c r="I2970" t="n">
        <v>1</v>
      </c>
      <c r="J2970" t="n">
        <v>22</v>
      </c>
      <c r="K2970" t="n">
        <v>1</v>
      </c>
      <c r="L2970" t="n">
        <v>6</v>
      </c>
      <c r="M2970" t="n">
        <v>1</v>
      </c>
      <c r="N2970" t="n">
        <v>3</v>
      </c>
      <c r="O2970" t="n">
        <v>1</v>
      </c>
      <c r="P2970" t="n">
        <v>1</v>
      </c>
      <c r="Q2970" t="n">
        <v>29</v>
      </c>
      <c r="R2970" s="15" t="n">
        <v>333000</v>
      </c>
      <c r="S2970" s="15" t="n">
        <v>0</v>
      </c>
      <c r="T2970" s="15" t="n">
        <v>333000</v>
      </c>
      <c r="U2970" s="15" t="n">
        <v>75900</v>
      </c>
      <c r="V2970">
        <f>IFERROR(VLOOKUP(D2970,Tablas_Equivalencia!$A$3:$B$8,2,FALSE),"Sin dato")</f>
        <v/>
      </c>
      <c r="W2970">
        <f>IFERROR(VLOOKUP(L2970,Tablas_Equivalencia!$D$3:$E$9,2,FALSE),"Sin dato")</f>
        <v/>
      </c>
      <c r="X2970">
        <f>IF(I2970=1,"Varón","Mujer")</f>
        <v/>
      </c>
      <c r="Y2970">
        <f>IFERROR(VLOOKUP(M2970,Tablas_Equivalencia!$G$3:$H$6,2,FALSE),"Sin dato")</f>
        <v/>
      </c>
      <c r="Z2970">
        <f>IF(J2970&lt;=24,"18-24","25-29")</f>
        <v/>
      </c>
      <c r="AA2970">
        <f>IF(M2970&lt;&gt;1,"",IF(P2970=2,1,0))</f>
        <v/>
      </c>
      <c r="AB2970">
        <f>IF(M2970&lt;&gt;1,"",IF(O2970&gt;=2,1,0))</f>
        <v/>
      </c>
      <c r="AC2970">
        <f>IF(M2970&lt;&gt;1,"",IF(OR(Q2970=999,Q2970=""),"",IF(OR(Q2970&lt;35,Q2970&gt;48),1,0)))</f>
        <v/>
      </c>
      <c r="AD2970">
        <f>IF(COUNT(AA2970:AC2970)&lt;3,"",SUM(AA2970:AC2970))</f>
        <v/>
      </c>
      <c r="AE2970">
        <f>IF(L2970&gt;=4,2,IF(L2970&gt;=2,1,0))</f>
        <v/>
      </c>
      <c r="AF2970">
        <f>IF(L2970&gt;=5,1,0)</f>
        <v/>
      </c>
      <c r="AG2970">
        <f>AE2970+AF2970</f>
        <v/>
      </c>
      <c r="AH2970" s="15">
        <f>IF(M2970&lt;&gt;1,"",IF(OR(R2970=-9,R2970=""),"",R2970))</f>
        <v/>
      </c>
      <c r="AI2970">
        <f>IF(M2970&lt;&gt;1,"",IF(OR(Q2970=999,Q2970=""),"",Q2970))</f>
        <v/>
      </c>
    </row>
    <row r="2971">
      <c r="A2971" t="inlineStr">
        <is>
          <t>TQRMNOP116122</t>
        </is>
      </c>
      <c r="B2971" t="n">
        <v>2025</v>
      </c>
      <c r="C2971" t="n">
        <v>1</v>
      </c>
      <c r="D2971" t="n">
        <v>1</v>
      </c>
      <c r="E2971" t="inlineStr">
        <is>
          <t>S</t>
        </is>
      </c>
      <c r="F2971" t="n">
        <v>32</v>
      </c>
      <c r="G2971" t="n">
        <v>770</v>
      </c>
      <c r="H2971" t="n">
        <v>3</v>
      </c>
      <c r="I2971" t="n">
        <v>2</v>
      </c>
      <c r="J2971" t="n">
        <v>28</v>
      </c>
      <c r="K2971" t="n">
        <v>2</v>
      </c>
      <c r="L2971" t="n">
        <v>3</v>
      </c>
      <c r="M2971" t="n">
        <v>1</v>
      </c>
      <c r="N2971" t="n">
        <v>3</v>
      </c>
      <c r="O2971" t="n">
        <v>2</v>
      </c>
      <c r="P2971" t="n">
        <v>2</v>
      </c>
      <c r="Q2971" t="n">
        <v>44</v>
      </c>
      <c r="R2971" s="15" t="n">
        <v>243000</v>
      </c>
      <c r="S2971" s="15" t="n">
        <v>93000</v>
      </c>
      <c r="T2971" s="15" t="n">
        <v>336000</v>
      </c>
      <c r="U2971" s="15" t="n">
        <v>86900</v>
      </c>
      <c r="V2971">
        <f>IFERROR(VLOOKUP(D2971,Tablas_Equivalencia!$A$3:$B$8,2,FALSE),"Sin dato")</f>
        <v/>
      </c>
      <c r="W2971">
        <f>IFERROR(VLOOKUP(L2971,Tablas_Equivalencia!$D$3:$E$9,2,FALSE),"Sin dato")</f>
        <v/>
      </c>
      <c r="X2971">
        <f>IF(I2971=1,"Varón","Mujer")</f>
        <v/>
      </c>
      <c r="Y2971">
        <f>IFERROR(VLOOKUP(M2971,Tablas_Equivalencia!$G$3:$H$6,2,FALSE),"Sin dato")</f>
        <v/>
      </c>
      <c r="Z2971">
        <f>IF(J2971&lt;=24,"18-24","25-29")</f>
        <v/>
      </c>
      <c r="AA2971">
        <f>IF(M2971&lt;&gt;1,"",IF(P2971=2,1,0))</f>
        <v/>
      </c>
      <c r="AB2971">
        <f>IF(M2971&lt;&gt;1,"",IF(O2971&gt;=2,1,0))</f>
        <v/>
      </c>
      <c r="AC2971">
        <f>IF(M2971&lt;&gt;1,"",IF(OR(Q2971=999,Q2971=""),"",IF(OR(Q2971&lt;35,Q2971&gt;48),1,0)))</f>
        <v/>
      </c>
      <c r="AD2971">
        <f>IF(COUNT(AA2971:AC2971)&lt;3,"",SUM(AA2971:AC2971))</f>
        <v/>
      </c>
      <c r="AE2971">
        <f>IF(L2971&gt;=4,2,IF(L2971&gt;=2,1,0))</f>
        <v/>
      </c>
      <c r="AF2971">
        <f>IF(L2971&gt;=5,1,0)</f>
        <v/>
      </c>
      <c r="AG2971">
        <f>AE2971+AF2971</f>
        <v/>
      </c>
      <c r="AH2971" s="15">
        <f>IF(M2971&lt;&gt;1,"",IF(OR(R2971=-9,R2971=""),"",R2971))</f>
        <v/>
      </c>
      <c r="AI2971">
        <f>IF(M2971&lt;&gt;1,"",IF(OR(Q2971=999,Q2971=""),"",Q2971))</f>
        <v/>
      </c>
    </row>
    <row r="2972">
      <c r="A2972" t="inlineStr">
        <is>
          <t>TQRMNOP116123</t>
        </is>
      </c>
      <c r="B2972" t="n">
        <v>2025</v>
      </c>
      <c r="C2972" t="n">
        <v>1</v>
      </c>
      <c r="D2972" t="n">
        <v>1</v>
      </c>
      <c r="E2972" t="inlineStr">
        <is>
          <t>S</t>
        </is>
      </c>
      <c r="F2972" t="n">
        <v>32</v>
      </c>
      <c r="G2972" t="n">
        <v>1145</v>
      </c>
      <c r="H2972" t="n">
        <v>3</v>
      </c>
      <c r="I2972" t="n">
        <v>2</v>
      </c>
      <c r="J2972" t="n">
        <v>28</v>
      </c>
      <c r="K2972" t="n">
        <v>2</v>
      </c>
      <c r="L2972" t="n">
        <v>6</v>
      </c>
      <c r="M2972" t="n">
        <v>1</v>
      </c>
      <c r="N2972" t="n">
        <v>2</v>
      </c>
      <c r="O2972" t="n">
        <v>1</v>
      </c>
      <c r="P2972" t="n">
        <v>1</v>
      </c>
      <c r="Q2972" t="n">
        <v>31</v>
      </c>
      <c r="R2972" s="15" t="n">
        <v>852000</v>
      </c>
      <c r="S2972" s="15" t="n">
        <v>72000</v>
      </c>
      <c r="T2972" s="15" t="n">
        <v>924000</v>
      </c>
      <c r="U2972" s="15" t="n">
        <v>150800</v>
      </c>
      <c r="V2972">
        <f>IFERROR(VLOOKUP(D2972,Tablas_Equivalencia!$A$3:$B$8,2,FALSE),"Sin dato")</f>
        <v/>
      </c>
      <c r="W2972">
        <f>IFERROR(VLOOKUP(L2972,Tablas_Equivalencia!$D$3:$E$9,2,FALSE),"Sin dato")</f>
        <v/>
      </c>
      <c r="X2972">
        <f>IF(I2972=1,"Varón","Mujer")</f>
        <v/>
      </c>
      <c r="Y2972">
        <f>IFERROR(VLOOKUP(M2972,Tablas_Equivalencia!$G$3:$H$6,2,FALSE),"Sin dato")</f>
        <v/>
      </c>
      <c r="Z2972">
        <f>IF(J2972&lt;=24,"18-24","25-29")</f>
        <v/>
      </c>
      <c r="AA2972">
        <f>IF(M2972&lt;&gt;1,"",IF(P2972=2,1,0))</f>
        <v/>
      </c>
      <c r="AB2972">
        <f>IF(M2972&lt;&gt;1,"",IF(O2972&gt;=2,1,0))</f>
        <v/>
      </c>
      <c r="AC2972">
        <f>IF(M2972&lt;&gt;1,"",IF(OR(Q2972=999,Q2972=""),"",IF(OR(Q2972&lt;35,Q2972&gt;48),1,0)))</f>
        <v/>
      </c>
      <c r="AD2972">
        <f>IF(COUNT(AA2972:AC2972)&lt;3,"",SUM(AA2972:AC2972))</f>
        <v/>
      </c>
      <c r="AE2972">
        <f>IF(L2972&gt;=4,2,IF(L2972&gt;=2,1,0))</f>
        <v/>
      </c>
      <c r="AF2972">
        <f>IF(L2972&gt;=5,1,0)</f>
        <v/>
      </c>
      <c r="AG2972">
        <f>AE2972+AF2972</f>
        <v/>
      </c>
      <c r="AH2972" s="15">
        <f>IF(M2972&lt;&gt;1,"",IF(OR(R2972=-9,R2972=""),"",R2972))</f>
        <v/>
      </c>
      <c r="AI2972">
        <f>IF(M2972&lt;&gt;1,"",IF(OR(Q2972=999,Q2972=""),"",Q2972))</f>
        <v/>
      </c>
    </row>
    <row r="2973">
      <c r="A2973" t="inlineStr">
        <is>
          <t>TQRMNOP116124</t>
        </is>
      </c>
      <c r="B2973" t="n">
        <v>2025</v>
      </c>
      <c r="C2973" t="n">
        <v>1</v>
      </c>
      <c r="D2973" t="n">
        <v>1</v>
      </c>
      <c r="E2973" t="inlineStr">
        <is>
          <t>S</t>
        </is>
      </c>
      <c r="F2973" t="n">
        <v>32</v>
      </c>
      <c r="G2973" t="n">
        <v>1221</v>
      </c>
      <c r="H2973" t="n">
        <v>1</v>
      </c>
      <c r="I2973" t="n">
        <v>2</v>
      </c>
      <c r="J2973" t="n">
        <v>19</v>
      </c>
      <c r="K2973" t="n">
        <v>1</v>
      </c>
      <c r="L2973" t="n">
        <v>5</v>
      </c>
      <c r="M2973" t="n">
        <v>3</v>
      </c>
      <c r="R2973" s="15" t="n">
        <v>0</v>
      </c>
      <c r="S2973" s="15" t="n">
        <v>119000</v>
      </c>
      <c r="T2973" s="15" t="n">
        <v>119000</v>
      </c>
      <c r="U2973" s="15" t="n">
        <v>96600</v>
      </c>
      <c r="V2973">
        <f>IFERROR(VLOOKUP(D2973,Tablas_Equivalencia!$A$3:$B$8,2,FALSE),"Sin dato")</f>
        <v/>
      </c>
      <c r="W2973">
        <f>IFERROR(VLOOKUP(L2973,Tablas_Equivalencia!$D$3:$E$9,2,FALSE),"Sin dato")</f>
        <v/>
      </c>
      <c r="X2973">
        <f>IF(I2973=1,"Varón","Mujer")</f>
        <v/>
      </c>
      <c r="Y2973">
        <f>IFERROR(VLOOKUP(M2973,Tablas_Equivalencia!$G$3:$H$6,2,FALSE),"Sin dato")</f>
        <v/>
      </c>
      <c r="Z2973">
        <f>IF(J2973&lt;=24,"18-24","25-29")</f>
        <v/>
      </c>
      <c r="AA2973">
        <f>IF(M2973&lt;&gt;1,"",IF(P2973=2,1,0))</f>
        <v/>
      </c>
      <c r="AB2973">
        <f>IF(M2973&lt;&gt;1,"",IF(O2973&gt;=2,1,0))</f>
        <v/>
      </c>
      <c r="AC2973">
        <f>IF(M2973&lt;&gt;1,"",IF(OR(Q2973=999,Q2973=""),"",IF(OR(Q2973&lt;35,Q2973&gt;48),1,0)))</f>
        <v/>
      </c>
      <c r="AD2973">
        <f>IF(COUNT(AA2973:AC2973)&lt;3,"",SUM(AA2973:AC2973))</f>
        <v/>
      </c>
      <c r="AE2973">
        <f>IF(L2973&gt;=4,2,IF(L2973&gt;=2,1,0))</f>
        <v/>
      </c>
      <c r="AF2973">
        <f>IF(L2973&gt;=5,1,0)</f>
        <v/>
      </c>
      <c r="AG2973">
        <f>AE2973+AF2973</f>
        <v/>
      </c>
      <c r="AH2973" s="15">
        <f>IF(M2973&lt;&gt;1,"",IF(OR(R2973=-9,R2973=""),"",R2973))</f>
        <v/>
      </c>
      <c r="AI2973">
        <f>IF(M2973&lt;&gt;1,"",IF(OR(Q2973=999,Q2973=""),"",Q2973))</f>
        <v/>
      </c>
    </row>
    <row r="2974">
      <c r="A2974" t="inlineStr">
        <is>
          <t>TQRMNOP116135</t>
        </is>
      </c>
      <c r="B2974" t="n">
        <v>2025</v>
      </c>
      <c r="C2974" t="n">
        <v>1</v>
      </c>
      <c r="D2974" t="n">
        <v>1</v>
      </c>
      <c r="E2974" t="inlineStr">
        <is>
          <t>S</t>
        </is>
      </c>
      <c r="F2974" t="n">
        <v>33</v>
      </c>
      <c r="G2974" t="n">
        <v>1073</v>
      </c>
      <c r="H2974" t="n">
        <v>2</v>
      </c>
      <c r="I2974" t="n">
        <v>1</v>
      </c>
      <c r="J2974" t="n">
        <v>19</v>
      </c>
      <c r="K2974" t="n">
        <v>2</v>
      </c>
      <c r="L2974" t="n">
        <v>4</v>
      </c>
      <c r="M2974" t="n">
        <v>3</v>
      </c>
      <c r="R2974" s="15" t="n">
        <v>0</v>
      </c>
      <c r="S2974" s="15" t="n">
        <v>0</v>
      </c>
      <c r="T2974" s="15" t="n">
        <v>0</v>
      </c>
      <c r="U2974" s="15" t="n">
        <v>139200</v>
      </c>
      <c r="V2974">
        <f>IFERROR(VLOOKUP(D2974,Tablas_Equivalencia!$A$3:$B$8,2,FALSE),"Sin dato")</f>
        <v/>
      </c>
      <c r="W2974">
        <f>IFERROR(VLOOKUP(L2974,Tablas_Equivalencia!$D$3:$E$9,2,FALSE),"Sin dato")</f>
        <v/>
      </c>
      <c r="X2974">
        <f>IF(I2974=1,"Varón","Mujer")</f>
        <v/>
      </c>
      <c r="Y2974">
        <f>IFERROR(VLOOKUP(M2974,Tablas_Equivalencia!$G$3:$H$6,2,FALSE),"Sin dato")</f>
        <v/>
      </c>
      <c r="Z2974">
        <f>IF(J2974&lt;=24,"18-24","25-29")</f>
        <v/>
      </c>
      <c r="AA2974">
        <f>IF(M2974&lt;&gt;1,"",IF(P2974=2,1,0))</f>
        <v/>
      </c>
      <c r="AB2974">
        <f>IF(M2974&lt;&gt;1,"",IF(O2974&gt;=2,1,0))</f>
        <v/>
      </c>
      <c r="AC2974">
        <f>IF(M2974&lt;&gt;1,"",IF(OR(Q2974=999,Q2974=""),"",IF(OR(Q2974&lt;35,Q2974&gt;48),1,0)))</f>
        <v/>
      </c>
      <c r="AD2974">
        <f>IF(COUNT(AA2974:AC2974)&lt;3,"",SUM(AA2974:AC2974))</f>
        <v/>
      </c>
      <c r="AE2974">
        <f>IF(L2974&gt;=4,2,IF(L2974&gt;=2,1,0))</f>
        <v/>
      </c>
      <c r="AF2974">
        <f>IF(L2974&gt;=5,1,0)</f>
        <v/>
      </c>
      <c r="AG2974">
        <f>AE2974+AF2974</f>
        <v/>
      </c>
      <c r="AH2974" s="15">
        <f>IF(M2974&lt;&gt;1,"",IF(OR(R2974=-9,R2974=""),"",R2974))</f>
        <v/>
      </c>
      <c r="AI2974">
        <f>IF(M2974&lt;&gt;1,"",IF(OR(Q2974=999,Q2974=""),"",Q2974))</f>
        <v/>
      </c>
    </row>
    <row r="2975">
      <c r="A2975" t="inlineStr">
        <is>
          <t>TQRMNOP116142</t>
        </is>
      </c>
      <c r="B2975" t="n">
        <v>2025</v>
      </c>
      <c r="C2975" t="n">
        <v>1</v>
      </c>
      <c r="D2975" t="n">
        <v>43</v>
      </c>
      <c r="E2975" t="inlineStr">
        <is>
          <t>S</t>
        </is>
      </c>
      <c r="F2975" t="n">
        <v>19</v>
      </c>
      <c r="G2975" t="n">
        <v>1366</v>
      </c>
      <c r="H2975" t="n">
        <v>3</v>
      </c>
      <c r="I2975" t="n">
        <v>1</v>
      </c>
      <c r="J2975" t="n">
        <v>21</v>
      </c>
      <c r="K2975" t="n">
        <v>1</v>
      </c>
      <c r="L2975" t="n">
        <v>5</v>
      </c>
      <c r="M2975" t="n">
        <v>3</v>
      </c>
      <c r="R2975" s="15" t="n">
        <v>0</v>
      </c>
      <c r="S2975" s="15" t="n">
        <v>0</v>
      </c>
      <c r="T2975" s="15" t="n">
        <v>0</v>
      </c>
      <c r="U2975" s="15" t="n">
        <v>126100</v>
      </c>
      <c r="V2975">
        <f>IFERROR(VLOOKUP(D2975,Tablas_Equivalencia!$A$3:$B$8,2,FALSE),"Sin dato")</f>
        <v/>
      </c>
      <c r="W2975">
        <f>IFERROR(VLOOKUP(L2975,Tablas_Equivalencia!$D$3:$E$9,2,FALSE),"Sin dato")</f>
        <v/>
      </c>
      <c r="X2975">
        <f>IF(I2975=1,"Varón","Mujer")</f>
        <v/>
      </c>
      <c r="Y2975">
        <f>IFERROR(VLOOKUP(M2975,Tablas_Equivalencia!$G$3:$H$6,2,FALSE),"Sin dato")</f>
        <v/>
      </c>
      <c r="Z2975">
        <f>IF(J2975&lt;=24,"18-24","25-29")</f>
        <v/>
      </c>
      <c r="AA2975">
        <f>IF(M2975&lt;&gt;1,"",IF(P2975=2,1,0))</f>
        <v/>
      </c>
      <c r="AB2975">
        <f>IF(M2975&lt;&gt;1,"",IF(O2975&gt;=2,1,0))</f>
        <v/>
      </c>
      <c r="AC2975">
        <f>IF(M2975&lt;&gt;1,"",IF(OR(Q2975=999,Q2975=""),"",IF(OR(Q2975&lt;35,Q2975&gt;48),1,0)))</f>
        <v/>
      </c>
      <c r="AD2975">
        <f>IF(COUNT(AA2975:AC2975)&lt;3,"",SUM(AA2975:AC2975))</f>
        <v/>
      </c>
      <c r="AE2975">
        <f>IF(L2975&gt;=4,2,IF(L2975&gt;=2,1,0))</f>
        <v/>
      </c>
      <c r="AF2975">
        <f>IF(L2975&gt;=5,1,0)</f>
        <v/>
      </c>
      <c r="AG2975">
        <f>AE2975+AF2975</f>
        <v/>
      </c>
      <c r="AH2975" s="15">
        <f>IF(M2975&lt;&gt;1,"",IF(OR(R2975=-9,R2975=""),"",R2975))</f>
        <v/>
      </c>
      <c r="AI2975">
        <f>IF(M2975&lt;&gt;1,"",IF(OR(Q2975=999,Q2975=""),"",Q2975))</f>
        <v/>
      </c>
    </row>
    <row r="2976">
      <c r="A2976" t="inlineStr">
        <is>
          <t>TQRMNOP116149</t>
        </is>
      </c>
      <c r="B2976" t="n">
        <v>2025</v>
      </c>
      <c r="C2976" t="n">
        <v>1</v>
      </c>
      <c r="D2976" t="n">
        <v>40</v>
      </c>
      <c r="E2976" t="inlineStr">
        <is>
          <t>N</t>
        </is>
      </c>
      <c r="F2976" t="n">
        <v>22</v>
      </c>
      <c r="G2976" t="n">
        <v>1084</v>
      </c>
      <c r="H2976" t="n">
        <v>3</v>
      </c>
      <c r="I2976" t="n">
        <v>2</v>
      </c>
      <c r="J2976" t="n">
        <v>26</v>
      </c>
      <c r="K2976" t="n">
        <v>1</v>
      </c>
      <c r="L2976" t="n">
        <v>3</v>
      </c>
      <c r="M2976" t="n">
        <v>1</v>
      </c>
      <c r="N2976" t="n">
        <v>3</v>
      </c>
      <c r="O2976" t="n">
        <v>2</v>
      </c>
      <c r="P2976" t="n">
        <v>2</v>
      </c>
      <c r="Q2976" t="n">
        <v>39</v>
      </c>
      <c r="R2976" s="15" t="n">
        <v>663000</v>
      </c>
      <c r="S2976" s="15" t="n">
        <v>0</v>
      </c>
      <c r="T2976" s="15" t="n">
        <v>663000</v>
      </c>
      <c r="U2976" s="15" t="n">
        <v>69400</v>
      </c>
      <c r="V2976">
        <f>IFERROR(VLOOKUP(D2976,Tablas_Equivalencia!$A$3:$B$8,2,FALSE),"Sin dato")</f>
        <v/>
      </c>
      <c r="W2976">
        <f>IFERROR(VLOOKUP(L2976,Tablas_Equivalencia!$D$3:$E$9,2,FALSE),"Sin dato")</f>
        <v/>
      </c>
      <c r="X2976">
        <f>IF(I2976=1,"Varón","Mujer")</f>
        <v/>
      </c>
      <c r="Y2976">
        <f>IFERROR(VLOOKUP(M2976,Tablas_Equivalencia!$G$3:$H$6,2,FALSE),"Sin dato")</f>
        <v/>
      </c>
      <c r="Z2976">
        <f>IF(J2976&lt;=24,"18-24","25-29")</f>
        <v/>
      </c>
      <c r="AA2976">
        <f>IF(M2976&lt;&gt;1,"",IF(P2976=2,1,0))</f>
        <v/>
      </c>
      <c r="AB2976">
        <f>IF(M2976&lt;&gt;1,"",IF(O2976&gt;=2,1,0))</f>
        <v/>
      </c>
      <c r="AC2976">
        <f>IF(M2976&lt;&gt;1,"",IF(OR(Q2976=999,Q2976=""),"",IF(OR(Q2976&lt;35,Q2976&gt;48),1,0)))</f>
        <v/>
      </c>
      <c r="AD2976">
        <f>IF(COUNT(AA2976:AC2976)&lt;3,"",SUM(AA2976:AC2976))</f>
        <v/>
      </c>
      <c r="AE2976">
        <f>IF(L2976&gt;=4,2,IF(L2976&gt;=2,1,0))</f>
        <v/>
      </c>
      <c r="AF2976">
        <f>IF(L2976&gt;=5,1,0)</f>
        <v/>
      </c>
      <c r="AG2976">
        <f>AE2976+AF2976</f>
        <v/>
      </c>
      <c r="AH2976" s="15">
        <f>IF(M2976&lt;&gt;1,"",IF(OR(R2976=-9,R2976=""),"",R2976))</f>
        <v/>
      </c>
      <c r="AI2976">
        <f>IF(M2976&lt;&gt;1,"",IF(OR(Q2976=999,Q2976=""),"",Q2976))</f>
        <v/>
      </c>
    </row>
    <row r="2977">
      <c r="A2977" t="inlineStr">
        <is>
          <t>TQRMNOP116150</t>
        </is>
      </c>
      <c r="B2977" t="n">
        <v>2025</v>
      </c>
      <c r="C2977" t="n">
        <v>1</v>
      </c>
      <c r="D2977" t="n">
        <v>43</v>
      </c>
      <c r="E2977" t="inlineStr">
        <is>
          <t>S</t>
        </is>
      </c>
      <c r="F2977" t="n">
        <v>17</v>
      </c>
      <c r="G2977" t="n">
        <v>731</v>
      </c>
      <c r="H2977" t="n">
        <v>2</v>
      </c>
      <c r="I2977" t="n">
        <v>2</v>
      </c>
      <c r="J2977" t="n">
        <v>18</v>
      </c>
      <c r="K2977" t="n">
        <v>2</v>
      </c>
      <c r="L2977" t="n">
        <v>4</v>
      </c>
      <c r="M2977" t="n">
        <v>3</v>
      </c>
      <c r="R2977" s="15" t="n">
        <v>0</v>
      </c>
      <c r="S2977" s="15" t="n">
        <v>0</v>
      </c>
      <c r="T2977" s="15" t="n">
        <v>0</v>
      </c>
      <c r="U2977" s="15" t="n">
        <v>108900</v>
      </c>
      <c r="V2977">
        <f>IFERROR(VLOOKUP(D2977,Tablas_Equivalencia!$A$3:$B$8,2,FALSE),"Sin dato")</f>
        <v/>
      </c>
      <c r="W2977">
        <f>IFERROR(VLOOKUP(L2977,Tablas_Equivalencia!$D$3:$E$9,2,FALSE),"Sin dato")</f>
        <v/>
      </c>
      <c r="X2977">
        <f>IF(I2977=1,"Varón","Mujer")</f>
        <v/>
      </c>
      <c r="Y2977">
        <f>IFERROR(VLOOKUP(M2977,Tablas_Equivalencia!$G$3:$H$6,2,FALSE),"Sin dato")</f>
        <v/>
      </c>
      <c r="Z2977">
        <f>IF(J2977&lt;=24,"18-24","25-29")</f>
        <v/>
      </c>
      <c r="AA2977">
        <f>IF(M2977&lt;&gt;1,"",IF(P2977=2,1,0))</f>
        <v/>
      </c>
      <c r="AB2977">
        <f>IF(M2977&lt;&gt;1,"",IF(O2977&gt;=2,1,0))</f>
        <v/>
      </c>
      <c r="AC2977">
        <f>IF(M2977&lt;&gt;1,"",IF(OR(Q2977=999,Q2977=""),"",IF(OR(Q2977&lt;35,Q2977&gt;48),1,0)))</f>
        <v/>
      </c>
      <c r="AD2977">
        <f>IF(COUNT(AA2977:AC2977)&lt;3,"",SUM(AA2977:AC2977))</f>
        <v/>
      </c>
      <c r="AE2977">
        <f>IF(L2977&gt;=4,2,IF(L2977&gt;=2,1,0))</f>
        <v/>
      </c>
      <c r="AF2977">
        <f>IF(L2977&gt;=5,1,0)</f>
        <v/>
      </c>
      <c r="AG2977">
        <f>AE2977+AF2977</f>
        <v/>
      </c>
      <c r="AH2977" s="15">
        <f>IF(M2977&lt;&gt;1,"",IF(OR(R2977=-9,R2977=""),"",R2977))</f>
        <v/>
      </c>
      <c r="AI2977">
        <f>IF(M2977&lt;&gt;1,"",IF(OR(Q2977=999,Q2977=""),"",Q2977))</f>
        <v/>
      </c>
    </row>
    <row r="2978">
      <c r="A2978" t="inlineStr">
        <is>
          <t>TQRMNOP116160</t>
        </is>
      </c>
      <c r="B2978" t="n">
        <v>2025</v>
      </c>
      <c r="C2978" t="n">
        <v>1</v>
      </c>
      <c r="D2978" t="n">
        <v>42</v>
      </c>
      <c r="E2978" t="inlineStr">
        <is>
          <t>N</t>
        </is>
      </c>
      <c r="F2978" t="n">
        <v>27</v>
      </c>
      <c r="G2978" t="n">
        <v>1094</v>
      </c>
      <c r="H2978" t="n">
        <v>3</v>
      </c>
      <c r="I2978" t="n">
        <v>1</v>
      </c>
      <c r="J2978" t="n">
        <v>18</v>
      </c>
      <c r="K2978" t="n">
        <v>1</v>
      </c>
      <c r="L2978" t="n">
        <v>5</v>
      </c>
      <c r="M2978" t="n">
        <v>1</v>
      </c>
      <c r="N2978" t="n">
        <v>3</v>
      </c>
      <c r="O2978" t="n">
        <v>2</v>
      </c>
      <c r="P2978" t="n">
        <v>2</v>
      </c>
      <c r="Q2978" t="n">
        <v>23</v>
      </c>
      <c r="R2978" s="15" t="n">
        <v>764000</v>
      </c>
      <c r="S2978" s="15" t="n">
        <v>0</v>
      </c>
      <c r="T2978" s="15" t="n">
        <v>764000</v>
      </c>
      <c r="U2978" s="15" t="n">
        <v>392800</v>
      </c>
      <c r="V2978">
        <f>IFERROR(VLOOKUP(D2978,Tablas_Equivalencia!$A$3:$B$8,2,FALSE),"Sin dato")</f>
        <v/>
      </c>
      <c r="W2978">
        <f>IFERROR(VLOOKUP(L2978,Tablas_Equivalencia!$D$3:$E$9,2,FALSE),"Sin dato")</f>
        <v/>
      </c>
      <c r="X2978">
        <f>IF(I2978=1,"Varón","Mujer")</f>
        <v/>
      </c>
      <c r="Y2978">
        <f>IFERROR(VLOOKUP(M2978,Tablas_Equivalencia!$G$3:$H$6,2,FALSE),"Sin dato")</f>
        <v/>
      </c>
      <c r="Z2978">
        <f>IF(J2978&lt;=24,"18-24","25-29")</f>
        <v/>
      </c>
      <c r="AA2978">
        <f>IF(M2978&lt;&gt;1,"",IF(P2978=2,1,0))</f>
        <v/>
      </c>
      <c r="AB2978">
        <f>IF(M2978&lt;&gt;1,"",IF(O2978&gt;=2,1,0))</f>
        <v/>
      </c>
      <c r="AC2978">
        <f>IF(M2978&lt;&gt;1,"",IF(OR(Q2978=999,Q2978=""),"",IF(OR(Q2978&lt;35,Q2978&gt;48),1,0)))</f>
        <v/>
      </c>
      <c r="AD2978">
        <f>IF(COUNT(AA2978:AC2978)&lt;3,"",SUM(AA2978:AC2978))</f>
        <v/>
      </c>
      <c r="AE2978">
        <f>IF(L2978&gt;=4,2,IF(L2978&gt;=2,1,0))</f>
        <v/>
      </c>
      <c r="AF2978">
        <f>IF(L2978&gt;=5,1,0)</f>
        <v/>
      </c>
      <c r="AG2978">
        <f>AE2978+AF2978</f>
        <v/>
      </c>
      <c r="AH2978" s="15">
        <f>IF(M2978&lt;&gt;1,"",IF(OR(R2978=-9,R2978=""),"",R2978))</f>
        <v/>
      </c>
      <c r="AI2978">
        <f>IF(M2978&lt;&gt;1,"",IF(OR(Q2978=999,Q2978=""),"",Q2978))</f>
        <v/>
      </c>
    </row>
    <row r="2979">
      <c r="A2979" t="inlineStr">
        <is>
          <t>TQRMNOP116174</t>
        </is>
      </c>
      <c r="B2979" t="n">
        <v>2025</v>
      </c>
      <c r="C2979" t="n">
        <v>1</v>
      </c>
      <c r="D2979" t="n">
        <v>43</v>
      </c>
      <c r="E2979" t="inlineStr">
        <is>
          <t>N</t>
        </is>
      </c>
      <c r="F2979" t="n">
        <v>26</v>
      </c>
      <c r="G2979" t="n">
        <v>563</v>
      </c>
      <c r="H2979" t="n">
        <v>1</v>
      </c>
      <c r="I2979" t="n">
        <v>2</v>
      </c>
      <c r="J2979" t="n">
        <v>19</v>
      </c>
      <c r="K2979" t="n">
        <v>1</v>
      </c>
      <c r="L2979" t="n">
        <v>5</v>
      </c>
      <c r="M2979" t="n">
        <v>3</v>
      </c>
      <c r="R2979" s="15" t="n">
        <v>0</v>
      </c>
      <c r="S2979" s="15" t="n">
        <v>0</v>
      </c>
      <c r="T2979" s="15" t="n">
        <v>0</v>
      </c>
      <c r="U2979" s="15" t="n">
        <v>179100</v>
      </c>
      <c r="V2979">
        <f>IFERROR(VLOOKUP(D2979,Tablas_Equivalencia!$A$3:$B$8,2,FALSE),"Sin dato")</f>
        <v/>
      </c>
      <c r="W2979">
        <f>IFERROR(VLOOKUP(L2979,Tablas_Equivalencia!$D$3:$E$9,2,FALSE),"Sin dato")</f>
        <v/>
      </c>
      <c r="X2979">
        <f>IF(I2979=1,"Varón","Mujer")</f>
        <v/>
      </c>
      <c r="Y2979">
        <f>IFERROR(VLOOKUP(M2979,Tablas_Equivalencia!$G$3:$H$6,2,FALSE),"Sin dato")</f>
        <v/>
      </c>
      <c r="Z2979">
        <f>IF(J2979&lt;=24,"18-24","25-29")</f>
        <v/>
      </c>
      <c r="AA2979">
        <f>IF(M2979&lt;&gt;1,"",IF(P2979=2,1,0))</f>
        <v/>
      </c>
      <c r="AB2979">
        <f>IF(M2979&lt;&gt;1,"",IF(O2979&gt;=2,1,0))</f>
        <v/>
      </c>
      <c r="AC2979">
        <f>IF(M2979&lt;&gt;1,"",IF(OR(Q2979=999,Q2979=""),"",IF(OR(Q2979&lt;35,Q2979&gt;48),1,0)))</f>
        <v/>
      </c>
      <c r="AD2979">
        <f>IF(COUNT(AA2979:AC2979)&lt;3,"",SUM(AA2979:AC2979))</f>
        <v/>
      </c>
      <c r="AE2979">
        <f>IF(L2979&gt;=4,2,IF(L2979&gt;=2,1,0))</f>
        <v/>
      </c>
      <c r="AF2979">
        <f>IF(L2979&gt;=5,1,0)</f>
        <v/>
      </c>
      <c r="AG2979">
        <f>AE2979+AF2979</f>
        <v/>
      </c>
      <c r="AH2979" s="15">
        <f>IF(M2979&lt;&gt;1,"",IF(OR(R2979=-9,R2979=""),"",R2979))</f>
        <v/>
      </c>
      <c r="AI2979">
        <f>IF(M2979&lt;&gt;1,"",IF(OR(Q2979=999,Q2979=""),"",Q2979))</f>
        <v/>
      </c>
    </row>
    <row r="2980">
      <c r="A2980" t="inlineStr">
        <is>
          <t>TQRMNOP116177</t>
        </is>
      </c>
      <c r="B2980" t="n">
        <v>2025</v>
      </c>
      <c r="C2980" t="n">
        <v>1</v>
      </c>
      <c r="D2980" t="n">
        <v>43</v>
      </c>
      <c r="E2980" t="inlineStr">
        <is>
          <t>N</t>
        </is>
      </c>
      <c r="F2980" t="n">
        <v>38</v>
      </c>
      <c r="G2980" t="n">
        <v>831</v>
      </c>
      <c r="H2980" t="n">
        <v>3</v>
      </c>
      <c r="I2980" t="n">
        <v>2</v>
      </c>
      <c r="J2980" t="n">
        <v>29</v>
      </c>
      <c r="K2980" t="n">
        <v>1</v>
      </c>
      <c r="L2980" t="n">
        <v>5</v>
      </c>
      <c r="M2980" t="n">
        <v>1</v>
      </c>
      <c r="N2980" t="n">
        <v>3</v>
      </c>
      <c r="O2980" t="n">
        <v>1</v>
      </c>
      <c r="P2980" t="n">
        <v>1</v>
      </c>
      <c r="Q2980" t="n">
        <v>27</v>
      </c>
      <c r="R2980" s="15" t="n">
        <v>886000</v>
      </c>
      <c r="S2980" s="15" t="n">
        <v>0</v>
      </c>
      <c r="T2980" s="15" t="n">
        <v>886000</v>
      </c>
      <c r="U2980" s="15" t="n">
        <v>232000</v>
      </c>
      <c r="V2980">
        <f>IFERROR(VLOOKUP(D2980,Tablas_Equivalencia!$A$3:$B$8,2,FALSE),"Sin dato")</f>
        <v/>
      </c>
      <c r="W2980">
        <f>IFERROR(VLOOKUP(L2980,Tablas_Equivalencia!$D$3:$E$9,2,FALSE),"Sin dato")</f>
        <v/>
      </c>
      <c r="X2980">
        <f>IF(I2980=1,"Varón","Mujer")</f>
        <v/>
      </c>
      <c r="Y2980">
        <f>IFERROR(VLOOKUP(M2980,Tablas_Equivalencia!$G$3:$H$6,2,FALSE),"Sin dato")</f>
        <v/>
      </c>
      <c r="Z2980">
        <f>IF(J2980&lt;=24,"18-24","25-29")</f>
        <v/>
      </c>
      <c r="AA2980">
        <f>IF(M2980&lt;&gt;1,"",IF(P2980=2,1,0))</f>
        <v/>
      </c>
      <c r="AB2980">
        <f>IF(M2980&lt;&gt;1,"",IF(O2980&gt;=2,1,0))</f>
        <v/>
      </c>
      <c r="AC2980">
        <f>IF(M2980&lt;&gt;1,"",IF(OR(Q2980=999,Q2980=""),"",IF(OR(Q2980&lt;35,Q2980&gt;48),1,0)))</f>
        <v/>
      </c>
      <c r="AD2980">
        <f>IF(COUNT(AA2980:AC2980)&lt;3,"",SUM(AA2980:AC2980))</f>
        <v/>
      </c>
      <c r="AE2980">
        <f>IF(L2980&gt;=4,2,IF(L2980&gt;=2,1,0))</f>
        <v/>
      </c>
      <c r="AF2980">
        <f>IF(L2980&gt;=5,1,0)</f>
        <v/>
      </c>
      <c r="AG2980">
        <f>AE2980+AF2980</f>
        <v/>
      </c>
      <c r="AH2980" s="15">
        <f>IF(M2980&lt;&gt;1,"",IF(OR(R2980=-9,R2980=""),"",R2980))</f>
        <v/>
      </c>
      <c r="AI2980">
        <f>IF(M2980&lt;&gt;1,"",IF(OR(Q2980=999,Q2980=""),"",Q2980))</f>
        <v/>
      </c>
    </row>
    <row r="2981">
      <c r="A2981" t="inlineStr">
        <is>
          <t>TQRMNOP116179</t>
        </is>
      </c>
      <c r="B2981" t="n">
        <v>2025</v>
      </c>
      <c r="C2981" t="n">
        <v>1</v>
      </c>
      <c r="D2981" t="n">
        <v>42</v>
      </c>
      <c r="E2981" t="inlineStr">
        <is>
          <t>S</t>
        </is>
      </c>
      <c r="F2981" t="n">
        <v>10</v>
      </c>
      <c r="G2981" t="n">
        <v>1128</v>
      </c>
      <c r="H2981" t="n">
        <v>3</v>
      </c>
      <c r="I2981" t="n">
        <v>2</v>
      </c>
      <c r="J2981" t="n">
        <v>18</v>
      </c>
      <c r="K2981" t="n">
        <v>2</v>
      </c>
      <c r="L2981" t="n">
        <v>3</v>
      </c>
      <c r="M2981" t="n">
        <v>3</v>
      </c>
      <c r="R2981" s="15" t="n">
        <v>0</v>
      </c>
      <c r="S2981" s="15" t="n">
        <v>0</v>
      </c>
      <c r="T2981" s="15" t="n">
        <v>0</v>
      </c>
      <c r="U2981" s="15" t="n">
        <v>90500</v>
      </c>
      <c r="V2981">
        <f>IFERROR(VLOOKUP(D2981,Tablas_Equivalencia!$A$3:$B$8,2,FALSE),"Sin dato")</f>
        <v/>
      </c>
      <c r="W2981">
        <f>IFERROR(VLOOKUP(L2981,Tablas_Equivalencia!$D$3:$E$9,2,FALSE),"Sin dato")</f>
        <v/>
      </c>
      <c r="X2981">
        <f>IF(I2981=1,"Varón","Mujer")</f>
        <v/>
      </c>
      <c r="Y2981">
        <f>IFERROR(VLOOKUP(M2981,Tablas_Equivalencia!$G$3:$H$6,2,FALSE),"Sin dato")</f>
        <v/>
      </c>
      <c r="Z2981">
        <f>IF(J2981&lt;=24,"18-24","25-29")</f>
        <v/>
      </c>
      <c r="AA2981">
        <f>IF(M2981&lt;&gt;1,"",IF(P2981=2,1,0))</f>
        <v/>
      </c>
      <c r="AB2981">
        <f>IF(M2981&lt;&gt;1,"",IF(O2981&gt;=2,1,0))</f>
        <v/>
      </c>
      <c r="AC2981">
        <f>IF(M2981&lt;&gt;1,"",IF(OR(Q2981=999,Q2981=""),"",IF(OR(Q2981&lt;35,Q2981&gt;48),1,0)))</f>
        <v/>
      </c>
      <c r="AD2981">
        <f>IF(COUNT(AA2981:AC2981)&lt;3,"",SUM(AA2981:AC2981))</f>
        <v/>
      </c>
      <c r="AE2981">
        <f>IF(L2981&gt;=4,2,IF(L2981&gt;=2,1,0))</f>
        <v/>
      </c>
      <c r="AF2981">
        <f>IF(L2981&gt;=5,1,0)</f>
        <v/>
      </c>
      <c r="AG2981">
        <f>AE2981+AF2981</f>
        <v/>
      </c>
      <c r="AH2981" s="15">
        <f>IF(M2981&lt;&gt;1,"",IF(OR(R2981=-9,R2981=""),"",R2981))</f>
        <v/>
      </c>
      <c r="AI2981">
        <f>IF(M2981&lt;&gt;1,"",IF(OR(Q2981=999,Q2981=""),"",Q2981))</f>
        <v/>
      </c>
    </row>
    <row r="2982">
      <c r="A2982" t="inlineStr">
        <is>
          <t>TQRMNOP116191</t>
        </is>
      </c>
      <c r="B2982" t="n">
        <v>2025</v>
      </c>
      <c r="C2982" t="n">
        <v>1</v>
      </c>
      <c r="D2982" t="n">
        <v>1</v>
      </c>
      <c r="E2982" t="inlineStr">
        <is>
          <t>S</t>
        </is>
      </c>
      <c r="F2982" t="n">
        <v>33</v>
      </c>
      <c r="G2982" t="n">
        <v>666</v>
      </c>
      <c r="H2982" t="n">
        <v>1</v>
      </c>
      <c r="I2982" t="n">
        <v>1</v>
      </c>
      <c r="J2982" t="n">
        <v>21</v>
      </c>
      <c r="K2982" t="n">
        <v>1</v>
      </c>
      <c r="L2982" t="n">
        <v>3</v>
      </c>
      <c r="M2982" t="n">
        <v>3</v>
      </c>
      <c r="R2982" s="15" t="n">
        <v>0</v>
      </c>
      <c r="S2982" s="15" t="n">
        <v>0</v>
      </c>
      <c r="T2982" s="15" t="n">
        <v>0</v>
      </c>
      <c r="U2982" s="15" t="n">
        <v>275500</v>
      </c>
      <c r="V2982">
        <f>IFERROR(VLOOKUP(D2982,Tablas_Equivalencia!$A$3:$B$8,2,FALSE),"Sin dato")</f>
        <v/>
      </c>
      <c r="W2982">
        <f>IFERROR(VLOOKUP(L2982,Tablas_Equivalencia!$D$3:$E$9,2,FALSE),"Sin dato")</f>
        <v/>
      </c>
      <c r="X2982">
        <f>IF(I2982=1,"Varón","Mujer")</f>
        <v/>
      </c>
      <c r="Y2982">
        <f>IFERROR(VLOOKUP(M2982,Tablas_Equivalencia!$G$3:$H$6,2,FALSE),"Sin dato")</f>
        <v/>
      </c>
      <c r="Z2982">
        <f>IF(J2982&lt;=24,"18-24","25-29")</f>
        <v/>
      </c>
      <c r="AA2982">
        <f>IF(M2982&lt;&gt;1,"",IF(P2982=2,1,0))</f>
        <v/>
      </c>
      <c r="AB2982">
        <f>IF(M2982&lt;&gt;1,"",IF(O2982&gt;=2,1,0))</f>
        <v/>
      </c>
      <c r="AC2982">
        <f>IF(M2982&lt;&gt;1,"",IF(OR(Q2982=999,Q2982=""),"",IF(OR(Q2982&lt;35,Q2982&gt;48),1,0)))</f>
        <v/>
      </c>
      <c r="AD2982">
        <f>IF(COUNT(AA2982:AC2982)&lt;3,"",SUM(AA2982:AC2982))</f>
        <v/>
      </c>
      <c r="AE2982">
        <f>IF(L2982&gt;=4,2,IF(L2982&gt;=2,1,0))</f>
        <v/>
      </c>
      <c r="AF2982">
        <f>IF(L2982&gt;=5,1,0)</f>
        <v/>
      </c>
      <c r="AG2982">
        <f>AE2982+AF2982</f>
        <v/>
      </c>
      <c r="AH2982" s="15">
        <f>IF(M2982&lt;&gt;1,"",IF(OR(R2982=-9,R2982=""),"",R2982))</f>
        <v/>
      </c>
      <c r="AI2982">
        <f>IF(M2982&lt;&gt;1,"",IF(OR(Q2982=999,Q2982=""),"",Q2982))</f>
        <v/>
      </c>
    </row>
    <row r="2983">
      <c r="A2983" t="inlineStr">
        <is>
          <t>TQRMNOP116200</t>
        </is>
      </c>
      <c r="B2983" t="n">
        <v>2025</v>
      </c>
      <c r="C2983" t="n">
        <v>1</v>
      </c>
      <c r="D2983" t="n">
        <v>43</v>
      </c>
      <c r="E2983" t="inlineStr">
        <is>
          <t>N</t>
        </is>
      </c>
      <c r="F2983" t="n">
        <v>34</v>
      </c>
      <c r="G2983" t="n">
        <v>1054</v>
      </c>
      <c r="H2983" t="n">
        <v>3</v>
      </c>
      <c r="I2983" t="n">
        <v>2</v>
      </c>
      <c r="J2983" t="n">
        <v>26</v>
      </c>
      <c r="K2983" t="n">
        <v>2</v>
      </c>
      <c r="L2983" t="n">
        <v>6</v>
      </c>
      <c r="M2983" t="n">
        <v>1</v>
      </c>
      <c r="N2983" t="n">
        <v>3</v>
      </c>
      <c r="O2983" t="n">
        <v>1</v>
      </c>
      <c r="P2983" t="n">
        <v>2</v>
      </c>
      <c r="Q2983" t="n">
        <v>36</v>
      </c>
      <c r="R2983" s="15" t="n">
        <v>416000</v>
      </c>
      <c r="S2983" s="15" t="n">
        <v>0</v>
      </c>
      <c r="T2983" s="15" t="n">
        <v>416000</v>
      </c>
      <c r="U2983" s="15" t="n">
        <v>262400</v>
      </c>
      <c r="V2983">
        <f>IFERROR(VLOOKUP(D2983,Tablas_Equivalencia!$A$3:$B$8,2,FALSE),"Sin dato")</f>
        <v/>
      </c>
      <c r="W2983">
        <f>IFERROR(VLOOKUP(L2983,Tablas_Equivalencia!$D$3:$E$9,2,FALSE),"Sin dato")</f>
        <v/>
      </c>
      <c r="X2983">
        <f>IF(I2983=1,"Varón","Mujer")</f>
        <v/>
      </c>
      <c r="Y2983">
        <f>IFERROR(VLOOKUP(M2983,Tablas_Equivalencia!$G$3:$H$6,2,FALSE),"Sin dato")</f>
        <v/>
      </c>
      <c r="Z2983">
        <f>IF(J2983&lt;=24,"18-24","25-29")</f>
        <v/>
      </c>
      <c r="AA2983">
        <f>IF(M2983&lt;&gt;1,"",IF(P2983=2,1,0))</f>
        <v/>
      </c>
      <c r="AB2983">
        <f>IF(M2983&lt;&gt;1,"",IF(O2983&gt;=2,1,0))</f>
        <v/>
      </c>
      <c r="AC2983">
        <f>IF(M2983&lt;&gt;1,"",IF(OR(Q2983=999,Q2983=""),"",IF(OR(Q2983&lt;35,Q2983&gt;48),1,0)))</f>
        <v/>
      </c>
      <c r="AD2983">
        <f>IF(COUNT(AA2983:AC2983)&lt;3,"",SUM(AA2983:AC2983))</f>
        <v/>
      </c>
      <c r="AE2983">
        <f>IF(L2983&gt;=4,2,IF(L2983&gt;=2,1,0))</f>
        <v/>
      </c>
      <c r="AF2983">
        <f>IF(L2983&gt;=5,1,0)</f>
        <v/>
      </c>
      <c r="AG2983">
        <f>AE2983+AF2983</f>
        <v/>
      </c>
      <c r="AH2983" s="15">
        <f>IF(M2983&lt;&gt;1,"",IF(OR(R2983=-9,R2983=""),"",R2983))</f>
        <v/>
      </c>
      <c r="AI2983">
        <f>IF(M2983&lt;&gt;1,"",IF(OR(Q2983=999,Q2983=""),"",Q2983))</f>
        <v/>
      </c>
    </row>
    <row r="2984">
      <c r="A2984" t="inlineStr">
        <is>
          <t>TQRMNOP116201</t>
        </is>
      </c>
      <c r="B2984" t="n">
        <v>2025</v>
      </c>
      <c r="C2984" t="n">
        <v>1</v>
      </c>
      <c r="D2984" t="n">
        <v>42</v>
      </c>
      <c r="E2984" t="inlineStr">
        <is>
          <t>S</t>
        </is>
      </c>
      <c r="F2984" t="n">
        <v>10</v>
      </c>
      <c r="G2984" t="n">
        <v>1124</v>
      </c>
      <c r="H2984" t="n">
        <v>3</v>
      </c>
      <c r="I2984" t="n">
        <v>2</v>
      </c>
      <c r="J2984" t="n">
        <v>24</v>
      </c>
      <c r="K2984" t="n">
        <v>2</v>
      </c>
      <c r="L2984" t="n">
        <v>2</v>
      </c>
      <c r="M2984" t="n">
        <v>1</v>
      </c>
      <c r="N2984" t="n">
        <v>2</v>
      </c>
      <c r="O2984" t="n">
        <v>1</v>
      </c>
      <c r="P2984" t="n">
        <v>2</v>
      </c>
      <c r="Q2984" t="n">
        <v>32</v>
      </c>
      <c r="R2984" s="15" t="n">
        <v>128000</v>
      </c>
      <c r="S2984" s="15" t="n">
        <v>0</v>
      </c>
      <c r="T2984" s="15" t="n">
        <v>128000</v>
      </c>
      <c r="U2984" s="15" t="n">
        <v>47800</v>
      </c>
      <c r="V2984">
        <f>IFERROR(VLOOKUP(D2984,Tablas_Equivalencia!$A$3:$B$8,2,FALSE),"Sin dato")</f>
        <v/>
      </c>
      <c r="W2984">
        <f>IFERROR(VLOOKUP(L2984,Tablas_Equivalencia!$D$3:$E$9,2,FALSE),"Sin dato")</f>
        <v/>
      </c>
      <c r="X2984">
        <f>IF(I2984=1,"Varón","Mujer")</f>
        <v/>
      </c>
      <c r="Y2984">
        <f>IFERROR(VLOOKUP(M2984,Tablas_Equivalencia!$G$3:$H$6,2,FALSE),"Sin dato")</f>
        <v/>
      </c>
      <c r="Z2984">
        <f>IF(J2984&lt;=24,"18-24","25-29")</f>
        <v/>
      </c>
      <c r="AA2984">
        <f>IF(M2984&lt;&gt;1,"",IF(P2984=2,1,0))</f>
        <v/>
      </c>
      <c r="AB2984">
        <f>IF(M2984&lt;&gt;1,"",IF(O2984&gt;=2,1,0))</f>
        <v/>
      </c>
      <c r="AC2984">
        <f>IF(M2984&lt;&gt;1,"",IF(OR(Q2984=999,Q2984=""),"",IF(OR(Q2984&lt;35,Q2984&gt;48),1,0)))</f>
        <v/>
      </c>
      <c r="AD2984">
        <f>IF(COUNT(AA2984:AC2984)&lt;3,"",SUM(AA2984:AC2984))</f>
        <v/>
      </c>
      <c r="AE2984">
        <f>IF(L2984&gt;=4,2,IF(L2984&gt;=2,1,0))</f>
        <v/>
      </c>
      <c r="AF2984">
        <f>IF(L2984&gt;=5,1,0)</f>
        <v/>
      </c>
      <c r="AG2984">
        <f>AE2984+AF2984</f>
        <v/>
      </c>
      <c r="AH2984" s="15">
        <f>IF(M2984&lt;&gt;1,"",IF(OR(R2984=-9,R2984=""),"",R2984))</f>
        <v/>
      </c>
      <c r="AI2984">
        <f>IF(M2984&lt;&gt;1,"",IF(OR(Q2984=999,Q2984=""),"",Q2984))</f>
        <v/>
      </c>
    </row>
    <row r="2985">
      <c r="A2985" t="inlineStr">
        <is>
          <t>TQRMNOP116203</t>
        </is>
      </c>
      <c r="B2985" t="n">
        <v>2025</v>
      </c>
      <c r="C2985" t="n">
        <v>1</v>
      </c>
      <c r="D2985" t="n">
        <v>43</v>
      </c>
      <c r="E2985" t="inlineStr">
        <is>
          <t>N</t>
        </is>
      </c>
      <c r="F2985" t="n">
        <v>29</v>
      </c>
      <c r="G2985" t="n">
        <v>2240</v>
      </c>
      <c r="H2985" t="n">
        <v>1</v>
      </c>
      <c r="I2985" t="n">
        <v>1</v>
      </c>
      <c r="J2985" t="n">
        <v>25</v>
      </c>
      <c r="K2985" t="n">
        <v>2</v>
      </c>
      <c r="L2985" t="n">
        <v>3</v>
      </c>
      <c r="M2985" t="n">
        <v>1</v>
      </c>
      <c r="N2985" t="n">
        <v>3</v>
      </c>
      <c r="O2985" t="n">
        <v>2</v>
      </c>
      <c r="P2985" t="n">
        <v>2</v>
      </c>
      <c r="Q2985" t="n">
        <v>54</v>
      </c>
      <c r="R2985" s="15" t="n">
        <v>571000</v>
      </c>
      <c r="S2985" s="15" t="n">
        <v>0</v>
      </c>
      <c r="T2985" s="15" t="n">
        <v>571000</v>
      </c>
      <c r="U2985" s="15" t="n">
        <v>117100</v>
      </c>
      <c r="V2985">
        <f>IFERROR(VLOOKUP(D2985,Tablas_Equivalencia!$A$3:$B$8,2,FALSE),"Sin dato")</f>
        <v/>
      </c>
      <c r="W2985">
        <f>IFERROR(VLOOKUP(L2985,Tablas_Equivalencia!$D$3:$E$9,2,FALSE),"Sin dato")</f>
        <v/>
      </c>
      <c r="X2985">
        <f>IF(I2985=1,"Varón","Mujer")</f>
        <v/>
      </c>
      <c r="Y2985">
        <f>IFERROR(VLOOKUP(M2985,Tablas_Equivalencia!$G$3:$H$6,2,FALSE),"Sin dato")</f>
        <v/>
      </c>
      <c r="Z2985">
        <f>IF(J2985&lt;=24,"18-24","25-29")</f>
        <v/>
      </c>
      <c r="AA2985">
        <f>IF(M2985&lt;&gt;1,"",IF(P2985=2,1,0))</f>
        <v/>
      </c>
      <c r="AB2985">
        <f>IF(M2985&lt;&gt;1,"",IF(O2985&gt;=2,1,0))</f>
        <v/>
      </c>
      <c r="AC2985">
        <f>IF(M2985&lt;&gt;1,"",IF(OR(Q2985=999,Q2985=""),"",IF(OR(Q2985&lt;35,Q2985&gt;48),1,0)))</f>
        <v/>
      </c>
      <c r="AD2985">
        <f>IF(COUNT(AA2985:AC2985)&lt;3,"",SUM(AA2985:AC2985))</f>
        <v/>
      </c>
      <c r="AE2985">
        <f>IF(L2985&gt;=4,2,IF(L2985&gt;=2,1,0))</f>
        <v/>
      </c>
      <c r="AF2985">
        <f>IF(L2985&gt;=5,1,0)</f>
        <v/>
      </c>
      <c r="AG2985">
        <f>AE2985+AF2985</f>
        <v/>
      </c>
      <c r="AH2985" s="15">
        <f>IF(M2985&lt;&gt;1,"",IF(OR(R2985=-9,R2985=""),"",R2985))</f>
        <v/>
      </c>
      <c r="AI2985">
        <f>IF(M2985&lt;&gt;1,"",IF(OR(Q2985=999,Q2985=""),"",Q2985))</f>
        <v/>
      </c>
    </row>
    <row r="2986">
      <c r="A2986" t="inlineStr">
        <is>
          <t>TQRMNOP116208</t>
        </is>
      </c>
      <c r="B2986" t="n">
        <v>2025</v>
      </c>
      <c r="C2986" t="n">
        <v>1</v>
      </c>
      <c r="D2986" t="n">
        <v>1</v>
      </c>
      <c r="E2986" t="inlineStr">
        <is>
          <t>S</t>
        </is>
      </c>
      <c r="F2986" t="n">
        <v>33</v>
      </c>
      <c r="G2986" t="n">
        <v>1831</v>
      </c>
      <c r="H2986" t="n">
        <v>2</v>
      </c>
      <c r="I2986" t="n">
        <v>2</v>
      </c>
      <c r="J2986" t="n">
        <v>29</v>
      </c>
      <c r="K2986" t="n">
        <v>2</v>
      </c>
      <c r="L2986" t="n">
        <v>1</v>
      </c>
      <c r="M2986" t="n">
        <v>3</v>
      </c>
      <c r="R2986" s="15" t="n">
        <v>0</v>
      </c>
      <c r="S2986" s="15" t="n">
        <v>0</v>
      </c>
      <c r="T2986" s="15" t="n">
        <v>0</v>
      </c>
      <c r="U2986" s="15" t="n">
        <v>254500</v>
      </c>
      <c r="V2986">
        <f>IFERROR(VLOOKUP(D2986,Tablas_Equivalencia!$A$3:$B$8,2,FALSE),"Sin dato")</f>
        <v/>
      </c>
      <c r="W2986">
        <f>IFERROR(VLOOKUP(L2986,Tablas_Equivalencia!$D$3:$E$9,2,FALSE),"Sin dato")</f>
        <v/>
      </c>
      <c r="X2986">
        <f>IF(I2986=1,"Varón","Mujer")</f>
        <v/>
      </c>
      <c r="Y2986">
        <f>IFERROR(VLOOKUP(M2986,Tablas_Equivalencia!$G$3:$H$6,2,FALSE),"Sin dato")</f>
        <v/>
      </c>
      <c r="Z2986">
        <f>IF(J2986&lt;=24,"18-24","25-29")</f>
        <v/>
      </c>
      <c r="AA2986">
        <f>IF(M2986&lt;&gt;1,"",IF(P2986=2,1,0))</f>
        <v/>
      </c>
      <c r="AB2986">
        <f>IF(M2986&lt;&gt;1,"",IF(O2986&gt;=2,1,0))</f>
        <v/>
      </c>
      <c r="AC2986">
        <f>IF(M2986&lt;&gt;1,"",IF(OR(Q2986=999,Q2986=""),"",IF(OR(Q2986&lt;35,Q2986&gt;48),1,0)))</f>
        <v/>
      </c>
      <c r="AD2986">
        <f>IF(COUNT(AA2986:AC2986)&lt;3,"",SUM(AA2986:AC2986))</f>
        <v/>
      </c>
      <c r="AE2986">
        <f>IF(L2986&gt;=4,2,IF(L2986&gt;=2,1,0))</f>
        <v/>
      </c>
      <c r="AF2986">
        <f>IF(L2986&gt;=5,1,0)</f>
        <v/>
      </c>
      <c r="AG2986">
        <f>AE2986+AF2986</f>
        <v/>
      </c>
      <c r="AH2986" s="15">
        <f>IF(M2986&lt;&gt;1,"",IF(OR(R2986=-9,R2986=""),"",R2986))</f>
        <v/>
      </c>
      <c r="AI2986">
        <f>IF(M2986&lt;&gt;1,"",IF(OR(Q2986=999,Q2986=""),"",Q2986))</f>
        <v/>
      </c>
    </row>
    <row r="2987">
      <c r="A2987" t="inlineStr">
        <is>
          <t>TQRMNOP116213</t>
        </is>
      </c>
      <c r="B2987" t="n">
        <v>2025</v>
      </c>
      <c r="C2987" t="n">
        <v>1</v>
      </c>
      <c r="D2987" t="n">
        <v>1</v>
      </c>
      <c r="E2987" t="inlineStr">
        <is>
          <t>S</t>
        </is>
      </c>
      <c r="F2987" t="n">
        <v>33</v>
      </c>
      <c r="G2987" t="n">
        <v>1523</v>
      </c>
      <c r="H2987" t="n">
        <v>1</v>
      </c>
      <c r="I2987" t="n">
        <v>2</v>
      </c>
      <c r="J2987" t="n">
        <v>20</v>
      </c>
      <c r="K2987" t="n">
        <v>2</v>
      </c>
      <c r="L2987" t="n">
        <v>3</v>
      </c>
      <c r="M2987" t="n">
        <v>3</v>
      </c>
      <c r="R2987" s="15" t="n">
        <v>0</v>
      </c>
      <c r="S2987" s="15" t="n">
        <v>0</v>
      </c>
      <c r="T2987" s="15" t="n">
        <v>0</v>
      </c>
      <c r="U2987" s="15" t="n">
        <v>67400</v>
      </c>
      <c r="V2987">
        <f>IFERROR(VLOOKUP(D2987,Tablas_Equivalencia!$A$3:$B$8,2,FALSE),"Sin dato")</f>
        <v/>
      </c>
      <c r="W2987">
        <f>IFERROR(VLOOKUP(L2987,Tablas_Equivalencia!$D$3:$E$9,2,FALSE),"Sin dato")</f>
        <v/>
      </c>
      <c r="X2987">
        <f>IF(I2987=1,"Varón","Mujer")</f>
        <v/>
      </c>
      <c r="Y2987">
        <f>IFERROR(VLOOKUP(M2987,Tablas_Equivalencia!$G$3:$H$6,2,FALSE),"Sin dato")</f>
        <v/>
      </c>
      <c r="Z2987">
        <f>IF(J2987&lt;=24,"18-24","25-29")</f>
        <v/>
      </c>
      <c r="AA2987">
        <f>IF(M2987&lt;&gt;1,"",IF(P2987=2,1,0))</f>
        <v/>
      </c>
      <c r="AB2987">
        <f>IF(M2987&lt;&gt;1,"",IF(O2987&gt;=2,1,0))</f>
        <v/>
      </c>
      <c r="AC2987">
        <f>IF(M2987&lt;&gt;1,"",IF(OR(Q2987=999,Q2987=""),"",IF(OR(Q2987&lt;35,Q2987&gt;48),1,0)))</f>
        <v/>
      </c>
      <c r="AD2987">
        <f>IF(COUNT(AA2987:AC2987)&lt;3,"",SUM(AA2987:AC2987))</f>
        <v/>
      </c>
      <c r="AE2987">
        <f>IF(L2987&gt;=4,2,IF(L2987&gt;=2,1,0))</f>
        <v/>
      </c>
      <c r="AF2987">
        <f>IF(L2987&gt;=5,1,0)</f>
        <v/>
      </c>
      <c r="AG2987">
        <f>AE2987+AF2987</f>
        <v/>
      </c>
      <c r="AH2987" s="15">
        <f>IF(M2987&lt;&gt;1,"",IF(OR(R2987=-9,R2987=""),"",R2987))</f>
        <v/>
      </c>
      <c r="AI2987">
        <f>IF(M2987&lt;&gt;1,"",IF(OR(Q2987=999,Q2987=""),"",Q2987))</f>
        <v/>
      </c>
    </row>
    <row r="2988">
      <c r="A2988" t="inlineStr">
        <is>
          <t>TQRMNOP116217</t>
        </is>
      </c>
      <c r="B2988" t="n">
        <v>2025</v>
      </c>
      <c r="C2988" t="n">
        <v>1</v>
      </c>
      <c r="D2988" t="n">
        <v>43</v>
      </c>
      <c r="E2988" t="inlineStr">
        <is>
          <t>N</t>
        </is>
      </c>
      <c r="F2988" t="n">
        <v>26</v>
      </c>
      <c r="G2988" t="n">
        <v>983</v>
      </c>
      <c r="H2988" t="n">
        <v>1</v>
      </c>
      <c r="I2988" t="n">
        <v>2</v>
      </c>
      <c r="J2988" t="n">
        <v>20</v>
      </c>
      <c r="K2988" t="n">
        <v>2</v>
      </c>
      <c r="L2988" t="n">
        <v>3</v>
      </c>
      <c r="M2988" t="n">
        <v>2</v>
      </c>
      <c r="R2988" s="15" t="n">
        <v>0</v>
      </c>
      <c r="S2988" s="15" t="n">
        <v>0</v>
      </c>
      <c r="T2988" s="15" t="n">
        <v>0</v>
      </c>
      <c r="U2988" s="15" t="n">
        <v>77400</v>
      </c>
      <c r="V2988">
        <f>IFERROR(VLOOKUP(D2988,Tablas_Equivalencia!$A$3:$B$8,2,FALSE),"Sin dato")</f>
        <v/>
      </c>
      <c r="W2988">
        <f>IFERROR(VLOOKUP(L2988,Tablas_Equivalencia!$D$3:$E$9,2,FALSE),"Sin dato")</f>
        <v/>
      </c>
      <c r="X2988">
        <f>IF(I2988=1,"Varón","Mujer")</f>
        <v/>
      </c>
      <c r="Y2988">
        <f>IFERROR(VLOOKUP(M2988,Tablas_Equivalencia!$G$3:$H$6,2,FALSE),"Sin dato")</f>
        <v/>
      </c>
      <c r="Z2988">
        <f>IF(J2988&lt;=24,"18-24","25-29")</f>
        <v/>
      </c>
      <c r="AA2988">
        <f>IF(M2988&lt;&gt;1,"",IF(P2988=2,1,0))</f>
        <v/>
      </c>
      <c r="AB2988">
        <f>IF(M2988&lt;&gt;1,"",IF(O2988&gt;=2,1,0))</f>
        <v/>
      </c>
      <c r="AC2988">
        <f>IF(M2988&lt;&gt;1,"",IF(OR(Q2988=999,Q2988=""),"",IF(OR(Q2988&lt;35,Q2988&gt;48),1,0)))</f>
        <v/>
      </c>
      <c r="AD2988">
        <f>IF(COUNT(AA2988:AC2988)&lt;3,"",SUM(AA2988:AC2988))</f>
        <v/>
      </c>
      <c r="AE2988">
        <f>IF(L2988&gt;=4,2,IF(L2988&gt;=2,1,0))</f>
        <v/>
      </c>
      <c r="AF2988">
        <f>IF(L2988&gt;=5,1,0)</f>
        <v/>
      </c>
      <c r="AG2988">
        <f>AE2988+AF2988</f>
        <v/>
      </c>
      <c r="AH2988" s="15">
        <f>IF(M2988&lt;&gt;1,"",IF(OR(R2988=-9,R2988=""),"",R2988))</f>
        <v/>
      </c>
      <c r="AI2988">
        <f>IF(M2988&lt;&gt;1,"",IF(OR(Q2988=999,Q2988=""),"",Q2988))</f>
        <v/>
      </c>
    </row>
    <row r="2989">
      <c r="A2989" t="inlineStr">
        <is>
          <t>TQRMNOP116223</t>
        </is>
      </c>
      <c r="B2989" t="n">
        <v>2025</v>
      </c>
      <c r="C2989" t="n">
        <v>1</v>
      </c>
      <c r="D2989" t="n">
        <v>40</v>
      </c>
      <c r="E2989" t="inlineStr">
        <is>
          <t>S</t>
        </is>
      </c>
      <c r="F2989" t="n">
        <v>7</v>
      </c>
      <c r="G2989" t="n">
        <v>1269</v>
      </c>
      <c r="H2989" t="n">
        <v>3</v>
      </c>
      <c r="I2989" t="n">
        <v>2</v>
      </c>
      <c r="J2989" t="n">
        <v>25</v>
      </c>
      <c r="K2989" t="n">
        <v>2</v>
      </c>
      <c r="L2989" t="n">
        <v>3</v>
      </c>
      <c r="M2989" t="n">
        <v>3</v>
      </c>
      <c r="R2989" s="15" t="n">
        <v>0</v>
      </c>
      <c r="S2989" s="15" t="n">
        <v>0</v>
      </c>
      <c r="T2989" s="15" t="n">
        <v>0</v>
      </c>
      <c r="U2989" s="15" t="n">
        <v>122200</v>
      </c>
      <c r="V2989">
        <f>IFERROR(VLOOKUP(D2989,Tablas_Equivalencia!$A$3:$B$8,2,FALSE),"Sin dato")</f>
        <v/>
      </c>
      <c r="W2989">
        <f>IFERROR(VLOOKUP(L2989,Tablas_Equivalencia!$D$3:$E$9,2,FALSE),"Sin dato")</f>
        <v/>
      </c>
      <c r="X2989">
        <f>IF(I2989=1,"Varón","Mujer")</f>
        <v/>
      </c>
      <c r="Y2989">
        <f>IFERROR(VLOOKUP(M2989,Tablas_Equivalencia!$G$3:$H$6,2,FALSE),"Sin dato")</f>
        <v/>
      </c>
      <c r="Z2989">
        <f>IF(J2989&lt;=24,"18-24","25-29")</f>
        <v/>
      </c>
      <c r="AA2989">
        <f>IF(M2989&lt;&gt;1,"",IF(P2989=2,1,0))</f>
        <v/>
      </c>
      <c r="AB2989">
        <f>IF(M2989&lt;&gt;1,"",IF(O2989&gt;=2,1,0))</f>
        <v/>
      </c>
      <c r="AC2989">
        <f>IF(M2989&lt;&gt;1,"",IF(OR(Q2989=999,Q2989=""),"",IF(OR(Q2989&lt;35,Q2989&gt;48),1,0)))</f>
        <v/>
      </c>
      <c r="AD2989">
        <f>IF(COUNT(AA2989:AC2989)&lt;3,"",SUM(AA2989:AC2989))</f>
        <v/>
      </c>
      <c r="AE2989">
        <f>IF(L2989&gt;=4,2,IF(L2989&gt;=2,1,0))</f>
        <v/>
      </c>
      <c r="AF2989">
        <f>IF(L2989&gt;=5,1,0)</f>
        <v/>
      </c>
      <c r="AG2989">
        <f>AE2989+AF2989</f>
        <v/>
      </c>
      <c r="AH2989" s="15">
        <f>IF(M2989&lt;&gt;1,"",IF(OR(R2989=-9,R2989=""),"",R2989))</f>
        <v/>
      </c>
      <c r="AI2989">
        <f>IF(M2989&lt;&gt;1,"",IF(OR(Q2989=999,Q2989=""),"",Q2989))</f>
        <v/>
      </c>
    </row>
    <row r="2990">
      <c r="A2990" t="inlineStr">
        <is>
          <t>TQRMNOP116231</t>
        </is>
      </c>
      <c r="B2990" t="n">
        <v>2025</v>
      </c>
      <c r="C2990" t="n">
        <v>1</v>
      </c>
      <c r="D2990" t="n">
        <v>1</v>
      </c>
      <c r="E2990" t="inlineStr">
        <is>
          <t>S</t>
        </is>
      </c>
      <c r="F2990" t="n">
        <v>33</v>
      </c>
      <c r="G2990" t="n">
        <v>90</v>
      </c>
      <c r="H2990" t="n">
        <v>3</v>
      </c>
      <c r="I2990" t="n">
        <v>1</v>
      </c>
      <c r="J2990" t="n">
        <v>25</v>
      </c>
      <c r="K2990" t="n">
        <v>2</v>
      </c>
      <c r="L2990" t="n">
        <v>6</v>
      </c>
      <c r="M2990" t="n">
        <v>1</v>
      </c>
      <c r="N2990" t="n">
        <v>3</v>
      </c>
      <c r="O2990" t="n">
        <v>1</v>
      </c>
      <c r="P2990" t="n">
        <v>1</v>
      </c>
      <c r="Q2990" t="n">
        <v>34</v>
      </c>
      <c r="R2990" s="15" t="n">
        <v>796000</v>
      </c>
      <c r="S2990" s="15" t="n">
        <v>0</v>
      </c>
      <c r="T2990" s="15" t="n">
        <v>796000</v>
      </c>
      <c r="U2990" s="15" t="n">
        <v>155900</v>
      </c>
      <c r="V2990">
        <f>IFERROR(VLOOKUP(D2990,Tablas_Equivalencia!$A$3:$B$8,2,FALSE),"Sin dato")</f>
        <v/>
      </c>
      <c r="W2990">
        <f>IFERROR(VLOOKUP(L2990,Tablas_Equivalencia!$D$3:$E$9,2,FALSE),"Sin dato")</f>
        <v/>
      </c>
      <c r="X2990">
        <f>IF(I2990=1,"Varón","Mujer")</f>
        <v/>
      </c>
      <c r="Y2990">
        <f>IFERROR(VLOOKUP(M2990,Tablas_Equivalencia!$G$3:$H$6,2,FALSE),"Sin dato")</f>
        <v/>
      </c>
      <c r="Z2990">
        <f>IF(J2990&lt;=24,"18-24","25-29")</f>
        <v/>
      </c>
      <c r="AA2990">
        <f>IF(M2990&lt;&gt;1,"",IF(P2990=2,1,0))</f>
        <v/>
      </c>
      <c r="AB2990">
        <f>IF(M2990&lt;&gt;1,"",IF(O2990&gt;=2,1,0))</f>
        <v/>
      </c>
      <c r="AC2990">
        <f>IF(M2990&lt;&gt;1,"",IF(OR(Q2990=999,Q2990=""),"",IF(OR(Q2990&lt;35,Q2990&gt;48),1,0)))</f>
        <v/>
      </c>
      <c r="AD2990">
        <f>IF(COUNT(AA2990:AC2990)&lt;3,"",SUM(AA2990:AC2990))</f>
        <v/>
      </c>
      <c r="AE2990">
        <f>IF(L2990&gt;=4,2,IF(L2990&gt;=2,1,0))</f>
        <v/>
      </c>
      <c r="AF2990">
        <f>IF(L2990&gt;=5,1,0)</f>
        <v/>
      </c>
      <c r="AG2990">
        <f>AE2990+AF2990</f>
        <v/>
      </c>
      <c r="AH2990" s="15">
        <f>IF(M2990&lt;&gt;1,"",IF(OR(R2990=-9,R2990=""),"",R2990))</f>
        <v/>
      </c>
      <c r="AI2990">
        <f>IF(M2990&lt;&gt;1,"",IF(OR(Q2990=999,Q2990=""),"",Q2990))</f>
        <v/>
      </c>
    </row>
    <row r="2991">
      <c r="A2991" t="inlineStr">
        <is>
          <t>TQRMNOP116236</t>
        </is>
      </c>
      <c r="B2991" t="n">
        <v>2025</v>
      </c>
      <c r="C2991" t="n">
        <v>1</v>
      </c>
      <c r="D2991" t="n">
        <v>1</v>
      </c>
      <c r="E2991" t="inlineStr">
        <is>
          <t>S</t>
        </is>
      </c>
      <c r="F2991" t="n">
        <v>32</v>
      </c>
      <c r="G2991" t="n">
        <v>1017</v>
      </c>
      <c r="H2991" t="n">
        <v>1</v>
      </c>
      <c r="I2991" t="n">
        <v>2</v>
      </c>
      <c r="J2991" t="n">
        <v>22</v>
      </c>
      <c r="K2991" t="n">
        <v>1</v>
      </c>
      <c r="L2991" t="n">
        <v>7</v>
      </c>
      <c r="M2991" t="n">
        <v>3</v>
      </c>
      <c r="R2991" s="15" t="n">
        <v>0</v>
      </c>
      <c r="S2991" s="15" t="n">
        <v>0</v>
      </c>
      <c r="T2991" s="15" t="n">
        <v>0</v>
      </c>
      <c r="U2991" s="15" t="n">
        <v>351500</v>
      </c>
      <c r="V2991">
        <f>IFERROR(VLOOKUP(D2991,Tablas_Equivalencia!$A$3:$B$8,2,FALSE),"Sin dato")</f>
        <v/>
      </c>
      <c r="W2991">
        <f>IFERROR(VLOOKUP(L2991,Tablas_Equivalencia!$D$3:$E$9,2,FALSE),"Sin dato")</f>
        <v/>
      </c>
      <c r="X2991">
        <f>IF(I2991=1,"Varón","Mujer")</f>
        <v/>
      </c>
      <c r="Y2991">
        <f>IFERROR(VLOOKUP(M2991,Tablas_Equivalencia!$G$3:$H$6,2,FALSE),"Sin dato")</f>
        <v/>
      </c>
      <c r="Z2991">
        <f>IF(J2991&lt;=24,"18-24","25-29")</f>
        <v/>
      </c>
      <c r="AA2991">
        <f>IF(M2991&lt;&gt;1,"",IF(P2991=2,1,0))</f>
        <v/>
      </c>
      <c r="AB2991">
        <f>IF(M2991&lt;&gt;1,"",IF(O2991&gt;=2,1,0))</f>
        <v/>
      </c>
      <c r="AC2991">
        <f>IF(M2991&lt;&gt;1,"",IF(OR(Q2991=999,Q2991=""),"",IF(OR(Q2991&lt;35,Q2991&gt;48),1,0)))</f>
        <v/>
      </c>
      <c r="AD2991">
        <f>IF(COUNT(AA2991:AC2991)&lt;3,"",SUM(AA2991:AC2991))</f>
        <v/>
      </c>
      <c r="AE2991">
        <f>IF(L2991&gt;=4,2,IF(L2991&gt;=2,1,0))</f>
        <v/>
      </c>
      <c r="AF2991">
        <f>IF(L2991&gt;=5,1,0)</f>
        <v/>
      </c>
      <c r="AG2991">
        <f>AE2991+AF2991</f>
        <v/>
      </c>
      <c r="AH2991" s="15">
        <f>IF(M2991&lt;&gt;1,"",IF(OR(R2991=-9,R2991=""),"",R2991))</f>
        <v/>
      </c>
      <c r="AI2991">
        <f>IF(M2991&lt;&gt;1,"",IF(OR(Q2991=999,Q2991=""),"",Q2991))</f>
        <v/>
      </c>
    </row>
    <row r="2992">
      <c r="A2992" t="inlineStr">
        <is>
          <t>TQRMNOP116255</t>
        </is>
      </c>
      <c r="B2992" t="n">
        <v>2025</v>
      </c>
      <c r="C2992" t="n">
        <v>1</v>
      </c>
      <c r="D2992" t="n">
        <v>1</v>
      </c>
      <c r="E2992" t="inlineStr">
        <is>
          <t>S</t>
        </is>
      </c>
      <c r="F2992" t="n">
        <v>32</v>
      </c>
      <c r="G2992" t="n">
        <v>1739</v>
      </c>
      <c r="H2992" t="n">
        <v>1</v>
      </c>
      <c r="I2992" t="n">
        <v>1</v>
      </c>
      <c r="J2992" t="n">
        <v>24</v>
      </c>
      <c r="K2992" t="n">
        <v>1</v>
      </c>
      <c r="L2992" t="n">
        <v>4</v>
      </c>
      <c r="M2992" t="n">
        <v>3</v>
      </c>
      <c r="R2992" s="15" t="n">
        <v>0</v>
      </c>
      <c r="S2992" s="15" t="n">
        <v>0</v>
      </c>
      <c r="T2992" s="15" t="n">
        <v>0</v>
      </c>
      <c r="U2992" s="15" t="n">
        <v>158400</v>
      </c>
      <c r="V2992">
        <f>IFERROR(VLOOKUP(D2992,Tablas_Equivalencia!$A$3:$B$8,2,FALSE),"Sin dato")</f>
        <v/>
      </c>
      <c r="W2992">
        <f>IFERROR(VLOOKUP(L2992,Tablas_Equivalencia!$D$3:$E$9,2,FALSE),"Sin dato")</f>
        <v/>
      </c>
      <c r="X2992">
        <f>IF(I2992=1,"Varón","Mujer")</f>
        <v/>
      </c>
      <c r="Y2992">
        <f>IFERROR(VLOOKUP(M2992,Tablas_Equivalencia!$G$3:$H$6,2,FALSE),"Sin dato")</f>
        <v/>
      </c>
      <c r="Z2992">
        <f>IF(J2992&lt;=24,"18-24","25-29")</f>
        <v/>
      </c>
      <c r="AA2992">
        <f>IF(M2992&lt;&gt;1,"",IF(P2992=2,1,0))</f>
        <v/>
      </c>
      <c r="AB2992">
        <f>IF(M2992&lt;&gt;1,"",IF(O2992&gt;=2,1,0))</f>
        <v/>
      </c>
      <c r="AC2992">
        <f>IF(M2992&lt;&gt;1,"",IF(OR(Q2992=999,Q2992=""),"",IF(OR(Q2992&lt;35,Q2992&gt;48),1,0)))</f>
        <v/>
      </c>
      <c r="AD2992">
        <f>IF(COUNT(AA2992:AC2992)&lt;3,"",SUM(AA2992:AC2992))</f>
        <v/>
      </c>
      <c r="AE2992">
        <f>IF(L2992&gt;=4,2,IF(L2992&gt;=2,1,0))</f>
        <v/>
      </c>
      <c r="AF2992">
        <f>IF(L2992&gt;=5,1,0)</f>
        <v/>
      </c>
      <c r="AG2992">
        <f>AE2992+AF2992</f>
        <v/>
      </c>
      <c r="AH2992" s="15">
        <f>IF(M2992&lt;&gt;1,"",IF(OR(R2992=-9,R2992=""),"",R2992))</f>
        <v/>
      </c>
      <c r="AI2992">
        <f>IF(M2992&lt;&gt;1,"",IF(OR(Q2992=999,Q2992=""),"",Q2992))</f>
        <v/>
      </c>
    </row>
    <row r="2993">
      <c r="A2993" t="inlineStr">
        <is>
          <t>TQRMNOP116258</t>
        </is>
      </c>
      <c r="B2993" t="n">
        <v>2025</v>
      </c>
      <c r="C2993" t="n">
        <v>1</v>
      </c>
      <c r="D2993" t="n">
        <v>44</v>
      </c>
      <c r="E2993" t="inlineStr">
        <is>
          <t>N</t>
        </is>
      </c>
      <c r="F2993" t="n">
        <v>5</v>
      </c>
      <c r="G2993" t="n">
        <v>929</v>
      </c>
      <c r="H2993" t="n">
        <v>2</v>
      </c>
      <c r="I2993" t="n">
        <v>1</v>
      </c>
      <c r="J2993" t="n">
        <v>18</v>
      </c>
      <c r="K2993" t="n">
        <v>1</v>
      </c>
      <c r="L2993" t="n">
        <v>3</v>
      </c>
      <c r="M2993" t="n">
        <v>1</v>
      </c>
      <c r="N2993" t="n">
        <v>2</v>
      </c>
      <c r="O2993" t="n">
        <v>2</v>
      </c>
      <c r="P2993" t="n">
        <v>2</v>
      </c>
      <c r="Q2993" t="n">
        <v>20</v>
      </c>
      <c r="R2993" s="15" t="n">
        <v>651000</v>
      </c>
      <c r="S2993" s="15" t="n">
        <v>0</v>
      </c>
      <c r="T2993" s="15" t="n">
        <v>651000</v>
      </c>
      <c r="U2993" s="15" t="n">
        <v>152600</v>
      </c>
      <c r="V2993">
        <f>IFERROR(VLOOKUP(D2993,Tablas_Equivalencia!$A$3:$B$8,2,FALSE),"Sin dato")</f>
        <v/>
      </c>
      <c r="W2993">
        <f>IFERROR(VLOOKUP(L2993,Tablas_Equivalencia!$D$3:$E$9,2,FALSE),"Sin dato")</f>
        <v/>
      </c>
      <c r="X2993">
        <f>IF(I2993=1,"Varón","Mujer")</f>
        <v/>
      </c>
      <c r="Y2993">
        <f>IFERROR(VLOOKUP(M2993,Tablas_Equivalencia!$G$3:$H$6,2,FALSE),"Sin dato")</f>
        <v/>
      </c>
      <c r="Z2993">
        <f>IF(J2993&lt;=24,"18-24","25-29")</f>
        <v/>
      </c>
      <c r="AA2993">
        <f>IF(M2993&lt;&gt;1,"",IF(P2993=2,1,0))</f>
        <v/>
      </c>
      <c r="AB2993">
        <f>IF(M2993&lt;&gt;1,"",IF(O2993&gt;=2,1,0))</f>
        <v/>
      </c>
      <c r="AC2993">
        <f>IF(M2993&lt;&gt;1,"",IF(OR(Q2993=999,Q2993=""),"",IF(OR(Q2993&lt;35,Q2993&gt;48),1,0)))</f>
        <v/>
      </c>
      <c r="AD2993">
        <f>IF(COUNT(AA2993:AC2993)&lt;3,"",SUM(AA2993:AC2993))</f>
        <v/>
      </c>
      <c r="AE2993">
        <f>IF(L2993&gt;=4,2,IF(L2993&gt;=2,1,0))</f>
        <v/>
      </c>
      <c r="AF2993">
        <f>IF(L2993&gt;=5,1,0)</f>
        <v/>
      </c>
      <c r="AG2993">
        <f>AE2993+AF2993</f>
        <v/>
      </c>
      <c r="AH2993" s="15">
        <f>IF(M2993&lt;&gt;1,"",IF(OR(R2993=-9,R2993=""),"",R2993))</f>
        <v/>
      </c>
      <c r="AI2993">
        <f>IF(M2993&lt;&gt;1,"",IF(OR(Q2993=999,Q2993=""),"",Q2993))</f>
        <v/>
      </c>
    </row>
    <row r="2994">
      <c r="A2994" t="inlineStr">
        <is>
          <t>TQRMNOP116259</t>
        </is>
      </c>
      <c r="B2994" t="n">
        <v>2025</v>
      </c>
      <c r="C2994" t="n">
        <v>1</v>
      </c>
      <c r="D2994" t="n">
        <v>40</v>
      </c>
      <c r="E2994" t="inlineStr">
        <is>
          <t>S</t>
        </is>
      </c>
      <c r="F2994" t="n">
        <v>7</v>
      </c>
      <c r="G2994" t="n">
        <v>977</v>
      </c>
      <c r="H2994" t="n">
        <v>2</v>
      </c>
      <c r="I2994" t="n">
        <v>1</v>
      </c>
      <c r="J2994" t="n">
        <v>19</v>
      </c>
      <c r="K2994" t="n">
        <v>2</v>
      </c>
      <c r="L2994" t="n">
        <v>2</v>
      </c>
      <c r="M2994" t="n">
        <v>1</v>
      </c>
      <c r="N2994" t="n">
        <v>2</v>
      </c>
      <c r="O2994" t="n">
        <v>1</v>
      </c>
      <c r="P2994" t="n">
        <v>1</v>
      </c>
      <c r="Q2994" t="n">
        <v>47</v>
      </c>
      <c r="R2994" s="15" t="n">
        <v>436000</v>
      </c>
      <c r="S2994" s="15" t="n">
        <v>98000</v>
      </c>
      <c r="T2994" s="15" t="n">
        <v>534000</v>
      </c>
      <c r="U2994" s="15" t="n">
        <v>133200</v>
      </c>
      <c r="V2994">
        <f>IFERROR(VLOOKUP(D2994,Tablas_Equivalencia!$A$3:$B$8,2,FALSE),"Sin dato")</f>
        <v/>
      </c>
      <c r="W2994">
        <f>IFERROR(VLOOKUP(L2994,Tablas_Equivalencia!$D$3:$E$9,2,FALSE),"Sin dato")</f>
        <v/>
      </c>
      <c r="X2994">
        <f>IF(I2994=1,"Varón","Mujer")</f>
        <v/>
      </c>
      <c r="Y2994">
        <f>IFERROR(VLOOKUP(M2994,Tablas_Equivalencia!$G$3:$H$6,2,FALSE),"Sin dato")</f>
        <v/>
      </c>
      <c r="Z2994">
        <f>IF(J2994&lt;=24,"18-24","25-29")</f>
        <v/>
      </c>
      <c r="AA2994">
        <f>IF(M2994&lt;&gt;1,"",IF(P2994=2,1,0))</f>
        <v/>
      </c>
      <c r="AB2994">
        <f>IF(M2994&lt;&gt;1,"",IF(O2994&gt;=2,1,0))</f>
        <v/>
      </c>
      <c r="AC2994">
        <f>IF(M2994&lt;&gt;1,"",IF(OR(Q2994=999,Q2994=""),"",IF(OR(Q2994&lt;35,Q2994&gt;48),1,0)))</f>
        <v/>
      </c>
      <c r="AD2994">
        <f>IF(COUNT(AA2994:AC2994)&lt;3,"",SUM(AA2994:AC2994))</f>
        <v/>
      </c>
      <c r="AE2994">
        <f>IF(L2994&gt;=4,2,IF(L2994&gt;=2,1,0))</f>
        <v/>
      </c>
      <c r="AF2994">
        <f>IF(L2994&gt;=5,1,0)</f>
        <v/>
      </c>
      <c r="AG2994">
        <f>AE2994+AF2994</f>
        <v/>
      </c>
      <c r="AH2994" s="15">
        <f>IF(M2994&lt;&gt;1,"",IF(OR(R2994=-9,R2994=""),"",R2994))</f>
        <v/>
      </c>
      <c r="AI2994">
        <f>IF(M2994&lt;&gt;1,"",IF(OR(Q2994=999,Q2994=""),"",Q2994))</f>
        <v/>
      </c>
    </row>
    <row r="2995">
      <c r="A2995" t="inlineStr">
        <is>
          <t>TQRMNOP116260</t>
        </is>
      </c>
      <c r="B2995" t="n">
        <v>2025</v>
      </c>
      <c r="C2995" t="n">
        <v>1</v>
      </c>
      <c r="D2995" t="n">
        <v>1</v>
      </c>
      <c r="E2995" t="inlineStr">
        <is>
          <t>S</t>
        </is>
      </c>
      <c r="F2995" t="n">
        <v>32</v>
      </c>
      <c r="G2995" t="n">
        <v>994</v>
      </c>
      <c r="H2995" t="n">
        <v>3</v>
      </c>
      <c r="I2995" t="n">
        <v>2</v>
      </c>
      <c r="J2995" t="n">
        <v>29</v>
      </c>
      <c r="K2995" t="n">
        <v>2</v>
      </c>
      <c r="L2995" t="n">
        <v>6</v>
      </c>
      <c r="M2995" t="n">
        <v>1</v>
      </c>
      <c r="N2995" t="n">
        <v>3</v>
      </c>
      <c r="O2995" t="n">
        <v>1</v>
      </c>
      <c r="P2995" t="n">
        <v>1</v>
      </c>
      <c r="Q2995" t="n">
        <v>40</v>
      </c>
      <c r="R2995" s="15" t="n">
        <v>474000</v>
      </c>
      <c r="S2995" s="15" t="n">
        <v>0</v>
      </c>
      <c r="T2995" s="15" t="n">
        <v>474000</v>
      </c>
      <c r="U2995" s="15" t="n">
        <v>90600</v>
      </c>
      <c r="V2995">
        <f>IFERROR(VLOOKUP(D2995,Tablas_Equivalencia!$A$3:$B$8,2,FALSE),"Sin dato")</f>
        <v/>
      </c>
      <c r="W2995">
        <f>IFERROR(VLOOKUP(L2995,Tablas_Equivalencia!$D$3:$E$9,2,FALSE),"Sin dato")</f>
        <v/>
      </c>
      <c r="X2995">
        <f>IF(I2995=1,"Varón","Mujer")</f>
        <v/>
      </c>
      <c r="Y2995">
        <f>IFERROR(VLOOKUP(M2995,Tablas_Equivalencia!$G$3:$H$6,2,FALSE),"Sin dato")</f>
        <v/>
      </c>
      <c r="Z2995">
        <f>IF(J2995&lt;=24,"18-24","25-29")</f>
        <v/>
      </c>
      <c r="AA2995">
        <f>IF(M2995&lt;&gt;1,"",IF(P2995=2,1,0))</f>
        <v/>
      </c>
      <c r="AB2995">
        <f>IF(M2995&lt;&gt;1,"",IF(O2995&gt;=2,1,0))</f>
        <v/>
      </c>
      <c r="AC2995">
        <f>IF(M2995&lt;&gt;1,"",IF(OR(Q2995=999,Q2995=""),"",IF(OR(Q2995&lt;35,Q2995&gt;48),1,0)))</f>
        <v/>
      </c>
      <c r="AD2995">
        <f>IF(COUNT(AA2995:AC2995)&lt;3,"",SUM(AA2995:AC2995))</f>
        <v/>
      </c>
      <c r="AE2995">
        <f>IF(L2995&gt;=4,2,IF(L2995&gt;=2,1,0))</f>
        <v/>
      </c>
      <c r="AF2995">
        <f>IF(L2995&gt;=5,1,0)</f>
        <v/>
      </c>
      <c r="AG2995">
        <f>AE2995+AF2995</f>
        <v/>
      </c>
      <c r="AH2995" s="15">
        <f>IF(M2995&lt;&gt;1,"",IF(OR(R2995=-9,R2995=""),"",R2995))</f>
        <v/>
      </c>
      <c r="AI2995">
        <f>IF(M2995&lt;&gt;1,"",IF(OR(Q2995=999,Q2995=""),"",Q2995))</f>
        <v/>
      </c>
    </row>
    <row r="2996">
      <c r="A2996" t="inlineStr">
        <is>
          <t>TQRMNOP116268</t>
        </is>
      </c>
      <c r="B2996" t="n">
        <v>2025</v>
      </c>
      <c r="C2996" t="n">
        <v>1</v>
      </c>
      <c r="D2996" t="n">
        <v>1</v>
      </c>
      <c r="E2996" t="inlineStr">
        <is>
          <t>S</t>
        </is>
      </c>
      <c r="F2996" t="n">
        <v>33</v>
      </c>
      <c r="G2996" t="n">
        <v>1852</v>
      </c>
      <c r="H2996" t="n">
        <v>3</v>
      </c>
      <c r="I2996" t="n">
        <v>1</v>
      </c>
      <c r="J2996" t="n">
        <v>28</v>
      </c>
      <c r="K2996" t="n">
        <v>2</v>
      </c>
      <c r="L2996" t="n">
        <v>4</v>
      </c>
      <c r="M2996" t="n">
        <v>1</v>
      </c>
      <c r="N2996" t="n">
        <v>3</v>
      </c>
      <c r="O2996" t="n">
        <v>2</v>
      </c>
      <c r="P2996" t="n">
        <v>2</v>
      </c>
      <c r="Q2996" t="n">
        <v>27</v>
      </c>
      <c r="R2996" s="15" t="n">
        <v>857000</v>
      </c>
      <c r="S2996" s="15" t="n">
        <v>32000</v>
      </c>
      <c r="T2996" s="15" t="n">
        <v>889000</v>
      </c>
      <c r="U2996" s="15" t="n">
        <v>205000</v>
      </c>
      <c r="V2996">
        <f>IFERROR(VLOOKUP(D2996,Tablas_Equivalencia!$A$3:$B$8,2,FALSE),"Sin dato")</f>
        <v/>
      </c>
      <c r="W2996">
        <f>IFERROR(VLOOKUP(L2996,Tablas_Equivalencia!$D$3:$E$9,2,FALSE),"Sin dato")</f>
        <v/>
      </c>
      <c r="X2996">
        <f>IF(I2996=1,"Varón","Mujer")</f>
        <v/>
      </c>
      <c r="Y2996">
        <f>IFERROR(VLOOKUP(M2996,Tablas_Equivalencia!$G$3:$H$6,2,FALSE),"Sin dato")</f>
        <v/>
      </c>
      <c r="Z2996">
        <f>IF(J2996&lt;=24,"18-24","25-29")</f>
        <v/>
      </c>
      <c r="AA2996">
        <f>IF(M2996&lt;&gt;1,"",IF(P2996=2,1,0))</f>
        <v/>
      </c>
      <c r="AB2996">
        <f>IF(M2996&lt;&gt;1,"",IF(O2996&gt;=2,1,0))</f>
        <v/>
      </c>
      <c r="AC2996">
        <f>IF(M2996&lt;&gt;1,"",IF(OR(Q2996=999,Q2996=""),"",IF(OR(Q2996&lt;35,Q2996&gt;48),1,0)))</f>
        <v/>
      </c>
      <c r="AD2996">
        <f>IF(COUNT(AA2996:AC2996)&lt;3,"",SUM(AA2996:AC2996))</f>
        <v/>
      </c>
      <c r="AE2996">
        <f>IF(L2996&gt;=4,2,IF(L2996&gt;=2,1,0))</f>
        <v/>
      </c>
      <c r="AF2996">
        <f>IF(L2996&gt;=5,1,0)</f>
        <v/>
      </c>
      <c r="AG2996">
        <f>AE2996+AF2996</f>
        <v/>
      </c>
      <c r="AH2996" s="15">
        <f>IF(M2996&lt;&gt;1,"",IF(OR(R2996=-9,R2996=""),"",R2996))</f>
        <v/>
      </c>
      <c r="AI2996">
        <f>IF(M2996&lt;&gt;1,"",IF(OR(Q2996=999,Q2996=""),"",Q2996))</f>
        <v/>
      </c>
    </row>
    <row r="2997">
      <c r="A2997" t="inlineStr">
        <is>
          <t>TQRMNOP116293</t>
        </is>
      </c>
      <c r="B2997" t="n">
        <v>2025</v>
      </c>
      <c r="C2997" t="n">
        <v>1</v>
      </c>
      <c r="D2997" t="n">
        <v>1</v>
      </c>
      <c r="E2997" t="inlineStr">
        <is>
          <t>S</t>
        </is>
      </c>
      <c r="F2997" t="n">
        <v>33</v>
      </c>
      <c r="G2997" t="n">
        <v>2079</v>
      </c>
      <c r="H2997" t="n">
        <v>2</v>
      </c>
      <c r="I2997" t="n">
        <v>1</v>
      </c>
      <c r="J2997" t="n">
        <v>18</v>
      </c>
      <c r="K2997" t="n">
        <v>1</v>
      </c>
      <c r="L2997" t="n">
        <v>5</v>
      </c>
      <c r="M2997" t="n">
        <v>3</v>
      </c>
      <c r="R2997" s="15" t="n">
        <v>0</v>
      </c>
      <c r="S2997" s="15" t="n">
        <v>0</v>
      </c>
      <c r="T2997" s="15" t="n">
        <v>0</v>
      </c>
      <c r="U2997" s="15" t="n">
        <v>271200</v>
      </c>
      <c r="V2997">
        <f>IFERROR(VLOOKUP(D2997,Tablas_Equivalencia!$A$3:$B$8,2,FALSE),"Sin dato")</f>
        <v/>
      </c>
      <c r="W2997">
        <f>IFERROR(VLOOKUP(L2997,Tablas_Equivalencia!$D$3:$E$9,2,FALSE),"Sin dato")</f>
        <v/>
      </c>
      <c r="X2997">
        <f>IF(I2997=1,"Varón","Mujer")</f>
        <v/>
      </c>
      <c r="Y2997">
        <f>IFERROR(VLOOKUP(M2997,Tablas_Equivalencia!$G$3:$H$6,2,FALSE),"Sin dato")</f>
        <v/>
      </c>
      <c r="Z2997">
        <f>IF(J2997&lt;=24,"18-24","25-29")</f>
        <v/>
      </c>
      <c r="AA2997">
        <f>IF(M2997&lt;&gt;1,"",IF(P2997=2,1,0))</f>
        <v/>
      </c>
      <c r="AB2997">
        <f>IF(M2997&lt;&gt;1,"",IF(O2997&gt;=2,1,0))</f>
        <v/>
      </c>
      <c r="AC2997">
        <f>IF(M2997&lt;&gt;1,"",IF(OR(Q2997=999,Q2997=""),"",IF(OR(Q2997&lt;35,Q2997&gt;48),1,0)))</f>
        <v/>
      </c>
      <c r="AD2997">
        <f>IF(COUNT(AA2997:AC2997)&lt;3,"",SUM(AA2997:AC2997))</f>
        <v/>
      </c>
      <c r="AE2997">
        <f>IF(L2997&gt;=4,2,IF(L2997&gt;=2,1,0))</f>
        <v/>
      </c>
      <c r="AF2997">
        <f>IF(L2997&gt;=5,1,0)</f>
        <v/>
      </c>
      <c r="AG2997">
        <f>AE2997+AF2997</f>
        <v/>
      </c>
      <c r="AH2997" s="15">
        <f>IF(M2997&lt;&gt;1,"",IF(OR(R2997=-9,R2997=""),"",R2997))</f>
        <v/>
      </c>
      <c r="AI2997">
        <f>IF(M2997&lt;&gt;1,"",IF(OR(Q2997=999,Q2997=""),"",Q2997))</f>
        <v/>
      </c>
    </row>
    <row r="2998">
      <c r="A2998" t="inlineStr">
        <is>
          <t>TQRMNOP116302</t>
        </is>
      </c>
      <c r="B2998" t="n">
        <v>2025</v>
      </c>
      <c r="C2998" t="n">
        <v>1</v>
      </c>
      <c r="D2998" t="n">
        <v>40</v>
      </c>
      <c r="E2998" t="inlineStr">
        <is>
          <t>N</t>
        </is>
      </c>
      <c r="F2998" t="n">
        <v>23</v>
      </c>
      <c r="G2998" t="n">
        <v>1040</v>
      </c>
      <c r="H2998" t="n">
        <v>3</v>
      </c>
      <c r="I2998" t="n">
        <v>2</v>
      </c>
      <c r="J2998" t="n">
        <v>21</v>
      </c>
      <c r="K2998" t="n">
        <v>2</v>
      </c>
      <c r="L2998" t="n">
        <v>5</v>
      </c>
      <c r="M2998" t="n">
        <v>1</v>
      </c>
      <c r="N2998" t="n">
        <v>3</v>
      </c>
      <c r="O2998" t="n">
        <v>2</v>
      </c>
      <c r="P2998" t="n">
        <v>2</v>
      </c>
      <c r="Q2998" t="n">
        <v>33</v>
      </c>
      <c r="R2998" s="15" t="n">
        <v>-9</v>
      </c>
      <c r="S2998" s="15" t="n">
        <v>0</v>
      </c>
      <c r="T2998" s="15" t="n">
        <v>0</v>
      </c>
      <c r="U2998" s="15" t="n">
        <v>165200</v>
      </c>
      <c r="V2998">
        <f>IFERROR(VLOOKUP(D2998,Tablas_Equivalencia!$A$3:$B$8,2,FALSE),"Sin dato")</f>
        <v/>
      </c>
      <c r="W2998">
        <f>IFERROR(VLOOKUP(L2998,Tablas_Equivalencia!$D$3:$E$9,2,FALSE),"Sin dato")</f>
        <v/>
      </c>
      <c r="X2998">
        <f>IF(I2998=1,"Varón","Mujer")</f>
        <v/>
      </c>
      <c r="Y2998">
        <f>IFERROR(VLOOKUP(M2998,Tablas_Equivalencia!$G$3:$H$6,2,FALSE),"Sin dato")</f>
        <v/>
      </c>
      <c r="Z2998">
        <f>IF(J2998&lt;=24,"18-24","25-29")</f>
        <v/>
      </c>
      <c r="AA2998">
        <f>IF(M2998&lt;&gt;1,"",IF(P2998=2,1,0))</f>
        <v/>
      </c>
      <c r="AB2998">
        <f>IF(M2998&lt;&gt;1,"",IF(O2998&gt;=2,1,0))</f>
        <v/>
      </c>
      <c r="AC2998">
        <f>IF(M2998&lt;&gt;1,"",IF(OR(Q2998=999,Q2998=""),"",IF(OR(Q2998&lt;35,Q2998&gt;48),1,0)))</f>
        <v/>
      </c>
      <c r="AD2998">
        <f>IF(COUNT(AA2998:AC2998)&lt;3,"",SUM(AA2998:AC2998))</f>
        <v/>
      </c>
      <c r="AE2998">
        <f>IF(L2998&gt;=4,2,IF(L2998&gt;=2,1,0))</f>
        <v/>
      </c>
      <c r="AF2998">
        <f>IF(L2998&gt;=5,1,0)</f>
        <v/>
      </c>
      <c r="AG2998">
        <f>AE2998+AF2998</f>
        <v/>
      </c>
      <c r="AH2998" s="15">
        <f>IF(M2998&lt;&gt;1,"",IF(OR(R2998=-9,R2998=""),"",R2998))</f>
        <v/>
      </c>
      <c r="AI2998">
        <f>IF(M2998&lt;&gt;1,"",IF(OR(Q2998=999,Q2998=""),"",Q2998))</f>
        <v/>
      </c>
    </row>
    <row r="2999">
      <c r="A2999" t="inlineStr">
        <is>
          <t>TQRMNOP116308</t>
        </is>
      </c>
      <c r="B2999" t="n">
        <v>2025</v>
      </c>
      <c r="C2999" t="n">
        <v>1</v>
      </c>
      <c r="D2999" t="n">
        <v>42</v>
      </c>
      <c r="E2999" t="inlineStr">
        <is>
          <t>S</t>
        </is>
      </c>
      <c r="F2999" t="n">
        <v>10</v>
      </c>
      <c r="G2999" t="n">
        <v>1270</v>
      </c>
      <c r="H2999" t="n">
        <v>1</v>
      </c>
      <c r="I2999" t="n">
        <v>1</v>
      </c>
      <c r="J2999" t="n">
        <v>29</v>
      </c>
      <c r="K2999" t="n">
        <v>2</v>
      </c>
      <c r="L2999" t="n">
        <v>4</v>
      </c>
      <c r="M2999" t="n">
        <v>1</v>
      </c>
      <c r="N2999" t="n">
        <v>3</v>
      </c>
      <c r="O2999" t="n">
        <v>1</v>
      </c>
      <c r="P2999" t="n">
        <v>1</v>
      </c>
      <c r="Q2999" t="n">
        <v>39</v>
      </c>
      <c r="R2999" s="15" t="n">
        <v>529000</v>
      </c>
      <c r="S2999" s="15" t="n">
        <v>0</v>
      </c>
      <c r="T2999" s="15" t="n">
        <v>529000</v>
      </c>
      <c r="U2999" s="15" t="n">
        <v>110200</v>
      </c>
      <c r="V2999">
        <f>IFERROR(VLOOKUP(D2999,Tablas_Equivalencia!$A$3:$B$8,2,FALSE),"Sin dato")</f>
        <v/>
      </c>
      <c r="W2999">
        <f>IFERROR(VLOOKUP(L2999,Tablas_Equivalencia!$D$3:$E$9,2,FALSE),"Sin dato")</f>
        <v/>
      </c>
      <c r="X2999">
        <f>IF(I2999=1,"Varón","Mujer")</f>
        <v/>
      </c>
      <c r="Y2999">
        <f>IFERROR(VLOOKUP(M2999,Tablas_Equivalencia!$G$3:$H$6,2,FALSE),"Sin dato")</f>
        <v/>
      </c>
      <c r="Z2999">
        <f>IF(J2999&lt;=24,"18-24","25-29")</f>
        <v/>
      </c>
      <c r="AA2999">
        <f>IF(M2999&lt;&gt;1,"",IF(P2999=2,1,0))</f>
        <v/>
      </c>
      <c r="AB2999">
        <f>IF(M2999&lt;&gt;1,"",IF(O2999&gt;=2,1,0))</f>
        <v/>
      </c>
      <c r="AC2999">
        <f>IF(M2999&lt;&gt;1,"",IF(OR(Q2999=999,Q2999=""),"",IF(OR(Q2999&lt;35,Q2999&gt;48),1,0)))</f>
        <v/>
      </c>
      <c r="AD2999">
        <f>IF(COUNT(AA2999:AC2999)&lt;3,"",SUM(AA2999:AC2999))</f>
        <v/>
      </c>
      <c r="AE2999">
        <f>IF(L2999&gt;=4,2,IF(L2999&gt;=2,1,0))</f>
        <v/>
      </c>
      <c r="AF2999">
        <f>IF(L2999&gt;=5,1,0)</f>
        <v/>
      </c>
      <c r="AG2999">
        <f>AE2999+AF2999</f>
        <v/>
      </c>
      <c r="AH2999" s="15">
        <f>IF(M2999&lt;&gt;1,"",IF(OR(R2999=-9,R2999=""),"",R2999))</f>
        <v/>
      </c>
      <c r="AI2999">
        <f>IF(M2999&lt;&gt;1,"",IF(OR(Q2999=999,Q2999=""),"",Q2999))</f>
        <v/>
      </c>
    </row>
    <row r="3000">
      <c r="A3000" t="inlineStr">
        <is>
          <t>TQRMNOP116309</t>
        </is>
      </c>
      <c r="B3000" t="n">
        <v>2025</v>
      </c>
      <c r="C3000" t="n">
        <v>1</v>
      </c>
      <c r="D3000" t="n">
        <v>1</v>
      </c>
      <c r="E3000" t="inlineStr">
        <is>
          <t>S</t>
        </is>
      </c>
      <c r="F3000" t="n">
        <v>33</v>
      </c>
      <c r="G3000" t="n">
        <v>1352</v>
      </c>
      <c r="H3000" t="n">
        <v>1</v>
      </c>
      <c r="I3000" t="n">
        <v>2</v>
      </c>
      <c r="J3000" t="n">
        <v>20</v>
      </c>
      <c r="K3000" t="n">
        <v>2</v>
      </c>
      <c r="L3000" t="n">
        <v>5</v>
      </c>
      <c r="M3000" t="n">
        <v>2</v>
      </c>
      <c r="R3000" s="15" t="n">
        <v>0</v>
      </c>
      <c r="S3000" s="15" t="n">
        <v>0</v>
      </c>
      <c r="T3000" s="15" t="n">
        <v>0</v>
      </c>
      <c r="U3000" s="15" t="n">
        <v>228000</v>
      </c>
      <c r="V3000">
        <f>IFERROR(VLOOKUP(D3000,Tablas_Equivalencia!$A$3:$B$8,2,FALSE),"Sin dato")</f>
        <v/>
      </c>
      <c r="W3000">
        <f>IFERROR(VLOOKUP(L3000,Tablas_Equivalencia!$D$3:$E$9,2,FALSE),"Sin dato")</f>
        <v/>
      </c>
      <c r="X3000">
        <f>IF(I3000=1,"Varón","Mujer")</f>
        <v/>
      </c>
      <c r="Y3000">
        <f>IFERROR(VLOOKUP(M3000,Tablas_Equivalencia!$G$3:$H$6,2,FALSE),"Sin dato")</f>
        <v/>
      </c>
      <c r="Z3000">
        <f>IF(J3000&lt;=24,"18-24","25-29")</f>
        <v/>
      </c>
      <c r="AA3000">
        <f>IF(M3000&lt;&gt;1,"",IF(P3000=2,1,0))</f>
        <v/>
      </c>
      <c r="AB3000">
        <f>IF(M3000&lt;&gt;1,"",IF(O3000&gt;=2,1,0))</f>
        <v/>
      </c>
      <c r="AC3000">
        <f>IF(M3000&lt;&gt;1,"",IF(OR(Q3000=999,Q3000=""),"",IF(OR(Q3000&lt;35,Q3000&gt;48),1,0)))</f>
        <v/>
      </c>
      <c r="AD3000">
        <f>IF(COUNT(AA3000:AC3000)&lt;3,"",SUM(AA3000:AC3000))</f>
        <v/>
      </c>
      <c r="AE3000">
        <f>IF(L3000&gt;=4,2,IF(L3000&gt;=2,1,0))</f>
        <v/>
      </c>
      <c r="AF3000">
        <f>IF(L3000&gt;=5,1,0)</f>
        <v/>
      </c>
      <c r="AG3000">
        <f>AE3000+AF3000</f>
        <v/>
      </c>
      <c r="AH3000" s="15">
        <f>IF(M3000&lt;&gt;1,"",IF(OR(R3000=-9,R3000=""),"",R3000))</f>
        <v/>
      </c>
      <c r="AI3000">
        <f>IF(M3000&lt;&gt;1,"",IF(OR(Q3000=999,Q3000=""),"",Q3000))</f>
        <v/>
      </c>
    </row>
    <row r="3001">
      <c r="A3001" t="inlineStr">
        <is>
          <t>TQRMNOP116316</t>
        </is>
      </c>
      <c r="B3001" t="n">
        <v>2025</v>
      </c>
      <c r="C3001" t="n">
        <v>1</v>
      </c>
      <c r="D3001" t="n">
        <v>44</v>
      </c>
      <c r="E3001" t="inlineStr">
        <is>
          <t>N</t>
        </is>
      </c>
      <c r="F3001" t="n">
        <v>2</v>
      </c>
      <c r="G3001" t="n">
        <v>1217</v>
      </c>
      <c r="H3001" t="n">
        <v>2</v>
      </c>
      <c r="I3001" t="n">
        <v>2</v>
      </c>
      <c r="J3001" t="n">
        <v>19</v>
      </c>
      <c r="K3001" t="n">
        <v>2</v>
      </c>
      <c r="L3001" t="n">
        <v>5</v>
      </c>
      <c r="M3001" t="n">
        <v>2</v>
      </c>
      <c r="R3001" s="15" t="n">
        <v>0</v>
      </c>
      <c r="S3001" s="15" t="n">
        <v>0</v>
      </c>
      <c r="T3001" s="15" t="n">
        <v>0</v>
      </c>
      <c r="U3001" s="15" t="n">
        <v>346400</v>
      </c>
      <c r="V3001">
        <f>IFERROR(VLOOKUP(D3001,Tablas_Equivalencia!$A$3:$B$8,2,FALSE),"Sin dato")</f>
        <v/>
      </c>
      <c r="W3001">
        <f>IFERROR(VLOOKUP(L3001,Tablas_Equivalencia!$D$3:$E$9,2,FALSE),"Sin dato")</f>
        <v/>
      </c>
      <c r="X3001">
        <f>IF(I3001=1,"Varón","Mujer")</f>
        <v/>
      </c>
      <c r="Y3001">
        <f>IFERROR(VLOOKUP(M3001,Tablas_Equivalencia!$G$3:$H$6,2,FALSE),"Sin dato")</f>
        <v/>
      </c>
      <c r="Z3001">
        <f>IF(J3001&lt;=24,"18-24","25-29")</f>
        <v/>
      </c>
      <c r="AA3001">
        <f>IF(M3001&lt;&gt;1,"",IF(P3001=2,1,0))</f>
        <v/>
      </c>
      <c r="AB3001">
        <f>IF(M3001&lt;&gt;1,"",IF(O3001&gt;=2,1,0))</f>
        <v/>
      </c>
      <c r="AC3001">
        <f>IF(M3001&lt;&gt;1,"",IF(OR(Q3001=999,Q3001=""),"",IF(OR(Q3001&lt;35,Q3001&gt;48),1,0)))</f>
        <v/>
      </c>
      <c r="AD3001">
        <f>IF(COUNT(AA3001:AC3001)&lt;3,"",SUM(AA3001:AC3001))</f>
        <v/>
      </c>
      <c r="AE3001">
        <f>IF(L3001&gt;=4,2,IF(L3001&gt;=2,1,0))</f>
        <v/>
      </c>
      <c r="AF3001">
        <f>IF(L3001&gt;=5,1,0)</f>
        <v/>
      </c>
      <c r="AG3001">
        <f>AE3001+AF3001</f>
        <v/>
      </c>
      <c r="AH3001" s="15">
        <f>IF(M3001&lt;&gt;1,"",IF(OR(R3001=-9,R3001=""),"",R3001))</f>
        <v/>
      </c>
      <c r="AI3001">
        <f>IF(M3001&lt;&gt;1,"",IF(OR(Q3001=999,Q3001=""),"",Q3001))</f>
        <v/>
      </c>
    </row>
    <row r="3002">
      <c r="A3002" t="inlineStr">
        <is>
          <t>TQRMNOP116319</t>
        </is>
      </c>
      <c r="B3002" t="n">
        <v>2025</v>
      </c>
      <c r="C3002" t="n">
        <v>1</v>
      </c>
      <c r="D3002" t="n">
        <v>1</v>
      </c>
      <c r="E3002" t="inlineStr">
        <is>
          <t>S</t>
        </is>
      </c>
      <c r="F3002" t="n">
        <v>32</v>
      </c>
      <c r="G3002" t="n">
        <v>720</v>
      </c>
      <c r="H3002" t="n">
        <v>2</v>
      </c>
      <c r="I3002" t="n">
        <v>1</v>
      </c>
      <c r="J3002" t="n">
        <v>19</v>
      </c>
      <c r="K3002" t="n">
        <v>2</v>
      </c>
      <c r="L3002" t="n">
        <v>4</v>
      </c>
      <c r="M3002" t="n">
        <v>1</v>
      </c>
      <c r="N3002" t="n">
        <v>3</v>
      </c>
      <c r="O3002" t="n">
        <v>1</v>
      </c>
      <c r="P3002" t="n">
        <v>2</v>
      </c>
      <c r="Q3002" t="n">
        <v>10</v>
      </c>
      <c r="R3002" s="15" t="n">
        <v>181000</v>
      </c>
      <c r="S3002" s="15" t="n">
        <v>0</v>
      </c>
      <c r="T3002" s="15" t="n">
        <v>181000</v>
      </c>
      <c r="U3002" s="15" t="n">
        <v>88700</v>
      </c>
      <c r="V3002">
        <f>IFERROR(VLOOKUP(D3002,Tablas_Equivalencia!$A$3:$B$8,2,FALSE),"Sin dato")</f>
        <v/>
      </c>
      <c r="W3002">
        <f>IFERROR(VLOOKUP(L3002,Tablas_Equivalencia!$D$3:$E$9,2,FALSE),"Sin dato")</f>
        <v/>
      </c>
      <c r="X3002">
        <f>IF(I3002=1,"Varón","Mujer")</f>
        <v/>
      </c>
      <c r="Y3002">
        <f>IFERROR(VLOOKUP(M3002,Tablas_Equivalencia!$G$3:$H$6,2,FALSE),"Sin dato")</f>
        <v/>
      </c>
      <c r="Z3002">
        <f>IF(J3002&lt;=24,"18-24","25-29")</f>
        <v/>
      </c>
      <c r="AA3002">
        <f>IF(M3002&lt;&gt;1,"",IF(P3002=2,1,0))</f>
        <v/>
      </c>
      <c r="AB3002">
        <f>IF(M3002&lt;&gt;1,"",IF(O3002&gt;=2,1,0))</f>
        <v/>
      </c>
      <c r="AC3002">
        <f>IF(M3002&lt;&gt;1,"",IF(OR(Q3002=999,Q3002=""),"",IF(OR(Q3002&lt;35,Q3002&gt;48),1,0)))</f>
        <v/>
      </c>
      <c r="AD3002">
        <f>IF(COUNT(AA3002:AC3002)&lt;3,"",SUM(AA3002:AC3002))</f>
        <v/>
      </c>
      <c r="AE3002">
        <f>IF(L3002&gt;=4,2,IF(L3002&gt;=2,1,0))</f>
        <v/>
      </c>
      <c r="AF3002">
        <f>IF(L3002&gt;=5,1,0)</f>
        <v/>
      </c>
      <c r="AG3002">
        <f>AE3002+AF3002</f>
        <v/>
      </c>
      <c r="AH3002" s="15">
        <f>IF(M3002&lt;&gt;1,"",IF(OR(R3002=-9,R3002=""),"",R3002))</f>
        <v/>
      </c>
      <c r="AI3002">
        <f>IF(M3002&lt;&gt;1,"",IF(OR(Q3002=999,Q3002=""),"",Q3002))</f>
        <v/>
      </c>
    </row>
    <row r="3003">
      <c r="A3003" t="inlineStr">
        <is>
          <t>TQRMNOP116336</t>
        </is>
      </c>
      <c r="B3003" t="n">
        <v>2025</v>
      </c>
      <c r="C3003" t="n">
        <v>1</v>
      </c>
      <c r="D3003" t="n">
        <v>43</v>
      </c>
      <c r="E3003" t="inlineStr">
        <is>
          <t>N</t>
        </is>
      </c>
      <c r="F3003" t="n">
        <v>38</v>
      </c>
      <c r="G3003" t="n">
        <v>2211</v>
      </c>
      <c r="H3003" t="n">
        <v>1</v>
      </c>
      <c r="I3003" t="n">
        <v>2</v>
      </c>
      <c r="J3003" t="n">
        <v>19</v>
      </c>
      <c r="K3003" t="n">
        <v>2</v>
      </c>
      <c r="L3003" t="n">
        <v>3</v>
      </c>
      <c r="M3003" t="n">
        <v>3</v>
      </c>
      <c r="R3003" s="15" t="n">
        <v>0</v>
      </c>
      <c r="S3003" s="15" t="n">
        <v>38000</v>
      </c>
      <c r="T3003" s="15" t="n">
        <v>38000</v>
      </c>
      <c r="U3003" s="15" t="n">
        <v>380000</v>
      </c>
      <c r="V3003">
        <f>IFERROR(VLOOKUP(D3003,Tablas_Equivalencia!$A$3:$B$8,2,FALSE),"Sin dato")</f>
        <v/>
      </c>
      <c r="W3003">
        <f>IFERROR(VLOOKUP(L3003,Tablas_Equivalencia!$D$3:$E$9,2,FALSE),"Sin dato")</f>
        <v/>
      </c>
      <c r="X3003">
        <f>IF(I3003=1,"Varón","Mujer")</f>
        <v/>
      </c>
      <c r="Y3003">
        <f>IFERROR(VLOOKUP(M3003,Tablas_Equivalencia!$G$3:$H$6,2,FALSE),"Sin dato")</f>
        <v/>
      </c>
      <c r="Z3003">
        <f>IF(J3003&lt;=24,"18-24","25-29")</f>
        <v/>
      </c>
      <c r="AA3003">
        <f>IF(M3003&lt;&gt;1,"",IF(P3003=2,1,0))</f>
        <v/>
      </c>
      <c r="AB3003">
        <f>IF(M3003&lt;&gt;1,"",IF(O3003&gt;=2,1,0))</f>
        <v/>
      </c>
      <c r="AC3003">
        <f>IF(M3003&lt;&gt;1,"",IF(OR(Q3003=999,Q3003=""),"",IF(OR(Q3003&lt;35,Q3003&gt;48),1,0)))</f>
        <v/>
      </c>
      <c r="AD3003">
        <f>IF(COUNT(AA3003:AC3003)&lt;3,"",SUM(AA3003:AC3003))</f>
        <v/>
      </c>
      <c r="AE3003">
        <f>IF(L3003&gt;=4,2,IF(L3003&gt;=2,1,0))</f>
        <v/>
      </c>
      <c r="AF3003">
        <f>IF(L3003&gt;=5,1,0)</f>
        <v/>
      </c>
      <c r="AG3003">
        <f>AE3003+AF3003</f>
        <v/>
      </c>
      <c r="AH3003" s="15">
        <f>IF(M3003&lt;&gt;1,"",IF(OR(R3003=-9,R3003=""),"",R3003))</f>
        <v/>
      </c>
      <c r="AI3003">
        <f>IF(M3003&lt;&gt;1,"",IF(OR(Q3003=999,Q3003=""),"",Q3003))</f>
        <v/>
      </c>
    </row>
    <row r="3004">
      <c r="A3004" t="inlineStr">
        <is>
          <t>TQRMNOP116349</t>
        </is>
      </c>
      <c r="B3004" t="n">
        <v>2025</v>
      </c>
      <c r="C3004" t="n">
        <v>1</v>
      </c>
      <c r="D3004" t="n">
        <v>1</v>
      </c>
      <c r="E3004" t="inlineStr">
        <is>
          <t>S</t>
        </is>
      </c>
      <c r="F3004" t="n">
        <v>33</v>
      </c>
      <c r="G3004" t="n">
        <v>1416</v>
      </c>
      <c r="H3004" t="n">
        <v>3</v>
      </c>
      <c r="I3004" t="n">
        <v>1</v>
      </c>
      <c r="J3004" t="n">
        <v>26</v>
      </c>
      <c r="K3004" t="n">
        <v>2</v>
      </c>
      <c r="L3004" t="n">
        <v>3</v>
      </c>
      <c r="M3004" t="n">
        <v>1</v>
      </c>
      <c r="N3004" t="n">
        <v>2</v>
      </c>
      <c r="O3004" t="n">
        <v>3</v>
      </c>
      <c r="P3004" t="n">
        <v>2</v>
      </c>
      <c r="Q3004" t="n">
        <v>30</v>
      </c>
      <c r="R3004" s="15" t="n">
        <v>392000</v>
      </c>
      <c r="S3004" s="15" t="n">
        <v>83000</v>
      </c>
      <c r="T3004" s="15" t="n">
        <v>475000</v>
      </c>
      <c r="U3004" s="15" t="n">
        <v>218800</v>
      </c>
      <c r="V3004">
        <f>IFERROR(VLOOKUP(D3004,Tablas_Equivalencia!$A$3:$B$8,2,FALSE),"Sin dato")</f>
        <v/>
      </c>
      <c r="W3004">
        <f>IFERROR(VLOOKUP(L3004,Tablas_Equivalencia!$D$3:$E$9,2,FALSE),"Sin dato")</f>
        <v/>
      </c>
      <c r="X3004">
        <f>IF(I3004=1,"Varón","Mujer")</f>
        <v/>
      </c>
      <c r="Y3004">
        <f>IFERROR(VLOOKUP(M3004,Tablas_Equivalencia!$G$3:$H$6,2,FALSE),"Sin dato")</f>
        <v/>
      </c>
      <c r="Z3004">
        <f>IF(J3004&lt;=24,"18-24","25-29")</f>
        <v/>
      </c>
      <c r="AA3004">
        <f>IF(M3004&lt;&gt;1,"",IF(P3004=2,1,0))</f>
        <v/>
      </c>
      <c r="AB3004">
        <f>IF(M3004&lt;&gt;1,"",IF(O3004&gt;=2,1,0))</f>
        <v/>
      </c>
      <c r="AC3004">
        <f>IF(M3004&lt;&gt;1,"",IF(OR(Q3004=999,Q3004=""),"",IF(OR(Q3004&lt;35,Q3004&gt;48),1,0)))</f>
        <v/>
      </c>
      <c r="AD3004">
        <f>IF(COUNT(AA3004:AC3004)&lt;3,"",SUM(AA3004:AC3004))</f>
        <v/>
      </c>
      <c r="AE3004">
        <f>IF(L3004&gt;=4,2,IF(L3004&gt;=2,1,0))</f>
        <v/>
      </c>
      <c r="AF3004">
        <f>IF(L3004&gt;=5,1,0)</f>
        <v/>
      </c>
      <c r="AG3004">
        <f>AE3004+AF3004</f>
        <v/>
      </c>
      <c r="AH3004" s="15">
        <f>IF(M3004&lt;&gt;1,"",IF(OR(R3004=-9,R3004=""),"",R3004))</f>
        <v/>
      </c>
      <c r="AI3004">
        <f>IF(M3004&lt;&gt;1,"",IF(OR(Q3004=999,Q3004=""),"",Q3004))</f>
        <v/>
      </c>
    </row>
    <row r="3005">
      <c r="A3005" t="inlineStr">
        <is>
          <t>TQRMNOP116353</t>
        </is>
      </c>
      <c r="B3005" t="n">
        <v>2025</v>
      </c>
      <c r="C3005" t="n">
        <v>1</v>
      </c>
      <c r="D3005" t="n">
        <v>1</v>
      </c>
      <c r="E3005" t="inlineStr">
        <is>
          <t>S</t>
        </is>
      </c>
      <c r="F3005" t="n">
        <v>32</v>
      </c>
      <c r="G3005" t="n">
        <v>1444</v>
      </c>
      <c r="H3005" t="n">
        <v>1</v>
      </c>
      <c r="I3005" t="n">
        <v>1</v>
      </c>
      <c r="J3005" t="n">
        <v>29</v>
      </c>
      <c r="K3005" t="n">
        <v>1</v>
      </c>
      <c r="L3005" t="n">
        <v>4</v>
      </c>
      <c r="M3005" t="n">
        <v>1</v>
      </c>
      <c r="N3005" t="n">
        <v>3</v>
      </c>
      <c r="O3005" t="n">
        <v>3</v>
      </c>
      <c r="P3005" t="n">
        <v>2</v>
      </c>
      <c r="Q3005" t="n">
        <v>41</v>
      </c>
      <c r="R3005" s="15" t="n">
        <v>594000</v>
      </c>
      <c r="S3005" s="15" t="n">
        <v>0</v>
      </c>
      <c r="T3005" s="15" t="n">
        <v>594000</v>
      </c>
      <c r="U3005" s="15" t="n">
        <v>324800</v>
      </c>
      <c r="V3005">
        <f>IFERROR(VLOOKUP(D3005,Tablas_Equivalencia!$A$3:$B$8,2,FALSE),"Sin dato")</f>
        <v/>
      </c>
      <c r="W3005">
        <f>IFERROR(VLOOKUP(L3005,Tablas_Equivalencia!$D$3:$E$9,2,FALSE),"Sin dato")</f>
        <v/>
      </c>
      <c r="X3005">
        <f>IF(I3005=1,"Varón","Mujer")</f>
        <v/>
      </c>
      <c r="Y3005">
        <f>IFERROR(VLOOKUP(M3005,Tablas_Equivalencia!$G$3:$H$6,2,FALSE),"Sin dato")</f>
        <v/>
      </c>
      <c r="Z3005">
        <f>IF(J3005&lt;=24,"18-24","25-29")</f>
        <v/>
      </c>
      <c r="AA3005">
        <f>IF(M3005&lt;&gt;1,"",IF(P3005=2,1,0))</f>
        <v/>
      </c>
      <c r="AB3005">
        <f>IF(M3005&lt;&gt;1,"",IF(O3005&gt;=2,1,0))</f>
        <v/>
      </c>
      <c r="AC3005">
        <f>IF(M3005&lt;&gt;1,"",IF(OR(Q3005=999,Q3005=""),"",IF(OR(Q3005&lt;35,Q3005&gt;48),1,0)))</f>
        <v/>
      </c>
      <c r="AD3005">
        <f>IF(COUNT(AA3005:AC3005)&lt;3,"",SUM(AA3005:AC3005))</f>
        <v/>
      </c>
      <c r="AE3005">
        <f>IF(L3005&gt;=4,2,IF(L3005&gt;=2,1,0))</f>
        <v/>
      </c>
      <c r="AF3005">
        <f>IF(L3005&gt;=5,1,0)</f>
        <v/>
      </c>
      <c r="AG3005">
        <f>AE3005+AF3005</f>
        <v/>
      </c>
      <c r="AH3005" s="15">
        <f>IF(M3005&lt;&gt;1,"",IF(OR(R3005=-9,R3005=""),"",R3005))</f>
        <v/>
      </c>
      <c r="AI3005">
        <f>IF(M3005&lt;&gt;1,"",IF(OR(Q3005=999,Q3005=""),"",Q3005))</f>
        <v/>
      </c>
    </row>
    <row r="3006">
      <c r="A3006" t="inlineStr">
        <is>
          <t>TQRMNOP116357</t>
        </is>
      </c>
      <c r="B3006" t="n">
        <v>2025</v>
      </c>
      <c r="C3006" t="n">
        <v>1</v>
      </c>
      <c r="D3006" t="n">
        <v>1</v>
      </c>
      <c r="E3006" t="inlineStr">
        <is>
          <t>S</t>
        </is>
      </c>
      <c r="F3006" t="n">
        <v>32</v>
      </c>
      <c r="G3006" t="n">
        <v>1315</v>
      </c>
      <c r="H3006" t="n">
        <v>1</v>
      </c>
      <c r="I3006" t="n">
        <v>2</v>
      </c>
      <c r="J3006" t="n">
        <v>21</v>
      </c>
      <c r="K3006" t="n">
        <v>2</v>
      </c>
      <c r="L3006" t="n">
        <v>4</v>
      </c>
      <c r="M3006" t="n">
        <v>2</v>
      </c>
      <c r="R3006" s="15" t="n">
        <v>0</v>
      </c>
      <c r="S3006" s="15" t="n">
        <v>0</v>
      </c>
      <c r="T3006" s="15" t="n">
        <v>0</v>
      </c>
      <c r="U3006" s="15" t="n">
        <v>139000</v>
      </c>
      <c r="V3006">
        <f>IFERROR(VLOOKUP(D3006,Tablas_Equivalencia!$A$3:$B$8,2,FALSE),"Sin dato")</f>
        <v/>
      </c>
      <c r="W3006">
        <f>IFERROR(VLOOKUP(L3006,Tablas_Equivalencia!$D$3:$E$9,2,FALSE),"Sin dato")</f>
        <v/>
      </c>
      <c r="X3006">
        <f>IF(I3006=1,"Varón","Mujer")</f>
        <v/>
      </c>
      <c r="Y3006">
        <f>IFERROR(VLOOKUP(M3006,Tablas_Equivalencia!$G$3:$H$6,2,FALSE),"Sin dato")</f>
        <v/>
      </c>
      <c r="Z3006">
        <f>IF(J3006&lt;=24,"18-24","25-29")</f>
        <v/>
      </c>
      <c r="AA3006">
        <f>IF(M3006&lt;&gt;1,"",IF(P3006=2,1,0))</f>
        <v/>
      </c>
      <c r="AB3006">
        <f>IF(M3006&lt;&gt;1,"",IF(O3006&gt;=2,1,0))</f>
        <v/>
      </c>
      <c r="AC3006">
        <f>IF(M3006&lt;&gt;1,"",IF(OR(Q3006=999,Q3006=""),"",IF(OR(Q3006&lt;35,Q3006&gt;48),1,0)))</f>
        <v/>
      </c>
      <c r="AD3006">
        <f>IF(COUNT(AA3006:AC3006)&lt;3,"",SUM(AA3006:AC3006))</f>
        <v/>
      </c>
      <c r="AE3006">
        <f>IF(L3006&gt;=4,2,IF(L3006&gt;=2,1,0))</f>
        <v/>
      </c>
      <c r="AF3006">
        <f>IF(L3006&gt;=5,1,0)</f>
        <v/>
      </c>
      <c r="AG3006">
        <f>AE3006+AF3006</f>
        <v/>
      </c>
      <c r="AH3006" s="15">
        <f>IF(M3006&lt;&gt;1,"",IF(OR(R3006=-9,R3006=""),"",R3006))</f>
        <v/>
      </c>
      <c r="AI3006">
        <f>IF(M3006&lt;&gt;1,"",IF(OR(Q3006=999,Q3006=""),"",Q3006))</f>
        <v/>
      </c>
    </row>
    <row r="3007">
      <c r="A3007" t="inlineStr">
        <is>
          <t>TQRMNOP116363</t>
        </is>
      </c>
      <c r="B3007" t="n">
        <v>2025</v>
      </c>
      <c r="C3007" t="n">
        <v>1</v>
      </c>
      <c r="D3007" t="n">
        <v>41</v>
      </c>
      <c r="E3007" t="inlineStr">
        <is>
          <t>N</t>
        </is>
      </c>
      <c r="F3007" t="n">
        <v>15</v>
      </c>
      <c r="G3007" t="n">
        <v>1613</v>
      </c>
      <c r="H3007" t="n">
        <v>3</v>
      </c>
      <c r="I3007" t="n">
        <v>2</v>
      </c>
      <c r="J3007" t="n">
        <v>24</v>
      </c>
      <c r="K3007" t="n">
        <v>2</v>
      </c>
      <c r="L3007" t="n">
        <v>3</v>
      </c>
      <c r="M3007" t="n">
        <v>3</v>
      </c>
      <c r="R3007" s="15" t="n">
        <v>0</v>
      </c>
      <c r="S3007" s="15" t="n">
        <v>0</v>
      </c>
      <c r="T3007" s="15" t="n">
        <v>0</v>
      </c>
      <c r="U3007" s="15" t="n">
        <v>237600</v>
      </c>
      <c r="V3007">
        <f>IFERROR(VLOOKUP(D3007,Tablas_Equivalencia!$A$3:$B$8,2,FALSE),"Sin dato")</f>
        <v/>
      </c>
      <c r="W3007">
        <f>IFERROR(VLOOKUP(L3007,Tablas_Equivalencia!$D$3:$E$9,2,FALSE),"Sin dato")</f>
        <v/>
      </c>
      <c r="X3007">
        <f>IF(I3007=1,"Varón","Mujer")</f>
        <v/>
      </c>
      <c r="Y3007">
        <f>IFERROR(VLOOKUP(M3007,Tablas_Equivalencia!$G$3:$H$6,2,FALSE),"Sin dato")</f>
        <v/>
      </c>
      <c r="Z3007">
        <f>IF(J3007&lt;=24,"18-24","25-29")</f>
        <v/>
      </c>
      <c r="AA3007">
        <f>IF(M3007&lt;&gt;1,"",IF(P3007=2,1,0))</f>
        <v/>
      </c>
      <c r="AB3007">
        <f>IF(M3007&lt;&gt;1,"",IF(O3007&gt;=2,1,0))</f>
        <v/>
      </c>
      <c r="AC3007">
        <f>IF(M3007&lt;&gt;1,"",IF(OR(Q3007=999,Q3007=""),"",IF(OR(Q3007&lt;35,Q3007&gt;48),1,0)))</f>
        <v/>
      </c>
      <c r="AD3007">
        <f>IF(COUNT(AA3007:AC3007)&lt;3,"",SUM(AA3007:AC3007))</f>
        <v/>
      </c>
      <c r="AE3007">
        <f>IF(L3007&gt;=4,2,IF(L3007&gt;=2,1,0))</f>
        <v/>
      </c>
      <c r="AF3007">
        <f>IF(L3007&gt;=5,1,0)</f>
        <v/>
      </c>
      <c r="AG3007">
        <f>AE3007+AF3007</f>
        <v/>
      </c>
      <c r="AH3007" s="15">
        <f>IF(M3007&lt;&gt;1,"",IF(OR(R3007=-9,R3007=""),"",R3007))</f>
        <v/>
      </c>
      <c r="AI3007">
        <f>IF(M3007&lt;&gt;1,"",IF(OR(Q3007=999,Q3007=""),"",Q3007))</f>
        <v/>
      </c>
    </row>
    <row r="3008">
      <c r="A3008" t="inlineStr">
        <is>
          <t>TQRMNOP116366</t>
        </is>
      </c>
      <c r="B3008" t="n">
        <v>2025</v>
      </c>
      <c r="C3008" t="n">
        <v>1</v>
      </c>
      <c r="D3008" t="n">
        <v>43</v>
      </c>
      <c r="E3008" t="inlineStr">
        <is>
          <t>N</t>
        </is>
      </c>
      <c r="F3008" t="n">
        <v>26</v>
      </c>
      <c r="G3008" t="n">
        <v>838</v>
      </c>
      <c r="H3008" t="n">
        <v>1</v>
      </c>
      <c r="I3008" t="n">
        <v>2</v>
      </c>
      <c r="J3008" t="n">
        <v>20</v>
      </c>
      <c r="K3008" t="n">
        <v>1</v>
      </c>
      <c r="L3008" t="n">
        <v>5</v>
      </c>
      <c r="M3008" t="n">
        <v>1</v>
      </c>
      <c r="N3008" t="n">
        <v>3</v>
      </c>
      <c r="O3008" t="n">
        <v>1</v>
      </c>
      <c r="P3008" t="n">
        <v>1</v>
      </c>
      <c r="Q3008" t="n">
        <v>20</v>
      </c>
      <c r="R3008" s="15" t="n">
        <v>375000</v>
      </c>
      <c r="S3008" s="15" t="n">
        <v>0</v>
      </c>
      <c r="T3008" s="15" t="n">
        <v>375000</v>
      </c>
      <c r="U3008" s="15" t="n">
        <v>100400</v>
      </c>
      <c r="V3008">
        <f>IFERROR(VLOOKUP(D3008,Tablas_Equivalencia!$A$3:$B$8,2,FALSE),"Sin dato")</f>
        <v/>
      </c>
      <c r="W3008">
        <f>IFERROR(VLOOKUP(L3008,Tablas_Equivalencia!$D$3:$E$9,2,FALSE),"Sin dato")</f>
        <v/>
      </c>
      <c r="X3008">
        <f>IF(I3008=1,"Varón","Mujer")</f>
        <v/>
      </c>
      <c r="Y3008">
        <f>IFERROR(VLOOKUP(M3008,Tablas_Equivalencia!$G$3:$H$6,2,FALSE),"Sin dato")</f>
        <v/>
      </c>
      <c r="Z3008">
        <f>IF(J3008&lt;=24,"18-24","25-29")</f>
        <v/>
      </c>
      <c r="AA3008">
        <f>IF(M3008&lt;&gt;1,"",IF(P3008=2,1,0))</f>
        <v/>
      </c>
      <c r="AB3008">
        <f>IF(M3008&lt;&gt;1,"",IF(O3008&gt;=2,1,0))</f>
        <v/>
      </c>
      <c r="AC3008">
        <f>IF(M3008&lt;&gt;1,"",IF(OR(Q3008=999,Q3008=""),"",IF(OR(Q3008&lt;35,Q3008&gt;48),1,0)))</f>
        <v/>
      </c>
      <c r="AD3008">
        <f>IF(COUNT(AA3008:AC3008)&lt;3,"",SUM(AA3008:AC3008))</f>
        <v/>
      </c>
      <c r="AE3008">
        <f>IF(L3008&gt;=4,2,IF(L3008&gt;=2,1,0))</f>
        <v/>
      </c>
      <c r="AF3008">
        <f>IF(L3008&gt;=5,1,0)</f>
        <v/>
      </c>
      <c r="AG3008">
        <f>AE3008+AF3008</f>
        <v/>
      </c>
      <c r="AH3008" s="15">
        <f>IF(M3008&lt;&gt;1,"",IF(OR(R3008=-9,R3008=""),"",R3008))</f>
        <v/>
      </c>
      <c r="AI3008">
        <f>IF(M3008&lt;&gt;1,"",IF(OR(Q3008=999,Q3008=""),"",Q3008))</f>
        <v/>
      </c>
    </row>
    <row r="3009">
      <c r="A3009" t="inlineStr">
        <is>
          <t>TQRMNOP116369</t>
        </is>
      </c>
      <c r="B3009" t="n">
        <v>2025</v>
      </c>
      <c r="C3009" t="n">
        <v>1</v>
      </c>
      <c r="D3009" t="n">
        <v>42</v>
      </c>
      <c r="E3009" t="inlineStr">
        <is>
          <t>N</t>
        </is>
      </c>
      <c r="F3009" t="n">
        <v>25</v>
      </c>
      <c r="G3009" t="n">
        <v>1029</v>
      </c>
      <c r="H3009" t="n">
        <v>3</v>
      </c>
      <c r="I3009" t="n">
        <v>2</v>
      </c>
      <c r="J3009" t="n">
        <v>19</v>
      </c>
      <c r="K3009" t="n">
        <v>1</v>
      </c>
      <c r="L3009" t="n">
        <v>4</v>
      </c>
      <c r="M3009" t="n">
        <v>3</v>
      </c>
      <c r="R3009" s="15" t="n">
        <v>0</v>
      </c>
      <c r="S3009" s="15" t="n">
        <v>0</v>
      </c>
      <c r="T3009" s="15" t="n">
        <v>0</v>
      </c>
      <c r="U3009" s="15" t="n">
        <v>196100</v>
      </c>
      <c r="V3009">
        <f>IFERROR(VLOOKUP(D3009,Tablas_Equivalencia!$A$3:$B$8,2,FALSE),"Sin dato")</f>
        <v/>
      </c>
      <c r="W3009">
        <f>IFERROR(VLOOKUP(L3009,Tablas_Equivalencia!$D$3:$E$9,2,FALSE),"Sin dato")</f>
        <v/>
      </c>
      <c r="X3009">
        <f>IF(I3009=1,"Varón","Mujer")</f>
        <v/>
      </c>
      <c r="Y3009">
        <f>IFERROR(VLOOKUP(M3009,Tablas_Equivalencia!$G$3:$H$6,2,FALSE),"Sin dato")</f>
        <v/>
      </c>
      <c r="Z3009">
        <f>IF(J3009&lt;=24,"18-24","25-29")</f>
        <v/>
      </c>
      <c r="AA3009">
        <f>IF(M3009&lt;&gt;1,"",IF(P3009=2,1,0))</f>
        <v/>
      </c>
      <c r="AB3009">
        <f>IF(M3009&lt;&gt;1,"",IF(O3009&gt;=2,1,0))</f>
        <v/>
      </c>
      <c r="AC3009">
        <f>IF(M3009&lt;&gt;1,"",IF(OR(Q3009=999,Q3009=""),"",IF(OR(Q3009&lt;35,Q3009&gt;48),1,0)))</f>
        <v/>
      </c>
      <c r="AD3009">
        <f>IF(COUNT(AA3009:AC3009)&lt;3,"",SUM(AA3009:AC3009))</f>
        <v/>
      </c>
      <c r="AE3009">
        <f>IF(L3009&gt;=4,2,IF(L3009&gt;=2,1,0))</f>
        <v/>
      </c>
      <c r="AF3009">
        <f>IF(L3009&gt;=5,1,0)</f>
        <v/>
      </c>
      <c r="AG3009">
        <f>AE3009+AF3009</f>
        <v/>
      </c>
      <c r="AH3009" s="15">
        <f>IF(M3009&lt;&gt;1,"",IF(OR(R3009=-9,R3009=""),"",R3009))</f>
        <v/>
      </c>
      <c r="AI3009">
        <f>IF(M3009&lt;&gt;1,"",IF(OR(Q3009=999,Q3009=""),"",Q3009))</f>
        <v/>
      </c>
    </row>
    <row r="3010">
      <c r="A3010" t="inlineStr">
        <is>
          <t>TQRMNOP116371</t>
        </is>
      </c>
      <c r="B3010" t="n">
        <v>2025</v>
      </c>
      <c r="C3010" t="n">
        <v>1</v>
      </c>
      <c r="D3010" t="n">
        <v>1</v>
      </c>
      <c r="E3010" t="inlineStr">
        <is>
          <t>S</t>
        </is>
      </c>
      <c r="F3010" t="n">
        <v>32</v>
      </c>
      <c r="G3010" t="n">
        <v>747</v>
      </c>
      <c r="H3010" t="n">
        <v>3</v>
      </c>
      <c r="I3010" t="n">
        <v>2</v>
      </c>
      <c r="J3010" t="n">
        <v>21</v>
      </c>
      <c r="K3010" t="n">
        <v>2</v>
      </c>
      <c r="L3010" t="n">
        <v>4</v>
      </c>
      <c r="M3010" t="n">
        <v>3</v>
      </c>
      <c r="R3010" s="15" t="n">
        <v>0</v>
      </c>
      <c r="S3010" s="15" t="n">
        <v>0</v>
      </c>
      <c r="T3010" s="15" t="n">
        <v>0</v>
      </c>
      <c r="U3010" s="15" t="n">
        <v>126100</v>
      </c>
      <c r="V3010">
        <f>IFERROR(VLOOKUP(D3010,Tablas_Equivalencia!$A$3:$B$8,2,FALSE),"Sin dato")</f>
        <v/>
      </c>
      <c r="W3010">
        <f>IFERROR(VLOOKUP(L3010,Tablas_Equivalencia!$D$3:$E$9,2,FALSE),"Sin dato")</f>
        <v/>
      </c>
      <c r="X3010">
        <f>IF(I3010=1,"Varón","Mujer")</f>
        <v/>
      </c>
      <c r="Y3010">
        <f>IFERROR(VLOOKUP(M3010,Tablas_Equivalencia!$G$3:$H$6,2,FALSE),"Sin dato")</f>
        <v/>
      </c>
      <c r="Z3010">
        <f>IF(J3010&lt;=24,"18-24","25-29")</f>
        <v/>
      </c>
      <c r="AA3010">
        <f>IF(M3010&lt;&gt;1,"",IF(P3010=2,1,0))</f>
        <v/>
      </c>
      <c r="AB3010">
        <f>IF(M3010&lt;&gt;1,"",IF(O3010&gt;=2,1,0))</f>
        <v/>
      </c>
      <c r="AC3010">
        <f>IF(M3010&lt;&gt;1,"",IF(OR(Q3010=999,Q3010=""),"",IF(OR(Q3010&lt;35,Q3010&gt;48),1,0)))</f>
        <v/>
      </c>
      <c r="AD3010">
        <f>IF(COUNT(AA3010:AC3010)&lt;3,"",SUM(AA3010:AC3010))</f>
        <v/>
      </c>
      <c r="AE3010">
        <f>IF(L3010&gt;=4,2,IF(L3010&gt;=2,1,0))</f>
        <v/>
      </c>
      <c r="AF3010">
        <f>IF(L3010&gt;=5,1,0)</f>
        <v/>
      </c>
      <c r="AG3010">
        <f>AE3010+AF3010</f>
        <v/>
      </c>
      <c r="AH3010" s="15">
        <f>IF(M3010&lt;&gt;1,"",IF(OR(R3010=-9,R3010=""),"",R3010))</f>
        <v/>
      </c>
      <c r="AI3010">
        <f>IF(M3010&lt;&gt;1,"",IF(OR(Q3010=999,Q3010=""),"",Q3010))</f>
        <v/>
      </c>
    </row>
    <row r="3011">
      <c r="A3011" t="inlineStr">
        <is>
          <t>TQRMNOP116376</t>
        </is>
      </c>
      <c r="B3011" t="n">
        <v>2025</v>
      </c>
      <c r="C3011" t="n">
        <v>1</v>
      </c>
      <c r="D3011" t="n">
        <v>41</v>
      </c>
      <c r="E3011" t="inlineStr">
        <is>
          <t>N</t>
        </is>
      </c>
      <c r="F3011" t="n">
        <v>12</v>
      </c>
      <c r="G3011" t="n">
        <v>1519</v>
      </c>
      <c r="H3011" t="n">
        <v>1</v>
      </c>
      <c r="I3011" t="n">
        <v>1</v>
      </c>
      <c r="J3011" t="n">
        <v>28</v>
      </c>
      <c r="K3011" t="n">
        <v>2</v>
      </c>
      <c r="L3011" t="n">
        <v>3</v>
      </c>
      <c r="M3011" t="n">
        <v>1</v>
      </c>
      <c r="N3011" t="n">
        <v>2</v>
      </c>
      <c r="O3011" t="n">
        <v>2</v>
      </c>
      <c r="P3011" t="n">
        <v>2</v>
      </c>
      <c r="Q3011" t="n">
        <v>38</v>
      </c>
      <c r="R3011" s="15" t="n">
        <v>389000</v>
      </c>
      <c r="S3011" s="15" t="n">
        <v>0</v>
      </c>
      <c r="T3011" s="15" t="n">
        <v>389000</v>
      </c>
      <c r="U3011" s="15" t="n">
        <v>166200</v>
      </c>
      <c r="V3011">
        <f>IFERROR(VLOOKUP(D3011,Tablas_Equivalencia!$A$3:$B$8,2,FALSE),"Sin dato")</f>
        <v/>
      </c>
      <c r="W3011">
        <f>IFERROR(VLOOKUP(L3011,Tablas_Equivalencia!$D$3:$E$9,2,FALSE),"Sin dato")</f>
        <v/>
      </c>
      <c r="X3011">
        <f>IF(I3011=1,"Varón","Mujer")</f>
        <v/>
      </c>
      <c r="Y3011">
        <f>IFERROR(VLOOKUP(M3011,Tablas_Equivalencia!$G$3:$H$6,2,FALSE),"Sin dato")</f>
        <v/>
      </c>
      <c r="Z3011">
        <f>IF(J3011&lt;=24,"18-24","25-29")</f>
        <v/>
      </c>
      <c r="AA3011">
        <f>IF(M3011&lt;&gt;1,"",IF(P3011=2,1,0))</f>
        <v/>
      </c>
      <c r="AB3011">
        <f>IF(M3011&lt;&gt;1,"",IF(O3011&gt;=2,1,0))</f>
        <v/>
      </c>
      <c r="AC3011">
        <f>IF(M3011&lt;&gt;1,"",IF(OR(Q3011=999,Q3011=""),"",IF(OR(Q3011&lt;35,Q3011&gt;48),1,0)))</f>
        <v/>
      </c>
      <c r="AD3011">
        <f>IF(COUNT(AA3011:AC3011)&lt;3,"",SUM(AA3011:AC3011))</f>
        <v/>
      </c>
      <c r="AE3011">
        <f>IF(L3011&gt;=4,2,IF(L3011&gt;=2,1,0))</f>
        <v/>
      </c>
      <c r="AF3011">
        <f>IF(L3011&gt;=5,1,0)</f>
        <v/>
      </c>
      <c r="AG3011">
        <f>AE3011+AF3011</f>
        <v/>
      </c>
      <c r="AH3011" s="15">
        <f>IF(M3011&lt;&gt;1,"",IF(OR(R3011=-9,R3011=""),"",R3011))</f>
        <v/>
      </c>
      <c r="AI3011">
        <f>IF(M3011&lt;&gt;1,"",IF(OR(Q3011=999,Q3011=""),"",Q3011))</f>
        <v/>
      </c>
    </row>
    <row r="3012">
      <c r="A3012" t="inlineStr">
        <is>
          <t>TQRMNOP116383</t>
        </is>
      </c>
      <c r="B3012" t="n">
        <v>2025</v>
      </c>
      <c r="C3012" t="n">
        <v>1</v>
      </c>
      <c r="D3012" t="n">
        <v>40</v>
      </c>
      <c r="E3012" t="inlineStr">
        <is>
          <t>N</t>
        </is>
      </c>
      <c r="F3012" t="n">
        <v>9</v>
      </c>
      <c r="G3012" t="n">
        <v>1744</v>
      </c>
      <c r="H3012" t="n">
        <v>1</v>
      </c>
      <c r="I3012" t="n">
        <v>1</v>
      </c>
      <c r="J3012" t="n">
        <v>19</v>
      </c>
      <c r="K3012" t="n">
        <v>2</v>
      </c>
      <c r="L3012" t="n">
        <v>4</v>
      </c>
      <c r="M3012" t="n">
        <v>2</v>
      </c>
      <c r="R3012" s="15" t="n">
        <v>0</v>
      </c>
      <c r="S3012" s="15" t="n">
        <v>0</v>
      </c>
      <c r="T3012" s="15" t="n">
        <v>0</v>
      </c>
      <c r="U3012" s="15" t="n">
        <v>184100</v>
      </c>
      <c r="V3012">
        <f>IFERROR(VLOOKUP(D3012,Tablas_Equivalencia!$A$3:$B$8,2,FALSE),"Sin dato")</f>
        <v/>
      </c>
      <c r="W3012">
        <f>IFERROR(VLOOKUP(L3012,Tablas_Equivalencia!$D$3:$E$9,2,FALSE),"Sin dato")</f>
        <v/>
      </c>
      <c r="X3012">
        <f>IF(I3012=1,"Varón","Mujer")</f>
        <v/>
      </c>
      <c r="Y3012">
        <f>IFERROR(VLOOKUP(M3012,Tablas_Equivalencia!$G$3:$H$6,2,FALSE),"Sin dato")</f>
        <v/>
      </c>
      <c r="Z3012">
        <f>IF(J3012&lt;=24,"18-24","25-29")</f>
        <v/>
      </c>
      <c r="AA3012">
        <f>IF(M3012&lt;&gt;1,"",IF(P3012=2,1,0))</f>
        <v/>
      </c>
      <c r="AB3012">
        <f>IF(M3012&lt;&gt;1,"",IF(O3012&gt;=2,1,0))</f>
        <v/>
      </c>
      <c r="AC3012">
        <f>IF(M3012&lt;&gt;1,"",IF(OR(Q3012=999,Q3012=""),"",IF(OR(Q3012&lt;35,Q3012&gt;48),1,0)))</f>
        <v/>
      </c>
      <c r="AD3012">
        <f>IF(COUNT(AA3012:AC3012)&lt;3,"",SUM(AA3012:AC3012))</f>
        <v/>
      </c>
      <c r="AE3012">
        <f>IF(L3012&gt;=4,2,IF(L3012&gt;=2,1,0))</f>
        <v/>
      </c>
      <c r="AF3012">
        <f>IF(L3012&gt;=5,1,0)</f>
        <v/>
      </c>
      <c r="AG3012">
        <f>AE3012+AF3012</f>
        <v/>
      </c>
      <c r="AH3012" s="15">
        <f>IF(M3012&lt;&gt;1,"",IF(OR(R3012=-9,R3012=""),"",R3012))</f>
        <v/>
      </c>
      <c r="AI3012">
        <f>IF(M3012&lt;&gt;1,"",IF(OR(Q3012=999,Q3012=""),"",Q3012))</f>
        <v/>
      </c>
    </row>
    <row r="3013">
      <c r="A3013" t="inlineStr">
        <is>
          <t>TQRMNOP116391</t>
        </is>
      </c>
      <c r="B3013" t="n">
        <v>2025</v>
      </c>
      <c r="C3013" t="n">
        <v>1</v>
      </c>
      <c r="D3013" t="n">
        <v>42</v>
      </c>
      <c r="E3013" t="inlineStr">
        <is>
          <t>N</t>
        </is>
      </c>
      <c r="F3013" t="n">
        <v>25</v>
      </c>
      <c r="G3013" t="n">
        <v>1182</v>
      </c>
      <c r="H3013" t="n">
        <v>3</v>
      </c>
      <c r="I3013" t="n">
        <v>2</v>
      </c>
      <c r="J3013" t="n">
        <v>26</v>
      </c>
      <c r="K3013" t="n">
        <v>2</v>
      </c>
      <c r="L3013" t="n">
        <v>2</v>
      </c>
      <c r="M3013" t="n">
        <v>3</v>
      </c>
      <c r="R3013" s="15" t="n">
        <v>0</v>
      </c>
      <c r="S3013" s="15" t="n">
        <v>129000</v>
      </c>
      <c r="T3013" s="15" t="n">
        <v>129000</v>
      </c>
      <c r="U3013" s="15" t="n">
        <v>60400</v>
      </c>
      <c r="V3013">
        <f>IFERROR(VLOOKUP(D3013,Tablas_Equivalencia!$A$3:$B$8,2,FALSE),"Sin dato")</f>
        <v/>
      </c>
      <c r="W3013">
        <f>IFERROR(VLOOKUP(L3013,Tablas_Equivalencia!$D$3:$E$9,2,FALSE),"Sin dato")</f>
        <v/>
      </c>
      <c r="X3013">
        <f>IF(I3013=1,"Varón","Mujer")</f>
        <v/>
      </c>
      <c r="Y3013">
        <f>IFERROR(VLOOKUP(M3013,Tablas_Equivalencia!$G$3:$H$6,2,FALSE),"Sin dato")</f>
        <v/>
      </c>
      <c r="Z3013">
        <f>IF(J3013&lt;=24,"18-24","25-29")</f>
        <v/>
      </c>
      <c r="AA3013">
        <f>IF(M3013&lt;&gt;1,"",IF(P3013=2,1,0))</f>
        <v/>
      </c>
      <c r="AB3013">
        <f>IF(M3013&lt;&gt;1,"",IF(O3013&gt;=2,1,0))</f>
        <v/>
      </c>
      <c r="AC3013">
        <f>IF(M3013&lt;&gt;1,"",IF(OR(Q3013=999,Q3013=""),"",IF(OR(Q3013&lt;35,Q3013&gt;48),1,0)))</f>
        <v/>
      </c>
      <c r="AD3013">
        <f>IF(COUNT(AA3013:AC3013)&lt;3,"",SUM(AA3013:AC3013))</f>
        <v/>
      </c>
      <c r="AE3013">
        <f>IF(L3013&gt;=4,2,IF(L3013&gt;=2,1,0))</f>
        <v/>
      </c>
      <c r="AF3013">
        <f>IF(L3013&gt;=5,1,0)</f>
        <v/>
      </c>
      <c r="AG3013">
        <f>AE3013+AF3013</f>
        <v/>
      </c>
      <c r="AH3013" s="15">
        <f>IF(M3013&lt;&gt;1,"",IF(OR(R3013=-9,R3013=""),"",R3013))</f>
        <v/>
      </c>
      <c r="AI3013">
        <f>IF(M3013&lt;&gt;1,"",IF(OR(Q3013=999,Q3013=""),"",Q3013))</f>
        <v/>
      </c>
    </row>
    <row r="3014">
      <c r="A3014" t="inlineStr">
        <is>
          <t>TQRMNOP116396</t>
        </is>
      </c>
      <c r="B3014" t="n">
        <v>2025</v>
      </c>
      <c r="C3014" t="n">
        <v>1</v>
      </c>
      <c r="D3014" t="n">
        <v>1</v>
      </c>
      <c r="E3014" t="inlineStr">
        <is>
          <t>S</t>
        </is>
      </c>
      <c r="F3014" t="n">
        <v>32</v>
      </c>
      <c r="G3014" t="n">
        <v>1645</v>
      </c>
      <c r="H3014" t="n">
        <v>3</v>
      </c>
      <c r="I3014" t="n">
        <v>1</v>
      </c>
      <c r="J3014" t="n">
        <v>28</v>
      </c>
      <c r="K3014" t="n">
        <v>2</v>
      </c>
      <c r="L3014" t="n">
        <v>3</v>
      </c>
      <c r="M3014" t="n">
        <v>1</v>
      </c>
      <c r="N3014" t="n">
        <v>3</v>
      </c>
      <c r="O3014" t="n">
        <v>2</v>
      </c>
      <c r="P3014" t="n">
        <v>2</v>
      </c>
      <c r="Q3014" t="n">
        <v>16</v>
      </c>
      <c r="R3014" s="15" t="n">
        <v>335000</v>
      </c>
      <c r="S3014" s="15" t="n">
        <v>80000</v>
      </c>
      <c r="T3014" s="15" t="n">
        <v>415000</v>
      </c>
      <c r="U3014" s="15" t="n">
        <v>210300</v>
      </c>
      <c r="V3014">
        <f>IFERROR(VLOOKUP(D3014,Tablas_Equivalencia!$A$3:$B$8,2,FALSE),"Sin dato")</f>
        <v/>
      </c>
      <c r="W3014">
        <f>IFERROR(VLOOKUP(L3014,Tablas_Equivalencia!$D$3:$E$9,2,FALSE),"Sin dato")</f>
        <v/>
      </c>
      <c r="X3014">
        <f>IF(I3014=1,"Varón","Mujer")</f>
        <v/>
      </c>
      <c r="Y3014">
        <f>IFERROR(VLOOKUP(M3014,Tablas_Equivalencia!$G$3:$H$6,2,FALSE),"Sin dato")</f>
        <v/>
      </c>
      <c r="Z3014">
        <f>IF(J3014&lt;=24,"18-24","25-29")</f>
        <v/>
      </c>
      <c r="AA3014">
        <f>IF(M3014&lt;&gt;1,"",IF(P3014=2,1,0))</f>
        <v/>
      </c>
      <c r="AB3014">
        <f>IF(M3014&lt;&gt;1,"",IF(O3014&gt;=2,1,0))</f>
        <v/>
      </c>
      <c r="AC3014">
        <f>IF(M3014&lt;&gt;1,"",IF(OR(Q3014=999,Q3014=""),"",IF(OR(Q3014&lt;35,Q3014&gt;48),1,0)))</f>
        <v/>
      </c>
      <c r="AD3014">
        <f>IF(COUNT(AA3014:AC3014)&lt;3,"",SUM(AA3014:AC3014))</f>
        <v/>
      </c>
      <c r="AE3014">
        <f>IF(L3014&gt;=4,2,IF(L3014&gt;=2,1,0))</f>
        <v/>
      </c>
      <c r="AF3014">
        <f>IF(L3014&gt;=5,1,0)</f>
        <v/>
      </c>
      <c r="AG3014">
        <f>AE3014+AF3014</f>
        <v/>
      </c>
      <c r="AH3014" s="15">
        <f>IF(M3014&lt;&gt;1,"",IF(OR(R3014=-9,R3014=""),"",R3014))</f>
        <v/>
      </c>
      <c r="AI3014">
        <f>IF(M3014&lt;&gt;1,"",IF(OR(Q3014=999,Q3014=""),"",Q3014))</f>
        <v/>
      </c>
    </row>
    <row r="3015">
      <c r="A3015" t="inlineStr">
        <is>
          <t>TQRMNOP116398</t>
        </is>
      </c>
      <c r="B3015" t="n">
        <v>2025</v>
      </c>
      <c r="C3015" t="n">
        <v>1</v>
      </c>
      <c r="D3015" t="n">
        <v>1</v>
      </c>
      <c r="E3015" t="inlineStr">
        <is>
          <t>S</t>
        </is>
      </c>
      <c r="F3015" t="n">
        <v>33</v>
      </c>
      <c r="G3015" t="n">
        <v>1460</v>
      </c>
      <c r="H3015" t="n">
        <v>1</v>
      </c>
      <c r="I3015" t="n">
        <v>1</v>
      </c>
      <c r="J3015" t="n">
        <v>26</v>
      </c>
      <c r="K3015" t="n">
        <v>1</v>
      </c>
      <c r="L3015" t="n">
        <v>4</v>
      </c>
      <c r="M3015" t="n">
        <v>1</v>
      </c>
      <c r="N3015" t="n">
        <v>3</v>
      </c>
      <c r="O3015" t="n">
        <v>1</v>
      </c>
      <c r="P3015" t="n">
        <v>1</v>
      </c>
      <c r="Q3015" t="n">
        <v>55</v>
      </c>
      <c r="R3015" s="15" t="n">
        <v>1453000</v>
      </c>
      <c r="S3015" s="15" t="n">
        <v>0</v>
      </c>
      <c r="T3015" s="15" t="n">
        <v>1453000</v>
      </c>
      <c r="U3015" s="15" t="n">
        <v>166100</v>
      </c>
      <c r="V3015">
        <f>IFERROR(VLOOKUP(D3015,Tablas_Equivalencia!$A$3:$B$8,2,FALSE),"Sin dato")</f>
        <v/>
      </c>
      <c r="W3015">
        <f>IFERROR(VLOOKUP(L3015,Tablas_Equivalencia!$D$3:$E$9,2,FALSE),"Sin dato")</f>
        <v/>
      </c>
      <c r="X3015">
        <f>IF(I3015=1,"Varón","Mujer")</f>
        <v/>
      </c>
      <c r="Y3015">
        <f>IFERROR(VLOOKUP(M3015,Tablas_Equivalencia!$G$3:$H$6,2,FALSE),"Sin dato")</f>
        <v/>
      </c>
      <c r="Z3015">
        <f>IF(J3015&lt;=24,"18-24","25-29")</f>
        <v/>
      </c>
      <c r="AA3015">
        <f>IF(M3015&lt;&gt;1,"",IF(P3015=2,1,0))</f>
        <v/>
      </c>
      <c r="AB3015">
        <f>IF(M3015&lt;&gt;1,"",IF(O3015&gt;=2,1,0))</f>
        <v/>
      </c>
      <c r="AC3015">
        <f>IF(M3015&lt;&gt;1,"",IF(OR(Q3015=999,Q3015=""),"",IF(OR(Q3015&lt;35,Q3015&gt;48),1,0)))</f>
        <v/>
      </c>
      <c r="AD3015">
        <f>IF(COUNT(AA3015:AC3015)&lt;3,"",SUM(AA3015:AC3015))</f>
        <v/>
      </c>
      <c r="AE3015">
        <f>IF(L3015&gt;=4,2,IF(L3015&gt;=2,1,0))</f>
        <v/>
      </c>
      <c r="AF3015">
        <f>IF(L3015&gt;=5,1,0)</f>
        <v/>
      </c>
      <c r="AG3015">
        <f>AE3015+AF3015</f>
        <v/>
      </c>
      <c r="AH3015" s="15">
        <f>IF(M3015&lt;&gt;1,"",IF(OR(R3015=-9,R3015=""),"",R3015))</f>
        <v/>
      </c>
      <c r="AI3015">
        <f>IF(M3015&lt;&gt;1,"",IF(OR(Q3015=999,Q3015=""),"",Q3015))</f>
        <v/>
      </c>
    </row>
    <row r="3016">
      <c r="A3016" t="inlineStr">
        <is>
          <t>TQRMNOP116399</t>
        </is>
      </c>
      <c r="B3016" t="n">
        <v>2025</v>
      </c>
      <c r="C3016" t="n">
        <v>1</v>
      </c>
      <c r="D3016" t="n">
        <v>1</v>
      </c>
      <c r="E3016" t="inlineStr">
        <is>
          <t>S</t>
        </is>
      </c>
      <c r="F3016" t="n">
        <v>33</v>
      </c>
      <c r="G3016" t="n">
        <v>503</v>
      </c>
      <c r="H3016" t="n">
        <v>1</v>
      </c>
      <c r="I3016" t="n">
        <v>2</v>
      </c>
      <c r="J3016" t="n">
        <v>19</v>
      </c>
      <c r="K3016" t="n">
        <v>2</v>
      </c>
      <c r="L3016" t="n">
        <v>3</v>
      </c>
      <c r="M3016" t="n">
        <v>3</v>
      </c>
      <c r="R3016" s="15" t="n">
        <v>0</v>
      </c>
      <c r="S3016" s="15" t="n">
        <v>0</v>
      </c>
      <c r="T3016" s="15" t="n">
        <v>0</v>
      </c>
      <c r="U3016" s="15" t="n">
        <v>160000</v>
      </c>
      <c r="V3016">
        <f>IFERROR(VLOOKUP(D3016,Tablas_Equivalencia!$A$3:$B$8,2,FALSE),"Sin dato")</f>
        <v/>
      </c>
      <c r="W3016">
        <f>IFERROR(VLOOKUP(L3016,Tablas_Equivalencia!$D$3:$E$9,2,FALSE),"Sin dato")</f>
        <v/>
      </c>
      <c r="X3016">
        <f>IF(I3016=1,"Varón","Mujer")</f>
        <v/>
      </c>
      <c r="Y3016">
        <f>IFERROR(VLOOKUP(M3016,Tablas_Equivalencia!$G$3:$H$6,2,FALSE),"Sin dato")</f>
        <v/>
      </c>
      <c r="Z3016">
        <f>IF(J3016&lt;=24,"18-24","25-29")</f>
        <v/>
      </c>
      <c r="AA3016">
        <f>IF(M3016&lt;&gt;1,"",IF(P3016=2,1,0))</f>
        <v/>
      </c>
      <c r="AB3016">
        <f>IF(M3016&lt;&gt;1,"",IF(O3016&gt;=2,1,0))</f>
        <v/>
      </c>
      <c r="AC3016">
        <f>IF(M3016&lt;&gt;1,"",IF(OR(Q3016=999,Q3016=""),"",IF(OR(Q3016&lt;35,Q3016&gt;48),1,0)))</f>
        <v/>
      </c>
      <c r="AD3016">
        <f>IF(COUNT(AA3016:AC3016)&lt;3,"",SUM(AA3016:AC3016))</f>
        <v/>
      </c>
      <c r="AE3016">
        <f>IF(L3016&gt;=4,2,IF(L3016&gt;=2,1,0))</f>
        <v/>
      </c>
      <c r="AF3016">
        <f>IF(L3016&gt;=5,1,0)</f>
        <v/>
      </c>
      <c r="AG3016">
        <f>AE3016+AF3016</f>
        <v/>
      </c>
      <c r="AH3016" s="15">
        <f>IF(M3016&lt;&gt;1,"",IF(OR(R3016=-9,R3016=""),"",R3016))</f>
        <v/>
      </c>
      <c r="AI3016">
        <f>IF(M3016&lt;&gt;1,"",IF(OR(Q3016=999,Q3016=""),"",Q3016))</f>
        <v/>
      </c>
    </row>
    <row r="3017">
      <c r="A3017" t="inlineStr">
        <is>
          <t>TQRMNOP116405</t>
        </is>
      </c>
      <c r="B3017" t="n">
        <v>2025</v>
      </c>
      <c r="C3017" t="n">
        <v>1</v>
      </c>
      <c r="D3017" t="n">
        <v>42</v>
      </c>
      <c r="E3017" t="inlineStr">
        <is>
          <t>S</t>
        </is>
      </c>
      <c r="F3017" t="n">
        <v>10</v>
      </c>
      <c r="G3017" t="n">
        <v>1505</v>
      </c>
      <c r="H3017" t="n">
        <v>2</v>
      </c>
      <c r="I3017" t="n">
        <v>2</v>
      </c>
      <c r="J3017" t="n">
        <v>21</v>
      </c>
      <c r="K3017" t="n">
        <v>2</v>
      </c>
      <c r="L3017" t="n">
        <v>4</v>
      </c>
      <c r="M3017" t="n">
        <v>3</v>
      </c>
      <c r="R3017" s="15" t="n">
        <v>0</v>
      </c>
      <c r="S3017" s="15" t="n">
        <v>0</v>
      </c>
      <c r="T3017" s="15" t="n">
        <v>0</v>
      </c>
      <c r="U3017" s="15" t="n">
        <v>168500</v>
      </c>
      <c r="V3017">
        <f>IFERROR(VLOOKUP(D3017,Tablas_Equivalencia!$A$3:$B$8,2,FALSE),"Sin dato")</f>
        <v/>
      </c>
      <c r="W3017">
        <f>IFERROR(VLOOKUP(L3017,Tablas_Equivalencia!$D$3:$E$9,2,FALSE),"Sin dato")</f>
        <v/>
      </c>
      <c r="X3017">
        <f>IF(I3017=1,"Varón","Mujer")</f>
        <v/>
      </c>
      <c r="Y3017">
        <f>IFERROR(VLOOKUP(M3017,Tablas_Equivalencia!$G$3:$H$6,2,FALSE),"Sin dato")</f>
        <v/>
      </c>
      <c r="Z3017">
        <f>IF(J3017&lt;=24,"18-24","25-29")</f>
        <v/>
      </c>
      <c r="AA3017">
        <f>IF(M3017&lt;&gt;1,"",IF(P3017=2,1,0))</f>
        <v/>
      </c>
      <c r="AB3017">
        <f>IF(M3017&lt;&gt;1,"",IF(O3017&gt;=2,1,0))</f>
        <v/>
      </c>
      <c r="AC3017">
        <f>IF(M3017&lt;&gt;1,"",IF(OR(Q3017=999,Q3017=""),"",IF(OR(Q3017&lt;35,Q3017&gt;48),1,0)))</f>
        <v/>
      </c>
      <c r="AD3017">
        <f>IF(COUNT(AA3017:AC3017)&lt;3,"",SUM(AA3017:AC3017))</f>
        <v/>
      </c>
      <c r="AE3017">
        <f>IF(L3017&gt;=4,2,IF(L3017&gt;=2,1,0))</f>
        <v/>
      </c>
      <c r="AF3017">
        <f>IF(L3017&gt;=5,1,0)</f>
        <v/>
      </c>
      <c r="AG3017">
        <f>AE3017+AF3017</f>
        <v/>
      </c>
      <c r="AH3017" s="15">
        <f>IF(M3017&lt;&gt;1,"",IF(OR(R3017=-9,R3017=""),"",R3017))</f>
        <v/>
      </c>
      <c r="AI3017">
        <f>IF(M3017&lt;&gt;1,"",IF(OR(Q3017=999,Q3017=""),"",Q3017))</f>
        <v/>
      </c>
    </row>
    <row r="3018">
      <c r="A3018" t="inlineStr">
        <is>
          <t>TQRMNOP116406</t>
        </is>
      </c>
      <c r="B3018" t="n">
        <v>2025</v>
      </c>
      <c r="C3018" t="n">
        <v>1</v>
      </c>
      <c r="D3018" t="n">
        <v>43</v>
      </c>
      <c r="E3018" t="inlineStr">
        <is>
          <t>S</t>
        </is>
      </c>
      <c r="F3018" t="n">
        <v>20</v>
      </c>
      <c r="G3018" t="n">
        <v>1377</v>
      </c>
      <c r="H3018" t="n">
        <v>10</v>
      </c>
      <c r="I3018" t="n">
        <v>1</v>
      </c>
      <c r="J3018" t="n">
        <v>19</v>
      </c>
      <c r="K3018" t="n">
        <v>2</v>
      </c>
      <c r="L3018" t="n">
        <v>4</v>
      </c>
      <c r="M3018" t="n">
        <v>3</v>
      </c>
      <c r="R3018" s="15" t="n">
        <v>0</v>
      </c>
      <c r="S3018" s="15" t="n">
        <v>0</v>
      </c>
      <c r="T3018" s="15" t="n">
        <v>0</v>
      </c>
      <c r="U3018" s="15" t="n">
        <v>154500</v>
      </c>
      <c r="V3018">
        <f>IFERROR(VLOOKUP(D3018,Tablas_Equivalencia!$A$3:$B$8,2,FALSE),"Sin dato")</f>
        <v/>
      </c>
      <c r="W3018">
        <f>IFERROR(VLOOKUP(L3018,Tablas_Equivalencia!$D$3:$E$9,2,FALSE),"Sin dato")</f>
        <v/>
      </c>
      <c r="X3018">
        <f>IF(I3018=1,"Varón","Mujer")</f>
        <v/>
      </c>
      <c r="Y3018">
        <f>IFERROR(VLOOKUP(M3018,Tablas_Equivalencia!$G$3:$H$6,2,FALSE),"Sin dato")</f>
        <v/>
      </c>
      <c r="Z3018">
        <f>IF(J3018&lt;=24,"18-24","25-29")</f>
        <v/>
      </c>
      <c r="AA3018">
        <f>IF(M3018&lt;&gt;1,"",IF(P3018=2,1,0))</f>
        <v/>
      </c>
      <c r="AB3018">
        <f>IF(M3018&lt;&gt;1,"",IF(O3018&gt;=2,1,0))</f>
        <v/>
      </c>
      <c r="AC3018">
        <f>IF(M3018&lt;&gt;1,"",IF(OR(Q3018=999,Q3018=""),"",IF(OR(Q3018&lt;35,Q3018&gt;48),1,0)))</f>
        <v/>
      </c>
      <c r="AD3018">
        <f>IF(COUNT(AA3018:AC3018)&lt;3,"",SUM(AA3018:AC3018))</f>
        <v/>
      </c>
      <c r="AE3018">
        <f>IF(L3018&gt;=4,2,IF(L3018&gt;=2,1,0))</f>
        <v/>
      </c>
      <c r="AF3018">
        <f>IF(L3018&gt;=5,1,0)</f>
        <v/>
      </c>
      <c r="AG3018">
        <f>AE3018+AF3018</f>
        <v/>
      </c>
      <c r="AH3018" s="15">
        <f>IF(M3018&lt;&gt;1,"",IF(OR(R3018=-9,R3018=""),"",R3018))</f>
        <v/>
      </c>
      <c r="AI3018">
        <f>IF(M3018&lt;&gt;1,"",IF(OR(Q3018=999,Q3018=""),"",Q3018))</f>
        <v/>
      </c>
    </row>
    <row r="3019">
      <c r="A3019" t="inlineStr">
        <is>
          <t>TQRMNOP116410</t>
        </is>
      </c>
      <c r="B3019" t="n">
        <v>2025</v>
      </c>
      <c r="C3019" t="n">
        <v>1</v>
      </c>
      <c r="D3019" t="n">
        <v>41</v>
      </c>
      <c r="E3019" t="inlineStr">
        <is>
          <t>N</t>
        </is>
      </c>
      <c r="F3019" t="n">
        <v>15</v>
      </c>
      <c r="G3019" t="n">
        <v>1052</v>
      </c>
      <c r="H3019" t="n">
        <v>2</v>
      </c>
      <c r="I3019" t="n">
        <v>2</v>
      </c>
      <c r="J3019" t="n">
        <v>18</v>
      </c>
      <c r="K3019" t="n">
        <v>1</v>
      </c>
      <c r="L3019" t="n">
        <v>4</v>
      </c>
      <c r="M3019" t="n">
        <v>3</v>
      </c>
      <c r="R3019" s="15" t="n">
        <v>0</v>
      </c>
      <c r="S3019" s="15" t="n">
        <v>0</v>
      </c>
      <c r="T3019" s="15" t="n">
        <v>0</v>
      </c>
      <c r="U3019" s="15" t="n">
        <v>115800</v>
      </c>
      <c r="V3019">
        <f>IFERROR(VLOOKUP(D3019,Tablas_Equivalencia!$A$3:$B$8,2,FALSE),"Sin dato")</f>
        <v/>
      </c>
      <c r="W3019">
        <f>IFERROR(VLOOKUP(L3019,Tablas_Equivalencia!$D$3:$E$9,2,FALSE),"Sin dato")</f>
        <v/>
      </c>
      <c r="X3019">
        <f>IF(I3019=1,"Varón","Mujer")</f>
        <v/>
      </c>
      <c r="Y3019">
        <f>IFERROR(VLOOKUP(M3019,Tablas_Equivalencia!$G$3:$H$6,2,FALSE),"Sin dato")</f>
        <v/>
      </c>
      <c r="Z3019">
        <f>IF(J3019&lt;=24,"18-24","25-29")</f>
        <v/>
      </c>
      <c r="AA3019">
        <f>IF(M3019&lt;&gt;1,"",IF(P3019=2,1,0))</f>
        <v/>
      </c>
      <c r="AB3019">
        <f>IF(M3019&lt;&gt;1,"",IF(O3019&gt;=2,1,0))</f>
        <v/>
      </c>
      <c r="AC3019">
        <f>IF(M3019&lt;&gt;1,"",IF(OR(Q3019=999,Q3019=""),"",IF(OR(Q3019&lt;35,Q3019&gt;48),1,0)))</f>
        <v/>
      </c>
      <c r="AD3019">
        <f>IF(COUNT(AA3019:AC3019)&lt;3,"",SUM(AA3019:AC3019))</f>
        <v/>
      </c>
      <c r="AE3019">
        <f>IF(L3019&gt;=4,2,IF(L3019&gt;=2,1,0))</f>
        <v/>
      </c>
      <c r="AF3019">
        <f>IF(L3019&gt;=5,1,0)</f>
        <v/>
      </c>
      <c r="AG3019">
        <f>AE3019+AF3019</f>
        <v/>
      </c>
      <c r="AH3019" s="15">
        <f>IF(M3019&lt;&gt;1,"",IF(OR(R3019=-9,R3019=""),"",R3019))</f>
        <v/>
      </c>
      <c r="AI3019">
        <f>IF(M3019&lt;&gt;1,"",IF(OR(Q3019=999,Q3019=""),"",Q3019))</f>
        <v/>
      </c>
    </row>
    <row r="3020">
      <c r="A3020" t="inlineStr">
        <is>
          <t>TQRMNOP116413</t>
        </is>
      </c>
      <c r="B3020" t="n">
        <v>2025</v>
      </c>
      <c r="C3020" t="n">
        <v>1</v>
      </c>
      <c r="D3020" t="n">
        <v>1</v>
      </c>
      <c r="E3020" t="inlineStr">
        <is>
          <t>S</t>
        </is>
      </c>
      <c r="F3020" t="n">
        <v>32</v>
      </c>
      <c r="G3020" t="n">
        <v>1436</v>
      </c>
      <c r="H3020" t="n">
        <v>3</v>
      </c>
      <c r="I3020" t="n">
        <v>1</v>
      </c>
      <c r="J3020" t="n">
        <v>22</v>
      </c>
      <c r="K3020" t="n">
        <v>2</v>
      </c>
      <c r="L3020" t="n">
        <v>6</v>
      </c>
      <c r="M3020" t="n">
        <v>1</v>
      </c>
      <c r="N3020" t="n">
        <v>2</v>
      </c>
      <c r="O3020" t="n">
        <v>1</v>
      </c>
      <c r="P3020" t="n">
        <v>1</v>
      </c>
      <c r="Q3020" t="n">
        <v>27</v>
      </c>
      <c r="R3020" s="15" t="n">
        <v>1345000</v>
      </c>
      <c r="S3020" s="15" t="n">
        <v>0</v>
      </c>
      <c r="T3020" s="15" t="n">
        <v>1345000</v>
      </c>
      <c r="U3020" s="15" t="n">
        <v>70700</v>
      </c>
      <c r="V3020">
        <f>IFERROR(VLOOKUP(D3020,Tablas_Equivalencia!$A$3:$B$8,2,FALSE),"Sin dato")</f>
        <v/>
      </c>
      <c r="W3020">
        <f>IFERROR(VLOOKUP(L3020,Tablas_Equivalencia!$D$3:$E$9,2,FALSE),"Sin dato")</f>
        <v/>
      </c>
      <c r="X3020">
        <f>IF(I3020=1,"Varón","Mujer")</f>
        <v/>
      </c>
      <c r="Y3020">
        <f>IFERROR(VLOOKUP(M3020,Tablas_Equivalencia!$G$3:$H$6,2,FALSE),"Sin dato")</f>
        <v/>
      </c>
      <c r="Z3020">
        <f>IF(J3020&lt;=24,"18-24","25-29")</f>
        <v/>
      </c>
      <c r="AA3020">
        <f>IF(M3020&lt;&gt;1,"",IF(P3020=2,1,0))</f>
        <v/>
      </c>
      <c r="AB3020">
        <f>IF(M3020&lt;&gt;1,"",IF(O3020&gt;=2,1,0))</f>
        <v/>
      </c>
      <c r="AC3020">
        <f>IF(M3020&lt;&gt;1,"",IF(OR(Q3020=999,Q3020=""),"",IF(OR(Q3020&lt;35,Q3020&gt;48),1,0)))</f>
        <v/>
      </c>
      <c r="AD3020">
        <f>IF(COUNT(AA3020:AC3020)&lt;3,"",SUM(AA3020:AC3020))</f>
        <v/>
      </c>
      <c r="AE3020">
        <f>IF(L3020&gt;=4,2,IF(L3020&gt;=2,1,0))</f>
        <v/>
      </c>
      <c r="AF3020">
        <f>IF(L3020&gt;=5,1,0)</f>
        <v/>
      </c>
      <c r="AG3020">
        <f>AE3020+AF3020</f>
        <v/>
      </c>
      <c r="AH3020" s="15">
        <f>IF(M3020&lt;&gt;1,"",IF(OR(R3020=-9,R3020=""),"",R3020))</f>
        <v/>
      </c>
      <c r="AI3020">
        <f>IF(M3020&lt;&gt;1,"",IF(OR(Q3020=999,Q3020=""),"",Q3020))</f>
        <v/>
      </c>
    </row>
    <row r="3021">
      <c r="A3021" t="inlineStr">
        <is>
          <t>TQRMNOP116415</t>
        </is>
      </c>
      <c r="B3021" t="n">
        <v>2025</v>
      </c>
      <c r="C3021" t="n">
        <v>1</v>
      </c>
      <c r="D3021" t="n">
        <v>43</v>
      </c>
      <c r="E3021" t="inlineStr">
        <is>
          <t>S</t>
        </is>
      </c>
      <c r="F3021" t="n">
        <v>36</v>
      </c>
      <c r="G3021" t="n">
        <v>1232</v>
      </c>
      <c r="H3021" t="n">
        <v>1</v>
      </c>
      <c r="I3021" t="n">
        <v>1</v>
      </c>
      <c r="J3021" t="n">
        <v>23</v>
      </c>
      <c r="K3021" t="n">
        <v>2</v>
      </c>
      <c r="L3021" t="n">
        <v>4</v>
      </c>
      <c r="M3021" t="n">
        <v>1</v>
      </c>
      <c r="N3021" t="n">
        <v>3</v>
      </c>
      <c r="O3021" t="n">
        <v>1</v>
      </c>
      <c r="P3021" t="n">
        <v>1</v>
      </c>
      <c r="Q3021" t="n">
        <v>54</v>
      </c>
      <c r="R3021" s="15" t="n">
        <v>578000</v>
      </c>
      <c r="S3021" s="15" t="n">
        <v>166000</v>
      </c>
      <c r="T3021" s="15" t="n">
        <v>744000</v>
      </c>
      <c r="U3021" s="15" t="n">
        <v>150500</v>
      </c>
      <c r="V3021">
        <f>IFERROR(VLOOKUP(D3021,Tablas_Equivalencia!$A$3:$B$8,2,FALSE),"Sin dato")</f>
        <v/>
      </c>
      <c r="W3021">
        <f>IFERROR(VLOOKUP(L3021,Tablas_Equivalencia!$D$3:$E$9,2,FALSE),"Sin dato")</f>
        <v/>
      </c>
      <c r="X3021">
        <f>IF(I3021=1,"Varón","Mujer")</f>
        <v/>
      </c>
      <c r="Y3021">
        <f>IFERROR(VLOOKUP(M3021,Tablas_Equivalencia!$G$3:$H$6,2,FALSE),"Sin dato")</f>
        <v/>
      </c>
      <c r="Z3021">
        <f>IF(J3021&lt;=24,"18-24","25-29")</f>
        <v/>
      </c>
      <c r="AA3021">
        <f>IF(M3021&lt;&gt;1,"",IF(P3021=2,1,0))</f>
        <v/>
      </c>
      <c r="AB3021">
        <f>IF(M3021&lt;&gt;1,"",IF(O3021&gt;=2,1,0))</f>
        <v/>
      </c>
      <c r="AC3021">
        <f>IF(M3021&lt;&gt;1,"",IF(OR(Q3021=999,Q3021=""),"",IF(OR(Q3021&lt;35,Q3021&gt;48),1,0)))</f>
        <v/>
      </c>
      <c r="AD3021">
        <f>IF(COUNT(AA3021:AC3021)&lt;3,"",SUM(AA3021:AC3021))</f>
        <v/>
      </c>
      <c r="AE3021">
        <f>IF(L3021&gt;=4,2,IF(L3021&gt;=2,1,0))</f>
        <v/>
      </c>
      <c r="AF3021">
        <f>IF(L3021&gt;=5,1,0)</f>
        <v/>
      </c>
      <c r="AG3021">
        <f>AE3021+AF3021</f>
        <v/>
      </c>
      <c r="AH3021" s="15">
        <f>IF(M3021&lt;&gt;1,"",IF(OR(R3021=-9,R3021=""),"",R3021))</f>
        <v/>
      </c>
      <c r="AI3021">
        <f>IF(M3021&lt;&gt;1,"",IF(OR(Q3021=999,Q3021=""),"",Q3021))</f>
        <v/>
      </c>
    </row>
    <row r="3022">
      <c r="A3022" t="inlineStr">
        <is>
          <t>TQRMNOP116417</t>
        </is>
      </c>
      <c r="B3022" t="n">
        <v>2025</v>
      </c>
      <c r="C3022" t="n">
        <v>1</v>
      </c>
      <c r="D3022" t="n">
        <v>42</v>
      </c>
      <c r="E3022" t="inlineStr">
        <is>
          <t>N</t>
        </is>
      </c>
      <c r="F3022" t="n">
        <v>27</v>
      </c>
      <c r="G3022" t="n">
        <v>959</v>
      </c>
      <c r="H3022" t="n">
        <v>3</v>
      </c>
      <c r="I3022" t="n">
        <v>1</v>
      </c>
      <c r="J3022" t="n">
        <v>26</v>
      </c>
      <c r="K3022" t="n">
        <v>2</v>
      </c>
      <c r="L3022" t="n">
        <v>6</v>
      </c>
      <c r="M3022" t="n">
        <v>1</v>
      </c>
      <c r="N3022" t="n">
        <v>3</v>
      </c>
      <c r="O3022" t="n">
        <v>1</v>
      </c>
      <c r="P3022" t="n">
        <v>1</v>
      </c>
      <c r="Q3022" t="n">
        <v>53</v>
      </c>
      <c r="R3022" s="15" t="n">
        <v>549000</v>
      </c>
      <c r="S3022" s="15" t="n">
        <v>0</v>
      </c>
      <c r="T3022" s="15" t="n">
        <v>549000</v>
      </c>
      <c r="U3022" s="15" t="n">
        <v>161000</v>
      </c>
      <c r="V3022">
        <f>IFERROR(VLOOKUP(D3022,Tablas_Equivalencia!$A$3:$B$8,2,FALSE),"Sin dato")</f>
        <v/>
      </c>
      <c r="W3022">
        <f>IFERROR(VLOOKUP(L3022,Tablas_Equivalencia!$D$3:$E$9,2,FALSE),"Sin dato")</f>
        <v/>
      </c>
      <c r="X3022">
        <f>IF(I3022=1,"Varón","Mujer")</f>
        <v/>
      </c>
      <c r="Y3022">
        <f>IFERROR(VLOOKUP(M3022,Tablas_Equivalencia!$G$3:$H$6,2,FALSE),"Sin dato")</f>
        <v/>
      </c>
      <c r="Z3022">
        <f>IF(J3022&lt;=24,"18-24","25-29")</f>
        <v/>
      </c>
      <c r="AA3022">
        <f>IF(M3022&lt;&gt;1,"",IF(P3022=2,1,0))</f>
        <v/>
      </c>
      <c r="AB3022">
        <f>IF(M3022&lt;&gt;1,"",IF(O3022&gt;=2,1,0))</f>
        <v/>
      </c>
      <c r="AC3022">
        <f>IF(M3022&lt;&gt;1,"",IF(OR(Q3022=999,Q3022=""),"",IF(OR(Q3022&lt;35,Q3022&gt;48),1,0)))</f>
        <v/>
      </c>
      <c r="AD3022">
        <f>IF(COUNT(AA3022:AC3022)&lt;3,"",SUM(AA3022:AC3022))</f>
        <v/>
      </c>
      <c r="AE3022">
        <f>IF(L3022&gt;=4,2,IF(L3022&gt;=2,1,0))</f>
        <v/>
      </c>
      <c r="AF3022">
        <f>IF(L3022&gt;=5,1,0)</f>
        <v/>
      </c>
      <c r="AG3022">
        <f>AE3022+AF3022</f>
        <v/>
      </c>
      <c r="AH3022" s="15">
        <f>IF(M3022&lt;&gt;1,"",IF(OR(R3022=-9,R3022=""),"",R3022))</f>
        <v/>
      </c>
      <c r="AI3022">
        <f>IF(M3022&lt;&gt;1,"",IF(OR(Q3022=999,Q3022=""),"",Q3022))</f>
        <v/>
      </c>
    </row>
    <row r="3023">
      <c r="A3023" t="inlineStr">
        <is>
          <t>TQRMNOP116424</t>
        </is>
      </c>
      <c r="B3023" t="n">
        <v>2025</v>
      </c>
      <c r="C3023" t="n">
        <v>1</v>
      </c>
      <c r="D3023" t="n">
        <v>44</v>
      </c>
      <c r="E3023" t="inlineStr">
        <is>
          <t>N</t>
        </is>
      </c>
      <c r="F3023" t="n">
        <v>14</v>
      </c>
      <c r="G3023" t="n">
        <v>1746</v>
      </c>
      <c r="H3023" t="n">
        <v>3</v>
      </c>
      <c r="I3023" t="n">
        <v>1</v>
      </c>
      <c r="J3023" t="n">
        <v>29</v>
      </c>
      <c r="K3023" t="n">
        <v>2</v>
      </c>
      <c r="L3023" t="n">
        <v>4</v>
      </c>
      <c r="M3023" t="n">
        <v>1</v>
      </c>
      <c r="N3023" t="n">
        <v>3</v>
      </c>
      <c r="O3023" t="n">
        <v>2</v>
      </c>
      <c r="P3023" t="n">
        <v>2</v>
      </c>
      <c r="Q3023" t="n">
        <v>41</v>
      </c>
      <c r="R3023" s="15" t="n">
        <v>321000</v>
      </c>
      <c r="S3023" s="15" t="n">
        <v>0</v>
      </c>
      <c r="T3023" s="15" t="n">
        <v>321000</v>
      </c>
      <c r="U3023" s="15" t="n">
        <v>179600</v>
      </c>
      <c r="V3023">
        <f>IFERROR(VLOOKUP(D3023,Tablas_Equivalencia!$A$3:$B$8,2,FALSE),"Sin dato")</f>
        <v/>
      </c>
      <c r="W3023">
        <f>IFERROR(VLOOKUP(L3023,Tablas_Equivalencia!$D$3:$E$9,2,FALSE),"Sin dato")</f>
        <v/>
      </c>
      <c r="X3023">
        <f>IF(I3023=1,"Varón","Mujer")</f>
        <v/>
      </c>
      <c r="Y3023">
        <f>IFERROR(VLOOKUP(M3023,Tablas_Equivalencia!$G$3:$H$6,2,FALSE),"Sin dato")</f>
        <v/>
      </c>
      <c r="Z3023">
        <f>IF(J3023&lt;=24,"18-24","25-29")</f>
        <v/>
      </c>
      <c r="AA3023">
        <f>IF(M3023&lt;&gt;1,"",IF(P3023=2,1,0))</f>
        <v/>
      </c>
      <c r="AB3023">
        <f>IF(M3023&lt;&gt;1,"",IF(O3023&gt;=2,1,0))</f>
        <v/>
      </c>
      <c r="AC3023">
        <f>IF(M3023&lt;&gt;1,"",IF(OR(Q3023=999,Q3023=""),"",IF(OR(Q3023&lt;35,Q3023&gt;48),1,0)))</f>
        <v/>
      </c>
      <c r="AD3023">
        <f>IF(COUNT(AA3023:AC3023)&lt;3,"",SUM(AA3023:AC3023))</f>
        <v/>
      </c>
      <c r="AE3023">
        <f>IF(L3023&gt;=4,2,IF(L3023&gt;=2,1,0))</f>
        <v/>
      </c>
      <c r="AF3023">
        <f>IF(L3023&gt;=5,1,0)</f>
        <v/>
      </c>
      <c r="AG3023">
        <f>AE3023+AF3023</f>
        <v/>
      </c>
      <c r="AH3023" s="15">
        <f>IF(M3023&lt;&gt;1,"",IF(OR(R3023=-9,R3023=""),"",R3023))</f>
        <v/>
      </c>
      <c r="AI3023">
        <f>IF(M3023&lt;&gt;1,"",IF(OR(Q3023=999,Q3023=""),"",Q3023))</f>
        <v/>
      </c>
    </row>
    <row r="3024">
      <c r="A3024" t="inlineStr">
        <is>
          <t>TQRMNOP116427</t>
        </is>
      </c>
      <c r="B3024" t="n">
        <v>2025</v>
      </c>
      <c r="C3024" t="n">
        <v>1</v>
      </c>
      <c r="D3024" t="n">
        <v>42</v>
      </c>
      <c r="E3024" t="inlineStr">
        <is>
          <t>N</t>
        </is>
      </c>
      <c r="F3024" t="n">
        <v>25</v>
      </c>
      <c r="G3024" t="n">
        <v>749</v>
      </c>
      <c r="H3024" t="n">
        <v>3</v>
      </c>
      <c r="I3024" t="n">
        <v>1</v>
      </c>
      <c r="J3024" t="n">
        <v>26</v>
      </c>
      <c r="K3024" t="n">
        <v>2</v>
      </c>
      <c r="L3024" t="n">
        <v>6</v>
      </c>
      <c r="M3024" t="n">
        <v>1</v>
      </c>
      <c r="N3024" t="n">
        <v>4</v>
      </c>
      <c r="O3024" t="n">
        <v>1</v>
      </c>
      <c r="P3024" t="n">
        <v>1</v>
      </c>
      <c r="Q3024" t="n">
        <v>30</v>
      </c>
      <c r="R3024" s="15" t="n">
        <v>642000</v>
      </c>
      <c r="S3024" s="15" t="n">
        <v>0</v>
      </c>
      <c r="T3024" s="15" t="n">
        <v>642000</v>
      </c>
      <c r="U3024" s="15" t="n">
        <v>255300</v>
      </c>
      <c r="V3024">
        <f>IFERROR(VLOOKUP(D3024,Tablas_Equivalencia!$A$3:$B$8,2,FALSE),"Sin dato")</f>
        <v/>
      </c>
      <c r="W3024">
        <f>IFERROR(VLOOKUP(L3024,Tablas_Equivalencia!$D$3:$E$9,2,FALSE),"Sin dato")</f>
        <v/>
      </c>
      <c r="X3024">
        <f>IF(I3024=1,"Varón","Mujer")</f>
        <v/>
      </c>
      <c r="Y3024">
        <f>IFERROR(VLOOKUP(M3024,Tablas_Equivalencia!$G$3:$H$6,2,FALSE),"Sin dato")</f>
        <v/>
      </c>
      <c r="Z3024">
        <f>IF(J3024&lt;=24,"18-24","25-29")</f>
        <v/>
      </c>
      <c r="AA3024">
        <f>IF(M3024&lt;&gt;1,"",IF(P3024=2,1,0))</f>
        <v/>
      </c>
      <c r="AB3024">
        <f>IF(M3024&lt;&gt;1,"",IF(O3024&gt;=2,1,0))</f>
        <v/>
      </c>
      <c r="AC3024">
        <f>IF(M3024&lt;&gt;1,"",IF(OR(Q3024=999,Q3024=""),"",IF(OR(Q3024&lt;35,Q3024&gt;48),1,0)))</f>
        <v/>
      </c>
      <c r="AD3024">
        <f>IF(COUNT(AA3024:AC3024)&lt;3,"",SUM(AA3024:AC3024))</f>
        <v/>
      </c>
      <c r="AE3024">
        <f>IF(L3024&gt;=4,2,IF(L3024&gt;=2,1,0))</f>
        <v/>
      </c>
      <c r="AF3024">
        <f>IF(L3024&gt;=5,1,0)</f>
        <v/>
      </c>
      <c r="AG3024">
        <f>AE3024+AF3024</f>
        <v/>
      </c>
      <c r="AH3024" s="15">
        <f>IF(M3024&lt;&gt;1,"",IF(OR(R3024=-9,R3024=""),"",R3024))</f>
        <v/>
      </c>
      <c r="AI3024">
        <f>IF(M3024&lt;&gt;1,"",IF(OR(Q3024=999,Q3024=""),"",Q3024))</f>
        <v/>
      </c>
    </row>
    <row r="3025">
      <c r="A3025" t="inlineStr">
        <is>
          <t>TQRMNOP116431</t>
        </is>
      </c>
      <c r="B3025" t="n">
        <v>2025</v>
      </c>
      <c r="C3025" t="n">
        <v>1</v>
      </c>
      <c r="D3025" t="n">
        <v>40</v>
      </c>
      <c r="E3025" t="inlineStr">
        <is>
          <t>N</t>
        </is>
      </c>
      <c r="F3025" t="n">
        <v>23</v>
      </c>
      <c r="G3025" t="n">
        <v>1259</v>
      </c>
      <c r="H3025" t="n">
        <v>3</v>
      </c>
      <c r="I3025" t="n">
        <v>1</v>
      </c>
      <c r="J3025" t="n">
        <v>20</v>
      </c>
      <c r="K3025" t="n">
        <v>2</v>
      </c>
      <c r="L3025" t="n">
        <v>3</v>
      </c>
      <c r="M3025" t="n">
        <v>2</v>
      </c>
      <c r="R3025" s="15" t="n">
        <v>0</v>
      </c>
      <c r="S3025" s="15" t="n">
        <v>0</v>
      </c>
      <c r="T3025" s="15" t="n">
        <v>0</v>
      </c>
      <c r="U3025" s="15" t="n">
        <v>869000</v>
      </c>
      <c r="V3025">
        <f>IFERROR(VLOOKUP(D3025,Tablas_Equivalencia!$A$3:$B$8,2,FALSE),"Sin dato")</f>
        <v/>
      </c>
      <c r="W3025">
        <f>IFERROR(VLOOKUP(L3025,Tablas_Equivalencia!$D$3:$E$9,2,FALSE),"Sin dato")</f>
        <v/>
      </c>
      <c r="X3025">
        <f>IF(I3025=1,"Varón","Mujer")</f>
        <v/>
      </c>
      <c r="Y3025">
        <f>IFERROR(VLOOKUP(M3025,Tablas_Equivalencia!$G$3:$H$6,2,FALSE),"Sin dato")</f>
        <v/>
      </c>
      <c r="Z3025">
        <f>IF(J3025&lt;=24,"18-24","25-29")</f>
        <v/>
      </c>
      <c r="AA3025">
        <f>IF(M3025&lt;&gt;1,"",IF(P3025=2,1,0))</f>
        <v/>
      </c>
      <c r="AB3025">
        <f>IF(M3025&lt;&gt;1,"",IF(O3025&gt;=2,1,0))</f>
        <v/>
      </c>
      <c r="AC3025">
        <f>IF(M3025&lt;&gt;1,"",IF(OR(Q3025=999,Q3025=""),"",IF(OR(Q3025&lt;35,Q3025&gt;48),1,0)))</f>
        <v/>
      </c>
      <c r="AD3025">
        <f>IF(COUNT(AA3025:AC3025)&lt;3,"",SUM(AA3025:AC3025))</f>
        <v/>
      </c>
      <c r="AE3025">
        <f>IF(L3025&gt;=4,2,IF(L3025&gt;=2,1,0))</f>
        <v/>
      </c>
      <c r="AF3025">
        <f>IF(L3025&gt;=5,1,0)</f>
        <v/>
      </c>
      <c r="AG3025">
        <f>AE3025+AF3025</f>
        <v/>
      </c>
      <c r="AH3025" s="15">
        <f>IF(M3025&lt;&gt;1,"",IF(OR(R3025=-9,R3025=""),"",R3025))</f>
        <v/>
      </c>
      <c r="AI3025">
        <f>IF(M3025&lt;&gt;1,"",IF(OR(Q3025=999,Q3025=""),"",Q3025))</f>
        <v/>
      </c>
    </row>
    <row r="3026">
      <c r="A3026" t="inlineStr">
        <is>
          <t>TQRMNOP116433</t>
        </is>
      </c>
      <c r="B3026" t="n">
        <v>2025</v>
      </c>
      <c r="C3026" t="n">
        <v>1</v>
      </c>
      <c r="D3026" t="n">
        <v>40</v>
      </c>
      <c r="E3026" t="inlineStr">
        <is>
          <t>N</t>
        </is>
      </c>
      <c r="F3026" t="n">
        <v>9</v>
      </c>
      <c r="G3026" t="n">
        <v>990</v>
      </c>
      <c r="H3026" t="n">
        <v>1</v>
      </c>
      <c r="I3026" t="n">
        <v>2</v>
      </c>
      <c r="J3026" t="n">
        <v>29</v>
      </c>
      <c r="K3026" t="n">
        <v>2</v>
      </c>
      <c r="L3026" t="n">
        <v>6</v>
      </c>
      <c r="M3026" t="n">
        <v>1</v>
      </c>
      <c r="N3026" t="n">
        <v>2</v>
      </c>
      <c r="O3026" t="n">
        <v>1</v>
      </c>
      <c r="P3026" t="n">
        <v>1</v>
      </c>
      <c r="Q3026" t="n">
        <v>20</v>
      </c>
      <c r="R3026" s="15" t="n">
        <v>555000</v>
      </c>
      <c r="S3026" s="15" t="n">
        <v>29000</v>
      </c>
      <c r="T3026" s="15" t="n">
        <v>584000</v>
      </c>
      <c r="U3026" s="15" t="n">
        <v>356600</v>
      </c>
      <c r="V3026">
        <f>IFERROR(VLOOKUP(D3026,Tablas_Equivalencia!$A$3:$B$8,2,FALSE),"Sin dato")</f>
        <v/>
      </c>
      <c r="W3026">
        <f>IFERROR(VLOOKUP(L3026,Tablas_Equivalencia!$D$3:$E$9,2,FALSE),"Sin dato")</f>
        <v/>
      </c>
      <c r="X3026">
        <f>IF(I3026=1,"Varón","Mujer")</f>
        <v/>
      </c>
      <c r="Y3026">
        <f>IFERROR(VLOOKUP(M3026,Tablas_Equivalencia!$G$3:$H$6,2,FALSE),"Sin dato")</f>
        <v/>
      </c>
      <c r="Z3026">
        <f>IF(J3026&lt;=24,"18-24","25-29")</f>
        <v/>
      </c>
      <c r="AA3026">
        <f>IF(M3026&lt;&gt;1,"",IF(P3026=2,1,0))</f>
        <v/>
      </c>
      <c r="AB3026">
        <f>IF(M3026&lt;&gt;1,"",IF(O3026&gt;=2,1,0))</f>
        <v/>
      </c>
      <c r="AC3026">
        <f>IF(M3026&lt;&gt;1,"",IF(OR(Q3026=999,Q3026=""),"",IF(OR(Q3026&lt;35,Q3026&gt;48),1,0)))</f>
        <v/>
      </c>
      <c r="AD3026">
        <f>IF(COUNT(AA3026:AC3026)&lt;3,"",SUM(AA3026:AC3026))</f>
        <v/>
      </c>
      <c r="AE3026">
        <f>IF(L3026&gt;=4,2,IF(L3026&gt;=2,1,0))</f>
        <v/>
      </c>
      <c r="AF3026">
        <f>IF(L3026&gt;=5,1,0)</f>
        <v/>
      </c>
      <c r="AG3026">
        <f>AE3026+AF3026</f>
        <v/>
      </c>
      <c r="AH3026" s="15">
        <f>IF(M3026&lt;&gt;1,"",IF(OR(R3026=-9,R3026=""),"",R3026))</f>
        <v/>
      </c>
      <c r="AI3026">
        <f>IF(M3026&lt;&gt;1,"",IF(OR(Q3026=999,Q3026=""),"",Q3026))</f>
        <v/>
      </c>
    </row>
    <row r="3027">
      <c r="A3027" t="inlineStr">
        <is>
          <t>TQRMNOP116436</t>
        </is>
      </c>
      <c r="B3027" t="n">
        <v>2025</v>
      </c>
      <c r="C3027" t="n">
        <v>1</v>
      </c>
      <c r="D3027" t="n">
        <v>43</v>
      </c>
      <c r="E3027" t="inlineStr">
        <is>
          <t>S</t>
        </is>
      </c>
      <c r="F3027" t="n">
        <v>19</v>
      </c>
      <c r="G3027" t="n">
        <v>753</v>
      </c>
      <c r="H3027" t="n">
        <v>2</v>
      </c>
      <c r="I3027" t="n">
        <v>2</v>
      </c>
      <c r="J3027" t="n">
        <v>27</v>
      </c>
      <c r="K3027" t="n">
        <v>1</v>
      </c>
      <c r="L3027" t="n">
        <v>6</v>
      </c>
      <c r="M3027" t="n">
        <v>1</v>
      </c>
      <c r="N3027" t="n">
        <v>3</v>
      </c>
      <c r="O3027" t="n">
        <v>1</v>
      </c>
      <c r="P3027" t="n">
        <v>1</v>
      </c>
      <c r="Q3027" t="n">
        <v>31</v>
      </c>
      <c r="R3027" s="15" t="n">
        <v>1329000</v>
      </c>
      <c r="S3027" s="15" t="n">
        <v>97000</v>
      </c>
      <c r="T3027" s="15" t="n">
        <v>1426000</v>
      </c>
      <c r="U3027" s="15" t="n">
        <v>465000</v>
      </c>
      <c r="V3027">
        <f>IFERROR(VLOOKUP(D3027,Tablas_Equivalencia!$A$3:$B$8,2,FALSE),"Sin dato")</f>
        <v/>
      </c>
      <c r="W3027">
        <f>IFERROR(VLOOKUP(L3027,Tablas_Equivalencia!$D$3:$E$9,2,FALSE),"Sin dato")</f>
        <v/>
      </c>
      <c r="X3027">
        <f>IF(I3027=1,"Varón","Mujer")</f>
        <v/>
      </c>
      <c r="Y3027">
        <f>IFERROR(VLOOKUP(M3027,Tablas_Equivalencia!$G$3:$H$6,2,FALSE),"Sin dato")</f>
        <v/>
      </c>
      <c r="Z3027">
        <f>IF(J3027&lt;=24,"18-24","25-29")</f>
        <v/>
      </c>
      <c r="AA3027">
        <f>IF(M3027&lt;&gt;1,"",IF(P3027=2,1,0))</f>
        <v/>
      </c>
      <c r="AB3027">
        <f>IF(M3027&lt;&gt;1,"",IF(O3027&gt;=2,1,0))</f>
        <v/>
      </c>
      <c r="AC3027">
        <f>IF(M3027&lt;&gt;1,"",IF(OR(Q3027=999,Q3027=""),"",IF(OR(Q3027&lt;35,Q3027&gt;48),1,0)))</f>
        <v/>
      </c>
      <c r="AD3027">
        <f>IF(COUNT(AA3027:AC3027)&lt;3,"",SUM(AA3027:AC3027))</f>
        <v/>
      </c>
      <c r="AE3027">
        <f>IF(L3027&gt;=4,2,IF(L3027&gt;=2,1,0))</f>
        <v/>
      </c>
      <c r="AF3027">
        <f>IF(L3027&gt;=5,1,0)</f>
        <v/>
      </c>
      <c r="AG3027">
        <f>AE3027+AF3027</f>
        <v/>
      </c>
      <c r="AH3027" s="15">
        <f>IF(M3027&lt;&gt;1,"",IF(OR(R3027=-9,R3027=""),"",R3027))</f>
        <v/>
      </c>
      <c r="AI3027">
        <f>IF(M3027&lt;&gt;1,"",IF(OR(Q3027=999,Q3027=""),"",Q3027))</f>
        <v/>
      </c>
    </row>
    <row r="3028">
      <c r="A3028" t="inlineStr">
        <is>
          <t>TQRMNOP116439</t>
        </is>
      </c>
      <c r="B3028" t="n">
        <v>2025</v>
      </c>
      <c r="C3028" t="n">
        <v>1</v>
      </c>
      <c r="D3028" t="n">
        <v>40</v>
      </c>
      <c r="E3028" t="inlineStr">
        <is>
          <t>S</t>
        </is>
      </c>
      <c r="F3028" t="n">
        <v>7</v>
      </c>
      <c r="G3028" t="n">
        <v>958</v>
      </c>
      <c r="H3028" t="n">
        <v>3</v>
      </c>
      <c r="I3028" t="n">
        <v>2</v>
      </c>
      <c r="J3028" t="n">
        <v>21</v>
      </c>
      <c r="K3028" t="n">
        <v>1</v>
      </c>
      <c r="L3028" t="n">
        <v>5</v>
      </c>
      <c r="M3028" t="n">
        <v>3</v>
      </c>
      <c r="R3028" s="15" t="n">
        <v>0</v>
      </c>
      <c r="S3028" s="15" t="n">
        <v>0</v>
      </c>
      <c r="T3028" s="15" t="n">
        <v>0</v>
      </c>
      <c r="U3028" s="15" t="n">
        <v>125400</v>
      </c>
      <c r="V3028">
        <f>IFERROR(VLOOKUP(D3028,Tablas_Equivalencia!$A$3:$B$8,2,FALSE),"Sin dato")</f>
        <v/>
      </c>
      <c r="W3028">
        <f>IFERROR(VLOOKUP(L3028,Tablas_Equivalencia!$D$3:$E$9,2,FALSE),"Sin dato")</f>
        <v/>
      </c>
      <c r="X3028">
        <f>IF(I3028=1,"Varón","Mujer")</f>
        <v/>
      </c>
      <c r="Y3028">
        <f>IFERROR(VLOOKUP(M3028,Tablas_Equivalencia!$G$3:$H$6,2,FALSE),"Sin dato")</f>
        <v/>
      </c>
      <c r="Z3028">
        <f>IF(J3028&lt;=24,"18-24","25-29")</f>
        <v/>
      </c>
      <c r="AA3028">
        <f>IF(M3028&lt;&gt;1,"",IF(P3028=2,1,0))</f>
        <v/>
      </c>
      <c r="AB3028">
        <f>IF(M3028&lt;&gt;1,"",IF(O3028&gt;=2,1,0))</f>
        <v/>
      </c>
      <c r="AC3028">
        <f>IF(M3028&lt;&gt;1,"",IF(OR(Q3028=999,Q3028=""),"",IF(OR(Q3028&lt;35,Q3028&gt;48),1,0)))</f>
        <v/>
      </c>
      <c r="AD3028">
        <f>IF(COUNT(AA3028:AC3028)&lt;3,"",SUM(AA3028:AC3028))</f>
        <v/>
      </c>
      <c r="AE3028">
        <f>IF(L3028&gt;=4,2,IF(L3028&gt;=2,1,0))</f>
        <v/>
      </c>
      <c r="AF3028">
        <f>IF(L3028&gt;=5,1,0)</f>
        <v/>
      </c>
      <c r="AG3028">
        <f>AE3028+AF3028</f>
        <v/>
      </c>
      <c r="AH3028" s="15">
        <f>IF(M3028&lt;&gt;1,"",IF(OR(R3028=-9,R3028=""),"",R3028))</f>
        <v/>
      </c>
      <c r="AI3028">
        <f>IF(M3028&lt;&gt;1,"",IF(OR(Q3028=999,Q3028=""),"",Q3028))</f>
        <v/>
      </c>
    </row>
    <row r="3029">
      <c r="A3029" t="inlineStr">
        <is>
          <t>TQRMNOP116441</t>
        </is>
      </c>
      <c r="B3029" t="n">
        <v>2025</v>
      </c>
      <c r="C3029" t="n">
        <v>1</v>
      </c>
      <c r="D3029" t="n">
        <v>1</v>
      </c>
      <c r="E3029" t="inlineStr">
        <is>
          <t>S</t>
        </is>
      </c>
      <c r="F3029" t="n">
        <v>33</v>
      </c>
      <c r="G3029" t="n">
        <v>1135</v>
      </c>
      <c r="H3029" t="n">
        <v>3</v>
      </c>
      <c r="I3029" t="n">
        <v>2</v>
      </c>
      <c r="J3029" t="n">
        <v>18</v>
      </c>
      <c r="K3029" t="n">
        <v>2</v>
      </c>
      <c r="L3029" t="n">
        <v>4</v>
      </c>
      <c r="M3029" t="n">
        <v>3</v>
      </c>
      <c r="R3029" s="15" t="n">
        <v>0</v>
      </c>
      <c r="S3029" s="15" t="n">
        <v>0</v>
      </c>
      <c r="T3029" s="15" t="n">
        <v>0</v>
      </c>
      <c r="U3029" s="15" t="n">
        <v>149500</v>
      </c>
      <c r="V3029">
        <f>IFERROR(VLOOKUP(D3029,Tablas_Equivalencia!$A$3:$B$8,2,FALSE),"Sin dato")</f>
        <v/>
      </c>
      <c r="W3029">
        <f>IFERROR(VLOOKUP(L3029,Tablas_Equivalencia!$D$3:$E$9,2,FALSE),"Sin dato")</f>
        <v/>
      </c>
      <c r="X3029">
        <f>IF(I3029=1,"Varón","Mujer")</f>
        <v/>
      </c>
      <c r="Y3029">
        <f>IFERROR(VLOOKUP(M3029,Tablas_Equivalencia!$G$3:$H$6,2,FALSE),"Sin dato")</f>
        <v/>
      </c>
      <c r="Z3029">
        <f>IF(J3029&lt;=24,"18-24","25-29")</f>
        <v/>
      </c>
      <c r="AA3029">
        <f>IF(M3029&lt;&gt;1,"",IF(P3029=2,1,0))</f>
        <v/>
      </c>
      <c r="AB3029">
        <f>IF(M3029&lt;&gt;1,"",IF(O3029&gt;=2,1,0))</f>
        <v/>
      </c>
      <c r="AC3029">
        <f>IF(M3029&lt;&gt;1,"",IF(OR(Q3029=999,Q3029=""),"",IF(OR(Q3029&lt;35,Q3029&gt;48),1,0)))</f>
        <v/>
      </c>
      <c r="AD3029">
        <f>IF(COUNT(AA3029:AC3029)&lt;3,"",SUM(AA3029:AC3029))</f>
        <v/>
      </c>
      <c r="AE3029">
        <f>IF(L3029&gt;=4,2,IF(L3029&gt;=2,1,0))</f>
        <v/>
      </c>
      <c r="AF3029">
        <f>IF(L3029&gt;=5,1,0)</f>
        <v/>
      </c>
      <c r="AG3029">
        <f>AE3029+AF3029</f>
        <v/>
      </c>
      <c r="AH3029" s="15">
        <f>IF(M3029&lt;&gt;1,"",IF(OR(R3029=-9,R3029=""),"",R3029))</f>
        <v/>
      </c>
      <c r="AI3029">
        <f>IF(M3029&lt;&gt;1,"",IF(OR(Q3029=999,Q3029=""),"",Q3029))</f>
        <v/>
      </c>
    </row>
    <row r="3030">
      <c r="A3030" t="inlineStr">
        <is>
          <t>TQRMNOP116442</t>
        </is>
      </c>
      <c r="B3030" t="n">
        <v>2025</v>
      </c>
      <c r="C3030" t="n">
        <v>1</v>
      </c>
      <c r="D3030" t="n">
        <v>40</v>
      </c>
      <c r="E3030" t="inlineStr">
        <is>
          <t>N</t>
        </is>
      </c>
      <c r="F3030" t="n">
        <v>9</v>
      </c>
      <c r="G3030" t="n">
        <v>1939</v>
      </c>
      <c r="H3030" t="n">
        <v>2</v>
      </c>
      <c r="I3030" t="n">
        <v>1</v>
      </c>
      <c r="J3030" t="n">
        <v>25</v>
      </c>
      <c r="K3030" t="n">
        <v>2</v>
      </c>
      <c r="L3030" t="n">
        <v>4</v>
      </c>
      <c r="M3030" t="n">
        <v>1</v>
      </c>
      <c r="N3030" t="n">
        <v>3</v>
      </c>
      <c r="O3030" t="n">
        <v>2</v>
      </c>
      <c r="P3030" t="n">
        <v>2</v>
      </c>
      <c r="Q3030" t="n">
        <v>17</v>
      </c>
      <c r="R3030" s="15" t="n">
        <v>245000</v>
      </c>
      <c r="S3030" s="15" t="n">
        <v>0</v>
      </c>
      <c r="T3030" s="15" t="n">
        <v>245000</v>
      </c>
      <c r="U3030" s="15" t="n">
        <v>361700</v>
      </c>
      <c r="V3030">
        <f>IFERROR(VLOOKUP(D3030,Tablas_Equivalencia!$A$3:$B$8,2,FALSE),"Sin dato")</f>
        <v/>
      </c>
      <c r="W3030">
        <f>IFERROR(VLOOKUP(L3030,Tablas_Equivalencia!$D$3:$E$9,2,FALSE),"Sin dato")</f>
        <v/>
      </c>
      <c r="X3030">
        <f>IF(I3030=1,"Varón","Mujer")</f>
        <v/>
      </c>
      <c r="Y3030">
        <f>IFERROR(VLOOKUP(M3030,Tablas_Equivalencia!$G$3:$H$6,2,FALSE),"Sin dato")</f>
        <v/>
      </c>
      <c r="Z3030">
        <f>IF(J3030&lt;=24,"18-24","25-29")</f>
        <v/>
      </c>
      <c r="AA3030">
        <f>IF(M3030&lt;&gt;1,"",IF(P3030=2,1,0))</f>
        <v/>
      </c>
      <c r="AB3030">
        <f>IF(M3030&lt;&gt;1,"",IF(O3030&gt;=2,1,0))</f>
        <v/>
      </c>
      <c r="AC3030">
        <f>IF(M3030&lt;&gt;1,"",IF(OR(Q3030=999,Q3030=""),"",IF(OR(Q3030&lt;35,Q3030&gt;48),1,0)))</f>
        <v/>
      </c>
      <c r="AD3030">
        <f>IF(COUNT(AA3030:AC3030)&lt;3,"",SUM(AA3030:AC3030))</f>
        <v/>
      </c>
      <c r="AE3030">
        <f>IF(L3030&gt;=4,2,IF(L3030&gt;=2,1,0))</f>
        <v/>
      </c>
      <c r="AF3030">
        <f>IF(L3030&gt;=5,1,0)</f>
        <v/>
      </c>
      <c r="AG3030">
        <f>AE3030+AF3030</f>
        <v/>
      </c>
      <c r="AH3030" s="15">
        <f>IF(M3030&lt;&gt;1,"",IF(OR(R3030=-9,R3030=""),"",R3030))</f>
        <v/>
      </c>
      <c r="AI3030">
        <f>IF(M3030&lt;&gt;1,"",IF(OR(Q3030=999,Q3030=""),"",Q3030))</f>
        <v/>
      </c>
    </row>
    <row r="3031">
      <c r="A3031" t="inlineStr">
        <is>
          <t>TQRMNOP116457</t>
        </is>
      </c>
      <c r="B3031" t="n">
        <v>2025</v>
      </c>
      <c r="C3031" t="n">
        <v>1</v>
      </c>
      <c r="D3031" t="n">
        <v>1</v>
      </c>
      <c r="E3031" t="inlineStr">
        <is>
          <t>S</t>
        </is>
      </c>
      <c r="F3031" t="n">
        <v>33</v>
      </c>
      <c r="G3031" t="n">
        <v>1712</v>
      </c>
      <c r="H3031" t="n">
        <v>3</v>
      </c>
      <c r="I3031" t="n">
        <v>2</v>
      </c>
      <c r="J3031" t="n">
        <v>19</v>
      </c>
      <c r="K3031" t="n">
        <v>2</v>
      </c>
      <c r="L3031" t="n">
        <v>4</v>
      </c>
      <c r="M3031" t="n">
        <v>3</v>
      </c>
      <c r="R3031" s="15" t="n">
        <v>0</v>
      </c>
      <c r="S3031" s="15" t="n">
        <v>123000</v>
      </c>
      <c r="T3031" s="15" t="n">
        <v>123000</v>
      </c>
      <c r="U3031" s="15" t="n">
        <v>91800</v>
      </c>
      <c r="V3031">
        <f>IFERROR(VLOOKUP(D3031,Tablas_Equivalencia!$A$3:$B$8,2,FALSE),"Sin dato")</f>
        <v/>
      </c>
      <c r="W3031">
        <f>IFERROR(VLOOKUP(L3031,Tablas_Equivalencia!$D$3:$E$9,2,FALSE),"Sin dato")</f>
        <v/>
      </c>
      <c r="X3031">
        <f>IF(I3031=1,"Varón","Mujer")</f>
        <v/>
      </c>
      <c r="Y3031">
        <f>IFERROR(VLOOKUP(M3031,Tablas_Equivalencia!$G$3:$H$6,2,FALSE),"Sin dato")</f>
        <v/>
      </c>
      <c r="Z3031">
        <f>IF(J3031&lt;=24,"18-24","25-29")</f>
        <v/>
      </c>
      <c r="AA3031">
        <f>IF(M3031&lt;&gt;1,"",IF(P3031=2,1,0))</f>
        <v/>
      </c>
      <c r="AB3031">
        <f>IF(M3031&lt;&gt;1,"",IF(O3031&gt;=2,1,0))</f>
        <v/>
      </c>
      <c r="AC3031">
        <f>IF(M3031&lt;&gt;1,"",IF(OR(Q3031=999,Q3031=""),"",IF(OR(Q3031&lt;35,Q3031&gt;48),1,0)))</f>
        <v/>
      </c>
      <c r="AD3031">
        <f>IF(COUNT(AA3031:AC3031)&lt;3,"",SUM(AA3031:AC3031))</f>
        <v/>
      </c>
      <c r="AE3031">
        <f>IF(L3031&gt;=4,2,IF(L3031&gt;=2,1,0))</f>
        <v/>
      </c>
      <c r="AF3031">
        <f>IF(L3031&gt;=5,1,0)</f>
        <v/>
      </c>
      <c r="AG3031">
        <f>AE3031+AF3031</f>
        <v/>
      </c>
      <c r="AH3031" s="15">
        <f>IF(M3031&lt;&gt;1,"",IF(OR(R3031=-9,R3031=""),"",R3031))</f>
        <v/>
      </c>
      <c r="AI3031">
        <f>IF(M3031&lt;&gt;1,"",IF(OR(Q3031=999,Q3031=""),"",Q3031))</f>
        <v/>
      </c>
    </row>
    <row r="3032">
      <c r="A3032" t="inlineStr">
        <is>
          <t>TQRMNOP116460</t>
        </is>
      </c>
      <c r="B3032" t="n">
        <v>2025</v>
      </c>
      <c r="C3032" t="n">
        <v>1</v>
      </c>
      <c r="D3032" t="n">
        <v>1</v>
      </c>
      <c r="E3032" t="inlineStr">
        <is>
          <t>S</t>
        </is>
      </c>
      <c r="F3032" t="n">
        <v>32</v>
      </c>
      <c r="G3032" t="n">
        <v>1010</v>
      </c>
      <c r="H3032" t="n">
        <v>3</v>
      </c>
      <c r="I3032" t="n">
        <v>1</v>
      </c>
      <c r="J3032" t="n">
        <v>26</v>
      </c>
      <c r="K3032" t="n">
        <v>1</v>
      </c>
      <c r="L3032" t="n">
        <v>5</v>
      </c>
      <c r="M3032" t="n">
        <v>1</v>
      </c>
      <c r="N3032" t="n">
        <v>3</v>
      </c>
      <c r="O3032" t="n">
        <v>1</v>
      </c>
      <c r="P3032" t="n">
        <v>1</v>
      </c>
      <c r="Q3032" t="n">
        <v>33</v>
      </c>
      <c r="R3032" s="15" t="n">
        <v>-9</v>
      </c>
      <c r="S3032" s="15" t="n">
        <v>0</v>
      </c>
      <c r="T3032" s="15" t="n">
        <v>0</v>
      </c>
      <c r="U3032" s="15" t="n">
        <v>72400</v>
      </c>
      <c r="V3032">
        <f>IFERROR(VLOOKUP(D3032,Tablas_Equivalencia!$A$3:$B$8,2,FALSE),"Sin dato")</f>
        <v/>
      </c>
      <c r="W3032">
        <f>IFERROR(VLOOKUP(L3032,Tablas_Equivalencia!$D$3:$E$9,2,FALSE),"Sin dato")</f>
        <v/>
      </c>
      <c r="X3032">
        <f>IF(I3032=1,"Varón","Mujer")</f>
        <v/>
      </c>
      <c r="Y3032">
        <f>IFERROR(VLOOKUP(M3032,Tablas_Equivalencia!$G$3:$H$6,2,FALSE),"Sin dato")</f>
        <v/>
      </c>
      <c r="Z3032">
        <f>IF(J3032&lt;=24,"18-24","25-29")</f>
        <v/>
      </c>
      <c r="AA3032">
        <f>IF(M3032&lt;&gt;1,"",IF(P3032=2,1,0))</f>
        <v/>
      </c>
      <c r="AB3032">
        <f>IF(M3032&lt;&gt;1,"",IF(O3032&gt;=2,1,0))</f>
        <v/>
      </c>
      <c r="AC3032">
        <f>IF(M3032&lt;&gt;1,"",IF(OR(Q3032=999,Q3032=""),"",IF(OR(Q3032&lt;35,Q3032&gt;48),1,0)))</f>
        <v/>
      </c>
      <c r="AD3032">
        <f>IF(COUNT(AA3032:AC3032)&lt;3,"",SUM(AA3032:AC3032))</f>
        <v/>
      </c>
      <c r="AE3032">
        <f>IF(L3032&gt;=4,2,IF(L3032&gt;=2,1,0))</f>
        <v/>
      </c>
      <c r="AF3032">
        <f>IF(L3032&gt;=5,1,0)</f>
        <v/>
      </c>
      <c r="AG3032">
        <f>AE3032+AF3032</f>
        <v/>
      </c>
      <c r="AH3032" s="15">
        <f>IF(M3032&lt;&gt;1,"",IF(OR(R3032=-9,R3032=""),"",R3032))</f>
        <v/>
      </c>
      <c r="AI3032">
        <f>IF(M3032&lt;&gt;1,"",IF(OR(Q3032=999,Q3032=""),"",Q3032))</f>
        <v/>
      </c>
    </row>
    <row r="3033">
      <c r="A3033" t="inlineStr">
        <is>
          <t>TQRMNOP116462</t>
        </is>
      </c>
      <c r="B3033" t="n">
        <v>2025</v>
      </c>
      <c r="C3033" t="n">
        <v>1</v>
      </c>
      <c r="D3033" t="n">
        <v>1</v>
      </c>
      <c r="E3033" t="inlineStr">
        <is>
          <t>S</t>
        </is>
      </c>
      <c r="F3033" t="n">
        <v>32</v>
      </c>
      <c r="G3033" t="n">
        <v>1878</v>
      </c>
      <c r="H3033" t="n">
        <v>3</v>
      </c>
      <c r="I3033" t="n">
        <v>2</v>
      </c>
      <c r="J3033" t="n">
        <v>23</v>
      </c>
      <c r="K3033" t="n">
        <v>1</v>
      </c>
      <c r="L3033" t="n">
        <v>4</v>
      </c>
      <c r="M3033" t="n">
        <v>3</v>
      </c>
      <c r="R3033" s="15" t="n">
        <v>0</v>
      </c>
      <c r="S3033" s="15" t="n">
        <v>0</v>
      </c>
      <c r="T3033" s="15" t="n">
        <v>0</v>
      </c>
      <c r="U3033" s="15" t="n">
        <v>331400</v>
      </c>
      <c r="V3033">
        <f>IFERROR(VLOOKUP(D3033,Tablas_Equivalencia!$A$3:$B$8,2,FALSE),"Sin dato")</f>
        <v/>
      </c>
      <c r="W3033">
        <f>IFERROR(VLOOKUP(L3033,Tablas_Equivalencia!$D$3:$E$9,2,FALSE),"Sin dato")</f>
        <v/>
      </c>
      <c r="X3033">
        <f>IF(I3033=1,"Varón","Mujer")</f>
        <v/>
      </c>
      <c r="Y3033">
        <f>IFERROR(VLOOKUP(M3033,Tablas_Equivalencia!$G$3:$H$6,2,FALSE),"Sin dato")</f>
        <v/>
      </c>
      <c r="Z3033">
        <f>IF(J3033&lt;=24,"18-24","25-29")</f>
        <v/>
      </c>
      <c r="AA3033">
        <f>IF(M3033&lt;&gt;1,"",IF(P3033=2,1,0))</f>
        <v/>
      </c>
      <c r="AB3033">
        <f>IF(M3033&lt;&gt;1,"",IF(O3033&gt;=2,1,0))</f>
        <v/>
      </c>
      <c r="AC3033">
        <f>IF(M3033&lt;&gt;1,"",IF(OR(Q3033=999,Q3033=""),"",IF(OR(Q3033&lt;35,Q3033&gt;48),1,0)))</f>
        <v/>
      </c>
      <c r="AD3033">
        <f>IF(COUNT(AA3033:AC3033)&lt;3,"",SUM(AA3033:AC3033))</f>
        <v/>
      </c>
      <c r="AE3033">
        <f>IF(L3033&gt;=4,2,IF(L3033&gt;=2,1,0))</f>
        <v/>
      </c>
      <c r="AF3033">
        <f>IF(L3033&gt;=5,1,0)</f>
        <v/>
      </c>
      <c r="AG3033">
        <f>AE3033+AF3033</f>
        <v/>
      </c>
      <c r="AH3033" s="15">
        <f>IF(M3033&lt;&gt;1,"",IF(OR(R3033=-9,R3033=""),"",R3033))</f>
        <v/>
      </c>
      <c r="AI3033">
        <f>IF(M3033&lt;&gt;1,"",IF(OR(Q3033=999,Q3033=""),"",Q3033))</f>
        <v/>
      </c>
    </row>
    <row r="3034">
      <c r="A3034" t="inlineStr">
        <is>
          <t>TQRMNOP116464</t>
        </is>
      </c>
      <c r="B3034" t="n">
        <v>2025</v>
      </c>
      <c r="C3034" t="n">
        <v>1</v>
      </c>
      <c r="D3034" t="n">
        <v>1</v>
      </c>
      <c r="E3034" t="inlineStr">
        <is>
          <t>S</t>
        </is>
      </c>
      <c r="F3034" t="n">
        <v>33</v>
      </c>
      <c r="G3034" t="n">
        <v>990</v>
      </c>
      <c r="H3034" t="n">
        <v>3</v>
      </c>
      <c r="I3034" t="n">
        <v>2</v>
      </c>
      <c r="J3034" t="n">
        <v>23</v>
      </c>
      <c r="K3034" t="n">
        <v>1</v>
      </c>
      <c r="L3034" t="n">
        <v>5</v>
      </c>
      <c r="M3034" t="n">
        <v>3</v>
      </c>
      <c r="R3034" s="15" t="n">
        <v>0</v>
      </c>
      <c r="S3034" s="15" t="n">
        <v>60000</v>
      </c>
      <c r="T3034" s="15" t="n">
        <v>60000</v>
      </c>
      <c r="U3034" s="15" t="n">
        <v>151800</v>
      </c>
      <c r="V3034">
        <f>IFERROR(VLOOKUP(D3034,Tablas_Equivalencia!$A$3:$B$8,2,FALSE),"Sin dato")</f>
        <v/>
      </c>
      <c r="W3034">
        <f>IFERROR(VLOOKUP(L3034,Tablas_Equivalencia!$D$3:$E$9,2,FALSE),"Sin dato")</f>
        <v/>
      </c>
      <c r="X3034">
        <f>IF(I3034=1,"Varón","Mujer")</f>
        <v/>
      </c>
      <c r="Y3034">
        <f>IFERROR(VLOOKUP(M3034,Tablas_Equivalencia!$G$3:$H$6,2,FALSE),"Sin dato")</f>
        <v/>
      </c>
      <c r="Z3034">
        <f>IF(J3034&lt;=24,"18-24","25-29")</f>
        <v/>
      </c>
      <c r="AA3034">
        <f>IF(M3034&lt;&gt;1,"",IF(P3034=2,1,0))</f>
        <v/>
      </c>
      <c r="AB3034">
        <f>IF(M3034&lt;&gt;1,"",IF(O3034&gt;=2,1,0))</f>
        <v/>
      </c>
      <c r="AC3034">
        <f>IF(M3034&lt;&gt;1,"",IF(OR(Q3034=999,Q3034=""),"",IF(OR(Q3034&lt;35,Q3034&gt;48),1,0)))</f>
        <v/>
      </c>
      <c r="AD3034">
        <f>IF(COUNT(AA3034:AC3034)&lt;3,"",SUM(AA3034:AC3034))</f>
        <v/>
      </c>
      <c r="AE3034">
        <f>IF(L3034&gt;=4,2,IF(L3034&gt;=2,1,0))</f>
        <v/>
      </c>
      <c r="AF3034">
        <f>IF(L3034&gt;=5,1,0)</f>
        <v/>
      </c>
      <c r="AG3034">
        <f>AE3034+AF3034</f>
        <v/>
      </c>
      <c r="AH3034" s="15">
        <f>IF(M3034&lt;&gt;1,"",IF(OR(R3034=-9,R3034=""),"",R3034))</f>
        <v/>
      </c>
      <c r="AI3034">
        <f>IF(M3034&lt;&gt;1,"",IF(OR(Q3034=999,Q3034=""),"",Q3034))</f>
        <v/>
      </c>
    </row>
    <row r="3035">
      <c r="A3035" t="inlineStr">
        <is>
          <t>TQRMNOP116470</t>
        </is>
      </c>
      <c r="B3035" t="n">
        <v>2025</v>
      </c>
      <c r="C3035" t="n">
        <v>1</v>
      </c>
      <c r="D3035" t="n">
        <v>1</v>
      </c>
      <c r="E3035" t="inlineStr">
        <is>
          <t>S</t>
        </is>
      </c>
      <c r="F3035" t="n">
        <v>32</v>
      </c>
      <c r="G3035" t="n">
        <v>1476</v>
      </c>
      <c r="H3035" t="n">
        <v>1</v>
      </c>
      <c r="I3035" t="n">
        <v>2</v>
      </c>
      <c r="J3035" t="n">
        <v>21</v>
      </c>
      <c r="K3035" t="n">
        <v>1</v>
      </c>
      <c r="L3035" t="n">
        <v>5</v>
      </c>
      <c r="M3035" t="n">
        <v>1</v>
      </c>
      <c r="N3035" t="n">
        <v>3</v>
      </c>
      <c r="O3035" t="n">
        <v>1</v>
      </c>
      <c r="P3035" t="n">
        <v>1</v>
      </c>
      <c r="Q3035" t="n">
        <v>22</v>
      </c>
      <c r="R3035" s="15" t="n">
        <v>605000</v>
      </c>
      <c r="S3035" s="15" t="n">
        <v>0</v>
      </c>
      <c r="T3035" s="15" t="n">
        <v>605000</v>
      </c>
      <c r="U3035" s="15" t="n">
        <v>233500</v>
      </c>
      <c r="V3035">
        <f>IFERROR(VLOOKUP(D3035,Tablas_Equivalencia!$A$3:$B$8,2,FALSE),"Sin dato")</f>
        <v/>
      </c>
      <c r="W3035">
        <f>IFERROR(VLOOKUP(L3035,Tablas_Equivalencia!$D$3:$E$9,2,FALSE),"Sin dato")</f>
        <v/>
      </c>
      <c r="X3035">
        <f>IF(I3035=1,"Varón","Mujer")</f>
        <v/>
      </c>
      <c r="Y3035">
        <f>IFERROR(VLOOKUP(M3035,Tablas_Equivalencia!$G$3:$H$6,2,FALSE),"Sin dato")</f>
        <v/>
      </c>
      <c r="Z3035">
        <f>IF(J3035&lt;=24,"18-24","25-29")</f>
        <v/>
      </c>
      <c r="AA3035">
        <f>IF(M3035&lt;&gt;1,"",IF(P3035=2,1,0))</f>
        <v/>
      </c>
      <c r="AB3035">
        <f>IF(M3035&lt;&gt;1,"",IF(O3035&gt;=2,1,0))</f>
        <v/>
      </c>
      <c r="AC3035">
        <f>IF(M3035&lt;&gt;1,"",IF(OR(Q3035=999,Q3035=""),"",IF(OR(Q3035&lt;35,Q3035&gt;48),1,0)))</f>
        <v/>
      </c>
      <c r="AD3035">
        <f>IF(COUNT(AA3035:AC3035)&lt;3,"",SUM(AA3035:AC3035))</f>
        <v/>
      </c>
      <c r="AE3035">
        <f>IF(L3035&gt;=4,2,IF(L3035&gt;=2,1,0))</f>
        <v/>
      </c>
      <c r="AF3035">
        <f>IF(L3035&gt;=5,1,0)</f>
        <v/>
      </c>
      <c r="AG3035">
        <f>AE3035+AF3035</f>
        <v/>
      </c>
      <c r="AH3035" s="15">
        <f>IF(M3035&lt;&gt;1,"",IF(OR(R3035=-9,R3035=""),"",R3035))</f>
        <v/>
      </c>
      <c r="AI3035">
        <f>IF(M3035&lt;&gt;1,"",IF(OR(Q3035=999,Q3035=""),"",Q3035))</f>
        <v/>
      </c>
    </row>
    <row r="3036">
      <c r="A3036" t="inlineStr">
        <is>
          <t>TQRMNOP116473</t>
        </is>
      </c>
      <c r="B3036" t="n">
        <v>2025</v>
      </c>
      <c r="C3036" t="n">
        <v>1</v>
      </c>
      <c r="D3036" t="n">
        <v>41</v>
      </c>
      <c r="E3036" t="inlineStr">
        <is>
          <t>N</t>
        </is>
      </c>
      <c r="F3036" t="n">
        <v>12</v>
      </c>
      <c r="G3036" t="n">
        <v>836</v>
      </c>
      <c r="H3036" t="n">
        <v>3</v>
      </c>
      <c r="I3036" t="n">
        <v>1</v>
      </c>
      <c r="J3036" t="n">
        <v>20</v>
      </c>
      <c r="K3036" t="n">
        <v>1</v>
      </c>
      <c r="L3036" t="n">
        <v>5</v>
      </c>
      <c r="M3036" t="n">
        <v>1</v>
      </c>
      <c r="N3036" t="n">
        <v>3</v>
      </c>
      <c r="O3036" t="n">
        <v>2</v>
      </c>
      <c r="P3036" t="n">
        <v>1</v>
      </c>
      <c r="Q3036" t="n">
        <v>36</v>
      </c>
      <c r="R3036" s="15" t="n">
        <v>851000</v>
      </c>
      <c r="S3036" s="15" t="n">
        <v>0</v>
      </c>
      <c r="T3036" s="15" t="n">
        <v>851000</v>
      </c>
      <c r="U3036" s="15" t="n">
        <v>234100</v>
      </c>
      <c r="V3036">
        <f>IFERROR(VLOOKUP(D3036,Tablas_Equivalencia!$A$3:$B$8,2,FALSE),"Sin dato")</f>
        <v/>
      </c>
      <c r="W3036">
        <f>IFERROR(VLOOKUP(L3036,Tablas_Equivalencia!$D$3:$E$9,2,FALSE),"Sin dato")</f>
        <v/>
      </c>
      <c r="X3036">
        <f>IF(I3036=1,"Varón","Mujer")</f>
        <v/>
      </c>
      <c r="Y3036">
        <f>IFERROR(VLOOKUP(M3036,Tablas_Equivalencia!$G$3:$H$6,2,FALSE),"Sin dato")</f>
        <v/>
      </c>
      <c r="Z3036">
        <f>IF(J3036&lt;=24,"18-24","25-29")</f>
        <v/>
      </c>
      <c r="AA3036">
        <f>IF(M3036&lt;&gt;1,"",IF(P3036=2,1,0))</f>
        <v/>
      </c>
      <c r="AB3036">
        <f>IF(M3036&lt;&gt;1,"",IF(O3036&gt;=2,1,0))</f>
        <v/>
      </c>
      <c r="AC3036">
        <f>IF(M3036&lt;&gt;1,"",IF(OR(Q3036=999,Q3036=""),"",IF(OR(Q3036&lt;35,Q3036&gt;48),1,0)))</f>
        <v/>
      </c>
      <c r="AD3036">
        <f>IF(COUNT(AA3036:AC3036)&lt;3,"",SUM(AA3036:AC3036))</f>
        <v/>
      </c>
      <c r="AE3036">
        <f>IF(L3036&gt;=4,2,IF(L3036&gt;=2,1,0))</f>
        <v/>
      </c>
      <c r="AF3036">
        <f>IF(L3036&gt;=5,1,0)</f>
        <v/>
      </c>
      <c r="AG3036">
        <f>AE3036+AF3036</f>
        <v/>
      </c>
      <c r="AH3036" s="15">
        <f>IF(M3036&lt;&gt;1,"",IF(OR(R3036=-9,R3036=""),"",R3036))</f>
        <v/>
      </c>
      <c r="AI3036">
        <f>IF(M3036&lt;&gt;1,"",IF(OR(Q3036=999,Q3036=""),"",Q3036))</f>
        <v/>
      </c>
    </row>
    <row r="3037">
      <c r="A3037" t="inlineStr">
        <is>
          <t>TQRMNOP116475</t>
        </is>
      </c>
      <c r="B3037" t="n">
        <v>2025</v>
      </c>
      <c r="C3037" t="n">
        <v>1</v>
      </c>
      <c r="D3037" t="n">
        <v>43</v>
      </c>
      <c r="E3037" t="inlineStr">
        <is>
          <t>S</t>
        </is>
      </c>
      <c r="F3037" t="n">
        <v>30</v>
      </c>
      <c r="G3037" t="n">
        <v>1747</v>
      </c>
      <c r="H3037" t="n">
        <v>3</v>
      </c>
      <c r="I3037" t="n">
        <v>1</v>
      </c>
      <c r="J3037" t="n">
        <v>25</v>
      </c>
      <c r="K3037" t="n">
        <v>1</v>
      </c>
      <c r="L3037" t="n">
        <v>1</v>
      </c>
      <c r="M3037" t="n">
        <v>1</v>
      </c>
      <c r="N3037" t="n">
        <v>2</v>
      </c>
      <c r="O3037" t="n">
        <v>2</v>
      </c>
      <c r="P3037" t="n">
        <v>2</v>
      </c>
      <c r="Q3037" t="n">
        <v>39</v>
      </c>
      <c r="R3037" s="15" t="n">
        <v>397000</v>
      </c>
      <c r="S3037" s="15" t="n">
        <v>0</v>
      </c>
      <c r="T3037" s="15" t="n">
        <v>397000</v>
      </c>
      <c r="U3037" s="15" t="n">
        <v>325900</v>
      </c>
      <c r="V3037">
        <f>IFERROR(VLOOKUP(D3037,Tablas_Equivalencia!$A$3:$B$8,2,FALSE),"Sin dato")</f>
        <v/>
      </c>
      <c r="W3037">
        <f>IFERROR(VLOOKUP(L3037,Tablas_Equivalencia!$D$3:$E$9,2,FALSE),"Sin dato")</f>
        <v/>
      </c>
      <c r="X3037">
        <f>IF(I3037=1,"Varón","Mujer")</f>
        <v/>
      </c>
      <c r="Y3037">
        <f>IFERROR(VLOOKUP(M3037,Tablas_Equivalencia!$G$3:$H$6,2,FALSE),"Sin dato")</f>
        <v/>
      </c>
      <c r="Z3037">
        <f>IF(J3037&lt;=24,"18-24","25-29")</f>
        <v/>
      </c>
      <c r="AA3037">
        <f>IF(M3037&lt;&gt;1,"",IF(P3037=2,1,0))</f>
        <v/>
      </c>
      <c r="AB3037">
        <f>IF(M3037&lt;&gt;1,"",IF(O3037&gt;=2,1,0))</f>
        <v/>
      </c>
      <c r="AC3037">
        <f>IF(M3037&lt;&gt;1,"",IF(OR(Q3037=999,Q3037=""),"",IF(OR(Q3037&lt;35,Q3037&gt;48),1,0)))</f>
        <v/>
      </c>
      <c r="AD3037">
        <f>IF(COUNT(AA3037:AC3037)&lt;3,"",SUM(AA3037:AC3037))</f>
        <v/>
      </c>
      <c r="AE3037">
        <f>IF(L3037&gt;=4,2,IF(L3037&gt;=2,1,0))</f>
        <v/>
      </c>
      <c r="AF3037">
        <f>IF(L3037&gt;=5,1,0)</f>
        <v/>
      </c>
      <c r="AG3037">
        <f>AE3037+AF3037</f>
        <v/>
      </c>
      <c r="AH3037" s="15">
        <f>IF(M3037&lt;&gt;1,"",IF(OR(R3037=-9,R3037=""),"",R3037))</f>
        <v/>
      </c>
      <c r="AI3037">
        <f>IF(M3037&lt;&gt;1,"",IF(OR(Q3037=999,Q3037=""),"",Q3037))</f>
        <v/>
      </c>
    </row>
    <row r="3038">
      <c r="A3038" t="inlineStr">
        <is>
          <t>TQRMNOP116476</t>
        </is>
      </c>
      <c r="B3038" t="n">
        <v>2025</v>
      </c>
      <c r="C3038" t="n">
        <v>1</v>
      </c>
      <c r="D3038" t="n">
        <v>1</v>
      </c>
      <c r="E3038" t="inlineStr">
        <is>
          <t>S</t>
        </is>
      </c>
      <c r="F3038" t="n">
        <v>32</v>
      </c>
      <c r="G3038" t="n">
        <v>1634</v>
      </c>
      <c r="H3038" t="n">
        <v>3</v>
      </c>
      <c r="I3038" t="n">
        <v>2</v>
      </c>
      <c r="J3038" t="n">
        <v>29</v>
      </c>
      <c r="K3038" t="n">
        <v>2</v>
      </c>
      <c r="L3038" t="n">
        <v>6</v>
      </c>
      <c r="M3038" t="n">
        <v>1</v>
      </c>
      <c r="N3038" t="n">
        <v>2</v>
      </c>
      <c r="O3038" t="n">
        <v>1</v>
      </c>
      <c r="P3038" t="n">
        <v>1</v>
      </c>
      <c r="Q3038" t="n">
        <v>42</v>
      </c>
      <c r="R3038" s="15" t="n">
        <v>678000</v>
      </c>
      <c r="S3038" s="15" t="n">
        <v>0</v>
      </c>
      <c r="T3038" s="15" t="n">
        <v>678000</v>
      </c>
      <c r="U3038" s="15" t="n">
        <v>141300</v>
      </c>
      <c r="V3038">
        <f>IFERROR(VLOOKUP(D3038,Tablas_Equivalencia!$A$3:$B$8,2,FALSE),"Sin dato")</f>
        <v/>
      </c>
      <c r="W3038">
        <f>IFERROR(VLOOKUP(L3038,Tablas_Equivalencia!$D$3:$E$9,2,FALSE),"Sin dato")</f>
        <v/>
      </c>
      <c r="X3038">
        <f>IF(I3038=1,"Varón","Mujer")</f>
        <v/>
      </c>
      <c r="Y3038">
        <f>IFERROR(VLOOKUP(M3038,Tablas_Equivalencia!$G$3:$H$6,2,FALSE),"Sin dato")</f>
        <v/>
      </c>
      <c r="Z3038">
        <f>IF(J3038&lt;=24,"18-24","25-29")</f>
        <v/>
      </c>
      <c r="AA3038">
        <f>IF(M3038&lt;&gt;1,"",IF(P3038=2,1,0))</f>
        <v/>
      </c>
      <c r="AB3038">
        <f>IF(M3038&lt;&gt;1,"",IF(O3038&gt;=2,1,0))</f>
        <v/>
      </c>
      <c r="AC3038">
        <f>IF(M3038&lt;&gt;1,"",IF(OR(Q3038=999,Q3038=""),"",IF(OR(Q3038&lt;35,Q3038&gt;48),1,0)))</f>
        <v/>
      </c>
      <c r="AD3038">
        <f>IF(COUNT(AA3038:AC3038)&lt;3,"",SUM(AA3038:AC3038))</f>
        <v/>
      </c>
      <c r="AE3038">
        <f>IF(L3038&gt;=4,2,IF(L3038&gt;=2,1,0))</f>
        <v/>
      </c>
      <c r="AF3038">
        <f>IF(L3038&gt;=5,1,0)</f>
        <v/>
      </c>
      <c r="AG3038">
        <f>AE3038+AF3038</f>
        <v/>
      </c>
      <c r="AH3038" s="15">
        <f>IF(M3038&lt;&gt;1,"",IF(OR(R3038=-9,R3038=""),"",R3038))</f>
        <v/>
      </c>
      <c r="AI3038">
        <f>IF(M3038&lt;&gt;1,"",IF(OR(Q3038=999,Q3038=""),"",Q3038))</f>
        <v/>
      </c>
    </row>
    <row r="3039">
      <c r="A3039" t="inlineStr">
        <is>
          <t>TQRMNOP116478</t>
        </is>
      </c>
      <c r="B3039" t="n">
        <v>2025</v>
      </c>
      <c r="C3039" t="n">
        <v>1</v>
      </c>
      <c r="D3039" t="n">
        <v>42</v>
      </c>
      <c r="E3039" t="inlineStr">
        <is>
          <t>S</t>
        </is>
      </c>
      <c r="F3039" t="n">
        <v>10</v>
      </c>
      <c r="G3039" t="n">
        <v>1223</v>
      </c>
      <c r="H3039" t="n">
        <v>1</v>
      </c>
      <c r="I3039" t="n">
        <v>1</v>
      </c>
      <c r="J3039" t="n">
        <v>24</v>
      </c>
      <c r="K3039" t="n">
        <v>2</v>
      </c>
      <c r="L3039" t="n">
        <v>5</v>
      </c>
      <c r="M3039" t="n">
        <v>1</v>
      </c>
      <c r="N3039" t="n">
        <v>3</v>
      </c>
      <c r="O3039" t="n">
        <v>1</v>
      </c>
      <c r="P3039" t="n">
        <v>2</v>
      </c>
      <c r="Q3039" t="n">
        <v>41</v>
      </c>
      <c r="R3039" s="15" t="n">
        <v>617000</v>
      </c>
      <c r="S3039" s="15" t="n">
        <v>0</v>
      </c>
      <c r="T3039" s="15" t="n">
        <v>617000</v>
      </c>
      <c r="U3039" s="15" t="n">
        <v>178000</v>
      </c>
      <c r="V3039">
        <f>IFERROR(VLOOKUP(D3039,Tablas_Equivalencia!$A$3:$B$8,2,FALSE),"Sin dato")</f>
        <v/>
      </c>
      <c r="W3039">
        <f>IFERROR(VLOOKUP(L3039,Tablas_Equivalencia!$D$3:$E$9,2,FALSE),"Sin dato")</f>
        <v/>
      </c>
      <c r="X3039">
        <f>IF(I3039=1,"Varón","Mujer")</f>
        <v/>
      </c>
      <c r="Y3039">
        <f>IFERROR(VLOOKUP(M3039,Tablas_Equivalencia!$G$3:$H$6,2,FALSE),"Sin dato")</f>
        <v/>
      </c>
      <c r="Z3039">
        <f>IF(J3039&lt;=24,"18-24","25-29")</f>
        <v/>
      </c>
      <c r="AA3039">
        <f>IF(M3039&lt;&gt;1,"",IF(P3039=2,1,0))</f>
        <v/>
      </c>
      <c r="AB3039">
        <f>IF(M3039&lt;&gt;1,"",IF(O3039&gt;=2,1,0))</f>
        <v/>
      </c>
      <c r="AC3039">
        <f>IF(M3039&lt;&gt;1,"",IF(OR(Q3039=999,Q3039=""),"",IF(OR(Q3039&lt;35,Q3039&gt;48),1,0)))</f>
        <v/>
      </c>
      <c r="AD3039">
        <f>IF(COUNT(AA3039:AC3039)&lt;3,"",SUM(AA3039:AC3039))</f>
        <v/>
      </c>
      <c r="AE3039">
        <f>IF(L3039&gt;=4,2,IF(L3039&gt;=2,1,0))</f>
        <v/>
      </c>
      <c r="AF3039">
        <f>IF(L3039&gt;=5,1,0)</f>
        <v/>
      </c>
      <c r="AG3039">
        <f>AE3039+AF3039</f>
        <v/>
      </c>
      <c r="AH3039" s="15">
        <f>IF(M3039&lt;&gt;1,"",IF(OR(R3039=-9,R3039=""),"",R3039))</f>
        <v/>
      </c>
      <c r="AI3039">
        <f>IF(M3039&lt;&gt;1,"",IF(OR(Q3039=999,Q3039=""),"",Q3039))</f>
        <v/>
      </c>
    </row>
    <row r="3040">
      <c r="A3040" t="inlineStr">
        <is>
          <t>TQRMNOP116481</t>
        </is>
      </c>
      <c r="B3040" t="n">
        <v>2025</v>
      </c>
      <c r="C3040" t="n">
        <v>1</v>
      </c>
      <c r="D3040" t="n">
        <v>1</v>
      </c>
      <c r="E3040" t="inlineStr">
        <is>
          <t>S</t>
        </is>
      </c>
      <c r="F3040" t="n">
        <v>32</v>
      </c>
      <c r="G3040" t="n">
        <v>1037</v>
      </c>
      <c r="H3040" t="n">
        <v>3</v>
      </c>
      <c r="I3040" t="n">
        <v>2</v>
      </c>
      <c r="J3040" t="n">
        <v>22</v>
      </c>
      <c r="K3040" t="n">
        <v>2</v>
      </c>
      <c r="L3040" t="n">
        <v>6</v>
      </c>
      <c r="M3040" t="n">
        <v>1</v>
      </c>
      <c r="N3040" t="n">
        <v>3</v>
      </c>
      <c r="O3040" t="n">
        <v>1</v>
      </c>
      <c r="P3040" t="n">
        <v>1</v>
      </c>
      <c r="Q3040" t="n">
        <v>36</v>
      </c>
      <c r="R3040" s="15" t="n">
        <v>1058000</v>
      </c>
      <c r="S3040" s="15" t="n">
        <v>0</v>
      </c>
      <c r="T3040" s="15" t="n">
        <v>1058000</v>
      </c>
      <c r="U3040" s="15" t="n">
        <v>220500</v>
      </c>
      <c r="V3040">
        <f>IFERROR(VLOOKUP(D3040,Tablas_Equivalencia!$A$3:$B$8,2,FALSE),"Sin dato")</f>
        <v/>
      </c>
      <c r="W3040">
        <f>IFERROR(VLOOKUP(L3040,Tablas_Equivalencia!$D$3:$E$9,2,FALSE),"Sin dato")</f>
        <v/>
      </c>
      <c r="X3040">
        <f>IF(I3040=1,"Varón","Mujer")</f>
        <v/>
      </c>
      <c r="Y3040">
        <f>IFERROR(VLOOKUP(M3040,Tablas_Equivalencia!$G$3:$H$6,2,FALSE),"Sin dato")</f>
        <v/>
      </c>
      <c r="Z3040">
        <f>IF(J3040&lt;=24,"18-24","25-29")</f>
        <v/>
      </c>
      <c r="AA3040">
        <f>IF(M3040&lt;&gt;1,"",IF(P3040=2,1,0))</f>
        <v/>
      </c>
      <c r="AB3040">
        <f>IF(M3040&lt;&gt;1,"",IF(O3040&gt;=2,1,0))</f>
        <v/>
      </c>
      <c r="AC3040">
        <f>IF(M3040&lt;&gt;1,"",IF(OR(Q3040=999,Q3040=""),"",IF(OR(Q3040&lt;35,Q3040&gt;48),1,0)))</f>
        <v/>
      </c>
      <c r="AD3040">
        <f>IF(COUNT(AA3040:AC3040)&lt;3,"",SUM(AA3040:AC3040))</f>
        <v/>
      </c>
      <c r="AE3040">
        <f>IF(L3040&gt;=4,2,IF(L3040&gt;=2,1,0))</f>
        <v/>
      </c>
      <c r="AF3040">
        <f>IF(L3040&gt;=5,1,0)</f>
        <v/>
      </c>
      <c r="AG3040">
        <f>AE3040+AF3040</f>
        <v/>
      </c>
      <c r="AH3040" s="15">
        <f>IF(M3040&lt;&gt;1,"",IF(OR(R3040=-9,R3040=""),"",R3040))</f>
        <v/>
      </c>
      <c r="AI3040">
        <f>IF(M3040&lt;&gt;1,"",IF(OR(Q3040=999,Q3040=""),"",Q3040))</f>
        <v/>
      </c>
    </row>
    <row r="3041">
      <c r="A3041" t="inlineStr">
        <is>
          <t>TQRMNOP116492</t>
        </is>
      </c>
      <c r="B3041" t="n">
        <v>2025</v>
      </c>
      <c r="C3041" t="n">
        <v>1</v>
      </c>
      <c r="D3041" t="n">
        <v>40</v>
      </c>
      <c r="E3041" t="inlineStr">
        <is>
          <t>S</t>
        </is>
      </c>
      <c r="F3041" t="n">
        <v>7</v>
      </c>
      <c r="G3041" t="n">
        <v>2125</v>
      </c>
      <c r="H3041" t="n">
        <v>1</v>
      </c>
      <c r="I3041" t="n">
        <v>1</v>
      </c>
      <c r="J3041" t="n">
        <v>28</v>
      </c>
      <c r="K3041" t="n">
        <v>2</v>
      </c>
      <c r="L3041" t="n">
        <v>6</v>
      </c>
      <c r="M3041" t="n">
        <v>1</v>
      </c>
      <c r="N3041" t="n">
        <v>3</v>
      </c>
      <c r="O3041" t="n">
        <v>1</v>
      </c>
      <c r="P3041" t="n">
        <v>1</v>
      </c>
      <c r="Q3041" t="n">
        <v>39</v>
      </c>
      <c r="R3041" s="15" t="n">
        <v>233000</v>
      </c>
      <c r="S3041" s="15" t="n">
        <v>0</v>
      </c>
      <c r="T3041" s="15" t="n">
        <v>233000</v>
      </c>
      <c r="U3041" s="15" t="n">
        <v>122100</v>
      </c>
      <c r="V3041">
        <f>IFERROR(VLOOKUP(D3041,Tablas_Equivalencia!$A$3:$B$8,2,FALSE),"Sin dato")</f>
        <v/>
      </c>
      <c r="W3041">
        <f>IFERROR(VLOOKUP(L3041,Tablas_Equivalencia!$D$3:$E$9,2,FALSE),"Sin dato")</f>
        <v/>
      </c>
      <c r="X3041">
        <f>IF(I3041=1,"Varón","Mujer")</f>
        <v/>
      </c>
      <c r="Y3041">
        <f>IFERROR(VLOOKUP(M3041,Tablas_Equivalencia!$G$3:$H$6,2,FALSE),"Sin dato")</f>
        <v/>
      </c>
      <c r="Z3041">
        <f>IF(J3041&lt;=24,"18-24","25-29")</f>
        <v/>
      </c>
      <c r="AA3041">
        <f>IF(M3041&lt;&gt;1,"",IF(P3041=2,1,0))</f>
        <v/>
      </c>
      <c r="AB3041">
        <f>IF(M3041&lt;&gt;1,"",IF(O3041&gt;=2,1,0))</f>
        <v/>
      </c>
      <c r="AC3041">
        <f>IF(M3041&lt;&gt;1,"",IF(OR(Q3041=999,Q3041=""),"",IF(OR(Q3041&lt;35,Q3041&gt;48),1,0)))</f>
        <v/>
      </c>
      <c r="AD3041">
        <f>IF(COUNT(AA3041:AC3041)&lt;3,"",SUM(AA3041:AC3041))</f>
        <v/>
      </c>
      <c r="AE3041">
        <f>IF(L3041&gt;=4,2,IF(L3041&gt;=2,1,0))</f>
        <v/>
      </c>
      <c r="AF3041">
        <f>IF(L3041&gt;=5,1,0)</f>
        <v/>
      </c>
      <c r="AG3041">
        <f>AE3041+AF3041</f>
        <v/>
      </c>
      <c r="AH3041" s="15">
        <f>IF(M3041&lt;&gt;1,"",IF(OR(R3041=-9,R3041=""),"",R3041))</f>
        <v/>
      </c>
      <c r="AI3041">
        <f>IF(M3041&lt;&gt;1,"",IF(OR(Q3041=999,Q3041=""),"",Q3041))</f>
        <v/>
      </c>
    </row>
    <row r="3042">
      <c r="A3042" t="inlineStr">
        <is>
          <t>TQRMNOP116498</t>
        </is>
      </c>
      <c r="B3042" t="n">
        <v>2025</v>
      </c>
      <c r="C3042" t="n">
        <v>1</v>
      </c>
      <c r="D3042" t="n">
        <v>40</v>
      </c>
      <c r="E3042" t="inlineStr">
        <is>
          <t>S</t>
        </is>
      </c>
      <c r="F3042" t="n">
        <v>7</v>
      </c>
      <c r="G3042" t="n">
        <v>1249</v>
      </c>
      <c r="H3042" t="n">
        <v>1</v>
      </c>
      <c r="I3042" t="n">
        <v>2</v>
      </c>
      <c r="J3042" t="n">
        <v>29</v>
      </c>
      <c r="K3042" t="n">
        <v>2</v>
      </c>
      <c r="L3042" t="n">
        <v>5</v>
      </c>
      <c r="M3042" t="n">
        <v>1</v>
      </c>
      <c r="N3042" t="n">
        <v>3</v>
      </c>
      <c r="O3042" t="n">
        <v>1</v>
      </c>
      <c r="P3042" t="n">
        <v>2</v>
      </c>
      <c r="Q3042" t="n">
        <v>61</v>
      </c>
      <c r="R3042" s="15" t="n">
        <v>-9</v>
      </c>
      <c r="S3042" s="15" t="n">
        <v>0</v>
      </c>
      <c r="T3042" s="15" t="n">
        <v>0</v>
      </c>
      <c r="U3042" s="15" t="n">
        <v>148700</v>
      </c>
      <c r="V3042">
        <f>IFERROR(VLOOKUP(D3042,Tablas_Equivalencia!$A$3:$B$8,2,FALSE),"Sin dato")</f>
        <v/>
      </c>
      <c r="W3042">
        <f>IFERROR(VLOOKUP(L3042,Tablas_Equivalencia!$D$3:$E$9,2,FALSE),"Sin dato")</f>
        <v/>
      </c>
      <c r="X3042">
        <f>IF(I3042=1,"Varón","Mujer")</f>
        <v/>
      </c>
      <c r="Y3042">
        <f>IFERROR(VLOOKUP(M3042,Tablas_Equivalencia!$G$3:$H$6,2,FALSE),"Sin dato")</f>
        <v/>
      </c>
      <c r="Z3042">
        <f>IF(J3042&lt;=24,"18-24","25-29")</f>
        <v/>
      </c>
      <c r="AA3042">
        <f>IF(M3042&lt;&gt;1,"",IF(P3042=2,1,0))</f>
        <v/>
      </c>
      <c r="AB3042">
        <f>IF(M3042&lt;&gt;1,"",IF(O3042&gt;=2,1,0))</f>
        <v/>
      </c>
      <c r="AC3042">
        <f>IF(M3042&lt;&gt;1,"",IF(OR(Q3042=999,Q3042=""),"",IF(OR(Q3042&lt;35,Q3042&gt;48),1,0)))</f>
        <v/>
      </c>
      <c r="AD3042">
        <f>IF(COUNT(AA3042:AC3042)&lt;3,"",SUM(AA3042:AC3042))</f>
        <v/>
      </c>
      <c r="AE3042">
        <f>IF(L3042&gt;=4,2,IF(L3042&gt;=2,1,0))</f>
        <v/>
      </c>
      <c r="AF3042">
        <f>IF(L3042&gt;=5,1,0)</f>
        <v/>
      </c>
      <c r="AG3042">
        <f>AE3042+AF3042</f>
        <v/>
      </c>
      <c r="AH3042" s="15">
        <f>IF(M3042&lt;&gt;1,"",IF(OR(R3042=-9,R3042=""),"",R3042))</f>
        <v/>
      </c>
      <c r="AI3042">
        <f>IF(M3042&lt;&gt;1,"",IF(OR(Q3042=999,Q3042=""),"",Q3042))</f>
        <v/>
      </c>
    </row>
    <row r="3043">
      <c r="A3043" t="inlineStr">
        <is>
          <t>TQRMNOP116502</t>
        </is>
      </c>
      <c r="B3043" t="n">
        <v>2025</v>
      </c>
      <c r="C3043" t="n">
        <v>1</v>
      </c>
      <c r="D3043" t="n">
        <v>42</v>
      </c>
      <c r="E3043" t="inlineStr">
        <is>
          <t>N</t>
        </is>
      </c>
      <c r="F3043" t="n">
        <v>27</v>
      </c>
      <c r="G3043" t="n">
        <v>848</v>
      </c>
      <c r="H3043" t="n">
        <v>3</v>
      </c>
      <c r="I3043" t="n">
        <v>2</v>
      </c>
      <c r="J3043" t="n">
        <v>18</v>
      </c>
      <c r="K3043" t="n">
        <v>1</v>
      </c>
      <c r="L3043" t="n">
        <v>3</v>
      </c>
      <c r="M3043" t="n">
        <v>1</v>
      </c>
      <c r="N3043" t="n">
        <v>3</v>
      </c>
      <c r="O3043" t="n">
        <v>3</v>
      </c>
      <c r="P3043" t="n">
        <v>2</v>
      </c>
      <c r="Q3043" t="n">
        <v>21</v>
      </c>
      <c r="R3043" s="15" t="n">
        <v>274000</v>
      </c>
      <c r="S3043" s="15" t="n">
        <v>0</v>
      </c>
      <c r="T3043" s="15" t="n">
        <v>274000</v>
      </c>
      <c r="U3043" s="15" t="n">
        <v>272500</v>
      </c>
      <c r="V3043">
        <f>IFERROR(VLOOKUP(D3043,Tablas_Equivalencia!$A$3:$B$8,2,FALSE),"Sin dato")</f>
        <v/>
      </c>
      <c r="W3043">
        <f>IFERROR(VLOOKUP(L3043,Tablas_Equivalencia!$D$3:$E$9,2,FALSE),"Sin dato")</f>
        <v/>
      </c>
      <c r="X3043">
        <f>IF(I3043=1,"Varón","Mujer")</f>
        <v/>
      </c>
      <c r="Y3043">
        <f>IFERROR(VLOOKUP(M3043,Tablas_Equivalencia!$G$3:$H$6,2,FALSE),"Sin dato")</f>
        <v/>
      </c>
      <c r="Z3043">
        <f>IF(J3043&lt;=24,"18-24","25-29")</f>
        <v/>
      </c>
      <c r="AA3043">
        <f>IF(M3043&lt;&gt;1,"",IF(P3043=2,1,0))</f>
        <v/>
      </c>
      <c r="AB3043">
        <f>IF(M3043&lt;&gt;1,"",IF(O3043&gt;=2,1,0))</f>
        <v/>
      </c>
      <c r="AC3043">
        <f>IF(M3043&lt;&gt;1,"",IF(OR(Q3043=999,Q3043=""),"",IF(OR(Q3043&lt;35,Q3043&gt;48),1,0)))</f>
        <v/>
      </c>
      <c r="AD3043">
        <f>IF(COUNT(AA3043:AC3043)&lt;3,"",SUM(AA3043:AC3043))</f>
        <v/>
      </c>
      <c r="AE3043">
        <f>IF(L3043&gt;=4,2,IF(L3043&gt;=2,1,0))</f>
        <v/>
      </c>
      <c r="AF3043">
        <f>IF(L3043&gt;=5,1,0)</f>
        <v/>
      </c>
      <c r="AG3043">
        <f>AE3043+AF3043</f>
        <v/>
      </c>
      <c r="AH3043" s="15">
        <f>IF(M3043&lt;&gt;1,"",IF(OR(R3043=-9,R3043=""),"",R3043))</f>
        <v/>
      </c>
      <c r="AI3043">
        <f>IF(M3043&lt;&gt;1,"",IF(OR(Q3043=999,Q3043=""),"",Q3043))</f>
        <v/>
      </c>
    </row>
    <row r="3044">
      <c r="A3044" t="inlineStr">
        <is>
          <t>TQRMNOP116503</t>
        </is>
      </c>
      <c r="B3044" t="n">
        <v>2025</v>
      </c>
      <c r="C3044" t="n">
        <v>1</v>
      </c>
      <c r="D3044" t="n">
        <v>41</v>
      </c>
      <c r="E3044" t="inlineStr">
        <is>
          <t>N</t>
        </is>
      </c>
      <c r="F3044" t="n">
        <v>15</v>
      </c>
      <c r="G3044" t="n">
        <v>920</v>
      </c>
      <c r="H3044" t="n">
        <v>2</v>
      </c>
      <c r="I3044" t="n">
        <v>2</v>
      </c>
      <c r="J3044" t="n">
        <v>19</v>
      </c>
      <c r="K3044" t="n">
        <v>2</v>
      </c>
      <c r="L3044" t="n">
        <v>4</v>
      </c>
      <c r="M3044" t="n">
        <v>1</v>
      </c>
      <c r="N3044" t="n">
        <v>2</v>
      </c>
      <c r="O3044" t="n">
        <v>1</v>
      </c>
      <c r="P3044" t="n">
        <v>2</v>
      </c>
      <c r="Q3044" t="n">
        <v>30</v>
      </c>
      <c r="R3044" s="15" t="n">
        <v>351000</v>
      </c>
      <c r="S3044" s="15" t="n">
        <v>29000</v>
      </c>
      <c r="T3044" s="15" t="n">
        <v>380000</v>
      </c>
      <c r="U3044" s="15" t="n">
        <v>289200</v>
      </c>
      <c r="V3044">
        <f>IFERROR(VLOOKUP(D3044,Tablas_Equivalencia!$A$3:$B$8,2,FALSE),"Sin dato")</f>
        <v/>
      </c>
      <c r="W3044">
        <f>IFERROR(VLOOKUP(L3044,Tablas_Equivalencia!$D$3:$E$9,2,FALSE),"Sin dato")</f>
        <v/>
      </c>
      <c r="X3044">
        <f>IF(I3044=1,"Varón","Mujer")</f>
        <v/>
      </c>
      <c r="Y3044">
        <f>IFERROR(VLOOKUP(M3044,Tablas_Equivalencia!$G$3:$H$6,2,FALSE),"Sin dato")</f>
        <v/>
      </c>
      <c r="Z3044">
        <f>IF(J3044&lt;=24,"18-24","25-29")</f>
        <v/>
      </c>
      <c r="AA3044">
        <f>IF(M3044&lt;&gt;1,"",IF(P3044=2,1,0))</f>
        <v/>
      </c>
      <c r="AB3044">
        <f>IF(M3044&lt;&gt;1,"",IF(O3044&gt;=2,1,0))</f>
        <v/>
      </c>
      <c r="AC3044">
        <f>IF(M3044&lt;&gt;1,"",IF(OR(Q3044=999,Q3044=""),"",IF(OR(Q3044&lt;35,Q3044&gt;48),1,0)))</f>
        <v/>
      </c>
      <c r="AD3044">
        <f>IF(COUNT(AA3044:AC3044)&lt;3,"",SUM(AA3044:AC3044))</f>
        <v/>
      </c>
      <c r="AE3044">
        <f>IF(L3044&gt;=4,2,IF(L3044&gt;=2,1,0))</f>
        <v/>
      </c>
      <c r="AF3044">
        <f>IF(L3044&gt;=5,1,0)</f>
        <v/>
      </c>
      <c r="AG3044">
        <f>AE3044+AF3044</f>
        <v/>
      </c>
      <c r="AH3044" s="15">
        <f>IF(M3044&lt;&gt;1,"",IF(OR(R3044=-9,R3044=""),"",R3044))</f>
        <v/>
      </c>
      <c r="AI3044">
        <f>IF(M3044&lt;&gt;1,"",IF(OR(Q3044=999,Q3044=""),"",Q3044))</f>
        <v/>
      </c>
    </row>
    <row r="3045">
      <c r="A3045" t="inlineStr">
        <is>
          <t>TQRMNOP116509</t>
        </is>
      </c>
      <c r="B3045" t="n">
        <v>2025</v>
      </c>
      <c r="C3045" t="n">
        <v>1</v>
      </c>
      <c r="D3045" t="n">
        <v>41</v>
      </c>
      <c r="E3045" t="inlineStr">
        <is>
          <t>N</t>
        </is>
      </c>
      <c r="F3045" t="n">
        <v>15</v>
      </c>
      <c r="G3045" t="n">
        <v>1320</v>
      </c>
      <c r="H3045" t="n">
        <v>2</v>
      </c>
      <c r="I3045" t="n">
        <v>2</v>
      </c>
      <c r="J3045" t="n">
        <v>27</v>
      </c>
      <c r="K3045" t="n">
        <v>2</v>
      </c>
      <c r="L3045" t="n">
        <v>3</v>
      </c>
      <c r="M3045" t="n">
        <v>1</v>
      </c>
      <c r="N3045" t="n">
        <v>2</v>
      </c>
      <c r="O3045" t="n">
        <v>2</v>
      </c>
      <c r="P3045" t="n">
        <v>2</v>
      </c>
      <c r="Q3045" t="n">
        <v>14</v>
      </c>
      <c r="R3045" s="15" t="n">
        <v>223000</v>
      </c>
      <c r="S3045" s="15" t="n">
        <v>0</v>
      </c>
      <c r="T3045" s="15" t="n">
        <v>223000</v>
      </c>
      <c r="U3045" s="15" t="n">
        <v>113000</v>
      </c>
      <c r="V3045">
        <f>IFERROR(VLOOKUP(D3045,Tablas_Equivalencia!$A$3:$B$8,2,FALSE),"Sin dato")</f>
        <v/>
      </c>
      <c r="W3045">
        <f>IFERROR(VLOOKUP(L3045,Tablas_Equivalencia!$D$3:$E$9,2,FALSE),"Sin dato")</f>
        <v/>
      </c>
      <c r="X3045">
        <f>IF(I3045=1,"Varón","Mujer")</f>
        <v/>
      </c>
      <c r="Y3045">
        <f>IFERROR(VLOOKUP(M3045,Tablas_Equivalencia!$G$3:$H$6,2,FALSE),"Sin dato")</f>
        <v/>
      </c>
      <c r="Z3045">
        <f>IF(J3045&lt;=24,"18-24","25-29")</f>
        <v/>
      </c>
      <c r="AA3045">
        <f>IF(M3045&lt;&gt;1,"",IF(P3045=2,1,0))</f>
        <v/>
      </c>
      <c r="AB3045">
        <f>IF(M3045&lt;&gt;1,"",IF(O3045&gt;=2,1,0))</f>
        <v/>
      </c>
      <c r="AC3045">
        <f>IF(M3045&lt;&gt;1,"",IF(OR(Q3045=999,Q3045=""),"",IF(OR(Q3045&lt;35,Q3045&gt;48),1,0)))</f>
        <v/>
      </c>
      <c r="AD3045">
        <f>IF(COUNT(AA3045:AC3045)&lt;3,"",SUM(AA3045:AC3045))</f>
        <v/>
      </c>
      <c r="AE3045">
        <f>IF(L3045&gt;=4,2,IF(L3045&gt;=2,1,0))</f>
        <v/>
      </c>
      <c r="AF3045">
        <f>IF(L3045&gt;=5,1,0)</f>
        <v/>
      </c>
      <c r="AG3045">
        <f>AE3045+AF3045</f>
        <v/>
      </c>
      <c r="AH3045" s="15">
        <f>IF(M3045&lt;&gt;1,"",IF(OR(R3045=-9,R3045=""),"",R3045))</f>
        <v/>
      </c>
      <c r="AI3045">
        <f>IF(M3045&lt;&gt;1,"",IF(OR(Q3045=999,Q3045=""),"",Q3045))</f>
        <v/>
      </c>
    </row>
    <row r="3046">
      <c r="A3046" t="inlineStr">
        <is>
          <t>TQRMNOP116513</t>
        </is>
      </c>
      <c r="B3046" t="n">
        <v>2025</v>
      </c>
      <c r="C3046" t="n">
        <v>1</v>
      </c>
      <c r="D3046" t="n">
        <v>43</v>
      </c>
      <c r="E3046" t="inlineStr">
        <is>
          <t>S</t>
        </is>
      </c>
      <c r="F3046" t="n">
        <v>19</v>
      </c>
      <c r="G3046" t="n">
        <v>1891</v>
      </c>
      <c r="H3046" t="n">
        <v>3</v>
      </c>
      <c r="I3046" t="n">
        <v>1</v>
      </c>
      <c r="J3046" t="n">
        <v>24</v>
      </c>
      <c r="K3046" t="n">
        <v>1</v>
      </c>
      <c r="L3046" t="n">
        <v>5</v>
      </c>
      <c r="M3046" t="n">
        <v>1</v>
      </c>
      <c r="N3046" t="n">
        <v>3</v>
      </c>
      <c r="O3046" t="n">
        <v>1</v>
      </c>
      <c r="P3046" t="n">
        <v>1</v>
      </c>
      <c r="Q3046" t="n">
        <v>39</v>
      </c>
      <c r="R3046" s="15" t="n">
        <v>-9</v>
      </c>
      <c r="S3046" s="15" t="n">
        <v>82000</v>
      </c>
      <c r="T3046" s="15" t="n">
        <v>81991</v>
      </c>
      <c r="U3046" s="15" t="n">
        <v>97600</v>
      </c>
      <c r="V3046">
        <f>IFERROR(VLOOKUP(D3046,Tablas_Equivalencia!$A$3:$B$8,2,FALSE),"Sin dato")</f>
        <v/>
      </c>
      <c r="W3046">
        <f>IFERROR(VLOOKUP(L3046,Tablas_Equivalencia!$D$3:$E$9,2,FALSE),"Sin dato")</f>
        <v/>
      </c>
      <c r="X3046">
        <f>IF(I3046=1,"Varón","Mujer")</f>
        <v/>
      </c>
      <c r="Y3046">
        <f>IFERROR(VLOOKUP(M3046,Tablas_Equivalencia!$G$3:$H$6,2,FALSE),"Sin dato")</f>
        <v/>
      </c>
      <c r="Z3046">
        <f>IF(J3046&lt;=24,"18-24","25-29")</f>
        <v/>
      </c>
      <c r="AA3046">
        <f>IF(M3046&lt;&gt;1,"",IF(P3046=2,1,0))</f>
        <v/>
      </c>
      <c r="AB3046">
        <f>IF(M3046&lt;&gt;1,"",IF(O3046&gt;=2,1,0))</f>
        <v/>
      </c>
      <c r="AC3046">
        <f>IF(M3046&lt;&gt;1,"",IF(OR(Q3046=999,Q3046=""),"",IF(OR(Q3046&lt;35,Q3046&gt;48),1,0)))</f>
        <v/>
      </c>
      <c r="AD3046">
        <f>IF(COUNT(AA3046:AC3046)&lt;3,"",SUM(AA3046:AC3046))</f>
        <v/>
      </c>
      <c r="AE3046">
        <f>IF(L3046&gt;=4,2,IF(L3046&gt;=2,1,0))</f>
        <v/>
      </c>
      <c r="AF3046">
        <f>IF(L3046&gt;=5,1,0)</f>
        <v/>
      </c>
      <c r="AG3046">
        <f>AE3046+AF3046</f>
        <v/>
      </c>
      <c r="AH3046" s="15">
        <f>IF(M3046&lt;&gt;1,"",IF(OR(R3046=-9,R3046=""),"",R3046))</f>
        <v/>
      </c>
      <c r="AI3046">
        <f>IF(M3046&lt;&gt;1,"",IF(OR(Q3046=999,Q3046=""),"",Q3046))</f>
        <v/>
      </c>
    </row>
    <row r="3047">
      <c r="A3047" t="inlineStr">
        <is>
          <t>TQRMNOP116514</t>
        </is>
      </c>
      <c r="B3047" t="n">
        <v>2025</v>
      </c>
      <c r="C3047" t="n">
        <v>1</v>
      </c>
      <c r="D3047" t="n">
        <v>41</v>
      </c>
      <c r="E3047" t="inlineStr">
        <is>
          <t>N</t>
        </is>
      </c>
      <c r="F3047" t="n">
        <v>15</v>
      </c>
      <c r="G3047" t="n">
        <v>987</v>
      </c>
      <c r="H3047" t="n">
        <v>3</v>
      </c>
      <c r="I3047" t="n">
        <v>2</v>
      </c>
      <c r="J3047" t="n">
        <v>22</v>
      </c>
      <c r="K3047" t="n">
        <v>2</v>
      </c>
      <c r="L3047" t="n">
        <v>2</v>
      </c>
      <c r="M3047" t="n">
        <v>1</v>
      </c>
      <c r="N3047" t="n">
        <v>3</v>
      </c>
      <c r="O3047" t="n">
        <v>3</v>
      </c>
      <c r="P3047" t="n">
        <v>2</v>
      </c>
      <c r="Q3047" t="n">
        <v>21</v>
      </c>
      <c r="R3047" s="15" t="n">
        <v>266000</v>
      </c>
      <c r="S3047" s="15" t="n">
        <v>0</v>
      </c>
      <c r="T3047" s="15" t="n">
        <v>266000</v>
      </c>
      <c r="U3047" s="15" t="n">
        <v>201600</v>
      </c>
      <c r="V3047">
        <f>IFERROR(VLOOKUP(D3047,Tablas_Equivalencia!$A$3:$B$8,2,FALSE),"Sin dato")</f>
        <v/>
      </c>
      <c r="W3047">
        <f>IFERROR(VLOOKUP(L3047,Tablas_Equivalencia!$D$3:$E$9,2,FALSE),"Sin dato")</f>
        <v/>
      </c>
      <c r="X3047">
        <f>IF(I3047=1,"Varón","Mujer")</f>
        <v/>
      </c>
      <c r="Y3047">
        <f>IFERROR(VLOOKUP(M3047,Tablas_Equivalencia!$G$3:$H$6,2,FALSE),"Sin dato")</f>
        <v/>
      </c>
      <c r="Z3047">
        <f>IF(J3047&lt;=24,"18-24","25-29")</f>
        <v/>
      </c>
      <c r="AA3047">
        <f>IF(M3047&lt;&gt;1,"",IF(P3047=2,1,0))</f>
        <v/>
      </c>
      <c r="AB3047">
        <f>IF(M3047&lt;&gt;1,"",IF(O3047&gt;=2,1,0))</f>
        <v/>
      </c>
      <c r="AC3047">
        <f>IF(M3047&lt;&gt;1,"",IF(OR(Q3047=999,Q3047=""),"",IF(OR(Q3047&lt;35,Q3047&gt;48),1,0)))</f>
        <v/>
      </c>
      <c r="AD3047">
        <f>IF(COUNT(AA3047:AC3047)&lt;3,"",SUM(AA3047:AC3047))</f>
        <v/>
      </c>
      <c r="AE3047">
        <f>IF(L3047&gt;=4,2,IF(L3047&gt;=2,1,0))</f>
        <v/>
      </c>
      <c r="AF3047">
        <f>IF(L3047&gt;=5,1,0)</f>
        <v/>
      </c>
      <c r="AG3047">
        <f>AE3047+AF3047</f>
        <v/>
      </c>
      <c r="AH3047" s="15">
        <f>IF(M3047&lt;&gt;1,"",IF(OR(R3047=-9,R3047=""),"",R3047))</f>
        <v/>
      </c>
      <c r="AI3047">
        <f>IF(M3047&lt;&gt;1,"",IF(OR(Q3047=999,Q3047=""),"",Q3047))</f>
        <v/>
      </c>
    </row>
    <row r="3048">
      <c r="A3048" t="inlineStr">
        <is>
          <t>TQRMNOP116516</t>
        </is>
      </c>
      <c r="B3048" t="n">
        <v>2025</v>
      </c>
      <c r="C3048" t="n">
        <v>1</v>
      </c>
      <c r="D3048" t="n">
        <v>43</v>
      </c>
      <c r="E3048" t="inlineStr">
        <is>
          <t>N</t>
        </is>
      </c>
      <c r="F3048" t="n">
        <v>34</v>
      </c>
      <c r="G3048" t="n">
        <v>601</v>
      </c>
      <c r="H3048" t="n">
        <v>1</v>
      </c>
      <c r="I3048" t="n">
        <v>2</v>
      </c>
      <c r="J3048" t="n">
        <v>23</v>
      </c>
      <c r="K3048" t="n">
        <v>2</v>
      </c>
      <c r="L3048" t="n">
        <v>4</v>
      </c>
      <c r="M3048" t="n">
        <v>1</v>
      </c>
      <c r="N3048" t="n">
        <v>3</v>
      </c>
      <c r="O3048" t="n">
        <v>1</v>
      </c>
      <c r="P3048" t="n">
        <v>1</v>
      </c>
      <c r="Q3048" t="n">
        <v>28</v>
      </c>
      <c r="R3048" s="15" t="n">
        <v>329000</v>
      </c>
      <c r="S3048" s="15" t="n">
        <v>128000</v>
      </c>
      <c r="T3048" s="15" t="n">
        <v>457000</v>
      </c>
      <c r="U3048" s="15" t="n">
        <v>102100</v>
      </c>
      <c r="V3048">
        <f>IFERROR(VLOOKUP(D3048,Tablas_Equivalencia!$A$3:$B$8,2,FALSE),"Sin dato")</f>
        <v/>
      </c>
      <c r="W3048">
        <f>IFERROR(VLOOKUP(L3048,Tablas_Equivalencia!$D$3:$E$9,2,FALSE),"Sin dato")</f>
        <v/>
      </c>
      <c r="X3048">
        <f>IF(I3048=1,"Varón","Mujer")</f>
        <v/>
      </c>
      <c r="Y3048">
        <f>IFERROR(VLOOKUP(M3048,Tablas_Equivalencia!$G$3:$H$6,2,FALSE),"Sin dato")</f>
        <v/>
      </c>
      <c r="Z3048">
        <f>IF(J3048&lt;=24,"18-24","25-29")</f>
        <v/>
      </c>
      <c r="AA3048">
        <f>IF(M3048&lt;&gt;1,"",IF(P3048=2,1,0))</f>
        <v/>
      </c>
      <c r="AB3048">
        <f>IF(M3048&lt;&gt;1,"",IF(O3048&gt;=2,1,0))</f>
        <v/>
      </c>
      <c r="AC3048">
        <f>IF(M3048&lt;&gt;1,"",IF(OR(Q3048=999,Q3048=""),"",IF(OR(Q3048&lt;35,Q3048&gt;48),1,0)))</f>
        <v/>
      </c>
      <c r="AD3048">
        <f>IF(COUNT(AA3048:AC3048)&lt;3,"",SUM(AA3048:AC3048))</f>
        <v/>
      </c>
      <c r="AE3048">
        <f>IF(L3048&gt;=4,2,IF(L3048&gt;=2,1,0))</f>
        <v/>
      </c>
      <c r="AF3048">
        <f>IF(L3048&gt;=5,1,0)</f>
        <v/>
      </c>
      <c r="AG3048">
        <f>AE3048+AF3048</f>
        <v/>
      </c>
      <c r="AH3048" s="15">
        <f>IF(M3048&lt;&gt;1,"",IF(OR(R3048=-9,R3048=""),"",R3048))</f>
        <v/>
      </c>
      <c r="AI3048">
        <f>IF(M3048&lt;&gt;1,"",IF(OR(Q3048=999,Q3048=""),"",Q3048))</f>
        <v/>
      </c>
    </row>
    <row r="3049">
      <c r="A3049" t="inlineStr">
        <is>
          <t>TQRMNOP116526</t>
        </is>
      </c>
      <c r="B3049" t="n">
        <v>2025</v>
      </c>
      <c r="C3049" t="n">
        <v>1</v>
      </c>
      <c r="D3049" t="n">
        <v>41</v>
      </c>
      <c r="E3049" t="inlineStr">
        <is>
          <t>N</t>
        </is>
      </c>
      <c r="F3049" t="n">
        <v>12</v>
      </c>
      <c r="G3049" t="n">
        <v>1201</v>
      </c>
      <c r="H3049" t="n">
        <v>10</v>
      </c>
      <c r="I3049" t="n">
        <v>1</v>
      </c>
      <c r="J3049" t="n">
        <v>26</v>
      </c>
      <c r="K3049" t="n">
        <v>1</v>
      </c>
      <c r="L3049" t="n">
        <v>5</v>
      </c>
      <c r="M3049" t="n">
        <v>1</v>
      </c>
      <c r="N3049" t="n">
        <v>3</v>
      </c>
      <c r="O3049" t="n">
        <v>1</v>
      </c>
      <c r="P3049" t="n">
        <v>1</v>
      </c>
      <c r="Q3049" t="n">
        <v>20</v>
      </c>
      <c r="R3049" s="15" t="n">
        <v>-9</v>
      </c>
      <c r="S3049" s="15" t="n">
        <v>0</v>
      </c>
      <c r="T3049" s="15" t="n">
        <v>0</v>
      </c>
      <c r="U3049" s="15" t="n">
        <v>106700</v>
      </c>
      <c r="V3049">
        <f>IFERROR(VLOOKUP(D3049,Tablas_Equivalencia!$A$3:$B$8,2,FALSE),"Sin dato")</f>
        <v/>
      </c>
      <c r="W3049">
        <f>IFERROR(VLOOKUP(L3049,Tablas_Equivalencia!$D$3:$E$9,2,FALSE),"Sin dato")</f>
        <v/>
      </c>
      <c r="X3049">
        <f>IF(I3049=1,"Varón","Mujer")</f>
        <v/>
      </c>
      <c r="Y3049">
        <f>IFERROR(VLOOKUP(M3049,Tablas_Equivalencia!$G$3:$H$6,2,FALSE),"Sin dato")</f>
        <v/>
      </c>
      <c r="Z3049">
        <f>IF(J3049&lt;=24,"18-24","25-29")</f>
        <v/>
      </c>
      <c r="AA3049">
        <f>IF(M3049&lt;&gt;1,"",IF(P3049=2,1,0))</f>
        <v/>
      </c>
      <c r="AB3049">
        <f>IF(M3049&lt;&gt;1,"",IF(O3049&gt;=2,1,0))</f>
        <v/>
      </c>
      <c r="AC3049">
        <f>IF(M3049&lt;&gt;1,"",IF(OR(Q3049=999,Q3049=""),"",IF(OR(Q3049&lt;35,Q3049&gt;48),1,0)))</f>
        <v/>
      </c>
      <c r="AD3049">
        <f>IF(COUNT(AA3049:AC3049)&lt;3,"",SUM(AA3049:AC3049))</f>
        <v/>
      </c>
      <c r="AE3049">
        <f>IF(L3049&gt;=4,2,IF(L3049&gt;=2,1,0))</f>
        <v/>
      </c>
      <c r="AF3049">
        <f>IF(L3049&gt;=5,1,0)</f>
        <v/>
      </c>
      <c r="AG3049">
        <f>AE3049+AF3049</f>
        <v/>
      </c>
      <c r="AH3049" s="15">
        <f>IF(M3049&lt;&gt;1,"",IF(OR(R3049=-9,R3049=""),"",R3049))</f>
        <v/>
      </c>
      <c r="AI3049">
        <f>IF(M3049&lt;&gt;1,"",IF(OR(Q3049=999,Q3049=""),"",Q3049))</f>
        <v/>
      </c>
    </row>
    <row r="3050">
      <c r="A3050" t="inlineStr">
        <is>
          <t>TQRMNOP116539</t>
        </is>
      </c>
      <c r="B3050" t="n">
        <v>2025</v>
      </c>
      <c r="C3050" t="n">
        <v>1</v>
      </c>
      <c r="D3050" t="n">
        <v>40</v>
      </c>
      <c r="E3050" t="inlineStr">
        <is>
          <t>N</t>
        </is>
      </c>
      <c r="F3050" t="n">
        <v>23</v>
      </c>
      <c r="G3050" t="n">
        <v>1246</v>
      </c>
      <c r="H3050" t="n">
        <v>3</v>
      </c>
      <c r="I3050" t="n">
        <v>1</v>
      </c>
      <c r="J3050" t="n">
        <v>27</v>
      </c>
      <c r="K3050" t="n">
        <v>1</v>
      </c>
      <c r="L3050" t="n">
        <v>5</v>
      </c>
      <c r="M3050" t="n">
        <v>1</v>
      </c>
      <c r="N3050" t="n">
        <v>3</v>
      </c>
      <c r="O3050" t="n">
        <v>2</v>
      </c>
      <c r="P3050" t="n">
        <v>2</v>
      </c>
      <c r="Q3050" t="n">
        <v>50</v>
      </c>
      <c r="R3050" s="15" t="n">
        <v>403000</v>
      </c>
      <c r="S3050" s="15" t="n">
        <v>0</v>
      </c>
      <c r="T3050" s="15" t="n">
        <v>403000</v>
      </c>
      <c r="U3050" s="15" t="n">
        <v>89700</v>
      </c>
      <c r="V3050">
        <f>IFERROR(VLOOKUP(D3050,Tablas_Equivalencia!$A$3:$B$8,2,FALSE),"Sin dato")</f>
        <v/>
      </c>
      <c r="W3050">
        <f>IFERROR(VLOOKUP(L3050,Tablas_Equivalencia!$D$3:$E$9,2,FALSE),"Sin dato")</f>
        <v/>
      </c>
      <c r="X3050">
        <f>IF(I3050=1,"Varón","Mujer")</f>
        <v/>
      </c>
      <c r="Y3050">
        <f>IFERROR(VLOOKUP(M3050,Tablas_Equivalencia!$G$3:$H$6,2,FALSE),"Sin dato")</f>
        <v/>
      </c>
      <c r="Z3050">
        <f>IF(J3050&lt;=24,"18-24","25-29")</f>
        <v/>
      </c>
      <c r="AA3050">
        <f>IF(M3050&lt;&gt;1,"",IF(P3050=2,1,0))</f>
        <v/>
      </c>
      <c r="AB3050">
        <f>IF(M3050&lt;&gt;1,"",IF(O3050&gt;=2,1,0))</f>
        <v/>
      </c>
      <c r="AC3050">
        <f>IF(M3050&lt;&gt;1,"",IF(OR(Q3050=999,Q3050=""),"",IF(OR(Q3050&lt;35,Q3050&gt;48),1,0)))</f>
        <v/>
      </c>
      <c r="AD3050">
        <f>IF(COUNT(AA3050:AC3050)&lt;3,"",SUM(AA3050:AC3050))</f>
        <v/>
      </c>
      <c r="AE3050">
        <f>IF(L3050&gt;=4,2,IF(L3050&gt;=2,1,0))</f>
        <v/>
      </c>
      <c r="AF3050">
        <f>IF(L3050&gt;=5,1,0)</f>
        <v/>
      </c>
      <c r="AG3050">
        <f>AE3050+AF3050</f>
        <v/>
      </c>
      <c r="AH3050" s="15">
        <f>IF(M3050&lt;&gt;1,"",IF(OR(R3050=-9,R3050=""),"",R3050))</f>
        <v/>
      </c>
      <c r="AI3050">
        <f>IF(M3050&lt;&gt;1,"",IF(OR(Q3050=999,Q3050=""),"",Q3050))</f>
        <v/>
      </c>
    </row>
    <row r="3051">
      <c r="A3051" t="inlineStr">
        <is>
          <t>TQRMNOP116544</t>
        </is>
      </c>
      <c r="B3051" t="n">
        <v>2025</v>
      </c>
      <c r="C3051" t="n">
        <v>1</v>
      </c>
      <c r="D3051" t="n">
        <v>40</v>
      </c>
      <c r="E3051" t="inlineStr">
        <is>
          <t>N</t>
        </is>
      </c>
      <c r="F3051" t="n">
        <v>22</v>
      </c>
      <c r="G3051" t="n">
        <v>1276</v>
      </c>
      <c r="H3051" t="n">
        <v>3</v>
      </c>
      <c r="I3051" t="n">
        <v>1</v>
      </c>
      <c r="J3051" t="n">
        <v>28</v>
      </c>
      <c r="K3051" t="n">
        <v>1</v>
      </c>
      <c r="L3051" t="n">
        <v>6</v>
      </c>
      <c r="M3051" t="n">
        <v>1</v>
      </c>
      <c r="N3051" t="n">
        <v>3</v>
      </c>
      <c r="O3051" t="n">
        <v>1</v>
      </c>
      <c r="P3051" t="n">
        <v>1</v>
      </c>
      <c r="Q3051" t="n">
        <v>33</v>
      </c>
      <c r="R3051" s="15" t="n">
        <v>-9</v>
      </c>
      <c r="S3051" s="15" t="n">
        <v>0</v>
      </c>
      <c r="T3051" s="15" t="n">
        <v>0</v>
      </c>
      <c r="U3051" s="15" t="n">
        <v>135400</v>
      </c>
      <c r="V3051">
        <f>IFERROR(VLOOKUP(D3051,Tablas_Equivalencia!$A$3:$B$8,2,FALSE),"Sin dato")</f>
        <v/>
      </c>
      <c r="W3051">
        <f>IFERROR(VLOOKUP(L3051,Tablas_Equivalencia!$D$3:$E$9,2,FALSE),"Sin dato")</f>
        <v/>
      </c>
      <c r="X3051">
        <f>IF(I3051=1,"Varón","Mujer")</f>
        <v/>
      </c>
      <c r="Y3051">
        <f>IFERROR(VLOOKUP(M3051,Tablas_Equivalencia!$G$3:$H$6,2,FALSE),"Sin dato")</f>
        <v/>
      </c>
      <c r="Z3051">
        <f>IF(J3051&lt;=24,"18-24","25-29")</f>
        <v/>
      </c>
      <c r="AA3051">
        <f>IF(M3051&lt;&gt;1,"",IF(P3051=2,1,0))</f>
        <v/>
      </c>
      <c r="AB3051">
        <f>IF(M3051&lt;&gt;1,"",IF(O3051&gt;=2,1,0))</f>
        <v/>
      </c>
      <c r="AC3051">
        <f>IF(M3051&lt;&gt;1,"",IF(OR(Q3051=999,Q3051=""),"",IF(OR(Q3051&lt;35,Q3051&gt;48),1,0)))</f>
        <v/>
      </c>
      <c r="AD3051">
        <f>IF(COUNT(AA3051:AC3051)&lt;3,"",SUM(AA3051:AC3051))</f>
        <v/>
      </c>
      <c r="AE3051">
        <f>IF(L3051&gt;=4,2,IF(L3051&gt;=2,1,0))</f>
        <v/>
      </c>
      <c r="AF3051">
        <f>IF(L3051&gt;=5,1,0)</f>
        <v/>
      </c>
      <c r="AG3051">
        <f>AE3051+AF3051</f>
        <v/>
      </c>
      <c r="AH3051" s="15">
        <f>IF(M3051&lt;&gt;1,"",IF(OR(R3051=-9,R3051=""),"",R3051))</f>
        <v/>
      </c>
      <c r="AI3051">
        <f>IF(M3051&lt;&gt;1,"",IF(OR(Q3051=999,Q3051=""),"",Q3051))</f>
        <v/>
      </c>
    </row>
    <row r="3052">
      <c r="A3052" t="inlineStr">
        <is>
          <t>TQRMNOP116551</t>
        </is>
      </c>
      <c r="B3052" t="n">
        <v>2025</v>
      </c>
      <c r="C3052" t="n">
        <v>1</v>
      </c>
      <c r="D3052" t="n">
        <v>1</v>
      </c>
      <c r="E3052" t="inlineStr">
        <is>
          <t>S</t>
        </is>
      </c>
      <c r="F3052" t="n">
        <v>33</v>
      </c>
      <c r="G3052" t="n">
        <v>655</v>
      </c>
      <c r="H3052" t="n">
        <v>3</v>
      </c>
      <c r="I3052" t="n">
        <v>1</v>
      </c>
      <c r="J3052" t="n">
        <v>22</v>
      </c>
      <c r="K3052" t="n">
        <v>1</v>
      </c>
      <c r="L3052" t="n">
        <v>5</v>
      </c>
      <c r="M3052" t="n">
        <v>1</v>
      </c>
      <c r="N3052" t="n">
        <v>3</v>
      </c>
      <c r="O3052" t="n">
        <v>1</v>
      </c>
      <c r="P3052" t="n">
        <v>1</v>
      </c>
      <c r="Q3052" t="n">
        <v>44</v>
      </c>
      <c r="R3052" s="15" t="n">
        <v>816000</v>
      </c>
      <c r="S3052" s="15" t="n">
        <v>65000</v>
      </c>
      <c r="T3052" s="15" t="n">
        <v>881000</v>
      </c>
      <c r="U3052" s="15" t="n">
        <v>63100</v>
      </c>
      <c r="V3052">
        <f>IFERROR(VLOOKUP(D3052,Tablas_Equivalencia!$A$3:$B$8,2,FALSE),"Sin dato")</f>
        <v/>
      </c>
      <c r="W3052">
        <f>IFERROR(VLOOKUP(L3052,Tablas_Equivalencia!$D$3:$E$9,2,FALSE),"Sin dato")</f>
        <v/>
      </c>
      <c r="X3052">
        <f>IF(I3052=1,"Varón","Mujer")</f>
        <v/>
      </c>
      <c r="Y3052">
        <f>IFERROR(VLOOKUP(M3052,Tablas_Equivalencia!$G$3:$H$6,2,FALSE),"Sin dato")</f>
        <v/>
      </c>
      <c r="Z3052">
        <f>IF(J3052&lt;=24,"18-24","25-29")</f>
        <v/>
      </c>
      <c r="AA3052">
        <f>IF(M3052&lt;&gt;1,"",IF(P3052=2,1,0))</f>
        <v/>
      </c>
      <c r="AB3052">
        <f>IF(M3052&lt;&gt;1,"",IF(O3052&gt;=2,1,0))</f>
        <v/>
      </c>
      <c r="AC3052">
        <f>IF(M3052&lt;&gt;1,"",IF(OR(Q3052=999,Q3052=""),"",IF(OR(Q3052&lt;35,Q3052&gt;48),1,0)))</f>
        <v/>
      </c>
      <c r="AD3052">
        <f>IF(COUNT(AA3052:AC3052)&lt;3,"",SUM(AA3052:AC3052))</f>
        <v/>
      </c>
      <c r="AE3052">
        <f>IF(L3052&gt;=4,2,IF(L3052&gt;=2,1,0))</f>
        <v/>
      </c>
      <c r="AF3052">
        <f>IF(L3052&gt;=5,1,0)</f>
        <v/>
      </c>
      <c r="AG3052">
        <f>AE3052+AF3052</f>
        <v/>
      </c>
      <c r="AH3052" s="15">
        <f>IF(M3052&lt;&gt;1,"",IF(OR(R3052=-9,R3052=""),"",R3052))</f>
        <v/>
      </c>
      <c r="AI3052">
        <f>IF(M3052&lt;&gt;1,"",IF(OR(Q3052=999,Q3052=""),"",Q3052))</f>
        <v/>
      </c>
    </row>
    <row r="3053">
      <c r="A3053" t="inlineStr">
        <is>
          <t>TQRMNOP116554</t>
        </is>
      </c>
      <c r="B3053" t="n">
        <v>2025</v>
      </c>
      <c r="C3053" t="n">
        <v>1</v>
      </c>
      <c r="D3053" t="n">
        <v>1</v>
      </c>
      <c r="E3053" t="inlineStr">
        <is>
          <t>S</t>
        </is>
      </c>
      <c r="F3053" t="n">
        <v>33</v>
      </c>
      <c r="G3053" t="n">
        <v>1669</v>
      </c>
      <c r="H3053" t="n">
        <v>3</v>
      </c>
      <c r="I3053" t="n">
        <v>2</v>
      </c>
      <c r="J3053" t="n">
        <v>28</v>
      </c>
      <c r="K3053" t="n">
        <v>2</v>
      </c>
      <c r="L3053" t="n">
        <v>6</v>
      </c>
      <c r="M3053" t="n">
        <v>1</v>
      </c>
      <c r="N3053" t="n">
        <v>1</v>
      </c>
      <c r="O3053" t="n">
        <v>1</v>
      </c>
      <c r="P3053" t="n">
        <v>1</v>
      </c>
      <c r="Q3053" t="n">
        <v>43</v>
      </c>
      <c r="R3053" s="15" t="n">
        <v>581000</v>
      </c>
      <c r="S3053" s="15" t="n">
        <v>0</v>
      </c>
      <c r="T3053" s="15" t="n">
        <v>581000</v>
      </c>
      <c r="U3053" s="15" t="n">
        <v>155100</v>
      </c>
      <c r="V3053">
        <f>IFERROR(VLOOKUP(D3053,Tablas_Equivalencia!$A$3:$B$8,2,FALSE),"Sin dato")</f>
        <v/>
      </c>
      <c r="W3053">
        <f>IFERROR(VLOOKUP(L3053,Tablas_Equivalencia!$D$3:$E$9,2,FALSE),"Sin dato")</f>
        <v/>
      </c>
      <c r="X3053">
        <f>IF(I3053=1,"Varón","Mujer")</f>
        <v/>
      </c>
      <c r="Y3053">
        <f>IFERROR(VLOOKUP(M3053,Tablas_Equivalencia!$G$3:$H$6,2,FALSE),"Sin dato")</f>
        <v/>
      </c>
      <c r="Z3053">
        <f>IF(J3053&lt;=24,"18-24","25-29")</f>
        <v/>
      </c>
      <c r="AA3053">
        <f>IF(M3053&lt;&gt;1,"",IF(P3053=2,1,0))</f>
        <v/>
      </c>
      <c r="AB3053">
        <f>IF(M3053&lt;&gt;1,"",IF(O3053&gt;=2,1,0))</f>
        <v/>
      </c>
      <c r="AC3053">
        <f>IF(M3053&lt;&gt;1,"",IF(OR(Q3053=999,Q3053=""),"",IF(OR(Q3053&lt;35,Q3053&gt;48),1,0)))</f>
        <v/>
      </c>
      <c r="AD3053">
        <f>IF(COUNT(AA3053:AC3053)&lt;3,"",SUM(AA3053:AC3053))</f>
        <v/>
      </c>
      <c r="AE3053">
        <f>IF(L3053&gt;=4,2,IF(L3053&gt;=2,1,0))</f>
        <v/>
      </c>
      <c r="AF3053">
        <f>IF(L3053&gt;=5,1,0)</f>
        <v/>
      </c>
      <c r="AG3053">
        <f>AE3053+AF3053</f>
        <v/>
      </c>
      <c r="AH3053" s="15">
        <f>IF(M3053&lt;&gt;1,"",IF(OR(R3053=-9,R3053=""),"",R3053))</f>
        <v/>
      </c>
      <c r="AI3053">
        <f>IF(M3053&lt;&gt;1,"",IF(OR(Q3053=999,Q3053=""),"",Q3053))</f>
        <v/>
      </c>
    </row>
    <row r="3054">
      <c r="A3054" t="inlineStr">
        <is>
          <t>TQRMNOP116559</t>
        </is>
      </c>
      <c r="B3054" t="n">
        <v>2025</v>
      </c>
      <c r="C3054" t="n">
        <v>1</v>
      </c>
      <c r="D3054" t="n">
        <v>42</v>
      </c>
      <c r="E3054" t="inlineStr">
        <is>
          <t>S</t>
        </is>
      </c>
      <c r="F3054" t="n">
        <v>10</v>
      </c>
      <c r="G3054" t="n">
        <v>989</v>
      </c>
      <c r="H3054" t="n">
        <v>1</v>
      </c>
      <c r="I3054" t="n">
        <v>1</v>
      </c>
      <c r="J3054" t="n">
        <v>24</v>
      </c>
      <c r="K3054" t="n">
        <v>1</v>
      </c>
      <c r="L3054" t="n">
        <v>4</v>
      </c>
      <c r="M3054" t="n">
        <v>3</v>
      </c>
      <c r="R3054" s="15" t="n">
        <v>0</v>
      </c>
      <c r="S3054" s="15" t="n">
        <v>55000</v>
      </c>
      <c r="T3054" s="15" t="n">
        <v>55000</v>
      </c>
      <c r="U3054" s="15" t="n">
        <v>133700</v>
      </c>
      <c r="V3054">
        <f>IFERROR(VLOOKUP(D3054,Tablas_Equivalencia!$A$3:$B$8,2,FALSE),"Sin dato")</f>
        <v/>
      </c>
      <c r="W3054">
        <f>IFERROR(VLOOKUP(L3054,Tablas_Equivalencia!$D$3:$E$9,2,FALSE),"Sin dato")</f>
        <v/>
      </c>
      <c r="X3054">
        <f>IF(I3054=1,"Varón","Mujer")</f>
        <v/>
      </c>
      <c r="Y3054">
        <f>IFERROR(VLOOKUP(M3054,Tablas_Equivalencia!$G$3:$H$6,2,FALSE),"Sin dato")</f>
        <v/>
      </c>
      <c r="Z3054">
        <f>IF(J3054&lt;=24,"18-24","25-29")</f>
        <v/>
      </c>
      <c r="AA3054">
        <f>IF(M3054&lt;&gt;1,"",IF(P3054=2,1,0))</f>
        <v/>
      </c>
      <c r="AB3054">
        <f>IF(M3054&lt;&gt;1,"",IF(O3054&gt;=2,1,0))</f>
        <v/>
      </c>
      <c r="AC3054">
        <f>IF(M3054&lt;&gt;1,"",IF(OR(Q3054=999,Q3054=""),"",IF(OR(Q3054&lt;35,Q3054&gt;48),1,0)))</f>
        <v/>
      </c>
      <c r="AD3054">
        <f>IF(COUNT(AA3054:AC3054)&lt;3,"",SUM(AA3054:AC3054))</f>
        <v/>
      </c>
      <c r="AE3054">
        <f>IF(L3054&gt;=4,2,IF(L3054&gt;=2,1,0))</f>
        <v/>
      </c>
      <c r="AF3054">
        <f>IF(L3054&gt;=5,1,0)</f>
        <v/>
      </c>
      <c r="AG3054">
        <f>AE3054+AF3054</f>
        <v/>
      </c>
      <c r="AH3054" s="15">
        <f>IF(M3054&lt;&gt;1,"",IF(OR(R3054=-9,R3054=""),"",R3054))</f>
        <v/>
      </c>
      <c r="AI3054">
        <f>IF(M3054&lt;&gt;1,"",IF(OR(Q3054=999,Q3054=""),"",Q3054))</f>
        <v/>
      </c>
    </row>
    <row r="3055">
      <c r="A3055" t="inlineStr">
        <is>
          <t>TQRMNOP116573</t>
        </is>
      </c>
      <c r="B3055" t="n">
        <v>2025</v>
      </c>
      <c r="C3055" t="n">
        <v>1</v>
      </c>
      <c r="D3055" t="n">
        <v>43</v>
      </c>
      <c r="E3055" t="inlineStr">
        <is>
          <t>S</t>
        </is>
      </c>
      <c r="F3055" t="n">
        <v>36</v>
      </c>
      <c r="G3055" t="n">
        <v>1622</v>
      </c>
      <c r="H3055" t="n">
        <v>3</v>
      </c>
      <c r="I3055" t="n">
        <v>1</v>
      </c>
      <c r="J3055" t="n">
        <v>25</v>
      </c>
      <c r="K3055" t="n">
        <v>1</v>
      </c>
      <c r="L3055" t="n">
        <v>4</v>
      </c>
      <c r="M3055" t="n">
        <v>1</v>
      </c>
      <c r="N3055" t="n">
        <v>3</v>
      </c>
      <c r="O3055" t="n">
        <v>2</v>
      </c>
      <c r="P3055" t="n">
        <v>1</v>
      </c>
      <c r="Q3055" t="n">
        <v>22</v>
      </c>
      <c r="R3055" s="15" t="n">
        <v>233000</v>
      </c>
      <c r="S3055" s="15" t="n">
        <v>0</v>
      </c>
      <c r="T3055" s="15" t="n">
        <v>233000</v>
      </c>
      <c r="U3055" s="15" t="n">
        <v>152000</v>
      </c>
      <c r="V3055">
        <f>IFERROR(VLOOKUP(D3055,Tablas_Equivalencia!$A$3:$B$8,2,FALSE),"Sin dato")</f>
        <v/>
      </c>
      <c r="W3055">
        <f>IFERROR(VLOOKUP(L3055,Tablas_Equivalencia!$D$3:$E$9,2,FALSE),"Sin dato")</f>
        <v/>
      </c>
      <c r="X3055">
        <f>IF(I3055=1,"Varón","Mujer")</f>
        <v/>
      </c>
      <c r="Y3055">
        <f>IFERROR(VLOOKUP(M3055,Tablas_Equivalencia!$G$3:$H$6,2,FALSE),"Sin dato")</f>
        <v/>
      </c>
      <c r="Z3055">
        <f>IF(J3055&lt;=24,"18-24","25-29")</f>
        <v/>
      </c>
      <c r="AA3055">
        <f>IF(M3055&lt;&gt;1,"",IF(P3055=2,1,0))</f>
        <v/>
      </c>
      <c r="AB3055">
        <f>IF(M3055&lt;&gt;1,"",IF(O3055&gt;=2,1,0))</f>
        <v/>
      </c>
      <c r="AC3055">
        <f>IF(M3055&lt;&gt;1,"",IF(OR(Q3055=999,Q3055=""),"",IF(OR(Q3055&lt;35,Q3055&gt;48),1,0)))</f>
        <v/>
      </c>
      <c r="AD3055">
        <f>IF(COUNT(AA3055:AC3055)&lt;3,"",SUM(AA3055:AC3055))</f>
        <v/>
      </c>
      <c r="AE3055">
        <f>IF(L3055&gt;=4,2,IF(L3055&gt;=2,1,0))</f>
        <v/>
      </c>
      <c r="AF3055">
        <f>IF(L3055&gt;=5,1,0)</f>
        <v/>
      </c>
      <c r="AG3055">
        <f>AE3055+AF3055</f>
        <v/>
      </c>
      <c r="AH3055" s="15">
        <f>IF(M3055&lt;&gt;1,"",IF(OR(R3055=-9,R3055=""),"",R3055))</f>
        <v/>
      </c>
      <c r="AI3055">
        <f>IF(M3055&lt;&gt;1,"",IF(OR(Q3055=999,Q3055=""),"",Q3055))</f>
        <v/>
      </c>
    </row>
    <row r="3056">
      <c r="A3056" t="inlineStr">
        <is>
          <t>TQRMNOP116576</t>
        </is>
      </c>
      <c r="B3056" t="n">
        <v>2025</v>
      </c>
      <c r="C3056" t="n">
        <v>1</v>
      </c>
      <c r="D3056" t="n">
        <v>1</v>
      </c>
      <c r="E3056" t="inlineStr">
        <is>
          <t>S</t>
        </is>
      </c>
      <c r="F3056" t="n">
        <v>33</v>
      </c>
      <c r="G3056" t="n">
        <v>1623</v>
      </c>
      <c r="H3056" t="n">
        <v>1</v>
      </c>
      <c r="I3056" t="n">
        <v>1</v>
      </c>
      <c r="J3056" t="n">
        <v>29</v>
      </c>
      <c r="K3056" t="n">
        <v>2</v>
      </c>
      <c r="L3056" t="n">
        <v>4</v>
      </c>
      <c r="M3056" t="n">
        <v>2</v>
      </c>
      <c r="R3056" s="15" t="n">
        <v>0</v>
      </c>
      <c r="S3056" s="15" t="n">
        <v>0</v>
      </c>
      <c r="T3056" s="15" t="n">
        <v>0</v>
      </c>
      <c r="U3056" s="15" t="n">
        <v>231300</v>
      </c>
      <c r="V3056">
        <f>IFERROR(VLOOKUP(D3056,Tablas_Equivalencia!$A$3:$B$8,2,FALSE),"Sin dato")</f>
        <v/>
      </c>
      <c r="W3056">
        <f>IFERROR(VLOOKUP(L3056,Tablas_Equivalencia!$D$3:$E$9,2,FALSE),"Sin dato")</f>
        <v/>
      </c>
      <c r="X3056">
        <f>IF(I3056=1,"Varón","Mujer")</f>
        <v/>
      </c>
      <c r="Y3056">
        <f>IFERROR(VLOOKUP(M3056,Tablas_Equivalencia!$G$3:$H$6,2,FALSE),"Sin dato")</f>
        <v/>
      </c>
      <c r="Z3056">
        <f>IF(J3056&lt;=24,"18-24","25-29")</f>
        <v/>
      </c>
      <c r="AA3056">
        <f>IF(M3056&lt;&gt;1,"",IF(P3056=2,1,0))</f>
        <v/>
      </c>
      <c r="AB3056">
        <f>IF(M3056&lt;&gt;1,"",IF(O3056&gt;=2,1,0))</f>
        <v/>
      </c>
      <c r="AC3056">
        <f>IF(M3056&lt;&gt;1,"",IF(OR(Q3056=999,Q3056=""),"",IF(OR(Q3056&lt;35,Q3056&gt;48),1,0)))</f>
        <v/>
      </c>
      <c r="AD3056">
        <f>IF(COUNT(AA3056:AC3056)&lt;3,"",SUM(AA3056:AC3056))</f>
        <v/>
      </c>
      <c r="AE3056">
        <f>IF(L3056&gt;=4,2,IF(L3056&gt;=2,1,0))</f>
        <v/>
      </c>
      <c r="AF3056">
        <f>IF(L3056&gt;=5,1,0)</f>
        <v/>
      </c>
      <c r="AG3056">
        <f>AE3056+AF3056</f>
        <v/>
      </c>
      <c r="AH3056" s="15">
        <f>IF(M3056&lt;&gt;1,"",IF(OR(R3056=-9,R3056=""),"",R3056))</f>
        <v/>
      </c>
      <c r="AI3056">
        <f>IF(M3056&lt;&gt;1,"",IF(OR(Q3056=999,Q3056=""),"",Q3056))</f>
        <v/>
      </c>
    </row>
    <row r="3057">
      <c r="A3057" t="inlineStr">
        <is>
          <t>TQRMNOP116578</t>
        </is>
      </c>
      <c r="B3057" t="n">
        <v>2025</v>
      </c>
      <c r="C3057" t="n">
        <v>1</v>
      </c>
      <c r="D3057" t="n">
        <v>43</v>
      </c>
      <c r="E3057" t="inlineStr">
        <is>
          <t>S</t>
        </is>
      </c>
      <c r="F3057" t="n">
        <v>17</v>
      </c>
      <c r="G3057" t="n">
        <v>1702</v>
      </c>
      <c r="H3057" t="n">
        <v>1</v>
      </c>
      <c r="I3057" t="n">
        <v>2</v>
      </c>
      <c r="J3057" t="n">
        <v>23</v>
      </c>
      <c r="K3057" t="n">
        <v>2</v>
      </c>
      <c r="L3057" t="n">
        <v>4</v>
      </c>
      <c r="M3057" t="n">
        <v>2</v>
      </c>
      <c r="R3057" s="15" t="n">
        <v>0</v>
      </c>
      <c r="S3057" s="15" t="n">
        <v>0</v>
      </c>
      <c r="T3057" s="15" t="n">
        <v>0</v>
      </c>
      <c r="U3057" s="15" t="n">
        <v>235800</v>
      </c>
      <c r="V3057">
        <f>IFERROR(VLOOKUP(D3057,Tablas_Equivalencia!$A$3:$B$8,2,FALSE),"Sin dato")</f>
        <v/>
      </c>
      <c r="W3057">
        <f>IFERROR(VLOOKUP(L3057,Tablas_Equivalencia!$D$3:$E$9,2,FALSE),"Sin dato")</f>
        <v/>
      </c>
      <c r="X3057">
        <f>IF(I3057=1,"Varón","Mujer")</f>
        <v/>
      </c>
      <c r="Y3057">
        <f>IFERROR(VLOOKUP(M3057,Tablas_Equivalencia!$G$3:$H$6,2,FALSE),"Sin dato")</f>
        <v/>
      </c>
      <c r="Z3057">
        <f>IF(J3057&lt;=24,"18-24","25-29")</f>
        <v/>
      </c>
      <c r="AA3057">
        <f>IF(M3057&lt;&gt;1,"",IF(P3057=2,1,0))</f>
        <v/>
      </c>
      <c r="AB3057">
        <f>IF(M3057&lt;&gt;1,"",IF(O3057&gt;=2,1,0))</f>
        <v/>
      </c>
      <c r="AC3057">
        <f>IF(M3057&lt;&gt;1,"",IF(OR(Q3057=999,Q3057=""),"",IF(OR(Q3057&lt;35,Q3057&gt;48),1,0)))</f>
        <v/>
      </c>
      <c r="AD3057">
        <f>IF(COUNT(AA3057:AC3057)&lt;3,"",SUM(AA3057:AC3057))</f>
        <v/>
      </c>
      <c r="AE3057">
        <f>IF(L3057&gt;=4,2,IF(L3057&gt;=2,1,0))</f>
        <v/>
      </c>
      <c r="AF3057">
        <f>IF(L3057&gt;=5,1,0)</f>
        <v/>
      </c>
      <c r="AG3057">
        <f>AE3057+AF3057</f>
        <v/>
      </c>
      <c r="AH3057" s="15">
        <f>IF(M3057&lt;&gt;1,"",IF(OR(R3057=-9,R3057=""),"",R3057))</f>
        <v/>
      </c>
      <c r="AI3057">
        <f>IF(M3057&lt;&gt;1,"",IF(OR(Q3057=999,Q3057=""),"",Q3057))</f>
        <v/>
      </c>
    </row>
    <row r="3058">
      <c r="A3058" t="inlineStr">
        <is>
          <t>TQRMNOP116579</t>
        </is>
      </c>
      <c r="B3058" t="n">
        <v>2025</v>
      </c>
      <c r="C3058" t="n">
        <v>1</v>
      </c>
      <c r="D3058" t="n">
        <v>42</v>
      </c>
      <c r="E3058" t="inlineStr">
        <is>
          <t>N</t>
        </is>
      </c>
      <c r="F3058" t="n">
        <v>25</v>
      </c>
      <c r="G3058" t="n">
        <v>1529</v>
      </c>
      <c r="H3058" t="n">
        <v>1</v>
      </c>
      <c r="I3058" t="n">
        <v>2</v>
      </c>
      <c r="J3058" t="n">
        <v>22</v>
      </c>
      <c r="K3058" t="n">
        <v>1</v>
      </c>
      <c r="L3058" t="n">
        <v>5</v>
      </c>
      <c r="M3058" t="n">
        <v>1</v>
      </c>
      <c r="N3058" t="n">
        <v>3</v>
      </c>
      <c r="O3058" t="n">
        <v>1</v>
      </c>
      <c r="P3058" t="n">
        <v>1</v>
      </c>
      <c r="Q3058" t="n">
        <v>35</v>
      </c>
      <c r="R3058" s="15" t="n">
        <v>814000</v>
      </c>
      <c r="S3058" s="15" t="n">
        <v>0</v>
      </c>
      <c r="T3058" s="15" t="n">
        <v>814000</v>
      </c>
      <c r="U3058" s="15" t="n">
        <v>145300</v>
      </c>
      <c r="V3058">
        <f>IFERROR(VLOOKUP(D3058,Tablas_Equivalencia!$A$3:$B$8,2,FALSE),"Sin dato")</f>
        <v/>
      </c>
      <c r="W3058">
        <f>IFERROR(VLOOKUP(L3058,Tablas_Equivalencia!$D$3:$E$9,2,FALSE),"Sin dato")</f>
        <v/>
      </c>
      <c r="X3058">
        <f>IF(I3058=1,"Varón","Mujer")</f>
        <v/>
      </c>
      <c r="Y3058">
        <f>IFERROR(VLOOKUP(M3058,Tablas_Equivalencia!$G$3:$H$6,2,FALSE),"Sin dato")</f>
        <v/>
      </c>
      <c r="Z3058">
        <f>IF(J3058&lt;=24,"18-24","25-29")</f>
        <v/>
      </c>
      <c r="AA3058">
        <f>IF(M3058&lt;&gt;1,"",IF(P3058=2,1,0))</f>
        <v/>
      </c>
      <c r="AB3058">
        <f>IF(M3058&lt;&gt;1,"",IF(O3058&gt;=2,1,0))</f>
        <v/>
      </c>
      <c r="AC3058">
        <f>IF(M3058&lt;&gt;1,"",IF(OR(Q3058=999,Q3058=""),"",IF(OR(Q3058&lt;35,Q3058&gt;48),1,0)))</f>
        <v/>
      </c>
      <c r="AD3058">
        <f>IF(COUNT(AA3058:AC3058)&lt;3,"",SUM(AA3058:AC3058))</f>
        <v/>
      </c>
      <c r="AE3058">
        <f>IF(L3058&gt;=4,2,IF(L3058&gt;=2,1,0))</f>
        <v/>
      </c>
      <c r="AF3058">
        <f>IF(L3058&gt;=5,1,0)</f>
        <v/>
      </c>
      <c r="AG3058">
        <f>AE3058+AF3058</f>
        <v/>
      </c>
      <c r="AH3058" s="15">
        <f>IF(M3058&lt;&gt;1,"",IF(OR(R3058=-9,R3058=""),"",R3058))</f>
        <v/>
      </c>
      <c r="AI3058">
        <f>IF(M3058&lt;&gt;1,"",IF(OR(Q3058=999,Q3058=""),"",Q3058))</f>
        <v/>
      </c>
    </row>
    <row r="3059">
      <c r="A3059" t="inlineStr">
        <is>
          <t>TQRMNOP116582</t>
        </is>
      </c>
      <c r="B3059" t="n">
        <v>2025</v>
      </c>
      <c r="C3059" t="n">
        <v>1</v>
      </c>
      <c r="D3059" t="n">
        <v>44</v>
      </c>
      <c r="E3059" t="inlineStr">
        <is>
          <t>N</t>
        </is>
      </c>
      <c r="F3059" t="n">
        <v>93</v>
      </c>
      <c r="G3059" t="n">
        <v>2078</v>
      </c>
      <c r="H3059" t="n">
        <v>1</v>
      </c>
      <c r="I3059" t="n">
        <v>1</v>
      </c>
      <c r="J3059" t="n">
        <v>21</v>
      </c>
      <c r="K3059" t="n">
        <v>2</v>
      </c>
      <c r="L3059" t="n">
        <v>2</v>
      </c>
      <c r="M3059" t="n">
        <v>1</v>
      </c>
      <c r="N3059" t="n">
        <v>3</v>
      </c>
      <c r="O3059" t="n">
        <v>2</v>
      </c>
      <c r="P3059" t="n">
        <v>2</v>
      </c>
      <c r="Q3059" t="n">
        <v>28</v>
      </c>
      <c r="R3059" s="15" t="n">
        <v>577000</v>
      </c>
      <c r="S3059" s="15" t="n">
        <v>0</v>
      </c>
      <c r="T3059" s="15" t="n">
        <v>577000</v>
      </c>
      <c r="U3059" s="15" t="n">
        <v>82700</v>
      </c>
      <c r="V3059">
        <f>IFERROR(VLOOKUP(D3059,Tablas_Equivalencia!$A$3:$B$8,2,FALSE),"Sin dato")</f>
        <v/>
      </c>
      <c r="W3059">
        <f>IFERROR(VLOOKUP(L3059,Tablas_Equivalencia!$D$3:$E$9,2,FALSE),"Sin dato")</f>
        <v/>
      </c>
      <c r="X3059">
        <f>IF(I3059=1,"Varón","Mujer")</f>
        <v/>
      </c>
      <c r="Y3059">
        <f>IFERROR(VLOOKUP(M3059,Tablas_Equivalencia!$G$3:$H$6,2,FALSE),"Sin dato")</f>
        <v/>
      </c>
      <c r="Z3059">
        <f>IF(J3059&lt;=24,"18-24","25-29")</f>
        <v/>
      </c>
      <c r="AA3059">
        <f>IF(M3059&lt;&gt;1,"",IF(P3059=2,1,0))</f>
        <v/>
      </c>
      <c r="AB3059">
        <f>IF(M3059&lt;&gt;1,"",IF(O3059&gt;=2,1,0))</f>
        <v/>
      </c>
      <c r="AC3059">
        <f>IF(M3059&lt;&gt;1,"",IF(OR(Q3059=999,Q3059=""),"",IF(OR(Q3059&lt;35,Q3059&gt;48),1,0)))</f>
        <v/>
      </c>
      <c r="AD3059">
        <f>IF(COUNT(AA3059:AC3059)&lt;3,"",SUM(AA3059:AC3059))</f>
        <v/>
      </c>
      <c r="AE3059">
        <f>IF(L3059&gt;=4,2,IF(L3059&gt;=2,1,0))</f>
        <v/>
      </c>
      <c r="AF3059">
        <f>IF(L3059&gt;=5,1,0)</f>
        <v/>
      </c>
      <c r="AG3059">
        <f>AE3059+AF3059</f>
        <v/>
      </c>
      <c r="AH3059" s="15">
        <f>IF(M3059&lt;&gt;1,"",IF(OR(R3059=-9,R3059=""),"",R3059))</f>
        <v/>
      </c>
      <c r="AI3059">
        <f>IF(M3059&lt;&gt;1,"",IF(OR(Q3059=999,Q3059=""),"",Q3059))</f>
        <v/>
      </c>
    </row>
    <row r="3060">
      <c r="A3060" t="inlineStr">
        <is>
          <t>TQRMNOP116585</t>
        </is>
      </c>
      <c r="B3060" t="n">
        <v>2025</v>
      </c>
      <c r="C3060" t="n">
        <v>1</v>
      </c>
      <c r="D3060" t="n">
        <v>43</v>
      </c>
      <c r="E3060" t="inlineStr">
        <is>
          <t>S</t>
        </is>
      </c>
      <c r="F3060" t="n">
        <v>19</v>
      </c>
      <c r="G3060" t="n">
        <v>1003</v>
      </c>
      <c r="H3060" t="n">
        <v>3</v>
      </c>
      <c r="I3060" t="n">
        <v>2</v>
      </c>
      <c r="J3060" t="n">
        <v>22</v>
      </c>
      <c r="K3060" t="n">
        <v>2</v>
      </c>
      <c r="L3060" t="n">
        <v>3</v>
      </c>
      <c r="M3060" t="n">
        <v>3</v>
      </c>
      <c r="R3060" s="15" t="n">
        <v>0</v>
      </c>
      <c r="S3060" s="15" t="n">
        <v>0</v>
      </c>
      <c r="T3060" s="15" t="n">
        <v>0</v>
      </c>
      <c r="U3060" s="15" t="n">
        <v>147900</v>
      </c>
      <c r="V3060">
        <f>IFERROR(VLOOKUP(D3060,Tablas_Equivalencia!$A$3:$B$8,2,FALSE),"Sin dato")</f>
        <v/>
      </c>
      <c r="W3060">
        <f>IFERROR(VLOOKUP(L3060,Tablas_Equivalencia!$D$3:$E$9,2,FALSE),"Sin dato")</f>
        <v/>
      </c>
      <c r="X3060">
        <f>IF(I3060=1,"Varón","Mujer")</f>
        <v/>
      </c>
      <c r="Y3060">
        <f>IFERROR(VLOOKUP(M3060,Tablas_Equivalencia!$G$3:$H$6,2,FALSE),"Sin dato")</f>
        <v/>
      </c>
      <c r="Z3060">
        <f>IF(J3060&lt;=24,"18-24","25-29")</f>
        <v/>
      </c>
      <c r="AA3060">
        <f>IF(M3060&lt;&gt;1,"",IF(P3060=2,1,0))</f>
        <v/>
      </c>
      <c r="AB3060">
        <f>IF(M3060&lt;&gt;1,"",IF(O3060&gt;=2,1,0))</f>
        <v/>
      </c>
      <c r="AC3060">
        <f>IF(M3060&lt;&gt;1,"",IF(OR(Q3060=999,Q3060=""),"",IF(OR(Q3060&lt;35,Q3060&gt;48),1,0)))</f>
        <v/>
      </c>
      <c r="AD3060">
        <f>IF(COUNT(AA3060:AC3060)&lt;3,"",SUM(AA3060:AC3060))</f>
        <v/>
      </c>
      <c r="AE3060">
        <f>IF(L3060&gt;=4,2,IF(L3060&gt;=2,1,0))</f>
        <v/>
      </c>
      <c r="AF3060">
        <f>IF(L3060&gt;=5,1,0)</f>
        <v/>
      </c>
      <c r="AG3060">
        <f>AE3060+AF3060</f>
        <v/>
      </c>
      <c r="AH3060" s="15">
        <f>IF(M3060&lt;&gt;1,"",IF(OR(R3060=-9,R3060=""),"",R3060))</f>
        <v/>
      </c>
      <c r="AI3060">
        <f>IF(M3060&lt;&gt;1,"",IF(OR(Q3060=999,Q3060=""),"",Q3060))</f>
        <v/>
      </c>
    </row>
    <row r="3061">
      <c r="A3061" t="inlineStr">
        <is>
          <t>TQRMNOP116589</t>
        </is>
      </c>
      <c r="B3061" t="n">
        <v>2025</v>
      </c>
      <c r="C3061" t="n">
        <v>1</v>
      </c>
      <c r="D3061" t="n">
        <v>1</v>
      </c>
      <c r="E3061" t="inlineStr">
        <is>
          <t>S</t>
        </is>
      </c>
      <c r="F3061" t="n">
        <v>33</v>
      </c>
      <c r="G3061" t="n">
        <v>1120</v>
      </c>
      <c r="H3061" t="n">
        <v>1</v>
      </c>
      <c r="I3061" t="n">
        <v>1</v>
      </c>
      <c r="J3061" t="n">
        <v>20</v>
      </c>
      <c r="K3061" t="n">
        <v>2</v>
      </c>
      <c r="L3061" t="n">
        <v>4</v>
      </c>
      <c r="M3061" t="n">
        <v>3</v>
      </c>
      <c r="R3061" s="15" t="n">
        <v>0</v>
      </c>
      <c r="S3061" s="15" t="n">
        <v>0</v>
      </c>
      <c r="T3061" s="15" t="n">
        <v>0</v>
      </c>
      <c r="U3061" s="15" t="n">
        <v>148300</v>
      </c>
      <c r="V3061">
        <f>IFERROR(VLOOKUP(D3061,Tablas_Equivalencia!$A$3:$B$8,2,FALSE),"Sin dato")</f>
        <v/>
      </c>
      <c r="W3061">
        <f>IFERROR(VLOOKUP(L3061,Tablas_Equivalencia!$D$3:$E$9,2,FALSE),"Sin dato")</f>
        <v/>
      </c>
      <c r="X3061">
        <f>IF(I3061=1,"Varón","Mujer")</f>
        <v/>
      </c>
      <c r="Y3061">
        <f>IFERROR(VLOOKUP(M3061,Tablas_Equivalencia!$G$3:$H$6,2,FALSE),"Sin dato")</f>
        <v/>
      </c>
      <c r="Z3061">
        <f>IF(J3061&lt;=24,"18-24","25-29")</f>
        <v/>
      </c>
      <c r="AA3061">
        <f>IF(M3061&lt;&gt;1,"",IF(P3061=2,1,0))</f>
        <v/>
      </c>
      <c r="AB3061">
        <f>IF(M3061&lt;&gt;1,"",IF(O3061&gt;=2,1,0))</f>
        <v/>
      </c>
      <c r="AC3061">
        <f>IF(M3061&lt;&gt;1,"",IF(OR(Q3061=999,Q3061=""),"",IF(OR(Q3061&lt;35,Q3061&gt;48),1,0)))</f>
        <v/>
      </c>
      <c r="AD3061">
        <f>IF(COUNT(AA3061:AC3061)&lt;3,"",SUM(AA3061:AC3061))</f>
        <v/>
      </c>
      <c r="AE3061">
        <f>IF(L3061&gt;=4,2,IF(L3061&gt;=2,1,0))</f>
        <v/>
      </c>
      <c r="AF3061">
        <f>IF(L3061&gt;=5,1,0)</f>
        <v/>
      </c>
      <c r="AG3061">
        <f>AE3061+AF3061</f>
        <v/>
      </c>
      <c r="AH3061" s="15">
        <f>IF(M3061&lt;&gt;1,"",IF(OR(R3061=-9,R3061=""),"",R3061))</f>
        <v/>
      </c>
      <c r="AI3061">
        <f>IF(M3061&lt;&gt;1,"",IF(OR(Q3061=999,Q3061=""),"",Q3061))</f>
        <v/>
      </c>
    </row>
    <row r="3062">
      <c r="A3062" t="inlineStr">
        <is>
          <t>TQRMNOP116592</t>
        </is>
      </c>
      <c r="B3062" t="n">
        <v>2025</v>
      </c>
      <c r="C3062" t="n">
        <v>1</v>
      </c>
      <c r="D3062" t="n">
        <v>1</v>
      </c>
      <c r="E3062" t="inlineStr">
        <is>
          <t>S</t>
        </is>
      </c>
      <c r="F3062" t="n">
        <v>32</v>
      </c>
      <c r="G3062" t="n">
        <v>1442</v>
      </c>
      <c r="H3062" t="n">
        <v>3</v>
      </c>
      <c r="I3062" t="n">
        <v>1</v>
      </c>
      <c r="J3062" t="n">
        <v>19</v>
      </c>
      <c r="K3062" t="n">
        <v>2</v>
      </c>
      <c r="L3062" t="n">
        <v>3</v>
      </c>
      <c r="M3062" t="n">
        <v>3</v>
      </c>
      <c r="R3062" s="15" t="n">
        <v>0</v>
      </c>
      <c r="S3062" s="15" t="n">
        <v>0</v>
      </c>
      <c r="T3062" s="15" t="n">
        <v>0</v>
      </c>
      <c r="U3062" s="15" t="n">
        <v>448400</v>
      </c>
      <c r="V3062">
        <f>IFERROR(VLOOKUP(D3062,Tablas_Equivalencia!$A$3:$B$8,2,FALSE),"Sin dato")</f>
        <v/>
      </c>
      <c r="W3062">
        <f>IFERROR(VLOOKUP(L3062,Tablas_Equivalencia!$D$3:$E$9,2,FALSE),"Sin dato")</f>
        <v/>
      </c>
      <c r="X3062">
        <f>IF(I3062=1,"Varón","Mujer")</f>
        <v/>
      </c>
      <c r="Y3062">
        <f>IFERROR(VLOOKUP(M3062,Tablas_Equivalencia!$G$3:$H$6,2,FALSE),"Sin dato")</f>
        <v/>
      </c>
      <c r="Z3062">
        <f>IF(J3062&lt;=24,"18-24","25-29")</f>
        <v/>
      </c>
      <c r="AA3062">
        <f>IF(M3062&lt;&gt;1,"",IF(P3062=2,1,0))</f>
        <v/>
      </c>
      <c r="AB3062">
        <f>IF(M3062&lt;&gt;1,"",IF(O3062&gt;=2,1,0))</f>
        <v/>
      </c>
      <c r="AC3062">
        <f>IF(M3062&lt;&gt;1,"",IF(OR(Q3062=999,Q3062=""),"",IF(OR(Q3062&lt;35,Q3062&gt;48),1,0)))</f>
        <v/>
      </c>
      <c r="AD3062">
        <f>IF(COUNT(AA3062:AC3062)&lt;3,"",SUM(AA3062:AC3062))</f>
        <v/>
      </c>
      <c r="AE3062">
        <f>IF(L3062&gt;=4,2,IF(L3062&gt;=2,1,0))</f>
        <v/>
      </c>
      <c r="AF3062">
        <f>IF(L3062&gt;=5,1,0)</f>
        <v/>
      </c>
      <c r="AG3062">
        <f>AE3062+AF3062</f>
        <v/>
      </c>
      <c r="AH3062" s="15">
        <f>IF(M3062&lt;&gt;1,"",IF(OR(R3062=-9,R3062=""),"",R3062))</f>
        <v/>
      </c>
      <c r="AI3062">
        <f>IF(M3062&lt;&gt;1,"",IF(OR(Q3062=999,Q3062=""),"",Q3062))</f>
        <v/>
      </c>
    </row>
    <row r="3063">
      <c r="A3063" t="inlineStr">
        <is>
          <t>TQRMNOP116593</t>
        </is>
      </c>
      <c r="B3063" t="n">
        <v>2025</v>
      </c>
      <c r="C3063" t="n">
        <v>1</v>
      </c>
      <c r="D3063" t="n">
        <v>42</v>
      </c>
      <c r="E3063" t="inlineStr">
        <is>
          <t>S</t>
        </is>
      </c>
      <c r="F3063" t="n">
        <v>10</v>
      </c>
      <c r="G3063" t="n">
        <v>987</v>
      </c>
      <c r="H3063" t="n">
        <v>1</v>
      </c>
      <c r="I3063" t="n">
        <v>2</v>
      </c>
      <c r="J3063" t="n">
        <v>25</v>
      </c>
      <c r="K3063" t="n">
        <v>2</v>
      </c>
      <c r="L3063" t="n">
        <v>3</v>
      </c>
      <c r="M3063" t="n">
        <v>1</v>
      </c>
      <c r="N3063" t="n">
        <v>3</v>
      </c>
      <c r="O3063" t="n">
        <v>1</v>
      </c>
      <c r="P3063" t="n">
        <v>1</v>
      </c>
      <c r="Q3063" t="n">
        <v>43</v>
      </c>
      <c r="R3063" s="15" t="n">
        <v>617000</v>
      </c>
      <c r="S3063" s="15" t="n">
        <v>0</v>
      </c>
      <c r="T3063" s="15" t="n">
        <v>617000</v>
      </c>
      <c r="U3063" s="15" t="n">
        <v>145600</v>
      </c>
      <c r="V3063">
        <f>IFERROR(VLOOKUP(D3063,Tablas_Equivalencia!$A$3:$B$8,2,FALSE),"Sin dato")</f>
        <v/>
      </c>
      <c r="W3063">
        <f>IFERROR(VLOOKUP(L3063,Tablas_Equivalencia!$D$3:$E$9,2,FALSE),"Sin dato")</f>
        <v/>
      </c>
      <c r="X3063">
        <f>IF(I3063=1,"Varón","Mujer")</f>
        <v/>
      </c>
      <c r="Y3063">
        <f>IFERROR(VLOOKUP(M3063,Tablas_Equivalencia!$G$3:$H$6,2,FALSE),"Sin dato")</f>
        <v/>
      </c>
      <c r="Z3063">
        <f>IF(J3063&lt;=24,"18-24","25-29")</f>
        <v/>
      </c>
      <c r="AA3063">
        <f>IF(M3063&lt;&gt;1,"",IF(P3063=2,1,0))</f>
        <v/>
      </c>
      <c r="AB3063">
        <f>IF(M3063&lt;&gt;1,"",IF(O3063&gt;=2,1,0))</f>
        <v/>
      </c>
      <c r="AC3063">
        <f>IF(M3063&lt;&gt;1,"",IF(OR(Q3063=999,Q3063=""),"",IF(OR(Q3063&lt;35,Q3063&gt;48),1,0)))</f>
        <v/>
      </c>
      <c r="AD3063">
        <f>IF(COUNT(AA3063:AC3063)&lt;3,"",SUM(AA3063:AC3063))</f>
        <v/>
      </c>
      <c r="AE3063">
        <f>IF(L3063&gt;=4,2,IF(L3063&gt;=2,1,0))</f>
        <v/>
      </c>
      <c r="AF3063">
        <f>IF(L3063&gt;=5,1,0)</f>
        <v/>
      </c>
      <c r="AG3063">
        <f>AE3063+AF3063</f>
        <v/>
      </c>
      <c r="AH3063" s="15">
        <f>IF(M3063&lt;&gt;1,"",IF(OR(R3063=-9,R3063=""),"",R3063))</f>
        <v/>
      </c>
      <c r="AI3063">
        <f>IF(M3063&lt;&gt;1,"",IF(OR(Q3063=999,Q3063=""),"",Q3063))</f>
        <v/>
      </c>
    </row>
    <row r="3064">
      <c r="A3064" t="inlineStr">
        <is>
          <t>TQRMNOP116594</t>
        </is>
      </c>
      <c r="B3064" t="n">
        <v>2025</v>
      </c>
      <c r="C3064" t="n">
        <v>1</v>
      </c>
      <c r="D3064" t="n">
        <v>40</v>
      </c>
      <c r="E3064" t="inlineStr">
        <is>
          <t>S</t>
        </is>
      </c>
      <c r="F3064" t="n">
        <v>7</v>
      </c>
      <c r="G3064" t="n">
        <v>2038</v>
      </c>
      <c r="H3064" t="n">
        <v>2</v>
      </c>
      <c r="I3064" t="n">
        <v>2</v>
      </c>
      <c r="J3064" t="n">
        <v>20</v>
      </c>
      <c r="K3064" t="n">
        <v>1</v>
      </c>
      <c r="L3064" t="n">
        <v>3</v>
      </c>
      <c r="M3064" t="n">
        <v>1</v>
      </c>
      <c r="N3064" t="n">
        <v>3</v>
      </c>
      <c r="O3064" t="n">
        <v>2</v>
      </c>
      <c r="P3064" t="n">
        <v>2</v>
      </c>
      <c r="Q3064" t="n">
        <v>73</v>
      </c>
      <c r="R3064" s="15" t="n">
        <v>487000</v>
      </c>
      <c r="S3064" s="15" t="n">
        <v>0</v>
      </c>
      <c r="T3064" s="15" t="n">
        <v>487000</v>
      </c>
      <c r="U3064" s="15" t="n">
        <v>401100</v>
      </c>
      <c r="V3064">
        <f>IFERROR(VLOOKUP(D3064,Tablas_Equivalencia!$A$3:$B$8,2,FALSE),"Sin dato")</f>
        <v/>
      </c>
      <c r="W3064">
        <f>IFERROR(VLOOKUP(L3064,Tablas_Equivalencia!$D$3:$E$9,2,FALSE),"Sin dato")</f>
        <v/>
      </c>
      <c r="X3064">
        <f>IF(I3064=1,"Varón","Mujer")</f>
        <v/>
      </c>
      <c r="Y3064">
        <f>IFERROR(VLOOKUP(M3064,Tablas_Equivalencia!$G$3:$H$6,2,FALSE),"Sin dato")</f>
        <v/>
      </c>
      <c r="Z3064">
        <f>IF(J3064&lt;=24,"18-24","25-29")</f>
        <v/>
      </c>
      <c r="AA3064">
        <f>IF(M3064&lt;&gt;1,"",IF(P3064=2,1,0))</f>
        <v/>
      </c>
      <c r="AB3064">
        <f>IF(M3064&lt;&gt;1,"",IF(O3064&gt;=2,1,0))</f>
        <v/>
      </c>
      <c r="AC3064">
        <f>IF(M3064&lt;&gt;1,"",IF(OR(Q3064=999,Q3064=""),"",IF(OR(Q3064&lt;35,Q3064&gt;48),1,0)))</f>
        <v/>
      </c>
      <c r="AD3064">
        <f>IF(COUNT(AA3064:AC3064)&lt;3,"",SUM(AA3064:AC3064))</f>
        <v/>
      </c>
      <c r="AE3064">
        <f>IF(L3064&gt;=4,2,IF(L3064&gt;=2,1,0))</f>
        <v/>
      </c>
      <c r="AF3064">
        <f>IF(L3064&gt;=5,1,0)</f>
        <v/>
      </c>
      <c r="AG3064">
        <f>AE3064+AF3064</f>
        <v/>
      </c>
      <c r="AH3064" s="15">
        <f>IF(M3064&lt;&gt;1,"",IF(OR(R3064=-9,R3064=""),"",R3064))</f>
        <v/>
      </c>
      <c r="AI3064">
        <f>IF(M3064&lt;&gt;1,"",IF(OR(Q3064=999,Q3064=""),"",Q3064))</f>
        <v/>
      </c>
    </row>
    <row r="3065">
      <c r="A3065" t="inlineStr">
        <is>
          <t>TQRMNOP116601</t>
        </is>
      </c>
      <c r="B3065" t="n">
        <v>2025</v>
      </c>
      <c r="C3065" t="n">
        <v>1</v>
      </c>
      <c r="D3065" t="n">
        <v>41</v>
      </c>
      <c r="E3065" t="inlineStr">
        <is>
          <t>N</t>
        </is>
      </c>
      <c r="F3065" t="n">
        <v>12</v>
      </c>
      <c r="G3065" t="n">
        <v>1835</v>
      </c>
      <c r="H3065" t="n">
        <v>3</v>
      </c>
      <c r="I3065" t="n">
        <v>1</v>
      </c>
      <c r="J3065" t="n">
        <v>19</v>
      </c>
      <c r="K3065" t="n">
        <v>2</v>
      </c>
      <c r="L3065" t="n">
        <v>3</v>
      </c>
      <c r="M3065" t="n">
        <v>3</v>
      </c>
      <c r="R3065" s="15" t="n">
        <v>0</v>
      </c>
      <c r="S3065" s="15" t="n">
        <v>0</v>
      </c>
      <c r="T3065" s="15" t="n">
        <v>0</v>
      </c>
      <c r="U3065" s="15" t="n">
        <v>94100</v>
      </c>
      <c r="V3065">
        <f>IFERROR(VLOOKUP(D3065,Tablas_Equivalencia!$A$3:$B$8,2,FALSE),"Sin dato")</f>
        <v/>
      </c>
      <c r="W3065">
        <f>IFERROR(VLOOKUP(L3065,Tablas_Equivalencia!$D$3:$E$9,2,FALSE),"Sin dato")</f>
        <v/>
      </c>
      <c r="X3065">
        <f>IF(I3065=1,"Varón","Mujer")</f>
        <v/>
      </c>
      <c r="Y3065">
        <f>IFERROR(VLOOKUP(M3065,Tablas_Equivalencia!$G$3:$H$6,2,FALSE),"Sin dato")</f>
        <v/>
      </c>
      <c r="Z3065">
        <f>IF(J3065&lt;=24,"18-24","25-29")</f>
        <v/>
      </c>
      <c r="AA3065">
        <f>IF(M3065&lt;&gt;1,"",IF(P3065=2,1,0))</f>
        <v/>
      </c>
      <c r="AB3065">
        <f>IF(M3065&lt;&gt;1,"",IF(O3065&gt;=2,1,0))</f>
        <v/>
      </c>
      <c r="AC3065">
        <f>IF(M3065&lt;&gt;1,"",IF(OR(Q3065=999,Q3065=""),"",IF(OR(Q3065&lt;35,Q3065&gt;48),1,0)))</f>
        <v/>
      </c>
      <c r="AD3065">
        <f>IF(COUNT(AA3065:AC3065)&lt;3,"",SUM(AA3065:AC3065))</f>
        <v/>
      </c>
      <c r="AE3065">
        <f>IF(L3065&gt;=4,2,IF(L3065&gt;=2,1,0))</f>
        <v/>
      </c>
      <c r="AF3065">
        <f>IF(L3065&gt;=5,1,0)</f>
        <v/>
      </c>
      <c r="AG3065">
        <f>AE3065+AF3065</f>
        <v/>
      </c>
      <c r="AH3065" s="15">
        <f>IF(M3065&lt;&gt;1,"",IF(OR(R3065=-9,R3065=""),"",R3065))</f>
        <v/>
      </c>
      <c r="AI3065">
        <f>IF(M3065&lt;&gt;1,"",IF(OR(Q3065=999,Q3065=""),"",Q3065))</f>
        <v/>
      </c>
    </row>
    <row r="3066">
      <c r="A3066" t="inlineStr">
        <is>
          <t>TQRMNOP116605</t>
        </is>
      </c>
      <c r="B3066" t="n">
        <v>2025</v>
      </c>
      <c r="C3066" t="n">
        <v>1</v>
      </c>
      <c r="D3066" t="n">
        <v>42</v>
      </c>
      <c r="E3066" t="inlineStr">
        <is>
          <t>S</t>
        </is>
      </c>
      <c r="F3066" t="n">
        <v>10</v>
      </c>
      <c r="G3066" t="n">
        <v>1907</v>
      </c>
      <c r="H3066" t="n">
        <v>10</v>
      </c>
      <c r="I3066" t="n">
        <v>2</v>
      </c>
      <c r="J3066" t="n">
        <v>20</v>
      </c>
      <c r="K3066" t="n">
        <v>1</v>
      </c>
      <c r="L3066" t="n">
        <v>5</v>
      </c>
      <c r="M3066" t="n">
        <v>3</v>
      </c>
      <c r="R3066" s="15" t="n">
        <v>0</v>
      </c>
      <c r="S3066" s="15" t="n">
        <v>100000</v>
      </c>
      <c r="T3066" s="15" t="n">
        <v>100000</v>
      </c>
      <c r="U3066" s="15" t="n">
        <v>181600</v>
      </c>
      <c r="V3066">
        <f>IFERROR(VLOOKUP(D3066,Tablas_Equivalencia!$A$3:$B$8,2,FALSE),"Sin dato")</f>
        <v/>
      </c>
      <c r="W3066">
        <f>IFERROR(VLOOKUP(L3066,Tablas_Equivalencia!$D$3:$E$9,2,FALSE),"Sin dato")</f>
        <v/>
      </c>
      <c r="X3066">
        <f>IF(I3066=1,"Varón","Mujer")</f>
        <v/>
      </c>
      <c r="Y3066">
        <f>IFERROR(VLOOKUP(M3066,Tablas_Equivalencia!$G$3:$H$6,2,FALSE),"Sin dato")</f>
        <v/>
      </c>
      <c r="Z3066">
        <f>IF(J3066&lt;=24,"18-24","25-29")</f>
        <v/>
      </c>
      <c r="AA3066">
        <f>IF(M3066&lt;&gt;1,"",IF(P3066=2,1,0))</f>
        <v/>
      </c>
      <c r="AB3066">
        <f>IF(M3066&lt;&gt;1,"",IF(O3066&gt;=2,1,0))</f>
        <v/>
      </c>
      <c r="AC3066">
        <f>IF(M3066&lt;&gt;1,"",IF(OR(Q3066=999,Q3066=""),"",IF(OR(Q3066&lt;35,Q3066&gt;48),1,0)))</f>
        <v/>
      </c>
      <c r="AD3066">
        <f>IF(COUNT(AA3066:AC3066)&lt;3,"",SUM(AA3066:AC3066))</f>
        <v/>
      </c>
      <c r="AE3066">
        <f>IF(L3066&gt;=4,2,IF(L3066&gt;=2,1,0))</f>
        <v/>
      </c>
      <c r="AF3066">
        <f>IF(L3066&gt;=5,1,0)</f>
        <v/>
      </c>
      <c r="AG3066">
        <f>AE3066+AF3066</f>
        <v/>
      </c>
      <c r="AH3066" s="15">
        <f>IF(M3066&lt;&gt;1,"",IF(OR(R3066=-9,R3066=""),"",R3066))</f>
        <v/>
      </c>
      <c r="AI3066">
        <f>IF(M3066&lt;&gt;1,"",IF(OR(Q3066=999,Q3066=""),"",Q3066))</f>
        <v/>
      </c>
    </row>
    <row r="3067">
      <c r="A3067" t="inlineStr">
        <is>
          <t>TQRMNOP116612</t>
        </is>
      </c>
      <c r="B3067" t="n">
        <v>2025</v>
      </c>
      <c r="C3067" t="n">
        <v>1</v>
      </c>
      <c r="D3067" t="n">
        <v>1</v>
      </c>
      <c r="E3067" t="inlineStr">
        <is>
          <t>S</t>
        </is>
      </c>
      <c r="F3067" t="n">
        <v>33</v>
      </c>
      <c r="G3067" t="n">
        <v>1165</v>
      </c>
      <c r="H3067" t="n">
        <v>2</v>
      </c>
      <c r="I3067" t="n">
        <v>1</v>
      </c>
      <c r="J3067" t="n">
        <v>28</v>
      </c>
      <c r="K3067" t="n">
        <v>1</v>
      </c>
      <c r="L3067" t="n">
        <v>4</v>
      </c>
      <c r="M3067" t="n">
        <v>1</v>
      </c>
      <c r="N3067" t="n">
        <v>3</v>
      </c>
      <c r="O3067" t="n">
        <v>3</v>
      </c>
      <c r="P3067" t="n">
        <v>2</v>
      </c>
      <c r="Q3067" t="n">
        <v>15</v>
      </c>
      <c r="R3067" s="15" t="n">
        <v>-9</v>
      </c>
      <c r="S3067" s="15" t="n">
        <v>0</v>
      </c>
      <c r="T3067" s="15" t="n">
        <v>0</v>
      </c>
      <c r="U3067" s="15" t="n">
        <v>158400</v>
      </c>
      <c r="V3067">
        <f>IFERROR(VLOOKUP(D3067,Tablas_Equivalencia!$A$3:$B$8,2,FALSE),"Sin dato")</f>
        <v/>
      </c>
      <c r="W3067">
        <f>IFERROR(VLOOKUP(L3067,Tablas_Equivalencia!$D$3:$E$9,2,FALSE),"Sin dato")</f>
        <v/>
      </c>
      <c r="X3067">
        <f>IF(I3067=1,"Varón","Mujer")</f>
        <v/>
      </c>
      <c r="Y3067">
        <f>IFERROR(VLOOKUP(M3067,Tablas_Equivalencia!$G$3:$H$6,2,FALSE),"Sin dato")</f>
        <v/>
      </c>
      <c r="Z3067">
        <f>IF(J3067&lt;=24,"18-24","25-29")</f>
        <v/>
      </c>
      <c r="AA3067">
        <f>IF(M3067&lt;&gt;1,"",IF(P3067=2,1,0))</f>
        <v/>
      </c>
      <c r="AB3067">
        <f>IF(M3067&lt;&gt;1,"",IF(O3067&gt;=2,1,0))</f>
        <v/>
      </c>
      <c r="AC3067">
        <f>IF(M3067&lt;&gt;1,"",IF(OR(Q3067=999,Q3067=""),"",IF(OR(Q3067&lt;35,Q3067&gt;48),1,0)))</f>
        <v/>
      </c>
      <c r="AD3067">
        <f>IF(COUNT(AA3067:AC3067)&lt;3,"",SUM(AA3067:AC3067))</f>
        <v/>
      </c>
      <c r="AE3067">
        <f>IF(L3067&gt;=4,2,IF(L3067&gt;=2,1,0))</f>
        <v/>
      </c>
      <c r="AF3067">
        <f>IF(L3067&gt;=5,1,0)</f>
        <v/>
      </c>
      <c r="AG3067">
        <f>AE3067+AF3067</f>
        <v/>
      </c>
      <c r="AH3067" s="15">
        <f>IF(M3067&lt;&gt;1,"",IF(OR(R3067=-9,R3067=""),"",R3067))</f>
        <v/>
      </c>
      <c r="AI3067">
        <f>IF(M3067&lt;&gt;1,"",IF(OR(Q3067=999,Q3067=""),"",Q3067))</f>
        <v/>
      </c>
    </row>
    <row r="3068">
      <c r="A3068" t="inlineStr">
        <is>
          <t>TQRMNOP116628</t>
        </is>
      </c>
      <c r="B3068" t="n">
        <v>2025</v>
      </c>
      <c r="C3068" t="n">
        <v>1</v>
      </c>
      <c r="D3068" t="n">
        <v>43</v>
      </c>
      <c r="E3068" t="inlineStr">
        <is>
          <t>N</t>
        </is>
      </c>
      <c r="F3068" t="n">
        <v>29</v>
      </c>
      <c r="G3068" t="n">
        <v>608</v>
      </c>
      <c r="H3068" t="n">
        <v>1</v>
      </c>
      <c r="I3068" t="n">
        <v>1</v>
      </c>
      <c r="J3068" t="n">
        <v>29</v>
      </c>
      <c r="K3068" t="n">
        <v>1</v>
      </c>
      <c r="L3068" t="n">
        <v>6</v>
      </c>
      <c r="M3068" t="n">
        <v>1</v>
      </c>
      <c r="N3068" t="n">
        <v>3</v>
      </c>
      <c r="O3068" t="n">
        <v>1</v>
      </c>
      <c r="P3068" t="n">
        <v>1</v>
      </c>
      <c r="Q3068" t="n">
        <v>29</v>
      </c>
      <c r="R3068" s="15" t="n">
        <v>739000</v>
      </c>
      <c r="S3068" s="15" t="n">
        <v>0</v>
      </c>
      <c r="T3068" s="15" t="n">
        <v>739000</v>
      </c>
      <c r="U3068" s="15" t="n">
        <v>113700</v>
      </c>
      <c r="V3068">
        <f>IFERROR(VLOOKUP(D3068,Tablas_Equivalencia!$A$3:$B$8,2,FALSE),"Sin dato")</f>
        <v/>
      </c>
      <c r="W3068">
        <f>IFERROR(VLOOKUP(L3068,Tablas_Equivalencia!$D$3:$E$9,2,FALSE),"Sin dato")</f>
        <v/>
      </c>
      <c r="X3068">
        <f>IF(I3068=1,"Varón","Mujer")</f>
        <v/>
      </c>
      <c r="Y3068">
        <f>IFERROR(VLOOKUP(M3068,Tablas_Equivalencia!$G$3:$H$6,2,FALSE),"Sin dato")</f>
        <v/>
      </c>
      <c r="Z3068">
        <f>IF(J3068&lt;=24,"18-24","25-29")</f>
        <v/>
      </c>
      <c r="AA3068">
        <f>IF(M3068&lt;&gt;1,"",IF(P3068=2,1,0))</f>
        <v/>
      </c>
      <c r="AB3068">
        <f>IF(M3068&lt;&gt;1,"",IF(O3068&gt;=2,1,0))</f>
        <v/>
      </c>
      <c r="AC3068">
        <f>IF(M3068&lt;&gt;1,"",IF(OR(Q3068=999,Q3068=""),"",IF(OR(Q3068&lt;35,Q3068&gt;48),1,0)))</f>
        <v/>
      </c>
      <c r="AD3068">
        <f>IF(COUNT(AA3068:AC3068)&lt;3,"",SUM(AA3068:AC3068))</f>
        <v/>
      </c>
      <c r="AE3068">
        <f>IF(L3068&gt;=4,2,IF(L3068&gt;=2,1,0))</f>
        <v/>
      </c>
      <c r="AF3068">
        <f>IF(L3068&gt;=5,1,0)</f>
        <v/>
      </c>
      <c r="AG3068">
        <f>AE3068+AF3068</f>
        <v/>
      </c>
      <c r="AH3068" s="15">
        <f>IF(M3068&lt;&gt;1,"",IF(OR(R3068=-9,R3068=""),"",R3068))</f>
        <v/>
      </c>
      <c r="AI3068">
        <f>IF(M3068&lt;&gt;1,"",IF(OR(Q3068=999,Q3068=""),"",Q3068))</f>
        <v/>
      </c>
    </row>
    <row r="3069">
      <c r="A3069" t="inlineStr">
        <is>
          <t>TQRMNOP116644</t>
        </is>
      </c>
      <c r="B3069" t="n">
        <v>2025</v>
      </c>
      <c r="C3069" t="n">
        <v>1</v>
      </c>
      <c r="D3069" t="n">
        <v>43</v>
      </c>
      <c r="E3069" t="inlineStr">
        <is>
          <t>S</t>
        </is>
      </c>
      <c r="F3069" t="n">
        <v>19</v>
      </c>
      <c r="G3069" t="n">
        <v>1649</v>
      </c>
      <c r="H3069" t="n">
        <v>3</v>
      </c>
      <c r="I3069" t="n">
        <v>2</v>
      </c>
      <c r="J3069" t="n">
        <v>25</v>
      </c>
      <c r="K3069" t="n">
        <v>2</v>
      </c>
      <c r="L3069" t="n">
        <v>4</v>
      </c>
      <c r="M3069" t="n">
        <v>1</v>
      </c>
      <c r="N3069" t="n">
        <v>3</v>
      </c>
      <c r="O3069" t="n">
        <v>2</v>
      </c>
      <c r="P3069" t="n">
        <v>2</v>
      </c>
      <c r="Q3069" t="n">
        <v>39</v>
      </c>
      <c r="R3069" s="15" t="n">
        <v>346000</v>
      </c>
      <c r="S3069" s="15" t="n">
        <v>0</v>
      </c>
      <c r="T3069" s="15" t="n">
        <v>346000</v>
      </c>
      <c r="U3069" s="15" t="n">
        <v>236400</v>
      </c>
      <c r="V3069">
        <f>IFERROR(VLOOKUP(D3069,Tablas_Equivalencia!$A$3:$B$8,2,FALSE),"Sin dato")</f>
        <v/>
      </c>
      <c r="W3069">
        <f>IFERROR(VLOOKUP(L3069,Tablas_Equivalencia!$D$3:$E$9,2,FALSE),"Sin dato")</f>
        <v/>
      </c>
      <c r="X3069">
        <f>IF(I3069=1,"Varón","Mujer")</f>
        <v/>
      </c>
      <c r="Y3069">
        <f>IFERROR(VLOOKUP(M3069,Tablas_Equivalencia!$G$3:$H$6,2,FALSE),"Sin dato")</f>
        <v/>
      </c>
      <c r="Z3069">
        <f>IF(J3069&lt;=24,"18-24","25-29")</f>
        <v/>
      </c>
      <c r="AA3069">
        <f>IF(M3069&lt;&gt;1,"",IF(P3069=2,1,0))</f>
        <v/>
      </c>
      <c r="AB3069">
        <f>IF(M3069&lt;&gt;1,"",IF(O3069&gt;=2,1,0))</f>
        <v/>
      </c>
      <c r="AC3069">
        <f>IF(M3069&lt;&gt;1,"",IF(OR(Q3069=999,Q3069=""),"",IF(OR(Q3069&lt;35,Q3069&gt;48),1,0)))</f>
        <v/>
      </c>
      <c r="AD3069">
        <f>IF(COUNT(AA3069:AC3069)&lt;3,"",SUM(AA3069:AC3069))</f>
        <v/>
      </c>
      <c r="AE3069">
        <f>IF(L3069&gt;=4,2,IF(L3069&gt;=2,1,0))</f>
        <v/>
      </c>
      <c r="AF3069">
        <f>IF(L3069&gt;=5,1,0)</f>
        <v/>
      </c>
      <c r="AG3069">
        <f>AE3069+AF3069</f>
        <v/>
      </c>
      <c r="AH3069" s="15">
        <f>IF(M3069&lt;&gt;1,"",IF(OR(R3069=-9,R3069=""),"",R3069))</f>
        <v/>
      </c>
      <c r="AI3069">
        <f>IF(M3069&lt;&gt;1,"",IF(OR(Q3069=999,Q3069=""),"",Q3069))</f>
        <v/>
      </c>
    </row>
    <row r="3070">
      <c r="A3070" t="inlineStr">
        <is>
          <t>TQRMNOP116645</t>
        </is>
      </c>
      <c r="B3070" t="n">
        <v>2025</v>
      </c>
      <c r="C3070" t="n">
        <v>1</v>
      </c>
      <c r="D3070" t="n">
        <v>43</v>
      </c>
      <c r="E3070" t="inlineStr">
        <is>
          <t>N</t>
        </is>
      </c>
      <c r="F3070" t="n">
        <v>34</v>
      </c>
      <c r="G3070" t="n">
        <v>1307</v>
      </c>
      <c r="H3070" t="n">
        <v>2</v>
      </c>
      <c r="I3070" t="n">
        <v>2</v>
      </c>
      <c r="J3070" t="n">
        <v>19</v>
      </c>
      <c r="K3070" t="n">
        <v>2</v>
      </c>
      <c r="L3070" t="n">
        <v>4</v>
      </c>
      <c r="M3070" t="n">
        <v>3</v>
      </c>
      <c r="R3070" s="15" t="n">
        <v>0</v>
      </c>
      <c r="S3070" s="15" t="n">
        <v>0</v>
      </c>
      <c r="T3070" s="15" t="n">
        <v>0</v>
      </c>
      <c r="U3070" s="15" t="n">
        <v>147500</v>
      </c>
      <c r="V3070">
        <f>IFERROR(VLOOKUP(D3070,Tablas_Equivalencia!$A$3:$B$8,2,FALSE),"Sin dato")</f>
        <v/>
      </c>
      <c r="W3070">
        <f>IFERROR(VLOOKUP(L3070,Tablas_Equivalencia!$D$3:$E$9,2,FALSE),"Sin dato")</f>
        <v/>
      </c>
      <c r="X3070">
        <f>IF(I3070=1,"Varón","Mujer")</f>
        <v/>
      </c>
      <c r="Y3070">
        <f>IFERROR(VLOOKUP(M3070,Tablas_Equivalencia!$G$3:$H$6,2,FALSE),"Sin dato")</f>
        <v/>
      </c>
      <c r="Z3070">
        <f>IF(J3070&lt;=24,"18-24","25-29")</f>
        <v/>
      </c>
      <c r="AA3070">
        <f>IF(M3070&lt;&gt;1,"",IF(P3070=2,1,0))</f>
        <v/>
      </c>
      <c r="AB3070">
        <f>IF(M3070&lt;&gt;1,"",IF(O3070&gt;=2,1,0))</f>
        <v/>
      </c>
      <c r="AC3070">
        <f>IF(M3070&lt;&gt;1,"",IF(OR(Q3070=999,Q3070=""),"",IF(OR(Q3070&lt;35,Q3070&gt;48),1,0)))</f>
        <v/>
      </c>
      <c r="AD3070">
        <f>IF(COUNT(AA3070:AC3070)&lt;3,"",SUM(AA3070:AC3070))</f>
        <v/>
      </c>
      <c r="AE3070">
        <f>IF(L3070&gt;=4,2,IF(L3070&gt;=2,1,0))</f>
        <v/>
      </c>
      <c r="AF3070">
        <f>IF(L3070&gt;=5,1,0)</f>
        <v/>
      </c>
      <c r="AG3070">
        <f>AE3070+AF3070</f>
        <v/>
      </c>
      <c r="AH3070" s="15">
        <f>IF(M3070&lt;&gt;1,"",IF(OR(R3070=-9,R3070=""),"",R3070))</f>
        <v/>
      </c>
      <c r="AI3070">
        <f>IF(M3070&lt;&gt;1,"",IF(OR(Q3070=999,Q3070=""),"",Q3070))</f>
        <v/>
      </c>
    </row>
    <row r="3071">
      <c r="A3071" t="inlineStr">
        <is>
          <t>TQRMNOP116648</t>
        </is>
      </c>
      <c r="B3071" t="n">
        <v>2025</v>
      </c>
      <c r="C3071" t="n">
        <v>1</v>
      </c>
      <c r="D3071" t="n">
        <v>43</v>
      </c>
      <c r="E3071" t="inlineStr">
        <is>
          <t>S</t>
        </is>
      </c>
      <c r="F3071" t="n">
        <v>20</v>
      </c>
      <c r="G3071" t="n">
        <v>1691</v>
      </c>
      <c r="H3071" t="n">
        <v>3</v>
      </c>
      <c r="I3071" t="n">
        <v>1</v>
      </c>
      <c r="J3071" t="n">
        <v>25</v>
      </c>
      <c r="K3071" t="n">
        <v>2</v>
      </c>
      <c r="L3071" t="n">
        <v>6</v>
      </c>
      <c r="M3071" t="n">
        <v>2</v>
      </c>
      <c r="R3071" s="15" t="n">
        <v>0</v>
      </c>
      <c r="S3071" s="15" t="n">
        <v>0</v>
      </c>
      <c r="T3071" s="15" t="n">
        <v>0</v>
      </c>
      <c r="U3071" s="15" t="n">
        <v>75100</v>
      </c>
      <c r="V3071">
        <f>IFERROR(VLOOKUP(D3071,Tablas_Equivalencia!$A$3:$B$8,2,FALSE),"Sin dato")</f>
        <v/>
      </c>
      <c r="W3071">
        <f>IFERROR(VLOOKUP(L3071,Tablas_Equivalencia!$D$3:$E$9,2,FALSE),"Sin dato")</f>
        <v/>
      </c>
      <c r="X3071">
        <f>IF(I3071=1,"Varón","Mujer")</f>
        <v/>
      </c>
      <c r="Y3071">
        <f>IFERROR(VLOOKUP(M3071,Tablas_Equivalencia!$G$3:$H$6,2,FALSE),"Sin dato")</f>
        <v/>
      </c>
      <c r="Z3071">
        <f>IF(J3071&lt;=24,"18-24","25-29")</f>
        <v/>
      </c>
      <c r="AA3071">
        <f>IF(M3071&lt;&gt;1,"",IF(P3071=2,1,0))</f>
        <v/>
      </c>
      <c r="AB3071">
        <f>IF(M3071&lt;&gt;1,"",IF(O3071&gt;=2,1,0))</f>
        <v/>
      </c>
      <c r="AC3071">
        <f>IF(M3071&lt;&gt;1,"",IF(OR(Q3071=999,Q3071=""),"",IF(OR(Q3071&lt;35,Q3071&gt;48),1,0)))</f>
        <v/>
      </c>
      <c r="AD3071">
        <f>IF(COUNT(AA3071:AC3071)&lt;3,"",SUM(AA3071:AC3071))</f>
        <v/>
      </c>
      <c r="AE3071">
        <f>IF(L3071&gt;=4,2,IF(L3071&gt;=2,1,0))</f>
        <v/>
      </c>
      <c r="AF3071">
        <f>IF(L3071&gt;=5,1,0)</f>
        <v/>
      </c>
      <c r="AG3071">
        <f>AE3071+AF3071</f>
        <v/>
      </c>
      <c r="AH3071" s="15">
        <f>IF(M3071&lt;&gt;1,"",IF(OR(R3071=-9,R3071=""),"",R3071))</f>
        <v/>
      </c>
      <c r="AI3071">
        <f>IF(M3071&lt;&gt;1,"",IF(OR(Q3071=999,Q3071=""),"",Q3071))</f>
        <v/>
      </c>
    </row>
    <row r="3072">
      <c r="A3072" t="inlineStr">
        <is>
          <t>TQRMNOP116654</t>
        </is>
      </c>
      <c r="B3072" t="n">
        <v>2025</v>
      </c>
      <c r="C3072" t="n">
        <v>1</v>
      </c>
      <c r="D3072" t="n">
        <v>1</v>
      </c>
      <c r="E3072" t="inlineStr">
        <is>
          <t>S</t>
        </is>
      </c>
      <c r="F3072" t="n">
        <v>32</v>
      </c>
      <c r="G3072" t="n">
        <v>689</v>
      </c>
      <c r="H3072" t="n">
        <v>2</v>
      </c>
      <c r="I3072" t="n">
        <v>2</v>
      </c>
      <c r="J3072" t="n">
        <v>27</v>
      </c>
      <c r="K3072" t="n">
        <v>2</v>
      </c>
      <c r="L3072" t="n">
        <v>3</v>
      </c>
      <c r="M3072" t="n">
        <v>3</v>
      </c>
      <c r="R3072" s="15" t="n">
        <v>0</v>
      </c>
      <c r="S3072" s="15" t="n">
        <v>0</v>
      </c>
      <c r="T3072" s="15" t="n">
        <v>0</v>
      </c>
      <c r="U3072" s="15" t="n">
        <v>58500</v>
      </c>
      <c r="V3072">
        <f>IFERROR(VLOOKUP(D3072,Tablas_Equivalencia!$A$3:$B$8,2,FALSE),"Sin dato")</f>
        <v/>
      </c>
      <c r="W3072">
        <f>IFERROR(VLOOKUP(L3072,Tablas_Equivalencia!$D$3:$E$9,2,FALSE),"Sin dato")</f>
        <v/>
      </c>
      <c r="X3072">
        <f>IF(I3072=1,"Varón","Mujer")</f>
        <v/>
      </c>
      <c r="Y3072">
        <f>IFERROR(VLOOKUP(M3072,Tablas_Equivalencia!$G$3:$H$6,2,FALSE),"Sin dato")</f>
        <v/>
      </c>
      <c r="Z3072">
        <f>IF(J3072&lt;=24,"18-24","25-29")</f>
        <v/>
      </c>
      <c r="AA3072">
        <f>IF(M3072&lt;&gt;1,"",IF(P3072=2,1,0))</f>
        <v/>
      </c>
      <c r="AB3072">
        <f>IF(M3072&lt;&gt;1,"",IF(O3072&gt;=2,1,0))</f>
        <v/>
      </c>
      <c r="AC3072">
        <f>IF(M3072&lt;&gt;1,"",IF(OR(Q3072=999,Q3072=""),"",IF(OR(Q3072&lt;35,Q3072&gt;48),1,0)))</f>
        <v/>
      </c>
      <c r="AD3072">
        <f>IF(COUNT(AA3072:AC3072)&lt;3,"",SUM(AA3072:AC3072))</f>
        <v/>
      </c>
      <c r="AE3072">
        <f>IF(L3072&gt;=4,2,IF(L3072&gt;=2,1,0))</f>
        <v/>
      </c>
      <c r="AF3072">
        <f>IF(L3072&gt;=5,1,0)</f>
        <v/>
      </c>
      <c r="AG3072">
        <f>AE3072+AF3072</f>
        <v/>
      </c>
      <c r="AH3072" s="15">
        <f>IF(M3072&lt;&gt;1,"",IF(OR(R3072=-9,R3072=""),"",R3072))</f>
        <v/>
      </c>
      <c r="AI3072">
        <f>IF(M3072&lt;&gt;1,"",IF(OR(Q3072=999,Q3072=""),"",Q3072))</f>
        <v/>
      </c>
    </row>
    <row r="3073">
      <c r="A3073" t="inlineStr">
        <is>
          <t>TQRMNOP116660</t>
        </is>
      </c>
      <c r="B3073" t="n">
        <v>2025</v>
      </c>
      <c r="C3073" t="n">
        <v>1</v>
      </c>
      <c r="D3073" t="n">
        <v>41</v>
      </c>
      <c r="E3073" t="inlineStr">
        <is>
          <t>N</t>
        </is>
      </c>
      <c r="F3073" t="n">
        <v>12</v>
      </c>
      <c r="G3073" t="n">
        <v>1492</v>
      </c>
      <c r="H3073" t="n">
        <v>1</v>
      </c>
      <c r="I3073" t="n">
        <v>2</v>
      </c>
      <c r="J3073" t="n">
        <v>22</v>
      </c>
      <c r="K3073" t="n">
        <v>1</v>
      </c>
      <c r="L3073" t="n">
        <v>5</v>
      </c>
      <c r="M3073" t="n">
        <v>3</v>
      </c>
      <c r="R3073" s="15" t="n">
        <v>0</v>
      </c>
      <c r="S3073" s="15" t="n">
        <v>75000</v>
      </c>
      <c r="T3073" s="15" t="n">
        <v>75000</v>
      </c>
      <c r="U3073" s="15" t="n">
        <v>71300</v>
      </c>
      <c r="V3073">
        <f>IFERROR(VLOOKUP(D3073,Tablas_Equivalencia!$A$3:$B$8,2,FALSE),"Sin dato")</f>
        <v/>
      </c>
      <c r="W3073">
        <f>IFERROR(VLOOKUP(L3073,Tablas_Equivalencia!$D$3:$E$9,2,FALSE),"Sin dato")</f>
        <v/>
      </c>
      <c r="X3073">
        <f>IF(I3073=1,"Varón","Mujer")</f>
        <v/>
      </c>
      <c r="Y3073">
        <f>IFERROR(VLOOKUP(M3073,Tablas_Equivalencia!$G$3:$H$6,2,FALSE),"Sin dato")</f>
        <v/>
      </c>
      <c r="Z3073">
        <f>IF(J3073&lt;=24,"18-24","25-29")</f>
        <v/>
      </c>
      <c r="AA3073">
        <f>IF(M3073&lt;&gt;1,"",IF(P3073=2,1,0))</f>
        <v/>
      </c>
      <c r="AB3073">
        <f>IF(M3073&lt;&gt;1,"",IF(O3073&gt;=2,1,0))</f>
        <v/>
      </c>
      <c r="AC3073">
        <f>IF(M3073&lt;&gt;1,"",IF(OR(Q3073=999,Q3073=""),"",IF(OR(Q3073&lt;35,Q3073&gt;48),1,0)))</f>
        <v/>
      </c>
      <c r="AD3073">
        <f>IF(COUNT(AA3073:AC3073)&lt;3,"",SUM(AA3073:AC3073))</f>
        <v/>
      </c>
      <c r="AE3073">
        <f>IF(L3073&gt;=4,2,IF(L3073&gt;=2,1,0))</f>
        <v/>
      </c>
      <c r="AF3073">
        <f>IF(L3073&gt;=5,1,0)</f>
        <v/>
      </c>
      <c r="AG3073">
        <f>AE3073+AF3073</f>
        <v/>
      </c>
      <c r="AH3073" s="15">
        <f>IF(M3073&lt;&gt;1,"",IF(OR(R3073=-9,R3073=""),"",R3073))</f>
        <v/>
      </c>
      <c r="AI3073">
        <f>IF(M3073&lt;&gt;1,"",IF(OR(Q3073=999,Q3073=""),"",Q3073))</f>
        <v/>
      </c>
    </row>
    <row r="3074">
      <c r="A3074" t="inlineStr">
        <is>
          <t>TQRMNOP116662</t>
        </is>
      </c>
      <c r="B3074" t="n">
        <v>2025</v>
      </c>
      <c r="C3074" t="n">
        <v>1</v>
      </c>
      <c r="D3074" t="n">
        <v>44</v>
      </c>
      <c r="E3074" t="inlineStr">
        <is>
          <t>S</t>
        </is>
      </c>
      <c r="F3074" t="n">
        <v>13</v>
      </c>
      <c r="G3074" t="n">
        <v>1673</v>
      </c>
      <c r="H3074" t="n">
        <v>3</v>
      </c>
      <c r="I3074" t="n">
        <v>2</v>
      </c>
      <c r="J3074" t="n">
        <v>24</v>
      </c>
      <c r="K3074" t="n">
        <v>2</v>
      </c>
      <c r="L3074" t="n">
        <v>4</v>
      </c>
      <c r="M3074" t="n">
        <v>1</v>
      </c>
      <c r="N3074" t="n">
        <v>3</v>
      </c>
      <c r="O3074" t="n">
        <v>2</v>
      </c>
      <c r="P3074" t="n">
        <v>2</v>
      </c>
      <c r="Q3074" t="n">
        <v>41</v>
      </c>
      <c r="R3074" s="15" t="n">
        <v>-9</v>
      </c>
      <c r="S3074" s="15" t="n">
        <v>0</v>
      </c>
      <c r="T3074" s="15" t="n">
        <v>0</v>
      </c>
      <c r="U3074" s="15" t="n">
        <v>202800</v>
      </c>
      <c r="V3074">
        <f>IFERROR(VLOOKUP(D3074,Tablas_Equivalencia!$A$3:$B$8,2,FALSE),"Sin dato")</f>
        <v/>
      </c>
      <c r="W3074">
        <f>IFERROR(VLOOKUP(L3074,Tablas_Equivalencia!$D$3:$E$9,2,FALSE),"Sin dato")</f>
        <v/>
      </c>
      <c r="X3074">
        <f>IF(I3074=1,"Varón","Mujer")</f>
        <v/>
      </c>
      <c r="Y3074">
        <f>IFERROR(VLOOKUP(M3074,Tablas_Equivalencia!$G$3:$H$6,2,FALSE),"Sin dato")</f>
        <v/>
      </c>
      <c r="Z3074">
        <f>IF(J3074&lt;=24,"18-24","25-29")</f>
        <v/>
      </c>
      <c r="AA3074">
        <f>IF(M3074&lt;&gt;1,"",IF(P3074=2,1,0))</f>
        <v/>
      </c>
      <c r="AB3074">
        <f>IF(M3074&lt;&gt;1,"",IF(O3074&gt;=2,1,0))</f>
        <v/>
      </c>
      <c r="AC3074">
        <f>IF(M3074&lt;&gt;1,"",IF(OR(Q3074=999,Q3074=""),"",IF(OR(Q3074&lt;35,Q3074&gt;48),1,0)))</f>
        <v/>
      </c>
      <c r="AD3074">
        <f>IF(COUNT(AA3074:AC3074)&lt;3,"",SUM(AA3074:AC3074))</f>
        <v/>
      </c>
      <c r="AE3074">
        <f>IF(L3074&gt;=4,2,IF(L3074&gt;=2,1,0))</f>
        <v/>
      </c>
      <c r="AF3074">
        <f>IF(L3074&gt;=5,1,0)</f>
        <v/>
      </c>
      <c r="AG3074">
        <f>AE3074+AF3074</f>
        <v/>
      </c>
      <c r="AH3074" s="15">
        <f>IF(M3074&lt;&gt;1,"",IF(OR(R3074=-9,R3074=""),"",R3074))</f>
        <v/>
      </c>
      <c r="AI3074">
        <f>IF(M3074&lt;&gt;1,"",IF(OR(Q3074=999,Q3074=""),"",Q3074))</f>
        <v/>
      </c>
    </row>
    <row r="3075">
      <c r="A3075" t="inlineStr">
        <is>
          <t>TQRMNOP116664</t>
        </is>
      </c>
      <c r="B3075" t="n">
        <v>2025</v>
      </c>
      <c r="C3075" t="n">
        <v>1</v>
      </c>
      <c r="D3075" t="n">
        <v>41</v>
      </c>
      <c r="E3075" t="inlineStr">
        <is>
          <t>N</t>
        </is>
      </c>
      <c r="F3075" t="n">
        <v>15</v>
      </c>
      <c r="G3075" t="n">
        <v>725</v>
      </c>
      <c r="H3075" t="n">
        <v>3</v>
      </c>
      <c r="I3075" t="n">
        <v>2</v>
      </c>
      <c r="J3075" t="n">
        <v>19</v>
      </c>
      <c r="K3075" t="n">
        <v>2</v>
      </c>
      <c r="L3075" t="n">
        <v>4</v>
      </c>
      <c r="M3075" t="n">
        <v>1</v>
      </c>
      <c r="N3075" t="n">
        <v>2</v>
      </c>
      <c r="O3075" t="n">
        <v>3</v>
      </c>
      <c r="P3075" t="n">
        <v>2</v>
      </c>
      <c r="Q3075" t="n">
        <v>30</v>
      </c>
      <c r="R3075" s="15" t="n">
        <v>174000</v>
      </c>
      <c r="S3075" s="15" t="n">
        <v>0</v>
      </c>
      <c r="T3075" s="15" t="n">
        <v>174000</v>
      </c>
      <c r="U3075" s="15" t="n">
        <v>173000</v>
      </c>
      <c r="V3075">
        <f>IFERROR(VLOOKUP(D3075,Tablas_Equivalencia!$A$3:$B$8,2,FALSE),"Sin dato")</f>
        <v/>
      </c>
      <c r="W3075">
        <f>IFERROR(VLOOKUP(L3075,Tablas_Equivalencia!$D$3:$E$9,2,FALSE),"Sin dato")</f>
        <v/>
      </c>
      <c r="X3075">
        <f>IF(I3075=1,"Varón","Mujer")</f>
        <v/>
      </c>
      <c r="Y3075">
        <f>IFERROR(VLOOKUP(M3075,Tablas_Equivalencia!$G$3:$H$6,2,FALSE),"Sin dato")</f>
        <v/>
      </c>
      <c r="Z3075">
        <f>IF(J3075&lt;=24,"18-24","25-29")</f>
        <v/>
      </c>
      <c r="AA3075">
        <f>IF(M3075&lt;&gt;1,"",IF(P3075=2,1,0))</f>
        <v/>
      </c>
      <c r="AB3075">
        <f>IF(M3075&lt;&gt;1,"",IF(O3075&gt;=2,1,0))</f>
        <v/>
      </c>
      <c r="AC3075">
        <f>IF(M3075&lt;&gt;1,"",IF(OR(Q3075=999,Q3075=""),"",IF(OR(Q3075&lt;35,Q3075&gt;48),1,0)))</f>
        <v/>
      </c>
      <c r="AD3075">
        <f>IF(COUNT(AA3075:AC3075)&lt;3,"",SUM(AA3075:AC3075))</f>
        <v/>
      </c>
      <c r="AE3075">
        <f>IF(L3075&gt;=4,2,IF(L3075&gt;=2,1,0))</f>
        <v/>
      </c>
      <c r="AF3075">
        <f>IF(L3075&gt;=5,1,0)</f>
        <v/>
      </c>
      <c r="AG3075">
        <f>AE3075+AF3075</f>
        <v/>
      </c>
      <c r="AH3075" s="15">
        <f>IF(M3075&lt;&gt;1,"",IF(OR(R3075=-9,R3075=""),"",R3075))</f>
        <v/>
      </c>
      <c r="AI3075">
        <f>IF(M3075&lt;&gt;1,"",IF(OR(Q3075=999,Q3075=""),"",Q3075))</f>
        <v/>
      </c>
    </row>
    <row r="3076">
      <c r="A3076" t="inlineStr">
        <is>
          <t>TQRMNOP116666</t>
        </is>
      </c>
      <c r="B3076" t="n">
        <v>2025</v>
      </c>
      <c r="C3076" t="n">
        <v>1</v>
      </c>
      <c r="D3076" t="n">
        <v>1</v>
      </c>
      <c r="E3076" t="inlineStr">
        <is>
          <t>S</t>
        </is>
      </c>
      <c r="F3076" t="n">
        <v>32</v>
      </c>
      <c r="G3076" t="n">
        <v>602</v>
      </c>
      <c r="H3076" t="n">
        <v>3</v>
      </c>
      <c r="I3076" t="n">
        <v>2</v>
      </c>
      <c r="J3076" t="n">
        <v>29</v>
      </c>
      <c r="K3076" t="n">
        <v>1</v>
      </c>
      <c r="L3076" t="n">
        <v>6</v>
      </c>
      <c r="M3076" t="n">
        <v>2</v>
      </c>
      <c r="R3076" s="15" t="n">
        <v>0</v>
      </c>
      <c r="S3076" s="15" t="n">
        <v>0</v>
      </c>
      <c r="T3076" s="15" t="n">
        <v>0</v>
      </c>
      <c r="U3076" s="15" t="n">
        <v>64900</v>
      </c>
      <c r="V3076">
        <f>IFERROR(VLOOKUP(D3076,Tablas_Equivalencia!$A$3:$B$8,2,FALSE),"Sin dato")</f>
        <v/>
      </c>
      <c r="W3076">
        <f>IFERROR(VLOOKUP(L3076,Tablas_Equivalencia!$D$3:$E$9,2,FALSE),"Sin dato")</f>
        <v/>
      </c>
      <c r="X3076">
        <f>IF(I3076=1,"Varón","Mujer")</f>
        <v/>
      </c>
      <c r="Y3076">
        <f>IFERROR(VLOOKUP(M3076,Tablas_Equivalencia!$G$3:$H$6,2,FALSE),"Sin dato")</f>
        <v/>
      </c>
      <c r="Z3076">
        <f>IF(J3076&lt;=24,"18-24","25-29")</f>
        <v/>
      </c>
      <c r="AA3076">
        <f>IF(M3076&lt;&gt;1,"",IF(P3076=2,1,0))</f>
        <v/>
      </c>
      <c r="AB3076">
        <f>IF(M3076&lt;&gt;1,"",IF(O3076&gt;=2,1,0))</f>
        <v/>
      </c>
      <c r="AC3076">
        <f>IF(M3076&lt;&gt;1,"",IF(OR(Q3076=999,Q3076=""),"",IF(OR(Q3076&lt;35,Q3076&gt;48),1,0)))</f>
        <v/>
      </c>
      <c r="AD3076">
        <f>IF(COUNT(AA3076:AC3076)&lt;3,"",SUM(AA3076:AC3076))</f>
        <v/>
      </c>
      <c r="AE3076">
        <f>IF(L3076&gt;=4,2,IF(L3076&gt;=2,1,0))</f>
        <v/>
      </c>
      <c r="AF3076">
        <f>IF(L3076&gt;=5,1,0)</f>
        <v/>
      </c>
      <c r="AG3076">
        <f>AE3076+AF3076</f>
        <v/>
      </c>
      <c r="AH3076" s="15">
        <f>IF(M3076&lt;&gt;1,"",IF(OR(R3076=-9,R3076=""),"",R3076))</f>
        <v/>
      </c>
      <c r="AI3076">
        <f>IF(M3076&lt;&gt;1,"",IF(OR(Q3076=999,Q3076=""),"",Q3076))</f>
        <v/>
      </c>
    </row>
    <row r="3077">
      <c r="A3077" t="inlineStr">
        <is>
          <t>TQRMNOP116667</t>
        </is>
      </c>
      <c r="B3077" t="n">
        <v>2025</v>
      </c>
      <c r="C3077" t="n">
        <v>1</v>
      </c>
      <c r="D3077" t="n">
        <v>41</v>
      </c>
      <c r="E3077" t="inlineStr">
        <is>
          <t>N</t>
        </is>
      </c>
      <c r="F3077" t="n">
        <v>12</v>
      </c>
      <c r="G3077" t="n">
        <v>1051</v>
      </c>
      <c r="H3077" t="n">
        <v>1</v>
      </c>
      <c r="I3077" t="n">
        <v>2</v>
      </c>
      <c r="J3077" t="n">
        <v>20</v>
      </c>
      <c r="K3077" t="n">
        <v>2</v>
      </c>
      <c r="L3077" t="n">
        <v>4</v>
      </c>
      <c r="M3077" t="n">
        <v>1</v>
      </c>
      <c r="N3077" t="n">
        <v>3</v>
      </c>
      <c r="O3077" t="n">
        <v>2</v>
      </c>
      <c r="P3077" t="n">
        <v>2</v>
      </c>
      <c r="Q3077" t="n">
        <v>32</v>
      </c>
      <c r="R3077" s="15" t="n">
        <v>750000</v>
      </c>
      <c r="S3077" s="15" t="n">
        <v>0</v>
      </c>
      <c r="T3077" s="15" t="n">
        <v>750000</v>
      </c>
      <c r="U3077" s="15" t="n">
        <v>58600</v>
      </c>
      <c r="V3077">
        <f>IFERROR(VLOOKUP(D3077,Tablas_Equivalencia!$A$3:$B$8,2,FALSE),"Sin dato")</f>
        <v/>
      </c>
      <c r="W3077">
        <f>IFERROR(VLOOKUP(L3077,Tablas_Equivalencia!$D$3:$E$9,2,FALSE),"Sin dato")</f>
        <v/>
      </c>
      <c r="X3077">
        <f>IF(I3077=1,"Varón","Mujer")</f>
        <v/>
      </c>
      <c r="Y3077">
        <f>IFERROR(VLOOKUP(M3077,Tablas_Equivalencia!$G$3:$H$6,2,FALSE),"Sin dato")</f>
        <v/>
      </c>
      <c r="Z3077">
        <f>IF(J3077&lt;=24,"18-24","25-29")</f>
        <v/>
      </c>
      <c r="AA3077">
        <f>IF(M3077&lt;&gt;1,"",IF(P3077=2,1,0))</f>
        <v/>
      </c>
      <c r="AB3077">
        <f>IF(M3077&lt;&gt;1,"",IF(O3077&gt;=2,1,0))</f>
        <v/>
      </c>
      <c r="AC3077">
        <f>IF(M3077&lt;&gt;1,"",IF(OR(Q3077=999,Q3077=""),"",IF(OR(Q3077&lt;35,Q3077&gt;48),1,0)))</f>
        <v/>
      </c>
      <c r="AD3077">
        <f>IF(COUNT(AA3077:AC3077)&lt;3,"",SUM(AA3077:AC3077))</f>
        <v/>
      </c>
      <c r="AE3077">
        <f>IF(L3077&gt;=4,2,IF(L3077&gt;=2,1,0))</f>
        <v/>
      </c>
      <c r="AF3077">
        <f>IF(L3077&gt;=5,1,0)</f>
        <v/>
      </c>
      <c r="AG3077">
        <f>AE3077+AF3077</f>
        <v/>
      </c>
      <c r="AH3077" s="15">
        <f>IF(M3077&lt;&gt;1,"",IF(OR(R3077=-9,R3077=""),"",R3077))</f>
        <v/>
      </c>
      <c r="AI3077">
        <f>IF(M3077&lt;&gt;1,"",IF(OR(Q3077=999,Q3077=""),"",Q3077))</f>
        <v/>
      </c>
    </row>
    <row r="3078">
      <c r="A3078" t="inlineStr">
        <is>
          <t>TQRMNOP116678</t>
        </is>
      </c>
      <c r="B3078" t="n">
        <v>2025</v>
      </c>
      <c r="C3078" t="n">
        <v>1</v>
      </c>
      <c r="D3078" t="n">
        <v>44</v>
      </c>
      <c r="E3078" t="inlineStr">
        <is>
          <t>N</t>
        </is>
      </c>
      <c r="F3078" t="n">
        <v>2</v>
      </c>
      <c r="G3078" t="n">
        <v>2073</v>
      </c>
      <c r="H3078" t="n">
        <v>1</v>
      </c>
      <c r="I3078" t="n">
        <v>1</v>
      </c>
      <c r="J3078" t="n">
        <v>18</v>
      </c>
      <c r="K3078" t="n">
        <v>2</v>
      </c>
      <c r="L3078" t="n">
        <v>2</v>
      </c>
      <c r="M3078" t="n">
        <v>1</v>
      </c>
      <c r="N3078" t="n">
        <v>2</v>
      </c>
      <c r="O3078" t="n">
        <v>3</v>
      </c>
      <c r="P3078" t="n">
        <v>2</v>
      </c>
      <c r="Q3078" t="n">
        <v>19</v>
      </c>
      <c r="R3078" s="15" t="n">
        <v>329000</v>
      </c>
      <c r="S3078" s="15" t="n">
        <v>0</v>
      </c>
      <c r="T3078" s="15" t="n">
        <v>329000</v>
      </c>
      <c r="U3078" s="15" t="n">
        <v>155500</v>
      </c>
      <c r="V3078">
        <f>IFERROR(VLOOKUP(D3078,Tablas_Equivalencia!$A$3:$B$8,2,FALSE),"Sin dato")</f>
        <v/>
      </c>
      <c r="W3078">
        <f>IFERROR(VLOOKUP(L3078,Tablas_Equivalencia!$D$3:$E$9,2,FALSE),"Sin dato")</f>
        <v/>
      </c>
      <c r="X3078">
        <f>IF(I3078=1,"Varón","Mujer")</f>
        <v/>
      </c>
      <c r="Y3078">
        <f>IFERROR(VLOOKUP(M3078,Tablas_Equivalencia!$G$3:$H$6,2,FALSE),"Sin dato")</f>
        <v/>
      </c>
      <c r="Z3078">
        <f>IF(J3078&lt;=24,"18-24","25-29")</f>
        <v/>
      </c>
      <c r="AA3078">
        <f>IF(M3078&lt;&gt;1,"",IF(P3078=2,1,0))</f>
        <v/>
      </c>
      <c r="AB3078">
        <f>IF(M3078&lt;&gt;1,"",IF(O3078&gt;=2,1,0))</f>
        <v/>
      </c>
      <c r="AC3078">
        <f>IF(M3078&lt;&gt;1,"",IF(OR(Q3078=999,Q3078=""),"",IF(OR(Q3078&lt;35,Q3078&gt;48),1,0)))</f>
        <v/>
      </c>
      <c r="AD3078">
        <f>IF(COUNT(AA3078:AC3078)&lt;3,"",SUM(AA3078:AC3078))</f>
        <v/>
      </c>
      <c r="AE3078">
        <f>IF(L3078&gt;=4,2,IF(L3078&gt;=2,1,0))</f>
        <v/>
      </c>
      <c r="AF3078">
        <f>IF(L3078&gt;=5,1,0)</f>
        <v/>
      </c>
      <c r="AG3078">
        <f>AE3078+AF3078</f>
        <v/>
      </c>
      <c r="AH3078" s="15">
        <f>IF(M3078&lt;&gt;1,"",IF(OR(R3078=-9,R3078=""),"",R3078))</f>
        <v/>
      </c>
      <c r="AI3078">
        <f>IF(M3078&lt;&gt;1,"",IF(OR(Q3078=999,Q3078=""),"",Q3078))</f>
        <v/>
      </c>
    </row>
    <row r="3079">
      <c r="A3079" t="inlineStr">
        <is>
          <t>TQRMNOP116686</t>
        </is>
      </c>
      <c r="B3079" t="n">
        <v>2025</v>
      </c>
      <c r="C3079" t="n">
        <v>1</v>
      </c>
      <c r="D3079" t="n">
        <v>1</v>
      </c>
      <c r="E3079" t="inlineStr">
        <is>
          <t>S</t>
        </is>
      </c>
      <c r="F3079" t="n">
        <v>33</v>
      </c>
      <c r="G3079" t="n">
        <v>1053</v>
      </c>
      <c r="H3079" t="n">
        <v>2</v>
      </c>
      <c r="I3079" t="n">
        <v>1</v>
      </c>
      <c r="J3079" t="n">
        <v>23</v>
      </c>
      <c r="K3079" t="n">
        <v>2</v>
      </c>
      <c r="L3079" t="n">
        <v>3</v>
      </c>
      <c r="M3079" t="n">
        <v>1</v>
      </c>
      <c r="N3079" t="n">
        <v>3</v>
      </c>
      <c r="O3079" t="n">
        <v>2</v>
      </c>
      <c r="P3079" t="n">
        <v>2</v>
      </c>
      <c r="Q3079" t="n">
        <v>52</v>
      </c>
      <c r="R3079" s="15" t="n">
        <v>305000</v>
      </c>
      <c r="S3079" s="15" t="n">
        <v>0</v>
      </c>
      <c r="T3079" s="15" t="n">
        <v>305000</v>
      </c>
      <c r="U3079" s="15" t="n">
        <v>170200</v>
      </c>
      <c r="V3079">
        <f>IFERROR(VLOOKUP(D3079,Tablas_Equivalencia!$A$3:$B$8,2,FALSE),"Sin dato")</f>
        <v/>
      </c>
      <c r="W3079">
        <f>IFERROR(VLOOKUP(L3079,Tablas_Equivalencia!$D$3:$E$9,2,FALSE),"Sin dato")</f>
        <v/>
      </c>
      <c r="X3079">
        <f>IF(I3079=1,"Varón","Mujer")</f>
        <v/>
      </c>
      <c r="Y3079">
        <f>IFERROR(VLOOKUP(M3079,Tablas_Equivalencia!$G$3:$H$6,2,FALSE),"Sin dato")</f>
        <v/>
      </c>
      <c r="Z3079">
        <f>IF(J3079&lt;=24,"18-24","25-29")</f>
        <v/>
      </c>
      <c r="AA3079">
        <f>IF(M3079&lt;&gt;1,"",IF(P3079=2,1,0))</f>
        <v/>
      </c>
      <c r="AB3079">
        <f>IF(M3079&lt;&gt;1,"",IF(O3079&gt;=2,1,0))</f>
        <v/>
      </c>
      <c r="AC3079">
        <f>IF(M3079&lt;&gt;1,"",IF(OR(Q3079=999,Q3079=""),"",IF(OR(Q3079&lt;35,Q3079&gt;48),1,0)))</f>
        <v/>
      </c>
      <c r="AD3079">
        <f>IF(COUNT(AA3079:AC3079)&lt;3,"",SUM(AA3079:AC3079))</f>
        <v/>
      </c>
      <c r="AE3079">
        <f>IF(L3079&gt;=4,2,IF(L3079&gt;=2,1,0))</f>
        <v/>
      </c>
      <c r="AF3079">
        <f>IF(L3079&gt;=5,1,0)</f>
        <v/>
      </c>
      <c r="AG3079">
        <f>AE3079+AF3079</f>
        <v/>
      </c>
      <c r="AH3079" s="15">
        <f>IF(M3079&lt;&gt;1,"",IF(OR(R3079=-9,R3079=""),"",R3079))</f>
        <v/>
      </c>
      <c r="AI3079">
        <f>IF(M3079&lt;&gt;1,"",IF(OR(Q3079=999,Q3079=""),"",Q3079))</f>
        <v/>
      </c>
    </row>
    <row r="3080">
      <c r="A3080" t="inlineStr">
        <is>
          <t>TQRMNOP116691</t>
        </is>
      </c>
      <c r="B3080" t="n">
        <v>2025</v>
      </c>
      <c r="C3080" t="n">
        <v>1</v>
      </c>
      <c r="D3080" t="n">
        <v>42</v>
      </c>
      <c r="E3080" t="inlineStr">
        <is>
          <t>N</t>
        </is>
      </c>
      <c r="F3080" t="n">
        <v>25</v>
      </c>
      <c r="G3080" t="n">
        <v>1966</v>
      </c>
      <c r="H3080" t="n">
        <v>3</v>
      </c>
      <c r="I3080" t="n">
        <v>2</v>
      </c>
      <c r="J3080" t="n">
        <v>27</v>
      </c>
      <c r="K3080" t="n">
        <v>1</v>
      </c>
      <c r="L3080" t="n">
        <v>5</v>
      </c>
      <c r="M3080" t="n">
        <v>3</v>
      </c>
      <c r="R3080" s="15" t="n">
        <v>0</v>
      </c>
      <c r="S3080" s="15" t="n">
        <v>0</v>
      </c>
      <c r="T3080" s="15" t="n">
        <v>0</v>
      </c>
      <c r="U3080" s="15" t="n">
        <v>91900</v>
      </c>
      <c r="V3080">
        <f>IFERROR(VLOOKUP(D3080,Tablas_Equivalencia!$A$3:$B$8,2,FALSE),"Sin dato")</f>
        <v/>
      </c>
      <c r="W3080">
        <f>IFERROR(VLOOKUP(L3080,Tablas_Equivalencia!$D$3:$E$9,2,FALSE),"Sin dato")</f>
        <v/>
      </c>
      <c r="X3080">
        <f>IF(I3080=1,"Varón","Mujer")</f>
        <v/>
      </c>
      <c r="Y3080">
        <f>IFERROR(VLOOKUP(M3080,Tablas_Equivalencia!$G$3:$H$6,2,FALSE),"Sin dato")</f>
        <v/>
      </c>
      <c r="Z3080">
        <f>IF(J3080&lt;=24,"18-24","25-29")</f>
        <v/>
      </c>
      <c r="AA3080">
        <f>IF(M3080&lt;&gt;1,"",IF(P3080=2,1,0))</f>
        <v/>
      </c>
      <c r="AB3080">
        <f>IF(M3080&lt;&gt;1,"",IF(O3080&gt;=2,1,0))</f>
        <v/>
      </c>
      <c r="AC3080">
        <f>IF(M3080&lt;&gt;1,"",IF(OR(Q3080=999,Q3080=""),"",IF(OR(Q3080&lt;35,Q3080&gt;48),1,0)))</f>
        <v/>
      </c>
      <c r="AD3080">
        <f>IF(COUNT(AA3080:AC3080)&lt;3,"",SUM(AA3080:AC3080))</f>
        <v/>
      </c>
      <c r="AE3080">
        <f>IF(L3080&gt;=4,2,IF(L3080&gt;=2,1,0))</f>
        <v/>
      </c>
      <c r="AF3080">
        <f>IF(L3080&gt;=5,1,0)</f>
        <v/>
      </c>
      <c r="AG3080">
        <f>AE3080+AF3080</f>
        <v/>
      </c>
      <c r="AH3080" s="15">
        <f>IF(M3080&lt;&gt;1,"",IF(OR(R3080=-9,R3080=""),"",R3080))</f>
        <v/>
      </c>
      <c r="AI3080">
        <f>IF(M3080&lt;&gt;1,"",IF(OR(Q3080=999,Q3080=""),"",Q3080))</f>
        <v/>
      </c>
    </row>
    <row r="3081">
      <c r="A3081" t="inlineStr">
        <is>
          <t>TQRMNOP116696</t>
        </is>
      </c>
      <c r="B3081" t="n">
        <v>2025</v>
      </c>
      <c r="C3081" t="n">
        <v>1</v>
      </c>
      <c r="D3081" t="n">
        <v>41</v>
      </c>
      <c r="E3081" t="inlineStr">
        <is>
          <t>N</t>
        </is>
      </c>
      <c r="F3081" t="n">
        <v>12</v>
      </c>
      <c r="G3081" t="n">
        <v>1162</v>
      </c>
      <c r="H3081" t="n">
        <v>3</v>
      </c>
      <c r="I3081" t="n">
        <v>1</v>
      </c>
      <c r="J3081" t="n">
        <v>18</v>
      </c>
      <c r="K3081" t="n">
        <v>2</v>
      </c>
      <c r="L3081" t="n">
        <v>3</v>
      </c>
      <c r="M3081" t="n">
        <v>3</v>
      </c>
      <c r="R3081" s="15" t="n">
        <v>0</v>
      </c>
      <c r="S3081" s="15" t="n">
        <v>0</v>
      </c>
      <c r="T3081" s="15" t="n">
        <v>0</v>
      </c>
      <c r="U3081" s="15" t="n">
        <v>410500</v>
      </c>
      <c r="V3081">
        <f>IFERROR(VLOOKUP(D3081,Tablas_Equivalencia!$A$3:$B$8,2,FALSE),"Sin dato")</f>
        <v/>
      </c>
      <c r="W3081">
        <f>IFERROR(VLOOKUP(L3081,Tablas_Equivalencia!$D$3:$E$9,2,FALSE),"Sin dato")</f>
        <v/>
      </c>
      <c r="X3081">
        <f>IF(I3081=1,"Varón","Mujer")</f>
        <v/>
      </c>
      <c r="Y3081">
        <f>IFERROR(VLOOKUP(M3081,Tablas_Equivalencia!$G$3:$H$6,2,FALSE),"Sin dato")</f>
        <v/>
      </c>
      <c r="Z3081">
        <f>IF(J3081&lt;=24,"18-24","25-29")</f>
        <v/>
      </c>
      <c r="AA3081">
        <f>IF(M3081&lt;&gt;1,"",IF(P3081=2,1,0))</f>
        <v/>
      </c>
      <c r="AB3081">
        <f>IF(M3081&lt;&gt;1,"",IF(O3081&gt;=2,1,0))</f>
        <v/>
      </c>
      <c r="AC3081">
        <f>IF(M3081&lt;&gt;1,"",IF(OR(Q3081=999,Q3081=""),"",IF(OR(Q3081&lt;35,Q3081&gt;48),1,0)))</f>
        <v/>
      </c>
      <c r="AD3081">
        <f>IF(COUNT(AA3081:AC3081)&lt;3,"",SUM(AA3081:AC3081))</f>
        <v/>
      </c>
      <c r="AE3081">
        <f>IF(L3081&gt;=4,2,IF(L3081&gt;=2,1,0))</f>
        <v/>
      </c>
      <c r="AF3081">
        <f>IF(L3081&gt;=5,1,0)</f>
        <v/>
      </c>
      <c r="AG3081">
        <f>AE3081+AF3081</f>
        <v/>
      </c>
      <c r="AH3081" s="15">
        <f>IF(M3081&lt;&gt;1,"",IF(OR(R3081=-9,R3081=""),"",R3081))</f>
        <v/>
      </c>
      <c r="AI3081">
        <f>IF(M3081&lt;&gt;1,"",IF(OR(Q3081=999,Q3081=""),"",Q3081))</f>
        <v/>
      </c>
    </row>
    <row r="3082">
      <c r="A3082" t="inlineStr">
        <is>
          <t>TQRMNOP116698</t>
        </is>
      </c>
      <c r="B3082" t="n">
        <v>2025</v>
      </c>
      <c r="C3082" t="n">
        <v>1</v>
      </c>
      <c r="D3082" t="n">
        <v>41</v>
      </c>
      <c r="E3082" t="inlineStr">
        <is>
          <t>S</t>
        </is>
      </c>
      <c r="F3082" t="n">
        <v>8</v>
      </c>
      <c r="G3082" t="n">
        <v>705</v>
      </c>
      <c r="H3082" t="n">
        <v>1</v>
      </c>
      <c r="I3082" t="n">
        <v>2</v>
      </c>
      <c r="J3082" t="n">
        <v>27</v>
      </c>
      <c r="K3082" t="n">
        <v>2</v>
      </c>
      <c r="L3082" t="n">
        <v>4</v>
      </c>
      <c r="M3082" t="n">
        <v>1</v>
      </c>
      <c r="N3082" t="n">
        <v>1</v>
      </c>
      <c r="O3082" t="n">
        <v>1</v>
      </c>
      <c r="P3082" t="n">
        <v>2</v>
      </c>
      <c r="Q3082" t="n">
        <v>29</v>
      </c>
      <c r="R3082" s="15" t="n">
        <v>256000</v>
      </c>
      <c r="S3082" s="15" t="n">
        <v>0</v>
      </c>
      <c r="T3082" s="15" t="n">
        <v>256000</v>
      </c>
      <c r="U3082" s="15" t="n">
        <v>143400</v>
      </c>
      <c r="V3082">
        <f>IFERROR(VLOOKUP(D3082,Tablas_Equivalencia!$A$3:$B$8,2,FALSE),"Sin dato")</f>
        <v/>
      </c>
      <c r="W3082">
        <f>IFERROR(VLOOKUP(L3082,Tablas_Equivalencia!$D$3:$E$9,2,FALSE),"Sin dato")</f>
        <v/>
      </c>
      <c r="X3082">
        <f>IF(I3082=1,"Varón","Mujer")</f>
        <v/>
      </c>
      <c r="Y3082">
        <f>IFERROR(VLOOKUP(M3082,Tablas_Equivalencia!$G$3:$H$6,2,FALSE),"Sin dato")</f>
        <v/>
      </c>
      <c r="Z3082">
        <f>IF(J3082&lt;=24,"18-24","25-29")</f>
        <v/>
      </c>
      <c r="AA3082">
        <f>IF(M3082&lt;&gt;1,"",IF(P3082=2,1,0))</f>
        <v/>
      </c>
      <c r="AB3082">
        <f>IF(M3082&lt;&gt;1,"",IF(O3082&gt;=2,1,0))</f>
        <v/>
      </c>
      <c r="AC3082">
        <f>IF(M3082&lt;&gt;1,"",IF(OR(Q3082=999,Q3082=""),"",IF(OR(Q3082&lt;35,Q3082&gt;48),1,0)))</f>
        <v/>
      </c>
      <c r="AD3082">
        <f>IF(COUNT(AA3082:AC3082)&lt;3,"",SUM(AA3082:AC3082))</f>
        <v/>
      </c>
      <c r="AE3082">
        <f>IF(L3082&gt;=4,2,IF(L3082&gt;=2,1,0))</f>
        <v/>
      </c>
      <c r="AF3082">
        <f>IF(L3082&gt;=5,1,0)</f>
        <v/>
      </c>
      <c r="AG3082">
        <f>AE3082+AF3082</f>
        <v/>
      </c>
      <c r="AH3082" s="15">
        <f>IF(M3082&lt;&gt;1,"",IF(OR(R3082=-9,R3082=""),"",R3082))</f>
        <v/>
      </c>
      <c r="AI3082">
        <f>IF(M3082&lt;&gt;1,"",IF(OR(Q3082=999,Q3082=""),"",Q3082))</f>
        <v/>
      </c>
    </row>
    <row r="3083">
      <c r="A3083" t="inlineStr">
        <is>
          <t>TQRMNOP116700</t>
        </is>
      </c>
      <c r="B3083" t="n">
        <v>2025</v>
      </c>
      <c r="C3083" t="n">
        <v>1</v>
      </c>
      <c r="D3083" t="n">
        <v>43</v>
      </c>
      <c r="E3083" t="inlineStr">
        <is>
          <t>S</t>
        </is>
      </c>
      <c r="F3083" t="n">
        <v>20</v>
      </c>
      <c r="G3083" t="n">
        <v>358</v>
      </c>
      <c r="H3083" t="n">
        <v>2</v>
      </c>
      <c r="I3083" t="n">
        <v>1</v>
      </c>
      <c r="J3083" t="n">
        <v>24</v>
      </c>
      <c r="K3083" t="n">
        <v>2</v>
      </c>
      <c r="L3083" t="n">
        <v>2</v>
      </c>
      <c r="M3083" t="n">
        <v>2</v>
      </c>
      <c r="R3083" s="15" t="n">
        <v>0</v>
      </c>
      <c r="S3083" s="15" t="n">
        <v>0</v>
      </c>
      <c r="T3083" s="15" t="n">
        <v>0</v>
      </c>
      <c r="U3083" s="15" t="n">
        <v>112000</v>
      </c>
      <c r="V3083">
        <f>IFERROR(VLOOKUP(D3083,Tablas_Equivalencia!$A$3:$B$8,2,FALSE),"Sin dato")</f>
        <v/>
      </c>
      <c r="W3083">
        <f>IFERROR(VLOOKUP(L3083,Tablas_Equivalencia!$D$3:$E$9,2,FALSE),"Sin dato")</f>
        <v/>
      </c>
      <c r="X3083">
        <f>IF(I3083=1,"Varón","Mujer")</f>
        <v/>
      </c>
      <c r="Y3083">
        <f>IFERROR(VLOOKUP(M3083,Tablas_Equivalencia!$G$3:$H$6,2,FALSE),"Sin dato")</f>
        <v/>
      </c>
      <c r="Z3083">
        <f>IF(J3083&lt;=24,"18-24","25-29")</f>
        <v/>
      </c>
      <c r="AA3083">
        <f>IF(M3083&lt;&gt;1,"",IF(P3083=2,1,0))</f>
        <v/>
      </c>
      <c r="AB3083">
        <f>IF(M3083&lt;&gt;1,"",IF(O3083&gt;=2,1,0))</f>
        <v/>
      </c>
      <c r="AC3083">
        <f>IF(M3083&lt;&gt;1,"",IF(OR(Q3083=999,Q3083=""),"",IF(OR(Q3083&lt;35,Q3083&gt;48),1,0)))</f>
        <v/>
      </c>
      <c r="AD3083">
        <f>IF(COUNT(AA3083:AC3083)&lt;3,"",SUM(AA3083:AC3083))</f>
        <v/>
      </c>
      <c r="AE3083">
        <f>IF(L3083&gt;=4,2,IF(L3083&gt;=2,1,0))</f>
        <v/>
      </c>
      <c r="AF3083">
        <f>IF(L3083&gt;=5,1,0)</f>
        <v/>
      </c>
      <c r="AG3083">
        <f>AE3083+AF3083</f>
        <v/>
      </c>
      <c r="AH3083" s="15">
        <f>IF(M3083&lt;&gt;1,"",IF(OR(R3083=-9,R3083=""),"",R3083))</f>
        <v/>
      </c>
      <c r="AI3083">
        <f>IF(M3083&lt;&gt;1,"",IF(OR(Q3083=999,Q3083=""),"",Q3083))</f>
        <v/>
      </c>
    </row>
    <row r="3084">
      <c r="A3084" t="inlineStr">
        <is>
          <t>TQRMNOP116709</t>
        </is>
      </c>
      <c r="B3084" t="n">
        <v>2025</v>
      </c>
      <c r="C3084" t="n">
        <v>1</v>
      </c>
      <c r="D3084" t="n">
        <v>43</v>
      </c>
      <c r="E3084" t="inlineStr">
        <is>
          <t>S</t>
        </is>
      </c>
      <c r="F3084" t="n">
        <v>30</v>
      </c>
      <c r="G3084" t="n">
        <v>915</v>
      </c>
      <c r="H3084" t="n">
        <v>3</v>
      </c>
      <c r="I3084" t="n">
        <v>1</v>
      </c>
      <c r="J3084" t="n">
        <v>21</v>
      </c>
      <c r="K3084" t="n">
        <v>2</v>
      </c>
      <c r="L3084" t="n">
        <v>3</v>
      </c>
      <c r="M3084" t="n">
        <v>2</v>
      </c>
      <c r="R3084" s="15" t="n">
        <v>0</v>
      </c>
      <c r="S3084" s="15" t="n">
        <v>0</v>
      </c>
      <c r="T3084" s="15" t="n">
        <v>0</v>
      </c>
      <c r="U3084" s="15" t="n">
        <v>54300</v>
      </c>
      <c r="V3084">
        <f>IFERROR(VLOOKUP(D3084,Tablas_Equivalencia!$A$3:$B$8,2,FALSE),"Sin dato")</f>
        <v/>
      </c>
      <c r="W3084">
        <f>IFERROR(VLOOKUP(L3084,Tablas_Equivalencia!$D$3:$E$9,2,FALSE),"Sin dato")</f>
        <v/>
      </c>
      <c r="X3084">
        <f>IF(I3084=1,"Varón","Mujer")</f>
        <v/>
      </c>
      <c r="Y3084">
        <f>IFERROR(VLOOKUP(M3084,Tablas_Equivalencia!$G$3:$H$6,2,FALSE),"Sin dato")</f>
        <v/>
      </c>
      <c r="Z3084">
        <f>IF(J3084&lt;=24,"18-24","25-29")</f>
        <v/>
      </c>
      <c r="AA3084">
        <f>IF(M3084&lt;&gt;1,"",IF(P3084=2,1,0))</f>
        <v/>
      </c>
      <c r="AB3084">
        <f>IF(M3084&lt;&gt;1,"",IF(O3084&gt;=2,1,0))</f>
        <v/>
      </c>
      <c r="AC3084">
        <f>IF(M3084&lt;&gt;1,"",IF(OR(Q3084=999,Q3084=""),"",IF(OR(Q3084&lt;35,Q3084&gt;48),1,0)))</f>
        <v/>
      </c>
      <c r="AD3084">
        <f>IF(COUNT(AA3084:AC3084)&lt;3,"",SUM(AA3084:AC3084))</f>
        <v/>
      </c>
      <c r="AE3084">
        <f>IF(L3084&gt;=4,2,IF(L3084&gt;=2,1,0))</f>
        <v/>
      </c>
      <c r="AF3084">
        <f>IF(L3084&gt;=5,1,0)</f>
        <v/>
      </c>
      <c r="AG3084">
        <f>AE3084+AF3084</f>
        <v/>
      </c>
      <c r="AH3084" s="15">
        <f>IF(M3084&lt;&gt;1,"",IF(OR(R3084=-9,R3084=""),"",R3084))</f>
        <v/>
      </c>
      <c r="AI3084">
        <f>IF(M3084&lt;&gt;1,"",IF(OR(Q3084=999,Q3084=""),"",Q3084))</f>
        <v/>
      </c>
    </row>
    <row r="3085">
      <c r="A3085" t="inlineStr">
        <is>
          <t>TQRMNOP116711</t>
        </is>
      </c>
      <c r="B3085" t="n">
        <v>2025</v>
      </c>
      <c r="C3085" t="n">
        <v>1</v>
      </c>
      <c r="D3085" t="n">
        <v>41</v>
      </c>
      <c r="E3085" t="inlineStr">
        <is>
          <t>N</t>
        </is>
      </c>
      <c r="F3085" t="n">
        <v>12</v>
      </c>
      <c r="G3085" t="n">
        <v>984</v>
      </c>
      <c r="H3085" t="n">
        <v>1</v>
      </c>
      <c r="I3085" t="n">
        <v>1</v>
      </c>
      <c r="J3085" t="n">
        <v>25</v>
      </c>
      <c r="K3085" t="n">
        <v>2</v>
      </c>
      <c r="L3085" t="n">
        <v>5</v>
      </c>
      <c r="M3085" t="n">
        <v>1</v>
      </c>
      <c r="N3085" t="n">
        <v>3</v>
      </c>
      <c r="O3085" t="n">
        <v>3</v>
      </c>
      <c r="P3085" t="n">
        <v>2</v>
      </c>
      <c r="Q3085" t="n">
        <v>31</v>
      </c>
      <c r="R3085" s="15" t="n">
        <v>-9</v>
      </c>
      <c r="S3085" s="15" t="n">
        <v>0</v>
      </c>
      <c r="T3085" s="15" t="n">
        <v>0</v>
      </c>
      <c r="U3085" s="15" t="n">
        <v>179000</v>
      </c>
      <c r="V3085">
        <f>IFERROR(VLOOKUP(D3085,Tablas_Equivalencia!$A$3:$B$8,2,FALSE),"Sin dato")</f>
        <v/>
      </c>
      <c r="W3085">
        <f>IFERROR(VLOOKUP(L3085,Tablas_Equivalencia!$D$3:$E$9,2,FALSE),"Sin dato")</f>
        <v/>
      </c>
      <c r="X3085">
        <f>IF(I3085=1,"Varón","Mujer")</f>
        <v/>
      </c>
      <c r="Y3085">
        <f>IFERROR(VLOOKUP(M3085,Tablas_Equivalencia!$G$3:$H$6,2,FALSE),"Sin dato")</f>
        <v/>
      </c>
      <c r="Z3085">
        <f>IF(J3085&lt;=24,"18-24","25-29")</f>
        <v/>
      </c>
      <c r="AA3085">
        <f>IF(M3085&lt;&gt;1,"",IF(P3085=2,1,0))</f>
        <v/>
      </c>
      <c r="AB3085">
        <f>IF(M3085&lt;&gt;1,"",IF(O3085&gt;=2,1,0))</f>
        <v/>
      </c>
      <c r="AC3085">
        <f>IF(M3085&lt;&gt;1,"",IF(OR(Q3085=999,Q3085=""),"",IF(OR(Q3085&lt;35,Q3085&gt;48),1,0)))</f>
        <v/>
      </c>
      <c r="AD3085">
        <f>IF(COUNT(AA3085:AC3085)&lt;3,"",SUM(AA3085:AC3085))</f>
        <v/>
      </c>
      <c r="AE3085">
        <f>IF(L3085&gt;=4,2,IF(L3085&gt;=2,1,0))</f>
        <v/>
      </c>
      <c r="AF3085">
        <f>IF(L3085&gt;=5,1,0)</f>
        <v/>
      </c>
      <c r="AG3085">
        <f>AE3085+AF3085</f>
        <v/>
      </c>
      <c r="AH3085" s="15">
        <f>IF(M3085&lt;&gt;1,"",IF(OR(R3085=-9,R3085=""),"",R3085))</f>
        <v/>
      </c>
      <c r="AI3085">
        <f>IF(M3085&lt;&gt;1,"",IF(OR(Q3085=999,Q3085=""),"",Q3085))</f>
        <v/>
      </c>
    </row>
    <row r="3086">
      <c r="A3086" t="inlineStr">
        <is>
          <t>TQRMNOP116714</t>
        </is>
      </c>
      <c r="B3086" t="n">
        <v>2025</v>
      </c>
      <c r="C3086" t="n">
        <v>1</v>
      </c>
      <c r="D3086" t="n">
        <v>43</v>
      </c>
      <c r="E3086" t="inlineStr">
        <is>
          <t>S</t>
        </is>
      </c>
      <c r="F3086" t="n">
        <v>30</v>
      </c>
      <c r="G3086" t="n">
        <v>678</v>
      </c>
      <c r="H3086" t="n">
        <v>3</v>
      </c>
      <c r="I3086" t="n">
        <v>2</v>
      </c>
      <c r="J3086" t="n">
        <v>27</v>
      </c>
      <c r="K3086" t="n">
        <v>2</v>
      </c>
      <c r="L3086" t="n">
        <v>4</v>
      </c>
      <c r="M3086" t="n">
        <v>1</v>
      </c>
      <c r="N3086" t="n">
        <v>2</v>
      </c>
      <c r="O3086" t="n">
        <v>2</v>
      </c>
      <c r="P3086" t="n">
        <v>2</v>
      </c>
      <c r="Q3086" t="n">
        <v>21</v>
      </c>
      <c r="R3086" s="15" t="n">
        <v>117000</v>
      </c>
      <c r="S3086" s="15" t="n">
        <v>0</v>
      </c>
      <c r="T3086" s="15" t="n">
        <v>117000</v>
      </c>
      <c r="U3086" s="15" t="n">
        <v>79800</v>
      </c>
      <c r="V3086">
        <f>IFERROR(VLOOKUP(D3086,Tablas_Equivalencia!$A$3:$B$8,2,FALSE),"Sin dato")</f>
        <v/>
      </c>
      <c r="W3086">
        <f>IFERROR(VLOOKUP(L3086,Tablas_Equivalencia!$D$3:$E$9,2,FALSE),"Sin dato")</f>
        <v/>
      </c>
      <c r="X3086">
        <f>IF(I3086=1,"Varón","Mujer")</f>
        <v/>
      </c>
      <c r="Y3086">
        <f>IFERROR(VLOOKUP(M3086,Tablas_Equivalencia!$G$3:$H$6,2,FALSE),"Sin dato")</f>
        <v/>
      </c>
      <c r="Z3086">
        <f>IF(J3086&lt;=24,"18-24","25-29")</f>
        <v/>
      </c>
      <c r="AA3086">
        <f>IF(M3086&lt;&gt;1,"",IF(P3086=2,1,0))</f>
        <v/>
      </c>
      <c r="AB3086">
        <f>IF(M3086&lt;&gt;1,"",IF(O3086&gt;=2,1,0))</f>
        <v/>
      </c>
      <c r="AC3086">
        <f>IF(M3086&lt;&gt;1,"",IF(OR(Q3086=999,Q3086=""),"",IF(OR(Q3086&lt;35,Q3086&gt;48),1,0)))</f>
        <v/>
      </c>
      <c r="AD3086">
        <f>IF(COUNT(AA3086:AC3086)&lt;3,"",SUM(AA3086:AC3086))</f>
        <v/>
      </c>
      <c r="AE3086">
        <f>IF(L3086&gt;=4,2,IF(L3086&gt;=2,1,0))</f>
        <v/>
      </c>
      <c r="AF3086">
        <f>IF(L3086&gt;=5,1,0)</f>
        <v/>
      </c>
      <c r="AG3086">
        <f>AE3086+AF3086</f>
        <v/>
      </c>
      <c r="AH3086" s="15">
        <f>IF(M3086&lt;&gt;1,"",IF(OR(R3086=-9,R3086=""),"",R3086))</f>
        <v/>
      </c>
      <c r="AI3086">
        <f>IF(M3086&lt;&gt;1,"",IF(OR(Q3086=999,Q3086=""),"",Q3086))</f>
        <v/>
      </c>
    </row>
    <row r="3087">
      <c r="A3087" t="inlineStr">
        <is>
          <t>TQRMNOP116723</t>
        </is>
      </c>
      <c r="B3087" t="n">
        <v>2025</v>
      </c>
      <c r="C3087" t="n">
        <v>1</v>
      </c>
      <c r="D3087" t="n">
        <v>41</v>
      </c>
      <c r="E3087" t="inlineStr">
        <is>
          <t>S</t>
        </is>
      </c>
      <c r="F3087" t="n">
        <v>8</v>
      </c>
      <c r="G3087" t="n">
        <v>1455</v>
      </c>
      <c r="H3087" t="n">
        <v>2</v>
      </c>
      <c r="I3087" t="n">
        <v>2</v>
      </c>
      <c r="J3087" t="n">
        <v>25</v>
      </c>
      <c r="K3087" t="n">
        <v>1</v>
      </c>
      <c r="L3087" t="n">
        <v>6</v>
      </c>
      <c r="M3087" t="n">
        <v>1</v>
      </c>
      <c r="N3087" t="n">
        <v>3</v>
      </c>
      <c r="O3087" t="n">
        <v>1</v>
      </c>
      <c r="P3087" t="n">
        <v>2</v>
      </c>
      <c r="Q3087" t="n">
        <v>42</v>
      </c>
      <c r="R3087" s="15" t="n">
        <v>1133000</v>
      </c>
      <c r="S3087" s="15" t="n">
        <v>0</v>
      </c>
      <c r="T3087" s="15" t="n">
        <v>1133000</v>
      </c>
      <c r="U3087" s="15" t="n">
        <v>226600</v>
      </c>
      <c r="V3087">
        <f>IFERROR(VLOOKUP(D3087,Tablas_Equivalencia!$A$3:$B$8,2,FALSE),"Sin dato")</f>
        <v/>
      </c>
      <c r="W3087">
        <f>IFERROR(VLOOKUP(L3087,Tablas_Equivalencia!$D$3:$E$9,2,FALSE),"Sin dato")</f>
        <v/>
      </c>
      <c r="X3087">
        <f>IF(I3087=1,"Varón","Mujer")</f>
        <v/>
      </c>
      <c r="Y3087">
        <f>IFERROR(VLOOKUP(M3087,Tablas_Equivalencia!$G$3:$H$6,2,FALSE),"Sin dato")</f>
        <v/>
      </c>
      <c r="Z3087">
        <f>IF(J3087&lt;=24,"18-24","25-29")</f>
        <v/>
      </c>
      <c r="AA3087">
        <f>IF(M3087&lt;&gt;1,"",IF(P3087=2,1,0))</f>
        <v/>
      </c>
      <c r="AB3087">
        <f>IF(M3087&lt;&gt;1,"",IF(O3087&gt;=2,1,0))</f>
        <v/>
      </c>
      <c r="AC3087">
        <f>IF(M3087&lt;&gt;1,"",IF(OR(Q3087=999,Q3087=""),"",IF(OR(Q3087&lt;35,Q3087&gt;48),1,0)))</f>
        <v/>
      </c>
      <c r="AD3087">
        <f>IF(COUNT(AA3087:AC3087)&lt;3,"",SUM(AA3087:AC3087))</f>
        <v/>
      </c>
      <c r="AE3087">
        <f>IF(L3087&gt;=4,2,IF(L3087&gt;=2,1,0))</f>
        <v/>
      </c>
      <c r="AF3087">
        <f>IF(L3087&gt;=5,1,0)</f>
        <v/>
      </c>
      <c r="AG3087">
        <f>AE3087+AF3087</f>
        <v/>
      </c>
      <c r="AH3087" s="15">
        <f>IF(M3087&lt;&gt;1,"",IF(OR(R3087=-9,R3087=""),"",R3087))</f>
        <v/>
      </c>
      <c r="AI3087">
        <f>IF(M3087&lt;&gt;1,"",IF(OR(Q3087=999,Q3087=""),"",Q3087))</f>
        <v/>
      </c>
    </row>
    <row r="3088">
      <c r="A3088" t="inlineStr">
        <is>
          <t>TQRMNOP116725</t>
        </is>
      </c>
      <c r="B3088" t="n">
        <v>2025</v>
      </c>
      <c r="C3088" t="n">
        <v>1</v>
      </c>
      <c r="D3088" t="n">
        <v>43</v>
      </c>
      <c r="E3088" t="inlineStr">
        <is>
          <t>N</t>
        </is>
      </c>
      <c r="F3088" t="n">
        <v>29</v>
      </c>
      <c r="G3088" t="n">
        <v>1306</v>
      </c>
      <c r="H3088" t="n">
        <v>3</v>
      </c>
      <c r="I3088" t="n">
        <v>2</v>
      </c>
      <c r="J3088" t="n">
        <v>20</v>
      </c>
      <c r="K3088" t="n">
        <v>1</v>
      </c>
      <c r="L3088" t="n">
        <v>5</v>
      </c>
      <c r="M3088" t="n">
        <v>1</v>
      </c>
      <c r="N3088" t="n">
        <v>1</v>
      </c>
      <c r="O3088" t="n">
        <v>1</v>
      </c>
      <c r="P3088" t="n">
        <v>1</v>
      </c>
      <c r="Q3088" t="n">
        <v>39</v>
      </c>
      <c r="R3088" s="15" t="n">
        <v>1172000</v>
      </c>
      <c r="S3088" s="15" t="n">
        <v>0</v>
      </c>
      <c r="T3088" s="15" t="n">
        <v>1172000</v>
      </c>
      <c r="U3088" s="15" t="n">
        <v>178700</v>
      </c>
      <c r="V3088">
        <f>IFERROR(VLOOKUP(D3088,Tablas_Equivalencia!$A$3:$B$8,2,FALSE),"Sin dato")</f>
        <v/>
      </c>
      <c r="W3088">
        <f>IFERROR(VLOOKUP(L3088,Tablas_Equivalencia!$D$3:$E$9,2,FALSE),"Sin dato")</f>
        <v/>
      </c>
      <c r="X3088">
        <f>IF(I3088=1,"Varón","Mujer")</f>
        <v/>
      </c>
      <c r="Y3088">
        <f>IFERROR(VLOOKUP(M3088,Tablas_Equivalencia!$G$3:$H$6,2,FALSE),"Sin dato")</f>
        <v/>
      </c>
      <c r="Z3088">
        <f>IF(J3088&lt;=24,"18-24","25-29")</f>
        <v/>
      </c>
      <c r="AA3088">
        <f>IF(M3088&lt;&gt;1,"",IF(P3088=2,1,0))</f>
        <v/>
      </c>
      <c r="AB3088">
        <f>IF(M3088&lt;&gt;1,"",IF(O3088&gt;=2,1,0))</f>
        <v/>
      </c>
      <c r="AC3088">
        <f>IF(M3088&lt;&gt;1,"",IF(OR(Q3088=999,Q3088=""),"",IF(OR(Q3088&lt;35,Q3088&gt;48),1,0)))</f>
        <v/>
      </c>
      <c r="AD3088">
        <f>IF(COUNT(AA3088:AC3088)&lt;3,"",SUM(AA3088:AC3088))</f>
        <v/>
      </c>
      <c r="AE3088">
        <f>IF(L3088&gt;=4,2,IF(L3088&gt;=2,1,0))</f>
        <v/>
      </c>
      <c r="AF3088">
        <f>IF(L3088&gt;=5,1,0)</f>
        <v/>
      </c>
      <c r="AG3088">
        <f>AE3088+AF3088</f>
        <v/>
      </c>
      <c r="AH3088" s="15">
        <f>IF(M3088&lt;&gt;1,"",IF(OR(R3088=-9,R3088=""),"",R3088))</f>
        <v/>
      </c>
      <c r="AI3088">
        <f>IF(M3088&lt;&gt;1,"",IF(OR(Q3088=999,Q3088=""),"",Q3088))</f>
        <v/>
      </c>
    </row>
    <row r="3089">
      <c r="A3089" t="inlineStr">
        <is>
          <t>TQRMNOP116727</t>
        </is>
      </c>
      <c r="B3089" t="n">
        <v>2025</v>
      </c>
      <c r="C3089" t="n">
        <v>1</v>
      </c>
      <c r="D3089" t="n">
        <v>43</v>
      </c>
      <c r="E3089" t="inlineStr">
        <is>
          <t>N</t>
        </is>
      </c>
      <c r="F3089" t="n">
        <v>34</v>
      </c>
      <c r="G3089" t="n">
        <v>1342</v>
      </c>
      <c r="H3089" t="n">
        <v>1</v>
      </c>
      <c r="I3089" t="n">
        <v>1</v>
      </c>
      <c r="J3089" t="n">
        <v>18</v>
      </c>
      <c r="K3089" t="n">
        <v>2</v>
      </c>
      <c r="L3089" t="n">
        <v>3</v>
      </c>
      <c r="M3089" t="n">
        <v>1</v>
      </c>
      <c r="N3089" t="n">
        <v>2</v>
      </c>
      <c r="O3089" t="n">
        <v>2</v>
      </c>
      <c r="P3089" t="n">
        <v>2</v>
      </c>
      <c r="Q3089" t="n">
        <v>57</v>
      </c>
      <c r="R3089" s="15" t="n">
        <v>296000</v>
      </c>
      <c r="S3089" s="15" t="n">
        <v>0</v>
      </c>
      <c r="T3089" s="15" t="n">
        <v>296000</v>
      </c>
      <c r="U3089" s="15" t="n">
        <v>207600</v>
      </c>
      <c r="V3089">
        <f>IFERROR(VLOOKUP(D3089,Tablas_Equivalencia!$A$3:$B$8,2,FALSE),"Sin dato")</f>
        <v/>
      </c>
      <c r="W3089">
        <f>IFERROR(VLOOKUP(L3089,Tablas_Equivalencia!$D$3:$E$9,2,FALSE),"Sin dato")</f>
        <v/>
      </c>
      <c r="X3089">
        <f>IF(I3089=1,"Varón","Mujer")</f>
        <v/>
      </c>
      <c r="Y3089">
        <f>IFERROR(VLOOKUP(M3089,Tablas_Equivalencia!$G$3:$H$6,2,FALSE),"Sin dato")</f>
        <v/>
      </c>
      <c r="Z3089">
        <f>IF(J3089&lt;=24,"18-24","25-29")</f>
        <v/>
      </c>
      <c r="AA3089">
        <f>IF(M3089&lt;&gt;1,"",IF(P3089=2,1,0))</f>
        <v/>
      </c>
      <c r="AB3089">
        <f>IF(M3089&lt;&gt;1,"",IF(O3089&gt;=2,1,0))</f>
        <v/>
      </c>
      <c r="AC3089">
        <f>IF(M3089&lt;&gt;1,"",IF(OR(Q3089=999,Q3089=""),"",IF(OR(Q3089&lt;35,Q3089&gt;48),1,0)))</f>
        <v/>
      </c>
      <c r="AD3089">
        <f>IF(COUNT(AA3089:AC3089)&lt;3,"",SUM(AA3089:AC3089))</f>
        <v/>
      </c>
      <c r="AE3089">
        <f>IF(L3089&gt;=4,2,IF(L3089&gt;=2,1,0))</f>
        <v/>
      </c>
      <c r="AF3089">
        <f>IF(L3089&gt;=5,1,0)</f>
        <v/>
      </c>
      <c r="AG3089">
        <f>AE3089+AF3089</f>
        <v/>
      </c>
      <c r="AH3089" s="15">
        <f>IF(M3089&lt;&gt;1,"",IF(OR(R3089=-9,R3089=""),"",R3089))</f>
        <v/>
      </c>
      <c r="AI3089">
        <f>IF(M3089&lt;&gt;1,"",IF(OR(Q3089=999,Q3089=""),"",Q3089))</f>
        <v/>
      </c>
    </row>
    <row r="3090">
      <c r="A3090" t="inlineStr">
        <is>
          <t>TQRMNOP116730</t>
        </is>
      </c>
      <c r="B3090" t="n">
        <v>2025</v>
      </c>
      <c r="C3090" t="n">
        <v>1</v>
      </c>
      <c r="D3090" t="n">
        <v>43</v>
      </c>
      <c r="E3090" t="inlineStr">
        <is>
          <t>N</t>
        </is>
      </c>
      <c r="F3090" t="n">
        <v>38</v>
      </c>
      <c r="G3090" t="n">
        <v>595</v>
      </c>
      <c r="H3090" t="n">
        <v>1</v>
      </c>
      <c r="I3090" t="n">
        <v>2</v>
      </c>
      <c r="J3090" t="n">
        <v>28</v>
      </c>
      <c r="K3090" t="n">
        <v>2</v>
      </c>
      <c r="L3090" t="n">
        <v>5</v>
      </c>
      <c r="M3090" t="n">
        <v>3</v>
      </c>
      <c r="R3090" s="15" t="n">
        <v>0</v>
      </c>
      <c r="S3090" s="15" t="n">
        <v>0</v>
      </c>
      <c r="T3090" s="15" t="n">
        <v>0</v>
      </c>
      <c r="U3090" s="15" t="n">
        <v>87300</v>
      </c>
      <c r="V3090">
        <f>IFERROR(VLOOKUP(D3090,Tablas_Equivalencia!$A$3:$B$8,2,FALSE),"Sin dato")</f>
        <v/>
      </c>
      <c r="W3090">
        <f>IFERROR(VLOOKUP(L3090,Tablas_Equivalencia!$D$3:$E$9,2,FALSE),"Sin dato")</f>
        <v/>
      </c>
      <c r="X3090">
        <f>IF(I3090=1,"Varón","Mujer")</f>
        <v/>
      </c>
      <c r="Y3090">
        <f>IFERROR(VLOOKUP(M3090,Tablas_Equivalencia!$G$3:$H$6,2,FALSE),"Sin dato")</f>
        <v/>
      </c>
      <c r="Z3090">
        <f>IF(J3090&lt;=24,"18-24","25-29")</f>
        <v/>
      </c>
      <c r="AA3090">
        <f>IF(M3090&lt;&gt;1,"",IF(P3090=2,1,0))</f>
        <v/>
      </c>
      <c r="AB3090">
        <f>IF(M3090&lt;&gt;1,"",IF(O3090&gt;=2,1,0))</f>
        <v/>
      </c>
      <c r="AC3090">
        <f>IF(M3090&lt;&gt;1,"",IF(OR(Q3090=999,Q3090=""),"",IF(OR(Q3090&lt;35,Q3090&gt;48),1,0)))</f>
        <v/>
      </c>
      <c r="AD3090">
        <f>IF(COUNT(AA3090:AC3090)&lt;3,"",SUM(AA3090:AC3090))</f>
        <v/>
      </c>
      <c r="AE3090">
        <f>IF(L3090&gt;=4,2,IF(L3090&gt;=2,1,0))</f>
        <v/>
      </c>
      <c r="AF3090">
        <f>IF(L3090&gt;=5,1,0)</f>
        <v/>
      </c>
      <c r="AG3090">
        <f>AE3090+AF3090</f>
        <v/>
      </c>
      <c r="AH3090" s="15">
        <f>IF(M3090&lt;&gt;1,"",IF(OR(R3090=-9,R3090=""),"",R3090))</f>
        <v/>
      </c>
      <c r="AI3090">
        <f>IF(M3090&lt;&gt;1,"",IF(OR(Q3090=999,Q3090=""),"",Q3090))</f>
        <v/>
      </c>
    </row>
    <row r="3091">
      <c r="A3091" t="inlineStr">
        <is>
          <t>TQRMNOP116740</t>
        </is>
      </c>
      <c r="B3091" t="n">
        <v>2025</v>
      </c>
      <c r="C3091" t="n">
        <v>1</v>
      </c>
      <c r="D3091" t="n">
        <v>44</v>
      </c>
      <c r="E3091" t="inlineStr">
        <is>
          <t>N</t>
        </is>
      </c>
      <c r="F3091" t="n">
        <v>4</v>
      </c>
      <c r="G3091" t="n">
        <v>1380</v>
      </c>
      <c r="H3091" t="n">
        <v>3</v>
      </c>
      <c r="I3091" t="n">
        <v>2</v>
      </c>
      <c r="J3091" t="n">
        <v>18</v>
      </c>
      <c r="K3091" t="n">
        <v>1</v>
      </c>
      <c r="L3091" t="n">
        <v>3</v>
      </c>
      <c r="M3091" t="n">
        <v>1</v>
      </c>
      <c r="N3091" t="n">
        <v>3</v>
      </c>
      <c r="O3091" t="n">
        <v>3</v>
      </c>
      <c r="P3091" t="n">
        <v>2</v>
      </c>
      <c r="Q3091" t="n">
        <v>20</v>
      </c>
      <c r="R3091" s="15" t="n">
        <v>197000</v>
      </c>
      <c r="S3091" s="15" t="n">
        <v>0</v>
      </c>
      <c r="T3091" s="15" t="n">
        <v>197000</v>
      </c>
      <c r="U3091" s="15" t="n">
        <v>203300</v>
      </c>
      <c r="V3091">
        <f>IFERROR(VLOOKUP(D3091,Tablas_Equivalencia!$A$3:$B$8,2,FALSE),"Sin dato")</f>
        <v/>
      </c>
      <c r="W3091">
        <f>IFERROR(VLOOKUP(L3091,Tablas_Equivalencia!$D$3:$E$9,2,FALSE),"Sin dato")</f>
        <v/>
      </c>
      <c r="X3091">
        <f>IF(I3091=1,"Varón","Mujer")</f>
        <v/>
      </c>
      <c r="Y3091">
        <f>IFERROR(VLOOKUP(M3091,Tablas_Equivalencia!$G$3:$H$6,2,FALSE),"Sin dato")</f>
        <v/>
      </c>
      <c r="Z3091">
        <f>IF(J3091&lt;=24,"18-24","25-29")</f>
        <v/>
      </c>
      <c r="AA3091">
        <f>IF(M3091&lt;&gt;1,"",IF(P3091=2,1,0))</f>
        <v/>
      </c>
      <c r="AB3091">
        <f>IF(M3091&lt;&gt;1,"",IF(O3091&gt;=2,1,0))</f>
        <v/>
      </c>
      <c r="AC3091">
        <f>IF(M3091&lt;&gt;1,"",IF(OR(Q3091=999,Q3091=""),"",IF(OR(Q3091&lt;35,Q3091&gt;48),1,0)))</f>
        <v/>
      </c>
      <c r="AD3091">
        <f>IF(COUNT(AA3091:AC3091)&lt;3,"",SUM(AA3091:AC3091))</f>
        <v/>
      </c>
      <c r="AE3091">
        <f>IF(L3091&gt;=4,2,IF(L3091&gt;=2,1,0))</f>
        <v/>
      </c>
      <c r="AF3091">
        <f>IF(L3091&gt;=5,1,0)</f>
        <v/>
      </c>
      <c r="AG3091">
        <f>AE3091+AF3091</f>
        <v/>
      </c>
      <c r="AH3091" s="15">
        <f>IF(M3091&lt;&gt;1,"",IF(OR(R3091=-9,R3091=""),"",R3091))</f>
        <v/>
      </c>
      <c r="AI3091">
        <f>IF(M3091&lt;&gt;1,"",IF(OR(Q3091=999,Q3091=""),"",Q3091))</f>
        <v/>
      </c>
    </row>
    <row r="3092">
      <c r="A3092" t="inlineStr">
        <is>
          <t>TQRMNOP116742</t>
        </is>
      </c>
      <c r="B3092" t="n">
        <v>2025</v>
      </c>
      <c r="C3092" t="n">
        <v>1</v>
      </c>
      <c r="D3092" t="n">
        <v>41</v>
      </c>
      <c r="E3092" t="inlineStr">
        <is>
          <t>N</t>
        </is>
      </c>
      <c r="F3092" t="n">
        <v>15</v>
      </c>
      <c r="G3092" t="n">
        <v>1352</v>
      </c>
      <c r="H3092" t="n">
        <v>2</v>
      </c>
      <c r="I3092" t="n">
        <v>2</v>
      </c>
      <c r="J3092" t="n">
        <v>21</v>
      </c>
      <c r="K3092" t="n">
        <v>2</v>
      </c>
      <c r="L3092" t="n">
        <v>5</v>
      </c>
      <c r="M3092" t="n">
        <v>3</v>
      </c>
      <c r="R3092" s="15" t="n">
        <v>0</v>
      </c>
      <c r="S3092" s="15" t="n">
        <v>0</v>
      </c>
      <c r="T3092" s="15" t="n">
        <v>0</v>
      </c>
      <c r="U3092" s="15" t="n">
        <v>61900</v>
      </c>
      <c r="V3092">
        <f>IFERROR(VLOOKUP(D3092,Tablas_Equivalencia!$A$3:$B$8,2,FALSE),"Sin dato")</f>
        <v/>
      </c>
      <c r="W3092">
        <f>IFERROR(VLOOKUP(L3092,Tablas_Equivalencia!$D$3:$E$9,2,FALSE),"Sin dato")</f>
        <v/>
      </c>
      <c r="X3092">
        <f>IF(I3092=1,"Varón","Mujer")</f>
        <v/>
      </c>
      <c r="Y3092">
        <f>IFERROR(VLOOKUP(M3092,Tablas_Equivalencia!$G$3:$H$6,2,FALSE),"Sin dato")</f>
        <v/>
      </c>
      <c r="Z3092">
        <f>IF(J3092&lt;=24,"18-24","25-29")</f>
        <v/>
      </c>
      <c r="AA3092">
        <f>IF(M3092&lt;&gt;1,"",IF(P3092=2,1,0))</f>
        <v/>
      </c>
      <c r="AB3092">
        <f>IF(M3092&lt;&gt;1,"",IF(O3092&gt;=2,1,0))</f>
        <v/>
      </c>
      <c r="AC3092">
        <f>IF(M3092&lt;&gt;1,"",IF(OR(Q3092=999,Q3092=""),"",IF(OR(Q3092&lt;35,Q3092&gt;48),1,0)))</f>
        <v/>
      </c>
      <c r="AD3092">
        <f>IF(COUNT(AA3092:AC3092)&lt;3,"",SUM(AA3092:AC3092))</f>
        <v/>
      </c>
      <c r="AE3092">
        <f>IF(L3092&gt;=4,2,IF(L3092&gt;=2,1,0))</f>
        <v/>
      </c>
      <c r="AF3092">
        <f>IF(L3092&gt;=5,1,0)</f>
        <v/>
      </c>
      <c r="AG3092">
        <f>AE3092+AF3092</f>
        <v/>
      </c>
      <c r="AH3092" s="15">
        <f>IF(M3092&lt;&gt;1,"",IF(OR(R3092=-9,R3092=""),"",R3092))</f>
        <v/>
      </c>
      <c r="AI3092">
        <f>IF(M3092&lt;&gt;1,"",IF(OR(Q3092=999,Q3092=""),"",Q3092))</f>
        <v/>
      </c>
    </row>
    <row r="3093">
      <c r="A3093" t="inlineStr">
        <is>
          <t>TQRMNOP116745</t>
        </is>
      </c>
      <c r="B3093" t="n">
        <v>2025</v>
      </c>
      <c r="C3093" t="n">
        <v>1</v>
      </c>
      <c r="D3093" t="n">
        <v>1</v>
      </c>
      <c r="E3093" t="inlineStr">
        <is>
          <t>S</t>
        </is>
      </c>
      <c r="F3093" t="n">
        <v>33</v>
      </c>
      <c r="G3093" t="n">
        <v>1026</v>
      </c>
      <c r="H3093" t="n">
        <v>1</v>
      </c>
      <c r="I3093" t="n">
        <v>1</v>
      </c>
      <c r="J3093" t="n">
        <v>26</v>
      </c>
      <c r="K3093" t="n">
        <v>2</v>
      </c>
      <c r="L3093" t="n">
        <v>4</v>
      </c>
      <c r="M3093" t="n">
        <v>1</v>
      </c>
      <c r="N3093" t="n">
        <v>2</v>
      </c>
      <c r="O3093" t="n">
        <v>1</v>
      </c>
      <c r="P3093" t="n">
        <v>2</v>
      </c>
      <c r="Q3093" t="n">
        <v>13</v>
      </c>
      <c r="R3093" s="15" t="n">
        <v>620000</v>
      </c>
      <c r="S3093" s="15" t="n">
        <v>0</v>
      </c>
      <c r="T3093" s="15" t="n">
        <v>620000</v>
      </c>
      <c r="U3093" s="15" t="n">
        <v>250000</v>
      </c>
      <c r="V3093">
        <f>IFERROR(VLOOKUP(D3093,Tablas_Equivalencia!$A$3:$B$8,2,FALSE),"Sin dato")</f>
        <v/>
      </c>
      <c r="W3093">
        <f>IFERROR(VLOOKUP(L3093,Tablas_Equivalencia!$D$3:$E$9,2,FALSE),"Sin dato")</f>
        <v/>
      </c>
      <c r="X3093">
        <f>IF(I3093=1,"Varón","Mujer")</f>
        <v/>
      </c>
      <c r="Y3093">
        <f>IFERROR(VLOOKUP(M3093,Tablas_Equivalencia!$G$3:$H$6,2,FALSE),"Sin dato")</f>
        <v/>
      </c>
      <c r="Z3093">
        <f>IF(J3093&lt;=24,"18-24","25-29")</f>
        <v/>
      </c>
      <c r="AA3093">
        <f>IF(M3093&lt;&gt;1,"",IF(P3093=2,1,0))</f>
        <v/>
      </c>
      <c r="AB3093">
        <f>IF(M3093&lt;&gt;1,"",IF(O3093&gt;=2,1,0))</f>
        <v/>
      </c>
      <c r="AC3093">
        <f>IF(M3093&lt;&gt;1,"",IF(OR(Q3093=999,Q3093=""),"",IF(OR(Q3093&lt;35,Q3093&gt;48),1,0)))</f>
        <v/>
      </c>
      <c r="AD3093">
        <f>IF(COUNT(AA3093:AC3093)&lt;3,"",SUM(AA3093:AC3093))</f>
        <v/>
      </c>
      <c r="AE3093">
        <f>IF(L3093&gt;=4,2,IF(L3093&gt;=2,1,0))</f>
        <v/>
      </c>
      <c r="AF3093">
        <f>IF(L3093&gt;=5,1,0)</f>
        <v/>
      </c>
      <c r="AG3093">
        <f>AE3093+AF3093</f>
        <v/>
      </c>
      <c r="AH3093" s="15">
        <f>IF(M3093&lt;&gt;1,"",IF(OR(R3093=-9,R3093=""),"",R3093))</f>
        <v/>
      </c>
      <c r="AI3093">
        <f>IF(M3093&lt;&gt;1,"",IF(OR(Q3093=999,Q3093=""),"",Q3093))</f>
        <v/>
      </c>
    </row>
    <row r="3094">
      <c r="A3094" t="inlineStr">
        <is>
          <t>TQRMNOP116751</t>
        </is>
      </c>
      <c r="B3094" t="n">
        <v>2025</v>
      </c>
      <c r="C3094" t="n">
        <v>1</v>
      </c>
      <c r="D3094" t="n">
        <v>42</v>
      </c>
      <c r="E3094" t="inlineStr">
        <is>
          <t>N</t>
        </is>
      </c>
      <c r="F3094" t="n">
        <v>27</v>
      </c>
      <c r="G3094" t="n">
        <v>869</v>
      </c>
      <c r="H3094" t="n">
        <v>3</v>
      </c>
      <c r="I3094" t="n">
        <v>1</v>
      </c>
      <c r="J3094" t="n">
        <v>28</v>
      </c>
      <c r="K3094" t="n">
        <v>2</v>
      </c>
      <c r="L3094" t="n">
        <v>4</v>
      </c>
      <c r="M3094" t="n">
        <v>3</v>
      </c>
      <c r="R3094" s="15" t="n">
        <v>0</v>
      </c>
      <c r="S3094" s="15" t="n">
        <v>0</v>
      </c>
      <c r="T3094" s="15" t="n">
        <v>0</v>
      </c>
      <c r="U3094" s="15" t="n">
        <v>285200</v>
      </c>
      <c r="V3094">
        <f>IFERROR(VLOOKUP(D3094,Tablas_Equivalencia!$A$3:$B$8,2,FALSE),"Sin dato")</f>
        <v/>
      </c>
      <c r="W3094">
        <f>IFERROR(VLOOKUP(L3094,Tablas_Equivalencia!$D$3:$E$9,2,FALSE),"Sin dato")</f>
        <v/>
      </c>
      <c r="X3094">
        <f>IF(I3094=1,"Varón","Mujer")</f>
        <v/>
      </c>
      <c r="Y3094">
        <f>IFERROR(VLOOKUP(M3094,Tablas_Equivalencia!$G$3:$H$6,2,FALSE),"Sin dato")</f>
        <v/>
      </c>
      <c r="Z3094">
        <f>IF(J3094&lt;=24,"18-24","25-29")</f>
        <v/>
      </c>
      <c r="AA3094">
        <f>IF(M3094&lt;&gt;1,"",IF(P3094=2,1,0))</f>
        <v/>
      </c>
      <c r="AB3094">
        <f>IF(M3094&lt;&gt;1,"",IF(O3094&gt;=2,1,0))</f>
        <v/>
      </c>
      <c r="AC3094">
        <f>IF(M3094&lt;&gt;1,"",IF(OR(Q3094=999,Q3094=""),"",IF(OR(Q3094&lt;35,Q3094&gt;48),1,0)))</f>
        <v/>
      </c>
      <c r="AD3094">
        <f>IF(COUNT(AA3094:AC3094)&lt;3,"",SUM(AA3094:AC3094))</f>
        <v/>
      </c>
      <c r="AE3094">
        <f>IF(L3094&gt;=4,2,IF(L3094&gt;=2,1,0))</f>
        <v/>
      </c>
      <c r="AF3094">
        <f>IF(L3094&gt;=5,1,0)</f>
        <v/>
      </c>
      <c r="AG3094">
        <f>AE3094+AF3094</f>
        <v/>
      </c>
      <c r="AH3094" s="15">
        <f>IF(M3094&lt;&gt;1,"",IF(OR(R3094=-9,R3094=""),"",R3094))</f>
        <v/>
      </c>
      <c r="AI3094">
        <f>IF(M3094&lt;&gt;1,"",IF(OR(Q3094=999,Q3094=""),"",Q3094))</f>
        <v/>
      </c>
    </row>
    <row r="3095">
      <c r="A3095" t="inlineStr">
        <is>
          <t>TQRMNOP116764</t>
        </is>
      </c>
      <c r="B3095" t="n">
        <v>2025</v>
      </c>
      <c r="C3095" t="n">
        <v>1</v>
      </c>
      <c r="D3095" t="n">
        <v>43</v>
      </c>
      <c r="E3095" t="inlineStr">
        <is>
          <t>N</t>
        </is>
      </c>
      <c r="F3095" t="n">
        <v>34</v>
      </c>
      <c r="G3095" t="n">
        <v>1196</v>
      </c>
      <c r="H3095" t="n">
        <v>3</v>
      </c>
      <c r="I3095" t="n">
        <v>2</v>
      </c>
      <c r="J3095" t="n">
        <v>23</v>
      </c>
      <c r="K3095" t="n">
        <v>2</v>
      </c>
      <c r="L3095" t="n">
        <v>6</v>
      </c>
      <c r="M3095" t="n">
        <v>3</v>
      </c>
      <c r="R3095" s="15" t="n">
        <v>0</v>
      </c>
      <c r="S3095" s="15" t="n">
        <v>0</v>
      </c>
      <c r="T3095" s="15" t="n">
        <v>0</v>
      </c>
      <c r="U3095" s="15" t="n">
        <v>71200</v>
      </c>
      <c r="V3095">
        <f>IFERROR(VLOOKUP(D3095,Tablas_Equivalencia!$A$3:$B$8,2,FALSE),"Sin dato")</f>
        <v/>
      </c>
      <c r="W3095">
        <f>IFERROR(VLOOKUP(L3095,Tablas_Equivalencia!$D$3:$E$9,2,FALSE),"Sin dato")</f>
        <v/>
      </c>
      <c r="X3095">
        <f>IF(I3095=1,"Varón","Mujer")</f>
        <v/>
      </c>
      <c r="Y3095">
        <f>IFERROR(VLOOKUP(M3095,Tablas_Equivalencia!$G$3:$H$6,2,FALSE),"Sin dato")</f>
        <v/>
      </c>
      <c r="Z3095">
        <f>IF(J3095&lt;=24,"18-24","25-29")</f>
        <v/>
      </c>
      <c r="AA3095">
        <f>IF(M3095&lt;&gt;1,"",IF(P3095=2,1,0))</f>
        <v/>
      </c>
      <c r="AB3095">
        <f>IF(M3095&lt;&gt;1,"",IF(O3095&gt;=2,1,0))</f>
        <v/>
      </c>
      <c r="AC3095">
        <f>IF(M3095&lt;&gt;1,"",IF(OR(Q3095=999,Q3095=""),"",IF(OR(Q3095&lt;35,Q3095&gt;48),1,0)))</f>
        <v/>
      </c>
      <c r="AD3095">
        <f>IF(COUNT(AA3095:AC3095)&lt;3,"",SUM(AA3095:AC3095))</f>
        <v/>
      </c>
      <c r="AE3095">
        <f>IF(L3095&gt;=4,2,IF(L3095&gt;=2,1,0))</f>
        <v/>
      </c>
      <c r="AF3095">
        <f>IF(L3095&gt;=5,1,0)</f>
        <v/>
      </c>
      <c r="AG3095">
        <f>AE3095+AF3095</f>
        <v/>
      </c>
      <c r="AH3095" s="15">
        <f>IF(M3095&lt;&gt;1,"",IF(OR(R3095=-9,R3095=""),"",R3095))</f>
        <v/>
      </c>
      <c r="AI3095">
        <f>IF(M3095&lt;&gt;1,"",IF(OR(Q3095=999,Q3095=""),"",Q3095))</f>
        <v/>
      </c>
    </row>
    <row r="3096">
      <c r="A3096" t="inlineStr">
        <is>
          <t>TQRMNOP116769</t>
        </is>
      </c>
      <c r="B3096" t="n">
        <v>2025</v>
      </c>
      <c r="C3096" t="n">
        <v>1</v>
      </c>
      <c r="D3096" t="n">
        <v>42</v>
      </c>
      <c r="E3096" t="inlineStr">
        <is>
          <t>S</t>
        </is>
      </c>
      <c r="F3096" t="n">
        <v>10</v>
      </c>
      <c r="G3096" t="n">
        <v>1360</v>
      </c>
      <c r="H3096" t="n">
        <v>3</v>
      </c>
      <c r="I3096" t="n">
        <v>1</v>
      </c>
      <c r="J3096" t="n">
        <v>29</v>
      </c>
      <c r="K3096" t="n">
        <v>2</v>
      </c>
      <c r="L3096" t="n">
        <v>7</v>
      </c>
      <c r="M3096" t="n">
        <v>1</v>
      </c>
      <c r="N3096" t="n">
        <v>3</v>
      </c>
      <c r="O3096" t="n">
        <v>2</v>
      </c>
      <c r="P3096" t="n">
        <v>2</v>
      </c>
      <c r="Q3096" t="n">
        <v>27</v>
      </c>
      <c r="R3096" s="15" t="n">
        <v>511000</v>
      </c>
      <c r="S3096" s="15" t="n">
        <v>0</v>
      </c>
      <c r="T3096" s="15" t="n">
        <v>511000</v>
      </c>
      <c r="U3096" s="15" t="n">
        <v>89400</v>
      </c>
      <c r="V3096">
        <f>IFERROR(VLOOKUP(D3096,Tablas_Equivalencia!$A$3:$B$8,2,FALSE),"Sin dato")</f>
        <v/>
      </c>
      <c r="W3096">
        <f>IFERROR(VLOOKUP(L3096,Tablas_Equivalencia!$D$3:$E$9,2,FALSE),"Sin dato")</f>
        <v/>
      </c>
      <c r="X3096">
        <f>IF(I3096=1,"Varón","Mujer")</f>
        <v/>
      </c>
      <c r="Y3096">
        <f>IFERROR(VLOOKUP(M3096,Tablas_Equivalencia!$G$3:$H$6,2,FALSE),"Sin dato")</f>
        <v/>
      </c>
      <c r="Z3096">
        <f>IF(J3096&lt;=24,"18-24","25-29")</f>
        <v/>
      </c>
      <c r="AA3096">
        <f>IF(M3096&lt;&gt;1,"",IF(P3096=2,1,0))</f>
        <v/>
      </c>
      <c r="AB3096">
        <f>IF(M3096&lt;&gt;1,"",IF(O3096&gt;=2,1,0))</f>
        <v/>
      </c>
      <c r="AC3096">
        <f>IF(M3096&lt;&gt;1,"",IF(OR(Q3096=999,Q3096=""),"",IF(OR(Q3096&lt;35,Q3096&gt;48),1,0)))</f>
        <v/>
      </c>
      <c r="AD3096">
        <f>IF(COUNT(AA3096:AC3096)&lt;3,"",SUM(AA3096:AC3096))</f>
        <v/>
      </c>
      <c r="AE3096">
        <f>IF(L3096&gt;=4,2,IF(L3096&gt;=2,1,0))</f>
        <v/>
      </c>
      <c r="AF3096">
        <f>IF(L3096&gt;=5,1,0)</f>
        <v/>
      </c>
      <c r="AG3096">
        <f>AE3096+AF3096</f>
        <v/>
      </c>
      <c r="AH3096" s="15">
        <f>IF(M3096&lt;&gt;1,"",IF(OR(R3096=-9,R3096=""),"",R3096))</f>
        <v/>
      </c>
      <c r="AI3096">
        <f>IF(M3096&lt;&gt;1,"",IF(OR(Q3096=999,Q3096=""),"",Q3096))</f>
        <v/>
      </c>
    </row>
    <row r="3097">
      <c r="A3097" t="inlineStr">
        <is>
          <t>TQRMNOP116770</t>
        </is>
      </c>
      <c r="B3097" t="n">
        <v>2025</v>
      </c>
      <c r="C3097" t="n">
        <v>1</v>
      </c>
      <c r="D3097" t="n">
        <v>1</v>
      </c>
      <c r="E3097" t="inlineStr">
        <is>
          <t>S</t>
        </is>
      </c>
      <c r="F3097" t="n">
        <v>33</v>
      </c>
      <c r="G3097" t="n">
        <v>1315</v>
      </c>
      <c r="H3097" t="n">
        <v>2</v>
      </c>
      <c r="I3097" t="n">
        <v>1</v>
      </c>
      <c r="J3097" t="n">
        <v>26</v>
      </c>
      <c r="K3097" t="n">
        <v>1</v>
      </c>
      <c r="L3097" t="n">
        <v>3</v>
      </c>
      <c r="M3097" t="n">
        <v>1</v>
      </c>
      <c r="N3097" t="n">
        <v>1</v>
      </c>
      <c r="O3097" t="n">
        <v>3</v>
      </c>
      <c r="P3097" t="n">
        <v>2</v>
      </c>
      <c r="Q3097" t="n">
        <v>39</v>
      </c>
      <c r="R3097" s="15" t="n">
        <v>269000</v>
      </c>
      <c r="S3097" s="15" t="n">
        <v>46000</v>
      </c>
      <c r="T3097" s="15" t="n">
        <v>315000</v>
      </c>
      <c r="U3097" s="15" t="n">
        <v>109900</v>
      </c>
      <c r="V3097">
        <f>IFERROR(VLOOKUP(D3097,Tablas_Equivalencia!$A$3:$B$8,2,FALSE),"Sin dato")</f>
        <v/>
      </c>
      <c r="W3097">
        <f>IFERROR(VLOOKUP(L3097,Tablas_Equivalencia!$D$3:$E$9,2,FALSE),"Sin dato")</f>
        <v/>
      </c>
      <c r="X3097">
        <f>IF(I3097=1,"Varón","Mujer")</f>
        <v/>
      </c>
      <c r="Y3097">
        <f>IFERROR(VLOOKUP(M3097,Tablas_Equivalencia!$G$3:$H$6,2,FALSE),"Sin dato")</f>
        <v/>
      </c>
      <c r="Z3097">
        <f>IF(J3097&lt;=24,"18-24","25-29")</f>
        <v/>
      </c>
      <c r="AA3097">
        <f>IF(M3097&lt;&gt;1,"",IF(P3097=2,1,0))</f>
        <v/>
      </c>
      <c r="AB3097">
        <f>IF(M3097&lt;&gt;1,"",IF(O3097&gt;=2,1,0))</f>
        <v/>
      </c>
      <c r="AC3097">
        <f>IF(M3097&lt;&gt;1,"",IF(OR(Q3097=999,Q3097=""),"",IF(OR(Q3097&lt;35,Q3097&gt;48),1,0)))</f>
        <v/>
      </c>
      <c r="AD3097">
        <f>IF(COUNT(AA3097:AC3097)&lt;3,"",SUM(AA3097:AC3097))</f>
        <v/>
      </c>
      <c r="AE3097">
        <f>IF(L3097&gt;=4,2,IF(L3097&gt;=2,1,0))</f>
        <v/>
      </c>
      <c r="AF3097">
        <f>IF(L3097&gt;=5,1,0)</f>
        <v/>
      </c>
      <c r="AG3097">
        <f>AE3097+AF3097</f>
        <v/>
      </c>
      <c r="AH3097" s="15">
        <f>IF(M3097&lt;&gt;1,"",IF(OR(R3097=-9,R3097=""),"",R3097))</f>
        <v/>
      </c>
      <c r="AI3097">
        <f>IF(M3097&lt;&gt;1,"",IF(OR(Q3097=999,Q3097=""),"",Q3097))</f>
        <v/>
      </c>
    </row>
    <row r="3098">
      <c r="A3098" t="inlineStr">
        <is>
          <t>TQRMNOP116772</t>
        </is>
      </c>
      <c r="B3098" t="n">
        <v>2025</v>
      </c>
      <c r="C3098" t="n">
        <v>1</v>
      </c>
      <c r="D3098" t="n">
        <v>40</v>
      </c>
      <c r="E3098" t="inlineStr">
        <is>
          <t>N</t>
        </is>
      </c>
      <c r="F3098" t="n">
        <v>23</v>
      </c>
      <c r="G3098" t="n">
        <v>1895</v>
      </c>
      <c r="H3098" t="n">
        <v>3</v>
      </c>
      <c r="I3098" t="n">
        <v>1</v>
      </c>
      <c r="J3098" t="n">
        <v>23</v>
      </c>
      <c r="K3098" t="n">
        <v>2</v>
      </c>
      <c r="L3098" t="n">
        <v>4</v>
      </c>
      <c r="M3098" t="n">
        <v>3</v>
      </c>
      <c r="R3098" s="15" t="n">
        <v>0</v>
      </c>
      <c r="S3098" s="15" t="n">
        <v>0</v>
      </c>
      <c r="T3098" s="15" t="n">
        <v>0</v>
      </c>
      <c r="U3098" s="15" t="n">
        <v>204500</v>
      </c>
      <c r="V3098">
        <f>IFERROR(VLOOKUP(D3098,Tablas_Equivalencia!$A$3:$B$8,2,FALSE),"Sin dato")</f>
        <v/>
      </c>
      <c r="W3098">
        <f>IFERROR(VLOOKUP(L3098,Tablas_Equivalencia!$D$3:$E$9,2,FALSE),"Sin dato")</f>
        <v/>
      </c>
      <c r="X3098">
        <f>IF(I3098=1,"Varón","Mujer")</f>
        <v/>
      </c>
      <c r="Y3098">
        <f>IFERROR(VLOOKUP(M3098,Tablas_Equivalencia!$G$3:$H$6,2,FALSE),"Sin dato")</f>
        <v/>
      </c>
      <c r="Z3098">
        <f>IF(J3098&lt;=24,"18-24","25-29")</f>
        <v/>
      </c>
      <c r="AA3098">
        <f>IF(M3098&lt;&gt;1,"",IF(P3098=2,1,0))</f>
        <v/>
      </c>
      <c r="AB3098">
        <f>IF(M3098&lt;&gt;1,"",IF(O3098&gt;=2,1,0))</f>
        <v/>
      </c>
      <c r="AC3098">
        <f>IF(M3098&lt;&gt;1,"",IF(OR(Q3098=999,Q3098=""),"",IF(OR(Q3098&lt;35,Q3098&gt;48),1,0)))</f>
        <v/>
      </c>
      <c r="AD3098">
        <f>IF(COUNT(AA3098:AC3098)&lt;3,"",SUM(AA3098:AC3098))</f>
        <v/>
      </c>
      <c r="AE3098">
        <f>IF(L3098&gt;=4,2,IF(L3098&gt;=2,1,0))</f>
        <v/>
      </c>
      <c r="AF3098">
        <f>IF(L3098&gt;=5,1,0)</f>
        <v/>
      </c>
      <c r="AG3098">
        <f>AE3098+AF3098</f>
        <v/>
      </c>
      <c r="AH3098" s="15">
        <f>IF(M3098&lt;&gt;1,"",IF(OR(R3098=-9,R3098=""),"",R3098))</f>
        <v/>
      </c>
      <c r="AI3098">
        <f>IF(M3098&lt;&gt;1,"",IF(OR(Q3098=999,Q3098=""),"",Q3098))</f>
        <v/>
      </c>
    </row>
    <row r="3099">
      <c r="A3099" t="inlineStr">
        <is>
          <t>TQRMNOP116773</t>
        </is>
      </c>
      <c r="B3099" t="n">
        <v>2025</v>
      </c>
      <c r="C3099" t="n">
        <v>1</v>
      </c>
      <c r="D3099" t="n">
        <v>1</v>
      </c>
      <c r="E3099" t="inlineStr">
        <is>
          <t>S</t>
        </is>
      </c>
      <c r="F3099" t="n">
        <v>33</v>
      </c>
      <c r="G3099" t="n">
        <v>376</v>
      </c>
      <c r="H3099" t="n">
        <v>2</v>
      </c>
      <c r="I3099" t="n">
        <v>1</v>
      </c>
      <c r="J3099" t="n">
        <v>19</v>
      </c>
      <c r="K3099" t="n">
        <v>1</v>
      </c>
      <c r="L3099" t="n">
        <v>5</v>
      </c>
      <c r="M3099" t="n">
        <v>1</v>
      </c>
      <c r="N3099" t="n">
        <v>2</v>
      </c>
      <c r="O3099" t="n">
        <v>1</v>
      </c>
      <c r="P3099" t="n">
        <v>1</v>
      </c>
      <c r="Q3099" t="n">
        <v>30</v>
      </c>
      <c r="R3099" s="15" t="n">
        <v>744000</v>
      </c>
      <c r="S3099" s="15" t="n">
        <v>0</v>
      </c>
      <c r="T3099" s="15" t="n">
        <v>744000</v>
      </c>
      <c r="U3099" s="15" t="n">
        <v>387700</v>
      </c>
      <c r="V3099">
        <f>IFERROR(VLOOKUP(D3099,Tablas_Equivalencia!$A$3:$B$8,2,FALSE),"Sin dato")</f>
        <v/>
      </c>
      <c r="W3099">
        <f>IFERROR(VLOOKUP(L3099,Tablas_Equivalencia!$D$3:$E$9,2,FALSE),"Sin dato")</f>
        <v/>
      </c>
      <c r="X3099">
        <f>IF(I3099=1,"Varón","Mujer")</f>
        <v/>
      </c>
      <c r="Y3099">
        <f>IFERROR(VLOOKUP(M3099,Tablas_Equivalencia!$G$3:$H$6,2,FALSE),"Sin dato")</f>
        <v/>
      </c>
      <c r="Z3099">
        <f>IF(J3099&lt;=24,"18-24","25-29")</f>
        <v/>
      </c>
      <c r="AA3099">
        <f>IF(M3099&lt;&gt;1,"",IF(P3099=2,1,0))</f>
        <v/>
      </c>
      <c r="AB3099">
        <f>IF(M3099&lt;&gt;1,"",IF(O3099&gt;=2,1,0))</f>
        <v/>
      </c>
      <c r="AC3099">
        <f>IF(M3099&lt;&gt;1,"",IF(OR(Q3099=999,Q3099=""),"",IF(OR(Q3099&lt;35,Q3099&gt;48),1,0)))</f>
        <v/>
      </c>
      <c r="AD3099">
        <f>IF(COUNT(AA3099:AC3099)&lt;3,"",SUM(AA3099:AC3099))</f>
        <v/>
      </c>
      <c r="AE3099">
        <f>IF(L3099&gt;=4,2,IF(L3099&gt;=2,1,0))</f>
        <v/>
      </c>
      <c r="AF3099">
        <f>IF(L3099&gt;=5,1,0)</f>
        <v/>
      </c>
      <c r="AG3099">
        <f>AE3099+AF3099</f>
        <v/>
      </c>
      <c r="AH3099" s="15">
        <f>IF(M3099&lt;&gt;1,"",IF(OR(R3099=-9,R3099=""),"",R3099))</f>
        <v/>
      </c>
      <c r="AI3099">
        <f>IF(M3099&lt;&gt;1,"",IF(OR(Q3099=999,Q3099=""),"",Q3099))</f>
        <v/>
      </c>
    </row>
    <row r="3100">
      <c r="A3100" t="inlineStr">
        <is>
          <t>TQRMNOP116784</t>
        </is>
      </c>
      <c r="B3100" t="n">
        <v>2025</v>
      </c>
      <c r="C3100" t="n">
        <v>1</v>
      </c>
      <c r="D3100" t="n">
        <v>1</v>
      </c>
      <c r="E3100" t="inlineStr">
        <is>
          <t>S</t>
        </is>
      </c>
      <c r="F3100" t="n">
        <v>32</v>
      </c>
      <c r="G3100" t="n">
        <v>568</v>
      </c>
      <c r="H3100" t="n">
        <v>3</v>
      </c>
      <c r="I3100" t="n">
        <v>2</v>
      </c>
      <c r="J3100" t="n">
        <v>24</v>
      </c>
      <c r="K3100" t="n">
        <v>1</v>
      </c>
      <c r="L3100" t="n">
        <v>5</v>
      </c>
      <c r="M3100" t="n">
        <v>1</v>
      </c>
      <c r="N3100" t="n">
        <v>2</v>
      </c>
      <c r="O3100" t="n">
        <v>1</v>
      </c>
      <c r="P3100" t="n">
        <v>1</v>
      </c>
      <c r="Q3100" t="n">
        <v>26</v>
      </c>
      <c r="R3100" s="15" t="n">
        <v>314000</v>
      </c>
      <c r="S3100" s="15" t="n">
        <v>80000</v>
      </c>
      <c r="T3100" s="15" t="n">
        <v>394000</v>
      </c>
      <c r="U3100" s="15" t="n">
        <v>294200</v>
      </c>
      <c r="V3100">
        <f>IFERROR(VLOOKUP(D3100,Tablas_Equivalencia!$A$3:$B$8,2,FALSE),"Sin dato")</f>
        <v/>
      </c>
      <c r="W3100">
        <f>IFERROR(VLOOKUP(L3100,Tablas_Equivalencia!$D$3:$E$9,2,FALSE),"Sin dato")</f>
        <v/>
      </c>
      <c r="X3100">
        <f>IF(I3100=1,"Varón","Mujer")</f>
        <v/>
      </c>
      <c r="Y3100">
        <f>IFERROR(VLOOKUP(M3100,Tablas_Equivalencia!$G$3:$H$6,2,FALSE),"Sin dato")</f>
        <v/>
      </c>
      <c r="Z3100">
        <f>IF(J3100&lt;=24,"18-24","25-29")</f>
        <v/>
      </c>
      <c r="AA3100">
        <f>IF(M3100&lt;&gt;1,"",IF(P3100=2,1,0))</f>
        <v/>
      </c>
      <c r="AB3100">
        <f>IF(M3100&lt;&gt;1,"",IF(O3100&gt;=2,1,0))</f>
        <v/>
      </c>
      <c r="AC3100">
        <f>IF(M3100&lt;&gt;1,"",IF(OR(Q3100=999,Q3100=""),"",IF(OR(Q3100&lt;35,Q3100&gt;48),1,0)))</f>
        <v/>
      </c>
      <c r="AD3100">
        <f>IF(COUNT(AA3100:AC3100)&lt;3,"",SUM(AA3100:AC3100))</f>
        <v/>
      </c>
      <c r="AE3100">
        <f>IF(L3100&gt;=4,2,IF(L3100&gt;=2,1,0))</f>
        <v/>
      </c>
      <c r="AF3100">
        <f>IF(L3100&gt;=5,1,0)</f>
        <v/>
      </c>
      <c r="AG3100">
        <f>AE3100+AF3100</f>
        <v/>
      </c>
      <c r="AH3100" s="15">
        <f>IF(M3100&lt;&gt;1,"",IF(OR(R3100=-9,R3100=""),"",R3100))</f>
        <v/>
      </c>
      <c r="AI3100">
        <f>IF(M3100&lt;&gt;1,"",IF(OR(Q3100=999,Q3100=""),"",Q3100))</f>
        <v/>
      </c>
    </row>
    <row r="3101">
      <c r="A3101" t="inlineStr">
        <is>
          <t>TQRMNOP116791</t>
        </is>
      </c>
      <c r="B3101" t="n">
        <v>2025</v>
      </c>
      <c r="C3101" t="n">
        <v>1</v>
      </c>
      <c r="D3101" t="n">
        <v>1</v>
      </c>
      <c r="E3101" t="inlineStr">
        <is>
          <t>S</t>
        </is>
      </c>
      <c r="F3101" t="n">
        <v>33</v>
      </c>
      <c r="G3101" t="n">
        <v>1380</v>
      </c>
      <c r="H3101" t="n">
        <v>1</v>
      </c>
      <c r="I3101" t="n">
        <v>2</v>
      </c>
      <c r="J3101" t="n">
        <v>21</v>
      </c>
      <c r="K3101" t="n">
        <v>1</v>
      </c>
      <c r="L3101" t="n">
        <v>5</v>
      </c>
      <c r="M3101" t="n">
        <v>1</v>
      </c>
      <c r="N3101" t="n">
        <v>3</v>
      </c>
      <c r="O3101" t="n">
        <v>1</v>
      </c>
      <c r="P3101" t="n">
        <v>1</v>
      </c>
      <c r="Q3101" t="n">
        <v>32</v>
      </c>
      <c r="R3101" s="15" t="n">
        <v>1324000</v>
      </c>
      <c r="S3101" s="15" t="n">
        <v>0</v>
      </c>
      <c r="T3101" s="15" t="n">
        <v>1324000</v>
      </c>
      <c r="U3101" s="15" t="n">
        <v>309800</v>
      </c>
      <c r="V3101">
        <f>IFERROR(VLOOKUP(D3101,Tablas_Equivalencia!$A$3:$B$8,2,FALSE),"Sin dato")</f>
        <v/>
      </c>
      <c r="W3101">
        <f>IFERROR(VLOOKUP(L3101,Tablas_Equivalencia!$D$3:$E$9,2,FALSE),"Sin dato")</f>
        <v/>
      </c>
      <c r="X3101">
        <f>IF(I3101=1,"Varón","Mujer")</f>
        <v/>
      </c>
      <c r="Y3101">
        <f>IFERROR(VLOOKUP(M3101,Tablas_Equivalencia!$G$3:$H$6,2,FALSE),"Sin dato")</f>
        <v/>
      </c>
      <c r="Z3101">
        <f>IF(J3101&lt;=24,"18-24","25-29")</f>
        <v/>
      </c>
      <c r="AA3101">
        <f>IF(M3101&lt;&gt;1,"",IF(P3101=2,1,0))</f>
        <v/>
      </c>
      <c r="AB3101">
        <f>IF(M3101&lt;&gt;1,"",IF(O3101&gt;=2,1,0))</f>
        <v/>
      </c>
      <c r="AC3101">
        <f>IF(M3101&lt;&gt;1,"",IF(OR(Q3101=999,Q3101=""),"",IF(OR(Q3101&lt;35,Q3101&gt;48),1,0)))</f>
        <v/>
      </c>
      <c r="AD3101">
        <f>IF(COUNT(AA3101:AC3101)&lt;3,"",SUM(AA3101:AC3101))</f>
        <v/>
      </c>
      <c r="AE3101">
        <f>IF(L3101&gt;=4,2,IF(L3101&gt;=2,1,0))</f>
        <v/>
      </c>
      <c r="AF3101">
        <f>IF(L3101&gt;=5,1,0)</f>
        <v/>
      </c>
      <c r="AG3101">
        <f>AE3101+AF3101</f>
        <v/>
      </c>
      <c r="AH3101" s="15">
        <f>IF(M3101&lt;&gt;1,"",IF(OR(R3101=-9,R3101=""),"",R3101))</f>
        <v/>
      </c>
      <c r="AI3101">
        <f>IF(M3101&lt;&gt;1,"",IF(OR(Q3101=999,Q3101=""),"",Q3101))</f>
        <v/>
      </c>
    </row>
    <row r="3102">
      <c r="A3102" t="inlineStr">
        <is>
          <t>TQRMNOP116798</t>
        </is>
      </c>
      <c r="B3102" t="n">
        <v>2025</v>
      </c>
      <c r="C3102" t="n">
        <v>1</v>
      </c>
      <c r="D3102" t="n">
        <v>43</v>
      </c>
      <c r="E3102" t="inlineStr">
        <is>
          <t>S</t>
        </is>
      </c>
      <c r="F3102" t="n">
        <v>19</v>
      </c>
      <c r="G3102" t="n">
        <v>1315</v>
      </c>
      <c r="H3102" t="n">
        <v>1</v>
      </c>
      <c r="I3102" t="n">
        <v>1</v>
      </c>
      <c r="J3102" t="n">
        <v>29</v>
      </c>
      <c r="K3102" t="n">
        <v>1</v>
      </c>
      <c r="L3102" t="n">
        <v>5</v>
      </c>
      <c r="M3102" t="n">
        <v>1</v>
      </c>
      <c r="N3102" t="n">
        <v>3</v>
      </c>
      <c r="O3102" t="n">
        <v>2</v>
      </c>
      <c r="P3102" t="n">
        <v>2</v>
      </c>
      <c r="Q3102" t="n">
        <v>36</v>
      </c>
      <c r="R3102" s="15" t="n">
        <v>371000</v>
      </c>
      <c r="S3102" s="15" t="n">
        <v>0</v>
      </c>
      <c r="T3102" s="15" t="n">
        <v>371000</v>
      </c>
      <c r="U3102" s="15" t="n">
        <v>90500</v>
      </c>
      <c r="V3102">
        <f>IFERROR(VLOOKUP(D3102,Tablas_Equivalencia!$A$3:$B$8,2,FALSE),"Sin dato")</f>
        <v/>
      </c>
      <c r="W3102">
        <f>IFERROR(VLOOKUP(L3102,Tablas_Equivalencia!$D$3:$E$9,2,FALSE),"Sin dato")</f>
        <v/>
      </c>
      <c r="X3102">
        <f>IF(I3102=1,"Varón","Mujer")</f>
        <v/>
      </c>
      <c r="Y3102">
        <f>IFERROR(VLOOKUP(M3102,Tablas_Equivalencia!$G$3:$H$6,2,FALSE),"Sin dato")</f>
        <v/>
      </c>
      <c r="Z3102">
        <f>IF(J3102&lt;=24,"18-24","25-29")</f>
        <v/>
      </c>
      <c r="AA3102">
        <f>IF(M3102&lt;&gt;1,"",IF(P3102=2,1,0))</f>
        <v/>
      </c>
      <c r="AB3102">
        <f>IF(M3102&lt;&gt;1,"",IF(O3102&gt;=2,1,0))</f>
        <v/>
      </c>
      <c r="AC3102">
        <f>IF(M3102&lt;&gt;1,"",IF(OR(Q3102=999,Q3102=""),"",IF(OR(Q3102&lt;35,Q3102&gt;48),1,0)))</f>
        <v/>
      </c>
      <c r="AD3102">
        <f>IF(COUNT(AA3102:AC3102)&lt;3,"",SUM(AA3102:AC3102))</f>
        <v/>
      </c>
      <c r="AE3102">
        <f>IF(L3102&gt;=4,2,IF(L3102&gt;=2,1,0))</f>
        <v/>
      </c>
      <c r="AF3102">
        <f>IF(L3102&gt;=5,1,0)</f>
        <v/>
      </c>
      <c r="AG3102">
        <f>AE3102+AF3102</f>
        <v/>
      </c>
      <c r="AH3102" s="15">
        <f>IF(M3102&lt;&gt;1,"",IF(OR(R3102=-9,R3102=""),"",R3102))</f>
        <v/>
      </c>
      <c r="AI3102">
        <f>IF(M3102&lt;&gt;1,"",IF(OR(Q3102=999,Q3102=""),"",Q3102))</f>
        <v/>
      </c>
    </row>
    <row r="3103">
      <c r="A3103" t="inlineStr">
        <is>
          <t>TQRMNOP116806</t>
        </is>
      </c>
      <c r="B3103" t="n">
        <v>2025</v>
      </c>
      <c r="C3103" t="n">
        <v>1</v>
      </c>
      <c r="D3103" t="n">
        <v>40</v>
      </c>
      <c r="E3103" t="inlineStr">
        <is>
          <t>N</t>
        </is>
      </c>
      <c r="F3103" t="n">
        <v>22</v>
      </c>
      <c r="G3103" t="n">
        <v>1075</v>
      </c>
      <c r="H3103" t="n">
        <v>1</v>
      </c>
      <c r="I3103" t="n">
        <v>1</v>
      </c>
      <c r="J3103" t="n">
        <v>23</v>
      </c>
      <c r="K3103" t="n">
        <v>2</v>
      </c>
      <c r="L3103" t="n">
        <v>6</v>
      </c>
      <c r="M3103" t="n">
        <v>1</v>
      </c>
      <c r="N3103" t="n">
        <v>2</v>
      </c>
      <c r="O3103" t="n">
        <v>2</v>
      </c>
      <c r="P3103" t="n">
        <v>2</v>
      </c>
      <c r="Q3103" t="n">
        <v>42</v>
      </c>
      <c r="R3103" s="15" t="n">
        <v>611000</v>
      </c>
      <c r="S3103" s="15" t="n">
        <v>0</v>
      </c>
      <c r="T3103" s="15" t="n">
        <v>611000</v>
      </c>
      <c r="U3103" s="15" t="n">
        <v>92600</v>
      </c>
      <c r="V3103">
        <f>IFERROR(VLOOKUP(D3103,Tablas_Equivalencia!$A$3:$B$8,2,FALSE),"Sin dato")</f>
        <v/>
      </c>
      <c r="W3103">
        <f>IFERROR(VLOOKUP(L3103,Tablas_Equivalencia!$D$3:$E$9,2,FALSE),"Sin dato")</f>
        <v/>
      </c>
      <c r="X3103">
        <f>IF(I3103=1,"Varón","Mujer")</f>
        <v/>
      </c>
      <c r="Y3103">
        <f>IFERROR(VLOOKUP(M3103,Tablas_Equivalencia!$G$3:$H$6,2,FALSE),"Sin dato")</f>
        <v/>
      </c>
      <c r="Z3103">
        <f>IF(J3103&lt;=24,"18-24","25-29")</f>
        <v/>
      </c>
      <c r="AA3103">
        <f>IF(M3103&lt;&gt;1,"",IF(P3103=2,1,0))</f>
        <v/>
      </c>
      <c r="AB3103">
        <f>IF(M3103&lt;&gt;1,"",IF(O3103&gt;=2,1,0))</f>
        <v/>
      </c>
      <c r="AC3103">
        <f>IF(M3103&lt;&gt;1,"",IF(OR(Q3103=999,Q3103=""),"",IF(OR(Q3103&lt;35,Q3103&gt;48),1,0)))</f>
        <v/>
      </c>
      <c r="AD3103">
        <f>IF(COUNT(AA3103:AC3103)&lt;3,"",SUM(AA3103:AC3103))</f>
        <v/>
      </c>
      <c r="AE3103">
        <f>IF(L3103&gt;=4,2,IF(L3103&gt;=2,1,0))</f>
        <v/>
      </c>
      <c r="AF3103">
        <f>IF(L3103&gt;=5,1,0)</f>
        <v/>
      </c>
      <c r="AG3103">
        <f>AE3103+AF3103</f>
        <v/>
      </c>
      <c r="AH3103" s="15">
        <f>IF(M3103&lt;&gt;1,"",IF(OR(R3103=-9,R3103=""),"",R3103))</f>
        <v/>
      </c>
      <c r="AI3103">
        <f>IF(M3103&lt;&gt;1,"",IF(OR(Q3103=999,Q3103=""),"",Q3103))</f>
        <v/>
      </c>
    </row>
    <row r="3104">
      <c r="A3104" t="inlineStr">
        <is>
          <t>TQRMNOP116807</t>
        </is>
      </c>
      <c r="B3104" t="n">
        <v>2025</v>
      </c>
      <c r="C3104" t="n">
        <v>1</v>
      </c>
      <c r="D3104" t="n">
        <v>42</v>
      </c>
      <c r="E3104" t="inlineStr">
        <is>
          <t>S</t>
        </is>
      </c>
      <c r="F3104" t="n">
        <v>10</v>
      </c>
      <c r="G3104" t="n">
        <v>1309</v>
      </c>
      <c r="H3104" t="n">
        <v>2</v>
      </c>
      <c r="I3104" t="n">
        <v>1</v>
      </c>
      <c r="J3104" t="n">
        <v>23</v>
      </c>
      <c r="K3104" t="n">
        <v>2</v>
      </c>
      <c r="L3104" t="n">
        <v>4</v>
      </c>
      <c r="M3104" t="n">
        <v>3</v>
      </c>
      <c r="R3104" s="15" t="n">
        <v>0</v>
      </c>
      <c r="S3104" s="15" t="n">
        <v>0</v>
      </c>
      <c r="T3104" s="15" t="n">
        <v>0</v>
      </c>
      <c r="U3104" s="15" t="n">
        <v>114900</v>
      </c>
      <c r="V3104">
        <f>IFERROR(VLOOKUP(D3104,Tablas_Equivalencia!$A$3:$B$8,2,FALSE),"Sin dato")</f>
        <v/>
      </c>
      <c r="W3104">
        <f>IFERROR(VLOOKUP(L3104,Tablas_Equivalencia!$D$3:$E$9,2,FALSE),"Sin dato")</f>
        <v/>
      </c>
      <c r="X3104">
        <f>IF(I3104=1,"Varón","Mujer")</f>
        <v/>
      </c>
      <c r="Y3104">
        <f>IFERROR(VLOOKUP(M3104,Tablas_Equivalencia!$G$3:$H$6,2,FALSE),"Sin dato")</f>
        <v/>
      </c>
      <c r="Z3104">
        <f>IF(J3104&lt;=24,"18-24","25-29")</f>
        <v/>
      </c>
      <c r="AA3104">
        <f>IF(M3104&lt;&gt;1,"",IF(P3104=2,1,0))</f>
        <v/>
      </c>
      <c r="AB3104">
        <f>IF(M3104&lt;&gt;1,"",IF(O3104&gt;=2,1,0))</f>
        <v/>
      </c>
      <c r="AC3104">
        <f>IF(M3104&lt;&gt;1,"",IF(OR(Q3104=999,Q3104=""),"",IF(OR(Q3104&lt;35,Q3104&gt;48),1,0)))</f>
        <v/>
      </c>
      <c r="AD3104">
        <f>IF(COUNT(AA3104:AC3104)&lt;3,"",SUM(AA3104:AC3104))</f>
        <v/>
      </c>
      <c r="AE3104">
        <f>IF(L3104&gt;=4,2,IF(L3104&gt;=2,1,0))</f>
        <v/>
      </c>
      <c r="AF3104">
        <f>IF(L3104&gt;=5,1,0)</f>
        <v/>
      </c>
      <c r="AG3104">
        <f>AE3104+AF3104</f>
        <v/>
      </c>
      <c r="AH3104" s="15">
        <f>IF(M3104&lt;&gt;1,"",IF(OR(R3104=-9,R3104=""),"",R3104))</f>
        <v/>
      </c>
      <c r="AI3104">
        <f>IF(M3104&lt;&gt;1,"",IF(OR(Q3104=999,Q3104=""),"",Q3104))</f>
        <v/>
      </c>
    </row>
    <row r="3105">
      <c r="A3105" t="inlineStr">
        <is>
          <t>TQRMNOP116810</t>
        </is>
      </c>
      <c r="B3105" t="n">
        <v>2025</v>
      </c>
      <c r="C3105" t="n">
        <v>1</v>
      </c>
      <c r="D3105" t="n">
        <v>40</v>
      </c>
      <c r="E3105" t="inlineStr">
        <is>
          <t>S</t>
        </is>
      </c>
      <c r="F3105" t="n">
        <v>7</v>
      </c>
      <c r="G3105" t="n">
        <v>1501</v>
      </c>
      <c r="H3105" t="n">
        <v>3</v>
      </c>
      <c r="I3105" t="n">
        <v>2</v>
      </c>
      <c r="J3105" t="n">
        <v>25</v>
      </c>
      <c r="K3105" t="n">
        <v>2</v>
      </c>
      <c r="L3105" t="n">
        <v>4</v>
      </c>
      <c r="M3105" t="n">
        <v>1</v>
      </c>
      <c r="N3105" t="n">
        <v>3</v>
      </c>
      <c r="O3105" t="n">
        <v>1</v>
      </c>
      <c r="P3105" t="n">
        <v>1</v>
      </c>
      <c r="Q3105" t="n">
        <v>33</v>
      </c>
      <c r="R3105" s="15" t="n">
        <v>282000</v>
      </c>
      <c r="S3105" s="15" t="n">
        <v>0</v>
      </c>
      <c r="T3105" s="15" t="n">
        <v>282000</v>
      </c>
      <c r="U3105" s="15" t="n">
        <v>102400</v>
      </c>
      <c r="V3105">
        <f>IFERROR(VLOOKUP(D3105,Tablas_Equivalencia!$A$3:$B$8,2,FALSE),"Sin dato")</f>
        <v/>
      </c>
      <c r="W3105">
        <f>IFERROR(VLOOKUP(L3105,Tablas_Equivalencia!$D$3:$E$9,2,FALSE),"Sin dato")</f>
        <v/>
      </c>
      <c r="X3105">
        <f>IF(I3105=1,"Varón","Mujer")</f>
        <v/>
      </c>
      <c r="Y3105">
        <f>IFERROR(VLOOKUP(M3105,Tablas_Equivalencia!$G$3:$H$6,2,FALSE),"Sin dato")</f>
        <v/>
      </c>
      <c r="Z3105">
        <f>IF(J3105&lt;=24,"18-24","25-29")</f>
        <v/>
      </c>
      <c r="AA3105">
        <f>IF(M3105&lt;&gt;1,"",IF(P3105=2,1,0))</f>
        <v/>
      </c>
      <c r="AB3105">
        <f>IF(M3105&lt;&gt;1,"",IF(O3105&gt;=2,1,0))</f>
        <v/>
      </c>
      <c r="AC3105">
        <f>IF(M3105&lt;&gt;1,"",IF(OR(Q3105=999,Q3105=""),"",IF(OR(Q3105&lt;35,Q3105&gt;48),1,0)))</f>
        <v/>
      </c>
      <c r="AD3105">
        <f>IF(COUNT(AA3105:AC3105)&lt;3,"",SUM(AA3105:AC3105))</f>
        <v/>
      </c>
      <c r="AE3105">
        <f>IF(L3105&gt;=4,2,IF(L3105&gt;=2,1,0))</f>
        <v/>
      </c>
      <c r="AF3105">
        <f>IF(L3105&gt;=5,1,0)</f>
        <v/>
      </c>
      <c r="AG3105">
        <f>AE3105+AF3105</f>
        <v/>
      </c>
      <c r="AH3105" s="15">
        <f>IF(M3105&lt;&gt;1,"",IF(OR(R3105=-9,R3105=""),"",R3105))</f>
        <v/>
      </c>
      <c r="AI3105">
        <f>IF(M3105&lt;&gt;1,"",IF(OR(Q3105=999,Q3105=""),"",Q3105))</f>
        <v/>
      </c>
    </row>
    <row r="3106">
      <c r="A3106" t="inlineStr">
        <is>
          <t>TQRMNOP116814</t>
        </is>
      </c>
      <c r="B3106" t="n">
        <v>2025</v>
      </c>
      <c r="C3106" t="n">
        <v>1</v>
      </c>
      <c r="D3106" t="n">
        <v>44</v>
      </c>
      <c r="E3106" t="inlineStr">
        <is>
          <t>N</t>
        </is>
      </c>
      <c r="F3106" t="n">
        <v>93</v>
      </c>
      <c r="G3106" t="n">
        <v>610</v>
      </c>
      <c r="H3106" t="n">
        <v>1</v>
      </c>
      <c r="I3106" t="n">
        <v>1</v>
      </c>
      <c r="J3106" t="n">
        <v>23</v>
      </c>
      <c r="K3106" t="n">
        <v>2</v>
      </c>
      <c r="L3106" t="n">
        <v>2</v>
      </c>
      <c r="M3106" t="n">
        <v>1</v>
      </c>
      <c r="N3106" t="n">
        <v>3</v>
      </c>
      <c r="O3106" t="n">
        <v>2</v>
      </c>
      <c r="P3106" t="n">
        <v>2</v>
      </c>
      <c r="Q3106" t="n">
        <v>999</v>
      </c>
      <c r="R3106" s="15" t="n">
        <v>1446000</v>
      </c>
      <c r="S3106" s="15" t="n">
        <v>0</v>
      </c>
      <c r="T3106" s="15" t="n">
        <v>1446000</v>
      </c>
      <c r="U3106" s="15" t="n">
        <v>159700</v>
      </c>
      <c r="V3106">
        <f>IFERROR(VLOOKUP(D3106,Tablas_Equivalencia!$A$3:$B$8,2,FALSE),"Sin dato")</f>
        <v/>
      </c>
      <c r="W3106">
        <f>IFERROR(VLOOKUP(L3106,Tablas_Equivalencia!$D$3:$E$9,2,FALSE),"Sin dato")</f>
        <v/>
      </c>
      <c r="X3106">
        <f>IF(I3106=1,"Varón","Mujer")</f>
        <v/>
      </c>
      <c r="Y3106">
        <f>IFERROR(VLOOKUP(M3106,Tablas_Equivalencia!$G$3:$H$6,2,FALSE),"Sin dato")</f>
        <v/>
      </c>
      <c r="Z3106">
        <f>IF(J3106&lt;=24,"18-24","25-29")</f>
        <v/>
      </c>
      <c r="AA3106">
        <f>IF(M3106&lt;&gt;1,"",IF(P3106=2,1,0))</f>
        <v/>
      </c>
      <c r="AB3106">
        <f>IF(M3106&lt;&gt;1,"",IF(O3106&gt;=2,1,0))</f>
        <v/>
      </c>
      <c r="AC3106">
        <f>IF(M3106&lt;&gt;1,"",IF(OR(Q3106=999,Q3106=""),"",IF(OR(Q3106&lt;35,Q3106&gt;48),1,0)))</f>
        <v/>
      </c>
      <c r="AD3106">
        <f>IF(COUNT(AA3106:AC3106)&lt;3,"",SUM(AA3106:AC3106))</f>
        <v/>
      </c>
      <c r="AE3106">
        <f>IF(L3106&gt;=4,2,IF(L3106&gt;=2,1,0))</f>
        <v/>
      </c>
      <c r="AF3106">
        <f>IF(L3106&gt;=5,1,0)</f>
        <v/>
      </c>
      <c r="AG3106">
        <f>AE3106+AF3106</f>
        <v/>
      </c>
      <c r="AH3106" s="15">
        <f>IF(M3106&lt;&gt;1,"",IF(OR(R3106=-9,R3106=""),"",R3106))</f>
        <v/>
      </c>
      <c r="AI3106">
        <f>IF(M3106&lt;&gt;1,"",IF(OR(Q3106=999,Q3106=""),"",Q3106))</f>
        <v/>
      </c>
    </row>
    <row r="3107">
      <c r="A3107" t="inlineStr">
        <is>
          <t>TQRMNOP116816</t>
        </is>
      </c>
      <c r="B3107" t="n">
        <v>2025</v>
      </c>
      <c r="C3107" t="n">
        <v>1</v>
      </c>
      <c r="D3107" t="n">
        <v>43</v>
      </c>
      <c r="E3107" t="inlineStr">
        <is>
          <t>N</t>
        </is>
      </c>
      <c r="F3107" t="n">
        <v>38</v>
      </c>
      <c r="G3107" t="n">
        <v>1095</v>
      </c>
      <c r="H3107" t="n">
        <v>2</v>
      </c>
      <c r="I3107" t="n">
        <v>2</v>
      </c>
      <c r="J3107" t="n">
        <v>25</v>
      </c>
      <c r="K3107" t="n">
        <v>2</v>
      </c>
      <c r="L3107" t="n">
        <v>3</v>
      </c>
      <c r="M3107" t="n">
        <v>1</v>
      </c>
      <c r="N3107" t="n">
        <v>3</v>
      </c>
      <c r="O3107" t="n">
        <v>2</v>
      </c>
      <c r="P3107" t="n">
        <v>2</v>
      </c>
      <c r="Q3107" t="n">
        <v>16</v>
      </c>
      <c r="R3107" s="15" t="n">
        <v>267000</v>
      </c>
      <c r="S3107" s="15" t="n">
        <v>0</v>
      </c>
      <c r="T3107" s="15" t="n">
        <v>267000</v>
      </c>
      <c r="U3107" s="15" t="n">
        <v>292300</v>
      </c>
      <c r="V3107">
        <f>IFERROR(VLOOKUP(D3107,Tablas_Equivalencia!$A$3:$B$8,2,FALSE),"Sin dato")</f>
        <v/>
      </c>
      <c r="W3107">
        <f>IFERROR(VLOOKUP(L3107,Tablas_Equivalencia!$D$3:$E$9,2,FALSE),"Sin dato")</f>
        <v/>
      </c>
      <c r="X3107">
        <f>IF(I3107=1,"Varón","Mujer")</f>
        <v/>
      </c>
      <c r="Y3107">
        <f>IFERROR(VLOOKUP(M3107,Tablas_Equivalencia!$G$3:$H$6,2,FALSE),"Sin dato")</f>
        <v/>
      </c>
      <c r="Z3107">
        <f>IF(J3107&lt;=24,"18-24","25-29")</f>
        <v/>
      </c>
      <c r="AA3107">
        <f>IF(M3107&lt;&gt;1,"",IF(P3107=2,1,0))</f>
        <v/>
      </c>
      <c r="AB3107">
        <f>IF(M3107&lt;&gt;1,"",IF(O3107&gt;=2,1,0))</f>
        <v/>
      </c>
      <c r="AC3107">
        <f>IF(M3107&lt;&gt;1,"",IF(OR(Q3107=999,Q3107=""),"",IF(OR(Q3107&lt;35,Q3107&gt;48),1,0)))</f>
        <v/>
      </c>
      <c r="AD3107">
        <f>IF(COUNT(AA3107:AC3107)&lt;3,"",SUM(AA3107:AC3107))</f>
        <v/>
      </c>
      <c r="AE3107">
        <f>IF(L3107&gt;=4,2,IF(L3107&gt;=2,1,0))</f>
        <v/>
      </c>
      <c r="AF3107">
        <f>IF(L3107&gt;=5,1,0)</f>
        <v/>
      </c>
      <c r="AG3107">
        <f>AE3107+AF3107</f>
        <v/>
      </c>
      <c r="AH3107" s="15">
        <f>IF(M3107&lt;&gt;1,"",IF(OR(R3107=-9,R3107=""),"",R3107))</f>
        <v/>
      </c>
      <c r="AI3107">
        <f>IF(M3107&lt;&gt;1,"",IF(OR(Q3107=999,Q3107=""),"",Q3107))</f>
        <v/>
      </c>
    </row>
    <row r="3108">
      <c r="A3108" t="inlineStr">
        <is>
          <t>TQRMNOP116818</t>
        </is>
      </c>
      <c r="B3108" t="n">
        <v>2025</v>
      </c>
      <c r="C3108" t="n">
        <v>1</v>
      </c>
      <c r="D3108" t="n">
        <v>1</v>
      </c>
      <c r="E3108" t="inlineStr">
        <is>
          <t>S</t>
        </is>
      </c>
      <c r="F3108" t="n">
        <v>32</v>
      </c>
      <c r="G3108" t="n">
        <v>1449</v>
      </c>
      <c r="H3108" t="n">
        <v>1</v>
      </c>
      <c r="I3108" t="n">
        <v>1</v>
      </c>
      <c r="J3108" t="n">
        <v>25</v>
      </c>
      <c r="K3108" t="n">
        <v>1</v>
      </c>
      <c r="L3108" t="n">
        <v>5</v>
      </c>
      <c r="M3108" t="n">
        <v>1</v>
      </c>
      <c r="N3108" t="n">
        <v>3</v>
      </c>
      <c r="O3108" t="n">
        <v>2</v>
      </c>
      <c r="P3108" t="n">
        <v>2</v>
      </c>
      <c r="Q3108" t="n">
        <v>41</v>
      </c>
      <c r="R3108" s="15" t="n">
        <v>1771000</v>
      </c>
      <c r="S3108" s="15" t="n">
        <v>0</v>
      </c>
      <c r="T3108" s="15" t="n">
        <v>1771000</v>
      </c>
      <c r="U3108" s="15" t="n">
        <v>53400</v>
      </c>
      <c r="V3108">
        <f>IFERROR(VLOOKUP(D3108,Tablas_Equivalencia!$A$3:$B$8,2,FALSE),"Sin dato")</f>
        <v/>
      </c>
      <c r="W3108">
        <f>IFERROR(VLOOKUP(L3108,Tablas_Equivalencia!$D$3:$E$9,2,FALSE),"Sin dato")</f>
        <v/>
      </c>
      <c r="X3108">
        <f>IF(I3108=1,"Varón","Mujer")</f>
        <v/>
      </c>
      <c r="Y3108">
        <f>IFERROR(VLOOKUP(M3108,Tablas_Equivalencia!$G$3:$H$6,2,FALSE),"Sin dato")</f>
        <v/>
      </c>
      <c r="Z3108">
        <f>IF(J3108&lt;=24,"18-24","25-29")</f>
        <v/>
      </c>
      <c r="AA3108">
        <f>IF(M3108&lt;&gt;1,"",IF(P3108=2,1,0))</f>
        <v/>
      </c>
      <c r="AB3108">
        <f>IF(M3108&lt;&gt;1,"",IF(O3108&gt;=2,1,0))</f>
        <v/>
      </c>
      <c r="AC3108">
        <f>IF(M3108&lt;&gt;1,"",IF(OR(Q3108=999,Q3108=""),"",IF(OR(Q3108&lt;35,Q3108&gt;48),1,0)))</f>
        <v/>
      </c>
      <c r="AD3108">
        <f>IF(COUNT(AA3108:AC3108)&lt;3,"",SUM(AA3108:AC3108))</f>
        <v/>
      </c>
      <c r="AE3108">
        <f>IF(L3108&gt;=4,2,IF(L3108&gt;=2,1,0))</f>
        <v/>
      </c>
      <c r="AF3108">
        <f>IF(L3108&gt;=5,1,0)</f>
        <v/>
      </c>
      <c r="AG3108">
        <f>AE3108+AF3108</f>
        <v/>
      </c>
      <c r="AH3108" s="15">
        <f>IF(M3108&lt;&gt;1,"",IF(OR(R3108=-9,R3108=""),"",R3108))</f>
        <v/>
      </c>
      <c r="AI3108">
        <f>IF(M3108&lt;&gt;1,"",IF(OR(Q3108=999,Q3108=""),"",Q3108))</f>
        <v/>
      </c>
    </row>
    <row r="3109">
      <c r="A3109" t="inlineStr">
        <is>
          <t>TQRMNOP116829</t>
        </is>
      </c>
      <c r="B3109" t="n">
        <v>2025</v>
      </c>
      <c r="C3109" t="n">
        <v>1</v>
      </c>
      <c r="D3109" t="n">
        <v>42</v>
      </c>
      <c r="E3109" t="inlineStr">
        <is>
          <t>S</t>
        </is>
      </c>
      <c r="F3109" t="n">
        <v>10</v>
      </c>
      <c r="G3109" t="n">
        <v>2263</v>
      </c>
      <c r="H3109" t="n">
        <v>2</v>
      </c>
      <c r="I3109" t="n">
        <v>2</v>
      </c>
      <c r="J3109" t="n">
        <v>23</v>
      </c>
      <c r="K3109" t="n">
        <v>2</v>
      </c>
      <c r="L3109" t="n">
        <v>3</v>
      </c>
      <c r="M3109" t="n">
        <v>3</v>
      </c>
      <c r="R3109" s="15" t="n">
        <v>0</v>
      </c>
      <c r="S3109" s="15" t="n">
        <v>0</v>
      </c>
      <c r="T3109" s="15" t="n">
        <v>0</v>
      </c>
      <c r="U3109" s="15" t="n">
        <v>82000</v>
      </c>
      <c r="V3109">
        <f>IFERROR(VLOOKUP(D3109,Tablas_Equivalencia!$A$3:$B$8,2,FALSE),"Sin dato")</f>
        <v/>
      </c>
      <c r="W3109">
        <f>IFERROR(VLOOKUP(L3109,Tablas_Equivalencia!$D$3:$E$9,2,FALSE),"Sin dato")</f>
        <v/>
      </c>
      <c r="X3109">
        <f>IF(I3109=1,"Varón","Mujer")</f>
        <v/>
      </c>
      <c r="Y3109">
        <f>IFERROR(VLOOKUP(M3109,Tablas_Equivalencia!$G$3:$H$6,2,FALSE),"Sin dato")</f>
        <v/>
      </c>
      <c r="Z3109">
        <f>IF(J3109&lt;=24,"18-24","25-29")</f>
        <v/>
      </c>
      <c r="AA3109">
        <f>IF(M3109&lt;&gt;1,"",IF(P3109=2,1,0))</f>
        <v/>
      </c>
      <c r="AB3109">
        <f>IF(M3109&lt;&gt;1,"",IF(O3109&gt;=2,1,0))</f>
        <v/>
      </c>
      <c r="AC3109">
        <f>IF(M3109&lt;&gt;1,"",IF(OR(Q3109=999,Q3109=""),"",IF(OR(Q3109&lt;35,Q3109&gt;48),1,0)))</f>
        <v/>
      </c>
      <c r="AD3109">
        <f>IF(COUNT(AA3109:AC3109)&lt;3,"",SUM(AA3109:AC3109))</f>
        <v/>
      </c>
      <c r="AE3109">
        <f>IF(L3109&gt;=4,2,IF(L3109&gt;=2,1,0))</f>
        <v/>
      </c>
      <c r="AF3109">
        <f>IF(L3109&gt;=5,1,0)</f>
        <v/>
      </c>
      <c r="AG3109">
        <f>AE3109+AF3109</f>
        <v/>
      </c>
      <c r="AH3109" s="15">
        <f>IF(M3109&lt;&gt;1,"",IF(OR(R3109=-9,R3109=""),"",R3109))</f>
        <v/>
      </c>
      <c r="AI3109">
        <f>IF(M3109&lt;&gt;1,"",IF(OR(Q3109=999,Q3109=""),"",Q3109))</f>
        <v/>
      </c>
    </row>
    <row r="3110">
      <c r="A3110" t="inlineStr">
        <is>
          <t>TQRMNOP116830</t>
        </is>
      </c>
      <c r="B3110" t="n">
        <v>2025</v>
      </c>
      <c r="C3110" t="n">
        <v>1</v>
      </c>
      <c r="D3110" t="n">
        <v>43</v>
      </c>
      <c r="E3110" t="inlineStr">
        <is>
          <t>S</t>
        </is>
      </c>
      <c r="F3110" t="n">
        <v>36</v>
      </c>
      <c r="G3110" t="n">
        <v>1081</v>
      </c>
      <c r="H3110" t="n">
        <v>3</v>
      </c>
      <c r="I3110" t="n">
        <v>1</v>
      </c>
      <c r="J3110" t="n">
        <v>23</v>
      </c>
      <c r="K3110" t="n">
        <v>1</v>
      </c>
      <c r="L3110" t="n">
        <v>5</v>
      </c>
      <c r="M3110" t="n">
        <v>1</v>
      </c>
      <c r="N3110" t="n">
        <v>3</v>
      </c>
      <c r="O3110" t="n">
        <v>3</v>
      </c>
      <c r="P3110" t="n">
        <v>2</v>
      </c>
      <c r="Q3110" t="n">
        <v>31</v>
      </c>
      <c r="R3110" s="15" t="n">
        <v>338000</v>
      </c>
      <c r="S3110" s="15" t="n">
        <v>0</v>
      </c>
      <c r="T3110" s="15" t="n">
        <v>338000</v>
      </c>
      <c r="U3110" s="15" t="n">
        <v>83100</v>
      </c>
      <c r="V3110">
        <f>IFERROR(VLOOKUP(D3110,Tablas_Equivalencia!$A$3:$B$8,2,FALSE),"Sin dato")</f>
        <v/>
      </c>
      <c r="W3110">
        <f>IFERROR(VLOOKUP(L3110,Tablas_Equivalencia!$D$3:$E$9,2,FALSE),"Sin dato")</f>
        <v/>
      </c>
      <c r="X3110">
        <f>IF(I3110=1,"Varón","Mujer")</f>
        <v/>
      </c>
      <c r="Y3110">
        <f>IFERROR(VLOOKUP(M3110,Tablas_Equivalencia!$G$3:$H$6,2,FALSE),"Sin dato")</f>
        <v/>
      </c>
      <c r="Z3110">
        <f>IF(J3110&lt;=24,"18-24","25-29")</f>
        <v/>
      </c>
      <c r="AA3110">
        <f>IF(M3110&lt;&gt;1,"",IF(P3110=2,1,0))</f>
        <v/>
      </c>
      <c r="AB3110">
        <f>IF(M3110&lt;&gt;1,"",IF(O3110&gt;=2,1,0))</f>
        <v/>
      </c>
      <c r="AC3110">
        <f>IF(M3110&lt;&gt;1,"",IF(OR(Q3110=999,Q3110=""),"",IF(OR(Q3110&lt;35,Q3110&gt;48),1,0)))</f>
        <v/>
      </c>
      <c r="AD3110">
        <f>IF(COUNT(AA3110:AC3110)&lt;3,"",SUM(AA3110:AC3110))</f>
        <v/>
      </c>
      <c r="AE3110">
        <f>IF(L3110&gt;=4,2,IF(L3110&gt;=2,1,0))</f>
        <v/>
      </c>
      <c r="AF3110">
        <f>IF(L3110&gt;=5,1,0)</f>
        <v/>
      </c>
      <c r="AG3110">
        <f>AE3110+AF3110</f>
        <v/>
      </c>
      <c r="AH3110" s="15">
        <f>IF(M3110&lt;&gt;1,"",IF(OR(R3110=-9,R3110=""),"",R3110))</f>
        <v/>
      </c>
      <c r="AI3110">
        <f>IF(M3110&lt;&gt;1,"",IF(OR(Q3110=999,Q3110=""),"",Q3110))</f>
        <v/>
      </c>
    </row>
    <row r="3111">
      <c r="A3111" t="inlineStr">
        <is>
          <t>TQRMNOP116839</t>
        </is>
      </c>
      <c r="B3111" t="n">
        <v>2025</v>
      </c>
      <c r="C3111" t="n">
        <v>1</v>
      </c>
      <c r="D3111" t="n">
        <v>42</v>
      </c>
      <c r="E3111" t="inlineStr">
        <is>
          <t>N</t>
        </is>
      </c>
      <c r="F3111" t="n">
        <v>27</v>
      </c>
      <c r="G3111" t="n">
        <v>1163</v>
      </c>
      <c r="H3111" t="n">
        <v>3</v>
      </c>
      <c r="I3111" t="n">
        <v>2</v>
      </c>
      <c r="J3111" t="n">
        <v>26</v>
      </c>
      <c r="K3111" t="n">
        <v>2</v>
      </c>
      <c r="L3111" t="n">
        <v>4</v>
      </c>
      <c r="M3111" t="n">
        <v>1</v>
      </c>
      <c r="N3111" t="n">
        <v>4</v>
      </c>
      <c r="O3111" t="n">
        <v>1</v>
      </c>
      <c r="P3111" t="n">
        <v>2</v>
      </c>
      <c r="Q3111" t="n">
        <v>28</v>
      </c>
      <c r="R3111" s="15" t="n">
        <v>420000</v>
      </c>
      <c r="S3111" s="15" t="n">
        <v>0</v>
      </c>
      <c r="T3111" s="15" t="n">
        <v>420000</v>
      </c>
      <c r="U3111" s="15" t="n">
        <v>386700</v>
      </c>
      <c r="V3111">
        <f>IFERROR(VLOOKUP(D3111,Tablas_Equivalencia!$A$3:$B$8,2,FALSE),"Sin dato")</f>
        <v/>
      </c>
      <c r="W3111">
        <f>IFERROR(VLOOKUP(L3111,Tablas_Equivalencia!$D$3:$E$9,2,FALSE),"Sin dato")</f>
        <v/>
      </c>
      <c r="X3111">
        <f>IF(I3111=1,"Varón","Mujer")</f>
        <v/>
      </c>
      <c r="Y3111">
        <f>IFERROR(VLOOKUP(M3111,Tablas_Equivalencia!$G$3:$H$6,2,FALSE),"Sin dato")</f>
        <v/>
      </c>
      <c r="Z3111">
        <f>IF(J3111&lt;=24,"18-24","25-29")</f>
        <v/>
      </c>
      <c r="AA3111">
        <f>IF(M3111&lt;&gt;1,"",IF(P3111=2,1,0))</f>
        <v/>
      </c>
      <c r="AB3111">
        <f>IF(M3111&lt;&gt;1,"",IF(O3111&gt;=2,1,0))</f>
        <v/>
      </c>
      <c r="AC3111">
        <f>IF(M3111&lt;&gt;1,"",IF(OR(Q3111=999,Q3111=""),"",IF(OR(Q3111&lt;35,Q3111&gt;48),1,0)))</f>
        <v/>
      </c>
      <c r="AD3111">
        <f>IF(COUNT(AA3111:AC3111)&lt;3,"",SUM(AA3111:AC3111))</f>
        <v/>
      </c>
      <c r="AE3111">
        <f>IF(L3111&gt;=4,2,IF(L3111&gt;=2,1,0))</f>
        <v/>
      </c>
      <c r="AF3111">
        <f>IF(L3111&gt;=5,1,0)</f>
        <v/>
      </c>
      <c r="AG3111">
        <f>AE3111+AF3111</f>
        <v/>
      </c>
      <c r="AH3111" s="15">
        <f>IF(M3111&lt;&gt;1,"",IF(OR(R3111=-9,R3111=""),"",R3111))</f>
        <v/>
      </c>
      <c r="AI3111">
        <f>IF(M3111&lt;&gt;1,"",IF(OR(Q3111=999,Q3111=""),"",Q3111))</f>
        <v/>
      </c>
    </row>
    <row r="3112">
      <c r="A3112" t="inlineStr">
        <is>
          <t>TQRMNOP116843</t>
        </is>
      </c>
      <c r="B3112" t="n">
        <v>2025</v>
      </c>
      <c r="C3112" t="n">
        <v>1</v>
      </c>
      <c r="D3112" t="n">
        <v>43</v>
      </c>
      <c r="E3112" t="inlineStr">
        <is>
          <t>S</t>
        </is>
      </c>
      <c r="F3112" t="n">
        <v>30</v>
      </c>
      <c r="G3112" t="n">
        <v>740</v>
      </c>
      <c r="H3112" t="n">
        <v>2</v>
      </c>
      <c r="I3112" t="n">
        <v>1</v>
      </c>
      <c r="J3112" t="n">
        <v>20</v>
      </c>
      <c r="K3112" t="n">
        <v>1</v>
      </c>
      <c r="L3112" t="n">
        <v>5</v>
      </c>
      <c r="M3112" t="n">
        <v>1</v>
      </c>
      <c r="N3112" t="n">
        <v>3</v>
      </c>
      <c r="O3112" t="n">
        <v>1</v>
      </c>
      <c r="P3112" t="n">
        <v>1</v>
      </c>
      <c r="Q3112" t="n">
        <v>72</v>
      </c>
      <c r="R3112" s="15" t="n">
        <v>938000</v>
      </c>
      <c r="S3112" s="15" t="n">
        <v>0</v>
      </c>
      <c r="T3112" s="15" t="n">
        <v>938000</v>
      </c>
      <c r="U3112" s="15" t="n">
        <v>148600</v>
      </c>
      <c r="V3112">
        <f>IFERROR(VLOOKUP(D3112,Tablas_Equivalencia!$A$3:$B$8,2,FALSE),"Sin dato")</f>
        <v/>
      </c>
      <c r="W3112">
        <f>IFERROR(VLOOKUP(L3112,Tablas_Equivalencia!$D$3:$E$9,2,FALSE),"Sin dato")</f>
        <v/>
      </c>
      <c r="X3112">
        <f>IF(I3112=1,"Varón","Mujer")</f>
        <v/>
      </c>
      <c r="Y3112">
        <f>IFERROR(VLOOKUP(M3112,Tablas_Equivalencia!$G$3:$H$6,2,FALSE),"Sin dato")</f>
        <v/>
      </c>
      <c r="Z3112">
        <f>IF(J3112&lt;=24,"18-24","25-29")</f>
        <v/>
      </c>
      <c r="AA3112">
        <f>IF(M3112&lt;&gt;1,"",IF(P3112=2,1,0))</f>
        <v/>
      </c>
      <c r="AB3112">
        <f>IF(M3112&lt;&gt;1,"",IF(O3112&gt;=2,1,0))</f>
        <v/>
      </c>
      <c r="AC3112">
        <f>IF(M3112&lt;&gt;1,"",IF(OR(Q3112=999,Q3112=""),"",IF(OR(Q3112&lt;35,Q3112&gt;48),1,0)))</f>
        <v/>
      </c>
      <c r="AD3112">
        <f>IF(COUNT(AA3112:AC3112)&lt;3,"",SUM(AA3112:AC3112))</f>
        <v/>
      </c>
      <c r="AE3112">
        <f>IF(L3112&gt;=4,2,IF(L3112&gt;=2,1,0))</f>
        <v/>
      </c>
      <c r="AF3112">
        <f>IF(L3112&gt;=5,1,0)</f>
        <v/>
      </c>
      <c r="AG3112">
        <f>AE3112+AF3112</f>
        <v/>
      </c>
      <c r="AH3112" s="15">
        <f>IF(M3112&lt;&gt;1,"",IF(OR(R3112=-9,R3112=""),"",R3112))</f>
        <v/>
      </c>
      <c r="AI3112">
        <f>IF(M3112&lt;&gt;1,"",IF(OR(Q3112=999,Q3112=""),"",Q3112))</f>
        <v/>
      </c>
    </row>
    <row r="3113">
      <c r="A3113" t="inlineStr">
        <is>
          <t>TQRMNOP116845</t>
        </is>
      </c>
      <c r="B3113" t="n">
        <v>2025</v>
      </c>
      <c r="C3113" t="n">
        <v>1</v>
      </c>
      <c r="D3113" t="n">
        <v>40</v>
      </c>
      <c r="E3113" t="inlineStr">
        <is>
          <t>N</t>
        </is>
      </c>
      <c r="F3113" t="n">
        <v>9</v>
      </c>
      <c r="G3113" t="n">
        <v>597</v>
      </c>
      <c r="H3113" t="n">
        <v>1</v>
      </c>
      <c r="I3113" t="n">
        <v>1</v>
      </c>
      <c r="J3113" t="n">
        <v>20</v>
      </c>
      <c r="K3113" t="n">
        <v>2</v>
      </c>
      <c r="L3113" t="n">
        <v>4</v>
      </c>
      <c r="M3113" t="n">
        <v>1</v>
      </c>
      <c r="N3113" t="n">
        <v>1</v>
      </c>
      <c r="O3113" t="n">
        <v>2</v>
      </c>
      <c r="P3113" t="n">
        <v>2</v>
      </c>
      <c r="Q3113" t="n">
        <v>13</v>
      </c>
      <c r="R3113" s="15" t="n">
        <v>-9</v>
      </c>
      <c r="S3113" s="15" t="n">
        <v>0</v>
      </c>
      <c r="T3113" s="15" t="n">
        <v>0</v>
      </c>
      <c r="U3113" s="15" t="n">
        <v>138500</v>
      </c>
      <c r="V3113">
        <f>IFERROR(VLOOKUP(D3113,Tablas_Equivalencia!$A$3:$B$8,2,FALSE),"Sin dato")</f>
        <v/>
      </c>
      <c r="W3113">
        <f>IFERROR(VLOOKUP(L3113,Tablas_Equivalencia!$D$3:$E$9,2,FALSE),"Sin dato")</f>
        <v/>
      </c>
      <c r="X3113">
        <f>IF(I3113=1,"Varón","Mujer")</f>
        <v/>
      </c>
      <c r="Y3113">
        <f>IFERROR(VLOOKUP(M3113,Tablas_Equivalencia!$G$3:$H$6,2,FALSE),"Sin dato")</f>
        <v/>
      </c>
      <c r="Z3113">
        <f>IF(J3113&lt;=24,"18-24","25-29")</f>
        <v/>
      </c>
      <c r="AA3113">
        <f>IF(M3113&lt;&gt;1,"",IF(P3113=2,1,0))</f>
        <v/>
      </c>
      <c r="AB3113">
        <f>IF(M3113&lt;&gt;1,"",IF(O3113&gt;=2,1,0))</f>
        <v/>
      </c>
      <c r="AC3113">
        <f>IF(M3113&lt;&gt;1,"",IF(OR(Q3113=999,Q3113=""),"",IF(OR(Q3113&lt;35,Q3113&gt;48),1,0)))</f>
        <v/>
      </c>
      <c r="AD3113">
        <f>IF(COUNT(AA3113:AC3113)&lt;3,"",SUM(AA3113:AC3113))</f>
        <v/>
      </c>
      <c r="AE3113">
        <f>IF(L3113&gt;=4,2,IF(L3113&gt;=2,1,0))</f>
        <v/>
      </c>
      <c r="AF3113">
        <f>IF(L3113&gt;=5,1,0)</f>
        <v/>
      </c>
      <c r="AG3113">
        <f>AE3113+AF3113</f>
        <v/>
      </c>
      <c r="AH3113" s="15">
        <f>IF(M3113&lt;&gt;1,"",IF(OR(R3113=-9,R3113=""),"",R3113))</f>
        <v/>
      </c>
      <c r="AI3113">
        <f>IF(M3113&lt;&gt;1,"",IF(OR(Q3113=999,Q3113=""),"",Q3113))</f>
        <v/>
      </c>
    </row>
    <row r="3114">
      <c r="A3114" t="inlineStr">
        <is>
          <t>TQRMNOP116856</t>
        </is>
      </c>
      <c r="B3114" t="n">
        <v>2025</v>
      </c>
      <c r="C3114" t="n">
        <v>1</v>
      </c>
      <c r="D3114" t="n">
        <v>44</v>
      </c>
      <c r="E3114" t="inlineStr">
        <is>
          <t>N</t>
        </is>
      </c>
      <c r="F3114" t="n">
        <v>2</v>
      </c>
      <c r="G3114" t="n">
        <v>1075</v>
      </c>
      <c r="H3114" t="n">
        <v>2</v>
      </c>
      <c r="I3114" t="n">
        <v>2</v>
      </c>
      <c r="J3114" t="n">
        <v>27</v>
      </c>
      <c r="K3114" t="n">
        <v>2</v>
      </c>
      <c r="L3114" t="n">
        <v>5</v>
      </c>
      <c r="M3114" t="n">
        <v>2</v>
      </c>
      <c r="R3114" s="15" t="n">
        <v>0</v>
      </c>
      <c r="S3114" s="15" t="n">
        <v>0</v>
      </c>
      <c r="T3114" s="15" t="n">
        <v>0</v>
      </c>
      <c r="U3114" s="15" t="n">
        <v>190900</v>
      </c>
      <c r="V3114">
        <f>IFERROR(VLOOKUP(D3114,Tablas_Equivalencia!$A$3:$B$8,2,FALSE),"Sin dato")</f>
        <v/>
      </c>
      <c r="W3114">
        <f>IFERROR(VLOOKUP(L3114,Tablas_Equivalencia!$D$3:$E$9,2,FALSE),"Sin dato")</f>
        <v/>
      </c>
      <c r="X3114">
        <f>IF(I3114=1,"Varón","Mujer")</f>
        <v/>
      </c>
      <c r="Y3114">
        <f>IFERROR(VLOOKUP(M3114,Tablas_Equivalencia!$G$3:$H$6,2,FALSE),"Sin dato")</f>
        <v/>
      </c>
      <c r="Z3114">
        <f>IF(J3114&lt;=24,"18-24","25-29")</f>
        <v/>
      </c>
      <c r="AA3114">
        <f>IF(M3114&lt;&gt;1,"",IF(P3114=2,1,0))</f>
        <v/>
      </c>
      <c r="AB3114">
        <f>IF(M3114&lt;&gt;1,"",IF(O3114&gt;=2,1,0))</f>
        <v/>
      </c>
      <c r="AC3114">
        <f>IF(M3114&lt;&gt;1,"",IF(OR(Q3114=999,Q3114=""),"",IF(OR(Q3114&lt;35,Q3114&gt;48),1,0)))</f>
        <v/>
      </c>
      <c r="AD3114">
        <f>IF(COUNT(AA3114:AC3114)&lt;3,"",SUM(AA3114:AC3114))</f>
        <v/>
      </c>
      <c r="AE3114">
        <f>IF(L3114&gt;=4,2,IF(L3114&gt;=2,1,0))</f>
        <v/>
      </c>
      <c r="AF3114">
        <f>IF(L3114&gt;=5,1,0)</f>
        <v/>
      </c>
      <c r="AG3114">
        <f>AE3114+AF3114</f>
        <v/>
      </c>
      <c r="AH3114" s="15">
        <f>IF(M3114&lt;&gt;1,"",IF(OR(R3114=-9,R3114=""),"",R3114))</f>
        <v/>
      </c>
      <c r="AI3114">
        <f>IF(M3114&lt;&gt;1,"",IF(OR(Q3114=999,Q3114=""),"",Q3114))</f>
        <v/>
      </c>
    </row>
    <row r="3115">
      <c r="A3115" t="inlineStr">
        <is>
          <t>TQRMNOP116862</t>
        </is>
      </c>
      <c r="B3115" t="n">
        <v>2025</v>
      </c>
      <c r="C3115" t="n">
        <v>1</v>
      </c>
      <c r="D3115" t="n">
        <v>43</v>
      </c>
      <c r="E3115" t="inlineStr">
        <is>
          <t>S</t>
        </is>
      </c>
      <c r="F3115" t="n">
        <v>19</v>
      </c>
      <c r="G3115" t="n">
        <v>1570</v>
      </c>
      <c r="H3115" t="n">
        <v>3</v>
      </c>
      <c r="I3115" t="n">
        <v>1</v>
      </c>
      <c r="J3115" t="n">
        <v>19</v>
      </c>
      <c r="K3115" t="n">
        <v>1</v>
      </c>
      <c r="L3115" t="n">
        <v>5</v>
      </c>
      <c r="M3115" t="n">
        <v>1</v>
      </c>
      <c r="N3115" t="n">
        <v>3</v>
      </c>
      <c r="O3115" t="n">
        <v>1</v>
      </c>
      <c r="P3115" t="n">
        <v>1</v>
      </c>
      <c r="Q3115" t="n">
        <v>50</v>
      </c>
      <c r="R3115" s="15" t="n">
        <v>1047000</v>
      </c>
      <c r="S3115" s="15" t="n">
        <v>0</v>
      </c>
      <c r="T3115" s="15" t="n">
        <v>1047000</v>
      </c>
      <c r="U3115" s="15" t="n">
        <v>186300</v>
      </c>
      <c r="V3115">
        <f>IFERROR(VLOOKUP(D3115,Tablas_Equivalencia!$A$3:$B$8,2,FALSE),"Sin dato")</f>
        <v/>
      </c>
      <c r="W3115">
        <f>IFERROR(VLOOKUP(L3115,Tablas_Equivalencia!$D$3:$E$9,2,FALSE),"Sin dato")</f>
        <v/>
      </c>
      <c r="X3115">
        <f>IF(I3115=1,"Varón","Mujer")</f>
        <v/>
      </c>
      <c r="Y3115">
        <f>IFERROR(VLOOKUP(M3115,Tablas_Equivalencia!$G$3:$H$6,2,FALSE),"Sin dato")</f>
        <v/>
      </c>
      <c r="Z3115">
        <f>IF(J3115&lt;=24,"18-24","25-29")</f>
        <v/>
      </c>
      <c r="AA3115">
        <f>IF(M3115&lt;&gt;1,"",IF(P3115=2,1,0))</f>
        <v/>
      </c>
      <c r="AB3115">
        <f>IF(M3115&lt;&gt;1,"",IF(O3115&gt;=2,1,0))</f>
        <v/>
      </c>
      <c r="AC3115">
        <f>IF(M3115&lt;&gt;1,"",IF(OR(Q3115=999,Q3115=""),"",IF(OR(Q3115&lt;35,Q3115&gt;48),1,0)))</f>
        <v/>
      </c>
      <c r="AD3115">
        <f>IF(COUNT(AA3115:AC3115)&lt;3,"",SUM(AA3115:AC3115))</f>
        <v/>
      </c>
      <c r="AE3115">
        <f>IF(L3115&gt;=4,2,IF(L3115&gt;=2,1,0))</f>
        <v/>
      </c>
      <c r="AF3115">
        <f>IF(L3115&gt;=5,1,0)</f>
        <v/>
      </c>
      <c r="AG3115">
        <f>AE3115+AF3115</f>
        <v/>
      </c>
      <c r="AH3115" s="15">
        <f>IF(M3115&lt;&gt;1,"",IF(OR(R3115=-9,R3115=""),"",R3115))</f>
        <v/>
      </c>
      <c r="AI3115">
        <f>IF(M3115&lt;&gt;1,"",IF(OR(Q3115=999,Q3115=""),"",Q3115))</f>
        <v/>
      </c>
    </row>
    <row r="3116">
      <c r="A3116" t="inlineStr">
        <is>
          <t>TQRMNOP116868</t>
        </is>
      </c>
      <c r="B3116" t="n">
        <v>2025</v>
      </c>
      <c r="C3116" t="n">
        <v>1</v>
      </c>
      <c r="D3116" t="n">
        <v>43</v>
      </c>
      <c r="E3116" t="inlineStr">
        <is>
          <t>N</t>
        </is>
      </c>
      <c r="F3116" t="n">
        <v>38</v>
      </c>
      <c r="G3116" t="n">
        <v>1369</v>
      </c>
      <c r="H3116" t="n">
        <v>3</v>
      </c>
      <c r="I3116" t="n">
        <v>1</v>
      </c>
      <c r="J3116" t="n">
        <v>20</v>
      </c>
      <c r="K3116" t="n">
        <v>2</v>
      </c>
      <c r="L3116" t="n">
        <v>3</v>
      </c>
      <c r="M3116" t="n">
        <v>1</v>
      </c>
      <c r="N3116" t="n">
        <v>3</v>
      </c>
      <c r="O3116" t="n">
        <v>2</v>
      </c>
      <c r="P3116" t="n">
        <v>2</v>
      </c>
      <c r="Q3116" t="n">
        <v>999</v>
      </c>
      <c r="R3116" s="15" t="n">
        <v>654000</v>
      </c>
      <c r="S3116" s="15" t="n">
        <v>0</v>
      </c>
      <c r="T3116" s="15" t="n">
        <v>654000</v>
      </c>
      <c r="U3116" s="15" t="n">
        <v>220300</v>
      </c>
      <c r="V3116">
        <f>IFERROR(VLOOKUP(D3116,Tablas_Equivalencia!$A$3:$B$8,2,FALSE),"Sin dato")</f>
        <v/>
      </c>
      <c r="W3116">
        <f>IFERROR(VLOOKUP(L3116,Tablas_Equivalencia!$D$3:$E$9,2,FALSE),"Sin dato")</f>
        <v/>
      </c>
      <c r="X3116">
        <f>IF(I3116=1,"Varón","Mujer")</f>
        <v/>
      </c>
      <c r="Y3116">
        <f>IFERROR(VLOOKUP(M3116,Tablas_Equivalencia!$G$3:$H$6,2,FALSE),"Sin dato")</f>
        <v/>
      </c>
      <c r="Z3116">
        <f>IF(J3116&lt;=24,"18-24","25-29")</f>
        <v/>
      </c>
      <c r="AA3116">
        <f>IF(M3116&lt;&gt;1,"",IF(P3116=2,1,0))</f>
        <v/>
      </c>
      <c r="AB3116">
        <f>IF(M3116&lt;&gt;1,"",IF(O3116&gt;=2,1,0))</f>
        <v/>
      </c>
      <c r="AC3116">
        <f>IF(M3116&lt;&gt;1,"",IF(OR(Q3116=999,Q3116=""),"",IF(OR(Q3116&lt;35,Q3116&gt;48),1,0)))</f>
        <v/>
      </c>
      <c r="AD3116">
        <f>IF(COUNT(AA3116:AC3116)&lt;3,"",SUM(AA3116:AC3116))</f>
        <v/>
      </c>
      <c r="AE3116">
        <f>IF(L3116&gt;=4,2,IF(L3116&gt;=2,1,0))</f>
        <v/>
      </c>
      <c r="AF3116">
        <f>IF(L3116&gt;=5,1,0)</f>
        <v/>
      </c>
      <c r="AG3116">
        <f>AE3116+AF3116</f>
        <v/>
      </c>
      <c r="AH3116" s="15">
        <f>IF(M3116&lt;&gt;1,"",IF(OR(R3116=-9,R3116=""),"",R3116))</f>
        <v/>
      </c>
      <c r="AI3116">
        <f>IF(M3116&lt;&gt;1,"",IF(OR(Q3116=999,Q3116=""),"",Q3116))</f>
        <v/>
      </c>
    </row>
    <row r="3117">
      <c r="A3117" t="inlineStr">
        <is>
          <t>TQRMNOP116872</t>
        </is>
      </c>
      <c r="B3117" t="n">
        <v>2025</v>
      </c>
      <c r="C3117" t="n">
        <v>1</v>
      </c>
      <c r="D3117" t="n">
        <v>41</v>
      </c>
      <c r="E3117" t="inlineStr">
        <is>
          <t>N</t>
        </is>
      </c>
      <c r="F3117" t="n">
        <v>15</v>
      </c>
      <c r="G3117" t="n">
        <v>1279</v>
      </c>
      <c r="H3117" t="n">
        <v>1</v>
      </c>
      <c r="I3117" t="n">
        <v>2</v>
      </c>
      <c r="J3117" t="n">
        <v>26</v>
      </c>
      <c r="K3117" t="n">
        <v>1</v>
      </c>
      <c r="L3117" t="n">
        <v>6</v>
      </c>
      <c r="M3117" t="n">
        <v>1</v>
      </c>
      <c r="N3117" t="n">
        <v>3</v>
      </c>
      <c r="O3117" t="n">
        <v>1</v>
      </c>
      <c r="P3117" t="n">
        <v>1</v>
      </c>
      <c r="Q3117" t="n">
        <v>22</v>
      </c>
      <c r="R3117" s="15" t="n">
        <v>945000</v>
      </c>
      <c r="S3117" s="15" t="n">
        <v>0</v>
      </c>
      <c r="T3117" s="15" t="n">
        <v>945000</v>
      </c>
      <c r="U3117" s="15" t="n">
        <v>162900</v>
      </c>
      <c r="V3117">
        <f>IFERROR(VLOOKUP(D3117,Tablas_Equivalencia!$A$3:$B$8,2,FALSE),"Sin dato")</f>
        <v/>
      </c>
      <c r="W3117">
        <f>IFERROR(VLOOKUP(L3117,Tablas_Equivalencia!$D$3:$E$9,2,FALSE),"Sin dato")</f>
        <v/>
      </c>
      <c r="X3117">
        <f>IF(I3117=1,"Varón","Mujer")</f>
        <v/>
      </c>
      <c r="Y3117">
        <f>IFERROR(VLOOKUP(M3117,Tablas_Equivalencia!$G$3:$H$6,2,FALSE),"Sin dato")</f>
        <v/>
      </c>
      <c r="Z3117">
        <f>IF(J3117&lt;=24,"18-24","25-29")</f>
        <v/>
      </c>
      <c r="AA3117">
        <f>IF(M3117&lt;&gt;1,"",IF(P3117=2,1,0))</f>
        <v/>
      </c>
      <c r="AB3117">
        <f>IF(M3117&lt;&gt;1,"",IF(O3117&gt;=2,1,0))</f>
        <v/>
      </c>
      <c r="AC3117">
        <f>IF(M3117&lt;&gt;1,"",IF(OR(Q3117=999,Q3117=""),"",IF(OR(Q3117&lt;35,Q3117&gt;48),1,0)))</f>
        <v/>
      </c>
      <c r="AD3117">
        <f>IF(COUNT(AA3117:AC3117)&lt;3,"",SUM(AA3117:AC3117))</f>
        <v/>
      </c>
      <c r="AE3117">
        <f>IF(L3117&gt;=4,2,IF(L3117&gt;=2,1,0))</f>
        <v/>
      </c>
      <c r="AF3117">
        <f>IF(L3117&gt;=5,1,0)</f>
        <v/>
      </c>
      <c r="AG3117">
        <f>AE3117+AF3117</f>
        <v/>
      </c>
      <c r="AH3117" s="15">
        <f>IF(M3117&lt;&gt;1,"",IF(OR(R3117=-9,R3117=""),"",R3117))</f>
        <v/>
      </c>
      <c r="AI3117">
        <f>IF(M3117&lt;&gt;1,"",IF(OR(Q3117=999,Q3117=""),"",Q3117))</f>
        <v/>
      </c>
    </row>
    <row r="3118">
      <c r="A3118" t="inlineStr">
        <is>
          <t>TQRMNOP116874</t>
        </is>
      </c>
      <c r="B3118" t="n">
        <v>2025</v>
      </c>
      <c r="C3118" t="n">
        <v>1</v>
      </c>
      <c r="D3118" t="n">
        <v>1</v>
      </c>
      <c r="E3118" t="inlineStr">
        <is>
          <t>S</t>
        </is>
      </c>
      <c r="F3118" t="n">
        <v>32</v>
      </c>
      <c r="G3118" t="n">
        <v>652</v>
      </c>
      <c r="H3118" t="n">
        <v>3</v>
      </c>
      <c r="I3118" t="n">
        <v>1</v>
      </c>
      <c r="J3118" t="n">
        <v>21</v>
      </c>
      <c r="K3118" t="n">
        <v>1</v>
      </c>
      <c r="L3118" t="n">
        <v>3</v>
      </c>
      <c r="M3118" t="n">
        <v>1</v>
      </c>
      <c r="N3118" t="n">
        <v>3</v>
      </c>
      <c r="O3118" t="n">
        <v>3</v>
      </c>
      <c r="P3118" t="n">
        <v>2</v>
      </c>
      <c r="Q3118" t="n">
        <v>58</v>
      </c>
      <c r="R3118" s="15" t="n">
        <v>872000</v>
      </c>
      <c r="S3118" s="15" t="n">
        <v>0</v>
      </c>
      <c r="T3118" s="15" t="n">
        <v>872000</v>
      </c>
      <c r="U3118" s="15" t="n">
        <v>337500</v>
      </c>
      <c r="V3118">
        <f>IFERROR(VLOOKUP(D3118,Tablas_Equivalencia!$A$3:$B$8,2,FALSE),"Sin dato")</f>
        <v/>
      </c>
      <c r="W3118">
        <f>IFERROR(VLOOKUP(L3118,Tablas_Equivalencia!$D$3:$E$9,2,FALSE),"Sin dato")</f>
        <v/>
      </c>
      <c r="X3118">
        <f>IF(I3118=1,"Varón","Mujer")</f>
        <v/>
      </c>
      <c r="Y3118">
        <f>IFERROR(VLOOKUP(M3118,Tablas_Equivalencia!$G$3:$H$6,2,FALSE),"Sin dato")</f>
        <v/>
      </c>
      <c r="Z3118">
        <f>IF(J3118&lt;=24,"18-24","25-29")</f>
        <v/>
      </c>
      <c r="AA3118">
        <f>IF(M3118&lt;&gt;1,"",IF(P3118=2,1,0))</f>
        <v/>
      </c>
      <c r="AB3118">
        <f>IF(M3118&lt;&gt;1,"",IF(O3118&gt;=2,1,0))</f>
        <v/>
      </c>
      <c r="AC3118">
        <f>IF(M3118&lt;&gt;1,"",IF(OR(Q3118=999,Q3118=""),"",IF(OR(Q3118&lt;35,Q3118&gt;48),1,0)))</f>
        <v/>
      </c>
      <c r="AD3118">
        <f>IF(COUNT(AA3118:AC3118)&lt;3,"",SUM(AA3118:AC3118))</f>
        <v/>
      </c>
      <c r="AE3118">
        <f>IF(L3118&gt;=4,2,IF(L3118&gt;=2,1,0))</f>
        <v/>
      </c>
      <c r="AF3118">
        <f>IF(L3118&gt;=5,1,0)</f>
        <v/>
      </c>
      <c r="AG3118">
        <f>AE3118+AF3118</f>
        <v/>
      </c>
      <c r="AH3118" s="15">
        <f>IF(M3118&lt;&gt;1,"",IF(OR(R3118=-9,R3118=""),"",R3118))</f>
        <v/>
      </c>
      <c r="AI3118">
        <f>IF(M3118&lt;&gt;1,"",IF(OR(Q3118=999,Q3118=""),"",Q3118))</f>
        <v/>
      </c>
    </row>
    <row r="3119">
      <c r="A3119" t="inlineStr">
        <is>
          <t>TQRMNOP116878</t>
        </is>
      </c>
      <c r="B3119" t="n">
        <v>2025</v>
      </c>
      <c r="C3119" t="n">
        <v>1</v>
      </c>
      <c r="D3119" t="n">
        <v>1</v>
      </c>
      <c r="E3119" t="inlineStr">
        <is>
          <t>S</t>
        </is>
      </c>
      <c r="F3119" t="n">
        <v>32</v>
      </c>
      <c r="G3119" t="n">
        <v>2189</v>
      </c>
      <c r="H3119" t="n">
        <v>3</v>
      </c>
      <c r="I3119" t="n">
        <v>1</v>
      </c>
      <c r="J3119" t="n">
        <v>22</v>
      </c>
      <c r="K3119" t="n">
        <v>2</v>
      </c>
      <c r="L3119" t="n">
        <v>4</v>
      </c>
      <c r="M3119" t="n">
        <v>1</v>
      </c>
      <c r="N3119" t="n">
        <v>3</v>
      </c>
      <c r="O3119" t="n">
        <v>1</v>
      </c>
      <c r="P3119" t="n">
        <v>2</v>
      </c>
      <c r="Q3119" t="n">
        <v>39</v>
      </c>
      <c r="R3119" s="15" t="n">
        <v>632000</v>
      </c>
      <c r="S3119" s="15" t="n">
        <v>0</v>
      </c>
      <c r="T3119" s="15" t="n">
        <v>632000</v>
      </c>
      <c r="U3119" s="15" t="n">
        <v>126600</v>
      </c>
      <c r="V3119">
        <f>IFERROR(VLOOKUP(D3119,Tablas_Equivalencia!$A$3:$B$8,2,FALSE),"Sin dato")</f>
        <v/>
      </c>
      <c r="W3119">
        <f>IFERROR(VLOOKUP(L3119,Tablas_Equivalencia!$D$3:$E$9,2,FALSE),"Sin dato")</f>
        <v/>
      </c>
      <c r="X3119">
        <f>IF(I3119=1,"Varón","Mujer")</f>
        <v/>
      </c>
      <c r="Y3119">
        <f>IFERROR(VLOOKUP(M3119,Tablas_Equivalencia!$G$3:$H$6,2,FALSE),"Sin dato")</f>
        <v/>
      </c>
      <c r="Z3119">
        <f>IF(J3119&lt;=24,"18-24","25-29")</f>
        <v/>
      </c>
      <c r="AA3119">
        <f>IF(M3119&lt;&gt;1,"",IF(P3119=2,1,0))</f>
        <v/>
      </c>
      <c r="AB3119">
        <f>IF(M3119&lt;&gt;1,"",IF(O3119&gt;=2,1,0))</f>
        <v/>
      </c>
      <c r="AC3119">
        <f>IF(M3119&lt;&gt;1,"",IF(OR(Q3119=999,Q3119=""),"",IF(OR(Q3119&lt;35,Q3119&gt;48),1,0)))</f>
        <v/>
      </c>
      <c r="AD3119">
        <f>IF(COUNT(AA3119:AC3119)&lt;3,"",SUM(AA3119:AC3119))</f>
        <v/>
      </c>
      <c r="AE3119">
        <f>IF(L3119&gt;=4,2,IF(L3119&gt;=2,1,0))</f>
        <v/>
      </c>
      <c r="AF3119">
        <f>IF(L3119&gt;=5,1,0)</f>
        <v/>
      </c>
      <c r="AG3119">
        <f>AE3119+AF3119</f>
        <v/>
      </c>
      <c r="AH3119" s="15">
        <f>IF(M3119&lt;&gt;1,"",IF(OR(R3119=-9,R3119=""),"",R3119))</f>
        <v/>
      </c>
      <c r="AI3119">
        <f>IF(M3119&lt;&gt;1,"",IF(OR(Q3119=999,Q3119=""),"",Q3119))</f>
        <v/>
      </c>
    </row>
    <row r="3120">
      <c r="A3120" t="inlineStr">
        <is>
          <t>TQRMNOP116881</t>
        </is>
      </c>
      <c r="B3120" t="n">
        <v>2025</v>
      </c>
      <c r="C3120" t="n">
        <v>1</v>
      </c>
      <c r="D3120" t="n">
        <v>43</v>
      </c>
      <c r="E3120" t="inlineStr">
        <is>
          <t>N</t>
        </is>
      </c>
      <c r="F3120" t="n">
        <v>34</v>
      </c>
      <c r="G3120" t="n">
        <v>1143</v>
      </c>
      <c r="H3120" t="n">
        <v>1</v>
      </c>
      <c r="I3120" t="n">
        <v>1</v>
      </c>
      <c r="J3120" t="n">
        <v>25</v>
      </c>
      <c r="K3120" t="n">
        <v>1</v>
      </c>
      <c r="L3120" t="n">
        <v>5</v>
      </c>
      <c r="M3120" t="n">
        <v>1</v>
      </c>
      <c r="N3120" t="n">
        <v>1</v>
      </c>
      <c r="O3120" t="n">
        <v>1</v>
      </c>
      <c r="P3120" t="n">
        <v>1</v>
      </c>
      <c r="Q3120" t="n">
        <v>53</v>
      </c>
      <c r="R3120" s="15" t="n">
        <v>1385000</v>
      </c>
      <c r="S3120" s="15" t="n">
        <v>79000</v>
      </c>
      <c r="T3120" s="15" t="n">
        <v>1464000</v>
      </c>
      <c r="U3120" s="15" t="n">
        <v>159800</v>
      </c>
      <c r="V3120">
        <f>IFERROR(VLOOKUP(D3120,Tablas_Equivalencia!$A$3:$B$8,2,FALSE),"Sin dato")</f>
        <v/>
      </c>
      <c r="W3120">
        <f>IFERROR(VLOOKUP(L3120,Tablas_Equivalencia!$D$3:$E$9,2,FALSE),"Sin dato")</f>
        <v/>
      </c>
      <c r="X3120">
        <f>IF(I3120=1,"Varón","Mujer")</f>
        <v/>
      </c>
      <c r="Y3120">
        <f>IFERROR(VLOOKUP(M3120,Tablas_Equivalencia!$G$3:$H$6,2,FALSE),"Sin dato")</f>
        <v/>
      </c>
      <c r="Z3120">
        <f>IF(J3120&lt;=24,"18-24","25-29")</f>
        <v/>
      </c>
      <c r="AA3120">
        <f>IF(M3120&lt;&gt;1,"",IF(P3120=2,1,0))</f>
        <v/>
      </c>
      <c r="AB3120">
        <f>IF(M3120&lt;&gt;1,"",IF(O3120&gt;=2,1,0))</f>
        <v/>
      </c>
      <c r="AC3120">
        <f>IF(M3120&lt;&gt;1,"",IF(OR(Q3120=999,Q3120=""),"",IF(OR(Q3120&lt;35,Q3120&gt;48),1,0)))</f>
        <v/>
      </c>
      <c r="AD3120">
        <f>IF(COUNT(AA3120:AC3120)&lt;3,"",SUM(AA3120:AC3120))</f>
        <v/>
      </c>
      <c r="AE3120">
        <f>IF(L3120&gt;=4,2,IF(L3120&gt;=2,1,0))</f>
        <v/>
      </c>
      <c r="AF3120">
        <f>IF(L3120&gt;=5,1,0)</f>
        <v/>
      </c>
      <c r="AG3120">
        <f>AE3120+AF3120</f>
        <v/>
      </c>
      <c r="AH3120" s="15">
        <f>IF(M3120&lt;&gt;1,"",IF(OR(R3120=-9,R3120=""),"",R3120))</f>
        <v/>
      </c>
      <c r="AI3120">
        <f>IF(M3120&lt;&gt;1,"",IF(OR(Q3120=999,Q3120=""),"",Q3120))</f>
        <v/>
      </c>
    </row>
    <row r="3121">
      <c r="A3121" t="inlineStr">
        <is>
          <t>TQRMNOP116890</t>
        </is>
      </c>
      <c r="B3121" t="n">
        <v>2025</v>
      </c>
      <c r="C3121" t="n">
        <v>1</v>
      </c>
      <c r="D3121" t="n">
        <v>42</v>
      </c>
      <c r="E3121" t="inlineStr">
        <is>
          <t>N</t>
        </is>
      </c>
      <c r="F3121" t="n">
        <v>27</v>
      </c>
      <c r="G3121" t="n">
        <v>1216</v>
      </c>
      <c r="H3121" t="n">
        <v>1</v>
      </c>
      <c r="I3121" t="n">
        <v>1</v>
      </c>
      <c r="J3121" t="n">
        <v>21</v>
      </c>
      <c r="K3121" t="n">
        <v>2</v>
      </c>
      <c r="L3121" t="n">
        <v>3</v>
      </c>
      <c r="M3121" t="n">
        <v>1</v>
      </c>
      <c r="N3121" t="n">
        <v>3</v>
      </c>
      <c r="O3121" t="n">
        <v>2</v>
      </c>
      <c r="P3121" t="n">
        <v>2</v>
      </c>
      <c r="Q3121" t="n">
        <v>15</v>
      </c>
      <c r="R3121" s="15" t="n">
        <v>206000</v>
      </c>
      <c r="S3121" s="15" t="n">
        <v>0</v>
      </c>
      <c r="T3121" s="15" t="n">
        <v>206000</v>
      </c>
      <c r="U3121" s="15" t="n">
        <v>177300</v>
      </c>
      <c r="V3121">
        <f>IFERROR(VLOOKUP(D3121,Tablas_Equivalencia!$A$3:$B$8,2,FALSE),"Sin dato")</f>
        <v/>
      </c>
      <c r="W3121">
        <f>IFERROR(VLOOKUP(L3121,Tablas_Equivalencia!$D$3:$E$9,2,FALSE),"Sin dato")</f>
        <v/>
      </c>
      <c r="X3121">
        <f>IF(I3121=1,"Varón","Mujer")</f>
        <v/>
      </c>
      <c r="Y3121">
        <f>IFERROR(VLOOKUP(M3121,Tablas_Equivalencia!$G$3:$H$6,2,FALSE),"Sin dato")</f>
        <v/>
      </c>
      <c r="Z3121">
        <f>IF(J3121&lt;=24,"18-24","25-29")</f>
        <v/>
      </c>
      <c r="AA3121">
        <f>IF(M3121&lt;&gt;1,"",IF(P3121=2,1,0))</f>
        <v/>
      </c>
      <c r="AB3121">
        <f>IF(M3121&lt;&gt;1,"",IF(O3121&gt;=2,1,0))</f>
        <v/>
      </c>
      <c r="AC3121">
        <f>IF(M3121&lt;&gt;1,"",IF(OR(Q3121=999,Q3121=""),"",IF(OR(Q3121&lt;35,Q3121&gt;48),1,0)))</f>
        <v/>
      </c>
      <c r="AD3121">
        <f>IF(COUNT(AA3121:AC3121)&lt;3,"",SUM(AA3121:AC3121))</f>
        <v/>
      </c>
      <c r="AE3121">
        <f>IF(L3121&gt;=4,2,IF(L3121&gt;=2,1,0))</f>
        <v/>
      </c>
      <c r="AF3121">
        <f>IF(L3121&gt;=5,1,0)</f>
        <v/>
      </c>
      <c r="AG3121">
        <f>AE3121+AF3121</f>
        <v/>
      </c>
      <c r="AH3121" s="15">
        <f>IF(M3121&lt;&gt;1,"",IF(OR(R3121=-9,R3121=""),"",R3121))</f>
        <v/>
      </c>
      <c r="AI3121">
        <f>IF(M3121&lt;&gt;1,"",IF(OR(Q3121=999,Q3121=""),"",Q3121))</f>
        <v/>
      </c>
    </row>
    <row r="3122">
      <c r="A3122" t="inlineStr">
        <is>
          <t>TQRMNOP116896</t>
        </is>
      </c>
      <c r="B3122" t="n">
        <v>2025</v>
      </c>
      <c r="C3122" t="n">
        <v>1</v>
      </c>
      <c r="D3122" t="n">
        <v>1</v>
      </c>
      <c r="E3122" t="inlineStr">
        <is>
          <t>S</t>
        </is>
      </c>
      <c r="F3122" t="n">
        <v>32</v>
      </c>
      <c r="G3122" t="n">
        <v>1218</v>
      </c>
      <c r="H3122" t="n">
        <v>3</v>
      </c>
      <c r="I3122" t="n">
        <v>2</v>
      </c>
      <c r="J3122" t="n">
        <v>20</v>
      </c>
      <c r="K3122" t="n">
        <v>2</v>
      </c>
      <c r="L3122" t="n">
        <v>3</v>
      </c>
      <c r="M3122" t="n">
        <v>3</v>
      </c>
      <c r="R3122" s="15" t="n">
        <v>0</v>
      </c>
      <c r="S3122" s="15" t="n">
        <v>0</v>
      </c>
      <c r="T3122" s="15" t="n">
        <v>0</v>
      </c>
      <c r="U3122" s="15" t="n">
        <v>133500</v>
      </c>
      <c r="V3122">
        <f>IFERROR(VLOOKUP(D3122,Tablas_Equivalencia!$A$3:$B$8,2,FALSE),"Sin dato")</f>
        <v/>
      </c>
      <c r="W3122">
        <f>IFERROR(VLOOKUP(L3122,Tablas_Equivalencia!$D$3:$E$9,2,FALSE),"Sin dato")</f>
        <v/>
      </c>
      <c r="X3122">
        <f>IF(I3122=1,"Varón","Mujer")</f>
        <v/>
      </c>
      <c r="Y3122">
        <f>IFERROR(VLOOKUP(M3122,Tablas_Equivalencia!$G$3:$H$6,2,FALSE),"Sin dato")</f>
        <v/>
      </c>
      <c r="Z3122">
        <f>IF(J3122&lt;=24,"18-24","25-29")</f>
        <v/>
      </c>
      <c r="AA3122">
        <f>IF(M3122&lt;&gt;1,"",IF(P3122=2,1,0))</f>
        <v/>
      </c>
      <c r="AB3122">
        <f>IF(M3122&lt;&gt;1,"",IF(O3122&gt;=2,1,0))</f>
        <v/>
      </c>
      <c r="AC3122">
        <f>IF(M3122&lt;&gt;1,"",IF(OR(Q3122=999,Q3122=""),"",IF(OR(Q3122&lt;35,Q3122&gt;48),1,0)))</f>
        <v/>
      </c>
      <c r="AD3122">
        <f>IF(COUNT(AA3122:AC3122)&lt;3,"",SUM(AA3122:AC3122))</f>
        <v/>
      </c>
      <c r="AE3122">
        <f>IF(L3122&gt;=4,2,IF(L3122&gt;=2,1,0))</f>
        <v/>
      </c>
      <c r="AF3122">
        <f>IF(L3122&gt;=5,1,0)</f>
        <v/>
      </c>
      <c r="AG3122">
        <f>AE3122+AF3122</f>
        <v/>
      </c>
      <c r="AH3122" s="15">
        <f>IF(M3122&lt;&gt;1,"",IF(OR(R3122=-9,R3122=""),"",R3122))</f>
        <v/>
      </c>
      <c r="AI3122">
        <f>IF(M3122&lt;&gt;1,"",IF(OR(Q3122=999,Q3122=""),"",Q3122))</f>
        <v/>
      </c>
    </row>
    <row r="3123">
      <c r="A3123" t="inlineStr">
        <is>
          <t>TQRMNOP116905</t>
        </is>
      </c>
      <c r="B3123" t="n">
        <v>2025</v>
      </c>
      <c r="C3123" t="n">
        <v>1</v>
      </c>
      <c r="D3123" t="n">
        <v>40</v>
      </c>
      <c r="E3123" t="inlineStr">
        <is>
          <t>N</t>
        </is>
      </c>
      <c r="F3123" t="n">
        <v>23</v>
      </c>
      <c r="G3123" t="n">
        <v>846</v>
      </c>
      <c r="H3123" t="n">
        <v>3</v>
      </c>
      <c r="I3123" t="n">
        <v>2</v>
      </c>
      <c r="J3123" t="n">
        <v>29</v>
      </c>
      <c r="K3123" t="n">
        <v>2</v>
      </c>
      <c r="L3123" t="n">
        <v>3</v>
      </c>
      <c r="M3123" t="n">
        <v>1</v>
      </c>
      <c r="N3123" t="n">
        <v>2</v>
      </c>
      <c r="O3123" t="n">
        <v>3</v>
      </c>
      <c r="P3123" t="n">
        <v>2</v>
      </c>
      <c r="Q3123" t="n">
        <v>20</v>
      </c>
      <c r="R3123" s="15" t="n">
        <v>158000</v>
      </c>
      <c r="S3123" s="15" t="n">
        <v>0</v>
      </c>
      <c r="T3123" s="15" t="n">
        <v>158000</v>
      </c>
      <c r="U3123" s="15" t="n">
        <v>59000</v>
      </c>
      <c r="V3123">
        <f>IFERROR(VLOOKUP(D3123,Tablas_Equivalencia!$A$3:$B$8,2,FALSE),"Sin dato")</f>
        <v/>
      </c>
      <c r="W3123">
        <f>IFERROR(VLOOKUP(L3123,Tablas_Equivalencia!$D$3:$E$9,2,FALSE),"Sin dato")</f>
        <v/>
      </c>
      <c r="X3123">
        <f>IF(I3123=1,"Varón","Mujer")</f>
        <v/>
      </c>
      <c r="Y3123">
        <f>IFERROR(VLOOKUP(M3123,Tablas_Equivalencia!$G$3:$H$6,2,FALSE),"Sin dato")</f>
        <v/>
      </c>
      <c r="Z3123">
        <f>IF(J3123&lt;=24,"18-24","25-29")</f>
        <v/>
      </c>
      <c r="AA3123">
        <f>IF(M3123&lt;&gt;1,"",IF(P3123=2,1,0))</f>
        <v/>
      </c>
      <c r="AB3123">
        <f>IF(M3123&lt;&gt;1,"",IF(O3123&gt;=2,1,0))</f>
        <v/>
      </c>
      <c r="AC3123">
        <f>IF(M3123&lt;&gt;1,"",IF(OR(Q3123=999,Q3123=""),"",IF(OR(Q3123&lt;35,Q3123&gt;48),1,0)))</f>
        <v/>
      </c>
      <c r="AD3123">
        <f>IF(COUNT(AA3123:AC3123)&lt;3,"",SUM(AA3123:AC3123))</f>
        <v/>
      </c>
      <c r="AE3123">
        <f>IF(L3123&gt;=4,2,IF(L3123&gt;=2,1,0))</f>
        <v/>
      </c>
      <c r="AF3123">
        <f>IF(L3123&gt;=5,1,0)</f>
        <v/>
      </c>
      <c r="AG3123">
        <f>AE3123+AF3123</f>
        <v/>
      </c>
      <c r="AH3123" s="15">
        <f>IF(M3123&lt;&gt;1,"",IF(OR(R3123=-9,R3123=""),"",R3123))</f>
        <v/>
      </c>
      <c r="AI3123">
        <f>IF(M3123&lt;&gt;1,"",IF(OR(Q3123=999,Q3123=""),"",Q3123))</f>
        <v/>
      </c>
    </row>
    <row r="3124">
      <c r="A3124" t="inlineStr">
        <is>
          <t>TQRMNOP116910</t>
        </is>
      </c>
      <c r="B3124" t="n">
        <v>2025</v>
      </c>
      <c r="C3124" t="n">
        <v>1</v>
      </c>
      <c r="D3124" t="n">
        <v>1</v>
      </c>
      <c r="E3124" t="inlineStr">
        <is>
          <t>S</t>
        </is>
      </c>
      <c r="F3124" t="n">
        <v>32</v>
      </c>
      <c r="G3124" t="n">
        <v>1312</v>
      </c>
      <c r="H3124" t="n">
        <v>1</v>
      </c>
      <c r="I3124" t="n">
        <v>1</v>
      </c>
      <c r="J3124" t="n">
        <v>28</v>
      </c>
      <c r="K3124" t="n">
        <v>1</v>
      </c>
      <c r="L3124" t="n">
        <v>5</v>
      </c>
      <c r="M3124" t="n">
        <v>1</v>
      </c>
      <c r="N3124" t="n">
        <v>3</v>
      </c>
      <c r="O3124" t="n">
        <v>1</v>
      </c>
      <c r="P3124" t="n">
        <v>2</v>
      </c>
      <c r="Q3124" t="n">
        <v>34</v>
      </c>
      <c r="R3124" s="15" t="n">
        <v>694000</v>
      </c>
      <c r="S3124" s="15" t="n">
        <v>0</v>
      </c>
      <c r="T3124" s="15" t="n">
        <v>694000</v>
      </c>
      <c r="U3124" s="15" t="n">
        <v>276500</v>
      </c>
      <c r="V3124">
        <f>IFERROR(VLOOKUP(D3124,Tablas_Equivalencia!$A$3:$B$8,2,FALSE),"Sin dato")</f>
        <v/>
      </c>
      <c r="W3124">
        <f>IFERROR(VLOOKUP(L3124,Tablas_Equivalencia!$D$3:$E$9,2,FALSE),"Sin dato")</f>
        <v/>
      </c>
      <c r="X3124">
        <f>IF(I3124=1,"Varón","Mujer")</f>
        <v/>
      </c>
      <c r="Y3124">
        <f>IFERROR(VLOOKUP(M3124,Tablas_Equivalencia!$G$3:$H$6,2,FALSE),"Sin dato")</f>
        <v/>
      </c>
      <c r="Z3124">
        <f>IF(J3124&lt;=24,"18-24","25-29")</f>
        <v/>
      </c>
      <c r="AA3124">
        <f>IF(M3124&lt;&gt;1,"",IF(P3124=2,1,0))</f>
        <v/>
      </c>
      <c r="AB3124">
        <f>IF(M3124&lt;&gt;1,"",IF(O3124&gt;=2,1,0))</f>
        <v/>
      </c>
      <c r="AC3124">
        <f>IF(M3124&lt;&gt;1,"",IF(OR(Q3124=999,Q3124=""),"",IF(OR(Q3124&lt;35,Q3124&gt;48),1,0)))</f>
        <v/>
      </c>
      <c r="AD3124">
        <f>IF(COUNT(AA3124:AC3124)&lt;3,"",SUM(AA3124:AC3124))</f>
        <v/>
      </c>
      <c r="AE3124">
        <f>IF(L3124&gt;=4,2,IF(L3124&gt;=2,1,0))</f>
        <v/>
      </c>
      <c r="AF3124">
        <f>IF(L3124&gt;=5,1,0)</f>
        <v/>
      </c>
      <c r="AG3124">
        <f>AE3124+AF3124</f>
        <v/>
      </c>
      <c r="AH3124" s="15">
        <f>IF(M3124&lt;&gt;1,"",IF(OR(R3124=-9,R3124=""),"",R3124))</f>
        <v/>
      </c>
      <c r="AI3124">
        <f>IF(M3124&lt;&gt;1,"",IF(OR(Q3124=999,Q3124=""),"",Q3124))</f>
        <v/>
      </c>
    </row>
    <row r="3125">
      <c r="A3125" t="inlineStr">
        <is>
          <t>TQRMNOP116920</t>
        </is>
      </c>
      <c r="B3125" t="n">
        <v>2025</v>
      </c>
      <c r="C3125" t="n">
        <v>1</v>
      </c>
      <c r="D3125" t="n">
        <v>1</v>
      </c>
      <c r="E3125" t="inlineStr">
        <is>
          <t>S</t>
        </is>
      </c>
      <c r="F3125" t="n">
        <v>32</v>
      </c>
      <c r="G3125" t="n">
        <v>1386</v>
      </c>
      <c r="H3125" t="n">
        <v>3</v>
      </c>
      <c r="I3125" t="n">
        <v>1</v>
      </c>
      <c r="J3125" t="n">
        <v>26</v>
      </c>
      <c r="K3125" t="n">
        <v>1</v>
      </c>
      <c r="L3125" t="n">
        <v>5</v>
      </c>
      <c r="M3125" t="n">
        <v>1</v>
      </c>
      <c r="N3125" t="n">
        <v>3</v>
      </c>
      <c r="O3125" t="n">
        <v>2</v>
      </c>
      <c r="P3125" t="n">
        <v>2</v>
      </c>
      <c r="Q3125" t="n">
        <v>26</v>
      </c>
      <c r="R3125" s="15" t="n">
        <v>517000</v>
      </c>
      <c r="S3125" s="15" t="n">
        <v>0</v>
      </c>
      <c r="T3125" s="15" t="n">
        <v>517000</v>
      </c>
      <c r="U3125" s="15" t="n">
        <v>180200</v>
      </c>
      <c r="V3125">
        <f>IFERROR(VLOOKUP(D3125,Tablas_Equivalencia!$A$3:$B$8,2,FALSE),"Sin dato")</f>
        <v/>
      </c>
      <c r="W3125">
        <f>IFERROR(VLOOKUP(L3125,Tablas_Equivalencia!$D$3:$E$9,2,FALSE),"Sin dato")</f>
        <v/>
      </c>
      <c r="X3125">
        <f>IF(I3125=1,"Varón","Mujer")</f>
        <v/>
      </c>
      <c r="Y3125">
        <f>IFERROR(VLOOKUP(M3125,Tablas_Equivalencia!$G$3:$H$6,2,FALSE),"Sin dato")</f>
        <v/>
      </c>
      <c r="Z3125">
        <f>IF(J3125&lt;=24,"18-24","25-29")</f>
        <v/>
      </c>
      <c r="AA3125">
        <f>IF(M3125&lt;&gt;1,"",IF(P3125=2,1,0))</f>
        <v/>
      </c>
      <c r="AB3125">
        <f>IF(M3125&lt;&gt;1,"",IF(O3125&gt;=2,1,0))</f>
        <v/>
      </c>
      <c r="AC3125">
        <f>IF(M3125&lt;&gt;1,"",IF(OR(Q3125=999,Q3125=""),"",IF(OR(Q3125&lt;35,Q3125&gt;48),1,0)))</f>
        <v/>
      </c>
      <c r="AD3125">
        <f>IF(COUNT(AA3125:AC3125)&lt;3,"",SUM(AA3125:AC3125))</f>
        <v/>
      </c>
      <c r="AE3125">
        <f>IF(L3125&gt;=4,2,IF(L3125&gt;=2,1,0))</f>
        <v/>
      </c>
      <c r="AF3125">
        <f>IF(L3125&gt;=5,1,0)</f>
        <v/>
      </c>
      <c r="AG3125">
        <f>AE3125+AF3125</f>
        <v/>
      </c>
      <c r="AH3125" s="15">
        <f>IF(M3125&lt;&gt;1,"",IF(OR(R3125=-9,R3125=""),"",R3125))</f>
        <v/>
      </c>
      <c r="AI3125">
        <f>IF(M3125&lt;&gt;1,"",IF(OR(Q3125=999,Q3125=""),"",Q3125))</f>
        <v/>
      </c>
    </row>
    <row r="3126">
      <c r="A3126" t="inlineStr">
        <is>
          <t>TQRMNOP116925</t>
        </is>
      </c>
      <c r="B3126" t="n">
        <v>2025</v>
      </c>
      <c r="C3126" t="n">
        <v>1</v>
      </c>
      <c r="D3126" t="n">
        <v>43</v>
      </c>
      <c r="E3126" t="inlineStr">
        <is>
          <t>N</t>
        </is>
      </c>
      <c r="F3126" t="n">
        <v>38</v>
      </c>
      <c r="G3126" t="n">
        <v>663</v>
      </c>
      <c r="H3126" t="n">
        <v>2</v>
      </c>
      <c r="I3126" t="n">
        <v>2</v>
      </c>
      <c r="J3126" t="n">
        <v>29</v>
      </c>
      <c r="K3126" t="n">
        <v>2</v>
      </c>
      <c r="L3126" t="n">
        <v>1</v>
      </c>
      <c r="M3126" t="n">
        <v>1</v>
      </c>
      <c r="N3126" t="n">
        <v>3</v>
      </c>
      <c r="O3126" t="n">
        <v>2</v>
      </c>
      <c r="P3126" t="n">
        <v>2</v>
      </c>
      <c r="Q3126" t="n">
        <v>12</v>
      </c>
      <c r="R3126" s="15" t="n">
        <v>151000</v>
      </c>
      <c r="S3126" s="15" t="n">
        <v>0</v>
      </c>
      <c r="T3126" s="15" t="n">
        <v>151000</v>
      </c>
      <c r="U3126" s="15" t="n">
        <v>352400</v>
      </c>
      <c r="V3126">
        <f>IFERROR(VLOOKUP(D3126,Tablas_Equivalencia!$A$3:$B$8,2,FALSE),"Sin dato")</f>
        <v/>
      </c>
      <c r="W3126">
        <f>IFERROR(VLOOKUP(L3126,Tablas_Equivalencia!$D$3:$E$9,2,FALSE),"Sin dato")</f>
        <v/>
      </c>
      <c r="X3126">
        <f>IF(I3126=1,"Varón","Mujer")</f>
        <v/>
      </c>
      <c r="Y3126">
        <f>IFERROR(VLOOKUP(M3126,Tablas_Equivalencia!$G$3:$H$6,2,FALSE),"Sin dato")</f>
        <v/>
      </c>
      <c r="Z3126">
        <f>IF(J3126&lt;=24,"18-24","25-29")</f>
        <v/>
      </c>
      <c r="AA3126">
        <f>IF(M3126&lt;&gt;1,"",IF(P3126=2,1,0))</f>
        <v/>
      </c>
      <c r="AB3126">
        <f>IF(M3126&lt;&gt;1,"",IF(O3126&gt;=2,1,0))</f>
        <v/>
      </c>
      <c r="AC3126">
        <f>IF(M3126&lt;&gt;1,"",IF(OR(Q3126=999,Q3126=""),"",IF(OR(Q3126&lt;35,Q3126&gt;48),1,0)))</f>
        <v/>
      </c>
      <c r="AD3126">
        <f>IF(COUNT(AA3126:AC3126)&lt;3,"",SUM(AA3126:AC3126))</f>
        <v/>
      </c>
      <c r="AE3126">
        <f>IF(L3126&gt;=4,2,IF(L3126&gt;=2,1,0))</f>
        <v/>
      </c>
      <c r="AF3126">
        <f>IF(L3126&gt;=5,1,0)</f>
        <v/>
      </c>
      <c r="AG3126">
        <f>AE3126+AF3126</f>
        <v/>
      </c>
      <c r="AH3126" s="15">
        <f>IF(M3126&lt;&gt;1,"",IF(OR(R3126=-9,R3126=""),"",R3126))</f>
        <v/>
      </c>
      <c r="AI3126">
        <f>IF(M3126&lt;&gt;1,"",IF(OR(Q3126=999,Q3126=""),"",Q3126))</f>
        <v/>
      </c>
    </row>
    <row r="3127">
      <c r="A3127" t="inlineStr">
        <is>
          <t>TQRMNOP116931</t>
        </is>
      </c>
      <c r="B3127" t="n">
        <v>2025</v>
      </c>
      <c r="C3127" t="n">
        <v>1</v>
      </c>
      <c r="D3127" t="n">
        <v>40</v>
      </c>
      <c r="E3127" t="inlineStr">
        <is>
          <t>N</t>
        </is>
      </c>
      <c r="F3127" t="n">
        <v>9</v>
      </c>
      <c r="G3127" t="n">
        <v>1234</v>
      </c>
      <c r="H3127" t="n">
        <v>2</v>
      </c>
      <c r="I3127" t="n">
        <v>1</v>
      </c>
      <c r="J3127" t="n">
        <v>23</v>
      </c>
      <c r="K3127" t="n">
        <v>2</v>
      </c>
      <c r="L3127" t="n">
        <v>4</v>
      </c>
      <c r="M3127" t="n">
        <v>1</v>
      </c>
      <c r="N3127" t="n">
        <v>3</v>
      </c>
      <c r="O3127" t="n">
        <v>1</v>
      </c>
      <c r="P3127" t="n">
        <v>1</v>
      </c>
      <c r="Q3127" t="n">
        <v>28</v>
      </c>
      <c r="R3127" s="15" t="n">
        <v>433000</v>
      </c>
      <c r="S3127" s="15" t="n">
        <v>0</v>
      </c>
      <c r="T3127" s="15" t="n">
        <v>433000</v>
      </c>
      <c r="U3127" s="15" t="n">
        <v>137400</v>
      </c>
      <c r="V3127">
        <f>IFERROR(VLOOKUP(D3127,Tablas_Equivalencia!$A$3:$B$8,2,FALSE),"Sin dato")</f>
        <v/>
      </c>
      <c r="W3127">
        <f>IFERROR(VLOOKUP(L3127,Tablas_Equivalencia!$D$3:$E$9,2,FALSE),"Sin dato")</f>
        <v/>
      </c>
      <c r="X3127">
        <f>IF(I3127=1,"Varón","Mujer")</f>
        <v/>
      </c>
      <c r="Y3127">
        <f>IFERROR(VLOOKUP(M3127,Tablas_Equivalencia!$G$3:$H$6,2,FALSE),"Sin dato")</f>
        <v/>
      </c>
      <c r="Z3127">
        <f>IF(J3127&lt;=24,"18-24","25-29")</f>
        <v/>
      </c>
      <c r="AA3127">
        <f>IF(M3127&lt;&gt;1,"",IF(P3127=2,1,0))</f>
        <v/>
      </c>
      <c r="AB3127">
        <f>IF(M3127&lt;&gt;1,"",IF(O3127&gt;=2,1,0))</f>
        <v/>
      </c>
      <c r="AC3127">
        <f>IF(M3127&lt;&gt;1,"",IF(OR(Q3127=999,Q3127=""),"",IF(OR(Q3127&lt;35,Q3127&gt;48),1,0)))</f>
        <v/>
      </c>
      <c r="AD3127">
        <f>IF(COUNT(AA3127:AC3127)&lt;3,"",SUM(AA3127:AC3127))</f>
        <v/>
      </c>
      <c r="AE3127">
        <f>IF(L3127&gt;=4,2,IF(L3127&gt;=2,1,0))</f>
        <v/>
      </c>
      <c r="AF3127">
        <f>IF(L3127&gt;=5,1,0)</f>
        <v/>
      </c>
      <c r="AG3127">
        <f>AE3127+AF3127</f>
        <v/>
      </c>
      <c r="AH3127" s="15">
        <f>IF(M3127&lt;&gt;1,"",IF(OR(R3127=-9,R3127=""),"",R3127))</f>
        <v/>
      </c>
      <c r="AI3127">
        <f>IF(M3127&lt;&gt;1,"",IF(OR(Q3127=999,Q3127=""),"",Q3127))</f>
        <v/>
      </c>
    </row>
    <row r="3128">
      <c r="A3128" t="inlineStr">
        <is>
          <t>TQRMNOP116938</t>
        </is>
      </c>
      <c r="B3128" t="n">
        <v>2025</v>
      </c>
      <c r="C3128" t="n">
        <v>1</v>
      </c>
      <c r="D3128" t="n">
        <v>41</v>
      </c>
      <c r="E3128" t="inlineStr">
        <is>
          <t>N</t>
        </is>
      </c>
      <c r="F3128" t="n">
        <v>12</v>
      </c>
      <c r="G3128" t="n">
        <v>426</v>
      </c>
      <c r="H3128" t="n">
        <v>10</v>
      </c>
      <c r="I3128" t="n">
        <v>2</v>
      </c>
      <c r="J3128" t="n">
        <v>24</v>
      </c>
      <c r="K3128" t="n">
        <v>2</v>
      </c>
      <c r="L3128" t="n">
        <v>6</v>
      </c>
      <c r="M3128" t="n">
        <v>2</v>
      </c>
      <c r="R3128" s="15" t="n">
        <v>0</v>
      </c>
      <c r="S3128" s="15" t="n">
        <v>0</v>
      </c>
      <c r="T3128" s="15" t="n">
        <v>0</v>
      </c>
      <c r="U3128" s="15" t="n">
        <v>32700</v>
      </c>
      <c r="V3128">
        <f>IFERROR(VLOOKUP(D3128,Tablas_Equivalencia!$A$3:$B$8,2,FALSE),"Sin dato")</f>
        <v/>
      </c>
      <c r="W3128">
        <f>IFERROR(VLOOKUP(L3128,Tablas_Equivalencia!$D$3:$E$9,2,FALSE),"Sin dato")</f>
        <v/>
      </c>
      <c r="X3128">
        <f>IF(I3128=1,"Varón","Mujer")</f>
        <v/>
      </c>
      <c r="Y3128">
        <f>IFERROR(VLOOKUP(M3128,Tablas_Equivalencia!$G$3:$H$6,2,FALSE),"Sin dato")</f>
        <v/>
      </c>
      <c r="Z3128">
        <f>IF(J3128&lt;=24,"18-24","25-29")</f>
        <v/>
      </c>
      <c r="AA3128">
        <f>IF(M3128&lt;&gt;1,"",IF(P3128=2,1,0))</f>
        <v/>
      </c>
      <c r="AB3128">
        <f>IF(M3128&lt;&gt;1,"",IF(O3128&gt;=2,1,0))</f>
        <v/>
      </c>
      <c r="AC3128">
        <f>IF(M3128&lt;&gt;1,"",IF(OR(Q3128=999,Q3128=""),"",IF(OR(Q3128&lt;35,Q3128&gt;48),1,0)))</f>
        <v/>
      </c>
      <c r="AD3128">
        <f>IF(COUNT(AA3128:AC3128)&lt;3,"",SUM(AA3128:AC3128))</f>
        <v/>
      </c>
      <c r="AE3128">
        <f>IF(L3128&gt;=4,2,IF(L3128&gt;=2,1,0))</f>
        <v/>
      </c>
      <c r="AF3128">
        <f>IF(L3128&gt;=5,1,0)</f>
        <v/>
      </c>
      <c r="AG3128">
        <f>AE3128+AF3128</f>
        <v/>
      </c>
      <c r="AH3128" s="15">
        <f>IF(M3128&lt;&gt;1,"",IF(OR(R3128=-9,R3128=""),"",R3128))</f>
        <v/>
      </c>
      <c r="AI3128">
        <f>IF(M3128&lt;&gt;1,"",IF(OR(Q3128=999,Q3128=""),"",Q3128))</f>
        <v/>
      </c>
    </row>
    <row r="3129">
      <c r="A3129" t="inlineStr">
        <is>
          <t>TQRMNOP116945</t>
        </is>
      </c>
      <c r="B3129" t="n">
        <v>2025</v>
      </c>
      <c r="C3129" t="n">
        <v>1</v>
      </c>
      <c r="D3129" t="n">
        <v>1</v>
      </c>
      <c r="E3129" t="inlineStr">
        <is>
          <t>S</t>
        </is>
      </c>
      <c r="F3129" t="n">
        <v>33</v>
      </c>
      <c r="G3129" t="n">
        <v>1597</v>
      </c>
      <c r="H3129" t="n">
        <v>1</v>
      </c>
      <c r="I3129" t="n">
        <v>1</v>
      </c>
      <c r="J3129" t="n">
        <v>20</v>
      </c>
      <c r="K3129" t="n">
        <v>2</v>
      </c>
      <c r="L3129" t="n">
        <v>4</v>
      </c>
      <c r="M3129" t="n">
        <v>2</v>
      </c>
      <c r="R3129" s="15" t="n">
        <v>0</v>
      </c>
      <c r="S3129" s="15" t="n">
        <v>0</v>
      </c>
      <c r="T3129" s="15" t="n">
        <v>0</v>
      </c>
      <c r="U3129" s="15" t="n">
        <v>210600</v>
      </c>
      <c r="V3129">
        <f>IFERROR(VLOOKUP(D3129,Tablas_Equivalencia!$A$3:$B$8,2,FALSE),"Sin dato")</f>
        <v/>
      </c>
      <c r="W3129">
        <f>IFERROR(VLOOKUP(L3129,Tablas_Equivalencia!$D$3:$E$9,2,FALSE),"Sin dato")</f>
        <v/>
      </c>
      <c r="X3129">
        <f>IF(I3129=1,"Varón","Mujer")</f>
        <v/>
      </c>
      <c r="Y3129">
        <f>IFERROR(VLOOKUP(M3129,Tablas_Equivalencia!$G$3:$H$6,2,FALSE),"Sin dato")</f>
        <v/>
      </c>
      <c r="Z3129">
        <f>IF(J3129&lt;=24,"18-24","25-29")</f>
        <v/>
      </c>
      <c r="AA3129">
        <f>IF(M3129&lt;&gt;1,"",IF(P3129=2,1,0))</f>
        <v/>
      </c>
      <c r="AB3129">
        <f>IF(M3129&lt;&gt;1,"",IF(O3129&gt;=2,1,0))</f>
        <v/>
      </c>
      <c r="AC3129">
        <f>IF(M3129&lt;&gt;1,"",IF(OR(Q3129=999,Q3129=""),"",IF(OR(Q3129&lt;35,Q3129&gt;48),1,0)))</f>
        <v/>
      </c>
      <c r="AD3129">
        <f>IF(COUNT(AA3129:AC3129)&lt;3,"",SUM(AA3129:AC3129))</f>
        <v/>
      </c>
      <c r="AE3129">
        <f>IF(L3129&gt;=4,2,IF(L3129&gt;=2,1,0))</f>
        <v/>
      </c>
      <c r="AF3129">
        <f>IF(L3129&gt;=5,1,0)</f>
        <v/>
      </c>
      <c r="AG3129">
        <f>AE3129+AF3129</f>
        <v/>
      </c>
      <c r="AH3129" s="15">
        <f>IF(M3129&lt;&gt;1,"",IF(OR(R3129=-9,R3129=""),"",R3129))</f>
        <v/>
      </c>
      <c r="AI3129">
        <f>IF(M3129&lt;&gt;1,"",IF(OR(Q3129=999,Q3129=""),"",Q3129))</f>
        <v/>
      </c>
    </row>
    <row r="3130">
      <c r="A3130" t="inlineStr">
        <is>
          <t>TQRMNOP116948</t>
        </is>
      </c>
      <c r="B3130" t="n">
        <v>2025</v>
      </c>
      <c r="C3130" t="n">
        <v>1</v>
      </c>
      <c r="D3130" t="n">
        <v>1</v>
      </c>
      <c r="E3130" t="inlineStr">
        <is>
          <t>S</t>
        </is>
      </c>
      <c r="F3130" t="n">
        <v>33</v>
      </c>
      <c r="G3130" t="n">
        <v>816</v>
      </c>
      <c r="H3130" t="n">
        <v>3</v>
      </c>
      <c r="I3130" t="n">
        <v>2</v>
      </c>
      <c r="J3130" t="n">
        <v>26</v>
      </c>
      <c r="K3130" t="n">
        <v>2</v>
      </c>
      <c r="L3130" t="n">
        <v>4</v>
      </c>
      <c r="M3130" t="n">
        <v>3</v>
      </c>
      <c r="R3130" s="15" t="n">
        <v>0</v>
      </c>
      <c r="S3130" s="15" t="n">
        <v>0</v>
      </c>
      <c r="T3130" s="15" t="n">
        <v>0</v>
      </c>
      <c r="U3130" s="15" t="n">
        <v>135600</v>
      </c>
      <c r="V3130">
        <f>IFERROR(VLOOKUP(D3130,Tablas_Equivalencia!$A$3:$B$8,2,FALSE),"Sin dato")</f>
        <v/>
      </c>
      <c r="W3130">
        <f>IFERROR(VLOOKUP(L3130,Tablas_Equivalencia!$D$3:$E$9,2,FALSE),"Sin dato")</f>
        <v/>
      </c>
      <c r="X3130">
        <f>IF(I3130=1,"Varón","Mujer")</f>
        <v/>
      </c>
      <c r="Y3130">
        <f>IFERROR(VLOOKUP(M3130,Tablas_Equivalencia!$G$3:$H$6,2,FALSE),"Sin dato")</f>
        <v/>
      </c>
      <c r="Z3130">
        <f>IF(J3130&lt;=24,"18-24","25-29")</f>
        <v/>
      </c>
      <c r="AA3130">
        <f>IF(M3130&lt;&gt;1,"",IF(P3130=2,1,0))</f>
        <v/>
      </c>
      <c r="AB3130">
        <f>IF(M3130&lt;&gt;1,"",IF(O3130&gt;=2,1,0))</f>
        <v/>
      </c>
      <c r="AC3130">
        <f>IF(M3130&lt;&gt;1,"",IF(OR(Q3130=999,Q3130=""),"",IF(OR(Q3130&lt;35,Q3130&gt;48),1,0)))</f>
        <v/>
      </c>
      <c r="AD3130">
        <f>IF(COUNT(AA3130:AC3130)&lt;3,"",SUM(AA3130:AC3130))</f>
        <v/>
      </c>
      <c r="AE3130">
        <f>IF(L3130&gt;=4,2,IF(L3130&gt;=2,1,0))</f>
        <v/>
      </c>
      <c r="AF3130">
        <f>IF(L3130&gt;=5,1,0)</f>
        <v/>
      </c>
      <c r="AG3130">
        <f>AE3130+AF3130</f>
        <v/>
      </c>
      <c r="AH3130" s="15">
        <f>IF(M3130&lt;&gt;1,"",IF(OR(R3130=-9,R3130=""),"",R3130))</f>
        <v/>
      </c>
      <c r="AI3130">
        <f>IF(M3130&lt;&gt;1,"",IF(OR(Q3130=999,Q3130=""),"",Q3130))</f>
        <v/>
      </c>
    </row>
    <row r="3131">
      <c r="A3131" t="inlineStr">
        <is>
          <t>TQRMNOP116958</t>
        </is>
      </c>
      <c r="B3131" t="n">
        <v>2025</v>
      </c>
      <c r="C3131" t="n">
        <v>1</v>
      </c>
      <c r="D3131" t="n">
        <v>40</v>
      </c>
      <c r="E3131" t="inlineStr">
        <is>
          <t>N</t>
        </is>
      </c>
      <c r="F3131" t="n">
        <v>22</v>
      </c>
      <c r="G3131" t="n">
        <v>1032</v>
      </c>
      <c r="H3131" t="n">
        <v>3</v>
      </c>
      <c r="I3131" t="n">
        <v>2</v>
      </c>
      <c r="J3131" t="n">
        <v>19</v>
      </c>
      <c r="K3131" t="n">
        <v>2</v>
      </c>
      <c r="L3131" t="n">
        <v>4</v>
      </c>
      <c r="M3131" t="n">
        <v>1</v>
      </c>
      <c r="N3131" t="n">
        <v>3</v>
      </c>
      <c r="O3131" t="n">
        <v>2</v>
      </c>
      <c r="P3131" t="n">
        <v>2</v>
      </c>
      <c r="Q3131" t="n">
        <v>33</v>
      </c>
      <c r="R3131" s="15" t="n">
        <v>431000</v>
      </c>
      <c r="S3131" s="15" t="n">
        <v>0</v>
      </c>
      <c r="T3131" s="15" t="n">
        <v>431000</v>
      </c>
      <c r="U3131" s="15" t="n">
        <v>152300</v>
      </c>
      <c r="V3131">
        <f>IFERROR(VLOOKUP(D3131,Tablas_Equivalencia!$A$3:$B$8,2,FALSE),"Sin dato")</f>
        <v/>
      </c>
      <c r="W3131">
        <f>IFERROR(VLOOKUP(L3131,Tablas_Equivalencia!$D$3:$E$9,2,FALSE),"Sin dato")</f>
        <v/>
      </c>
      <c r="X3131">
        <f>IF(I3131=1,"Varón","Mujer")</f>
        <v/>
      </c>
      <c r="Y3131">
        <f>IFERROR(VLOOKUP(M3131,Tablas_Equivalencia!$G$3:$H$6,2,FALSE),"Sin dato")</f>
        <v/>
      </c>
      <c r="Z3131">
        <f>IF(J3131&lt;=24,"18-24","25-29")</f>
        <v/>
      </c>
      <c r="AA3131">
        <f>IF(M3131&lt;&gt;1,"",IF(P3131=2,1,0))</f>
        <v/>
      </c>
      <c r="AB3131">
        <f>IF(M3131&lt;&gt;1,"",IF(O3131&gt;=2,1,0))</f>
        <v/>
      </c>
      <c r="AC3131">
        <f>IF(M3131&lt;&gt;1,"",IF(OR(Q3131=999,Q3131=""),"",IF(OR(Q3131&lt;35,Q3131&gt;48),1,0)))</f>
        <v/>
      </c>
      <c r="AD3131">
        <f>IF(COUNT(AA3131:AC3131)&lt;3,"",SUM(AA3131:AC3131))</f>
        <v/>
      </c>
      <c r="AE3131">
        <f>IF(L3131&gt;=4,2,IF(L3131&gt;=2,1,0))</f>
        <v/>
      </c>
      <c r="AF3131">
        <f>IF(L3131&gt;=5,1,0)</f>
        <v/>
      </c>
      <c r="AG3131">
        <f>AE3131+AF3131</f>
        <v/>
      </c>
      <c r="AH3131" s="15">
        <f>IF(M3131&lt;&gt;1,"",IF(OR(R3131=-9,R3131=""),"",R3131))</f>
        <v/>
      </c>
      <c r="AI3131">
        <f>IF(M3131&lt;&gt;1,"",IF(OR(Q3131=999,Q3131=""),"",Q3131))</f>
        <v/>
      </c>
    </row>
    <row r="3132">
      <c r="A3132" t="inlineStr">
        <is>
          <t>TQRMNOP116967</t>
        </is>
      </c>
      <c r="B3132" t="n">
        <v>2025</v>
      </c>
      <c r="C3132" t="n">
        <v>1</v>
      </c>
      <c r="D3132" t="n">
        <v>44</v>
      </c>
      <c r="E3132" t="inlineStr">
        <is>
          <t>N</t>
        </is>
      </c>
      <c r="F3132" t="n">
        <v>14</v>
      </c>
      <c r="G3132" t="n">
        <v>1668</v>
      </c>
      <c r="H3132" t="n">
        <v>3</v>
      </c>
      <c r="I3132" t="n">
        <v>1</v>
      </c>
      <c r="J3132" t="n">
        <v>19</v>
      </c>
      <c r="K3132" t="n">
        <v>2</v>
      </c>
      <c r="L3132" t="n">
        <v>4</v>
      </c>
      <c r="M3132" t="n">
        <v>1</v>
      </c>
      <c r="N3132" t="n">
        <v>3</v>
      </c>
      <c r="O3132" t="n">
        <v>1</v>
      </c>
      <c r="P3132" t="n">
        <v>1</v>
      </c>
      <c r="Q3132" t="n">
        <v>30</v>
      </c>
      <c r="R3132" s="15" t="n">
        <v>636000</v>
      </c>
      <c r="S3132" s="15" t="n">
        <v>0</v>
      </c>
      <c r="T3132" s="15" t="n">
        <v>636000</v>
      </c>
      <c r="U3132" s="15" t="n">
        <v>137500</v>
      </c>
      <c r="V3132">
        <f>IFERROR(VLOOKUP(D3132,Tablas_Equivalencia!$A$3:$B$8,2,FALSE),"Sin dato")</f>
        <v/>
      </c>
      <c r="W3132">
        <f>IFERROR(VLOOKUP(L3132,Tablas_Equivalencia!$D$3:$E$9,2,FALSE),"Sin dato")</f>
        <v/>
      </c>
      <c r="X3132">
        <f>IF(I3132=1,"Varón","Mujer")</f>
        <v/>
      </c>
      <c r="Y3132">
        <f>IFERROR(VLOOKUP(M3132,Tablas_Equivalencia!$G$3:$H$6,2,FALSE),"Sin dato")</f>
        <v/>
      </c>
      <c r="Z3132">
        <f>IF(J3132&lt;=24,"18-24","25-29")</f>
        <v/>
      </c>
      <c r="AA3132">
        <f>IF(M3132&lt;&gt;1,"",IF(P3132=2,1,0))</f>
        <v/>
      </c>
      <c r="AB3132">
        <f>IF(M3132&lt;&gt;1,"",IF(O3132&gt;=2,1,0))</f>
        <v/>
      </c>
      <c r="AC3132">
        <f>IF(M3132&lt;&gt;1,"",IF(OR(Q3132=999,Q3132=""),"",IF(OR(Q3132&lt;35,Q3132&gt;48),1,0)))</f>
        <v/>
      </c>
      <c r="AD3132">
        <f>IF(COUNT(AA3132:AC3132)&lt;3,"",SUM(AA3132:AC3132))</f>
        <v/>
      </c>
      <c r="AE3132">
        <f>IF(L3132&gt;=4,2,IF(L3132&gt;=2,1,0))</f>
        <v/>
      </c>
      <c r="AF3132">
        <f>IF(L3132&gt;=5,1,0)</f>
        <v/>
      </c>
      <c r="AG3132">
        <f>AE3132+AF3132</f>
        <v/>
      </c>
      <c r="AH3132" s="15">
        <f>IF(M3132&lt;&gt;1,"",IF(OR(R3132=-9,R3132=""),"",R3132))</f>
        <v/>
      </c>
      <c r="AI3132">
        <f>IF(M3132&lt;&gt;1,"",IF(OR(Q3132=999,Q3132=""),"",Q3132))</f>
        <v/>
      </c>
    </row>
    <row r="3133">
      <c r="A3133" t="inlineStr">
        <is>
          <t>TQRMNOP116972</t>
        </is>
      </c>
      <c r="B3133" t="n">
        <v>2025</v>
      </c>
      <c r="C3133" t="n">
        <v>1</v>
      </c>
      <c r="D3133" t="n">
        <v>40</v>
      </c>
      <c r="E3133" t="inlineStr">
        <is>
          <t>N</t>
        </is>
      </c>
      <c r="F3133" t="n">
        <v>22</v>
      </c>
      <c r="G3133" t="n">
        <v>2266</v>
      </c>
      <c r="H3133" t="n">
        <v>2</v>
      </c>
      <c r="I3133" t="n">
        <v>1</v>
      </c>
      <c r="J3133" t="n">
        <v>26</v>
      </c>
      <c r="K3133" t="n">
        <v>2</v>
      </c>
      <c r="L3133" t="n">
        <v>6</v>
      </c>
      <c r="M3133" t="n">
        <v>1</v>
      </c>
      <c r="N3133" t="n">
        <v>2</v>
      </c>
      <c r="O3133" t="n">
        <v>2</v>
      </c>
      <c r="P3133" t="n">
        <v>2</v>
      </c>
      <c r="Q3133" t="n">
        <v>42</v>
      </c>
      <c r="R3133" s="15" t="n">
        <v>636000</v>
      </c>
      <c r="S3133" s="15" t="n">
        <v>0</v>
      </c>
      <c r="T3133" s="15" t="n">
        <v>636000</v>
      </c>
      <c r="U3133" s="15" t="n">
        <v>145100</v>
      </c>
      <c r="V3133">
        <f>IFERROR(VLOOKUP(D3133,Tablas_Equivalencia!$A$3:$B$8,2,FALSE),"Sin dato")</f>
        <v/>
      </c>
      <c r="W3133">
        <f>IFERROR(VLOOKUP(L3133,Tablas_Equivalencia!$D$3:$E$9,2,FALSE),"Sin dato")</f>
        <v/>
      </c>
      <c r="X3133">
        <f>IF(I3133=1,"Varón","Mujer")</f>
        <v/>
      </c>
      <c r="Y3133">
        <f>IFERROR(VLOOKUP(M3133,Tablas_Equivalencia!$G$3:$H$6,2,FALSE),"Sin dato")</f>
        <v/>
      </c>
      <c r="Z3133">
        <f>IF(J3133&lt;=24,"18-24","25-29")</f>
        <v/>
      </c>
      <c r="AA3133">
        <f>IF(M3133&lt;&gt;1,"",IF(P3133=2,1,0))</f>
        <v/>
      </c>
      <c r="AB3133">
        <f>IF(M3133&lt;&gt;1,"",IF(O3133&gt;=2,1,0))</f>
        <v/>
      </c>
      <c r="AC3133">
        <f>IF(M3133&lt;&gt;1,"",IF(OR(Q3133=999,Q3133=""),"",IF(OR(Q3133&lt;35,Q3133&gt;48),1,0)))</f>
        <v/>
      </c>
      <c r="AD3133">
        <f>IF(COUNT(AA3133:AC3133)&lt;3,"",SUM(AA3133:AC3133))</f>
        <v/>
      </c>
      <c r="AE3133">
        <f>IF(L3133&gt;=4,2,IF(L3133&gt;=2,1,0))</f>
        <v/>
      </c>
      <c r="AF3133">
        <f>IF(L3133&gt;=5,1,0)</f>
        <v/>
      </c>
      <c r="AG3133">
        <f>AE3133+AF3133</f>
        <v/>
      </c>
      <c r="AH3133" s="15">
        <f>IF(M3133&lt;&gt;1,"",IF(OR(R3133=-9,R3133=""),"",R3133))</f>
        <v/>
      </c>
      <c r="AI3133">
        <f>IF(M3133&lt;&gt;1,"",IF(OR(Q3133=999,Q3133=""),"",Q3133))</f>
        <v/>
      </c>
    </row>
    <row r="3134">
      <c r="A3134" t="inlineStr">
        <is>
          <t>TQRMNOP116978</t>
        </is>
      </c>
      <c r="B3134" t="n">
        <v>2025</v>
      </c>
      <c r="C3134" t="n">
        <v>1</v>
      </c>
      <c r="D3134" t="n">
        <v>40</v>
      </c>
      <c r="E3134" t="inlineStr">
        <is>
          <t>N</t>
        </is>
      </c>
      <c r="F3134" t="n">
        <v>23</v>
      </c>
      <c r="G3134" t="n">
        <v>1648</v>
      </c>
      <c r="H3134" t="n">
        <v>3</v>
      </c>
      <c r="I3134" t="n">
        <v>1</v>
      </c>
      <c r="J3134" t="n">
        <v>27</v>
      </c>
      <c r="K3134" t="n">
        <v>1</v>
      </c>
      <c r="L3134" t="n">
        <v>5</v>
      </c>
      <c r="M3134" t="n">
        <v>1</v>
      </c>
      <c r="N3134" t="n">
        <v>3</v>
      </c>
      <c r="O3134" t="n">
        <v>2</v>
      </c>
      <c r="P3134" t="n">
        <v>2</v>
      </c>
      <c r="Q3134" t="n">
        <v>36</v>
      </c>
      <c r="R3134" s="15" t="n">
        <v>522000</v>
      </c>
      <c r="S3134" s="15" t="n">
        <v>0</v>
      </c>
      <c r="T3134" s="15" t="n">
        <v>522000</v>
      </c>
      <c r="U3134" s="15" t="n">
        <v>152200</v>
      </c>
      <c r="V3134">
        <f>IFERROR(VLOOKUP(D3134,Tablas_Equivalencia!$A$3:$B$8,2,FALSE),"Sin dato")</f>
        <v/>
      </c>
      <c r="W3134">
        <f>IFERROR(VLOOKUP(L3134,Tablas_Equivalencia!$D$3:$E$9,2,FALSE),"Sin dato")</f>
        <v/>
      </c>
      <c r="X3134">
        <f>IF(I3134=1,"Varón","Mujer")</f>
        <v/>
      </c>
      <c r="Y3134">
        <f>IFERROR(VLOOKUP(M3134,Tablas_Equivalencia!$G$3:$H$6,2,FALSE),"Sin dato")</f>
        <v/>
      </c>
      <c r="Z3134">
        <f>IF(J3134&lt;=24,"18-24","25-29")</f>
        <v/>
      </c>
      <c r="AA3134">
        <f>IF(M3134&lt;&gt;1,"",IF(P3134=2,1,0))</f>
        <v/>
      </c>
      <c r="AB3134">
        <f>IF(M3134&lt;&gt;1,"",IF(O3134&gt;=2,1,0))</f>
        <v/>
      </c>
      <c r="AC3134">
        <f>IF(M3134&lt;&gt;1,"",IF(OR(Q3134=999,Q3134=""),"",IF(OR(Q3134&lt;35,Q3134&gt;48),1,0)))</f>
        <v/>
      </c>
      <c r="AD3134">
        <f>IF(COUNT(AA3134:AC3134)&lt;3,"",SUM(AA3134:AC3134))</f>
        <v/>
      </c>
      <c r="AE3134">
        <f>IF(L3134&gt;=4,2,IF(L3134&gt;=2,1,0))</f>
        <v/>
      </c>
      <c r="AF3134">
        <f>IF(L3134&gt;=5,1,0)</f>
        <v/>
      </c>
      <c r="AG3134">
        <f>AE3134+AF3134</f>
        <v/>
      </c>
      <c r="AH3134" s="15">
        <f>IF(M3134&lt;&gt;1,"",IF(OR(R3134=-9,R3134=""),"",R3134))</f>
        <v/>
      </c>
      <c r="AI3134">
        <f>IF(M3134&lt;&gt;1,"",IF(OR(Q3134=999,Q3134=""),"",Q3134))</f>
        <v/>
      </c>
    </row>
    <row r="3135">
      <c r="A3135" t="inlineStr">
        <is>
          <t>TQRMNOP116982</t>
        </is>
      </c>
      <c r="B3135" t="n">
        <v>2025</v>
      </c>
      <c r="C3135" t="n">
        <v>1</v>
      </c>
      <c r="D3135" t="n">
        <v>43</v>
      </c>
      <c r="E3135" t="inlineStr">
        <is>
          <t>S</t>
        </is>
      </c>
      <c r="F3135" t="n">
        <v>17</v>
      </c>
      <c r="G3135" t="n">
        <v>1390</v>
      </c>
      <c r="H3135" t="n">
        <v>3</v>
      </c>
      <c r="I3135" t="n">
        <v>1</v>
      </c>
      <c r="J3135" t="n">
        <v>28</v>
      </c>
      <c r="K3135" t="n">
        <v>2</v>
      </c>
      <c r="L3135" t="n">
        <v>4</v>
      </c>
      <c r="M3135" t="n">
        <v>3</v>
      </c>
      <c r="R3135" s="15" t="n">
        <v>0</v>
      </c>
      <c r="S3135" s="15" t="n">
        <v>0</v>
      </c>
      <c r="T3135" s="15" t="n">
        <v>0</v>
      </c>
      <c r="U3135" s="15" t="n">
        <v>175100</v>
      </c>
      <c r="V3135">
        <f>IFERROR(VLOOKUP(D3135,Tablas_Equivalencia!$A$3:$B$8,2,FALSE),"Sin dato")</f>
        <v/>
      </c>
      <c r="W3135">
        <f>IFERROR(VLOOKUP(L3135,Tablas_Equivalencia!$D$3:$E$9,2,FALSE),"Sin dato")</f>
        <v/>
      </c>
      <c r="X3135">
        <f>IF(I3135=1,"Varón","Mujer")</f>
        <v/>
      </c>
      <c r="Y3135">
        <f>IFERROR(VLOOKUP(M3135,Tablas_Equivalencia!$G$3:$H$6,2,FALSE),"Sin dato")</f>
        <v/>
      </c>
      <c r="Z3135">
        <f>IF(J3135&lt;=24,"18-24","25-29")</f>
        <v/>
      </c>
      <c r="AA3135">
        <f>IF(M3135&lt;&gt;1,"",IF(P3135=2,1,0))</f>
        <v/>
      </c>
      <c r="AB3135">
        <f>IF(M3135&lt;&gt;1,"",IF(O3135&gt;=2,1,0))</f>
        <v/>
      </c>
      <c r="AC3135">
        <f>IF(M3135&lt;&gt;1,"",IF(OR(Q3135=999,Q3135=""),"",IF(OR(Q3135&lt;35,Q3135&gt;48),1,0)))</f>
        <v/>
      </c>
      <c r="AD3135">
        <f>IF(COUNT(AA3135:AC3135)&lt;3,"",SUM(AA3135:AC3135))</f>
        <v/>
      </c>
      <c r="AE3135">
        <f>IF(L3135&gt;=4,2,IF(L3135&gt;=2,1,0))</f>
        <v/>
      </c>
      <c r="AF3135">
        <f>IF(L3135&gt;=5,1,0)</f>
        <v/>
      </c>
      <c r="AG3135">
        <f>AE3135+AF3135</f>
        <v/>
      </c>
      <c r="AH3135" s="15">
        <f>IF(M3135&lt;&gt;1,"",IF(OR(R3135=-9,R3135=""),"",R3135))</f>
        <v/>
      </c>
      <c r="AI3135">
        <f>IF(M3135&lt;&gt;1,"",IF(OR(Q3135=999,Q3135=""),"",Q3135))</f>
        <v/>
      </c>
    </row>
    <row r="3136">
      <c r="A3136" t="inlineStr">
        <is>
          <t>TQRMNOP116990</t>
        </is>
      </c>
      <c r="B3136" t="n">
        <v>2025</v>
      </c>
      <c r="C3136" t="n">
        <v>1</v>
      </c>
      <c r="D3136" t="n">
        <v>40</v>
      </c>
      <c r="E3136" t="inlineStr">
        <is>
          <t>S</t>
        </is>
      </c>
      <c r="F3136" t="n">
        <v>7</v>
      </c>
      <c r="G3136" t="n">
        <v>669</v>
      </c>
      <c r="H3136" t="n">
        <v>2</v>
      </c>
      <c r="I3136" t="n">
        <v>2</v>
      </c>
      <c r="J3136" t="n">
        <v>26</v>
      </c>
      <c r="K3136" t="n">
        <v>1</v>
      </c>
      <c r="L3136" t="n">
        <v>4</v>
      </c>
      <c r="M3136" t="n">
        <v>1</v>
      </c>
      <c r="N3136" t="n">
        <v>3</v>
      </c>
      <c r="O3136" t="n">
        <v>2</v>
      </c>
      <c r="P3136" t="n">
        <v>2</v>
      </c>
      <c r="Q3136" t="n">
        <v>17</v>
      </c>
      <c r="R3136" s="15" t="n">
        <v>184000</v>
      </c>
      <c r="S3136" s="15" t="n">
        <v>0</v>
      </c>
      <c r="T3136" s="15" t="n">
        <v>184000</v>
      </c>
      <c r="U3136" s="15" t="n">
        <v>97100</v>
      </c>
      <c r="V3136">
        <f>IFERROR(VLOOKUP(D3136,Tablas_Equivalencia!$A$3:$B$8,2,FALSE),"Sin dato")</f>
        <v/>
      </c>
      <c r="W3136">
        <f>IFERROR(VLOOKUP(L3136,Tablas_Equivalencia!$D$3:$E$9,2,FALSE),"Sin dato")</f>
        <v/>
      </c>
      <c r="X3136">
        <f>IF(I3136=1,"Varón","Mujer")</f>
        <v/>
      </c>
      <c r="Y3136">
        <f>IFERROR(VLOOKUP(M3136,Tablas_Equivalencia!$G$3:$H$6,2,FALSE),"Sin dato")</f>
        <v/>
      </c>
      <c r="Z3136">
        <f>IF(J3136&lt;=24,"18-24","25-29")</f>
        <v/>
      </c>
      <c r="AA3136">
        <f>IF(M3136&lt;&gt;1,"",IF(P3136=2,1,0))</f>
        <v/>
      </c>
      <c r="AB3136">
        <f>IF(M3136&lt;&gt;1,"",IF(O3136&gt;=2,1,0))</f>
        <v/>
      </c>
      <c r="AC3136">
        <f>IF(M3136&lt;&gt;1,"",IF(OR(Q3136=999,Q3136=""),"",IF(OR(Q3136&lt;35,Q3136&gt;48),1,0)))</f>
        <v/>
      </c>
      <c r="AD3136">
        <f>IF(COUNT(AA3136:AC3136)&lt;3,"",SUM(AA3136:AC3136))</f>
        <v/>
      </c>
      <c r="AE3136">
        <f>IF(L3136&gt;=4,2,IF(L3136&gt;=2,1,0))</f>
        <v/>
      </c>
      <c r="AF3136">
        <f>IF(L3136&gt;=5,1,0)</f>
        <v/>
      </c>
      <c r="AG3136">
        <f>AE3136+AF3136</f>
        <v/>
      </c>
      <c r="AH3136" s="15">
        <f>IF(M3136&lt;&gt;1,"",IF(OR(R3136=-9,R3136=""),"",R3136))</f>
        <v/>
      </c>
      <c r="AI3136">
        <f>IF(M3136&lt;&gt;1,"",IF(OR(Q3136=999,Q3136=""),"",Q3136))</f>
        <v/>
      </c>
    </row>
    <row r="3137">
      <c r="A3137" t="inlineStr">
        <is>
          <t>TQRMNOP116993</t>
        </is>
      </c>
      <c r="B3137" t="n">
        <v>2025</v>
      </c>
      <c r="C3137" t="n">
        <v>1</v>
      </c>
      <c r="D3137" t="n">
        <v>40</v>
      </c>
      <c r="E3137" t="inlineStr">
        <is>
          <t>N</t>
        </is>
      </c>
      <c r="F3137" t="n">
        <v>23</v>
      </c>
      <c r="G3137" t="n">
        <v>1378</v>
      </c>
      <c r="H3137" t="n">
        <v>1</v>
      </c>
      <c r="I3137" t="n">
        <v>1</v>
      </c>
      <c r="J3137" t="n">
        <v>27</v>
      </c>
      <c r="K3137" t="n">
        <v>2</v>
      </c>
      <c r="L3137" t="n">
        <v>1</v>
      </c>
      <c r="M3137" t="n">
        <v>1</v>
      </c>
      <c r="N3137" t="n">
        <v>3</v>
      </c>
      <c r="O3137" t="n">
        <v>3</v>
      </c>
      <c r="P3137" t="n">
        <v>2</v>
      </c>
      <c r="Q3137" t="n">
        <v>40</v>
      </c>
      <c r="R3137" s="15" t="n">
        <v>261000</v>
      </c>
      <c r="S3137" s="15" t="n">
        <v>104000</v>
      </c>
      <c r="T3137" s="15" t="n">
        <v>365000</v>
      </c>
      <c r="U3137" s="15" t="n">
        <v>110100</v>
      </c>
      <c r="V3137">
        <f>IFERROR(VLOOKUP(D3137,Tablas_Equivalencia!$A$3:$B$8,2,FALSE),"Sin dato")</f>
        <v/>
      </c>
      <c r="W3137">
        <f>IFERROR(VLOOKUP(L3137,Tablas_Equivalencia!$D$3:$E$9,2,FALSE),"Sin dato")</f>
        <v/>
      </c>
      <c r="X3137">
        <f>IF(I3137=1,"Varón","Mujer")</f>
        <v/>
      </c>
      <c r="Y3137">
        <f>IFERROR(VLOOKUP(M3137,Tablas_Equivalencia!$G$3:$H$6,2,FALSE),"Sin dato")</f>
        <v/>
      </c>
      <c r="Z3137">
        <f>IF(J3137&lt;=24,"18-24","25-29")</f>
        <v/>
      </c>
      <c r="AA3137">
        <f>IF(M3137&lt;&gt;1,"",IF(P3137=2,1,0))</f>
        <v/>
      </c>
      <c r="AB3137">
        <f>IF(M3137&lt;&gt;1,"",IF(O3137&gt;=2,1,0))</f>
        <v/>
      </c>
      <c r="AC3137">
        <f>IF(M3137&lt;&gt;1,"",IF(OR(Q3137=999,Q3137=""),"",IF(OR(Q3137&lt;35,Q3137&gt;48),1,0)))</f>
        <v/>
      </c>
      <c r="AD3137">
        <f>IF(COUNT(AA3137:AC3137)&lt;3,"",SUM(AA3137:AC3137))</f>
        <v/>
      </c>
      <c r="AE3137">
        <f>IF(L3137&gt;=4,2,IF(L3137&gt;=2,1,0))</f>
        <v/>
      </c>
      <c r="AF3137">
        <f>IF(L3137&gt;=5,1,0)</f>
        <v/>
      </c>
      <c r="AG3137">
        <f>AE3137+AF3137</f>
        <v/>
      </c>
      <c r="AH3137" s="15">
        <f>IF(M3137&lt;&gt;1,"",IF(OR(R3137=-9,R3137=""),"",R3137))</f>
        <v/>
      </c>
      <c r="AI3137">
        <f>IF(M3137&lt;&gt;1,"",IF(OR(Q3137=999,Q3137=""),"",Q3137))</f>
        <v/>
      </c>
    </row>
    <row r="3138">
      <c r="A3138" t="inlineStr">
        <is>
          <t>TQRMNOP116999</t>
        </is>
      </c>
      <c r="B3138" t="n">
        <v>2025</v>
      </c>
      <c r="C3138" t="n">
        <v>1</v>
      </c>
      <c r="D3138" t="n">
        <v>43</v>
      </c>
      <c r="E3138" t="inlineStr">
        <is>
          <t>S</t>
        </is>
      </c>
      <c r="F3138" t="n">
        <v>17</v>
      </c>
      <c r="G3138" t="n">
        <v>769</v>
      </c>
      <c r="H3138" t="n">
        <v>3</v>
      </c>
      <c r="I3138" t="n">
        <v>2</v>
      </c>
      <c r="J3138" t="n">
        <v>21</v>
      </c>
      <c r="K3138" t="n">
        <v>2</v>
      </c>
      <c r="L3138" t="n">
        <v>3</v>
      </c>
      <c r="M3138" t="n">
        <v>1</v>
      </c>
      <c r="N3138" t="n">
        <v>3</v>
      </c>
      <c r="O3138" t="n">
        <v>1</v>
      </c>
      <c r="P3138" t="n">
        <v>2</v>
      </c>
      <c r="Q3138" t="n">
        <v>33</v>
      </c>
      <c r="R3138" s="15" t="n">
        <v>210000</v>
      </c>
      <c r="S3138" s="15" t="n">
        <v>0</v>
      </c>
      <c r="T3138" s="15" t="n">
        <v>210000</v>
      </c>
      <c r="U3138" s="15" t="n">
        <v>175600</v>
      </c>
      <c r="V3138">
        <f>IFERROR(VLOOKUP(D3138,Tablas_Equivalencia!$A$3:$B$8,2,FALSE),"Sin dato")</f>
        <v/>
      </c>
      <c r="W3138">
        <f>IFERROR(VLOOKUP(L3138,Tablas_Equivalencia!$D$3:$E$9,2,FALSE),"Sin dato")</f>
        <v/>
      </c>
      <c r="X3138">
        <f>IF(I3138=1,"Varón","Mujer")</f>
        <v/>
      </c>
      <c r="Y3138">
        <f>IFERROR(VLOOKUP(M3138,Tablas_Equivalencia!$G$3:$H$6,2,FALSE),"Sin dato")</f>
        <v/>
      </c>
      <c r="Z3138">
        <f>IF(J3138&lt;=24,"18-24","25-29")</f>
        <v/>
      </c>
      <c r="AA3138">
        <f>IF(M3138&lt;&gt;1,"",IF(P3138=2,1,0))</f>
        <v/>
      </c>
      <c r="AB3138">
        <f>IF(M3138&lt;&gt;1,"",IF(O3138&gt;=2,1,0))</f>
        <v/>
      </c>
      <c r="AC3138">
        <f>IF(M3138&lt;&gt;1,"",IF(OR(Q3138=999,Q3138=""),"",IF(OR(Q3138&lt;35,Q3138&gt;48),1,0)))</f>
        <v/>
      </c>
      <c r="AD3138">
        <f>IF(COUNT(AA3138:AC3138)&lt;3,"",SUM(AA3138:AC3138))</f>
        <v/>
      </c>
      <c r="AE3138">
        <f>IF(L3138&gt;=4,2,IF(L3138&gt;=2,1,0))</f>
        <v/>
      </c>
      <c r="AF3138">
        <f>IF(L3138&gt;=5,1,0)</f>
        <v/>
      </c>
      <c r="AG3138">
        <f>AE3138+AF3138</f>
        <v/>
      </c>
      <c r="AH3138" s="15">
        <f>IF(M3138&lt;&gt;1,"",IF(OR(R3138=-9,R3138=""),"",R3138))</f>
        <v/>
      </c>
      <c r="AI3138">
        <f>IF(M3138&lt;&gt;1,"",IF(OR(Q3138=999,Q3138=""),"",Q3138))</f>
        <v/>
      </c>
    </row>
    <row r="3139">
      <c r="A3139" t="inlineStr">
        <is>
          <t>TQRMNOP117001</t>
        </is>
      </c>
      <c r="B3139" t="n">
        <v>2025</v>
      </c>
      <c r="C3139" t="n">
        <v>1</v>
      </c>
      <c r="D3139" t="n">
        <v>40</v>
      </c>
      <c r="E3139" t="inlineStr">
        <is>
          <t>S</t>
        </is>
      </c>
      <c r="F3139" t="n">
        <v>7</v>
      </c>
      <c r="G3139" t="n">
        <v>1322</v>
      </c>
      <c r="H3139" t="n">
        <v>1</v>
      </c>
      <c r="I3139" t="n">
        <v>1</v>
      </c>
      <c r="J3139" t="n">
        <v>22</v>
      </c>
      <c r="K3139" t="n">
        <v>2</v>
      </c>
      <c r="L3139" t="n">
        <v>2</v>
      </c>
      <c r="M3139" t="n">
        <v>1</v>
      </c>
      <c r="N3139" t="n">
        <v>3</v>
      </c>
      <c r="O3139" t="n">
        <v>3</v>
      </c>
      <c r="P3139" t="n">
        <v>2</v>
      </c>
      <c r="Q3139" t="n">
        <v>19</v>
      </c>
      <c r="R3139" s="15" t="n">
        <v>262000</v>
      </c>
      <c r="S3139" s="15" t="n">
        <v>0</v>
      </c>
      <c r="T3139" s="15" t="n">
        <v>262000</v>
      </c>
      <c r="U3139" s="15" t="n">
        <v>115700</v>
      </c>
      <c r="V3139">
        <f>IFERROR(VLOOKUP(D3139,Tablas_Equivalencia!$A$3:$B$8,2,FALSE),"Sin dato")</f>
        <v/>
      </c>
      <c r="W3139">
        <f>IFERROR(VLOOKUP(L3139,Tablas_Equivalencia!$D$3:$E$9,2,FALSE),"Sin dato")</f>
        <v/>
      </c>
      <c r="X3139">
        <f>IF(I3139=1,"Varón","Mujer")</f>
        <v/>
      </c>
      <c r="Y3139">
        <f>IFERROR(VLOOKUP(M3139,Tablas_Equivalencia!$G$3:$H$6,2,FALSE),"Sin dato")</f>
        <v/>
      </c>
      <c r="Z3139">
        <f>IF(J3139&lt;=24,"18-24","25-29")</f>
        <v/>
      </c>
      <c r="AA3139">
        <f>IF(M3139&lt;&gt;1,"",IF(P3139=2,1,0))</f>
        <v/>
      </c>
      <c r="AB3139">
        <f>IF(M3139&lt;&gt;1,"",IF(O3139&gt;=2,1,0))</f>
        <v/>
      </c>
      <c r="AC3139">
        <f>IF(M3139&lt;&gt;1,"",IF(OR(Q3139=999,Q3139=""),"",IF(OR(Q3139&lt;35,Q3139&gt;48),1,0)))</f>
        <v/>
      </c>
      <c r="AD3139">
        <f>IF(COUNT(AA3139:AC3139)&lt;3,"",SUM(AA3139:AC3139))</f>
        <v/>
      </c>
      <c r="AE3139">
        <f>IF(L3139&gt;=4,2,IF(L3139&gt;=2,1,0))</f>
        <v/>
      </c>
      <c r="AF3139">
        <f>IF(L3139&gt;=5,1,0)</f>
        <v/>
      </c>
      <c r="AG3139">
        <f>AE3139+AF3139</f>
        <v/>
      </c>
      <c r="AH3139" s="15">
        <f>IF(M3139&lt;&gt;1,"",IF(OR(R3139=-9,R3139=""),"",R3139))</f>
        <v/>
      </c>
      <c r="AI3139">
        <f>IF(M3139&lt;&gt;1,"",IF(OR(Q3139=999,Q3139=""),"",Q3139))</f>
        <v/>
      </c>
    </row>
    <row r="3140">
      <c r="A3140" t="inlineStr">
        <is>
          <t>TQRMNOP117002</t>
        </is>
      </c>
      <c r="B3140" t="n">
        <v>2025</v>
      </c>
      <c r="C3140" t="n">
        <v>1</v>
      </c>
      <c r="D3140" t="n">
        <v>1</v>
      </c>
      <c r="E3140" t="inlineStr">
        <is>
          <t>S</t>
        </is>
      </c>
      <c r="F3140" t="n">
        <v>32</v>
      </c>
      <c r="G3140" t="n">
        <v>1599</v>
      </c>
      <c r="H3140" t="n">
        <v>1</v>
      </c>
      <c r="I3140" t="n">
        <v>2</v>
      </c>
      <c r="J3140" t="n">
        <v>26</v>
      </c>
      <c r="K3140" t="n">
        <v>2</v>
      </c>
      <c r="L3140" t="n">
        <v>4</v>
      </c>
      <c r="M3140" t="n">
        <v>3</v>
      </c>
      <c r="R3140" s="15" t="n">
        <v>0</v>
      </c>
      <c r="S3140" s="15" t="n">
        <v>0</v>
      </c>
      <c r="T3140" s="15" t="n">
        <v>0</v>
      </c>
      <c r="U3140" s="15" t="n">
        <v>47200</v>
      </c>
      <c r="V3140">
        <f>IFERROR(VLOOKUP(D3140,Tablas_Equivalencia!$A$3:$B$8,2,FALSE),"Sin dato")</f>
        <v/>
      </c>
      <c r="W3140">
        <f>IFERROR(VLOOKUP(L3140,Tablas_Equivalencia!$D$3:$E$9,2,FALSE),"Sin dato")</f>
        <v/>
      </c>
      <c r="X3140">
        <f>IF(I3140=1,"Varón","Mujer")</f>
        <v/>
      </c>
      <c r="Y3140">
        <f>IFERROR(VLOOKUP(M3140,Tablas_Equivalencia!$G$3:$H$6,2,FALSE),"Sin dato")</f>
        <v/>
      </c>
      <c r="Z3140">
        <f>IF(J3140&lt;=24,"18-24","25-29")</f>
        <v/>
      </c>
      <c r="AA3140">
        <f>IF(M3140&lt;&gt;1,"",IF(P3140=2,1,0))</f>
        <v/>
      </c>
      <c r="AB3140">
        <f>IF(M3140&lt;&gt;1,"",IF(O3140&gt;=2,1,0))</f>
        <v/>
      </c>
      <c r="AC3140">
        <f>IF(M3140&lt;&gt;1,"",IF(OR(Q3140=999,Q3140=""),"",IF(OR(Q3140&lt;35,Q3140&gt;48),1,0)))</f>
        <v/>
      </c>
      <c r="AD3140">
        <f>IF(COUNT(AA3140:AC3140)&lt;3,"",SUM(AA3140:AC3140))</f>
        <v/>
      </c>
      <c r="AE3140">
        <f>IF(L3140&gt;=4,2,IF(L3140&gt;=2,1,0))</f>
        <v/>
      </c>
      <c r="AF3140">
        <f>IF(L3140&gt;=5,1,0)</f>
        <v/>
      </c>
      <c r="AG3140">
        <f>AE3140+AF3140</f>
        <v/>
      </c>
      <c r="AH3140" s="15">
        <f>IF(M3140&lt;&gt;1,"",IF(OR(R3140=-9,R3140=""),"",R3140))</f>
        <v/>
      </c>
      <c r="AI3140">
        <f>IF(M3140&lt;&gt;1,"",IF(OR(Q3140=999,Q3140=""),"",Q3140))</f>
        <v/>
      </c>
    </row>
    <row r="3141">
      <c r="A3141" t="inlineStr">
        <is>
          <t>TQRMNOP117017</t>
        </is>
      </c>
      <c r="B3141" t="n">
        <v>2025</v>
      </c>
      <c r="C3141" t="n">
        <v>1</v>
      </c>
      <c r="D3141" t="n">
        <v>43</v>
      </c>
      <c r="E3141" t="inlineStr">
        <is>
          <t>S</t>
        </is>
      </c>
      <c r="F3141" t="n">
        <v>17</v>
      </c>
      <c r="G3141" t="n">
        <v>1203</v>
      </c>
      <c r="H3141" t="n">
        <v>3</v>
      </c>
      <c r="I3141" t="n">
        <v>1</v>
      </c>
      <c r="J3141" t="n">
        <v>24</v>
      </c>
      <c r="K3141" t="n">
        <v>2</v>
      </c>
      <c r="L3141" t="n">
        <v>5</v>
      </c>
      <c r="M3141" t="n">
        <v>1</v>
      </c>
      <c r="N3141" t="n">
        <v>2</v>
      </c>
      <c r="O3141" t="n">
        <v>1</v>
      </c>
      <c r="P3141" t="n">
        <v>1</v>
      </c>
      <c r="Q3141" t="n">
        <v>38</v>
      </c>
      <c r="R3141" s="15" t="n">
        <v>841000</v>
      </c>
      <c r="S3141" s="15" t="n">
        <v>0</v>
      </c>
      <c r="T3141" s="15" t="n">
        <v>841000</v>
      </c>
      <c r="U3141" s="15" t="n">
        <v>63900</v>
      </c>
      <c r="V3141">
        <f>IFERROR(VLOOKUP(D3141,Tablas_Equivalencia!$A$3:$B$8,2,FALSE),"Sin dato")</f>
        <v/>
      </c>
      <c r="W3141">
        <f>IFERROR(VLOOKUP(L3141,Tablas_Equivalencia!$D$3:$E$9,2,FALSE),"Sin dato")</f>
        <v/>
      </c>
      <c r="X3141">
        <f>IF(I3141=1,"Varón","Mujer")</f>
        <v/>
      </c>
      <c r="Y3141">
        <f>IFERROR(VLOOKUP(M3141,Tablas_Equivalencia!$G$3:$H$6,2,FALSE),"Sin dato")</f>
        <v/>
      </c>
      <c r="Z3141">
        <f>IF(J3141&lt;=24,"18-24","25-29")</f>
        <v/>
      </c>
      <c r="AA3141">
        <f>IF(M3141&lt;&gt;1,"",IF(P3141=2,1,0))</f>
        <v/>
      </c>
      <c r="AB3141">
        <f>IF(M3141&lt;&gt;1,"",IF(O3141&gt;=2,1,0))</f>
        <v/>
      </c>
      <c r="AC3141">
        <f>IF(M3141&lt;&gt;1,"",IF(OR(Q3141=999,Q3141=""),"",IF(OR(Q3141&lt;35,Q3141&gt;48),1,0)))</f>
        <v/>
      </c>
      <c r="AD3141">
        <f>IF(COUNT(AA3141:AC3141)&lt;3,"",SUM(AA3141:AC3141))</f>
        <v/>
      </c>
      <c r="AE3141">
        <f>IF(L3141&gt;=4,2,IF(L3141&gt;=2,1,0))</f>
        <v/>
      </c>
      <c r="AF3141">
        <f>IF(L3141&gt;=5,1,0)</f>
        <v/>
      </c>
      <c r="AG3141">
        <f>AE3141+AF3141</f>
        <v/>
      </c>
      <c r="AH3141" s="15">
        <f>IF(M3141&lt;&gt;1,"",IF(OR(R3141=-9,R3141=""),"",R3141))</f>
        <v/>
      </c>
      <c r="AI3141">
        <f>IF(M3141&lt;&gt;1,"",IF(OR(Q3141=999,Q3141=""),"",Q3141))</f>
        <v/>
      </c>
    </row>
    <row r="3142">
      <c r="A3142" t="inlineStr">
        <is>
          <t>TQRMNOP117020</t>
        </is>
      </c>
      <c r="B3142" t="n">
        <v>2025</v>
      </c>
      <c r="C3142" t="n">
        <v>1</v>
      </c>
      <c r="D3142" t="n">
        <v>1</v>
      </c>
      <c r="E3142" t="inlineStr">
        <is>
          <t>S</t>
        </is>
      </c>
      <c r="F3142" t="n">
        <v>33</v>
      </c>
      <c r="G3142" t="n">
        <v>846</v>
      </c>
      <c r="H3142" t="n">
        <v>2</v>
      </c>
      <c r="I3142" t="n">
        <v>2</v>
      </c>
      <c r="J3142" t="n">
        <v>20</v>
      </c>
      <c r="K3142" t="n">
        <v>2</v>
      </c>
      <c r="L3142" t="n">
        <v>4</v>
      </c>
      <c r="M3142" t="n">
        <v>1</v>
      </c>
      <c r="N3142" t="n">
        <v>2</v>
      </c>
      <c r="O3142" t="n">
        <v>2</v>
      </c>
      <c r="P3142" t="n">
        <v>2</v>
      </c>
      <c r="Q3142" t="n">
        <v>19</v>
      </c>
      <c r="R3142" s="15" t="n">
        <v>538000</v>
      </c>
      <c r="S3142" s="15" t="n">
        <v>0</v>
      </c>
      <c r="T3142" s="15" t="n">
        <v>538000</v>
      </c>
      <c r="U3142" s="15" t="n">
        <v>98100</v>
      </c>
      <c r="V3142">
        <f>IFERROR(VLOOKUP(D3142,Tablas_Equivalencia!$A$3:$B$8,2,FALSE),"Sin dato")</f>
        <v/>
      </c>
      <c r="W3142">
        <f>IFERROR(VLOOKUP(L3142,Tablas_Equivalencia!$D$3:$E$9,2,FALSE),"Sin dato")</f>
        <v/>
      </c>
      <c r="X3142">
        <f>IF(I3142=1,"Varón","Mujer")</f>
        <v/>
      </c>
      <c r="Y3142">
        <f>IFERROR(VLOOKUP(M3142,Tablas_Equivalencia!$G$3:$H$6,2,FALSE),"Sin dato")</f>
        <v/>
      </c>
      <c r="Z3142">
        <f>IF(J3142&lt;=24,"18-24","25-29")</f>
        <v/>
      </c>
      <c r="AA3142">
        <f>IF(M3142&lt;&gt;1,"",IF(P3142=2,1,0))</f>
        <v/>
      </c>
      <c r="AB3142">
        <f>IF(M3142&lt;&gt;1,"",IF(O3142&gt;=2,1,0))</f>
        <v/>
      </c>
      <c r="AC3142">
        <f>IF(M3142&lt;&gt;1,"",IF(OR(Q3142=999,Q3142=""),"",IF(OR(Q3142&lt;35,Q3142&gt;48),1,0)))</f>
        <v/>
      </c>
      <c r="AD3142">
        <f>IF(COUNT(AA3142:AC3142)&lt;3,"",SUM(AA3142:AC3142))</f>
        <v/>
      </c>
      <c r="AE3142">
        <f>IF(L3142&gt;=4,2,IF(L3142&gt;=2,1,0))</f>
        <v/>
      </c>
      <c r="AF3142">
        <f>IF(L3142&gt;=5,1,0)</f>
        <v/>
      </c>
      <c r="AG3142">
        <f>AE3142+AF3142</f>
        <v/>
      </c>
      <c r="AH3142" s="15">
        <f>IF(M3142&lt;&gt;1,"",IF(OR(R3142=-9,R3142=""),"",R3142))</f>
        <v/>
      </c>
      <c r="AI3142">
        <f>IF(M3142&lt;&gt;1,"",IF(OR(Q3142=999,Q3142=""),"",Q3142))</f>
        <v/>
      </c>
    </row>
    <row r="3143">
      <c r="A3143" t="inlineStr">
        <is>
          <t>TQRMNOP117026</t>
        </is>
      </c>
      <c r="B3143" t="n">
        <v>2025</v>
      </c>
      <c r="C3143" t="n">
        <v>1</v>
      </c>
      <c r="D3143" t="n">
        <v>41</v>
      </c>
      <c r="E3143" t="inlineStr">
        <is>
          <t>S</t>
        </is>
      </c>
      <c r="F3143" t="n">
        <v>8</v>
      </c>
      <c r="G3143" t="n">
        <v>1608</v>
      </c>
      <c r="H3143" t="n">
        <v>3</v>
      </c>
      <c r="I3143" t="n">
        <v>1</v>
      </c>
      <c r="J3143" t="n">
        <v>26</v>
      </c>
      <c r="K3143" t="n">
        <v>2</v>
      </c>
      <c r="L3143" t="n">
        <v>2</v>
      </c>
      <c r="M3143" t="n">
        <v>1</v>
      </c>
      <c r="N3143" t="n">
        <v>2</v>
      </c>
      <c r="O3143" t="n">
        <v>3</v>
      </c>
      <c r="P3143" t="n">
        <v>2</v>
      </c>
      <c r="Q3143" t="n">
        <v>37</v>
      </c>
      <c r="R3143" s="15" t="n">
        <v>-9</v>
      </c>
      <c r="S3143" s="15" t="n">
        <v>0</v>
      </c>
      <c r="T3143" s="15" t="n">
        <v>0</v>
      </c>
      <c r="U3143" s="15" t="n">
        <v>81400</v>
      </c>
      <c r="V3143">
        <f>IFERROR(VLOOKUP(D3143,Tablas_Equivalencia!$A$3:$B$8,2,FALSE),"Sin dato")</f>
        <v/>
      </c>
      <c r="W3143">
        <f>IFERROR(VLOOKUP(L3143,Tablas_Equivalencia!$D$3:$E$9,2,FALSE),"Sin dato")</f>
        <v/>
      </c>
      <c r="X3143">
        <f>IF(I3143=1,"Varón","Mujer")</f>
        <v/>
      </c>
      <c r="Y3143">
        <f>IFERROR(VLOOKUP(M3143,Tablas_Equivalencia!$G$3:$H$6,2,FALSE),"Sin dato")</f>
        <v/>
      </c>
      <c r="Z3143">
        <f>IF(J3143&lt;=24,"18-24","25-29")</f>
        <v/>
      </c>
      <c r="AA3143">
        <f>IF(M3143&lt;&gt;1,"",IF(P3143=2,1,0))</f>
        <v/>
      </c>
      <c r="AB3143">
        <f>IF(M3143&lt;&gt;1,"",IF(O3143&gt;=2,1,0))</f>
        <v/>
      </c>
      <c r="AC3143">
        <f>IF(M3143&lt;&gt;1,"",IF(OR(Q3143=999,Q3143=""),"",IF(OR(Q3143&lt;35,Q3143&gt;48),1,0)))</f>
        <v/>
      </c>
      <c r="AD3143">
        <f>IF(COUNT(AA3143:AC3143)&lt;3,"",SUM(AA3143:AC3143))</f>
        <v/>
      </c>
      <c r="AE3143">
        <f>IF(L3143&gt;=4,2,IF(L3143&gt;=2,1,0))</f>
        <v/>
      </c>
      <c r="AF3143">
        <f>IF(L3143&gt;=5,1,0)</f>
        <v/>
      </c>
      <c r="AG3143">
        <f>AE3143+AF3143</f>
        <v/>
      </c>
      <c r="AH3143" s="15">
        <f>IF(M3143&lt;&gt;1,"",IF(OR(R3143=-9,R3143=""),"",R3143))</f>
        <v/>
      </c>
      <c r="AI3143">
        <f>IF(M3143&lt;&gt;1,"",IF(OR(Q3143=999,Q3143=""),"",Q3143))</f>
        <v/>
      </c>
    </row>
    <row r="3144">
      <c r="A3144" t="inlineStr">
        <is>
          <t>TQRMNOP117032</t>
        </is>
      </c>
      <c r="B3144" t="n">
        <v>2025</v>
      </c>
      <c r="C3144" t="n">
        <v>1</v>
      </c>
      <c r="D3144" t="n">
        <v>1</v>
      </c>
      <c r="E3144" t="inlineStr">
        <is>
          <t>S</t>
        </is>
      </c>
      <c r="F3144" t="n">
        <v>32</v>
      </c>
      <c r="G3144" t="n">
        <v>1306</v>
      </c>
      <c r="H3144" t="n">
        <v>1</v>
      </c>
      <c r="I3144" t="n">
        <v>2</v>
      </c>
      <c r="J3144" t="n">
        <v>18</v>
      </c>
      <c r="K3144" t="n">
        <v>1</v>
      </c>
      <c r="L3144" t="n">
        <v>4</v>
      </c>
      <c r="M3144" t="n">
        <v>1</v>
      </c>
      <c r="N3144" t="n">
        <v>1</v>
      </c>
      <c r="O3144" t="n">
        <v>1</v>
      </c>
      <c r="P3144" t="n">
        <v>2</v>
      </c>
      <c r="Q3144" t="n">
        <v>39</v>
      </c>
      <c r="R3144" s="15" t="n">
        <v>294000</v>
      </c>
      <c r="S3144" s="15" t="n">
        <v>0</v>
      </c>
      <c r="T3144" s="15" t="n">
        <v>294000</v>
      </c>
      <c r="U3144" s="15" t="n">
        <v>74700</v>
      </c>
      <c r="V3144">
        <f>IFERROR(VLOOKUP(D3144,Tablas_Equivalencia!$A$3:$B$8,2,FALSE),"Sin dato")</f>
        <v/>
      </c>
      <c r="W3144">
        <f>IFERROR(VLOOKUP(L3144,Tablas_Equivalencia!$D$3:$E$9,2,FALSE),"Sin dato")</f>
        <v/>
      </c>
      <c r="X3144">
        <f>IF(I3144=1,"Varón","Mujer")</f>
        <v/>
      </c>
      <c r="Y3144">
        <f>IFERROR(VLOOKUP(M3144,Tablas_Equivalencia!$G$3:$H$6,2,FALSE),"Sin dato")</f>
        <v/>
      </c>
      <c r="Z3144">
        <f>IF(J3144&lt;=24,"18-24","25-29")</f>
        <v/>
      </c>
      <c r="AA3144">
        <f>IF(M3144&lt;&gt;1,"",IF(P3144=2,1,0))</f>
        <v/>
      </c>
      <c r="AB3144">
        <f>IF(M3144&lt;&gt;1,"",IF(O3144&gt;=2,1,0))</f>
        <v/>
      </c>
      <c r="AC3144">
        <f>IF(M3144&lt;&gt;1,"",IF(OR(Q3144=999,Q3144=""),"",IF(OR(Q3144&lt;35,Q3144&gt;48),1,0)))</f>
        <v/>
      </c>
      <c r="AD3144">
        <f>IF(COUNT(AA3144:AC3144)&lt;3,"",SUM(AA3144:AC3144))</f>
        <v/>
      </c>
      <c r="AE3144">
        <f>IF(L3144&gt;=4,2,IF(L3144&gt;=2,1,0))</f>
        <v/>
      </c>
      <c r="AF3144">
        <f>IF(L3144&gt;=5,1,0)</f>
        <v/>
      </c>
      <c r="AG3144">
        <f>AE3144+AF3144</f>
        <v/>
      </c>
      <c r="AH3144" s="15">
        <f>IF(M3144&lt;&gt;1,"",IF(OR(R3144=-9,R3144=""),"",R3144))</f>
        <v/>
      </c>
      <c r="AI3144">
        <f>IF(M3144&lt;&gt;1,"",IF(OR(Q3144=999,Q3144=""),"",Q3144))</f>
        <v/>
      </c>
    </row>
    <row r="3145">
      <c r="A3145" t="inlineStr">
        <is>
          <t>TQRMNOP117034</t>
        </is>
      </c>
      <c r="B3145" t="n">
        <v>2025</v>
      </c>
      <c r="C3145" t="n">
        <v>1</v>
      </c>
      <c r="D3145" t="n">
        <v>1</v>
      </c>
      <c r="E3145" t="inlineStr">
        <is>
          <t>S</t>
        </is>
      </c>
      <c r="F3145" t="n">
        <v>32</v>
      </c>
      <c r="G3145" t="n">
        <v>906</v>
      </c>
      <c r="H3145" t="n">
        <v>1</v>
      </c>
      <c r="I3145" t="n">
        <v>1</v>
      </c>
      <c r="J3145" t="n">
        <v>27</v>
      </c>
      <c r="K3145" t="n">
        <v>1</v>
      </c>
      <c r="L3145" t="n">
        <v>4</v>
      </c>
      <c r="M3145" t="n">
        <v>1</v>
      </c>
      <c r="N3145" t="n">
        <v>3</v>
      </c>
      <c r="O3145" t="n">
        <v>1</v>
      </c>
      <c r="P3145" t="n">
        <v>1</v>
      </c>
      <c r="Q3145" t="n">
        <v>38</v>
      </c>
      <c r="R3145" s="15" t="n">
        <v>1311000</v>
      </c>
      <c r="S3145" s="15" t="n">
        <v>0</v>
      </c>
      <c r="T3145" s="15" t="n">
        <v>1311000</v>
      </c>
      <c r="U3145" s="15" t="n">
        <v>457200</v>
      </c>
      <c r="V3145">
        <f>IFERROR(VLOOKUP(D3145,Tablas_Equivalencia!$A$3:$B$8,2,FALSE),"Sin dato")</f>
        <v/>
      </c>
      <c r="W3145">
        <f>IFERROR(VLOOKUP(L3145,Tablas_Equivalencia!$D$3:$E$9,2,FALSE),"Sin dato")</f>
        <v/>
      </c>
      <c r="X3145">
        <f>IF(I3145=1,"Varón","Mujer")</f>
        <v/>
      </c>
      <c r="Y3145">
        <f>IFERROR(VLOOKUP(M3145,Tablas_Equivalencia!$G$3:$H$6,2,FALSE),"Sin dato")</f>
        <v/>
      </c>
      <c r="Z3145">
        <f>IF(J3145&lt;=24,"18-24","25-29")</f>
        <v/>
      </c>
      <c r="AA3145">
        <f>IF(M3145&lt;&gt;1,"",IF(P3145=2,1,0))</f>
        <v/>
      </c>
      <c r="AB3145">
        <f>IF(M3145&lt;&gt;1,"",IF(O3145&gt;=2,1,0))</f>
        <v/>
      </c>
      <c r="AC3145">
        <f>IF(M3145&lt;&gt;1,"",IF(OR(Q3145=999,Q3145=""),"",IF(OR(Q3145&lt;35,Q3145&gt;48),1,0)))</f>
        <v/>
      </c>
      <c r="AD3145">
        <f>IF(COUNT(AA3145:AC3145)&lt;3,"",SUM(AA3145:AC3145))</f>
        <v/>
      </c>
      <c r="AE3145">
        <f>IF(L3145&gt;=4,2,IF(L3145&gt;=2,1,0))</f>
        <v/>
      </c>
      <c r="AF3145">
        <f>IF(L3145&gt;=5,1,0)</f>
        <v/>
      </c>
      <c r="AG3145">
        <f>AE3145+AF3145</f>
        <v/>
      </c>
      <c r="AH3145" s="15">
        <f>IF(M3145&lt;&gt;1,"",IF(OR(R3145=-9,R3145=""),"",R3145))</f>
        <v/>
      </c>
      <c r="AI3145">
        <f>IF(M3145&lt;&gt;1,"",IF(OR(Q3145=999,Q3145=""),"",Q3145))</f>
        <v/>
      </c>
    </row>
    <row r="3146">
      <c r="A3146" t="inlineStr">
        <is>
          <t>TQRMNOP117039</t>
        </is>
      </c>
      <c r="B3146" t="n">
        <v>2025</v>
      </c>
      <c r="C3146" t="n">
        <v>1</v>
      </c>
      <c r="D3146" t="n">
        <v>44</v>
      </c>
      <c r="E3146" t="inlineStr">
        <is>
          <t>N</t>
        </is>
      </c>
      <c r="F3146" t="n">
        <v>2</v>
      </c>
      <c r="G3146" t="n">
        <v>1537</v>
      </c>
      <c r="H3146" t="n">
        <v>1</v>
      </c>
      <c r="I3146" t="n">
        <v>1</v>
      </c>
      <c r="J3146" t="n">
        <v>29</v>
      </c>
      <c r="K3146" t="n">
        <v>1</v>
      </c>
      <c r="L3146" t="n">
        <v>5</v>
      </c>
      <c r="M3146" t="n">
        <v>1</v>
      </c>
      <c r="N3146" t="n">
        <v>2</v>
      </c>
      <c r="O3146" t="n">
        <v>1</v>
      </c>
      <c r="P3146" t="n">
        <v>1</v>
      </c>
      <c r="Q3146" t="n">
        <v>33</v>
      </c>
      <c r="R3146" s="15" t="n">
        <v>613000</v>
      </c>
      <c r="S3146" s="15" t="n">
        <v>0</v>
      </c>
      <c r="T3146" s="15" t="n">
        <v>613000</v>
      </c>
      <c r="U3146" s="15" t="n">
        <v>105300</v>
      </c>
      <c r="V3146">
        <f>IFERROR(VLOOKUP(D3146,Tablas_Equivalencia!$A$3:$B$8,2,FALSE),"Sin dato")</f>
        <v/>
      </c>
      <c r="W3146">
        <f>IFERROR(VLOOKUP(L3146,Tablas_Equivalencia!$D$3:$E$9,2,FALSE),"Sin dato")</f>
        <v/>
      </c>
      <c r="X3146">
        <f>IF(I3146=1,"Varón","Mujer")</f>
        <v/>
      </c>
      <c r="Y3146">
        <f>IFERROR(VLOOKUP(M3146,Tablas_Equivalencia!$G$3:$H$6,2,FALSE),"Sin dato")</f>
        <v/>
      </c>
      <c r="Z3146">
        <f>IF(J3146&lt;=24,"18-24","25-29")</f>
        <v/>
      </c>
      <c r="AA3146">
        <f>IF(M3146&lt;&gt;1,"",IF(P3146=2,1,0))</f>
        <v/>
      </c>
      <c r="AB3146">
        <f>IF(M3146&lt;&gt;1,"",IF(O3146&gt;=2,1,0))</f>
        <v/>
      </c>
      <c r="AC3146">
        <f>IF(M3146&lt;&gt;1,"",IF(OR(Q3146=999,Q3146=""),"",IF(OR(Q3146&lt;35,Q3146&gt;48),1,0)))</f>
        <v/>
      </c>
      <c r="AD3146">
        <f>IF(COUNT(AA3146:AC3146)&lt;3,"",SUM(AA3146:AC3146))</f>
        <v/>
      </c>
      <c r="AE3146">
        <f>IF(L3146&gt;=4,2,IF(L3146&gt;=2,1,0))</f>
        <v/>
      </c>
      <c r="AF3146">
        <f>IF(L3146&gt;=5,1,0)</f>
        <v/>
      </c>
      <c r="AG3146">
        <f>AE3146+AF3146</f>
        <v/>
      </c>
      <c r="AH3146" s="15">
        <f>IF(M3146&lt;&gt;1,"",IF(OR(R3146=-9,R3146=""),"",R3146))</f>
        <v/>
      </c>
      <c r="AI3146">
        <f>IF(M3146&lt;&gt;1,"",IF(OR(Q3146=999,Q3146=""),"",Q3146))</f>
        <v/>
      </c>
    </row>
    <row r="3147">
      <c r="A3147" t="inlineStr">
        <is>
          <t>TQRMNOP117042</t>
        </is>
      </c>
      <c r="B3147" t="n">
        <v>2025</v>
      </c>
      <c r="C3147" t="n">
        <v>1</v>
      </c>
      <c r="D3147" t="n">
        <v>43</v>
      </c>
      <c r="E3147" t="inlineStr">
        <is>
          <t>N</t>
        </is>
      </c>
      <c r="F3147" t="n">
        <v>26</v>
      </c>
      <c r="G3147" t="n">
        <v>570</v>
      </c>
      <c r="H3147" t="n">
        <v>1</v>
      </c>
      <c r="I3147" t="n">
        <v>2</v>
      </c>
      <c r="J3147" t="n">
        <v>28</v>
      </c>
      <c r="K3147" t="n">
        <v>2</v>
      </c>
      <c r="L3147" t="n">
        <v>3</v>
      </c>
      <c r="M3147" t="n">
        <v>1</v>
      </c>
      <c r="N3147" t="n">
        <v>3</v>
      </c>
      <c r="O3147" t="n">
        <v>2</v>
      </c>
      <c r="P3147" t="n">
        <v>2</v>
      </c>
      <c r="Q3147" t="n">
        <v>21</v>
      </c>
      <c r="R3147" s="15" t="n">
        <v>300000</v>
      </c>
      <c r="S3147" s="15" t="n">
        <v>105000</v>
      </c>
      <c r="T3147" s="15" t="n">
        <v>405000</v>
      </c>
      <c r="U3147" s="15" t="n">
        <v>334900</v>
      </c>
      <c r="V3147">
        <f>IFERROR(VLOOKUP(D3147,Tablas_Equivalencia!$A$3:$B$8,2,FALSE),"Sin dato")</f>
        <v/>
      </c>
      <c r="W3147">
        <f>IFERROR(VLOOKUP(L3147,Tablas_Equivalencia!$D$3:$E$9,2,FALSE),"Sin dato")</f>
        <v/>
      </c>
      <c r="X3147">
        <f>IF(I3147=1,"Varón","Mujer")</f>
        <v/>
      </c>
      <c r="Y3147">
        <f>IFERROR(VLOOKUP(M3147,Tablas_Equivalencia!$G$3:$H$6,2,FALSE),"Sin dato")</f>
        <v/>
      </c>
      <c r="Z3147">
        <f>IF(J3147&lt;=24,"18-24","25-29")</f>
        <v/>
      </c>
      <c r="AA3147">
        <f>IF(M3147&lt;&gt;1,"",IF(P3147=2,1,0))</f>
        <v/>
      </c>
      <c r="AB3147">
        <f>IF(M3147&lt;&gt;1,"",IF(O3147&gt;=2,1,0))</f>
        <v/>
      </c>
      <c r="AC3147">
        <f>IF(M3147&lt;&gt;1,"",IF(OR(Q3147=999,Q3147=""),"",IF(OR(Q3147&lt;35,Q3147&gt;48),1,0)))</f>
        <v/>
      </c>
      <c r="AD3147">
        <f>IF(COUNT(AA3147:AC3147)&lt;3,"",SUM(AA3147:AC3147))</f>
        <v/>
      </c>
      <c r="AE3147">
        <f>IF(L3147&gt;=4,2,IF(L3147&gt;=2,1,0))</f>
        <v/>
      </c>
      <c r="AF3147">
        <f>IF(L3147&gt;=5,1,0)</f>
        <v/>
      </c>
      <c r="AG3147">
        <f>AE3147+AF3147</f>
        <v/>
      </c>
      <c r="AH3147" s="15">
        <f>IF(M3147&lt;&gt;1,"",IF(OR(R3147=-9,R3147=""),"",R3147))</f>
        <v/>
      </c>
      <c r="AI3147">
        <f>IF(M3147&lt;&gt;1,"",IF(OR(Q3147=999,Q3147=""),"",Q3147))</f>
        <v/>
      </c>
    </row>
    <row r="3148">
      <c r="A3148" t="inlineStr">
        <is>
          <t>TQRMNOP117052</t>
        </is>
      </c>
      <c r="B3148" t="n">
        <v>2025</v>
      </c>
      <c r="C3148" t="n">
        <v>1</v>
      </c>
      <c r="D3148" t="n">
        <v>43</v>
      </c>
      <c r="E3148" t="inlineStr">
        <is>
          <t>N</t>
        </is>
      </c>
      <c r="F3148" t="n">
        <v>26</v>
      </c>
      <c r="G3148" t="n">
        <v>1048</v>
      </c>
      <c r="H3148" t="n">
        <v>3</v>
      </c>
      <c r="I3148" t="n">
        <v>1</v>
      </c>
      <c r="J3148" t="n">
        <v>22</v>
      </c>
      <c r="K3148" t="n">
        <v>1</v>
      </c>
      <c r="L3148" t="n">
        <v>5</v>
      </c>
      <c r="M3148" t="n">
        <v>3</v>
      </c>
      <c r="R3148" s="15" t="n">
        <v>0</v>
      </c>
      <c r="S3148" s="15" t="n">
        <v>0</v>
      </c>
      <c r="T3148" s="15" t="n">
        <v>0</v>
      </c>
      <c r="U3148" s="15" t="n">
        <v>108800</v>
      </c>
      <c r="V3148">
        <f>IFERROR(VLOOKUP(D3148,Tablas_Equivalencia!$A$3:$B$8,2,FALSE),"Sin dato")</f>
        <v/>
      </c>
      <c r="W3148">
        <f>IFERROR(VLOOKUP(L3148,Tablas_Equivalencia!$D$3:$E$9,2,FALSE),"Sin dato")</f>
        <v/>
      </c>
      <c r="X3148">
        <f>IF(I3148=1,"Varón","Mujer")</f>
        <v/>
      </c>
      <c r="Y3148">
        <f>IFERROR(VLOOKUP(M3148,Tablas_Equivalencia!$G$3:$H$6,2,FALSE),"Sin dato")</f>
        <v/>
      </c>
      <c r="Z3148">
        <f>IF(J3148&lt;=24,"18-24","25-29")</f>
        <v/>
      </c>
      <c r="AA3148">
        <f>IF(M3148&lt;&gt;1,"",IF(P3148=2,1,0))</f>
        <v/>
      </c>
      <c r="AB3148">
        <f>IF(M3148&lt;&gt;1,"",IF(O3148&gt;=2,1,0))</f>
        <v/>
      </c>
      <c r="AC3148">
        <f>IF(M3148&lt;&gt;1,"",IF(OR(Q3148=999,Q3148=""),"",IF(OR(Q3148&lt;35,Q3148&gt;48),1,0)))</f>
        <v/>
      </c>
      <c r="AD3148">
        <f>IF(COUNT(AA3148:AC3148)&lt;3,"",SUM(AA3148:AC3148))</f>
        <v/>
      </c>
      <c r="AE3148">
        <f>IF(L3148&gt;=4,2,IF(L3148&gt;=2,1,0))</f>
        <v/>
      </c>
      <c r="AF3148">
        <f>IF(L3148&gt;=5,1,0)</f>
        <v/>
      </c>
      <c r="AG3148">
        <f>AE3148+AF3148</f>
        <v/>
      </c>
      <c r="AH3148" s="15">
        <f>IF(M3148&lt;&gt;1,"",IF(OR(R3148=-9,R3148=""),"",R3148))</f>
        <v/>
      </c>
      <c r="AI3148">
        <f>IF(M3148&lt;&gt;1,"",IF(OR(Q3148=999,Q3148=""),"",Q3148))</f>
        <v/>
      </c>
    </row>
    <row r="3149">
      <c r="A3149" t="inlineStr">
        <is>
          <t>TQRMNOP117066</t>
        </is>
      </c>
      <c r="B3149" t="n">
        <v>2025</v>
      </c>
      <c r="C3149" t="n">
        <v>1</v>
      </c>
      <c r="D3149" t="n">
        <v>1</v>
      </c>
      <c r="E3149" t="inlineStr">
        <is>
          <t>S</t>
        </is>
      </c>
      <c r="F3149" t="n">
        <v>33</v>
      </c>
      <c r="G3149" t="n">
        <v>586</v>
      </c>
      <c r="H3149" t="n">
        <v>1</v>
      </c>
      <c r="I3149" t="n">
        <v>2</v>
      </c>
      <c r="J3149" t="n">
        <v>29</v>
      </c>
      <c r="K3149" t="n">
        <v>1</v>
      </c>
      <c r="L3149" t="n">
        <v>5</v>
      </c>
      <c r="M3149" t="n">
        <v>1</v>
      </c>
      <c r="N3149" t="n">
        <v>3</v>
      </c>
      <c r="O3149" t="n">
        <v>1</v>
      </c>
      <c r="P3149" t="n">
        <v>2</v>
      </c>
      <c r="Q3149" t="n">
        <v>30</v>
      </c>
      <c r="R3149" s="15" t="n">
        <v>684000</v>
      </c>
      <c r="S3149" s="15" t="n">
        <v>0</v>
      </c>
      <c r="T3149" s="15" t="n">
        <v>684000</v>
      </c>
      <c r="U3149" s="15" t="n">
        <v>83800</v>
      </c>
      <c r="V3149">
        <f>IFERROR(VLOOKUP(D3149,Tablas_Equivalencia!$A$3:$B$8,2,FALSE),"Sin dato")</f>
        <v/>
      </c>
      <c r="W3149">
        <f>IFERROR(VLOOKUP(L3149,Tablas_Equivalencia!$D$3:$E$9,2,FALSE),"Sin dato")</f>
        <v/>
      </c>
      <c r="X3149">
        <f>IF(I3149=1,"Varón","Mujer")</f>
        <v/>
      </c>
      <c r="Y3149">
        <f>IFERROR(VLOOKUP(M3149,Tablas_Equivalencia!$G$3:$H$6,2,FALSE),"Sin dato")</f>
        <v/>
      </c>
      <c r="Z3149">
        <f>IF(J3149&lt;=24,"18-24","25-29")</f>
        <v/>
      </c>
      <c r="AA3149">
        <f>IF(M3149&lt;&gt;1,"",IF(P3149=2,1,0))</f>
        <v/>
      </c>
      <c r="AB3149">
        <f>IF(M3149&lt;&gt;1,"",IF(O3149&gt;=2,1,0))</f>
        <v/>
      </c>
      <c r="AC3149">
        <f>IF(M3149&lt;&gt;1,"",IF(OR(Q3149=999,Q3149=""),"",IF(OR(Q3149&lt;35,Q3149&gt;48),1,0)))</f>
        <v/>
      </c>
      <c r="AD3149">
        <f>IF(COUNT(AA3149:AC3149)&lt;3,"",SUM(AA3149:AC3149))</f>
        <v/>
      </c>
      <c r="AE3149">
        <f>IF(L3149&gt;=4,2,IF(L3149&gt;=2,1,0))</f>
        <v/>
      </c>
      <c r="AF3149">
        <f>IF(L3149&gt;=5,1,0)</f>
        <v/>
      </c>
      <c r="AG3149">
        <f>AE3149+AF3149</f>
        <v/>
      </c>
      <c r="AH3149" s="15">
        <f>IF(M3149&lt;&gt;1,"",IF(OR(R3149=-9,R3149=""),"",R3149))</f>
        <v/>
      </c>
      <c r="AI3149">
        <f>IF(M3149&lt;&gt;1,"",IF(OR(Q3149=999,Q3149=""),"",Q3149))</f>
        <v/>
      </c>
    </row>
    <row r="3150">
      <c r="A3150" t="inlineStr">
        <is>
          <t>TQRMNOP117068</t>
        </is>
      </c>
      <c r="B3150" t="n">
        <v>2025</v>
      </c>
      <c r="C3150" t="n">
        <v>1</v>
      </c>
      <c r="D3150" t="n">
        <v>1</v>
      </c>
      <c r="E3150" t="inlineStr">
        <is>
          <t>S</t>
        </is>
      </c>
      <c r="F3150" t="n">
        <v>33</v>
      </c>
      <c r="G3150" t="n">
        <v>457</v>
      </c>
      <c r="H3150" t="n">
        <v>10</v>
      </c>
      <c r="I3150" t="n">
        <v>2</v>
      </c>
      <c r="J3150" t="n">
        <v>28</v>
      </c>
      <c r="K3150" t="n">
        <v>2</v>
      </c>
      <c r="L3150" t="n">
        <v>4</v>
      </c>
      <c r="M3150" t="n">
        <v>2</v>
      </c>
      <c r="R3150" s="15" t="n">
        <v>0</v>
      </c>
      <c r="S3150" s="15" t="n">
        <v>0</v>
      </c>
      <c r="T3150" s="15" t="n">
        <v>0</v>
      </c>
      <c r="U3150" s="15" t="n">
        <v>380200</v>
      </c>
      <c r="V3150">
        <f>IFERROR(VLOOKUP(D3150,Tablas_Equivalencia!$A$3:$B$8,2,FALSE),"Sin dato")</f>
        <v/>
      </c>
      <c r="W3150">
        <f>IFERROR(VLOOKUP(L3150,Tablas_Equivalencia!$D$3:$E$9,2,FALSE),"Sin dato")</f>
        <v/>
      </c>
      <c r="X3150">
        <f>IF(I3150=1,"Varón","Mujer")</f>
        <v/>
      </c>
      <c r="Y3150">
        <f>IFERROR(VLOOKUP(M3150,Tablas_Equivalencia!$G$3:$H$6,2,FALSE),"Sin dato")</f>
        <v/>
      </c>
      <c r="Z3150">
        <f>IF(J3150&lt;=24,"18-24","25-29")</f>
        <v/>
      </c>
      <c r="AA3150">
        <f>IF(M3150&lt;&gt;1,"",IF(P3150=2,1,0))</f>
        <v/>
      </c>
      <c r="AB3150">
        <f>IF(M3150&lt;&gt;1,"",IF(O3150&gt;=2,1,0))</f>
        <v/>
      </c>
      <c r="AC3150">
        <f>IF(M3150&lt;&gt;1,"",IF(OR(Q3150=999,Q3150=""),"",IF(OR(Q3150&lt;35,Q3150&gt;48),1,0)))</f>
        <v/>
      </c>
      <c r="AD3150">
        <f>IF(COUNT(AA3150:AC3150)&lt;3,"",SUM(AA3150:AC3150))</f>
        <v/>
      </c>
      <c r="AE3150">
        <f>IF(L3150&gt;=4,2,IF(L3150&gt;=2,1,0))</f>
        <v/>
      </c>
      <c r="AF3150">
        <f>IF(L3150&gt;=5,1,0)</f>
        <v/>
      </c>
      <c r="AG3150">
        <f>AE3150+AF3150</f>
        <v/>
      </c>
      <c r="AH3150" s="15">
        <f>IF(M3150&lt;&gt;1,"",IF(OR(R3150=-9,R3150=""),"",R3150))</f>
        <v/>
      </c>
      <c r="AI3150">
        <f>IF(M3150&lt;&gt;1,"",IF(OR(Q3150=999,Q3150=""),"",Q3150))</f>
        <v/>
      </c>
    </row>
    <row r="3151">
      <c r="A3151" t="inlineStr">
        <is>
          <t>TQRMNOP117070</t>
        </is>
      </c>
      <c r="B3151" t="n">
        <v>2025</v>
      </c>
      <c r="C3151" t="n">
        <v>1</v>
      </c>
      <c r="D3151" t="n">
        <v>41</v>
      </c>
      <c r="E3151" t="inlineStr">
        <is>
          <t>N</t>
        </is>
      </c>
      <c r="F3151" t="n">
        <v>12</v>
      </c>
      <c r="G3151" t="n">
        <v>1410</v>
      </c>
      <c r="H3151" t="n">
        <v>3</v>
      </c>
      <c r="I3151" t="n">
        <v>1</v>
      </c>
      <c r="J3151" t="n">
        <v>20</v>
      </c>
      <c r="K3151" t="n">
        <v>1</v>
      </c>
      <c r="L3151" t="n">
        <v>3</v>
      </c>
      <c r="M3151" t="n">
        <v>1</v>
      </c>
      <c r="N3151" t="n">
        <v>3</v>
      </c>
      <c r="O3151" t="n">
        <v>2</v>
      </c>
      <c r="P3151" t="n">
        <v>2</v>
      </c>
      <c r="Q3151" t="n">
        <v>17</v>
      </c>
      <c r="R3151" s="15" t="n">
        <v>152000</v>
      </c>
      <c r="S3151" s="15" t="n">
        <v>0</v>
      </c>
      <c r="T3151" s="15" t="n">
        <v>152000</v>
      </c>
      <c r="U3151" s="15" t="n">
        <v>150700</v>
      </c>
      <c r="V3151">
        <f>IFERROR(VLOOKUP(D3151,Tablas_Equivalencia!$A$3:$B$8,2,FALSE),"Sin dato")</f>
        <v/>
      </c>
      <c r="W3151">
        <f>IFERROR(VLOOKUP(L3151,Tablas_Equivalencia!$D$3:$E$9,2,FALSE),"Sin dato")</f>
        <v/>
      </c>
      <c r="X3151">
        <f>IF(I3151=1,"Varón","Mujer")</f>
        <v/>
      </c>
      <c r="Y3151">
        <f>IFERROR(VLOOKUP(M3151,Tablas_Equivalencia!$G$3:$H$6,2,FALSE),"Sin dato")</f>
        <v/>
      </c>
      <c r="Z3151">
        <f>IF(J3151&lt;=24,"18-24","25-29")</f>
        <v/>
      </c>
      <c r="AA3151">
        <f>IF(M3151&lt;&gt;1,"",IF(P3151=2,1,0))</f>
        <v/>
      </c>
      <c r="AB3151">
        <f>IF(M3151&lt;&gt;1,"",IF(O3151&gt;=2,1,0))</f>
        <v/>
      </c>
      <c r="AC3151">
        <f>IF(M3151&lt;&gt;1,"",IF(OR(Q3151=999,Q3151=""),"",IF(OR(Q3151&lt;35,Q3151&gt;48),1,0)))</f>
        <v/>
      </c>
      <c r="AD3151">
        <f>IF(COUNT(AA3151:AC3151)&lt;3,"",SUM(AA3151:AC3151))</f>
        <v/>
      </c>
      <c r="AE3151">
        <f>IF(L3151&gt;=4,2,IF(L3151&gt;=2,1,0))</f>
        <v/>
      </c>
      <c r="AF3151">
        <f>IF(L3151&gt;=5,1,0)</f>
        <v/>
      </c>
      <c r="AG3151">
        <f>AE3151+AF3151</f>
        <v/>
      </c>
      <c r="AH3151" s="15">
        <f>IF(M3151&lt;&gt;1,"",IF(OR(R3151=-9,R3151=""),"",R3151))</f>
        <v/>
      </c>
      <c r="AI3151">
        <f>IF(M3151&lt;&gt;1,"",IF(OR(Q3151=999,Q3151=""),"",Q3151))</f>
        <v/>
      </c>
    </row>
    <row r="3152">
      <c r="A3152" t="inlineStr">
        <is>
          <t>TQRMNOP117071</t>
        </is>
      </c>
      <c r="B3152" t="n">
        <v>2025</v>
      </c>
      <c r="C3152" t="n">
        <v>1</v>
      </c>
      <c r="D3152" t="n">
        <v>43</v>
      </c>
      <c r="E3152" t="inlineStr">
        <is>
          <t>N</t>
        </is>
      </c>
      <c r="F3152" t="n">
        <v>38</v>
      </c>
      <c r="G3152" t="n">
        <v>1510</v>
      </c>
      <c r="H3152" t="n">
        <v>2</v>
      </c>
      <c r="I3152" t="n">
        <v>2</v>
      </c>
      <c r="J3152" t="n">
        <v>25</v>
      </c>
      <c r="K3152" t="n">
        <v>1</v>
      </c>
      <c r="L3152" t="n">
        <v>5</v>
      </c>
      <c r="M3152" t="n">
        <v>1</v>
      </c>
      <c r="N3152" t="n">
        <v>3</v>
      </c>
      <c r="O3152" t="n">
        <v>2</v>
      </c>
      <c r="P3152" t="n">
        <v>2</v>
      </c>
      <c r="Q3152" t="n">
        <v>30</v>
      </c>
      <c r="R3152" s="15" t="n">
        <v>467000</v>
      </c>
      <c r="S3152" s="15" t="n">
        <v>0</v>
      </c>
      <c r="T3152" s="15" t="n">
        <v>467000</v>
      </c>
      <c r="U3152" s="15" t="n">
        <v>179600</v>
      </c>
      <c r="V3152">
        <f>IFERROR(VLOOKUP(D3152,Tablas_Equivalencia!$A$3:$B$8,2,FALSE),"Sin dato")</f>
        <v/>
      </c>
      <c r="W3152">
        <f>IFERROR(VLOOKUP(L3152,Tablas_Equivalencia!$D$3:$E$9,2,FALSE),"Sin dato")</f>
        <v/>
      </c>
      <c r="X3152">
        <f>IF(I3152=1,"Varón","Mujer")</f>
        <v/>
      </c>
      <c r="Y3152">
        <f>IFERROR(VLOOKUP(M3152,Tablas_Equivalencia!$G$3:$H$6,2,FALSE),"Sin dato")</f>
        <v/>
      </c>
      <c r="Z3152">
        <f>IF(J3152&lt;=24,"18-24","25-29")</f>
        <v/>
      </c>
      <c r="AA3152">
        <f>IF(M3152&lt;&gt;1,"",IF(P3152=2,1,0))</f>
        <v/>
      </c>
      <c r="AB3152">
        <f>IF(M3152&lt;&gt;1,"",IF(O3152&gt;=2,1,0))</f>
        <v/>
      </c>
      <c r="AC3152">
        <f>IF(M3152&lt;&gt;1,"",IF(OR(Q3152=999,Q3152=""),"",IF(OR(Q3152&lt;35,Q3152&gt;48),1,0)))</f>
        <v/>
      </c>
      <c r="AD3152">
        <f>IF(COUNT(AA3152:AC3152)&lt;3,"",SUM(AA3152:AC3152))</f>
        <v/>
      </c>
      <c r="AE3152">
        <f>IF(L3152&gt;=4,2,IF(L3152&gt;=2,1,0))</f>
        <v/>
      </c>
      <c r="AF3152">
        <f>IF(L3152&gt;=5,1,0)</f>
        <v/>
      </c>
      <c r="AG3152">
        <f>AE3152+AF3152</f>
        <v/>
      </c>
      <c r="AH3152" s="15">
        <f>IF(M3152&lt;&gt;1,"",IF(OR(R3152=-9,R3152=""),"",R3152))</f>
        <v/>
      </c>
      <c r="AI3152">
        <f>IF(M3152&lt;&gt;1,"",IF(OR(Q3152=999,Q3152=""),"",Q3152))</f>
        <v/>
      </c>
    </row>
    <row r="3153">
      <c r="A3153" t="inlineStr">
        <is>
          <t>TQRMNOP117074</t>
        </is>
      </c>
      <c r="B3153" t="n">
        <v>2025</v>
      </c>
      <c r="C3153" t="n">
        <v>1</v>
      </c>
      <c r="D3153" t="n">
        <v>44</v>
      </c>
      <c r="E3153" t="inlineStr">
        <is>
          <t>N</t>
        </is>
      </c>
      <c r="F3153" t="n">
        <v>4</v>
      </c>
      <c r="G3153" t="n">
        <v>762</v>
      </c>
      <c r="H3153" t="n">
        <v>3</v>
      </c>
      <c r="I3153" t="n">
        <v>1</v>
      </c>
      <c r="J3153" t="n">
        <v>25</v>
      </c>
      <c r="K3153" t="n">
        <v>1</v>
      </c>
      <c r="L3153" t="n">
        <v>5</v>
      </c>
      <c r="M3153" t="n">
        <v>1</v>
      </c>
      <c r="N3153" t="n">
        <v>3</v>
      </c>
      <c r="O3153" t="n">
        <v>1</v>
      </c>
      <c r="P3153" t="n">
        <v>2</v>
      </c>
      <c r="Q3153" t="n">
        <v>28</v>
      </c>
      <c r="R3153" s="15" t="n">
        <v>660000</v>
      </c>
      <c r="S3153" s="15" t="n">
        <v>0</v>
      </c>
      <c r="T3153" s="15" t="n">
        <v>660000</v>
      </c>
      <c r="U3153" s="15" t="n">
        <v>202700</v>
      </c>
      <c r="V3153">
        <f>IFERROR(VLOOKUP(D3153,Tablas_Equivalencia!$A$3:$B$8,2,FALSE),"Sin dato")</f>
        <v/>
      </c>
      <c r="W3153">
        <f>IFERROR(VLOOKUP(L3153,Tablas_Equivalencia!$D$3:$E$9,2,FALSE),"Sin dato")</f>
        <v/>
      </c>
      <c r="X3153">
        <f>IF(I3153=1,"Varón","Mujer")</f>
        <v/>
      </c>
      <c r="Y3153">
        <f>IFERROR(VLOOKUP(M3153,Tablas_Equivalencia!$G$3:$H$6,2,FALSE),"Sin dato")</f>
        <v/>
      </c>
      <c r="Z3153">
        <f>IF(J3153&lt;=24,"18-24","25-29")</f>
        <v/>
      </c>
      <c r="AA3153">
        <f>IF(M3153&lt;&gt;1,"",IF(P3153=2,1,0))</f>
        <v/>
      </c>
      <c r="AB3153">
        <f>IF(M3153&lt;&gt;1,"",IF(O3153&gt;=2,1,0))</f>
        <v/>
      </c>
      <c r="AC3153">
        <f>IF(M3153&lt;&gt;1,"",IF(OR(Q3153=999,Q3153=""),"",IF(OR(Q3153&lt;35,Q3153&gt;48),1,0)))</f>
        <v/>
      </c>
      <c r="AD3153">
        <f>IF(COUNT(AA3153:AC3153)&lt;3,"",SUM(AA3153:AC3153))</f>
        <v/>
      </c>
      <c r="AE3153">
        <f>IF(L3153&gt;=4,2,IF(L3153&gt;=2,1,0))</f>
        <v/>
      </c>
      <c r="AF3153">
        <f>IF(L3153&gt;=5,1,0)</f>
        <v/>
      </c>
      <c r="AG3153">
        <f>AE3153+AF3153</f>
        <v/>
      </c>
      <c r="AH3153" s="15">
        <f>IF(M3153&lt;&gt;1,"",IF(OR(R3153=-9,R3153=""),"",R3153))</f>
        <v/>
      </c>
      <c r="AI3153">
        <f>IF(M3153&lt;&gt;1,"",IF(OR(Q3153=999,Q3153=""),"",Q3153))</f>
        <v/>
      </c>
    </row>
    <row r="3154">
      <c r="A3154" t="inlineStr">
        <is>
          <t>TQRMNOP117082</t>
        </is>
      </c>
      <c r="B3154" t="n">
        <v>2025</v>
      </c>
      <c r="C3154" t="n">
        <v>1</v>
      </c>
      <c r="D3154" t="n">
        <v>44</v>
      </c>
      <c r="E3154" t="inlineStr">
        <is>
          <t>N</t>
        </is>
      </c>
      <c r="F3154" t="n">
        <v>14</v>
      </c>
      <c r="G3154" t="n">
        <v>1532</v>
      </c>
      <c r="H3154" t="n">
        <v>1</v>
      </c>
      <c r="I3154" t="n">
        <v>2</v>
      </c>
      <c r="J3154" t="n">
        <v>19</v>
      </c>
      <c r="K3154" t="n">
        <v>2</v>
      </c>
      <c r="L3154" t="n">
        <v>3</v>
      </c>
      <c r="M3154" t="n">
        <v>1</v>
      </c>
      <c r="N3154" t="n">
        <v>3</v>
      </c>
      <c r="O3154" t="n">
        <v>2</v>
      </c>
      <c r="P3154" t="n">
        <v>2</v>
      </c>
      <c r="Q3154" t="n">
        <v>44</v>
      </c>
      <c r="R3154" s="15" t="n">
        <v>500000</v>
      </c>
      <c r="S3154" s="15" t="n">
        <v>0</v>
      </c>
      <c r="T3154" s="15" t="n">
        <v>500000</v>
      </c>
      <c r="U3154" s="15" t="n">
        <v>147200</v>
      </c>
      <c r="V3154">
        <f>IFERROR(VLOOKUP(D3154,Tablas_Equivalencia!$A$3:$B$8,2,FALSE),"Sin dato")</f>
        <v/>
      </c>
      <c r="W3154">
        <f>IFERROR(VLOOKUP(L3154,Tablas_Equivalencia!$D$3:$E$9,2,FALSE),"Sin dato")</f>
        <v/>
      </c>
      <c r="X3154">
        <f>IF(I3154=1,"Varón","Mujer")</f>
        <v/>
      </c>
      <c r="Y3154">
        <f>IFERROR(VLOOKUP(M3154,Tablas_Equivalencia!$G$3:$H$6,2,FALSE),"Sin dato")</f>
        <v/>
      </c>
      <c r="Z3154">
        <f>IF(J3154&lt;=24,"18-24","25-29")</f>
        <v/>
      </c>
      <c r="AA3154">
        <f>IF(M3154&lt;&gt;1,"",IF(P3154=2,1,0))</f>
        <v/>
      </c>
      <c r="AB3154">
        <f>IF(M3154&lt;&gt;1,"",IF(O3154&gt;=2,1,0))</f>
        <v/>
      </c>
      <c r="AC3154">
        <f>IF(M3154&lt;&gt;1,"",IF(OR(Q3154=999,Q3154=""),"",IF(OR(Q3154&lt;35,Q3154&gt;48),1,0)))</f>
        <v/>
      </c>
      <c r="AD3154">
        <f>IF(COUNT(AA3154:AC3154)&lt;3,"",SUM(AA3154:AC3154))</f>
        <v/>
      </c>
      <c r="AE3154">
        <f>IF(L3154&gt;=4,2,IF(L3154&gt;=2,1,0))</f>
        <v/>
      </c>
      <c r="AF3154">
        <f>IF(L3154&gt;=5,1,0)</f>
        <v/>
      </c>
      <c r="AG3154">
        <f>AE3154+AF3154</f>
        <v/>
      </c>
      <c r="AH3154" s="15">
        <f>IF(M3154&lt;&gt;1,"",IF(OR(R3154=-9,R3154=""),"",R3154))</f>
        <v/>
      </c>
      <c r="AI3154">
        <f>IF(M3154&lt;&gt;1,"",IF(OR(Q3154=999,Q3154=""),"",Q3154))</f>
        <v/>
      </c>
    </row>
    <row r="3155">
      <c r="A3155" t="inlineStr">
        <is>
          <t>TQRMNOP117085</t>
        </is>
      </c>
      <c r="B3155" t="n">
        <v>2025</v>
      </c>
      <c r="C3155" t="n">
        <v>1</v>
      </c>
      <c r="D3155" t="n">
        <v>42</v>
      </c>
      <c r="E3155" t="inlineStr">
        <is>
          <t>N</t>
        </is>
      </c>
      <c r="F3155" t="n">
        <v>25</v>
      </c>
      <c r="G3155" t="n">
        <v>1956</v>
      </c>
      <c r="H3155" t="n">
        <v>1</v>
      </c>
      <c r="I3155" t="n">
        <v>2</v>
      </c>
      <c r="J3155" t="n">
        <v>22</v>
      </c>
      <c r="K3155" t="n">
        <v>2</v>
      </c>
      <c r="L3155" t="n">
        <v>5</v>
      </c>
      <c r="M3155" t="n">
        <v>3</v>
      </c>
      <c r="R3155" s="15" t="n">
        <v>0</v>
      </c>
      <c r="S3155" s="15" t="n">
        <v>0</v>
      </c>
      <c r="T3155" s="15" t="n">
        <v>0</v>
      </c>
      <c r="U3155" s="15" t="n">
        <v>65900</v>
      </c>
      <c r="V3155">
        <f>IFERROR(VLOOKUP(D3155,Tablas_Equivalencia!$A$3:$B$8,2,FALSE),"Sin dato")</f>
        <v/>
      </c>
      <c r="W3155">
        <f>IFERROR(VLOOKUP(L3155,Tablas_Equivalencia!$D$3:$E$9,2,FALSE),"Sin dato")</f>
        <v/>
      </c>
      <c r="X3155">
        <f>IF(I3155=1,"Varón","Mujer")</f>
        <v/>
      </c>
      <c r="Y3155">
        <f>IFERROR(VLOOKUP(M3155,Tablas_Equivalencia!$G$3:$H$6,2,FALSE),"Sin dato")</f>
        <v/>
      </c>
      <c r="Z3155">
        <f>IF(J3155&lt;=24,"18-24","25-29")</f>
        <v/>
      </c>
      <c r="AA3155">
        <f>IF(M3155&lt;&gt;1,"",IF(P3155=2,1,0))</f>
        <v/>
      </c>
      <c r="AB3155">
        <f>IF(M3155&lt;&gt;1,"",IF(O3155&gt;=2,1,0))</f>
        <v/>
      </c>
      <c r="AC3155">
        <f>IF(M3155&lt;&gt;1,"",IF(OR(Q3155=999,Q3155=""),"",IF(OR(Q3155&lt;35,Q3155&gt;48),1,0)))</f>
        <v/>
      </c>
      <c r="AD3155">
        <f>IF(COUNT(AA3155:AC3155)&lt;3,"",SUM(AA3155:AC3155))</f>
        <v/>
      </c>
      <c r="AE3155">
        <f>IF(L3155&gt;=4,2,IF(L3155&gt;=2,1,0))</f>
        <v/>
      </c>
      <c r="AF3155">
        <f>IF(L3155&gt;=5,1,0)</f>
        <v/>
      </c>
      <c r="AG3155">
        <f>AE3155+AF3155</f>
        <v/>
      </c>
      <c r="AH3155" s="15">
        <f>IF(M3155&lt;&gt;1,"",IF(OR(R3155=-9,R3155=""),"",R3155))</f>
        <v/>
      </c>
      <c r="AI3155">
        <f>IF(M3155&lt;&gt;1,"",IF(OR(Q3155=999,Q3155=""),"",Q3155))</f>
        <v/>
      </c>
    </row>
    <row r="3156">
      <c r="A3156" t="inlineStr">
        <is>
          <t>TQRMNOP117087</t>
        </is>
      </c>
      <c r="B3156" t="n">
        <v>2025</v>
      </c>
      <c r="C3156" t="n">
        <v>1</v>
      </c>
      <c r="D3156" t="n">
        <v>41</v>
      </c>
      <c r="E3156" t="inlineStr">
        <is>
          <t>N</t>
        </is>
      </c>
      <c r="F3156" t="n">
        <v>12</v>
      </c>
      <c r="G3156" t="n">
        <v>1235</v>
      </c>
      <c r="H3156" t="n">
        <v>1</v>
      </c>
      <c r="I3156" t="n">
        <v>2</v>
      </c>
      <c r="J3156" t="n">
        <v>26</v>
      </c>
      <c r="K3156" t="n">
        <v>2</v>
      </c>
      <c r="L3156" t="n">
        <v>4</v>
      </c>
      <c r="M3156" t="n">
        <v>1</v>
      </c>
      <c r="N3156" t="n">
        <v>2</v>
      </c>
      <c r="O3156" t="n">
        <v>1</v>
      </c>
      <c r="P3156" t="n">
        <v>2</v>
      </c>
      <c r="Q3156" t="n">
        <v>20</v>
      </c>
      <c r="R3156" s="15" t="n">
        <v>186000</v>
      </c>
      <c r="S3156" s="15" t="n">
        <v>0</v>
      </c>
      <c r="T3156" s="15" t="n">
        <v>186000</v>
      </c>
      <c r="U3156" s="15" t="n">
        <v>386000</v>
      </c>
      <c r="V3156">
        <f>IFERROR(VLOOKUP(D3156,Tablas_Equivalencia!$A$3:$B$8,2,FALSE),"Sin dato")</f>
        <v/>
      </c>
      <c r="W3156">
        <f>IFERROR(VLOOKUP(L3156,Tablas_Equivalencia!$D$3:$E$9,2,FALSE),"Sin dato")</f>
        <v/>
      </c>
      <c r="X3156">
        <f>IF(I3156=1,"Varón","Mujer")</f>
        <v/>
      </c>
      <c r="Y3156">
        <f>IFERROR(VLOOKUP(M3156,Tablas_Equivalencia!$G$3:$H$6,2,FALSE),"Sin dato")</f>
        <v/>
      </c>
      <c r="Z3156">
        <f>IF(J3156&lt;=24,"18-24","25-29")</f>
        <v/>
      </c>
      <c r="AA3156">
        <f>IF(M3156&lt;&gt;1,"",IF(P3156=2,1,0))</f>
        <v/>
      </c>
      <c r="AB3156">
        <f>IF(M3156&lt;&gt;1,"",IF(O3156&gt;=2,1,0))</f>
        <v/>
      </c>
      <c r="AC3156">
        <f>IF(M3156&lt;&gt;1,"",IF(OR(Q3156=999,Q3156=""),"",IF(OR(Q3156&lt;35,Q3156&gt;48),1,0)))</f>
        <v/>
      </c>
      <c r="AD3156">
        <f>IF(COUNT(AA3156:AC3156)&lt;3,"",SUM(AA3156:AC3156))</f>
        <v/>
      </c>
      <c r="AE3156">
        <f>IF(L3156&gt;=4,2,IF(L3156&gt;=2,1,0))</f>
        <v/>
      </c>
      <c r="AF3156">
        <f>IF(L3156&gt;=5,1,0)</f>
        <v/>
      </c>
      <c r="AG3156">
        <f>AE3156+AF3156</f>
        <v/>
      </c>
      <c r="AH3156" s="15">
        <f>IF(M3156&lt;&gt;1,"",IF(OR(R3156=-9,R3156=""),"",R3156))</f>
        <v/>
      </c>
      <c r="AI3156">
        <f>IF(M3156&lt;&gt;1,"",IF(OR(Q3156=999,Q3156=""),"",Q3156))</f>
        <v/>
      </c>
    </row>
    <row r="3157">
      <c r="A3157" t="inlineStr">
        <is>
          <t>TQRMNOP117088</t>
        </is>
      </c>
      <c r="B3157" t="n">
        <v>2025</v>
      </c>
      <c r="C3157" t="n">
        <v>1</v>
      </c>
      <c r="D3157" t="n">
        <v>1</v>
      </c>
      <c r="E3157" t="inlineStr">
        <is>
          <t>S</t>
        </is>
      </c>
      <c r="F3157" t="n">
        <v>33</v>
      </c>
      <c r="G3157" t="n">
        <v>965</v>
      </c>
      <c r="H3157" t="n">
        <v>3</v>
      </c>
      <c r="I3157" t="n">
        <v>2</v>
      </c>
      <c r="J3157" t="n">
        <v>27</v>
      </c>
      <c r="K3157" t="n">
        <v>2</v>
      </c>
      <c r="L3157" t="n">
        <v>4</v>
      </c>
      <c r="M3157" t="n">
        <v>1</v>
      </c>
      <c r="N3157" t="n">
        <v>2</v>
      </c>
      <c r="O3157" t="n">
        <v>2</v>
      </c>
      <c r="P3157" t="n">
        <v>2</v>
      </c>
      <c r="Q3157" t="n">
        <v>71</v>
      </c>
      <c r="R3157" s="15" t="n">
        <v>662000</v>
      </c>
      <c r="S3157" s="15" t="n">
        <v>0</v>
      </c>
      <c r="T3157" s="15" t="n">
        <v>662000</v>
      </c>
      <c r="U3157" s="15" t="n">
        <v>92200</v>
      </c>
      <c r="V3157">
        <f>IFERROR(VLOOKUP(D3157,Tablas_Equivalencia!$A$3:$B$8,2,FALSE),"Sin dato")</f>
        <v/>
      </c>
      <c r="W3157">
        <f>IFERROR(VLOOKUP(L3157,Tablas_Equivalencia!$D$3:$E$9,2,FALSE),"Sin dato")</f>
        <v/>
      </c>
      <c r="X3157">
        <f>IF(I3157=1,"Varón","Mujer")</f>
        <v/>
      </c>
      <c r="Y3157">
        <f>IFERROR(VLOOKUP(M3157,Tablas_Equivalencia!$G$3:$H$6,2,FALSE),"Sin dato")</f>
        <v/>
      </c>
      <c r="Z3157">
        <f>IF(J3157&lt;=24,"18-24","25-29")</f>
        <v/>
      </c>
      <c r="AA3157">
        <f>IF(M3157&lt;&gt;1,"",IF(P3157=2,1,0))</f>
        <v/>
      </c>
      <c r="AB3157">
        <f>IF(M3157&lt;&gt;1,"",IF(O3157&gt;=2,1,0))</f>
        <v/>
      </c>
      <c r="AC3157">
        <f>IF(M3157&lt;&gt;1,"",IF(OR(Q3157=999,Q3157=""),"",IF(OR(Q3157&lt;35,Q3157&gt;48),1,0)))</f>
        <v/>
      </c>
      <c r="AD3157">
        <f>IF(COUNT(AA3157:AC3157)&lt;3,"",SUM(AA3157:AC3157))</f>
        <v/>
      </c>
      <c r="AE3157">
        <f>IF(L3157&gt;=4,2,IF(L3157&gt;=2,1,0))</f>
        <v/>
      </c>
      <c r="AF3157">
        <f>IF(L3157&gt;=5,1,0)</f>
        <v/>
      </c>
      <c r="AG3157">
        <f>AE3157+AF3157</f>
        <v/>
      </c>
      <c r="AH3157" s="15">
        <f>IF(M3157&lt;&gt;1,"",IF(OR(R3157=-9,R3157=""),"",R3157))</f>
        <v/>
      </c>
      <c r="AI3157">
        <f>IF(M3157&lt;&gt;1,"",IF(OR(Q3157=999,Q3157=""),"",Q3157))</f>
        <v/>
      </c>
    </row>
    <row r="3158">
      <c r="A3158" t="inlineStr">
        <is>
          <t>TQRMNOP117093</t>
        </is>
      </c>
      <c r="B3158" t="n">
        <v>2025</v>
      </c>
      <c r="C3158" t="n">
        <v>1</v>
      </c>
      <c r="D3158" t="n">
        <v>40</v>
      </c>
      <c r="E3158" t="inlineStr">
        <is>
          <t>S</t>
        </is>
      </c>
      <c r="F3158" t="n">
        <v>7</v>
      </c>
      <c r="G3158" t="n">
        <v>2010</v>
      </c>
      <c r="H3158" t="n">
        <v>1</v>
      </c>
      <c r="I3158" t="n">
        <v>1</v>
      </c>
      <c r="J3158" t="n">
        <v>18</v>
      </c>
      <c r="K3158" t="n">
        <v>2</v>
      </c>
      <c r="L3158" t="n">
        <v>4</v>
      </c>
      <c r="M3158" t="n">
        <v>1</v>
      </c>
      <c r="N3158" t="n">
        <v>2</v>
      </c>
      <c r="O3158" t="n">
        <v>1</v>
      </c>
      <c r="P3158" t="n">
        <v>2</v>
      </c>
      <c r="Q3158" t="n">
        <v>43</v>
      </c>
      <c r="R3158" s="15" t="n">
        <v>440000</v>
      </c>
      <c r="S3158" s="15" t="n">
        <v>0</v>
      </c>
      <c r="T3158" s="15" t="n">
        <v>440000</v>
      </c>
      <c r="U3158" s="15" t="n">
        <v>99200</v>
      </c>
      <c r="V3158">
        <f>IFERROR(VLOOKUP(D3158,Tablas_Equivalencia!$A$3:$B$8,2,FALSE),"Sin dato")</f>
        <v/>
      </c>
      <c r="W3158">
        <f>IFERROR(VLOOKUP(L3158,Tablas_Equivalencia!$D$3:$E$9,2,FALSE),"Sin dato")</f>
        <v/>
      </c>
      <c r="X3158">
        <f>IF(I3158=1,"Varón","Mujer")</f>
        <v/>
      </c>
      <c r="Y3158">
        <f>IFERROR(VLOOKUP(M3158,Tablas_Equivalencia!$G$3:$H$6,2,FALSE),"Sin dato")</f>
        <v/>
      </c>
      <c r="Z3158">
        <f>IF(J3158&lt;=24,"18-24","25-29")</f>
        <v/>
      </c>
      <c r="AA3158">
        <f>IF(M3158&lt;&gt;1,"",IF(P3158=2,1,0))</f>
        <v/>
      </c>
      <c r="AB3158">
        <f>IF(M3158&lt;&gt;1,"",IF(O3158&gt;=2,1,0))</f>
        <v/>
      </c>
      <c r="AC3158">
        <f>IF(M3158&lt;&gt;1,"",IF(OR(Q3158=999,Q3158=""),"",IF(OR(Q3158&lt;35,Q3158&gt;48),1,0)))</f>
        <v/>
      </c>
      <c r="AD3158">
        <f>IF(COUNT(AA3158:AC3158)&lt;3,"",SUM(AA3158:AC3158))</f>
        <v/>
      </c>
      <c r="AE3158">
        <f>IF(L3158&gt;=4,2,IF(L3158&gt;=2,1,0))</f>
        <v/>
      </c>
      <c r="AF3158">
        <f>IF(L3158&gt;=5,1,0)</f>
        <v/>
      </c>
      <c r="AG3158">
        <f>AE3158+AF3158</f>
        <v/>
      </c>
      <c r="AH3158" s="15">
        <f>IF(M3158&lt;&gt;1,"",IF(OR(R3158=-9,R3158=""),"",R3158))</f>
        <v/>
      </c>
      <c r="AI3158">
        <f>IF(M3158&lt;&gt;1,"",IF(OR(Q3158=999,Q3158=""),"",Q3158))</f>
        <v/>
      </c>
    </row>
    <row r="3159">
      <c r="A3159" t="inlineStr">
        <is>
          <t>TQRMNOP117115</t>
        </is>
      </c>
      <c r="B3159" t="n">
        <v>2025</v>
      </c>
      <c r="C3159" t="n">
        <v>1</v>
      </c>
      <c r="D3159" t="n">
        <v>1</v>
      </c>
      <c r="E3159" t="inlineStr">
        <is>
          <t>S</t>
        </is>
      </c>
      <c r="F3159" t="n">
        <v>33</v>
      </c>
      <c r="G3159" t="n">
        <v>1650</v>
      </c>
      <c r="H3159" t="n">
        <v>3</v>
      </c>
      <c r="I3159" t="n">
        <v>1</v>
      </c>
      <c r="J3159" t="n">
        <v>29</v>
      </c>
      <c r="K3159" t="n">
        <v>2</v>
      </c>
      <c r="L3159" t="n">
        <v>4</v>
      </c>
      <c r="M3159" t="n">
        <v>1</v>
      </c>
      <c r="N3159" t="n">
        <v>2</v>
      </c>
      <c r="O3159" t="n">
        <v>1</v>
      </c>
      <c r="P3159" t="n">
        <v>1</v>
      </c>
      <c r="Q3159" t="n">
        <v>46</v>
      </c>
      <c r="R3159" s="15" t="n">
        <v>857000</v>
      </c>
      <c r="S3159" s="15" t="n">
        <v>0</v>
      </c>
      <c r="T3159" s="15" t="n">
        <v>857000</v>
      </c>
      <c r="U3159" s="15" t="n">
        <v>48800</v>
      </c>
      <c r="V3159">
        <f>IFERROR(VLOOKUP(D3159,Tablas_Equivalencia!$A$3:$B$8,2,FALSE),"Sin dato")</f>
        <v/>
      </c>
      <c r="W3159">
        <f>IFERROR(VLOOKUP(L3159,Tablas_Equivalencia!$D$3:$E$9,2,FALSE),"Sin dato")</f>
        <v/>
      </c>
      <c r="X3159">
        <f>IF(I3159=1,"Varón","Mujer")</f>
        <v/>
      </c>
      <c r="Y3159">
        <f>IFERROR(VLOOKUP(M3159,Tablas_Equivalencia!$G$3:$H$6,2,FALSE),"Sin dato")</f>
        <v/>
      </c>
      <c r="Z3159">
        <f>IF(J3159&lt;=24,"18-24","25-29")</f>
        <v/>
      </c>
      <c r="AA3159">
        <f>IF(M3159&lt;&gt;1,"",IF(P3159=2,1,0))</f>
        <v/>
      </c>
      <c r="AB3159">
        <f>IF(M3159&lt;&gt;1,"",IF(O3159&gt;=2,1,0))</f>
        <v/>
      </c>
      <c r="AC3159">
        <f>IF(M3159&lt;&gt;1,"",IF(OR(Q3159=999,Q3159=""),"",IF(OR(Q3159&lt;35,Q3159&gt;48),1,0)))</f>
        <v/>
      </c>
      <c r="AD3159">
        <f>IF(COUNT(AA3159:AC3159)&lt;3,"",SUM(AA3159:AC3159))</f>
        <v/>
      </c>
      <c r="AE3159">
        <f>IF(L3159&gt;=4,2,IF(L3159&gt;=2,1,0))</f>
        <v/>
      </c>
      <c r="AF3159">
        <f>IF(L3159&gt;=5,1,0)</f>
        <v/>
      </c>
      <c r="AG3159">
        <f>AE3159+AF3159</f>
        <v/>
      </c>
      <c r="AH3159" s="15">
        <f>IF(M3159&lt;&gt;1,"",IF(OR(R3159=-9,R3159=""),"",R3159))</f>
        <v/>
      </c>
      <c r="AI3159">
        <f>IF(M3159&lt;&gt;1,"",IF(OR(Q3159=999,Q3159=""),"",Q3159))</f>
        <v/>
      </c>
    </row>
    <row r="3160">
      <c r="A3160" t="inlineStr">
        <is>
          <t>TQRMNOP117131</t>
        </is>
      </c>
      <c r="B3160" t="n">
        <v>2025</v>
      </c>
      <c r="C3160" t="n">
        <v>1</v>
      </c>
      <c r="D3160" t="n">
        <v>42</v>
      </c>
      <c r="E3160" t="inlineStr">
        <is>
          <t>S</t>
        </is>
      </c>
      <c r="F3160" t="n">
        <v>10</v>
      </c>
      <c r="G3160" t="n">
        <v>999</v>
      </c>
      <c r="H3160" t="n">
        <v>1</v>
      </c>
      <c r="I3160" t="n">
        <v>2</v>
      </c>
      <c r="J3160" t="n">
        <v>28</v>
      </c>
      <c r="K3160" t="n">
        <v>2</v>
      </c>
      <c r="L3160" t="n">
        <v>6</v>
      </c>
      <c r="M3160" t="n">
        <v>1</v>
      </c>
      <c r="N3160" t="n">
        <v>3</v>
      </c>
      <c r="O3160" t="n">
        <v>1</v>
      </c>
      <c r="P3160" t="n">
        <v>1</v>
      </c>
      <c r="Q3160" t="n">
        <v>45</v>
      </c>
      <c r="R3160" s="15" t="n">
        <v>649000</v>
      </c>
      <c r="S3160" s="15" t="n">
        <v>0</v>
      </c>
      <c r="T3160" s="15" t="n">
        <v>649000</v>
      </c>
      <c r="U3160" s="15" t="n">
        <v>171100</v>
      </c>
      <c r="V3160">
        <f>IFERROR(VLOOKUP(D3160,Tablas_Equivalencia!$A$3:$B$8,2,FALSE),"Sin dato")</f>
        <v/>
      </c>
      <c r="W3160">
        <f>IFERROR(VLOOKUP(L3160,Tablas_Equivalencia!$D$3:$E$9,2,FALSE),"Sin dato")</f>
        <v/>
      </c>
      <c r="X3160">
        <f>IF(I3160=1,"Varón","Mujer")</f>
        <v/>
      </c>
      <c r="Y3160">
        <f>IFERROR(VLOOKUP(M3160,Tablas_Equivalencia!$G$3:$H$6,2,FALSE),"Sin dato")</f>
        <v/>
      </c>
      <c r="Z3160">
        <f>IF(J3160&lt;=24,"18-24","25-29")</f>
        <v/>
      </c>
      <c r="AA3160">
        <f>IF(M3160&lt;&gt;1,"",IF(P3160=2,1,0))</f>
        <v/>
      </c>
      <c r="AB3160">
        <f>IF(M3160&lt;&gt;1,"",IF(O3160&gt;=2,1,0))</f>
        <v/>
      </c>
      <c r="AC3160">
        <f>IF(M3160&lt;&gt;1,"",IF(OR(Q3160=999,Q3160=""),"",IF(OR(Q3160&lt;35,Q3160&gt;48),1,0)))</f>
        <v/>
      </c>
      <c r="AD3160">
        <f>IF(COUNT(AA3160:AC3160)&lt;3,"",SUM(AA3160:AC3160))</f>
        <v/>
      </c>
      <c r="AE3160">
        <f>IF(L3160&gt;=4,2,IF(L3160&gt;=2,1,0))</f>
        <v/>
      </c>
      <c r="AF3160">
        <f>IF(L3160&gt;=5,1,0)</f>
        <v/>
      </c>
      <c r="AG3160">
        <f>AE3160+AF3160</f>
        <v/>
      </c>
      <c r="AH3160" s="15">
        <f>IF(M3160&lt;&gt;1,"",IF(OR(R3160=-9,R3160=""),"",R3160))</f>
        <v/>
      </c>
      <c r="AI3160">
        <f>IF(M3160&lt;&gt;1,"",IF(OR(Q3160=999,Q3160=""),"",Q3160))</f>
        <v/>
      </c>
    </row>
    <row r="3161">
      <c r="A3161" t="inlineStr">
        <is>
          <t>TQRMNOP117138</t>
        </is>
      </c>
      <c r="B3161" t="n">
        <v>2025</v>
      </c>
      <c r="C3161" t="n">
        <v>1</v>
      </c>
      <c r="D3161" t="n">
        <v>43</v>
      </c>
      <c r="E3161" t="inlineStr">
        <is>
          <t>N</t>
        </is>
      </c>
      <c r="F3161" t="n">
        <v>29</v>
      </c>
      <c r="G3161" t="n">
        <v>359</v>
      </c>
      <c r="H3161" t="n">
        <v>3</v>
      </c>
      <c r="I3161" t="n">
        <v>2</v>
      </c>
      <c r="J3161" t="n">
        <v>21</v>
      </c>
      <c r="K3161" t="n">
        <v>2</v>
      </c>
      <c r="L3161" t="n">
        <v>1</v>
      </c>
      <c r="M3161" t="n">
        <v>1</v>
      </c>
      <c r="N3161" t="n">
        <v>2</v>
      </c>
      <c r="O3161" t="n">
        <v>3</v>
      </c>
      <c r="P3161" t="n">
        <v>2</v>
      </c>
      <c r="Q3161" t="n">
        <v>23</v>
      </c>
      <c r="R3161" s="15" t="n">
        <v>380000</v>
      </c>
      <c r="S3161" s="15" t="n">
        <v>0</v>
      </c>
      <c r="T3161" s="15" t="n">
        <v>380000</v>
      </c>
      <c r="U3161" s="15" t="n">
        <v>151000</v>
      </c>
      <c r="V3161">
        <f>IFERROR(VLOOKUP(D3161,Tablas_Equivalencia!$A$3:$B$8,2,FALSE),"Sin dato")</f>
        <v/>
      </c>
      <c r="W3161">
        <f>IFERROR(VLOOKUP(L3161,Tablas_Equivalencia!$D$3:$E$9,2,FALSE),"Sin dato")</f>
        <v/>
      </c>
      <c r="X3161">
        <f>IF(I3161=1,"Varón","Mujer")</f>
        <v/>
      </c>
      <c r="Y3161">
        <f>IFERROR(VLOOKUP(M3161,Tablas_Equivalencia!$G$3:$H$6,2,FALSE),"Sin dato")</f>
        <v/>
      </c>
      <c r="Z3161">
        <f>IF(J3161&lt;=24,"18-24","25-29")</f>
        <v/>
      </c>
      <c r="AA3161">
        <f>IF(M3161&lt;&gt;1,"",IF(P3161=2,1,0))</f>
        <v/>
      </c>
      <c r="AB3161">
        <f>IF(M3161&lt;&gt;1,"",IF(O3161&gt;=2,1,0))</f>
        <v/>
      </c>
      <c r="AC3161">
        <f>IF(M3161&lt;&gt;1,"",IF(OR(Q3161=999,Q3161=""),"",IF(OR(Q3161&lt;35,Q3161&gt;48),1,0)))</f>
        <v/>
      </c>
      <c r="AD3161">
        <f>IF(COUNT(AA3161:AC3161)&lt;3,"",SUM(AA3161:AC3161))</f>
        <v/>
      </c>
      <c r="AE3161">
        <f>IF(L3161&gt;=4,2,IF(L3161&gt;=2,1,0))</f>
        <v/>
      </c>
      <c r="AF3161">
        <f>IF(L3161&gt;=5,1,0)</f>
        <v/>
      </c>
      <c r="AG3161">
        <f>AE3161+AF3161</f>
        <v/>
      </c>
      <c r="AH3161" s="15">
        <f>IF(M3161&lt;&gt;1,"",IF(OR(R3161=-9,R3161=""),"",R3161))</f>
        <v/>
      </c>
      <c r="AI3161">
        <f>IF(M3161&lt;&gt;1,"",IF(OR(Q3161=999,Q3161=""),"",Q3161))</f>
        <v/>
      </c>
    </row>
    <row r="3162">
      <c r="A3162" t="inlineStr">
        <is>
          <t>TQRMNOP117141</t>
        </is>
      </c>
      <c r="B3162" t="n">
        <v>2025</v>
      </c>
      <c r="C3162" t="n">
        <v>1</v>
      </c>
      <c r="D3162" t="n">
        <v>1</v>
      </c>
      <c r="E3162" t="inlineStr">
        <is>
          <t>S</t>
        </is>
      </c>
      <c r="F3162" t="n">
        <v>32</v>
      </c>
      <c r="G3162" t="n">
        <v>2028</v>
      </c>
      <c r="H3162" t="n">
        <v>3</v>
      </c>
      <c r="I3162" t="n">
        <v>2</v>
      </c>
      <c r="J3162" t="n">
        <v>29</v>
      </c>
      <c r="K3162" t="n">
        <v>2</v>
      </c>
      <c r="L3162" t="n">
        <v>4</v>
      </c>
      <c r="M3162" t="n">
        <v>1</v>
      </c>
      <c r="N3162" t="n">
        <v>2</v>
      </c>
      <c r="O3162" t="n">
        <v>1</v>
      </c>
      <c r="P3162" t="n">
        <v>1</v>
      </c>
      <c r="Q3162" t="n">
        <v>38</v>
      </c>
      <c r="R3162" s="15" t="n">
        <v>844000</v>
      </c>
      <c r="S3162" s="15" t="n">
        <v>0</v>
      </c>
      <c r="T3162" s="15" t="n">
        <v>844000</v>
      </c>
      <c r="U3162" s="15" t="n">
        <v>97000</v>
      </c>
      <c r="V3162">
        <f>IFERROR(VLOOKUP(D3162,Tablas_Equivalencia!$A$3:$B$8,2,FALSE),"Sin dato")</f>
        <v/>
      </c>
      <c r="W3162">
        <f>IFERROR(VLOOKUP(L3162,Tablas_Equivalencia!$D$3:$E$9,2,FALSE),"Sin dato")</f>
        <v/>
      </c>
      <c r="X3162">
        <f>IF(I3162=1,"Varón","Mujer")</f>
        <v/>
      </c>
      <c r="Y3162">
        <f>IFERROR(VLOOKUP(M3162,Tablas_Equivalencia!$G$3:$H$6,2,FALSE),"Sin dato")</f>
        <v/>
      </c>
      <c r="Z3162">
        <f>IF(J3162&lt;=24,"18-24","25-29")</f>
        <v/>
      </c>
      <c r="AA3162">
        <f>IF(M3162&lt;&gt;1,"",IF(P3162=2,1,0))</f>
        <v/>
      </c>
      <c r="AB3162">
        <f>IF(M3162&lt;&gt;1,"",IF(O3162&gt;=2,1,0))</f>
        <v/>
      </c>
      <c r="AC3162">
        <f>IF(M3162&lt;&gt;1,"",IF(OR(Q3162=999,Q3162=""),"",IF(OR(Q3162&lt;35,Q3162&gt;48),1,0)))</f>
        <v/>
      </c>
      <c r="AD3162">
        <f>IF(COUNT(AA3162:AC3162)&lt;3,"",SUM(AA3162:AC3162))</f>
        <v/>
      </c>
      <c r="AE3162">
        <f>IF(L3162&gt;=4,2,IF(L3162&gt;=2,1,0))</f>
        <v/>
      </c>
      <c r="AF3162">
        <f>IF(L3162&gt;=5,1,0)</f>
        <v/>
      </c>
      <c r="AG3162">
        <f>AE3162+AF3162</f>
        <v/>
      </c>
      <c r="AH3162" s="15">
        <f>IF(M3162&lt;&gt;1,"",IF(OR(R3162=-9,R3162=""),"",R3162))</f>
        <v/>
      </c>
      <c r="AI3162">
        <f>IF(M3162&lt;&gt;1,"",IF(OR(Q3162=999,Q3162=""),"",Q3162))</f>
        <v/>
      </c>
    </row>
    <row r="3163">
      <c r="A3163" t="inlineStr">
        <is>
          <t>TQRMNOP117143</t>
        </is>
      </c>
      <c r="B3163" t="n">
        <v>2025</v>
      </c>
      <c r="C3163" t="n">
        <v>1</v>
      </c>
      <c r="D3163" t="n">
        <v>1</v>
      </c>
      <c r="E3163" t="inlineStr">
        <is>
          <t>S</t>
        </is>
      </c>
      <c r="F3163" t="n">
        <v>33</v>
      </c>
      <c r="G3163" t="n">
        <v>863</v>
      </c>
      <c r="H3163" t="n">
        <v>3</v>
      </c>
      <c r="I3163" t="n">
        <v>2</v>
      </c>
      <c r="J3163" t="n">
        <v>28</v>
      </c>
      <c r="K3163" t="n">
        <v>1</v>
      </c>
      <c r="L3163" t="n">
        <v>5</v>
      </c>
      <c r="M3163" t="n">
        <v>1</v>
      </c>
      <c r="N3163" t="n">
        <v>3</v>
      </c>
      <c r="O3163" t="n">
        <v>1</v>
      </c>
      <c r="P3163" t="n">
        <v>1</v>
      </c>
      <c r="Q3163" t="n">
        <v>53</v>
      </c>
      <c r="R3163" s="15" t="n">
        <v>562000</v>
      </c>
      <c r="S3163" s="15" t="n">
        <v>0</v>
      </c>
      <c r="T3163" s="15" t="n">
        <v>562000</v>
      </c>
      <c r="U3163" s="15" t="n">
        <v>145200</v>
      </c>
      <c r="V3163">
        <f>IFERROR(VLOOKUP(D3163,Tablas_Equivalencia!$A$3:$B$8,2,FALSE),"Sin dato")</f>
        <v/>
      </c>
      <c r="W3163">
        <f>IFERROR(VLOOKUP(L3163,Tablas_Equivalencia!$D$3:$E$9,2,FALSE),"Sin dato")</f>
        <v/>
      </c>
      <c r="X3163">
        <f>IF(I3163=1,"Varón","Mujer")</f>
        <v/>
      </c>
      <c r="Y3163">
        <f>IFERROR(VLOOKUP(M3163,Tablas_Equivalencia!$G$3:$H$6,2,FALSE),"Sin dato")</f>
        <v/>
      </c>
      <c r="Z3163">
        <f>IF(J3163&lt;=24,"18-24","25-29")</f>
        <v/>
      </c>
      <c r="AA3163">
        <f>IF(M3163&lt;&gt;1,"",IF(P3163=2,1,0))</f>
        <v/>
      </c>
      <c r="AB3163">
        <f>IF(M3163&lt;&gt;1,"",IF(O3163&gt;=2,1,0))</f>
        <v/>
      </c>
      <c r="AC3163">
        <f>IF(M3163&lt;&gt;1,"",IF(OR(Q3163=999,Q3163=""),"",IF(OR(Q3163&lt;35,Q3163&gt;48),1,0)))</f>
        <v/>
      </c>
      <c r="AD3163">
        <f>IF(COUNT(AA3163:AC3163)&lt;3,"",SUM(AA3163:AC3163))</f>
        <v/>
      </c>
      <c r="AE3163">
        <f>IF(L3163&gt;=4,2,IF(L3163&gt;=2,1,0))</f>
        <v/>
      </c>
      <c r="AF3163">
        <f>IF(L3163&gt;=5,1,0)</f>
        <v/>
      </c>
      <c r="AG3163">
        <f>AE3163+AF3163</f>
        <v/>
      </c>
      <c r="AH3163" s="15">
        <f>IF(M3163&lt;&gt;1,"",IF(OR(R3163=-9,R3163=""),"",R3163))</f>
        <v/>
      </c>
      <c r="AI3163">
        <f>IF(M3163&lt;&gt;1,"",IF(OR(Q3163=999,Q3163=""),"",Q3163))</f>
        <v/>
      </c>
    </row>
    <row r="3164">
      <c r="A3164" t="inlineStr">
        <is>
          <t>TQRMNOP117145</t>
        </is>
      </c>
      <c r="B3164" t="n">
        <v>2025</v>
      </c>
      <c r="C3164" t="n">
        <v>1</v>
      </c>
      <c r="D3164" t="n">
        <v>1</v>
      </c>
      <c r="E3164" t="inlineStr">
        <is>
          <t>S</t>
        </is>
      </c>
      <c r="F3164" t="n">
        <v>33</v>
      </c>
      <c r="G3164" t="n">
        <v>955</v>
      </c>
      <c r="H3164" t="n">
        <v>1</v>
      </c>
      <c r="I3164" t="n">
        <v>1</v>
      </c>
      <c r="J3164" t="n">
        <v>29</v>
      </c>
      <c r="K3164" t="n">
        <v>2</v>
      </c>
      <c r="L3164" t="n">
        <v>1</v>
      </c>
      <c r="M3164" t="n">
        <v>1</v>
      </c>
      <c r="N3164" t="n">
        <v>3</v>
      </c>
      <c r="O3164" t="n">
        <v>3</v>
      </c>
      <c r="P3164" t="n">
        <v>2</v>
      </c>
      <c r="Q3164" t="n">
        <v>13</v>
      </c>
      <c r="R3164" s="15" t="n">
        <v>142000</v>
      </c>
      <c r="S3164" s="15" t="n">
        <v>0</v>
      </c>
      <c r="T3164" s="15" t="n">
        <v>142000</v>
      </c>
      <c r="U3164" s="15" t="n">
        <v>138500</v>
      </c>
      <c r="V3164">
        <f>IFERROR(VLOOKUP(D3164,Tablas_Equivalencia!$A$3:$B$8,2,FALSE),"Sin dato")</f>
        <v/>
      </c>
      <c r="W3164">
        <f>IFERROR(VLOOKUP(L3164,Tablas_Equivalencia!$D$3:$E$9,2,FALSE),"Sin dato")</f>
        <v/>
      </c>
      <c r="X3164">
        <f>IF(I3164=1,"Varón","Mujer")</f>
        <v/>
      </c>
      <c r="Y3164">
        <f>IFERROR(VLOOKUP(M3164,Tablas_Equivalencia!$G$3:$H$6,2,FALSE),"Sin dato")</f>
        <v/>
      </c>
      <c r="Z3164">
        <f>IF(J3164&lt;=24,"18-24","25-29")</f>
        <v/>
      </c>
      <c r="AA3164">
        <f>IF(M3164&lt;&gt;1,"",IF(P3164=2,1,0))</f>
        <v/>
      </c>
      <c r="AB3164">
        <f>IF(M3164&lt;&gt;1,"",IF(O3164&gt;=2,1,0))</f>
        <v/>
      </c>
      <c r="AC3164">
        <f>IF(M3164&lt;&gt;1,"",IF(OR(Q3164=999,Q3164=""),"",IF(OR(Q3164&lt;35,Q3164&gt;48),1,0)))</f>
        <v/>
      </c>
      <c r="AD3164">
        <f>IF(COUNT(AA3164:AC3164)&lt;3,"",SUM(AA3164:AC3164))</f>
        <v/>
      </c>
      <c r="AE3164">
        <f>IF(L3164&gt;=4,2,IF(L3164&gt;=2,1,0))</f>
        <v/>
      </c>
      <c r="AF3164">
        <f>IF(L3164&gt;=5,1,0)</f>
        <v/>
      </c>
      <c r="AG3164">
        <f>AE3164+AF3164</f>
        <v/>
      </c>
      <c r="AH3164" s="15">
        <f>IF(M3164&lt;&gt;1,"",IF(OR(R3164=-9,R3164=""),"",R3164))</f>
        <v/>
      </c>
      <c r="AI3164">
        <f>IF(M3164&lt;&gt;1,"",IF(OR(Q3164=999,Q3164=""),"",Q3164))</f>
        <v/>
      </c>
    </row>
    <row r="3165">
      <c r="A3165" t="inlineStr">
        <is>
          <t>TQRMNOP117150</t>
        </is>
      </c>
      <c r="B3165" t="n">
        <v>2025</v>
      </c>
      <c r="C3165" t="n">
        <v>1</v>
      </c>
      <c r="D3165" t="n">
        <v>1</v>
      </c>
      <c r="E3165" t="inlineStr">
        <is>
          <t>S</t>
        </is>
      </c>
      <c r="F3165" t="n">
        <v>32</v>
      </c>
      <c r="G3165" t="n">
        <v>1378</v>
      </c>
      <c r="H3165" t="n">
        <v>3</v>
      </c>
      <c r="I3165" t="n">
        <v>2</v>
      </c>
      <c r="J3165" t="n">
        <v>26</v>
      </c>
      <c r="K3165" t="n">
        <v>2</v>
      </c>
      <c r="L3165" t="n">
        <v>4</v>
      </c>
      <c r="M3165" t="n">
        <v>1</v>
      </c>
      <c r="N3165" t="n">
        <v>2</v>
      </c>
      <c r="O3165" t="n">
        <v>2</v>
      </c>
      <c r="P3165" t="n">
        <v>2</v>
      </c>
      <c r="Q3165" t="n">
        <v>15</v>
      </c>
      <c r="R3165" s="15" t="n">
        <v>202000</v>
      </c>
      <c r="S3165" s="15" t="n">
        <v>0</v>
      </c>
      <c r="T3165" s="15" t="n">
        <v>202000</v>
      </c>
      <c r="U3165" s="15" t="n">
        <v>86700</v>
      </c>
      <c r="V3165">
        <f>IFERROR(VLOOKUP(D3165,Tablas_Equivalencia!$A$3:$B$8,2,FALSE),"Sin dato")</f>
        <v/>
      </c>
      <c r="W3165">
        <f>IFERROR(VLOOKUP(L3165,Tablas_Equivalencia!$D$3:$E$9,2,FALSE),"Sin dato")</f>
        <v/>
      </c>
      <c r="X3165">
        <f>IF(I3165=1,"Varón","Mujer")</f>
        <v/>
      </c>
      <c r="Y3165">
        <f>IFERROR(VLOOKUP(M3165,Tablas_Equivalencia!$G$3:$H$6,2,FALSE),"Sin dato")</f>
        <v/>
      </c>
      <c r="Z3165">
        <f>IF(J3165&lt;=24,"18-24","25-29")</f>
        <v/>
      </c>
      <c r="AA3165">
        <f>IF(M3165&lt;&gt;1,"",IF(P3165=2,1,0))</f>
        <v/>
      </c>
      <c r="AB3165">
        <f>IF(M3165&lt;&gt;1,"",IF(O3165&gt;=2,1,0))</f>
        <v/>
      </c>
      <c r="AC3165">
        <f>IF(M3165&lt;&gt;1,"",IF(OR(Q3165=999,Q3165=""),"",IF(OR(Q3165&lt;35,Q3165&gt;48),1,0)))</f>
        <v/>
      </c>
      <c r="AD3165">
        <f>IF(COUNT(AA3165:AC3165)&lt;3,"",SUM(AA3165:AC3165))</f>
        <v/>
      </c>
      <c r="AE3165">
        <f>IF(L3165&gt;=4,2,IF(L3165&gt;=2,1,0))</f>
        <v/>
      </c>
      <c r="AF3165">
        <f>IF(L3165&gt;=5,1,0)</f>
        <v/>
      </c>
      <c r="AG3165">
        <f>AE3165+AF3165</f>
        <v/>
      </c>
      <c r="AH3165" s="15">
        <f>IF(M3165&lt;&gt;1,"",IF(OR(R3165=-9,R3165=""),"",R3165))</f>
        <v/>
      </c>
      <c r="AI3165">
        <f>IF(M3165&lt;&gt;1,"",IF(OR(Q3165=999,Q3165=""),"",Q3165))</f>
        <v/>
      </c>
    </row>
    <row r="3166">
      <c r="A3166" t="inlineStr">
        <is>
          <t>TQRMNOP117151</t>
        </is>
      </c>
      <c r="B3166" t="n">
        <v>2025</v>
      </c>
      <c r="C3166" t="n">
        <v>1</v>
      </c>
      <c r="D3166" t="n">
        <v>1</v>
      </c>
      <c r="E3166" t="inlineStr">
        <is>
          <t>S</t>
        </is>
      </c>
      <c r="F3166" t="n">
        <v>32</v>
      </c>
      <c r="G3166" t="n">
        <v>914</v>
      </c>
      <c r="H3166" t="n">
        <v>3</v>
      </c>
      <c r="I3166" t="n">
        <v>2</v>
      </c>
      <c r="J3166" t="n">
        <v>29</v>
      </c>
      <c r="K3166" t="n">
        <v>2</v>
      </c>
      <c r="L3166" t="n">
        <v>4</v>
      </c>
      <c r="M3166" t="n">
        <v>3</v>
      </c>
      <c r="R3166" s="15" t="n">
        <v>0</v>
      </c>
      <c r="S3166" s="15" t="n">
        <v>0</v>
      </c>
      <c r="T3166" s="15" t="n">
        <v>0</v>
      </c>
      <c r="U3166" s="15" t="n">
        <v>475700</v>
      </c>
      <c r="V3166">
        <f>IFERROR(VLOOKUP(D3166,Tablas_Equivalencia!$A$3:$B$8,2,FALSE),"Sin dato")</f>
        <v/>
      </c>
      <c r="W3166">
        <f>IFERROR(VLOOKUP(L3166,Tablas_Equivalencia!$D$3:$E$9,2,FALSE),"Sin dato")</f>
        <v/>
      </c>
      <c r="X3166">
        <f>IF(I3166=1,"Varón","Mujer")</f>
        <v/>
      </c>
      <c r="Y3166">
        <f>IFERROR(VLOOKUP(M3166,Tablas_Equivalencia!$G$3:$H$6,2,FALSE),"Sin dato")</f>
        <v/>
      </c>
      <c r="Z3166">
        <f>IF(J3166&lt;=24,"18-24","25-29")</f>
        <v/>
      </c>
      <c r="AA3166">
        <f>IF(M3166&lt;&gt;1,"",IF(P3166=2,1,0))</f>
        <v/>
      </c>
      <c r="AB3166">
        <f>IF(M3166&lt;&gt;1,"",IF(O3166&gt;=2,1,0))</f>
        <v/>
      </c>
      <c r="AC3166">
        <f>IF(M3166&lt;&gt;1,"",IF(OR(Q3166=999,Q3166=""),"",IF(OR(Q3166&lt;35,Q3166&gt;48),1,0)))</f>
        <v/>
      </c>
      <c r="AD3166">
        <f>IF(COUNT(AA3166:AC3166)&lt;3,"",SUM(AA3166:AC3166))</f>
        <v/>
      </c>
      <c r="AE3166">
        <f>IF(L3166&gt;=4,2,IF(L3166&gt;=2,1,0))</f>
        <v/>
      </c>
      <c r="AF3166">
        <f>IF(L3166&gt;=5,1,0)</f>
        <v/>
      </c>
      <c r="AG3166">
        <f>AE3166+AF3166</f>
        <v/>
      </c>
      <c r="AH3166" s="15">
        <f>IF(M3166&lt;&gt;1,"",IF(OR(R3166=-9,R3166=""),"",R3166))</f>
        <v/>
      </c>
      <c r="AI3166">
        <f>IF(M3166&lt;&gt;1,"",IF(OR(Q3166=999,Q3166=""),"",Q3166))</f>
        <v/>
      </c>
    </row>
    <row r="3167">
      <c r="A3167" t="inlineStr">
        <is>
          <t>TQRMNOP117155</t>
        </is>
      </c>
      <c r="B3167" t="n">
        <v>2025</v>
      </c>
      <c r="C3167" t="n">
        <v>1</v>
      </c>
      <c r="D3167" t="n">
        <v>42</v>
      </c>
      <c r="E3167" t="inlineStr">
        <is>
          <t>N</t>
        </is>
      </c>
      <c r="F3167" t="n">
        <v>25</v>
      </c>
      <c r="G3167" t="n">
        <v>861</v>
      </c>
      <c r="H3167" t="n">
        <v>2</v>
      </c>
      <c r="I3167" t="n">
        <v>2</v>
      </c>
      <c r="J3167" t="n">
        <v>20</v>
      </c>
      <c r="K3167" t="n">
        <v>1</v>
      </c>
      <c r="L3167" t="n">
        <v>5</v>
      </c>
      <c r="M3167" t="n">
        <v>1</v>
      </c>
      <c r="N3167" t="n">
        <v>3</v>
      </c>
      <c r="O3167" t="n">
        <v>1</v>
      </c>
      <c r="P3167" t="n">
        <v>1</v>
      </c>
      <c r="Q3167" t="n">
        <v>58</v>
      </c>
      <c r="R3167" s="15" t="n">
        <v>580000</v>
      </c>
      <c r="S3167" s="15" t="n">
        <v>0</v>
      </c>
      <c r="T3167" s="15" t="n">
        <v>580000</v>
      </c>
      <c r="U3167" s="15" t="n">
        <v>61300</v>
      </c>
      <c r="V3167">
        <f>IFERROR(VLOOKUP(D3167,Tablas_Equivalencia!$A$3:$B$8,2,FALSE),"Sin dato")</f>
        <v/>
      </c>
      <c r="W3167">
        <f>IFERROR(VLOOKUP(L3167,Tablas_Equivalencia!$D$3:$E$9,2,FALSE),"Sin dato")</f>
        <v/>
      </c>
      <c r="X3167">
        <f>IF(I3167=1,"Varón","Mujer")</f>
        <v/>
      </c>
      <c r="Y3167">
        <f>IFERROR(VLOOKUP(M3167,Tablas_Equivalencia!$G$3:$H$6,2,FALSE),"Sin dato")</f>
        <v/>
      </c>
      <c r="Z3167">
        <f>IF(J3167&lt;=24,"18-24","25-29")</f>
        <v/>
      </c>
      <c r="AA3167">
        <f>IF(M3167&lt;&gt;1,"",IF(P3167=2,1,0))</f>
        <v/>
      </c>
      <c r="AB3167">
        <f>IF(M3167&lt;&gt;1,"",IF(O3167&gt;=2,1,0))</f>
        <v/>
      </c>
      <c r="AC3167">
        <f>IF(M3167&lt;&gt;1,"",IF(OR(Q3167=999,Q3167=""),"",IF(OR(Q3167&lt;35,Q3167&gt;48),1,0)))</f>
        <v/>
      </c>
      <c r="AD3167">
        <f>IF(COUNT(AA3167:AC3167)&lt;3,"",SUM(AA3167:AC3167))</f>
        <v/>
      </c>
      <c r="AE3167">
        <f>IF(L3167&gt;=4,2,IF(L3167&gt;=2,1,0))</f>
        <v/>
      </c>
      <c r="AF3167">
        <f>IF(L3167&gt;=5,1,0)</f>
        <v/>
      </c>
      <c r="AG3167">
        <f>AE3167+AF3167</f>
        <v/>
      </c>
      <c r="AH3167" s="15">
        <f>IF(M3167&lt;&gt;1,"",IF(OR(R3167=-9,R3167=""),"",R3167))</f>
        <v/>
      </c>
      <c r="AI3167">
        <f>IF(M3167&lt;&gt;1,"",IF(OR(Q3167=999,Q3167=""),"",Q3167))</f>
        <v/>
      </c>
    </row>
    <row r="3168">
      <c r="A3168" t="inlineStr">
        <is>
          <t>TQRMNOP117161</t>
        </is>
      </c>
      <c r="B3168" t="n">
        <v>2025</v>
      </c>
      <c r="C3168" t="n">
        <v>1</v>
      </c>
      <c r="D3168" t="n">
        <v>1</v>
      </c>
      <c r="E3168" t="inlineStr">
        <is>
          <t>S</t>
        </is>
      </c>
      <c r="F3168" t="n">
        <v>32</v>
      </c>
      <c r="G3168" t="n">
        <v>1367</v>
      </c>
      <c r="H3168" t="n">
        <v>3</v>
      </c>
      <c r="I3168" t="n">
        <v>2</v>
      </c>
      <c r="J3168" t="n">
        <v>18</v>
      </c>
      <c r="K3168" t="n">
        <v>1</v>
      </c>
      <c r="L3168" t="n">
        <v>4</v>
      </c>
      <c r="M3168" t="n">
        <v>2</v>
      </c>
      <c r="R3168" s="15" t="n">
        <v>0</v>
      </c>
      <c r="S3168" s="15" t="n">
        <v>0</v>
      </c>
      <c r="T3168" s="15" t="n">
        <v>0</v>
      </c>
      <c r="U3168" s="15" t="n">
        <v>79700</v>
      </c>
      <c r="V3168">
        <f>IFERROR(VLOOKUP(D3168,Tablas_Equivalencia!$A$3:$B$8,2,FALSE),"Sin dato")</f>
        <v/>
      </c>
      <c r="W3168">
        <f>IFERROR(VLOOKUP(L3168,Tablas_Equivalencia!$D$3:$E$9,2,FALSE),"Sin dato")</f>
        <v/>
      </c>
      <c r="X3168">
        <f>IF(I3168=1,"Varón","Mujer")</f>
        <v/>
      </c>
      <c r="Y3168">
        <f>IFERROR(VLOOKUP(M3168,Tablas_Equivalencia!$G$3:$H$6,2,FALSE),"Sin dato")</f>
        <v/>
      </c>
      <c r="Z3168">
        <f>IF(J3168&lt;=24,"18-24","25-29")</f>
        <v/>
      </c>
      <c r="AA3168">
        <f>IF(M3168&lt;&gt;1,"",IF(P3168=2,1,0))</f>
        <v/>
      </c>
      <c r="AB3168">
        <f>IF(M3168&lt;&gt;1,"",IF(O3168&gt;=2,1,0))</f>
        <v/>
      </c>
      <c r="AC3168">
        <f>IF(M3168&lt;&gt;1,"",IF(OR(Q3168=999,Q3168=""),"",IF(OR(Q3168&lt;35,Q3168&gt;48),1,0)))</f>
        <v/>
      </c>
      <c r="AD3168">
        <f>IF(COUNT(AA3168:AC3168)&lt;3,"",SUM(AA3168:AC3168))</f>
        <v/>
      </c>
      <c r="AE3168">
        <f>IF(L3168&gt;=4,2,IF(L3168&gt;=2,1,0))</f>
        <v/>
      </c>
      <c r="AF3168">
        <f>IF(L3168&gt;=5,1,0)</f>
        <v/>
      </c>
      <c r="AG3168">
        <f>AE3168+AF3168</f>
        <v/>
      </c>
      <c r="AH3168" s="15">
        <f>IF(M3168&lt;&gt;1,"",IF(OR(R3168=-9,R3168=""),"",R3168))</f>
        <v/>
      </c>
      <c r="AI3168">
        <f>IF(M3168&lt;&gt;1,"",IF(OR(Q3168=999,Q3168=""),"",Q3168))</f>
        <v/>
      </c>
    </row>
    <row r="3169">
      <c r="A3169" t="inlineStr">
        <is>
          <t>TQRMNOP117167</t>
        </is>
      </c>
      <c r="B3169" t="n">
        <v>2025</v>
      </c>
      <c r="C3169" t="n">
        <v>1</v>
      </c>
      <c r="D3169" t="n">
        <v>42</v>
      </c>
      <c r="E3169" t="inlineStr">
        <is>
          <t>N</t>
        </is>
      </c>
      <c r="F3169" t="n">
        <v>25</v>
      </c>
      <c r="G3169" t="n">
        <v>1155</v>
      </c>
      <c r="H3169" t="n">
        <v>1</v>
      </c>
      <c r="I3169" t="n">
        <v>1</v>
      </c>
      <c r="J3169" t="n">
        <v>23</v>
      </c>
      <c r="K3169" t="n">
        <v>2</v>
      </c>
      <c r="L3169" t="n">
        <v>4</v>
      </c>
      <c r="M3169" t="n">
        <v>2</v>
      </c>
      <c r="R3169" s="15" t="n">
        <v>0</v>
      </c>
      <c r="S3169" s="15" t="n">
        <v>51000</v>
      </c>
      <c r="T3169" s="15" t="n">
        <v>51000</v>
      </c>
      <c r="U3169" s="15" t="n">
        <v>114100</v>
      </c>
      <c r="V3169">
        <f>IFERROR(VLOOKUP(D3169,Tablas_Equivalencia!$A$3:$B$8,2,FALSE),"Sin dato")</f>
        <v/>
      </c>
      <c r="W3169">
        <f>IFERROR(VLOOKUP(L3169,Tablas_Equivalencia!$D$3:$E$9,2,FALSE),"Sin dato")</f>
        <v/>
      </c>
      <c r="X3169">
        <f>IF(I3169=1,"Varón","Mujer")</f>
        <v/>
      </c>
      <c r="Y3169">
        <f>IFERROR(VLOOKUP(M3169,Tablas_Equivalencia!$G$3:$H$6,2,FALSE),"Sin dato")</f>
        <v/>
      </c>
      <c r="Z3169">
        <f>IF(J3169&lt;=24,"18-24","25-29")</f>
        <v/>
      </c>
      <c r="AA3169">
        <f>IF(M3169&lt;&gt;1,"",IF(P3169=2,1,0))</f>
        <v/>
      </c>
      <c r="AB3169">
        <f>IF(M3169&lt;&gt;1,"",IF(O3169&gt;=2,1,0))</f>
        <v/>
      </c>
      <c r="AC3169">
        <f>IF(M3169&lt;&gt;1,"",IF(OR(Q3169=999,Q3169=""),"",IF(OR(Q3169&lt;35,Q3169&gt;48),1,0)))</f>
        <v/>
      </c>
      <c r="AD3169">
        <f>IF(COUNT(AA3169:AC3169)&lt;3,"",SUM(AA3169:AC3169))</f>
        <v/>
      </c>
      <c r="AE3169">
        <f>IF(L3169&gt;=4,2,IF(L3169&gt;=2,1,0))</f>
        <v/>
      </c>
      <c r="AF3169">
        <f>IF(L3169&gt;=5,1,0)</f>
        <v/>
      </c>
      <c r="AG3169">
        <f>AE3169+AF3169</f>
        <v/>
      </c>
      <c r="AH3169" s="15">
        <f>IF(M3169&lt;&gt;1,"",IF(OR(R3169=-9,R3169=""),"",R3169))</f>
        <v/>
      </c>
      <c r="AI3169">
        <f>IF(M3169&lt;&gt;1,"",IF(OR(Q3169=999,Q3169=""),"",Q3169))</f>
        <v/>
      </c>
    </row>
    <row r="3170">
      <c r="A3170" t="inlineStr">
        <is>
          <t>TQRMNOP117172</t>
        </is>
      </c>
      <c r="B3170" t="n">
        <v>2025</v>
      </c>
      <c r="C3170" t="n">
        <v>1</v>
      </c>
      <c r="D3170" t="n">
        <v>1</v>
      </c>
      <c r="E3170" t="inlineStr">
        <is>
          <t>S</t>
        </is>
      </c>
      <c r="F3170" t="n">
        <v>33</v>
      </c>
      <c r="G3170" t="n">
        <v>898</v>
      </c>
      <c r="H3170" t="n">
        <v>1</v>
      </c>
      <c r="I3170" t="n">
        <v>1</v>
      </c>
      <c r="J3170" t="n">
        <v>27</v>
      </c>
      <c r="K3170" t="n">
        <v>2</v>
      </c>
      <c r="L3170" t="n">
        <v>6</v>
      </c>
      <c r="M3170" t="n">
        <v>2</v>
      </c>
      <c r="R3170" s="15" t="n">
        <v>0</v>
      </c>
      <c r="S3170" s="15" t="n">
        <v>0</v>
      </c>
      <c r="T3170" s="15" t="n">
        <v>0</v>
      </c>
      <c r="U3170" s="15" t="n">
        <v>573400</v>
      </c>
      <c r="V3170">
        <f>IFERROR(VLOOKUP(D3170,Tablas_Equivalencia!$A$3:$B$8,2,FALSE),"Sin dato")</f>
        <v/>
      </c>
      <c r="W3170">
        <f>IFERROR(VLOOKUP(L3170,Tablas_Equivalencia!$D$3:$E$9,2,FALSE),"Sin dato")</f>
        <v/>
      </c>
      <c r="X3170">
        <f>IF(I3170=1,"Varón","Mujer")</f>
        <v/>
      </c>
      <c r="Y3170">
        <f>IFERROR(VLOOKUP(M3170,Tablas_Equivalencia!$G$3:$H$6,2,FALSE),"Sin dato")</f>
        <v/>
      </c>
      <c r="Z3170">
        <f>IF(J3170&lt;=24,"18-24","25-29")</f>
        <v/>
      </c>
      <c r="AA3170">
        <f>IF(M3170&lt;&gt;1,"",IF(P3170=2,1,0))</f>
        <v/>
      </c>
      <c r="AB3170">
        <f>IF(M3170&lt;&gt;1,"",IF(O3170&gt;=2,1,0))</f>
        <v/>
      </c>
      <c r="AC3170">
        <f>IF(M3170&lt;&gt;1,"",IF(OR(Q3170=999,Q3170=""),"",IF(OR(Q3170&lt;35,Q3170&gt;48),1,0)))</f>
        <v/>
      </c>
      <c r="AD3170">
        <f>IF(COUNT(AA3170:AC3170)&lt;3,"",SUM(AA3170:AC3170))</f>
        <v/>
      </c>
      <c r="AE3170">
        <f>IF(L3170&gt;=4,2,IF(L3170&gt;=2,1,0))</f>
        <v/>
      </c>
      <c r="AF3170">
        <f>IF(L3170&gt;=5,1,0)</f>
        <v/>
      </c>
      <c r="AG3170">
        <f>AE3170+AF3170</f>
        <v/>
      </c>
      <c r="AH3170" s="15">
        <f>IF(M3170&lt;&gt;1,"",IF(OR(R3170=-9,R3170=""),"",R3170))</f>
        <v/>
      </c>
      <c r="AI3170">
        <f>IF(M3170&lt;&gt;1,"",IF(OR(Q3170=999,Q3170=""),"",Q3170))</f>
        <v/>
      </c>
    </row>
    <row r="3171">
      <c r="A3171" t="inlineStr">
        <is>
          <t>TQRMNOP117176</t>
        </is>
      </c>
      <c r="B3171" t="n">
        <v>2025</v>
      </c>
      <c r="C3171" t="n">
        <v>1</v>
      </c>
      <c r="D3171" t="n">
        <v>1</v>
      </c>
      <c r="E3171" t="inlineStr">
        <is>
          <t>S</t>
        </is>
      </c>
      <c r="F3171" t="n">
        <v>32</v>
      </c>
      <c r="G3171" t="n">
        <v>1128</v>
      </c>
      <c r="H3171" t="n">
        <v>3</v>
      </c>
      <c r="I3171" t="n">
        <v>1</v>
      </c>
      <c r="J3171" t="n">
        <v>21</v>
      </c>
      <c r="K3171" t="n">
        <v>2</v>
      </c>
      <c r="L3171" t="n">
        <v>3</v>
      </c>
      <c r="M3171" t="n">
        <v>2</v>
      </c>
      <c r="R3171" s="15" t="n">
        <v>0</v>
      </c>
      <c r="S3171" s="15" t="n">
        <v>0</v>
      </c>
      <c r="T3171" s="15" t="n">
        <v>0</v>
      </c>
      <c r="U3171" s="15" t="n">
        <v>255400</v>
      </c>
      <c r="V3171">
        <f>IFERROR(VLOOKUP(D3171,Tablas_Equivalencia!$A$3:$B$8,2,FALSE),"Sin dato")</f>
        <v/>
      </c>
      <c r="W3171">
        <f>IFERROR(VLOOKUP(L3171,Tablas_Equivalencia!$D$3:$E$9,2,FALSE),"Sin dato")</f>
        <v/>
      </c>
      <c r="X3171">
        <f>IF(I3171=1,"Varón","Mujer")</f>
        <v/>
      </c>
      <c r="Y3171">
        <f>IFERROR(VLOOKUP(M3171,Tablas_Equivalencia!$G$3:$H$6,2,FALSE),"Sin dato")</f>
        <v/>
      </c>
      <c r="Z3171">
        <f>IF(J3171&lt;=24,"18-24","25-29")</f>
        <v/>
      </c>
      <c r="AA3171">
        <f>IF(M3171&lt;&gt;1,"",IF(P3171=2,1,0))</f>
        <v/>
      </c>
      <c r="AB3171">
        <f>IF(M3171&lt;&gt;1,"",IF(O3171&gt;=2,1,0))</f>
        <v/>
      </c>
      <c r="AC3171">
        <f>IF(M3171&lt;&gt;1,"",IF(OR(Q3171=999,Q3171=""),"",IF(OR(Q3171&lt;35,Q3171&gt;48),1,0)))</f>
        <v/>
      </c>
      <c r="AD3171">
        <f>IF(COUNT(AA3171:AC3171)&lt;3,"",SUM(AA3171:AC3171))</f>
        <v/>
      </c>
      <c r="AE3171">
        <f>IF(L3171&gt;=4,2,IF(L3171&gt;=2,1,0))</f>
        <v/>
      </c>
      <c r="AF3171">
        <f>IF(L3171&gt;=5,1,0)</f>
        <v/>
      </c>
      <c r="AG3171">
        <f>AE3171+AF3171</f>
        <v/>
      </c>
      <c r="AH3171" s="15">
        <f>IF(M3171&lt;&gt;1,"",IF(OR(R3171=-9,R3171=""),"",R3171))</f>
        <v/>
      </c>
      <c r="AI3171">
        <f>IF(M3171&lt;&gt;1,"",IF(OR(Q3171=999,Q3171=""),"",Q3171))</f>
        <v/>
      </c>
    </row>
    <row r="3172">
      <c r="A3172" t="inlineStr">
        <is>
          <t>TQRMNOP117181</t>
        </is>
      </c>
      <c r="B3172" t="n">
        <v>2025</v>
      </c>
      <c r="C3172" t="n">
        <v>1</v>
      </c>
      <c r="D3172" t="n">
        <v>41</v>
      </c>
      <c r="E3172" t="inlineStr">
        <is>
          <t>S</t>
        </is>
      </c>
      <c r="F3172" t="n">
        <v>8</v>
      </c>
      <c r="G3172" t="n">
        <v>2117</v>
      </c>
      <c r="H3172" t="n">
        <v>3</v>
      </c>
      <c r="I3172" t="n">
        <v>1</v>
      </c>
      <c r="J3172" t="n">
        <v>20</v>
      </c>
      <c r="K3172" t="n">
        <v>2</v>
      </c>
      <c r="L3172" t="n">
        <v>4</v>
      </c>
      <c r="M3172" t="n">
        <v>2</v>
      </c>
      <c r="R3172" s="15" t="n">
        <v>0</v>
      </c>
      <c r="S3172" s="15" t="n">
        <v>0</v>
      </c>
      <c r="T3172" s="15" t="n">
        <v>0</v>
      </c>
      <c r="U3172" s="15" t="n">
        <v>143600</v>
      </c>
      <c r="V3172">
        <f>IFERROR(VLOOKUP(D3172,Tablas_Equivalencia!$A$3:$B$8,2,FALSE),"Sin dato")</f>
        <v/>
      </c>
      <c r="W3172">
        <f>IFERROR(VLOOKUP(L3172,Tablas_Equivalencia!$D$3:$E$9,2,FALSE),"Sin dato")</f>
        <v/>
      </c>
      <c r="X3172">
        <f>IF(I3172=1,"Varón","Mujer")</f>
        <v/>
      </c>
      <c r="Y3172">
        <f>IFERROR(VLOOKUP(M3172,Tablas_Equivalencia!$G$3:$H$6,2,FALSE),"Sin dato")</f>
        <v/>
      </c>
      <c r="Z3172">
        <f>IF(J3172&lt;=24,"18-24","25-29")</f>
        <v/>
      </c>
      <c r="AA3172">
        <f>IF(M3172&lt;&gt;1,"",IF(P3172=2,1,0))</f>
        <v/>
      </c>
      <c r="AB3172">
        <f>IF(M3172&lt;&gt;1,"",IF(O3172&gt;=2,1,0))</f>
        <v/>
      </c>
      <c r="AC3172">
        <f>IF(M3172&lt;&gt;1,"",IF(OR(Q3172=999,Q3172=""),"",IF(OR(Q3172&lt;35,Q3172&gt;48),1,0)))</f>
        <v/>
      </c>
      <c r="AD3172">
        <f>IF(COUNT(AA3172:AC3172)&lt;3,"",SUM(AA3172:AC3172))</f>
        <v/>
      </c>
      <c r="AE3172">
        <f>IF(L3172&gt;=4,2,IF(L3172&gt;=2,1,0))</f>
        <v/>
      </c>
      <c r="AF3172">
        <f>IF(L3172&gt;=5,1,0)</f>
        <v/>
      </c>
      <c r="AG3172">
        <f>AE3172+AF3172</f>
        <v/>
      </c>
      <c r="AH3172" s="15">
        <f>IF(M3172&lt;&gt;1,"",IF(OR(R3172=-9,R3172=""),"",R3172))</f>
        <v/>
      </c>
      <c r="AI3172">
        <f>IF(M3172&lt;&gt;1,"",IF(OR(Q3172=999,Q3172=""),"",Q3172))</f>
        <v/>
      </c>
    </row>
    <row r="3173">
      <c r="A3173" t="inlineStr">
        <is>
          <t>TQRMNOP117185</t>
        </is>
      </c>
      <c r="B3173" t="n">
        <v>2025</v>
      </c>
      <c r="C3173" t="n">
        <v>1</v>
      </c>
      <c r="D3173" t="n">
        <v>40</v>
      </c>
      <c r="E3173" t="inlineStr">
        <is>
          <t>N</t>
        </is>
      </c>
      <c r="F3173" t="n">
        <v>9</v>
      </c>
      <c r="G3173" t="n">
        <v>743</v>
      </c>
      <c r="H3173" t="n">
        <v>3</v>
      </c>
      <c r="I3173" t="n">
        <v>1</v>
      </c>
      <c r="J3173" t="n">
        <v>18</v>
      </c>
      <c r="K3173" t="n">
        <v>1</v>
      </c>
      <c r="L3173" t="n">
        <v>4</v>
      </c>
      <c r="M3173" t="n">
        <v>3</v>
      </c>
      <c r="R3173" s="15" t="n">
        <v>0</v>
      </c>
      <c r="S3173" s="15" t="n">
        <v>0</v>
      </c>
      <c r="T3173" s="15" t="n">
        <v>0</v>
      </c>
      <c r="U3173" s="15" t="n">
        <v>539500</v>
      </c>
      <c r="V3173">
        <f>IFERROR(VLOOKUP(D3173,Tablas_Equivalencia!$A$3:$B$8,2,FALSE),"Sin dato")</f>
        <v/>
      </c>
      <c r="W3173">
        <f>IFERROR(VLOOKUP(L3173,Tablas_Equivalencia!$D$3:$E$9,2,FALSE),"Sin dato")</f>
        <v/>
      </c>
      <c r="X3173">
        <f>IF(I3173=1,"Varón","Mujer")</f>
        <v/>
      </c>
      <c r="Y3173">
        <f>IFERROR(VLOOKUP(M3173,Tablas_Equivalencia!$G$3:$H$6,2,FALSE),"Sin dato")</f>
        <v/>
      </c>
      <c r="Z3173">
        <f>IF(J3173&lt;=24,"18-24","25-29")</f>
        <v/>
      </c>
      <c r="AA3173">
        <f>IF(M3173&lt;&gt;1,"",IF(P3173=2,1,0))</f>
        <v/>
      </c>
      <c r="AB3173">
        <f>IF(M3173&lt;&gt;1,"",IF(O3173&gt;=2,1,0))</f>
        <v/>
      </c>
      <c r="AC3173">
        <f>IF(M3173&lt;&gt;1,"",IF(OR(Q3173=999,Q3173=""),"",IF(OR(Q3173&lt;35,Q3173&gt;48),1,0)))</f>
        <v/>
      </c>
      <c r="AD3173">
        <f>IF(COUNT(AA3173:AC3173)&lt;3,"",SUM(AA3173:AC3173))</f>
        <v/>
      </c>
      <c r="AE3173">
        <f>IF(L3173&gt;=4,2,IF(L3173&gt;=2,1,0))</f>
        <v/>
      </c>
      <c r="AF3173">
        <f>IF(L3173&gt;=5,1,0)</f>
        <v/>
      </c>
      <c r="AG3173">
        <f>AE3173+AF3173</f>
        <v/>
      </c>
      <c r="AH3173" s="15">
        <f>IF(M3173&lt;&gt;1,"",IF(OR(R3173=-9,R3173=""),"",R3173))</f>
        <v/>
      </c>
      <c r="AI3173">
        <f>IF(M3173&lt;&gt;1,"",IF(OR(Q3173=999,Q3173=""),"",Q3173))</f>
        <v/>
      </c>
    </row>
    <row r="3174">
      <c r="A3174" t="inlineStr">
        <is>
          <t>TQRMNOP117187</t>
        </is>
      </c>
      <c r="B3174" t="n">
        <v>2025</v>
      </c>
      <c r="C3174" t="n">
        <v>1</v>
      </c>
      <c r="D3174" t="n">
        <v>42</v>
      </c>
      <c r="E3174" t="inlineStr">
        <is>
          <t>S</t>
        </is>
      </c>
      <c r="F3174" t="n">
        <v>10</v>
      </c>
      <c r="G3174" t="n">
        <v>976</v>
      </c>
      <c r="H3174" t="n">
        <v>1</v>
      </c>
      <c r="I3174" t="n">
        <v>1</v>
      </c>
      <c r="J3174" t="n">
        <v>25</v>
      </c>
      <c r="K3174" t="n">
        <v>2</v>
      </c>
      <c r="L3174" t="n">
        <v>4</v>
      </c>
      <c r="M3174" t="n">
        <v>1</v>
      </c>
      <c r="N3174" t="n">
        <v>3</v>
      </c>
      <c r="O3174" t="n">
        <v>2</v>
      </c>
      <c r="P3174" t="n">
        <v>2</v>
      </c>
      <c r="Q3174" t="n">
        <v>21</v>
      </c>
      <c r="R3174" s="15" t="n">
        <v>229000</v>
      </c>
      <c r="S3174" s="15" t="n">
        <v>0</v>
      </c>
      <c r="T3174" s="15" t="n">
        <v>229000</v>
      </c>
      <c r="U3174" s="15" t="n">
        <v>78700</v>
      </c>
      <c r="V3174">
        <f>IFERROR(VLOOKUP(D3174,Tablas_Equivalencia!$A$3:$B$8,2,FALSE),"Sin dato")</f>
        <v/>
      </c>
      <c r="W3174">
        <f>IFERROR(VLOOKUP(L3174,Tablas_Equivalencia!$D$3:$E$9,2,FALSE),"Sin dato")</f>
        <v/>
      </c>
      <c r="X3174">
        <f>IF(I3174=1,"Varón","Mujer")</f>
        <v/>
      </c>
      <c r="Y3174">
        <f>IFERROR(VLOOKUP(M3174,Tablas_Equivalencia!$G$3:$H$6,2,FALSE),"Sin dato")</f>
        <v/>
      </c>
      <c r="Z3174">
        <f>IF(J3174&lt;=24,"18-24","25-29")</f>
        <v/>
      </c>
      <c r="AA3174">
        <f>IF(M3174&lt;&gt;1,"",IF(P3174=2,1,0))</f>
        <v/>
      </c>
      <c r="AB3174">
        <f>IF(M3174&lt;&gt;1,"",IF(O3174&gt;=2,1,0))</f>
        <v/>
      </c>
      <c r="AC3174">
        <f>IF(M3174&lt;&gt;1,"",IF(OR(Q3174=999,Q3174=""),"",IF(OR(Q3174&lt;35,Q3174&gt;48),1,0)))</f>
        <v/>
      </c>
      <c r="AD3174">
        <f>IF(COUNT(AA3174:AC3174)&lt;3,"",SUM(AA3174:AC3174))</f>
        <v/>
      </c>
      <c r="AE3174">
        <f>IF(L3174&gt;=4,2,IF(L3174&gt;=2,1,0))</f>
        <v/>
      </c>
      <c r="AF3174">
        <f>IF(L3174&gt;=5,1,0)</f>
        <v/>
      </c>
      <c r="AG3174">
        <f>AE3174+AF3174</f>
        <v/>
      </c>
      <c r="AH3174" s="15">
        <f>IF(M3174&lt;&gt;1,"",IF(OR(R3174=-9,R3174=""),"",R3174))</f>
        <v/>
      </c>
      <c r="AI3174">
        <f>IF(M3174&lt;&gt;1,"",IF(OR(Q3174=999,Q3174=""),"",Q3174))</f>
        <v/>
      </c>
    </row>
    <row r="3175">
      <c r="A3175" t="inlineStr">
        <is>
          <t>TQRMNOP117189</t>
        </is>
      </c>
      <c r="B3175" t="n">
        <v>2025</v>
      </c>
      <c r="C3175" t="n">
        <v>1</v>
      </c>
      <c r="D3175" t="n">
        <v>43</v>
      </c>
      <c r="E3175" t="inlineStr">
        <is>
          <t>N</t>
        </is>
      </c>
      <c r="F3175" t="n">
        <v>38</v>
      </c>
      <c r="G3175" t="n">
        <v>1526</v>
      </c>
      <c r="H3175" t="n">
        <v>2</v>
      </c>
      <c r="I3175" t="n">
        <v>2</v>
      </c>
      <c r="J3175" t="n">
        <v>24</v>
      </c>
      <c r="K3175" t="n">
        <v>1</v>
      </c>
      <c r="L3175" t="n">
        <v>6</v>
      </c>
      <c r="M3175" t="n">
        <v>3</v>
      </c>
      <c r="R3175" s="15" t="n">
        <v>0</v>
      </c>
      <c r="S3175" s="15" t="n">
        <v>0</v>
      </c>
      <c r="T3175" s="15" t="n">
        <v>0</v>
      </c>
      <c r="U3175" s="15" t="n">
        <v>213900</v>
      </c>
      <c r="V3175">
        <f>IFERROR(VLOOKUP(D3175,Tablas_Equivalencia!$A$3:$B$8,2,FALSE),"Sin dato")</f>
        <v/>
      </c>
      <c r="W3175">
        <f>IFERROR(VLOOKUP(L3175,Tablas_Equivalencia!$D$3:$E$9,2,FALSE),"Sin dato")</f>
        <v/>
      </c>
      <c r="X3175">
        <f>IF(I3175=1,"Varón","Mujer")</f>
        <v/>
      </c>
      <c r="Y3175">
        <f>IFERROR(VLOOKUP(M3175,Tablas_Equivalencia!$G$3:$H$6,2,FALSE),"Sin dato")</f>
        <v/>
      </c>
      <c r="Z3175">
        <f>IF(J3175&lt;=24,"18-24","25-29")</f>
        <v/>
      </c>
      <c r="AA3175">
        <f>IF(M3175&lt;&gt;1,"",IF(P3175=2,1,0))</f>
        <v/>
      </c>
      <c r="AB3175">
        <f>IF(M3175&lt;&gt;1,"",IF(O3175&gt;=2,1,0))</f>
        <v/>
      </c>
      <c r="AC3175">
        <f>IF(M3175&lt;&gt;1,"",IF(OR(Q3175=999,Q3175=""),"",IF(OR(Q3175&lt;35,Q3175&gt;48),1,0)))</f>
        <v/>
      </c>
      <c r="AD3175">
        <f>IF(COUNT(AA3175:AC3175)&lt;3,"",SUM(AA3175:AC3175))</f>
        <v/>
      </c>
      <c r="AE3175">
        <f>IF(L3175&gt;=4,2,IF(L3175&gt;=2,1,0))</f>
        <v/>
      </c>
      <c r="AF3175">
        <f>IF(L3175&gt;=5,1,0)</f>
        <v/>
      </c>
      <c r="AG3175">
        <f>AE3175+AF3175</f>
        <v/>
      </c>
      <c r="AH3175" s="15">
        <f>IF(M3175&lt;&gt;1,"",IF(OR(R3175=-9,R3175=""),"",R3175))</f>
        <v/>
      </c>
      <c r="AI3175">
        <f>IF(M3175&lt;&gt;1,"",IF(OR(Q3175=999,Q3175=""),"",Q3175))</f>
        <v/>
      </c>
    </row>
    <row r="3176">
      <c r="A3176" t="inlineStr">
        <is>
          <t>TQRMNOP117191</t>
        </is>
      </c>
      <c r="B3176" t="n">
        <v>2025</v>
      </c>
      <c r="C3176" t="n">
        <v>1</v>
      </c>
      <c r="D3176" t="n">
        <v>43</v>
      </c>
      <c r="E3176" t="inlineStr">
        <is>
          <t>S</t>
        </is>
      </c>
      <c r="F3176" t="n">
        <v>36</v>
      </c>
      <c r="G3176" t="n">
        <v>1429</v>
      </c>
      <c r="H3176" t="n">
        <v>1</v>
      </c>
      <c r="I3176" t="n">
        <v>2</v>
      </c>
      <c r="J3176" t="n">
        <v>18</v>
      </c>
      <c r="K3176" t="n">
        <v>1</v>
      </c>
      <c r="L3176" t="n">
        <v>3</v>
      </c>
      <c r="M3176" t="n">
        <v>1</v>
      </c>
      <c r="N3176" t="n">
        <v>3</v>
      </c>
      <c r="O3176" t="n">
        <v>2</v>
      </c>
      <c r="P3176" t="n">
        <v>2</v>
      </c>
      <c r="Q3176" t="n">
        <v>34</v>
      </c>
      <c r="R3176" s="15" t="n">
        <v>192000</v>
      </c>
      <c r="S3176" s="15" t="n">
        <v>39000</v>
      </c>
      <c r="T3176" s="15" t="n">
        <v>231000</v>
      </c>
      <c r="U3176" s="15" t="n">
        <v>115000</v>
      </c>
      <c r="V3176">
        <f>IFERROR(VLOOKUP(D3176,Tablas_Equivalencia!$A$3:$B$8,2,FALSE),"Sin dato")</f>
        <v/>
      </c>
      <c r="W3176">
        <f>IFERROR(VLOOKUP(L3176,Tablas_Equivalencia!$D$3:$E$9,2,FALSE),"Sin dato")</f>
        <v/>
      </c>
      <c r="X3176">
        <f>IF(I3176=1,"Varón","Mujer")</f>
        <v/>
      </c>
      <c r="Y3176">
        <f>IFERROR(VLOOKUP(M3176,Tablas_Equivalencia!$G$3:$H$6,2,FALSE),"Sin dato")</f>
        <v/>
      </c>
      <c r="Z3176">
        <f>IF(J3176&lt;=24,"18-24","25-29")</f>
        <v/>
      </c>
      <c r="AA3176">
        <f>IF(M3176&lt;&gt;1,"",IF(P3176=2,1,0))</f>
        <v/>
      </c>
      <c r="AB3176">
        <f>IF(M3176&lt;&gt;1,"",IF(O3176&gt;=2,1,0))</f>
        <v/>
      </c>
      <c r="AC3176">
        <f>IF(M3176&lt;&gt;1,"",IF(OR(Q3176=999,Q3176=""),"",IF(OR(Q3176&lt;35,Q3176&gt;48),1,0)))</f>
        <v/>
      </c>
      <c r="AD3176">
        <f>IF(COUNT(AA3176:AC3176)&lt;3,"",SUM(AA3176:AC3176))</f>
        <v/>
      </c>
      <c r="AE3176">
        <f>IF(L3176&gt;=4,2,IF(L3176&gt;=2,1,0))</f>
        <v/>
      </c>
      <c r="AF3176">
        <f>IF(L3176&gt;=5,1,0)</f>
        <v/>
      </c>
      <c r="AG3176">
        <f>AE3176+AF3176</f>
        <v/>
      </c>
      <c r="AH3176" s="15">
        <f>IF(M3176&lt;&gt;1,"",IF(OR(R3176=-9,R3176=""),"",R3176))</f>
        <v/>
      </c>
      <c r="AI3176">
        <f>IF(M3176&lt;&gt;1,"",IF(OR(Q3176=999,Q3176=""),"",Q3176))</f>
        <v/>
      </c>
    </row>
    <row r="3177">
      <c r="A3177" t="inlineStr">
        <is>
          <t>TQRMNOP117194</t>
        </is>
      </c>
      <c r="B3177" t="n">
        <v>2025</v>
      </c>
      <c r="C3177" t="n">
        <v>1</v>
      </c>
      <c r="D3177" t="n">
        <v>41</v>
      </c>
      <c r="E3177" t="inlineStr">
        <is>
          <t>S</t>
        </is>
      </c>
      <c r="F3177" t="n">
        <v>8</v>
      </c>
      <c r="G3177" t="n">
        <v>2123</v>
      </c>
      <c r="H3177" t="n">
        <v>1</v>
      </c>
      <c r="I3177" t="n">
        <v>2</v>
      </c>
      <c r="J3177" t="n">
        <v>21</v>
      </c>
      <c r="K3177" t="n">
        <v>2</v>
      </c>
      <c r="L3177" t="n">
        <v>2</v>
      </c>
      <c r="M3177" t="n">
        <v>3</v>
      </c>
      <c r="R3177" s="15" t="n">
        <v>0</v>
      </c>
      <c r="S3177" s="15" t="n">
        <v>0</v>
      </c>
      <c r="T3177" s="15" t="n">
        <v>0</v>
      </c>
      <c r="U3177" s="15" t="n">
        <v>93500</v>
      </c>
      <c r="V3177">
        <f>IFERROR(VLOOKUP(D3177,Tablas_Equivalencia!$A$3:$B$8,2,FALSE),"Sin dato")</f>
        <v/>
      </c>
      <c r="W3177">
        <f>IFERROR(VLOOKUP(L3177,Tablas_Equivalencia!$D$3:$E$9,2,FALSE),"Sin dato")</f>
        <v/>
      </c>
      <c r="X3177">
        <f>IF(I3177=1,"Varón","Mujer")</f>
        <v/>
      </c>
      <c r="Y3177">
        <f>IFERROR(VLOOKUP(M3177,Tablas_Equivalencia!$G$3:$H$6,2,FALSE),"Sin dato")</f>
        <v/>
      </c>
      <c r="Z3177">
        <f>IF(J3177&lt;=24,"18-24","25-29")</f>
        <v/>
      </c>
      <c r="AA3177">
        <f>IF(M3177&lt;&gt;1,"",IF(P3177=2,1,0))</f>
        <v/>
      </c>
      <c r="AB3177">
        <f>IF(M3177&lt;&gt;1,"",IF(O3177&gt;=2,1,0))</f>
        <v/>
      </c>
      <c r="AC3177">
        <f>IF(M3177&lt;&gt;1,"",IF(OR(Q3177=999,Q3177=""),"",IF(OR(Q3177&lt;35,Q3177&gt;48),1,0)))</f>
        <v/>
      </c>
      <c r="AD3177">
        <f>IF(COUNT(AA3177:AC3177)&lt;3,"",SUM(AA3177:AC3177))</f>
        <v/>
      </c>
      <c r="AE3177">
        <f>IF(L3177&gt;=4,2,IF(L3177&gt;=2,1,0))</f>
        <v/>
      </c>
      <c r="AF3177">
        <f>IF(L3177&gt;=5,1,0)</f>
        <v/>
      </c>
      <c r="AG3177">
        <f>AE3177+AF3177</f>
        <v/>
      </c>
      <c r="AH3177" s="15">
        <f>IF(M3177&lt;&gt;1,"",IF(OR(R3177=-9,R3177=""),"",R3177))</f>
        <v/>
      </c>
      <c r="AI3177">
        <f>IF(M3177&lt;&gt;1,"",IF(OR(Q3177=999,Q3177=""),"",Q3177))</f>
        <v/>
      </c>
    </row>
    <row r="3178">
      <c r="A3178" t="inlineStr">
        <is>
          <t>TQRMNOP117195</t>
        </is>
      </c>
      <c r="B3178" t="n">
        <v>2025</v>
      </c>
      <c r="C3178" t="n">
        <v>1</v>
      </c>
      <c r="D3178" t="n">
        <v>41</v>
      </c>
      <c r="E3178" t="inlineStr">
        <is>
          <t>N</t>
        </is>
      </c>
      <c r="F3178" t="n">
        <v>12</v>
      </c>
      <c r="G3178" t="n">
        <v>1221</v>
      </c>
      <c r="H3178" t="n">
        <v>1</v>
      </c>
      <c r="I3178" t="n">
        <v>2</v>
      </c>
      <c r="J3178" t="n">
        <v>21</v>
      </c>
      <c r="K3178" t="n">
        <v>2</v>
      </c>
      <c r="L3178" t="n">
        <v>5</v>
      </c>
      <c r="M3178" t="n">
        <v>3</v>
      </c>
      <c r="R3178" s="15" t="n">
        <v>0</v>
      </c>
      <c r="S3178" s="15" t="n">
        <v>0</v>
      </c>
      <c r="T3178" s="15" t="n">
        <v>0</v>
      </c>
      <c r="U3178" s="15" t="n">
        <v>195400</v>
      </c>
      <c r="V3178">
        <f>IFERROR(VLOOKUP(D3178,Tablas_Equivalencia!$A$3:$B$8,2,FALSE),"Sin dato")</f>
        <v/>
      </c>
      <c r="W3178">
        <f>IFERROR(VLOOKUP(L3178,Tablas_Equivalencia!$D$3:$E$9,2,FALSE),"Sin dato")</f>
        <v/>
      </c>
      <c r="X3178">
        <f>IF(I3178=1,"Varón","Mujer")</f>
        <v/>
      </c>
      <c r="Y3178">
        <f>IFERROR(VLOOKUP(M3178,Tablas_Equivalencia!$G$3:$H$6,2,FALSE),"Sin dato")</f>
        <v/>
      </c>
      <c r="Z3178">
        <f>IF(J3178&lt;=24,"18-24","25-29")</f>
        <v/>
      </c>
      <c r="AA3178">
        <f>IF(M3178&lt;&gt;1,"",IF(P3178=2,1,0))</f>
        <v/>
      </c>
      <c r="AB3178">
        <f>IF(M3178&lt;&gt;1,"",IF(O3178&gt;=2,1,0))</f>
        <v/>
      </c>
      <c r="AC3178">
        <f>IF(M3178&lt;&gt;1,"",IF(OR(Q3178=999,Q3178=""),"",IF(OR(Q3178&lt;35,Q3178&gt;48),1,0)))</f>
        <v/>
      </c>
      <c r="AD3178">
        <f>IF(COUNT(AA3178:AC3178)&lt;3,"",SUM(AA3178:AC3178))</f>
        <v/>
      </c>
      <c r="AE3178">
        <f>IF(L3178&gt;=4,2,IF(L3178&gt;=2,1,0))</f>
        <v/>
      </c>
      <c r="AF3178">
        <f>IF(L3178&gt;=5,1,0)</f>
        <v/>
      </c>
      <c r="AG3178">
        <f>AE3178+AF3178</f>
        <v/>
      </c>
      <c r="AH3178" s="15">
        <f>IF(M3178&lt;&gt;1,"",IF(OR(R3178=-9,R3178=""),"",R3178))</f>
        <v/>
      </c>
      <c r="AI3178">
        <f>IF(M3178&lt;&gt;1,"",IF(OR(Q3178=999,Q3178=""),"",Q3178))</f>
        <v/>
      </c>
    </row>
    <row r="3179">
      <c r="A3179" t="inlineStr">
        <is>
          <t>TQRMNOP117203</t>
        </is>
      </c>
      <c r="B3179" t="n">
        <v>2025</v>
      </c>
      <c r="C3179" t="n">
        <v>1</v>
      </c>
      <c r="D3179" t="n">
        <v>42</v>
      </c>
      <c r="E3179" t="inlineStr">
        <is>
          <t>N</t>
        </is>
      </c>
      <c r="F3179" t="n">
        <v>25</v>
      </c>
      <c r="G3179" t="n">
        <v>886</v>
      </c>
      <c r="H3179" t="n">
        <v>3</v>
      </c>
      <c r="I3179" t="n">
        <v>1</v>
      </c>
      <c r="J3179" t="n">
        <v>28</v>
      </c>
      <c r="K3179" t="n">
        <v>1</v>
      </c>
      <c r="L3179" t="n">
        <v>5</v>
      </c>
      <c r="M3179" t="n">
        <v>2</v>
      </c>
      <c r="R3179" s="15" t="n">
        <v>0</v>
      </c>
      <c r="S3179" s="15" t="n">
        <v>94000</v>
      </c>
      <c r="T3179" s="15" t="n">
        <v>94000</v>
      </c>
      <c r="U3179" s="15" t="n">
        <v>53300</v>
      </c>
      <c r="V3179">
        <f>IFERROR(VLOOKUP(D3179,Tablas_Equivalencia!$A$3:$B$8,2,FALSE),"Sin dato")</f>
        <v/>
      </c>
      <c r="W3179">
        <f>IFERROR(VLOOKUP(L3179,Tablas_Equivalencia!$D$3:$E$9,2,FALSE),"Sin dato")</f>
        <v/>
      </c>
      <c r="X3179">
        <f>IF(I3179=1,"Varón","Mujer")</f>
        <v/>
      </c>
      <c r="Y3179">
        <f>IFERROR(VLOOKUP(M3179,Tablas_Equivalencia!$G$3:$H$6,2,FALSE),"Sin dato")</f>
        <v/>
      </c>
      <c r="Z3179">
        <f>IF(J3179&lt;=24,"18-24","25-29")</f>
        <v/>
      </c>
      <c r="AA3179">
        <f>IF(M3179&lt;&gt;1,"",IF(P3179=2,1,0))</f>
        <v/>
      </c>
      <c r="AB3179">
        <f>IF(M3179&lt;&gt;1,"",IF(O3179&gt;=2,1,0))</f>
        <v/>
      </c>
      <c r="AC3179">
        <f>IF(M3179&lt;&gt;1,"",IF(OR(Q3179=999,Q3179=""),"",IF(OR(Q3179&lt;35,Q3179&gt;48),1,0)))</f>
        <v/>
      </c>
      <c r="AD3179">
        <f>IF(COUNT(AA3179:AC3179)&lt;3,"",SUM(AA3179:AC3179))</f>
        <v/>
      </c>
      <c r="AE3179">
        <f>IF(L3179&gt;=4,2,IF(L3179&gt;=2,1,0))</f>
        <v/>
      </c>
      <c r="AF3179">
        <f>IF(L3179&gt;=5,1,0)</f>
        <v/>
      </c>
      <c r="AG3179">
        <f>AE3179+AF3179</f>
        <v/>
      </c>
      <c r="AH3179" s="15">
        <f>IF(M3179&lt;&gt;1,"",IF(OR(R3179=-9,R3179=""),"",R3179))</f>
        <v/>
      </c>
      <c r="AI3179">
        <f>IF(M3179&lt;&gt;1,"",IF(OR(Q3179=999,Q3179=""),"",Q3179))</f>
        <v/>
      </c>
    </row>
    <row r="3180">
      <c r="A3180" t="inlineStr">
        <is>
          <t>TQRMNOP117212</t>
        </is>
      </c>
      <c r="B3180" t="n">
        <v>2025</v>
      </c>
      <c r="C3180" t="n">
        <v>1</v>
      </c>
      <c r="D3180" t="n">
        <v>44</v>
      </c>
      <c r="E3180" t="inlineStr">
        <is>
          <t>S</t>
        </is>
      </c>
      <c r="F3180" t="n">
        <v>13</v>
      </c>
      <c r="G3180" t="n">
        <v>881</v>
      </c>
      <c r="H3180" t="n">
        <v>3</v>
      </c>
      <c r="I3180" t="n">
        <v>1</v>
      </c>
      <c r="J3180" t="n">
        <v>26</v>
      </c>
      <c r="K3180" t="n">
        <v>2</v>
      </c>
      <c r="L3180" t="n">
        <v>4</v>
      </c>
      <c r="M3180" t="n">
        <v>1</v>
      </c>
      <c r="N3180" t="n">
        <v>1</v>
      </c>
      <c r="O3180" t="n">
        <v>2</v>
      </c>
      <c r="P3180" t="n">
        <v>2</v>
      </c>
      <c r="Q3180" t="n">
        <v>33</v>
      </c>
      <c r="R3180" s="15" t="n">
        <v>629000</v>
      </c>
      <c r="S3180" s="15" t="n">
        <v>0</v>
      </c>
      <c r="T3180" s="15" t="n">
        <v>629000</v>
      </c>
      <c r="U3180" s="15" t="n">
        <v>68700</v>
      </c>
      <c r="V3180">
        <f>IFERROR(VLOOKUP(D3180,Tablas_Equivalencia!$A$3:$B$8,2,FALSE),"Sin dato")</f>
        <v/>
      </c>
      <c r="W3180">
        <f>IFERROR(VLOOKUP(L3180,Tablas_Equivalencia!$D$3:$E$9,2,FALSE),"Sin dato")</f>
        <v/>
      </c>
      <c r="X3180">
        <f>IF(I3180=1,"Varón","Mujer")</f>
        <v/>
      </c>
      <c r="Y3180">
        <f>IFERROR(VLOOKUP(M3180,Tablas_Equivalencia!$G$3:$H$6,2,FALSE),"Sin dato")</f>
        <v/>
      </c>
      <c r="Z3180">
        <f>IF(J3180&lt;=24,"18-24","25-29")</f>
        <v/>
      </c>
      <c r="AA3180">
        <f>IF(M3180&lt;&gt;1,"",IF(P3180=2,1,0))</f>
        <v/>
      </c>
      <c r="AB3180">
        <f>IF(M3180&lt;&gt;1,"",IF(O3180&gt;=2,1,0))</f>
        <v/>
      </c>
      <c r="AC3180">
        <f>IF(M3180&lt;&gt;1,"",IF(OR(Q3180=999,Q3180=""),"",IF(OR(Q3180&lt;35,Q3180&gt;48),1,0)))</f>
        <v/>
      </c>
      <c r="AD3180">
        <f>IF(COUNT(AA3180:AC3180)&lt;3,"",SUM(AA3180:AC3180))</f>
        <v/>
      </c>
      <c r="AE3180">
        <f>IF(L3180&gt;=4,2,IF(L3180&gt;=2,1,0))</f>
        <v/>
      </c>
      <c r="AF3180">
        <f>IF(L3180&gt;=5,1,0)</f>
        <v/>
      </c>
      <c r="AG3180">
        <f>AE3180+AF3180</f>
        <v/>
      </c>
      <c r="AH3180" s="15">
        <f>IF(M3180&lt;&gt;1,"",IF(OR(R3180=-9,R3180=""),"",R3180))</f>
        <v/>
      </c>
      <c r="AI3180">
        <f>IF(M3180&lt;&gt;1,"",IF(OR(Q3180=999,Q3180=""),"",Q3180))</f>
        <v/>
      </c>
    </row>
    <row r="3181">
      <c r="A3181" t="inlineStr">
        <is>
          <t>TQRMNOP117214</t>
        </is>
      </c>
      <c r="B3181" t="n">
        <v>2025</v>
      </c>
      <c r="C3181" t="n">
        <v>1</v>
      </c>
      <c r="D3181" t="n">
        <v>1</v>
      </c>
      <c r="E3181" t="inlineStr">
        <is>
          <t>S</t>
        </is>
      </c>
      <c r="F3181" t="n">
        <v>32</v>
      </c>
      <c r="G3181" t="n">
        <v>965</v>
      </c>
      <c r="H3181" t="n">
        <v>3</v>
      </c>
      <c r="I3181" t="n">
        <v>2</v>
      </c>
      <c r="J3181" t="n">
        <v>26</v>
      </c>
      <c r="K3181" t="n">
        <v>1</v>
      </c>
      <c r="L3181" t="n">
        <v>5</v>
      </c>
      <c r="M3181" t="n">
        <v>1</v>
      </c>
      <c r="N3181" t="n">
        <v>2</v>
      </c>
      <c r="O3181" t="n">
        <v>1</v>
      </c>
      <c r="P3181" t="n">
        <v>1</v>
      </c>
      <c r="Q3181" t="n">
        <v>35</v>
      </c>
      <c r="R3181" s="15" t="n">
        <v>1318000</v>
      </c>
      <c r="S3181" s="15" t="n">
        <v>0</v>
      </c>
      <c r="T3181" s="15" t="n">
        <v>1318000</v>
      </c>
      <c r="U3181" s="15" t="n">
        <v>148200</v>
      </c>
      <c r="V3181">
        <f>IFERROR(VLOOKUP(D3181,Tablas_Equivalencia!$A$3:$B$8,2,FALSE),"Sin dato")</f>
        <v/>
      </c>
      <c r="W3181">
        <f>IFERROR(VLOOKUP(L3181,Tablas_Equivalencia!$D$3:$E$9,2,FALSE),"Sin dato")</f>
        <v/>
      </c>
      <c r="X3181">
        <f>IF(I3181=1,"Varón","Mujer")</f>
        <v/>
      </c>
      <c r="Y3181">
        <f>IFERROR(VLOOKUP(M3181,Tablas_Equivalencia!$G$3:$H$6,2,FALSE),"Sin dato")</f>
        <v/>
      </c>
      <c r="Z3181">
        <f>IF(J3181&lt;=24,"18-24","25-29")</f>
        <v/>
      </c>
      <c r="AA3181">
        <f>IF(M3181&lt;&gt;1,"",IF(P3181=2,1,0))</f>
        <v/>
      </c>
      <c r="AB3181">
        <f>IF(M3181&lt;&gt;1,"",IF(O3181&gt;=2,1,0))</f>
        <v/>
      </c>
      <c r="AC3181">
        <f>IF(M3181&lt;&gt;1,"",IF(OR(Q3181=999,Q3181=""),"",IF(OR(Q3181&lt;35,Q3181&gt;48),1,0)))</f>
        <v/>
      </c>
      <c r="AD3181">
        <f>IF(COUNT(AA3181:AC3181)&lt;3,"",SUM(AA3181:AC3181))</f>
        <v/>
      </c>
      <c r="AE3181">
        <f>IF(L3181&gt;=4,2,IF(L3181&gt;=2,1,0))</f>
        <v/>
      </c>
      <c r="AF3181">
        <f>IF(L3181&gt;=5,1,0)</f>
        <v/>
      </c>
      <c r="AG3181">
        <f>AE3181+AF3181</f>
        <v/>
      </c>
      <c r="AH3181" s="15">
        <f>IF(M3181&lt;&gt;1,"",IF(OR(R3181=-9,R3181=""),"",R3181))</f>
        <v/>
      </c>
      <c r="AI3181">
        <f>IF(M3181&lt;&gt;1,"",IF(OR(Q3181=999,Q3181=""),"",Q3181))</f>
        <v/>
      </c>
    </row>
    <row r="3182">
      <c r="A3182" t="inlineStr">
        <is>
          <t>TQRMNOP117215</t>
        </is>
      </c>
      <c r="B3182" t="n">
        <v>2025</v>
      </c>
      <c r="C3182" t="n">
        <v>1</v>
      </c>
      <c r="D3182" t="n">
        <v>43</v>
      </c>
      <c r="E3182" t="inlineStr">
        <is>
          <t>S</t>
        </is>
      </c>
      <c r="F3182" t="n">
        <v>17</v>
      </c>
      <c r="G3182" t="n">
        <v>916</v>
      </c>
      <c r="H3182" t="n">
        <v>2</v>
      </c>
      <c r="I3182" t="n">
        <v>1</v>
      </c>
      <c r="J3182" t="n">
        <v>21</v>
      </c>
      <c r="K3182" t="n">
        <v>1</v>
      </c>
      <c r="L3182" t="n">
        <v>2</v>
      </c>
      <c r="M3182" t="n">
        <v>1</v>
      </c>
      <c r="N3182" t="n">
        <v>2</v>
      </c>
      <c r="O3182" t="n">
        <v>2</v>
      </c>
      <c r="P3182" t="n">
        <v>2</v>
      </c>
      <c r="Q3182" t="n">
        <v>39</v>
      </c>
      <c r="R3182" s="15" t="n">
        <v>162000</v>
      </c>
      <c r="S3182" s="15" t="n">
        <v>0</v>
      </c>
      <c r="T3182" s="15" t="n">
        <v>162000</v>
      </c>
      <c r="U3182" s="15" t="n">
        <v>130700</v>
      </c>
      <c r="V3182">
        <f>IFERROR(VLOOKUP(D3182,Tablas_Equivalencia!$A$3:$B$8,2,FALSE),"Sin dato")</f>
        <v/>
      </c>
      <c r="W3182">
        <f>IFERROR(VLOOKUP(L3182,Tablas_Equivalencia!$D$3:$E$9,2,FALSE),"Sin dato")</f>
        <v/>
      </c>
      <c r="X3182">
        <f>IF(I3182=1,"Varón","Mujer")</f>
        <v/>
      </c>
      <c r="Y3182">
        <f>IFERROR(VLOOKUP(M3182,Tablas_Equivalencia!$G$3:$H$6,2,FALSE),"Sin dato")</f>
        <v/>
      </c>
      <c r="Z3182">
        <f>IF(J3182&lt;=24,"18-24","25-29")</f>
        <v/>
      </c>
      <c r="AA3182">
        <f>IF(M3182&lt;&gt;1,"",IF(P3182=2,1,0))</f>
        <v/>
      </c>
      <c r="AB3182">
        <f>IF(M3182&lt;&gt;1,"",IF(O3182&gt;=2,1,0))</f>
        <v/>
      </c>
      <c r="AC3182">
        <f>IF(M3182&lt;&gt;1,"",IF(OR(Q3182=999,Q3182=""),"",IF(OR(Q3182&lt;35,Q3182&gt;48),1,0)))</f>
        <v/>
      </c>
      <c r="AD3182">
        <f>IF(COUNT(AA3182:AC3182)&lt;3,"",SUM(AA3182:AC3182))</f>
        <v/>
      </c>
      <c r="AE3182">
        <f>IF(L3182&gt;=4,2,IF(L3182&gt;=2,1,0))</f>
        <v/>
      </c>
      <c r="AF3182">
        <f>IF(L3182&gt;=5,1,0)</f>
        <v/>
      </c>
      <c r="AG3182">
        <f>AE3182+AF3182</f>
        <v/>
      </c>
      <c r="AH3182" s="15">
        <f>IF(M3182&lt;&gt;1,"",IF(OR(R3182=-9,R3182=""),"",R3182))</f>
        <v/>
      </c>
      <c r="AI3182">
        <f>IF(M3182&lt;&gt;1,"",IF(OR(Q3182=999,Q3182=""),"",Q3182))</f>
        <v/>
      </c>
    </row>
    <row r="3183">
      <c r="A3183" t="inlineStr">
        <is>
          <t>TQRMNOP117217</t>
        </is>
      </c>
      <c r="B3183" t="n">
        <v>2025</v>
      </c>
      <c r="C3183" t="n">
        <v>1</v>
      </c>
      <c r="D3183" t="n">
        <v>43</v>
      </c>
      <c r="E3183" t="inlineStr">
        <is>
          <t>S</t>
        </is>
      </c>
      <c r="F3183" t="n">
        <v>20</v>
      </c>
      <c r="G3183" t="n">
        <v>260</v>
      </c>
      <c r="H3183" t="n">
        <v>3</v>
      </c>
      <c r="I3183" t="n">
        <v>2</v>
      </c>
      <c r="J3183" t="n">
        <v>23</v>
      </c>
      <c r="K3183" t="n">
        <v>1</v>
      </c>
      <c r="L3183" t="n">
        <v>5</v>
      </c>
      <c r="M3183" t="n">
        <v>1</v>
      </c>
      <c r="N3183" t="n">
        <v>2</v>
      </c>
      <c r="O3183" t="n">
        <v>1</v>
      </c>
      <c r="P3183" t="n">
        <v>1</v>
      </c>
      <c r="Q3183" t="n">
        <v>46</v>
      </c>
      <c r="R3183" s="15" t="n">
        <v>404000</v>
      </c>
      <c r="S3183" s="15" t="n">
        <v>0</v>
      </c>
      <c r="T3183" s="15" t="n">
        <v>404000</v>
      </c>
      <c r="U3183" s="15" t="n">
        <v>79300</v>
      </c>
      <c r="V3183">
        <f>IFERROR(VLOOKUP(D3183,Tablas_Equivalencia!$A$3:$B$8,2,FALSE),"Sin dato")</f>
        <v/>
      </c>
      <c r="W3183">
        <f>IFERROR(VLOOKUP(L3183,Tablas_Equivalencia!$D$3:$E$9,2,FALSE),"Sin dato")</f>
        <v/>
      </c>
      <c r="X3183">
        <f>IF(I3183=1,"Varón","Mujer")</f>
        <v/>
      </c>
      <c r="Y3183">
        <f>IFERROR(VLOOKUP(M3183,Tablas_Equivalencia!$G$3:$H$6,2,FALSE),"Sin dato")</f>
        <v/>
      </c>
      <c r="Z3183">
        <f>IF(J3183&lt;=24,"18-24","25-29")</f>
        <v/>
      </c>
      <c r="AA3183">
        <f>IF(M3183&lt;&gt;1,"",IF(P3183=2,1,0))</f>
        <v/>
      </c>
      <c r="AB3183">
        <f>IF(M3183&lt;&gt;1,"",IF(O3183&gt;=2,1,0))</f>
        <v/>
      </c>
      <c r="AC3183">
        <f>IF(M3183&lt;&gt;1,"",IF(OR(Q3183=999,Q3183=""),"",IF(OR(Q3183&lt;35,Q3183&gt;48),1,0)))</f>
        <v/>
      </c>
      <c r="AD3183">
        <f>IF(COUNT(AA3183:AC3183)&lt;3,"",SUM(AA3183:AC3183))</f>
        <v/>
      </c>
      <c r="AE3183">
        <f>IF(L3183&gt;=4,2,IF(L3183&gt;=2,1,0))</f>
        <v/>
      </c>
      <c r="AF3183">
        <f>IF(L3183&gt;=5,1,0)</f>
        <v/>
      </c>
      <c r="AG3183">
        <f>AE3183+AF3183</f>
        <v/>
      </c>
      <c r="AH3183" s="15">
        <f>IF(M3183&lt;&gt;1,"",IF(OR(R3183=-9,R3183=""),"",R3183))</f>
        <v/>
      </c>
      <c r="AI3183">
        <f>IF(M3183&lt;&gt;1,"",IF(OR(Q3183=999,Q3183=""),"",Q3183))</f>
        <v/>
      </c>
    </row>
    <row r="3184">
      <c r="A3184" t="inlineStr">
        <is>
          <t>TQRMNOP117222</t>
        </is>
      </c>
      <c r="B3184" t="n">
        <v>2025</v>
      </c>
      <c r="C3184" t="n">
        <v>1</v>
      </c>
      <c r="D3184" t="n">
        <v>40</v>
      </c>
      <c r="E3184" t="inlineStr">
        <is>
          <t>N</t>
        </is>
      </c>
      <c r="F3184" t="n">
        <v>22</v>
      </c>
      <c r="G3184" t="n">
        <v>1108</v>
      </c>
      <c r="H3184" t="n">
        <v>3</v>
      </c>
      <c r="I3184" t="n">
        <v>2</v>
      </c>
      <c r="J3184" t="n">
        <v>29</v>
      </c>
      <c r="K3184" t="n">
        <v>1</v>
      </c>
      <c r="L3184" t="n">
        <v>2</v>
      </c>
      <c r="M3184" t="n">
        <v>2</v>
      </c>
      <c r="R3184" s="15" t="n">
        <v>0</v>
      </c>
      <c r="S3184" s="15" t="n">
        <v>0</v>
      </c>
      <c r="T3184" s="15" t="n">
        <v>0</v>
      </c>
      <c r="U3184" s="15" t="n">
        <v>283400</v>
      </c>
      <c r="V3184">
        <f>IFERROR(VLOOKUP(D3184,Tablas_Equivalencia!$A$3:$B$8,2,FALSE),"Sin dato")</f>
        <v/>
      </c>
      <c r="W3184">
        <f>IFERROR(VLOOKUP(L3184,Tablas_Equivalencia!$D$3:$E$9,2,FALSE),"Sin dato")</f>
        <v/>
      </c>
      <c r="X3184">
        <f>IF(I3184=1,"Varón","Mujer")</f>
        <v/>
      </c>
      <c r="Y3184">
        <f>IFERROR(VLOOKUP(M3184,Tablas_Equivalencia!$G$3:$H$6,2,FALSE),"Sin dato")</f>
        <v/>
      </c>
      <c r="Z3184">
        <f>IF(J3184&lt;=24,"18-24","25-29")</f>
        <v/>
      </c>
      <c r="AA3184">
        <f>IF(M3184&lt;&gt;1,"",IF(P3184=2,1,0))</f>
        <v/>
      </c>
      <c r="AB3184">
        <f>IF(M3184&lt;&gt;1,"",IF(O3184&gt;=2,1,0))</f>
        <v/>
      </c>
      <c r="AC3184">
        <f>IF(M3184&lt;&gt;1,"",IF(OR(Q3184=999,Q3184=""),"",IF(OR(Q3184&lt;35,Q3184&gt;48),1,0)))</f>
        <v/>
      </c>
      <c r="AD3184">
        <f>IF(COUNT(AA3184:AC3184)&lt;3,"",SUM(AA3184:AC3184))</f>
        <v/>
      </c>
      <c r="AE3184">
        <f>IF(L3184&gt;=4,2,IF(L3184&gt;=2,1,0))</f>
        <v/>
      </c>
      <c r="AF3184">
        <f>IF(L3184&gt;=5,1,0)</f>
        <v/>
      </c>
      <c r="AG3184">
        <f>AE3184+AF3184</f>
        <v/>
      </c>
      <c r="AH3184" s="15">
        <f>IF(M3184&lt;&gt;1,"",IF(OR(R3184=-9,R3184=""),"",R3184))</f>
        <v/>
      </c>
      <c r="AI3184">
        <f>IF(M3184&lt;&gt;1,"",IF(OR(Q3184=999,Q3184=""),"",Q3184))</f>
        <v/>
      </c>
    </row>
    <row r="3185">
      <c r="A3185" t="inlineStr">
        <is>
          <t>TQRMNOP117225</t>
        </is>
      </c>
      <c r="B3185" t="n">
        <v>2025</v>
      </c>
      <c r="C3185" t="n">
        <v>1</v>
      </c>
      <c r="D3185" t="n">
        <v>42</v>
      </c>
      <c r="E3185" t="inlineStr">
        <is>
          <t>N</t>
        </is>
      </c>
      <c r="F3185" t="n">
        <v>27</v>
      </c>
      <c r="G3185" t="n">
        <v>1150</v>
      </c>
      <c r="H3185" t="n">
        <v>3</v>
      </c>
      <c r="I3185" t="n">
        <v>1</v>
      </c>
      <c r="J3185" t="n">
        <v>24</v>
      </c>
      <c r="K3185" t="n">
        <v>2</v>
      </c>
      <c r="L3185" t="n">
        <v>6</v>
      </c>
      <c r="M3185" t="n">
        <v>3</v>
      </c>
      <c r="R3185" s="15" t="n">
        <v>0</v>
      </c>
      <c r="S3185" s="15" t="n">
        <v>0</v>
      </c>
      <c r="T3185" s="15" t="n">
        <v>0</v>
      </c>
      <c r="U3185" s="15" t="n">
        <v>94600</v>
      </c>
      <c r="V3185">
        <f>IFERROR(VLOOKUP(D3185,Tablas_Equivalencia!$A$3:$B$8,2,FALSE),"Sin dato")</f>
        <v/>
      </c>
      <c r="W3185">
        <f>IFERROR(VLOOKUP(L3185,Tablas_Equivalencia!$D$3:$E$9,2,FALSE),"Sin dato")</f>
        <v/>
      </c>
      <c r="X3185">
        <f>IF(I3185=1,"Varón","Mujer")</f>
        <v/>
      </c>
      <c r="Y3185">
        <f>IFERROR(VLOOKUP(M3185,Tablas_Equivalencia!$G$3:$H$6,2,FALSE),"Sin dato")</f>
        <v/>
      </c>
      <c r="Z3185">
        <f>IF(J3185&lt;=24,"18-24","25-29")</f>
        <v/>
      </c>
      <c r="AA3185">
        <f>IF(M3185&lt;&gt;1,"",IF(P3185=2,1,0))</f>
        <v/>
      </c>
      <c r="AB3185">
        <f>IF(M3185&lt;&gt;1,"",IF(O3185&gt;=2,1,0))</f>
        <v/>
      </c>
      <c r="AC3185">
        <f>IF(M3185&lt;&gt;1,"",IF(OR(Q3185=999,Q3185=""),"",IF(OR(Q3185&lt;35,Q3185&gt;48),1,0)))</f>
        <v/>
      </c>
      <c r="AD3185">
        <f>IF(COUNT(AA3185:AC3185)&lt;3,"",SUM(AA3185:AC3185))</f>
        <v/>
      </c>
      <c r="AE3185">
        <f>IF(L3185&gt;=4,2,IF(L3185&gt;=2,1,0))</f>
        <v/>
      </c>
      <c r="AF3185">
        <f>IF(L3185&gt;=5,1,0)</f>
        <v/>
      </c>
      <c r="AG3185">
        <f>AE3185+AF3185</f>
        <v/>
      </c>
      <c r="AH3185" s="15">
        <f>IF(M3185&lt;&gt;1,"",IF(OR(R3185=-9,R3185=""),"",R3185))</f>
        <v/>
      </c>
      <c r="AI3185">
        <f>IF(M3185&lt;&gt;1,"",IF(OR(Q3185=999,Q3185=""),"",Q3185))</f>
        <v/>
      </c>
    </row>
    <row r="3186">
      <c r="A3186" t="inlineStr">
        <is>
          <t>TQRMNOP117239</t>
        </is>
      </c>
      <c r="B3186" t="n">
        <v>2025</v>
      </c>
      <c r="C3186" t="n">
        <v>1</v>
      </c>
      <c r="D3186" t="n">
        <v>41</v>
      </c>
      <c r="E3186" t="inlineStr">
        <is>
          <t>N</t>
        </is>
      </c>
      <c r="F3186" t="n">
        <v>15</v>
      </c>
      <c r="G3186" t="n">
        <v>190</v>
      </c>
      <c r="H3186" t="n">
        <v>3</v>
      </c>
      <c r="I3186" t="n">
        <v>2</v>
      </c>
      <c r="J3186" t="n">
        <v>24</v>
      </c>
      <c r="K3186" t="n">
        <v>2</v>
      </c>
      <c r="L3186" t="n">
        <v>2</v>
      </c>
      <c r="M3186" t="n">
        <v>1</v>
      </c>
      <c r="N3186" t="n">
        <v>3</v>
      </c>
      <c r="O3186" t="n">
        <v>1</v>
      </c>
      <c r="P3186" t="n">
        <v>1</v>
      </c>
      <c r="Q3186" t="n">
        <v>26</v>
      </c>
      <c r="R3186" s="15" t="n">
        <v>393000</v>
      </c>
      <c r="S3186" s="15" t="n">
        <v>0</v>
      </c>
      <c r="T3186" s="15" t="n">
        <v>393000</v>
      </c>
      <c r="U3186" s="15" t="n">
        <v>172400</v>
      </c>
      <c r="V3186">
        <f>IFERROR(VLOOKUP(D3186,Tablas_Equivalencia!$A$3:$B$8,2,FALSE),"Sin dato")</f>
        <v/>
      </c>
      <c r="W3186">
        <f>IFERROR(VLOOKUP(L3186,Tablas_Equivalencia!$D$3:$E$9,2,FALSE),"Sin dato")</f>
        <v/>
      </c>
      <c r="X3186">
        <f>IF(I3186=1,"Varón","Mujer")</f>
        <v/>
      </c>
      <c r="Y3186">
        <f>IFERROR(VLOOKUP(M3186,Tablas_Equivalencia!$G$3:$H$6,2,FALSE),"Sin dato")</f>
        <v/>
      </c>
      <c r="Z3186">
        <f>IF(J3186&lt;=24,"18-24","25-29")</f>
        <v/>
      </c>
      <c r="AA3186">
        <f>IF(M3186&lt;&gt;1,"",IF(P3186=2,1,0))</f>
        <v/>
      </c>
      <c r="AB3186">
        <f>IF(M3186&lt;&gt;1,"",IF(O3186&gt;=2,1,0))</f>
        <v/>
      </c>
      <c r="AC3186">
        <f>IF(M3186&lt;&gt;1,"",IF(OR(Q3186=999,Q3186=""),"",IF(OR(Q3186&lt;35,Q3186&gt;48),1,0)))</f>
        <v/>
      </c>
      <c r="AD3186">
        <f>IF(COUNT(AA3186:AC3186)&lt;3,"",SUM(AA3186:AC3186))</f>
        <v/>
      </c>
      <c r="AE3186">
        <f>IF(L3186&gt;=4,2,IF(L3186&gt;=2,1,0))</f>
        <v/>
      </c>
      <c r="AF3186">
        <f>IF(L3186&gt;=5,1,0)</f>
        <v/>
      </c>
      <c r="AG3186">
        <f>AE3186+AF3186</f>
        <v/>
      </c>
      <c r="AH3186" s="15">
        <f>IF(M3186&lt;&gt;1,"",IF(OR(R3186=-9,R3186=""),"",R3186))</f>
        <v/>
      </c>
      <c r="AI3186">
        <f>IF(M3186&lt;&gt;1,"",IF(OR(Q3186=999,Q3186=""),"",Q3186))</f>
        <v/>
      </c>
    </row>
    <row r="3187">
      <c r="A3187" t="inlineStr">
        <is>
          <t>TQRMNOP117243</t>
        </is>
      </c>
      <c r="B3187" t="n">
        <v>2025</v>
      </c>
      <c r="C3187" t="n">
        <v>1</v>
      </c>
      <c r="D3187" t="n">
        <v>43</v>
      </c>
      <c r="E3187" t="inlineStr">
        <is>
          <t>N</t>
        </is>
      </c>
      <c r="F3187" t="n">
        <v>29</v>
      </c>
      <c r="G3187" t="n">
        <v>1053</v>
      </c>
      <c r="H3187" t="n">
        <v>3</v>
      </c>
      <c r="I3187" t="n">
        <v>2</v>
      </c>
      <c r="J3187" t="n">
        <v>21</v>
      </c>
      <c r="K3187" t="n">
        <v>2</v>
      </c>
      <c r="L3187" t="n">
        <v>4</v>
      </c>
      <c r="M3187" t="n">
        <v>3</v>
      </c>
      <c r="R3187" s="15" t="n">
        <v>0</v>
      </c>
      <c r="S3187" s="15" t="n">
        <v>0</v>
      </c>
      <c r="T3187" s="15" t="n">
        <v>0</v>
      </c>
      <c r="U3187" s="15" t="n">
        <v>185100</v>
      </c>
      <c r="V3187">
        <f>IFERROR(VLOOKUP(D3187,Tablas_Equivalencia!$A$3:$B$8,2,FALSE),"Sin dato")</f>
        <v/>
      </c>
      <c r="W3187">
        <f>IFERROR(VLOOKUP(L3187,Tablas_Equivalencia!$D$3:$E$9,2,FALSE),"Sin dato")</f>
        <v/>
      </c>
      <c r="X3187">
        <f>IF(I3187=1,"Varón","Mujer")</f>
        <v/>
      </c>
      <c r="Y3187">
        <f>IFERROR(VLOOKUP(M3187,Tablas_Equivalencia!$G$3:$H$6,2,FALSE),"Sin dato")</f>
        <v/>
      </c>
      <c r="Z3187">
        <f>IF(J3187&lt;=24,"18-24","25-29")</f>
        <v/>
      </c>
      <c r="AA3187">
        <f>IF(M3187&lt;&gt;1,"",IF(P3187=2,1,0))</f>
        <v/>
      </c>
      <c r="AB3187">
        <f>IF(M3187&lt;&gt;1,"",IF(O3187&gt;=2,1,0))</f>
        <v/>
      </c>
      <c r="AC3187">
        <f>IF(M3187&lt;&gt;1,"",IF(OR(Q3187=999,Q3187=""),"",IF(OR(Q3187&lt;35,Q3187&gt;48),1,0)))</f>
        <v/>
      </c>
      <c r="AD3187">
        <f>IF(COUNT(AA3187:AC3187)&lt;3,"",SUM(AA3187:AC3187))</f>
        <v/>
      </c>
      <c r="AE3187">
        <f>IF(L3187&gt;=4,2,IF(L3187&gt;=2,1,0))</f>
        <v/>
      </c>
      <c r="AF3187">
        <f>IF(L3187&gt;=5,1,0)</f>
        <v/>
      </c>
      <c r="AG3187">
        <f>AE3187+AF3187</f>
        <v/>
      </c>
      <c r="AH3187" s="15">
        <f>IF(M3187&lt;&gt;1,"",IF(OR(R3187=-9,R3187=""),"",R3187))</f>
        <v/>
      </c>
      <c r="AI3187">
        <f>IF(M3187&lt;&gt;1,"",IF(OR(Q3187=999,Q3187=""),"",Q3187))</f>
        <v/>
      </c>
    </row>
    <row r="3188">
      <c r="A3188" t="inlineStr">
        <is>
          <t>TQRMNOP117247</t>
        </is>
      </c>
      <c r="B3188" t="n">
        <v>2025</v>
      </c>
      <c r="C3188" t="n">
        <v>1</v>
      </c>
      <c r="D3188" t="n">
        <v>44</v>
      </c>
      <c r="E3188" t="inlineStr">
        <is>
          <t>N</t>
        </is>
      </c>
      <c r="F3188" t="n">
        <v>6</v>
      </c>
      <c r="G3188" t="n">
        <v>1001</v>
      </c>
      <c r="H3188" t="n">
        <v>3</v>
      </c>
      <c r="I3188" t="n">
        <v>1</v>
      </c>
      <c r="J3188" t="n">
        <v>21</v>
      </c>
      <c r="K3188" t="n">
        <v>1</v>
      </c>
      <c r="L3188" t="n">
        <v>1</v>
      </c>
      <c r="M3188" t="n">
        <v>1</v>
      </c>
      <c r="N3188" t="n">
        <v>2</v>
      </c>
      <c r="O3188" t="n">
        <v>2</v>
      </c>
      <c r="P3188" t="n">
        <v>2</v>
      </c>
      <c r="Q3188" t="n">
        <v>43</v>
      </c>
      <c r="R3188" s="15" t="n">
        <v>335000</v>
      </c>
      <c r="S3188" s="15" t="n">
        <v>0</v>
      </c>
      <c r="T3188" s="15" t="n">
        <v>335000</v>
      </c>
      <c r="U3188" s="15" t="n">
        <v>116200</v>
      </c>
      <c r="V3188">
        <f>IFERROR(VLOOKUP(D3188,Tablas_Equivalencia!$A$3:$B$8,2,FALSE),"Sin dato")</f>
        <v/>
      </c>
      <c r="W3188">
        <f>IFERROR(VLOOKUP(L3188,Tablas_Equivalencia!$D$3:$E$9,2,FALSE),"Sin dato")</f>
        <v/>
      </c>
      <c r="X3188">
        <f>IF(I3188=1,"Varón","Mujer")</f>
        <v/>
      </c>
      <c r="Y3188">
        <f>IFERROR(VLOOKUP(M3188,Tablas_Equivalencia!$G$3:$H$6,2,FALSE),"Sin dato")</f>
        <v/>
      </c>
      <c r="Z3188">
        <f>IF(J3188&lt;=24,"18-24","25-29")</f>
        <v/>
      </c>
      <c r="AA3188">
        <f>IF(M3188&lt;&gt;1,"",IF(P3188=2,1,0))</f>
        <v/>
      </c>
      <c r="AB3188">
        <f>IF(M3188&lt;&gt;1,"",IF(O3188&gt;=2,1,0))</f>
        <v/>
      </c>
      <c r="AC3188">
        <f>IF(M3188&lt;&gt;1,"",IF(OR(Q3188=999,Q3188=""),"",IF(OR(Q3188&lt;35,Q3188&gt;48),1,0)))</f>
        <v/>
      </c>
      <c r="AD3188">
        <f>IF(COUNT(AA3188:AC3188)&lt;3,"",SUM(AA3188:AC3188))</f>
        <v/>
      </c>
      <c r="AE3188">
        <f>IF(L3188&gt;=4,2,IF(L3188&gt;=2,1,0))</f>
        <v/>
      </c>
      <c r="AF3188">
        <f>IF(L3188&gt;=5,1,0)</f>
        <v/>
      </c>
      <c r="AG3188">
        <f>AE3188+AF3188</f>
        <v/>
      </c>
      <c r="AH3188" s="15">
        <f>IF(M3188&lt;&gt;1,"",IF(OR(R3188=-9,R3188=""),"",R3188))</f>
        <v/>
      </c>
      <c r="AI3188">
        <f>IF(M3188&lt;&gt;1,"",IF(OR(Q3188=999,Q3188=""),"",Q3188))</f>
        <v/>
      </c>
    </row>
    <row r="3189">
      <c r="A3189" t="inlineStr">
        <is>
          <t>TQRMNOP117248</t>
        </is>
      </c>
      <c r="B3189" t="n">
        <v>2025</v>
      </c>
      <c r="C3189" t="n">
        <v>1</v>
      </c>
      <c r="D3189" t="n">
        <v>1</v>
      </c>
      <c r="E3189" t="inlineStr">
        <is>
          <t>S</t>
        </is>
      </c>
      <c r="F3189" t="n">
        <v>32</v>
      </c>
      <c r="G3189" t="n">
        <v>1232</v>
      </c>
      <c r="H3189" t="n">
        <v>3</v>
      </c>
      <c r="I3189" t="n">
        <v>2</v>
      </c>
      <c r="J3189" t="n">
        <v>26</v>
      </c>
      <c r="K3189" t="n">
        <v>1</v>
      </c>
      <c r="L3189" t="n">
        <v>4</v>
      </c>
      <c r="M3189" t="n">
        <v>2</v>
      </c>
      <c r="R3189" s="15" t="n">
        <v>0</v>
      </c>
      <c r="S3189" s="15" t="n">
        <v>0</v>
      </c>
      <c r="T3189" s="15" t="n">
        <v>0</v>
      </c>
      <c r="U3189" s="15" t="n">
        <v>130300</v>
      </c>
      <c r="V3189">
        <f>IFERROR(VLOOKUP(D3189,Tablas_Equivalencia!$A$3:$B$8,2,FALSE),"Sin dato")</f>
        <v/>
      </c>
      <c r="W3189">
        <f>IFERROR(VLOOKUP(L3189,Tablas_Equivalencia!$D$3:$E$9,2,FALSE),"Sin dato")</f>
        <v/>
      </c>
      <c r="X3189">
        <f>IF(I3189=1,"Varón","Mujer")</f>
        <v/>
      </c>
      <c r="Y3189">
        <f>IFERROR(VLOOKUP(M3189,Tablas_Equivalencia!$G$3:$H$6,2,FALSE),"Sin dato")</f>
        <v/>
      </c>
      <c r="Z3189">
        <f>IF(J3189&lt;=24,"18-24","25-29")</f>
        <v/>
      </c>
      <c r="AA3189">
        <f>IF(M3189&lt;&gt;1,"",IF(P3189=2,1,0))</f>
        <v/>
      </c>
      <c r="AB3189">
        <f>IF(M3189&lt;&gt;1,"",IF(O3189&gt;=2,1,0))</f>
        <v/>
      </c>
      <c r="AC3189">
        <f>IF(M3189&lt;&gt;1,"",IF(OR(Q3189=999,Q3189=""),"",IF(OR(Q3189&lt;35,Q3189&gt;48),1,0)))</f>
        <v/>
      </c>
      <c r="AD3189">
        <f>IF(COUNT(AA3189:AC3189)&lt;3,"",SUM(AA3189:AC3189))</f>
        <v/>
      </c>
      <c r="AE3189">
        <f>IF(L3189&gt;=4,2,IF(L3189&gt;=2,1,0))</f>
        <v/>
      </c>
      <c r="AF3189">
        <f>IF(L3189&gt;=5,1,0)</f>
        <v/>
      </c>
      <c r="AG3189">
        <f>AE3189+AF3189</f>
        <v/>
      </c>
      <c r="AH3189" s="15">
        <f>IF(M3189&lt;&gt;1,"",IF(OR(R3189=-9,R3189=""),"",R3189))</f>
        <v/>
      </c>
      <c r="AI3189">
        <f>IF(M3189&lt;&gt;1,"",IF(OR(Q3189=999,Q3189=""),"",Q3189))</f>
        <v/>
      </c>
    </row>
    <row r="3190">
      <c r="A3190" t="inlineStr">
        <is>
          <t>TQRMNOP117259</t>
        </is>
      </c>
      <c r="B3190" t="n">
        <v>2025</v>
      </c>
      <c r="C3190" t="n">
        <v>1</v>
      </c>
      <c r="D3190" t="n">
        <v>1</v>
      </c>
      <c r="E3190" t="inlineStr">
        <is>
          <t>S</t>
        </is>
      </c>
      <c r="F3190" t="n">
        <v>32</v>
      </c>
      <c r="G3190" t="n">
        <v>1569</v>
      </c>
      <c r="H3190" t="n">
        <v>3</v>
      </c>
      <c r="I3190" t="n">
        <v>2</v>
      </c>
      <c r="J3190" t="n">
        <v>19</v>
      </c>
      <c r="K3190" t="n">
        <v>2</v>
      </c>
      <c r="L3190" t="n">
        <v>4</v>
      </c>
      <c r="M3190" t="n">
        <v>2</v>
      </c>
      <c r="R3190" s="15" t="n">
        <v>0</v>
      </c>
      <c r="S3190" s="15" t="n">
        <v>65000</v>
      </c>
      <c r="T3190" s="15" t="n">
        <v>65000</v>
      </c>
      <c r="U3190" s="15" t="n">
        <v>76800</v>
      </c>
      <c r="V3190">
        <f>IFERROR(VLOOKUP(D3190,Tablas_Equivalencia!$A$3:$B$8,2,FALSE),"Sin dato")</f>
        <v/>
      </c>
      <c r="W3190">
        <f>IFERROR(VLOOKUP(L3190,Tablas_Equivalencia!$D$3:$E$9,2,FALSE),"Sin dato")</f>
        <v/>
      </c>
      <c r="X3190">
        <f>IF(I3190=1,"Varón","Mujer")</f>
        <v/>
      </c>
      <c r="Y3190">
        <f>IFERROR(VLOOKUP(M3190,Tablas_Equivalencia!$G$3:$H$6,2,FALSE),"Sin dato")</f>
        <v/>
      </c>
      <c r="Z3190">
        <f>IF(J3190&lt;=24,"18-24","25-29")</f>
        <v/>
      </c>
      <c r="AA3190">
        <f>IF(M3190&lt;&gt;1,"",IF(P3190=2,1,0))</f>
        <v/>
      </c>
      <c r="AB3190">
        <f>IF(M3190&lt;&gt;1,"",IF(O3190&gt;=2,1,0))</f>
        <v/>
      </c>
      <c r="AC3190">
        <f>IF(M3190&lt;&gt;1,"",IF(OR(Q3190=999,Q3190=""),"",IF(OR(Q3190&lt;35,Q3190&gt;48),1,0)))</f>
        <v/>
      </c>
      <c r="AD3190">
        <f>IF(COUNT(AA3190:AC3190)&lt;3,"",SUM(AA3190:AC3190))</f>
        <v/>
      </c>
      <c r="AE3190">
        <f>IF(L3190&gt;=4,2,IF(L3190&gt;=2,1,0))</f>
        <v/>
      </c>
      <c r="AF3190">
        <f>IF(L3190&gt;=5,1,0)</f>
        <v/>
      </c>
      <c r="AG3190">
        <f>AE3190+AF3190</f>
        <v/>
      </c>
      <c r="AH3190" s="15">
        <f>IF(M3190&lt;&gt;1,"",IF(OR(R3190=-9,R3190=""),"",R3190))</f>
        <v/>
      </c>
      <c r="AI3190">
        <f>IF(M3190&lt;&gt;1,"",IF(OR(Q3190=999,Q3190=""),"",Q3190))</f>
        <v/>
      </c>
    </row>
    <row r="3191">
      <c r="A3191" t="inlineStr">
        <is>
          <t>TQRMNOP117262</t>
        </is>
      </c>
      <c r="B3191" t="n">
        <v>2025</v>
      </c>
      <c r="C3191" t="n">
        <v>1</v>
      </c>
      <c r="D3191" t="n">
        <v>1</v>
      </c>
      <c r="E3191" t="inlineStr">
        <is>
          <t>S</t>
        </is>
      </c>
      <c r="F3191" t="n">
        <v>33</v>
      </c>
      <c r="G3191" t="n">
        <v>895</v>
      </c>
      <c r="H3191" t="n">
        <v>1</v>
      </c>
      <c r="I3191" t="n">
        <v>2</v>
      </c>
      <c r="J3191" t="n">
        <v>24</v>
      </c>
      <c r="K3191" t="n">
        <v>2</v>
      </c>
      <c r="L3191" t="n">
        <v>6</v>
      </c>
      <c r="M3191" t="n">
        <v>3</v>
      </c>
      <c r="R3191" s="15" t="n">
        <v>0</v>
      </c>
      <c r="S3191" s="15" t="n">
        <v>0</v>
      </c>
      <c r="T3191" s="15" t="n">
        <v>0</v>
      </c>
      <c r="U3191" s="15" t="n">
        <v>94700</v>
      </c>
      <c r="V3191">
        <f>IFERROR(VLOOKUP(D3191,Tablas_Equivalencia!$A$3:$B$8,2,FALSE),"Sin dato")</f>
        <v/>
      </c>
      <c r="W3191">
        <f>IFERROR(VLOOKUP(L3191,Tablas_Equivalencia!$D$3:$E$9,2,FALSE),"Sin dato")</f>
        <v/>
      </c>
      <c r="X3191">
        <f>IF(I3191=1,"Varón","Mujer")</f>
        <v/>
      </c>
      <c r="Y3191">
        <f>IFERROR(VLOOKUP(M3191,Tablas_Equivalencia!$G$3:$H$6,2,FALSE),"Sin dato")</f>
        <v/>
      </c>
      <c r="Z3191">
        <f>IF(J3191&lt;=24,"18-24","25-29")</f>
        <v/>
      </c>
      <c r="AA3191">
        <f>IF(M3191&lt;&gt;1,"",IF(P3191=2,1,0))</f>
        <v/>
      </c>
      <c r="AB3191">
        <f>IF(M3191&lt;&gt;1,"",IF(O3191&gt;=2,1,0))</f>
        <v/>
      </c>
      <c r="AC3191">
        <f>IF(M3191&lt;&gt;1,"",IF(OR(Q3191=999,Q3191=""),"",IF(OR(Q3191&lt;35,Q3191&gt;48),1,0)))</f>
        <v/>
      </c>
      <c r="AD3191">
        <f>IF(COUNT(AA3191:AC3191)&lt;3,"",SUM(AA3191:AC3191))</f>
        <v/>
      </c>
      <c r="AE3191">
        <f>IF(L3191&gt;=4,2,IF(L3191&gt;=2,1,0))</f>
        <v/>
      </c>
      <c r="AF3191">
        <f>IF(L3191&gt;=5,1,0)</f>
        <v/>
      </c>
      <c r="AG3191">
        <f>AE3191+AF3191</f>
        <v/>
      </c>
      <c r="AH3191" s="15">
        <f>IF(M3191&lt;&gt;1,"",IF(OR(R3191=-9,R3191=""),"",R3191))</f>
        <v/>
      </c>
      <c r="AI3191">
        <f>IF(M3191&lt;&gt;1,"",IF(OR(Q3191=999,Q3191=""),"",Q3191))</f>
        <v/>
      </c>
    </row>
    <row r="3192">
      <c r="A3192" t="inlineStr">
        <is>
          <t>TQRMNOP117263</t>
        </is>
      </c>
      <c r="B3192" t="n">
        <v>2025</v>
      </c>
      <c r="C3192" t="n">
        <v>1</v>
      </c>
      <c r="D3192" t="n">
        <v>40</v>
      </c>
      <c r="E3192" t="inlineStr">
        <is>
          <t>N</t>
        </is>
      </c>
      <c r="F3192" t="n">
        <v>22</v>
      </c>
      <c r="G3192" t="n">
        <v>1142</v>
      </c>
      <c r="H3192" t="n">
        <v>1</v>
      </c>
      <c r="I3192" t="n">
        <v>1</v>
      </c>
      <c r="J3192" t="n">
        <v>19</v>
      </c>
      <c r="K3192" t="n">
        <v>2</v>
      </c>
      <c r="L3192" t="n">
        <v>3</v>
      </c>
      <c r="M3192" t="n">
        <v>3</v>
      </c>
      <c r="R3192" s="15" t="n">
        <v>0</v>
      </c>
      <c r="S3192" s="15" t="n">
        <v>0</v>
      </c>
      <c r="T3192" s="15" t="n">
        <v>0</v>
      </c>
      <c r="U3192" s="15" t="n">
        <v>113300</v>
      </c>
      <c r="V3192">
        <f>IFERROR(VLOOKUP(D3192,Tablas_Equivalencia!$A$3:$B$8,2,FALSE),"Sin dato")</f>
        <v/>
      </c>
      <c r="W3192">
        <f>IFERROR(VLOOKUP(L3192,Tablas_Equivalencia!$D$3:$E$9,2,FALSE),"Sin dato")</f>
        <v/>
      </c>
      <c r="X3192">
        <f>IF(I3192=1,"Varón","Mujer")</f>
        <v/>
      </c>
      <c r="Y3192">
        <f>IFERROR(VLOOKUP(M3192,Tablas_Equivalencia!$G$3:$H$6,2,FALSE),"Sin dato")</f>
        <v/>
      </c>
      <c r="Z3192">
        <f>IF(J3192&lt;=24,"18-24","25-29")</f>
        <v/>
      </c>
      <c r="AA3192">
        <f>IF(M3192&lt;&gt;1,"",IF(P3192=2,1,0))</f>
        <v/>
      </c>
      <c r="AB3192">
        <f>IF(M3192&lt;&gt;1,"",IF(O3192&gt;=2,1,0))</f>
        <v/>
      </c>
      <c r="AC3192">
        <f>IF(M3192&lt;&gt;1,"",IF(OR(Q3192=999,Q3192=""),"",IF(OR(Q3192&lt;35,Q3192&gt;48),1,0)))</f>
        <v/>
      </c>
      <c r="AD3192">
        <f>IF(COUNT(AA3192:AC3192)&lt;3,"",SUM(AA3192:AC3192))</f>
        <v/>
      </c>
      <c r="AE3192">
        <f>IF(L3192&gt;=4,2,IF(L3192&gt;=2,1,0))</f>
        <v/>
      </c>
      <c r="AF3192">
        <f>IF(L3192&gt;=5,1,0)</f>
        <v/>
      </c>
      <c r="AG3192">
        <f>AE3192+AF3192</f>
        <v/>
      </c>
      <c r="AH3192" s="15">
        <f>IF(M3192&lt;&gt;1,"",IF(OR(R3192=-9,R3192=""),"",R3192))</f>
        <v/>
      </c>
      <c r="AI3192">
        <f>IF(M3192&lt;&gt;1,"",IF(OR(Q3192=999,Q3192=""),"",Q3192))</f>
        <v/>
      </c>
    </row>
    <row r="3193">
      <c r="A3193" t="inlineStr">
        <is>
          <t>TQRMNOP117279</t>
        </is>
      </c>
      <c r="B3193" t="n">
        <v>2025</v>
      </c>
      <c r="C3193" t="n">
        <v>1</v>
      </c>
      <c r="D3193" t="n">
        <v>41</v>
      </c>
      <c r="E3193" t="inlineStr">
        <is>
          <t>S</t>
        </is>
      </c>
      <c r="F3193" t="n">
        <v>8</v>
      </c>
      <c r="G3193" t="n">
        <v>1085</v>
      </c>
      <c r="H3193" t="n">
        <v>3</v>
      </c>
      <c r="I3193" t="n">
        <v>1</v>
      </c>
      <c r="J3193" t="n">
        <v>29</v>
      </c>
      <c r="K3193" t="n">
        <v>2</v>
      </c>
      <c r="L3193" t="n">
        <v>3</v>
      </c>
      <c r="M3193" t="n">
        <v>1</v>
      </c>
      <c r="N3193" t="n">
        <v>3</v>
      </c>
      <c r="O3193" t="n">
        <v>3</v>
      </c>
      <c r="P3193" t="n">
        <v>2</v>
      </c>
      <c r="Q3193" t="n">
        <v>38</v>
      </c>
      <c r="R3193" s="15" t="n">
        <v>301000</v>
      </c>
      <c r="S3193" s="15" t="n">
        <v>0</v>
      </c>
      <c r="T3193" s="15" t="n">
        <v>301000</v>
      </c>
      <c r="U3193" s="15" t="n">
        <v>141200</v>
      </c>
      <c r="V3193">
        <f>IFERROR(VLOOKUP(D3193,Tablas_Equivalencia!$A$3:$B$8,2,FALSE),"Sin dato")</f>
        <v/>
      </c>
      <c r="W3193">
        <f>IFERROR(VLOOKUP(L3193,Tablas_Equivalencia!$D$3:$E$9,2,FALSE),"Sin dato")</f>
        <v/>
      </c>
      <c r="X3193">
        <f>IF(I3193=1,"Varón","Mujer")</f>
        <v/>
      </c>
      <c r="Y3193">
        <f>IFERROR(VLOOKUP(M3193,Tablas_Equivalencia!$G$3:$H$6,2,FALSE),"Sin dato")</f>
        <v/>
      </c>
      <c r="Z3193">
        <f>IF(J3193&lt;=24,"18-24","25-29")</f>
        <v/>
      </c>
      <c r="AA3193">
        <f>IF(M3193&lt;&gt;1,"",IF(P3193=2,1,0))</f>
        <v/>
      </c>
      <c r="AB3193">
        <f>IF(M3193&lt;&gt;1,"",IF(O3193&gt;=2,1,0))</f>
        <v/>
      </c>
      <c r="AC3193">
        <f>IF(M3193&lt;&gt;1,"",IF(OR(Q3193=999,Q3193=""),"",IF(OR(Q3193&lt;35,Q3193&gt;48),1,0)))</f>
        <v/>
      </c>
      <c r="AD3193">
        <f>IF(COUNT(AA3193:AC3193)&lt;3,"",SUM(AA3193:AC3193))</f>
        <v/>
      </c>
      <c r="AE3193">
        <f>IF(L3193&gt;=4,2,IF(L3193&gt;=2,1,0))</f>
        <v/>
      </c>
      <c r="AF3193">
        <f>IF(L3193&gt;=5,1,0)</f>
        <v/>
      </c>
      <c r="AG3193">
        <f>AE3193+AF3193</f>
        <v/>
      </c>
      <c r="AH3193" s="15">
        <f>IF(M3193&lt;&gt;1,"",IF(OR(R3193=-9,R3193=""),"",R3193))</f>
        <v/>
      </c>
      <c r="AI3193">
        <f>IF(M3193&lt;&gt;1,"",IF(OR(Q3193=999,Q3193=""),"",Q3193))</f>
        <v/>
      </c>
    </row>
    <row r="3194">
      <c r="A3194" t="inlineStr">
        <is>
          <t>TQRMNOP117284</t>
        </is>
      </c>
      <c r="B3194" t="n">
        <v>2025</v>
      </c>
      <c r="C3194" t="n">
        <v>1</v>
      </c>
      <c r="D3194" t="n">
        <v>41</v>
      </c>
      <c r="E3194" t="inlineStr">
        <is>
          <t>N</t>
        </is>
      </c>
      <c r="F3194" t="n">
        <v>15</v>
      </c>
      <c r="G3194" t="n">
        <v>499</v>
      </c>
      <c r="H3194" t="n">
        <v>2</v>
      </c>
      <c r="I3194" t="n">
        <v>2</v>
      </c>
      <c r="J3194" t="n">
        <v>23</v>
      </c>
      <c r="K3194" t="n">
        <v>1</v>
      </c>
      <c r="L3194" t="n">
        <v>5</v>
      </c>
      <c r="M3194" t="n">
        <v>3</v>
      </c>
      <c r="R3194" s="15" t="n">
        <v>0</v>
      </c>
      <c r="S3194" s="15" t="n">
        <v>0</v>
      </c>
      <c r="T3194" s="15" t="n">
        <v>0</v>
      </c>
      <c r="U3194" s="15" t="n">
        <v>591000</v>
      </c>
      <c r="V3194">
        <f>IFERROR(VLOOKUP(D3194,Tablas_Equivalencia!$A$3:$B$8,2,FALSE),"Sin dato")</f>
        <v/>
      </c>
      <c r="W3194">
        <f>IFERROR(VLOOKUP(L3194,Tablas_Equivalencia!$D$3:$E$9,2,FALSE),"Sin dato")</f>
        <v/>
      </c>
      <c r="X3194">
        <f>IF(I3194=1,"Varón","Mujer")</f>
        <v/>
      </c>
      <c r="Y3194">
        <f>IFERROR(VLOOKUP(M3194,Tablas_Equivalencia!$G$3:$H$6,2,FALSE),"Sin dato")</f>
        <v/>
      </c>
      <c r="Z3194">
        <f>IF(J3194&lt;=24,"18-24","25-29")</f>
        <v/>
      </c>
      <c r="AA3194">
        <f>IF(M3194&lt;&gt;1,"",IF(P3194=2,1,0))</f>
        <v/>
      </c>
      <c r="AB3194">
        <f>IF(M3194&lt;&gt;1,"",IF(O3194&gt;=2,1,0))</f>
        <v/>
      </c>
      <c r="AC3194">
        <f>IF(M3194&lt;&gt;1,"",IF(OR(Q3194=999,Q3194=""),"",IF(OR(Q3194&lt;35,Q3194&gt;48),1,0)))</f>
        <v/>
      </c>
      <c r="AD3194">
        <f>IF(COUNT(AA3194:AC3194)&lt;3,"",SUM(AA3194:AC3194))</f>
        <v/>
      </c>
      <c r="AE3194">
        <f>IF(L3194&gt;=4,2,IF(L3194&gt;=2,1,0))</f>
        <v/>
      </c>
      <c r="AF3194">
        <f>IF(L3194&gt;=5,1,0)</f>
        <v/>
      </c>
      <c r="AG3194">
        <f>AE3194+AF3194</f>
        <v/>
      </c>
      <c r="AH3194" s="15">
        <f>IF(M3194&lt;&gt;1,"",IF(OR(R3194=-9,R3194=""),"",R3194))</f>
        <v/>
      </c>
      <c r="AI3194">
        <f>IF(M3194&lt;&gt;1,"",IF(OR(Q3194=999,Q3194=""),"",Q3194))</f>
        <v/>
      </c>
    </row>
    <row r="3195">
      <c r="A3195" t="inlineStr">
        <is>
          <t>TQRMNOP117286</t>
        </is>
      </c>
      <c r="B3195" t="n">
        <v>2025</v>
      </c>
      <c r="C3195" t="n">
        <v>1</v>
      </c>
      <c r="D3195" t="n">
        <v>1</v>
      </c>
      <c r="E3195" t="inlineStr">
        <is>
          <t>S</t>
        </is>
      </c>
      <c r="F3195" t="n">
        <v>32</v>
      </c>
      <c r="G3195" t="n">
        <v>1001</v>
      </c>
      <c r="H3195" t="n">
        <v>3</v>
      </c>
      <c r="I3195" t="n">
        <v>1</v>
      </c>
      <c r="J3195" t="n">
        <v>23</v>
      </c>
      <c r="K3195" t="n">
        <v>2</v>
      </c>
      <c r="L3195" t="n">
        <v>7</v>
      </c>
      <c r="M3195" t="n">
        <v>1</v>
      </c>
      <c r="N3195" t="n">
        <v>3</v>
      </c>
      <c r="O3195" t="n">
        <v>2</v>
      </c>
      <c r="P3195" t="n">
        <v>2</v>
      </c>
      <c r="Q3195" t="n">
        <v>16</v>
      </c>
      <c r="R3195" s="15" t="n">
        <v>307000</v>
      </c>
      <c r="S3195" s="15" t="n">
        <v>0</v>
      </c>
      <c r="T3195" s="15" t="n">
        <v>307000</v>
      </c>
      <c r="U3195" s="15" t="n">
        <v>304500</v>
      </c>
      <c r="V3195">
        <f>IFERROR(VLOOKUP(D3195,Tablas_Equivalencia!$A$3:$B$8,2,FALSE),"Sin dato")</f>
        <v/>
      </c>
      <c r="W3195">
        <f>IFERROR(VLOOKUP(L3195,Tablas_Equivalencia!$D$3:$E$9,2,FALSE),"Sin dato")</f>
        <v/>
      </c>
      <c r="X3195">
        <f>IF(I3195=1,"Varón","Mujer")</f>
        <v/>
      </c>
      <c r="Y3195">
        <f>IFERROR(VLOOKUP(M3195,Tablas_Equivalencia!$G$3:$H$6,2,FALSE),"Sin dato")</f>
        <v/>
      </c>
      <c r="Z3195">
        <f>IF(J3195&lt;=24,"18-24","25-29")</f>
        <v/>
      </c>
      <c r="AA3195">
        <f>IF(M3195&lt;&gt;1,"",IF(P3195=2,1,0))</f>
        <v/>
      </c>
      <c r="AB3195">
        <f>IF(M3195&lt;&gt;1,"",IF(O3195&gt;=2,1,0))</f>
        <v/>
      </c>
      <c r="AC3195">
        <f>IF(M3195&lt;&gt;1,"",IF(OR(Q3195=999,Q3195=""),"",IF(OR(Q3195&lt;35,Q3195&gt;48),1,0)))</f>
        <v/>
      </c>
      <c r="AD3195">
        <f>IF(COUNT(AA3195:AC3195)&lt;3,"",SUM(AA3195:AC3195))</f>
        <v/>
      </c>
      <c r="AE3195">
        <f>IF(L3195&gt;=4,2,IF(L3195&gt;=2,1,0))</f>
        <v/>
      </c>
      <c r="AF3195">
        <f>IF(L3195&gt;=5,1,0)</f>
        <v/>
      </c>
      <c r="AG3195">
        <f>AE3195+AF3195</f>
        <v/>
      </c>
      <c r="AH3195" s="15">
        <f>IF(M3195&lt;&gt;1,"",IF(OR(R3195=-9,R3195=""),"",R3195))</f>
        <v/>
      </c>
      <c r="AI3195">
        <f>IF(M3195&lt;&gt;1,"",IF(OR(Q3195=999,Q3195=""),"",Q3195))</f>
        <v/>
      </c>
    </row>
    <row r="3196">
      <c r="A3196" t="inlineStr">
        <is>
          <t>TQRMNOP117287</t>
        </is>
      </c>
      <c r="B3196" t="n">
        <v>2025</v>
      </c>
      <c r="C3196" t="n">
        <v>1</v>
      </c>
      <c r="D3196" t="n">
        <v>1</v>
      </c>
      <c r="E3196" t="inlineStr">
        <is>
          <t>S</t>
        </is>
      </c>
      <c r="F3196" t="n">
        <v>32</v>
      </c>
      <c r="G3196" t="n">
        <v>1410</v>
      </c>
      <c r="H3196" t="n">
        <v>2</v>
      </c>
      <c r="I3196" t="n">
        <v>2</v>
      </c>
      <c r="J3196" t="n">
        <v>23</v>
      </c>
      <c r="K3196" t="n">
        <v>2</v>
      </c>
      <c r="L3196" t="n">
        <v>4</v>
      </c>
      <c r="M3196" t="n">
        <v>3</v>
      </c>
      <c r="R3196" s="15" t="n">
        <v>0</v>
      </c>
      <c r="S3196" s="15" t="n">
        <v>0</v>
      </c>
      <c r="T3196" s="15" t="n">
        <v>0</v>
      </c>
      <c r="U3196" s="15" t="n">
        <v>166600</v>
      </c>
      <c r="V3196">
        <f>IFERROR(VLOOKUP(D3196,Tablas_Equivalencia!$A$3:$B$8,2,FALSE),"Sin dato")</f>
        <v/>
      </c>
      <c r="W3196">
        <f>IFERROR(VLOOKUP(L3196,Tablas_Equivalencia!$D$3:$E$9,2,FALSE),"Sin dato")</f>
        <v/>
      </c>
      <c r="X3196">
        <f>IF(I3196=1,"Varón","Mujer")</f>
        <v/>
      </c>
      <c r="Y3196">
        <f>IFERROR(VLOOKUP(M3196,Tablas_Equivalencia!$G$3:$H$6,2,FALSE),"Sin dato")</f>
        <v/>
      </c>
      <c r="Z3196">
        <f>IF(J3196&lt;=24,"18-24","25-29")</f>
        <v/>
      </c>
      <c r="AA3196">
        <f>IF(M3196&lt;&gt;1,"",IF(P3196=2,1,0))</f>
        <v/>
      </c>
      <c r="AB3196">
        <f>IF(M3196&lt;&gt;1,"",IF(O3196&gt;=2,1,0))</f>
        <v/>
      </c>
      <c r="AC3196">
        <f>IF(M3196&lt;&gt;1,"",IF(OR(Q3196=999,Q3196=""),"",IF(OR(Q3196&lt;35,Q3196&gt;48),1,0)))</f>
        <v/>
      </c>
      <c r="AD3196">
        <f>IF(COUNT(AA3196:AC3196)&lt;3,"",SUM(AA3196:AC3196))</f>
        <v/>
      </c>
      <c r="AE3196">
        <f>IF(L3196&gt;=4,2,IF(L3196&gt;=2,1,0))</f>
        <v/>
      </c>
      <c r="AF3196">
        <f>IF(L3196&gt;=5,1,0)</f>
        <v/>
      </c>
      <c r="AG3196">
        <f>AE3196+AF3196</f>
        <v/>
      </c>
      <c r="AH3196" s="15">
        <f>IF(M3196&lt;&gt;1,"",IF(OR(R3196=-9,R3196=""),"",R3196))</f>
        <v/>
      </c>
      <c r="AI3196">
        <f>IF(M3196&lt;&gt;1,"",IF(OR(Q3196=999,Q3196=""),"",Q3196))</f>
        <v/>
      </c>
    </row>
    <row r="3197">
      <c r="A3197" t="inlineStr">
        <is>
          <t>TQRMNOP117289</t>
        </is>
      </c>
      <c r="B3197" t="n">
        <v>2025</v>
      </c>
      <c r="C3197" t="n">
        <v>1</v>
      </c>
      <c r="D3197" t="n">
        <v>1</v>
      </c>
      <c r="E3197" t="inlineStr">
        <is>
          <t>S</t>
        </is>
      </c>
      <c r="F3197" t="n">
        <v>32</v>
      </c>
      <c r="G3197" t="n">
        <v>1294</v>
      </c>
      <c r="H3197" t="n">
        <v>1</v>
      </c>
      <c r="I3197" t="n">
        <v>1</v>
      </c>
      <c r="J3197" t="n">
        <v>25</v>
      </c>
      <c r="K3197" t="n">
        <v>1</v>
      </c>
      <c r="L3197" t="n">
        <v>3</v>
      </c>
      <c r="M3197" t="n">
        <v>1</v>
      </c>
      <c r="N3197" t="n">
        <v>3</v>
      </c>
      <c r="O3197" t="n">
        <v>2</v>
      </c>
      <c r="P3197" t="n">
        <v>2</v>
      </c>
      <c r="Q3197" t="n">
        <v>27</v>
      </c>
      <c r="R3197" s="15" t="n">
        <v>-9</v>
      </c>
      <c r="S3197" s="15" t="n">
        <v>0</v>
      </c>
      <c r="T3197" s="15" t="n">
        <v>0</v>
      </c>
      <c r="U3197" s="15" t="n">
        <v>201200</v>
      </c>
      <c r="V3197">
        <f>IFERROR(VLOOKUP(D3197,Tablas_Equivalencia!$A$3:$B$8,2,FALSE),"Sin dato")</f>
        <v/>
      </c>
      <c r="W3197">
        <f>IFERROR(VLOOKUP(L3197,Tablas_Equivalencia!$D$3:$E$9,2,FALSE),"Sin dato")</f>
        <v/>
      </c>
      <c r="X3197">
        <f>IF(I3197=1,"Varón","Mujer")</f>
        <v/>
      </c>
      <c r="Y3197">
        <f>IFERROR(VLOOKUP(M3197,Tablas_Equivalencia!$G$3:$H$6,2,FALSE),"Sin dato")</f>
        <v/>
      </c>
      <c r="Z3197">
        <f>IF(J3197&lt;=24,"18-24","25-29")</f>
        <v/>
      </c>
      <c r="AA3197">
        <f>IF(M3197&lt;&gt;1,"",IF(P3197=2,1,0))</f>
        <v/>
      </c>
      <c r="AB3197">
        <f>IF(M3197&lt;&gt;1,"",IF(O3197&gt;=2,1,0))</f>
        <v/>
      </c>
      <c r="AC3197">
        <f>IF(M3197&lt;&gt;1,"",IF(OR(Q3197=999,Q3197=""),"",IF(OR(Q3197&lt;35,Q3197&gt;48),1,0)))</f>
        <v/>
      </c>
      <c r="AD3197">
        <f>IF(COUNT(AA3197:AC3197)&lt;3,"",SUM(AA3197:AC3197))</f>
        <v/>
      </c>
      <c r="AE3197">
        <f>IF(L3197&gt;=4,2,IF(L3197&gt;=2,1,0))</f>
        <v/>
      </c>
      <c r="AF3197">
        <f>IF(L3197&gt;=5,1,0)</f>
        <v/>
      </c>
      <c r="AG3197">
        <f>AE3197+AF3197</f>
        <v/>
      </c>
      <c r="AH3197" s="15">
        <f>IF(M3197&lt;&gt;1,"",IF(OR(R3197=-9,R3197=""),"",R3197))</f>
        <v/>
      </c>
      <c r="AI3197">
        <f>IF(M3197&lt;&gt;1,"",IF(OR(Q3197=999,Q3197=""),"",Q3197))</f>
        <v/>
      </c>
    </row>
    <row r="3198">
      <c r="A3198" t="inlineStr">
        <is>
          <t>TQRMNOP117298</t>
        </is>
      </c>
      <c r="B3198" t="n">
        <v>2025</v>
      </c>
      <c r="C3198" t="n">
        <v>1</v>
      </c>
      <c r="D3198" t="n">
        <v>1</v>
      </c>
      <c r="E3198" t="inlineStr">
        <is>
          <t>S</t>
        </is>
      </c>
      <c r="F3198" t="n">
        <v>33</v>
      </c>
      <c r="G3198" t="n">
        <v>90</v>
      </c>
      <c r="H3198" t="n">
        <v>3</v>
      </c>
      <c r="I3198" t="n">
        <v>2</v>
      </c>
      <c r="J3198" t="n">
        <v>24</v>
      </c>
      <c r="K3198" t="n">
        <v>1</v>
      </c>
      <c r="L3198" t="n">
        <v>5</v>
      </c>
      <c r="M3198" t="n">
        <v>3</v>
      </c>
      <c r="R3198" s="15" t="n">
        <v>0</v>
      </c>
      <c r="S3198" s="15" t="n">
        <v>0</v>
      </c>
      <c r="T3198" s="15" t="n">
        <v>0</v>
      </c>
      <c r="U3198" s="15" t="n">
        <v>235800</v>
      </c>
      <c r="V3198">
        <f>IFERROR(VLOOKUP(D3198,Tablas_Equivalencia!$A$3:$B$8,2,FALSE),"Sin dato")</f>
        <v/>
      </c>
      <c r="W3198">
        <f>IFERROR(VLOOKUP(L3198,Tablas_Equivalencia!$D$3:$E$9,2,FALSE),"Sin dato")</f>
        <v/>
      </c>
      <c r="X3198">
        <f>IF(I3198=1,"Varón","Mujer")</f>
        <v/>
      </c>
      <c r="Y3198">
        <f>IFERROR(VLOOKUP(M3198,Tablas_Equivalencia!$G$3:$H$6,2,FALSE),"Sin dato")</f>
        <v/>
      </c>
      <c r="Z3198">
        <f>IF(J3198&lt;=24,"18-24","25-29")</f>
        <v/>
      </c>
      <c r="AA3198">
        <f>IF(M3198&lt;&gt;1,"",IF(P3198=2,1,0))</f>
        <v/>
      </c>
      <c r="AB3198">
        <f>IF(M3198&lt;&gt;1,"",IF(O3198&gt;=2,1,0))</f>
        <v/>
      </c>
      <c r="AC3198">
        <f>IF(M3198&lt;&gt;1,"",IF(OR(Q3198=999,Q3198=""),"",IF(OR(Q3198&lt;35,Q3198&gt;48),1,0)))</f>
        <v/>
      </c>
      <c r="AD3198">
        <f>IF(COUNT(AA3198:AC3198)&lt;3,"",SUM(AA3198:AC3198))</f>
        <v/>
      </c>
      <c r="AE3198">
        <f>IF(L3198&gt;=4,2,IF(L3198&gt;=2,1,0))</f>
        <v/>
      </c>
      <c r="AF3198">
        <f>IF(L3198&gt;=5,1,0)</f>
        <v/>
      </c>
      <c r="AG3198">
        <f>AE3198+AF3198</f>
        <v/>
      </c>
      <c r="AH3198" s="15">
        <f>IF(M3198&lt;&gt;1,"",IF(OR(R3198=-9,R3198=""),"",R3198))</f>
        <v/>
      </c>
      <c r="AI3198">
        <f>IF(M3198&lt;&gt;1,"",IF(OR(Q3198=999,Q3198=""),"",Q3198))</f>
        <v/>
      </c>
    </row>
    <row r="3199">
      <c r="A3199" t="inlineStr">
        <is>
          <t>TQRMNOP117301</t>
        </is>
      </c>
      <c r="B3199" t="n">
        <v>2025</v>
      </c>
      <c r="C3199" t="n">
        <v>1</v>
      </c>
      <c r="D3199" t="n">
        <v>1</v>
      </c>
      <c r="E3199" t="inlineStr">
        <is>
          <t>S</t>
        </is>
      </c>
      <c r="F3199" t="n">
        <v>33</v>
      </c>
      <c r="G3199" t="n">
        <v>1247</v>
      </c>
      <c r="H3199" t="n">
        <v>2</v>
      </c>
      <c r="I3199" t="n">
        <v>2</v>
      </c>
      <c r="J3199" t="n">
        <v>18</v>
      </c>
      <c r="K3199" t="n">
        <v>1</v>
      </c>
      <c r="L3199" t="n">
        <v>3</v>
      </c>
      <c r="M3199" t="n">
        <v>3</v>
      </c>
      <c r="R3199" s="15" t="n">
        <v>0</v>
      </c>
      <c r="S3199" s="15" t="n">
        <v>0</v>
      </c>
      <c r="T3199" s="15" t="n">
        <v>0</v>
      </c>
      <c r="U3199" s="15" t="n">
        <v>79200</v>
      </c>
      <c r="V3199">
        <f>IFERROR(VLOOKUP(D3199,Tablas_Equivalencia!$A$3:$B$8,2,FALSE),"Sin dato")</f>
        <v/>
      </c>
      <c r="W3199">
        <f>IFERROR(VLOOKUP(L3199,Tablas_Equivalencia!$D$3:$E$9,2,FALSE),"Sin dato")</f>
        <v/>
      </c>
      <c r="X3199">
        <f>IF(I3199=1,"Varón","Mujer")</f>
        <v/>
      </c>
      <c r="Y3199">
        <f>IFERROR(VLOOKUP(M3199,Tablas_Equivalencia!$G$3:$H$6,2,FALSE),"Sin dato")</f>
        <v/>
      </c>
      <c r="Z3199">
        <f>IF(J3199&lt;=24,"18-24","25-29")</f>
        <v/>
      </c>
      <c r="AA3199">
        <f>IF(M3199&lt;&gt;1,"",IF(P3199=2,1,0))</f>
        <v/>
      </c>
      <c r="AB3199">
        <f>IF(M3199&lt;&gt;1,"",IF(O3199&gt;=2,1,0))</f>
        <v/>
      </c>
      <c r="AC3199">
        <f>IF(M3199&lt;&gt;1,"",IF(OR(Q3199=999,Q3199=""),"",IF(OR(Q3199&lt;35,Q3199&gt;48),1,0)))</f>
        <v/>
      </c>
      <c r="AD3199">
        <f>IF(COUNT(AA3199:AC3199)&lt;3,"",SUM(AA3199:AC3199))</f>
        <v/>
      </c>
      <c r="AE3199">
        <f>IF(L3199&gt;=4,2,IF(L3199&gt;=2,1,0))</f>
        <v/>
      </c>
      <c r="AF3199">
        <f>IF(L3199&gt;=5,1,0)</f>
        <v/>
      </c>
      <c r="AG3199">
        <f>AE3199+AF3199</f>
        <v/>
      </c>
      <c r="AH3199" s="15">
        <f>IF(M3199&lt;&gt;1,"",IF(OR(R3199=-9,R3199=""),"",R3199))</f>
        <v/>
      </c>
      <c r="AI3199">
        <f>IF(M3199&lt;&gt;1,"",IF(OR(Q3199=999,Q3199=""),"",Q3199))</f>
        <v/>
      </c>
    </row>
    <row r="3200">
      <c r="A3200" t="inlineStr">
        <is>
          <t>TQRMNOP117304</t>
        </is>
      </c>
      <c r="B3200" t="n">
        <v>2025</v>
      </c>
      <c r="C3200" t="n">
        <v>1</v>
      </c>
      <c r="D3200" t="n">
        <v>43</v>
      </c>
      <c r="E3200" t="inlineStr">
        <is>
          <t>N</t>
        </is>
      </c>
      <c r="F3200" t="n">
        <v>34</v>
      </c>
      <c r="G3200" t="n">
        <v>547</v>
      </c>
      <c r="H3200" t="n">
        <v>1</v>
      </c>
      <c r="I3200" t="n">
        <v>1</v>
      </c>
      <c r="J3200" t="n">
        <v>18</v>
      </c>
      <c r="K3200" t="n">
        <v>1</v>
      </c>
      <c r="L3200" t="n">
        <v>3</v>
      </c>
      <c r="M3200" t="n">
        <v>2</v>
      </c>
      <c r="R3200" s="15" t="n">
        <v>0</v>
      </c>
      <c r="S3200" s="15" t="n">
        <v>0</v>
      </c>
      <c r="T3200" s="15" t="n">
        <v>0</v>
      </c>
      <c r="U3200" s="15" t="n">
        <v>709000</v>
      </c>
      <c r="V3200">
        <f>IFERROR(VLOOKUP(D3200,Tablas_Equivalencia!$A$3:$B$8,2,FALSE),"Sin dato")</f>
        <v/>
      </c>
      <c r="W3200">
        <f>IFERROR(VLOOKUP(L3200,Tablas_Equivalencia!$D$3:$E$9,2,FALSE),"Sin dato")</f>
        <v/>
      </c>
      <c r="X3200">
        <f>IF(I3200=1,"Varón","Mujer")</f>
        <v/>
      </c>
      <c r="Y3200">
        <f>IFERROR(VLOOKUP(M3200,Tablas_Equivalencia!$G$3:$H$6,2,FALSE),"Sin dato")</f>
        <v/>
      </c>
      <c r="Z3200">
        <f>IF(J3200&lt;=24,"18-24","25-29")</f>
        <v/>
      </c>
      <c r="AA3200">
        <f>IF(M3200&lt;&gt;1,"",IF(P3200=2,1,0))</f>
        <v/>
      </c>
      <c r="AB3200">
        <f>IF(M3200&lt;&gt;1,"",IF(O3200&gt;=2,1,0))</f>
        <v/>
      </c>
      <c r="AC3200">
        <f>IF(M3200&lt;&gt;1,"",IF(OR(Q3200=999,Q3200=""),"",IF(OR(Q3200&lt;35,Q3200&gt;48),1,0)))</f>
        <v/>
      </c>
      <c r="AD3200">
        <f>IF(COUNT(AA3200:AC3200)&lt;3,"",SUM(AA3200:AC3200))</f>
        <v/>
      </c>
      <c r="AE3200">
        <f>IF(L3200&gt;=4,2,IF(L3200&gt;=2,1,0))</f>
        <v/>
      </c>
      <c r="AF3200">
        <f>IF(L3200&gt;=5,1,0)</f>
        <v/>
      </c>
      <c r="AG3200">
        <f>AE3200+AF3200</f>
        <v/>
      </c>
      <c r="AH3200" s="15">
        <f>IF(M3200&lt;&gt;1,"",IF(OR(R3200=-9,R3200=""),"",R3200))</f>
        <v/>
      </c>
      <c r="AI3200">
        <f>IF(M3200&lt;&gt;1,"",IF(OR(Q3200=999,Q3200=""),"",Q3200))</f>
        <v/>
      </c>
    </row>
    <row r="3201">
      <c r="A3201" t="inlineStr">
        <is>
          <t>TQRMNOP117317</t>
        </is>
      </c>
      <c r="B3201" t="n">
        <v>2025</v>
      </c>
      <c r="C3201" t="n">
        <v>1</v>
      </c>
      <c r="D3201" t="n">
        <v>40</v>
      </c>
      <c r="E3201" t="inlineStr">
        <is>
          <t>N</t>
        </is>
      </c>
      <c r="F3201" t="n">
        <v>23</v>
      </c>
      <c r="G3201" t="n">
        <v>1340</v>
      </c>
      <c r="H3201" t="n">
        <v>1</v>
      </c>
      <c r="I3201" t="n">
        <v>2</v>
      </c>
      <c r="J3201" t="n">
        <v>25</v>
      </c>
      <c r="K3201" t="n">
        <v>2</v>
      </c>
      <c r="L3201" t="n">
        <v>3</v>
      </c>
      <c r="M3201" t="n">
        <v>3</v>
      </c>
      <c r="R3201" s="15" t="n">
        <v>0</v>
      </c>
      <c r="S3201" s="15" t="n">
        <v>0</v>
      </c>
      <c r="T3201" s="15" t="n">
        <v>0</v>
      </c>
      <c r="U3201" s="15" t="n">
        <v>286400</v>
      </c>
      <c r="V3201">
        <f>IFERROR(VLOOKUP(D3201,Tablas_Equivalencia!$A$3:$B$8,2,FALSE),"Sin dato")</f>
        <v/>
      </c>
      <c r="W3201">
        <f>IFERROR(VLOOKUP(L3201,Tablas_Equivalencia!$D$3:$E$9,2,FALSE),"Sin dato")</f>
        <v/>
      </c>
      <c r="X3201">
        <f>IF(I3201=1,"Varón","Mujer")</f>
        <v/>
      </c>
      <c r="Y3201">
        <f>IFERROR(VLOOKUP(M3201,Tablas_Equivalencia!$G$3:$H$6,2,FALSE),"Sin dato")</f>
        <v/>
      </c>
      <c r="Z3201">
        <f>IF(J3201&lt;=24,"18-24","25-29")</f>
        <v/>
      </c>
      <c r="AA3201">
        <f>IF(M3201&lt;&gt;1,"",IF(P3201=2,1,0))</f>
        <v/>
      </c>
      <c r="AB3201">
        <f>IF(M3201&lt;&gt;1,"",IF(O3201&gt;=2,1,0))</f>
        <v/>
      </c>
      <c r="AC3201">
        <f>IF(M3201&lt;&gt;1,"",IF(OR(Q3201=999,Q3201=""),"",IF(OR(Q3201&lt;35,Q3201&gt;48),1,0)))</f>
        <v/>
      </c>
      <c r="AD3201">
        <f>IF(COUNT(AA3201:AC3201)&lt;3,"",SUM(AA3201:AC3201))</f>
        <v/>
      </c>
      <c r="AE3201">
        <f>IF(L3201&gt;=4,2,IF(L3201&gt;=2,1,0))</f>
        <v/>
      </c>
      <c r="AF3201">
        <f>IF(L3201&gt;=5,1,0)</f>
        <v/>
      </c>
      <c r="AG3201">
        <f>AE3201+AF3201</f>
        <v/>
      </c>
      <c r="AH3201" s="15">
        <f>IF(M3201&lt;&gt;1,"",IF(OR(R3201=-9,R3201=""),"",R3201))</f>
        <v/>
      </c>
      <c r="AI3201">
        <f>IF(M3201&lt;&gt;1,"",IF(OR(Q3201=999,Q3201=""),"",Q3201))</f>
        <v/>
      </c>
    </row>
    <row r="3202">
      <c r="A3202" t="inlineStr">
        <is>
          <t>TQRMNOP117319</t>
        </is>
      </c>
      <c r="B3202" t="n">
        <v>2025</v>
      </c>
      <c r="C3202" t="n">
        <v>1</v>
      </c>
      <c r="D3202" t="n">
        <v>41</v>
      </c>
      <c r="E3202" t="inlineStr">
        <is>
          <t>S</t>
        </is>
      </c>
      <c r="F3202" t="n">
        <v>8</v>
      </c>
      <c r="G3202" t="n">
        <v>1118</v>
      </c>
      <c r="H3202" t="n">
        <v>2</v>
      </c>
      <c r="I3202" t="n">
        <v>1</v>
      </c>
      <c r="J3202" t="n">
        <v>20</v>
      </c>
      <c r="K3202" t="n">
        <v>2</v>
      </c>
      <c r="L3202" t="n">
        <v>2</v>
      </c>
      <c r="M3202" t="n">
        <v>1</v>
      </c>
      <c r="N3202" t="n">
        <v>3</v>
      </c>
      <c r="O3202" t="n">
        <v>3</v>
      </c>
      <c r="P3202" t="n">
        <v>2</v>
      </c>
      <c r="Q3202" t="n">
        <v>45</v>
      </c>
      <c r="R3202" s="15" t="n">
        <v>265000</v>
      </c>
      <c r="S3202" s="15" t="n">
        <v>0</v>
      </c>
      <c r="T3202" s="15" t="n">
        <v>265000</v>
      </c>
      <c r="U3202" s="15" t="n">
        <v>80400</v>
      </c>
      <c r="V3202">
        <f>IFERROR(VLOOKUP(D3202,Tablas_Equivalencia!$A$3:$B$8,2,FALSE),"Sin dato")</f>
        <v/>
      </c>
      <c r="W3202">
        <f>IFERROR(VLOOKUP(L3202,Tablas_Equivalencia!$D$3:$E$9,2,FALSE),"Sin dato")</f>
        <v/>
      </c>
      <c r="X3202">
        <f>IF(I3202=1,"Varón","Mujer")</f>
        <v/>
      </c>
      <c r="Y3202">
        <f>IFERROR(VLOOKUP(M3202,Tablas_Equivalencia!$G$3:$H$6,2,FALSE),"Sin dato")</f>
        <v/>
      </c>
      <c r="Z3202">
        <f>IF(J3202&lt;=24,"18-24","25-29")</f>
        <v/>
      </c>
      <c r="AA3202">
        <f>IF(M3202&lt;&gt;1,"",IF(P3202=2,1,0))</f>
        <v/>
      </c>
      <c r="AB3202">
        <f>IF(M3202&lt;&gt;1,"",IF(O3202&gt;=2,1,0))</f>
        <v/>
      </c>
      <c r="AC3202">
        <f>IF(M3202&lt;&gt;1,"",IF(OR(Q3202=999,Q3202=""),"",IF(OR(Q3202&lt;35,Q3202&gt;48),1,0)))</f>
        <v/>
      </c>
      <c r="AD3202">
        <f>IF(COUNT(AA3202:AC3202)&lt;3,"",SUM(AA3202:AC3202))</f>
        <v/>
      </c>
      <c r="AE3202">
        <f>IF(L3202&gt;=4,2,IF(L3202&gt;=2,1,0))</f>
        <v/>
      </c>
      <c r="AF3202">
        <f>IF(L3202&gt;=5,1,0)</f>
        <v/>
      </c>
      <c r="AG3202">
        <f>AE3202+AF3202</f>
        <v/>
      </c>
      <c r="AH3202" s="15">
        <f>IF(M3202&lt;&gt;1,"",IF(OR(R3202=-9,R3202=""),"",R3202))</f>
        <v/>
      </c>
      <c r="AI3202">
        <f>IF(M3202&lt;&gt;1,"",IF(OR(Q3202=999,Q3202=""),"",Q3202))</f>
        <v/>
      </c>
    </row>
    <row r="3203">
      <c r="A3203" t="inlineStr">
        <is>
          <t>TQRMNOP117322</t>
        </is>
      </c>
      <c r="B3203" t="n">
        <v>2025</v>
      </c>
      <c r="C3203" t="n">
        <v>1</v>
      </c>
      <c r="D3203" t="n">
        <v>42</v>
      </c>
      <c r="E3203" t="inlineStr">
        <is>
          <t>S</t>
        </is>
      </c>
      <c r="F3203" t="n">
        <v>10</v>
      </c>
      <c r="G3203" t="n">
        <v>686</v>
      </c>
      <c r="H3203" t="n">
        <v>2</v>
      </c>
      <c r="I3203" t="n">
        <v>1</v>
      </c>
      <c r="J3203" t="n">
        <v>19</v>
      </c>
      <c r="K3203" t="n">
        <v>1</v>
      </c>
      <c r="L3203" t="n">
        <v>3</v>
      </c>
      <c r="M3203" t="n">
        <v>2</v>
      </c>
      <c r="R3203" s="15" t="n">
        <v>0</v>
      </c>
      <c r="S3203" s="15" t="n">
        <v>47000</v>
      </c>
      <c r="T3203" s="15" t="n">
        <v>47000</v>
      </c>
      <c r="U3203" s="15" t="n">
        <v>100400</v>
      </c>
      <c r="V3203">
        <f>IFERROR(VLOOKUP(D3203,Tablas_Equivalencia!$A$3:$B$8,2,FALSE),"Sin dato")</f>
        <v/>
      </c>
      <c r="W3203">
        <f>IFERROR(VLOOKUP(L3203,Tablas_Equivalencia!$D$3:$E$9,2,FALSE),"Sin dato")</f>
        <v/>
      </c>
      <c r="X3203">
        <f>IF(I3203=1,"Varón","Mujer")</f>
        <v/>
      </c>
      <c r="Y3203">
        <f>IFERROR(VLOOKUP(M3203,Tablas_Equivalencia!$G$3:$H$6,2,FALSE),"Sin dato")</f>
        <v/>
      </c>
      <c r="Z3203">
        <f>IF(J3203&lt;=24,"18-24","25-29")</f>
        <v/>
      </c>
      <c r="AA3203">
        <f>IF(M3203&lt;&gt;1,"",IF(P3203=2,1,0))</f>
        <v/>
      </c>
      <c r="AB3203">
        <f>IF(M3203&lt;&gt;1,"",IF(O3203&gt;=2,1,0))</f>
        <v/>
      </c>
      <c r="AC3203">
        <f>IF(M3203&lt;&gt;1,"",IF(OR(Q3203=999,Q3203=""),"",IF(OR(Q3203&lt;35,Q3203&gt;48),1,0)))</f>
        <v/>
      </c>
      <c r="AD3203">
        <f>IF(COUNT(AA3203:AC3203)&lt;3,"",SUM(AA3203:AC3203))</f>
        <v/>
      </c>
      <c r="AE3203">
        <f>IF(L3203&gt;=4,2,IF(L3203&gt;=2,1,0))</f>
        <v/>
      </c>
      <c r="AF3203">
        <f>IF(L3203&gt;=5,1,0)</f>
        <v/>
      </c>
      <c r="AG3203">
        <f>AE3203+AF3203</f>
        <v/>
      </c>
      <c r="AH3203" s="15">
        <f>IF(M3203&lt;&gt;1,"",IF(OR(R3203=-9,R3203=""),"",R3203))</f>
        <v/>
      </c>
      <c r="AI3203">
        <f>IF(M3203&lt;&gt;1,"",IF(OR(Q3203=999,Q3203=""),"",Q3203))</f>
        <v/>
      </c>
    </row>
    <row r="3204">
      <c r="A3204" t="inlineStr">
        <is>
          <t>TQRMNOP117325</t>
        </is>
      </c>
      <c r="B3204" t="n">
        <v>2025</v>
      </c>
      <c r="C3204" t="n">
        <v>1</v>
      </c>
      <c r="D3204" t="n">
        <v>1</v>
      </c>
      <c r="E3204" t="inlineStr">
        <is>
          <t>S</t>
        </is>
      </c>
      <c r="F3204" t="n">
        <v>33</v>
      </c>
      <c r="G3204" t="n">
        <v>1494</v>
      </c>
      <c r="H3204" t="n">
        <v>3</v>
      </c>
      <c r="I3204" t="n">
        <v>1</v>
      </c>
      <c r="J3204" t="n">
        <v>25</v>
      </c>
      <c r="K3204" t="n">
        <v>2</v>
      </c>
      <c r="L3204" t="n">
        <v>4</v>
      </c>
      <c r="M3204" t="n">
        <v>1</v>
      </c>
      <c r="N3204" t="n">
        <v>3</v>
      </c>
      <c r="O3204" t="n">
        <v>1</v>
      </c>
      <c r="P3204" t="n">
        <v>1</v>
      </c>
      <c r="Q3204" t="n">
        <v>28</v>
      </c>
      <c r="R3204" s="15" t="n">
        <v>726000</v>
      </c>
      <c r="S3204" s="15" t="n">
        <v>0</v>
      </c>
      <c r="T3204" s="15" t="n">
        <v>726000</v>
      </c>
      <c r="U3204" s="15" t="n">
        <v>146600</v>
      </c>
      <c r="V3204">
        <f>IFERROR(VLOOKUP(D3204,Tablas_Equivalencia!$A$3:$B$8,2,FALSE),"Sin dato")</f>
        <v/>
      </c>
      <c r="W3204">
        <f>IFERROR(VLOOKUP(L3204,Tablas_Equivalencia!$D$3:$E$9,2,FALSE),"Sin dato")</f>
        <v/>
      </c>
      <c r="X3204">
        <f>IF(I3204=1,"Varón","Mujer")</f>
        <v/>
      </c>
      <c r="Y3204">
        <f>IFERROR(VLOOKUP(M3204,Tablas_Equivalencia!$G$3:$H$6,2,FALSE),"Sin dato")</f>
        <v/>
      </c>
      <c r="Z3204">
        <f>IF(J3204&lt;=24,"18-24","25-29")</f>
        <v/>
      </c>
      <c r="AA3204">
        <f>IF(M3204&lt;&gt;1,"",IF(P3204=2,1,0))</f>
        <v/>
      </c>
      <c r="AB3204">
        <f>IF(M3204&lt;&gt;1,"",IF(O3204&gt;=2,1,0))</f>
        <v/>
      </c>
      <c r="AC3204">
        <f>IF(M3204&lt;&gt;1,"",IF(OR(Q3204=999,Q3204=""),"",IF(OR(Q3204&lt;35,Q3204&gt;48),1,0)))</f>
        <v/>
      </c>
      <c r="AD3204">
        <f>IF(COUNT(AA3204:AC3204)&lt;3,"",SUM(AA3204:AC3204))</f>
        <v/>
      </c>
      <c r="AE3204">
        <f>IF(L3204&gt;=4,2,IF(L3204&gt;=2,1,0))</f>
        <v/>
      </c>
      <c r="AF3204">
        <f>IF(L3204&gt;=5,1,0)</f>
        <v/>
      </c>
      <c r="AG3204">
        <f>AE3204+AF3204</f>
        <v/>
      </c>
      <c r="AH3204" s="15">
        <f>IF(M3204&lt;&gt;1,"",IF(OR(R3204=-9,R3204=""),"",R3204))</f>
        <v/>
      </c>
      <c r="AI3204">
        <f>IF(M3204&lt;&gt;1,"",IF(OR(Q3204=999,Q3204=""),"",Q3204))</f>
        <v/>
      </c>
    </row>
    <row r="3205">
      <c r="A3205" t="inlineStr">
        <is>
          <t>TQRMNOP117326</t>
        </is>
      </c>
      <c r="B3205" t="n">
        <v>2025</v>
      </c>
      <c r="C3205" t="n">
        <v>1</v>
      </c>
      <c r="D3205" t="n">
        <v>43</v>
      </c>
      <c r="E3205" t="inlineStr">
        <is>
          <t>S</t>
        </is>
      </c>
      <c r="F3205" t="n">
        <v>20</v>
      </c>
      <c r="G3205" t="n">
        <v>1495</v>
      </c>
      <c r="H3205" t="n">
        <v>3</v>
      </c>
      <c r="I3205" t="n">
        <v>1</v>
      </c>
      <c r="J3205" t="n">
        <v>23</v>
      </c>
      <c r="K3205" t="n">
        <v>2</v>
      </c>
      <c r="L3205" t="n">
        <v>1</v>
      </c>
      <c r="M3205" t="n">
        <v>1</v>
      </c>
      <c r="N3205" t="n">
        <v>3</v>
      </c>
      <c r="O3205" t="n">
        <v>2</v>
      </c>
      <c r="P3205" t="n">
        <v>2</v>
      </c>
      <c r="Q3205" t="n">
        <v>22</v>
      </c>
      <c r="R3205" s="15" t="n">
        <v>136000</v>
      </c>
      <c r="S3205" s="15" t="n">
        <v>0</v>
      </c>
      <c r="T3205" s="15" t="n">
        <v>136000</v>
      </c>
      <c r="U3205" s="15" t="n">
        <v>129300</v>
      </c>
      <c r="V3205">
        <f>IFERROR(VLOOKUP(D3205,Tablas_Equivalencia!$A$3:$B$8,2,FALSE),"Sin dato")</f>
        <v/>
      </c>
      <c r="W3205">
        <f>IFERROR(VLOOKUP(L3205,Tablas_Equivalencia!$D$3:$E$9,2,FALSE),"Sin dato")</f>
        <v/>
      </c>
      <c r="X3205">
        <f>IF(I3205=1,"Varón","Mujer")</f>
        <v/>
      </c>
      <c r="Y3205">
        <f>IFERROR(VLOOKUP(M3205,Tablas_Equivalencia!$G$3:$H$6,2,FALSE),"Sin dato")</f>
        <v/>
      </c>
      <c r="Z3205">
        <f>IF(J3205&lt;=24,"18-24","25-29")</f>
        <v/>
      </c>
      <c r="AA3205">
        <f>IF(M3205&lt;&gt;1,"",IF(P3205=2,1,0))</f>
        <v/>
      </c>
      <c r="AB3205">
        <f>IF(M3205&lt;&gt;1,"",IF(O3205&gt;=2,1,0))</f>
        <v/>
      </c>
      <c r="AC3205">
        <f>IF(M3205&lt;&gt;1,"",IF(OR(Q3205=999,Q3205=""),"",IF(OR(Q3205&lt;35,Q3205&gt;48),1,0)))</f>
        <v/>
      </c>
      <c r="AD3205">
        <f>IF(COUNT(AA3205:AC3205)&lt;3,"",SUM(AA3205:AC3205))</f>
        <v/>
      </c>
      <c r="AE3205">
        <f>IF(L3205&gt;=4,2,IF(L3205&gt;=2,1,0))</f>
        <v/>
      </c>
      <c r="AF3205">
        <f>IF(L3205&gt;=5,1,0)</f>
        <v/>
      </c>
      <c r="AG3205">
        <f>AE3205+AF3205</f>
        <v/>
      </c>
      <c r="AH3205" s="15">
        <f>IF(M3205&lt;&gt;1,"",IF(OR(R3205=-9,R3205=""),"",R3205))</f>
        <v/>
      </c>
      <c r="AI3205">
        <f>IF(M3205&lt;&gt;1,"",IF(OR(Q3205=999,Q3205=""),"",Q3205))</f>
        <v/>
      </c>
    </row>
    <row r="3206">
      <c r="A3206" t="inlineStr">
        <is>
          <t>TQRMNOP117340</t>
        </is>
      </c>
      <c r="B3206" t="n">
        <v>2025</v>
      </c>
      <c r="C3206" t="n">
        <v>1</v>
      </c>
      <c r="D3206" t="n">
        <v>42</v>
      </c>
      <c r="E3206" t="inlineStr">
        <is>
          <t>N</t>
        </is>
      </c>
      <c r="F3206" t="n">
        <v>27</v>
      </c>
      <c r="G3206" t="n">
        <v>929</v>
      </c>
      <c r="H3206" t="n">
        <v>1</v>
      </c>
      <c r="I3206" t="n">
        <v>2</v>
      </c>
      <c r="J3206" t="n">
        <v>18</v>
      </c>
      <c r="K3206" t="n">
        <v>1</v>
      </c>
      <c r="L3206" t="n">
        <v>5</v>
      </c>
      <c r="M3206" t="n">
        <v>1</v>
      </c>
      <c r="N3206" t="n">
        <v>2</v>
      </c>
      <c r="O3206" t="n">
        <v>2</v>
      </c>
      <c r="P3206" t="n">
        <v>2</v>
      </c>
      <c r="Q3206" t="n">
        <v>35</v>
      </c>
      <c r="R3206" s="15" t="n">
        <v>222000</v>
      </c>
      <c r="S3206" s="15" t="n">
        <v>211000</v>
      </c>
      <c r="T3206" s="15" t="n">
        <v>433000</v>
      </c>
      <c r="U3206" s="15" t="n">
        <v>142300</v>
      </c>
      <c r="V3206">
        <f>IFERROR(VLOOKUP(D3206,Tablas_Equivalencia!$A$3:$B$8,2,FALSE),"Sin dato")</f>
        <v/>
      </c>
      <c r="W3206">
        <f>IFERROR(VLOOKUP(L3206,Tablas_Equivalencia!$D$3:$E$9,2,FALSE),"Sin dato")</f>
        <v/>
      </c>
      <c r="X3206">
        <f>IF(I3206=1,"Varón","Mujer")</f>
        <v/>
      </c>
      <c r="Y3206">
        <f>IFERROR(VLOOKUP(M3206,Tablas_Equivalencia!$G$3:$H$6,2,FALSE),"Sin dato")</f>
        <v/>
      </c>
      <c r="Z3206">
        <f>IF(J3206&lt;=24,"18-24","25-29")</f>
        <v/>
      </c>
      <c r="AA3206">
        <f>IF(M3206&lt;&gt;1,"",IF(P3206=2,1,0))</f>
        <v/>
      </c>
      <c r="AB3206">
        <f>IF(M3206&lt;&gt;1,"",IF(O3206&gt;=2,1,0))</f>
        <v/>
      </c>
      <c r="AC3206">
        <f>IF(M3206&lt;&gt;1,"",IF(OR(Q3206=999,Q3206=""),"",IF(OR(Q3206&lt;35,Q3206&gt;48),1,0)))</f>
        <v/>
      </c>
      <c r="AD3206">
        <f>IF(COUNT(AA3206:AC3206)&lt;3,"",SUM(AA3206:AC3206))</f>
        <v/>
      </c>
      <c r="AE3206">
        <f>IF(L3206&gt;=4,2,IF(L3206&gt;=2,1,0))</f>
        <v/>
      </c>
      <c r="AF3206">
        <f>IF(L3206&gt;=5,1,0)</f>
        <v/>
      </c>
      <c r="AG3206">
        <f>AE3206+AF3206</f>
        <v/>
      </c>
      <c r="AH3206" s="15">
        <f>IF(M3206&lt;&gt;1,"",IF(OR(R3206=-9,R3206=""),"",R3206))</f>
        <v/>
      </c>
      <c r="AI3206">
        <f>IF(M3206&lt;&gt;1,"",IF(OR(Q3206=999,Q3206=""),"",Q3206))</f>
        <v/>
      </c>
    </row>
    <row r="3207">
      <c r="A3207" t="inlineStr">
        <is>
          <t>TQRMNOP117344</t>
        </is>
      </c>
      <c r="B3207" t="n">
        <v>2025</v>
      </c>
      <c r="C3207" t="n">
        <v>1</v>
      </c>
      <c r="D3207" t="n">
        <v>1</v>
      </c>
      <c r="E3207" t="inlineStr">
        <is>
          <t>S</t>
        </is>
      </c>
      <c r="F3207" t="n">
        <v>32</v>
      </c>
      <c r="G3207" t="n">
        <v>1381</v>
      </c>
      <c r="H3207" t="n">
        <v>3</v>
      </c>
      <c r="I3207" t="n">
        <v>2</v>
      </c>
      <c r="J3207" t="n">
        <v>27</v>
      </c>
      <c r="K3207" t="n">
        <v>2</v>
      </c>
      <c r="L3207" t="n">
        <v>3</v>
      </c>
      <c r="M3207" t="n">
        <v>3</v>
      </c>
      <c r="R3207" s="15" t="n">
        <v>0</v>
      </c>
      <c r="S3207" s="15" t="n">
        <v>0</v>
      </c>
      <c r="T3207" s="15" t="n">
        <v>0</v>
      </c>
      <c r="U3207" s="15" t="n">
        <v>165800</v>
      </c>
      <c r="V3207">
        <f>IFERROR(VLOOKUP(D3207,Tablas_Equivalencia!$A$3:$B$8,2,FALSE),"Sin dato")</f>
        <v/>
      </c>
      <c r="W3207">
        <f>IFERROR(VLOOKUP(L3207,Tablas_Equivalencia!$D$3:$E$9,2,FALSE),"Sin dato")</f>
        <v/>
      </c>
      <c r="X3207">
        <f>IF(I3207=1,"Varón","Mujer")</f>
        <v/>
      </c>
      <c r="Y3207">
        <f>IFERROR(VLOOKUP(M3207,Tablas_Equivalencia!$G$3:$H$6,2,FALSE),"Sin dato")</f>
        <v/>
      </c>
      <c r="Z3207">
        <f>IF(J3207&lt;=24,"18-24","25-29")</f>
        <v/>
      </c>
      <c r="AA3207">
        <f>IF(M3207&lt;&gt;1,"",IF(P3207=2,1,0))</f>
        <v/>
      </c>
      <c r="AB3207">
        <f>IF(M3207&lt;&gt;1,"",IF(O3207&gt;=2,1,0))</f>
        <v/>
      </c>
      <c r="AC3207">
        <f>IF(M3207&lt;&gt;1,"",IF(OR(Q3207=999,Q3207=""),"",IF(OR(Q3207&lt;35,Q3207&gt;48),1,0)))</f>
        <v/>
      </c>
      <c r="AD3207">
        <f>IF(COUNT(AA3207:AC3207)&lt;3,"",SUM(AA3207:AC3207))</f>
        <v/>
      </c>
      <c r="AE3207">
        <f>IF(L3207&gt;=4,2,IF(L3207&gt;=2,1,0))</f>
        <v/>
      </c>
      <c r="AF3207">
        <f>IF(L3207&gt;=5,1,0)</f>
        <v/>
      </c>
      <c r="AG3207">
        <f>AE3207+AF3207</f>
        <v/>
      </c>
      <c r="AH3207" s="15">
        <f>IF(M3207&lt;&gt;1,"",IF(OR(R3207=-9,R3207=""),"",R3207))</f>
        <v/>
      </c>
      <c r="AI3207">
        <f>IF(M3207&lt;&gt;1,"",IF(OR(Q3207=999,Q3207=""),"",Q3207))</f>
        <v/>
      </c>
    </row>
    <row r="3208">
      <c r="A3208" t="inlineStr">
        <is>
          <t>TQRMNOP117346</t>
        </is>
      </c>
      <c r="B3208" t="n">
        <v>2025</v>
      </c>
      <c r="C3208" t="n">
        <v>1</v>
      </c>
      <c r="D3208" t="n">
        <v>43</v>
      </c>
      <c r="E3208" t="inlineStr">
        <is>
          <t>N</t>
        </is>
      </c>
      <c r="F3208" t="n">
        <v>26</v>
      </c>
      <c r="G3208" t="n">
        <v>1166</v>
      </c>
      <c r="H3208" t="n">
        <v>2</v>
      </c>
      <c r="I3208" t="n">
        <v>2</v>
      </c>
      <c r="J3208" t="n">
        <v>26</v>
      </c>
      <c r="K3208" t="n">
        <v>1</v>
      </c>
      <c r="L3208" t="n">
        <v>4</v>
      </c>
      <c r="M3208" t="n">
        <v>3</v>
      </c>
      <c r="R3208" s="15" t="n">
        <v>0</v>
      </c>
      <c r="S3208" s="15" t="n">
        <v>0</v>
      </c>
      <c r="T3208" s="15" t="n">
        <v>0</v>
      </c>
      <c r="U3208" s="15" t="n">
        <v>553500</v>
      </c>
      <c r="V3208">
        <f>IFERROR(VLOOKUP(D3208,Tablas_Equivalencia!$A$3:$B$8,2,FALSE),"Sin dato")</f>
        <v/>
      </c>
      <c r="W3208">
        <f>IFERROR(VLOOKUP(L3208,Tablas_Equivalencia!$D$3:$E$9,2,FALSE),"Sin dato")</f>
        <v/>
      </c>
      <c r="X3208">
        <f>IF(I3208=1,"Varón","Mujer")</f>
        <v/>
      </c>
      <c r="Y3208">
        <f>IFERROR(VLOOKUP(M3208,Tablas_Equivalencia!$G$3:$H$6,2,FALSE),"Sin dato")</f>
        <v/>
      </c>
      <c r="Z3208">
        <f>IF(J3208&lt;=24,"18-24","25-29")</f>
        <v/>
      </c>
      <c r="AA3208">
        <f>IF(M3208&lt;&gt;1,"",IF(P3208=2,1,0))</f>
        <v/>
      </c>
      <c r="AB3208">
        <f>IF(M3208&lt;&gt;1,"",IF(O3208&gt;=2,1,0))</f>
        <v/>
      </c>
      <c r="AC3208">
        <f>IF(M3208&lt;&gt;1,"",IF(OR(Q3208=999,Q3208=""),"",IF(OR(Q3208&lt;35,Q3208&gt;48),1,0)))</f>
        <v/>
      </c>
      <c r="AD3208">
        <f>IF(COUNT(AA3208:AC3208)&lt;3,"",SUM(AA3208:AC3208))</f>
        <v/>
      </c>
      <c r="AE3208">
        <f>IF(L3208&gt;=4,2,IF(L3208&gt;=2,1,0))</f>
        <v/>
      </c>
      <c r="AF3208">
        <f>IF(L3208&gt;=5,1,0)</f>
        <v/>
      </c>
      <c r="AG3208">
        <f>AE3208+AF3208</f>
        <v/>
      </c>
      <c r="AH3208" s="15">
        <f>IF(M3208&lt;&gt;1,"",IF(OR(R3208=-9,R3208=""),"",R3208))</f>
        <v/>
      </c>
      <c r="AI3208">
        <f>IF(M3208&lt;&gt;1,"",IF(OR(Q3208=999,Q3208=""),"",Q3208))</f>
        <v/>
      </c>
    </row>
    <row r="3209">
      <c r="A3209" t="inlineStr">
        <is>
          <t>TQRMNOP117348</t>
        </is>
      </c>
      <c r="B3209" t="n">
        <v>2025</v>
      </c>
      <c r="C3209" t="n">
        <v>1</v>
      </c>
      <c r="D3209" t="n">
        <v>1</v>
      </c>
      <c r="E3209" t="inlineStr">
        <is>
          <t>S</t>
        </is>
      </c>
      <c r="F3209" t="n">
        <v>33</v>
      </c>
      <c r="G3209" t="n">
        <v>841</v>
      </c>
      <c r="H3209" t="n">
        <v>1</v>
      </c>
      <c r="I3209" t="n">
        <v>2</v>
      </c>
      <c r="J3209" t="n">
        <v>29</v>
      </c>
      <c r="K3209" t="n">
        <v>2</v>
      </c>
      <c r="L3209" t="n">
        <v>4</v>
      </c>
      <c r="M3209" t="n">
        <v>2</v>
      </c>
      <c r="R3209" s="15" t="n">
        <v>0</v>
      </c>
      <c r="S3209" s="15" t="n">
        <v>103000</v>
      </c>
      <c r="T3209" s="15" t="n">
        <v>103000</v>
      </c>
      <c r="U3209" s="15" t="n">
        <v>141200</v>
      </c>
      <c r="V3209">
        <f>IFERROR(VLOOKUP(D3209,Tablas_Equivalencia!$A$3:$B$8,2,FALSE),"Sin dato")</f>
        <v/>
      </c>
      <c r="W3209">
        <f>IFERROR(VLOOKUP(L3209,Tablas_Equivalencia!$D$3:$E$9,2,FALSE),"Sin dato")</f>
        <v/>
      </c>
      <c r="X3209">
        <f>IF(I3209=1,"Varón","Mujer")</f>
        <v/>
      </c>
      <c r="Y3209">
        <f>IFERROR(VLOOKUP(M3209,Tablas_Equivalencia!$G$3:$H$6,2,FALSE),"Sin dato")</f>
        <v/>
      </c>
      <c r="Z3209">
        <f>IF(J3209&lt;=24,"18-24","25-29")</f>
        <v/>
      </c>
      <c r="AA3209">
        <f>IF(M3209&lt;&gt;1,"",IF(P3209=2,1,0))</f>
        <v/>
      </c>
      <c r="AB3209">
        <f>IF(M3209&lt;&gt;1,"",IF(O3209&gt;=2,1,0))</f>
        <v/>
      </c>
      <c r="AC3209">
        <f>IF(M3209&lt;&gt;1,"",IF(OR(Q3209=999,Q3209=""),"",IF(OR(Q3209&lt;35,Q3209&gt;48),1,0)))</f>
        <v/>
      </c>
      <c r="AD3209">
        <f>IF(COUNT(AA3209:AC3209)&lt;3,"",SUM(AA3209:AC3209))</f>
        <v/>
      </c>
      <c r="AE3209">
        <f>IF(L3209&gt;=4,2,IF(L3209&gt;=2,1,0))</f>
        <v/>
      </c>
      <c r="AF3209">
        <f>IF(L3209&gt;=5,1,0)</f>
        <v/>
      </c>
      <c r="AG3209">
        <f>AE3209+AF3209</f>
        <v/>
      </c>
      <c r="AH3209" s="15">
        <f>IF(M3209&lt;&gt;1,"",IF(OR(R3209=-9,R3209=""),"",R3209))</f>
        <v/>
      </c>
      <c r="AI3209">
        <f>IF(M3209&lt;&gt;1,"",IF(OR(Q3209=999,Q3209=""),"",Q3209))</f>
        <v/>
      </c>
    </row>
    <row r="3210">
      <c r="A3210" t="inlineStr">
        <is>
          <t>TQRMNOP117350</t>
        </is>
      </c>
      <c r="B3210" t="n">
        <v>2025</v>
      </c>
      <c r="C3210" t="n">
        <v>1</v>
      </c>
      <c r="D3210" t="n">
        <v>1</v>
      </c>
      <c r="E3210" t="inlineStr">
        <is>
          <t>S</t>
        </is>
      </c>
      <c r="F3210" t="n">
        <v>33</v>
      </c>
      <c r="G3210" t="n">
        <v>1672</v>
      </c>
      <c r="H3210" t="n">
        <v>1</v>
      </c>
      <c r="I3210" t="n">
        <v>1</v>
      </c>
      <c r="J3210" t="n">
        <v>27</v>
      </c>
      <c r="K3210" t="n">
        <v>2</v>
      </c>
      <c r="L3210" t="n">
        <v>1</v>
      </c>
      <c r="M3210" t="n">
        <v>1</v>
      </c>
      <c r="N3210" t="n">
        <v>2</v>
      </c>
      <c r="O3210" t="n">
        <v>1</v>
      </c>
      <c r="P3210" t="n">
        <v>1</v>
      </c>
      <c r="Q3210" t="n">
        <v>54</v>
      </c>
      <c r="R3210" s="15" t="n">
        <v>349000</v>
      </c>
      <c r="S3210" s="15" t="n">
        <v>0</v>
      </c>
      <c r="T3210" s="15" t="n">
        <v>349000</v>
      </c>
      <c r="U3210" s="15" t="n">
        <v>669800</v>
      </c>
      <c r="V3210">
        <f>IFERROR(VLOOKUP(D3210,Tablas_Equivalencia!$A$3:$B$8,2,FALSE),"Sin dato")</f>
        <v/>
      </c>
      <c r="W3210">
        <f>IFERROR(VLOOKUP(L3210,Tablas_Equivalencia!$D$3:$E$9,2,FALSE),"Sin dato")</f>
        <v/>
      </c>
      <c r="X3210">
        <f>IF(I3210=1,"Varón","Mujer")</f>
        <v/>
      </c>
      <c r="Y3210">
        <f>IFERROR(VLOOKUP(M3210,Tablas_Equivalencia!$G$3:$H$6,2,FALSE),"Sin dato")</f>
        <v/>
      </c>
      <c r="Z3210">
        <f>IF(J3210&lt;=24,"18-24","25-29")</f>
        <v/>
      </c>
      <c r="AA3210">
        <f>IF(M3210&lt;&gt;1,"",IF(P3210=2,1,0))</f>
        <v/>
      </c>
      <c r="AB3210">
        <f>IF(M3210&lt;&gt;1,"",IF(O3210&gt;=2,1,0))</f>
        <v/>
      </c>
      <c r="AC3210">
        <f>IF(M3210&lt;&gt;1,"",IF(OR(Q3210=999,Q3210=""),"",IF(OR(Q3210&lt;35,Q3210&gt;48),1,0)))</f>
        <v/>
      </c>
      <c r="AD3210">
        <f>IF(COUNT(AA3210:AC3210)&lt;3,"",SUM(AA3210:AC3210))</f>
        <v/>
      </c>
      <c r="AE3210">
        <f>IF(L3210&gt;=4,2,IF(L3210&gt;=2,1,0))</f>
        <v/>
      </c>
      <c r="AF3210">
        <f>IF(L3210&gt;=5,1,0)</f>
        <v/>
      </c>
      <c r="AG3210">
        <f>AE3210+AF3210</f>
        <v/>
      </c>
      <c r="AH3210" s="15">
        <f>IF(M3210&lt;&gt;1,"",IF(OR(R3210=-9,R3210=""),"",R3210))</f>
        <v/>
      </c>
      <c r="AI3210">
        <f>IF(M3210&lt;&gt;1,"",IF(OR(Q3210=999,Q3210=""),"",Q3210))</f>
        <v/>
      </c>
    </row>
    <row r="3211">
      <c r="A3211" t="inlineStr">
        <is>
          <t>TQRMNOP117351</t>
        </is>
      </c>
      <c r="B3211" t="n">
        <v>2025</v>
      </c>
      <c r="C3211" t="n">
        <v>1</v>
      </c>
      <c r="D3211" t="n">
        <v>1</v>
      </c>
      <c r="E3211" t="inlineStr">
        <is>
          <t>S</t>
        </is>
      </c>
      <c r="F3211" t="n">
        <v>33</v>
      </c>
      <c r="G3211" t="n">
        <v>1385</v>
      </c>
      <c r="H3211" t="n">
        <v>3</v>
      </c>
      <c r="I3211" t="n">
        <v>1</v>
      </c>
      <c r="J3211" t="n">
        <v>19</v>
      </c>
      <c r="K3211" t="n">
        <v>2</v>
      </c>
      <c r="L3211" t="n">
        <v>4</v>
      </c>
      <c r="M3211" t="n">
        <v>1</v>
      </c>
      <c r="N3211" t="n">
        <v>2</v>
      </c>
      <c r="O3211" t="n">
        <v>1</v>
      </c>
      <c r="P3211" t="n">
        <v>2</v>
      </c>
      <c r="Q3211" t="n">
        <v>33</v>
      </c>
      <c r="R3211" s="15" t="n">
        <v>715000</v>
      </c>
      <c r="S3211" s="15" t="n">
        <v>0</v>
      </c>
      <c r="T3211" s="15" t="n">
        <v>715000</v>
      </c>
      <c r="U3211" s="15" t="n">
        <v>106000</v>
      </c>
      <c r="V3211">
        <f>IFERROR(VLOOKUP(D3211,Tablas_Equivalencia!$A$3:$B$8,2,FALSE),"Sin dato")</f>
        <v/>
      </c>
      <c r="W3211">
        <f>IFERROR(VLOOKUP(L3211,Tablas_Equivalencia!$D$3:$E$9,2,FALSE),"Sin dato")</f>
        <v/>
      </c>
      <c r="X3211">
        <f>IF(I3211=1,"Varón","Mujer")</f>
        <v/>
      </c>
      <c r="Y3211">
        <f>IFERROR(VLOOKUP(M3211,Tablas_Equivalencia!$G$3:$H$6,2,FALSE),"Sin dato")</f>
        <v/>
      </c>
      <c r="Z3211">
        <f>IF(J3211&lt;=24,"18-24","25-29")</f>
        <v/>
      </c>
      <c r="AA3211">
        <f>IF(M3211&lt;&gt;1,"",IF(P3211=2,1,0))</f>
        <v/>
      </c>
      <c r="AB3211">
        <f>IF(M3211&lt;&gt;1,"",IF(O3211&gt;=2,1,0))</f>
        <v/>
      </c>
      <c r="AC3211">
        <f>IF(M3211&lt;&gt;1,"",IF(OR(Q3211=999,Q3211=""),"",IF(OR(Q3211&lt;35,Q3211&gt;48),1,0)))</f>
        <v/>
      </c>
      <c r="AD3211">
        <f>IF(COUNT(AA3211:AC3211)&lt;3,"",SUM(AA3211:AC3211))</f>
        <v/>
      </c>
      <c r="AE3211">
        <f>IF(L3211&gt;=4,2,IF(L3211&gt;=2,1,0))</f>
        <v/>
      </c>
      <c r="AF3211">
        <f>IF(L3211&gt;=5,1,0)</f>
        <v/>
      </c>
      <c r="AG3211">
        <f>AE3211+AF3211</f>
        <v/>
      </c>
      <c r="AH3211" s="15">
        <f>IF(M3211&lt;&gt;1,"",IF(OR(R3211=-9,R3211=""),"",R3211))</f>
        <v/>
      </c>
      <c r="AI3211">
        <f>IF(M3211&lt;&gt;1,"",IF(OR(Q3211=999,Q3211=""),"",Q3211))</f>
        <v/>
      </c>
    </row>
    <row r="3212">
      <c r="A3212" t="inlineStr">
        <is>
          <t>TQRMNOP117356</t>
        </is>
      </c>
      <c r="B3212" t="n">
        <v>2025</v>
      </c>
      <c r="C3212" t="n">
        <v>1</v>
      </c>
      <c r="D3212" t="n">
        <v>43</v>
      </c>
      <c r="E3212" t="inlineStr">
        <is>
          <t>S</t>
        </is>
      </c>
      <c r="F3212" t="n">
        <v>17</v>
      </c>
      <c r="G3212" t="n">
        <v>1740</v>
      </c>
      <c r="H3212" t="n">
        <v>3</v>
      </c>
      <c r="I3212" t="n">
        <v>2</v>
      </c>
      <c r="J3212" t="n">
        <v>25</v>
      </c>
      <c r="K3212" t="n">
        <v>1</v>
      </c>
      <c r="L3212" t="n">
        <v>5</v>
      </c>
      <c r="M3212" t="n">
        <v>2</v>
      </c>
      <c r="R3212" s="15" t="n">
        <v>0</v>
      </c>
      <c r="S3212" s="15" t="n">
        <v>0</v>
      </c>
      <c r="T3212" s="15" t="n">
        <v>0</v>
      </c>
      <c r="U3212" s="15" t="n">
        <v>116300</v>
      </c>
      <c r="V3212">
        <f>IFERROR(VLOOKUP(D3212,Tablas_Equivalencia!$A$3:$B$8,2,FALSE),"Sin dato")</f>
        <v/>
      </c>
      <c r="W3212">
        <f>IFERROR(VLOOKUP(L3212,Tablas_Equivalencia!$D$3:$E$9,2,FALSE),"Sin dato")</f>
        <v/>
      </c>
      <c r="X3212">
        <f>IF(I3212=1,"Varón","Mujer")</f>
        <v/>
      </c>
      <c r="Y3212">
        <f>IFERROR(VLOOKUP(M3212,Tablas_Equivalencia!$G$3:$H$6,2,FALSE),"Sin dato")</f>
        <v/>
      </c>
      <c r="Z3212">
        <f>IF(J3212&lt;=24,"18-24","25-29")</f>
        <v/>
      </c>
      <c r="AA3212">
        <f>IF(M3212&lt;&gt;1,"",IF(P3212=2,1,0))</f>
        <v/>
      </c>
      <c r="AB3212">
        <f>IF(M3212&lt;&gt;1,"",IF(O3212&gt;=2,1,0))</f>
        <v/>
      </c>
      <c r="AC3212">
        <f>IF(M3212&lt;&gt;1,"",IF(OR(Q3212=999,Q3212=""),"",IF(OR(Q3212&lt;35,Q3212&gt;48),1,0)))</f>
        <v/>
      </c>
      <c r="AD3212">
        <f>IF(COUNT(AA3212:AC3212)&lt;3,"",SUM(AA3212:AC3212))</f>
        <v/>
      </c>
      <c r="AE3212">
        <f>IF(L3212&gt;=4,2,IF(L3212&gt;=2,1,0))</f>
        <v/>
      </c>
      <c r="AF3212">
        <f>IF(L3212&gt;=5,1,0)</f>
        <v/>
      </c>
      <c r="AG3212">
        <f>AE3212+AF3212</f>
        <v/>
      </c>
      <c r="AH3212" s="15">
        <f>IF(M3212&lt;&gt;1,"",IF(OR(R3212=-9,R3212=""),"",R3212))</f>
        <v/>
      </c>
      <c r="AI3212">
        <f>IF(M3212&lt;&gt;1,"",IF(OR(Q3212=999,Q3212=""),"",Q3212))</f>
        <v/>
      </c>
    </row>
    <row r="3213">
      <c r="A3213" t="inlineStr">
        <is>
          <t>TQRMNOP117363</t>
        </is>
      </c>
      <c r="B3213" t="n">
        <v>2025</v>
      </c>
      <c r="C3213" t="n">
        <v>1</v>
      </c>
      <c r="D3213" t="n">
        <v>43</v>
      </c>
      <c r="E3213" t="inlineStr">
        <is>
          <t>N</t>
        </is>
      </c>
      <c r="F3213" t="n">
        <v>38</v>
      </c>
      <c r="G3213" t="n">
        <v>1134</v>
      </c>
      <c r="H3213" t="n">
        <v>1</v>
      </c>
      <c r="I3213" t="n">
        <v>2</v>
      </c>
      <c r="J3213" t="n">
        <v>23</v>
      </c>
      <c r="K3213" t="n">
        <v>2</v>
      </c>
      <c r="L3213" t="n">
        <v>6</v>
      </c>
      <c r="M3213" t="n">
        <v>3</v>
      </c>
      <c r="R3213" s="15" t="n">
        <v>0</v>
      </c>
      <c r="S3213" s="15" t="n">
        <v>0</v>
      </c>
      <c r="T3213" s="15" t="n">
        <v>0</v>
      </c>
      <c r="U3213" s="15" t="n">
        <v>63700</v>
      </c>
      <c r="V3213">
        <f>IFERROR(VLOOKUP(D3213,Tablas_Equivalencia!$A$3:$B$8,2,FALSE),"Sin dato")</f>
        <v/>
      </c>
      <c r="W3213">
        <f>IFERROR(VLOOKUP(L3213,Tablas_Equivalencia!$D$3:$E$9,2,FALSE),"Sin dato")</f>
        <v/>
      </c>
      <c r="X3213">
        <f>IF(I3213=1,"Varón","Mujer")</f>
        <v/>
      </c>
      <c r="Y3213">
        <f>IFERROR(VLOOKUP(M3213,Tablas_Equivalencia!$G$3:$H$6,2,FALSE),"Sin dato")</f>
        <v/>
      </c>
      <c r="Z3213">
        <f>IF(J3213&lt;=24,"18-24","25-29")</f>
        <v/>
      </c>
      <c r="AA3213">
        <f>IF(M3213&lt;&gt;1,"",IF(P3213=2,1,0))</f>
        <v/>
      </c>
      <c r="AB3213">
        <f>IF(M3213&lt;&gt;1,"",IF(O3213&gt;=2,1,0))</f>
        <v/>
      </c>
      <c r="AC3213">
        <f>IF(M3213&lt;&gt;1,"",IF(OR(Q3213=999,Q3213=""),"",IF(OR(Q3213&lt;35,Q3213&gt;48),1,0)))</f>
        <v/>
      </c>
      <c r="AD3213">
        <f>IF(COUNT(AA3213:AC3213)&lt;3,"",SUM(AA3213:AC3213))</f>
        <v/>
      </c>
      <c r="AE3213">
        <f>IF(L3213&gt;=4,2,IF(L3213&gt;=2,1,0))</f>
        <v/>
      </c>
      <c r="AF3213">
        <f>IF(L3213&gt;=5,1,0)</f>
        <v/>
      </c>
      <c r="AG3213">
        <f>AE3213+AF3213</f>
        <v/>
      </c>
      <c r="AH3213" s="15">
        <f>IF(M3213&lt;&gt;1,"",IF(OR(R3213=-9,R3213=""),"",R3213))</f>
        <v/>
      </c>
      <c r="AI3213">
        <f>IF(M3213&lt;&gt;1,"",IF(OR(Q3213=999,Q3213=""),"",Q3213))</f>
        <v/>
      </c>
    </row>
    <row r="3214">
      <c r="A3214" t="inlineStr">
        <is>
          <t>TQRMNOP117364</t>
        </is>
      </c>
      <c r="B3214" t="n">
        <v>2025</v>
      </c>
      <c r="C3214" t="n">
        <v>1</v>
      </c>
      <c r="D3214" t="n">
        <v>44</v>
      </c>
      <c r="E3214" t="inlineStr">
        <is>
          <t>N</t>
        </is>
      </c>
      <c r="F3214" t="n">
        <v>2</v>
      </c>
      <c r="G3214" t="n">
        <v>1444</v>
      </c>
      <c r="H3214" t="n">
        <v>3</v>
      </c>
      <c r="I3214" t="n">
        <v>2</v>
      </c>
      <c r="J3214" t="n">
        <v>24</v>
      </c>
      <c r="K3214" t="n">
        <v>1</v>
      </c>
      <c r="L3214" t="n">
        <v>5</v>
      </c>
      <c r="M3214" t="n">
        <v>1</v>
      </c>
      <c r="N3214" t="n">
        <v>3</v>
      </c>
      <c r="O3214" t="n">
        <v>2</v>
      </c>
      <c r="P3214" t="n">
        <v>2</v>
      </c>
      <c r="Q3214" t="n">
        <v>14</v>
      </c>
      <c r="R3214" s="15" t="n">
        <v>671000</v>
      </c>
      <c r="S3214" s="15" t="n">
        <v>0</v>
      </c>
      <c r="T3214" s="15" t="n">
        <v>671000</v>
      </c>
      <c r="U3214" s="15" t="n">
        <v>78200</v>
      </c>
      <c r="V3214">
        <f>IFERROR(VLOOKUP(D3214,Tablas_Equivalencia!$A$3:$B$8,2,FALSE),"Sin dato")</f>
        <v/>
      </c>
      <c r="W3214">
        <f>IFERROR(VLOOKUP(L3214,Tablas_Equivalencia!$D$3:$E$9,2,FALSE),"Sin dato")</f>
        <v/>
      </c>
      <c r="X3214">
        <f>IF(I3214=1,"Varón","Mujer")</f>
        <v/>
      </c>
      <c r="Y3214">
        <f>IFERROR(VLOOKUP(M3214,Tablas_Equivalencia!$G$3:$H$6,2,FALSE),"Sin dato")</f>
        <v/>
      </c>
      <c r="Z3214">
        <f>IF(J3214&lt;=24,"18-24","25-29")</f>
        <v/>
      </c>
      <c r="AA3214">
        <f>IF(M3214&lt;&gt;1,"",IF(P3214=2,1,0))</f>
        <v/>
      </c>
      <c r="AB3214">
        <f>IF(M3214&lt;&gt;1,"",IF(O3214&gt;=2,1,0))</f>
        <v/>
      </c>
      <c r="AC3214">
        <f>IF(M3214&lt;&gt;1,"",IF(OR(Q3214=999,Q3214=""),"",IF(OR(Q3214&lt;35,Q3214&gt;48),1,0)))</f>
        <v/>
      </c>
      <c r="AD3214">
        <f>IF(COUNT(AA3214:AC3214)&lt;3,"",SUM(AA3214:AC3214))</f>
        <v/>
      </c>
      <c r="AE3214">
        <f>IF(L3214&gt;=4,2,IF(L3214&gt;=2,1,0))</f>
        <v/>
      </c>
      <c r="AF3214">
        <f>IF(L3214&gt;=5,1,0)</f>
        <v/>
      </c>
      <c r="AG3214">
        <f>AE3214+AF3214</f>
        <v/>
      </c>
      <c r="AH3214" s="15">
        <f>IF(M3214&lt;&gt;1,"",IF(OR(R3214=-9,R3214=""),"",R3214))</f>
        <v/>
      </c>
      <c r="AI3214">
        <f>IF(M3214&lt;&gt;1,"",IF(OR(Q3214=999,Q3214=""),"",Q3214))</f>
        <v/>
      </c>
    </row>
    <row r="3215">
      <c r="A3215" t="inlineStr">
        <is>
          <t>TQRMNOP117369</t>
        </is>
      </c>
      <c r="B3215" t="n">
        <v>2025</v>
      </c>
      <c r="C3215" t="n">
        <v>1</v>
      </c>
      <c r="D3215" t="n">
        <v>40</v>
      </c>
      <c r="E3215" t="inlineStr">
        <is>
          <t>N</t>
        </is>
      </c>
      <c r="F3215" t="n">
        <v>22</v>
      </c>
      <c r="G3215" t="n">
        <v>625</v>
      </c>
      <c r="H3215" t="n">
        <v>3</v>
      </c>
      <c r="I3215" t="n">
        <v>2</v>
      </c>
      <c r="J3215" t="n">
        <v>27</v>
      </c>
      <c r="K3215" t="n">
        <v>2</v>
      </c>
      <c r="L3215" t="n">
        <v>3</v>
      </c>
      <c r="M3215" t="n">
        <v>2</v>
      </c>
      <c r="R3215" s="15" t="n">
        <v>0</v>
      </c>
      <c r="S3215" s="15" t="n">
        <v>101000</v>
      </c>
      <c r="T3215" s="15" t="n">
        <v>101000</v>
      </c>
      <c r="U3215" s="15" t="n">
        <v>172500</v>
      </c>
      <c r="V3215">
        <f>IFERROR(VLOOKUP(D3215,Tablas_Equivalencia!$A$3:$B$8,2,FALSE),"Sin dato")</f>
        <v/>
      </c>
      <c r="W3215">
        <f>IFERROR(VLOOKUP(L3215,Tablas_Equivalencia!$D$3:$E$9,2,FALSE),"Sin dato")</f>
        <v/>
      </c>
      <c r="X3215">
        <f>IF(I3215=1,"Varón","Mujer")</f>
        <v/>
      </c>
      <c r="Y3215">
        <f>IFERROR(VLOOKUP(M3215,Tablas_Equivalencia!$G$3:$H$6,2,FALSE),"Sin dato")</f>
        <v/>
      </c>
      <c r="Z3215">
        <f>IF(J3215&lt;=24,"18-24","25-29")</f>
        <v/>
      </c>
      <c r="AA3215">
        <f>IF(M3215&lt;&gt;1,"",IF(P3215=2,1,0))</f>
        <v/>
      </c>
      <c r="AB3215">
        <f>IF(M3215&lt;&gt;1,"",IF(O3215&gt;=2,1,0))</f>
        <v/>
      </c>
      <c r="AC3215">
        <f>IF(M3215&lt;&gt;1,"",IF(OR(Q3215=999,Q3215=""),"",IF(OR(Q3215&lt;35,Q3215&gt;48),1,0)))</f>
        <v/>
      </c>
      <c r="AD3215">
        <f>IF(COUNT(AA3215:AC3215)&lt;3,"",SUM(AA3215:AC3215))</f>
        <v/>
      </c>
      <c r="AE3215">
        <f>IF(L3215&gt;=4,2,IF(L3215&gt;=2,1,0))</f>
        <v/>
      </c>
      <c r="AF3215">
        <f>IF(L3215&gt;=5,1,0)</f>
        <v/>
      </c>
      <c r="AG3215">
        <f>AE3215+AF3215</f>
        <v/>
      </c>
      <c r="AH3215" s="15">
        <f>IF(M3215&lt;&gt;1,"",IF(OR(R3215=-9,R3215=""),"",R3215))</f>
        <v/>
      </c>
      <c r="AI3215">
        <f>IF(M3215&lt;&gt;1,"",IF(OR(Q3215=999,Q3215=""),"",Q3215))</f>
        <v/>
      </c>
    </row>
    <row r="3216">
      <c r="A3216" t="inlineStr">
        <is>
          <t>TQRMNOP117373</t>
        </is>
      </c>
      <c r="B3216" t="n">
        <v>2025</v>
      </c>
      <c r="C3216" t="n">
        <v>1</v>
      </c>
      <c r="D3216" t="n">
        <v>42</v>
      </c>
      <c r="E3216" t="inlineStr">
        <is>
          <t>S</t>
        </is>
      </c>
      <c r="F3216" t="n">
        <v>10</v>
      </c>
      <c r="G3216" t="n">
        <v>653</v>
      </c>
      <c r="H3216" t="n">
        <v>3</v>
      </c>
      <c r="I3216" t="n">
        <v>1</v>
      </c>
      <c r="J3216" t="n">
        <v>25</v>
      </c>
      <c r="K3216" t="n">
        <v>2</v>
      </c>
      <c r="L3216" t="n">
        <v>6</v>
      </c>
      <c r="M3216" t="n">
        <v>1</v>
      </c>
      <c r="N3216" t="n">
        <v>3</v>
      </c>
      <c r="O3216" t="n">
        <v>1</v>
      </c>
      <c r="P3216" t="n">
        <v>2</v>
      </c>
      <c r="Q3216" t="n">
        <v>33</v>
      </c>
      <c r="R3216" s="15" t="n">
        <v>611000</v>
      </c>
      <c r="S3216" s="15" t="n">
        <v>0</v>
      </c>
      <c r="T3216" s="15" t="n">
        <v>611000</v>
      </c>
      <c r="U3216" s="15" t="n">
        <v>80400</v>
      </c>
      <c r="V3216">
        <f>IFERROR(VLOOKUP(D3216,Tablas_Equivalencia!$A$3:$B$8,2,FALSE),"Sin dato")</f>
        <v/>
      </c>
      <c r="W3216">
        <f>IFERROR(VLOOKUP(L3216,Tablas_Equivalencia!$D$3:$E$9,2,FALSE),"Sin dato")</f>
        <v/>
      </c>
      <c r="X3216">
        <f>IF(I3216=1,"Varón","Mujer")</f>
        <v/>
      </c>
      <c r="Y3216">
        <f>IFERROR(VLOOKUP(M3216,Tablas_Equivalencia!$G$3:$H$6,2,FALSE),"Sin dato")</f>
        <v/>
      </c>
      <c r="Z3216">
        <f>IF(J3216&lt;=24,"18-24","25-29")</f>
        <v/>
      </c>
      <c r="AA3216">
        <f>IF(M3216&lt;&gt;1,"",IF(P3216=2,1,0))</f>
        <v/>
      </c>
      <c r="AB3216">
        <f>IF(M3216&lt;&gt;1,"",IF(O3216&gt;=2,1,0))</f>
        <v/>
      </c>
      <c r="AC3216">
        <f>IF(M3216&lt;&gt;1,"",IF(OR(Q3216=999,Q3216=""),"",IF(OR(Q3216&lt;35,Q3216&gt;48),1,0)))</f>
        <v/>
      </c>
      <c r="AD3216">
        <f>IF(COUNT(AA3216:AC3216)&lt;3,"",SUM(AA3216:AC3216))</f>
        <v/>
      </c>
      <c r="AE3216">
        <f>IF(L3216&gt;=4,2,IF(L3216&gt;=2,1,0))</f>
        <v/>
      </c>
      <c r="AF3216">
        <f>IF(L3216&gt;=5,1,0)</f>
        <v/>
      </c>
      <c r="AG3216">
        <f>AE3216+AF3216</f>
        <v/>
      </c>
      <c r="AH3216" s="15">
        <f>IF(M3216&lt;&gt;1,"",IF(OR(R3216=-9,R3216=""),"",R3216))</f>
        <v/>
      </c>
      <c r="AI3216">
        <f>IF(M3216&lt;&gt;1,"",IF(OR(Q3216=999,Q3216=""),"",Q3216))</f>
        <v/>
      </c>
    </row>
    <row r="3217">
      <c r="A3217" t="inlineStr">
        <is>
          <t>TQRMNOP117374</t>
        </is>
      </c>
      <c r="B3217" t="n">
        <v>2025</v>
      </c>
      <c r="C3217" t="n">
        <v>1</v>
      </c>
      <c r="D3217" t="n">
        <v>41</v>
      </c>
      <c r="E3217" t="inlineStr">
        <is>
          <t>N</t>
        </is>
      </c>
      <c r="F3217" t="n">
        <v>12</v>
      </c>
      <c r="G3217" t="n">
        <v>1076</v>
      </c>
      <c r="H3217" t="n">
        <v>3</v>
      </c>
      <c r="I3217" t="n">
        <v>2</v>
      </c>
      <c r="J3217" t="n">
        <v>26</v>
      </c>
      <c r="K3217" t="n">
        <v>2</v>
      </c>
      <c r="L3217" t="n">
        <v>4</v>
      </c>
      <c r="M3217" t="n">
        <v>3</v>
      </c>
      <c r="R3217" s="15" t="n">
        <v>0</v>
      </c>
      <c r="S3217" s="15" t="n">
        <v>0</v>
      </c>
      <c r="T3217" s="15" t="n">
        <v>0</v>
      </c>
      <c r="U3217" s="15" t="n">
        <v>80000</v>
      </c>
      <c r="V3217">
        <f>IFERROR(VLOOKUP(D3217,Tablas_Equivalencia!$A$3:$B$8,2,FALSE),"Sin dato")</f>
        <v/>
      </c>
      <c r="W3217">
        <f>IFERROR(VLOOKUP(L3217,Tablas_Equivalencia!$D$3:$E$9,2,FALSE),"Sin dato")</f>
        <v/>
      </c>
      <c r="X3217">
        <f>IF(I3217=1,"Varón","Mujer")</f>
        <v/>
      </c>
      <c r="Y3217">
        <f>IFERROR(VLOOKUP(M3217,Tablas_Equivalencia!$G$3:$H$6,2,FALSE),"Sin dato")</f>
        <v/>
      </c>
      <c r="Z3217">
        <f>IF(J3217&lt;=24,"18-24","25-29")</f>
        <v/>
      </c>
      <c r="AA3217">
        <f>IF(M3217&lt;&gt;1,"",IF(P3217=2,1,0))</f>
        <v/>
      </c>
      <c r="AB3217">
        <f>IF(M3217&lt;&gt;1,"",IF(O3217&gt;=2,1,0))</f>
        <v/>
      </c>
      <c r="AC3217">
        <f>IF(M3217&lt;&gt;1,"",IF(OR(Q3217=999,Q3217=""),"",IF(OR(Q3217&lt;35,Q3217&gt;48),1,0)))</f>
        <v/>
      </c>
      <c r="AD3217">
        <f>IF(COUNT(AA3217:AC3217)&lt;3,"",SUM(AA3217:AC3217))</f>
        <v/>
      </c>
      <c r="AE3217">
        <f>IF(L3217&gt;=4,2,IF(L3217&gt;=2,1,0))</f>
        <v/>
      </c>
      <c r="AF3217">
        <f>IF(L3217&gt;=5,1,0)</f>
        <v/>
      </c>
      <c r="AG3217">
        <f>AE3217+AF3217</f>
        <v/>
      </c>
      <c r="AH3217" s="15">
        <f>IF(M3217&lt;&gt;1,"",IF(OR(R3217=-9,R3217=""),"",R3217))</f>
        <v/>
      </c>
      <c r="AI3217">
        <f>IF(M3217&lt;&gt;1,"",IF(OR(Q3217=999,Q3217=""),"",Q3217))</f>
        <v/>
      </c>
    </row>
    <row r="3218">
      <c r="A3218" t="inlineStr">
        <is>
          <t>TQRMNOP117376</t>
        </is>
      </c>
      <c r="B3218" t="n">
        <v>2025</v>
      </c>
      <c r="C3218" t="n">
        <v>1</v>
      </c>
      <c r="D3218" t="n">
        <v>41</v>
      </c>
      <c r="E3218" t="inlineStr">
        <is>
          <t>S</t>
        </is>
      </c>
      <c r="F3218" t="n">
        <v>8</v>
      </c>
      <c r="G3218" t="n">
        <v>1039</v>
      </c>
      <c r="H3218" t="n">
        <v>2</v>
      </c>
      <c r="I3218" t="n">
        <v>1</v>
      </c>
      <c r="J3218" t="n">
        <v>25</v>
      </c>
      <c r="K3218" t="n">
        <v>2</v>
      </c>
      <c r="L3218" t="n">
        <v>2</v>
      </c>
      <c r="M3218" t="n">
        <v>1</v>
      </c>
      <c r="N3218" t="n">
        <v>3</v>
      </c>
      <c r="O3218" t="n">
        <v>3</v>
      </c>
      <c r="P3218" t="n">
        <v>2</v>
      </c>
      <c r="Q3218" t="n">
        <v>31</v>
      </c>
      <c r="R3218" s="15" t="n">
        <v>295000</v>
      </c>
      <c r="S3218" s="15" t="n">
        <v>141000</v>
      </c>
      <c r="T3218" s="15" t="n">
        <v>436000</v>
      </c>
      <c r="U3218" s="15" t="n">
        <v>530300</v>
      </c>
      <c r="V3218">
        <f>IFERROR(VLOOKUP(D3218,Tablas_Equivalencia!$A$3:$B$8,2,FALSE),"Sin dato")</f>
        <v/>
      </c>
      <c r="W3218">
        <f>IFERROR(VLOOKUP(L3218,Tablas_Equivalencia!$D$3:$E$9,2,FALSE),"Sin dato")</f>
        <v/>
      </c>
      <c r="X3218">
        <f>IF(I3218=1,"Varón","Mujer")</f>
        <v/>
      </c>
      <c r="Y3218">
        <f>IFERROR(VLOOKUP(M3218,Tablas_Equivalencia!$G$3:$H$6,2,FALSE),"Sin dato")</f>
        <v/>
      </c>
      <c r="Z3218">
        <f>IF(J3218&lt;=24,"18-24","25-29")</f>
        <v/>
      </c>
      <c r="AA3218">
        <f>IF(M3218&lt;&gt;1,"",IF(P3218=2,1,0))</f>
        <v/>
      </c>
      <c r="AB3218">
        <f>IF(M3218&lt;&gt;1,"",IF(O3218&gt;=2,1,0))</f>
        <v/>
      </c>
      <c r="AC3218">
        <f>IF(M3218&lt;&gt;1,"",IF(OR(Q3218=999,Q3218=""),"",IF(OR(Q3218&lt;35,Q3218&gt;48),1,0)))</f>
        <v/>
      </c>
      <c r="AD3218">
        <f>IF(COUNT(AA3218:AC3218)&lt;3,"",SUM(AA3218:AC3218))</f>
        <v/>
      </c>
      <c r="AE3218">
        <f>IF(L3218&gt;=4,2,IF(L3218&gt;=2,1,0))</f>
        <v/>
      </c>
      <c r="AF3218">
        <f>IF(L3218&gt;=5,1,0)</f>
        <v/>
      </c>
      <c r="AG3218">
        <f>AE3218+AF3218</f>
        <v/>
      </c>
      <c r="AH3218" s="15">
        <f>IF(M3218&lt;&gt;1,"",IF(OR(R3218=-9,R3218=""),"",R3218))</f>
        <v/>
      </c>
      <c r="AI3218">
        <f>IF(M3218&lt;&gt;1,"",IF(OR(Q3218=999,Q3218=""),"",Q3218))</f>
        <v/>
      </c>
    </row>
    <row r="3219">
      <c r="A3219" t="inlineStr">
        <is>
          <t>TQRMNOP117381</t>
        </is>
      </c>
      <c r="B3219" t="n">
        <v>2025</v>
      </c>
      <c r="C3219" t="n">
        <v>1</v>
      </c>
      <c r="D3219" t="n">
        <v>40</v>
      </c>
      <c r="E3219" t="inlineStr">
        <is>
          <t>N</t>
        </is>
      </c>
      <c r="F3219" t="n">
        <v>23</v>
      </c>
      <c r="G3219" t="n">
        <v>1513</v>
      </c>
      <c r="H3219" t="n">
        <v>1</v>
      </c>
      <c r="I3219" t="n">
        <v>2</v>
      </c>
      <c r="J3219" t="n">
        <v>28</v>
      </c>
      <c r="K3219" t="n">
        <v>2</v>
      </c>
      <c r="L3219" t="n">
        <v>4</v>
      </c>
      <c r="M3219" t="n">
        <v>1</v>
      </c>
      <c r="N3219" t="n">
        <v>3</v>
      </c>
      <c r="O3219" t="n">
        <v>2</v>
      </c>
      <c r="P3219" t="n">
        <v>1</v>
      </c>
      <c r="Q3219" t="n">
        <v>31</v>
      </c>
      <c r="R3219" s="15" t="n">
        <v>212000</v>
      </c>
      <c r="S3219" s="15" t="n">
        <v>47000</v>
      </c>
      <c r="T3219" s="15" t="n">
        <v>259000</v>
      </c>
      <c r="U3219" s="15" t="n">
        <v>87500</v>
      </c>
      <c r="V3219">
        <f>IFERROR(VLOOKUP(D3219,Tablas_Equivalencia!$A$3:$B$8,2,FALSE),"Sin dato")</f>
        <v/>
      </c>
      <c r="W3219">
        <f>IFERROR(VLOOKUP(L3219,Tablas_Equivalencia!$D$3:$E$9,2,FALSE),"Sin dato")</f>
        <v/>
      </c>
      <c r="X3219">
        <f>IF(I3219=1,"Varón","Mujer")</f>
        <v/>
      </c>
      <c r="Y3219">
        <f>IFERROR(VLOOKUP(M3219,Tablas_Equivalencia!$G$3:$H$6,2,FALSE),"Sin dato")</f>
        <v/>
      </c>
      <c r="Z3219">
        <f>IF(J3219&lt;=24,"18-24","25-29")</f>
        <v/>
      </c>
      <c r="AA3219">
        <f>IF(M3219&lt;&gt;1,"",IF(P3219=2,1,0))</f>
        <v/>
      </c>
      <c r="AB3219">
        <f>IF(M3219&lt;&gt;1,"",IF(O3219&gt;=2,1,0))</f>
        <v/>
      </c>
      <c r="AC3219">
        <f>IF(M3219&lt;&gt;1,"",IF(OR(Q3219=999,Q3219=""),"",IF(OR(Q3219&lt;35,Q3219&gt;48),1,0)))</f>
        <v/>
      </c>
      <c r="AD3219">
        <f>IF(COUNT(AA3219:AC3219)&lt;3,"",SUM(AA3219:AC3219))</f>
        <v/>
      </c>
      <c r="AE3219">
        <f>IF(L3219&gt;=4,2,IF(L3219&gt;=2,1,0))</f>
        <v/>
      </c>
      <c r="AF3219">
        <f>IF(L3219&gt;=5,1,0)</f>
        <v/>
      </c>
      <c r="AG3219">
        <f>AE3219+AF3219</f>
        <v/>
      </c>
      <c r="AH3219" s="15">
        <f>IF(M3219&lt;&gt;1,"",IF(OR(R3219=-9,R3219=""),"",R3219))</f>
        <v/>
      </c>
      <c r="AI3219">
        <f>IF(M3219&lt;&gt;1,"",IF(OR(Q3219=999,Q3219=""),"",Q3219))</f>
        <v/>
      </c>
    </row>
    <row r="3220">
      <c r="A3220" t="inlineStr">
        <is>
          <t>TQRMNOP117391</t>
        </is>
      </c>
      <c r="B3220" t="n">
        <v>2025</v>
      </c>
      <c r="C3220" t="n">
        <v>1</v>
      </c>
      <c r="D3220" t="n">
        <v>43</v>
      </c>
      <c r="E3220" t="inlineStr">
        <is>
          <t>S</t>
        </is>
      </c>
      <c r="F3220" t="n">
        <v>30</v>
      </c>
      <c r="G3220" t="n">
        <v>877</v>
      </c>
      <c r="H3220" t="n">
        <v>1</v>
      </c>
      <c r="I3220" t="n">
        <v>1</v>
      </c>
      <c r="J3220" t="n">
        <v>23</v>
      </c>
      <c r="K3220" t="n">
        <v>2</v>
      </c>
      <c r="L3220" t="n">
        <v>4</v>
      </c>
      <c r="M3220" t="n">
        <v>1</v>
      </c>
      <c r="N3220" t="n">
        <v>3</v>
      </c>
      <c r="O3220" t="n">
        <v>2</v>
      </c>
      <c r="P3220" t="n">
        <v>2</v>
      </c>
      <c r="Q3220" t="n">
        <v>36</v>
      </c>
      <c r="R3220" s="15" t="n">
        <v>777000</v>
      </c>
      <c r="S3220" s="15" t="n">
        <v>0</v>
      </c>
      <c r="T3220" s="15" t="n">
        <v>777000</v>
      </c>
      <c r="U3220" s="15" t="n">
        <v>65300</v>
      </c>
      <c r="V3220">
        <f>IFERROR(VLOOKUP(D3220,Tablas_Equivalencia!$A$3:$B$8,2,FALSE),"Sin dato")</f>
        <v/>
      </c>
      <c r="W3220">
        <f>IFERROR(VLOOKUP(L3220,Tablas_Equivalencia!$D$3:$E$9,2,FALSE),"Sin dato")</f>
        <v/>
      </c>
      <c r="X3220">
        <f>IF(I3220=1,"Varón","Mujer")</f>
        <v/>
      </c>
      <c r="Y3220">
        <f>IFERROR(VLOOKUP(M3220,Tablas_Equivalencia!$G$3:$H$6,2,FALSE),"Sin dato")</f>
        <v/>
      </c>
      <c r="Z3220">
        <f>IF(J3220&lt;=24,"18-24","25-29")</f>
        <v/>
      </c>
      <c r="AA3220">
        <f>IF(M3220&lt;&gt;1,"",IF(P3220=2,1,0))</f>
        <v/>
      </c>
      <c r="AB3220">
        <f>IF(M3220&lt;&gt;1,"",IF(O3220&gt;=2,1,0))</f>
        <v/>
      </c>
      <c r="AC3220">
        <f>IF(M3220&lt;&gt;1,"",IF(OR(Q3220=999,Q3220=""),"",IF(OR(Q3220&lt;35,Q3220&gt;48),1,0)))</f>
        <v/>
      </c>
      <c r="AD3220">
        <f>IF(COUNT(AA3220:AC3220)&lt;3,"",SUM(AA3220:AC3220))</f>
        <v/>
      </c>
      <c r="AE3220">
        <f>IF(L3220&gt;=4,2,IF(L3220&gt;=2,1,0))</f>
        <v/>
      </c>
      <c r="AF3220">
        <f>IF(L3220&gt;=5,1,0)</f>
        <v/>
      </c>
      <c r="AG3220">
        <f>AE3220+AF3220</f>
        <v/>
      </c>
      <c r="AH3220" s="15">
        <f>IF(M3220&lt;&gt;1,"",IF(OR(R3220=-9,R3220=""),"",R3220))</f>
        <v/>
      </c>
      <c r="AI3220">
        <f>IF(M3220&lt;&gt;1,"",IF(OR(Q3220=999,Q3220=""),"",Q3220))</f>
        <v/>
      </c>
    </row>
    <row r="3221">
      <c r="A3221" t="inlineStr">
        <is>
          <t>TQRMNOP117396</t>
        </is>
      </c>
      <c r="B3221" t="n">
        <v>2025</v>
      </c>
      <c r="C3221" t="n">
        <v>1</v>
      </c>
      <c r="D3221" t="n">
        <v>43</v>
      </c>
      <c r="E3221" t="inlineStr">
        <is>
          <t>S</t>
        </is>
      </c>
      <c r="F3221" t="n">
        <v>36</v>
      </c>
      <c r="G3221" t="n">
        <v>1220</v>
      </c>
      <c r="H3221" t="n">
        <v>3</v>
      </c>
      <c r="I3221" t="n">
        <v>2</v>
      </c>
      <c r="J3221" t="n">
        <v>25</v>
      </c>
      <c r="K3221" t="n">
        <v>2</v>
      </c>
      <c r="L3221" t="n">
        <v>5</v>
      </c>
      <c r="M3221" t="n">
        <v>1</v>
      </c>
      <c r="N3221" t="n">
        <v>3</v>
      </c>
      <c r="O3221" t="n">
        <v>1</v>
      </c>
      <c r="P3221" t="n">
        <v>1</v>
      </c>
      <c r="Q3221" t="n">
        <v>41</v>
      </c>
      <c r="R3221" s="15" t="n">
        <v>1745000</v>
      </c>
      <c r="S3221" s="15" t="n">
        <v>0</v>
      </c>
      <c r="T3221" s="15" t="n">
        <v>1745000</v>
      </c>
      <c r="U3221" s="15" t="n">
        <v>164000</v>
      </c>
      <c r="V3221">
        <f>IFERROR(VLOOKUP(D3221,Tablas_Equivalencia!$A$3:$B$8,2,FALSE),"Sin dato")</f>
        <v/>
      </c>
      <c r="W3221">
        <f>IFERROR(VLOOKUP(L3221,Tablas_Equivalencia!$D$3:$E$9,2,FALSE),"Sin dato")</f>
        <v/>
      </c>
      <c r="X3221">
        <f>IF(I3221=1,"Varón","Mujer")</f>
        <v/>
      </c>
      <c r="Y3221">
        <f>IFERROR(VLOOKUP(M3221,Tablas_Equivalencia!$G$3:$H$6,2,FALSE),"Sin dato")</f>
        <v/>
      </c>
      <c r="Z3221">
        <f>IF(J3221&lt;=24,"18-24","25-29")</f>
        <v/>
      </c>
      <c r="AA3221">
        <f>IF(M3221&lt;&gt;1,"",IF(P3221=2,1,0))</f>
        <v/>
      </c>
      <c r="AB3221">
        <f>IF(M3221&lt;&gt;1,"",IF(O3221&gt;=2,1,0))</f>
        <v/>
      </c>
      <c r="AC3221">
        <f>IF(M3221&lt;&gt;1,"",IF(OR(Q3221=999,Q3221=""),"",IF(OR(Q3221&lt;35,Q3221&gt;48),1,0)))</f>
        <v/>
      </c>
      <c r="AD3221">
        <f>IF(COUNT(AA3221:AC3221)&lt;3,"",SUM(AA3221:AC3221))</f>
        <v/>
      </c>
      <c r="AE3221">
        <f>IF(L3221&gt;=4,2,IF(L3221&gt;=2,1,0))</f>
        <v/>
      </c>
      <c r="AF3221">
        <f>IF(L3221&gt;=5,1,0)</f>
        <v/>
      </c>
      <c r="AG3221">
        <f>AE3221+AF3221</f>
        <v/>
      </c>
      <c r="AH3221" s="15">
        <f>IF(M3221&lt;&gt;1,"",IF(OR(R3221=-9,R3221=""),"",R3221))</f>
        <v/>
      </c>
      <c r="AI3221">
        <f>IF(M3221&lt;&gt;1,"",IF(OR(Q3221=999,Q3221=""),"",Q3221))</f>
        <v/>
      </c>
    </row>
    <row r="3222">
      <c r="A3222" t="inlineStr">
        <is>
          <t>TQRMNOP117402</t>
        </is>
      </c>
      <c r="B3222" t="n">
        <v>2025</v>
      </c>
      <c r="C3222" t="n">
        <v>1</v>
      </c>
      <c r="D3222" t="n">
        <v>41</v>
      </c>
      <c r="E3222" t="inlineStr">
        <is>
          <t>N</t>
        </is>
      </c>
      <c r="F3222" t="n">
        <v>12</v>
      </c>
      <c r="G3222" t="n">
        <v>1510</v>
      </c>
      <c r="H3222" t="n">
        <v>3</v>
      </c>
      <c r="I3222" t="n">
        <v>1</v>
      </c>
      <c r="J3222" t="n">
        <v>26</v>
      </c>
      <c r="K3222" t="n">
        <v>2</v>
      </c>
      <c r="L3222" t="n">
        <v>6</v>
      </c>
      <c r="M3222" t="n">
        <v>3</v>
      </c>
      <c r="R3222" s="15" t="n">
        <v>0</v>
      </c>
      <c r="S3222" s="15" t="n">
        <v>118000</v>
      </c>
      <c r="T3222" s="15" t="n">
        <v>118000</v>
      </c>
      <c r="U3222" s="15" t="n">
        <v>193200</v>
      </c>
      <c r="V3222">
        <f>IFERROR(VLOOKUP(D3222,Tablas_Equivalencia!$A$3:$B$8,2,FALSE),"Sin dato")</f>
        <v/>
      </c>
      <c r="W3222">
        <f>IFERROR(VLOOKUP(L3222,Tablas_Equivalencia!$D$3:$E$9,2,FALSE),"Sin dato")</f>
        <v/>
      </c>
      <c r="X3222">
        <f>IF(I3222=1,"Varón","Mujer")</f>
        <v/>
      </c>
      <c r="Y3222">
        <f>IFERROR(VLOOKUP(M3222,Tablas_Equivalencia!$G$3:$H$6,2,FALSE),"Sin dato")</f>
        <v/>
      </c>
      <c r="Z3222">
        <f>IF(J3222&lt;=24,"18-24","25-29")</f>
        <v/>
      </c>
      <c r="AA3222">
        <f>IF(M3222&lt;&gt;1,"",IF(P3222=2,1,0))</f>
        <v/>
      </c>
      <c r="AB3222">
        <f>IF(M3222&lt;&gt;1,"",IF(O3222&gt;=2,1,0))</f>
        <v/>
      </c>
      <c r="AC3222">
        <f>IF(M3222&lt;&gt;1,"",IF(OR(Q3222=999,Q3222=""),"",IF(OR(Q3222&lt;35,Q3222&gt;48),1,0)))</f>
        <v/>
      </c>
      <c r="AD3222">
        <f>IF(COUNT(AA3222:AC3222)&lt;3,"",SUM(AA3222:AC3222))</f>
        <v/>
      </c>
      <c r="AE3222">
        <f>IF(L3222&gt;=4,2,IF(L3222&gt;=2,1,0))</f>
        <v/>
      </c>
      <c r="AF3222">
        <f>IF(L3222&gt;=5,1,0)</f>
        <v/>
      </c>
      <c r="AG3222">
        <f>AE3222+AF3222</f>
        <v/>
      </c>
      <c r="AH3222" s="15">
        <f>IF(M3222&lt;&gt;1,"",IF(OR(R3222=-9,R3222=""),"",R3222))</f>
        <v/>
      </c>
      <c r="AI3222">
        <f>IF(M3222&lt;&gt;1,"",IF(OR(Q3222=999,Q3222=""),"",Q3222))</f>
        <v/>
      </c>
    </row>
    <row r="3223">
      <c r="A3223" t="inlineStr">
        <is>
          <t>TQRMNOP117424</t>
        </is>
      </c>
      <c r="B3223" t="n">
        <v>2025</v>
      </c>
      <c r="C3223" t="n">
        <v>1</v>
      </c>
      <c r="D3223" t="n">
        <v>43</v>
      </c>
      <c r="E3223" t="inlineStr">
        <is>
          <t>S</t>
        </is>
      </c>
      <c r="F3223" t="n">
        <v>19</v>
      </c>
      <c r="G3223" t="n">
        <v>616</v>
      </c>
      <c r="H3223" t="n">
        <v>3</v>
      </c>
      <c r="I3223" t="n">
        <v>2</v>
      </c>
      <c r="J3223" t="n">
        <v>26</v>
      </c>
      <c r="K3223" t="n">
        <v>2</v>
      </c>
      <c r="L3223" t="n">
        <v>5</v>
      </c>
      <c r="M3223" t="n">
        <v>1</v>
      </c>
      <c r="N3223" t="n">
        <v>3</v>
      </c>
      <c r="O3223" t="n">
        <v>2</v>
      </c>
      <c r="P3223" t="n">
        <v>1</v>
      </c>
      <c r="Q3223" t="n">
        <v>45</v>
      </c>
      <c r="R3223" s="15" t="n">
        <v>521000</v>
      </c>
      <c r="S3223" s="15" t="n">
        <v>0</v>
      </c>
      <c r="T3223" s="15" t="n">
        <v>521000</v>
      </c>
      <c r="U3223" s="15" t="n">
        <v>108600</v>
      </c>
      <c r="V3223">
        <f>IFERROR(VLOOKUP(D3223,Tablas_Equivalencia!$A$3:$B$8,2,FALSE),"Sin dato")</f>
        <v/>
      </c>
      <c r="W3223">
        <f>IFERROR(VLOOKUP(L3223,Tablas_Equivalencia!$D$3:$E$9,2,FALSE),"Sin dato")</f>
        <v/>
      </c>
      <c r="X3223">
        <f>IF(I3223=1,"Varón","Mujer")</f>
        <v/>
      </c>
      <c r="Y3223">
        <f>IFERROR(VLOOKUP(M3223,Tablas_Equivalencia!$G$3:$H$6,2,FALSE),"Sin dato")</f>
        <v/>
      </c>
      <c r="Z3223">
        <f>IF(J3223&lt;=24,"18-24","25-29")</f>
        <v/>
      </c>
      <c r="AA3223">
        <f>IF(M3223&lt;&gt;1,"",IF(P3223=2,1,0))</f>
        <v/>
      </c>
      <c r="AB3223">
        <f>IF(M3223&lt;&gt;1,"",IF(O3223&gt;=2,1,0))</f>
        <v/>
      </c>
      <c r="AC3223">
        <f>IF(M3223&lt;&gt;1,"",IF(OR(Q3223=999,Q3223=""),"",IF(OR(Q3223&lt;35,Q3223&gt;48),1,0)))</f>
        <v/>
      </c>
      <c r="AD3223">
        <f>IF(COUNT(AA3223:AC3223)&lt;3,"",SUM(AA3223:AC3223))</f>
        <v/>
      </c>
      <c r="AE3223">
        <f>IF(L3223&gt;=4,2,IF(L3223&gt;=2,1,0))</f>
        <v/>
      </c>
      <c r="AF3223">
        <f>IF(L3223&gt;=5,1,0)</f>
        <v/>
      </c>
      <c r="AG3223">
        <f>AE3223+AF3223</f>
        <v/>
      </c>
      <c r="AH3223" s="15">
        <f>IF(M3223&lt;&gt;1,"",IF(OR(R3223=-9,R3223=""),"",R3223))</f>
        <v/>
      </c>
      <c r="AI3223">
        <f>IF(M3223&lt;&gt;1,"",IF(OR(Q3223=999,Q3223=""),"",Q3223))</f>
        <v/>
      </c>
    </row>
    <row r="3224">
      <c r="A3224" t="inlineStr">
        <is>
          <t>TQRMNOP117426</t>
        </is>
      </c>
      <c r="B3224" t="n">
        <v>2025</v>
      </c>
      <c r="C3224" t="n">
        <v>1</v>
      </c>
      <c r="D3224" t="n">
        <v>1</v>
      </c>
      <c r="E3224" t="inlineStr">
        <is>
          <t>S</t>
        </is>
      </c>
      <c r="F3224" t="n">
        <v>32</v>
      </c>
      <c r="G3224" t="n">
        <v>889</v>
      </c>
      <c r="H3224" t="n">
        <v>2</v>
      </c>
      <c r="I3224" t="n">
        <v>2</v>
      </c>
      <c r="J3224" t="n">
        <v>25</v>
      </c>
      <c r="K3224" t="n">
        <v>2</v>
      </c>
      <c r="L3224" t="n">
        <v>1</v>
      </c>
      <c r="M3224" t="n">
        <v>1</v>
      </c>
      <c r="N3224" t="n">
        <v>3</v>
      </c>
      <c r="O3224" t="n">
        <v>1</v>
      </c>
      <c r="P3224" t="n">
        <v>2</v>
      </c>
      <c r="Q3224" t="n">
        <v>38</v>
      </c>
      <c r="R3224" s="15" t="n">
        <v>-9</v>
      </c>
      <c r="S3224" s="15" t="n">
        <v>0</v>
      </c>
      <c r="T3224" s="15" t="n">
        <v>0</v>
      </c>
      <c r="U3224" s="15" t="n">
        <v>63000</v>
      </c>
      <c r="V3224">
        <f>IFERROR(VLOOKUP(D3224,Tablas_Equivalencia!$A$3:$B$8,2,FALSE),"Sin dato")</f>
        <v/>
      </c>
      <c r="W3224">
        <f>IFERROR(VLOOKUP(L3224,Tablas_Equivalencia!$D$3:$E$9,2,FALSE),"Sin dato")</f>
        <v/>
      </c>
      <c r="X3224">
        <f>IF(I3224=1,"Varón","Mujer")</f>
        <v/>
      </c>
      <c r="Y3224">
        <f>IFERROR(VLOOKUP(M3224,Tablas_Equivalencia!$G$3:$H$6,2,FALSE),"Sin dato")</f>
        <v/>
      </c>
      <c r="Z3224">
        <f>IF(J3224&lt;=24,"18-24","25-29")</f>
        <v/>
      </c>
      <c r="AA3224">
        <f>IF(M3224&lt;&gt;1,"",IF(P3224=2,1,0))</f>
        <v/>
      </c>
      <c r="AB3224">
        <f>IF(M3224&lt;&gt;1,"",IF(O3224&gt;=2,1,0))</f>
        <v/>
      </c>
      <c r="AC3224">
        <f>IF(M3224&lt;&gt;1,"",IF(OR(Q3224=999,Q3224=""),"",IF(OR(Q3224&lt;35,Q3224&gt;48),1,0)))</f>
        <v/>
      </c>
      <c r="AD3224">
        <f>IF(COUNT(AA3224:AC3224)&lt;3,"",SUM(AA3224:AC3224))</f>
        <v/>
      </c>
      <c r="AE3224">
        <f>IF(L3224&gt;=4,2,IF(L3224&gt;=2,1,0))</f>
        <v/>
      </c>
      <c r="AF3224">
        <f>IF(L3224&gt;=5,1,0)</f>
        <v/>
      </c>
      <c r="AG3224">
        <f>AE3224+AF3224</f>
        <v/>
      </c>
      <c r="AH3224" s="15">
        <f>IF(M3224&lt;&gt;1,"",IF(OR(R3224=-9,R3224=""),"",R3224))</f>
        <v/>
      </c>
      <c r="AI3224">
        <f>IF(M3224&lt;&gt;1,"",IF(OR(Q3224=999,Q3224=""),"",Q3224))</f>
        <v/>
      </c>
    </row>
    <row r="3225">
      <c r="A3225" t="inlineStr">
        <is>
          <t>TQRMNOP117443</t>
        </is>
      </c>
      <c r="B3225" t="n">
        <v>2025</v>
      </c>
      <c r="C3225" t="n">
        <v>1</v>
      </c>
      <c r="D3225" t="n">
        <v>43</v>
      </c>
      <c r="E3225" t="inlineStr">
        <is>
          <t>S</t>
        </is>
      </c>
      <c r="F3225" t="n">
        <v>36</v>
      </c>
      <c r="G3225" t="n">
        <v>1535</v>
      </c>
      <c r="H3225" t="n">
        <v>10</v>
      </c>
      <c r="I3225" t="n">
        <v>2</v>
      </c>
      <c r="J3225" t="n">
        <v>18</v>
      </c>
      <c r="K3225" t="n">
        <v>2</v>
      </c>
      <c r="L3225" t="n">
        <v>2</v>
      </c>
      <c r="M3225" t="n">
        <v>1</v>
      </c>
      <c r="N3225" t="n">
        <v>2</v>
      </c>
      <c r="O3225" t="n">
        <v>2</v>
      </c>
      <c r="P3225" t="n">
        <v>2</v>
      </c>
      <c r="Q3225" t="n">
        <v>46</v>
      </c>
      <c r="R3225" s="15" t="n">
        <v>303000</v>
      </c>
      <c r="S3225" s="15" t="n">
        <v>0</v>
      </c>
      <c r="T3225" s="15" t="n">
        <v>303000</v>
      </c>
      <c r="U3225" s="15" t="n">
        <v>56700</v>
      </c>
      <c r="V3225">
        <f>IFERROR(VLOOKUP(D3225,Tablas_Equivalencia!$A$3:$B$8,2,FALSE),"Sin dato")</f>
        <v/>
      </c>
      <c r="W3225">
        <f>IFERROR(VLOOKUP(L3225,Tablas_Equivalencia!$D$3:$E$9,2,FALSE),"Sin dato")</f>
        <v/>
      </c>
      <c r="X3225">
        <f>IF(I3225=1,"Varón","Mujer")</f>
        <v/>
      </c>
      <c r="Y3225">
        <f>IFERROR(VLOOKUP(M3225,Tablas_Equivalencia!$G$3:$H$6,2,FALSE),"Sin dato")</f>
        <v/>
      </c>
      <c r="Z3225">
        <f>IF(J3225&lt;=24,"18-24","25-29")</f>
        <v/>
      </c>
      <c r="AA3225">
        <f>IF(M3225&lt;&gt;1,"",IF(P3225=2,1,0))</f>
        <v/>
      </c>
      <c r="AB3225">
        <f>IF(M3225&lt;&gt;1,"",IF(O3225&gt;=2,1,0))</f>
        <v/>
      </c>
      <c r="AC3225">
        <f>IF(M3225&lt;&gt;1,"",IF(OR(Q3225=999,Q3225=""),"",IF(OR(Q3225&lt;35,Q3225&gt;48),1,0)))</f>
        <v/>
      </c>
      <c r="AD3225">
        <f>IF(COUNT(AA3225:AC3225)&lt;3,"",SUM(AA3225:AC3225))</f>
        <v/>
      </c>
      <c r="AE3225">
        <f>IF(L3225&gt;=4,2,IF(L3225&gt;=2,1,0))</f>
        <v/>
      </c>
      <c r="AF3225">
        <f>IF(L3225&gt;=5,1,0)</f>
        <v/>
      </c>
      <c r="AG3225">
        <f>AE3225+AF3225</f>
        <v/>
      </c>
      <c r="AH3225" s="15">
        <f>IF(M3225&lt;&gt;1,"",IF(OR(R3225=-9,R3225=""),"",R3225))</f>
        <v/>
      </c>
      <c r="AI3225">
        <f>IF(M3225&lt;&gt;1,"",IF(OR(Q3225=999,Q3225=""),"",Q3225))</f>
        <v/>
      </c>
    </row>
    <row r="3226">
      <c r="A3226" t="inlineStr">
        <is>
          <t>TQRMNOP117449</t>
        </is>
      </c>
      <c r="B3226" t="n">
        <v>2025</v>
      </c>
      <c r="C3226" t="n">
        <v>1</v>
      </c>
      <c r="D3226" t="n">
        <v>1</v>
      </c>
      <c r="E3226" t="inlineStr">
        <is>
          <t>S</t>
        </is>
      </c>
      <c r="F3226" t="n">
        <v>33</v>
      </c>
      <c r="G3226" t="n">
        <v>1530</v>
      </c>
      <c r="H3226" t="n">
        <v>3</v>
      </c>
      <c r="I3226" t="n">
        <v>2</v>
      </c>
      <c r="J3226" t="n">
        <v>18</v>
      </c>
      <c r="K3226" t="n">
        <v>2</v>
      </c>
      <c r="L3226" t="n">
        <v>4</v>
      </c>
      <c r="M3226" t="n">
        <v>1</v>
      </c>
      <c r="N3226" t="n">
        <v>3</v>
      </c>
      <c r="O3226" t="n">
        <v>1</v>
      </c>
      <c r="P3226" t="n">
        <v>1</v>
      </c>
      <c r="Q3226" t="n">
        <v>40</v>
      </c>
      <c r="R3226" s="15" t="n">
        <v>1319000</v>
      </c>
      <c r="S3226" s="15" t="n">
        <v>0</v>
      </c>
      <c r="T3226" s="15" t="n">
        <v>1319000</v>
      </c>
      <c r="U3226" s="15" t="n">
        <v>81300</v>
      </c>
      <c r="V3226">
        <f>IFERROR(VLOOKUP(D3226,Tablas_Equivalencia!$A$3:$B$8,2,FALSE),"Sin dato")</f>
        <v/>
      </c>
      <c r="W3226">
        <f>IFERROR(VLOOKUP(L3226,Tablas_Equivalencia!$D$3:$E$9,2,FALSE),"Sin dato")</f>
        <v/>
      </c>
      <c r="X3226">
        <f>IF(I3226=1,"Varón","Mujer")</f>
        <v/>
      </c>
      <c r="Y3226">
        <f>IFERROR(VLOOKUP(M3226,Tablas_Equivalencia!$G$3:$H$6,2,FALSE),"Sin dato")</f>
        <v/>
      </c>
      <c r="Z3226">
        <f>IF(J3226&lt;=24,"18-24","25-29")</f>
        <v/>
      </c>
      <c r="AA3226">
        <f>IF(M3226&lt;&gt;1,"",IF(P3226=2,1,0))</f>
        <v/>
      </c>
      <c r="AB3226">
        <f>IF(M3226&lt;&gt;1,"",IF(O3226&gt;=2,1,0))</f>
        <v/>
      </c>
      <c r="AC3226">
        <f>IF(M3226&lt;&gt;1,"",IF(OR(Q3226=999,Q3226=""),"",IF(OR(Q3226&lt;35,Q3226&gt;48),1,0)))</f>
        <v/>
      </c>
      <c r="AD3226">
        <f>IF(COUNT(AA3226:AC3226)&lt;3,"",SUM(AA3226:AC3226))</f>
        <v/>
      </c>
      <c r="AE3226">
        <f>IF(L3226&gt;=4,2,IF(L3226&gt;=2,1,0))</f>
        <v/>
      </c>
      <c r="AF3226">
        <f>IF(L3226&gt;=5,1,0)</f>
        <v/>
      </c>
      <c r="AG3226">
        <f>AE3226+AF3226</f>
        <v/>
      </c>
      <c r="AH3226" s="15">
        <f>IF(M3226&lt;&gt;1,"",IF(OR(R3226=-9,R3226=""),"",R3226))</f>
        <v/>
      </c>
      <c r="AI3226">
        <f>IF(M3226&lt;&gt;1,"",IF(OR(Q3226=999,Q3226=""),"",Q3226))</f>
        <v/>
      </c>
    </row>
    <row r="3227">
      <c r="A3227" t="inlineStr">
        <is>
          <t>TQRMNOP117451</t>
        </is>
      </c>
      <c r="B3227" t="n">
        <v>2025</v>
      </c>
      <c r="C3227" t="n">
        <v>1</v>
      </c>
      <c r="D3227" t="n">
        <v>43</v>
      </c>
      <c r="E3227" t="inlineStr">
        <is>
          <t>S</t>
        </is>
      </c>
      <c r="F3227" t="n">
        <v>30</v>
      </c>
      <c r="G3227" t="n">
        <v>706</v>
      </c>
      <c r="H3227" t="n">
        <v>3</v>
      </c>
      <c r="I3227" t="n">
        <v>2</v>
      </c>
      <c r="J3227" t="n">
        <v>18</v>
      </c>
      <c r="K3227" t="n">
        <v>1</v>
      </c>
      <c r="L3227" t="n">
        <v>4</v>
      </c>
      <c r="M3227" t="n">
        <v>3</v>
      </c>
      <c r="R3227" s="15" t="n">
        <v>0</v>
      </c>
      <c r="S3227" s="15" t="n">
        <v>133000</v>
      </c>
      <c r="T3227" s="15" t="n">
        <v>133000</v>
      </c>
      <c r="U3227" s="15" t="n">
        <v>81900</v>
      </c>
      <c r="V3227">
        <f>IFERROR(VLOOKUP(D3227,Tablas_Equivalencia!$A$3:$B$8,2,FALSE),"Sin dato")</f>
        <v/>
      </c>
      <c r="W3227">
        <f>IFERROR(VLOOKUP(L3227,Tablas_Equivalencia!$D$3:$E$9,2,FALSE),"Sin dato")</f>
        <v/>
      </c>
      <c r="X3227">
        <f>IF(I3227=1,"Varón","Mujer")</f>
        <v/>
      </c>
      <c r="Y3227">
        <f>IFERROR(VLOOKUP(M3227,Tablas_Equivalencia!$G$3:$H$6,2,FALSE),"Sin dato")</f>
        <v/>
      </c>
      <c r="Z3227">
        <f>IF(J3227&lt;=24,"18-24","25-29")</f>
        <v/>
      </c>
      <c r="AA3227">
        <f>IF(M3227&lt;&gt;1,"",IF(P3227=2,1,0))</f>
        <v/>
      </c>
      <c r="AB3227">
        <f>IF(M3227&lt;&gt;1,"",IF(O3227&gt;=2,1,0))</f>
        <v/>
      </c>
      <c r="AC3227">
        <f>IF(M3227&lt;&gt;1,"",IF(OR(Q3227=999,Q3227=""),"",IF(OR(Q3227&lt;35,Q3227&gt;48),1,0)))</f>
        <v/>
      </c>
      <c r="AD3227">
        <f>IF(COUNT(AA3227:AC3227)&lt;3,"",SUM(AA3227:AC3227))</f>
        <v/>
      </c>
      <c r="AE3227">
        <f>IF(L3227&gt;=4,2,IF(L3227&gt;=2,1,0))</f>
        <v/>
      </c>
      <c r="AF3227">
        <f>IF(L3227&gt;=5,1,0)</f>
        <v/>
      </c>
      <c r="AG3227">
        <f>AE3227+AF3227</f>
        <v/>
      </c>
      <c r="AH3227" s="15">
        <f>IF(M3227&lt;&gt;1,"",IF(OR(R3227=-9,R3227=""),"",R3227))</f>
        <v/>
      </c>
      <c r="AI3227">
        <f>IF(M3227&lt;&gt;1,"",IF(OR(Q3227=999,Q3227=""),"",Q3227))</f>
        <v/>
      </c>
    </row>
    <row r="3228">
      <c r="A3228" t="inlineStr">
        <is>
          <t>TQRMNOP117460</t>
        </is>
      </c>
      <c r="B3228" t="n">
        <v>2025</v>
      </c>
      <c r="C3228" t="n">
        <v>1</v>
      </c>
      <c r="D3228" t="n">
        <v>43</v>
      </c>
      <c r="E3228" t="inlineStr">
        <is>
          <t>N</t>
        </is>
      </c>
      <c r="F3228" t="n">
        <v>26</v>
      </c>
      <c r="G3228" t="n">
        <v>1146</v>
      </c>
      <c r="H3228" t="n">
        <v>3</v>
      </c>
      <c r="I3228" t="n">
        <v>2</v>
      </c>
      <c r="J3228" t="n">
        <v>27</v>
      </c>
      <c r="K3228" t="n">
        <v>2</v>
      </c>
      <c r="L3228" t="n">
        <v>4</v>
      </c>
      <c r="M3228" t="n">
        <v>1</v>
      </c>
      <c r="N3228" t="n">
        <v>2</v>
      </c>
      <c r="O3228" t="n">
        <v>1</v>
      </c>
      <c r="P3228" t="n">
        <v>2</v>
      </c>
      <c r="Q3228" t="n">
        <v>36</v>
      </c>
      <c r="R3228" s="15" t="n">
        <v>412000</v>
      </c>
      <c r="S3228" s="15" t="n">
        <v>0</v>
      </c>
      <c r="T3228" s="15" t="n">
        <v>412000</v>
      </c>
      <c r="U3228" s="15" t="n">
        <v>189400</v>
      </c>
      <c r="V3228">
        <f>IFERROR(VLOOKUP(D3228,Tablas_Equivalencia!$A$3:$B$8,2,FALSE),"Sin dato")</f>
        <v/>
      </c>
      <c r="W3228">
        <f>IFERROR(VLOOKUP(L3228,Tablas_Equivalencia!$D$3:$E$9,2,FALSE),"Sin dato")</f>
        <v/>
      </c>
      <c r="X3228">
        <f>IF(I3228=1,"Varón","Mujer")</f>
        <v/>
      </c>
      <c r="Y3228">
        <f>IFERROR(VLOOKUP(M3228,Tablas_Equivalencia!$G$3:$H$6,2,FALSE),"Sin dato")</f>
        <v/>
      </c>
      <c r="Z3228">
        <f>IF(J3228&lt;=24,"18-24","25-29")</f>
        <v/>
      </c>
      <c r="AA3228">
        <f>IF(M3228&lt;&gt;1,"",IF(P3228=2,1,0))</f>
        <v/>
      </c>
      <c r="AB3228">
        <f>IF(M3228&lt;&gt;1,"",IF(O3228&gt;=2,1,0))</f>
        <v/>
      </c>
      <c r="AC3228">
        <f>IF(M3228&lt;&gt;1,"",IF(OR(Q3228=999,Q3228=""),"",IF(OR(Q3228&lt;35,Q3228&gt;48),1,0)))</f>
        <v/>
      </c>
      <c r="AD3228">
        <f>IF(COUNT(AA3228:AC3228)&lt;3,"",SUM(AA3228:AC3228))</f>
        <v/>
      </c>
      <c r="AE3228">
        <f>IF(L3228&gt;=4,2,IF(L3228&gt;=2,1,0))</f>
        <v/>
      </c>
      <c r="AF3228">
        <f>IF(L3228&gt;=5,1,0)</f>
        <v/>
      </c>
      <c r="AG3228">
        <f>AE3228+AF3228</f>
        <v/>
      </c>
      <c r="AH3228" s="15">
        <f>IF(M3228&lt;&gt;1,"",IF(OR(R3228=-9,R3228=""),"",R3228))</f>
        <v/>
      </c>
      <c r="AI3228">
        <f>IF(M3228&lt;&gt;1,"",IF(OR(Q3228=999,Q3228=""),"",Q3228))</f>
        <v/>
      </c>
    </row>
    <row r="3229">
      <c r="A3229" t="inlineStr">
        <is>
          <t>TQRMNOP117465</t>
        </is>
      </c>
      <c r="B3229" t="n">
        <v>2025</v>
      </c>
      <c r="C3229" t="n">
        <v>1</v>
      </c>
      <c r="D3229" t="n">
        <v>43</v>
      </c>
      <c r="E3229" t="inlineStr">
        <is>
          <t>N</t>
        </is>
      </c>
      <c r="F3229" t="n">
        <v>26</v>
      </c>
      <c r="G3229" t="n">
        <v>615</v>
      </c>
      <c r="H3229" t="n">
        <v>3</v>
      </c>
      <c r="I3229" t="n">
        <v>2</v>
      </c>
      <c r="J3229" t="n">
        <v>25</v>
      </c>
      <c r="K3229" t="n">
        <v>2</v>
      </c>
      <c r="L3229" t="n">
        <v>4</v>
      </c>
      <c r="M3229" t="n">
        <v>1</v>
      </c>
      <c r="N3229" t="n">
        <v>3</v>
      </c>
      <c r="O3229" t="n">
        <v>1</v>
      </c>
      <c r="P3229" t="n">
        <v>1</v>
      </c>
      <c r="Q3229" t="n">
        <v>27</v>
      </c>
      <c r="R3229" s="15" t="n">
        <v>-9</v>
      </c>
      <c r="S3229" s="15" t="n">
        <v>0</v>
      </c>
      <c r="T3229" s="15" t="n">
        <v>0</v>
      </c>
      <c r="U3229" s="15" t="n">
        <v>181900</v>
      </c>
      <c r="V3229">
        <f>IFERROR(VLOOKUP(D3229,Tablas_Equivalencia!$A$3:$B$8,2,FALSE),"Sin dato")</f>
        <v/>
      </c>
      <c r="W3229">
        <f>IFERROR(VLOOKUP(L3229,Tablas_Equivalencia!$D$3:$E$9,2,FALSE),"Sin dato")</f>
        <v/>
      </c>
      <c r="X3229">
        <f>IF(I3229=1,"Varón","Mujer")</f>
        <v/>
      </c>
      <c r="Y3229">
        <f>IFERROR(VLOOKUP(M3229,Tablas_Equivalencia!$G$3:$H$6,2,FALSE),"Sin dato")</f>
        <v/>
      </c>
      <c r="Z3229">
        <f>IF(J3229&lt;=24,"18-24","25-29")</f>
        <v/>
      </c>
      <c r="AA3229">
        <f>IF(M3229&lt;&gt;1,"",IF(P3229=2,1,0))</f>
        <v/>
      </c>
      <c r="AB3229">
        <f>IF(M3229&lt;&gt;1,"",IF(O3229&gt;=2,1,0))</f>
        <v/>
      </c>
      <c r="AC3229">
        <f>IF(M3229&lt;&gt;1,"",IF(OR(Q3229=999,Q3229=""),"",IF(OR(Q3229&lt;35,Q3229&gt;48),1,0)))</f>
        <v/>
      </c>
      <c r="AD3229">
        <f>IF(COUNT(AA3229:AC3229)&lt;3,"",SUM(AA3229:AC3229))</f>
        <v/>
      </c>
      <c r="AE3229">
        <f>IF(L3229&gt;=4,2,IF(L3229&gt;=2,1,0))</f>
        <v/>
      </c>
      <c r="AF3229">
        <f>IF(L3229&gt;=5,1,0)</f>
        <v/>
      </c>
      <c r="AG3229">
        <f>AE3229+AF3229</f>
        <v/>
      </c>
      <c r="AH3229" s="15">
        <f>IF(M3229&lt;&gt;1,"",IF(OR(R3229=-9,R3229=""),"",R3229))</f>
        <v/>
      </c>
      <c r="AI3229">
        <f>IF(M3229&lt;&gt;1,"",IF(OR(Q3229=999,Q3229=""),"",Q3229))</f>
        <v/>
      </c>
    </row>
    <row r="3230">
      <c r="A3230" t="inlineStr">
        <is>
          <t>TQRMNOP117466</t>
        </is>
      </c>
      <c r="B3230" t="n">
        <v>2025</v>
      </c>
      <c r="C3230" t="n">
        <v>1</v>
      </c>
      <c r="D3230" t="n">
        <v>43</v>
      </c>
      <c r="E3230" t="inlineStr">
        <is>
          <t>N</t>
        </is>
      </c>
      <c r="F3230" t="n">
        <v>34</v>
      </c>
      <c r="G3230" t="n">
        <v>948</v>
      </c>
      <c r="H3230" t="n">
        <v>1</v>
      </c>
      <c r="I3230" t="n">
        <v>2</v>
      </c>
      <c r="J3230" t="n">
        <v>26</v>
      </c>
      <c r="K3230" t="n">
        <v>2</v>
      </c>
      <c r="L3230" t="n">
        <v>4</v>
      </c>
      <c r="M3230" t="n">
        <v>1</v>
      </c>
      <c r="N3230" t="n">
        <v>3</v>
      </c>
      <c r="O3230" t="n">
        <v>2</v>
      </c>
      <c r="P3230" t="n">
        <v>2</v>
      </c>
      <c r="Q3230" t="n">
        <v>19</v>
      </c>
      <c r="R3230" s="15" t="n">
        <v>521000</v>
      </c>
      <c r="S3230" s="15" t="n">
        <v>0</v>
      </c>
      <c r="T3230" s="15" t="n">
        <v>521000</v>
      </c>
      <c r="U3230" s="15" t="n">
        <v>352500</v>
      </c>
      <c r="V3230">
        <f>IFERROR(VLOOKUP(D3230,Tablas_Equivalencia!$A$3:$B$8,2,FALSE),"Sin dato")</f>
        <v/>
      </c>
      <c r="W3230">
        <f>IFERROR(VLOOKUP(L3230,Tablas_Equivalencia!$D$3:$E$9,2,FALSE),"Sin dato")</f>
        <v/>
      </c>
      <c r="X3230">
        <f>IF(I3230=1,"Varón","Mujer")</f>
        <v/>
      </c>
      <c r="Y3230">
        <f>IFERROR(VLOOKUP(M3230,Tablas_Equivalencia!$G$3:$H$6,2,FALSE),"Sin dato")</f>
        <v/>
      </c>
      <c r="Z3230">
        <f>IF(J3230&lt;=24,"18-24","25-29")</f>
        <v/>
      </c>
      <c r="AA3230">
        <f>IF(M3230&lt;&gt;1,"",IF(P3230=2,1,0))</f>
        <v/>
      </c>
      <c r="AB3230">
        <f>IF(M3230&lt;&gt;1,"",IF(O3230&gt;=2,1,0))</f>
        <v/>
      </c>
      <c r="AC3230">
        <f>IF(M3230&lt;&gt;1,"",IF(OR(Q3230=999,Q3230=""),"",IF(OR(Q3230&lt;35,Q3230&gt;48),1,0)))</f>
        <v/>
      </c>
      <c r="AD3230">
        <f>IF(COUNT(AA3230:AC3230)&lt;3,"",SUM(AA3230:AC3230))</f>
        <v/>
      </c>
      <c r="AE3230">
        <f>IF(L3230&gt;=4,2,IF(L3230&gt;=2,1,0))</f>
        <v/>
      </c>
      <c r="AF3230">
        <f>IF(L3230&gt;=5,1,0)</f>
        <v/>
      </c>
      <c r="AG3230">
        <f>AE3230+AF3230</f>
        <v/>
      </c>
      <c r="AH3230" s="15">
        <f>IF(M3230&lt;&gt;1,"",IF(OR(R3230=-9,R3230=""),"",R3230))</f>
        <v/>
      </c>
      <c r="AI3230">
        <f>IF(M3230&lt;&gt;1,"",IF(OR(Q3230=999,Q3230=""),"",Q3230))</f>
        <v/>
      </c>
    </row>
    <row r="3231">
      <c r="A3231" t="inlineStr">
        <is>
          <t>TQRMNOP117468</t>
        </is>
      </c>
      <c r="B3231" t="n">
        <v>2025</v>
      </c>
      <c r="C3231" t="n">
        <v>1</v>
      </c>
      <c r="D3231" t="n">
        <v>43</v>
      </c>
      <c r="E3231" t="inlineStr">
        <is>
          <t>N</t>
        </is>
      </c>
      <c r="F3231" t="n">
        <v>26</v>
      </c>
      <c r="G3231" t="n">
        <v>168</v>
      </c>
      <c r="H3231" t="n">
        <v>3</v>
      </c>
      <c r="I3231" t="n">
        <v>2</v>
      </c>
      <c r="J3231" t="n">
        <v>26</v>
      </c>
      <c r="K3231" t="n">
        <v>1</v>
      </c>
      <c r="L3231" t="n">
        <v>4</v>
      </c>
      <c r="M3231" t="n">
        <v>1</v>
      </c>
      <c r="N3231" t="n">
        <v>2</v>
      </c>
      <c r="O3231" t="n">
        <v>3</v>
      </c>
      <c r="P3231" t="n">
        <v>2</v>
      </c>
      <c r="Q3231" t="n">
        <v>4</v>
      </c>
      <c r="R3231" s="15" t="n">
        <v>319000</v>
      </c>
      <c r="S3231" s="15" t="n">
        <v>0</v>
      </c>
      <c r="T3231" s="15" t="n">
        <v>319000</v>
      </c>
      <c r="U3231" s="15" t="n">
        <v>106400</v>
      </c>
      <c r="V3231">
        <f>IFERROR(VLOOKUP(D3231,Tablas_Equivalencia!$A$3:$B$8,2,FALSE),"Sin dato")</f>
        <v/>
      </c>
      <c r="W3231">
        <f>IFERROR(VLOOKUP(L3231,Tablas_Equivalencia!$D$3:$E$9,2,FALSE),"Sin dato")</f>
        <v/>
      </c>
      <c r="X3231">
        <f>IF(I3231=1,"Varón","Mujer")</f>
        <v/>
      </c>
      <c r="Y3231">
        <f>IFERROR(VLOOKUP(M3231,Tablas_Equivalencia!$G$3:$H$6,2,FALSE),"Sin dato")</f>
        <v/>
      </c>
      <c r="Z3231">
        <f>IF(J3231&lt;=24,"18-24","25-29")</f>
        <v/>
      </c>
      <c r="AA3231">
        <f>IF(M3231&lt;&gt;1,"",IF(P3231=2,1,0))</f>
        <v/>
      </c>
      <c r="AB3231">
        <f>IF(M3231&lt;&gt;1,"",IF(O3231&gt;=2,1,0))</f>
        <v/>
      </c>
      <c r="AC3231">
        <f>IF(M3231&lt;&gt;1,"",IF(OR(Q3231=999,Q3231=""),"",IF(OR(Q3231&lt;35,Q3231&gt;48),1,0)))</f>
        <v/>
      </c>
      <c r="AD3231">
        <f>IF(COUNT(AA3231:AC3231)&lt;3,"",SUM(AA3231:AC3231))</f>
        <v/>
      </c>
      <c r="AE3231">
        <f>IF(L3231&gt;=4,2,IF(L3231&gt;=2,1,0))</f>
        <v/>
      </c>
      <c r="AF3231">
        <f>IF(L3231&gt;=5,1,0)</f>
        <v/>
      </c>
      <c r="AG3231">
        <f>AE3231+AF3231</f>
        <v/>
      </c>
      <c r="AH3231" s="15">
        <f>IF(M3231&lt;&gt;1,"",IF(OR(R3231=-9,R3231=""),"",R3231))</f>
        <v/>
      </c>
      <c r="AI3231">
        <f>IF(M3231&lt;&gt;1,"",IF(OR(Q3231=999,Q3231=""),"",Q3231))</f>
        <v/>
      </c>
    </row>
    <row r="3232">
      <c r="A3232" t="inlineStr">
        <is>
          <t>TQRMNOP117472</t>
        </is>
      </c>
      <c r="B3232" t="n">
        <v>2025</v>
      </c>
      <c r="C3232" t="n">
        <v>1</v>
      </c>
      <c r="D3232" t="n">
        <v>1</v>
      </c>
      <c r="E3232" t="inlineStr">
        <is>
          <t>S</t>
        </is>
      </c>
      <c r="F3232" t="n">
        <v>33</v>
      </c>
      <c r="G3232" t="n">
        <v>1592</v>
      </c>
      <c r="H3232" t="n">
        <v>3</v>
      </c>
      <c r="I3232" t="n">
        <v>1</v>
      </c>
      <c r="J3232" t="n">
        <v>18</v>
      </c>
      <c r="K3232" t="n">
        <v>1</v>
      </c>
      <c r="L3232" t="n">
        <v>4</v>
      </c>
      <c r="M3232" t="n">
        <v>3</v>
      </c>
      <c r="R3232" s="15" t="n">
        <v>0</v>
      </c>
      <c r="S3232" s="15" t="n">
        <v>0</v>
      </c>
      <c r="T3232" s="15" t="n">
        <v>0</v>
      </c>
      <c r="U3232" s="15" t="n">
        <v>116500</v>
      </c>
      <c r="V3232">
        <f>IFERROR(VLOOKUP(D3232,Tablas_Equivalencia!$A$3:$B$8,2,FALSE),"Sin dato")</f>
        <v/>
      </c>
      <c r="W3232">
        <f>IFERROR(VLOOKUP(L3232,Tablas_Equivalencia!$D$3:$E$9,2,FALSE),"Sin dato")</f>
        <v/>
      </c>
      <c r="X3232">
        <f>IF(I3232=1,"Varón","Mujer")</f>
        <v/>
      </c>
      <c r="Y3232">
        <f>IFERROR(VLOOKUP(M3232,Tablas_Equivalencia!$G$3:$H$6,2,FALSE),"Sin dato")</f>
        <v/>
      </c>
      <c r="Z3232">
        <f>IF(J3232&lt;=24,"18-24","25-29")</f>
        <v/>
      </c>
      <c r="AA3232">
        <f>IF(M3232&lt;&gt;1,"",IF(P3232=2,1,0))</f>
        <v/>
      </c>
      <c r="AB3232">
        <f>IF(M3232&lt;&gt;1,"",IF(O3232&gt;=2,1,0))</f>
        <v/>
      </c>
      <c r="AC3232">
        <f>IF(M3232&lt;&gt;1,"",IF(OR(Q3232=999,Q3232=""),"",IF(OR(Q3232&lt;35,Q3232&gt;48),1,0)))</f>
        <v/>
      </c>
      <c r="AD3232">
        <f>IF(COUNT(AA3232:AC3232)&lt;3,"",SUM(AA3232:AC3232))</f>
        <v/>
      </c>
      <c r="AE3232">
        <f>IF(L3232&gt;=4,2,IF(L3232&gt;=2,1,0))</f>
        <v/>
      </c>
      <c r="AF3232">
        <f>IF(L3232&gt;=5,1,0)</f>
        <v/>
      </c>
      <c r="AG3232">
        <f>AE3232+AF3232</f>
        <v/>
      </c>
      <c r="AH3232" s="15">
        <f>IF(M3232&lt;&gt;1,"",IF(OR(R3232=-9,R3232=""),"",R3232))</f>
        <v/>
      </c>
      <c r="AI3232">
        <f>IF(M3232&lt;&gt;1,"",IF(OR(Q3232=999,Q3232=""),"",Q3232))</f>
        <v/>
      </c>
    </row>
    <row r="3233">
      <c r="A3233" t="inlineStr">
        <is>
          <t>TQRMNOP117479</t>
        </is>
      </c>
      <c r="B3233" t="n">
        <v>2025</v>
      </c>
      <c r="C3233" t="n">
        <v>1</v>
      </c>
      <c r="D3233" t="n">
        <v>1</v>
      </c>
      <c r="E3233" t="inlineStr">
        <is>
          <t>S</t>
        </is>
      </c>
      <c r="F3233" t="n">
        <v>33</v>
      </c>
      <c r="G3233" t="n">
        <v>1012</v>
      </c>
      <c r="H3233" t="n">
        <v>3</v>
      </c>
      <c r="I3233" t="n">
        <v>2</v>
      </c>
      <c r="J3233" t="n">
        <v>27</v>
      </c>
      <c r="K3233" t="n">
        <v>1</v>
      </c>
      <c r="L3233" t="n">
        <v>6</v>
      </c>
      <c r="M3233" t="n">
        <v>1</v>
      </c>
      <c r="N3233" t="n">
        <v>3</v>
      </c>
      <c r="O3233" t="n">
        <v>3</v>
      </c>
      <c r="P3233" t="n">
        <v>2</v>
      </c>
      <c r="Q3233" t="n">
        <v>60</v>
      </c>
      <c r="R3233" s="15" t="n">
        <v>640000</v>
      </c>
      <c r="S3233" s="15" t="n">
        <v>18000</v>
      </c>
      <c r="T3233" s="15" t="n">
        <v>658000</v>
      </c>
      <c r="U3233" s="15" t="n">
        <v>115700</v>
      </c>
      <c r="V3233">
        <f>IFERROR(VLOOKUP(D3233,Tablas_Equivalencia!$A$3:$B$8,2,FALSE),"Sin dato")</f>
        <v/>
      </c>
      <c r="W3233">
        <f>IFERROR(VLOOKUP(L3233,Tablas_Equivalencia!$D$3:$E$9,2,FALSE),"Sin dato")</f>
        <v/>
      </c>
      <c r="X3233">
        <f>IF(I3233=1,"Varón","Mujer")</f>
        <v/>
      </c>
      <c r="Y3233">
        <f>IFERROR(VLOOKUP(M3233,Tablas_Equivalencia!$G$3:$H$6,2,FALSE),"Sin dato")</f>
        <v/>
      </c>
      <c r="Z3233">
        <f>IF(J3233&lt;=24,"18-24","25-29")</f>
        <v/>
      </c>
      <c r="AA3233">
        <f>IF(M3233&lt;&gt;1,"",IF(P3233=2,1,0))</f>
        <v/>
      </c>
      <c r="AB3233">
        <f>IF(M3233&lt;&gt;1,"",IF(O3233&gt;=2,1,0))</f>
        <v/>
      </c>
      <c r="AC3233">
        <f>IF(M3233&lt;&gt;1,"",IF(OR(Q3233=999,Q3233=""),"",IF(OR(Q3233&lt;35,Q3233&gt;48),1,0)))</f>
        <v/>
      </c>
      <c r="AD3233">
        <f>IF(COUNT(AA3233:AC3233)&lt;3,"",SUM(AA3233:AC3233))</f>
        <v/>
      </c>
      <c r="AE3233">
        <f>IF(L3233&gt;=4,2,IF(L3233&gt;=2,1,0))</f>
        <v/>
      </c>
      <c r="AF3233">
        <f>IF(L3233&gt;=5,1,0)</f>
        <v/>
      </c>
      <c r="AG3233">
        <f>AE3233+AF3233</f>
        <v/>
      </c>
      <c r="AH3233" s="15">
        <f>IF(M3233&lt;&gt;1,"",IF(OR(R3233=-9,R3233=""),"",R3233))</f>
        <v/>
      </c>
      <c r="AI3233">
        <f>IF(M3233&lt;&gt;1,"",IF(OR(Q3233=999,Q3233=""),"",Q3233))</f>
        <v/>
      </c>
    </row>
    <row r="3234">
      <c r="A3234" t="inlineStr">
        <is>
          <t>TQRMNOP117491</t>
        </is>
      </c>
      <c r="B3234" t="n">
        <v>2025</v>
      </c>
      <c r="C3234" t="n">
        <v>1</v>
      </c>
      <c r="D3234" t="n">
        <v>40</v>
      </c>
      <c r="E3234" t="inlineStr">
        <is>
          <t>S</t>
        </is>
      </c>
      <c r="F3234" t="n">
        <v>7</v>
      </c>
      <c r="G3234" t="n">
        <v>803</v>
      </c>
      <c r="H3234" t="n">
        <v>3</v>
      </c>
      <c r="I3234" t="n">
        <v>2</v>
      </c>
      <c r="J3234" t="n">
        <v>20</v>
      </c>
      <c r="K3234" t="n">
        <v>2</v>
      </c>
      <c r="L3234" t="n">
        <v>4</v>
      </c>
      <c r="M3234" t="n">
        <v>2</v>
      </c>
      <c r="R3234" s="15" t="n">
        <v>0</v>
      </c>
      <c r="S3234" s="15" t="n">
        <v>0</v>
      </c>
      <c r="T3234" s="15" t="n">
        <v>0</v>
      </c>
      <c r="U3234" s="15" t="n">
        <v>101600</v>
      </c>
      <c r="V3234">
        <f>IFERROR(VLOOKUP(D3234,Tablas_Equivalencia!$A$3:$B$8,2,FALSE),"Sin dato")</f>
        <v/>
      </c>
      <c r="W3234">
        <f>IFERROR(VLOOKUP(L3234,Tablas_Equivalencia!$D$3:$E$9,2,FALSE),"Sin dato")</f>
        <v/>
      </c>
      <c r="X3234">
        <f>IF(I3234=1,"Varón","Mujer")</f>
        <v/>
      </c>
      <c r="Y3234">
        <f>IFERROR(VLOOKUP(M3234,Tablas_Equivalencia!$G$3:$H$6,2,FALSE),"Sin dato")</f>
        <v/>
      </c>
      <c r="Z3234">
        <f>IF(J3234&lt;=24,"18-24","25-29")</f>
        <v/>
      </c>
      <c r="AA3234">
        <f>IF(M3234&lt;&gt;1,"",IF(P3234=2,1,0))</f>
        <v/>
      </c>
      <c r="AB3234">
        <f>IF(M3234&lt;&gt;1,"",IF(O3234&gt;=2,1,0))</f>
        <v/>
      </c>
      <c r="AC3234">
        <f>IF(M3234&lt;&gt;1,"",IF(OR(Q3234=999,Q3234=""),"",IF(OR(Q3234&lt;35,Q3234&gt;48),1,0)))</f>
        <v/>
      </c>
      <c r="AD3234">
        <f>IF(COUNT(AA3234:AC3234)&lt;3,"",SUM(AA3234:AC3234))</f>
        <v/>
      </c>
      <c r="AE3234">
        <f>IF(L3234&gt;=4,2,IF(L3234&gt;=2,1,0))</f>
        <v/>
      </c>
      <c r="AF3234">
        <f>IF(L3234&gt;=5,1,0)</f>
        <v/>
      </c>
      <c r="AG3234">
        <f>AE3234+AF3234</f>
        <v/>
      </c>
      <c r="AH3234" s="15">
        <f>IF(M3234&lt;&gt;1,"",IF(OR(R3234=-9,R3234=""),"",R3234))</f>
        <v/>
      </c>
      <c r="AI3234">
        <f>IF(M3234&lt;&gt;1,"",IF(OR(Q3234=999,Q3234=""),"",Q3234))</f>
        <v/>
      </c>
    </row>
    <row r="3235">
      <c r="A3235" t="inlineStr">
        <is>
          <t>TQRMNOP117492</t>
        </is>
      </c>
      <c r="B3235" t="n">
        <v>2025</v>
      </c>
      <c r="C3235" t="n">
        <v>1</v>
      </c>
      <c r="D3235" t="n">
        <v>1</v>
      </c>
      <c r="E3235" t="inlineStr">
        <is>
          <t>S</t>
        </is>
      </c>
      <c r="F3235" t="n">
        <v>32</v>
      </c>
      <c r="G3235" t="n">
        <v>401</v>
      </c>
      <c r="H3235" t="n">
        <v>3</v>
      </c>
      <c r="I3235" t="n">
        <v>1</v>
      </c>
      <c r="J3235" t="n">
        <v>28</v>
      </c>
      <c r="K3235" t="n">
        <v>2</v>
      </c>
      <c r="L3235" t="n">
        <v>4</v>
      </c>
      <c r="M3235" t="n">
        <v>1</v>
      </c>
      <c r="N3235" t="n">
        <v>3</v>
      </c>
      <c r="O3235" t="n">
        <v>2</v>
      </c>
      <c r="P3235" t="n">
        <v>2</v>
      </c>
      <c r="Q3235" t="n">
        <v>32</v>
      </c>
      <c r="R3235" s="15" t="n">
        <v>558000</v>
      </c>
      <c r="S3235" s="15" t="n">
        <v>0</v>
      </c>
      <c r="T3235" s="15" t="n">
        <v>558000</v>
      </c>
      <c r="U3235" s="15" t="n">
        <v>135600</v>
      </c>
      <c r="V3235">
        <f>IFERROR(VLOOKUP(D3235,Tablas_Equivalencia!$A$3:$B$8,2,FALSE),"Sin dato")</f>
        <v/>
      </c>
      <c r="W3235">
        <f>IFERROR(VLOOKUP(L3235,Tablas_Equivalencia!$D$3:$E$9,2,FALSE),"Sin dato")</f>
        <v/>
      </c>
      <c r="X3235">
        <f>IF(I3235=1,"Varón","Mujer")</f>
        <v/>
      </c>
      <c r="Y3235">
        <f>IFERROR(VLOOKUP(M3235,Tablas_Equivalencia!$G$3:$H$6,2,FALSE),"Sin dato")</f>
        <v/>
      </c>
      <c r="Z3235">
        <f>IF(J3235&lt;=24,"18-24","25-29")</f>
        <v/>
      </c>
      <c r="AA3235">
        <f>IF(M3235&lt;&gt;1,"",IF(P3235=2,1,0))</f>
        <v/>
      </c>
      <c r="AB3235">
        <f>IF(M3235&lt;&gt;1,"",IF(O3235&gt;=2,1,0))</f>
        <v/>
      </c>
      <c r="AC3235">
        <f>IF(M3235&lt;&gt;1,"",IF(OR(Q3235=999,Q3235=""),"",IF(OR(Q3235&lt;35,Q3235&gt;48),1,0)))</f>
        <v/>
      </c>
      <c r="AD3235">
        <f>IF(COUNT(AA3235:AC3235)&lt;3,"",SUM(AA3235:AC3235))</f>
        <v/>
      </c>
      <c r="AE3235">
        <f>IF(L3235&gt;=4,2,IF(L3235&gt;=2,1,0))</f>
        <v/>
      </c>
      <c r="AF3235">
        <f>IF(L3235&gt;=5,1,0)</f>
        <v/>
      </c>
      <c r="AG3235">
        <f>AE3235+AF3235</f>
        <v/>
      </c>
      <c r="AH3235" s="15">
        <f>IF(M3235&lt;&gt;1,"",IF(OR(R3235=-9,R3235=""),"",R3235))</f>
        <v/>
      </c>
      <c r="AI3235">
        <f>IF(M3235&lt;&gt;1,"",IF(OR(Q3235=999,Q3235=""),"",Q3235))</f>
        <v/>
      </c>
    </row>
    <row r="3236">
      <c r="A3236" t="inlineStr">
        <is>
          <t>TQRMNOP117494</t>
        </is>
      </c>
      <c r="B3236" t="n">
        <v>2025</v>
      </c>
      <c r="C3236" t="n">
        <v>1</v>
      </c>
      <c r="D3236" t="n">
        <v>42</v>
      </c>
      <c r="E3236" t="inlineStr">
        <is>
          <t>N</t>
        </is>
      </c>
      <c r="F3236" t="n">
        <v>25</v>
      </c>
      <c r="G3236" t="n">
        <v>389</v>
      </c>
      <c r="H3236" t="n">
        <v>3</v>
      </c>
      <c r="I3236" t="n">
        <v>2</v>
      </c>
      <c r="J3236" t="n">
        <v>22</v>
      </c>
      <c r="K3236" t="n">
        <v>1</v>
      </c>
      <c r="L3236" t="n">
        <v>6</v>
      </c>
      <c r="M3236" t="n">
        <v>1</v>
      </c>
      <c r="N3236" t="n">
        <v>3</v>
      </c>
      <c r="O3236" t="n">
        <v>2</v>
      </c>
      <c r="P3236" t="n">
        <v>2</v>
      </c>
      <c r="Q3236" t="n">
        <v>28</v>
      </c>
      <c r="R3236" s="15" t="n">
        <v>699000</v>
      </c>
      <c r="S3236" s="15" t="n">
        <v>0</v>
      </c>
      <c r="T3236" s="15" t="n">
        <v>699000</v>
      </c>
      <c r="U3236" s="15" t="n">
        <v>139800</v>
      </c>
      <c r="V3236">
        <f>IFERROR(VLOOKUP(D3236,Tablas_Equivalencia!$A$3:$B$8,2,FALSE),"Sin dato")</f>
        <v/>
      </c>
      <c r="W3236">
        <f>IFERROR(VLOOKUP(L3236,Tablas_Equivalencia!$D$3:$E$9,2,FALSE),"Sin dato")</f>
        <v/>
      </c>
      <c r="X3236">
        <f>IF(I3236=1,"Varón","Mujer")</f>
        <v/>
      </c>
      <c r="Y3236">
        <f>IFERROR(VLOOKUP(M3236,Tablas_Equivalencia!$G$3:$H$6,2,FALSE),"Sin dato")</f>
        <v/>
      </c>
      <c r="Z3236">
        <f>IF(J3236&lt;=24,"18-24","25-29")</f>
        <v/>
      </c>
      <c r="AA3236">
        <f>IF(M3236&lt;&gt;1,"",IF(P3236=2,1,0))</f>
        <v/>
      </c>
      <c r="AB3236">
        <f>IF(M3236&lt;&gt;1,"",IF(O3236&gt;=2,1,0))</f>
        <v/>
      </c>
      <c r="AC3236">
        <f>IF(M3236&lt;&gt;1,"",IF(OR(Q3236=999,Q3236=""),"",IF(OR(Q3236&lt;35,Q3236&gt;48),1,0)))</f>
        <v/>
      </c>
      <c r="AD3236">
        <f>IF(COUNT(AA3236:AC3236)&lt;3,"",SUM(AA3236:AC3236))</f>
        <v/>
      </c>
      <c r="AE3236">
        <f>IF(L3236&gt;=4,2,IF(L3236&gt;=2,1,0))</f>
        <v/>
      </c>
      <c r="AF3236">
        <f>IF(L3236&gt;=5,1,0)</f>
        <v/>
      </c>
      <c r="AG3236">
        <f>AE3236+AF3236</f>
        <v/>
      </c>
      <c r="AH3236" s="15">
        <f>IF(M3236&lt;&gt;1,"",IF(OR(R3236=-9,R3236=""),"",R3236))</f>
        <v/>
      </c>
      <c r="AI3236">
        <f>IF(M3236&lt;&gt;1,"",IF(OR(Q3236=999,Q3236=""),"",Q3236))</f>
        <v/>
      </c>
    </row>
    <row r="3237">
      <c r="A3237" t="inlineStr">
        <is>
          <t>TQRMNOP117500</t>
        </is>
      </c>
      <c r="B3237" t="n">
        <v>2025</v>
      </c>
      <c r="C3237" t="n">
        <v>1</v>
      </c>
      <c r="D3237" t="n">
        <v>44</v>
      </c>
      <c r="E3237" t="inlineStr">
        <is>
          <t>N</t>
        </is>
      </c>
      <c r="F3237" t="n">
        <v>14</v>
      </c>
      <c r="G3237" t="n">
        <v>678</v>
      </c>
      <c r="H3237" t="n">
        <v>1</v>
      </c>
      <c r="I3237" t="n">
        <v>2</v>
      </c>
      <c r="J3237" t="n">
        <v>21</v>
      </c>
      <c r="K3237" t="n">
        <v>2</v>
      </c>
      <c r="L3237" t="n">
        <v>3</v>
      </c>
      <c r="M3237" t="n">
        <v>3</v>
      </c>
      <c r="R3237" s="15" t="n">
        <v>0</v>
      </c>
      <c r="S3237" s="15" t="n">
        <v>0</v>
      </c>
      <c r="T3237" s="15" t="n">
        <v>0</v>
      </c>
      <c r="U3237" s="15" t="n">
        <v>194000</v>
      </c>
      <c r="V3237">
        <f>IFERROR(VLOOKUP(D3237,Tablas_Equivalencia!$A$3:$B$8,2,FALSE),"Sin dato")</f>
        <v/>
      </c>
      <c r="W3237">
        <f>IFERROR(VLOOKUP(L3237,Tablas_Equivalencia!$D$3:$E$9,2,FALSE),"Sin dato")</f>
        <v/>
      </c>
      <c r="X3237">
        <f>IF(I3237=1,"Varón","Mujer")</f>
        <v/>
      </c>
      <c r="Y3237">
        <f>IFERROR(VLOOKUP(M3237,Tablas_Equivalencia!$G$3:$H$6,2,FALSE),"Sin dato")</f>
        <v/>
      </c>
      <c r="Z3237">
        <f>IF(J3237&lt;=24,"18-24","25-29")</f>
        <v/>
      </c>
      <c r="AA3237">
        <f>IF(M3237&lt;&gt;1,"",IF(P3237=2,1,0))</f>
        <v/>
      </c>
      <c r="AB3237">
        <f>IF(M3237&lt;&gt;1,"",IF(O3237&gt;=2,1,0))</f>
        <v/>
      </c>
      <c r="AC3237">
        <f>IF(M3237&lt;&gt;1,"",IF(OR(Q3237=999,Q3237=""),"",IF(OR(Q3237&lt;35,Q3237&gt;48),1,0)))</f>
        <v/>
      </c>
      <c r="AD3237">
        <f>IF(COUNT(AA3237:AC3237)&lt;3,"",SUM(AA3237:AC3237))</f>
        <v/>
      </c>
      <c r="AE3237">
        <f>IF(L3237&gt;=4,2,IF(L3237&gt;=2,1,0))</f>
        <v/>
      </c>
      <c r="AF3237">
        <f>IF(L3237&gt;=5,1,0)</f>
        <v/>
      </c>
      <c r="AG3237">
        <f>AE3237+AF3237</f>
        <v/>
      </c>
      <c r="AH3237" s="15">
        <f>IF(M3237&lt;&gt;1,"",IF(OR(R3237=-9,R3237=""),"",R3237))</f>
        <v/>
      </c>
      <c r="AI3237">
        <f>IF(M3237&lt;&gt;1,"",IF(OR(Q3237=999,Q3237=""),"",Q3237))</f>
        <v/>
      </c>
    </row>
    <row r="3238">
      <c r="A3238" t="inlineStr">
        <is>
          <t>TQRMNOP117511</t>
        </is>
      </c>
      <c r="B3238" t="n">
        <v>2025</v>
      </c>
      <c r="C3238" t="n">
        <v>1</v>
      </c>
      <c r="D3238" t="n">
        <v>42</v>
      </c>
      <c r="E3238" t="inlineStr">
        <is>
          <t>S</t>
        </is>
      </c>
      <c r="F3238" t="n">
        <v>10</v>
      </c>
      <c r="G3238" t="n">
        <v>543</v>
      </c>
      <c r="H3238" t="n">
        <v>3</v>
      </c>
      <c r="I3238" t="n">
        <v>1</v>
      </c>
      <c r="J3238" t="n">
        <v>24</v>
      </c>
      <c r="K3238" t="n">
        <v>2</v>
      </c>
      <c r="L3238" t="n">
        <v>3</v>
      </c>
      <c r="M3238" t="n">
        <v>1</v>
      </c>
      <c r="N3238" t="n">
        <v>2</v>
      </c>
      <c r="O3238" t="n">
        <v>1</v>
      </c>
      <c r="P3238" t="n">
        <v>2</v>
      </c>
      <c r="Q3238" t="n">
        <v>31</v>
      </c>
      <c r="R3238" s="15" t="n">
        <v>1298000</v>
      </c>
      <c r="S3238" s="15" t="n">
        <v>0</v>
      </c>
      <c r="T3238" s="15" t="n">
        <v>1298000</v>
      </c>
      <c r="U3238" s="15" t="n">
        <v>125900</v>
      </c>
      <c r="V3238">
        <f>IFERROR(VLOOKUP(D3238,Tablas_Equivalencia!$A$3:$B$8,2,FALSE),"Sin dato")</f>
        <v/>
      </c>
      <c r="W3238">
        <f>IFERROR(VLOOKUP(L3238,Tablas_Equivalencia!$D$3:$E$9,2,FALSE),"Sin dato")</f>
        <v/>
      </c>
      <c r="X3238">
        <f>IF(I3238=1,"Varón","Mujer")</f>
        <v/>
      </c>
      <c r="Y3238">
        <f>IFERROR(VLOOKUP(M3238,Tablas_Equivalencia!$G$3:$H$6,2,FALSE),"Sin dato")</f>
        <v/>
      </c>
      <c r="Z3238">
        <f>IF(J3238&lt;=24,"18-24","25-29")</f>
        <v/>
      </c>
      <c r="AA3238">
        <f>IF(M3238&lt;&gt;1,"",IF(P3238=2,1,0))</f>
        <v/>
      </c>
      <c r="AB3238">
        <f>IF(M3238&lt;&gt;1,"",IF(O3238&gt;=2,1,0))</f>
        <v/>
      </c>
      <c r="AC3238">
        <f>IF(M3238&lt;&gt;1,"",IF(OR(Q3238=999,Q3238=""),"",IF(OR(Q3238&lt;35,Q3238&gt;48),1,0)))</f>
        <v/>
      </c>
      <c r="AD3238">
        <f>IF(COUNT(AA3238:AC3238)&lt;3,"",SUM(AA3238:AC3238))</f>
        <v/>
      </c>
      <c r="AE3238">
        <f>IF(L3238&gt;=4,2,IF(L3238&gt;=2,1,0))</f>
        <v/>
      </c>
      <c r="AF3238">
        <f>IF(L3238&gt;=5,1,0)</f>
        <v/>
      </c>
      <c r="AG3238">
        <f>AE3238+AF3238</f>
        <v/>
      </c>
      <c r="AH3238" s="15">
        <f>IF(M3238&lt;&gt;1,"",IF(OR(R3238=-9,R3238=""),"",R3238))</f>
        <v/>
      </c>
      <c r="AI3238">
        <f>IF(M3238&lt;&gt;1,"",IF(OR(Q3238=999,Q3238=""),"",Q3238))</f>
        <v/>
      </c>
    </row>
    <row r="3239">
      <c r="A3239" t="inlineStr">
        <is>
          <t>TQRMNOP117513</t>
        </is>
      </c>
      <c r="B3239" t="n">
        <v>2025</v>
      </c>
      <c r="C3239" t="n">
        <v>1</v>
      </c>
      <c r="D3239" t="n">
        <v>1</v>
      </c>
      <c r="E3239" t="inlineStr">
        <is>
          <t>S</t>
        </is>
      </c>
      <c r="F3239" t="n">
        <v>33</v>
      </c>
      <c r="G3239" t="n">
        <v>1295</v>
      </c>
      <c r="H3239" t="n">
        <v>2</v>
      </c>
      <c r="I3239" t="n">
        <v>2</v>
      </c>
      <c r="J3239" t="n">
        <v>25</v>
      </c>
      <c r="K3239" t="n">
        <v>2</v>
      </c>
      <c r="L3239" t="n">
        <v>1</v>
      </c>
      <c r="M3239" t="n">
        <v>1</v>
      </c>
      <c r="N3239" t="n">
        <v>3</v>
      </c>
      <c r="O3239" t="n">
        <v>1</v>
      </c>
      <c r="P3239" t="n">
        <v>1</v>
      </c>
      <c r="Q3239" t="n">
        <v>35</v>
      </c>
      <c r="R3239" s="15" t="n">
        <v>226000</v>
      </c>
      <c r="S3239" s="15" t="n">
        <v>90000</v>
      </c>
      <c r="T3239" s="15" t="n">
        <v>316000</v>
      </c>
      <c r="U3239" s="15" t="n">
        <v>266000</v>
      </c>
      <c r="V3239">
        <f>IFERROR(VLOOKUP(D3239,Tablas_Equivalencia!$A$3:$B$8,2,FALSE),"Sin dato")</f>
        <v/>
      </c>
      <c r="W3239">
        <f>IFERROR(VLOOKUP(L3239,Tablas_Equivalencia!$D$3:$E$9,2,FALSE),"Sin dato")</f>
        <v/>
      </c>
      <c r="X3239">
        <f>IF(I3239=1,"Varón","Mujer")</f>
        <v/>
      </c>
      <c r="Y3239">
        <f>IFERROR(VLOOKUP(M3239,Tablas_Equivalencia!$G$3:$H$6,2,FALSE),"Sin dato")</f>
        <v/>
      </c>
      <c r="Z3239">
        <f>IF(J3239&lt;=24,"18-24","25-29")</f>
        <v/>
      </c>
      <c r="AA3239">
        <f>IF(M3239&lt;&gt;1,"",IF(P3239=2,1,0))</f>
        <v/>
      </c>
      <c r="AB3239">
        <f>IF(M3239&lt;&gt;1,"",IF(O3239&gt;=2,1,0))</f>
        <v/>
      </c>
      <c r="AC3239">
        <f>IF(M3239&lt;&gt;1,"",IF(OR(Q3239=999,Q3239=""),"",IF(OR(Q3239&lt;35,Q3239&gt;48),1,0)))</f>
        <v/>
      </c>
      <c r="AD3239">
        <f>IF(COUNT(AA3239:AC3239)&lt;3,"",SUM(AA3239:AC3239))</f>
        <v/>
      </c>
      <c r="AE3239">
        <f>IF(L3239&gt;=4,2,IF(L3239&gt;=2,1,0))</f>
        <v/>
      </c>
      <c r="AF3239">
        <f>IF(L3239&gt;=5,1,0)</f>
        <v/>
      </c>
      <c r="AG3239">
        <f>AE3239+AF3239</f>
        <v/>
      </c>
      <c r="AH3239" s="15">
        <f>IF(M3239&lt;&gt;1,"",IF(OR(R3239=-9,R3239=""),"",R3239))</f>
        <v/>
      </c>
      <c r="AI3239">
        <f>IF(M3239&lt;&gt;1,"",IF(OR(Q3239=999,Q3239=""),"",Q3239))</f>
        <v/>
      </c>
    </row>
    <row r="3240">
      <c r="A3240" t="inlineStr">
        <is>
          <t>TQRMNOP117514</t>
        </is>
      </c>
      <c r="B3240" t="n">
        <v>2025</v>
      </c>
      <c r="C3240" t="n">
        <v>1</v>
      </c>
      <c r="D3240" t="n">
        <v>42</v>
      </c>
      <c r="E3240" t="inlineStr">
        <is>
          <t>N</t>
        </is>
      </c>
      <c r="F3240" t="n">
        <v>25</v>
      </c>
      <c r="G3240" t="n">
        <v>1140</v>
      </c>
      <c r="H3240" t="n">
        <v>1</v>
      </c>
      <c r="I3240" t="n">
        <v>2</v>
      </c>
      <c r="J3240" t="n">
        <v>19</v>
      </c>
      <c r="K3240" t="n">
        <v>2</v>
      </c>
      <c r="L3240" t="n">
        <v>4</v>
      </c>
      <c r="M3240" t="n">
        <v>1</v>
      </c>
      <c r="N3240" t="n">
        <v>3</v>
      </c>
      <c r="O3240" t="n">
        <v>2</v>
      </c>
      <c r="P3240" t="n">
        <v>2</v>
      </c>
      <c r="Q3240" t="n">
        <v>22</v>
      </c>
      <c r="R3240" s="15" t="n">
        <v>356000</v>
      </c>
      <c r="S3240" s="15" t="n">
        <v>35000</v>
      </c>
      <c r="T3240" s="15" t="n">
        <v>391000</v>
      </c>
      <c r="U3240" s="15" t="n">
        <v>118600</v>
      </c>
      <c r="V3240">
        <f>IFERROR(VLOOKUP(D3240,Tablas_Equivalencia!$A$3:$B$8,2,FALSE),"Sin dato")</f>
        <v/>
      </c>
      <c r="W3240">
        <f>IFERROR(VLOOKUP(L3240,Tablas_Equivalencia!$D$3:$E$9,2,FALSE),"Sin dato")</f>
        <v/>
      </c>
      <c r="X3240">
        <f>IF(I3240=1,"Varón","Mujer")</f>
        <v/>
      </c>
      <c r="Y3240">
        <f>IFERROR(VLOOKUP(M3240,Tablas_Equivalencia!$G$3:$H$6,2,FALSE),"Sin dato")</f>
        <v/>
      </c>
      <c r="Z3240">
        <f>IF(J3240&lt;=24,"18-24","25-29")</f>
        <v/>
      </c>
      <c r="AA3240">
        <f>IF(M3240&lt;&gt;1,"",IF(P3240=2,1,0))</f>
        <v/>
      </c>
      <c r="AB3240">
        <f>IF(M3240&lt;&gt;1,"",IF(O3240&gt;=2,1,0))</f>
        <v/>
      </c>
      <c r="AC3240">
        <f>IF(M3240&lt;&gt;1,"",IF(OR(Q3240=999,Q3240=""),"",IF(OR(Q3240&lt;35,Q3240&gt;48),1,0)))</f>
        <v/>
      </c>
      <c r="AD3240">
        <f>IF(COUNT(AA3240:AC3240)&lt;3,"",SUM(AA3240:AC3240))</f>
        <v/>
      </c>
      <c r="AE3240">
        <f>IF(L3240&gt;=4,2,IF(L3240&gt;=2,1,0))</f>
        <v/>
      </c>
      <c r="AF3240">
        <f>IF(L3240&gt;=5,1,0)</f>
        <v/>
      </c>
      <c r="AG3240">
        <f>AE3240+AF3240</f>
        <v/>
      </c>
      <c r="AH3240" s="15">
        <f>IF(M3240&lt;&gt;1,"",IF(OR(R3240=-9,R3240=""),"",R3240))</f>
        <v/>
      </c>
      <c r="AI3240">
        <f>IF(M3240&lt;&gt;1,"",IF(OR(Q3240=999,Q3240=""),"",Q3240))</f>
        <v/>
      </c>
    </row>
    <row r="3241">
      <c r="A3241" t="inlineStr">
        <is>
          <t>TQRMNOP117532</t>
        </is>
      </c>
      <c r="B3241" t="n">
        <v>2025</v>
      </c>
      <c r="C3241" t="n">
        <v>1</v>
      </c>
      <c r="D3241" t="n">
        <v>1</v>
      </c>
      <c r="E3241" t="inlineStr">
        <is>
          <t>S</t>
        </is>
      </c>
      <c r="F3241" t="n">
        <v>32</v>
      </c>
      <c r="G3241" t="n">
        <v>2378</v>
      </c>
      <c r="H3241" t="n">
        <v>3</v>
      </c>
      <c r="I3241" t="n">
        <v>2</v>
      </c>
      <c r="J3241" t="n">
        <v>29</v>
      </c>
      <c r="K3241" t="n">
        <v>1</v>
      </c>
      <c r="L3241" t="n">
        <v>6</v>
      </c>
      <c r="M3241" t="n">
        <v>1</v>
      </c>
      <c r="N3241" t="n">
        <v>3</v>
      </c>
      <c r="O3241" t="n">
        <v>1</v>
      </c>
      <c r="P3241" t="n">
        <v>1</v>
      </c>
      <c r="Q3241" t="n">
        <v>44</v>
      </c>
      <c r="R3241" s="15" t="n">
        <v>1099000</v>
      </c>
      <c r="S3241" s="15" t="n">
        <v>0</v>
      </c>
      <c r="T3241" s="15" t="n">
        <v>1099000</v>
      </c>
      <c r="U3241" s="15" t="n">
        <v>179700</v>
      </c>
      <c r="V3241">
        <f>IFERROR(VLOOKUP(D3241,Tablas_Equivalencia!$A$3:$B$8,2,FALSE),"Sin dato")</f>
        <v/>
      </c>
      <c r="W3241">
        <f>IFERROR(VLOOKUP(L3241,Tablas_Equivalencia!$D$3:$E$9,2,FALSE),"Sin dato")</f>
        <v/>
      </c>
      <c r="X3241">
        <f>IF(I3241=1,"Varón","Mujer")</f>
        <v/>
      </c>
      <c r="Y3241">
        <f>IFERROR(VLOOKUP(M3241,Tablas_Equivalencia!$G$3:$H$6,2,FALSE),"Sin dato")</f>
        <v/>
      </c>
      <c r="Z3241">
        <f>IF(J3241&lt;=24,"18-24","25-29")</f>
        <v/>
      </c>
      <c r="AA3241">
        <f>IF(M3241&lt;&gt;1,"",IF(P3241=2,1,0))</f>
        <v/>
      </c>
      <c r="AB3241">
        <f>IF(M3241&lt;&gt;1,"",IF(O3241&gt;=2,1,0))</f>
        <v/>
      </c>
      <c r="AC3241">
        <f>IF(M3241&lt;&gt;1,"",IF(OR(Q3241=999,Q3241=""),"",IF(OR(Q3241&lt;35,Q3241&gt;48),1,0)))</f>
        <v/>
      </c>
      <c r="AD3241">
        <f>IF(COUNT(AA3241:AC3241)&lt;3,"",SUM(AA3241:AC3241))</f>
        <v/>
      </c>
      <c r="AE3241">
        <f>IF(L3241&gt;=4,2,IF(L3241&gt;=2,1,0))</f>
        <v/>
      </c>
      <c r="AF3241">
        <f>IF(L3241&gt;=5,1,0)</f>
        <v/>
      </c>
      <c r="AG3241">
        <f>AE3241+AF3241</f>
        <v/>
      </c>
      <c r="AH3241" s="15">
        <f>IF(M3241&lt;&gt;1,"",IF(OR(R3241=-9,R3241=""),"",R3241))</f>
        <v/>
      </c>
      <c r="AI3241">
        <f>IF(M3241&lt;&gt;1,"",IF(OR(Q3241=999,Q3241=""),"",Q3241))</f>
        <v/>
      </c>
    </row>
    <row r="3242">
      <c r="A3242" t="inlineStr">
        <is>
          <t>TQRMNOP117534</t>
        </is>
      </c>
      <c r="B3242" t="n">
        <v>2025</v>
      </c>
      <c r="C3242" t="n">
        <v>1</v>
      </c>
      <c r="D3242" t="n">
        <v>40</v>
      </c>
      <c r="E3242" t="inlineStr">
        <is>
          <t>N</t>
        </is>
      </c>
      <c r="F3242" t="n">
        <v>9</v>
      </c>
      <c r="G3242" t="n">
        <v>349</v>
      </c>
      <c r="H3242" t="n">
        <v>3</v>
      </c>
      <c r="I3242" t="n">
        <v>1</v>
      </c>
      <c r="J3242" t="n">
        <v>19</v>
      </c>
      <c r="K3242" t="n">
        <v>2</v>
      </c>
      <c r="L3242" t="n">
        <v>3</v>
      </c>
      <c r="M3242" t="n">
        <v>3</v>
      </c>
      <c r="R3242" s="15" t="n">
        <v>0</v>
      </c>
      <c r="S3242" s="15" t="n">
        <v>0</v>
      </c>
      <c r="T3242" s="15" t="n">
        <v>0</v>
      </c>
      <c r="U3242" s="15" t="n">
        <v>138700</v>
      </c>
      <c r="V3242">
        <f>IFERROR(VLOOKUP(D3242,Tablas_Equivalencia!$A$3:$B$8,2,FALSE),"Sin dato")</f>
        <v/>
      </c>
      <c r="W3242">
        <f>IFERROR(VLOOKUP(L3242,Tablas_Equivalencia!$D$3:$E$9,2,FALSE),"Sin dato")</f>
        <v/>
      </c>
      <c r="X3242">
        <f>IF(I3242=1,"Varón","Mujer")</f>
        <v/>
      </c>
      <c r="Y3242">
        <f>IFERROR(VLOOKUP(M3242,Tablas_Equivalencia!$G$3:$H$6,2,FALSE),"Sin dato")</f>
        <v/>
      </c>
      <c r="Z3242">
        <f>IF(J3242&lt;=24,"18-24","25-29")</f>
        <v/>
      </c>
      <c r="AA3242">
        <f>IF(M3242&lt;&gt;1,"",IF(P3242=2,1,0))</f>
        <v/>
      </c>
      <c r="AB3242">
        <f>IF(M3242&lt;&gt;1,"",IF(O3242&gt;=2,1,0))</f>
        <v/>
      </c>
      <c r="AC3242">
        <f>IF(M3242&lt;&gt;1,"",IF(OR(Q3242=999,Q3242=""),"",IF(OR(Q3242&lt;35,Q3242&gt;48),1,0)))</f>
        <v/>
      </c>
      <c r="AD3242">
        <f>IF(COUNT(AA3242:AC3242)&lt;3,"",SUM(AA3242:AC3242))</f>
        <v/>
      </c>
      <c r="AE3242">
        <f>IF(L3242&gt;=4,2,IF(L3242&gt;=2,1,0))</f>
        <v/>
      </c>
      <c r="AF3242">
        <f>IF(L3242&gt;=5,1,0)</f>
        <v/>
      </c>
      <c r="AG3242">
        <f>AE3242+AF3242</f>
        <v/>
      </c>
      <c r="AH3242" s="15">
        <f>IF(M3242&lt;&gt;1,"",IF(OR(R3242=-9,R3242=""),"",R3242))</f>
        <v/>
      </c>
      <c r="AI3242">
        <f>IF(M3242&lt;&gt;1,"",IF(OR(Q3242=999,Q3242=""),"",Q3242))</f>
        <v/>
      </c>
    </row>
    <row r="3243">
      <c r="A3243" t="inlineStr">
        <is>
          <t>TQRMNOP117544</t>
        </is>
      </c>
      <c r="B3243" t="n">
        <v>2025</v>
      </c>
      <c r="C3243" t="n">
        <v>1</v>
      </c>
      <c r="D3243" t="n">
        <v>43</v>
      </c>
      <c r="E3243" t="inlineStr">
        <is>
          <t>S</t>
        </is>
      </c>
      <c r="F3243" t="n">
        <v>20</v>
      </c>
      <c r="G3243" t="n">
        <v>1870</v>
      </c>
      <c r="H3243" t="n">
        <v>3</v>
      </c>
      <c r="I3243" t="n">
        <v>2</v>
      </c>
      <c r="J3243" t="n">
        <v>29</v>
      </c>
      <c r="K3243" t="n">
        <v>2</v>
      </c>
      <c r="L3243" t="n">
        <v>4</v>
      </c>
      <c r="M3243" t="n">
        <v>3</v>
      </c>
      <c r="R3243" s="15" t="n">
        <v>0</v>
      </c>
      <c r="S3243" s="15" t="n">
        <v>0</v>
      </c>
      <c r="T3243" s="15" t="n">
        <v>0</v>
      </c>
      <c r="U3243" s="15" t="n">
        <v>124500</v>
      </c>
      <c r="V3243">
        <f>IFERROR(VLOOKUP(D3243,Tablas_Equivalencia!$A$3:$B$8,2,FALSE),"Sin dato")</f>
        <v/>
      </c>
      <c r="W3243">
        <f>IFERROR(VLOOKUP(L3243,Tablas_Equivalencia!$D$3:$E$9,2,FALSE),"Sin dato")</f>
        <v/>
      </c>
      <c r="X3243">
        <f>IF(I3243=1,"Varón","Mujer")</f>
        <v/>
      </c>
      <c r="Y3243">
        <f>IFERROR(VLOOKUP(M3243,Tablas_Equivalencia!$G$3:$H$6,2,FALSE),"Sin dato")</f>
        <v/>
      </c>
      <c r="Z3243">
        <f>IF(J3243&lt;=24,"18-24","25-29")</f>
        <v/>
      </c>
      <c r="AA3243">
        <f>IF(M3243&lt;&gt;1,"",IF(P3243=2,1,0))</f>
        <v/>
      </c>
      <c r="AB3243">
        <f>IF(M3243&lt;&gt;1,"",IF(O3243&gt;=2,1,0))</f>
        <v/>
      </c>
      <c r="AC3243">
        <f>IF(M3243&lt;&gt;1,"",IF(OR(Q3243=999,Q3243=""),"",IF(OR(Q3243&lt;35,Q3243&gt;48),1,0)))</f>
        <v/>
      </c>
      <c r="AD3243">
        <f>IF(COUNT(AA3243:AC3243)&lt;3,"",SUM(AA3243:AC3243))</f>
        <v/>
      </c>
      <c r="AE3243">
        <f>IF(L3243&gt;=4,2,IF(L3243&gt;=2,1,0))</f>
        <v/>
      </c>
      <c r="AF3243">
        <f>IF(L3243&gt;=5,1,0)</f>
        <v/>
      </c>
      <c r="AG3243">
        <f>AE3243+AF3243</f>
        <v/>
      </c>
      <c r="AH3243" s="15">
        <f>IF(M3243&lt;&gt;1,"",IF(OR(R3243=-9,R3243=""),"",R3243))</f>
        <v/>
      </c>
      <c r="AI3243">
        <f>IF(M3243&lt;&gt;1,"",IF(OR(Q3243=999,Q3243=""),"",Q3243))</f>
        <v/>
      </c>
    </row>
    <row r="3244">
      <c r="A3244" t="inlineStr">
        <is>
          <t>TQRMNOP117549</t>
        </is>
      </c>
      <c r="B3244" t="n">
        <v>2025</v>
      </c>
      <c r="C3244" t="n">
        <v>1</v>
      </c>
      <c r="D3244" t="n">
        <v>1</v>
      </c>
      <c r="E3244" t="inlineStr">
        <is>
          <t>S</t>
        </is>
      </c>
      <c r="F3244" t="n">
        <v>33</v>
      </c>
      <c r="G3244" t="n">
        <v>879</v>
      </c>
      <c r="H3244" t="n">
        <v>1</v>
      </c>
      <c r="I3244" t="n">
        <v>2</v>
      </c>
      <c r="J3244" t="n">
        <v>27</v>
      </c>
      <c r="K3244" t="n">
        <v>2</v>
      </c>
      <c r="L3244" t="n">
        <v>5</v>
      </c>
      <c r="M3244" t="n">
        <v>1</v>
      </c>
      <c r="N3244" t="n">
        <v>3</v>
      </c>
      <c r="O3244" t="n">
        <v>2</v>
      </c>
      <c r="P3244" t="n">
        <v>2</v>
      </c>
      <c r="Q3244" t="n">
        <v>34</v>
      </c>
      <c r="R3244" s="15" t="n">
        <v>602000</v>
      </c>
      <c r="S3244" s="15" t="n">
        <v>0</v>
      </c>
      <c r="T3244" s="15" t="n">
        <v>602000</v>
      </c>
      <c r="U3244" s="15" t="n">
        <v>443200</v>
      </c>
      <c r="V3244">
        <f>IFERROR(VLOOKUP(D3244,Tablas_Equivalencia!$A$3:$B$8,2,FALSE),"Sin dato")</f>
        <v/>
      </c>
      <c r="W3244">
        <f>IFERROR(VLOOKUP(L3244,Tablas_Equivalencia!$D$3:$E$9,2,FALSE),"Sin dato")</f>
        <v/>
      </c>
      <c r="X3244">
        <f>IF(I3244=1,"Varón","Mujer")</f>
        <v/>
      </c>
      <c r="Y3244">
        <f>IFERROR(VLOOKUP(M3244,Tablas_Equivalencia!$G$3:$H$6,2,FALSE),"Sin dato")</f>
        <v/>
      </c>
      <c r="Z3244">
        <f>IF(J3244&lt;=24,"18-24","25-29")</f>
        <v/>
      </c>
      <c r="AA3244">
        <f>IF(M3244&lt;&gt;1,"",IF(P3244=2,1,0))</f>
        <v/>
      </c>
      <c r="AB3244">
        <f>IF(M3244&lt;&gt;1,"",IF(O3244&gt;=2,1,0))</f>
        <v/>
      </c>
      <c r="AC3244">
        <f>IF(M3244&lt;&gt;1,"",IF(OR(Q3244=999,Q3244=""),"",IF(OR(Q3244&lt;35,Q3244&gt;48),1,0)))</f>
        <v/>
      </c>
      <c r="AD3244">
        <f>IF(COUNT(AA3244:AC3244)&lt;3,"",SUM(AA3244:AC3244))</f>
        <v/>
      </c>
      <c r="AE3244">
        <f>IF(L3244&gt;=4,2,IF(L3244&gt;=2,1,0))</f>
        <v/>
      </c>
      <c r="AF3244">
        <f>IF(L3244&gt;=5,1,0)</f>
        <v/>
      </c>
      <c r="AG3244">
        <f>AE3244+AF3244</f>
        <v/>
      </c>
      <c r="AH3244" s="15">
        <f>IF(M3244&lt;&gt;1,"",IF(OR(R3244=-9,R3244=""),"",R3244))</f>
        <v/>
      </c>
      <c r="AI3244">
        <f>IF(M3244&lt;&gt;1,"",IF(OR(Q3244=999,Q3244=""),"",Q3244))</f>
        <v/>
      </c>
    </row>
    <row r="3245">
      <c r="A3245" t="inlineStr">
        <is>
          <t>TQRMNOP117559</t>
        </is>
      </c>
      <c r="B3245" t="n">
        <v>2025</v>
      </c>
      <c r="C3245" t="n">
        <v>1</v>
      </c>
      <c r="D3245" t="n">
        <v>41</v>
      </c>
      <c r="E3245" t="inlineStr">
        <is>
          <t>N</t>
        </is>
      </c>
      <c r="F3245" t="n">
        <v>12</v>
      </c>
      <c r="G3245" t="n">
        <v>456</v>
      </c>
      <c r="H3245" t="n">
        <v>2</v>
      </c>
      <c r="I3245" t="n">
        <v>1</v>
      </c>
      <c r="J3245" t="n">
        <v>18</v>
      </c>
      <c r="K3245" t="n">
        <v>1</v>
      </c>
      <c r="L3245" t="n">
        <v>5</v>
      </c>
      <c r="M3245" t="n">
        <v>3</v>
      </c>
      <c r="R3245" s="15" t="n">
        <v>0</v>
      </c>
      <c r="S3245" s="15" t="n">
        <v>0</v>
      </c>
      <c r="T3245" s="15" t="n">
        <v>0</v>
      </c>
      <c r="U3245" s="15" t="n">
        <v>230100</v>
      </c>
      <c r="V3245">
        <f>IFERROR(VLOOKUP(D3245,Tablas_Equivalencia!$A$3:$B$8,2,FALSE),"Sin dato")</f>
        <v/>
      </c>
      <c r="W3245">
        <f>IFERROR(VLOOKUP(L3245,Tablas_Equivalencia!$D$3:$E$9,2,FALSE),"Sin dato")</f>
        <v/>
      </c>
      <c r="X3245">
        <f>IF(I3245=1,"Varón","Mujer")</f>
        <v/>
      </c>
      <c r="Y3245">
        <f>IFERROR(VLOOKUP(M3245,Tablas_Equivalencia!$G$3:$H$6,2,FALSE),"Sin dato")</f>
        <v/>
      </c>
      <c r="Z3245">
        <f>IF(J3245&lt;=24,"18-24","25-29")</f>
        <v/>
      </c>
      <c r="AA3245">
        <f>IF(M3245&lt;&gt;1,"",IF(P3245=2,1,0))</f>
        <v/>
      </c>
      <c r="AB3245">
        <f>IF(M3245&lt;&gt;1,"",IF(O3245&gt;=2,1,0))</f>
        <v/>
      </c>
      <c r="AC3245">
        <f>IF(M3245&lt;&gt;1,"",IF(OR(Q3245=999,Q3245=""),"",IF(OR(Q3245&lt;35,Q3245&gt;48),1,0)))</f>
        <v/>
      </c>
      <c r="AD3245">
        <f>IF(COUNT(AA3245:AC3245)&lt;3,"",SUM(AA3245:AC3245))</f>
        <v/>
      </c>
      <c r="AE3245">
        <f>IF(L3245&gt;=4,2,IF(L3245&gt;=2,1,0))</f>
        <v/>
      </c>
      <c r="AF3245">
        <f>IF(L3245&gt;=5,1,0)</f>
        <v/>
      </c>
      <c r="AG3245">
        <f>AE3245+AF3245</f>
        <v/>
      </c>
      <c r="AH3245" s="15">
        <f>IF(M3245&lt;&gt;1,"",IF(OR(R3245=-9,R3245=""),"",R3245))</f>
        <v/>
      </c>
      <c r="AI3245">
        <f>IF(M3245&lt;&gt;1,"",IF(OR(Q3245=999,Q3245=""),"",Q3245))</f>
        <v/>
      </c>
    </row>
    <row r="3246">
      <c r="A3246" t="inlineStr">
        <is>
          <t>TQRMNOP117562</t>
        </is>
      </c>
      <c r="B3246" t="n">
        <v>2025</v>
      </c>
      <c r="C3246" t="n">
        <v>1</v>
      </c>
      <c r="D3246" t="n">
        <v>1</v>
      </c>
      <c r="E3246" t="inlineStr">
        <is>
          <t>S</t>
        </is>
      </c>
      <c r="F3246" t="n">
        <v>33</v>
      </c>
      <c r="G3246" t="n">
        <v>701</v>
      </c>
      <c r="H3246" t="n">
        <v>3</v>
      </c>
      <c r="I3246" t="n">
        <v>2</v>
      </c>
      <c r="J3246" t="n">
        <v>20</v>
      </c>
      <c r="K3246" t="n">
        <v>2</v>
      </c>
      <c r="L3246" t="n">
        <v>3</v>
      </c>
      <c r="M3246" t="n">
        <v>3</v>
      </c>
      <c r="R3246" s="15" t="n">
        <v>0</v>
      </c>
      <c r="S3246" s="15" t="n">
        <v>0</v>
      </c>
      <c r="T3246" s="15" t="n">
        <v>0</v>
      </c>
      <c r="U3246" s="15" t="n">
        <v>151300</v>
      </c>
      <c r="V3246">
        <f>IFERROR(VLOOKUP(D3246,Tablas_Equivalencia!$A$3:$B$8,2,FALSE),"Sin dato")</f>
        <v/>
      </c>
      <c r="W3246">
        <f>IFERROR(VLOOKUP(L3246,Tablas_Equivalencia!$D$3:$E$9,2,FALSE),"Sin dato")</f>
        <v/>
      </c>
      <c r="X3246">
        <f>IF(I3246=1,"Varón","Mujer")</f>
        <v/>
      </c>
      <c r="Y3246">
        <f>IFERROR(VLOOKUP(M3246,Tablas_Equivalencia!$G$3:$H$6,2,FALSE),"Sin dato")</f>
        <v/>
      </c>
      <c r="Z3246">
        <f>IF(J3246&lt;=24,"18-24","25-29")</f>
        <v/>
      </c>
      <c r="AA3246">
        <f>IF(M3246&lt;&gt;1,"",IF(P3246=2,1,0))</f>
        <v/>
      </c>
      <c r="AB3246">
        <f>IF(M3246&lt;&gt;1,"",IF(O3246&gt;=2,1,0))</f>
        <v/>
      </c>
      <c r="AC3246">
        <f>IF(M3246&lt;&gt;1,"",IF(OR(Q3246=999,Q3246=""),"",IF(OR(Q3246&lt;35,Q3246&gt;48),1,0)))</f>
        <v/>
      </c>
      <c r="AD3246">
        <f>IF(COUNT(AA3246:AC3246)&lt;3,"",SUM(AA3246:AC3246))</f>
        <v/>
      </c>
      <c r="AE3246">
        <f>IF(L3246&gt;=4,2,IF(L3246&gt;=2,1,0))</f>
        <v/>
      </c>
      <c r="AF3246">
        <f>IF(L3246&gt;=5,1,0)</f>
        <v/>
      </c>
      <c r="AG3246">
        <f>AE3246+AF3246</f>
        <v/>
      </c>
      <c r="AH3246" s="15">
        <f>IF(M3246&lt;&gt;1,"",IF(OR(R3246=-9,R3246=""),"",R3246))</f>
        <v/>
      </c>
      <c r="AI3246">
        <f>IF(M3246&lt;&gt;1,"",IF(OR(Q3246=999,Q3246=""),"",Q3246))</f>
        <v/>
      </c>
    </row>
    <row r="3247">
      <c r="A3247" t="inlineStr">
        <is>
          <t>TQRMNOP117563</t>
        </is>
      </c>
      <c r="B3247" t="n">
        <v>2025</v>
      </c>
      <c r="C3247" t="n">
        <v>1</v>
      </c>
      <c r="D3247" t="n">
        <v>43</v>
      </c>
      <c r="E3247" t="inlineStr">
        <is>
          <t>N</t>
        </is>
      </c>
      <c r="F3247" t="n">
        <v>29</v>
      </c>
      <c r="G3247" t="n">
        <v>1074</v>
      </c>
      <c r="H3247" t="n">
        <v>10</v>
      </c>
      <c r="I3247" t="n">
        <v>2</v>
      </c>
      <c r="J3247" t="n">
        <v>18</v>
      </c>
      <c r="K3247" t="n">
        <v>2</v>
      </c>
      <c r="L3247" t="n">
        <v>3</v>
      </c>
      <c r="M3247" t="n">
        <v>3</v>
      </c>
      <c r="R3247" s="15" t="n">
        <v>0</v>
      </c>
      <c r="S3247" s="15" t="n">
        <v>0</v>
      </c>
      <c r="T3247" s="15" t="n">
        <v>0</v>
      </c>
      <c r="U3247" s="15" t="n">
        <v>365400</v>
      </c>
      <c r="V3247">
        <f>IFERROR(VLOOKUP(D3247,Tablas_Equivalencia!$A$3:$B$8,2,FALSE),"Sin dato")</f>
        <v/>
      </c>
      <c r="W3247">
        <f>IFERROR(VLOOKUP(L3247,Tablas_Equivalencia!$D$3:$E$9,2,FALSE),"Sin dato")</f>
        <v/>
      </c>
      <c r="X3247">
        <f>IF(I3247=1,"Varón","Mujer")</f>
        <v/>
      </c>
      <c r="Y3247">
        <f>IFERROR(VLOOKUP(M3247,Tablas_Equivalencia!$G$3:$H$6,2,FALSE),"Sin dato")</f>
        <v/>
      </c>
      <c r="Z3247">
        <f>IF(J3247&lt;=24,"18-24","25-29")</f>
        <v/>
      </c>
      <c r="AA3247">
        <f>IF(M3247&lt;&gt;1,"",IF(P3247=2,1,0))</f>
        <v/>
      </c>
      <c r="AB3247">
        <f>IF(M3247&lt;&gt;1,"",IF(O3247&gt;=2,1,0))</f>
        <v/>
      </c>
      <c r="AC3247">
        <f>IF(M3247&lt;&gt;1,"",IF(OR(Q3247=999,Q3247=""),"",IF(OR(Q3247&lt;35,Q3247&gt;48),1,0)))</f>
        <v/>
      </c>
      <c r="AD3247">
        <f>IF(COUNT(AA3247:AC3247)&lt;3,"",SUM(AA3247:AC3247))</f>
        <v/>
      </c>
      <c r="AE3247">
        <f>IF(L3247&gt;=4,2,IF(L3247&gt;=2,1,0))</f>
        <v/>
      </c>
      <c r="AF3247">
        <f>IF(L3247&gt;=5,1,0)</f>
        <v/>
      </c>
      <c r="AG3247">
        <f>AE3247+AF3247</f>
        <v/>
      </c>
      <c r="AH3247" s="15">
        <f>IF(M3247&lt;&gt;1,"",IF(OR(R3247=-9,R3247=""),"",R3247))</f>
        <v/>
      </c>
      <c r="AI3247">
        <f>IF(M3247&lt;&gt;1,"",IF(OR(Q3247=999,Q3247=""),"",Q3247))</f>
        <v/>
      </c>
    </row>
    <row r="3248">
      <c r="A3248" t="inlineStr">
        <is>
          <t>TQRMNOP117567</t>
        </is>
      </c>
      <c r="B3248" t="n">
        <v>2025</v>
      </c>
      <c r="C3248" t="n">
        <v>1</v>
      </c>
      <c r="D3248" t="n">
        <v>1</v>
      </c>
      <c r="E3248" t="inlineStr">
        <is>
          <t>S</t>
        </is>
      </c>
      <c r="F3248" t="n">
        <v>33</v>
      </c>
      <c r="G3248" t="n">
        <v>935</v>
      </c>
      <c r="H3248" t="n">
        <v>3</v>
      </c>
      <c r="I3248" t="n">
        <v>2</v>
      </c>
      <c r="J3248" t="n">
        <v>20</v>
      </c>
      <c r="K3248" t="n">
        <v>1</v>
      </c>
      <c r="L3248" t="n">
        <v>3</v>
      </c>
      <c r="M3248" t="n">
        <v>3</v>
      </c>
      <c r="R3248" s="15" t="n">
        <v>0</v>
      </c>
      <c r="S3248" s="15" t="n">
        <v>80000</v>
      </c>
      <c r="T3248" s="15" t="n">
        <v>80000</v>
      </c>
      <c r="U3248" s="15" t="n">
        <v>349900</v>
      </c>
      <c r="V3248">
        <f>IFERROR(VLOOKUP(D3248,Tablas_Equivalencia!$A$3:$B$8,2,FALSE),"Sin dato")</f>
        <v/>
      </c>
      <c r="W3248">
        <f>IFERROR(VLOOKUP(L3248,Tablas_Equivalencia!$D$3:$E$9,2,FALSE),"Sin dato")</f>
        <v/>
      </c>
      <c r="X3248">
        <f>IF(I3248=1,"Varón","Mujer")</f>
        <v/>
      </c>
      <c r="Y3248">
        <f>IFERROR(VLOOKUP(M3248,Tablas_Equivalencia!$G$3:$H$6,2,FALSE),"Sin dato")</f>
        <v/>
      </c>
      <c r="Z3248">
        <f>IF(J3248&lt;=24,"18-24","25-29")</f>
        <v/>
      </c>
      <c r="AA3248">
        <f>IF(M3248&lt;&gt;1,"",IF(P3248=2,1,0))</f>
        <v/>
      </c>
      <c r="AB3248">
        <f>IF(M3248&lt;&gt;1,"",IF(O3248&gt;=2,1,0))</f>
        <v/>
      </c>
      <c r="AC3248">
        <f>IF(M3248&lt;&gt;1,"",IF(OR(Q3248=999,Q3248=""),"",IF(OR(Q3248&lt;35,Q3248&gt;48),1,0)))</f>
        <v/>
      </c>
      <c r="AD3248">
        <f>IF(COUNT(AA3248:AC3248)&lt;3,"",SUM(AA3248:AC3248))</f>
        <v/>
      </c>
      <c r="AE3248">
        <f>IF(L3248&gt;=4,2,IF(L3248&gt;=2,1,0))</f>
        <v/>
      </c>
      <c r="AF3248">
        <f>IF(L3248&gt;=5,1,0)</f>
        <v/>
      </c>
      <c r="AG3248">
        <f>AE3248+AF3248</f>
        <v/>
      </c>
      <c r="AH3248" s="15">
        <f>IF(M3248&lt;&gt;1,"",IF(OR(R3248=-9,R3248=""),"",R3248))</f>
        <v/>
      </c>
      <c r="AI3248">
        <f>IF(M3248&lt;&gt;1,"",IF(OR(Q3248=999,Q3248=""),"",Q3248))</f>
        <v/>
      </c>
    </row>
    <row r="3249">
      <c r="A3249" t="inlineStr">
        <is>
          <t>TQRMNOP117575</t>
        </is>
      </c>
      <c r="B3249" t="n">
        <v>2025</v>
      </c>
      <c r="C3249" t="n">
        <v>1</v>
      </c>
      <c r="D3249" t="n">
        <v>1</v>
      </c>
      <c r="E3249" t="inlineStr">
        <is>
          <t>S</t>
        </is>
      </c>
      <c r="F3249" t="n">
        <v>32</v>
      </c>
      <c r="G3249" t="n">
        <v>927</v>
      </c>
      <c r="H3249" t="n">
        <v>2</v>
      </c>
      <c r="I3249" t="n">
        <v>1</v>
      </c>
      <c r="J3249" t="n">
        <v>22</v>
      </c>
      <c r="K3249" t="n">
        <v>1</v>
      </c>
      <c r="L3249" t="n">
        <v>2</v>
      </c>
      <c r="M3249" t="n">
        <v>3</v>
      </c>
      <c r="R3249" s="15" t="n">
        <v>0</v>
      </c>
      <c r="S3249" s="15" t="n">
        <v>178000</v>
      </c>
      <c r="T3249" s="15" t="n">
        <v>178000</v>
      </c>
      <c r="U3249" s="15" t="n">
        <v>74200</v>
      </c>
      <c r="V3249">
        <f>IFERROR(VLOOKUP(D3249,Tablas_Equivalencia!$A$3:$B$8,2,FALSE),"Sin dato")</f>
        <v/>
      </c>
      <c r="W3249">
        <f>IFERROR(VLOOKUP(L3249,Tablas_Equivalencia!$D$3:$E$9,2,FALSE),"Sin dato")</f>
        <v/>
      </c>
      <c r="X3249">
        <f>IF(I3249=1,"Varón","Mujer")</f>
        <v/>
      </c>
      <c r="Y3249">
        <f>IFERROR(VLOOKUP(M3249,Tablas_Equivalencia!$G$3:$H$6,2,FALSE),"Sin dato")</f>
        <v/>
      </c>
      <c r="Z3249">
        <f>IF(J3249&lt;=24,"18-24","25-29")</f>
        <v/>
      </c>
      <c r="AA3249">
        <f>IF(M3249&lt;&gt;1,"",IF(P3249=2,1,0))</f>
        <v/>
      </c>
      <c r="AB3249">
        <f>IF(M3249&lt;&gt;1,"",IF(O3249&gt;=2,1,0))</f>
        <v/>
      </c>
      <c r="AC3249">
        <f>IF(M3249&lt;&gt;1,"",IF(OR(Q3249=999,Q3249=""),"",IF(OR(Q3249&lt;35,Q3249&gt;48),1,0)))</f>
        <v/>
      </c>
      <c r="AD3249">
        <f>IF(COUNT(AA3249:AC3249)&lt;3,"",SUM(AA3249:AC3249))</f>
        <v/>
      </c>
      <c r="AE3249">
        <f>IF(L3249&gt;=4,2,IF(L3249&gt;=2,1,0))</f>
        <v/>
      </c>
      <c r="AF3249">
        <f>IF(L3249&gt;=5,1,0)</f>
        <v/>
      </c>
      <c r="AG3249">
        <f>AE3249+AF3249</f>
        <v/>
      </c>
      <c r="AH3249" s="15">
        <f>IF(M3249&lt;&gt;1,"",IF(OR(R3249=-9,R3249=""),"",R3249))</f>
        <v/>
      </c>
      <c r="AI3249">
        <f>IF(M3249&lt;&gt;1,"",IF(OR(Q3249=999,Q3249=""),"",Q3249))</f>
        <v/>
      </c>
    </row>
    <row r="3250">
      <c r="A3250" t="inlineStr">
        <is>
          <t>TQRMNOP117580</t>
        </is>
      </c>
      <c r="B3250" t="n">
        <v>2025</v>
      </c>
      <c r="C3250" t="n">
        <v>1</v>
      </c>
      <c r="D3250" t="n">
        <v>43</v>
      </c>
      <c r="E3250" t="inlineStr">
        <is>
          <t>N</t>
        </is>
      </c>
      <c r="F3250" t="n">
        <v>38</v>
      </c>
      <c r="G3250" t="n">
        <v>1627</v>
      </c>
      <c r="H3250" t="n">
        <v>1</v>
      </c>
      <c r="I3250" t="n">
        <v>1</v>
      </c>
      <c r="J3250" t="n">
        <v>23</v>
      </c>
      <c r="K3250" t="n">
        <v>2</v>
      </c>
      <c r="L3250" t="n">
        <v>6</v>
      </c>
      <c r="M3250" t="n">
        <v>2</v>
      </c>
      <c r="R3250" s="15" t="n">
        <v>0</v>
      </c>
      <c r="S3250" s="15" t="n">
        <v>38000</v>
      </c>
      <c r="T3250" s="15" t="n">
        <v>38000</v>
      </c>
      <c r="U3250" s="15" t="n">
        <v>146500</v>
      </c>
      <c r="V3250">
        <f>IFERROR(VLOOKUP(D3250,Tablas_Equivalencia!$A$3:$B$8,2,FALSE),"Sin dato")</f>
        <v/>
      </c>
      <c r="W3250">
        <f>IFERROR(VLOOKUP(L3250,Tablas_Equivalencia!$D$3:$E$9,2,FALSE),"Sin dato")</f>
        <v/>
      </c>
      <c r="X3250">
        <f>IF(I3250=1,"Varón","Mujer")</f>
        <v/>
      </c>
      <c r="Y3250">
        <f>IFERROR(VLOOKUP(M3250,Tablas_Equivalencia!$G$3:$H$6,2,FALSE),"Sin dato")</f>
        <v/>
      </c>
      <c r="Z3250">
        <f>IF(J3250&lt;=24,"18-24","25-29")</f>
        <v/>
      </c>
      <c r="AA3250">
        <f>IF(M3250&lt;&gt;1,"",IF(P3250=2,1,0))</f>
        <v/>
      </c>
      <c r="AB3250">
        <f>IF(M3250&lt;&gt;1,"",IF(O3250&gt;=2,1,0))</f>
        <v/>
      </c>
      <c r="AC3250">
        <f>IF(M3250&lt;&gt;1,"",IF(OR(Q3250=999,Q3250=""),"",IF(OR(Q3250&lt;35,Q3250&gt;48),1,0)))</f>
        <v/>
      </c>
      <c r="AD3250">
        <f>IF(COUNT(AA3250:AC3250)&lt;3,"",SUM(AA3250:AC3250))</f>
        <v/>
      </c>
      <c r="AE3250">
        <f>IF(L3250&gt;=4,2,IF(L3250&gt;=2,1,0))</f>
        <v/>
      </c>
      <c r="AF3250">
        <f>IF(L3250&gt;=5,1,0)</f>
        <v/>
      </c>
      <c r="AG3250">
        <f>AE3250+AF3250</f>
        <v/>
      </c>
      <c r="AH3250" s="15">
        <f>IF(M3250&lt;&gt;1,"",IF(OR(R3250=-9,R3250=""),"",R3250))</f>
        <v/>
      </c>
      <c r="AI3250">
        <f>IF(M3250&lt;&gt;1,"",IF(OR(Q3250=999,Q3250=""),"",Q3250))</f>
        <v/>
      </c>
    </row>
    <row r="3251">
      <c r="A3251" t="inlineStr">
        <is>
          <t>TQRMNOP117582</t>
        </is>
      </c>
      <c r="B3251" t="n">
        <v>2025</v>
      </c>
      <c r="C3251" t="n">
        <v>1</v>
      </c>
      <c r="D3251" t="n">
        <v>44</v>
      </c>
      <c r="E3251" t="inlineStr">
        <is>
          <t>N</t>
        </is>
      </c>
      <c r="F3251" t="n">
        <v>4</v>
      </c>
      <c r="G3251" t="n">
        <v>935</v>
      </c>
      <c r="H3251" t="n">
        <v>1</v>
      </c>
      <c r="I3251" t="n">
        <v>1</v>
      </c>
      <c r="J3251" t="n">
        <v>18</v>
      </c>
      <c r="K3251" t="n">
        <v>2</v>
      </c>
      <c r="L3251" t="n">
        <v>3</v>
      </c>
      <c r="M3251" t="n">
        <v>3</v>
      </c>
      <c r="R3251" s="15" t="n">
        <v>0</v>
      </c>
      <c r="S3251" s="15" t="n">
        <v>0</v>
      </c>
      <c r="T3251" s="15" t="n">
        <v>0</v>
      </c>
      <c r="U3251" s="15" t="n">
        <v>176000</v>
      </c>
      <c r="V3251">
        <f>IFERROR(VLOOKUP(D3251,Tablas_Equivalencia!$A$3:$B$8,2,FALSE),"Sin dato")</f>
        <v/>
      </c>
      <c r="W3251">
        <f>IFERROR(VLOOKUP(L3251,Tablas_Equivalencia!$D$3:$E$9,2,FALSE),"Sin dato")</f>
        <v/>
      </c>
      <c r="X3251">
        <f>IF(I3251=1,"Varón","Mujer")</f>
        <v/>
      </c>
      <c r="Y3251">
        <f>IFERROR(VLOOKUP(M3251,Tablas_Equivalencia!$G$3:$H$6,2,FALSE),"Sin dato")</f>
        <v/>
      </c>
      <c r="Z3251">
        <f>IF(J3251&lt;=24,"18-24","25-29")</f>
        <v/>
      </c>
      <c r="AA3251">
        <f>IF(M3251&lt;&gt;1,"",IF(P3251=2,1,0))</f>
        <v/>
      </c>
      <c r="AB3251">
        <f>IF(M3251&lt;&gt;1,"",IF(O3251&gt;=2,1,0))</f>
        <v/>
      </c>
      <c r="AC3251">
        <f>IF(M3251&lt;&gt;1,"",IF(OR(Q3251=999,Q3251=""),"",IF(OR(Q3251&lt;35,Q3251&gt;48),1,0)))</f>
        <v/>
      </c>
      <c r="AD3251">
        <f>IF(COUNT(AA3251:AC3251)&lt;3,"",SUM(AA3251:AC3251))</f>
        <v/>
      </c>
      <c r="AE3251">
        <f>IF(L3251&gt;=4,2,IF(L3251&gt;=2,1,0))</f>
        <v/>
      </c>
      <c r="AF3251">
        <f>IF(L3251&gt;=5,1,0)</f>
        <v/>
      </c>
      <c r="AG3251">
        <f>AE3251+AF3251</f>
        <v/>
      </c>
      <c r="AH3251" s="15">
        <f>IF(M3251&lt;&gt;1,"",IF(OR(R3251=-9,R3251=""),"",R3251))</f>
        <v/>
      </c>
      <c r="AI3251">
        <f>IF(M3251&lt;&gt;1,"",IF(OR(Q3251=999,Q3251=""),"",Q3251))</f>
        <v/>
      </c>
    </row>
    <row r="3252">
      <c r="A3252" t="inlineStr">
        <is>
          <t>TQRMNOP117583</t>
        </is>
      </c>
      <c r="B3252" t="n">
        <v>2025</v>
      </c>
      <c r="C3252" t="n">
        <v>1</v>
      </c>
      <c r="D3252" t="n">
        <v>1</v>
      </c>
      <c r="E3252" t="inlineStr">
        <is>
          <t>S</t>
        </is>
      </c>
      <c r="F3252" t="n">
        <v>32</v>
      </c>
      <c r="G3252" t="n">
        <v>1226</v>
      </c>
      <c r="H3252" t="n">
        <v>3</v>
      </c>
      <c r="I3252" t="n">
        <v>2</v>
      </c>
      <c r="J3252" t="n">
        <v>27</v>
      </c>
      <c r="K3252" t="n">
        <v>2</v>
      </c>
      <c r="L3252" t="n">
        <v>6</v>
      </c>
      <c r="M3252" t="n">
        <v>1</v>
      </c>
      <c r="N3252" t="n">
        <v>3</v>
      </c>
      <c r="O3252" t="n">
        <v>1</v>
      </c>
      <c r="P3252" t="n">
        <v>1</v>
      </c>
      <c r="Q3252" t="n">
        <v>27</v>
      </c>
      <c r="R3252" s="15" t="n">
        <v>621000</v>
      </c>
      <c r="S3252" s="15" t="n">
        <v>129000</v>
      </c>
      <c r="T3252" s="15" t="n">
        <v>750000</v>
      </c>
      <c r="U3252" s="15" t="n">
        <v>67400</v>
      </c>
      <c r="V3252">
        <f>IFERROR(VLOOKUP(D3252,Tablas_Equivalencia!$A$3:$B$8,2,FALSE),"Sin dato")</f>
        <v/>
      </c>
      <c r="W3252">
        <f>IFERROR(VLOOKUP(L3252,Tablas_Equivalencia!$D$3:$E$9,2,FALSE),"Sin dato")</f>
        <v/>
      </c>
      <c r="X3252">
        <f>IF(I3252=1,"Varón","Mujer")</f>
        <v/>
      </c>
      <c r="Y3252">
        <f>IFERROR(VLOOKUP(M3252,Tablas_Equivalencia!$G$3:$H$6,2,FALSE),"Sin dato")</f>
        <v/>
      </c>
      <c r="Z3252">
        <f>IF(J3252&lt;=24,"18-24","25-29")</f>
        <v/>
      </c>
      <c r="AA3252">
        <f>IF(M3252&lt;&gt;1,"",IF(P3252=2,1,0))</f>
        <v/>
      </c>
      <c r="AB3252">
        <f>IF(M3252&lt;&gt;1,"",IF(O3252&gt;=2,1,0))</f>
        <v/>
      </c>
      <c r="AC3252">
        <f>IF(M3252&lt;&gt;1,"",IF(OR(Q3252=999,Q3252=""),"",IF(OR(Q3252&lt;35,Q3252&gt;48),1,0)))</f>
        <v/>
      </c>
      <c r="AD3252">
        <f>IF(COUNT(AA3252:AC3252)&lt;3,"",SUM(AA3252:AC3252))</f>
        <v/>
      </c>
      <c r="AE3252">
        <f>IF(L3252&gt;=4,2,IF(L3252&gt;=2,1,0))</f>
        <v/>
      </c>
      <c r="AF3252">
        <f>IF(L3252&gt;=5,1,0)</f>
        <v/>
      </c>
      <c r="AG3252">
        <f>AE3252+AF3252</f>
        <v/>
      </c>
      <c r="AH3252" s="15">
        <f>IF(M3252&lt;&gt;1,"",IF(OR(R3252=-9,R3252=""),"",R3252))</f>
        <v/>
      </c>
      <c r="AI3252">
        <f>IF(M3252&lt;&gt;1,"",IF(OR(Q3252=999,Q3252=""),"",Q3252))</f>
        <v/>
      </c>
    </row>
    <row r="3253">
      <c r="A3253" t="inlineStr">
        <is>
          <t>TQRMNOP117585</t>
        </is>
      </c>
      <c r="B3253" t="n">
        <v>2025</v>
      </c>
      <c r="C3253" t="n">
        <v>1</v>
      </c>
      <c r="D3253" t="n">
        <v>41</v>
      </c>
      <c r="E3253" t="inlineStr">
        <is>
          <t>N</t>
        </is>
      </c>
      <c r="F3253" t="n">
        <v>12</v>
      </c>
      <c r="G3253" t="n">
        <v>1236</v>
      </c>
      <c r="H3253" t="n">
        <v>3</v>
      </c>
      <c r="I3253" t="n">
        <v>2</v>
      </c>
      <c r="J3253" t="n">
        <v>22</v>
      </c>
      <c r="K3253" t="n">
        <v>1</v>
      </c>
      <c r="L3253" t="n">
        <v>5</v>
      </c>
      <c r="M3253" t="n">
        <v>1</v>
      </c>
      <c r="N3253" t="n">
        <v>2</v>
      </c>
      <c r="O3253" t="n">
        <v>3</v>
      </c>
      <c r="P3253" t="n">
        <v>2</v>
      </c>
      <c r="Q3253" t="n">
        <v>28</v>
      </c>
      <c r="R3253" s="15" t="n">
        <v>448000</v>
      </c>
      <c r="S3253" s="15" t="n">
        <v>0</v>
      </c>
      <c r="T3253" s="15" t="n">
        <v>448000</v>
      </c>
      <c r="U3253" s="15" t="n">
        <v>251200</v>
      </c>
      <c r="V3253">
        <f>IFERROR(VLOOKUP(D3253,Tablas_Equivalencia!$A$3:$B$8,2,FALSE),"Sin dato")</f>
        <v/>
      </c>
      <c r="W3253">
        <f>IFERROR(VLOOKUP(L3253,Tablas_Equivalencia!$D$3:$E$9,2,FALSE),"Sin dato")</f>
        <v/>
      </c>
      <c r="X3253">
        <f>IF(I3253=1,"Varón","Mujer")</f>
        <v/>
      </c>
      <c r="Y3253">
        <f>IFERROR(VLOOKUP(M3253,Tablas_Equivalencia!$G$3:$H$6,2,FALSE),"Sin dato")</f>
        <v/>
      </c>
      <c r="Z3253">
        <f>IF(J3253&lt;=24,"18-24","25-29")</f>
        <v/>
      </c>
      <c r="AA3253">
        <f>IF(M3253&lt;&gt;1,"",IF(P3253=2,1,0))</f>
        <v/>
      </c>
      <c r="AB3253">
        <f>IF(M3253&lt;&gt;1,"",IF(O3253&gt;=2,1,0))</f>
        <v/>
      </c>
      <c r="AC3253">
        <f>IF(M3253&lt;&gt;1,"",IF(OR(Q3253=999,Q3253=""),"",IF(OR(Q3253&lt;35,Q3253&gt;48),1,0)))</f>
        <v/>
      </c>
      <c r="AD3253">
        <f>IF(COUNT(AA3253:AC3253)&lt;3,"",SUM(AA3253:AC3253))</f>
        <v/>
      </c>
      <c r="AE3253">
        <f>IF(L3253&gt;=4,2,IF(L3253&gt;=2,1,0))</f>
        <v/>
      </c>
      <c r="AF3253">
        <f>IF(L3253&gt;=5,1,0)</f>
        <v/>
      </c>
      <c r="AG3253">
        <f>AE3253+AF3253</f>
        <v/>
      </c>
      <c r="AH3253" s="15">
        <f>IF(M3253&lt;&gt;1,"",IF(OR(R3253=-9,R3253=""),"",R3253))</f>
        <v/>
      </c>
      <c r="AI3253">
        <f>IF(M3253&lt;&gt;1,"",IF(OR(Q3253=999,Q3253=""),"",Q3253))</f>
        <v/>
      </c>
    </row>
    <row r="3254">
      <c r="A3254" t="inlineStr">
        <is>
          <t>TQRMNOP117587</t>
        </is>
      </c>
      <c r="B3254" t="n">
        <v>2025</v>
      </c>
      <c r="C3254" t="n">
        <v>1</v>
      </c>
      <c r="D3254" t="n">
        <v>1</v>
      </c>
      <c r="E3254" t="inlineStr">
        <is>
          <t>S</t>
        </is>
      </c>
      <c r="F3254" t="n">
        <v>32</v>
      </c>
      <c r="G3254" t="n">
        <v>1116</v>
      </c>
      <c r="H3254" t="n">
        <v>3</v>
      </c>
      <c r="I3254" t="n">
        <v>1</v>
      </c>
      <c r="J3254" t="n">
        <v>25</v>
      </c>
      <c r="K3254" t="n">
        <v>1</v>
      </c>
      <c r="L3254" t="n">
        <v>4</v>
      </c>
      <c r="M3254" t="n">
        <v>3</v>
      </c>
      <c r="R3254" s="15" t="n">
        <v>0</v>
      </c>
      <c r="S3254" s="15" t="n">
        <v>0</v>
      </c>
      <c r="T3254" s="15" t="n">
        <v>0</v>
      </c>
      <c r="U3254" s="15" t="n">
        <v>174100</v>
      </c>
      <c r="V3254">
        <f>IFERROR(VLOOKUP(D3254,Tablas_Equivalencia!$A$3:$B$8,2,FALSE),"Sin dato")</f>
        <v/>
      </c>
      <c r="W3254">
        <f>IFERROR(VLOOKUP(L3254,Tablas_Equivalencia!$D$3:$E$9,2,FALSE),"Sin dato")</f>
        <v/>
      </c>
      <c r="X3254">
        <f>IF(I3254=1,"Varón","Mujer")</f>
        <v/>
      </c>
      <c r="Y3254">
        <f>IFERROR(VLOOKUP(M3254,Tablas_Equivalencia!$G$3:$H$6,2,FALSE),"Sin dato")</f>
        <v/>
      </c>
      <c r="Z3254">
        <f>IF(J3254&lt;=24,"18-24","25-29")</f>
        <v/>
      </c>
      <c r="AA3254">
        <f>IF(M3254&lt;&gt;1,"",IF(P3254=2,1,0))</f>
        <v/>
      </c>
      <c r="AB3254">
        <f>IF(M3254&lt;&gt;1,"",IF(O3254&gt;=2,1,0))</f>
        <v/>
      </c>
      <c r="AC3254">
        <f>IF(M3254&lt;&gt;1,"",IF(OR(Q3254=999,Q3254=""),"",IF(OR(Q3254&lt;35,Q3254&gt;48),1,0)))</f>
        <v/>
      </c>
      <c r="AD3254">
        <f>IF(COUNT(AA3254:AC3254)&lt;3,"",SUM(AA3254:AC3254))</f>
        <v/>
      </c>
      <c r="AE3254">
        <f>IF(L3254&gt;=4,2,IF(L3254&gt;=2,1,0))</f>
        <v/>
      </c>
      <c r="AF3254">
        <f>IF(L3254&gt;=5,1,0)</f>
        <v/>
      </c>
      <c r="AG3254">
        <f>AE3254+AF3254</f>
        <v/>
      </c>
      <c r="AH3254" s="15">
        <f>IF(M3254&lt;&gt;1,"",IF(OR(R3254=-9,R3254=""),"",R3254))</f>
        <v/>
      </c>
      <c r="AI3254">
        <f>IF(M3254&lt;&gt;1,"",IF(OR(Q3254=999,Q3254=""),"",Q3254))</f>
        <v/>
      </c>
    </row>
    <row r="3255">
      <c r="A3255" t="inlineStr">
        <is>
          <t>TQRMNOP117590</t>
        </is>
      </c>
      <c r="B3255" t="n">
        <v>2025</v>
      </c>
      <c r="C3255" t="n">
        <v>1</v>
      </c>
      <c r="D3255" t="n">
        <v>41</v>
      </c>
      <c r="E3255" t="inlineStr">
        <is>
          <t>S</t>
        </is>
      </c>
      <c r="F3255" t="n">
        <v>8</v>
      </c>
      <c r="G3255" t="n">
        <v>1953</v>
      </c>
      <c r="H3255" t="n">
        <v>3</v>
      </c>
      <c r="I3255" t="n">
        <v>1</v>
      </c>
      <c r="J3255" t="n">
        <v>28</v>
      </c>
      <c r="K3255" t="n">
        <v>1</v>
      </c>
      <c r="L3255" t="n">
        <v>5</v>
      </c>
      <c r="M3255" t="n">
        <v>1</v>
      </c>
      <c r="N3255" t="n">
        <v>2</v>
      </c>
      <c r="O3255" t="n">
        <v>1</v>
      </c>
      <c r="P3255" t="n">
        <v>2</v>
      </c>
      <c r="Q3255" t="n">
        <v>38</v>
      </c>
      <c r="R3255" s="15" t="n">
        <v>237000</v>
      </c>
      <c r="S3255" s="15" t="n">
        <v>0</v>
      </c>
      <c r="T3255" s="15" t="n">
        <v>237000</v>
      </c>
      <c r="U3255" s="15" t="n">
        <v>139800</v>
      </c>
      <c r="V3255">
        <f>IFERROR(VLOOKUP(D3255,Tablas_Equivalencia!$A$3:$B$8,2,FALSE),"Sin dato")</f>
        <v/>
      </c>
      <c r="W3255">
        <f>IFERROR(VLOOKUP(L3255,Tablas_Equivalencia!$D$3:$E$9,2,FALSE),"Sin dato")</f>
        <v/>
      </c>
      <c r="X3255">
        <f>IF(I3255=1,"Varón","Mujer")</f>
        <v/>
      </c>
      <c r="Y3255">
        <f>IFERROR(VLOOKUP(M3255,Tablas_Equivalencia!$G$3:$H$6,2,FALSE),"Sin dato")</f>
        <v/>
      </c>
      <c r="Z3255">
        <f>IF(J3255&lt;=24,"18-24","25-29")</f>
        <v/>
      </c>
      <c r="AA3255">
        <f>IF(M3255&lt;&gt;1,"",IF(P3255=2,1,0))</f>
        <v/>
      </c>
      <c r="AB3255">
        <f>IF(M3255&lt;&gt;1,"",IF(O3255&gt;=2,1,0))</f>
        <v/>
      </c>
      <c r="AC3255">
        <f>IF(M3255&lt;&gt;1,"",IF(OR(Q3255=999,Q3255=""),"",IF(OR(Q3255&lt;35,Q3255&gt;48),1,0)))</f>
        <v/>
      </c>
      <c r="AD3255">
        <f>IF(COUNT(AA3255:AC3255)&lt;3,"",SUM(AA3255:AC3255))</f>
        <v/>
      </c>
      <c r="AE3255">
        <f>IF(L3255&gt;=4,2,IF(L3255&gt;=2,1,0))</f>
        <v/>
      </c>
      <c r="AF3255">
        <f>IF(L3255&gt;=5,1,0)</f>
        <v/>
      </c>
      <c r="AG3255">
        <f>AE3255+AF3255</f>
        <v/>
      </c>
      <c r="AH3255" s="15">
        <f>IF(M3255&lt;&gt;1,"",IF(OR(R3255=-9,R3255=""),"",R3255))</f>
        <v/>
      </c>
      <c r="AI3255">
        <f>IF(M3255&lt;&gt;1,"",IF(OR(Q3255=999,Q3255=""),"",Q3255))</f>
        <v/>
      </c>
    </row>
    <row r="3256">
      <c r="A3256" t="inlineStr">
        <is>
          <t>TQRMNOP117591</t>
        </is>
      </c>
      <c r="B3256" t="n">
        <v>2025</v>
      </c>
      <c r="C3256" t="n">
        <v>1</v>
      </c>
      <c r="D3256" t="n">
        <v>43</v>
      </c>
      <c r="E3256" t="inlineStr">
        <is>
          <t>N</t>
        </is>
      </c>
      <c r="F3256" t="n">
        <v>34</v>
      </c>
      <c r="G3256" t="n">
        <v>749</v>
      </c>
      <c r="H3256" t="n">
        <v>3</v>
      </c>
      <c r="I3256" t="n">
        <v>1</v>
      </c>
      <c r="J3256" t="n">
        <v>23</v>
      </c>
      <c r="K3256" t="n">
        <v>2</v>
      </c>
      <c r="L3256" t="n">
        <v>6</v>
      </c>
      <c r="M3256" t="n">
        <v>1</v>
      </c>
      <c r="N3256" t="n">
        <v>3</v>
      </c>
      <c r="O3256" t="n">
        <v>1</v>
      </c>
      <c r="P3256" t="n">
        <v>2</v>
      </c>
      <c r="Q3256" t="n">
        <v>27</v>
      </c>
      <c r="R3256" s="15" t="n">
        <v>921000</v>
      </c>
      <c r="S3256" s="15" t="n">
        <v>0</v>
      </c>
      <c r="T3256" s="15" t="n">
        <v>921000</v>
      </c>
      <c r="U3256" s="15" t="n">
        <v>81700</v>
      </c>
      <c r="V3256">
        <f>IFERROR(VLOOKUP(D3256,Tablas_Equivalencia!$A$3:$B$8,2,FALSE),"Sin dato")</f>
        <v/>
      </c>
      <c r="W3256">
        <f>IFERROR(VLOOKUP(L3256,Tablas_Equivalencia!$D$3:$E$9,2,FALSE),"Sin dato")</f>
        <v/>
      </c>
      <c r="X3256">
        <f>IF(I3256=1,"Varón","Mujer")</f>
        <v/>
      </c>
      <c r="Y3256">
        <f>IFERROR(VLOOKUP(M3256,Tablas_Equivalencia!$G$3:$H$6,2,FALSE),"Sin dato")</f>
        <v/>
      </c>
      <c r="Z3256">
        <f>IF(J3256&lt;=24,"18-24","25-29")</f>
        <v/>
      </c>
      <c r="AA3256">
        <f>IF(M3256&lt;&gt;1,"",IF(P3256=2,1,0))</f>
        <v/>
      </c>
      <c r="AB3256">
        <f>IF(M3256&lt;&gt;1,"",IF(O3256&gt;=2,1,0))</f>
        <v/>
      </c>
      <c r="AC3256">
        <f>IF(M3256&lt;&gt;1,"",IF(OR(Q3256=999,Q3256=""),"",IF(OR(Q3256&lt;35,Q3256&gt;48),1,0)))</f>
        <v/>
      </c>
      <c r="AD3256">
        <f>IF(COUNT(AA3256:AC3256)&lt;3,"",SUM(AA3256:AC3256))</f>
        <v/>
      </c>
      <c r="AE3256">
        <f>IF(L3256&gt;=4,2,IF(L3256&gt;=2,1,0))</f>
        <v/>
      </c>
      <c r="AF3256">
        <f>IF(L3256&gt;=5,1,0)</f>
        <v/>
      </c>
      <c r="AG3256">
        <f>AE3256+AF3256</f>
        <v/>
      </c>
      <c r="AH3256" s="15">
        <f>IF(M3256&lt;&gt;1,"",IF(OR(R3256=-9,R3256=""),"",R3256))</f>
        <v/>
      </c>
      <c r="AI3256">
        <f>IF(M3256&lt;&gt;1,"",IF(OR(Q3256=999,Q3256=""),"",Q3256))</f>
        <v/>
      </c>
    </row>
    <row r="3257">
      <c r="A3257" t="inlineStr">
        <is>
          <t>TQRMNOP117592</t>
        </is>
      </c>
      <c r="B3257" t="n">
        <v>2025</v>
      </c>
      <c r="C3257" t="n">
        <v>1</v>
      </c>
      <c r="D3257" t="n">
        <v>1</v>
      </c>
      <c r="E3257" t="inlineStr">
        <is>
          <t>S</t>
        </is>
      </c>
      <c r="F3257" t="n">
        <v>32</v>
      </c>
      <c r="G3257" t="n">
        <v>1273</v>
      </c>
      <c r="H3257" t="n">
        <v>3</v>
      </c>
      <c r="I3257" t="n">
        <v>1</v>
      </c>
      <c r="J3257" t="n">
        <v>26</v>
      </c>
      <c r="K3257" t="n">
        <v>2</v>
      </c>
      <c r="L3257" t="n">
        <v>6</v>
      </c>
      <c r="M3257" t="n">
        <v>1</v>
      </c>
      <c r="N3257" t="n">
        <v>2</v>
      </c>
      <c r="O3257" t="n">
        <v>1</v>
      </c>
      <c r="P3257" t="n">
        <v>1</v>
      </c>
      <c r="Q3257" t="n">
        <v>35</v>
      </c>
      <c r="R3257" s="15" t="n">
        <v>1376000</v>
      </c>
      <c r="S3257" s="15" t="n">
        <v>0</v>
      </c>
      <c r="T3257" s="15" t="n">
        <v>1376000</v>
      </c>
      <c r="U3257" s="15" t="n">
        <v>148800</v>
      </c>
      <c r="V3257">
        <f>IFERROR(VLOOKUP(D3257,Tablas_Equivalencia!$A$3:$B$8,2,FALSE),"Sin dato")</f>
        <v/>
      </c>
      <c r="W3257">
        <f>IFERROR(VLOOKUP(L3257,Tablas_Equivalencia!$D$3:$E$9,2,FALSE),"Sin dato")</f>
        <v/>
      </c>
      <c r="X3257">
        <f>IF(I3257=1,"Varón","Mujer")</f>
        <v/>
      </c>
      <c r="Y3257">
        <f>IFERROR(VLOOKUP(M3257,Tablas_Equivalencia!$G$3:$H$6,2,FALSE),"Sin dato")</f>
        <v/>
      </c>
      <c r="Z3257">
        <f>IF(J3257&lt;=24,"18-24","25-29")</f>
        <v/>
      </c>
      <c r="AA3257">
        <f>IF(M3257&lt;&gt;1,"",IF(P3257=2,1,0))</f>
        <v/>
      </c>
      <c r="AB3257">
        <f>IF(M3257&lt;&gt;1,"",IF(O3257&gt;=2,1,0))</f>
        <v/>
      </c>
      <c r="AC3257">
        <f>IF(M3257&lt;&gt;1,"",IF(OR(Q3257=999,Q3257=""),"",IF(OR(Q3257&lt;35,Q3257&gt;48),1,0)))</f>
        <v/>
      </c>
      <c r="AD3257">
        <f>IF(COUNT(AA3257:AC3257)&lt;3,"",SUM(AA3257:AC3257))</f>
        <v/>
      </c>
      <c r="AE3257">
        <f>IF(L3257&gt;=4,2,IF(L3257&gt;=2,1,0))</f>
        <v/>
      </c>
      <c r="AF3257">
        <f>IF(L3257&gt;=5,1,0)</f>
        <v/>
      </c>
      <c r="AG3257">
        <f>AE3257+AF3257</f>
        <v/>
      </c>
      <c r="AH3257" s="15">
        <f>IF(M3257&lt;&gt;1,"",IF(OR(R3257=-9,R3257=""),"",R3257))</f>
        <v/>
      </c>
      <c r="AI3257">
        <f>IF(M3257&lt;&gt;1,"",IF(OR(Q3257=999,Q3257=""),"",Q3257))</f>
        <v/>
      </c>
    </row>
    <row r="3258">
      <c r="A3258" t="inlineStr">
        <is>
          <t>TQRMNOP117595</t>
        </is>
      </c>
      <c r="B3258" t="n">
        <v>2025</v>
      </c>
      <c r="C3258" t="n">
        <v>1</v>
      </c>
      <c r="D3258" t="n">
        <v>44</v>
      </c>
      <c r="E3258" t="inlineStr">
        <is>
          <t>S</t>
        </is>
      </c>
      <c r="F3258" t="n">
        <v>13</v>
      </c>
      <c r="G3258" t="n">
        <v>1074</v>
      </c>
      <c r="H3258" t="n">
        <v>2</v>
      </c>
      <c r="I3258" t="n">
        <v>2</v>
      </c>
      <c r="J3258" t="n">
        <v>21</v>
      </c>
      <c r="K3258" t="n">
        <v>1</v>
      </c>
      <c r="L3258" t="n">
        <v>3</v>
      </c>
      <c r="M3258" t="n">
        <v>1</v>
      </c>
      <c r="N3258" t="n">
        <v>3</v>
      </c>
      <c r="O3258" t="n">
        <v>2</v>
      </c>
      <c r="P3258" t="n">
        <v>2</v>
      </c>
      <c r="Q3258" t="n">
        <v>26</v>
      </c>
      <c r="R3258" s="15" t="n">
        <v>197000</v>
      </c>
      <c r="S3258" s="15" t="n">
        <v>0</v>
      </c>
      <c r="T3258" s="15" t="n">
        <v>197000</v>
      </c>
      <c r="U3258" s="15" t="n">
        <v>114200</v>
      </c>
      <c r="V3258">
        <f>IFERROR(VLOOKUP(D3258,Tablas_Equivalencia!$A$3:$B$8,2,FALSE),"Sin dato")</f>
        <v/>
      </c>
      <c r="W3258">
        <f>IFERROR(VLOOKUP(L3258,Tablas_Equivalencia!$D$3:$E$9,2,FALSE),"Sin dato")</f>
        <v/>
      </c>
      <c r="X3258">
        <f>IF(I3258=1,"Varón","Mujer")</f>
        <v/>
      </c>
      <c r="Y3258">
        <f>IFERROR(VLOOKUP(M3258,Tablas_Equivalencia!$G$3:$H$6,2,FALSE),"Sin dato")</f>
        <v/>
      </c>
      <c r="Z3258">
        <f>IF(J3258&lt;=24,"18-24","25-29")</f>
        <v/>
      </c>
      <c r="AA3258">
        <f>IF(M3258&lt;&gt;1,"",IF(P3258=2,1,0))</f>
        <v/>
      </c>
      <c r="AB3258">
        <f>IF(M3258&lt;&gt;1,"",IF(O3258&gt;=2,1,0))</f>
        <v/>
      </c>
      <c r="AC3258">
        <f>IF(M3258&lt;&gt;1,"",IF(OR(Q3258=999,Q3258=""),"",IF(OR(Q3258&lt;35,Q3258&gt;48),1,0)))</f>
        <v/>
      </c>
      <c r="AD3258">
        <f>IF(COUNT(AA3258:AC3258)&lt;3,"",SUM(AA3258:AC3258))</f>
        <v/>
      </c>
      <c r="AE3258">
        <f>IF(L3258&gt;=4,2,IF(L3258&gt;=2,1,0))</f>
        <v/>
      </c>
      <c r="AF3258">
        <f>IF(L3258&gt;=5,1,0)</f>
        <v/>
      </c>
      <c r="AG3258">
        <f>AE3258+AF3258</f>
        <v/>
      </c>
      <c r="AH3258" s="15">
        <f>IF(M3258&lt;&gt;1,"",IF(OR(R3258=-9,R3258=""),"",R3258))</f>
        <v/>
      </c>
      <c r="AI3258">
        <f>IF(M3258&lt;&gt;1,"",IF(OR(Q3258=999,Q3258=""),"",Q3258))</f>
        <v/>
      </c>
    </row>
    <row r="3259">
      <c r="A3259" t="inlineStr">
        <is>
          <t>TQRMNOP117603</t>
        </is>
      </c>
      <c r="B3259" t="n">
        <v>2025</v>
      </c>
      <c r="C3259" t="n">
        <v>1</v>
      </c>
      <c r="D3259" t="n">
        <v>43</v>
      </c>
      <c r="E3259" t="inlineStr">
        <is>
          <t>S</t>
        </is>
      </c>
      <c r="F3259" t="n">
        <v>36</v>
      </c>
      <c r="G3259" t="n">
        <v>1275</v>
      </c>
      <c r="H3259" t="n">
        <v>10</v>
      </c>
      <c r="I3259" t="n">
        <v>1</v>
      </c>
      <c r="J3259" t="n">
        <v>21</v>
      </c>
      <c r="K3259" t="n">
        <v>1</v>
      </c>
      <c r="L3259" t="n">
        <v>5</v>
      </c>
      <c r="M3259" t="n">
        <v>1</v>
      </c>
      <c r="N3259" t="n">
        <v>3</v>
      </c>
      <c r="O3259" t="n">
        <v>1</v>
      </c>
      <c r="P3259" t="n">
        <v>1</v>
      </c>
      <c r="Q3259" t="n">
        <v>55</v>
      </c>
      <c r="R3259" s="15" t="n">
        <v>598000</v>
      </c>
      <c r="S3259" s="15" t="n">
        <v>0</v>
      </c>
      <c r="T3259" s="15" t="n">
        <v>598000</v>
      </c>
      <c r="U3259" s="15" t="n">
        <v>265300</v>
      </c>
      <c r="V3259">
        <f>IFERROR(VLOOKUP(D3259,Tablas_Equivalencia!$A$3:$B$8,2,FALSE),"Sin dato")</f>
        <v/>
      </c>
      <c r="W3259">
        <f>IFERROR(VLOOKUP(L3259,Tablas_Equivalencia!$D$3:$E$9,2,FALSE),"Sin dato")</f>
        <v/>
      </c>
      <c r="X3259">
        <f>IF(I3259=1,"Varón","Mujer")</f>
        <v/>
      </c>
      <c r="Y3259">
        <f>IFERROR(VLOOKUP(M3259,Tablas_Equivalencia!$G$3:$H$6,2,FALSE),"Sin dato")</f>
        <v/>
      </c>
      <c r="Z3259">
        <f>IF(J3259&lt;=24,"18-24","25-29")</f>
        <v/>
      </c>
      <c r="AA3259">
        <f>IF(M3259&lt;&gt;1,"",IF(P3259=2,1,0))</f>
        <v/>
      </c>
      <c r="AB3259">
        <f>IF(M3259&lt;&gt;1,"",IF(O3259&gt;=2,1,0))</f>
        <v/>
      </c>
      <c r="AC3259">
        <f>IF(M3259&lt;&gt;1,"",IF(OR(Q3259=999,Q3259=""),"",IF(OR(Q3259&lt;35,Q3259&gt;48),1,0)))</f>
        <v/>
      </c>
      <c r="AD3259">
        <f>IF(COUNT(AA3259:AC3259)&lt;3,"",SUM(AA3259:AC3259))</f>
        <v/>
      </c>
      <c r="AE3259">
        <f>IF(L3259&gt;=4,2,IF(L3259&gt;=2,1,0))</f>
        <v/>
      </c>
      <c r="AF3259">
        <f>IF(L3259&gt;=5,1,0)</f>
        <v/>
      </c>
      <c r="AG3259">
        <f>AE3259+AF3259</f>
        <v/>
      </c>
      <c r="AH3259" s="15">
        <f>IF(M3259&lt;&gt;1,"",IF(OR(R3259=-9,R3259=""),"",R3259))</f>
        <v/>
      </c>
      <c r="AI3259">
        <f>IF(M3259&lt;&gt;1,"",IF(OR(Q3259=999,Q3259=""),"",Q3259))</f>
        <v/>
      </c>
    </row>
    <row r="3260">
      <c r="A3260" t="inlineStr">
        <is>
          <t>TQRMNOP117604</t>
        </is>
      </c>
      <c r="B3260" t="n">
        <v>2025</v>
      </c>
      <c r="C3260" t="n">
        <v>1</v>
      </c>
      <c r="D3260" t="n">
        <v>41</v>
      </c>
      <c r="E3260" t="inlineStr">
        <is>
          <t>N</t>
        </is>
      </c>
      <c r="F3260" t="n">
        <v>15</v>
      </c>
      <c r="G3260" t="n">
        <v>1275</v>
      </c>
      <c r="H3260" t="n">
        <v>2</v>
      </c>
      <c r="I3260" t="n">
        <v>2</v>
      </c>
      <c r="J3260" t="n">
        <v>20</v>
      </c>
      <c r="K3260" t="n">
        <v>1</v>
      </c>
      <c r="L3260" t="n">
        <v>1</v>
      </c>
      <c r="M3260" t="n">
        <v>3</v>
      </c>
      <c r="R3260" s="15" t="n">
        <v>0</v>
      </c>
      <c r="S3260" s="15" t="n">
        <v>0</v>
      </c>
      <c r="T3260" s="15" t="n">
        <v>0</v>
      </c>
      <c r="U3260" s="15" t="n">
        <v>100000</v>
      </c>
      <c r="V3260">
        <f>IFERROR(VLOOKUP(D3260,Tablas_Equivalencia!$A$3:$B$8,2,FALSE),"Sin dato")</f>
        <v/>
      </c>
      <c r="W3260">
        <f>IFERROR(VLOOKUP(L3260,Tablas_Equivalencia!$D$3:$E$9,2,FALSE),"Sin dato")</f>
        <v/>
      </c>
      <c r="X3260">
        <f>IF(I3260=1,"Varón","Mujer")</f>
        <v/>
      </c>
      <c r="Y3260">
        <f>IFERROR(VLOOKUP(M3260,Tablas_Equivalencia!$G$3:$H$6,2,FALSE),"Sin dato")</f>
        <v/>
      </c>
      <c r="Z3260">
        <f>IF(J3260&lt;=24,"18-24","25-29")</f>
        <v/>
      </c>
      <c r="AA3260">
        <f>IF(M3260&lt;&gt;1,"",IF(P3260=2,1,0))</f>
        <v/>
      </c>
      <c r="AB3260">
        <f>IF(M3260&lt;&gt;1,"",IF(O3260&gt;=2,1,0))</f>
        <v/>
      </c>
      <c r="AC3260">
        <f>IF(M3260&lt;&gt;1,"",IF(OR(Q3260=999,Q3260=""),"",IF(OR(Q3260&lt;35,Q3260&gt;48),1,0)))</f>
        <v/>
      </c>
      <c r="AD3260">
        <f>IF(COUNT(AA3260:AC3260)&lt;3,"",SUM(AA3260:AC3260))</f>
        <v/>
      </c>
      <c r="AE3260">
        <f>IF(L3260&gt;=4,2,IF(L3260&gt;=2,1,0))</f>
        <v/>
      </c>
      <c r="AF3260">
        <f>IF(L3260&gt;=5,1,0)</f>
        <v/>
      </c>
      <c r="AG3260">
        <f>AE3260+AF3260</f>
        <v/>
      </c>
      <c r="AH3260" s="15">
        <f>IF(M3260&lt;&gt;1,"",IF(OR(R3260=-9,R3260=""),"",R3260))</f>
        <v/>
      </c>
      <c r="AI3260">
        <f>IF(M3260&lt;&gt;1,"",IF(OR(Q3260=999,Q3260=""),"",Q3260))</f>
        <v/>
      </c>
    </row>
    <row r="3261">
      <c r="A3261" t="inlineStr">
        <is>
          <t>TQRMNOP117605</t>
        </is>
      </c>
      <c r="B3261" t="n">
        <v>2025</v>
      </c>
      <c r="C3261" t="n">
        <v>1</v>
      </c>
      <c r="D3261" t="n">
        <v>42</v>
      </c>
      <c r="E3261" t="inlineStr">
        <is>
          <t>S</t>
        </is>
      </c>
      <c r="F3261" t="n">
        <v>10</v>
      </c>
      <c r="G3261" t="n">
        <v>995</v>
      </c>
      <c r="H3261" t="n">
        <v>2</v>
      </c>
      <c r="I3261" t="n">
        <v>1</v>
      </c>
      <c r="J3261" t="n">
        <v>28</v>
      </c>
      <c r="K3261" t="n">
        <v>1</v>
      </c>
      <c r="L3261" t="n">
        <v>2</v>
      </c>
      <c r="M3261" t="n">
        <v>1</v>
      </c>
      <c r="N3261" t="n">
        <v>2</v>
      </c>
      <c r="O3261" t="n">
        <v>2</v>
      </c>
      <c r="P3261" t="n">
        <v>2</v>
      </c>
      <c r="Q3261" t="n">
        <v>21</v>
      </c>
      <c r="R3261" s="15" t="n">
        <v>187000</v>
      </c>
      <c r="S3261" s="15" t="n">
        <v>0</v>
      </c>
      <c r="T3261" s="15" t="n">
        <v>187000</v>
      </c>
      <c r="U3261" s="15" t="n">
        <v>135400</v>
      </c>
      <c r="V3261">
        <f>IFERROR(VLOOKUP(D3261,Tablas_Equivalencia!$A$3:$B$8,2,FALSE),"Sin dato")</f>
        <v/>
      </c>
      <c r="W3261">
        <f>IFERROR(VLOOKUP(L3261,Tablas_Equivalencia!$D$3:$E$9,2,FALSE),"Sin dato")</f>
        <v/>
      </c>
      <c r="X3261">
        <f>IF(I3261=1,"Varón","Mujer")</f>
        <v/>
      </c>
      <c r="Y3261">
        <f>IFERROR(VLOOKUP(M3261,Tablas_Equivalencia!$G$3:$H$6,2,FALSE),"Sin dato")</f>
        <v/>
      </c>
      <c r="Z3261">
        <f>IF(J3261&lt;=24,"18-24","25-29")</f>
        <v/>
      </c>
      <c r="AA3261">
        <f>IF(M3261&lt;&gt;1,"",IF(P3261=2,1,0))</f>
        <v/>
      </c>
      <c r="AB3261">
        <f>IF(M3261&lt;&gt;1,"",IF(O3261&gt;=2,1,0))</f>
        <v/>
      </c>
      <c r="AC3261">
        <f>IF(M3261&lt;&gt;1,"",IF(OR(Q3261=999,Q3261=""),"",IF(OR(Q3261&lt;35,Q3261&gt;48),1,0)))</f>
        <v/>
      </c>
      <c r="AD3261">
        <f>IF(COUNT(AA3261:AC3261)&lt;3,"",SUM(AA3261:AC3261))</f>
        <v/>
      </c>
      <c r="AE3261">
        <f>IF(L3261&gt;=4,2,IF(L3261&gt;=2,1,0))</f>
        <v/>
      </c>
      <c r="AF3261">
        <f>IF(L3261&gt;=5,1,0)</f>
        <v/>
      </c>
      <c r="AG3261">
        <f>AE3261+AF3261</f>
        <v/>
      </c>
      <c r="AH3261" s="15">
        <f>IF(M3261&lt;&gt;1,"",IF(OR(R3261=-9,R3261=""),"",R3261))</f>
        <v/>
      </c>
      <c r="AI3261">
        <f>IF(M3261&lt;&gt;1,"",IF(OR(Q3261=999,Q3261=""),"",Q3261))</f>
        <v/>
      </c>
    </row>
    <row r="3262">
      <c r="A3262" t="inlineStr">
        <is>
          <t>TQRMNOP117607</t>
        </is>
      </c>
      <c r="B3262" t="n">
        <v>2025</v>
      </c>
      <c r="C3262" t="n">
        <v>1</v>
      </c>
      <c r="D3262" t="n">
        <v>43</v>
      </c>
      <c r="E3262" t="inlineStr">
        <is>
          <t>S</t>
        </is>
      </c>
      <c r="F3262" t="n">
        <v>19</v>
      </c>
      <c r="G3262" t="n">
        <v>833</v>
      </c>
      <c r="H3262" t="n">
        <v>3</v>
      </c>
      <c r="I3262" t="n">
        <v>2</v>
      </c>
      <c r="J3262" t="n">
        <v>29</v>
      </c>
      <c r="K3262" t="n">
        <v>2</v>
      </c>
      <c r="L3262" t="n">
        <v>3</v>
      </c>
      <c r="M3262" t="n">
        <v>2</v>
      </c>
      <c r="R3262" s="15" t="n">
        <v>0</v>
      </c>
      <c r="S3262" s="15" t="n">
        <v>0</v>
      </c>
      <c r="T3262" s="15" t="n">
        <v>0</v>
      </c>
      <c r="U3262" s="15" t="n">
        <v>297800</v>
      </c>
      <c r="V3262">
        <f>IFERROR(VLOOKUP(D3262,Tablas_Equivalencia!$A$3:$B$8,2,FALSE),"Sin dato")</f>
        <v/>
      </c>
      <c r="W3262">
        <f>IFERROR(VLOOKUP(L3262,Tablas_Equivalencia!$D$3:$E$9,2,FALSE),"Sin dato")</f>
        <v/>
      </c>
      <c r="X3262">
        <f>IF(I3262=1,"Varón","Mujer")</f>
        <v/>
      </c>
      <c r="Y3262">
        <f>IFERROR(VLOOKUP(M3262,Tablas_Equivalencia!$G$3:$H$6,2,FALSE),"Sin dato")</f>
        <v/>
      </c>
      <c r="Z3262">
        <f>IF(J3262&lt;=24,"18-24","25-29")</f>
        <v/>
      </c>
      <c r="AA3262">
        <f>IF(M3262&lt;&gt;1,"",IF(P3262=2,1,0))</f>
        <v/>
      </c>
      <c r="AB3262">
        <f>IF(M3262&lt;&gt;1,"",IF(O3262&gt;=2,1,0))</f>
        <v/>
      </c>
      <c r="AC3262">
        <f>IF(M3262&lt;&gt;1,"",IF(OR(Q3262=999,Q3262=""),"",IF(OR(Q3262&lt;35,Q3262&gt;48),1,0)))</f>
        <v/>
      </c>
      <c r="AD3262">
        <f>IF(COUNT(AA3262:AC3262)&lt;3,"",SUM(AA3262:AC3262))</f>
        <v/>
      </c>
      <c r="AE3262">
        <f>IF(L3262&gt;=4,2,IF(L3262&gt;=2,1,0))</f>
        <v/>
      </c>
      <c r="AF3262">
        <f>IF(L3262&gt;=5,1,0)</f>
        <v/>
      </c>
      <c r="AG3262">
        <f>AE3262+AF3262</f>
        <v/>
      </c>
      <c r="AH3262" s="15">
        <f>IF(M3262&lt;&gt;1,"",IF(OR(R3262=-9,R3262=""),"",R3262))</f>
        <v/>
      </c>
      <c r="AI3262">
        <f>IF(M3262&lt;&gt;1,"",IF(OR(Q3262=999,Q3262=""),"",Q3262))</f>
        <v/>
      </c>
    </row>
    <row r="3263">
      <c r="A3263" t="inlineStr">
        <is>
          <t>TQRMNOP117609</t>
        </is>
      </c>
      <c r="B3263" t="n">
        <v>2025</v>
      </c>
      <c r="C3263" t="n">
        <v>1</v>
      </c>
      <c r="D3263" t="n">
        <v>43</v>
      </c>
      <c r="E3263" t="inlineStr">
        <is>
          <t>N</t>
        </is>
      </c>
      <c r="F3263" t="n">
        <v>34</v>
      </c>
      <c r="G3263" t="n">
        <v>904</v>
      </c>
      <c r="H3263" t="n">
        <v>1</v>
      </c>
      <c r="I3263" t="n">
        <v>2</v>
      </c>
      <c r="J3263" t="n">
        <v>27</v>
      </c>
      <c r="K3263" t="n">
        <v>1</v>
      </c>
      <c r="L3263" t="n">
        <v>5</v>
      </c>
      <c r="M3263" t="n">
        <v>3</v>
      </c>
      <c r="R3263" s="15" t="n">
        <v>0</v>
      </c>
      <c r="S3263" s="15" t="n">
        <v>70000</v>
      </c>
      <c r="T3263" s="15" t="n">
        <v>70000</v>
      </c>
      <c r="U3263" s="15" t="n">
        <v>128100</v>
      </c>
      <c r="V3263">
        <f>IFERROR(VLOOKUP(D3263,Tablas_Equivalencia!$A$3:$B$8,2,FALSE),"Sin dato")</f>
        <v/>
      </c>
      <c r="W3263">
        <f>IFERROR(VLOOKUP(L3263,Tablas_Equivalencia!$D$3:$E$9,2,FALSE),"Sin dato")</f>
        <v/>
      </c>
      <c r="X3263">
        <f>IF(I3263=1,"Varón","Mujer")</f>
        <v/>
      </c>
      <c r="Y3263">
        <f>IFERROR(VLOOKUP(M3263,Tablas_Equivalencia!$G$3:$H$6,2,FALSE),"Sin dato")</f>
        <v/>
      </c>
      <c r="Z3263">
        <f>IF(J3263&lt;=24,"18-24","25-29")</f>
        <v/>
      </c>
      <c r="AA3263">
        <f>IF(M3263&lt;&gt;1,"",IF(P3263=2,1,0))</f>
        <v/>
      </c>
      <c r="AB3263">
        <f>IF(M3263&lt;&gt;1,"",IF(O3263&gt;=2,1,0))</f>
        <v/>
      </c>
      <c r="AC3263">
        <f>IF(M3263&lt;&gt;1,"",IF(OR(Q3263=999,Q3263=""),"",IF(OR(Q3263&lt;35,Q3263&gt;48),1,0)))</f>
        <v/>
      </c>
      <c r="AD3263">
        <f>IF(COUNT(AA3263:AC3263)&lt;3,"",SUM(AA3263:AC3263))</f>
        <v/>
      </c>
      <c r="AE3263">
        <f>IF(L3263&gt;=4,2,IF(L3263&gt;=2,1,0))</f>
        <v/>
      </c>
      <c r="AF3263">
        <f>IF(L3263&gt;=5,1,0)</f>
        <v/>
      </c>
      <c r="AG3263">
        <f>AE3263+AF3263</f>
        <v/>
      </c>
      <c r="AH3263" s="15">
        <f>IF(M3263&lt;&gt;1,"",IF(OR(R3263=-9,R3263=""),"",R3263))</f>
        <v/>
      </c>
      <c r="AI3263">
        <f>IF(M3263&lt;&gt;1,"",IF(OR(Q3263=999,Q3263=""),"",Q3263))</f>
        <v/>
      </c>
    </row>
    <row r="3264">
      <c r="A3264" t="inlineStr">
        <is>
          <t>TQRMNOP117612</t>
        </is>
      </c>
      <c r="B3264" t="n">
        <v>2025</v>
      </c>
      <c r="C3264" t="n">
        <v>1</v>
      </c>
      <c r="D3264" t="n">
        <v>1</v>
      </c>
      <c r="E3264" t="inlineStr">
        <is>
          <t>S</t>
        </is>
      </c>
      <c r="F3264" t="n">
        <v>32</v>
      </c>
      <c r="G3264" t="n">
        <v>1277</v>
      </c>
      <c r="H3264" t="n">
        <v>3</v>
      </c>
      <c r="I3264" t="n">
        <v>1</v>
      </c>
      <c r="J3264" t="n">
        <v>20</v>
      </c>
      <c r="K3264" t="n">
        <v>1</v>
      </c>
      <c r="L3264" t="n">
        <v>2</v>
      </c>
      <c r="M3264" t="n">
        <v>1</v>
      </c>
      <c r="N3264" t="n">
        <v>3</v>
      </c>
      <c r="O3264" t="n">
        <v>2</v>
      </c>
      <c r="P3264" t="n">
        <v>2</v>
      </c>
      <c r="Q3264" t="n">
        <v>25</v>
      </c>
      <c r="R3264" s="15" t="n">
        <v>616000</v>
      </c>
      <c r="S3264" s="15" t="n">
        <v>0</v>
      </c>
      <c r="T3264" s="15" t="n">
        <v>616000</v>
      </c>
      <c r="U3264" s="15" t="n">
        <v>146700</v>
      </c>
      <c r="V3264">
        <f>IFERROR(VLOOKUP(D3264,Tablas_Equivalencia!$A$3:$B$8,2,FALSE),"Sin dato")</f>
        <v/>
      </c>
      <c r="W3264">
        <f>IFERROR(VLOOKUP(L3264,Tablas_Equivalencia!$D$3:$E$9,2,FALSE),"Sin dato")</f>
        <v/>
      </c>
      <c r="X3264">
        <f>IF(I3264=1,"Varón","Mujer")</f>
        <v/>
      </c>
      <c r="Y3264">
        <f>IFERROR(VLOOKUP(M3264,Tablas_Equivalencia!$G$3:$H$6,2,FALSE),"Sin dato")</f>
        <v/>
      </c>
      <c r="Z3264">
        <f>IF(J3264&lt;=24,"18-24","25-29")</f>
        <v/>
      </c>
      <c r="AA3264">
        <f>IF(M3264&lt;&gt;1,"",IF(P3264=2,1,0))</f>
        <v/>
      </c>
      <c r="AB3264">
        <f>IF(M3264&lt;&gt;1,"",IF(O3264&gt;=2,1,0))</f>
        <v/>
      </c>
      <c r="AC3264">
        <f>IF(M3264&lt;&gt;1,"",IF(OR(Q3264=999,Q3264=""),"",IF(OR(Q3264&lt;35,Q3264&gt;48),1,0)))</f>
        <v/>
      </c>
      <c r="AD3264">
        <f>IF(COUNT(AA3264:AC3264)&lt;3,"",SUM(AA3264:AC3264))</f>
        <v/>
      </c>
      <c r="AE3264">
        <f>IF(L3264&gt;=4,2,IF(L3264&gt;=2,1,0))</f>
        <v/>
      </c>
      <c r="AF3264">
        <f>IF(L3264&gt;=5,1,0)</f>
        <v/>
      </c>
      <c r="AG3264">
        <f>AE3264+AF3264</f>
        <v/>
      </c>
      <c r="AH3264" s="15">
        <f>IF(M3264&lt;&gt;1,"",IF(OR(R3264=-9,R3264=""),"",R3264))</f>
        <v/>
      </c>
      <c r="AI3264">
        <f>IF(M3264&lt;&gt;1,"",IF(OR(Q3264=999,Q3264=""),"",Q3264))</f>
        <v/>
      </c>
    </row>
    <row r="3265">
      <c r="A3265" t="inlineStr">
        <is>
          <t>TQRMNOP117615</t>
        </is>
      </c>
      <c r="B3265" t="n">
        <v>2025</v>
      </c>
      <c r="C3265" t="n">
        <v>1</v>
      </c>
      <c r="D3265" t="n">
        <v>1</v>
      </c>
      <c r="E3265" t="inlineStr">
        <is>
          <t>S</t>
        </is>
      </c>
      <c r="F3265" t="n">
        <v>32</v>
      </c>
      <c r="G3265" t="n">
        <v>1184</v>
      </c>
      <c r="H3265" t="n">
        <v>1</v>
      </c>
      <c r="I3265" t="n">
        <v>1</v>
      </c>
      <c r="J3265" t="n">
        <v>22</v>
      </c>
      <c r="K3265" t="n">
        <v>1</v>
      </c>
      <c r="L3265" t="n">
        <v>4</v>
      </c>
      <c r="M3265" t="n">
        <v>3</v>
      </c>
      <c r="R3265" s="15" t="n">
        <v>0</v>
      </c>
      <c r="S3265" s="15" t="n">
        <v>42000</v>
      </c>
      <c r="T3265" s="15" t="n">
        <v>42000</v>
      </c>
      <c r="U3265" s="15" t="n">
        <v>86500</v>
      </c>
      <c r="V3265">
        <f>IFERROR(VLOOKUP(D3265,Tablas_Equivalencia!$A$3:$B$8,2,FALSE),"Sin dato")</f>
        <v/>
      </c>
      <c r="W3265">
        <f>IFERROR(VLOOKUP(L3265,Tablas_Equivalencia!$D$3:$E$9,2,FALSE),"Sin dato")</f>
        <v/>
      </c>
      <c r="X3265">
        <f>IF(I3265=1,"Varón","Mujer")</f>
        <v/>
      </c>
      <c r="Y3265">
        <f>IFERROR(VLOOKUP(M3265,Tablas_Equivalencia!$G$3:$H$6,2,FALSE),"Sin dato")</f>
        <v/>
      </c>
      <c r="Z3265">
        <f>IF(J3265&lt;=24,"18-24","25-29")</f>
        <v/>
      </c>
      <c r="AA3265">
        <f>IF(M3265&lt;&gt;1,"",IF(P3265=2,1,0))</f>
        <v/>
      </c>
      <c r="AB3265">
        <f>IF(M3265&lt;&gt;1,"",IF(O3265&gt;=2,1,0))</f>
        <v/>
      </c>
      <c r="AC3265">
        <f>IF(M3265&lt;&gt;1,"",IF(OR(Q3265=999,Q3265=""),"",IF(OR(Q3265&lt;35,Q3265&gt;48),1,0)))</f>
        <v/>
      </c>
      <c r="AD3265">
        <f>IF(COUNT(AA3265:AC3265)&lt;3,"",SUM(AA3265:AC3265))</f>
        <v/>
      </c>
      <c r="AE3265">
        <f>IF(L3265&gt;=4,2,IF(L3265&gt;=2,1,0))</f>
        <v/>
      </c>
      <c r="AF3265">
        <f>IF(L3265&gt;=5,1,0)</f>
        <v/>
      </c>
      <c r="AG3265">
        <f>AE3265+AF3265</f>
        <v/>
      </c>
      <c r="AH3265" s="15">
        <f>IF(M3265&lt;&gt;1,"",IF(OR(R3265=-9,R3265=""),"",R3265))</f>
        <v/>
      </c>
      <c r="AI3265">
        <f>IF(M3265&lt;&gt;1,"",IF(OR(Q3265=999,Q3265=""),"",Q3265))</f>
        <v/>
      </c>
    </row>
    <row r="3266">
      <c r="A3266" t="inlineStr">
        <is>
          <t>TQRMNOP117617</t>
        </is>
      </c>
      <c r="B3266" t="n">
        <v>2025</v>
      </c>
      <c r="C3266" t="n">
        <v>1</v>
      </c>
      <c r="D3266" t="n">
        <v>1</v>
      </c>
      <c r="E3266" t="inlineStr">
        <is>
          <t>S</t>
        </is>
      </c>
      <c r="F3266" t="n">
        <v>33</v>
      </c>
      <c r="G3266" t="n">
        <v>1261</v>
      </c>
      <c r="H3266" t="n">
        <v>3</v>
      </c>
      <c r="I3266" t="n">
        <v>2</v>
      </c>
      <c r="J3266" t="n">
        <v>21</v>
      </c>
      <c r="K3266" t="n">
        <v>1</v>
      </c>
      <c r="L3266" t="n">
        <v>4</v>
      </c>
      <c r="M3266" t="n">
        <v>1</v>
      </c>
      <c r="N3266" t="n">
        <v>3</v>
      </c>
      <c r="O3266" t="n">
        <v>2</v>
      </c>
      <c r="P3266" t="n">
        <v>2</v>
      </c>
      <c r="Q3266" t="n">
        <v>27</v>
      </c>
      <c r="R3266" s="15" t="n">
        <v>355000</v>
      </c>
      <c r="S3266" s="15" t="n">
        <v>0</v>
      </c>
      <c r="T3266" s="15" t="n">
        <v>355000</v>
      </c>
      <c r="U3266" s="15" t="n">
        <v>89500</v>
      </c>
      <c r="V3266">
        <f>IFERROR(VLOOKUP(D3266,Tablas_Equivalencia!$A$3:$B$8,2,FALSE),"Sin dato")</f>
        <v/>
      </c>
      <c r="W3266">
        <f>IFERROR(VLOOKUP(L3266,Tablas_Equivalencia!$D$3:$E$9,2,FALSE),"Sin dato")</f>
        <v/>
      </c>
      <c r="X3266">
        <f>IF(I3266=1,"Varón","Mujer")</f>
        <v/>
      </c>
      <c r="Y3266">
        <f>IFERROR(VLOOKUP(M3266,Tablas_Equivalencia!$G$3:$H$6,2,FALSE),"Sin dato")</f>
        <v/>
      </c>
      <c r="Z3266">
        <f>IF(J3266&lt;=24,"18-24","25-29")</f>
        <v/>
      </c>
      <c r="AA3266">
        <f>IF(M3266&lt;&gt;1,"",IF(P3266=2,1,0))</f>
        <v/>
      </c>
      <c r="AB3266">
        <f>IF(M3266&lt;&gt;1,"",IF(O3266&gt;=2,1,0))</f>
        <v/>
      </c>
      <c r="AC3266">
        <f>IF(M3266&lt;&gt;1,"",IF(OR(Q3266=999,Q3266=""),"",IF(OR(Q3266&lt;35,Q3266&gt;48),1,0)))</f>
        <v/>
      </c>
      <c r="AD3266">
        <f>IF(COUNT(AA3266:AC3266)&lt;3,"",SUM(AA3266:AC3266))</f>
        <v/>
      </c>
      <c r="AE3266">
        <f>IF(L3266&gt;=4,2,IF(L3266&gt;=2,1,0))</f>
        <v/>
      </c>
      <c r="AF3266">
        <f>IF(L3266&gt;=5,1,0)</f>
        <v/>
      </c>
      <c r="AG3266">
        <f>AE3266+AF3266</f>
        <v/>
      </c>
      <c r="AH3266" s="15">
        <f>IF(M3266&lt;&gt;1,"",IF(OR(R3266=-9,R3266=""),"",R3266))</f>
        <v/>
      </c>
      <c r="AI3266">
        <f>IF(M3266&lt;&gt;1,"",IF(OR(Q3266=999,Q3266=""),"",Q3266))</f>
        <v/>
      </c>
    </row>
    <row r="3267">
      <c r="A3267" t="inlineStr">
        <is>
          <t>TQRMNOP117631</t>
        </is>
      </c>
      <c r="B3267" t="n">
        <v>2025</v>
      </c>
      <c r="C3267" t="n">
        <v>1</v>
      </c>
      <c r="D3267" t="n">
        <v>43</v>
      </c>
      <c r="E3267" t="inlineStr">
        <is>
          <t>S</t>
        </is>
      </c>
      <c r="F3267" t="n">
        <v>36</v>
      </c>
      <c r="G3267" t="n">
        <v>663</v>
      </c>
      <c r="H3267" t="n">
        <v>1</v>
      </c>
      <c r="I3267" t="n">
        <v>1</v>
      </c>
      <c r="J3267" t="n">
        <v>22</v>
      </c>
      <c r="K3267" t="n">
        <v>2</v>
      </c>
      <c r="L3267" t="n">
        <v>5</v>
      </c>
      <c r="M3267" t="n">
        <v>1</v>
      </c>
      <c r="N3267" t="n">
        <v>2</v>
      </c>
      <c r="O3267" t="n">
        <v>1</v>
      </c>
      <c r="P3267" t="n">
        <v>1</v>
      </c>
      <c r="Q3267" t="n">
        <v>55</v>
      </c>
      <c r="R3267" s="15" t="n">
        <v>1143000</v>
      </c>
      <c r="S3267" s="15" t="n">
        <v>0</v>
      </c>
      <c r="T3267" s="15" t="n">
        <v>1143000</v>
      </c>
      <c r="U3267" s="15" t="n">
        <v>165100</v>
      </c>
      <c r="V3267">
        <f>IFERROR(VLOOKUP(D3267,Tablas_Equivalencia!$A$3:$B$8,2,FALSE),"Sin dato")</f>
        <v/>
      </c>
      <c r="W3267">
        <f>IFERROR(VLOOKUP(L3267,Tablas_Equivalencia!$D$3:$E$9,2,FALSE),"Sin dato")</f>
        <v/>
      </c>
      <c r="X3267">
        <f>IF(I3267=1,"Varón","Mujer")</f>
        <v/>
      </c>
      <c r="Y3267">
        <f>IFERROR(VLOOKUP(M3267,Tablas_Equivalencia!$G$3:$H$6,2,FALSE),"Sin dato")</f>
        <v/>
      </c>
      <c r="Z3267">
        <f>IF(J3267&lt;=24,"18-24","25-29")</f>
        <v/>
      </c>
      <c r="AA3267">
        <f>IF(M3267&lt;&gt;1,"",IF(P3267=2,1,0))</f>
        <v/>
      </c>
      <c r="AB3267">
        <f>IF(M3267&lt;&gt;1,"",IF(O3267&gt;=2,1,0))</f>
        <v/>
      </c>
      <c r="AC3267">
        <f>IF(M3267&lt;&gt;1,"",IF(OR(Q3267=999,Q3267=""),"",IF(OR(Q3267&lt;35,Q3267&gt;48),1,0)))</f>
        <v/>
      </c>
      <c r="AD3267">
        <f>IF(COUNT(AA3267:AC3267)&lt;3,"",SUM(AA3267:AC3267))</f>
        <v/>
      </c>
      <c r="AE3267">
        <f>IF(L3267&gt;=4,2,IF(L3267&gt;=2,1,0))</f>
        <v/>
      </c>
      <c r="AF3267">
        <f>IF(L3267&gt;=5,1,0)</f>
        <v/>
      </c>
      <c r="AG3267">
        <f>AE3267+AF3267</f>
        <v/>
      </c>
      <c r="AH3267" s="15">
        <f>IF(M3267&lt;&gt;1,"",IF(OR(R3267=-9,R3267=""),"",R3267))</f>
        <v/>
      </c>
      <c r="AI3267">
        <f>IF(M3267&lt;&gt;1,"",IF(OR(Q3267=999,Q3267=""),"",Q3267))</f>
        <v/>
      </c>
    </row>
    <row r="3268">
      <c r="A3268" t="inlineStr">
        <is>
          <t>TQRMNOP117636</t>
        </is>
      </c>
      <c r="B3268" t="n">
        <v>2025</v>
      </c>
      <c r="C3268" t="n">
        <v>1</v>
      </c>
      <c r="D3268" t="n">
        <v>44</v>
      </c>
      <c r="E3268" t="inlineStr">
        <is>
          <t>N</t>
        </is>
      </c>
      <c r="F3268" t="n">
        <v>14</v>
      </c>
      <c r="G3268" t="n">
        <v>959</v>
      </c>
      <c r="H3268" t="n">
        <v>3</v>
      </c>
      <c r="I3268" t="n">
        <v>1</v>
      </c>
      <c r="J3268" t="n">
        <v>20</v>
      </c>
      <c r="K3268" t="n">
        <v>2</v>
      </c>
      <c r="L3268" t="n">
        <v>5</v>
      </c>
      <c r="M3268" t="n">
        <v>1</v>
      </c>
      <c r="N3268" t="n">
        <v>2</v>
      </c>
      <c r="O3268" t="n">
        <v>2</v>
      </c>
      <c r="P3268" t="n">
        <v>2</v>
      </c>
      <c r="Q3268" t="n">
        <v>47</v>
      </c>
      <c r="R3268" s="15" t="n">
        <v>561000</v>
      </c>
      <c r="S3268" s="15" t="n">
        <v>0</v>
      </c>
      <c r="T3268" s="15" t="n">
        <v>561000</v>
      </c>
      <c r="U3268" s="15" t="n">
        <v>36700</v>
      </c>
      <c r="V3268">
        <f>IFERROR(VLOOKUP(D3268,Tablas_Equivalencia!$A$3:$B$8,2,FALSE),"Sin dato")</f>
        <v/>
      </c>
      <c r="W3268">
        <f>IFERROR(VLOOKUP(L3268,Tablas_Equivalencia!$D$3:$E$9,2,FALSE),"Sin dato")</f>
        <v/>
      </c>
      <c r="X3268">
        <f>IF(I3268=1,"Varón","Mujer")</f>
        <v/>
      </c>
      <c r="Y3268">
        <f>IFERROR(VLOOKUP(M3268,Tablas_Equivalencia!$G$3:$H$6,2,FALSE),"Sin dato")</f>
        <v/>
      </c>
      <c r="Z3268">
        <f>IF(J3268&lt;=24,"18-24","25-29")</f>
        <v/>
      </c>
      <c r="AA3268">
        <f>IF(M3268&lt;&gt;1,"",IF(P3268=2,1,0))</f>
        <v/>
      </c>
      <c r="AB3268">
        <f>IF(M3268&lt;&gt;1,"",IF(O3268&gt;=2,1,0))</f>
        <v/>
      </c>
      <c r="AC3268">
        <f>IF(M3268&lt;&gt;1,"",IF(OR(Q3268=999,Q3268=""),"",IF(OR(Q3268&lt;35,Q3268&gt;48),1,0)))</f>
        <v/>
      </c>
      <c r="AD3268">
        <f>IF(COUNT(AA3268:AC3268)&lt;3,"",SUM(AA3268:AC3268))</f>
        <v/>
      </c>
      <c r="AE3268">
        <f>IF(L3268&gt;=4,2,IF(L3268&gt;=2,1,0))</f>
        <v/>
      </c>
      <c r="AF3268">
        <f>IF(L3268&gt;=5,1,0)</f>
        <v/>
      </c>
      <c r="AG3268">
        <f>AE3268+AF3268</f>
        <v/>
      </c>
      <c r="AH3268" s="15">
        <f>IF(M3268&lt;&gt;1,"",IF(OR(R3268=-9,R3268=""),"",R3268))</f>
        <v/>
      </c>
      <c r="AI3268">
        <f>IF(M3268&lt;&gt;1,"",IF(OR(Q3268=999,Q3268=""),"",Q3268))</f>
        <v/>
      </c>
    </row>
    <row r="3269">
      <c r="A3269" t="inlineStr">
        <is>
          <t>TQRMNOP117637</t>
        </is>
      </c>
      <c r="B3269" t="n">
        <v>2025</v>
      </c>
      <c r="C3269" t="n">
        <v>1</v>
      </c>
      <c r="D3269" t="n">
        <v>44</v>
      </c>
      <c r="E3269" t="inlineStr">
        <is>
          <t>N</t>
        </is>
      </c>
      <c r="F3269" t="n">
        <v>6</v>
      </c>
      <c r="G3269" t="n">
        <v>453</v>
      </c>
      <c r="H3269" t="n">
        <v>3</v>
      </c>
      <c r="I3269" t="n">
        <v>1</v>
      </c>
      <c r="J3269" t="n">
        <v>27</v>
      </c>
      <c r="K3269" t="n">
        <v>2</v>
      </c>
      <c r="L3269" t="n">
        <v>1</v>
      </c>
      <c r="M3269" t="n">
        <v>3</v>
      </c>
      <c r="R3269" s="15" t="n">
        <v>0</v>
      </c>
      <c r="S3269" s="15" t="n">
        <v>0</v>
      </c>
      <c r="T3269" s="15" t="n">
        <v>0</v>
      </c>
      <c r="U3269" s="15" t="n">
        <v>136400</v>
      </c>
      <c r="V3269">
        <f>IFERROR(VLOOKUP(D3269,Tablas_Equivalencia!$A$3:$B$8,2,FALSE),"Sin dato")</f>
        <v/>
      </c>
      <c r="W3269">
        <f>IFERROR(VLOOKUP(L3269,Tablas_Equivalencia!$D$3:$E$9,2,FALSE),"Sin dato")</f>
        <v/>
      </c>
      <c r="X3269">
        <f>IF(I3269=1,"Varón","Mujer")</f>
        <v/>
      </c>
      <c r="Y3269">
        <f>IFERROR(VLOOKUP(M3269,Tablas_Equivalencia!$G$3:$H$6,2,FALSE),"Sin dato")</f>
        <v/>
      </c>
      <c r="Z3269">
        <f>IF(J3269&lt;=24,"18-24","25-29")</f>
        <v/>
      </c>
      <c r="AA3269">
        <f>IF(M3269&lt;&gt;1,"",IF(P3269=2,1,0))</f>
        <v/>
      </c>
      <c r="AB3269">
        <f>IF(M3269&lt;&gt;1,"",IF(O3269&gt;=2,1,0))</f>
        <v/>
      </c>
      <c r="AC3269">
        <f>IF(M3269&lt;&gt;1,"",IF(OR(Q3269=999,Q3269=""),"",IF(OR(Q3269&lt;35,Q3269&gt;48),1,0)))</f>
        <v/>
      </c>
      <c r="AD3269">
        <f>IF(COUNT(AA3269:AC3269)&lt;3,"",SUM(AA3269:AC3269))</f>
        <v/>
      </c>
      <c r="AE3269">
        <f>IF(L3269&gt;=4,2,IF(L3269&gt;=2,1,0))</f>
        <v/>
      </c>
      <c r="AF3269">
        <f>IF(L3269&gt;=5,1,0)</f>
        <v/>
      </c>
      <c r="AG3269">
        <f>AE3269+AF3269</f>
        <v/>
      </c>
      <c r="AH3269" s="15">
        <f>IF(M3269&lt;&gt;1,"",IF(OR(R3269=-9,R3269=""),"",R3269))</f>
        <v/>
      </c>
      <c r="AI3269">
        <f>IF(M3269&lt;&gt;1,"",IF(OR(Q3269=999,Q3269=""),"",Q3269))</f>
        <v/>
      </c>
    </row>
    <row r="3270">
      <c r="A3270" t="inlineStr">
        <is>
          <t>TQRMNOP117638</t>
        </is>
      </c>
      <c r="B3270" t="n">
        <v>2025</v>
      </c>
      <c r="C3270" t="n">
        <v>1</v>
      </c>
      <c r="D3270" t="n">
        <v>42</v>
      </c>
      <c r="E3270" t="inlineStr">
        <is>
          <t>N</t>
        </is>
      </c>
      <c r="F3270" t="n">
        <v>27</v>
      </c>
      <c r="G3270" t="n">
        <v>1051</v>
      </c>
      <c r="H3270" t="n">
        <v>1</v>
      </c>
      <c r="I3270" t="n">
        <v>2</v>
      </c>
      <c r="J3270" t="n">
        <v>18</v>
      </c>
      <c r="K3270" t="n">
        <v>2</v>
      </c>
      <c r="L3270" t="n">
        <v>5</v>
      </c>
      <c r="M3270" t="n">
        <v>3</v>
      </c>
      <c r="R3270" s="15" t="n">
        <v>0</v>
      </c>
      <c r="S3270" s="15" t="n">
        <v>0</v>
      </c>
      <c r="T3270" s="15" t="n">
        <v>0</v>
      </c>
      <c r="U3270" s="15" t="n">
        <v>210800</v>
      </c>
      <c r="V3270">
        <f>IFERROR(VLOOKUP(D3270,Tablas_Equivalencia!$A$3:$B$8,2,FALSE),"Sin dato")</f>
        <v/>
      </c>
      <c r="W3270">
        <f>IFERROR(VLOOKUP(L3270,Tablas_Equivalencia!$D$3:$E$9,2,FALSE),"Sin dato")</f>
        <v/>
      </c>
      <c r="X3270">
        <f>IF(I3270=1,"Varón","Mujer")</f>
        <v/>
      </c>
      <c r="Y3270">
        <f>IFERROR(VLOOKUP(M3270,Tablas_Equivalencia!$G$3:$H$6,2,FALSE),"Sin dato")</f>
        <v/>
      </c>
      <c r="Z3270">
        <f>IF(J3270&lt;=24,"18-24","25-29")</f>
        <v/>
      </c>
      <c r="AA3270">
        <f>IF(M3270&lt;&gt;1,"",IF(P3270=2,1,0))</f>
        <v/>
      </c>
      <c r="AB3270">
        <f>IF(M3270&lt;&gt;1,"",IF(O3270&gt;=2,1,0))</f>
        <v/>
      </c>
      <c r="AC3270">
        <f>IF(M3270&lt;&gt;1,"",IF(OR(Q3270=999,Q3270=""),"",IF(OR(Q3270&lt;35,Q3270&gt;48),1,0)))</f>
        <v/>
      </c>
      <c r="AD3270">
        <f>IF(COUNT(AA3270:AC3270)&lt;3,"",SUM(AA3270:AC3270))</f>
        <v/>
      </c>
      <c r="AE3270">
        <f>IF(L3270&gt;=4,2,IF(L3270&gt;=2,1,0))</f>
        <v/>
      </c>
      <c r="AF3270">
        <f>IF(L3270&gt;=5,1,0)</f>
        <v/>
      </c>
      <c r="AG3270">
        <f>AE3270+AF3270</f>
        <v/>
      </c>
      <c r="AH3270" s="15">
        <f>IF(M3270&lt;&gt;1,"",IF(OR(R3270=-9,R3270=""),"",R3270))</f>
        <v/>
      </c>
      <c r="AI3270">
        <f>IF(M3270&lt;&gt;1,"",IF(OR(Q3270=999,Q3270=""),"",Q3270))</f>
        <v/>
      </c>
    </row>
    <row r="3271">
      <c r="A3271" t="inlineStr">
        <is>
          <t>TQRMNOP117642</t>
        </is>
      </c>
      <c r="B3271" t="n">
        <v>2025</v>
      </c>
      <c r="C3271" t="n">
        <v>1</v>
      </c>
      <c r="D3271" t="n">
        <v>40</v>
      </c>
      <c r="E3271" t="inlineStr">
        <is>
          <t>N</t>
        </is>
      </c>
      <c r="F3271" t="n">
        <v>23</v>
      </c>
      <c r="G3271" t="n">
        <v>1367</v>
      </c>
      <c r="H3271" t="n">
        <v>2</v>
      </c>
      <c r="I3271" t="n">
        <v>1</v>
      </c>
      <c r="J3271" t="n">
        <v>26</v>
      </c>
      <c r="K3271" t="n">
        <v>2</v>
      </c>
      <c r="L3271" t="n">
        <v>4</v>
      </c>
      <c r="M3271" t="n">
        <v>1</v>
      </c>
      <c r="N3271" t="n">
        <v>3</v>
      </c>
      <c r="O3271" t="n">
        <v>1</v>
      </c>
      <c r="P3271" t="n">
        <v>2</v>
      </c>
      <c r="Q3271" t="n">
        <v>39</v>
      </c>
      <c r="R3271" s="15" t="n">
        <v>275000</v>
      </c>
      <c r="S3271" s="15" t="n">
        <v>0</v>
      </c>
      <c r="T3271" s="15" t="n">
        <v>275000</v>
      </c>
      <c r="U3271" s="15" t="n">
        <v>76600</v>
      </c>
      <c r="V3271">
        <f>IFERROR(VLOOKUP(D3271,Tablas_Equivalencia!$A$3:$B$8,2,FALSE),"Sin dato")</f>
        <v/>
      </c>
      <c r="W3271">
        <f>IFERROR(VLOOKUP(L3271,Tablas_Equivalencia!$D$3:$E$9,2,FALSE),"Sin dato")</f>
        <v/>
      </c>
      <c r="X3271">
        <f>IF(I3271=1,"Varón","Mujer")</f>
        <v/>
      </c>
      <c r="Y3271">
        <f>IFERROR(VLOOKUP(M3271,Tablas_Equivalencia!$G$3:$H$6,2,FALSE),"Sin dato")</f>
        <v/>
      </c>
      <c r="Z3271">
        <f>IF(J3271&lt;=24,"18-24","25-29")</f>
        <v/>
      </c>
      <c r="AA3271">
        <f>IF(M3271&lt;&gt;1,"",IF(P3271=2,1,0))</f>
        <v/>
      </c>
      <c r="AB3271">
        <f>IF(M3271&lt;&gt;1,"",IF(O3271&gt;=2,1,0))</f>
        <v/>
      </c>
      <c r="AC3271">
        <f>IF(M3271&lt;&gt;1,"",IF(OR(Q3271=999,Q3271=""),"",IF(OR(Q3271&lt;35,Q3271&gt;48),1,0)))</f>
        <v/>
      </c>
      <c r="AD3271">
        <f>IF(COUNT(AA3271:AC3271)&lt;3,"",SUM(AA3271:AC3271))</f>
        <v/>
      </c>
      <c r="AE3271">
        <f>IF(L3271&gt;=4,2,IF(L3271&gt;=2,1,0))</f>
        <v/>
      </c>
      <c r="AF3271">
        <f>IF(L3271&gt;=5,1,0)</f>
        <v/>
      </c>
      <c r="AG3271">
        <f>AE3271+AF3271</f>
        <v/>
      </c>
      <c r="AH3271" s="15">
        <f>IF(M3271&lt;&gt;1,"",IF(OR(R3271=-9,R3271=""),"",R3271))</f>
        <v/>
      </c>
      <c r="AI3271">
        <f>IF(M3271&lt;&gt;1,"",IF(OR(Q3271=999,Q3271=""),"",Q3271))</f>
        <v/>
      </c>
    </row>
    <row r="3272">
      <c r="A3272" t="inlineStr">
        <is>
          <t>TQRMNOP117643</t>
        </is>
      </c>
      <c r="B3272" t="n">
        <v>2025</v>
      </c>
      <c r="C3272" t="n">
        <v>1</v>
      </c>
      <c r="D3272" t="n">
        <v>42</v>
      </c>
      <c r="E3272" t="inlineStr">
        <is>
          <t>S</t>
        </is>
      </c>
      <c r="F3272" t="n">
        <v>10</v>
      </c>
      <c r="G3272" t="n">
        <v>924</v>
      </c>
      <c r="H3272" t="n">
        <v>3</v>
      </c>
      <c r="I3272" t="n">
        <v>2</v>
      </c>
      <c r="J3272" t="n">
        <v>21</v>
      </c>
      <c r="K3272" t="n">
        <v>1</v>
      </c>
      <c r="L3272" t="n">
        <v>5</v>
      </c>
      <c r="M3272" t="n">
        <v>2</v>
      </c>
      <c r="R3272" s="15" t="n">
        <v>0</v>
      </c>
      <c r="S3272" s="15" t="n">
        <v>0</v>
      </c>
      <c r="T3272" s="15" t="n">
        <v>0</v>
      </c>
      <c r="U3272" s="15" t="n">
        <v>243300</v>
      </c>
      <c r="V3272">
        <f>IFERROR(VLOOKUP(D3272,Tablas_Equivalencia!$A$3:$B$8,2,FALSE),"Sin dato")</f>
        <v/>
      </c>
      <c r="W3272">
        <f>IFERROR(VLOOKUP(L3272,Tablas_Equivalencia!$D$3:$E$9,2,FALSE),"Sin dato")</f>
        <v/>
      </c>
      <c r="X3272">
        <f>IF(I3272=1,"Varón","Mujer")</f>
        <v/>
      </c>
      <c r="Y3272">
        <f>IFERROR(VLOOKUP(M3272,Tablas_Equivalencia!$G$3:$H$6,2,FALSE),"Sin dato")</f>
        <v/>
      </c>
      <c r="Z3272">
        <f>IF(J3272&lt;=24,"18-24","25-29")</f>
        <v/>
      </c>
      <c r="AA3272">
        <f>IF(M3272&lt;&gt;1,"",IF(P3272=2,1,0))</f>
        <v/>
      </c>
      <c r="AB3272">
        <f>IF(M3272&lt;&gt;1,"",IF(O3272&gt;=2,1,0))</f>
        <v/>
      </c>
      <c r="AC3272">
        <f>IF(M3272&lt;&gt;1,"",IF(OR(Q3272=999,Q3272=""),"",IF(OR(Q3272&lt;35,Q3272&gt;48),1,0)))</f>
        <v/>
      </c>
      <c r="AD3272">
        <f>IF(COUNT(AA3272:AC3272)&lt;3,"",SUM(AA3272:AC3272))</f>
        <v/>
      </c>
      <c r="AE3272">
        <f>IF(L3272&gt;=4,2,IF(L3272&gt;=2,1,0))</f>
        <v/>
      </c>
      <c r="AF3272">
        <f>IF(L3272&gt;=5,1,0)</f>
        <v/>
      </c>
      <c r="AG3272">
        <f>AE3272+AF3272</f>
        <v/>
      </c>
      <c r="AH3272" s="15">
        <f>IF(M3272&lt;&gt;1,"",IF(OR(R3272=-9,R3272=""),"",R3272))</f>
        <v/>
      </c>
      <c r="AI3272">
        <f>IF(M3272&lt;&gt;1,"",IF(OR(Q3272=999,Q3272=""),"",Q3272))</f>
        <v/>
      </c>
    </row>
    <row r="3273">
      <c r="A3273" t="inlineStr">
        <is>
          <t>TQRMNOP117646</t>
        </is>
      </c>
      <c r="B3273" t="n">
        <v>2025</v>
      </c>
      <c r="C3273" t="n">
        <v>1</v>
      </c>
      <c r="D3273" t="n">
        <v>43</v>
      </c>
      <c r="E3273" t="inlineStr">
        <is>
          <t>S</t>
        </is>
      </c>
      <c r="F3273" t="n">
        <v>17</v>
      </c>
      <c r="G3273" t="n">
        <v>897</v>
      </c>
      <c r="H3273" t="n">
        <v>3</v>
      </c>
      <c r="I3273" t="n">
        <v>2</v>
      </c>
      <c r="J3273" t="n">
        <v>24</v>
      </c>
      <c r="K3273" t="n">
        <v>1</v>
      </c>
      <c r="L3273" t="n">
        <v>5</v>
      </c>
      <c r="M3273" t="n">
        <v>3</v>
      </c>
      <c r="R3273" s="15" t="n">
        <v>0</v>
      </c>
      <c r="S3273" s="15" t="n">
        <v>60000</v>
      </c>
      <c r="T3273" s="15" t="n">
        <v>60000</v>
      </c>
      <c r="U3273" s="15" t="n">
        <v>101100</v>
      </c>
      <c r="V3273">
        <f>IFERROR(VLOOKUP(D3273,Tablas_Equivalencia!$A$3:$B$8,2,FALSE),"Sin dato")</f>
        <v/>
      </c>
      <c r="W3273">
        <f>IFERROR(VLOOKUP(L3273,Tablas_Equivalencia!$D$3:$E$9,2,FALSE),"Sin dato")</f>
        <v/>
      </c>
      <c r="X3273">
        <f>IF(I3273=1,"Varón","Mujer")</f>
        <v/>
      </c>
      <c r="Y3273">
        <f>IFERROR(VLOOKUP(M3273,Tablas_Equivalencia!$G$3:$H$6,2,FALSE),"Sin dato")</f>
        <v/>
      </c>
      <c r="Z3273">
        <f>IF(J3273&lt;=24,"18-24","25-29")</f>
        <v/>
      </c>
      <c r="AA3273">
        <f>IF(M3273&lt;&gt;1,"",IF(P3273=2,1,0))</f>
        <v/>
      </c>
      <c r="AB3273">
        <f>IF(M3273&lt;&gt;1,"",IF(O3273&gt;=2,1,0))</f>
        <v/>
      </c>
      <c r="AC3273">
        <f>IF(M3273&lt;&gt;1,"",IF(OR(Q3273=999,Q3273=""),"",IF(OR(Q3273&lt;35,Q3273&gt;48),1,0)))</f>
        <v/>
      </c>
      <c r="AD3273">
        <f>IF(COUNT(AA3273:AC3273)&lt;3,"",SUM(AA3273:AC3273))</f>
        <v/>
      </c>
      <c r="AE3273">
        <f>IF(L3273&gt;=4,2,IF(L3273&gt;=2,1,0))</f>
        <v/>
      </c>
      <c r="AF3273">
        <f>IF(L3273&gt;=5,1,0)</f>
        <v/>
      </c>
      <c r="AG3273">
        <f>AE3273+AF3273</f>
        <v/>
      </c>
      <c r="AH3273" s="15">
        <f>IF(M3273&lt;&gt;1,"",IF(OR(R3273=-9,R3273=""),"",R3273))</f>
        <v/>
      </c>
      <c r="AI3273">
        <f>IF(M3273&lt;&gt;1,"",IF(OR(Q3273=999,Q3273=""),"",Q3273))</f>
        <v/>
      </c>
    </row>
    <row r="3274">
      <c r="A3274" t="inlineStr">
        <is>
          <t>TQRMNOP117648</t>
        </is>
      </c>
      <c r="B3274" t="n">
        <v>2025</v>
      </c>
      <c r="C3274" t="n">
        <v>1</v>
      </c>
      <c r="D3274" t="n">
        <v>1</v>
      </c>
      <c r="E3274" t="inlineStr">
        <is>
          <t>S</t>
        </is>
      </c>
      <c r="F3274" t="n">
        <v>32</v>
      </c>
      <c r="G3274" t="n">
        <v>1820</v>
      </c>
      <c r="H3274" t="n">
        <v>3</v>
      </c>
      <c r="I3274" t="n">
        <v>1</v>
      </c>
      <c r="J3274" t="n">
        <v>27</v>
      </c>
      <c r="K3274" t="n">
        <v>2</v>
      </c>
      <c r="L3274" t="n">
        <v>5</v>
      </c>
      <c r="M3274" t="n">
        <v>2</v>
      </c>
      <c r="R3274" s="15" t="n">
        <v>0</v>
      </c>
      <c r="S3274" s="15" t="n">
        <v>0</v>
      </c>
      <c r="T3274" s="15" t="n">
        <v>0</v>
      </c>
      <c r="U3274" s="15" t="n">
        <v>173100</v>
      </c>
      <c r="V3274">
        <f>IFERROR(VLOOKUP(D3274,Tablas_Equivalencia!$A$3:$B$8,2,FALSE),"Sin dato")</f>
        <v/>
      </c>
      <c r="W3274">
        <f>IFERROR(VLOOKUP(L3274,Tablas_Equivalencia!$D$3:$E$9,2,FALSE),"Sin dato")</f>
        <v/>
      </c>
      <c r="X3274">
        <f>IF(I3274=1,"Varón","Mujer")</f>
        <v/>
      </c>
      <c r="Y3274">
        <f>IFERROR(VLOOKUP(M3274,Tablas_Equivalencia!$G$3:$H$6,2,FALSE),"Sin dato")</f>
        <v/>
      </c>
      <c r="Z3274">
        <f>IF(J3274&lt;=24,"18-24","25-29")</f>
        <v/>
      </c>
      <c r="AA3274">
        <f>IF(M3274&lt;&gt;1,"",IF(P3274=2,1,0))</f>
        <v/>
      </c>
      <c r="AB3274">
        <f>IF(M3274&lt;&gt;1,"",IF(O3274&gt;=2,1,0))</f>
        <v/>
      </c>
      <c r="AC3274">
        <f>IF(M3274&lt;&gt;1,"",IF(OR(Q3274=999,Q3274=""),"",IF(OR(Q3274&lt;35,Q3274&gt;48),1,0)))</f>
        <v/>
      </c>
      <c r="AD3274">
        <f>IF(COUNT(AA3274:AC3274)&lt;3,"",SUM(AA3274:AC3274))</f>
        <v/>
      </c>
      <c r="AE3274">
        <f>IF(L3274&gt;=4,2,IF(L3274&gt;=2,1,0))</f>
        <v/>
      </c>
      <c r="AF3274">
        <f>IF(L3274&gt;=5,1,0)</f>
        <v/>
      </c>
      <c r="AG3274">
        <f>AE3274+AF3274</f>
        <v/>
      </c>
      <c r="AH3274" s="15">
        <f>IF(M3274&lt;&gt;1,"",IF(OR(R3274=-9,R3274=""),"",R3274))</f>
        <v/>
      </c>
      <c r="AI3274">
        <f>IF(M3274&lt;&gt;1,"",IF(OR(Q3274=999,Q3274=""),"",Q3274))</f>
        <v/>
      </c>
    </row>
    <row r="3275">
      <c r="A3275" t="inlineStr">
        <is>
          <t>TQRMNOP117651</t>
        </is>
      </c>
      <c r="B3275" t="n">
        <v>2025</v>
      </c>
      <c r="C3275" t="n">
        <v>1</v>
      </c>
      <c r="D3275" t="n">
        <v>44</v>
      </c>
      <c r="E3275" t="inlineStr">
        <is>
          <t>N</t>
        </is>
      </c>
      <c r="F3275" t="n">
        <v>5</v>
      </c>
      <c r="G3275" t="n">
        <v>1349</v>
      </c>
      <c r="H3275" t="n">
        <v>1</v>
      </c>
      <c r="I3275" t="n">
        <v>1</v>
      </c>
      <c r="J3275" t="n">
        <v>28</v>
      </c>
      <c r="K3275" t="n">
        <v>2</v>
      </c>
      <c r="L3275" t="n">
        <v>4</v>
      </c>
      <c r="M3275" t="n">
        <v>1</v>
      </c>
      <c r="N3275" t="n">
        <v>3</v>
      </c>
      <c r="O3275" t="n">
        <v>2</v>
      </c>
      <c r="P3275" t="n">
        <v>2</v>
      </c>
      <c r="Q3275" t="n">
        <v>38</v>
      </c>
      <c r="R3275" s="15" t="n">
        <v>551000</v>
      </c>
      <c r="S3275" s="15" t="n">
        <v>0</v>
      </c>
      <c r="T3275" s="15" t="n">
        <v>551000</v>
      </c>
      <c r="U3275" s="15" t="n">
        <v>146300</v>
      </c>
      <c r="V3275">
        <f>IFERROR(VLOOKUP(D3275,Tablas_Equivalencia!$A$3:$B$8,2,FALSE),"Sin dato")</f>
        <v/>
      </c>
      <c r="W3275">
        <f>IFERROR(VLOOKUP(L3275,Tablas_Equivalencia!$D$3:$E$9,2,FALSE),"Sin dato")</f>
        <v/>
      </c>
      <c r="X3275">
        <f>IF(I3275=1,"Varón","Mujer")</f>
        <v/>
      </c>
      <c r="Y3275">
        <f>IFERROR(VLOOKUP(M3275,Tablas_Equivalencia!$G$3:$H$6,2,FALSE),"Sin dato")</f>
        <v/>
      </c>
      <c r="Z3275">
        <f>IF(J3275&lt;=24,"18-24","25-29")</f>
        <v/>
      </c>
      <c r="AA3275">
        <f>IF(M3275&lt;&gt;1,"",IF(P3275=2,1,0))</f>
        <v/>
      </c>
      <c r="AB3275">
        <f>IF(M3275&lt;&gt;1,"",IF(O3275&gt;=2,1,0))</f>
        <v/>
      </c>
      <c r="AC3275">
        <f>IF(M3275&lt;&gt;1,"",IF(OR(Q3275=999,Q3275=""),"",IF(OR(Q3275&lt;35,Q3275&gt;48),1,0)))</f>
        <v/>
      </c>
      <c r="AD3275">
        <f>IF(COUNT(AA3275:AC3275)&lt;3,"",SUM(AA3275:AC3275))</f>
        <v/>
      </c>
      <c r="AE3275">
        <f>IF(L3275&gt;=4,2,IF(L3275&gt;=2,1,0))</f>
        <v/>
      </c>
      <c r="AF3275">
        <f>IF(L3275&gt;=5,1,0)</f>
        <v/>
      </c>
      <c r="AG3275">
        <f>AE3275+AF3275</f>
        <v/>
      </c>
      <c r="AH3275" s="15">
        <f>IF(M3275&lt;&gt;1,"",IF(OR(R3275=-9,R3275=""),"",R3275))</f>
        <v/>
      </c>
      <c r="AI3275">
        <f>IF(M3275&lt;&gt;1,"",IF(OR(Q3275=999,Q3275=""),"",Q3275))</f>
        <v/>
      </c>
    </row>
    <row r="3276">
      <c r="A3276" t="inlineStr">
        <is>
          <t>TQRMNOP117658</t>
        </is>
      </c>
      <c r="B3276" t="n">
        <v>2025</v>
      </c>
      <c r="C3276" t="n">
        <v>1</v>
      </c>
      <c r="D3276" t="n">
        <v>41</v>
      </c>
      <c r="E3276" t="inlineStr">
        <is>
          <t>N</t>
        </is>
      </c>
      <c r="F3276" t="n">
        <v>15</v>
      </c>
      <c r="G3276" t="n">
        <v>1476</v>
      </c>
      <c r="H3276" t="n">
        <v>3</v>
      </c>
      <c r="I3276" t="n">
        <v>1</v>
      </c>
      <c r="J3276" t="n">
        <v>22</v>
      </c>
      <c r="K3276" t="n">
        <v>2</v>
      </c>
      <c r="L3276" t="n">
        <v>4</v>
      </c>
      <c r="M3276" t="n">
        <v>2</v>
      </c>
      <c r="R3276" s="15" t="n">
        <v>0</v>
      </c>
      <c r="S3276" s="15" t="n">
        <v>0</v>
      </c>
      <c r="T3276" s="15" t="n">
        <v>0</v>
      </c>
      <c r="U3276" s="15" t="n">
        <v>96800</v>
      </c>
      <c r="V3276">
        <f>IFERROR(VLOOKUP(D3276,Tablas_Equivalencia!$A$3:$B$8,2,FALSE),"Sin dato")</f>
        <v/>
      </c>
      <c r="W3276">
        <f>IFERROR(VLOOKUP(L3276,Tablas_Equivalencia!$D$3:$E$9,2,FALSE),"Sin dato")</f>
        <v/>
      </c>
      <c r="X3276">
        <f>IF(I3276=1,"Varón","Mujer")</f>
        <v/>
      </c>
      <c r="Y3276">
        <f>IFERROR(VLOOKUP(M3276,Tablas_Equivalencia!$G$3:$H$6,2,FALSE),"Sin dato")</f>
        <v/>
      </c>
      <c r="Z3276">
        <f>IF(J3276&lt;=24,"18-24","25-29")</f>
        <v/>
      </c>
      <c r="AA3276">
        <f>IF(M3276&lt;&gt;1,"",IF(P3276=2,1,0))</f>
        <v/>
      </c>
      <c r="AB3276">
        <f>IF(M3276&lt;&gt;1,"",IF(O3276&gt;=2,1,0))</f>
        <v/>
      </c>
      <c r="AC3276">
        <f>IF(M3276&lt;&gt;1,"",IF(OR(Q3276=999,Q3276=""),"",IF(OR(Q3276&lt;35,Q3276&gt;48),1,0)))</f>
        <v/>
      </c>
      <c r="AD3276">
        <f>IF(COUNT(AA3276:AC3276)&lt;3,"",SUM(AA3276:AC3276))</f>
        <v/>
      </c>
      <c r="AE3276">
        <f>IF(L3276&gt;=4,2,IF(L3276&gt;=2,1,0))</f>
        <v/>
      </c>
      <c r="AF3276">
        <f>IF(L3276&gt;=5,1,0)</f>
        <v/>
      </c>
      <c r="AG3276">
        <f>AE3276+AF3276</f>
        <v/>
      </c>
      <c r="AH3276" s="15">
        <f>IF(M3276&lt;&gt;1,"",IF(OR(R3276=-9,R3276=""),"",R3276))</f>
        <v/>
      </c>
      <c r="AI3276">
        <f>IF(M3276&lt;&gt;1,"",IF(OR(Q3276=999,Q3276=""),"",Q3276))</f>
        <v/>
      </c>
    </row>
    <row r="3277">
      <c r="A3277" t="inlineStr">
        <is>
          <t>TQRMNOP117660</t>
        </is>
      </c>
      <c r="B3277" t="n">
        <v>2025</v>
      </c>
      <c r="C3277" t="n">
        <v>1</v>
      </c>
      <c r="D3277" t="n">
        <v>42</v>
      </c>
      <c r="E3277" t="inlineStr">
        <is>
          <t>S</t>
        </is>
      </c>
      <c r="F3277" t="n">
        <v>10</v>
      </c>
      <c r="G3277" t="n">
        <v>997</v>
      </c>
      <c r="H3277" t="n">
        <v>3</v>
      </c>
      <c r="I3277" t="n">
        <v>2</v>
      </c>
      <c r="J3277" t="n">
        <v>29</v>
      </c>
      <c r="K3277" t="n">
        <v>1</v>
      </c>
      <c r="L3277" t="n">
        <v>4</v>
      </c>
      <c r="M3277" t="n">
        <v>1</v>
      </c>
      <c r="N3277" t="n">
        <v>3</v>
      </c>
      <c r="O3277" t="n">
        <v>2</v>
      </c>
      <c r="P3277" t="n">
        <v>2</v>
      </c>
      <c r="Q3277" t="n">
        <v>48</v>
      </c>
      <c r="R3277" s="15" t="n">
        <v>651000</v>
      </c>
      <c r="S3277" s="15" t="n">
        <v>0</v>
      </c>
      <c r="T3277" s="15" t="n">
        <v>651000</v>
      </c>
      <c r="U3277" s="15" t="n">
        <v>65600</v>
      </c>
      <c r="V3277">
        <f>IFERROR(VLOOKUP(D3277,Tablas_Equivalencia!$A$3:$B$8,2,FALSE),"Sin dato")</f>
        <v/>
      </c>
      <c r="W3277">
        <f>IFERROR(VLOOKUP(L3277,Tablas_Equivalencia!$D$3:$E$9,2,FALSE),"Sin dato")</f>
        <v/>
      </c>
      <c r="X3277">
        <f>IF(I3277=1,"Varón","Mujer")</f>
        <v/>
      </c>
      <c r="Y3277">
        <f>IFERROR(VLOOKUP(M3277,Tablas_Equivalencia!$G$3:$H$6,2,FALSE),"Sin dato")</f>
        <v/>
      </c>
      <c r="Z3277">
        <f>IF(J3277&lt;=24,"18-24","25-29")</f>
        <v/>
      </c>
      <c r="AA3277">
        <f>IF(M3277&lt;&gt;1,"",IF(P3277=2,1,0))</f>
        <v/>
      </c>
      <c r="AB3277">
        <f>IF(M3277&lt;&gt;1,"",IF(O3277&gt;=2,1,0))</f>
        <v/>
      </c>
      <c r="AC3277">
        <f>IF(M3277&lt;&gt;1,"",IF(OR(Q3277=999,Q3277=""),"",IF(OR(Q3277&lt;35,Q3277&gt;48),1,0)))</f>
        <v/>
      </c>
      <c r="AD3277">
        <f>IF(COUNT(AA3277:AC3277)&lt;3,"",SUM(AA3277:AC3277))</f>
        <v/>
      </c>
      <c r="AE3277">
        <f>IF(L3277&gt;=4,2,IF(L3277&gt;=2,1,0))</f>
        <v/>
      </c>
      <c r="AF3277">
        <f>IF(L3277&gt;=5,1,0)</f>
        <v/>
      </c>
      <c r="AG3277">
        <f>AE3277+AF3277</f>
        <v/>
      </c>
      <c r="AH3277" s="15">
        <f>IF(M3277&lt;&gt;1,"",IF(OR(R3277=-9,R3277=""),"",R3277))</f>
        <v/>
      </c>
      <c r="AI3277">
        <f>IF(M3277&lt;&gt;1,"",IF(OR(Q3277=999,Q3277=""),"",Q3277))</f>
        <v/>
      </c>
    </row>
    <row r="3278">
      <c r="A3278" t="inlineStr">
        <is>
          <t>TQRMNOP117669</t>
        </is>
      </c>
      <c r="B3278" t="n">
        <v>2025</v>
      </c>
      <c r="C3278" t="n">
        <v>1</v>
      </c>
      <c r="D3278" t="n">
        <v>40</v>
      </c>
      <c r="E3278" t="inlineStr">
        <is>
          <t>N</t>
        </is>
      </c>
      <c r="F3278" t="n">
        <v>22</v>
      </c>
      <c r="G3278" t="n">
        <v>1399</v>
      </c>
      <c r="H3278" t="n">
        <v>1</v>
      </c>
      <c r="I3278" t="n">
        <v>1</v>
      </c>
      <c r="J3278" t="n">
        <v>21</v>
      </c>
      <c r="K3278" t="n">
        <v>2</v>
      </c>
      <c r="L3278" t="n">
        <v>2</v>
      </c>
      <c r="M3278" t="n">
        <v>1</v>
      </c>
      <c r="N3278" t="n">
        <v>1</v>
      </c>
      <c r="O3278" t="n">
        <v>1</v>
      </c>
      <c r="P3278" t="n">
        <v>1</v>
      </c>
      <c r="Q3278" t="n">
        <v>56</v>
      </c>
      <c r="R3278" s="15" t="n">
        <v>213000</v>
      </c>
      <c r="S3278" s="15" t="n">
        <v>0</v>
      </c>
      <c r="T3278" s="15" t="n">
        <v>213000</v>
      </c>
      <c r="U3278" s="15" t="n">
        <v>121500</v>
      </c>
      <c r="V3278">
        <f>IFERROR(VLOOKUP(D3278,Tablas_Equivalencia!$A$3:$B$8,2,FALSE),"Sin dato")</f>
        <v/>
      </c>
      <c r="W3278">
        <f>IFERROR(VLOOKUP(L3278,Tablas_Equivalencia!$D$3:$E$9,2,FALSE),"Sin dato")</f>
        <v/>
      </c>
      <c r="X3278">
        <f>IF(I3278=1,"Varón","Mujer")</f>
        <v/>
      </c>
      <c r="Y3278">
        <f>IFERROR(VLOOKUP(M3278,Tablas_Equivalencia!$G$3:$H$6,2,FALSE),"Sin dato")</f>
        <v/>
      </c>
      <c r="Z3278">
        <f>IF(J3278&lt;=24,"18-24","25-29")</f>
        <v/>
      </c>
      <c r="AA3278">
        <f>IF(M3278&lt;&gt;1,"",IF(P3278=2,1,0))</f>
        <v/>
      </c>
      <c r="AB3278">
        <f>IF(M3278&lt;&gt;1,"",IF(O3278&gt;=2,1,0))</f>
        <v/>
      </c>
      <c r="AC3278">
        <f>IF(M3278&lt;&gt;1,"",IF(OR(Q3278=999,Q3278=""),"",IF(OR(Q3278&lt;35,Q3278&gt;48),1,0)))</f>
        <v/>
      </c>
      <c r="AD3278">
        <f>IF(COUNT(AA3278:AC3278)&lt;3,"",SUM(AA3278:AC3278))</f>
        <v/>
      </c>
      <c r="AE3278">
        <f>IF(L3278&gt;=4,2,IF(L3278&gt;=2,1,0))</f>
        <v/>
      </c>
      <c r="AF3278">
        <f>IF(L3278&gt;=5,1,0)</f>
        <v/>
      </c>
      <c r="AG3278">
        <f>AE3278+AF3278</f>
        <v/>
      </c>
      <c r="AH3278" s="15">
        <f>IF(M3278&lt;&gt;1,"",IF(OR(R3278=-9,R3278=""),"",R3278))</f>
        <v/>
      </c>
      <c r="AI3278">
        <f>IF(M3278&lt;&gt;1,"",IF(OR(Q3278=999,Q3278=""),"",Q3278))</f>
        <v/>
      </c>
    </row>
    <row r="3279">
      <c r="A3279" t="inlineStr">
        <is>
          <t>TQRMNOP117677</t>
        </is>
      </c>
      <c r="B3279" t="n">
        <v>2025</v>
      </c>
      <c r="C3279" t="n">
        <v>1</v>
      </c>
      <c r="D3279" t="n">
        <v>1</v>
      </c>
      <c r="E3279" t="inlineStr">
        <is>
          <t>S</t>
        </is>
      </c>
      <c r="F3279" t="n">
        <v>33</v>
      </c>
      <c r="G3279" t="n">
        <v>909</v>
      </c>
      <c r="H3279" t="n">
        <v>1</v>
      </c>
      <c r="I3279" t="n">
        <v>2</v>
      </c>
      <c r="J3279" t="n">
        <v>21</v>
      </c>
      <c r="K3279" t="n">
        <v>2</v>
      </c>
      <c r="L3279" t="n">
        <v>4</v>
      </c>
      <c r="M3279" t="n">
        <v>3</v>
      </c>
      <c r="R3279" s="15" t="n">
        <v>0</v>
      </c>
      <c r="S3279" s="15" t="n">
        <v>0</v>
      </c>
      <c r="T3279" s="15" t="n">
        <v>0</v>
      </c>
      <c r="U3279" s="15" t="n">
        <v>117400</v>
      </c>
      <c r="V3279">
        <f>IFERROR(VLOOKUP(D3279,Tablas_Equivalencia!$A$3:$B$8,2,FALSE),"Sin dato")</f>
        <v/>
      </c>
      <c r="W3279">
        <f>IFERROR(VLOOKUP(L3279,Tablas_Equivalencia!$D$3:$E$9,2,FALSE),"Sin dato")</f>
        <v/>
      </c>
      <c r="X3279">
        <f>IF(I3279=1,"Varón","Mujer")</f>
        <v/>
      </c>
      <c r="Y3279">
        <f>IFERROR(VLOOKUP(M3279,Tablas_Equivalencia!$G$3:$H$6,2,FALSE),"Sin dato")</f>
        <v/>
      </c>
      <c r="Z3279">
        <f>IF(J3279&lt;=24,"18-24","25-29")</f>
        <v/>
      </c>
      <c r="AA3279">
        <f>IF(M3279&lt;&gt;1,"",IF(P3279=2,1,0))</f>
        <v/>
      </c>
      <c r="AB3279">
        <f>IF(M3279&lt;&gt;1,"",IF(O3279&gt;=2,1,0))</f>
        <v/>
      </c>
      <c r="AC3279">
        <f>IF(M3279&lt;&gt;1,"",IF(OR(Q3279=999,Q3279=""),"",IF(OR(Q3279&lt;35,Q3279&gt;48),1,0)))</f>
        <v/>
      </c>
      <c r="AD3279">
        <f>IF(COUNT(AA3279:AC3279)&lt;3,"",SUM(AA3279:AC3279))</f>
        <v/>
      </c>
      <c r="AE3279">
        <f>IF(L3279&gt;=4,2,IF(L3279&gt;=2,1,0))</f>
        <v/>
      </c>
      <c r="AF3279">
        <f>IF(L3279&gt;=5,1,0)</f>
        <v/>
      </c>
      <c r="AG3279">
        <f>AE3279+AF3279</f>
        <v/>
      </c>
      <c r="AH3279" s="15">
        <f>IF(M3279&lt;&gt;1,"",IF(OR(R3279=-9,R3279=""),"",R3279))</f>
        <v/>
      </c>
      <c r="AI3279">
        <f>IF(M3279&lt;&gt;1,"",IF(OR(Q3279=999,Q3279=""),"",Q3279))</f>
        <v/>
      </c>
    </row>
    <row r="3280">
      <c r="A3280" t="inlineStr">
        <is>
          <t>TQRMNOP117680</t>
        </is>
      </c>
      <c r="B3280" t="n">
        <v>2025</v>
      </c>
      <c r="C3280" t="n">
        <v>1</v>
      </c>
      <c r="D3280" t="n">
        <v>1</v>
      </c>
      <c r="E3280" t="inlineStr">
        <is>
          <t>S</t>
        </is>
      </c>
      <c r="F3280" t="n">
        <v>33</v>
      </c>
      <c r="G3280" t="n">
        <v>735</v>
      </c>
      <c r="H3280" t="n">
        <v>3</v>
      </c>
      <c r="I3280" t="n">
        <v>1</v>
      </c>
      <c r="J3280" t="n">
        <v>21</v>
      </c>
      <c r="K3280" t="n">
        <v>2</v>
      </c>
      <c r="L3280" t="n">
        <v>3</v>
      </c>
      <c r="M3280" t="n">
        <v>1</v>
      </c>
      <c r="N3280" t="n">
        <v>3</v>
      </c>
      <c r="O3280" t="n">
        <v>2</v>
      </c>
      <c r="P3280" t="n">
        <v>2</v>
      </c>
      <c r="Q3280" t="n">
        <v>29</v>
      </c>
      <c r="R3280" s="15" t="n">
        <v>522000</v>
      </c>
      <c r="S3280" s="15" t="n">
        <v>0</v>
      </c>
      <c r="T3280" s="15" t="n">
        <v>522000</v>
      </c>
      <c r="U3280" s="15" t="n">
        <v>183000</v>
      </c>
      <c r="V3280">
        <f>IFERROR(VLOOKUP(D3280,Tablas_Equivalencia!$A$3:$B$8,2,FALSE),"Sin dato")</f>
        <v/>
      </c>
      <c r="W3280">
        <f>IFERROR(VLOOKUP(L3280,Tablas_Equivalencia!$D$3:$E$9,2,FALSE),"Sin dato")</f>
        <v/>
      </c>
      <c r="X3280">
        <f>IF(I3280=1,"Varón","Mujer")</f>
        <v/>
      </c>
      <c r="Y3280">
        <f>IFERROR(VLOOKUP(M3280,Tablas_Equivalencia!$G$3:$H$6,2,FALSE),"Sin dato")</f>
        <v/>
      </c>
      <c r="Z3280">
        <f>IF(J3280&lt;=24,"18-24","25-29")</f>
        <v/>
      </c>
      <c r="AA3280">
        <f>IF(M3280&lt;&gt;1,"",IF(P3280=2,1,0))</f>
        <v/>
      </c>
      <c r="AB3280">
        <f>IF(M3280&lt;&gt;1,"",IF(O3280&gt;=2,1,0))</f>
        <v/>
      </c>
      <c r="AC3280">
        <f>IF(M3280&lt;&gt;1,"",IF(OR(Q3280=999,Q3280=""),"",IF(OR(Q3280&lt;35,Q3280&gt;48),1,0)))</f>
        <v/>
      </c>
      <c r="AD3280">
        <f>IF(COUNT(AA3280:AC3280)&lt;3,"",SUM(AA3280:AC3280))</f>
        <v/>
      </c>
      <c r="AE3280">
        <f>IF(L3280&gt;=4,2,IF(L3280&gt;=2,1,0))</f>
        <v/>
      </c>
      <c r="AF3280">
        <f>IF(L3280&gt;=5,1,0)</f>
        <v/>
      </c>
      <c r="AG3280">
        <f>AE3280+AF3280</f>
        <v/>
      </c>
      <c r="AH3280" s="15">
        <f>IF(M3280&lt;&gt;1,"",IF(OR(R3280=-9,R3280=""),"",R3280))</f>
        <v/>
      </c>
      <c r="AI3280">
        <f>IF(M3280&lt;&gt;1,"",IF(OR(Q3280=999,Q3280=""),"",Q3280))</f>
        <v/>
      </c>
    </row>
    <row r="3281">
      <c r="A3281" t="inlineStr">
        <is>
          <t>TQRMNOP117681</t>
        </is>
      </c>
      <c r="B3281" t="n">
        <v>2025</v>
      </c>
      <c r="C3281" t="n">
        <v>1</v>
      </c>
      <c r="D3281" t="n">
        <v>41</v>
      </c>
      <c r="E3281" t="inlineStr">
        <is>
          <t>N</t>
        </is>
      </c>
      <c r="F3281" t="n">
        <v>12</v>
      </c>
      <c r="G3281" t="n">
        <v>932</v>
      </c>
      <c r="H3281" t="n">
        <v>2</v>
      </c>
      <c r="I3281" t="n">
        <v>2</v>
      </c>
      <c r="J3281" t="n">
        <v>27</v>
      </c>
      <c r="K3281" t="n">
        <v>1</v>
      </c>
      <c r="L3281" t="n">
        <v>6</v>
      </c>
      <c r="M3281" t="n">
        <v>3</v>
      </c>
      <c r="R3281" s="15" t="n">
        <v>0</v>
      </c>
      <c r="S3281" s="15" t="n">
        <v>0</v>
      </c>
      <c r="T3281" s="15" t="n">
        <v>0</v>
      </c>
      <c r="U3281" s="15" t="n">
        <v>200000</v>
      </c>
      <c r="V3281">
        <f>IFERROR(VLOOKUP(D3281,Tablas_Equivalencia!$A$3:$B$8,2,FALSE),"Sin dato")</f>
        <v/>
      </c>
      <c r="W3281">
        <f>IFERROR(VLOOKUP(L3281,Tablas_Equivalencia!$D$3:$E$9,2,FALSE),"Sin dato")</f>
        <v/>
      </c>
      <c r="X3281">
        <f>IF(I3281=1,"Varón","Mujer")</f>
        <v/>
      </c>
      <c r="Y3281">
        <f>IFERROR(VLOOKUP(M3281,Tablas_Equivalencia!$G$3:$H$6,2,FALSE),"Sin dato")</f>
        <v/>
      </c>
      <c r="Z3281">
        <f>IF(J3281&lt;=24,"18-24","25-29")</f>
        <v/>
      </c>
      <c r="AA3281">
        <f>IF(M3281&lt;&gt;1,"",IF(P3281=2,1,0))</f>
        <v/>
      </c>
      <c r="AB3281">
        <f>IF(M3281&lt;&gt;1,"",IF(O3281&gt;=2,1,0))</f>
        <v/>
      </c>
      <c r="AC3281">
        <f>IF(M3281&lt;&gt;1,"",IF(OR(Q3281=999,Q3281=""),"",IF(OR(Q3281&lt;35,Q3281&gt;48),1,0)))</f>
        <v/>
      </c>
      <c r="AD3281">
        <f>IF(COUNT(AA3281:AC3281)&lt;3,"",SUM(AA3281:AC3281))</f>
        <v/>
      </c>
      <c r="AE3281">
        <f>IF(L3281&gt;=4,2,IF(L3281&gt;=2,1,0))</f>
        <v/>
      </c>
      <c r="AF3281">
        <f>IF(L3281&gt;=5,1,0)</f>
        <v/>
      </c>
      <c r="AG3281">
        <f>AE3281+AF3281</f>
        <v/>
      </c>
      <c r="AH3281" s="15">
        <f>IF(M3281&lt;&gt;1,"",IF(OR(R3281=-9,R3281=""),"",R3281))</f>
        <v/>
      </c>
      <c r="AI3281">
        <f>IF(M3281&lt;&gt;1,"",IF(OR(Q3281=999,Q3281=""),"",Q3281))</f>
        <v/>
      </c>
    </row>
    <row r="3282">
      <c r="A3282" t="inlineStr">
        <is>
          <t>TQRMNOP117682</t>
        </is>
      </c>
      <c r="B3282" t="n">
        <v>2025</v>
      </c>
      <c r="C3282" t="n">
        <v>1</v>
      </c>
      <c r="D3282" t="n">
        <v>1</v>
      </c>
      <c r="E3282" t="inlineStr">
        <is>
          <t>S</t>
        </is>
      </c>
      <c r="F3282" t="n">
        <v>32</v>
      </c>
      <c r="G3282" t="n">
        <v>1839</v>
      </c>
      <c r="H3282" t="n">
        <v>3</v>
      </c>
      <c r="I3282" t="n">
        <v>2</v>
      </c>
      <c r="J3282" t="n">
        <v>21</v>
      </c>
      <c r="K3282" t="n">
        <v>1</v>
      </c>
      <c r="L3282" t="n">
        <v>4</v>
      </c>
      <c r="M3282" t="n">
        <v>3</v>
      </c>
      <c r="R3282" s="15" t="n">
        <v>0</v>
      </c>
      <c r="S3282" s="15" t="n">
        <v>0</v>
      </c>
      <c r="T3282" s="15" t="n">
        <v>0</v>
      </c>
      <c r="U3282" s="15" t="n">
        <v>47300</v>
      </c>
      <c r="V3282">
        <f>IFERROR(VLOOKUP(D3282,Tablas_Equivalencia!$A$3:$B$8,2,FALSE),"Sin dato")</f>
        <v/>
      </c>
      <c r="W3282">
        <f>IFERROR(VLOOKUP(L3282,Tablas_Equivalencia!$D$3:$E$9,2,FALSE),"Sin dato")</f>
        <v/>
      </c>
      <c r="X3282">
        <f>IF(I3282=1,"Varón","Mujer")</f>
        <v/>
      </c>
      <c r="Y3282">
        <f>IFERROR(VLOOKUP(M3282,Tablas_Equivalencia!$G$3:$H$6,2,FALSE),"Sin dato")</f>
        <v/>
      </c>
      <c r="Z3282">
        <f>IF(J3282&lt;=24,"18-24","25-29")</f>
        <v/>
      </c>
      <c r="AA3282">
        <f>IF(M3282&lt;&gt;1,"",IF(P3282=2,1,0))</f>
        <v/>
      </c>
      <c r="AB3282">
        <f>IF(M3282&lt;&gt;1,"",IF(O3282&gt;=2,1,0))</f>
        <v/>
      </c>
      <c r="AC3282">
        <f>IF(M3282&lt;&gt;1,"",IF(OR(Q3282=999,Q3282=""),"",IF(OR(Q3282&lt;35,Q3282&gt;48),1,0)))</f>
        <v/>
      </c>
      <c r="AD3282">
        <f>IF(COUNT(AA3282:AC3282)&lt;3,"",SUM(AA3282:AC3282))</f>
        <v/>
      </c>
      <c r="AE3282">
        <f>IF(L3282&gt;=4,2,IF(L3282&gt;=2,1,0))</f>
        <v/>
      </c>
      <c r="AF3282">
        <f>IF(L3282&gt;=5,1,0)</f>
        <v/>
      </c>
      <c r="AG3282">
        <f>AE3282+AF3282</f>
        <v/>
      </c>
      <c r="AH3282" s="15">
        <f>IF(M3282&lt;&gt;1,"",IF(OR(R3282=-9,R3282=""),"",R3282))</f>
        <v/>
      </c>
      <c r="AI3282">
        <f>IF(M3282&lt;&gt;1,"",IF(OR(Q3282=999,Q3282=""),"",Q3282))</f>
        <v/>
      </c>
    </row>
    <row r="3283">
      <c r="A3283" t="inlineStr">
        <is>
          <t>TQRMNOP117687</t>
        </is>
      </c>
      <c r="B3283" t="n">
        <v>2025</v>
      </c>
      <c r="C3283" t="n">
        <v>1</v>
      </c>
      <c r="D3283" t="n">
        <v>40</v>
      </c>
      <c r="E3283" t="inlineStr">
        <is>
          <t>S</t>
        </is>
      </c>
      <c r="F3283" t="n">
        <v>7</v>
      </c>
      <c r="G3283" t="n">
        <v>1714</v>
      </c>
      <c r="H3283" t="n">
        <v>2</v>
      </c>
      <c r="I3283" t="n">
        <v>1</v>
      </c>
      <c r="J3283" t="n">
        <v>24</v>
      </c>
      <c r="K3283" t="n">
        <v>1</v>
      </c>
      <c r="L3283" t="n">
        <v>4</v>
      </c>
      <c r="M3283" t="n">
        <v>1</v>
      </c>
      <c r="N3283" t="n">
        <v>3</v>
      </c>
      <c r="O3283" t="n">
        <v>2</v>
      </c>
      <c r="P3283" t="n">
        <v>2</v>
      </c>
      <c r="Q3283" t="n">
        <v>49</v>
      </c>
      <c r="R3283" s="15" t="n">
        <v>631000</v>
      </c>
      <c r="S3283" s="15" t="n">
        <v>57000</v>
      </c>
      <c r="T3283" s="15" t="n">
        <v>688000</v>
      </c>
      <c r="U3283" s="15" t="n">
        <v>148800</v>
      </c>
      <c r="V3283">
        <f>IFERROR(VLOOKUP(D3283,Tablas_Equivalencia!$A$3:$B$8,2,FALSE),"Sin dato")</f>
        <v/>
      </c>
      <c r="W3283">
        <f>IFERROR(VLOOKUP(L3283,Tablas_Equivalencia!$D$3:$E$9,2,FALSE),"Sin dato")</f>
        <v/>
      </c>
      <c r="X3283">
        <f>IF(I3283=1,"Varón","Mujer")</f>
        <v/>
      </c>
      <c r="Y3283">
        <f>IFERROR(VLOOKUP(M3283,Tablas_Equivalencia!$G$3:$H$6,2,FALSE),"Sin dato")</f>
        <v/>
      </c>
      <c r="Z3283">
        <f>IF(J3283&lt;=24,"18-24","25-29")</f>
        <v/>
      </c>
      <c r="AA3283">
        <f>IF(M3283&lt;&gt;1,"",IF(P3283=2,1,0))</f>
        <v/>
      </c>
      <c r="AB3283">
        <f>IF(M3283&lt;&gt;1,"",IF(O3283&gt;=2,1,0))</f>
        <v/>
      </c>
      <c r="AC3283">
        <f>IF(M3283&lt;&gt;1,"",IF(OR(Q3283=999,Q3283=""),"",IF(OR(Q3283&lt;35,Q3283&gt;48),1,0)))</f>
        <v/>
      </c>
      <c r="AD3283">
        <f>IF(COUNT(AA3283:AC3283)&lt;3,"",SUM(AA3283:AC3283))</f>
        <v/>
      </c>
      <c r="AE3283">
        <f>IF(L3283&gt;=4,2,IF(L3283&gt;=2,1,0))</f>
        <v/>
      </c>
      <c r="AF3283">
        <f>IF(L3283&gt;=5,1,0)</f>
        <v/>
      </c>
      <c r="AG3283">
        <f>AE3283+AF3283</f>
        <v/>
      </c>
      <c r="AH3283" s="15">
        <f>IF(M3283&lt;&gt;1,"",IF(OR(R3283=-9,R3283=""),"",R3283))</f>
        <v/>
      </c>
      <c r="AI3283">
        <f>IF(M3283&lt;&gt;1,"",IF(OR(Q3283=999,Q3283=""),"",Q3283))</f>
        <v/>
      </c>
    </row>
    <row r="3284">
      <c r="A3284" t="inlineStr">
        <is>
          <t>TQRMNOP117690</t>
        </is>
      </c>
      <c r="B3284" t="n">
        <v>2025</v>
      </c>
      <c r="C3284" t="n">
        <v>1</v>
      </c>
      <c r="D3284" t="n">
        <v>40</v>
      </c>
      <c r="E3284" t="inlineStr">
        <is>
          <t>S</t>
        </is>
      </c>
      <c r="F3284" t="n">
        <v>7</v>
      </c>
      <c r="G3284" t="n">
        <v>1800</v>
      </c>
      <c r="H3284" t="n">
        <v>3</v>
      </c>
      <c r="I3284" t="n">
        <v>1</v>
      </c>
      <c r="J3284" t="n">
        <v>19</v>
      </c>
      <c r="K3284" t="n">
        <v>1</v>
      </c>
      <c r="L3284" t="n">
        <v>3</v>
      </c>
      <c r="M3284" t="n">
        <v>2</v>
      </c>
      <c r="R3284" s="15" t="n">
        <v>0</v>
      </c>
      <c r="S3284" s="15" t="n">
        <v>76000</v>
      </c>
      <c r="T3284" s="15" t="n">
        <v>76000</v>
      </c>
      <c r="U3284" s="15" t="n">
        <v>270100</v>
      </c>
      <c r="V3284">
        <f>IFERROR(VLOOKUP(D3284,Tablas_Equivalencia!$A$3:$B$8,2,FALSE),"Sin dato")</f>
        <v/>
      </c>
      <c r="W3284">
        <f>IFERROR(VLOOKUP(L3284,Tablas_Equivalencia!$D$3:$E$9,2,FALSE),"Sin dato")</f>
        <v/>
      </c>
      <c r="X3284">
        <f>IF(I3284=1,"Varón","Mujer")</f>
        <v/>
      </c>
      <c r="Y3284">
        <f>IFERROR(VLOOKUP(M3284,Tablas_Equivalencia!$G$3:$H$6,2,FALSE),"Sin dato")</f>
        <v/>
      </c>
      <c r="Z3284">
        <f>IF(J3284&lt;=24,"18-24","25-29")</f>
        <v/>
      </c>
      <c r="AA3284">
        <f>IF(M3284&lt;&gt;1,"",IF(P3284=2,1,0))</f>
        <v/>
      </c>
      <c r="AB3284">
        <f>IF(M3284&lt;&gt;1,"",IF(O3284&gt;=2,1,0))</f>
        <v/>
      </c>
      <c r="AC3284">
        <f>IF(M3284&lt;&gt;1,"",IF(OR(Q3284=999,Q3284=""),"",IF(OR(Q3284&lt;35,Q3284&gt;48),1,0)))</f>
        <v/>
      </c>
      <c r="AD3284">
        <f>IF(COUNT(AA3284:AC3284)&lt;3,"",SUM(AA3284:AC3284))</f>
        <v/>
      </c>
      <c r="AE3284">
        <f>IF(L3284&gt;=4,2,IF(L3284&gt;=2,1,0))</f>
        <v/>
      </c>
      <c r="AF3284">
        <f>IF(L3284&gt;=5,1,0)</f>
        <v/>
      </c>
      <c r="AG3284">
        <f>AE3284+AF3284</f>
        <v/>
      </c>
      <c r="AH3284" s="15">
        <f>IF(M3284&lt;&gt;1,"",IF(OR(R3284=-9,R3284=""),"",R3284))</f>
        <v/>
      </c>
      <c r="AI3284">
        <f>IF(M3284&lt;&gt;1,"",IF(OR(Q3284=999,Q3284=""),"",Q3284))</f>
        <v/>
      </c>
    </row>
    <row r="3285">
      <c r="A3285" t="inlineStr">
        <is>
          <t>TQRMNOP117691</t>
        </is>
      </c>
      <c r="B3285" t="n">
        <v>2025</v>
      </c>
      <c r="C3285" t="n">
        <v>1</v>
      </c>
      <c r="D3285" t="n">
        <v>44</v>
      </c>
      <c r="E3285" t="inlineStr">
        <is>
          <t>N</t>
        </is>
      </c>
      <c r="F3285" t="n">
        <v>2</v>
      </c>
      <c r="G3285" t="n">
        <v>1041</v>
      </c>
      <c r="H3285" t="n">
        <v>3</v>
      </c>
      <c r="I3285" t="n">
        <v>2</v>
      </c>
      <c r="J3285" t="n">
        <v>27</v>
      </c>
      <c r="K3285" t="n">
        <v>2</v>
      </c>
      <c r="L3285" t="n">
        <v>3</v>
      </c>
      <c r="M3285" t="n">
        <v>2</v>
      </c>
      <c r="R3285" s="15" t="n">
        <v>0</v>
      </c>
      <c r="S3285" s="15" t="n">
        <v>0</v>
      </c>
      <c r="T3285" s="15" t="n">
        <v>0</v>
      </c>
      <c r="U3285" s="15" t="n">
        <v>62100</v>
      </c>
      <c r="V3285">
        <f>IFERROR(VLOOKUP(D3285,Tablas_Equivalencia!$A$3:$B$8,2,FALSE),"Sin dato")</f>
        <v/>
      </c>
      <c r="W3285">
        <f>IFERROR(VLOOKUP(L3285,Tablas_Equivalencia!$D$3:$E$9,2,FALSE),"Sin dato")</f>
        <v/>
      </c>
      <c r="X3285">
        <f>IF(I3285=1,"Varón","Mujer")</f>
        <v/>
      </c>
      <c r="Y3285">
        <f>IFERROR(VLOOKUP(M3285,Tablas_Equivalencia!$G$3:$H$6,2,FALSE),"Sin dato")</f>
        <v/>
      </c>
      <c r="Z3285">
        <f>IF(J3285&lt;=24,"18-24","25-29")</f>
        <v/>
      </c>
      <c r="AA3285">
        <f>IF(M3285&lt;&gt;1,"",IF(P3285=2,1,0))</f>
        <v/>
      </c>
      <c r="AB3285">
        <f>IF(M3285&lt;&gt;1,"",IF(O3285&gt;=2,1,0))</f>
        <v/>
      </c>
      <c r="AC3285">
        <f>IF(M3285&lt;&gt;1,"",IF(OR(Q3285=999,Q3285=""),"",IF(OR(Q3285&lt;35,Q3285&gt;48),1,0)))</f>
        <v/>
      </c>
      <c r="AD3285">
        <f>IF(COUNT(AA3285:AC3285)&lt;3,"",SUM(AA3285:AC3285))</f>
        <v/>
      </c>
      <c r="AE3285">
        <f>IF(L3285&gt;=4,2,IF(L3285&gt;=2,1,0))</f>
        <v/>
      </c>
      <c r="AF3285">
        <f>IF(L3285&gt;=5,1,0)</f>
        <v/>
      </c>
      <c r="AG3285">
        <f>AE3285+AF3285</f>
        <v/>
      </c>
      <c r="AH3285" s="15">
        <f>IF(M3285&lt;&gt;1,"",IF(OR(R3285=-9,R3285=""),"",R3285))</f>
        <v/>
      </c>
      <c r="AI3285">
        <f>IF(M3285&lt;&gt;1,"",IF(OR(Q3285=999,Q3285=""),"",Q3285))</f>
        <v/>
      </c>
    </row>
    <row r="3286">
      <c r="A3286" t="inlineStr">
        <is>
          <t>TQRMNOP117693</t>
        </is>
      </c>
      <c r="B3286" t="n">
        <v>2025</v>
      </c>
      <c r="C3286" t="n">
        <v>1</v>
      </c>
      <c r="D3286" t="n">
        <v>43</v>
      </c>
      <c r="E3286" t="inlineStr">
        <is>
          <t>N</t>
        </is>
      </c>
      <c r="F3286" t="n">
        <v>29</v>
      </c>
      <c r="G3286" t="n">
        <v>1070</v>
      </c>
      <c r="H3286" t="n">
        <v>3</v>
      </c>
      <c r="I3286" t="n">
        <v>1</v>
      </c>
      <c r="J3286" t="n">
        <v>18</v>
      </c>
      <c r="K3286" t="n">
        <v>1</v>
      </c>
      <c r="L3286" t="n">
        <v>3</v>
      </c>
      <c r="M3286" t="n">
        <v>1</v>
      </c>
      <c r="N3286" t="n">
        <v>3</v>
      </c>
      <c r="O3286" t="n">
        <v>2</v>
      </c>
      <c r="P3286" t="n">
        <v>2</v>
      </c>
      <c r="Q3286" t="n">
        <v>17</v>
      </c>
      <c r="R3286" s="15" t="n">
        <v>259000</v>
      </c>
      <c r="S3286" s="15" t="n">
        <v>0</v>
      </c>
      <c r="T3286" s="15" t="n">
        <v>259000</v>
      </c>
      <c r="U3286" s="15" t="n">
        <v>364000</v>
      </c>
      <c r="V3286">
        <f>IFERROR(VLOOKUP(D3286,Tablas_Equivalencia!$A$3:$B$8,2,FALSE),"Sin dato")</f>
        <v/>
      </c>
      <c r="W3286">
        <f>IFERROR(VLOOKUP(L3286,Tablas_Equivalencia!$D$3:$E$9,2,FALSE),"Sin dato")</f>
        <v/>
      </c>
      <c r="X3286">
        <f>IF(I3286=1,"Varón","Mujer")</f>
        <v/>
      </c>
      <c r="Y3286">
        <f>IFERROR(VLOOKUP(M3286,Tablas_Equivalencia!$G$3:$H$6,2,FALSE),"Sin dato")</f>
        <v/>
      </c>
      <c r="Z3286">
        <f>IF(J3286&lt;=24,"18-24","25-29")</f>
        <v/>
      </c>
      <c r="AA3286">
        <f>IF(M3286&lt;&gt;1,"",IF(P3286=2,1,0))</f>
        <v/>
      </c>
      <c r="AB3286">
        <f>IF(M3286&lt;&gt;1,"",IF(O3286&gt;=2,1,0))</f>
        <v/>
      </c>
      <c r="AC3286">
        <f>IF(M3286&lt;&gt;1,"",IF(OR(Q3286=999,Q3286=""),"",IF(OR(Q3286&lt;35,Q3286&gt;48),1,0)))</f>
        <v/>
      </c>
      <c r="AD3286">
        <f>IF(COUNT(AA3286:AC3286)&lt;3,"",SUM(AA3286:AC3286))</f>
        <v/>
      </c>
      <c r="AE3286">
        <f>IF(L3286&gt;=4,2,IF(L3286&gt;=2,1,0))</f>
        <v/>
      </c>
      <c r="AF3286">
        <f>IF(L3286&gt;=5,1,0)</f>
        <v/>
      </c>
      <c r="AG3286">
        <f>AE3286+AF3286</f>
        <v/>
      </c>
      <c r="AH3286" s="15">
        <f>IF(M3286&lt;&gt;1,"",IF(OR(R3286=-9,R3286=""),"",R3286))</f>
        <v/>
      </c>
      <c r="AI3286">
        <f>IF(M3286&lt;&gt;1,"",IF(OR(Q3286=999,Q3286=""),"",Q3286))</f>
        <v/>
      </c>
    </row>
    <row r="3287">
      <c r="A3287" t="inlineStr">
        <is>
          <t>TQRMNOP117698</t>
        </is>
      </c>
      <c r="B3287" t="n">
        <v>2025</v>
      </c>
      <c r="C3287" t="n">
        <v>1</v>
      </c>
      <c r="D3287" t="n">
        <v>42</v>
      </c>
      <c r="E3287" t="inlineStr">
        <is>
          <t>N</t>
        </is>
      </c>
      <c r="F3287" t="n">
        <v>25</v>
      </c>
      <c r="G3287" t="n">
        <v>1170</v>
      </c>
      <c r="H3287" t="n">
        <v>1</v>
      </c>
      <c r="I3287" t="n">
        <v>1</v>
      </c>
      <c r="J3287" t="n">
        <v>25</v>
      </c>
      <c r="K3287" t="n">
        <v>2</v>
      </c>
      <c r="L3287" t="n">
        <v>2</v>
      </c>
      <c r="M3287" t="n">
        <v>1</v>
      </c>
      <c r="N3287" t="n">
        <v>3</v>
      </c>
      <c r="O3287" t="n">
        <v>2</v>
      </c>
      <c r="P3287" t="n">
        <v>2</v>
      </c>
      <c r="Q3287" t="n">
        <v>39</v>
      </c>
      <c r="R3287" s="15" t="n">
        <v>282000</v>
      </c>
      <c r="S3287" s="15" t="n">
        <v>0</v>
      </c>
      <c r="T3287" s="15" t="n">
        <v>282000</v>
      </c>
      <c r="U3287" s="15" t="n">
        <v>146200</v>
      </c>
      <c r="V3287">
        <f>IFERROR(VLOOKUP(D3287,Tablas_Equivalencia!$A$3:$B$8,2,FALSE),"Sin dato")</f>
        <v/>
      </c>
      <c r="W3287">
        <f>IFERROR(VLOOKUP(L3287,Tablas_Equivalencia!$D$3:$E$9,2,FALSE),"Sin dato")</f>
        <v/>
      </c>
      <c r="X3287">
        <f>IF(I3287=1,"Varón","Mujer")</f>
        <v/>
      </c>
      <c r="Y3287">
        <f>IFERROR(VLOOKUP(M3287,Tablas_Equivalencia!$G$3:$H$6,2,FALSE),"Sin dato")</f>
        <v/>
      </c>
      <c r="Z3287">
        <f>IF(J3287&lt;=24,"18-24","25-29")</f>
        <v/>
      </c>
      <c r="AA3287">
        <f>IF(M3287&lt;&gt;1,"",IF(P3287=2,1,0))</f>
        <v/>
      </c>
      <c r="AB3287">
        <f>IF(M3287&lt;&gt;1,"",IF(O3287&gt;=2,1,0))</f>
        <v/>
      </c>
      <c r="AC3287">
        <f>IF(M3287&lt;&gt;1,"",IF(OR(Q3287=999,Q3287=""),"",IF(OR(Q3287&lt;35,Q3287&gt;48),1,0)))</f>
        <v/>
      </c>
      <c r="AD3287">
        <f>IF(COUNT(AA3287:AC3287)&lt;3,"",SUM(AA3287:AC3287))</f>
        <v/>
      </c>
      <c r="AE3287">
        <f>IF(L3287&gt;=4,2,IF(L3287&gt;=2,1,0))</f>
        <v/>
      </c>
      <c r="AF3287">
        <f>IF(L3287&gt;=5,1,0)</f>
        <v/>
      </c>
      <c r="AG3287">
        <f>AE3287+AF3287</f>
        <v/>
      </c>
      <c r="AH3287" s="15">
        <f>IF(M3287&lt;&gt;1,"",IF(OR(R3287=-9,R3287=""),"",R3287))</f>
        <v/>
      </c>
      <c r="AI3287">
        <f>IF(M3287&lt;&gt;1,"",IF(OR(Q3287=999,Q3287=""),"",Q3287))</f>
        <v/>
      </c>
    </row>
    <row r="3288">
      <c r="A3288" t="inlineStr">
        <is>
          <t>TQRMNOP117699</t>
        </is>
      </c>
      <c r="B3288" t="n">
        <v>2025</v>
      </c>
      <c r="C3288" t="n">
        <v>1</v>
      </c>
      <c r="D3288" t="n">
        <v>42</v>
      </c>
      <c r="E3288" t="inlineStr">
        <is>
          <t>S</t>
        </is>
      </c>
      <c r="F3288" t="n">
        <v>10</v>
      </c>
      <c r="G3288" t="n">
        <v>1029</v>
      </c>
      <c r="H3288" t="n">
        <v>3</v>
      </c>
      <c r="I3288" t="n">
        <v>2</v>
      </c>
      <c r="J3288" t="n">
        <v>23</v>
      </c>
      <c r="K3288" t="n">
        <v>1</v>
      </c>
      <c r="L3288" t="n">
        <v>5</v>
      </c>
      <c r="M3288" t="n">
        <v>1</v>
      </c>
      <c r="N3288" t="n">
        <v>3</v>
      </c>
      <c r="O3288" t="n">
        <v>1</v>
      </c>
      <c r="P3288" t="n">
        <v>1</v>
      </c>
      <c r="Q3288" t="n">
        <v>40</v>
      </c>
      <c r="R3288" s="15" t="n">
        <v>374000</v>
      </c>
      <c r="S3288" s="15" t="n">
        <v>0</v>
      </c>
      <c r="T3288" s="15" t="n">
        <v>374000</v>
      </c>
      <c r="U3288" s="15" t="n">
        <v>235600</v>
      </c>
      <c r="V3288">
        <f>IFERROR(VLOOKUP(D3288,Tablas_Equivalencia!$A$3:$B$8,2,FALSE),"Sin dato")</f>
        <v/>
      </c>
      <c r="W3288">
        <f>IFERROR(VLOOKUP(L3288,Tablas_Equivalencia!$D$3:$E$9,2,FALSE),"Sin dato")</f>
        <v/>
      </c>
      <c r="X3288">
        <f>IF(I3288=1,"Varón","Mujer")</f>
        <v/>
      </c>
      <c r="Y3288">
        <f>IFERROR(VLOOKUP(M3288,Tablas_Equivalencia!$G$3:$H$6,2,FALSE),"Sin dato")</f>
        <v/>
      </c>
      <c r="Z3288">
        <f>IF(J3288&lt;=24,"18-24","25-29")</f>
        <v/>
      </c>
      <c r="AA3288">
        <f>IF(M3288&lt;&gt;1,"",IF(P3288=2,1,0))</f>
        <v/>
      </c>
      <c r="AB3288">
        <f>IF(M3288&lt;&gt;1,"",IF(O3288&gt;=2,1,0))</f>
        <v/>
      </c>
      <c r="AC3288">
        <f>IF(M3288&lt;&gt;1,"",IF(OR(Q3288=999,Q3288=""),"",IF(OR(Q3288&lt;35,Q3288&gt;48),1,0)))</f>
        <v/>
      </c>
      <c r="AD3288">
        <f>IF(COUNT(AA3288:AC3288)&lt;3,"",SUM(AA3288:AC3288))</f>
        <v/>
      </c>
      <c r="AE3288">
        <f>IF(L3288&gt;=4,2,IF(L3288&gt;=2,1,0))</f>
        <v/>
      </c>
      <c r="AF3288">
        <f>IF(L3288&gt;=5,1,0)</f>
        <v/>
      </c>
      <c r="AG3288">
        <f>AE3288+AF3288</f>
        <v/>
      </c>
      <c r="AH3288" s="15">
        <f>IF(M3288&lt;&gt;1,"",IF(OR(R3288=-9,R3288=""),"",R3288))</f>
        <v/>
      </c>
      <c r="AI3288">
        <f>IF(M3288&lt;&gt;1,"",IF(OR(Q3288=999,Q3288=""),"",Q3288))</f>
        <v/>
      </c>
    </row>
    <row r="3289">
      <c r="A3289" t="inlineStr">
        <is>
          <t>TQRMNOP117710</t>
        </is>
      </c>
      <c r="B3289" t="n">
        <v>2025</v>
      </c>
      <c r="C3289" t="n">
        <v>1</v>
      </c>
      <c r="D3289" t="n">
        <v>42</v>
      </c>
      <c r="E3289" t="inlineStr">
        <is>
          <t>N</t>
        </is>
      </c>
      <c r="F3289" t="n">
        <v>27</v>
      </c>
      <c r="G3289" t="n">
        <v>1130</v>
      </c>
      <c r="H3289" t="n">
        <v>3</v>
      </c>
      <c r="I3289" t="n">
        <v>1</v>
      </c>
      <c r="J3289" t="n">
        <v>27</v>
      </c>
      <c r="K3289" t="n">
        <v>2</v>
      </c>
      <c r="L3289" t="n">
        <v>3</v>
      </c>
      <c r="M3289" t="n">
        <v>1</v>
      </c>
      <c r="N3289" t="n">
        <v>3</v>
      </c>
      <c r="O3289" t="n">
        <v>2</v>
      </c>
      <c r="P3289" t="n">
        <v>2</v>
      </c>
      <c r="Q3289" t="n">
        <v>10</v>
      </c>
      <c r="R3289" s="15" t="n">
        <v>274000</v>
      </c>
      <c r="S3289" s="15" t="n">
        <v>0</v>
      </c>
      <c r="T3289" s="15" t="n">
        <v>274000</v>
      </c>
      <c r="U3289" s="15" t="n">
        <v>517400</v>
      </c>
      <c r="V3289">
        <f>IFERROR(VLOOKUP(D3289,Tablas_Equivalencia!$A$3:$B$8,2,FALSE),"Sin dato")</f>
        <v/>
      </c>
      <c r="W3289">
        <f>IFERROR(VLOOKUP(L3289,Tablas_Equivalencia!$D$3:$E$9,2,FALSE),"Sin dato")</f>
        <v/>
      </c>
      <c r="X3289">
        <f>IF(I3289=1,"Varón","Mujer")</f>
        <v/>
      </c>
      <c r="Y3289">
        <f>IFERROR(VLOOKUP(M3289,Tablas_Equivalencia!$G$3:$H$6,2,FALSE),"Sin dato")</f>
        <v/>
      </c>
      <c r="Z3289">
        <f>IF(J3289&lt;=24,"18-24","25-29")</f>
        <v/>
      </c>
      <c r="AA3289">
        <f>IF(M3289&lt;&gt;1,"",IF(P3289=2,1,0))</f>
        <v/>
      </c>
      <c r="AB3289">
        <f>IF(M3289&lt;&gt;1,"",IF(O3289&gt;=2,1,0))</f>
        <v/>
      </c>
      <c r="AC3289">
        <f>IF(M3289&lt;&gt;1,"",IF(OR(Q3289=999,Q3289=""),"",IF(OR(Q3289&lt;35,Q3289&gt;48),1,0)))</f>
        <v/>
      </c>
      <c r="AD3289">
        <f>IF(COUNT(AA3289:AC3289)&lt;3,"",SUM(AA3289:AC3289))</f>
        <v/>
      </c>
      <c r="AE3289">
        <f>IF(L3289&gt;=4,2,IF(L3289&gt;=2,1,0))</f>
        <v/>
      </c>
      <c r="AF3289">
        <f>IF(L3289&gt;=5,1,0)</f>
        <v/>
      </c>
      <c r="AG3289">
        <f>AE3289+AF3289</f>
        <v/>
      </c>
      <c r="AH3289" s="15">
        <f>IF(M3289&lt;&gt;1,"",IF(OR(R3289=-9,R3289=""),"",R3289))</f>
        <v/>
      </c>
      <c r="AI3289">
        <f>IF(M3289&lt;&gt;1,"",IF(OR(Q3289=999,Q3289=""),"",Q3289))</f>
        <v/>
      </c>
    </row>
    <row r="3290">
      <c r="A3290" t="inlineStr">
        <is>
          <t>TQRMNOP117713</t>
        </is>
      </c>
      <c r="B3290" t="n">
        <v>2025</v>
      </c>
      <c r="C3290" t="n">
        <v>1</v>
      </c>
      <c r="D3290" t="n">
        <v>43</v>
      </c>
      <c r="E3290" t="inlineStr">
        <is>
          <t>N</t>
        </is>
      </c>
      <c r="F3290" t="n">
        <v>34</v>
      </c>
      <c r="G3290" t="n">
        <v>1659</v>
      </c>
      <c r="H3290" t="n">
        <v>2</v>
      </c>
      <c r="I3290" t="n">
        <v>2</v>
      </c>
      <c r="J3290" t="n">
        <v>19</v>
      </c>
      <c r="K3290" t="n">
        <v>2</v>
      </c>
      <c r="L3290" t="n">
        <v>4</v>
      </c>
      <c r="M3290" t="n">
        <v>3</v>
      </c>
      <c r="R3290" s="15" t="n">
        <v>0</v>
      </c>
      <c r="S3290" s="15" t="n">
        <v>0</v>
      </c>
      <c r="T3290" s="15" t="n">
        <v>0</v>
      </c>
      <c r="U3290" s="15" t="n">
        <v>33700</v>
      </c>
      <c r="V3290">
        <f>IFERROR(VLOOKUP(D3290,Tablas_Equivalencia!$A$3:$B$8,2,FALSE),"Sin dato")</f>
        <v/>
      </c>
      <c r="W3290">
        <f>IFERROR(VLOOKUP(L3290,Tablas_Equivalencia!$D$3:$E$9,2,FALSE),"Sin dato")</f>
        <v/>
      </c>
      <c r="X3290">
        <f>IF(I3290=1,"Varón","Mujer")</f>
        <v/>
      </c>
      <c r="Y3290">
        <f>IFERROR(VLOOKUP(M3290,Tablas_Equivalencia!$G$3:$H$6,2,FALSE),"Sin dato")</f>
        <v/>
      </c>
      <c r="Z3290">
        <f>IF(J3290&lt;=24,"18-24","25-29")</f>
        <v/>
      </c>
      <c r="AA3290">
        <f>IF(M3290&lt;&gt;1,"",IF(P3290=2,1,0))</f>
        <v/>
      </c>
      <c r="AB3290">
        <f>IF(M3290&lt;&gt;1,"",IF(O3290&gt;=2,1,0))</f>
        <v/>
      </c>
      <c r="AC3290">
        <f>IF(M3290&lt;&gt;1,"",IF(OR(Q3290=999,Q3290=""),"",IF(OR(Q3290&lt;35,Q3290&gt;48),1,0)))</f>
        <v/>
      </c>
      <c r="AD3290">
        <f>IF(COUNT(AA3290:AC3290)&lt;3,"",SUM(AA3290:AC3290))</f>
        <v/>
      </c>
      <c r="AE3290">
        <f>IF(L3290&gt;=4,2,IF(L3290&gt;=2,1,0))</f>
        <v/>
      </c>
      <c r="AF3290">
        <f>IF(L3290&gt;=5,1,0)</f>
        <v/>
      </c>
      <c r="AG3290">
        <f>AE3290+AF3290</f>
        <v/>
      </c>
      <c r="AH3290" s="15">
        <f>IF(M3290&lt;&gt;1,"",IF(OR(R3290=-9,R3290=""),"",R3290))</f>
        <v/>
      </c>
      <c r="AI3290">
        <f>IF(M3290&lt;&gt;1,"",IF(OR(Q3290=999,Q3290=""),"",Q3290))</f>
        <v/>
      </c>
    </row>
    <row r="3291">
      <c r="A3291" t="inlineStr">
        <is>
          <t>TQRMNOP117716</t>
        </is>
      </c>
      <c r="B3291" t="n">
        <v>2025</v>
      </c>
      <c r="C3291" t="n">
        <v>1</v>
      </c>
      <c r="D3291" t="n">
        <v>1</v>
      </c>
      <c r="E3291" t="inlineStr">
        <is>
          <t>S</t>
        </is>
      </c>
      <c r="F3291" t="n">
        <v>32</v>
      </c>
      <c r="G3291" t="n">
        <v>1635</v>
      </c>
      <c r="H3291" t="n">
        <v>3</v>
      </c>
      <c r="I3291" t="n">
        <v>1</v>
      </c>
      <c r="J3291" t="n">
        <v>27</v>
      </c>
      <c r="K3291" t="n">
        <v>2</v>
      </c>
      <c r="L3291" t="n">
        <v>6</v>
      </c>
      <c r="M3291" t="n">
        <v>1</v>
      </c>
      <c r="N3291" t="n">
        <v>3</v>
      </c>
      <c r="O3291" t="n">
        <v>1</v>
      </c>
      <c r="P3291" t="n">
        <v>1</v>
      </c>
      <c r="Q3291" t="n">
        <v>76</v>
      </c>
      <c r="R3291" s="15" t="n">
        <v>3620000</v>
      </c>
      <c r="S3291" s="15" t="n">
        <v>0</v>
      </c>
      <c r="T3291" s="15" t="n">
        <v>3620000</v>
      </c>
      <c r="U3291" s="15" t="n">
        <v>96500</v>
      </c>
      <c r="V3291">
        <f>IFERROR(VLOOKUP(D3291,Tablas_Equivalencia!$A$3:$B$8,2,FALSE),"Sin dato")</f>
        <v/>
      </c>
      <c r="W3291">
        <f>IFERROR(VLOOKUP(L3291,Tablas_Equivalencia!$D$3:$E$9,2,FALSE),"Sin dato")</f>
        <v/>
      </c>
      <c r="X3291">
        <f>IF(I3291=1,"Varón","Mujer")</f>
        <v/>
      </c>
      <c r="Y3291">
        <f>IFERROR(VLOOKUP(M3291,Tablas_Equivalencia!$G$3:$H$6,2,FALSE),"Sin dato")</f>
        <v/>
      </c>
      <c r="Z3291">
        <f>IF(J3291&lt;=24,"18-24","25-29")</f>
        <v/>
      </c>
      <c r="AA3291">
        <f>IF(M3291&lt;&gt;1,"",IF(P3291=2,1,0))</f>
        <v/>
      </c>
      <c r="AB3291">
        <f>IF(M3291&lt;&gt;1,"",IF(O3291&gt;=2,1,0))</f>
        <v/>
      </c>
      <c r="AC3291">
        <f>IF(M3291&lt;&gt;1,"",IF(OR(Q3291=999,Q3291=""),"",IF(OR(Q3291&lt;35,Q3291&gt;48),1,0)))</f>
        <v/>
      </c>
      <c r="AD3291">
        <f>IF(COUNT(AA3291:AC3291)&lt;3,"",SUM(AA3291:AC3291))</f>
        <v/>
      </c>
      <c r="AE3291">
        <f>IF(L3291&gt;=4,2,IF(L3291&gt;=2,1,0))</f>
        <v/>
      </c>
      <c r="AF3291">
        <f>IF(L3291&gt;=5,1,0)</f>
        <v/>
      </c>
      <c r="AG3291">
        <f>AE3291+AF3291</f>
        <v/>
      </c>
      <c r="AH3291" s="15">
        <f>IF(M3291&lt;&gt;1,"",IF(OR(R3291=-9,R3291=""),"",R3291))</f>
        <v/>
      </c>
      <c r="AI3291">
        <f>IF(M3291&lt;&gt;1,"",IF(OR(Q3291=999,Q3291=""),"",Q3291))</f>
        <v/>
      </c>
    </row>
    <row r="3292">
      <c r="A3292" t="inlineStr">
        <is>
          <t>TQRMNOP117719</t>
        </is>
      </c>
      <c r="B3292" t="n">
        <v>2025</v>
      </c>
      <c r="C3292" t="n">
        <v>1</v>
      </c>
      <c r="D3292" t="n">
        <v>1</v>
      </c>
      <c r="E3292" t="inlineStr">
        <is>
          <t>S</t>
        </is>
      </c>
      <c r="F3292" t="n">
        <v>32</v>
      </c>
      <c r="G3292" t="n">
        <v>1037</v>
      </c>
      <c r="H3292" t="n">
        <v>3</v>
      </c>
      <c r="I3292" t="n">
        <v>1</v>
      </c>
      <c r="J3292" t="n">
        <v>26</v>
      </c>
      <c r="K3292" t="n">
        <v>2</v>
      </c>
      <c r="L3292" t="n">
        <v>3</v>
      </c>
      <c r="M3292" t="n">
        <v>1</v>
      </c>
      <c r="N3292" t="n">
        <v>3</v>
      </c>
      <c r="O3292" t="n">
        <v>1</v>
      </c>
      <c r="P3292" t="n">
        <v>2</v>
      </c>
      <c r="Q3292" t="n">
        <v>33</v>
      </c>
      <c r="R3292" s="15" t="n">
        <v>591000</v>
      </c>
      <c r="S3292" s="15" t="n">
        <v>97000</v>
      </c>
      <c r="T3292" s="15" t="n">
        <v>688000</v>
      </c>
      <c r="U3292" s="15" t="n">
        <v>175700</v>
      </c>
      <c r="V3292">
        <f>IFERROR(VLOOKUP(D3292,Tablas_Equivalencia!$A$3:$B$8,2,FALSE),"Sin dato")</f>
        <v/>
      </c>
      <c r="W3292">
        <f>IFERROR(VLOOKUP(L3292,Tablas_Equivalencia!$D$3:$E$9,2,FALSE),"Sin dato")</f>
        <v/>
      </c>
      <c r="X3292">
        <f>IF(I3292=1,"Varón","Mujer")</f>
        <v/>
      </c>
      <c r="Y3292">
        <f>IFERROR(VLOOKUP(M3292,Tablas_Equivalencia!$G$3:$H$6,2,FALSE),"Sin dato")</f>
        <v/>
      </c>
      <c r="Z3292">
        <f>IF(J3292&lt;=24,"18-24","25-29")</f>
        <v/>
      </c>
      <c r="AA3292">
        <f>IF(M3292&lt;&gt;1,"",IF(P3292=2,1,0))</f>
        <v/>
      </c>
      <c r="AB3292">
        <f>IF(M3292&lt;&gt;1,"",IF(O3292&gt;=2,1,0))</f>
        <v/>
      </c>
      <c r="AC3292">
        <f>IF(M3292&lt;&gt;1,"",IF(OR(Q3292=999,Q3292=""),"",IF(OR(Q3292&lt;35,Q3292&gt;48),1,0)))</f>
        <v/>
      </c>
      <c r="AD3292">
        <f>IF(COUNT(AA3292:AC3292)&lt;3,"",SUM(AA3292:AC3292))</f>
        <v/>
      </c>
      <c r="AE3292">
        <f>IF(L3292&gt;=4,2,IF(L3292&gt;=2,1,0))</f>
        <v/>
      </c>
      <c r="AF3292">
        <f>IF(L3292&gt;=5,1,0)</f>
        <v/>
      </c>
      <c r="AG3292">
        <f>AE3292+AF3292</f>
        <v/>
      </c>
      <c r="AH3292" s="15">
        <f>IF(M3292&lt;&gt;1,"",IF(OR(R3292=-9,R3292=""),"",R3292))</f>
        <v/>
      </c>
      <c r="AI3292">
        <f>IF(M3292&lt;&gt;1,"",IF(OR(Q3292=999,Q3292=""),"",Q3292))</f>
        <v/>
      </c>
    </row>
    <row r="3293">
      <c r="A3293" t="inlineStr">
        <is>
          <t>TQRMNOP117722</t>
        </is>
      </c>
      <c r="B3293" t="n">
        <v>2025</v>
      </c>
      <c r="C3293" t="n">
        <v>1</v>
      </c>
      <c r="D3293" t="n">
        <v>43</v>
      </c>
      <c r="E3293" t="inlineStr">
        <is>
          <t>S</t>
        </is>
      </c>
      <c r="F3293" t="n">
        <v>19</v>
      </c>
      <c r="G3293" t="n">
        <v>1358</v>
      </c>
      <c r="H3293" t="n">
        <v>3</v>
      </c>
      <c r="I3293" t="n">
        <v>2</v>
      </c>
      <c r="J3293" t="n">
        <v>19</v>
      </c>
      <c r="K3293" t="n">
        <v>2</v>
      </c>
      <c r="L3293" t="n">
        <v>4</v>
      </c>
      <c r="M3293" t="n">
        <v>3</v>
      </c>
      <c r="R3293" s="15" t="n">
        <v>0</v>
      </c>
      <c r="S3293" s="15" t="n">
        <v>0</v>
      </c>
      <c r="T3293" s="15" t="n">
        <v>0</v>
      </c>
      <c r="U3293" s="15" t="n">
        <v>121800</v>
      </c>
      <c r="V3293">
        <f>IFERROR(VLOOKUP(D3293,Tablas_Equivalencia!$A$3:$B$8,2,FALSE),"Sin dato")</f>
        <v/>
      </c>
      <c r="W3293">
        <f>IFERROR(VLOOKUP(L3293,Tablas_Equivalencia!$D$3:$E$9,2,FALSE),"Sin dato")</f>
        <v/>
      </c>
      <c r="X3293">
        <f>IF(I3293=1,"Varón","Mujer")</f>
        <v/>
      </c>
      <c r="Y3293">
        <f>IFERROR(VLOOKUP(M3293,Tablas_Equivalencia!$G$3:$H$6,2,FALSE),"Sin dato")</f>
        <v/>
      </c>
      <c r="Z3293">
        <f>IF(J3293&lt;=24,"18-24","25-29")</f>
        <v/>
      </c>
      <c r="AA3293">
        <f>IF(M3293&lt;&gt;1,"",IF(P3293=2,1,0))</f>
        <v/>
      </c>
      <c r="AB3293">
        <f>IF(M3293&lt;&gt;1,"",IF(O3293&gt;=2,1,0))</f>
        <v/>
      </c>
      <c r="AC3293">
        <f>IF(M3293&lt;&gt;1,"",IF(OR(Q3293=999,Q3293=""),"",IF(OR(Q3293&lt;35,Q3293&gt;48),1,0)))</f>
        <v/>
      </c>
      <c r="AD3293">
        <f>IF(COUNT(AA3293:AC3293)&lt;3,"",SUM(AA3293:AC3293))</f>
        <v/>
      </c>
      <c r="AE3293">
        <f>IF(L3293&gt;=4,2,IF(L3293&gt;=2,1,0))</f>
        <v/>
      </c>
      <c r="AF3293">
        <f>IF(L3293&gt;=5,1,0)</f>
        <v/>
      </c>
      <c r="AG3293">
        <f>AE3293+AF3293</f>
        <v/>
      </c>
      <c r="AH3293" s="15">
        <f>IF(M3293&lt;&gt;1,"",IF(OR(R3293=-9,R3293=""),"",R3293))</f>
        <v/>
      </c>
      <c r="AI3293">
        <f>IF(M3293&lt;&gt;1,"",IF(OR(Q3293=999,Q3293=""),"",Q3293))</f>
        <v/>
      </c>
    </row>
    <row r="3294">
      <c r="A3294" t="inlineStr">
        <is>
          <t>TQRMNOP117723</t>
        </is>
      </c>
      <c r="B3294" t="n">
        <v>2025</v>
      </c>
      <c r="C3294" t="n">
        <v>1</v>
      </c>
      <c r="D3294" t="n">
        <v>1</v>
      </c>
      <c r="E3294" t="inlineStr">
        <is>
          <t>S</t>
        </is>
      </c>
      <c r="F3294" t="n">
        <v>32</v>
      </c>
      <c r="G3294" t="n">
        <v>1147</v>
      </c>
      <c r="H3294" t="n">
        <v>3</v>
      </c>
      <c r="I3294" t="n">
        <v>2</v>
      </c>
      <c r="J3294" t="n">
        <v>27</v>
      </c>
      <c r="K3294" t="n">
        <v>2</v>
      </c>
      <c r="L3294" t="n">
        <v>4</v>
      </c>
      <c r="M3294" t="n">
        <v>2</v>
      </c>
      <c r="R3294" s="15" t="n">
        <v>0</v>
      </c>
      <c r="S3294" s="15" t="n">
        <v>0</v>
      </c>
      <c r="T3294" s="15" t="n">
        <v>0</v>
      </c>
      <c r="U3294" s="15" t="n">
        <v>118800</v>
      </c>
      <c r="V3294">
        <f>IFERROR(VLOOKUP(D3294,Tablas_Equivalencia!$A$3:$B$8,2,FALSE),"Sin dato")</f>
        <v/>
      </c>
      <c r="W3294">
        <f>IFERROR(VLOOKUP(L3294,Tablas_Equivalencia!$D$3:$E$9,2,FALSE),"Sin dato")</f>
        <v/>
      </c>
      <c r="X3294">
        <f>IF(I3294=1,"Varón","Mujer")</f>
        <v/>
      </c>
      <c r="Y3294">
        <f>IFERROR(VLOOKUP(M3294,Tablas_Equivalencia!$G$3:$H$6,2,FALSE),"Sin dato")</f>
        <v/>
      </c>
      <c r="Z3294">
        <f>IF(J3294&lt;=24,"18-24","25-29")</f>
        <v/>
      </c>
      <c r="AA3294">
        <f>IF(M3294&lt;&gt;1,"",IF(P3294=2,1,0))</f>
        <v/>
      </c>
      <c r="AB3294">
        <f>IF(M3294&lt;&gt;1,"",IF(O3294&gt;=2,1,0))</f>
        <v/>
      </c>
      <c r="AC3294">
        <f>IF(M3294&lt;&gt;1,"",IF(OR(Q3294=999,Q3294=""),"",IF(OR(Q3294&lt;35,Q3294&gt;48),1,0)))</f>
        <v/>
      </c>
      <c r="AD3294">
        <f>IF(COUNT(AA3294:AC3294)&lt;3,"",SUM(AA3294:AC3294))</f>
        <v/>
      </c>
      <c r="AE3294">
        <f>IF(L3294&gt;=4,2,IF(L3294&gt;=2,1,0))</f>
        <v/>
      </c>
      <c r="AF3294">
        <f>IF(L3294&gt;=5,1,0)</f>
        <v/>
      </c>
      <c r="AG3294">
        <f>AE3294+AF3294</f>
        <v/>
      </c>
      <c r="AH3294" s="15">
        <f>IF(M3294&lt;&gt;1,"",IF(OR(R3294=-9,R3294=""),"",R3294))</f>
        <v/>
      </c>
      <c r="AI3294">
        <f>IF(M3294&lt;&gt;1,"",IF(OR(Q3294=999,Q3294=""),"",Q3294))</f>
        <v/>
      </c>
    </row>
    <row r="3295">
      <c r="A3295" t="inlineStr">
        <is>
          <t>TQRMNOP117729</t>
        </is>
      </c>
      <c r="B3295" t="n">
        <v>2025</v>
      </c>
      <c r="C3295" t="n">
        <v>1</v>
      </c>
      <c r="D3295" t="n">
        <v>41</v>
      </c>
      <c r="E3295" t="inlineStr">
        <is>
          <t>N</t>
        </is>
      </c>
      <c r="F3295" t="n">
        <v>12</v>
      </c>
      <c r="G3295" t="n">
        <v>683</v>
      </c>
      <c r="H3295" t="n">
        <v>3</v>
      </c>
      <c r="I3295" t="n">
        <v>2</v>
      </c>
      <c r="J3295" t="n">
        <v>24</v>
      </c>
      <c r="K3295" t="n">
        <v>1</v>
      </c>
      <c r="L3295" t="n">
        <v>2</v>
      </c>
      <c r="M3295" t="n">
        <v>1</v>
      </c>
      <c r="N3295" t="n">
        <v>3</v>
      </c>
      <c r="O3295" t="n">
        <v>2</v>
      </c>
      <c r="P3295" t="n">
        <v>2</v>
      </c>
      <c r="Q3295" t="n">
        <v>63</v>
      </c>
      <c r="R3295" s="15" t="n">
        <v>200000</v>
      </c>
      <c r="S3295" s="15" t="n">
        <v>38000</v>
      </c>
      <c r="T3295" s="15" t="n">
        <v>238000</v>
      </c>
      <c r="U3295" s="15" t="n">
        <v>191500</v>
      </c>
      <c r="V3295">
        <f>IFERROR(VLOOKUP(D3295,Tablas_Equivalencia!$A$3:$B$8,2,FALSE),"Sin dato")</f>
        <v/>
      </c>
      <c r="W3295">
        <f>IFERROR(VLOOKUP(L3295,Tablas_Equivalencia!$D$3:$E$9,2,FALSE),"Sin dato")</f>
        <v/>
      </c>
      <c r="X3295">
        <f>IF(I3295=1,"Varón","Mujer")</f>
        <v/>
      </c>
      <c r="Y3295">
        <f>IFERROR(VLOOKUP(M3295,Tablas_Equivalencia!$G$3:$H$6,2,FALSE),"Sin dato")</f>
        <v/>
      </c>
      <c r="Z3295">
        <f>IF(J3295&lt;=24,"18-24","25-29")</f>
        <v/>
      </c>
      <c r="AA3295">
        <f>IF(M3295&lt;&gt;1,"",IF(P3295=2,1,0))</f>
        <v/>
      </c>
      <c r="AB3295">
        <f>IF(M3295&lt;&gt;1,"",IF(O3295&gt;=2,1,0))</f>
        <v/>
      </c>
      <c r="AC3295">
        <f>IF(M3295&lt;&gt;1,"",IF(OR(Q3295=999,Q3295=""),"",IF(OR(Q3295&lt;35,Q3295&gt;48),1,0)))</f>
        <v/>
      </c>
      <c r="AD3295">
        <f>IF(COUNT(AA3295:AC3295)&lt;3,"",SUM(AA3295:AC3295))</f>
        <v/>
      </c>
      <c r="AE3295">
        <f>IF(L3295&gt;=4,2,IF(L3295&gt;=2,1,0))</f>
        <v/>
      </c>
      <c r="AF3295">
        <f>IF(L3295&gt;=5,1,0)</f>
        <v/>
      </c>
      <c r="AG3295">
        <f>AE3295+AF3295</f>
        <v/>
      </c>
      <c r="AH3295" s="15">
        <f>IF(M3295&lt;&gt;1,"",IF(OR(R3295=-9,R3295=""),"",R3295))</f>
        <v/>
      </c>
      <c r="AI3295">
        <f>IF(M3295&lt;&gt;1,"",IF(OR(Q3295=999,Q3295=""),"",Q3295))</f>
        <v/>
      </c>
    </row>
    <row r="3296">
      <c r="A3296" t="inlineStr">
        <is>
          <t>TQRMNOP117734</t>
        </is>
      </c>
      <c r="B3296" t="n">
        <v>2025</v>
      </c>
      <c r="C3296" t="n">
        <v>1</v>
      </c>
      <c r="D3296" t="n">
        <v>44</v>
      </c>
      <c r="E3296" t="inlineStr">
        <is>
          <t>N</t>
        </is>
      </c>
      <c r="F3296" t="n">
        <v>4</v>
      </c>
      <c r="G3296" t="n">
        <v>1419</v>
      </c>
      <c r="H3296" t="n">
        <v>1</v>
      </c>
      <c r="I3296" t="n">
        <v>1</v>
      </c>
      <c r="J3296" t="n">
        <v>22</v>
      </c>
      <c r="K3296" t="n">
        <v>2</v>
      </c>
      <c r="L3296" t="n">
        <v>4</v>
      </c>
      <c r="M3296" t="n">
        <v>3</v>
      </c>
      <c r="R3296" s="15" t="n">
        <v>0</v>
      </c>
      <c r="S3296" s="15" t="n">
        <v>0</v>
      </c>
      <c r="T3296" s="15" t="n">
        <v>0</v>
      </c>
      <c r="U3296" s="15" t="n">
        <v>231400</v>
      </c>
      <c r="V3296">
        <f>IFERROR(VLOOKUP(D3296,Tablas_Equivalencia!$A$3:$B$8,2,FALSE),"Sin dato")</f>
        <v/>
      </c>
      <c r="W3296">
        <f>IFERROR(VLOOKUP(L3296,Tablas_Equivalencia!$D$3:$E$9,2,FALSE),"Sin dato")</f>
        <v/>
      </c>
      <c r="X3296">
        <f>IF(I3296=1,"Varón","Mujer")</f>
        <v/>
      </c>
      <c r="Y3296">
        <f>IFERROR(VLOOKUP(M3296,Tablas_Equivalencia!$G$3:$H$6,2,FALSE),"Sin dato")</f>
        <v/>
      </c>
      <c r="Z3296">
        <f>IF(J3296&lt;=24,"18-24","25-29")</f>
        <v/>
      </c>
      <c r="AA3296">
        <f>IF(M3296&lt;&gt;1,"",IF(P3296=2,1,0))</f>
        <v/>
      </c>
      <c r="AB3296">
        <f>IF(M3296&lt;&gt;1,"",IF(O3296&gt;=2,1,0))</f>
        <v/>
      </c>
      <c r="AC3296">
        <f>IF(M3296&lt;&gt;1,"",IF(OR(Q3296=999,Q3296=""),"",IF(OR(Q3296&lt;35,Q3296&gt;48),1,0)))</f>
        <v/>
      </c>
      <c r="AD3296">
        <f>IF(COUNT(AA3296:AC3296)&lt;3,"",SUM(AA3296:AC3296))</f>
        <v/>
      </c>
      <c r="AE3296">
        <f>IF(L3296&gt;=4,2,IF(L3296&gt;=2,1,0))</f>
        <v/>
      </c>
      <c r="AF3296">
        <f>IF(L3296&gt;=5,1,0)</f>
        <v/>
      </c>
      <c r="AG3296">
        <f>AE3296+AF3296</f>
        <v/>
      </c>
      <c r="AH3296" s="15">
        <f>IF(M3296&lt;&gt;1,"",IF(OR(R3296=-9,R3296=""),"",R3296))</f>
        <v/>
      </c>
      <c r="AI3296">
        <f>IF(M3296&lt;&gt;1,"",IF(OR(Q3296=999,Q3296=""),"",Q3296))</f>
        <v/>
      </c>
    </row>
    <row r="3297">
      <c r="A3297" t="inlineStr">
        <is>
          <t>TQRMNOP117742</t>
        </is>
      </c>
      <c r="B3297" t="n">
        <v>2025</v>
      </c>
      <c r="C3297" t="n">
        <v>1</v>
      </c>
      <c r="D3297" t="n">
        <v>40</v>
      </c>
      <c r="E3297" t="inlineStr">
        <is>
          <t>N</t>
        </is>
      </c>
      <c r="F3297" t="n">
        <v>23</v>
      </c>
      <c r="G3297" t="n">
        <v>1071</v>
      </c>
      <c r="H3297" t="n">
        <v>1</v>
      </c>
      <c r="I3297" t="n">
        <v>1</v>
      </c>
      <c r="J3297" t="n">
        <v>23</v>
      </c>
      <c r="K3297" t="n">
        <v>2</v>
      </c>
      <c r="L3297" t="n">
        <v>4</v>
      </c>
      <c r="M3297" t="n">
        <v>1</v>
      </c>
      <c r="N3297" t="n">
        <v>2</v>
      </c>
      <c r="O3297" t="n">
        <v>1</v>
      </c>
      <c r="P3297" t="n">
        <v>2</v>
      </c>
      <c r="Q3297" t="n">
        <v>22</v>
      </c>
      <c r="R3297" s="15" t="n">
        <v>303000</v>
      </c>
      <c r="S3297" s="15" t="n">
        <v>70000</v>
      </c>
      <c r="T3297" s="15" t="n">
        <v>373000</v>
      </c>
      <c r="U3297" s="15" t="n">
        <v>92700</v>
      </c>
      <c r="V3297">
        <f>IFERROR(VLOOKUP(D3297,Tablas_Equivalencia!$A$3:$B$8,2,FALSE),"Sin dato")</f>
        <v/>
      </c>
      <c r="W3297">
        <f>IFERROR(VLOOKUP(L3297,Tablas_Equivalencia!$D$3:$E$9,2,FALSE),"Sin dato")</f>
        <v/>
      </c>
      <c r="X3297">
        <f>IF(I3297=1,"Varón","Mujer")</f>
        <v/>
      </c>
      <c r="Y3297">
        <f>IFERROR(VLOOKUP(M3297,Tablas_Equivalencia!$G$3:$H$6,2,FALSE),"Sin dato")</f>
        <v/>
      </c>
      <c r="Z3297">
        <f>IF(J3297&lt;=24,"18-24","25-29")</f>
        <v/>
      </c>
      <c r="AA3297">
        <f>IF(M3297&lt;&gt;1,"",IF(P3297=2,1,0))</f>
        <v/>
      </c>
      <c r="AB3297">
        <f>IF(M3297&lt;&gt;1,"",IF(O3297&gt;=2,1,0))</f>
        <v/>
      </c>
      <c r="AC3297">
        <f>IF(M3297&lt;&gt;1,"",IF(OR(Q3297=999,Q3297=""),"",IF(OR(Q3297&lt;35,Q3297&gt;48),1,0)))</f>
        <v/>
      </c>
      <c r="AD3297">
        <f>IF(COUNT(AA3297:AC3297)&lt;3,"",SUM(AA3297:AC3297))</f>
        <v/>
      </c>
      <c r="AE3297">
        <f>IF(L3297&gt;=4,2,IF(L3297&gt;=2,1,0))</f>
        <v/>
      </c>
      <c r="AF3297">
        <f>IF(L3297&gt;=5,1,0)</f>
        <v/>
      </c>
      <c r="AG3297">
        <f>AE3297+AF3297</f>
        <v/>
      </c>
      <c r="AH3297" s="15">
        <f>IF(M3297&lt;&gt;1,"",IF(OR(R3297=-9,R3297=""),"",R3297))</f>
        <v/>
      </c>
      <c r="AI3297">
        <f>IF(M3297&lt;&gt;1,"",IF(OR(Q3297=999,Q3297=""),"",Q3297))</f>
        <v/>
      </c>
    </row>
    <row r="3298">
      <c r="A3298" t="inlineStr">
        <is>
          <t>TQRMNOP117743</t>
        </is>
      </c>
      <c r="B3298" t="n">
        <v>2025</v>
      </c>
      <c r="C3298" t="n">
        <v>1</v>
      </c>
      <c r="D3298" t="n">
        <v>1</v>
      </c>
      <c r="E3298" t="inlineStr">
        <is>
          <t>S</t>
        </is>
      </c>
      <c r="F3298" t="n">
        <v>33</v>
      </c>
      <c r="G3298" t="n">
        <v>1197</v>
      </c>
      <c r="H3298" t="n">
        <v>3</v>
      </c>
      <c r="I3298" t="n">
        <v>1</v>
      </c>
      <c r="J3298" t="n">
        <v>19</v>
      </c>
      <c r="K3298" t="n">
        <v>2</v>
      </c>
      <c r="L3298" t="n">
        <v>3</v>
      </c>
      <c r="M3298" t="n">
        <v>3</v>
      </c>
      <c r="R3298" s="15" t="n">
        <v>0</v>
      </c>
      <c r="S3298" s="15" t="n">
        <v>0</v>
      </c>
      <c r="T3298" s="15" t="n">
        <v>0</v>
      </c>
      <c r="U3298" s="15" t="n">
        <v>211900</v>
      </c>
      <c r="V3298">
        <f>IFERROR(VLOOKUP(D3298,Tablas_Equivalencia!$A$3:$B$8,2,FALSE),"Sin dato")</f>
        <v/>
      </c>
      <c r="W3298">
        <f>IFERROR(VLOOKUP(L3298,Tablas_Equivalencia!$D$3:$E$9,2,FALSE),"Sin dato")</f>
        <v/>
      </c>
      <c r="X3298">
        <f>IF(I3298=1,"Varón","Mujer")</f>
        <v/>
      </c>
      <c r="Y3298">
        <f>IFERROR(VLOOKUP(M3298,Tablas_Equivalencia!$G$3:$H$6,2,FALSE),"Sin dato")</f>
        <v/>
      </c>
      <c r="Z3298">
        <f>IF(J3298&lt;=24,"18-24","25-29")</f>
        <v/>
      </c>
      <c r="AA3298">
        <f>IF(M3298&lt;&gt;1,"",IF(P3298=2,1,0))</f>
        <v/>
      </c>
      <c r="AB3298">
        <f>IF(M3298&lt;&gt;1,"",IF(O3298&gt;=2,1,0))</f>
        <v/>
      </c>
      <c r="AC3298">
        <f>IF(M3298&lt;&gt;1,"",IF(OR(Q3298=999,Q3298=""),"",IF(OR(Q3298&lt;35,Q3298&gt;48),1,0)))</f>
        <v/>
      </c>
      <c r="AD3298">
        <f>IF(COUNT(AA3298:AC3298)&lt;3,"",SUM(AA3298:AC3298))</f>
        <v/>
      </c>
      <c r="AE3298">
        <f>IF(L3298&gt;=4,2,IF(L3298&gt;=2,1,0))</f>
        <v/>
      </c>
      <c r="AF3298">
        <f>IF(L3298&gt;=5,1,0)</f>
        <v/>
      </c>
      <c r="AG3298">
        <f>AE3298+AF3298</f>
        <v/>
      </c>
      <c r="AH3298" s="15">
        <f>IF(M3298&lt;&gt;1,"",IF(OR(R3298=-9,R3298=""),"",R3298))</f>
        <v/>
      </c>
      <c r="AI3298">
        <f>IF(M3298&lt;&gt;1,"",IF(OR(Q3298=999,Q3298=""),"",Q3298))</f>
        <v/>
      </c>
    </row>
    <row r="3299">
      <c r="A3299" t="inlineStr">
        <is>
          <t>TQRMNOP117753</t>
        </is>
      </c>
      <c r="B3299" t="n">
        <v>2025</v>
      </c>
      <c r="C3299" t="n">
        <v>1</v>
      </c>
      <c r="D3299" t="n">
        <v>1</v>
      </c>
      <c r="E3299" t="inlineStr">
        <is>
          <t>S</t>
        </is>
      </c>
      <c r="F3299" t="n">
        <v>32</v>
      </c>
      <c r="G3299" t="n">
        <v>633</v>
      </c>
      <c r="H3299" t="n">
        <v>1</v>
      </c>
      <c r="I3299" t="n">
        <v>2</v>
      </c>
      <c r="J3299" t="n">
        <v>26</v>
      </c>
      <c r="K3299" t="n">
        <v>1</v>
      </c>
      <c r="L3299" t="n">
        <v>5</v>
      </c>
      <c r="M3299" t="n">
        <v>1</v>
      </c>
      <c r="N3299" t="n">
        <v>3</v>
      </c>
      <c r="O3299" t="n">
        <v>1</v>
      </c>
      <c r="P3299" t="n">
        <v>1</v>
      </c>
      <c r="Q3299" t="n">
        <v>45</v>
      </c>
      <c r="R3299" s="15" t="n">
        <v>756000</v>
      </c>
      <c r="S3299" s="15" t="n">
        <v>0</v>
      </c>
      <c r="T3299" s="15" t="n">
        <v>756000</v>
      </c>
      <c r="U3299" s="15" t="n">
        <v>88800</v>
      </c>
      <c r="V3299">
        <f>IFERROR(VLOOKUP(D3299,Tablas_Equivalencia!$A$3:$B$8,2,FALSE),"Sin dato")</f>
        <v/>
      </c>
      <c r="W3299">
        <f>IFERROR(VLOOKUP(L3299,Tablas_Equivalencia!$D$3:$E$9,2,FALSE),"Sin dato")</f>
        <v/>
      </c>
      <c r="X3299">
        <f>IF(I3299=1,"Varón","Mujer")</f>
        <v/>
      </c>
      <c r="Y3299">
        <f>IFERROR(VLOOKUP(M3299,Tablas_Equivalencia!$G$3:$H$6,2,FALSE),"Sin dato")</f>
        <v/>
      </c>
      <c r="Z3299">
        <f>IF(J3299&lt;=24,"18-24","25-29")</f>
        <v/>
      </c>
      <c r="AA3299">
        <f>IF(M3299&lt;&gt;1,"",IF(P3299=2,1,0))</f>
        <v/>
      </c>
      <c r="AB3299">
        <f>IF(M3299&lt;&gt;1,"",IF(O3299&gt;=2,1,0))</f>
        <v/>
      </c>
      <c r="AC3299">
        <f>IF(M3299&lt;&gt;1,"",IF(OR(Q3299=999,Q3299=""),"",IF(OR(Q3299&lt;35,Q3299&gt;48),1,0)))</f>
        <v/>
      </c>
      <c r="AD3299">
        <f>IF(COUNT(AA3299:AC3299)&lt;3,"",SUM(AA3299:AC3299))</f>
        <v/>
      </c>
      <c r="AE3299">
        <f>IF(L3299&gt;=4,2,IF(L3299&gt;=2,1,0))</f>
        <v/>
      </c>
      <c r="AF3299">
        <f>IF(L3299&gt;=5,1,0)</f>
        <v/>
      </c>
      <c r="AG3299">
        <f>AE3299+AF3299</f>
        <v/>
      </c>
      <c r="AH3299" s="15">
        <f>IF(M3299&lt;&gt;1,"",IF(OR(R3299=-9,R3299=""),"",R3299))</f>
        <v/>
      </c>
      <c r="AI3299">
        <f>IF(M3299&lt;&gt;1,"",IF(OR(Q3299=999,Q3299=""),"",Q3299))</f>
        <v/>
      </c>
    </row>
    <row r="3300">
      <c r="A3300" t="inlineStr">
        <is>
          <t>TQRMNOP117754</t>
        </is>
      </c>
      <c r="B3300" t="n">
        <v>2025</v>
      </c>
      <c r="C3300" t="n">
        <v>1</v>
      </c>
      <c r="D3300" t="n">
        <v>40</v>
      </c>
      <c r="E3300" t="inlineStr">
        <is>
          <t>N</t>
        </is>
      </c>
      <c r="F3300" t="n">
        <v>22</v>
      </c>
      <c r="G3300" t="n">
        <v>914</v>
      </c>
      <c r="H3300" t="n">
        <v>1</v>
      </c>
      <c r="I3300" t="n">
        <v>1</v>
      </c>
      <c r="J3300" t="n">
        <v>25</v>
      </c>
      <c r="K3300" t="n">
        <v>2</v>
      </c>
      <c r="L3300" t="n">
        <v>3</v>
      </c>
      <c r="M3300" t="n">
        <v>1</v>
      </c>
      <c r="N3300" t="n">
        <v>2</v>
      </c>
      <c r="O3300" t="n">
        <v>2</v>
      </c>
      <c r="P3300" t="n">
        <v>2</v>
      </c>
      <c r="Q3300" t="n">
        <v>22</v>
      </c>
      <c r="R3300" s="15" t="n">
        <v>410000</v>
      </c>
      <c r="S3300" s="15" t="n">
        <v>0</v>
      </c>
      <c r="T3300" s="15" t="n">
        <v>410000</v>
      </c>
      <c r="U3300" s="15" t="n">
        <v>87900</v>
      </c>
      <c r="V3300">
        <f>IFERROR(VLOOKUP(D3300,Tablas_Equivalencia!$A$3:$B$8,2,FALSE),"Sin dato")</f>
        <v/>
      </c>
      <c r="W3300">
        <f>IFERROR(VLOOKUP(L3300,Tablas_Equivalencia!$D$3:$E$9,2,FALSE),"Sin dato")</f>
        <v/>
      </c>
      <c r="X3300">
        <f>IF(I3300=1,"Varón","Mujer")</f>
        <v/>
      </c>
      <c r="Y3300">
        <f>IFERROR(VLOOKUP(M3300,Tablas_Equivalencia!$G$3:$H$6,2,FALSE),"Sin dato")</f>
        <v/>
      </c>
      <c r="Z3300">
        <f>IF(J3300&lt;=24,"18-24","25-29")</f>
        <v/>
      </c>
      <c r="AA3300">
        <f>IF(M3300&lt;&gt;1,"",IF(P3300=2,1,0))</f>
        <v/>
      </c>
      <c r="AB3300">
        <f>IF(M3300&lt;&gt;1,"",IF(O3300&gt;=2,1,0))</f>
        <v/>
      </c>
      <c r="AC3300">
        <f>IF(M3300&lt;&gt;1,"",IF(OR(Q3300=999,Q3300=""),"",IF(OR(Q3300&lt;35,Q3300&gt;48),1,0)))</f>
        <v/>
      </c>
      <c r="AD3300">
        <f>IF(COUNT(AA3300:AC3300)&lt;3,"",SUM(AA3300:AC3300))</f>
        <v/>
      </c>
      <c r="AE3300">
        <f>IF(L3300&gt;=4,2,IF(L3300&gt;=2,1,0))</f>
        <v/>
      </c>
      <c r="AF3300">
        <f>IF(L3300&gt;=5,1,0)</f>
        <v/>
      </c>
      <c r="AG3300">
        <f>AE3300+AF3300</f>
        <v/>
      </c>
      <c r="AH3300" s="15">
        <f>IF(M3300&lt;&gt;1,"",IF(OR(R3300=-9,R3300=""),"",R3300))</f>
        <v/>
      </c>
      <c r="AI3300">
        <f>IF(M3300&lt;&gt;1,"",IF(OR(Q3300=999,Q3300=""),"",Q3300))</f>
        <v/>
      </c>
    </row>
    <row r="3301">
      <c r="A3301" t="inlineStr">
        <is>
          <t>TQRMNOP117755</t>
        </is>
      </c>
      <c r="B3301" t="n">
        <v>2025</v>
      </c>
      <c r="C3301" t="n">
        <v>1</v>
      </c>
      <c r="D3301" t="n">
        <v>42</v>
      </c>
      <c r="E3301" t="inlineStr">
        <is>
          <t>N</t>
        </is>
      </c>
      <c r="F3301" t="n">
        <v>27</v>
      </c>
      <c r="G3301" t="n">
        <v>695</v>
      </c>
      <c r="H3301" t="n">
        <v>1</v>
      </c>
      <c r="I3301" t="n">
        <v>2</v>
      </c>
      <c r="J3301" t="n">
        <v>24</v>
      </c>
      <c r="K3301" t="n">
        <v>2</v>
      </c>
      <c r="L3301" t="n">
        <v>6</v>
      </c>
      <c r="M3301" t="n">
        <v>1</v>
      </c>
      <c r="N3301" t="n">
        <v>3</v>
      </c>
      <c r="O3301" t="n">
        <v>1</v>
      </c>
      <c r="P3301" t="n">
        <v>1</v>
      </c>
      <c r="Q3301" t="n">
        <v>23</v>
      </c>
      <c r="R3301" s="15" t="n">
        <v>1250000</v>
      </c>
      <c r="S3301" s="15" t="n">
        <v>0</v>
      </c>
      <c r="T3301" s="15" t="n">
        <v>1250000</v>
      </c>
      <c r="U3301" s="15" t="n">
        <v>214700</v>
      </c>
      <c r="V3301">
        <f>IFERROR(VLOOKUP(D3301,Tablas_Equivalencia!$A$3:$B$8,2,FALSE),"Sin dato")</f>
        <v/>
      </c>
      <c r="W3301">
        <f>IFERROR(VLOOKUP(L3301,Tablas_Equivalencia!$D$3:$E$9,2,FALSE),"Sin dato")</f>
        <v/>
      </c>
      <c r="X3301">
        <f>IF(I3301=1,"Varón","Mujer")</f>
        <v/>
      </c>
      <c r="Y3301">
        <f>IFERROR(VLOOKUP(M3301,Tablas_Equivalencia!$G$3:$H$6,2,FALSE),"Sin dato")</f>
        <v/>
      </c>
      <c r="Z3301">
        <f>IF(J3301&lt;=24,"18-24","25-29")</f>
        <v/>
      </c>
      <c r="AA3301">
        <f>IF(M3301&lt;&gt;1,"",IF(P3301=2,1,0))</f>
        <v/>
      </c>
      <c r="AB3301">
        <f>IF(M3301&lt;&gt;1,"",IF(O3301&gt;=2,1,0))</f>
        <v/>
      </c>
      <c r="AC3301">
        <f>IF(M3301&lt;&gt;1,"",IF(OR(Q3301=999,Q3301=""),"",IF(OR(Q3301&lt;35,Q3301&gt;48),1,0)))</f>
        <v/>
      </c>
      <c r="AD3301">
        <f>IF(COUNT(AA3301:AC3301)&lt;3,"",SUM(AA3301:AC3301))</f>
        <v/>
      </c>
      <c r="AE3301">
        <f>IF(L3301&gt;=4,2,IF(L3301&gt;=2,1,0))</f>
        <v/>
      </c>
      <c r="AF3301">
        <f>IF(L3301&gt;=5,1,0)</f>
        <v/>
      </c>
      <c r="AG3301">
        <f>AE3301+AF3301</f>
        <v/>
      </c>
      <c r="AH3301" s="15">
        <f>IF(M3301&lt;&gt;1,"",IF(OR(R3301=-9,R3301=""),"",R3301))</f>
        <v/>
      </c>
      <c r="AI3301">
        <f>IF(M3301&lt;&gt;1,"",IF(OR(Q3301=999,Q3301=""),"",Q3301))</f>
        <v/>
      </c>
    </row>
    <row r="3302">
      <c r="A3302" t="inlineStr">
        <is>
          <t>TQRMNOP117763</t>
        </is>
      </c>
      <c r="B3302" t="n">
        <v>2025</v>
      </c>
      <c r="C3302" t="n">
        <v>1</v>
      </c>
      <c r="D3302" t="n">
        <v>43</v>
      </c>
      <c r="E3302" t="inlineStr">
        <is>
          <t>S</t>
        </is>
      </c>
      <c r="F3302" t="n">
        <v>17</v>
      </c>
      <c r="G3302" t="n">
        <v>1675</v>
      </c>
      <c r="H3302" t="n">
        <v>3</v>
      </c>
      <c r="I3302" t="n">
        <v>2</v>
      </c>
      <c r="J3302" t="n">
        <v>24</v>
      </c>
      <c r="K3302" t="n">
        <v>2</v>
      </c>
      <c r="L3302" t="n">
        <v>4</v>
      </c>
      <c r="M3302" t="n">
        <v>2</v>
      </c>
      <c r="R3302" s="15" t="n">
        <v>0</v>
      </c>
      <c r="S3302" s="15" t="n">
        <v>27000</v>
      </c>
      <c r="T3302" s="15" t="n">
        <v>27000</v>
      </c>
      <c r="U3302" s="15" t="n">
        <v>354500</v>
      </c>
      <c r="V3302">
        <f>IFERROR(VLOOKUP(D3302,Tablas_Equivalencia!$A$3:$B$8,2,FALSE),"Sin dato")</f>
        <v/>
      </c>
      <c r="W3302">
        <f>IFERROR(VLOOKUP(L3302,Tablas_Equivalencia!$D$3:$E$9,2,FALSE),"Sin dato")</f>
        <v/>
      </c>
      <c r="X3302">
        <f>IF(I3302=1,"Varón","Mujer")</f>
        <v/>
      </c>
      <c r="Y3302">
        <f>IFERROR(VLOOKUP(M3302,Tablas_Equivalencia!$G$3:$H$6,2,FALSE),"Sin dato")</f>
        <v/>
      </c>
      <c r="Z3302">
        <f>IF(J3302&lt;=24,"18-24","25-29")</f>
        <v/>
      </c>
      <c r="AA3302">
        <f>IF(M3302&lt;&gt;1,"",IF(P3302=2,1,0))</f>
        <v/>
      </c>
      <c r="AB3302">
        <f>IF(M3302&lt;&gt;1,"",IF(O3302&gt;=2,1,0))</f>
        <v/>
      </c>
      <c r="AC3302">
        <f>IF(M3302&lt;&gt;1,"",IF(OR(Q3302=999,Q3302=""),"",IF(OR(Q3302&lt;35,Q3302&gt;48),1,0)))</f>
        <v/>
      </c>
      <c r="AD3302">
        <f>IF(COUNT(AA3302:AC3302)&lt;3,"",SUM(AA3302:AC3302))</f>
        <v/>
      </c>
      <c r="AE3302">
        <f>IF(L3302&gt;=4,2,IF(L3302&gt;=2,1,0))</f>
        <v/>
      </c>
      <c r="AF3302">
        <f>IF(L3302&gt;=5,1,0)</f>
        <v/>
      </c>
      <c r="AG3302">
        <f>AE3302+AF3302</f>
        <v/>
      </c>
      <c r="AH3302" s="15">
        <f>IF(M3302&lt;&gt;1,"",IF(OR(R3302=-9,R3302=""),"",R3302))</f>
        <v/>
      </c>
      <c r="AI3302">
        <f>IF(M3302&lt;&gt;1,"",IF(OR(Q3302=999,Q3302=""),"",Q3302))</f>
        <v/>
      </c>
    </row>
    <row r="3303">
      <c r="A3303" t="inlineStr">
        <is>
          <t>TQRMNOP117766</t>
        </is>
      </c>
      <c r="B3303" t="n">
        <v>2025</v>
      </c>
      <c r="C3303" t="n">
        <v>1</v>
      </c>
      <c r="D3303" t="n">
        <v>1</v>
      </c>
      <c r="E3303" t="inlineStr">
        <is>
          <t>S</t>
        </is>
      </c>
      <c r="F3303" t="n">
        <v>32</v>
      </c>
      <c r="G3303" t="n">
        <v>360</v>
      </c>
      <c r="H3303" t="n">
        <v>2</v>
      </c>
      <c r="I3303" t="n">
        <v>2</v>
      </c>
      <c r="J3303" t="n">
        <v>24</v>
      </c>
      <c r="K3303" t="n">
        <v>2</v>
      </c>
      <c r="L3303" t="n">
        <v>6</v>
      </c>
      <c r="M3303" t="n">
        <v>1</v>
      </c>
      <c r="N3303" t="n">
        <v>2</v>
      </c>
      <c r="O3303" t="n">
        <v>1</v>
      </c>
      <c r="P3303" t="n">
        <v>1</v>
      </c>
      <c r="Q3303" t="n">
        <v>43</v>
      </c>
      <c r="R3303" s="15" t="n">
        <v>522000</v>
      </c>
      <c r="S3303" s="15" t="n">
        <v>0</v>
      </c>
      <c r="T3303" s="15" t="n">
        <v>522000</v>
      </c>
      <c r="U3303" s="15" t="n">
        <v>57300</v>
      </c>
      <c r="V3303">
        <f>IFERROR(VLOOKUP(D3303,Tablas_Equivalencia!$A$3:$B$8,2,FALSE),"Sin dato")</f>
        <v/>
      </c>
      <c r="W3303">
        <f>IFERROR(VLOOKUP(L3303,Tablas_Equivalencia!$D$3:$E$9,2,FALSE),"Sin dato")</f>
        <v/>
      </c>
      <c r="X3303">
        <f>IF(I3303=1,"Varón","Mujer")</f>
        <v/>
      </c>
      <c r="Y3303">
        <f>IFERROR(VLOOKUP(M3303,Tablas_Equivalencia!$G$3:$H$6,2,FALSE),"Sin dato")</f>
        <v/>
      </c>
      <c r="Z3303">
        <f>IF(J3303&lt;=24,"18-24","25-29")</f>
        <v/>
      </c>
      <c r="AA3303">
        <f>IF(M3303&lt;&gt;1,"",IF(P3303=2,1,0))</f>
        <v/>
      </c>
      <c r="AB3303">
        <f>IF(M3303&lt;&gt;1,"",IF(O3303&gt;=2,1,0))</f>
        <v/>
      </c>
      <c r="AC3303">
        <f>IF(M3303&lt;&gt;1,"",IF(OR(Q3303=999,Q3303=""),"",IF(OR(Q3303&lt;35,Q3303&gt;48),1,0)))</f>
        <v/>
      </c>
      <c r="AD3303">
        <f>IF(COUNT(AA3303:AC3303)&lt;3,"",SUM(AA3303:AC3303))</f>
        <v/>
      </c>
      <c r="AE3303">
        <f>IF(L3303&gt;=4,2,IF(L3303&gt;=2,1,0))</f>
        <v/>
      </c>
      <c r="AF3303">
        <f>IF(L3303&gt;=5,1,0)</f>
        <v/>
      </c>
      <c r="AG3303">
        <f>AE3303+AF3303</f>
        <v/>
      </c>
      <c r="AH3303" s="15">
        <f>IF(M3303&lt;&gt;1,"",IF(OR(R3303=-9,R3303=""),"",R3303))</f>
        <v/>
      </c>
      <c r="AI3303">
        <f>IF(M3303&lt;&gt;1,"",IF(OR(Q3303=999,Q3303=""),"",Q3303))</f>
        <v/>
      </c>
    </row>
    <row r="3304">
      <c r="A3304" t="inlineStr">
        <is>
          <t>TQRMNOP117775</t>
        </is>
      </c>
      <c r="B3304" t="n">
        <v>2025</v>
      </c>
      <c r="C3304" t="n">
        <v>1</v>
      </c>
      <c r="D3304" t="n">
        <v>1</v>
      </c>
      <c r="E3304" t="inlineStr">
        <is>
          <t>S</t>
        </is>
      </c>
      <c r="F3304" t="n">
        <v>33</v>
      </c>
      <c r="G3304" t="n">
        <v>1394</v>
      </c>
      <c r="H3304" t="n">
        <v>3</v>
      </c>
      <c r="I3304" t="n">
        <v>2</v>
      </c>
      <c r="J3304" t="n">
        <v>26</v>
      </c>
      <c r="K3304" t="n">
        <v>2</v>
      </c>
      <c r="L3304" t="n">
        <v>4</v>
      </c>
      <c r="M3304" t="n">
        <v>3</v>
      </c>
      <c r="R3304" s="15" t="n">
        <v>0</v>
      </c>
      <c r="S3304" s="15" t="n">
        <v>261000</v>
      </c>
      <c r="T3304" s="15" t="n">
        <v>261000</v>
      </c>
      <c r="U3304" s="15" t="n">
        <v>65400</v>
      </c>
      <c r="V3304">
        <f>IFERROR(VLOOKUP(D3304,Tablas_Equivalencia!$A$3:$B$8,2,FALSE),"Sin dato")</f>
        <v/>
      </c>
      <c r="W3304">
        <f>IFERROR(VLOOKUP(L3304,Tablas_Equivalencia!$D$3:$E$9,2,FALSE),"Sin dato")</f>
        <v/>
      </c>
      <c r="X3304">
        <f>IF(I3304=1,"Varón","Mujer")</f>
        <v/>
      </c>
      <c r="Y3304">
        <f>IFERROR(VLOOKUP(M3304,Tablas_Equivalencia!$G$3:$H$6,2,FALSE),"Sin dato")</f>
        <v/>
      </c>
      <c r="Z3304">
        <f>IF(J3304&lt;=24,"18-24","25-29")</f>
        <v/>
      </c>
      <c r="AA3304">
        <f>IF(M3304&lt;&gt;1,"",IF(P3304=2,1,0))</f>
        <v/>
      </c>
      <c r="AB3304">
        <f>IF(M3304&lt;&gt;1,"",IF(O3304&gt;=2,1,0))</f>
        <v/>
      </c>
      <c r="AC3304">
        <f>IF(M3304&lt;&gt;1,"",IF(OR(Q3304=999,Q3304=""),"",IF(OR(Q3304&lt;35,Q3304&gt;48),1,0)))</f>
        <v/>
      </c>
      <c r="AD3304">
        <f>IF(COUNT(AA3304:AC3304)&lt;3,"",SUM(AA3304:AC3304))</f>
        <v/>
      </c>
      <c r="AE3304">
        <f>IF(L3304&gt;=4,2,IF(L3304&gt;=2,1,0))</f>
        <v/>
      </c>
      <c r="AF3304">
        <f>IF(L3304&gt;=5,1,0)</f>
        <v/>
      </c>
      <c r="AG3304">
        <f>AE3304+AF3304</f>
        <v/>
      </c>
      <c r="AH3304" s="15">
        <f>IF(M3304&lt;&gt;1,"",IF(OR(R3304=-9,R3304=""),"",R3304))</f>
        <v/>
      </c>
      <c r="AI3304">
        <f>IF(M3304&lt;&gt;1,"",IF(OR(Q3304=999,Q3304=""),"",Q3304))</f>
        <v/>
      </c>
    </row>
    <row r="3305">
      <c r="A3305" t="inlineStr">
        <is>
          <t>TQRMNOP117778</t>
        </is>
      </c>
      <c r="B3305" t="n">
        <v>2025</v>
      </c>
      <c r="C3305" t="n">
        <v>1</v>
      </c>
      <c r="D3305" t="n">
        <v>43</v>
      </c>
      <c r="E3305" t="inlineStr">
        <is>
          <t>N</t>
        </is>
      </c>
      <c r="F3305" t="n">
        <v>26</v>
      </c>
      <c r="G3305" t="n">
        <v>760</v>
      </c>
      <c r="H3305" t="n">
        <v>1</v>
      </c>
      <c r="I3305" t="n">
        <v>1</v>
      </c>
      <c r="J3305" t="n">
        <v>28</v>
      </c>
      <c r="K3305" t="n">
        <v>1</v>
      </c>
      <c r="L3305" t="n">
        <v>5</v>
      </c>
      <c r="M3305" t="n">
        <v>1</v>
      </c>
      <c r="N3305" t="n">
        <v>3</v>
      </c>
      <c r="O3305" t="n">
        <v>1</v>
      </c>
      <c r="P3305" t="n">
        <v>1</v>
      </c>
      <c r="Q3305" t="n">
        <v>28</v>
      </c>
      <c r="R3305" s="15" t="n">
        <v>546000</v>
      </c>
      <c r="S3305" s="15" t="n">
        <v>0</v>
      </c>
      <c r="T3305" s="15" t="n">
        <v>546000</v>
      </c>
      <c r="U3305" s="15" t="n">
        <v>975200</v>
      </c>
      <c r="V3305">
        <f>IFERROR(VLOOKUP(D3305,Tablas_Equivalencia!$A$3:$B$8,2,FALSE),"Sin dato")</f>
        <v/>
      </c>
      <c r="W3305">
        <f>IFERROR(VLOOKUP(L3305,Tablas_Equivalencia!$D$3:$E$9,2,FALSE),"Sin dato")</f>
        <v/>
      </c>
      <c r="X3305">
        <f>IF(I3305=1,"Varón","Mujer")</f>
        <v/>
      </c>
      <c r="Y3305">
        <f>IFERROR(VLOOKUP(M3305,Tablas_Equivalencia!$G$3:$H$6,2,FALSE),"Sin dato")</f>
        <v/>
      </c>
      <c r="Z3305">
        <f>IF(J3305&lt;=24,"18-24","25-29")</f>
        <v/>
      </c>
      <c r="AA3305">
        <f>IF(M3305&lt;&gt;1,"",IF(P3305=2,1,0))</f>
        <v/>
      </c>
      <c r="AB3305">
        <f>IF(M3305&lt;&gt;1,"",IF(O3305&gt;=2,1,0))</f>
        <v/>
      </c>
      <c r="AC3305">
        <f>IF(M3305&lt;&gt;1,"",IF(OR(Q3305=999,Q3305=""),"",IF(OR(Q3305&lt;35,Q3305&gt;48),1,0)))</f>
        <v/>
      </c>
      <c r="AD3305">
        <f>IF(COUNT(AA3305:AC3305)&lt;3,"",SUM(AA3305:AC3305))</f>
        <v/>
      </c>
      <c r="AE3305">
        <f>IF(L3305&gt;=4,2,IF(L3305&gt;=2,1,0))</f>
        <v/>
      </c>
      <c r="AF3305">
        <f>IF(L3305&gt;=5,1,0)</f>
        <v/>
      </c>
      <c r="AG3305">
        <f>AE3305+AF3305</f>
        <v/>
      </c>
      <c r="AH3305" s="15">
        <f>IF(M3305&lt;&gt;1,"",IF(OR(R3305=-9,R3305=""),"",R3305))</f>
        <v/>
      </c>
      <c r="AI3305">
        <f>IF(M3305&lt;&gt;1,"",IF(OR(Q3305=999,Q3305=""),"",Q3305))</f>
        <v/>
      </c>
    </row>
    <row r="3306">
      <c r="A3306" t="inlineStr">
        <is>
          <t>TQRMNOP117782</t>
        </is>
      </c>
      <c r="B3306" t="n">
        <v>2025</v>
      </c>
      <c r="C3306" t="n">
        <v>1</v>
      </c>
      <c r="D3306" t="n">
        <v>1</v>
      </c>
      <c r="E3306" t="inlineStr">
        <is>
          <t>S</t>
        </is>
      </c>
      <c r="F3306" t="n">
        <v>33</v>
      </c>
      <c r="G3306" t="n">
        <v>1161</v>
      </c>
      <c r="H3306" t="n">
        <v>3</v>
      </c>
      <c r="I3306" t="n">
        <v>1</v>
      </c>
      <c r="J3306" t="n">
        <v>27</v>
      </c>
      <c r="K3306" t="n">
        <v>1</v>
      </c>
      <c r="L3306" t="n">
        <v>5</v>
      </c>
      <c r="M3306" t="n">
        <v>1</v>
      </c>
      <c r="N3306" t="n">
        <v>3</v>
      </c>
      <c r="O3306" t="n">
        <v>2</v>
      </c>
      <c r="P3306" t="n">
        <v>2</v>
      </c>
      <c r="Q3306" t="n">
        <v>39</v>
      </c>
      <c r="R3306" s="15" t="n">
        <v>662000</v>
      </c>
      <c r="S3306" s="15" t="n">
        <v>46000</v>
      </c>
      <c r="T3306" s="15" t="n">
        <v>708000</v>
      </c>
      <c r="U3306" s="15" t="n">
        <v>125100</v>
      </c>
      <c r="V3306">
        <f>IFERROR(VLOOKUP(D3306,Tablas_Equivalencia!$A$3:$B$8,2,FALSE),"Sin dato")</f>
        <v/>
      </c>
      <c r="W3306">
        <f>IFERROR(VLOOKUP(L3306,Tablas_Equivalencia!$D$3:$E$9,2,FALSE),"Sin dato")</f>
        <v/>
      </c>
      <c r="X3306">
        <f>IF(I3306=1,"Varón","Mujer")</f>
        <v/>
      </c>
      <c r="Y3306">
        <f>IFERROR(VLOOKUP(M3306,Tablas_Equivalencia!$G$3:$H$6,2,FALSE),"Sin dato")</f>
        <v/>
      </c>
      <c r="Z3306">
        <f>IF(J3306&lt;=24,"18-24","25-29")</f>
        <v/>
      </c>
      <c r="AA3306">
        <f>IF(M3306&lt;&gt;1,"",IF(P3306=2,1,0))</f>
        <v/>
      </c>
      <c r="AB3306">
        <f>IF(M3306&lt;&gt;1,"",IF(O3306&gt;=2,1,0))</f>
        <v/>
      </c>
      <c r="AC3306">
        <f>IF(M3306&lt;&gt;1,"",IF(OR(Q3306=999,Q3306=""),"",IF(OR(Q3306&lt;35,Q3306&gt;48),1,0)))</f>
        <v/>
      </c>
      <c r="AD3306">
        <f>IF(COUNT(AA3306:AC3306)&lt;3,"",SUM(AA3306:AC3306))</f>
        <v/>
      </c>
      <c r="AE3306">
        <f>IF(L3306&gt;=4,2,IF(L3306&gt;=2,1,0))</f>
        <v/>
      </c>
      <c r="AF3306">
        <f>IF(L3306&gt;=5,1,0)</f>
        <v/>
      </c>
      <c r="AG3306">
        <f>AE3306+AF3306</f>
        <v/>
      </c>
      <c r="AH3306" s="15">
        <f>IF(M3306&lt;&gt;1,"",IF(OR(R3306=-9,R3306=""),"",R3306))</f>
        <v/>
      </c>
      <c r="AI3306">
        <f>IF(M3306&lt;&gt;1,"",IF(OR(Q3306=999,Q3306=""),"",Q3306))</f>
        <v/>
      </c>
    </row>
    <row r="3307">
      <c r="A3307" t="inlineStr">
        <is>
          <t>TQRMNOP117793</t>
        </is>
      </c>
      <c r="B3307" t="n">
        <v>2025</v>
      </c>
      <c r="C3307" t="n">
        <v>1</v>
      </c>
      <c r="D3307" t="n">
        <v>40</v>
      </c>
      <c r="E3307" t="inlineStr">
        <is>
          <t>N</t>
        </is>
      </c>
      <c r="F3307" t="n">
        <v>22</v>
      </c>
      <c r="G3307" t="n">
        <v>1140</v>
      </c>
      <c r="H3307" t="n">
        <v>3</v>
      </c>
      <c r="I3307" t="n">
        <v>1</v>
      </c>
      <c r="J3307" t="n">
        <v>20</v>
      </c>
      <c r="K3307" t="n">
        <v>1</v>
      </c>
      <c r="L3307" t="n">
        <v>5</v>
      </c>
      <c r="M3307" t="n">
        <v>1</v>
      </c>
      <c r="N3307" t="n">
        <v>3</v>
      </c>
      <c r="O3307" t="n">
        <v>2</v>
      </c>
      <c r="P3307" t="n">
        <v>2</v>
      </c>
      <c r="Q3307" t="n">
        <v>36</v>
      </c>
      <c r="R3307" s="15" t="n">
        <v>470000</v>
      </c>
      <c r="S3307" s="15" t="n">
        <v>69000</v>
      </c>
      <c r="T3307" s="15" t="n">
        <v>539000</v>
      </c>
      <c r="U3307" s="15" t="n">
        <v>48800</v>
      </c>
      <c r="V3307">
        <f>IFERROR(VLOOKUP(D3307,Tablas_Equivalencia!$A$3:$B$8,2,FALSE),"Sin dato")</f>
        <v/>
      </c>
      <c r="W3307">
        <f>IFERROR(VLOOKUP(L3307,Tablas_Equivalencia!$D$3:$E$9,2,FALSE),"Sin dato")</f>
        <v/>
      </c>
      <c r="X3307">
        <f>IF(I3307=1,"Varón","Mujer")</f>
        <v/>
      </c>
      <c r="Y3307">
        <f>IFERROR(VLOOKUP(M3307,Tablas_Equivalencia!$G$3:$H$6,2,FALSE),"Sin dato")</f>
        <v/>
      </c>
      <c r="Z3307">
        <f>IF(J3307&lt;=24,"18-24","25-29")</f>
        <v/>
      </c>
      <c r="AA3307">
        <f>IF(M3307&lt;&gt;1,"",IF(P3307=2,1,0))</f>
        <v/>
      </c>
      <c r="AB3307">
        <f>IF(M3307&lt;&gt;1,"",IF(O3307&gt;=2,1,0))</f>
        <v/>
      </c>
      <c r="AC3307">
        <f>IF(M3307&lt;&gt;1,"",IF(OR(Q3307=999,Q3307=""),"",IF(OR(Q3307&lt;35,Q3307&gt;48),1,0)))</f>
        <v/>
      </c>
      <c r="AD3307">
        <f>IF(COUNT(AA3307:AC3307)&lt;3,"",SUM(AA3307:AC3307))</f>
        <v/>
      </c>
      <c r="AE3307">
        <f>IF(L3307&gt;=4,2,IF(L3307&gt;=2,1,0))</f>
        <v/>
      </c>
      <c r="AF3307">
        <f>IF(L3307&gt;=5,1,0)</f>
        <v/>
      </c>
      <c r="AG3307">
        <f>AE3307+AF3307</f>
        <v/>
      </c>
      <c r="AH3307" s="15">
        <f>IF(M3307&lt;&gt;1,"",IF(OR(R3307=-9,R3307=""),"",R3307))</f>
        <v/>
      </c>
      <c r="AI3307">
        <f>IF(M3307&lt;&gt;1,"",IF(OR(Q3307=999,Q3307=""),"",Q3307))</f>
        <v/>
      </c>
    </row>
    <row r="3308">
      <c r="A3308" t="inlineStr">
        <is>
          <t>TQRMNOP117794</t>
        </is>
      </c>
      <c r="B3308" t="n">
        <v>2025</v>
      </c>
      <c r="C3308" t="n">
        <v>1</v>
      </c>
      <c r="D3308" t="n">
        <v>43</v>
      </c>
      <c r="E3308" t="inlineStr">
        <is>
          <t>S</t>
        </is>
      </c>
      <c r="F3308" t="n">
        <v>30</v>
      </c>
      <c r="G3308" t="n">
        <v>698</v>
      </c>
      <c r="H3308" t="n">
        <v>3</v>
      </c>
      <c r="I3308" t="n">
        <v>2</v>
      </c>
      <c r="J3308" t="n">
        <v>18</v>
      </c>
      <c r="K3308" t="n">
        <v>1</v>
      </c>
      <c r="L3308" t="n">
        <v>2</v>
      </c>
      <c r="M3308" t="n">
        <v>2</v>
      </c>
      <c r="R3308" s="15" t="n">
        <v>0</v>
      </c>
      <c r="S3308" s="15" t="n">
        <v>0</v>
      </c>
      <c r="T3308" s="15" t="n">
        <v>0</v>
      </c>
      <c r="U3308" s="15" t="n">
        <v>326300</v>
      </c>
      <c r="V3308">
        <f>IFERROR(VLOOKUP(D3308,Tablas_Equivalencia!$A$3:$B$8,2,FALSE),"Sin dato")</f>
        <v/>
      </c>
      <c r="W3308">
        <f>IFERROR(VLOOKUP(L3308,Tablas_Equivalencia!$D$3:$E$9,2,FALSE),"Sin dato")</f>
        <v/>
      </c>
      <c r="X3308">
        <f>IF(I3308=1,"Varón","Mujer")</f>
        <v/>
      </c>
      <c r="Y3308">
        <f>IFERROR(VLOOKUP(M3308,Tablas_Equivalencia!$G$3:$H$6,2,FALSE),"Sin dato")</f>
        <v/>
      </c>
      <c r="Z3308">
        <f>IF(J3308&lt;=24,"18-24","25-29")</f>
        <v/>
      </c>
      <c r="AA3308">
        <f>IF(M3308&lt;&gt;1,"",IF(P3308=2,1,0))</f>
        <v/>
      </c>
      <c r="AB3308">
        <f>IF(M3308&lt;&gt;1,"",IF(O3308&gt;=2,1,0))</f>
        <v/>
      </c>
      <c r="AC3308">
        <f>IF(M3308&lt;&gt;1,"",IF(OR(Q3308=999,Q3308=""),"",IF(OR(Q3308&lt;35,Q3308&gt;48),1,0)))</f>
        <v/>
      </c>
      <c r="AD3308">
        <f>IF(COUNT(AA3308:AC3308)&lt;3,"",SUM(AA3308:AC3308))</f>
        <v/>
      </c>
      <c r="AE3308">
        <f>IF(L3308&gt;=4,2,IF(L3308&gt;=2,1,0))</f>
        <v/>
      </c>
      <c r="AF3308">
        <f>IF(L3308&gt;=5,1,0)</f>
        <v/>
      </c>
      <c r="AG3308">
        <f>AE3308+AF3308</f>
        <v/>
      </c>
      <c r="AH3308" s="15">
        <f>IF(M3308&lt;&gt;1,"",IF(OR(R3308=-9,R3308=""),"",R3308))</f>
        <v/>
      </c>
      <c r="AI3308">
        <f>IF(M3308&lt;&gt;1,"",IF(OR(Q3308=999,Q3308=""),"",Q3308))</f>
        <v/>
      </c>
    </row>
    <row r="3309">
      <c r="A3309" t="inlineStr">
        <is>
          <t>TQRMNOP117802</t>
        </is>
      </c>
      <c r="B3309" t="n">
        <v>2025</v>
      </c>
      <c r="C3309" t="n">
        <v>1</v>
      </c>
      <c r="D3309" t="n">
        <v>42</v>
      </c>
      <c r="E3309" t="inlineStr">
        <is>
          <t>N</t>
        </is>
      </c>
      <c r="F3309" t="n">
        <v>27</v>
      </c>
      <c r="G3309" t="n">
        <v>962</v>
      </c>
      <c r="H3309" t="n">
        <v>3</v>
      </c>
      <c r="I3309" t="n">
        <v>1</v>
      </c>
      <c r="J3309" t="n">
        <v>20</v>
      </c>
      <c r="K3309" t="n">
        <v>2</v>
      </c>
      <c r="L3309" t="n">
        <v>2</v>
      </c>
      <c r="M3309" t="n">
        <v>1</v>
      </c>
      <c r="N3309" t="n">
        <v>3</v>
      </c>
      <c r="O3309" t="n">
        <v>1</v>
      </c>
      <c r="P3309" t="n">
        <v>1</v>
      </c>
      <c r="Q3309" t="n">
        <v>49</v>
      </c>
      <c r="R3309" s="15" t="n">
        <v>472000</v>
      </c>
      <c r="S3309" s="15" t="n">
        <v>0</v>
      </c>
      <c r="T3309" s="15" t="n">
        <v>472000</v>
      </c>
      <c r="U3309" s="15" t="n">
        <v>118200</v>
      </c>
      <c r="V3309">
        <f>IFERROR(VLOOKUP(D3309,Tablas_Equivalencia!$A$3:$B$8,2,FALSE),"Sin dato")</f>
        <v/>
      </c>
      <c r="W3309">
        <f>IFERROR(VLOOKUP(L3309,Tablas_Equivalencia!$D$3:$E$9,2,FALSE),"Sin dato")</f>
        <v/>
      </c>
      <c r="X3309">
        <f>IF(I3309=1,"Varón","Mujer")</f>
        <v/>
      </c>
      <c r="Y3309">
        <f>IFERROR(VLOOKUP(M3309,Tablas_Equivalencia!$G$3:$H$6,2,FALSE),"Sin dato")</f>
        <v/>
      </c>
      <c r="Z3309">
        <f>IF(J3309&lt;=24,"18-24","25-29")</f>
        <v/>
      </c>
      <c r="AA3309">
        <f>IF(M3309&lt;&gt;1,"",IF(P3309=2,1,0))</f>
        <v/>
      </c>
      <c r="AB3309">
        <f>IF(M3309&lt;&gt;1,"",IF(O3309&gt;=2,1,0))</f>
        <v/>
      </c>
      <c r="AC3309">
        <f>IF(M3309&lt;&gt;1,"",IF(OR(Q3309=999,Q3309=""),"",IF(OR(Q3309&lt;35,Q3309&gt;48),1,0)))</f>
        <v/>
      </c>
      <c r="AD3309">
        <f>IF(COUNT(AA3309:AC3309)&lt;3,"",SUM(AA3309:AC3309))</f>
        <v/>
      </c>
      <c r="AE3309">
        <f>IF(L3309&gt;=4,2,IF(L3309&gt;=2,1,0))</f>
        <v/>
      </c>
      <c r="AF3309">
        <f>IF(L3309&gt;=5,1,0)</f>
        <v/>
      </c>
      <c r="AG3309">
        <f>AE3309+AF3309</f>
        <v/>
      </c>
      <c r="AH3309" s="15">
        <f>IF(M3309&lt;&gt;1,"",IF(OR(R3309=-9,R3309=""),"",R3309))</f>
        <v/>
      </c>
      <c r="AI3309">
        <f>IF(M3309&lt;&gt;1,"",IF(OR(Q3309=999,Q3309=""),"",Q3309))</f>
        <v/>
      </c>
    </row>
    <row r="3310">
      <c r="A3310" t="inlineStr">
        <is>
          <t>TQRMNOP117811</t>
        </is>
      </c>
      <c r="B3310" t="n">
        <v>2025</v>
      </c>
      <c r="C3310" t="n">
        <v>1</v>
      </c>
      <c r="D3310" t="n">
        <v>1</v>
      </c>
      <c r="E3310" t="inlineStr">
        <is>
          <t>S</t>
        </is>
      </c>
      <c r="F3310" t="n">
        <v>32</v>
      </c>
      <c r="G3310" t="n">
        <v>1547</v>
      </c>
      <c r="H3310" t="n">
        <v>3</v>
      </c>
      <c r="I3310" t="n">
        <v>2</v>
      </c>
      <c r="J3310" t="n">
        <v>24</v>
      </c>
      <c r="K3310" t="n">
        <v>1</v>
      </c>
      <c r="L3310" t="n">
        <v>4</v>
      </c>
      <c r="M3310" t="n">
        <v>3</v>
      </c>
      <c r="R3310" s="15" t="n">
        <v>0</v>
      </c>
      <c r="S3310" s="15" t="n">
        <v>0</v>
      </c>
      <c r="T3310" s="15" t="n">
        <v>0</v>
      </c>
      <c r="U3310" s="15" t="n">
        <v>123300</v>
      </c>
      <c r="V3310">
        <f>IFERROR(VLOOKUP(D3310,Tablas_Equivalencia!$A$3:$B$8,2,FALSE),"Sin dato")</f>
        <v/>
      </c>
      <c r="W3310">
        <f>IFERROR(VLOOKUP(L3310,Tablas_Equivalencia!$D$3:$E$9,2,FALSE),"Sin dato")</f>
        <v/>
      </c>
      <c r="X3310">
        <f>IF(I3310=1,"Varón","Mujer")</f>
        <v/>
      </c>
      <c r="Y3310">
        <f>IFERROR(VLOOKUP(M3310,Tablas_Equivalencia!$G$3:$H$6,2,FALSE),"Sin dato")</f>
        <v/>
      </c>
      <c r="Z3310">
        <f>IF(J3310&lt;=24,"18-24","25-29")</f>
        <v/>
      </c>
      <c r="AA3310">
        <f>IF(M3310&lt;&gt;1,"",IF(P3310=2,1,0))</f>
        <v/>
      </c>
      <c r="AB3310">
        <f>IF(M3310&lt;&gt;1,"",IF(O3310&gt;=2,1,0))</f>
        <v/>
      </c>
      <c r="AC3310">
        <f>IF(M3310&lt;&gt;1,"",IF(OR(Q3310=999,Q3310=""),"",IF(OR(Q3310&lt;35,Q3310&gt;48),1,0)))</f>
        <v/>
      </c>
      <c r="AD3310">
        <f>IF(COUNT(AA3310:AC3310)&lt;3,"",SUM(AA3310:AC3310))</f>
        <v/>
      </c>
      <c r="AE3310">
        <f>IF(L3310&gt;=4,2,IF(L3310&gt;=2,1,0))</f>
        <v/>
      </c>
      <c r="AF3310">
        <f>IF(L3310&gt;=5,1,0)</f>
        <v/>
      </c>
      <c r="AG3310">
        <f>AE3310+AF3310</f>
        <v/>
      </c>
      <c r="AH3310" s="15">
        <f>IF(M3310&lt;&gt;1,"",IF(OR(R3310=-9,R3310=""),"",R3310))</f>
        <v/>
      </c>
      <c r="AI3310">
        <f>IF(M3310&lt;&gt;1,"",IF(OR(Q3310=999,Q3310=""),"",Q3310))</f>
        <v/>
      </c>
    </row>
    <row r="3311">
      <c r="A3311" t="inlineStr">
        <is>
          <t>TQRMNOP117814</t>
        </is>
      </c>
      <c r="B3311" t="n">
        <v>2025</v>
      </c>
      <c r="C3311" t="n">
        <v>1</v>
      </c>
      <c r="D3311" t="n">
        <v>1</v>
      </c>
      <c r="E3311" t="inlineStr">
        <is>
          <t>S</t>
        </is>
      </c>
      <c r="F3311" t="n">
        <v>33</v>
      </c>
      <c r="G3311" t="n">
        <v>1849</v>
      </c>
      <c r="H3311" t="n">
        <v>1</v>
      </c>
      <c r="I3311" t="n">
        <v>1</v>
      </c>
      <c r="J3311" t="n">
        <v>19</v>
      </c>
      <c r="K3311" t="n">
        <v>2</v>
      </c>
      <c r="L3311" t="n">
        <v>5</v>
      </c>
      <c r="M3311" t="n">
        <v>2</v>
      </c>
      <c r="R3311" s="15" t="n">
        <v>0</v>
      </c>
      <c r="S3311" s="15" t="n">
        <v>0</v>
      </c>
      <c r="T3311" s="15" t="n">
        <v>0</v>
      </c>
      <c r="U3311" s="15" t="n">
        <v>135300</v>
      </c>
      <c r="V3311">
        <f>IFERROR(VLOOKUP(D3311,Tablas_Equivalencia!$A$3:$B$8,2,FALSE),"Sin dato")</f>
        <v/>
      </c>
      <c r="W3311">
        <f>IFERROR(VLOOKUP(L3311,Tablas_Equivalencia!$D$3:$E$9,2,FALSE),"Sin dato")</f>
        <v/>
      </c>
      <c r="X3311">
        <f>IF(I3311=1,"Varón","Mujer")</f>
        <v/>
      </c>
      <c r="Y3311">
        <f>IFERROR(VLOOKUP(M3311,Tablas_Equivalencia!$G$3:$H$6,2,FALSE),"Sin dato")</f>
        <v/>
      </c>
      <c r="Z3311">
        <f>IF(J3311&lt;=24,"18-24","25-29")</f>
        <v/>
      </c>
      <c r="AA3311">
        <f>IF(M3311&lt;&gt;1,"",IF(P3311=2,1,0))</f>
        <v/>
      </c>
      <c r="AB3311">
        <f>IF(M3311&lt;&gt;1,"",IF(O3311&gt;=2,1,0))</f>
        <v/>
      </c>
      <c r="AC3311">
        <f>IF(M3311&lt;&gt;1,"",IF(OR(Q3311=999,Q3311=""),"",IF(OR(Q3311&lt;35,Q3311&gt;48),1,0)))</f>
        <v/>
      </c>
      <c r="AD3311">
        <f>IF(COUNT(AA3311:AC3311)&lt;3,"",SUM(AA3311:AC3311))</f>
        <v/>
      </c>
      <c r="AE3311">
        <f>IF(L3311&gt;=4,2,IF(L3311&gt;=2,1,0))</f>
        <v/>
      </c>
      <c r="AF3311">
        <f>IF(L3311&gt;=5,1,0)</f>
        <v/>
      </c>
      <c r="AG3311">
        <f>AE3311+AF3311</f>
        <v/>
      </c>
      <c r="AH3311" s="15">
        <f>IF(M3311&lt;&gt;1,"",IF(OR(R3311=-9,R3311=""),"",R3311))</f>
        <v/>
      </c>
      <c r="AI3311">
        <f>IF(M3311&lt;&gt;1,"",IF(OR(Q3311=999,Q3311=""),"",Q3311))</f>
        <v/>
      </c>
    </row>
    <row r="3312">
      <c r="A3312" t="inlineStr">
        <is>
          <t>TQRMNOP117815</t>
        </is>
      </c>
      <c r="B3312" t="n">
        <v>2025</v>
      </c>
      <c r="C3312" t="n">
        <v>1</v>
      </c>
      <c r="D3312" t="n">
        <v>41</v>
      </c>
      <c r="E3312" t="inlineStr">
        <is>
          <t>N</t>
        </is>
      </c>
      <c r="F3312" t="n">
        <v>12</v>
      </c>
      <c r="G3312" t="n">
        <v>1161</v>
      </c>
      <c r="H3312" t="n">
        <v>1</v>
      </c>
      <c r="I3312" t="n">
        <v>2</v>
      </c>
      <c r="J3312" t="n">
        <v>20</v>
      </c>
      <c r="K3312" t="n">
        <v>2</v>
      </c>
      <c r="L3312" t="n">
        <v>3</v>
      </c>
      <c r="M3312" t="n">
        <v>3</v>
      </c>
      <c r="R3312" s="15" t="n">
        <v>0</v>
      </c>
      <c r="S3312" s="15" t="n">
        <v>0</v>
      </c>
      <c r="T3312" s="15" t="n">
        <v>0</v>
      </c>
      <c r="U3312" s="15" t="n">
        <v>137400</v>
      </c>
      <c r="V3312">
        <f>IFERROR(VLOOKUP(D3312,Tablas_Equivalencia!$A$3:$B$8,2,FALSE),"Sin dato")</f>
        <v/>
      </c>
      <c r="W3312">
        <f>IFERROR(VLOOKUP(L3312,Tablas_Equivalencia!$D$3:$E$9,2,FALSE),"Sin dato")</f>
        <v/>
      </c>
      <c r="X3312">
        <f>IF(I3312=1,"Varón","Mujer")</f>
        <v/>
      </c>
      <c r="Y3312">
        <f>IFERROR(VLOOKUP(M3312,Tablas_Equivalencia!$G$3:$H$6,2,FALSE),"Sin dato")</f>
        <v/>
      </c>
      <c r="Z3312">
        <f>IF(J3312&lt;=24,"18-24","25-29")</f>
        <v/>
      </c>
      <c r="AA3312">
        <f>IF(M3312&lt;&gt;1,"",IF(P3312=2,1,0))</f>
        <v/>
      </c>
      <c r="AB3312">
        <f>IF(M3312&lt;&gt;1,"",IF(O3312&gt;=2,1,0))</f>
        <v/>
      </c>
      <c r="AC3312">
        <f>IF(M3312&lt;&gt;1,"",IF(OR(Q3312=999,Q3312=""),"",IF(OR(Q3312&lt;35,Q3312&gt;48),1,0)))</f>
        <v/>
      </c>
      <c r="AD3312">
        <f>IF(COUNT(AA3312:AC3312)&lt;3,"",SUM(AA3312:AC3312))</f>
        <v/>
      </c>
      <c r="AE3312">
        <f>IF(L3312&gt;=4,2,IF(L3312&gt;=2,1,0))</f>
        <v/>
      </c>
      <c r="AF3312">
        <f>IF(L3312&gt;=5,1,0)</f>
        <v/>
      </c>
      <c r="AG3312">
        <f>AE3312+AF3312</f>
        <v/>
      </c>
      <c r="AH3312" s="15">
        <f>IF(M3312&lt;&gt;1,"",IF(OR(R3312=-9,R3312=""),"",R3312))</f>
        <v/>
      </c>
      <c r="AI3312">
        <f>IF(M3312&lt;&gt;1,"",IF(OR(Q3312=999,Q3312=""),"",Q3312))</f>
        <v/>
      </c>
    </row>
    <row r="3313">
      <c r="A3313" t="inlineStr">
        <is>
          <t>TQRMNOP117816</t>
        </is>
      </c>
      <c r="B3313" t="n">
        <v>2025</v>
      </c>
      <c r="C3313" t="n">
        <v>1</v>
      </c>
      <c r="D3313" t="n">
        <v>41</v>
      </c>
      <c r="E3313" t="inlineStr">
        <is>
          <t>S</t>
        </is>
      </c>
      <c r="F3313" t="n">
        <v>8</v>
      </c>
      <c r="G3313" t="n">
        <v>1292</v>
      </c>
      <c r="H3313" t="n">
        <v>1</v>
      </c>
      <c r="I3313" t="n">
        <v>1</v>
      </c>
      <c r="J3313" t="n">
        <v>25</v>
      </c>
      <c r="K3313" t="n">
        <v>2</v>
      </c>
      <c r="L3313" t="n">
        <v>6</v>
      </c>
      <c r="M3313" t="n">
        <v>1</v>
      </c>
      <c r="N3313" t="n">
        <v>3</v>
      </c>
      <c r="O3313" t="n">
        <v>1</v>
      </c>
      <c r="P3313" t="n">
        <v>1</v>
      </c>
      <c r="Q3313" t="n">
        <v>48</v>
      </c>
      <c r="R3313" s="15" t="n">
        <v>1145000</v>
      </c>
      <c r="S3313" s="15" t="n">
        <v>0</v>
      </c>
      <c r="T3313" s="15" t="n">
        <v>1145000</v>
      </c>
      <c r="U3313" s="15" t="n">
        <v>82600</v>
      </c>
      <c r="V3313">
        <f>IFERROR(VLOOKUP(D3313,Tablas_Equivalencia!$A$3:$B$8,2,FALSE),"Sin dato")</f>
        <v/>
      </c>
      <c r="W3313">
        <f>IFERROR(VLOOKUP(L3313,Tablas_Equivalencia!$D$3:$E$9,2,FALSE),"Sin dato")</f>
        <v/>
      </c>
      <c r="X3313">
        <f>IF(I3313=1,"Varón","Mujer")</f>
        <v/>
      </c>
      <c r="Y3313">
        <f>IFERROR(VLOOKUP(M3313,Tablas_Equivalencia!$G$3:$H$6,2,FALSE),"Sin dato")</f>
        <v/>
      </c>
      <c r="Z3313">
        <f>IF(J3313&lt;=24,"18-24","25-29")</f>
        <v/>
      </c>
      <c r="AA3313">
        <f>IF(M3313&lt;&gt;1,"",IF(P3313=2,1,0))</f>
        <v/>
      </c>
      <c r="AB3313">
        <f>IF(M3313&lt;&gt;1,"",IF(O3313&gt;=2,1,0))</f>
        <v/>
      </c>
      <c r="AC3313">
        <f>IF(M3313&lt;&gt;1,"",IF(OR(Q3313=999,Q3313=""),"",IF(OR(Q3313&lt;35,Q3313&gt;48),1,0)))</f>
        <v/>
      </c>
      <c r="AD3313">
        <f>IF(COUNT(AA3313:AC3313)&lt;3,"",SUM(AA3313:AC3313))</f>
        <v/>
      </c>
      <c r="AE3313">
        <f>IF(L3313&gt;=4,2,IF(L3313&gt;=2,1,0))</f>
        <v/>
      </c>
      <c r="AF3313">
        <f>IF(L3313&gt;=5,1,0)</f>
        <v/>
      </c>
      <c r="AG3313">
        <f>AE3313+AF3313</f>
        <v/>
      </c>
      <c r="AH3313" s="15">
        <f>IF(M3313&lt;&gt;1,"",IF(OR(R3313=-9,R3313=""),"",R3313))</f>
        <v/>
      </c>
      <c r="AI3313">
        <f>IF(M3313&lt;&gt;1,"",IF(OR(Q3313=999,Q3313=""),"",Q3313))</f>
        <v/>
      </c>
    </row>
    <row r="3314">
      <c r="A3314" t="inlineStr">
        <is>
          <t>TQRMNOP117818</t>
        </is>
      </c>
      <c r="B3314" t="n">
        <v>2025</v>
      </c>
      <c r="C3314" t="n">
        <v>1</v>
      </c>
      <c r="D3314" t="n">
        <v>42</v>
      </c>
      <c r="E3314" t="inlineStr">
        <is>
          <t>S</t>
        </is>
      </c>
      <c r="F3314" t="n">
        <v>10</v>
      </c>
      <c r="G3314" t="n">
        <v>1264</v>
      </c>
      <c r="H3314" t="n">
        <v>3</v>
      </c>
      <c r="I3314" t="n">
        <v>2</v>
      </c>
      <c r="J3314" t="n">
        <v>24</v>
      </c>
      <c r="K3314" t="n">
        <v>2</v>
      </c>
      <c r="L3314" t="n">
        <v>6</v>
      </c>
      <c r="M3314" t="n">
        <v>3</v>
      </c>
      <c r="R3314" s="15" t="n">
        <v>0</v>
      </c>
      <c r="S3314" s="15" t="n">
        <v>0</v>
      </c>
      <c r="T3314" s="15" t="n">
        <v>0</v>
      </c>
      <c r="U3314" s="15" t="n">
        <v>179100</v>
      </c>
      <c r="V3314">
        <f>IFERROR(VLOOKUP(D3314,Tablas_Equivalencia!$A$3:$B$8,2,FALSE),"Sin dato")</f>
        <v/>
      </c>
      <c r="W3314">
        <f>IFERROR(VLOOKUP(L3314,Tablas_Equivalencia!$D$3:$E$9,2,FALSE),"Sin dato")</f>
        <v/>
      </c>
      <c r="X3314">
        <f>IF(I3314=1,"Varón","Mujer")</f>
        <v/>
      </c>
      <c r="Y3314">
        <f>IFERROR(VLOOKUP(M3314,Tablas_Equivalencia!$G$3:$H$6,2,FALSE),"Sin dato")</f>
        <v/>
      </c>
      <c r="Z3314">
        <f>IF(J3314&lt;=24,"18-24","25-29")</f>
        <v/>
      </c>
      <c r="AA3314">
        <f>IF(M3314&lt;&gt;1,"",IF(P3314=2,1,0))</f>
        <v/>
      </c>
      <c r="AB3314">
        <f>IF(M3314&lt;&gt;1,"",IF(O3314&gt;=2,1,0))</f>
        <v/>
      </c>
      <c r="AC3314">
        <f>IF(M3314&lt;&gt;1,"",IF(OR(Q3314=999,Q3314=""),"",IF(OR(Q3314&lt;35,Q3314&gt;48),1,0)))</f>
        <v/>
      </c>
      <c r="AD3314">
        <f>IF(COUNT(AA3314:AC3314)&lt;3,"",SUM(AA3314:AC3314))</f>
        <v/>
      </c>
      <c r="AE3314">
        <f>IF(L3314&gt;=4,2,IF(L3314&gt;=2,1,0))</f>
        <v/>
      </c>
      <c r="AF3314">
        <f>IF(L3314&gt;=5,1,0)</f>
        <v/>
      </c>
      <c r="AG3314">
        <f>AE3314+AF3314</f>
        <v/>
      </c>
      <c r="AH3314" s="15">
        <f>IF(M3314&lt;&gt;1,"",IF(OR(R3314=-9,R3314=""),"",R3314))</f>
        <v/>
      </c>
      <c r="AI3314">
        <f>IF(M3314&lt;&gt;1,"",IF(OR(Q3314=999,Q3314=""),"",Q3314))</f>
        <v/>
      </c>
    </row>
    <row r="3315">
      <c r="A3315" t="inlineStr">
        <is>
          <t>TQRMNOP117822</t>
        </is>
      </c>
      <c r="B3315" t="n">
        <v>2025</v>
      </c>
      <c r="C3315" t="n">
        <v>1</v>
      </c>
      <c r="D3315" t="n">
        <v>43</v>
      </c>
      <c r="E3315" t="inlineStr">
        <is>
          <t>N</t>
        </is>
      </c>
      <c r="F3315" t="n">
        <v>29</v>
      </c>
      <c r="G3315" t="n">
        <v>1814</v>
      </c>
      <c r="H3315" t="n">
        <v>2</v>
      </c>
      <c r="I3315" t="n">
        <v>1</v>
      </c>
      <c r="J3315" t="n">
        <v>22</v>
      </c>
      <c r="K3315" t="n">
        <v>2</v>
      </c>
      <c r="L3315" t="n">
        <v>5</v>
      </c>
      <c r="M3315" t="n">
        <v>1</v>
      </c>
      <c r="N3315" t="n">
        <v>2</v>
      </c>
      <c r="O3315" t="n">
        <v>3</v>
      </c>
      <c r="P3315" t="n">
        <v>1</v>
      </c>
      <c r="Q3315" t="n">
        <v>33</v>
      </c>
      <c r="R3315" s="15" t="n">
        <v>1452000</v>
      </c>
      <c r="S3315" s="15" t="n">
        <v>0</v>
      </c>
      <c r="T3315" s="15" t="n">
        <v>1452000</v>
      </c>
      <c r="U3315" s="15" t="n">
        <v>129900</v>
      </c>
      <c r="V3315">
        <f>IFERROR(VLOOKUP(D3315,Tablas_Equivalencia!$A$3:$B$8,2,FALSE),"Sin dato")</f>
        <v/>
      </c>
      <c r="W3315">
        <f>IFERROR(VLOOKUP(L3315,Tablas_Equivalencia!$D$3:$E$9,2,FALSE),"Sin dato")</f>
        <v/>
      </c>
      <c r="X3315">
        <f>IF(I3315=1,"Varón","Mujer")</f>
        <v/>
      </c>
      <c r="Y3315">
        <f>IFERROR(VLOOKUP(M3315,Tablas_Equivalencia!$G$3:$H$6,2,FALSE),"Sin dato")</f>
        <v/>
      </c>
      <c r="Z3315">
        <f>IF(J3315&lt;=24,"18-24","25-29")</f>
        <v/>
      </c>
      <c r="AA3315">
        <f>IF(M3315&lt;&gt;1,"",IF(P3315=2,1,0))</f>
        <v/>
      </c>
      <c r="AB3315">
        <f>IF(M3315&lt;&gt;1,"",IF(O3315&gt;=2,1,0))</f>
        <v/>
      </c>
      <c r="AC3315">
        <f>IF(M3315&lt;&gt;1,"",IF(OR(Q3315=999,Q3315=""),"",IF(OR(Q3315&lt;35,Q3315&gt;48),1,0)))</f>
        <v/>
      </c>
      <c r="AD3315">
        <f>IF(COUNT(AA3315:AC3315)&lt;3,"",SUM(AA3315:AC3315))</f>
        <v/>
      </c>
      <c r="AE3315">
        <f>IF(L3315&gt;=4,2,IF(L3315&gt;=2,1,0))</f>
        <v/>
      </c>
      <c r="AF3315">
        <f>IF(L3315&gt;=5,1,0)</f>
        <v/>
      </c>
      <c r="AG3315">
        <f>AE3315+AF3315</f>
        <v/>
      </c>
      <c r="AH3315" s="15">
        <f>IF(M3315&lt;&gt;1,"",IF(OR(R3315=-9,R3315=""),"",R3315))</f>
        <v/>
      </c>
      <c r="AI3315">
        <f>IF(M3315&lt;&gt;1,"",IF(OR(Q3315=999,Q3315=""),"",Q3315))</f>
        <v/>
      </c>
    </row>
    <row r="3316">
      <c r="A3316" t="inlineStr">
        <is>
          <t>TQRMNOP117823</t>
        </is>
      </c>
      <c r="B3316" t="n">
        <v>2025</v>
      </c>
      <c r="C3316" t="n">
        <v>1</v>
      </c>
      <c r="D3316" t="n">
        <v>43</v>
      </c>
      <c r="E3316" t="inlineStr">
        <is>
          <t>N</t>
        </is>
      </c>
      <c r="F3316" t="n">
        <v>26</v>
      </c>
      <c r="G3316" t="n">
        <v>772</v>
      </c>
      <c r="H3316" t="n">
        <v>1</v>
      </c>
      <c r="I3316" t="n">
        <v>1</v>
      </c>
      <c r="J3316" t="n">
        <v>24</v>
      </c>
      <c r="K3316" t="n">
        <v>2</v>
      </c>
      <c r="L3316" t="n">
        <v>3</v>
      </c>
      <c r="M3316" t="n">
        <v>1</v>
      </c>
      <c r="N3316" t="n">
        <v>3</v>
      </c>
      <c r="O3316" t="n">
        <v>1</v>
      </c>
      <c r="P3316" t="n">
        <v>1</v>
      </c>
      <c r="Q3316" t="n">
        <v>22</v>
      </c>
      <c r="R3316" s="15" t="n">
        <v>402000</v>
      </c>
      <c r="S3316" s="15" t="n">
        <v>0</v>
      </c>
      <c r="T3316" s="15" t="n">
        <v>402000</v>
      </c>
      <c r="U3316" s="15" t="n">
        <v>68900</v>
      </c>
      <c r="V3316">
        <f>IFERROR(VLOOKUP(D3316,Tablas_Equivalencia!$A$3:$B$8,2,FALSE),"Sin dato")</f>
        <v/>
      </c>
      <c r="W3316">
        <f>IFERROR(VLOOKUP(L3316,Tablas_Equivalencia!$D$3:$E$9,2,FALSE),"Sin dato")</f>
        <v/>
      </c>
      <c r="X3316">
        <f>IF(I3316=1,"Varón","Mujer")</f>
        <v/>
      </c>
      <c r="Y3316">
        <f>IFERROR(VLOOKUP(M3316,Tablas_Equivalencia!$G$3:$H$6,2,FALSE),"Sin dato")</f>
        <v/>
      </c>
      <c r="Z3316">
        <f>IF(J3316&lt;=24,"18-24","25-29")</f>
        <v/>
      </c>
      <c r="AA3316">
        <f>IF(M3316&lt;&gt;1,"",IF(P3316=2,1,0))</f>
        <v/>
      </c>
      <c r="AB3316">
        <f>IF(M3316&lt;&gt;1,"",IF(O3316&gt;=2,1,0))</f>
        <v/>
      </c>
      <c r="AC3316">
        <f>IF(M3316&lt;&gt;1,"",IF(OR(Q3316=999,Q3316=""),"",IF(OR(Q3316&lt;35,Q3316&gt;48),1,0)))</f>
        <v/>
      </c>
      <c r="AD3316">
        <f>IF(COUNT(AA3316:AC3316)&lt;3,"",SUM(AA3316:AC3316))</f>
        <v/>
      </c>
      <c r="AE3316">
        <f>IF(L3316&gt;=4,2,IF(L3316&gt;=2,1,0))</f>
        <v/>
      </c>
      <c r="AF3316">
        <f>IF(L3316&gt;=5,1,0)</f>
        <v/>
      </c>
      <c r="AG3316">
        <f>AE3316+AF3316</f>
        <v/>
      </c>
      <c r="AH3316" s="15">
        <f>IF(M3316&lt;&gt;1,"",IF(OR(R3316=-9,R3316=""),"",R3316))</f>
        <v/>
      </c>
      <c r="AI3316">
        <f>IF(M3316&lt;&gt;1,"",IF(OR(Q3316=999,Q3316=""),"",Q3316))</f>
        <v/>
      </c>
    </row>
    <row r="3317">
      <c r="A3317" t="inlineStr">
        <is>
          <t>TQRMNOP117825</t>
        </is>
      </c>
      <c r="B3317" t="n">
        <v>2025</v>
      </c>
      <c r="C3317" t="n">
        <v>1</v>
      </c>
      <c r="D3317" t="n">
        <v>40</v>
      </c>
      <c r="E3317" t="inlineStr">
        <is>
          <t>N</t>
        </is>
      </c>
      <c r="F3317" t="n">
        <v>9</v>
      </c>
      <c r="G3317" t="n">
        <v>270</v>
      </c>
      <c r="H3317" t="n">
        <v>3</v>
      </c>
      <c r="I3317" t="n">
        <v>1</v>
      </c>
      <c r="J3317" t="n">
        <v>26</v>
      </c>
      <c r="K3317" t="n">
        <v>1</v>
      </c>
      <c r="L3317" t="n">
        <v>5</v>
      </c>
      <c r="M3317" t="n">
        <v>1</v>
      </c>
      <c r="N3317" t="n">
        <v>3</v>
      </c>
      <c r="O3317" t="n">
        <v>3</v>
      </c>
      <c r="P3317" t="n">
        <v>2</v>
      </c>
      <c r="Q3317" t="n">
        <v>22</v>
      </c>
      <c r="R3317" s="15" t="n">
        <v>412000</v>
      </c>
      <c r="S3317" s="15" t="n">
        <v>0</v>
      </c>
      <c r="T3317" s="15" t="n">
        <v>412000</v>
      </c>
      <c r="U3317" s="15" t="n">
        <v>104200</v>
      </c>
      <c r="V3317">
        <f>IFERROR(VLOOKUP(D3317,Tablas_Equivalencia!$A$3:$B$8,2,FALSE),"Sin dato")</f>
        <v/>
      </c>
      <c r="W3317">
        <f>IFERROR(VLOOKUP(L3317,Tablas_Equivalencia!$D$3:$E$9,2,FALSE),"Sin dato")</f>
        <v/>
      </c>
      <c r="X3317">
        <f>IF(I3317=1,"Varón","Mujer")</f>
        <v/>
      </c>
      <c r="Y3317">
        <f>IFERROR(VLOOKUP(M3317,Tablas_Equivalencia!$G$3:$H$6,2,FALSE),"Sin dato")</f>
        <v/>
      </c>
      <c r="Z3317">
        <f>IF(J3317&lt;=24,"18-24","25-29")</f>
        <v/>
      </c>
      <c r="AA3317">
        <f>IF(M3317&lt;&gt;1,"",IF(P3317=2,1,0))</f>
        <v/>
      </c>
      <c r="AB3317">
        <f>IF(M3317&lt;&gt;1,"",IF(O3317&gt;=2,1,0))</f>
        <v/>
      </c>
      <c r="AC3317">
        <f>IF(M3317&lt;&gt;1,"",IF(OR(Q3317=999,Q3317=""),"",IF(OR(Q3317&lt;35,Q3317&gt;48),1,0)))</f>
        <v/>
      </c>
      <c r="AD3317">
        <f>IF(COUNT(AA3317:AC3317)&lt;3,"",SUM(AA3317:AC3317))</f>
        <v/>
      </c>
      <c r="AE3317">
        <f>IF(L3317&gt;=4,2,IF(L3317&gt;=2,1,0))</f>
        <v/>
      </c>
      <c r="AF3317">
        <f>IF(L3317&gt;=5,1,0)</f>
        <v/>
      </c>
      <c r="AG3317">
        <f>AE3317+AF3317</f>
        <v/>
      </c>
      <c r="AH3317" s="15">
        <f>IF(M3317&lt;&gt;1,"",IF(OR(R3317=-9,R3317=""),"",R3317))</f>
        <v/>
      </c>
      <c r="AI3317">
        <f>IF(M3317&lt;&gt;1,"",IF(OR(Q3317=999,Q3317=""),"",Q3317))</f>
        <v/>
      </c>
    </row>
    <row r="3318">
      <c r="A3318" t="inlineStr">
        <is>
          <t>TQRMNOP117826</t>
        </is>
      </c>
      <c r="B3318" t="n">
        <v>2025</v>
      </c>
      <c r="C3318" t="n">
        <v>1</v>
      </c>
      <c r="D3318" t="n">
        <v>43</v>
      </c>
      <c r="E3318" t="inlineStr">
        <is>
          <t>N</t>
        </is>
      </c>
      <c r="F3318" t="n">
        <v>34</v>
      </c>
      <c r="G3318" t="n">
        <v>1124</v>
      </c>
      <c r="H3318" t="n">
        <v>3</v>
      </c>
      <c r="I3318" t="n">
        <v>1</v>
      </c>
      <c r="J3318" t="n">
        <v>25</v>
      </c>
      <c r="K3318" t="n">
        <v>2</v>
      </c>
      <c r="L3318" t="n">
        <v>2</v>
      </c>
      <c r="M3318" t="n">
        <v>1</v>
      </c>
      <c r="N3318" t="n">
        <v>2</v>
      </c>
      <c r="O3318" t="n">
        <v>2</v>
      </c>
      <c r="P3318" t="n">
        <v>2</v>
      </c>
      <c r="Q3318" t="n">
        <v>33</v>
      </c>
      <c r="R3318" s="15" t="n">
        <v>255000</v>
      </c>
      <c r="S3318" s="15" t="n">
        <v>0</v>
      </c>
      <c r="T3318" s="15" t="n">
        <v>255000</v>
      </c>
      <c r="U3318" s="15" t="n">
        <v>287600</v>
      </c>
      <c r="V3318">
        <f>IFERROR(VLOOKUP(D3318,Tablas_Equivalencia!$A$3:$B$8,2,FALSE),"Sin dato")</f>
        <v/>
      </c>
      <c r="W3318">
        <f>IFERROR(VLOOKUP(L3318,Tablas_Equivalencia!$D$3:$E$9,2,FALSE),"Sin dato")</f>
        <v/>
      </c>
      <c r="X3318">
        <f>IF(I3318=1,"Varón","Mujer")</f>
        <v/>
      </c>
      <c r="Y3318">
        <f>IFERROR(VLOOKUP(M3318,Tablas_Equivalencia!$G$3:$H$6,2,FALSE),"Sin dato")</f>
        <v/>
      </c>
      <c r="Z3318">
        <f>IF(J3318&lt;=24,"18-24","25-29")</f>
        <v/>
      </c>
      <c r="AA3318">
        <f>IF(M3318&lt;&gt;1,"",IF(P3318=2,1,0))</f>
        <v/>
      </c>
      <c r="AB3318">
        <f>IF(M3318&lt;&gt;1,"",IF(O3318&gt;=2,1,0))</f>
        <v/>
      </c>
      <c r="AC3318">
        <f>IF(M3318&lt;&gt;1,"",IF(OR(Q3318=999,Q3318=""),"",IF(OR(Q3318&lt;35,Q3318&gt;48),1,0)))</f>
        <v/>
      </c>
      <c r="AD3318">
        <f>IF(COUNT(AA3318:AC3318)&lt;3,"",SUM(AA3318:AC3318))</f>
        <v/>
      </c>
      <c r="AE3318">
        <f>IF(L3318&gt;=4,2,IF(L3318&gt;=2,1,0))</f>
        <v/>
      </c>
      <c r="AF3318">
        <f>IF(L3318&gt;=5,1,0)</f>
        <v/>
      </c>
      <c r="AG3318">
        <f>AE3318+AF3318</f>
        <v/>
      </c>
      <c r="AH3318" s="15">
        <f>IF(M3318&lt;&gt;1,"",IF(OR(R3318=-9,R3318=""),"",R3318))</f>
        <v/>
      </c>
      <c r="AI3318">
        <f>IF(M3318&lt;&gt;1,"",IF(OR(Q3318=999,Q3318=""),"",Q3318))</f>
        <v/>
      </c>
    </row>
    <row r="3319">
      <c r="A3319" t="inlineStr">
        <is>
          <t>TQRMNOP117827</t>
        </is>
      </c>
      <c r="B3319" t="n">
        <v>2025</v>
      </c>
      <c r="C3319" t="n">
        <v>1</v>
      </c>
      <c r="D3319" t="n">
        <v>40</v>
      </c>
      <c r="E3319" t="inlineStr">
        <is>
          <t>N</t>
        </is>
      </c>
      <c r="F3319" t="n">
        <v>9</v>
      </c>
      <c r="G3319" t="n">
        <v>112</v>
      </c>
      <c r="H3319" t="n">
        <v>2</v>
      </c>
      <c r="I3319" t="n">
        <v>2</v>
      </c>
      <c r="J3319" t="n">
        <v>20</v>
      </c>
      <c r="K3319" t="n">
        <v>2</v>
      </c>
      <c r="L3319" t="n">
        <v>5</v>
      </c>
      <c r="M3319" t="n">
        <v>3</v>
      </c>
      <c r="R3319" s="15" t="n">
        <v>0</v>
      </c>
      <c r="S3319" s="15" t="n">
        <v>0</v>
      </c>
      <c r="T3319" s="15" t="n">
        <v>0</v>
      </c>
      <c r="U3319" s="15" t="n">
        <v>120800</v>
      </c>
      <c r="V3319">
        <f>IFERROR(VLOOKUP(D3319,Tablas_Equivalencia!$A$3:$B$8,2,FALSE),"Sin dato")</f>
        <v/>
      </c>
      <c r="W3319">
        <f>IFERROR(VLOOKUP(L3319,Tablas_Equivalencia!$D$3:$E$9,2,FALSE),"Sin dato")</f>
        <v/>
      </c>
      <c r="X3319">
        <f>IF(I3319=1,"Varón","Mujer")</f>
        <v/>
      </c>
      <c r="Y3319">
        <f>IFERROR(VLOOKUP(M3319,Tablas_Equivalencia!$G$3:$H$6,2,FALSE),"Sin dato")</f>
        <v/>
      </c>
      <c r="Z3319">
        <f>IF(J3319&lt;=24,"18-24","25-29")</f>
        <v/>
      </c>
      <c r="AA3319">
        <f>IF(M3319&lt;&gt;1,"",IF(P3319=2,1,0))</f>
        <v/>
      </c>
      <c r="AB3319">
        <f>IF(M3319&lt;&gt;1,"",IF(O3319&gt;=2,1,0))</f>
        <v/>
      </c>
      <c r="AC3319">
        <f>IF(M3319&lt;&gt;1,"",IF(OR(Q3319=999,Q3319=""),"",IF(OR(Q3319&lt;35,Q3319&gt;48),1,0)))</f>
        <v/>
      </c>
      <c r="AD3319">
        <f>IF(COUNT(AA3319:AC3319)&lt;3,"",SUM(AA3319:AC3319))</f>
        <v/>
      </c>
      <c r="AE3319">
        <f>IF(L3319&gt;=4,2,IF(L3319&gt;=2,1,0))</f>
        <v/>
      </c>
      <c r="AF3319">
        <f>IF(L3319&gt;=5,1,0)</f>
        <v/>
      </c>
      <c r="AG3319">
        <f>AE3319+AF3319</f>
        <v/>
      </c>
      <c r="AH3319" s="15">
        <f>IF(M3319&lt;&gt;1,"",IF(OR(R3319=-9,R3319=""),"",R3319))</f>
        <v/>
      </c>
      <c r="AI3319">
        <f>IF(M3319&lt;&gt;1,"",IF(OR(Q3319=999,Q3319=""),"",Q3319))</f>
        <v/>
      </c>
    </row>
    <row r="3320">
      <c r="A3320" t="inlineStr">
        <is>
          <t>TQRMNOP117828</t>
        </is>
      </c>
      <c r="B3320" t="n">
        <v>2025</v>
      </c>
      <c r="C3320" t="n">
        <v>1</v>
      </c>
      <c r="D3320" t="n">
        <v>40</v>
      </c>
      <c r="E3320" t="inlineStr">
        <is>
          <t>N</t>
        </is>
      </c>
      <c r="F3320" t="n">
        <v>22</v>
      </c>
      <c r="G3320" t="n">
        <v>1040</v>
      </c>
      <c r="H3320" t="n">
        <v>3</v>
      </c>
      <c r="I3320" t="n">
        <v>1</v>
      </c>
      <c r="J3320" t="n">
        <v>20</v>
      </c>
      <c r="K3320" t="n">
        <v>2</v>
      </c>
      <c r="L3320" t="n">
        <v>3</v>
      </c>
      <c r="M3320" t="n">
        <v>1</v>
      </c>
      <c r="N3320" t="n">
        <v>1</v>
      </c>
      <c r="O3320" t="n">
        <v>3</v>
      </c>
      <c r="P3320" t="n">
        <v>2</v>
      </c>
      <c r="Q3320" t="n">
        <v>30</v>
      </c>
      <c r="R3320" s="15" t="n">
        <v>574000</v>
      </c>
      <c r="S3320" s="15" t="n">
        <v>0</v>
      </c>
      <c r="T3320" s="15" t="n">
        <v>574000</v>
      </c>
      <c r="U3320" s="15" t="n">
        <v>82900</v>
      </c>
      <c r="V3320">
        <f>IFERROR(VLOOKUP(D3320,Tablas_Equivalencia!$A$3:$B$8,2,FALSE),"Sin dato")</f>
        <v/>
      </c>
      <c r="W3320">
        <f>IFERROR(VLOOKUP(L3320,Tablas_Equivalencia!$D$3:$E$9,2,FALSE),"Sin dato")</f>
        <v/>
      </c>
      <c r="X3320">
        <f>IF(I3320=1,"Varón","Mujer")</f>
        <v/>
      </c>
      <c r="Y3320">
        <f>IFERROR(VLOOKUP(M3320,Tablas_Equivalencia!$G$3:$H$6,2,FALSE),"Sin dato")</f>
        <v/>
      </c>
      <c r="Z3320">
        <f>IF(J3320&lt;=24,"18-24","25-29")</f>
        <v/>
      </c>
      <c r="AA3320">
        <f>IF(M3320&lt;&gt;1,"",IF(P3320=2,1,0))</f>
        <v/>
      </c>
      <c r="AB3320">
        <f>IF(M3320&lt;&gt;1,"",IF(O3320&gt;=2,1,0))</f>
        <v/>
      </c>
      <c r="AC3320">
        <f>IF(M3320&lt;&gt;1,"",IF(OR(Q3320=999,Q3320=""),"",IF(OR(Q3320&lt;35,Q3320&gt;48),1,0)))</f>
        <v/>
      </c>
      <c r="AD3320">
        <f>IF(COUNT(AA3320:AC3320)&lt;3,"",SUM(AA3320:AC3320))</f>
        <v/>
      </c>
      <c r="AE3320">
        <f>IF(L3320&gt;=4,2,IF(L3320&gt;=2,1,0))</f>
        <v/>
      </c>
      <c r="AF3320">
        <f>IF(L3320&gt;=5,1,0)</f>
        <v/>
      </c>
      <c r="AG3320">
        <f>AE3320+AF3320</f>
        <v/>
      </c>
      <c r="AH3320" s="15">
        <f>IF(M3320&lt;&gt;1,"",IF(OR(R3320=-9,R3320=""),"",R3320))</f>
        <v/>
      </c>
      <c r="AI3320">
        <f>IF(M3320&lt;&gt;1,"",IF(OR(Q3320=999,Q3320=""),"",Q3320))</f>
        <v/>
      </c>
    </row>
    <row r="3321">
      <c r="A3321" t="inlineStr">
        <is>
          <t>TQRMNOP117831</t>
        </is>
      </c>
      <c r="B3321" t="n">
        <v>2025</v>
      </c>
      <c r="C3321" t="n">
        <v>1</v>
      </c>
      <c r="D3321" t="n">
        <v>1</v>
      </c>
      <c r="E3321" t="inlineStr">
        <is>
          <t>S</t>
        </is>
      </c>
      <c r="F3321" t="n">
        <v>33</v>
      </c>
      <c r="G3321" t="n">
        <v>936</v>
      </c>
      <c r="H3321" t="n">
        <v>3</v>
      </c>
      <c r="I3321" t="n">
        <v>1</v>
      </c>
      <c r="J3321" t="n">
        <v>20</v>
      </c>
      <c r="K3321" t="n">
        <v>2</v>
      </c>
      <c r="L3321" t="n">
        <v>5</v>
      </c>
      <c r="M3321" t="n">
        <v>1</v>
      </c>
      <c r="N3321" t="n">
        <v>4</v>
      </c>
      <c r="O3321" t="n">
        <v>1</v>
      </c>
      <c r="P3321" t="n">
        <v>2</v>
      </c>
      <c r="Q3321" t="n">
        <v>30</v>
      </c>
      <c r="R3321" s="15" t="n">
        <v>521000</v>
      </c>
      <c r="S3321" s="15" t="n">
        <v>58000</v>
      </c>
      <c r="T3321" s="15" t="n">
        <v>579000</v>
      </c>
      <c r="U3321" s="15" t="n">
        <v>126900</v>
      </c>
      <c r="V3321">
        <f>IFERROR(VLOOKUP(D3321,Tablas_Equivalencia!$A$3:$B$8,2,FALSE),"Sin dato")</f>
        <v/>
      </c>
      <c r="W3321">
        <f>IFERROR(VLOOKUP(L3321,Tablas_Equivalencia!$D$3:$E$9,2,FALSE),"Sin dato")</f>
        <v/>
      </c>
      <c r="X3321">
        <f>IF(I3321=1,"Varón","Mujer")</f>
        <v/>
      </c>
      <c r="Y3321">
        <f>IFERROR(VLOOKUP(M3321,Tablas_Equivalencia!$G$3:$H$6,2,FALSE),"Sin dato")</f>
        <v/>
      </c>
      <c r="Z3321">
        <f>IF(J3321&lt;=24,"18-24","25-29")</f>
        <v/>
      </c>
      <c r="AA3321">
        <f>IF(M3321&lt;&gt;1,"",IF(P3321=2,1,0))</f>
        <v/>
      </c>
      <c r="AB3321">
        <f>IF(M3321&lt;&gt;1,"",IF(O3321&gt;=2,1,0))</f>
        <v/>
      </c>
      <c r="AC3321">
        <f>IF(M3321&lt;&gt;1,"",IF(OR(Q3321=999,Q3321=""),"",IF(OR(Q3321&lt;35,Q3321&gt;48),1,0)))</f>
        <v/>
      </c>
      <c r="AD3321">
        <f>IF(COUNT(AA3321:AC3321)&lt;3,"",SUM(AA3321:AC3321))</f>
        <v/>
      </c>
      <c r="AE3321">
        <f>IF(L3321&gt;=4,2,IF(L3321&gt;=2,1,0))</f>
        <v/>
      </c>
      <c r="AF3321">
        <f>IF(L3321&gt;=5,1,0)</f>
        <v/>
      </c>
      <c r="AG3321">
        <f>AE3321+AF3321</f>
        <v/>
      </c>
      <c r="AH3321" s="15">
        <f>IF(M3321&lt;&gt;1,"",IF(OR(R3321=-9,R3321=""),"",R3321))</f>
        <v/>
      </c>
      <c r="AI3321">
        <f>IF(M3321&lt;&gt;1,"",IF(OR(Q3321=999,Q3321=""),"",Q3321))</f>
        <v/>
      </c>
    </row>
    <row r="3322">
      <c r="A3322" t="inlineStr">
        <is>
          <t>TQRMNOP117834</t>
        </is>
      </c>
      <c r="B3322" t="n">
        <v>2025</v>
      </c>
      <c r="C3322" t="n">
        <v>1</v>
      </c>
      <c r="D3322" t="n">
        <v>1</v>
      </c>
      <c r="E3322" t="inlineStr">
        <is>
          <t>S</t>
        </is>
      </c>
      <c r="F3322" t="n">
        <v>33</v>
      </c>
      <c r="G3322" t="n">
        <v>1803</v>
      </c>
      <c r="H3322" t="n">
        <v>1</v>
      </c>
      <c r="I3322" t="n">
        <v>1</v>
      </c>
      <c r="J3322" t="n">
        <v>29</v>
      </c>
      <c r="K3322" t="n">
        <v>1</v>
      </c>
      <c r="L3322" t="n">
        <v>4</v>
      </c>
      <c r="M3322" t="n">
        <v>1</v>
      </c>
      <c r="N3322" t="n">
        <v>2</v>
      </c>
      <c r="O3322" t="n">
        <v>1</v>
      </c>
      <c r="P3322" t="n">
        <v>2</v>
      </c>
      <c r="Q3322" t="n">
        <v>28</v>
      </c>
      <c r="R3322" s="15" t="n">
        <v>560000</v>
      </c>
      <c r="S3322" s="15" t="n">
        <v>0</v>
      </c>
      <c r="T3322" s="15" t="n">
        <v>560000</v>
      </c>
      <c r="U3322" s="15" t="n">
        <v>104400</v>
      </c>
      <c r="V3322">
        <f>IFERROR(VLOOKUP(D3322,Tablas_Equivalencia!$A$3:$B$8,2,FALSE),"Sin dato")</f>
        <v/>
      </c>
      <c r="W3322">
        <f>IFERROR(VLOOKUP(L3322,Tablas_Equivalencia!$D$3:$E$9,2,FALSE),"Sin dato")</f>
        <v/>
      </c>
      <c r="X3322">
        <f>IF(I3322=1,"Varón","Mujer")</f>
        <v/>
      </c>
      <c r="Y3322">
        <f>IFERROR(VLOOKUP(M3322,Tablas_Equivalencia!$G$3:$H$6,2,FALSE),"Sin dato")</f>
        <v/>
      </c>
      <c r="Z3322">
        <f>IF(J3322&lt;=24,"18-24","25-29")</f>
        <v/>
      </c>
      <c r="AA3322">
        <f>IF(M3322&lt;&gt;1,"",IF(P3322=2,1,0))</f>
        <v/>
      </c>
      <c r="AB3322">
        <f>IF(M3322&lt;&gt;1,"",IF(O3322&gt;=2,1,0))</f>
        <v/>
      </c>
      <c r="AC3322">
        <f>IF(M3322&lt;&gt;1,"",IF(OR(Q3322=999,Q3322=""),"",IF(OR(Q3322&lt;35,Q3322&gt;48),1,0)))</f>
        <v/>
      </c>
      <c r="AD3322">
        <f>IF(COUNT(AA3322:AC3322)&lt;3,"",SUM(AA3322:AC3322))</f>
        <v/>
      </c>
      <c r="AE3322">
        <f>IF(L3322&gt;=4,2,IF(L3322&gt;=2,1,0))</f>
        <v/>
      </c>
      <c r="AF3322">
        <f>IF(L3322&gt;=5,1,0)</f>
        <v/>
      </c>
      <c r="AG3322">
        <f>AE3322+AF3322</f>
        <v/>
      </c>
      <c r="AH3322" s="15">
        <f>IF(M3322&lt;&gt;1,"",IF(OR(R3322=-9,R3322=""),"",R3322))</f>
        <v/>
      </c>
      <c r="AI3322">
        <f>IF(M3322&lt;&gt;1,"",IF(OR(Q3322=999,Q3322=""),"",Q3322))</f>
        <v/>
      </c>
    </row>
    <row r="3323">
      <c r="A3323" t="inlineStr">
        <is>
          <t>TQRMNOP117837</t>
        </is>
      </c>
      <c r="B3323" t="n">
        <v>2025</v>
      </c>
      <c r="C3323" t="n">
        <v>1</v>
      </c>
      <c r="D3323" t="n">
        <v>43</v>
      </c>
      <c r="E3323" t="inlineStr">
        <is>
          <t>N</t>
        </is>
      </c>
      <c r="F3323" t="n">
        <v>29</v>
      </c>
      <c r="G3323" t="n">
        <v>1432</v>
      </c>
      <c r="H3323" t="n">
        <v>3</v>
      </c>
      <c r="I3323" t="n">
        <v>2</v>
      </c>
      <c r="J3323" t="n">
        <v>18</v>
      </c>
      <c r="K3323" t="n">
        <v>2</v>
      </c>
      <c r="L3323" t="n">
        <v>3</v>
      </c>
      <c r="M3323" t="n">
        <v>2</v>
      </c>
      <c r="R3323" s="15" t="n">
        <v>0</v>
      </c>
      <c r="S3323" s="15" t="n">
        <v>0</v>
      </c>
      <c r="T3323" s="15" t="n">
        <v>0</v>
      </c>
      <c r="U3323" s="15" t="n">
        <v>90700</v>
      </c>
      <c r="V3323">
        <f>IFERROR(VLOOKUP(D3323,Tablas_Equivalencia!$A$3:$B$8,2,FALSE),"Sin dato")</f>
        <v/>
      </c>
      <c r="W3323">
        <f>IFERROR(VLOOKUP(L3323,Tablas_Equivalencia!$D$3:$E$9,2,FALSE),"Sin dato")</f>
        <v/>
      </c>
      <c r="X3323">
        <f>IF(I3323=1,"Varón","Mujer")</f>
        <v/>
      </c>
      <c r="Y3323">
        <f>IFERROR(VLOOKUP(M3323,Tablas_Equivalencia!$G$3:$H$6,2,FALSE),"Sin dato")</f>
        <v/>
      </c>
      <c r="Z3323">
        <f>IF(J3323&lt;=24,"18-24","25-29")</f>
        <v/>
      </c>
      <c r="AA3323">
        <f>IF(M3323&lt;&gt;1,"",IF(P3323=2,1,0))</f>
        <v/>
      </c>
      <c r="AB3323">
        <f>IF(M3323&lt;&gt;1,"",IF(O3323&gt;=2,1,0))</f>
        <v/>
      </c>
      <c r="AC3323">
        <f>IF(M3323&lt;&gt;1,"",IF(OR(Q3323=999,Q3323=""),"",IF(OR(Q3323&lt;35,Q3323&gt;48),1,0)))</f>
        <v/>
      </c>
      <c r="AD3323">
        <f>IF(COUNT(AA3323:AC3323)&lt;3,"",SUM(AA3323:AC3323))</f>
        <v/>
      </c>
      <c r="AE3323">
        <f>IF(L3323&gt;=4,2,IF(L3323&gt;=2,1,0))</f>
        <v/>
      </c>
      <c r="AF3323">
        <f>IF(L3323&gt;=5,1,0)</f>
        <v/>
      </c>
      <c r="AG3323">
        <f>AE3323+AF3323</f>
        <v/>
      </c>
      <c r="AH3323" s="15">
        <f>IF(M3323&lt;&gt;1,"",IF(OR(R3323=-9,R3323=""),"",R3323))</f>
        <v/>
      </c>
      <c r="AI3323">
        <f>IF(M3323&lt;&gt;1,"",IF(OR(Q3323=999,Q3323=""),"",Q3323))</f>
        <v/>
      </c>
    </row>
    <row r="3324">
      <c r="A3324" t="inlineStr">
        <is>
          <t>TQRMNOP117839</t>
        </is>
      </c>
      <c r="B3324" t="n">
        <v>2025</v>
      </c>
      <c r="C3324" t="n">
        <v>1</v>
      </c>
      <c r="D3324" t="n">
        <v>42</v>
      </c>
      <c r="E3324" t="inlineStr">
        <is>
          <t>N</t>
        </is>
      </c>
      <c r="F3324" t="n">
        <v>25</v>
      </c>
      <c r="G3324" t="n">
        <v>1312</v>
      </c>
      <c r="H3324" t="n">
        <v>10</v>
      </c>
      <c r="I3324" t="n">
        <v>1</v>
      </c>
      <c r="J3324" t="n">
        <v>29</v>
      </c>
      <c r="K3324" t="n">
        <v>2</v>
      </c>
      <c r="L3324" t="n">
        <v>4</v>
      </c>
      <c r="M3324" t="n">
        <v>1</v>
      </c>
      <c r="N3324" t="n">
        <v>3</v>
      </c>
      <c r="O3324" t="n">
        <v>3</v>
      </c>
      <c r="P3324" t="n">
        <v>2</v>
      </c>
      <c r="Q3324" t="n">
        <v>17</v>
      </c>
      <c r="R3324" s="15" t="n">
        <v>369000</v>
      </c>
      <c r="S3324" s="15" t="n">
        <v>105000</v>
      </c>
      <c r="T3324" s="15" t="n">
        <v>474000</v>
      </c>
      <c r="U3324" s="15" t="n">
        <v>114000</v>
      </c>
      <c r="V3324">
        <f>IFERROR(VLOOKUP(D3324,Tablas_Equivalencia!$A$3:$B$8,2,FALSE),"Sin dato")</f>
        <v/>
      </c>
      <c r="W3324">
        <f>IFERROR(VLOOKUP(L3324,Tablas_Equivalencia!$D$3:$E$9,2,FALSE),"Sin dato")</f>
        <v/>
      </c>
      <c r="X3324">
        <f>IF(I3324=1,"Varón","Mujer")</f>
        <v/>
      </c>
      <c r="Y3324">
        <f>IFERROR(VLOOKUP(M3324,Tablas_Equivalencia!$G$3:$H$6,2,FALSE),"Sin dato")</f>
        <v/>
      </c>
      <c r="Z3324">
        <f>IF(J3324&lt;=24,"18-24","25-29")</f>
        <v/>
      </c>
      <c r="AA3324">
        <f>IF(M3324&lt;&gt;1,"",IF(P3324=2,1,0))</f>
        <v/>
      </c>
      <c r="AB3324">
        <f>IF(M3324&lt;&gt;1,"",IF(O3324&gt;=2,1,0))</f>
        <v/>
      </c>
      <c r="AC3324">
        <f>IF(M3324&lt;&gt;1,"",IF(OR(Q3324=999,Q3324=""),"",IF(OR(Q3324&lt;35,Q3324&gt;48),1,0)))</f>
        <v/>
      </c>
      <c r="AD3324">
        <f>IF(COUNT(AA3324:AC3324)&lt;3,"",SUM(AA3324:AC3324))</f>
        <v/>
      </c>
      <c r="AE3324">
        <f>IF(L3324&gt;=4,2,IF(L3324&gt;=2,1,0))</f>
        <v/>
      </c>
      <c r="AF3324">
        <f>IF(L3324&gt;=5,1,0)</f>
        <v/>
      </c>
      <c r="AG3324">
        <f>AE3324+AF3324</f>
        <v/>
      </c>
      <c r="AH3324" s="15">
        <f>IF(M3324&lt;&gt;1,"",IF(OR(R3324=-9,R3324=""),"",R3324))</f>
        <v/>
      </c>
      <c r="AI3324">
        <f>IF(M3324&lt;&gt;1,"",IF(OR(Q3324=999,Q3324=""),"",Q3324))</f>
        <v/>
      </c>
    </row>
    <row r="3325">
      <c r="A3325" t="inlineStr">
        <is>
          <t>TQRMNOP117840</t>
        </is>
      </c>
      <c r="B3325" t="n">
        <v>2025</v>
      </c>
      <c r="C3325" t="n">
        <v>1</v>
      </c>
      <c r="D3325" t="n">
        <v>43</v>
      </c>
      <c r="E3325" t="inlineStr">
        <is>
          <t>N</t>
        </is>
      </c>
      <c r="F3325" t="n">
        <v>34</v>
      </c>
      <c r="G3325" t="n">
        <v>2286</v>
      </c>
      <c r="H3325" t="n">
        <v>1</v>
      </c>
      <c r="I3325" t="n">
        <v>2</v>
      </c>
      <c r="J3325" t="n">
        <v>25</v>
      </c>
      <c r="K3325" t="n">
        <v>2</v>
      </c>
      <c r="L3325" t="n">
        <v>6</v>
      </c>
      <c r="M3325" t="n">
        <v>2</v>
      </c>
      <c r="R3325" s="15" t="n">
        <v>0</v>
      </c>
      <c r="S3325" s="15" t="n">
        <v>0</v>
      </c>
      <c r="T3325" s="15" t="n">
        <v>0</v>
      </c>
      <c r="U3325" s="15" t="n">
        <v>98700</v>
      </c>
      <c r="V3325">
        <f>IFERROR(VLOOKUP(D3325,Tablas_Equivalencia!$A$3:$B$8,2,FALSE),"Sin dato")</f>
        <v/>
      </c>
      <c r="W3325">
        <f>IFERROR(VLOOKUP(L3325,Tablas_Equivalencia!$D$3:$E$9,2,FALSE),"Sin dato")</f>
        <v/>
      </c>
      <c r="X3325">
        <f>IF(I3325=1,"Varón","Mujer")</f>
        <v/>
      </c>
      <c r="Y3325">
        <f>IFERROR(VLOOKUP(M3325,Tablas_Equivalencia!$G$3:$H$6,2,FALSE),"Sin dato")</f>
        <v/>
      </c>
      <c r="Z3325">
        <f>IF(J3325&lt;=24,"18-24","25-29")</f>
        <v/>
      </c>
      <c r="AA3325">
        <f>IF(M3325&lt;&gt;1,"",IF(P3325=2,1,0))</f>
        <v/>
      </c>
      <c r="AB3325">
        <f>IF(M3325&lt;&gt;1,"",IF(O3325&gt;=2,1,0))</f>
        <v/>
      </c>
      <c r="AC3325">
        <f>IF(M3325&lt;&gt;1,"",IF(OR(Q3325=999,Q3325=""),"",IF(OR(Q3325&lt;35,Q3325&gt;48),1,0)))</f>
        <v/>
      </c>
      <c r="AD3325">
        <f>IF(COUNT(AA3325:AC3325)&lt;3,"",SUM(AA3325:AC3325))</f>
        <v/>
      </c>
      <c r="AE3325">
        <f>IF(L3325&gt;=4,2,IF(L3325&gt;=2,1,0))</f>
        <v/>
      </c>
      <c r="AF3325">
        <f>IF(L3325&gt;=5,1,0)</f>
        <v/>
      </c>
      <c r="AG3325">
        <f>AE3325+AF3325</f>
        <v/>
      </c>
      <c r="AH3325" s="15">
        <f>IF(M3325&lt;&gt;1,"",IF(OR(R3325=-9,R3325=""),"",R3325))</f>
        <v/>
      </c>
      <c r="AI3325">
        <f>IF(M3325&lt;&gt;1,"",IF(OR(Q3325=999,Q3325=""),"",Q3325))</f>
        <v/>
      </c>
    </row>
    <row r="3326">
      <c r="A3326" t="inlineStr">
        <is>
          <t>TQRMNOP117869</t>
        </is>
      </c>
      <c r="B3326" t="n">
        <v>2025</v>
      </c>
      <c r="C3326" t="n">
        <v>1</v>
      </c>
      <c r="D3326" t="n">
        <v>41</v>
      </c>
      <c r="E3326" t="inlineStr">
        <is>
          <t>N</t>
        </is>
      </c>
      <c r="F3326" t="n">
        <v>12</v>
      </c>
      <c r="G3326" t="n">
        <v>853</v>
      </c>
      <c r="H3326" t="n">
        <v>2</v>
      </c>
      <c r="I3326" t="n">
        <v>2</v>
      </c>
      <c r="J3326" t="n">
        <v>19</v>
      </c>
      <c r="K3326" t="n">
        <v>2</v>
      </c>
      <c r="L3326" t="n">
        <v>3</v>
      </c>
      <c r="M3326" t="n">
        <v>1</v>
      </c>
      <c r="N3326" t="n">
        <v>3</v>
      </c>
      <c r="O3326" t="n">
        <v>2</v>
      </c>
      <c r="P3326" t="n">
        <v>2</v>
      </c>
      <c r="Q3326" t="n">
        <v>27</v>
      </c>
      <c r="R3326" s="15" t="n">
        <v>211000</v>
      </c>
      <c r="S3326" s="15" t="n">
        <v>0</v>
      </c>
      <c r="T3326" s="15" t="n">
        <v>211000</v>
      </c>
      <c r="U3326" s="15" t="n">
        <v>243800</v>
      </c>
      <c r="V3326">
        <f>IFERROR(VLOOKUP(D3326,Tablas_Equivalencia!$A$3:$B$8,2,FALSE),"Sin dato")</f>
        <v/>
      </c>
      <c r="W3326">
        <f>IFERROR(VLOOKUP(L3326,Tablas_Equivalencia!$D$3:$E$9,2,FALSE),"Sin dato")</f>
        <v/>
      </c>
      <c r="X3326">
        <f>IF(I3326=1,"Varón","Mujer")</f>
        <v/>
      </c>
      <c r="Y3326">
        <f>IFERROR(VLOOKUP(M3326,Tablas_Equivalencia!$G$3:$H$6,2,FALSE),"Sin dato")</f>
        <v/>
      </c>
      <c r="Z3326">
        <f>IF(J3326&lt;=24,"18-24","25-29")</f>
        <v/>
      </c>
      <c r="AA3326">
        <f>IF(M3326&lt;&gt;1,"",IF(P3326=2,1,0))</f>
        <v/>
      </c>
      <c r="AB3326">
        <f>IF(M3326&lt;&gt;1,"",IF(O3326&gt;=2,1,0))</f>
        <v/>
      </c>
      <c r="AC3326">
        <f>IF(M3326&lt;&gt;1,"",IF(OR(Q3326=999,Q3326=""),"",IF(OR(Q3326&lt;35,Q3326&gt;48),1,0)))</f>
        <v/>
      </c>
      <c r="AD3326">
        <f>IF(COUNT(AA3326:AC3326)&lt;3,"",SUM(AA3326:AC3326))</f>
        <v/>
      </c>
      <c r="AE3326">
        <f>IF(L3326&gt;=4,2,IF(L3326&gt;=2,1,0))</f>
        <v/>
      </c>
      <c r="AF3326">
        <f>IF(L3326&gt;=5,1,0)</f>
        <v/>
      </c>
      <c r="AG3326">
        <f>AE3326+AF3326</f>
        <v/>
      </c>
      <c r="AH3326" s="15">
        <f>IF(M3326&lt;&gt;1,"",IF(OR(R3326=-9,R3326=""),"",R3326))</f>
        <v/>
      </c>
      <c r="AI3326">
        <f>IF(M3326&lt;&gt;1,"",IF(OR(Q3326=999,Q3326=""),"",Q3326))</f>
        <v/>
      </c>
    </row>
    <row r="3327">
      <c r="A3327" t="inlineStr">
        <is>
          <t>TQRMNOP117871</t>
        </is>
      </c>
      <c r="B3327" t="n">
        <v>2025</v>
      </c>
      <c r="C3327" t="n">
        <v>1</v>
      </c>
      <c r="D3327" t="n">
        <v>40</v>
      </c>
      <c r="E3327" t="inlineStr">
        <is>
          <t>N</t>
        </is>
      </c>
      <c r="F3327" t="n">
        <v>9</v>
      </c>
      <c r="G3327" t="n">
        <v>1241</v>
      </c>
      <c r="H3327" t="n">
        <v>3</v>
      </c>
      <c r="I3327" t="n">
        <v>2</v>
      </c>
      <c r="J3327" t="n">
        <v>27</v>
      </c>
      <c r="K3327" t="n">
        <v>2</v>
      </c>
      <c r="L3327" t="n">
        <v>4</v>
      </c>
      <c r="M3327" t="n">
        <v>1</v>
      </c>
      <c r="N3327" t="n">
        <v>3</v>
      </c>
      <c r="O3327" t="n">
        <v>2</v>
      </c>
      <c r="P3327" t="n">
        <v>2</v>
      </c>
      <c r="Q3327" t="n">
        <v>21</v>
      </c>
      <c r="R3327" s="15" t="n">
        <v>307000</v>
      </c>
      <c r="S3327" s="15" t="n">
        <v>0</v>
      </c>
      <c r="T3327" s="15" t="n">
        <v>307000</v>
      </c>
      <c r="U3327" s="15" t="n">
        <v>61900</v>
      </c>
      <c r="V3327">
        <f>IFERROR(VLOOKUP(D3327,Tablas_Equivalencia!$A$3:$B$8,2,FALSE),"Sin dato")</f>
        <v/>
      </c>
      <c r="W3327">
        <f>IFERROR(VLOOKUP(L3327,Tablas_Equivalencia!$D$3:$E$9,2,FALSE),"Sin dato")</f>
        <v/>
      </c>
      <c r="X3327">
        <f>IF(I3327=1,"Varón","Mujer")</f>
        <v/>
      </c>
      <c r="Y3327">
        <f>IFERROR(VLOOKUP(M3327,Tablas_Equivalencia!$G$3:$H$6,2,FALSE),"Sin dato")</f>
        <v/>
      </c>
      <c r="Z3327">
        <f>IF(J3327&lt;=24,"18-24","25-29")</f>
        <v/>
      </c>
      <c r="AA3327">
        <f>IF(M3327&lt;&gt;1,"",IF(P3327=2,1,0))</f>
        <v/>
      </c>
      <c r="AB3327">
        <f>IF(M3327&lt;&gt;1,"",IF(O3327&gt;=2,1,0))</f>
        <v/>
      </c>
      <c r="AC3327">
        <f>IF(M3327&lt;&gt;1,"",IF(OR(Q3327=999,Q3327=""),"",IF(OR(Q3327&lt;35,Q3327&gt;48),1,0)))</f>
        <v/>
      </c>
      <c r="AD3327">
        <f>IF(COUNT(AA3327:AC3327)&lt;3,"",SUM(AA3327:AC3327))</f>
        <v/>
      </c>
      <c r="AE3327">
        <f>IF(L3327&gt;=4,2,IF(L3327&gt;=2,1,0))</f>
        <v/>
      </c>
      <c r="AF3327">
        <f>IF(L3327&gt;=5,1,0)</f>
        <v/>
      </c>
      <c r="AG3327">
        <f>AE3327+AF3327</f>
        <v/>
      </c>
      <c r="AH3327" s="15">
        <f>IF(M3327&lt;&gt;1,"",IF(OR(R3327=-9,R3327=""),"",R3327))</f>
        <v/>
      </c>
      <c r="AI3327">
        <f>IF(M3327&lt;&gt;1,"",IF(OR(Q3327=999,Q3327=""),"",Q3327))</f>
        <v/>
      </c>
    </row>
    <row r="3328">
      <c r="A3328" t="inlineStr">
        <is>
          <t>TQRMNOP117875</t>
        </is>
      </c>
      <c r="B3328" t="n">
        <v>2025</v>
      </c>
      <c r="C3328" t="n">
        <v>1</v>
      </c>
      <c r="D3328" t="n">
        <v>43</v>
      </c>
      <c r="E3328" t="inlineStr">
        <is>
          <t>N</t>
        </is>
      </c>
      <c r="F3328" t="n">
        <v>26</v>
      </c>
      <c r="G3328" t="n">
        <v>1586</v>
      </c>
      <c r="H3328" t="n">
        <v>3</v>
      </c>
      <c r="I3328" t="n">
        <v>1</v>
      </c>
      <c r="J3328" t="n">
        <v>20</v>
      </c>
      <c r="K3328" t="n">
        <v>1</v>
      </c>
      <c r="L3328" t="n">
        <v>4</v>
      </c>
      <c r="M3328" t="n">
        <v>1</v>
      </c>
      <c r="N3328" t="n">
        <v>2</v>
      </c>
      <c r="O3328" t="n">
        <v>1</v>
      </c>
      <c r="P3328" t="n">
        <v>1</v>
      </c>
      <c r="Q3328" t="n">
        <v>55</v>
      </c>
      <c r="R3328" s="15" t="n">
        <v>1471000</v>
      </c>
      <c r="S3328" s="15" t="n">
        <v>0</v>
      </c>
      <c r="T3328" s="15" t="n">
        <v>1471000</v>
      </c>
      <c r="U3328" s="15" t="n">
        <v>80900</v>
      </c>
      <c r="V3328">
        <f>IFERROR(VLOOKUP(D3328,Tablas_Equivalencia!$A$3:$B$8,2,FALSE),"Sin dato")</f>
        <v/>
      </c>
      <c r="W3328">
        <f>IFERROR(VLOOKUP(L3328,Tablas_Equivalencia!$D$3:$E$9,2,FALSE),"Sin dato")</f>
        <v/>
      </c>
      <c r="X3328">
        <f>IF(I3328=1,"Varón","Mujer")</f>
        <v/>
      </c>
      <c r="Y3328">
        <f>IFERROR(VLOOKUP(M3328,Tablas_Equivalencia!$G$3:$H$6,2,FALSE),"Sin dato")</f>
        <v/>
      </c>
      <c r="Z3328">
        <f>IF(J3328&lt;=24,"18-24","25-29")</f>
        <v/>
      </c>
      <c r="AA3328">
        <f>IF(M3328&lt;&gt;1,"",IF(P3328=2,1,0))</f>
        <v/>
      </c>
      <c r="AB3328">
        <f>IF(M3328&lt;&gt;1,"",IF(O3328&gt;=2,1,0))</f>
        <v/>
      </c>
      <c r="AC3328">
        <f>IF(M3328&lt;&gt;1,"",IF(OR(Q3328=999,Q3328=""),"",IF(OR(Q3328&lt;35,Q3328&gt;48),1,0)))</f>
        <v/>
      </c>
      <c r="AD3328">
        <f>IF(COUNT(AA3328:AC3328)&lt;3,"",SUM(AA3328:AC3328))</f>
        <v/>
      </c>
      <c r="AE3328">
        <f>IF(L3328&gt;=4,2,IF(L3328&gt;=2,1,0))</f>
        <v/>
      </c>
      <c r="AF3328">
        <f>IF(L3328&gt;=5,1,0)</f>
        <v/>
      </c>
      <c r="AG3328">
        <f>AE3328+AF3328</f>
        <v/>
      </c>
      <c r="AH3328" s="15">
        <f>IF(M3328&lt;&gt;1,"",IF(OR(R3328=-9,R3328=""),"",R3328))</f>
        <v/>
      </c>
      <c r="AI3328">
        <f>IF(M3328&lt;&gt;1,"",IF(OR(Q3328=999,Q3328=""),"",Q3328))</f>
        <v/>
      </c>
    </row>
    <row r="3329">
      <c r="A3329" t="inlineStr">
        <is>
          <t>TQRMNOP117885</t>
        </is>
      </c>
      <c r="B3329" t="n">
        <v>2025</v>
      </c>
      <c r="C3329" t="n">
        <v>1</v>
      </c>
      <c r="D3329" t="n">
        <v>1</v>
      </c>
      <c r="E3329" t="inlineStr">
        <is>
          <t>S</t>
        </is>
      </c>
      <c r="F3329" t="n">
        <v>32</v>
      </c>
      <c r="G3329" t="n">
        <v>631</v>
      </c>
      <c r="H3329" t="n">
        <v>3</v>
      </c>
      <c r="I3329" t="n">
        <v>1</v>
      </c>
      <c r="J3329" t="n">
        <v>18</v>
      </c>
      <c r="K3329" t="n">
        <v>2</v>
      </c>
      <c r="L3329" t="n">
        <v>3</v>
      </c>
      <c r="M3329" t="n">
        <v>1</v>
      </c>
      <c r="N3329" t="n">
        <v>3</v>
      </c>
      <c r="O3329" t="n">
        <v>1</v>
      </c>
      <c r="P3329" t="n">
        <v>1</v>
      </c>
      <c r="Q3329" t="n">
        <v>50</v>
      </c>
      <c r="R3329" s="15" t="n">
        <v>558000</v>
      </c>
      <c r="S3329" s="15" t="n">
        <v>72000</v>
      </c>
      <c r="T3329" s="15" t="n">
        <v>630000</v>
      </c>
      <c r="U3329" s="15" t="n">
        <v>272500</v>
      </c>
      <c r="V3329">
        <f>IFERROR(VLOOKUP(D3329,Tablas_Equivalencia!$A$3:$B$8,2,FALSE),"Sin dato")</f>
        <v/>
      </c>
      <c r="W3329">
        <f>IFERROR(VLOOKUP(L3329,Tablas_Equivalencia!$D$3:$E$9,2,FALSE),"Sin dato")</f>
        <v/>
      </c>
      <c r="X3329">
        <f>IF(I3329=1,"Varón","Mujer")</f>
        <v/>
      </c>
      <c r="Y3329">
        <f>IFERROR(VLOOKUP(M3329,Tablas_Equivalencia!$G$3:$H$6,2,FALSE),"Sin dato")</f>
        <v/>
      </c>
      <c r="Z3329">
        <f>IF(J3329&lt;=24,"18-24","25-29")</f>
        <v/>
      </c>
      <c r="AA3329">
        <f>IF(M3329&lt;&gt;1,"",IF(P3329=2,1,0))</f>
        <v/>
      </c>
      <c r="AB3329">
        <f>IF(M3329&lt;&gt;1,"",IF(O3329&gt;=2,1,0))</f>
        <v/>
      </c>
      <c r="AC3329">
        <f>IF(M3329&lt;&gt;1,"",IF(OR(Q3329=999,Q3329=""),"",IF(OR(Q3329&lt;35,Q3329&gt;48),1,0)))</f>
        <v/>
      </c>
      <c r="AD3329">
        <f>IF(COUNT(AA3329:AC3329)&lt;3,"",SUM(AA3329:AC3329))</f>
        <v/>
      </c>
      <c r="AE3329">
        <f>IF(L3329&gt;=4,2,IF(L3329&gt;=2,1,0))</f>
        <v/>
      </c>
      <c r="AF3329">
        <f>IF(L3329&gt;=5,1,0)</f>
        <v/>
      </c>
      <c r="AG3329">
        <f>AE3329+AF3329</f>
        <v/>
      </c>
      <c r="AH3329" s="15">
        <f>IF(M3329&lt;&gt;1,"",IF(OR(R3329=-9,R3329=""),"",R3329))</f>
        <v/>
      </c>
      <c r="AI3329">
        <f>IF(M3329&lt;&gt;1,"",IF(OR(Q3329=999,Q3329=""),"",Q3329))</f>
        <v/>
      </c>
    </row>
    <row r="3330">
      <c r="A3330" t="inlineStr">
        <is>
          <t>TQRMNOP117892</t>
        </is>
      </c>
      <c r="B3330" t="n">
        <v>2025</v>
      </c>
      <c r="C3330" t="n">
        <v>1</v>
      </c>
      <c r="D3330" t="n">
        <v>42</v>
      </c>
      <c r="E3330" t="inlineStr">
        <is>
          <t>N</t>
        </is>
      </c>
      <c r="F3330" t="n">
        <v>27</v>
      </c>
      <c r="G3330" t="n">
        <v>1836</v>
      </c>
      <c r="H3330" t="n">
        <v>1</v>
      </c>
      <c r="I3330" t="n">
        <v>1</v>
      </c>
      <c r="J3330" t="n">
        <v>23</v>
      </c>
      <c r="K3330" t="n">
        <v>2</v>
      </c>
      <c r="L3330" t="n">
        <v>2</v>
      </c>
      <c r="M3330" t="n">
        <v>1</v>
      </c>
      <c r="N3330" t="n">
        <v>2</v>
      </c>
      <c r="O3330" t="n">
        <v>3</v>
      </c>
      <c r="P3330" t="n">
        <v>2</v>
      </c>
      <c r="Q3330" t="n">
        <v>71</v>
      </c>
      <c r="R3330" s="15" t="n">
        <v>418000</v>
      </c>
      <c r="S3330" s="15" t="n">
        <v>0</v>
      </c>
      <c r="T3330" s="15" t="n">
        <v>418000</v>
      </c>
      <c r="U3330" s="15" t="n">
        <v>65900</v>
      </c>
      <c r="V3330">
        <f>IFERROR(VLOOKUP(D3330,Tablas_Equivalencia!$A$3:$B$8,2,FALSE),"Sin dato")</f>
        <v/>
      </c>
      <c r="W3330">
        <f>IFERROR(VLOOKUP(L3330,Tablas_Equivalencia!$D$3:$E$9,2,FALSE),"Sin dato")</f>
        <v/>
      </c>
      <c r="X3330">
        <f>IF(I3330=1,"Varón","Mujer")</f>
        <v/>
      </c>
      <c r="Y3330">
        <f>IFERROR(VLOOKUP(M3330,Tablas_Equivalencia!$G$3:$H$6,2,FALSE),"Sin dato")</f>
        <v/>
      </c>
      <c r="Z3330">
        <f>IF(J3330&lt;=24,"18-24","25-29")</f>
        <v/>
      </c>
      <c r="AA3330">
        <f>IF(M3330&lt;&gt;1,"",IF(P3330=2,1,0))</f>
        <v/>
      </c>
      <c r="AB3330">
        <f>IF(M3330&lt;&gt;1,"",IF(O3330&gt;=2,1,0))</f>
        <v/>
      </c>
      <c r="AC3330">
        <f>IF(M3330&lt;&gt;1,"",IF(OR(Q3330=999,Q3330=""),"",IF(OR(Q3330&lt;35,Q3330&gt;48),1,0)))</f>
        <v/>
      </c>
      <c r="AD3330">
        <f>IF(COUNT(AA3330:AC3330)&lt;3,"",SUM(AA3330:AC3330))</f>
        <v/>
      </c>
      <c r="AE3330">
        <f>IF(L3330&gt;=4,2,IF(L3330&gt;=2,1,0))</f>
        <v/>
      </c>
      <c r="AF3330">
        <f>IF(L3330&gt;=5,1,0)</f>
        <v/>
      </c>
      <c r="AG3330">
        <f>AE3330+AF3330</f>
        <v/>
      </c>
      <c r="AH3330" s="15">
        <f>IF(M3330&lt;&gt;1,"",IF(OR(R3330=-9,R3330=""),"",R3330))</f>
        <v/>
      </c>
      <c r="AI3330">
        <f>IF(M3330&lt;&gt;1,"",IF(OR(Q3330=999,Q3330=""),"",Q3330))</f>
        <v/>
      </c>
    </row>
    <row r="3331">
      <c r="A3331" t="inlineStr">
        <is>
          <t>TQRMNOP117899</t>
        </is>
      </c>
      <c r="B3331" t="n">
        <v>2025</v>
      </c>
      <c r="C3331" t="n">
        <v>1</v>
      </c>
      <c r="D3331" t="n">
        <v>1</v>
      </c>
      <c r="E3331" t="inlineStr">
        <is>
          <t>S</t>
        </is>
      </c>
      <c r="F3331" t="n">
        <v>32</v>
      </c>
      <c r="G3331" t="n">
        <v>1406</v>
      </c>
      <c r="H3331" t="n">
        <v>3</v>
      </c>
      <c r="I3331" t="n">
        <v>1</v>
      </c>
      <c r="J3331" t="n">
        <v>27</v>
      </c>
      <c r="K3331" t="n">
        <v>2</v>
      </c>
      <c r="L3331" t="n">
        <v>6</v>
      </c>
      <c r="M3331" t="n">
        <v>3</v>
      </c>
      <c r="R3331" s="15" t="n">
        <v>0</v>
      </c>
      <c r="S3331" s="15" t="n">
        <v>0</v>
      </c>
      <c r="T3331" s="15" t="n">
        <v>0</v>
      </c>
      <c r="U3331" s="15" t="n">
        <v>414800</v>
      </c>
      <c r="V3331">
        <f>IFERROR(VLOOKUP(D3331,Tablas_Equivalencia!$A$3:$B$8,2,FALSE),"Sin dato")</f>
        <v/>
      </c>
      <c r="W3331">
        <f>IFERROR(VLOOKUP(L3331,Tablas_Equivalencia!$D$3:$E$9,2,FALSE),"Sin dato")</f>
        <v/>
      </c>
      <c r="X3331">
        <f>IF(I3331=1,"Varón","Mujer")</f>
        <v/>
      </c>
      <c r="Y3331">
        <f>IFERROR(VLOOKUP(M3331,Tablas_Equivalencia!$G$3:$H$6,2,FALSE),"Sin dato")</f>
        <v/>
      </c>
      <c r="Z3331">
        <f>IF(J3331&lt;=24,"18-24","25-29")</f>
        <v/>
      </c>
      <c r="AA3331">
        <f>IF(M3331&lt;&gt;1,"",IF(P3331=2,1,0))</f>
        <v/>
      </c>
      <c r="AB3331">
        <f>IF(M3331&lt;&gt;1,"",IF(O3331&gt;=2,1,0))</f>
        <v/>
      </c>
      <c r="AC3331">
        <f>IF(M3331&lt;&gt;1,"",IF(OR(Q3331=999,Q3331=""),"",IF(OR(Q3331&lt;35,Q3331&gt;48),1,0)))</f>
        <v/>
      </c>
      <c r="AD3331">
        <f>IF(COUNT(AA3331:AC3331)&lt;3,"",SUM(AA3331:AC3331))</f>
        <v/>
      </c>
      <c r="AE3331">
        <f>IF(L3331&gt;=4,2,IF(L3331&gt;=2,1,0))</f>
        <v/>
      </c>
      <c r="AF3331">
        <f>IF(L3331&gt;=5,1,0)</f>
        <v/>
      </c>
      <c r="AG3331">
        <f>AE3331+AF3331</f>
        <v/>
      </c>
      <c r="AH3331" s="15">
        <f>IF(M3331&lt;&gt;1,"",IF(OR(R3331=-9,R3331=""),"",R3331))</f>
        <v/>
      </c>
      <c r="AI3331">
        <f>IF(M3331&lt;&gt;1,"",IF(OR(Q3331=999,Q3331=""),"",Q3331))</f>
        <v/>
      </c>
    </row>
    <row r="3332">
      <c r="A3332" t="inlineStr">
        <is>
          <t>TQRMNOP117911</t>
        </is>
      </c>
      <c r="B3332" t="n">
        <v>2025</v>
      </c>
      <c r="C3332" t="n">
        <v>1</v>
      </c>
      <c r="D3332" t="n">
        <v>40</v>
      </c>
      <c r="E3332" t="inlineStr">
        <is>
          <t>S</t>
        </is>
      </c>
      <c r="F3332" t="n">
        <v>7</v>
      </c>
      <c r="G3332" t="n">
        <v>2011</v>
      </c>
      <c r="H3332" t="n">
        <v>2</v>
      </c>
      <c r="I3332" t="n">
        <v>2</v>
      </c>
      <c r="J3332" t="n">
        <v>25</v>
      </c>
      <c r="K3332" t="n">
        <v>2</v>
      </c>
      <c r="L3332" t="n">
        <v>3</v>
      </c>
      <c r="M3332" t="n">
        <v>3</v>
      </c>
      <c r="R3332" s="15" t="n">
        <v>0</v>
      </c>
      <c r="S3332" s="15" t="n">
        <v>0</v>
      </c>
      <c r="T3332" s="15" t="n">
        <v>0</v>
      </c>
      <c r="U3332" s="15" t="n">
        <v>190000</v>
      </c>
      <c r="V3332">
        <f>IFERROR(VLOOKUP(D3332,Tablas_Equivalencia!$A$3:$B$8,2,FALSE),"Sin dato")</f>
        <v/>
      </c>
      <c r="W3332">
        <f>IFERROR(VLOOKUP(L3332,Tablas_Equivalencia!$D$3:$E$9,2,FALSE),"Sin dato")</f>
        <v/>
      </c>
      <c r="X3332">
        <f>IF(I3332=1,"Varón","Mujer")</f>
        <v/>
      </c>
      <c r="Y3332">
        <f>IFERROR(VLOOKUP(M3332,Tablas_Equivalencia!$G$3:$H$6,2,FALSE),"Sin dato")</f>
        <v/>
      </c>
      <c r="Z3332">
        <f>IF(J3332&lt;=24,"18-24","25-29")</f>
        <v/>
      </c>
      <c r="AA3332">
        <f>IF(M3332&lt;&gt;1,"",IF(P3332=2,1,0))</f>
        <v/>
      </c>
      <c r="AB3332">
        <f>IF(M3332&lt;&gt;1,"",IF(O3332&gt;=2,1,0))</f>
        <v/>
      </c>
      <c r="AC3332">
        <f>IF(M3332&lt;&gt;1,"",IF(OR(Q3332=999,Q3332=""),"",IF(OR(Q3332&lt;35,Q3332&gt;48),1,0)))</f>
        <v/>
      </c>
      <c r="AD3332">
        <f>IF(COUNT(AA3332:AC3332)&lt;3,"",SUM(AA3332:AC3332))</f>
        <v/>
      </c>
      <c r="AE3332">
        <f>IF(L3332&gt;=4,2,IF(L3332&gt;=2,1,0))</f>
        <v/>
      </c>
      <c r="AF3332">
        <f>IF(L3332&gt;=5,1,0)</f>
        <v/>
      </c>
      <c r="AG3332">
        <f>AE3332+AF3332</f>
        <v/>
      </c>
      <c r="AH3332" s="15">
        <f>IF(M3332&lt;&gt;1,"",IF(OR(R3332=-9,R3332=""),"",R3332))</f>
        <v/>
      </c>
      <c r="AI3332">
        <f>IF(M3332&lt;&gt;1,"",IF(OR(Q3332=999,Q3332=""),"",Q3332))</f>
        <v/>
      </c>
    </row>
    <row r="3333">
      <c r="A3333" t="inlineStr">
        <is>
          <t>TQRMNOP117916</t>
        </is>
      </c>
      <c r="B3333" t="n">
        <v>2025</v>
      </c>
      <c r="C3333" t="n">
        <v>1</v>
      </c>
      <c r="D3333" t="n">
        <v>44</v>
      </c>
      <c r="E3333" t="inlineStr">
        <is>
          <t>N</t>
        </is>
      </c>
      <c r="F3333" t="n">
        <v>2</v>
      </c>
      <c r="G3333" t="n">
        <v>947</v>
      </c>
      <c r="H3333" t="n">
        <v>2</v>
      </c>
      <c r="I3333" t="n">
        <v>2</v>
      </c>
      <c r="J3333" t="n">
        <v>25</v>
      </c>
      <c r="K3333" t="n">
        <v>2</v>
      </c>
      <c r="L3333" t="n">
        <v>3</v>
      </c>
      <c r="M3333" t="n">
        <v>3</v>
      </c>
      <c r="R3333" s="15" t="n">
        <v>0</v>
      </c>
      <c r="S3333" s="15" t="n">
        <v>0</v>
      </c>
      <c r="T3333" s="15" t="n">
        <v>0</v>
      </c>
      <c r="U3333" s="15" t="n">
        <v>181100</v>
      </c>
      <c r="V3333">
        <f>IFERROR(VLOOKUP(D3333,Tablas_Equivalencia!$A$3:$B$8,2,FALSE),"Sin dato")</f>
        <v/>
      </c>
      <c r="W3333">
        <f>IFERROR(VLOOKUP(L3333,Tablas_Equivalencia!$D$3:$E$9,2,FALSE),"Sin dato")</f>
        <v/>
      </c>
      <c r="X3333">
        <f>IF(I3333=1,"Varón","Mujer")</f>
        <v/>
      </c>
      <c r="Y3333">
        <f>IFERROR(VLOOKUP(M3333,Tablas_Equivalencia!$G$3:$H$6,2,FALSE),"Sin dato")</f>
        <v/>
      </c>
      <c r="Z3333">
        <f>IF(J3333&lt;=24,"18-24","25-29")</f>
        <v/>
      </c>
      <c r="AA3333">
        <f>IF(M3333&lt;&gt;1,"",IF(P3333=2,1,0))</f>
        <v/>
      </c>
      <c r="AB3333">
        <f>IF(M3333&lt;&gt;1,"",IF(O3333&gt;=2,1,0))</f>
        <v/>
      </c>
      <c r="AC3333">
        <f>IF(M3333&lt;&gt;1,"",IF(OR(Q3333=999,Q3333=""),"",IF(OR(Q3333&lt;35,Q3333&gt;48),1,0)))</f>
        <v/>
      </c>
      <c r="AD3333">
        <f>IF(COUNT(AA3333:AC3333)&lt;3,"",SUM(AA3333:AC3333))</f>
        <v/>
      </c>
      <c r="AE3333">
        <f>IF(L3333&gt;=4,2,IF(L3333&gt;=2,1,0))</f>
        <v/>
      </c>
      <c r="AF3333">
        <f>IF(L3333&gt;=5,1,0)</f>
        <v/>
      </c>
      <c r="AG3333">
        <f>AE3333+AF3333</f>
        <v/>
      </c>
      <c r="AH3333" s="15">
        <f>IF(M3333&lt;&gt;1,"",IF(OR(R3333=-9,R3333=""),"",R3333))</f>
        <v/>
      </c>
      <c r="AI3333">
        <f>IF(M3333&lt;&gt;1,"",IF(OR(Q3333=999,Q3333=""),"",Q3333))</f>
        <v/>
      </c>
    </row>
    <row r="3334">
      <c r="A3334" t="inlineStr">
        <is>
          <t>TQRMNOP117926</t>
        </is>
      </c>
      <c r="B3334" t="n">
        <v>2025</v>
      </c>
      <c r="C3334" t="n">
        <v>1</v>
      </c>
      <c r="D3334" t="n">
        <v>42</v>
      </c>
      <c r="E3334" t="inlineStr">
        <is>
          <t>N</t>
        </is>
      </c>
      <c r="F3334" t="n">
        <v>27</v>
      </c>
      <c r="G3334" t="n">
        <v>1381</v>
      </c>
      <c r="H3334" t="n">
        <v>1</v>
      </c>
      <c r="I3334" t="n">
        <v>1</v>
      </c>
      <c r="J3334" t="n">
        <v>26</v>
      </c>
      <c r="K3334" t="n">
        <v>1</v>
      </c>
      <c r="L3334" t="n">
        <v>5</v>
      </c>
      <c r="M3334" t="n">
        <v>1</v>
      </c>
      <c r="N3334" t="n">
        <v>3</v>
      </c>
      <c r="O3334" t="n">
        <v>1</v>
      </c>
      <c r="P3334" t="n">
        <v>1</v>
      </c>
      <c r="Q3334" t="n">
        <v>52</v>
      </c>
      <c r="R3334" s="15" t="n">
        <v>1143000</v>
      </c>
      <c r="S3334" s="15" t="n">
        <v>36000</v>
      </c>
      <c r="T3334" s="15" t="n">
        <v>1179000</v>
      </c>
      <c r="U3334" s="15" t="n">
        <v>89500</v>
      </c>
      <c r="V3334">
        <f>IFERROR(VLOOKUP(D3334,Tablas_Equivalencia!$A$3:$B$8,2,FALSE),"Sin dato")</f>
        <v/>
      </c>
      <c r="W3334">
        <f>IFERROR(VLOOKUP(L3334,Tablas_Equivalencia!$D$3:$E$9,2,FALSE),"Sin dato")</f>
        <v/>
      </c>
      <c r="X3334">
        <f>IF(I3334=1,"Varón","Mujer")</f>
        <v/>
      </c>
      <c r="Y3334">
        <f>IFERROR(VLOOKUP(M3334,Tablas_Equivalencia!$G$3:$H$6,2,FALSE),"Sin dato")</f>
        <v/>
      </c>
      <c r="Z3334">
        <f>IF(J3334&lt;=24,"18-24","25-29")</f>
        <v/>
      </c>
      <c r="AA3334">
        <f>IF(M3334&lt;&gt;1,"",IF(P3334=2,1,0))</f>
        <v/>
      </c>
      <c r="AB3334">
        <f>IF(M3334&lt;&gt;1,"",IF(O3334&gt;=2,1,0))</f>
        <v/>
      </c>
      <c r="AC3334">
        <f>IF(M3334&lt;&gt;1,"",IF(OR(Q3334=999,Q3334=""),"",IF(OR(Q3334&lt;35,Q3334&gt;48),1,0)))</f>
        <v/>
      </c>
      <c r="AD3334">
        <f>IF(COUNT(AA3334:AC3334)&lt;3,"",SUM(AA3334:AC3334))</f>
        <v/>
      </c>
      <c r="AE3334">
        <f>IF(L3334&gt;=4,2,IF(L3334&gt;=2,1,0))</f>
        <v/>
      </c>
      <c r="AF3334">
        <f>IF(L3334&gt;=5,1,0)</f>
        <v/>
      </c>
      <c r="AG3334">
        <f>AE3334+AF3334</f>
        <v/>
      </c>
      <c r="AH3334" s="15">
        <f>IF(M3334&lt;&gt;1,"",IF(OR(R3334=-9,R3334=""),"",R3334))</f>
        <v/>
      </c>
      <c r="AI3334">
        <f>IF(M3334&lt;&gt;1,"",IF(OR(Q3334=999,Q3334=""),"",Q3334))</f>
        <v/>
      </c>
    </row>
    <row r="3335">
      <c r="A3335" t="inlineStr">
        <is>
          <t>TQRMNOP117930</t>
        </is>
      </c>
      <c r="B3335" t="n">
        <v>2025</v>
      </c>
      <c r="C3335" t="n">
        <v>1</v>
      </c>
      <c r="D3335" t="n">
        <v>42</v>
      </c>
      <c r="E3335" t="inlineStr">
        <is>
          <t>N</t>
        </is>
      </c>
      <c r="F3335" t="n">
        <v>27</v>
      </c>
      <c r="G3335" t="n">
        <v>1185</v>
      </c>
      <c r="H3335" t="n">
        <v>3</v>
      </c>
      <c r="I3335" t="n">
        <v>1</v>
      </c>
      <c r="J3335" t="n">
        <v>18</v>
      </c>
      <c r="K3335" t="n">
        <v>1</v>
      </c>
      <c r="L3335" t="n">
        <v>4</v>
      </c>
      <c r="M3335" t="n">
        <v>1</v>
      </c>
      <c r="N3335" t="n">
        <v>3</v>
      </c>
      <c r="O3335" t="n">
        <v>2</v>
      </c>
      <c r="P3335" t="n">
        <v>2</v>
      </c>
      <c r="Q3335" t="n">
        <v>42</v>
      </c>
      <c r="R3335" s="15" t="n">
        <v>506000</v>
      </c>
      <c r="S3335" s="15" t="n">
        <v>0</v>
      </c>
      <c r="T3335" s="15" t="n">
        <v>506000</v>
      </c>
      <c r="U3335" s="15" t="n">
        <v>262800</v>
      </c>
      <c r="V3335">
        <f>IFERROR(VLOOKUP(D3335,Tablas_Equivalencia!$A$3:$B$8,2,FALSE),"Sin dato")</f>
        <v/>
      </c>
      <c r="W3335">
        <f>IFERROR(VLOOKUP(L3335,Tablas_Equivalencia!$D$3:$E$9,2,FALSE),"Sin dato")</f>
        <v/>
      </c>
      <c r="X3335">
        <f>IF(I3335=1,"Varón","Mujer")</f>
        <v/>
      </c>
      <c r="Y3335">
        <f>IFERROR(VLOOKUP(M3335,Tablas_Equivalencia!$G$3:$H$6,2,FALSE),"Sin dato")</f>
        <v/>
      </c>
      <c r="Z3335">
        <f>IF(J3335&lt;=24,"18-24","25-29")</f>
        <v/>
      </c>
      <c r="AA3335">
        <f>IF(M3335&lt;&gt;1,"",IF(P3335=2,1,0))</f>
        <v/>
      </c>
      <c r="AB3335">
        <f>IF(M3335&lt;&gt;1,"",IF(O3335&gt;=2,1,0))</f>
        <v/>
      </c>
      <c r="AC3335">
        <f>IF(M3335&lt;&gt;1,"",IF(OR(Q3335=999,Q3335=""),"",IF(OR(Q3335&lt;35,Q3335&gt;48),1,0)))</f>
        <v/>
      </c>
      <c r="AD3335">
        <f>IF(COUNT(AA3335:AC3335)&lt;3,"",SUM(AA3335:AC3335))</f>
        <v/>
      </c>
      <c r="AE3335">
        <f>IF(L3335&gt;=4,2,IF(L3335&gt;=2,1,0))</f>
        <v/>
      </c>
      <c r="AF3335">
        <f>IF(L3335&gt;=5,1,0)</f>
        <v/>
      </c>
      <c r="AG3335">
        <f>AE3335+AF3335</f>
        <v/>
      </c>
      <c r="AH3335" s="15">
        <f>IF(M3335&lt;&gt;1,"",IF(OR(R3335=-9,R3335=""),"",R3335))</f>
        <v/>
      </c>
      <c r="AI3335">
        <f>IF(M3335&lt;&gt;1,"",IF(OR(Q3335=999,Q3335=""),"",Q3335))</f>
        <v/>
      </c>
    </row>
    <row r="3336">
      <c r="A3336" t="inlineStr">
        <is>
          <t>TQRMNOP117932</t>
        </is>
      </c>
      <c r="B3336" t="n">
        <v>2025</v>
      </c>
      <c r="C3336" t="n">
        <v>1</v>
      </c>
      <c r="D3336" t="n">
        <v>43</v>
      </c>
      <c r="E3336" t="inlineStr">
        <is>
          <t>N</t>
        </is>
      </c>
      <c r="F3336" t="n">
        <v>38</v>
      </c>
      <c r="G3336" t="n">
        <v>454</v>
      </c>
      <c r="H3336" t="n">
        <v>2</v>
      </c>
      <c r="I3336" t="n">
        <v>2</v>
      </c>
      <c r="J3336" t="n">
        <v>29</v>
      </c>
      <c r="K3336" t="n">
        <v>2</v>
      </c>
      <c r="L3336" t="n">
        <v>5</v>
      </c>
      <c r="M3336" t="n">
        <v>3</v>
      </c>
      <c r="R3336" s="15" t="n">
        <v>0</v>
      </c>
      <c r="S3336" s="15" t="n">
        <v>0</v>
      </c>
      <c r="T3336" s="15" t="n">
        <v>0</v>
      </c>
      <c r="U3336" s="15" t="n">
        <v>459200</v>
      </c>
      <c r="V3336">
        <f>IFERROR(VLOOKUP(D3336,Tablas_Equivalencia!$A$3:$B$8,2,FALSE),"Sin dato")</f>
        <v/>
      </c>
      <c r="W3336">
        <f>IFERROR(VLOOKUP(L3336,Tablas_Equivalencia!$D$3:$E$9,2,FALSE),"Sin dato")</f>
        <v/>
      </c>
      <c r="X3336">
        <f>IF(I3336=1,"Varón","Mujer")</f>
        <v/>
      </c>
      <c r="Y3336">
        <f>IFERROR(VLOOKUP(M3336,Tablas_Equivalencia!$G$3:$H$6,2,FALSE),"Sin dato")</f>
        <v/>
      </c>
      <c r="Z3336">
        <f>IF(J3336&lt;=24,"18-24","25-29")</f>
        <v/>
      </c>
      <c r="AA3336">
        <f>IF(M3336&lt;&gt;1,"",IF(P3336=2,1,0))</f>
        <v/>
      </c>
      <c r="AB3336">
        <f>IF(M3336&lt;&gt;1,"",IF(O3336&gt;=2,1,0))</f>
        <v/>
      </c>
      <c r="AC3336">
        <f>IF(M3336&lt;&gt;1,"",IF(OR(Q3336=999,Q3336=""),"",IF(OR(Q3336&lt;35,Q3336&gt;48),1,0)))</f>
        <v/>
      </c>
      <c r="AD3336">
        <f>IF(COUNT(AA3336:AC3336)&lt;3,"",SUM(AA3336:AC3336))</f>
        <v/>
      </c>
      <c r="AE3336">
        <f>IF(L3336&gt;=4,2,IF(L3336&gt;=2,1,0))</f>
        <v/>
      </c>
      <c r="AF3336">
        <f>IF(L3336&gt;=5,1,0)</f>
        <v/>
      </c>
      <c r="AG3336">
        <f>AE3336+AF3336</f>
        <v/>
      </c>
      <c r="AH3336" s="15">
        <f>IF(M3336&lt;&gt;1,"",IF(OR(R3336=-9,R3336=""),"",R3336))</f>
        <v/>
      </c>
      <c r="AI3336">
        <f>IF(M3336&lt;&gt;1,"",IF(OR(Q3336=999,Q3336=""),"",Q3336))</f>
        <v/>
      </c>
    </row>
    <row r="3337">
      <c r="A3337" t="inlineStr">
        <is>
          <t>TQRMNOP117935</t>
        </is>
      </c>
      <c r="B3337" t="n">
        <v>2025</v>
      </c>
      <c r="C3337" t="n">
        <v>1</v>
      </c>
      <c r="D3337" t="n">
        <v>43</v>
      </c>
      <c r="E3337" t="inlineStr">
        <is>
          <t>N</t>
        </is>
      </c>
      <c r="F3337" t="n">
        <v>34</v>
      </c>
      <c r="G3337" t="n">
        <v>2039</v>
      </c>
      <c r="H3337" t="n">
        <v>2</v>
      </c>
      <c r="I3337" t="n">
        <v>1</v>
      </c>
      <c r="J3337" t="n">
        <v>18</v>
      </c>
      <c r="K3337" t="n">
        <v>1</v>
      </c>
      <c r="L3337" t="n">
        <v>5</v>
      </c>
      <c r="M3337" t="n">
        <v>2</v>
      </c>
      <c r="R3337" s="15" t="n">
        <v>0</v>
      </c>
      <c r="S3337" s="15" t="n">
        <v>0</v>
      </c>
      <c r="T3337" s="15" t="n">
        <v>0</v>
      </c>
      <c r="U3337" s="15" t="n">
        <v>126800</v>
      </c>
      <c r="V3337">
        <f>IFERROR(VLOOKUP(D3337,Tablas_Equivalencia!$A$3:$B$8,2,FALSE),"Sin dato")</f>
        <v/>
      </c>
      <c r="W3337">
        <f>IFERROR(VLOOKUP(L3337,Tablas_Equivalencia!$D$3:$E$9,2,FALSE),"Sin dato")</f>
        <v/>
      </c>
      <c r="X3337">
        <f>IF(I3337=1,"Varón","Mujer")</f>
        <v/>
      </c>
      <c r="Y3337">
        <f>IFERROR(VLOOKUP(M3337,Tablas_Equivalencia!$G$3:$H$6,2,FALSE),"Sin dato")</f>
        <v/>
      </c>
      <c r="Z3337">
        <f>IF(J3337&lt;=24,"18-24","25-29")</f>
        <v/>
      </c>
      <c r="AA3337">
        <f>IF(M3337&lt;&gt;1,"",IF(P3337=2,1,0))</f>
        <v/>
      </c>
      <c r="AB3337">
        <f>IF(M3337&lt;&gt;1,"",IF(O3337&gt;=2,1,0))</f>
        <v/>
      </c>
      <c r="AC3337">
        <f>IF(M3337&lt;&gt;1,"",IF(OR(Q3337=999,Q3337=""),"",IF(OR(Q3337&lt;35,Q3337&gt;48),1,0)))</f>
        <v/>
      </c>
      <c r="AD3337">
        <f>IF(COUNT(AA3337:AC3337)&lt;3,"",SUM(AA3337:AC3337))</f>
        <v/>
      </c>
      <c r="AE3337">
        <f>IF(L3337&gt;=4,2,IF(L3337&gt;=2,1,0))</f>
        <v/>
      </c>
      <c r="AF3337">
        <f>IF(L3337&gt;=5,1,0)</f>
        <v/>
      </c>
      <c r="AG3337">
        <f>AE3337+AF3337</f>
        <v/>
      </c>
      <c r="AH3337" s="15">
        <f>IF(M3337&lt;&gt;1,"",IF(OR(R3337=-9,R3337=""),"",R3337))</f>
        <v/>
      </c>
      <c r="AI3337">
        <f>IF(M3337&lt;&gt;1,"",IF(OR(Q3337=999,Q3337=""),"",Q3337))</f>
        <v/>
      </c>
    </row>
    <row r="3338">
      <c r="A3338" t="inlineStr">
        <is>
          <t>TQRMNOP117957</t>
        </is>
      </c>
      <c r="B3338" t="n">
        <v>2025</v>
      </c>
      <c r="C3338" t="n">
        <v>1</v>
      </c>
      <c r="D3338" t="n">
        <v>43</v>
      </c>
      <c r="E3338" t="inlineStr">
        <is>
          <t>S</t>
        </is>
      </c>
      <c r="F3338" t="n">
        <v>19</v>
      </c>
      <c r="G3338" t="n">
        <v>1370</v>
      </c>
      <c r="H3338" t="n">
        <v>3</v>
      </c>
      <c r="I3338" t="n">
        <v>2</v>
      </c>
      <c r="J3338" t="n">
        <v>20</v>
      </c>
      <c r="K3338" t="n">
        <v>2</v>
      </c>
      <c r="L3338" t="n">
        <v>4</v>
      </c>
      <c r="M3338" t="n">
        <v>2</v>
      </c>
      <c r="R3338" s="15" t="n">
        <v>0</v>
      </c>
      <c r="S3338" s="15" t="n">
        <v>0</v>
      </c>
      <c r="T3338" s="15" t="n">
        <v>0</v>
      </c>
      <c r="U3338" s="15" t="n">
        <v>174200</v>
      </c>
      <c r="V3338">
        <f>IFERROR(VLOOKUP(D3338,Tablas_Equivalencia!$A$3:$B$8,2,FALSE),"Sin dato")</f>
        <v/>
      </c>
      <c r="W3338">
        <f>IFERROR(VLOOKUP(L3338,Tablas_Equivalencia!$D$3:$E$9,2,FALSE),"Sin dato")</f>
        <v/>
      </c>
      <c r="X3338">
        <f>IF(I3338=1,"Varón","Mujer")</f>
        <v/>
      </c>
      <c r="Y3338">
        <f>IFERROR(VLOOKUP(M3338,Tablas_Equivalencia!$G$3:$H$6,2,FALSE),"Sin dato")</f>
        <v/>
      </c>
      <c r="Z3338">
        <f>IF(J3338&lt;=24,"18-24","25-29")</f>
        <v/>
      </c>
      <c r="AA3338">
        <f>IF(M3338&lt;&gt;1,"",IF(P3338=2,1,0))</f>
        <v/>
      </c>
      <c r="AB3338">
        <f>IF(M3338&lt;&gt;1,"",IF(O3338&gt;=2,1,0))</f>
        <v/>
      </c>
      <c r="AC3338">
        <f>IF(M3338&lt;&gt;1,"",IF(OR(Q3338=999,Q3338=""),"",IF(OR(Q3338&lt;35,Q3338&gt;48),1,0)))</f>
        <v/>
      </c>
      <c r="AD3338">
        <f>IF(COUNT(AA3338:AC3338)&lt;3,"",SUM(AA3338:AC3338))</f>
        <v/>
      </c>
      <c r="AE3338">
        <f>IF(L3338&gt;=4,2,IF(L3338&gt;=2,1,0))</f>
        <v/>
      </c>
      <c r="AF3338">
        <f>IF(L3338&gt;=5,1,0)</f>
        <v/>
      </c>
      <c r="AG3338">
        <f>AE3338+AF3338</f>
        <v/>
      </c>
      <c r="AH3338" s="15">
        <f>IF(M3338&lt;&gt;1,"",IF(OR(R3338=-9,R3338=""),"",R3338))</f>
        <v/>
      </c>
      <c r="AI3338">
        <f>IF(M3338&lt;&gt;1,"",IF(OR(Q3338=999,Q3338=""),"",Q3338))</f>
        <v/>
      </c>
    </row>
    <row r="3339">
      <c r="A3339" t="inlineStr">
        <is>
          <t>TQRMNOP117974</t>
        </is>
      </c>
      <c r="B3339" t="n">
        <v>2025</v>
      </c>
      <c r="C3339" t="n">
        <v>1</v>
      </c>
      <c r="D3339" t="n">
        <v>1</v>
      </c>
      <c r="E3339" t="inlineStr">
        <is>
          <t>S</t>
        </is>
      </c>
      <c r="F3339" t="n">
        <v>32</v>
      </c>
      <c r="G3339" t="n">
        <v>942</v>
      </c>
      <c r="H3339" t="n">
        <v>1</v>
      </c>
      <c r="I3339" t="n">
        <v>1</v>
      </c>
      <c r="J3339" t="n">
        <v>23</v>
      </c>
      <c r="K3339" t="n">
        <v>1</v>
      </c>
      <c r="L3339" t="n">
        <v>2</v>
      </c>
      <c r="M3339" t="n">
        <v>3</v>
      </c>
      <c r="R3339" s="15" t="n">
        <v>0</v>
      </c>
      <c r="S3339" s="15" t="n">
        <v>0</v>
      </c>
      <c r="T3339" s="15" t="n">
        <v>0</v>
      </c>
      <c r="U3339" s="15" t="n">
        <v>21300</v>
      </c>
      <c r="V3339">
        <f>IFERROR(VLOOKUP(D3339,Tablas_Equivalencia!$A$3:$B$8,2,FALSE),"Sin dato")</f>
        <v/>
      </c>
      <c r="W3339">
        <f>IFERROR(VLOOKUP(L3339,Tablas_Equivalencia!$D$3:$E$9,2,FALSE),"Sin dato")</f>
        <v/>
      </c>
      <c r="X3339">
        <f>IF(I3339=1,"Varón","Mujer")</f>
        <v/>
      </c>
      <c r="Y3339">
        <f>IFERROR(VLOOKUP(M3339,Tablas_Equivalencia!$G$3:$H$6,2,FALSE),"Sin dato")</f>
        <v/>
      </c>
      <c r="Z3339">
        <f>IF(J3339&lt;=24,"18-24","25-29")</f>
        <v/>
      </c>
      <c r="AA3339">
        <f>IF(M3339&lt;&gt;1,"",IF(P3339=2,1,0))</f>
        <v/>
      </c>
      <c r="AB3339">
        <f>IF(M3339&lt;&gt;1,"",IF(O3339&gt;=2,1,0))</f>
        <v/>
      </c>
      <c r="AC3339">
        <f>IF(M3339&lt;&gt;1,"",IF(OR(Q3339=999,Q3339=""),"",IF(OR(Q3339&lt;35,Q3339&gt;48),1,0)))</f>
        <v/>
      </c>
      <c r="AD3339">
        <f>IF(COUNT(AA3339:AC3339)&lt;3,"",SUM(AA3339:AC3339))</f>
        <v/>
      </c>
      <c r="AE3339">
        <f>IF(L3339&gt;=4,2,IF(L3339&gt;=2,1,0))</f>
        <v/>
      </c>
      <c r="AF3339">
        <f>IF(L3339&gt;=5,1,0)</f>
        <v/>
      </c>
      <c r="AG3339">
        <f>AE3339+AF3339</f>
        <v/>
      </c>
      <c r="AH3339" s="15">
        <f>IF(M3339&lt;&gt;1,"",IF(OR(R3339=-9,R3339=""),"",R3339))</f>
        <v/>
      </c>
      <c r="AI3339">
        <f>IF(M3339&lt;&gt;1,"",IF(OR(Q3339=999,Q3339=""),"",Q3339))</f>
        <v/>
      </c>
    </row>
    <row r="3340">
      <c r="A3340" t="inlineStr">
        <is>
          <t>TQRMNOP117978</t>
        </is>
      </c>
      <c r="B3340" t="n">
        <v>2025</v>
      </c>
      <c r="C3340" t="n">
        <v>1</v>
      </c>
      <c r="D3340" t="n">
        <v>40</v>
      </c>
      <c r="E3340" t="inlineStr">
        <is>
          <t>N</t>
        </is>
      </c>
      <c r="F3340" t="n">
        <v>22</v>
      </c>
      <c r="G3340" t="n">
        <v>467</v>
      </c>
      <c r="H3340" t="n">
        <v>1</v>
      </c>
      <c r="I3340" t="n">
        <v>1</v>
      </c>
      <c r="J3340" t="n">
        <v>18</v>
      </c>
      <c r="K3340" t="n">
        <v>2</v>
      </c>
      <c r="L3340" t="n">
        <v>4</v>
      </c>
      <c r="M3340" t="n">
        <v>3</v>
      </c>
      <c r="R3340" s="15" t="n">
        <v>0</v>
      </c>
      <c r="S3340" s="15" t="n">
        <v>0</v>
      </c>
      <c r="T3340" s="15" t="n">
        <v>0</v>
      </c>
      <c r="U3340" s="15" t="n">
        <v>172300</v>
      </c>
      <c r="V3340">
        <f>IFERROR(VLOOKUP(D3340,Tablas_Equivalencia!$A$3:$B$8,2,FALSE),"Sin dato")</f>
        <v/>
      </c>
      <c r="W3340">
        <f>IFERROR(VLOOKUP(L3340,Tablas_Equivalencia!$D$3:$E$9,2,FALSE),"Sin dato")</f>
        <v/>
      </c>
      <c r="X3340">
        <f>IF(I3340=1,"Varón","Mujer")</f>
        <v/>
      </c>
      <c r="Y3340">
        <f>IFERROR(VLOOKUP(M3340,Tablas_Equivalencia!$G$3:$H$6,2,FALSE),"Sin dato")</f>
        <v/>
      </c>
      <c r="Z3340">
        <f>IF(J3340&lt;=24,"18-24","25-29")</f>
        <v/>
      </c>
      <c r="AA3340">
        <f>IF(M3340&lt;&gt;1,"",IF(P3340=2,1,0))</f>
        <v/>
      </c>
      <c r="AB3340">
        <f>IF(M3340&lt;&gt;1,"",IF(O3340&gt;=2,1,0))</f>
        <v/>
      </c>
      <c r="AC3340">
        <f>IF(M3340&lt;&gt;1,"",IF(OR(Q3340=999,Q3340=""),"",IF(OR(Q3340&lt;35,Q3340&gt;48),1,0)))</f>
        <v/>
      </c>
      <c r="AD3340">
        <f>IF(COUNT(AA3340:AC3340)&lt;3,"",SUM(AA3340:AC3340))</f>
        <v/>
      </c>
      <c r="AE3340">
        <f>IF(L3340&gt;=4,2,IF(L3340&gt;=2,1,0))</f>
        <v/>
      </c>
      <c r="AF3340">
        <f>IF(L3340&gt;=5,1,0)</f>
        <v/>
      </c>
      <c r="AG3340">
        <f>AE3340+AF3340</f>
        <v/>
      </c>
      <c r="AH3340" s="15">
        <f>IF(M3340&lt;&gt;1,"",IF(OR(R3340=-9,R3340=""),"",R3340))</f>
        <v/>
      </c>
      <c r="AI3340">
        <f>IF(M3340&lt;&gt;1,"",IF(OR(Q3340=999,Q3340=""),"",Q3340))</f>
        <v/>
      </c>
    </row>
    <row r="3341">
      <c r="A3341" t="inlineStr">
        <is>
          <t>TQRMNOP117979</t>
        </is>
      </c>
      <c r="B3341" t="n">
        <v>2025</v>
      </c>
      <c r="C3341" t="n">
        <v>1</v>
      </c>
      <c r="D3341" t="n">
        <v>43</v>
      </c>
      <c r="E3341" t="inlineStr">
        <is>
          <t>S</t>
        </is>
      </c>
      <c r="F3341" t="n">
        <v>19</v>
      </c>
      <c r="G3341" t="n">
        <v>840</v>
      </c>
      <c r="H3341" t="n">
        <v>3</v>
      </c>
      <c r="I3341" t="n">
        <v>1</v>
      </c>
      <c r="J3341" t="n">
        <v>21</v>
      </c>
      <c r="K3341" t="n">
        <v>1</v>
      </c>
      <c r="L3341" t="n">
        <v>5</v>
      </c>
      <c r="M3341" t="n">
        <v>1</v>
      </c>
      <c r="N3341" t="n">
        <v>2</v>
      </c>
      <c r="O3341" t="n">
        <v>3</v>
      </c>
      <c r="P3341" t="n">
        <v>1</v>
      </c>
      <c r="Q3341" t="n">
        <v>37</v>
      </c>
      <c r="R3341" s="15" t="n">
        <v>1027000</v>
      </c>
      <c r="S3341" s="15" t="n">
        <v>0</v>
      </c>
      <c r="T3341" s="15" t="n">
        <v>1027000</v>
      </c>
      <c r="U3341" s="15" t="n">
        <v>389600</v>
      </c>
      <c r="V3341">
        <f>IFERROR(VLOOKUP(D3341,Tablas_Equivalencia!$A$3:$B$8,2,FALSE),"Sin dato")</f>
        <v/>
      </c>
      <c r="W3341">
        <f>IFERROR(VLOOKUP(L3341,Tablas_Equivalencia!$D$3:$E$9,2,FALSE),"Sin dato")</f>
        <v/>
      </c>
      <c r="X3341">
        <f>IF(I3341=1,"Varón","Mujer")</f>
        <v/>
      </c>
      <c r="Y3341">
        <f>IFERROR(VLOOKUP(M3341,Tablas_Equivalencia!$G$3:$H$6,2,FALSE),"Sin dato")</f>
        <v/>
      </c>
      <c r="Z3341">
        <f>IF(J3341&lt;=24,"18-24","25-29")</f>
        <v/>
      </c>
      <c r="AA3341">
        <f>IF(M3341&lt;&gt;1,"",IF(P3341=2,1,0))</f>
        <v/>
      </c>
      <c r="AB3341">
        <f>IF(M3341&lt;&gt;1,"",IF(O3341&gt;=2,1,0))</f>
        <v/>
      </c>
      <c r="AC3341">
        <f>IF(M3341&lt;&gt;1,"",IF(OR(Q3341=999,Q3341=""),"",IF(OR(Q3341&lt;35,Q3341&gt;48),1,0)))</f>
        <v/>
      </c>
      <c r="AD3341">
        <f>IF(COUNT(AA3341:AC3341)&lt;3,"",SUM(AA3341:AC3341))</f>
        <v/>
      </c>
      <c r="AE3341">
        <f>IF(L3341&gt;=4,2,IF(L3341&gt;=2,1,0))</f>
        <v/>
      </c>
      <c r="AF3341">
        <f>IF(L3341&gt;=5,1,0)</f>
        <v/>
      </c>
      <c r="AG3341">
        <f>AE3341+AF3341</f>
        <v/>
      </c>
      <c r="AH3341" s="15">
        <f>IF(M3341&lt;&gt;1,"",IF(OR(R3341=-9,R3341=""),"",R3341))</f>
        <v/>
      </c>
      <c r="AI3341">
        <f>IF(M3341&lt;&gt;1,"",IF(OR(Q3341=999,Q3341=""),"",Q3341))</f>
        <v/>
      </c>
    </row>
    <row r="3342">
      <c r="A3342" t="inlineStr">
        <is>
          <t>TQRMNOP117983</t>
        </is>
      </c>
      <c r="B3342" t="n">
        <v>2025</v>
      </c>
      <c r="C3342" t="n">
        <v>1</v>
      </c>
      <c r="D3342" t="n">
        <v>43</v>
      </c>
      <c r="E3342" t="inlineStr">
        <is>
          <t>N</t>
        </is>
      </c>
      <c r="F3342" t="n">
        <v>29</v>
      </c>
      <c r="G3342" t="n">
        <v>519</v>
      </c>
      <c r="H3342" t="n">
        <v>3</v>
      </c>
      <c r="I3342" t="n">
        <v>2</v>
      </c>
      <c r="J3342" t="n">
        <v>27</v>
      </c>
      <c r="K3342" t="n">
        <v>2</v>
      </c>
      <c r="L3342" t="n">
        <v>4</v>
      </c>
      <c r="M3342" t="n">
        <v>1</v>
      </c>
      <c r="N3342" t="n">
        <v>3</v>
      </c>
      <c r="O3342" t="n">
        <v>1</v>
      </c>
      <c r="P3342" t="n">
        <v>1</v>
      </c>
      <c r="Q3342" t="n">
        <v>25</v>
      </c>
      <c r="R3342" s="15" t="n">
        <v>1082000</v>
      </c>
      <c r="S3342" s="15" t="n">
        <v>0</v>
      </c>
      <c r="T3342" s="15" t="n">
        <v>1082000</v>
      </c>
      <c r="U3342" s="15" t="n">
        <v>179800</v>
      </c>
      <c r="V3342">
        <f>IFERROR(VLOOKUP(D3342,Tablas_Equivalencia!$A$3:$B$8,2,FALSE),"Sin dato")</f>
        <v/>
      </c>
      <c r="W3342">
        <f>IFERROR(VLOOKUP(L3342,Tablas_Equivalencia!$D$3:$E$9,2,FALSE),"Sin dato")</f>
        <v/>
      </c>
      <c r="X3342">
        <f>IF(I3342=1,"Varón","Mujer")</f>
        <v/>
      </c>
      <c r="Y3342">
        <f>IFERROR(VLOOKUP(M3342,Tablas_Equivalencia!$G$3:$H$6,2,FALSE),"Sin dato")</f>
        <v/>
      </c>
      <c r="Z3342">
        <f>IF(J3342&lt;=24,"18-24","25-29")</f>
        <v/>
      </c>
      <c r="AA3342">
        <f>IF(M3342&lt;&gt;1,"",IF(P3342=2,1,0))</f>
        <v/>
      </c>
      <c r="AB3342">
        <f>IF(M3342&lt;&gt;1,"",IF(O3342&gt;=2,1,0))</f>
        <v/>
      </c>
      <c r="AC3342">
        <f>IF(M3342&lt;&gt;1,"",IF(OR(Q3342=999,Q3342=""),"",IF(OR(Q3342&lt;35,Q3342&gt;48),1,0)))</f>
        <v/>
      </c>
      <c r="AD3342">
        <f>IF(COUNT(AA3342:AC3342)&lt;3,"",SUM(AA3342:AC3342))</f>
        <v/>
      </c>
      <c r="AE3342">
        <f>IF(L3342&gt;=4,2,IF(L3342&gt;=2,1,0))</f>
        <v/>
      </c>
      <c r="AF3342">
        <f>IF(L3342&gt;=5,1,0)</f>
        <v/>
      </c>
      <c r="AG3342">
        <f>AE3342+AF3342</f>
        <v/>
      </c>
      <c r="AH3342" s="15">
        <f>IF(M3342&lt;&gt;1,"",IF(OR(R3342=-9,R3342=""),"",R3342))</f>
        <v/>
      </c>
      <c r="AI3342">
        <f>IF(M3342&lt;&gt;1,"",IF(OR(Q3342=999,Q3342=""),"",Q3342))</f>
        <v/>
      </c>
    </row>
    <row r="3343">
      <c r="A3343" t="inlineStr">
        <is>
          <t>TQRMNOP117990</t>
        </is>
      </c>
      <c r="B3343" t="n">
        <v>2025</v>
      </c>
      <c r="C3343" t="n">
        <v>1</v>
      </c>
      <c r="D3343" t="n">
        <v>43</v>
      </c>
      <c r="E3343" t="inlineStr">
        <is>
          <t>N</t>
        </is>
      </c>
      <c r="F3343" t="n">
        <v>26</v>
      </c>
      <c r="G3343" t="n">
        <v>924</v>
      </c>
      <c r="H3343" t="n">
        <v>10</v>
      </c>
      <c r="I3343" t="n">
        <v>1</v>
      </c>
      <c r="J3343" t="n">
        <v>29</v>
      </c>
      <c r="K3343" t="n">
        <v>2</v>
      </c>
      <c r="L3343" t="n">
        <v>5</v>
      </c>
      <c r="M3343" t="n">
        <v>1</v>
      </c>
      <c r="N3343" t="n">
        <v>3</v>
      </c>
      <c r="O3343" t="n">
        <v>1</v>
      </c>
      <c r="P3343" t="n">
        <v>1</v>
      </c>
      <c r="Q3343" t="n">
        <v>46</v>
      </c>
      <c r="R3343" s="15" t="n">
        <v>1757000</v>
      </c>
      <c r="S3343" s="15" t="n">
        <v>0</v>
      </c>
      <c r="T3343" s="15" t="n">
        <v>1757000</v>
      </c>
      <c r="U3343" s="15" t="n">
        <v>185700</v>
      </c>
      <c r="V3343">
        <f>IFERROR(VLOOKUP(D3343,Tablas_Equivalencia!$A$3:$B$8,2,FALSE),"Sin dato")</f>
        <v/>
      </c>
      <c r="W3343">
        <f>IFERROR(VLOOKUP(L3343,Tablas_Equivalencia!$D$3:$E$9,2,FALSE),"Sin dato")</f>
        <v/>
      </c>
      <c r="X3343">
        <f>IF(I3343=1,"Varón","Mujer")</f>
        <v/>
      </c>
      <c r="Y3343">
        <f>IFERROR(VLOOKUP(M3343,Tablas_Equivalencia!$G$3:$H$6,2,FALSE),"Sin dato")</f>
        <v/>
      </c>
      <c r="Z3343">
        <f>IF(J3343&lt;=24,"18-24","25-29")</f>
        <v/>
      </c>
      <c r="AA3343">
        <f>IF(M3343&lt;&gt;1,"",IF(P3343=2,1,0))</f>
        <v/>
      </c>
      <c r="AB3343">
        <f>IF(M3343&lt;&gt;1,"",IF(O3343&gt;=2,1,0))</f>
        <v/>
      </c>
      <c r="AC3343">
        <f>IF(M3343&lt;&gt;1,"",IF(OR(Q3343=999,Q3343=""),"",IF(OR(Q3343&lt;35,Q3343&gt;48),1,0)))</f>
        <v/>
      </c>
      <c r="AD3343">
        <f>IF(COUNT(AA3343:AC3343)&lt;3,"",SUM(AA3343:AC3343))</f>
        <v/>
      </c>
      <c r="AE3343">
        <f>IF(L3343&gt;=4,2,IF(L3343&gt;=2,1,0))</f>
        <v/>
      </c>
      <c r="AF3343">
        <f>IF(L3343&gt;=5,1,0)</f>
        <v/>
      </c>
      <c r="AG3343">
        <f>AE3343+AF3343</f>
        <v/>
      </c>
      <c r="AH3343" s="15">
        <f>IF(M3343&lt;&gt;1,"",IF(OR(R3343=-9,R3343=""),"",R3343))</f>
        <v/>
      </c>
      <c r="AI3343">
        <f>IF(M3343&lt;&gt;1,"",IF(OR(Q3343=999,Q3343=""),"",Q3343))</f>
        <v/>
      </c>
    </row>
    <row r="3344">
      <c r="A3344" t="inlineStr">
        <is>
          <t>TQRMNOP117997</t>
        </is>
      </c>
      <c r="B3344" t="n">
        <v>2025</v>
      </c>
      <c r="C3344" t="n">
        <v>1</v>
      </c>
      <c r="D3344" t="n">
        <v>1</v>
      </c>
      <c r="E3344" t="inlineStr">
        <is>
          <t>S</t>
        </is>
      </c>
      <c r="F3344" t="n">
        <v>32</v>
      </c>
      <c r="G3344" t="n">
        <v>1642</v>
      </c>
      <c r="H3344" t="n">
        <v>3</v>
      </c>
      <c r="I3344" t="n">
        <v>1</v>
      </c>
      <c r="J3344" t="n">
        <v>24</v>
      </c>
      <c r="K3344" t="n">
        <v>2</v>
      </c>
      <c r="L3344" t="n">
        <v>4</v>
      </c>
      <c r="M3344" t="n">
        <v>1</v>
      </c>
      <c r="N3344" t="n">
        <v>3</v>
      </c>
      <c r="O3344" t="n">
        <v>2</v>
      </c>
      <c r="P3344" t="n">
        <v>2</v>
      </c>
      <c r="Q3344" t="n">
        <v>21</v>
      </c>
      <c r="R3344" s="15" t="n">
        <v>566000</v>
      </c>
      <c r="S3344" s="15" t="n">
        <v>0</v>
      </c>
      <c r="T3344" s="15" t="n">
        <v>566000</v>
      </c>
      <c r="U3344" s="15" t="n">
        <v>56200</v>
      </c>
      <c r="V3344">
        <f>IFERROR(VLOOKUP(D3344,Tablas_Equivalencia!$A$3:$B$8,2,FALSE),"Sin dato")</f>
        <v/>
      </c>
      <c r="W3344">
        <f>IFERROR(VLOOKUP(L3344,Tablas_Equivalencia!$D$3:$E$9,2,FALSE),"Sin dato")</f>
        <v/>
      </c>
      <c r="X3344">
        <f>IF(I3344=1,"Varón","Mujer")</f>
        <v/>
      </c>
      <c r="Y3344">
        <f>IFERROR(VLOOKUP(M3344,Tablas_Equivalencia!$G$3:$H$6,2,FALSE),"Sin dato")</f>
        <v/>
      </c>
      <c r="Z3344">
        <f>IF(J3344&lt;=24,"18-24","25-29")</f>
        <v/>
      </c>
      <c r="AA3344">
        <f>IF(M3344&lt;&gt;1,"",IF(P3344=2,1,0))</f>
        <v/>
      </c>
      <c r="AB3344">
        <f>IF(M3344&lt;&gt;1,"",IF(O3344&gt;=2,1,0))</f>
        <v/>
      </c>
      <c r="AC3344">
        <f>IF(M3344&lt;&gt;1,"",IF(OR(Q3344=999,Q3344=""),"",IF(OR(Q3344&lt;35,Q3344&gt;48),1,0)))</f>
        <v/>
      </c>
      <c r="AD3344">
        <f>IF(COUNT(AA3344:AC3344)&lt;3,"",SUM(AA3344:AC3344))</f>
        <v/>
      </c>
      <c r="AE3344">
        <f>IF(L3344&gt;=4,2,IF(L3344&gt;=2,1,0))</f>
        <v/>
      </c>
      <c r="AF3344">
        <f>IF(L3344&gt;=5,1,0)</f>
        <v/>
      </c>
      <c r="AG3344">
        <f>AE3344+AF3344</f>
        <v/>
      </c>
      <c r="AH3344" s="15">
        <f>IF(M3344&lt;&gt;1,"",IF(OR(R3344=-9,R3344=""),"",R3344))</f>
        <v/>
      </c>
      <c r="AI3344">
        <f>IF(M3344&lt;&gt;1,"",IF(OR(Q3344=999,Q3344=""),"",Q3344))</f>
        <v/>
      </c>
    </row>
    <row r="3345">
      <c r="A3345" t="inlineStr">
        <is>
          <t>TQRMNOP117999</t>
        </is>
      </c>
      <c r="B3345" t="n">
        <v>2025</v>
      </c>
      <c r="C3345" t="n">
        <v>1</v>
      </c>
      <c r="D3345" t="n">
        <v>42</v>
      </c>
      <c r="E3345" t="inlineStr">
        <is>
          <t>S</t>
        </is>
      </c>
      <c r="F3345" t="n">
        <v>10</v>
      </c>
      <c r="G3345" t="n">
        <v>1064</v>
      </c>
      <c r="H3345" t="n">
        <v>1</v>
      </c>
      <c r="I3345" t="n">
        <v>1</v>
      </c>
      <c r="J3345" t="n">
        <v>26</v>
      </c>
      <c r="K3345" t="n">
        <v>2</v>
      </c>
      <c r="L3345" t="n">
        <v>4</v>
      </c>
      <c r="M3345" t="n">
        <v>1</v>
      </c>
      <c r="N3345" t="n">
        <v>3</v>
      </c>
      <c r="O3345" t="n">
        <v>2</v>
      </c>
      <c r="P3345" t="n">
        <v>2</v>
      </c>
      <c r="Q3345" t="n">
        <v>33</v>
      </c>
      <c r="R3345" s="15" t="n">
        <v>974000</v>
      </c>
      <c r="S3345" s="15" t="n">
        <v>0</v>
      </c>
      <c r="T3345" s="15" t="n">
        <v>974000</v>
      </c>
      <c r="U3345" s="15" t="n">
        <v>90800</v>
      </c>
      <c r="V3345">
        <f>IFERROR(VLOOKUP(D3345,Tablas_Equivalencia!$A$3:$B$8,2,FALSE),"Sin dato")</f>
        <v/>
      </c>
      <c r="W3345">
        <f>IFERROR(VLOOKUP(L3345,Tablas_Equivalencia!$D$3:$E$9,2,FALSE),"Sin dato")</f>
        <v/>
      </c>
      <c r="X3345">
        <f>IF(I3345=1,"Varón","Mujer")</f>
        <v/>
      </c>
      <c r="Y3345">
        <f>IFERROR(VLOOKUP(M3345,Tablas_Equivalencia!$G$3:$H$6,2,FALSE),"Sin dato")</f>
        <v/>
      </c>
      <c r="Z3345">
        <f>IF(J3345&lt;=24,"18-24","25-29")</f>
        <v/>
      </c>
      <c r="AA3345">
        <f>IF(M3345&lt;&gt;1,"",IF(P3345=2,1,0))</f>
        <v/>
      </c>
      <c r="AB3345">
        <f>IF(M3345&lt;&gt;1,"",IF(O3345&gt;=2,1,0))</f>
        <v/>
      </c>
      <c r="AC3345">
        <f>IF(M3345&lt;&gt;1,"",IF(OR(Q3345=999,Q3345=""),"",IF(OR(Q3345&lt;35,Q3345&gt;48),1,0)))</f>
        <v/>
      </c>
      <c r="AD3345">
        <f>IF(COUNT(AA3345:AC3345)&lt;3,"",SUM(AA3345:AC3345))</f>
        <v/>
      </c>
      <c r="AE3345">
        <f>IF(L3345&gt;=4,2,IF(L3345&gt;=2,1,0))</f>
        <v/>
      </c>
      <c r="AF3345">
        <f>IF(L3345&gt;=5,1,0)</f>
        <v/>
      </c>
      <c r="AG3345">
        <f>AE3345+AF3345</f>
        <v/>
      </c>
      <c r="AH3345" s="15">
        <f>IF(M3345&lt;&gt;1,"",IF(OR(R3345=-9,R3345=""),"",R3345))</f>
        <v/>
      </c>
      <c r="AI3345">
        <f>IF(M3345&lt;&gt;1,"",IF(OR(Q3345=999,Q3345=""),"",Q3345))</f>
        <v/>
      </c>
    </row>
    <row r="3346">
      <c r="A3346" t="inlineStr">
        <is>
          <t>TQRMNOP118000</t>
        </is>
      </c>
      <c r="B3346" t="n">
        <v>2025</v>
      </c>
      <c r="C3346" t="n">
        <v>1</v>
      </c>
      <c r="D3346" t="n">
        <v>41</v>
      </c>
      <c r="E3346" t="inlineStr">
        <is>
          <t>N</t>
        </is>
      </c>
      <c r="F3346" t="n">
        <v>15</v>
      </c>
      <c r="G3346" t="n">
        <v>1034</v>
      </c>
      <c r="H3346" t="n">
        <v>2</v>
      </c>
      <c r="I3346" t="n">
        <v>2</v>
      </c>
      <c r="J3346" t="n">
        <v>20</v>
      </c>
      <c r="K3346" t="n">
        <v>2</v>
      </c>
      <c r="L3346" t="n">
        <v>4</v>
      </c>
      <c r="M3346" t="n">
        <v>1</v>
      </c>
      <c r="N3346" t="n">
        <v>2</v>
      </c>
      <c r="O3346" t="n">
        <v>1</v>
      </c>
      <c r="P3346" t="n">
        <v>1</v>
      </c>
      <c r="Q3346" t="n">
        <v>16</v>
      </c>
      <c r="R3346" s="15" t="n">
        <v>196000</v>
      </c>
      <c r="S3346" s="15" t="n">
        <v>0</v>
      </c>
      <c r="T3346" s="15" t="n">
        <v>196000</v>
      </c>
      <c r="U3346" s="15" t="n">
        <v>208800</v>
      </c>
      <c r="V3346">
        <f>IFERROR(VLOOKUP(D3346,Tablas_Equivalencia!$A$3:$B$8,2,FALSE),"Sin dato")</f>
        <v/>
      </c>
      <c r="W3346">
        <f>IFERROR(VLOOKUP(L3346,Tablas_Equivalencia!$D$3:$E$9,2,FALSE),"Sin dato")</f>
        <v/>
      </c>
      <c r="X3346">
        <f>IF(I3346=1,"Varón","Mujer")</f>
        <v/>
      </c>
      <c r="Y3346">
        <f>IFERROR(VLOOKUP(M3346,Tablas_Equivalencia!$G$3:$H$6,2,FALSE),"Sin dato")</f>
        <v/>
      </c>
      <c r="Z3346">
        <f>IF(J3346&lt;=24,"18-24","25-29")</f>
        <v/>
      </c>
      <c r="AA3346">
        <f>IF(M3346&lt;&gt;1,"",IF(P3346=2,1,0))</f>
        <v/>
      </c>
      <c r="AB3346">
        <f>IF(M3346&lt;&gt;1,"",IF(O3346&gt;=2,1,0))</f>
        <v/>
      </c>
      <c r="AC3346">
        <f>IF(M3346&lt;&gt;1,"",IF(OR(Q3346=999,Q3346=""),"",IF(OR(Q3346&lt;35,Q3346&gt;48),1,0)))</f>
        <v/>
      </c>
      <c r="AD3346">
        <f>IF(COUNT(AA3346:AC3346)&lt;3,"",SUM(AA3346:AC3346))</f>
        <v/>
      </c>
      <c r="AE3346">
        <f>IF(L3346&gt;=4,2,IF(L3346&gt;=2,1,0))</f>
        <v/>
      </c>
      <c r="AF3346">
        <f>IF(L3346&gt;=5,1,0)</f>
        <v/>
      </c>
      <c r="AG3346">
        <f>AE3346+AF3346</f>
        <v/>
      </c>
      <c r="AH3346" s="15">
        <f>IF(M3346&lt;&gt;1,"",IF(OR(R3346=-9,R3346=""),"",R3346))</f>
        <v/>
      </c>
      <c r="AI3346">
        <f>IF(M3346&lt;&gt;1,"",IF(OR(Q3346=999,Q3346=""),"",Q3346))</f>
        <v/>
      </c>
    </row>
    <row r="3347">
      <c r="A3347" t="inlineStr">
        <is>
          <t>TQRMNOP118001</t>
        </is>
      </c>
      <c r="B3347" t="n">
        <v>2025</v>
      </c>
      <c r="C3347" t="n">
        <v>1</v>
      </c>
      <c r="D3347" t="n">
        <v>1</v>
      </c>
      <c r="E3347" t="inlineStr">
        <is>
          <t>S</t>
        </is>
      </c>
      <c r="F3347" t="n">
        <v>32</v>
      </c>
      <c r="G3347" t="n">
        <v>1587</v>
      </c>
      <c r="H3347" t="n">
        <v>3</v>
      </c>
      <c r="I3347" t="n">
        <v>2</v>
      </c>
      <c r="J3347" t="n">
        <v>22</v>
      </c>
      <c r="K3347" t="n">
        <v>2</v>
      </c>
      <c r="L3347" t="n">
        <v>6</v>
      </c>
      <c r="M3347" t="n">
        <v>1</v>
      </c>
      <c r="N3347" t="n">
        <v>3</v>
      </c>
      <c r="O3347" t="n">
        <v>1</v>
      </c>
      <c r="P3347" t="n">
        <v>1</v>
      </c>
      <c r="Q3347" t="n">
        <v>59</v>
      </c>
      <c r="R3347" s="15" t="n">
        <v>787000</v>
      </c>
      <c r="S3347" s="15" t="n">
        <v>0</v>
      </c>
      <c r="T3347" s="15" t="n">
        <v>787000</v>
      </c>
      <c r="U3347" s="15" t="n">
        <v>74000</v>
      </c>
      <c r="V3347">
        <f>IFERROR(VLOOKUP(D3347,Tablas_Equivalencia!$A$3:$B$8,2,FALSE),"Sin dato")</f>
        <v/>
      </c>
      <c r="W3347">
        <f>IFERROR(VLOOKUP(L3347,Tablas_Equivalencia!$D$3:$E$9,2,FALSE),"Sin dato")</f>
        <v/>
      </c>
      <c r="X3347">
        <f>IF(I3347=1,"Varón","Mujer")</f>
        <v/>
      </c>
      <c r="Y3347">
        <f>IFERROR(VLOOKUP(M3347,Tablas_Equivalencia!$G$3:$H$6,2,FALSE),"Sin dato")</f>
        <v/>
      </c>
      <c r="Z3347">
        <f>IF(J3347&lt;=24,"18-24","25-29")</f>
        <v/>
      </c>
      <c r="AA3347">
        <f>IF(M3347&lt;&gt;1,"",IF(P3347=2,1,0))</f>
        <v/>
      </c>
      <c r="AB3347">
        <f>IF(M3347&lt;&gt;1,"",IF(O3347&gt;=2,1,0))</f>
        <v/>
      </c>
      <c r="AC3347">
        <f>IF(M3347&lt;&gt;1,"",IF(OR(Q3347=999,Q3347=""),"",IF(OR(Q3347&lt;35,Q3347&gt;48),1,0)))</f>
        <v/>
      </c>
      <c r="AD3347">
        <f>IF(COUNT(AA3347:AC3347)&lt;3,"",SUM(AA3347:AC3347))</f>
        <v/>
      </c>
      <c r="AE3347">
        <f>IF(L3347&gt;=4,2,IF(L3347&gt;=2,1,0))</f>
        <v/>
      </c>
      <c r="AF3347">
        <f>IF(L3347&gt;=5,1,0)</f>
        <v/>
      </c>
      <c r="AG3347">
        <f>AE3347+AF3347</f>
        <v/>
      </c>
      <c r="AH3347" s="15">
        <f>IF(M3347&lt;&gt;1,"",IF(OR(R3347=-9,R3347=""),"",R3347))</f>
        <v/>
      </c>
      <c r="AI3347">
        <f>IF(M3347&lt;&gt;1,"",IF(OR(Q3347=999,Q3347=""),"",Q3347))</f>
        <v/>
      </c>
    </row>
    <row r="3348">
      <c r="A3348" t="inlineStr">
        <is>
          <t>TQRMNOP118006</t>
        </is>
      </c>
      <c r="B3348" t="n">
        <v>2025</v>
      </c>
      <c r="C3348" t="n">
        <v>1</v>
      </c>
      <c r="D3348" t="n">
        <v>43</v>
      </c>
      <c r="E3348" t="inlineStr">
        <is>
          <t>N</t>
        </is>
      </c>
      <c r="F3348" t="n">
        <v>26</v>
      </c>
      <c r="G3348" t="n">
        <v>1042</v>
      </c>
      <c r="H3348" t="n">
        <v>3</v>
      </c>
      <c r="I3348" t="n">
        <v>1</v>
      </c>
      <c r="J3348" t="n">
        <v>26</v>
      </c>
      <c r="K3348" t="n">
        <v>2</v>
      </c>
      <c r="L3348" t="n">
        <v>6</v>
      </c>
      <c r="M3348" t="n">
        <v>1</v>
      </c>
      <c r="N3348" t="n">
        <v>2</v>
      </c>
      <c r="O3348" t="n">
        <v>1</v>
      </c>
      <c r="P3348" t="n">
        <v>1</v>
      </c>
      <c r="Q3348" t="n">
        <v>42</v>
      </c>
      <c r="R3348" s="15" t="n">
        <v>1298000</v>
      </c>
      <c r="S3348" s="15" t="n">
        <v>0</v>
      </c>
      <c r="T3348" s="15" t="n">
        <v>1298000</v>
      </c>
      <c r="U3348" s="15" t="n">
        <v>53300</v>
      </c>
      <c r="V3348">
        <f>IFERROR(VLOOKUP(D3348,Tablas_Equivalencia!$A$3:$B$8,2,FALSE),"Sin dato")</f>
        <v/>
      </c>
      <c r="W3348">
        <f>IFERROR(VLOOKUP(L3348,Tablas_Equivalencia!$D$3:$E$9,2,FALSE),"Sin dato")</f>
        <v/>
      </c>
      <c r="X3348">
        <f>IF(I3348=1,"Varón","Mujer")</f>
        <v/>
      </c>
      <c r="Y3348">
        <f>IFERROR(VLOOKUP(M3348,Tablas_Equivalencia!$G$3:$H$6,2,FALSE),"Sin dato")</f>
        <v/>
      </c>
      <c r="Z3348">
        <f>IF(J3348&lt;=24,"18-24","25-29")</f>
        <v/>
      </c>
      <c r="AA3348">
        <f>IF(M3348&lt;&gt;1,"",IF(P3348=2,1,0))</f>
        <v/>
      </c>
      <c r="AB3348">
        <f>IF(M3348&lt;&gt;1,"",IF(O3348&gt;=2,1,0))</f>
        <v/>
      </c>
      <c r="AC3348">
        <f>IF(M3348&lt;&gt;1,"",IF(OR(Q3348=999,Q3348=""),"",IF(OR(Q3348&lt;35,Q3348&gt;48),1,0)))</f>
        <v/>
      </c>
      <c r="AD3348">
        <f>IF(COUNT(AA3348:AC3348)&lt;3,"",SUM(AA3348:AC3348))</f>
        <v/>
      </c>
      <c r="AE3348">
        <f>IF(L3348&gt;=4,2,IF(L3348&gt;=2,1,0))</f>
        <v/>
      </c>
      <c r="AF3348">
        <f>IF(L3348&gt;=5,1,0)</f>
        <v/>
      </c>
      <c r="AG3348">
        <f>AE3348+AF3348</f>
        <v/>
      </c>
      <c r="AH3348" s="15">
        <f>IF(M3348&lt;&gt;1,"",IF(OR(R3348=-9,R3348=""),"",R3348))</f>
        <v/>
      </c>
      <c r="AI3348">
        <f>IF(M3348&lt;&gt;1,"",IF(OR(Q3348=999,Q3348=""),"",Q3348))</f>
        <v/>
      </c>
    </row>
    <row r="3349">
      <c r="A3349" t="inlineStr">
        <is>
          <t>TQRMNOP118008</t>
        </is>
      </c>
      <c r="B3349" t="n">
        <v>2025</v>
      </c>
      <c r="C3349" t="n">
        <v>1</v>
      </c>
      <c r="D3349" t="n">
        <v>1</v>
      </c>
      <c r="E3349" t="inlineStr">
        <is>
          <t>S</t>
        </is>
      </c>
      <c r="F3349" t="n">
        <v>33</v>
      </c>
      <c r="G3349" t="n">
        <v>380</v>
      </c>
      <c r="H3349" t="n">
        <v>2</v>
      </c>
      <c r="I3349" t="n">
        <v>2</v>
      </c>
      <c r="J3349" t="n">
        <v>22</v>
      </c>
      <c r="K3349" t="n">
        <v>2</v>
      </c>
      <c r="L3349" t="n">
        <v>5</v>
      </c>
      <c r="M3349" t="n">
        <v>3</v>
      </c>
      <c r="R3349" s="15" t="n">
        <v>0</v>
      </c>
      <c r="S3349" s="15" t="n">
        <v>0</v>
      </c>
      <c r="T3349" s="15" t="n">
        <v>0</v>
      </c>
      <c r="U3349" s="15" t="n">
        <v>125400</v>
      </c>
      <c r="V3349">
        <f>IFERROR(VLOOKUP(D3349,Tablas_Equivalencia!$A$3:$B$8,2,FALSE),"Sin dato")</f>
        <v/>
      </c>
      <c r="W3349">
        <f>IFERROR(VLOOKUP(L3349,Tablas_Equivalencia!$D$3:$E$9,2,FALSE),"Sin dato")</f>
        <v/>
      </c>
      <c r="X3349">
        <f>IF(I3349=1,"Varón","Mujer")</f>
        <v/>
      </c>
      <c r="Y3349">
        <f>IFERROR(VLOOKUP(M3349,Tablas_Equivalencia!$G$3:$H$6,2,FALSE),"Sin dato")</f>
        <v/>
      </c>
      <c r="Z3349">
        <f>IF(J3349&lt;=24,"18-24","25-29")</f>
        <v/>
      </c>
      <c r="AA3349">
        <f>IF(M3349&lt;&gt;1,"",IF(P3349=2,1,0))</f>
        <v/>
      </c>
      <c r="AB3349">
        <f>IF(M3349&lt;&gt;1,"",IF(O3349&gt;=2,1,0))</f>
        <v/>
      </c>
      <c r="AC3349">
        <f>IF(M3349&lt;&gt;1,"",IF(OR(Q3349=999,Q3349=""),"",IF(OR(Q3349&lt;35,Q3349&gt;48),1,0)))</f>
        <v/>
      </c>
      <c r="AD3349">
        <f>IF(COUNT(AA3349:AC3349)&lt;3,"",SUM(AA3349:AC3349))</f>
        <v/>
      </c>
      <c r="AE3349">
        <f>IF(L3349&gt;=4,2,IF(L3349&gt;=2,1,0))</f>
        <v/>
      </c>
      <c r="AF3349">
        <f>IF(L3349&gt;=5,1,0)</f>
        <v/>
      </c>
      <c r="AG3349">
        <f>AE3349+AF3349</f>
        <v/>
      </c>
      <c r="AH3349" s="15">
        <f>IF(M3349&lt;&gt;1,"",IF(OR(R3349=-9,R3349=""),"",R3349))</f>
        <v/>
      </c>
      <c r="AI3349">
        <f>IF(M3349&lt;&gt;1,"",IF(OR(Q3349=999,Q3349=""),"",Q3349))</f>
        <v/>
      </c>
    </row>
    <row r="3350">
      <c r="A3350" t="inlineStr">
        <is>
          <t>TQRMNOP118013</t>
        </is>
      </c>
      <c r="B3350" t="n">
        <v>2025</v>
      </c>
      <c r="C3350" t="n">
        <v>1</v>
      </c>
      <c r="D3350" t="n">
        <v>1</v>
      </c>
      <c r="E3350" t="inlineStr">
        <is>
          <t>S</t>
        </is>
      </c>
      <c r="F3350" t="n">
        <v>32</v>
      </c>
      <c r="G3350" t="n">
        <v>1309</v>
      </c>
      <c r="H3350" t="n">
        <v>2</v>
      </c>
      <c r="I3350" t="n">
        <v>2</v>
      </c>
      <c r="J3350" t="n">
        <v>24</v>
      </c>
      <c r="K3350" t="n">
        <v>2</v>
      </c>
      <c r="L3350" t="n">
        <v>4</v>
      </c>
      <c r="M3350" t="n">
        <v>1</v>
      </c>
      <c r="N3350" t="n">
        <v>2</v>
      </c>
      <c r="O3350" t="n">
        <v>3</v>
      </c>
      <c r="P3350" t="n">
        <v>2</v>
      </c>
      <c r="Q3350" t="n">
        <v>30</v>
      </c>
      <c r="R3350" s="15" t="n">
        <v>691000</v>
      </c>
      <c r="S3350" s="15" t="n">
        <v>0</v>
      </c>
      <c r="T3350" s="15" t="n">
        <v>691000</v>
      </c>
      <c r="U3350" s="15" t="n">
        <v>77500</v>
      </c>
      <c r="V3350">
        <f>IFERROR(VLOOKUP(D3350,Tablas_Equivalencia!$A$3:$B$8,2,FALSE),"Sin dato")</f>
        <v/>
      </c>
      <c r="W3350">
        <f>IFERROR(VLOOKUP(L3350,Tablas_Equivalencia!$D$3:$E$9,2,FALSE),"Sin dato")</f>
        <v/>
      </c>
      <c r="X3350">
        <f>IF(I3350=1,"Varón","Mujer")</f>
        <v/>
      </c>
      <c r="Y3350">
        <f>IFERROR(VLOOKUP(M3350,Tablas_Equivalencia!$G$3:$H$6,2,FALSE),"Sin dato")</f>
        <v/>
      </c>
      <c r="Z3350">
        <f>IF(J3350&lt;=24,"18-24","25-29")</f>
        <v/>
      </c>
      <c r="AA3350">
        <f>IF(M3350&lt;&gt;1,"",IF(P3350=2,1,0))</f>
        <v/>
      </c>
      <c r="AB3350">
        <f>IF(M3350&lt;&gt;1,"",IF(O3350&gt;=2,1,0))</f>
        <v/>
      </c>
      <c r="AC3350">
        <f>IF(M3350&lt;&gt;1,"",IF(OR(Q3350=999,Q3350=""),"",IF(OR(Q3350&lt;35,Q3350&gt;48),1,0)))</f>
        <v/>
      </c>
      <c r="AD3350">
        <f>IF(COUNT(AA3350:AC3350)&lt;3,"",SUM(AA3350:AC3350))</f>
        <v/>
      </c>
      <c r="AE3350">
        <f>IF(L3350&gt;=4,2,IF(L3350&gt;=2,1,0))</f>
        <v/>
      </c>
      <c r="AF3350">
        <f>IF(L3350&gt;=5,1,0)</f>
        <v/>
      </c>
      <c r="AG3350">
        <f>AE3350+AF3350</f>
        <v/>
      </c>
      <c r="AH3350" s="15">
        <f>IF(M3350&lt;&gt;1,"",IF(OR(R3350=-9,R3350=""),"",R3350))</f>
        <v/>
      </c>
      <c r="AI3350">
        <f>IF(M3350&lt;&gt;1,"",IF(OR(Q3350=999,Q3350=""),"",Q3350))</f>
        <v/>
      </c>
    </row>
    <row r="3351">
      <c r="A3351" t="inlineStr">
        <is>
          <t>TQRMNOP118016</t>
        </is>
      </c>
      <c r="B3351" t="n">
        <v>2025</v>
      </c>
      <c r="C3351" t="n">
        <v>1</v>
      </c>
      <c r="D3351" t="n">
        <v>43</v>
      </c>
      <c r="E3351" t="inlineStr">
        <is>
          <t>S</t>
        </is>
      </c>
      <c r="F3351" t="n">
        <v>30</v>
      </c>
      <c r="G3351" t="n">
        <v>854</v>
      </c>
      <c r="H3351" t="n">
        <v>1</v>
      </c>
      <c r="I3351" t="n">
        <v>1</v>
      </c>
      <c r="J3351" t="n">
        <v>28</v>
      </c>
      <c r="K3351" t="n">
        <v>1</v>
      </c>
      <c r="L3351" t="n">
        <v>4</v>
      </c>
      <c r="M3351" t="n">
        <v>1</v>
      </c>
      <c r="N3351" t="n">
        <v>3</v>
      </c>
      <c r="O3351" t="n">
        <v>1</v>
      </c>
      <c r="P3351" t="n">
        <v>1</v>
      </c>
      <c r="Q3351" t="n">
        <v>31</v>
      </c>
      <c r="R3351" s="15" t="n">
        <v>723000</v>
      </c>
      <c r="S3351" s="15" t="n">
        <v>17000</v>
      </c>
      <c r="T3351" s="15" t="n">
        <v>740000</v>
      </c>
      <c r="U3351" s="15" t="n">
        <v>175800</v>
      </c>
      <c r="V3351">
        <f>IFERROR(VLOOKUP(D3351,Tablas_Equivalencia!$A$3:$B$8,2,FALSE),"Sin dato")</f>
        <v/>
      </c>
      <c r="W3351">
        <f>IFERROR(VLOOKUP(L3351,Tablas_Equivalencia!$D$3:$E$9,2,FALSE),"Sin dato")</f>
        <v/>
      </c>
      <c r="X3351">
        <f>IF(I3351=1,"Varón","Mujer")</f>
        <v/>
      </c>
      <c r="Y3351">
        <f>IFERROR(VLOOKUP(M3351,Tablas_Equivalencia!$G$3:$H$6,2,FALSE),"Sin dato")</f>
        <v/>
      </c>
      <c r="Z3351">
        <f>IF(J3351&lt;=24,"18-24","25-29")</f>
        <v/>
      </c>
      <c r="AA3351">
        <f>IF(M3351&lt;&gt;1,"",IF(P3351=2,1,0))</f>
        <v/>
      </c>
      <c r="AB3351">
        <f>IF(M3351&lt;&gt;1,"",IF(O3351&gt;=2,1,0))</f>
        <v/>
      </c>
      <c r="AC3351">
        <f>IF(M3351&lt;&gt;1,"",IF(OR(Q3351=999,Q3351=""),"",IF(OR(Q3351&lt;35,Q3351&gt;48),1,0)))</f>
        <v/>
      </c>
      <c r="AD3351">
        <f>IF(COUNT(AA3351:AC3351)&lt;3,"",SUM(AA3351:AC3351))</f>
        <v/>
      </c>
      <c r="AE3351">
        <f>IF(L3351&gt;=4,2,IF(L3351&gt;=2,1,0))</f>
        <v/>
      </c>
      <c r="AF3351">
        <f>IF(L3351&gt;=5,1,0)</f>
        <v/>
      </c>
      <c r="AG3351">
        <f>AE3351+AF3351</f>
        <v/>
      </c>
      <c r="AH3351" s="15">
        <f>IF(M3351&lt;&gt;1,"",IF(OR(R3351=-9,R3351=""),"",R3351))</f>
        <v/>
      </c>
      <c r="AI3351">
        <f>IF(M3351&lt;&gt;1,"",IF(OR(Q3351=999,Q3351=""),"",Q3351))</f>
        <v/>
      </c>
    </row>
    <row r="3352">
      <c r="A3352" t="inlineStr">
        <is>
          <t>TQRMNOP118021</t>
        </is>
      </c>
      <c r="B3352" t="n">
        <v>2025</v>
      </c>
      <c r="C3352" t="n">
        <v>1</v>
      </c>
      <c r="D3352" t="n">
        <v>42</v>
      </c>
      <c r="E3352" t="inlineStr">
        <is>
          <t>N</t>
        </is>
      </c>
      <c r="F3352" t="n">
        <v>25</v>
      </c>
      <c r="G3352" t="n">
        <v>826</v>
      </c>
      <c r="H3352" t="n">
        <v>3</v>
      </c>
      <c r="I3352" t="n">
        <v>1</v>
      </c>
      <c r="J3352" t="n">
        <v>25</v>
      </c>
      <c r="K3352" t="n">
        <v>1</v>
      </c>
      <c r="L3352" t="n">
        <v>4</v>
      </c>
      <c r="M3352" t="n">
        <v>1</v>
      </c>
      <c r="N3352" t="n">
        <v>3</v>
      </c>
      <c r="O3352" t="n">
        <v>2</v>
      </c>
      <c r="P3352" t="n">
        <v>2</v>
      </c>
      <c r="Q3352" t="n">
        <v>14</v>
      </c>
      <c r="R3352" s="15" t="n">
        <v>318000</v>
      </c>
      <c r="S3352" s="15" t="n">
        <v>0</v>
      </c>
      <c r="T3352" s="15" t="n">
        <v>318000</v>
      </c>
      <c r="U3352" s="15" t="n">
        <v>166800</v>
      </c>
      <c r="V3352">
        <f>IFERROR(VLOOKUP(D3352,Tablas_Equivalencia!$A$3:$B$8,2,FALSE),"Sin dato")</f>
        <v/>
      </c>
      <c r="W3352">
        <f>IFERROR(VLOOKUP(L3352,Tablas_Equivalencia!$D$3:$E$9,2,FALSE),"Sin dato")</f>
        <v/>
      </c>
      <c r="X3352">
        <f>IF(I3352=1,"Varón","Mujer")</f>
        <v/>
      </c>
      <c r="Y3352">
        <f>IFERROR(VLOOKUP(M3352,Tablas_Equivalencia!$G$3:$H$6,2,FALSE),"Sin dato")</f>
        <v/>
      </c>
      <c r="Z3352">
        <f>IF(J3352&lt;=24,"18-24","25-29")</f>
        <v/>
      </c>
      <c r="AA3352">
        <f>IF(M3352&lt;&gt;1,"",IF(P3352=2,1,0))</f>
        <v/>
      </c>
      <c r="AB3352">
        <f>IF(M3352&lt;&gt;1,"",IF(O3352&gt;=2,1,0))</f>
        <v/>
      </c>
      <c r="AC3352">
        <f>IF(M3352&lt;&gt;1,"",IF(OR(Q3352=999,Q3352=""),"",IF(OR(Q3352&lt;35,Q3352&gt;48),1,0)))</f>
        <v/>
      </c>
      <c r="AD3352">
        <f>IF(COUNT(AA3352:AC3352)&lt;3,"",SUM(AA3352:AC3352))</f>
        <v/>
      </c>
      <c r="AE3352">
        <f>IF(L3352&gt;=4,2,IF(L3352&gt;=2,1,0))</f>
        <v/>
      </c>
      <c r="AF3352">
        <f>IF(L3352&gt;=5,1,0)</f>
        <v/>
      </c>
      <c r="AG3352">
        <f>AE3352+AF3352</f>
        <v/>
      </c>
      <c r="AH3352" s="15">
        <f>IF(M3352&lt;&gt;1,"",IF(OR(R3352=-9,R3352=""),"",R3352))</f>
        <v/>
      </c>
      <c r="AI3352">
        <f>IF(M3352&lt;&gt;1,"",IF(OR(Q3352=999,Q3352=""),"",Q3352))</f>
        <v/>
      </c>
    </row>
    <row r="3353">
      <c r="A3353" t="inlineStr">
        <is>
          <t>TQRMNOP118032</t>
        </is>
      </c>
      <c r="B3353" t="n">
        <v>2025</v>
      </c>
      <c r="C3353" t="n">
        <v>1</v>
      </c>
      <c r="D3353" t="n">
        <v>1</v>
      </c>
      <c r="E3353" t="inlineStr">
        <is>
          <t>S</t>
        </is>
      </c>
      <c r="F3353" t="n">
        <v>32</v>
      </c>
      <c r="G3353" t="n">
        <v>958</v>
      </c>
      <c r="H3353" t="n">
        <v>1</v>
      </c>
      <c r="I3353" t="n">
        <v>1</v>
      </c>
      <c r="J3353" t="n">
        <v>20</v>
      </c>
      <c r="K3353" t="n">
        <v>1</v>
      </c>
      <c r="L3353" t="n">
        <v>4</v>
      </c>
      <c r="M3353" t="n">
        <v>3</v>
      </c>
      <c r="R3353" s="15" t="n">
        <v>0</v>
      </c>
      <c r="S3353" s="15" t="n">
        <v>0</v>
      </c>
      <c r="T3353" s="15" t="n">
        <v>0</v>
      </c>
      <c r="U3353" s="15" t="n">
        <v>88000</v>
      </c>
      <c r="V3353">
        <f>IFERROR(VLOOKUP(D3353,Tablas_Equivalencia!$A$3:$B$8,2,FALSE),"Sin dato")</f>
        <v/>
      </c>
      <c r="W3353">
        <f>IFERROR(VLOOKUP(L3353,Tablas_Equivalencia!$D$3:$E$9,2,FALSE),"Sin dato")</f>
        <v/>
      </c>
      <c r="X3353">
        <f>IF(I3353=1,"Varón","Mujer")</f>
        <v/>
      </c>
      <c r="Y3353">
        <f>IFERROR(VLOOKUP(M3353,Tablas_Equivalencia!$G$3:$H$6,2,FALSE),"Sin dato")</f>
        <v/>
      </c>
      <c r="Z3353">
        <f>IF(J3353&lt;=24,"18-24","25-29")</f>
        <v/>
      </c>
      <c r="AA3353">
        <f>IF(M3353&lt;&gt;1,"",IF(P3353=2,1,0))</f>
        <v/>
      </c>
      <c r="AB3353">
        <f>IF(M3353&lt;&gt;1,"",IF(O3353&gt;=2,1,0))</f>
        <v/>
      </c>
      <c r="AC3353">
        <f>IF(M3353&lt;&gt;1,"",IF(OR(Q3353=999,Q3353=""),"",IF(OR(Q3353&lt;35,Q3353&gt;48),1,0)))</f>
        <v/>
      </c>
      <c r="AD3353">
        <f>IF(COUNT(AA3353:AC3353)&lt;3,"",SUM(AA3353:AC3353))</f>
        <v/>
      </c>
      <c r="AE3353">
        <f>IF(L3353&gt;=4,2,IF(L3353&gt;=2,1,0))</f>
        <v/>
      </c>
      <c r="AF3353">
        <f>IF(L3353&gt;=5,1,0)</f>
        <v/>
      </c>
      <c r="AG3353">
        <f>AE3353+AF3353</f>
        <v/>
      </c>
      <c r="AH3353" s="15">
        <f>IF(M3353&lt;&gt;1,"",IF(OR(R3353=-9,R3353=""),"",R3353))</f>
        <v/>
      </c>
      <c r="AI3353">
        <f>IF(M3353&lt;&gt;1,"",IF(OR(Q3353=999,Q3353=""),"",Q3353))</f>
        <v/>
      </c>
    </row>
    <row r="3354">
      <c r="A3354" t="inlineStr">
        <is>
          <t>TQRMNOP118034</t>
        </is>
      </c>
      <c r="B3354" t="n">
        <v>2025</v>
      </c>
      <c r="C3354" t="n">
        <v>1</v>
      </c>
      <c r="D3354" t="n">
        <v>41</v>
      </c>
      <c r="E3354" t="inlineStr">
        <is>
          <t>S</t>
        </is>
      </c>
      <c r="F3354" t="n">
        <v>8</v>
      </c>
      <c r="G3354" t="n">
        <v>2160</v>
      </c>
      <c r="H3354" t="n">
        <v>2</v>
      </c>
      <c r="I3354" t="n">
        <v>2</v>
      </c>
      <c r="J3354" t="n">
        <v>21</v>
      </c>
      <c r="K3354" t="n">
        <v>1</v>
      </c>
      <c r="L3354" t="n">
        <v>4</v>
      </c>
      <c r="M3354" t="n">
        <v>3</v>
      </c>
      <c r="R3354" s="15" t="n">
        <v>0</v>
      </c>
      <c r="S3354" s="15" t="n">
        <v>0</v>
      </c>
      <c r="T3354" s="15" t="n">
        <v>0</v>
      </c>
      <c r="U3354" s="15" t="n">
        <v>134700</v>
      </c>
      <c r="V3354">
        <f>IFERROR(VLOOKUP(D3354,Tablas_Equivalencia!$A$3:$B$8,2,FALSE),"Sin dato")</f>
        <v/>
      </c>
      <c r="W3354">
        <f>IFERROR(VLOOKUP(L3354,Tablas_Equivalencia!$D$3:$E$9,2,FALSE),"Sin dato")</f>
        <v/>
      </c>
      <c r="X3354">
        <f>IF(I3354=1,"Varón","Mujer")</f>
        <v/>
      </c>
      <c r="Y3354">
        <f>IFERROR(VLOOKUP(M3354,Tablas_Equivalencia!$G$3:$H$6,2,FALSE),"Sin dato")</f>
        <v/>
      </c>
      <c r="Z3354">
        <f>IF(J3354&lt;=24,"18-24","25-29")</f>
        <v/>
      </c>
      <c r="AA3354">
        <f>IF(M3354&lt;&gt;1,"",IF(P3354=2,1,0))</f>
        <v/>
      </c>
      <c r="AB3354">
        <f>IF(M3354&lt;&gt;1,"",IF(O3354&gt;=2,1,0))</f>
        <v/>
      </c>
      <c r="AC3354">
        <f>IF(M3354&lt;&gt;1,"",IF(OR(Q3354=999,Q3354=""),"",IF(OR(Q3354&lt;35,Q3354&gt;48),1,0)))</f>
        <v/>
      </c>
      <c r="AD3354">
        <f>IF(COUNT(AA3354:AC3354)&lt;3,"",SUM(AA3354:AC3354))</f>
        <v/>
      </c>
      <c r="AE3354">
        <f>IF(L3354&gt;=4,2,IF(L3354&gt;=2,1,0))</f>
        <v/>
      </c>
      <c r="AF3354">
        <f>IF(L3354&gt;=5,1,0)</f>
        <v/>
      </c>
      <c r="AG3354">
        <f>AE3354+AF3354</f>
        <v/>
      </c>
      <c r="AH3354" s="15">
        <f>IF(M3354&lt;&gt;1,"",IF(OR(R3354=-9,R3354=""),"",R3354))</f>
        <v/>
      </c>
      <c r="AI3354">
        <f>IF(M3354&lt;&gt;1,"",IF(OR(Q3354=999,Q3354=""),"",Q3354))</f>
        <v/>
      </c>
    </row>
    <row r="3355">
      <c r="A3355" t="inlineStr">
        <is>
          <t>TQRMNOP118055</t>
        </is>
      </c>
      <c r="B3355" t="n">
        <v>2025</v>
      </c>
      <c r="C3355" t="n">
        <v>1</v>
      </c>
      <c r="D3355" t="n">
        <v>41</v>
      </c>
      <c r="E3355" t="inlineStr">
        <is>
          <t>N</t>
        </is>
      </c>
      <c r="F3355" t="n">
        <v>12</v>
      </c>
      <c r="G3355" t="n">
        <v>758</v>
      </c>
      <c r="H3355" t="n">
        <v>3</v>
      </c>
      <c r="I3355" t="n">
        <v>1</v>
      </c>
      <c r="J3355" t="n">
        <v>26</v>
      </c>
      <c r="K3355" t="n">
        <v>1</v>
      </c>
      <c r="L3355" t="n">
        <v>6</v>
      </c>
      <c r="M3355" t="n">
        <v>2</v>
      </c>
      <c r="R3355" s="15" t="n">
        <v>0</v>
      </c>
      <c r="S3355" s="15" t="n">
        <v>0</v>
      </c>
      <c r="T3355" s="15" t="n">
        <v>0</v>
      </c>
      <c r="U3355" s="15" t="n">
        <v>92000</v>
      </c>
      <c r="V3355">
        <f>IFERROR(VLOOKUP(D3355,Tablas_Equivalencia!$A$3:$B$8,2,FALSE),"Sin dato")</f>
        <v/>
      </c>
      <c r="W3355">
        <f>IFERROR(VLOOKUP(L3355,Tablas_Equivalencia!$D$3:$E$9,2,FALSE),"Sin dato")</f>
        <v/>
      </c>
      <c r="X3355">
        <f>IF(I3355=1,"Varón","Mujer")</f>
        <v/>
      </c>
      <c r="Y3355">
        <f>IFERROR(VLOOKUP(M3355,Tablas_Equivalencia!$G$3:$H$6,2,FALSE),"Sin dato")</f>
        <v/>
      </c>
      <c r="Z3355">
        <f>IF(J3355&lt;=24,"18-24","25-29")</f>
        <v/>
      </c>
      <c r="AA3355">
        <f>IF(M3355&lt;&gt;1,"",IF(P3355=2,1,0))</f>
        <v/>
      </c>
      <c r="AB3355">
        <f>IF(M3355&lt;&gt;1,"",IF(O3355&gt;=2,1,0))</f>
        <v/>
      </c>
      <c r="AC3355">
        <f>IF(M3355&lt;&gt;1,"",IF(OR(Q3355=999,Q3355=""),"",IF(OR(Q3355&lt;35,Q3355&gt;48),1,0)))</f>
        <v/>
      </c>
      <c r="AD3355">
        <f>IF(COUNT(AA3355:AC3355)&lt;3,"",SUM(AA3355:AC3355))</f>
        <v/>
      </c>
      <c r="AE3355">
        <f>IF(L3355&gt;=4,2,IF(L3355&gt;=2,1,0))</f>
        <v/>
      </c>
      <c r="AF3355">
        <f>IF(L3355&gt;=5,1,0)</f>
        <v/>
      </c>
      <c r="AG3355">
        <f>AE3355+AF3355</f>
        <v/>
      </c>
      <c r="AH3355" s="15">
        <f>IF(M3355&lt;&gt;1,"",IF(OR(R3355=-9,R3355=""),"",R3355))</f>
        <v/>
      </c>
      <c r="AI3355">
        <f>IF(M3355&lt;&gt;1,"",IF(OR(Q3355=999,Q3355=""),"",Q3355))</f>
        <v/>
      </c>
    </row>
    <row r="3356">
      <c r="A3356" t="inlineStr">
        <is>
          <t>TQRMNOP118057</t>
        </is>
      </c>
      <c r="B3356" t="n">
        <v>2025</v>
      </c>
      <c r="C3356" t="n">
        <v>1</v>
      </c>
      <c r="D3356" t="n">
        <v>41</v>
      </c>
      <c r="E3356" t="inlineStr">
        <is>
          <t>S</t>
        </is>
      </c>
      <c r="F3356" t="n">
        <v>8</v>
      </c>
      <c r="G3356" t="n">
        <v>1172</v>
      </c>
      <c r="H3356" t="n">
        <v>3</v>
      </c>
      <c r="I3356" t="n">
        <v>2</v>
      </c>
      <c r="J3356" t="n">
        <v>24</v>
      </c>
      <c r="K3356" t="n">
        <v>2</v>
      </c>
      <c r="L3356" t="n">
        <v>3</v>
      </c>
      <c r="M3356" t="n">
        <v>1</v>
      </c>
      <c r="N3356" t="n">
        <v>3</v>
      </c>
      <c r="O3356" t="n">
        <v>2</v>
      </c>
      <c r="P3356" t="n">
        <v>2</v>
      </c>
      <c r="Q3356" t="n">
        <v>19</v>
      </c>
      <c r="R3356" s="15" t="n">
        <v>158000</v>
      </c>
      <c r="S3356" s="15" t="n">
        <v>0</v>
      </c>
      <c r="T3356" s="15" t="n">
        <v>158000</v>
      </c>
      <c r="U3356" s="15" t="n">
        <v>257400</v>
      </c>
      <c r="V3356">
        <f>IFERROR(VLOOKUP(D3356,Tablas_Equivalencia!$A$3:$B$8,2,FALSE),"Sin dato")</f>
        <v/>
      </c>
      <c r="W3356">
        <f>IFERROR(VLOOKUP(L3356,Tablas_Equivalencia!$D$3:$E$9,2,FALSE),"Sin dato")</f>
        <v/>
      </c>
      <c r="X3356">
        <f>IF(I3356=1,"Varón","Mujer")</f>
        <v/>
      </c>
      <c r="Y3356">
        <f>IFERROR(VLOOKUP(M3356,Tablas_Equivalencia!$G$3:$H$6,2,FALSE),"Sin dato")</f>
        <v/>
      </c>
      <c r="Z3356">
        <f>IF(J3356&lt;=24,"18-24","25-29")</f>
        <v/>
      </c>
      <c r="AA3356">
        <f>IF(M3356&lt;&gt;1,"",IF(P3356=2,1,0))</f>
        <v/>
      </c>
      <c r="AB3356">
        <f>IF(M3356&lt;&gt;1,"",IF(O3356&gt;=2,1,0))</f>
        <v/>
      </c>
      <c r="AC3356">
        <f>IF(M3356&lt;&gt;1,"",IF(OR(Q3356=999,Q3356=""),"",IF(OR(Q3356&lt;35,Q3356&gt;48),1,0)))</f>
        <v/>
      </c>
      <c r="AD3356">
        <f>IF(COUNT(AA3356:AC3356)&lt;3,"",SUM(AA3356:AC3356))</f>
        <v/>
      </c>
      <c r="AE3356">
        <f>IF(L3356&gt;=4,2,IF(L3356&gt;=2,1,0))</f>
        <v/>
      </c>
      <c r="AF3356">
        <f>IF(L3356&gt;=5,1,0)</f>
        <v/>
      </c>
      <c r="AG3356">
        <f>AE3356+AF3356</f>
        <v/>
      </c>
      <c r="AH3356" s="15">
        <f>IF(M3356&lt;&gt;1,"",IF(OR(R3356=-9,R3356=""),"",R3356))</f>
        <v/>
      </c>
      <c r="AI3356">
        <f>IF(M3356&lt;&gt;1,"",IF(OR(Q3356=999,Q3356=""),"",Q3356))</f>
        <v/>
      </c>
    </row>
    <row r="3357">
      <c r="A3357" t="inlineStr">
        <is>
          <t>TQRMNOP118083</t>
        </is>
      </c>
      <c r="B3357" t="n">
        <v>2025</v>
      </c>
      <c r="C3357" t="n">
        <v>1</v>
      </c>
      <c r="D3357" t="n">
        <v>1</v>
      </c>
      <c r="E3357" t="inlineStr">
        <is>
          <t>S</t>
        </is>
      </c>
      <c r="F3357" t="n">
        <v>33</v>
      </c>
      <c r="G3357" t="n">
        <v>1276</v>
      </c>
      <c r="H3357" t="n">
        <v>3</v>
      </c>
      <c r="I3357" t="n">
        <v>2</v>
      </c>
      <c r="J3357" t="n">
        <v>18</v>
      </c>
      <c r="K3357" t="n">
        <v>2</v>
      </c>
      <c r="L3357" t="n">
        <v>4</v>
      </c>
      <c r="M3357" t="n">
        <v>1</v>
      </c>
      <c r="N3357" t="n">
        <v>3</v>
      </c>
      <c r="O3357" t="n">
        <v>2</v>
      </c>
      <c r="P3357" t="n">
        <v>2</v>
      </c>
      <c r="Q3357" t="n">
        <v>10</v>
      </c>
      <c r="R3357" s="15" t="n">
        <v>282000</v>
      </c>
      <c r="S3357" s="15" t="n">
        <v>0</v>
      </c>
      <c r="T3357" s="15" t="n">
        <v>282000</v>
      </c>
      <c r="U3357" s="15" t="n">
        <v>81000</v>
      </c>
      <c r="V3357">
        <f>IFERROR(VLOOKUP(D3357,Tablas_Equivalencia!$A$3:$B$8,2,FALSE),"Sin dato")</f>
        <v/>
      </c>
      <c r="W3357">
        <f>IFERROR(VLOOKUP(L3357,Tablas_Equivalencia!$D$3:$E$9,2,FALSE),"Sin dato")</f>
        <v/>
      </c>
      <c r="X3357">
        <f>IF(I3357=1,"Varón","Mujer")</f>
        <v/>
      </c>
      <c r="Y3357">
        <f>IFERROR(VLOOKUP(M3357,Tablas_Equivalencia!$G$3:$H$6,2,FALSE),"Sin dato")</f>
        <v/>
      </c>
      <c r="Z3357">
        <f>IF(J3357&lt;=24,"18-24","25-29")</f>
        <v/>
      </c>
      <c r="AA3357">
        <f>IF(M3357&lt;&gt;1,"",IF(P3357=2,1,0))</f>
        <v/>
      </c>
      <c r="AB3357">
        <f>IF(M3357&lt;&gt;1,"",IF(O3357&gt;=2,1,0))</f>
        <v/>
      </c>
      <c r="AC3357">
        <f>IF(M3357&lt;&gt;1,"",IF(OR(Q3357=999,Q3357=""),"",IF(OR(Q3357&lt;35,Q3357&gt;48),1,0)))</f>
        <v/>
      </c>
      <c r="AD3357">
        <f>IF(COUNT(AA3357:AC3357)&lt;3,"",SUM(AA3357:AC3357))</f>
        <v/>
      </c>
      <c r="AE3357">
        <f>IF(L3357&gt;=4,2,IF(L3357&gt;=2,1,0))</f>
        <v/>
      </c>
      <c r="AF3357">
        <f>IF(L3357&gt;=5,1,0)</f>
        <v/>
      </c>
      <c r="AG3357">
        <f>AE3357+AF3357</f>
        <v/>
      </c>
      <c r="AH3357" s="15">
        <f>IF(M3357&lt;&gt;1,"",IF(OR(R3357=-9,R3357=""),"",R3357))</f>
        <v/>
      </c>
      <c r="AI3357">
        <f>IF(M3357&lt;&gt;1,"",IF(OR(Q3357=999,Q3357=""),"",Q3357))</f>
        <v/>
      </c>
    </row>
    <row r="3358">
      <c r="A3358" t="inlineStr">
        <is>
          <t>TQRMNOP118087</t>
        </is>
      </c>
      <c r="B3358" t="n">
        <v>2025</v>
      </c>
      <c r="C3358" t="n">
        <v>1</v>
      </c>
      <c r="D3358" t="n">
        <v>1</v>
      </c>
      <c r="E3358" t="inlineStr">
        <is>
          <t>S</t>
        </is>
      </c>
      <c r="F3358" t="n">
        <v>33</v>
      </c>
      <c r="G3358" t="n">
        <v>90</v>
      </c>
      <c r="H3358" t="n">
        <v>3</v>
      </c>
      <c r="I3358" t="n">
        <v>1</v>
      </c>
      <c r="J3358" t="n">
        <v>18</v>
      </c>
      <c r="K3358" t="n">
        <v>2</v>
      </c>
      <c r="L3358" t="n">
        <v>4</v>
      </c>
      <c r="M3358" t="n">
        <v>1</v>
      </c>
      <c r="N3358" t="n">
        <v>2</v>
      </c>
      <c r="O3358" t="n">
        <v>1</v>
      </c>
      <c r="P3358" t="n">
        <v>1</v>
      </c>
      <c r="Q3358" t="n">
        <v>35</v>
      </c>
      <c r="R3358" s="15" t="n">
        <v>739000</v>
      </c>
      <c r="S3358" s="15" t="n">
        <v>198000</v>
      </c>
      <c r="T3358" s="15" t="n">
        <v>937000</v>
      </c>
      <c r="U3358" s="15" t="n">
        <v>174500</v>
      </c>
      <c r="V3358">
        <f>IFERROR(VLOOKUP(D3358,Tablas_Equivalencia!$A$3:$B$8,2,FALSE),"Sin dato")</f>
        <v/>
      </c>
      <c r="W3358">
        <f>IFERROR(VLOOKUP(L3358,Tablas_Equivalencia!$D$3:$E$9,2,FALSE),"Sin dato")</f>
        <v/>
      </c>
      <c r="X3358">
        <f>IF(I3358=1,"Varón","Mujer")</f>
        <v/>
      </c>
      <c r="Y3358">
        <f>IFERROR(VLOOKUP(M3358,Tablas_Equivalencia!$G$3:$H$6,2,FALSE),"Sin dato")</f>
        <v/>
      </c>
      <c r="Z3358">
        <f>IF(J3358&lt;=24,"18-24","25-29")</f>
        <v/>
      </c>
      <c r="AA3358">
        <f>IF(M3358&lt;&gt;1,"",IF(P3358=2,1,0))</f>
        <v/>
      </c>
      <c r="AB3358">
        <f>IF(M3358&lt;&gt;1,"",IF(O3358&gt;=2,1,0))</f>
        <v/>
      </c>
      <c r="AC3358">
        <f>IF(M3358&lt;&gt;1,"",IF(OR(Q3358=999,Q3358=""),"",IF(OR(Q3358&lt;35,Q3358&gt;48),1,0)))</f>
        <v/>
      </c>
      <c r="AD3358">
        <f>IF(COUNT(AA3358:AC3358)&lt;3,"",SUM(AA3358:AC3358))</f>
        <v/>
      </c>
      <c r="AE3358">
        <f>IF(L3358&gt;=4,2,IF(L3358&gt;=2,1,0))</f>
        <v/>
      </c>
      <c r="AF3358">
        <f>IF(L3358&gt;=5,1,0)</f>
        <v/>
      </c>
      <c r="AG3358">
        <f>AE3358+AF3358</f>
        <v/>
      </c>
      <c r="AH3358" s="15">
        <f>IF(M3358&lt;&gt;1,"",IF(OR(R3358=-9,R3358=""),"",R3358))</f>
        <v/>
      </c>
      <c r="AI3358">
        <f>IF(M3358&lt;&gt;1,"",IF(OR(Q3358=999,Q3358=""),"",Q3358))</f>
        <v/>
      </c>
    </row>
    <row r="3359">
      <c r="A3359" t="inlineStr">
        <is>
          <t>TQRMNOP118089</t>
        </is>
      </c>
      <c r="B3359" t="n">
        <v>2025</v>
      </c>
      <c r="C3359" t="n">
        <v>1</v>
      </c>
      <c r="D3359" t="n">
        <v>40</v>
      </c>
      <c r="E3359" t="inlineStr">
        <is>
          <t>S</t>
        </is>
      </c>
      <c r="F3359" t="n">
        <v>7</v>
      </c>
      <c r="G3359" t="n">
        <v>1536</v>
      </c>
      <c r="H3359" t="n">
        <v>3</v>
      </c>
      <c r="I3359" t="n">
        <v>2</v>
      </c>
      <c r="J3359" t="n">
        <v>18</v>
      </c>
      <c r="K3359" t="n">
        <v>1</v>
      </c>
      <c r="L3359" t="n">
        <v>1</v>
      </c>
      <c r="M3359" t="n">
        <v>3</v>
      </c>
      <c r="R3359" s="15" t="n">
        <v>0</v>
      </c>
      <c r="S3359" s="15" t="n">
        <v>84000</v>
      </c>
      <c r="T3359" s="15" t="n">
        <v>84000</v>
      </c>
      <c r="U3359" s="15" t="n">
        <v>40100</v>
      </c>
      <c r="V3359">
        <f>IFERROR(VLOOKUP(D3359,Tablas_Equivalencia!$A$3:$B$8,2,FALSE),"Sin dato")</f>
        <v/>
      </c>
      <c r="W3359">
        <f>IFERROR(VLOOKUP(L3359,Tablas_Equivalencia!$D$3:$E$9,2,FALSE),"Sin dato")</f>
        <v/>
      </c>
      <c r="X3359">
        <f>IF(I3359=1,"Varón","Mujer")</f>
        <v/>
      </c>
      <c r="Y3359">
        <f>IFERROR(VLOOKUP(M3359,Tablas_Equivalencia!$G$3:$H$6,2,FALSE),"Sin dato")</f>
        <v/>
      </c>
      <c r="Z3359">
        <f>IF(J3359&lt;=24,"18-24","25-29")</f>
        <v/>
      </c>
      <c r="AA3359">
        <f>IF(M3359&lt;&gt;1,"",IF(P3359=2,1,0))</f>
        <v/>
      </c>
      <c r="AB3359">
        <f>IF(M3359&lt;&gt;1,"",IF(O3359&gt;=2,1,0))</f>
        <v/>
      </c>
      <c r="AC3359">
        <f>IF(M3359&lt;&gt;1,"",IF(OR(Q3359=999,Q3359=""),"",IF(OR(Q3359&lt;35,Q3359&gt;48),1,0)))</f>
        <v/>
      </c>
      <c r="AD3359">
        <f>IF(COUNT(AA3359:AC3359)&lt;3,"",SUM(AA3359:AC3359))</f>
        <v/>
      </c>
      <c r="AE3359">
        <f>IF(L3359&gt;=4,2,IF(L3359&gt;=2,1,0))</f>
        <v/>
      </c>
      <c r="AF3359">
        <f>IF(L3359&gt;=5,1,0)</f>
        <v/>
      </c>
      <c r="AG3359">
        <f>AE3359+AF3359</f>
        <v/>
      </c>
      <c r="AH3359" s="15">
        <f>IF(M3359&lt;&gt;1,"",IF(OR(R3359=-9,R3359=""),"",R3359))</f>
        <v/>
      </c>
      <c r="AI3359">
        <f>IF(M3359&lt;&gt;1,"",IF(OR(Q3359=999,Q3359=""),"",Q3359))</f>
        <v/>
      </c>
    </row>
    <row r="3360">
      <c r="A3360" t="inlineStr">
        <is>
          <t>TQRMNOP118101</t>
        </is>
      </c>
      <c r="B3360" t="n">
        <v>2025</v>
      </c>
      <c r="C3360" t="n">
        <v>1</v>
      </c>
      <c r="D3360" t="n">
        <v>1</v>
      </c>
      <c r="E3360" t="inlineStr">
        <is>
          <t>S</t>
        </is>
      </c>
      <c r="F3360" t="n">
        <v>33</v>
      </c>
      <c r="G3360" t="n">
        <v>587</v>
      </c>
      <c r="H3360" t="n">
        <v>3</v>
      </c>
      <c r="I3360" t="n">
        <v>1</v>
      </c>
      <c r="J3360" t="n">
        <v>23</v>
      </c>
      <c r="K3360" t="n">
        <v>2</v>
      </c>
      <c r="L3360" t="n">
        <v>6</v>
      </c>
      <c r="M3360" t="n">
        <v>2</v>
      </c>
      <c r="R3360" s="15" t="n">
        <v>0</v>
      </c>
      <c r="S3360" s="15" t="n">
        <v>99000</v>
      </c>
      <c r="T3360" s="15" t="n">
        <v>99000</v>
      </c>
      <c r="U3360" s="15" t="n">
        <v>65500</v>
      </c>
      <c r="V3360">
        <f>IFERROR(VLOOKUP(D3360,Tablas_Equivalencia!$A$3:$B$8,2,FALSE),"Sin dato")</f>
        <v/>
      </c>
      <c r="W3360">
        <f>IFERROR(VLOOKUP(L3360,Tablas_Equivalencia!$D$3:$E$9,2,FALSE),"Sin dato")</f>
        <v/>
      </c>
      <c r="X3360">
        <f>IF(I3360=1,"Varón","Mujer")</f>
        <v/>
      </c>
      <c r="Y3360">
        <f>IFERROR(VLOOKUP(M3360,Tablas_Equivalencia!$G$3:$H$6,2,FALSE),"Sin dato")</f>
        <v/>
      </c>
      <c r="Z3360">
        <f>IF(J3360&lt;=24,"18-24","25-29")</f>
        <v/>
      </c>
      <c r="AA3360">
        <f>IF(M3360&lt;&gt;1,"",IF(P3360=2,1,0))</f>
        <v/>
      </c>
      <c r="AB3360">
        <f>IF(M3360&lt;&gt;1,"",IF(O3360&gt;=2,1,0))</f>
        <v/>
      </c>
      <c r="AC3360">
        <f>IF(M3360&lt;&gt;1,"",IF(OR(Q3360=999,Q3360=""),"",IF(OR(Q3360&lt;35,Q3360&gt;48),1,0)))</f>
        <v/>
      </c>
      <c r="AD3360">
        <f>IF(COUNT(AA3360:AC3360)&lt;3,"",SUM(AA3360:AC3360))</f>
        <v/>
      </c>
      <c r="AE3360">
        <f>IF(L3360&gt;=4,2,IF(L3360&gt;=2,1,0))</f>
        <v/>
      </c>
      <c r="AF3360">
        <f>IF(L3360&gt;=5,1,0)</f>
        <v/>
      </c>
      <c r="AG3360">
        <f>AE3360+AF3360</f>
        <v/>
      </c>
      <c r="AH3360" s="15">
        <f>IF(M3360&lt;&gt;1,"",IF(OR(R3360=-9,R3360=""),"",R3360))</f>
        <v/>
      </c>
      <c r="AI3360">
        <f>IF(M3360&lt;&gt;1,"",IF(OR(Q3360=999,Q3360=""),"",Q3360))</f>
        <v/>
      </c>
    </row>
    <row r="3361">
      <c r="A3361" t="inlineStr">
        <is>
          <t>TQRMNOP118111</t>
        </is>
      </c>
      <c r="B3361" t="n">
        <v>2025</v>
      </c>
      <c r="C3361" t="n">
        <v>1</v>
      </c>
      <c r="D3361" t="n">
        <v>1</v>
      </c>
      <c r="E3361" t="inlineStr">
        <is>
          <t>S</t>
        </is>
      </c>
      <c r="F3361" t="n">
        <v>33</v>
      </c>
      <c r="G3361" t="n">
        <v>1603</v>
      </c>
      <c r="H3361" t="n">
        <v>2</v>
      </c>
      <c r="I3361" t="n">
        <v>1</v>
      </c>
      <c r="J3361" t="n">
        <v>28</v>
      </c>
      <c r="K3361" t="n">
        <v>1</v>
      </c>
      <c r="L3361" t="n">
        <v>1</v>
      </c>
      <c r="M3361" t="n">
        <v>1</v>
      </c>
      <c r="N3361" t="n">
        <v>2</v>
      </c>
      <c r="O3361" t="n">
        <v>2</v>
      </c>
      <c r="P3361" t="n">
        <v>2</v>
      </c>
      <c r="Q3361" t="n">
        <v>23</v>
      </c>
      <c r="R3361" s="15" t="n">
        <v>417000</v>
      </c>
      <c r="S3361" s="15" t="n">
        <v>0</v>
      </c>
      <c r="T3361" s="15" t="n">
        <v>417000</v>
      </c>
      <c r="U3361" s="15" t="n">
        <v>193000</v>
      </c>
      <c r="V3361">
        <f>IFERROR(VLOOKUP(D3361,Tablas_Equivalencia!$A$3:$B$8,2,FALSE),"Sin dato")</f>
        <v/>
      </c>
      <c r="W3361">
        <f>IFERROR(VLOOKUP(L3361,Tablas_Equivalencia!$D$3:$E$9,2,FALSE),"Sin dato")</f>
        <v/>
      </c>
      <c r="X3361">
        <f>IF(I3361=1,"Varón","Mujer")</f>
        <v/>
      </c>
      <c r="Y3361">
        <f>IFERROR(VLOOKUP(M3361,Tablas_Equivalencia!$G$3:$H$6,2,FALSE),"Sin dato")</f>
        <v/>
      </c>
      <c r="Z3361">
        <f>IF(J3361&lt;=24,"18-24","25-29")</f>
        <v/>
      </c>
      <c r="AA3361">
        <f>IF(M3361&lt;&gt;1,"",IF(P3361=2,1,0))</f>
        <v/>
      </c>
      <c r="AB3361">
        <f>IF(M3361&lt;&gt;1,"",IF(O3361&gt;=2,1,0))</f>
        <v/>
      </c>
      <c r="AC3361">
        <f>IF(M3361&lt;&gt;1,"",IF(OR(Q3361=999,Q3361=""),"",IF(OR(Q3361&lt;35,Q3361&gt;48),1,0)))</f>
        <v/>
      </c>
      <c r="AD3361">
        <f>IF(COUNT(AA3361:AC3361)&lt;3,"",SUM(AA3361:AC3361))</f>
        <v/>
      </c>
      <c r="AE3361">
        <f>IF(L3361&gt;=4,2,IF(L3361&gt;=2,1,0))</f>
        <v/>
      </c>
      <c r="AF3361">
        <f>IF(L3361&gt;=5,1,0)</f>
        <v/>
      </c>
      <c r="AG3361">
        <f>AE3361+AF3361</f>
        <v/>
      </c>
      <c r="AH3361" s="15">
        <f>IF(M3361&lt;&gt;1,"",IF(OR(R3361=-9,R3361=""),"",R3361))</f>
        <v/>
      </c>
      <c r="AI3361">
        <f>IF(M3361&lt;&gt;1,"",IF(OR(Q3361=999,Q3361=""),"",Q3361))</f>
        <v/>
      </c>
    </row>
    <row r="3362">
      <c r="A3362" t="inlineStr">
        <is>
          <t>TQRMNOP118123</t>
        </is>
      </c>
      <c r="B3362" t="n">
        <v>2025</v>
      </c>
      <c r="C3362" t="n">
        <v>1</v>
      </c>
      <c r="D3362" t="n">
        <v>43</v>
      </c>
      <c r="E3362" t="inlineStr">
        <is>
          <t>S</t>
        </is>
      </c>
      <c r="F3362" t="n">
        <v>20</v>
      </c>
      <c r="G3362" t="n">
        <v>1208</v>
      </c>
      <c r="H3362" t="n">
        <v>3</v>
      </c>
      <c r="I3362" t="n">
        <v>2</v>
      </c>
      <c r="J3362" t="n">
        <v>24</v>
      </c>
      <c r="K3362" t="n">
        <v>2</v>
      </c>
      <c r="L3362" t="n">
        <v>5</v>
      </c>
      <c r="M3362" t="n">
        <v>1</v>
      </c>
      <c r="N3362" t="n">
        <v>3</v>
      </c>
      <c r="O3362" t="n">
        <v>1</v>
      </c>
      <c r="P3362" t="n">
        <v>1</v>
      </c>
      <c r="Q3362" t="n">
        <v>28</v>
      </c>
      <c r="R3362" s="15" t="n">
        <v>737000</v>
      </c>
      <c r="S3362" s="15" t="n">
        <v>0</v>
      </c>
      <c r="T3362" s="15" t="n">
        <v>737000</v>
      </c>
      <c r="U3362" s="15" t="n">
        <v>79500</v>
      </c>
      <c r="V3362">
        <f>IFERROR(VLOOKUP(D3362,Tablas_Equivalencia!$A$3:$B$8,2,FALSE),"Sin dato")</f>
        <v/>
      </c>
      <c r="W3362">
        <f>IFERROR(VLOOKUP(L3362,Tablas_Equivalencia!$D$3:$E$9,2,FALSE),"Sin dato")</f>
        <v/>
      </c>
      <c r="X3362">
        <f>IF(I3362=1,"Varón","Mujer")</f>
        <v/>
      </c>
      <c r="Y3362">
        <f>IFERROR(VLOOKUP(M3362,Tablas_Equivalencia!$G$3:$H$6,2,FALSE),"Sin dato")</f>
        <v/>
      </c>
      <c r="Z3362">
        <f>IF(J3362&lt;=24,"18-24","25-29")</f>
        <v/>
      </c>
      <c r="AA3362">
        <f>IF(M3362&lt;&gt;1,"",IF(P3362=2,1,0))</f>
        <v/>
      </c>
      <c r="AB3362">
        <f>IF(M3362&lt;&gt;1,"",IF(O3362&gt;=2,1,0))</f>
        <v/>
      </c>
      <c r="AC3362">
        <f>IF(M3362&lt;&gt;1,"",IF(OR(Q3362=999,Q3362=""),"",IF(OR(Q3362&lt;35,Q3362&gt;48),1,0)))</f>
        <v/>
      </c>
      <c r="AD3362">
        <f>IF(COUNT(AA3362:AC3362)&lt;3,"",SUM(AA3362:AC3362))</f>
        <v/>
      </c>
      <c r="AE3362">
        <f>IF(L3362&gt;=4,2,IF(L3362&gt;=2,1,0))</f>
        <v/>
      </c>
      <c r="AF3362">
        <f>IF(L3362&gt;=5,1,0)</f>
        <v/>
      </c>
      <c r="AG3362">
        <f>AE3362+AF3362</f>
        <v/>
      </c>
      <c r="AH3362" s="15">
        <f>IF(M3362&lt;&gt;1,"",IF(OR(R3362=-9,R3362=""),"",R3362))</f>
        <v/>
      </c>
      <c r="AI3362">
        <f>IF(M3362&lt;&gt;1,"",IF(OR(Q3362=999,Q3362=""),"",Q3362))</f>
        <v/>
      </c>
    </row>
    <row r="3363">
      <c r="A3363" t="inlineStr">
        <is>
          <t>TQRMNOP118126</t>
        </is>
      </c>
      <c r="B3363" t="n">
        <v>2025</v>
      </c>
      <c r="C3363" t="n">
        <v>1</v>
      </c>
      <c r="D3363" t="n">
        <v>1</v>
      </c>
      <c r="E3363" t="inlineStr">
        <is>
          <t>S</t>
        </is>
      </c>
      <c r="F3363" t="n">
        <v>33</v>
      </c>
      <c r="G3363" t="n">
        <v>638</v>
      </c>
      <c r="H3363" t="n">
        <v>1</v>
      </c>
      <c r="I3363" t="n">
        <v>1</v>
      </c>
      <c r="J3363" t="n">
        <v>26</v>
      </c>
      <c r="K3363" t="n">
        <v>2</v>
      </c>
      <c r="L3363" t="n">
        <v>3</v>
      </c>
      <c r="M3363" t="n">
        <v>1</v>
      </c>
      <c r="N3363" t="n">
        <v>3</v>
      </c>
      <c r="O3363" t="n">
        <v>1</v>
      </c>
      <c r="P3363" t="n">
        <v>2</v>
      </c>
      <c r="Q3363" t="n">
        <v>16</v>
      </c>
      <c r="R3363" s="15" t="n">
        <v>113000</v>
      </c>
      <c r="S3363" s="15" t="n">
        <v>0</v>
      </c>
      <c r="T3363" s="15" t="n">
        <v>113000</v>
      </c>
      <c r="U3363" s="15" t="n">
        <v>622600</v>
      </c>
      <c r="V3363">
        <f>IFERROR(VLOOKUP(D3363,Tablas_Equivalencia!$A$3:$B$8,2,FALSE),"Sin dato")</f>
        <v/>
      </c>
      <c r="W3363">
        <f>IFERROR(VLOOKUP(L3363,Tablas_Equivalencia!$D$3:$E$9,2,FALSE),"Sin dato")</f>
        <v/>
      </c>
      <c r="X3363">
        <f>IF(I3363=1,"Varón","Mujer")</f>
        <v/>
      </c>
      <c r="Y3363">
        <f>IFERROR(VLOOKUP(M3363,Tablas_Equivalencia!$G$3:$H$6,2,FALSE),"Sin dato")</f>
        <v/>
      </c>
      <c r="Z3363">
        <f>IF(J3363&lt;=24,"18-24","25-29")</f>
        <v/>
      </c>
      <c r="AA3363">
        <f>IF(M3363&lt;&gt;1,"",IF(P3363=2,1,0))</f>
        <v/>
      </c>
      <c r="AB3363">
        <f>IF(M3363&lt;&gt;1,"",IF(O3363&gt;=2,1,0))</f>
        <v/>
      </c>
      <c r="AC3363">
        <f>IF(M3363&lt;&gt;1,"",IF(OR(Q3363=999,Q3363=""),"",IF(OR(Q3363&lt;35,Q3363&gt;48),1,0)))</f>
        <v/>
      </c>
      <c r="AD3363">
        <f>IF(COUNT(AA3363:AC3363)&lt;3,"",SUM(AA3363:AC3363))</f>
        <v/>
      </c>
      <c r="AE3363">
        <f>IF(L3363&gt;=4,2,IF(L3363&gt;=2,1,0))</f>
        <v/>
      </c>
      <c r="AF3363">
        <f>IF(L3363&gt;=5,1,0)</f>
        <v/>
      </c>
      <c r="AG3363">
        <f>AE3363+AF3363</f>
        <v/>
      </c>
      <c r="AH3363" s="15">
        <f>IF(M3363&lt;&gt;1,"",IF(OR(R3363=-9,R3363=""),"",R3363))</f>
        <v/>
      </c>
      <c r="AI3363">
        <f>IF(M3363&lt;&gt;1,"",IF(OR(Q3363=999,Q3363=""),"",Q3363))</f>
        <v/>
      </c>
    </row>
    <row r="3364">
      <c r="A3364" t="inlineStr">
        <is>
          <t>TQRMNOP118134</t>
        </is>
      </c>
      <c r="B3364" t="n">
        <v>2025</v>
      </c>
      <c r="C3364" t="n">
        <v>1</v>
      </c>
      <c r="D3364" t="n">
        <v>1</v>
      </c>
      <c r="E3364" t="inlineStr">
        <is>
          <t>S</t>
        </is>
      </c>
      <c r="F3364" t="n">
        <v>32</v>
      </c>
      <c r="G3364" t="n">
        <v>947</v>
      </c>
      <c r="H3364" t="n">
        <v>3</v>
      </c>
      <c r="I3364" t="n">
        <v>2</v>
      </c>
      <c r="J3364" t="n">
        <v>28</v>
      </c>
      <c r="K3364" t="n">
        <v>2</v>
      </c>
      <c r="L3364" t="n">
        <v>5</v>
      </c>
      <c r="M3364" t="n">
        <v>1</v>
      </c>
      <c r="N3364" t="n">
        <v>2</v>
      </c>
      <c r="O3364" t="n">
        <v>1</v>
      </c>
      <c r="P3364" t="n">
        <v>1</v>
      </c>
      <c r="Q3364" t="n">
        <v>44</v>
      </c>
      <c r="R3364" s="15" t="n">
        <v>932000</v>
      </c>
      <c r="S3364" s="15" t="n">
        <v>0</v>
      </c>
      <c r="T3364" s="15" t="n">
        <v>932000</v>
      </c>
      <c r="U3364" s="15" t="n">
        <v>82800</v>
      </c>
      <c r="V3364">
        <f>IFERROR(VLOOKUP(D3364,Tablas_Equivalencia!$A$3:$B$8,2,FALSE),"Sin dato")</f>
        <v/>
      </c>
      <c r="W3364">
        <f>IFERROR(VLOOKUP(L3364,Tablas_Equivalencia!$D$3:$E$9,2,FALSE),"Sin dato")</f>
        <v/>
      </c>
      <c r="X3364">
        <f>IF(I3364=1,"Varón","Mujer")</f>
        <v/>
      </c>
      <c r="Y3364">
        <f>IFERROR(VLOOKUP(M3364,Tablas_Equivalencia!$G$3:$H$6,2,FALSE),"Sin dato")</f>
        <v/>
      </c>
      <c r="Z3364">
        <f>IF(J3364&lt;=24,"18-24","25-29")</f>
        <v/>
      </c>
      <c r="AA3364">
        <f>IF(M3364&lt;&gt;1,"",IF(P3364=2,1,0))</f>
        <v/>
      </c>
      <c r="AB3364">
        <f>IF(M3364&lt;&gt;1,"",IF(O3364&gt;=2,1,0))</f>
        <v/>
      </c>
      <c r="AC3364">
        <f>IF(M3364&lt;&gt;1,"",IF(OR(Q3364=999,Q3364=""),"",IF(OR(Q3364&lt;35,Q3364&gt;48),1,0)))</f>
        <v/>
      </c>
      <c r="AD3364">
        <f>IF(COUNT(AA3364:AC3364)&lt;3,"",SUM(AA3364:AC3364))</f>
        <v/>
      </c>
      <c r="AE3364">
        <f>IF(L3364&gt;=4,2,IF(L3364&gt;=2,1,0))</f>
        <v/>
      </c>
      <c r="AF3364">
        <f>IF(L3364&gt;=5,1,0)</f>
        <v/>
      </c>
      <c r="AG3364">
        <f>AE3364+AF3364</f>
        <v/>
      </c>
      <c r="AH3364" s="15">
        <f>IF(M3364&lt;&gt;1,"",IF(OR(R3364=-9,R3364=""),"",R3364))</f>
        <v/>
      </c>
      <c r="AI3364">
        <f>IF(M3364&lt;&gt;1,"",IF(OR(Q3364=999,Q3364=""),"",Q3364))</f>
        <v/>
      </c>
    </row>
    <row r="3365">
      <c r="A3365" t="inlineStr">
        <is>
          <t>TQRMNOP118149</t>
        </is>
      </c>
      <c r="B3365" t="n">
        <v>2025</v>
      </c>
      <c r="C3365" t="n">
        <v>1</v>
      </c>
      <c r="D3365" t="n">
        <v>43</v>
      </c>
      <c r="E3365" t="inlineStr">
        <is>
          <t>N</t>
        </is>
      </c>
      <c r="F3365" t="n">
        <v>38</v>
      </c>
      <c r="G3365" t="n">
        <v>1141</v>
      </c>
      <c r="H3365" t="n">
        <v>3</v>
      </c>
      <c r="I3365" t="n">
        <v>1</v>
      </c>
      <c r="J3365" t="n">
        <v>25</v>
      </c>
      <c r="K3365" t="n">
        <v>2</v>
      </c>
      <c r="L3365" t="n">
        <v>3</v>
      </c>
      <c r="M3365" t="n">
        <v>1</v>
      </c>
      <c r="N3365" t="n">
        <v>2</v>
      </c>
      <c r="O3365" t="n">
        <v>3</v>
      </c>
      <c r="P3365" t="n">
        <v>2</v>
      </c>
      <c r="Q3365" t="n">
        <v>38</v>
      </c>
      <c r="R3365" s="15" t="n">
        <v>793000</v>
      </c>
      <c r="S3365" s="15" t="n">
        <v>0</v>
      </c>
      <c r="T3365" s="15" t="n">
        <v>793000</v>
      </c>
      <c r="U3365" s="15" t="n">
        <v>87600</v>
      </c>
      <c r="V3365">
        <f>IFERROR(VLOOKUP(D3365,Tablas_Equivalencia!$A$3:$B$8,2,FALSE),"Sin dato")</f>
        <v/>
      </c>
      <c r="W3365">
        <f>IFERROR(VLOOKUP(L3365,Tablas_Equivalencia!$D$3:$E$9,2,FALSE),"Sin dato")</f>
        <v/>
      </c>
      <c r="X3365">
        <f>IF(I3365=1,"Varón","Mujer")</f>
        <v/>
      </c>
      <c r="Y3365">
        <f>IFERROR(VLOOKUP(M3365,Tablas_Equivalencia!$G$3:$H$6,2,FALSE),"Sin dato")</f>
        <v/>
      </c>
      <c r="Z3365">
        <f>IF(J3365&lt;=24,"18-24","25-29")</f>
        <v/>
      </c>
      <c r="AA3365">
        <f>IF(M3365&lt;&gt;1,"",IF(P3365=2,1,0))</f>
        <v/>
      </c>
      <c r="AB3365">
        <f>IF(M3365&lt;&gt;1,"",IF(O3365&gt;=2,1,0))</f>
        <v/>
      </c>
      <c r="AC3365">
        <f>IF(M3365&lt;&gt;1,"",IF(OR(Q3365=999,Q3365=""),"",IF(OR(Q3365&lt;35,Q3365&gt;48),1,0)))</f>
        <v/>
      </c>
      <c r="AD3365">
        <f>IF(COUNT(AA3365:AC3365)&lt;3,"",SUM(AA3365:AC3365))</f>
        <v/>
      </c>
      <c r="AE3365">
        <f>IF(L3365&gt;=4,2,IF(L3365&gt;=2,1,0))</f>
        <v/>
      </c>
      <c r="AF3365">
        <f>IF(L3365&gt;=5,1,0)</f>
        <v/>
      </c>
      <c r="AG3365">
        <f>AE3365+AF3365</f>
        <v/>
      </c>
      <c r="AH3365" s="15">
        <f>IF(M3365&lt;&gt;1,"",IF(OR(R3365=-9,R3365=""),"",R3365))</f>
        <v/>
      </c>
      <c r="AI3365">
        <f>IF(M3365&lt;&gt;1,"",IF(OR(Q3365=999,Q3365=""),"",Q3365))</f>
        <v/>
      </c>
    </row>
    <row r="3366">
      <c r="A3366" t="inlineStr">
        <is>
          <t>TQRMNOP118150</t>
        </is>
      </c>
      <c r="B3366" t="n">
        <v>2025</v>
      </c>
      <c r="C3366" t="n">
        <v>1</v>
      </c>
      <c r="D3366" t="n">
        <v>44</v>
      </c>
      <c r="E3366" t="inlineStr">
        <is>
          <t>N</t>
        </is>
      </c>
      <c r="F3366" t="n">
        <v>93</v>
      </c>
      <c r="G3366" t="n">
        <v>1764</v>
      </c>
      <c r="H3366" t="n">
        <v>1</v>
      </c>
      <c r="I3366" t="n">
        <v>1</v>
      </c>
      <c r="J3366" t="n">
        <v>26</v>
      </c>
      <c r="K3366" t="n">
        <v>2</v>
      </c>
      <c r="L3366" t="n">
        <v>5</v>
      </c>
      <c r="M3366" t="n">
        <v>1</v>
      </c>
      <c r="N3366" t="n">
        <v>1</v>
      </c>
      <c r="O3366" t="n">
        <v>1</v>
      </c>
      <c r="P3366" t="n">
        <v>1</v>
      </c>
      <c r="Q3366" t="n">
        <v>27</v>
      </c>
      <c r="R3366" s="15" t="n">
        <v>606000</v>
      </c>
      <c r="S3366" s="15" t="n">
        <v>0</v>
      </c>
      <c r="T3366" s="15" t="n">
        <v>606000</v>
      </c>
      <c r="U3366" s="15" t="n">
        <v>289200</v>
      </c>
      <c r="V3366">
        <f>IFERROR(VLOOKUP(D3366,Tablas_Equivalencia!$A$3:$B$8,2,FALSE),"Sin dato")</f>
        <v/>
      </c>
      <c r="W3366">
        <f>IFERROR(VLOOKUP(L3366,Tablas_Equivalencia!$D$3:$E$9,2,FALSE),"Sin dato")</f>
        <v/>
      </c>
      <c r="X3366">
        <f>IF(I3366=1,"Varón","Mujer")</f>
        <v/>
      </c>
      <c r="Y3366">
        <f>IFERROR(VLOOKUP(M3366,Tablas_Equivalencia!$G$3:$H$6,2,FALSE),"Sin dato")</f>
        <v/>
      </c>
      <c r="Z3366">
        <f>IF(J3366&lt;=24,"18-24","25-29")</f>
        <v/>
      </c>
      <c r="AA3366">
        <f>IF(M3366&lt;&gt;1,"",IF(P3366=2,1,0))</f>
        <v/>
      </c>
      <c r="AB3366">
        <f>IF(M3366&lt;&gt;1,"",IF(O3366&gt;=2,1,0))</f>
        <v/>
      </c>
      <c r="AC3366">
        <f>IF(M3366&lt;&gt;1,"",IF(OR(Q3366=999,Q3366=""),"",IF(OR(Q3366&lt;35,Q3366&gt;48),1,0)))</f>
        <v/>
      </c>
      <c r="AD3366">
        <f>IF(COUNT(AA3366:AC3366)&lt;3,"",SUM(AA3366:AC3366))</f>
        <v/>
      </c>
      <c r="AE3366">
        <f>IF(L3366&gt;=4,2,IF(L3366&gt;=2,1,0))</f>
        <v/>
      </c>
      <c r="AF3366">
        <f>IF(L3366&gt;=5,1,0)</f>
        <v/>
      </c>
      <c r="AG3366">
        <f>AE3366+AF3366</f>
        <v/>
      </c>
      <c r="AH3366" s="15">
        <f>IF(M3366&lt;&gt;1,"",IF(OR(R3366=-9,R3366=""),"",R3366))</f>
        <v/>
      </c>
      <c r="AI3366">
        <f>IF(M3366&lt;&gt;1,"",IF(OR(Q3366=999,Q3366=""),"",Q3366))</f>
        <v/>
      </c>
    </row>
    <row r="3367">
      <c r="A3367" t="inlineStr">
        <is>
          <t>TQRMNOP118154</t>
        </is>
      </c>
      <c r="B3367" t="n">
        <v>2025</v>
      </c>
      <c r="C3367" t="n">
        <v>1</v>
      </c>
      <c r="D3367" t="n">
        <v>1</v>
      </c>
      <c r="E3367" t="inlineStr">
        <is>
          <t>S</t>
        </is>
      </c>
      <c r="F3367" t="n">
        <v>32</v>
      </c>
      <c r="G3367" t="n">
        <v>686</v>
      </c>
      <c r="H3367" t="n">
        <v>2</v>
      </c>
      <c r="I3367" t="n">
        <v>2</v>
      </c>
      <c r="J3367" t="n">
        <v>27</v>
      </c>
      <c r="K3367" t="n">
        <v>2</v>
      </c>
      <c r="L3367" t="n">
        <v>5</v>
      </c>
      <c r="M3367" t="n">
        <v>1</v>
      </c>
      <c r="N3367" t="n">
        <v>3</v>
      </c>
      <c r="O3367" t="n">
        <v>2</v>
      </c>
      <c r="P3367" t="n">
        <v>2</v>
      </c>
      <c r="Q3367" t="n">
        <v>44</v>
      </c>
      <c r="R3367" s="15" t="n">
        <v>316000</v>
      </c>
      <c r="S3367" s="15" t="n">
        <v>44000</v>
      </c>
      <c r="T3367" s="15" t="n">
        <v>360000</v>
      </c>
      <c r="U3367" s="15" t="n">
        <v>129100</v>
      </c>
      <c r="V3367">
        <f>IFERROR(VLOOKUP(D3367,Tablas_Equivalencia!$A$3:$B$8,2,FALSE),"Sin dato")</f>
        <v/>
      </c>
      <c r="W3367">
        <f>IFERROR(VLOOKUP(L3367,Tablas_Equivalencia!$D$3:$E$9,2,FALSE),"Sin dato")</f>
        <v/>
      </c>
      <c r="X3367">
        <f>IF(I3367=1,"Varón","Mujer")</f>
        <v/>
      </c>
      <c r="Y3367">
        <f>IFERROR(VLOOKUP(M3367,Tablas_Equivalencia!$G$3:$H$6,2,FALSE),"Sin dato")</f>
        <v/>
      </c>
      <c r="Z3367">
        <f>IF(J3367&lt;=24,"18-24","25-29")</f>
        <v/>
      </c>
      <c r="AA3367">
        <f>IF(M3367&lt;&gt;1,"",IF(P3367=2,1,0))</f>
        <v/>
      </c>
      <c r="AB3367">
        <f>IF(M3367&lt;&gt;1,"",IF(O3367&gt;=2,1,0))</f>
        <v/>
      </c>
      <c r="AC3367">
        <f>IF(M3367&lt;&gt;1,"",IF(OR(Q3367=999,Q3367=""),"",IF(OR(Q3367&lt;35,Q3367&gt;48),1,0)))</f>
        <v/>
      </c>
      <c r="AD3367">
        <f>IF(COUNT(AA3367:AC3367)&lt;3,"",SUM(AA3367:AC3367))</f>
        <v/>
      </c>
      <c r="AE3367">
        <f>IF(L3367&gt;=4,2,IF(L3367&gt;=2,1,0))</f>
        <v/>
      </c>
      <c r="AF3367">
        <f>IF(L3367&gt;=5,1,0)</f>
        <v/>
      </c>
      <c r="AG3367">
        <f>AE3367+AF3367</f>
        <v/>
      </c>
      <c r="AH3367" s="15">
        <f>IF(M3367&lt;&gt;1,"",IF(OR(R3367=-9,R3367=""),"",R3367))</f>
        <v/>
      </c>
      <c r="AI3367">
        <f>IF(M3367&lt;&gt;1,"",IF(OR(Q3367=999,Q3367=""),"",Q3367))</f>
        <v/>
      </c>
    </row>
    <row r="3368">
      <c r="A3368" t="inlineStr">
        <is>
          <t>TQRMNOP118157</t>
        </is>
      </c>
      <c r="B3368" t="n">
        <v>2025</v>
      </c>
      <c r="C3368" t="n">
        <v>1</v>
      </c>
      <c r="D3368" t="n">
        <v>44</v>
      </c>
      <c r="E3368" t="inlineStr">
        <is>
          <t>N</t>
        </is>
      </c>
      <c r="F3368" t="n">
        <v>14</v>
      </c>
      <c r="G3368" t="n">
        <v>1320</v>
      </c>
      <c r="H3368" t="n">
        <v>2</v>
      </c>
      <c r="I3368" t="n">
        <v>2</v>
      </c>
      <c r="J3368" t="n">
        <v>25</v>
      </c>
      <c r="K3368" t="n">
        <v>1</v>
      </c>
      <c r="L3368" t="n">
        <v>6</v>
      </c>
      <c r="M3368" t="n">
        <v>1</v>
      </c>
      <c r="N3368" t="n">
        <v>2</v>
      </c>
      <c r="O3368" t="n">
        <v>1</v>
      </c>
      <c r="P3368" t="n">
        <v>1</v>
      </c>
      <c r="Q3368" t="n">
        <v>23</v>
      </c>
      <c r="R3368" s="15" t="n">
        <v>968000</v>
      </c>
      <c r="S3368" s="15" t="n">
        <v>0</v>
      </c>
      <c r="T3368" s="15" t="n">
        <v>968000</v>
      </c>
      <c r="U3368" s="15" t="n">
        <v>79100</v>
      </c>
      <c r="V3368">
        <f>IFERROR(VLOOKUP(D3368,Tablas_Equivalencia!$A$3:$B$8,2,FALSE),"Sin dato")</f>
        <v/>
      </c>
      <c r="W3368">
        <f>IFERROR(VLOOKUP(L3368,Tablas_Equivalencia!$D$3:$E$9,2,FALSE),"Sin dato")</f>
        <v/>
      </c>
      <c r="X3368">
        <f>IF(I3368=1,"Varón","Mujer")</f>
        <v/>
      </c>
      <c r="Y3368">
        <f>IFERROR(VLOOKUP(M3368,Tablas_Equivalencia!$G$3:$H$6,2,FALSE),"Sin dato")</f>
        <v/>
      </c>
      <c r="Z3368">
        <f>IF(J3368&lt;=24,"18-24","25-29")</f>
        <v/>
      </c>
      <c r="AA3368">
        <f>IF(M3368&lt;&gt;1,"",IF(P3368=2,1,0))</f>
        <v/>
      </c>
      <c r="AB3368">
        <f>IF(M3368&lt;&gt;1,"",IF(O3368&gt;=2,1,0))</f>
        <v/>
      </c>
      <c r="AC3368">
        <f>IF(M3368&lt;&gt;1,"",IF(OR(Q3368=999,Q3368=""),"",IF(OR(Q3368&lt;35,Q3368&gt;48),1,0)))</f>
        <v/>
      </c>
      <c r="AD3368">
        <f>IF(COUNT(AA3368:AC3368)&lt;3,"",SUM(AA3368:AC3368))</f>
        <v/>
      </c>
      <c r="AE3368">
        <f>IF(L3368&gt;=4,2,IF(L3368&gt;=2,1,0))</f>
        <v/>
      </c>
      <c r="AF3368">
        <f>IF(L3368&gt;=5,1,0)</f>
        <v/>
      </c>
      <c r="AG3368">
        <f>AE3368+AF3368</f>
        <v/>
      </c>
      <c r="AH3368" s="15">
        <f>IF(M3368&lt;&gt;1,"",IF(OR(R3368=-9,R3368=""),"",R3368))</f>
        <v/>
      </c>
      <c r="AI3368">
        <f>IF(M3368&lt;&gt;1,"",IF(OR(Q3368=999,Q3368=""),"",Q3368))</f>
        <v/>
      </c>
    </row>
    <row r="3369">
      <c r="A3369" t="inlineStr">
        <is>
          <t>TQRMNOP118158</t>
        </is>
      </c>
      <c r="B3369" t="n">
        <v>2025</v>
      </c>
      <c r="C3369" t="n">
        <v>1</v>
      </c>
      <c r="D3369" t="n">
        <v>40</v>
      </c>
      <c r="E3369" t="inlineStr">
        <is>
          <t>S</t>
        </is>
      </c>
      <c r="F3369" t="n">
        <v>7</v>
      </c>
      <c r="G3369" t="n">
        <v>541</v>
      </c>
      <c r="H3369" t="n">
        <v>1</v>
      </c>
      <c r="I3369" t="n">
        <v>2</v>
      </c>
      <c r="J3369" t="n">
        <v>27</v>
      </c>
      <c r="K3369" t="n">
        <v>2</v>
      </c>
      <c r="L3369" t="n">
        <v>6</v>
      </c>
      <c r="M3369" t="n">
        <v>1</v>
      </c>
      <c r="N3369" t="n">
        <v>3</v>
      </c>
      <c r="O3369" t="n">
        <v>1</v>
      </c>
      <c r="P3369" t="n">
        <v>1</v>
      </c>
      <c r="Q3369" t="n">
        <v>37</v>
      </c>
      <c r="R3369" s="15" t="n">
        <v>507000</v>
      </c>
      <c r="S3369" s="15" t="n">
        <v>0</v>
      </c>
      <c r="T3369" s="15" t="n">
        <v>507000</v>
      </c>
      <c r="U3369" s="15" t="n">
        <v>65300</v>
      </c>
      <c r="V3369">
        <f>IFERROR(VLOOKUP(D3369,Tablas_Equivalencia!$A$3:$B$8,2,FALSE),"Sin dato")</f>
        <v/>
      </c>
      <c r="W3369">
        <f>IFERROR(VLOOKUP(L3369,Tablas_Equivalencia!$D$3:$E$9,2,FALSE),"Sin dato")</f>
        <v/>
      </c>
      <c r="X3369">
        <f>IF(I3369=1,"Varón","Mujer")</f>
        <v/>
      </c>
      <c r="Y3369">
        <f>IFERROR(VLOOKUP(M3369,Tablas_Equivalencia!$G$3:$H$6,2,FALSE),"Sin dato")</f>
        <v/>
      </c>
      <c r="Z3369">
        <f>IF(J3369&lt;=24,"18-24","25-29")</f>
        <v/>
      </c>
      <c r="AA3369">
        <f>IF(M3369&lt;&gt;1,"",IF(P3369=2,1,0))</f>
        <v/>
      </c>
      <c r="AB3369">
        <f>IF(M3369&lt;&gt;1,"",IF(O3369&gt;=2,1,0))</f>
        <v/>
      </c>
      <c r="AC3369">
        <f>IF(M3369&lt;&gt;1,"",IF(OR(Q3369=999,Q3369=""),"",IF(OR(Q3369&lt;35,Q3369&gt;48),1,0)))</f>
        <v/>
      </c>
      <c r="AD3369">
        <f>IF(COUNT(AA3369:AC3369)&lt;3,"",SUM(AA3369:AC3369))</f>
        <v/>
      </c>
      <c r="AE3369">
        <f>IF(L3369&gt;=4,2,IF(L3369&gt;=2,1,0))</f>
        <v/>
      </c>
      <c r="AF3369">
        <f>IF(L3369&gt;=5,1,0)</f>
        <v/>
      </c>
      <c r="AG3369">
        <f>AE3369+AF3369</f>
        <v/>
      </c>
      <c r="AH3369" s="15">
        <f>IF(M3369&lt;&gt;1,"",IF(OR(R3369=-9,R3369=""),"",R3369))</f>
        <v/>
      </c>
      <c r="AI3369">
        <f>IF(M3369&lt;&gt;1,"",IF(OR(Q3369=999,Q3369=""),"",Q3369))</f>
        <v/>
      </c>
    </row>
    <row r="3370">
      <c r="A3370" t="inlineStr">
        <is>
          <t>TQRMNOP118160</t>
        </is>
      </c>
      <c r="B3370" t="n">
        <v>2025</v>
      </c>
      <c r="C3370" t="n">
        <v>1</v>
      </c>
      <c r="D3370" t="n">
        <v>43</v>
      </c>
      <c r="E3370" t="inlineStr">
        <is>
          <t>S</t>
        </is>
      </c>
      <c r="F3370" t="n">
        <v>17</v>
      </c>
      <c r="G3370" t="n">
        <v>1142</v>
      </c>
      <c r="H3370" t="n">
        <v>3</v>
      </c>
      <c r="I3370" t="n">
        <v>2</v>
      </c>
      <c r="J3370" t="n">
        <v>22</v>
      </c>
      <c r="K3370" t="n">
        <v>2</v>
      </c>
      <c r="L3370" t="n">
        <v>4</v>
      </c>
      <c r="M3370" t="n">
        <v>1</v>
      </c>
      <c r="N3370" t="n">
        <v>1</v>
      </c>
      <c r="O3370" t="n">
        <v>3</v>
      </c>
      <c r="P3370" t="n">
        <v>2</v>
      </c>
      <c r="Q3370" t="n">
        <v>42</v>
      </c>
      <c r="R3370" s="15" t="n">
        <v>509000</v>
      </c>
      <c r="S3370" s="15" t="n">
        <v>0</v>
      </c>
      <c r="T3370" s="15" t="n">
        <v>509000</v>
      </c>
      <c r="U3370" s="15" t="n">
        <v>242100</v>
      </c>
      <c r="V3370">
        <f>IFERROR(VLOOKUP(D3370,Tablas_Equivalencia!$A$3:$B$8,2,FALSE),"Sin dato")</f>
        <v/>
      </c>
      <c r="W3370">
        <f>IFERROR(VLOOKUP(L3370,Tablas_Equivalencia!$D$3:$E$9,2,FALSE),"Sin dato")</f>
        <v/>
      </c>
      <c r="X3370">
        <f>IF(I3370=1,"Varón","Mujer")</f>
        <v/>
      </c>
      <c r="Y3370">
        <f>IFERROR(VLOOKUP(M3370,Tablas_Equivalencia!$G$3:$H$6,2,FALSE),"Sin dato")</f>
        <v/>
      </c>
      <c r="Z3370">
        <f>IF(J3370&lt;=24,"18-24","25-29")</f>
        <v/>
      </c>
      <c r="AA3370">
        <f>IF(M3370&lt;&gt;1,"",IF(P3370=2,1,0))</f>
        <v/>
      </c>
      <c r="AB3370">
        <f>IF(M3370&lt;&gt;1,"",IF(O3370&gt;=2,1,0))</f>
        <v/>
      </c>
      <c r="AC3370">
        <f>IF(M3370&lt;&gt;1,"",IF(OR(Q3370=999,Q3370=""),"",IF(OR(Q3370&lt;35,Q3370&gt;48),1,0)))</f>
        <v/>
      </c>
      <c r="AD3370">
        <f>IF(COUNT(AA3370:AC3370)&lt;3,"",SUM(AA3370:AC3370))</f>
        <v/>
      </c>
      <c r="AE3370">
        <f>IF(L3370&gt;=4,2,IF(L3370&gt;=2,1,0))</f>
        <v/>
      </c>
      <c r="AF3370">
        <f>IF(L3370&gt;=5,1,0)</f>
        <v/>
      </c>
      <c r="AG3370">
        <f>AE3370+AF3370</f>
        <v/>
      </c>
      <c r="AH3370" s="15">
        <f>IF(M3370&lt;&gt;1,"",IF(OR(R3370=-9,R3370=""),"",R3370))</f>
        <v/>
      </c>
      <c r="AI3370">
        <f>IF(M3370&lt;&gt;1,"",IF(OR(Q3370=999,Q3370=""),"",Q3370))</f>
        <v/>
      </c>
    </row>
    <row r="3371">
      <c r="A3371" t="inlineStr">
        <is>
          <t>TQRMNOP118161</t>
        </is>
      </c>
      <c r="B3371" t="n">
        <v>2025</v>
      </c>
      <c r="C3371" t="n">
        <v>1</v>
      </c>
      <c r="D3371" t="n">
        <v>43</v>
      </c>
      <c r="E3371" t="inlineStr">
        <is>
          <t>S</t>
        </is>
      </c>
      <c r="F3371" t="n">
        <v>30</v>
      </c>
      <c r="G3371" t="n">
        <v>563</v>
      </c>
      <c r="H3371" t="n">
        <v>1</v>
      </c>
      <c r="I3371" t="n">
        <v>1</v>
      </c>
      <c r="J3371" t="n">
        <v>24</v>
      </c>
      <c r="K3371" t="n">
        <v>2</v>
      </c>
      <c r="L3371" t="n">
        <v>4</v>
      </c>
      <c r="M3371" t="n">
        <v>2</v>
      </c>
      <c r="R3371" s="15" t="n">
        <v>0</v>
      </c>
      <c r="S3371" s="15" t="n">
        <v>0</v>
      </c>
      <c r="T3371" s="15" t="n">
        <v>0</v>
      </c>
      <c r="U3371" s="15" t="n">
        <v>127600</v>
      </c>
      <c r="V3371">
        <f>IFERROR(VLOOKUP(D3371,Tablas_Equivalencia!$A$3:$B$8,2,FALSE),"Sin dato")</f>
        <v/>
      </c>
      <c r="W3371">
        <f>IFERROR(VLOOKUP(L3371,Tablas_Equivalencia!$D$3:$E$9,2,FALSE),"Sin dato")</f>
        <v/>
      </c>
      <c r="X3371">
        <f>IF(I3371=1,"Varón","Mujer")</f>
        <v/>
      </c>
      <c r="Y3371">
        <f>IFERROR(VLOOKUP(M3371,Tablas_Equivalencia!$G$3:$H$6,2,FALSE),"Sin dato")</f>
        <v/>
      </c>
      <c r="Z3371">
        <f>IF(J3371&lt;=24,"18-24","25-29")</f>
        <v/>
      </c>
      <c r="AA3371">
        <f>IF(M3371&lt;&gt;1,"",IF(P3371=2,1,0))</f>
        <v/>
      </c>
      <c r="AB3371">
        <f>IF(M3371&lt;&gt;1,"",IF(O3371&gt;=2,1,0))</f>
        <v/>
      </c>
      <c r="AC3371">
        <f>IF(M3371&lt;&gt;1,"",IF(OR(Q3371=999,Q3371=""),"",IF(OR(Q3371&lt;35,Q3371&gt;48),1,0)))</f>
        <v/>
      </c>
      <c r="AD3371">
        <f>IF(COUNT(AA3371:AC3371)&lt;3,"",SUM(AA3371:AC3371))</f>
        <v/>
      </c>
      <c r="AE3371">
        <f>IF(L3371&gt;=4,2,IF(L3371&gt;=2,1,0))</f>
        <v/>
      </c>
      <c r="AF3371">
        <f>IF(L3371&gt;=5,1,0)</f>
        <v/>
      </c>
      <c r="AG3371">
        <f>AE3371+AF3371</f>
        <v/>
      </c>
      <c r="AH3371" s="15">
        <f>IF(M3371&lt;&gt;1,"",IF(OR(R3371=-9,R3371=""),"",R3371))</f>
        <v/>
      </c>
      <c r="AI3371">
        <f>IF(M3371&lt;&gt;1,"",IF(OR(Q3371=999,Q3371=""),"",Q3371))</f>
        <v/>
      </c>
    </row>
    <row r="3372">
      <c r="A3372" t="inlineStr">
        <is>
          <t>TQRMNOP118162</t>
        </is>
      </c>
      <c r="B3372" t="n">
        <v>2025</v>
      </c>
      <c r="C3372" t="n">
        <v>1</v>
      </c>
      <c r="D3372" t="n">
        <v>43</v>
      </c>
      <c r="E3372" t="inlineStr">
        <is>
          <t>S</t>
        </is>
      </c>
      <c r="F3372" t="n">
        <v>20</v>
      </c>
      <c r="G3372" t="n">
        <v>902</v>
      </c>
      <c r="H3372" t="n">
        <v>10</v>
      </c>
      <c r="I3372" t="n">
        <v>2</v>
      </c>
      <c r="J3372" t="n">
        <v>23</v>
      </c>
      <c r="K3372" t="n">
        <v>2</v>
      </c>
      <c r="L3372" t="n">
        <v>3</v>
      </c>
      <c r="M3372" t="n">
        <v>1</v>
      </c>
      <c r="N3372" t="n">
        <v>2</v>
      </c>
      <c r="O3372" t="n">
        <v>1</v>
      </c>
      <c r="P3372" t="n">
        <v>2</v>
      </c>
      <c r="Q3372" t="n">
        <v>33</v>
      </c>
      <c r="R3372" s="15" t="n">
        <v>258000</v>
      </c>
      <c r="S3372" s="15" t="n">
        <v>0</v>
      </c>
      <c r="T3372" s="15" t="n">
        <v>258000</v>
      </c>
      <c r="U3372" s="15" t="n">
        <v>110300</v>
      </c>
      <c r="V3372">
        <f>IFERROR(VLOOKUP(D3372,Tablas_Equivalencia!$A$3:$B$8,2,FALSE),"Sin dato")</f>
        <v/>
      </c>
      <c r="W3372">
        <f>IFERROR(VLOOKUP(L3372,Tablas_Equivalencia!$D$3:$E$9,2,FALSE),"Sin dato")</f>
        <v/>
      </c>
      <c r="X3372">
        <f>IF(I3372=1,"Varón","Mujer")</f>
        <v/>
      </c>
      <c r="Y3372">
        <f>IFERROR(VLOOKUP(M3372,Tablas_Equivalencia!$G$3:$H$6,2,FALSE),"Sin dato")</f>
        <v/>
      </c>
      <c r="Z3372">
        <f>IF(J3372&lt;=24,"18-24","25-29")</f>
        <v/>
      </c>
      <c r="AA3372">
        <f>IF(M3372&lt;&gt;1,"",IF(P3372=2,1,0))</f>
        <v/>
      </c>
      <c r="AB3372">
        <f>IF(M3372&lt;&gt;1,"",IF(O3372&gt;=2,1,0))</f>
        <v/>
      </c>
      <c r="AC3372">
        <f>IF(M3372&lt;&gt;1,"",IF(OR(Q3372=999,Q3372=""),"",IF(OR(Q3372&lt;35,Q3372&gt;48),1,0)))</f>
        <v/>
      </c>
      <c r="AD3372">
        <f>IF(COUNT(AA3372:AC3372)&lt;3,"",SUM(AA3372:AC3372))</f>
        <v/>
      </c>
      <c r="AE3372">
        <f>IF(L3372&gt;=4,2,IF(L3372&gt;=2,1,0))</f>
        <v/>
      </c>
      <c r="AF3372">
        <f>IF(L3372&gt;=5,1,0)</f>
        <v/>
      </c>
      <c r="AG3372">
        <f>AE3372+AF3372</f>
        <v/>
      </c>
      <c r="AH3372" s="15">
        <f>IF(M3372&lt;&gt;1,"",IF(OR(R3372=-9,R3372=""),"",R3372))</f>
        <v/>
      </c>
      <c r="AI3372">
        <f>IF(M3372&lt;&gt;1,"",IF(OR(Q3372=999,Q3372=""),"",Q3372))</f>
        <v/>
      </c>
    </row>
    <row r="3373">
      <c r="A3373" t="inlineStr">
        <is>
          <t>TQRMNOP118165</t>
        </is>
      </c>
      <c r="B3373" t="n">
        <v>2025</v>
      </c>
      <c r="C3373" t="n">
        <v>1</v>
      </c>
      <c r="D3373" t="n">
        <v>41</v>
      </c>
      <c r="E3373" t="inlineStr">
        <is>
          <t>S</t>
        </is>
      </c>
      <c r="F3373" t="n">
        <v>8</v>
      </c>
      <c r="G3373" t="n">
        <v>897</v>
      </c>
      <c r="H3373" t="n">
        <v>1</v>
      </c>
      <c r="I3373" t="n">
        <v>1</v>
      </c>
      <c r="J3373" t="n">
        <v>24</v>
      </c>
      <c r="K3373" t="n">
        <v>2</v>
      </c>
      <c r="L3373" t="n">
        <v>4</v>
      </c>
      <c r="M3373" t="n">
        <v>1</v>
      </c>
      <c r="N3373" t="n">
        <v>2</v>
      </c>
      <c r="O3373" t="n">
        <v>2</v>
      </c>
      <c r="P3373" t="n">
        <v>2</v>
      </c>
      <c r="Q3373" t="n">
        <v>32</v>
      </c>
      <c r="R3373" s="15" t="n">
        <v>416000</v>
      </c>
      <c r="S3373" s="15" t="n">
        <v>89000</v>
      </c>
      <c r="T3373" s="15" t="n">
        <v>505000</v>
      </c>
      <c r="U3373" s="15" t="n">
        <v>86600</v>
      </c>
      <c r="V3373">
        <f>IFERROR(VLOOKUP(D3373,Tablas_Equivalencia!$A$3:$B$8,2,FALSE),"Sin dato")</f>
        <v/>
      </c>
      <c r="W3373">
        <f>IFERROR(VLOOKUP(L3373,Tablas_Equivalencia!$D$3:$E$9,2,FALSE),"Sin dato")</f>
        <v/>
      </c>
      <c r="X3373">
        <f>IF(I3373=1,"Varón","Mujer")</f>
        <v/>
      </c>
      <c r="Y3373">
        <f>IFERROR(VLOOKUP(M3373,Tablas_Equivalencia!$G$3:$H$6,2,FALSE),"Sin dato")</f>
        <v/>
      </c>
      <c r="Z3373">
        <f>IF(J3373&lt;=24,"18-24","25-29")</f>
        <v/>
      </c>
      <c r="AA3373">
        <f>IF(M3373&lt;&gt;1,"",IF(P3373=2,1,0))</f>
        <v/>
      </c>
      <c r="AB3373">
        <f>IF(M3373&lt;&gt;1,"",IF(O3373&gt;=2,1,0))</f>
        <v/>
      </c>
      <c r="AC3373">
        <f>IF(M3373&lt;&gt;1,"",IF(OR(Q3373=999,Q3373=""),"",IF(OR(Q3373&lt;35,Q3373&gt;48),1,0)))</f>
        <v/>
      </c>
      <c r="AD3373">
        <f>IF(COUNT(AA3373:AC3373)&lt;3,"",SUM(AA3373:AC3373))</f>
        <v/>
      </c>
      <c r="AE3373">
        <f>IF(L3373&gt;=4,2,IF(L3373&gt;=2,1,0))</f>
        <v/>
      </c>
      <c r="AF3373">
        <f>IF(L3373&gt;=5,1,0)</f>
        <v/>
      </c>
      <c r="AG3373">
        <f>AE3373+AF3373</f>
        <v/>
      </c>
      <c r="AH3373" s="15">
        <f>IF(M3373&lt;&gt;1,"",IF(OR(R3373=-9,R3373=""),"",R3373))</f>
        <v/>
      </c>
      <c r="AI3373">
        <f>IF(M3373&lt;&gt;1,"",IF(OR(Q3373=999,Q3373=""),"",Q3373))</f>
        <v/>
      </c>
    </row>
    <row r="3374">
      <c r="A3374" t="inlineStr">
        <is>
          <t>TQRMNOP118168</t>
        </is>
      </c>
      <c r="B3374" t="n">
        <v>2025</v>
      </c>
      <c r="C3374" t="n">
        <v>1</v>
      </c>
      <c r="D3374" t="n">
        <v>43</v>
      </c>
      <c r="E3374" t="inlineStr">
        <is>
          <t>N</t>
        </is>
      </c>
      <c r="F3374" t="n">
        <v>26</v>
      </c>
      <c r="G3374" t="n">
        <v>514</v>
      </c>
      <c r="H3374" t="n">
        <v>10</v>
      </c>
      <c r="I3374" t="n">
        <v>2</v>
      </c>
      <c r="J3374" t="n">
        <v>27</v>
      </c>
      <c r="K3374" t="n">
        <v>1</v>
      </c>
      <c r="L3374" t="n">
        <v>5</v>
      </c>
      <c r="M3374" t="n">
        <v>1</v>
      </c>
      <c r="N3374" t="n">
        <v>3</v>
      </c>
      <c r="O3374" t="n">
        <v>1</v>
      </c>
      <c r="P3374" t="n">
        <v>2</v>
      </c>
      <c r="Q3374" t="n">
        <v>20</v>
      </c>
      <c r="R3374" s="15" t="n">
        <v>448000</v>
      </c>
      <c r="S3374" s="15" t="n">
        <v>0</v>
      </c>
      <c r="T3374" s="15" t="n">
        <v>448000</v>
      </c>
      <c r="U3374" s="15" t="n">
        <v>234900</v>
      </c>
      <c r="V3374">
        <f>IFERROR(VLOOKUP(D3374,Tablas_Equivalencia!$A$3:$B$8,2,FALSE),"Sin dato")</f>
        <v/>
      </c>
      <c r="W3374">
        <f>IFERROR(VLOOKUP(L3374,Tablas_Equivalencia!$D$3:$E$9,2,FALSE),"Sin dato")</f>
        <v/>
      </c>
      <c r="X3374">
        <f>IF(I3374=1,"Varón","Mujer")</f>
        <v/>
      </c>
      <c r="Y3374">
        <f>IFERROR(VLOOKUP(M3374,Tablas_Equivalencia!$G$3:$H$6,2,FALSE),"Sin dato")</f>
        <v/>
      </c>
      <c r="Z3374">
        <f>IF(J3374&lt;=24,"18-24","25-29")</f>
        <v/>
      </c>
      <c r="AA3374">
        <f>IF(M3374&lt;&gt;1,"",IF(P3374=2,1,0))</f>
        <v/>
      </c>
      <c r="AB3374">
        <f>IF(M3374&lt;&gt;1,"",IF(O3374&gt;=2,1,0))</f>
        <v/>
      </c>
      <c r="AC3374">
        <f>IF(M3374&lt;&gt;1,"",IF(OR(Q3374=999,Q3374=""),"",IF(OR(Q3374&lt;35,Q3374&gt;48),1,0)))</f>
        <v/>
      </c>
      <c r="AD3374">
        <f>IF(COUNT(AA3374:AC3374)&lt;3,"",SUM(AA3374:AC3374))</f>
        <v/>
      </c>
      <c r="AE3374">
        <f>IF(L3374&gt;=4,2,IF(L3374&gt;=2,1,0))</f>
        <v/>
      </c>
      <c r="AF3374">
        <f>IF(L3374&gt;=5,1,0)</f>
        <v/>
      </c>
      <c r="AG3374">
        <f>AE3374+AF3374</f>
        <v/>
      </c>
      <c r="AH3374" s="15">
        <f>IF(M3374&lt;&gt;1,"",IF(OR(R3374=-9,R3374=""),"",R3374))</f>
        <v/>
      </c>
      <c r="AI3374">
        <f>IF(M3374&lt;&gt;1,"",IF(OR(Q3374=999,Q3374=""),"",Q3374))</f>
        <v/>
      </c>
    </row>
    <row r="3375">
      <c r="A3375" t="inlineStr">
        <is>
          <t>TQRMNOP118180</t>
        </is>
      </c>
      <c r="B3375" t="n">
        <v>2025</v>
      </c>
      <c r="C3375" t="n">
        <v>1</v>
      </c>
      <c r="D3375" t="n">
        <v>43</v>
      </c>
      <c r="E3375" t="inlineStr">
        <is>
          <t>N</t>
        </is>
      </c>
      <c r="F3375" t="n">
        <v>29</v>
      </c>
      <c r="G3375" t="n">
        <v>869</v>
      </c>
      <c r="H3375" t="n">
        <v>2</v>
      </c>
      <c r="I3375" t="n">
        <v>1</v>
      </c>
      <c r="J3375" t="n">
        <v>18</v>
      </c>
      <c r="K3375" t="n">
        <v>2</v>
      </c>
      <c r="L3375" t="n">
        <v>4</v>
      </c>
      <c r="M3375" t="n">
        <v>3</v>
      </c>
      <c r="R3375" s="15" t="n">
        <v>0</v>
      </c>
      <c r="S3375" s="15" t="n">
        <v>0</v>
      </c>
      <c r="T3375" s="15" t="n">
        <v>0</v>
      </c>
      <c r="U3375" s="15" t="n">
        <v>130600</v>
      </c>
      <c r="V3375">
        <f>IFERROR(VLOOKUP(D3375,Tablas_Equivalencia!$A$3:$B$8,2,FALSE),"Sin dato")</f>
        <v/>
      </c>
      <c r="W3375">
        <f>IFERROR(VLOOKUP(L3375,Tablas_Equivalencia!$D$3:$E$9,2,FALSE),"Sin dato")</f>
        <v/>
      </c>
      <c r="X3375">
        <f>IF(I3375=1,"Varón","Mujer")</f>
        <v/>
      </c>
      <c r="Y3375">
        <f>IFERROR(VLOOKUP(M3375,Tablas_Equivalencia!$G$3:$H$6,2,FALSE),"Sin dato")</f>
        <v/>
      </c>
      <c r="Z3375">
        <f>IF(J3375&lt;=24,"18-24","25-29")</f>
        <v/>
      </c>
      <c r="AA3375">
        <f>IF(M3375&lt;&gt;1,"",IF(P3375=2,1,0))</f>
        <v/>
      </c>
      <c r="AB3375">
        <f>IF(M3375&lt;&gt;1,"",IF(O3375&gt;=2,1,0))</f>
        <v/>
      </c>
      <c r="AC3375">
        <f>IF(M3375&lt;&gt;1,"",IF(OR(Q3375=999,Q3375=""),"",IF(OR(Q3375&lt;35,Q3375&gt;48),1,0)))</f>
        <v/>
      </c>
      <c r="AD3375">
        <f>IF(COUNT(AA3375:AC3375)&lt;3,"",SUM(AA3375:AC3375))</f>
        <v/>
      </c>
      <c r="AE3375">
        <f>IF(L3375&gt;=4,2,IF(L3375&gt;=2,1,0))</f>
        <v/>
      </c>
      <c r="AF3375">
        <f>IF(L3375&gt;=5,1,0)</f>
        <v/>
      </c>
      <c r="AG3375">
        <f>AE3375+AF3375</f>
        <v/>
      </c>
      <c r="AH3375" s="15">
        <f>IF(M3375&lt;&gt;1,"",IF(OR(R3375=-9,R3375=""),"",R3375))</f>
        <v/>
      </c>
      <c r="AI3375">
        <f>IF(M3375&lt;&gt;1,"",IF(OR(Q3375=999,Q3375=""),"",Q3375))</f>
        <v/>
      </c>
    </row>
    <row r="3376">
      <c r="A3376" t="inlineStr">
        <is>
          <t>TQRMNOP118183</t>
        </is>
      </c>
      <c r="B3376" t="n">
        <v>2025</v>
      </c>
      <c r="C3376" t="n">
        <v>1</v>
      </c>
      <c r="D3376" t="n">
        <v>42</v>
      </c>
      <c r="E3376" t="inlineStr">
        <is>
          <t>N</t>
        </is>
      </c>
      <c r="F3376" t="n">
        <v>27</v>
      </c>
      <c r="G3376" t="n">
        <v>441</v>
      </c>
      <c r="H3376" t="n">
        <v>1</v>
      </c>
      <c r="I3376" t="n">
        <v>2</v>
      </c>
      <c r="J3376" t="n">
        <v>25</v>
      </c>
      <c r="K3376" t="n">
        <v>2</v>
      </c>
      <c r="L3376" t="n">
        <v>2</v>
      </c>
      <c r="M3376" t="n">
        <v>3</v>
      </c>
      <c r="R3376" s="15" t="n">
        <v>0</v>
      </c>
      <c r="S3376" s="15" t="n">
        <v>0</v>
      </c>
      <c r="T3376" s="15" t="n">
        <v>0</v>
      </c>
      <c r="U3376" s="15" t="n">
        <v>110900</v>
      </c>
      <c r="V3376">
        <f>IFERROR(VLOOKUP(D3376,Tablas_Equivalencia!$A$3:$B$8,2,FALSE),"Sin dato")</f>
        <v/>
      </c>
      <c r="W3376">
        <f>IFERROR(VLOOKUP(L3376,Tablas_Equivalencia!$D$3:$E$9,2,FALSE),"Sin dato")</f>
        <v/>
      </c>
      <c r="X3376">
        <f>IF(I3376=1,"Varón","Mujer")</f>
        <v/>
      </c>
      <c r="Y3376">
        <f>IFERROR(VLOOKUP(M3376,Tablas_Equivalencia!$G$3:$H$6,2,FALSE),"Sin dato")</f>
        <v/>
      </c>
      <c r="Z3376">
        <f>IF(J3376&lt;=24,"18-24","25-29")</f>
        <v/>
      </c>
      <c r="AA3376">
        <f>IF(M3376&lt;&gt;1,"",IF(P3376=2,1,0))</f>
        <v/>
      </c>
      <c r="AB3376">
        <f>IF(M3376&lt;&gt;1,"",IF(O3376&gt;=2,1,0))</f>
        <v/>
      </c>
      <c r="AC3376">
        <f>IF(M3376&lt;&gt;1,"",IF(OR(Q3376=999,Q3376=""),"",IF(OR(Q3376&lt;35,Q3376&gt;48),1,0)))</f>
        <v/>
      </c>
      <c r="AD3376">
        <f>IF(COUNT(AA3376:AC3376)&lt;3,"",SUM(AA3376:AC3376))</f>
        <v/>
      </c>
      <c r="AE3376">
        <f>IF(L3376&gt;=4,2,IF(L3376&gt;=2,1,0))</f>
        <v/>
      </c>
      <c r="AF3376">
        <f>IF(L3376&gt;=5,1,0)</f>
        <v/>
      </c>
      <c r="AG3376">
        <f>AE3376+AF3376</f>
        <v/>
      </c>
      <c r="AH3376" s="15">
        <f>IF(M3376&lt;&gt;1,"",IF(OR(R3376=-9,R3376=""),"",R3376))</f>
        <v/>
      </c>
      <c r="AI3376">
        <f>IF(M3376&lt;&gt;1,"",IF(OR(Q3376=999,Q3376=""),"",Q3376))</f>
        <v/>
      </c>
    </row>
    <row r="3377">
      <c r="A3377" t="inlineStr">
        <is>
          <t>TQRMNOP118186</t>
        </is>
      </c>
      <c r="B3377" t="n">
        <v>2025</v>
      </c>
      <c r="C3377" t="n">
        <v>1</v>
      </c>
      <c r="D3377" t="n">
        <v>43</v>
      </c>
      <c r="E3377" t="inlineStr">
        <is>
          <t>N</t>
        </is>
      </c>
      <c r="F3377" t="n">
        <v>26</v>
      </c>
      <c r="G3377" t="n">
        <v>1668</v>
      </c>
      <c r="H3377" t="n">
        <v>3</v>
      </c>
      <c r="I3377" t="n">
        <v>1</v>
      </c>
      <c r="J3377" t="n">
        <v>18</v>
      </c>
      <c r="K3377" t="n">
        <v>2</v>
      </c>
      <c r="L3377" t="n">
        <v>4</v>
      </c>
      <c r="M3377" t="n">
        <v>1</v>
      </c>
      <c r="N3377" t="n">
        <v>3</v>
      </c>
      <c r="O3377" t="n">
        <v>2</v>
      </c>
      <c r="P3377" t="n">
        <v>2</v>
      </c>
      <c r="Q3377" t="n">
        <v>52</v>
      </c>
      <c r="R3377" s="15" t="n">
        <v>497000</v>
      </c>
      <c r="S3377" s="15" t="n">
        <v>0</v>
      </c>
      <c r="T3377" s="15" t="n">
        <v>497000</v>
      </c>
      <c r="U3377" s="15" t="n">
        <v>195400</v>
      </c>
      <c r="V3377">
        <f>IFERROR(VLOOKUP(D3377,Tablas_Equivalencia!$A$3:$B$8,2,FALSE),"Sin dato")</f>
        <v/>
      </c>
      <c r="W3377">
        <f>IFERROR(VLOOKUP(L3377,Tablas_Equivalencia!$D$3:$E$9,2,FALSE),"Sin dato")</f>
        <v/>
      </c>
      <c r="X3377">
        <f>IF(I3377=1,"Varón","Mujer")</f>
        <v/>
      </c>
      <c r="Y3377">
        <f>IFERROR(VLOOKUP(M3377,Tablas_Equivalencia!$G$3:$H$6,2,FALSE),"Sin dato")</f>
        <v/>
      </c>
      <c r="Z3377">
        <f>IF(J3377&lt;=24,"18-24","25-29")</f>
        <v/>
      </c>
      <c r="AA3377">
        <f>IF(M3377&lt;&gt;1,"",IF(P3377=2,1,0))</f>
        <v/>
      </c>
      <c r="AB3377">
        <f>IF(M3377&lt;&gt;1,"",IF(O3377&gt;=2,1,0))</f>
        <v/>
      </c>
      <c r="AC3377">
        <f>IF(M3377&lt;&gt;1,"",IF(OR(Q3377=999,Q3377=""),"",IF(OR(Q3377&lt;35,Q3377&gt;48),1,0)))</f>
        <v/>
      </c>
      <c r="AD3377">
        <f>IF(COUNT(AA3377:AC3377)&lt;3,"",SUM(AA3377:AC3377))</f>
        <v/>
      </c>
      <c r="AE3377">
        <f>IF(L3377&gt;=4,2,IF(L3377&gt;=2,1,0))</f>
        <v/>
      </c>
      <c r="AF3377">
        <f>IF(L3377&gt;=5,1,0)</f>
        <v/>
      </c>
      <c r="AG3377">
        <f>AE3377+AF3377</f>
        <v/>
      </c>
      <c r="AH3377" s="15">
        <f>IF(M3377&lt;&gt;1,"",IF(OR(R3377=-9,R3377=""),"",R3377))</f>
        <v/>
      </c>
      <c r="AI3377">
        <f>IF(M3377&lt;&gt;1,"",IF(OR(Q3377=999,Q3377=""),"",Q3377))</f>
        <v/>
      </c>
    </row>
    <row r="3378">
      <c r="A3378" t="inlineStr">
        <is>
          <t>TQRMNOP118194</t>
        </is>
      </c>
      <c r="B3378" t="n">
        <v>2025</v>
      </c>
      <c r="C3378" t="n">
        <v>1</v>
      </c>
      <c r="D3378" t="n">
        <v>42</v>
      </c>
      <c r="E3378" t="inlineStr">
        <is>
          <t>N</t>
        </is>
      </c>
      <c r="F3378" t="n">
        <v>25</v>
      </c>
      <c r="G3378" t="n">
        <v>874</v>
      </c>
      <c r="H3378" t="n">
        <v>2</v>
      </c>
      <c r="I3378" t="n">
        <v>2</v>
      </c>
      <c r="J3378" t="n">
        <v>21</v>
      </c>
      <c r="K3378" t="n">
        <v>2</v>
      </c>
      <c r="L3378" t="n">
        <v>5</v>
      </c>
      <c r="M3378" t="n">
        <v>3</v>
      </c>
      <c r="R3378" s="15" t="n">
        <v>0</v>
      </c>
      <c r="S3378" s="15" t="n">
        <v>0</v>
      </c>
      <c r="T3378" s="15" t="n">
        <v>0</v>
      </c>
      <c r="U3378" s="15" t="n">
        <v>187800</v>
      </c>
      <c r="V3378">
        <f>IFERROR(VLOOKUP(D3378,Tablas_Equivalencia!$A$3:$B$8,2,FALSE),"Sin dato")</f>
        <v/>
      </c>
      <c r="W3378">
        <f>IFERROR(VLOOKUP(L3378,Tablas_Equivalencia!$D$3:$E$9,2,FALSE),"Sin dato")</f>
        <v/>
      </c>
      <c r="X3378">
        <f>IF(I3378=1,"Varón","Mujer")</f>
        <v/>
      </c>
      <c r="Y3378">
        <f>IFERROR(VLOOKUP(M3378,Tablas_Equivalencia!$G$3:$H$6,2,FALSE),"Sin dato")</f>
        <v/>
      </c>
      <c r="Z3378">
        <f>IF(J3378&lt;=24,"18-24","25-29")</f>
        <v/>
      </c>
      <c r="AA3378">
        <f>IF(M3378&lt;&gt;1,"",IF(P3378=2,1,0))</f>
        <v/>
      </c>
      <c r="AB3378">
        <f>IF(M3378&lt;&gt;1,"",IF(O3378&gt;=2,1,0))</f>
        <v/>
      </c>
      <c r="AC3378">
        <f>IF(M3378&lt;&gt;1,"",IF(OR(Q3378=999,Q3378=""),"",IF(OR(Q3378&lt;35,Q3378&gt;48),1,0)))</f>
        <v/>
      </c>
      <c r="AD3378">
        <f>IF(COUNT(AA3378:AC3378)&lt;3,"",SUM(AA3378:AC3378))</f>
        <v/>
      </c>
      <c r="AE3378">
        <f>IF(L3378&gt;=4,2,IF(L3378&gt;=2,1,0))</f>
        <v/>
      </c>
      <c r="AF3378">
        <f>IF(L3378&gt;=5,1,0)</f>
        <v/>
      </c>
      <c r="AG3378">
        <f>AE3378+AF3378</f>
        <v/>
      </c>
      <c r="AH3378" s="15">
        <f>IF(M3378&lt;&gt;1,"",IF(OR(R3378=-9,R3378=""),"",R3378))</f>
        <v/>
      </c>
      <c r="AI3378">
        <f>IF(M3378&lt;&gt;1,"",IF(OR(Q3378=999,Q3378=""),"",Q3378))</f>
        <v/>
      </c>
    </row>
    <row r="3379">
      <c r="A3379" t="inlineStr">
        <is>
          <t>TQRMNOP118196</t>
        </is>
      </c>
      <c r="B3379" t="n">
        <v>2025</v>
      </c>
      <c r="C3379" t="n">
        <v>1</v>
      </c>
      <c r="D3379" t="n">
        <v>1</v>
      </c>
      <c r="E3379" t="inlineStr">
        <is>
          <t>S</t>
        </is>
      </c>
      <c r="F3379" t="n">
        <v>33</v>
      </c>
      <c r="G3379" t="n">
        <v>1033</v>
      </c>
      <c r="H3379" t="n">
        <v>2</v>
      </c>
      <c r="I3379" t="n">
        <v>1</v>
      </c>
      <c r="J3379" t="n">
        <v>28</v>
      </c>
      <c r="K3379" t="n">
        <v>2</v>
      </c>
      <c r="L3379" t="n">
        <v>4</v>
      </c>
      <c r="M3379" t="n">
        <v>3</v>
      </c>
      <c r="R3379" s="15" t="n">
        <v>0</v>
      </c>
      <c r="S3379" s="15" t="n">
        <v>0</v>
      </c>
      <c r="T3379" s="15" t="n">
        <v>0</v>
      </c>
      <c r="U3379" s="15" t="n">
        <v>87500</v>
      </c>
      <c r="V3379">
        <f>IFERROR(VLOOKUP(D3379,Tablas_Equivalencia!$A$3:$B$8,2,FALSE),"Sin dato")</f>
        <v/>
      </c>
      <c r="W3379">
        <f>IFERROR(VLOOKUP(L3379,Tablas_Equivalencia!$D$3:$E$9,2,FALSE),"Sin dato")</f>
        <v/>
      </c>
      <c r="X3379">
        <f>IF(I3379=1,"Varón","Mujer")</f>
        <v/>
      </c>
      <c r="Y3379">
        <f>IFERROR(VLOOKUP(M3379,Tablas_Equivalencia!$G$3:$H$6,2,FALSE),"Sin dato")</f>
        <v/>
      </c>
      <c r="Z3379">
        <f>IF(J3379&lt;=24,"18-24","25-29")</f>
        <v/>
      </c>
      <c r="AA3379">
        <f>IF(M3379&lt;&gt;1,"",IF(P3379=2,1,0))</f>
        <v/>
      </c>
      <c r="AB3379">
        <f>IF(M3379&lt;&gt;1,"",IF(O3379&gt;=2,1,0))</f>
        <v/>
      </c>
      <c r="AC3379">
        <f>IF(M3379&lt;&gt;1,"",IF(OR(Q3379=999,Q3379=""),"",IF(OR(Q3379&lt;35,Q3379&gt;48),1,0)))</f>
        <v/>
      </c>
      <c r="AD3379">
        <f>IF(COUNT(AA3379:AC3379)&lt;3,"",SUM(AA3379:AC3379))</f>
        <v/>
      </c>
      <c r="AE3379">
        <f>IF(L3379&gt;=4,2,IF(L3379&gt;=2,1,0))</f>
        <v/>
      </c>
      <c r="AF3379">
        <f>IF(L3379&gt;=5,1,0)</f>
        <v/>
      </c>
      <c r="AG3379">
        <f>AE3379+AF3379</f>
        <v/>
      </c>
      <c r="AH3379" s="15">
        <f>IF(M3379&lt;&gt;1,"",IF(OR(R3379=-9,R3379=""),"",R3379))</f>
        <v/>
      </c>
      <c r="AI3379">
        <f>IF(M3379&lt;&gt;1,"",IF(OR(Q3379=999,Q3379=""),"",Q3379))</f>
        <v/>
      </c>
    </row>
    <row r="3380">
      <c r="A3380" t="inlineStr">
        <is>
          <t>TQRMNOP118198</t>
        </is>
      </c>
      <c r="B3380" t="n">
        <v>2025</v>
      </c>
      <c r="C3380" t="n">
        <v>1</v>
      </c>
      <c r="D3380" t="n">
        <v>42</v>
      </c>
      <c r="E3380" t="inlineStr">
        <is>
          <t>N</t>
        </is>
      </c>
      <c r="F3380" t="n">
        <v>27</v>
      </c>
      <c r="G3380" t="n">
        <v>1825</v>
      </c>
      <c r="H3380" t="n">
        <v>3</v>
      </c>
      <c r="I3380" t="n">
        <v>2</v>
      </c>
      <c r="J3380" t="n">
        <v>25</v>
      </c>
      <c r="K3380" t="n">
        <v>2</v>
      </c>
      <c r="L3380" t="n">
        <v>3</v>
      </c>
      <c r="M3380" t="n">
        <v>3</v>
      </c>
      <c r="R3380" s="15" t="n">
        <v>0</v>
      </c>
      <c r="S3380" s="15" t="n">
        <v>105000</v>
      </c>
      <c r="T3380" s="15" t="n">
        <v>105000</v>
      </c>
      <c r="U3380" s="15" t="n">
        <v>100200</v>
      </c>
      <c r="V3380">
        <f>IFERROR(VLOOKUP(D3380,Tablas_Equivalencia!$A$3:$B$8,2,FALSE),"Sin dato")</f>
        <v/>
      </c>
      <c r="W3380">
        <f>IFERROR(VLOOKUP(L3380,Tablas_Equivalencia!$D$3:$E$9,2,FALSE),"Sin dato")</f>
        <v/>
      </c>
      <c r="X3380">
        <f>IF(I3380=1,"Varón","Mujer")</f>
        <v/>
      </c>
      <c r="Y3380">
        <f>IFERROR(VLOOKUP(M3380,Tablas_Equivalencia!$G$3:$H$6,2,FALSE),"Sin dato")</f>
        <v/>
      </c>
      <c r="Z3380">
        <f>IF(J3380&lt;=24,"18-24","25-29")</f>
        <v/>
      </c>
      <c r="AA3380">
        <f>IF(M3380&lt;&gt;1,"",IF(P3380=2,1,0))</f>
        <v/>
      </c>
      <c r="AB3380">
        <f>IF(M3380&lt;&gt;1,"",IF(O3380&gt;=2,1,0))</f>
        <v/>
      </c>
      <c r="AC3380">
        <f>IF(M3380&lt;&gt;1,"",IF(OR(Q3380=999,Q3380=""),"",IF(OR(Q3380&lt;35,Q3380&gt;48),1,0)))</f>
        <v/>
      </c>
      <c r="AD3380">
        <f>IF(COUNT(AA3380:AC3380)&lt;3,"",SUM(AA3380:AC3380))</f>
        <v/>
      </c>
      <c r="AE3380">
        <f>IF(L3380&gt;=4,2,IF(L3380&gt;=2,1,0))</f>
        <v/>
      </c>
      <c r="AF3380">
        <f>IF(L3380&gt;=5,1,0)</f>
        <v/>
      </c>
      <c r="AG3380">
        <f>AE3380+AF3380</f>
        <v/>
      </c>
      <c r="AH3380" s="15">
        <f>IF(M3380&lt;&gt;1,"",IF(OR(R3380=-9,R3380=""),"",R3380))</f>
        <v/>
      </c>
      <c r="AI3380">
        <f>IF(M3380&lt;&gt;1,"",IF(OR(Q3380=999,Q3380=""),"",Q3380))</f>
        <v/>
      </c>
    </row>
    <row r="3381">
      <c r="A3381" t="inlineStr">
        <is>
          <t>TQRMNOP118205</t>
        </is>
      </c>
      <c r="B3381" t="n">
        <v>2025</v>
      </c>
      <c r="C3381" t="n">
        <v>1</v>
      </c>
      <c r="D3381" t="n">
        <v>1</v>
      </c>
      <c r="E3381" t="inlineStr">
        <is>
          <t>S</t>
        </is>
      </c>
      <c r="F3381" t="n">
        <v>32</v>
      </c>
      <c r="G3381" t="n">
        <v>1035</v>
      </c>
      <c r="H3381" t="n">
        <v>1</v>
      </c>
      <c r="I3381" t="n">
        <v>2</v>
      </c>
      <c r="J3381" t="n">
        <v>28</v>
      </c>
      <c r="K3381" t="n">
        <v>2</v>
      </c>
      <c r="L3381" t="n">
        <v>6</v>
      </c>
      <c r="M3381" t="n">
        <v>2</v>
      </c>
      <c r="R3381" s="15" t="n">
        <v>0</v>
      </c>
      <c r="S3381" s="15" t="n">
        <v>16000</v>
      </c>
      <c r="T3381" s="15" t="n">
        <v>16000</v>
      </c>
      <c r="U3381" s="15" t="n">
        <v>152800</v>
      </c>
      <c r="V3381">
        <f>IFERROR(VLOOKUP(D3381,Tablas_Equivalencia!$A$3:$B$8,2,FALSE),"Sin dato")</f>
        <v/>
      </c>
      <c r="W3381">
        <f>IFERROR(VLOOKUP(L3381,Tablas_Equivalencia!$D$3:$E$9,2,FALSE),"Sin dato")</f>
        <v/>
      </c>
      <c r="X3381">
        <f>IF(I3381=1,"Varón","Mujer")</f>
        <v/>
      </c>
      <c r="Y3381">
        <f>IFERROR(VLOOKUP(M3381,Tablas_Equivalencia!$G$3:$H$6,2,FALSE),"Sin dato")</f>
        <v/>
      </c>
      <c r="Z3381">
        <f>IF(J3381&lt;=24,"18-24","25-29")</f>
        <v/>
      </c>
      <c r="AA3381">
        <f>IF(M3381&lt;&gt;1,"",IF(P3381=2,1,0))</f>
        <v/>
      </c>
      <c r="AB3381">
        <f>IF(M3381&lt;&gt;1,"",IF(O3381&gt;=2,1,0))</f>
        <v/>
      </c>
      <c r="AC3381">
        <f>IF(M3381&lt;&gt;1,"",IF(OR(Q3381=999,Q3381=""),"",IF(OR(Q3381&lt;35,Q3381&gt;48),1,0)))</f>
        <v/>
      </c>
      <c r="AD3381">
        <f>IF(COUNT(AA3381:AC3381)&lt;3,"",SUM(AA3381:AC3381))</f>
        <v/>
      </c>
      <c r="AE3381">
        <f>IF(L3381&gt;=4,2,IF(L3381&gt;=2,1,0))</f>
        <v/>
      </c>
      <c r="AF3381">
        <f>IF(L3381&gt;=5,1,0)</f>
        <v/>
      </c>
      <c r="AG3381">
        <f>AE3381+AF3381</f>
        <v/>
      </c>
      <c r="AH3381" s="15">
        <f>IF(M3381&lt;&gt;1,"",IF(OR(R3381=-9,R3381=""),"",R3381))</f>
        <v/>
      </c>
      <c r="AI3381">
        <f>IF(M3381&lt;&gt;1,"",IF(OR(Q3381=999,Q3381=""),"",Q3381))</f>
        <v/>
      </c>
    </row>
    <row r="3382">
      <c r="A3382" t="inlineStr">
        <is>
          <t>TQRMNOP118207</t>
        </is>
      </c>
      <c r="B3382" t="n">
        <v>2025</v>
      </c>
      <c r="C3382" t="n">
        <v>1</v>
      </c>
      <c r="D3382" t="n">
        <v>41</v>
      </c>
      <c r="E3382" t="inlineStr">
        <is>
          <t>N</t>
        </is>
      </c>
      <c r="F3382" t="n">
        <v>15</v>
      </c>
      <c r="G3382" t="n">
        <v>830</v>
      </c>
      <c r="H3382" t="n">
        <v>1</v>
      </c>
      <c r="I3382" t="n">
        <v>2</v>
      </c>
      <c r="J3382" t="n">
        <v>27</v>
      </c>
      <c r="K3382" t="n">
        <v>2</v>
      </c>
      <c r="L3382" t="n">
        <v>6</v>
      </c>
      <c r="M3382" t="n">
        <v>1</v>
      </c>
      <c r="N3382" t="n">
        <v>3</v>
      </c>
      <c r="O3382" t="n">
        <v>1</v>
      </c>
      <c r="P3382" t="n">
        <v>1</v>
      </c>
      <c r="Q3382" t="n">
        <v>51</v>
      </c>
      <c r="R3382" s="15" t="n">
        <v>899000</v>
      </c>
      <c r="S3382" s="15" t="n">
        <v>0</v>
      </c>
      <c r="T3382" s="15" t="n">
        <v>899000</v>
      </c>
      <c r="U3382" s="15" t="n">
        <v>118400</v>
      </c>
      <c r="V3382">
        <f>IFERROR(VLOOKUP(D3382,Tablas_Equivalencia!$A$3:$B$8,2,FALSE),"Sin dato")</f>
        <v/>
      </c>
      <c r="W3382">
        <f>IFERROR(VLOOKUP(L3382,Tablas_Equivalencia!$D$3:$E$9,2,FALSE),"Sin dato")</f>
        <v/>
      </c>
      <c r="X3382">
        <f>IF(I3382=1,"Varón","Mujer")</f>
        <v/>
      </c>
      <c r="Y3382">
        <f>IFERROR(VLOOKUP(M3382,Tablas_Equivalencia!$G$3:$H$6,2,FALSE),"Sin dato")</f>
        <v/>
      </c>
      <c r="Z3382">
        <f>IF(J3382&lt;=24,"18-24","25-29")</f>
        <v/>
      </c>
      <c r="AA3382">
        <f>IF(M3382&lt;&gt;1,"",IF(P3382=2,1,0))</f>
        <v/>
      </c>
      <c r="AB3382">
        <f>IF(M3382&lt;&gt;1,"",IF(O3382&gt;=2,1,0))</f>
        <v/>
      </c>
      <c r="AC3382">
        <f>IF(M3382&lt;&gt;1,"",IF(OR(Q3382=999,Q3382=""),"",IF(OR(Q3382&lt;35,Q3382&gt;48),1,0)))</f>
        <v/>
      </c>
      <c r="AD3382">
        <f>IF(COUNT(AA3382:AC3382)&lt;3,"",SUM(AA3382:AC3382))</f>
        <v/>
      </c>
      <c r="AE3382">
        <f>IF(L3382&gt;=4,2,IF(L3382&gt;=2,1,0))</f>
        <v/>
      </c>
      <c r="AF3382">
        <f>IF(L3382&gt;=5,1,0)</f>
        <v/>
      </c>
      <c r="AG3382">
        <f>AE3382+AF3382</f>
        <v/>
      </c>
      <c r="AH3382" s="15">
        <f>IF(M3382&lt;&gt;1,"",IF(OR(R3382=-9,R3382=""),"",R3382))</f>
        <v/>
      </c>
      <c r="AI3382">
        <f>IF(M3382&lt;&gt;1,"",IF(OR(Q3382=999,Q3382=""),"",Q3382))</f>
        <v/>
      </c>
    </row>
    <row r="3383">
      <c r="A3383" t="inlineStr">
        <is>
          <t>TQRMNOP118212</t>
        </is>
      </c>
      <c r="B3383" t="n">
        <v>2025</v>
      </c>
      <c r="C3383" t="n">
        <v>1</v>
      </c>
      <c r="D3383" t="n">
        <v>44</v>
      </c>
      <c r="E3383" t="inlineStr">
        <is>
          <t>N</t>
        </is>
      </c>
      <c r="F3383" t="n">
        <v>93</v>
      </c>
      <c r="G3383" t="n">
        <v>969</v>
      </c>
      <c r="H3383" t="n">
        <v>1</v>
      </c>
      <c r="I3383" t="n">
        <v>1</v>
      </c>
      <c r="J3383" t="n">
        <v>26</v>
      </c>
      <c r="K3383" t="n">
        <v>2</v>
      </c>
      <c r="L3383" t="n">
        <v>4</v>
      </c>
      <c r="M3383" t="n">
        <v>1</v>
      </c>
      <c r="N3383" t="n">
        <v>2</v>
      </c>
      <c r="O3383" t="n">
        <v>2</v>
      </c>
      <c r="P3383" t="n">
        <v>2</v>
      </c>
      <c r="Q3383" t="n">
        <v>61</v>
      </c>
      <c r="R3383" s="15" t="n">
        <v>-9</v>
      </c>
      <c r="S3383" s="15" t="n">
        <v>0</v>
      </c>
      <c r="T3383" s="15" t="n">
        <v>0</v>
      </c>
      <c r="U3383" s="15" t="n">
        <v>73900</v>
      </c>
      <c r="V3383">
        <f>IFERROR(VLOOKUP(D3383,Tablas_Equivalencia!$A$3:$B$8,2,FALSE),"Sin dato")</f>
        <v/>
      </c>
      <c r="W3383">
        <f>IFERROR(VLOOKUP(L3383,Tablas_Equivalencia!$D$3:$E$9,2,FALSE),"Sin dato")</f>
        <v/>
      </c>
      <c r="X3383">
        <f>IF(I3383=1,"Varón","Mujer")</f>
        <v/>
      </c>
      <c r="Y3383">
        <f>IFERROR(VLOOKUP(M3383,Tablas_Equivalencia!$G$3:$H$6,2,FALSE),"Sin dato")</f>
        <v/>
      </c>
      <c r="Z3383">
        <f>IF(J3383&lt;=24,"18-24","25-29")</f>
        <v/>
      </c>
      <c r="AA3383">
        <f>IF(M3383&lt;&gt;1,"",IF(P3383=2,1,0))</f>
        <v/>
      </c>
      <c r="AB3383">
        <f>IF(M3383&lt;&gt;1,"",IF(O3383&gt;=2,1,0))</f>
        <v/>
      </c>
      <c r="AC3383">
        <f>IF(M3383&lt;&gt;1,"",IF(OR(Q3383=999,Q3383=""),"",IF(OR(Q3383&lt;35,Q3383&gt;48),1,0)))</f>
        <v/>
      </c>
      <c r="AD3383">
        <f>IF(COUNT(AA3383:AC3383)&lt;3,"",SUM(AA3383:AC3383))</f>
        <v/>
      </c>
      <c r="AE3383">
        <f>IF(L3383&gt;=4,2,IF(L3383&gt;=2,1,0))</f>
        <v/>
      </c>
      <c r="AF3383">
        <f>IF(L3383&gt;=5,1,0)</f>
        <v/>
      </c>
      <c r="AG3383">
        <f>AE3383+AF3383</f>
        <v/>
      </c>
      <c r="AH3383" s="15">
        <f>IF(M3383&lt;&gt;1,"",IF(OR(R3383=-9,R3383=""),"",R3383))</f>
        <v/>
      </c>
      <c r="AI3383">
        <f>IF(M3383&lt;&gt;1,"",IF(OR(Q3383=999,Q3383=""),"",Q3383))</f>
        <v/>
      </c>
    </row>
    <row r="3384">
      <c r="A3384" t="inlineStr">
        <is>
          <t>TQRMNOP118214</t>
        </is>
      </c>
      <c r="B3384" t="n">
        <v>2025</v>
      </c>
      <c r="C3384" t="n">
        <v>1</v>
      </c>
      <c r="D3384" t="n">
        <v>1</v>
      </c>
      <c r="E3384" t="inlineStr">
        <is>
          <t>S</t>
        </is>
      </c>
      <c r="F3384" t="n">
        <v>32</v>
      </c>
      <c r="G3384" t="n">
        <v>2123</v>
      </c>
      <c r="H3384" t="n">
        <v>3</v>
      </c>
      <c r="I3384" t="n">
        <v>2</v>
      </c>
      <c r="J3384" t="n">
        <v>18</v>
      </c>
      <c r="K3384" t="n">
        <v>2</v>
      </c>
      <c r="L3384" t="n">
        <v>4</v>
      </c>
      <c r="M3384" t="n">
        <v>1</v>
      </c>
      <c r="N3384" t="n">
        <v>3</v>
      </c>
      <c r="O3384" t="n">
        <v>2</v>
      </c>
      <c r="P3384" t="n">
        <v>2</v>
      </c>
      <c r="Q3384" t="n">
        <v>31</v>
      </c>
      <c r="R3384" s="15" t="n">
        <v>273000</v>
      </c>
      <c r="S3384" s="15" t="n">
        <v>0</v>
      </c>
      <c r="T3384" s="15" t="n">
        <v>273000</v>
      </c>
      <c r="U3384" s="15" t="n">
        <v>98100</v>
      </c>
      <c r="V3384">
        <f>IFERROR(VLOOKUP(D3384,Tablas_Equivalencia!$A$3:$B$8,2,FALSE),"Sin dato")</f>
        <v/>
      </c>
      <c r="W3384">
        <f>IFERROR(VLOOKUP(L3384,Tablas_Equivalencia!$D$3:$E$9,2,FALSE),"Sin dato")</f>
        <v/>
      </c>
      <c r="X3384">
        <f>IF(I3384=1,"Varón","Mujer")</f>
        <v/>
      </c>
      <c r="Y3384">
        <f>IFERROR(VLOOKUP(M3384,Tablas_Equivalencia!$G$3:$H$6,2,FALSE),"Sin dato")</f>
        <v/>
      </c>
      <c r="Z3384">
        <f>IF(J3384&lt;=24,"18-24","25-29")</f>
        <v/>
      </c>
      <c r="AA3384">
        <f>IF(M3384&lt;&gt;1,"",IF(P3384=2,1,0))</f>
        <v/>
      </c>
      <c r="AB3384">
        <f>IF(M3384&lt;&gt;1,"",IF(O3384&gt;=2,1,0))</f>
        <v/>
      </c>
      <c r="AC3384">
        <f>IF(M3384&lt;&gt;1,"",IF(OR(Q3384=999,Q3384=""),"",IF(OR(Q3384&lt;35,Q3384&gt;48),1,0)))</f>
        <v/>
      </c>
      <c r="AD3384">
        <f>IF(COUNT(AA3384:AC3384)&lt;3,"",SUM(AA3384:AC3384))</f>
        <v/>
      </c>
      <c r="AE3384">
        <f>IF(L3384&gt;=4,2,IF(L3384&gt;=2,1,0))</f>
        <v/>
      </c>
      <c r="AF3384">
        <f>IF(L3384&gt;=5,1,0)</f>
        <v/>
      </c>
      <c r="AG3384">
        <f>AE3384+AF3384</f>
        <v/>
      </c>
      <c r="AH3384" s="15">
        <f>IF(M3384&lt;&gt;1,"",IF(OR(R3384=-9,R3384=""),"",R3384))</f>
        <v/>
      </c>
      <c r="AI3384">
        <f>IF(M3384&lt;&gt;1,"",IF(OR(Q3384=999,Q3384=""),"",Q3384))</f>
        <v/>
      </c>
    </row>
    <row r="3385">
      <c r="A3385" t="inlineStr">
        <is>
          <t>TQRMNOP118216</t>
        </is>
      </c>
      <c r="B3385" t="n">
        <v>2025</v>
      </c>
      <c r="C3385" t="n">
        <v>1</v>
      </c>
      <c r="D3385" t="n">
        <v>42</v>
      </c>
      <c r="E3385" t="inlineStr">
        <is>
          <t>S</t>
        </is>
      </c>
      <c r="F3385" t="n">
        <v>10</v>
      </c>
      <c r="G3385" t="n">
        <v>1112</v>
      </c>
      <c r="H3385" t="n">
        <v>2</v>
      </c>
      <c r="I3385" t="n">
        <v>1</v>
      </c>
      <c r="J3385" t="n">
        <v>19</v>
      </c>
      <c r="K3385" t="n">
        <v>2</v>
      </c>
      <c r="L3385" t="n">
        <v>4</v>
      </c>
      <c r="M3385" t="n">
        <v>2</v>
      </c>
      <c r="R3385" s="15" t="n">
        <v>0</v>
      </c>
      <c r="S3385" s="15" t="n">
        <v>0</v>
      </c>
      <c r="T3385" s="15" t="n">
        <v>0</v>
      </c>
      <c r="U3385" s="15" t="n">
        <v>232700</v>
      </c>
      <c r="V3385">
        <f>IFERROR(VLOOKUP(D3385,Tablas_Equivalencia!$A$3:$B$8,2,FALSE),"Sin dato")</f>
        <v/>
      </c>
      <c r="W3385">
        <f>IFERROR(VLOOKUP(L3385,Tablas_Equivalencia!$D$3:$E$9,2,FALSE),"Sin dato")</f>
        <v/>
      </c>
      <c r="X3385">
        <f>IF(I3385=1,"Varón","Mujer")</f>
        <v/>
      </c>
      <c r="Y3385">
        <f>IFERROR(VLOOKUP(M3385,Tablas_Equivalencia!$G$3:$H$6,2,FALSE),"Sin dato")</f>
        <v/>
      </c>
      <c r="Z3385">
        <f>IF(J3385&lt;=24,"18-24","25-29")</f>
        <v/>
      </c>
      <c r="AA3385">
        <f>IF(M3385&lt;&gt;1,"",IF(P3385=2,1,0))</f>
        <v/>
      </c>
      <c r="AB3385">
        <f>IF(M3385&lt;&gt;1,"",IF(O3385&gt;=2,1,0))</f>
        <v/>
      </c>
      <c r="AC3385">
        <f>IF(M3385&lt;&gt;1,"",IF(OR(Q3385=999,Q3385=""),"",IF(OR(Q3385&lt;35,Q3385&gt;48),1,0)))</f>
        <v/>
      </c>
      <c r="AD3385">
        <f>IF(COUNT(AA3385:AC3385)&lt;3,"",SUM(AA3385:AC3385))</f>
        <v/>
      </c>
      <c r="AE3385">
        <f>IF(L3385&gt;=4,2,IF(L3385&gt;=2,1,0))</f>
        <v/>
      </c>
      <c r="AF3385">
        <f>IF(L3385&gt;=5,1,0)</f>
        <v/>
      </c>
      <c r="AG3385">
        <f>AE3385+AF3385</f>
        <v/>
      </c>
      <c r="AH3385" s="15">
        <f>IF(M3385&lt;&gt;1,"",IF(OR(R3385=-9,R3385=""),"",R3385))</f>
        <v/>
      </c>
      <c r="AI3385">
        <f>IF(M3385&lt;&gt;1,"",IF(OR(Q3385=999,Q3385=""),"",Q3385))</f>
        <v/>
      </c>
    </row>
    <row r="3386">
      <c r="A3386" t="inlineStr">
        <is>
          <t>TQRMNOP118223</t>
        </is>
      </c>
      <c r="B3386" t="n">
        <v>2025</v>
      </c>
      <c r="C3386" t="n">
        <v>1</v>
      </c>
      <c r="D3386" t="n">
        <v>42</v>
      </c>
      <c r="E3386" t="inlineStr">
        <is>
          <t>N</t>
        </is>
      </c>
      <c r="F3386" t="n">
        <v>25</v>
      </c>
      <c r="G3386" t="n">
        <v>2274</v>
      </c>
      <c r="H3386" t="n">
        <v>1</v>
      </c>
      <c r="I3386" t="n">
        <v>1</v>
      </c>
      <c r="J3386" t="n">
        <v>18</v>
      </c>
      <c r="K3386" t="n">
        <v>1</v>
      </c>
      <c r="L3386" t="n">
        <v>3</v>
      </c>
      <c r="M3386" t="n">
        <v>1</v>
      </c>
      <c r="N3386" t="n">
        <v>2</v>
      </c>
      <c r="O3386" t="n">
        <v>2</v>
      </c>
      <c r="P3386" t="n">
        <v>2</v>
      </c>
      <c r="Q3386" t="n">
        <v>77</v>
      </c>
      <c r="R3386" s="15" t="n">
        <v>300000</v>
      </c>
      <c r="S3386" s="15" t="n">
        <v>85000</v>
      </c>
      <c r="T3386" s="15" t="n">
        <v>385000</v>
      </c>
      <c r="U3386" s="15" t="n">
        <v>95600</v>
      </c>
      <c r="V3386">
        <f>IFERROR(VLOOKUP(D3386,Tablas_Equivalencia!$A$3:$B$8,2,FALSE),"Sin dato")</f>
        <v/>
      </c>
      <c r="W3386">
        <f>IFERROR(VLOOKUP(L3386,Tablas_Equivalencia!$D$3:$E$9,2,FALSE),"Sin dato")</f>
        <v/>
      </c>
      <c r="X3386">
        <f>IF(I3386=1,"Varón","Mujer")</f>
        <v/>
      </c>
      <c r="Y3386">
        <f>IFERROR(VLOOKUP(M3386,Tablas_Equivalencia!$G$3:$H$6,2,FALSE),"Sin dato")</f>
        <v/>
      </c>
      <c r="Z3386">
        <f>IF(J3386&lt;=24,"18-24","25-29")</f>
        <v/>
      </c>
      <c r="AA3386">
        <f>IF(M3386&lt;&gt;1,"",IF(P3386=2,1,0))</f>
        <v/>
      </c>
      <c r="AB3386">
        <f>IF(M3386&lt;&gt;1,"",IF(O3386&gt;=2,1,0))</f>
        <v/>
      </c>
      <c r="AC3386">
        <f>IF(M3386&lt;&gt;1,"",IF(OR(Q3386=999,Q3386=""),"",IF(OR(Q3386&lt;35,Q3386&gt;48),1,0)))</f>
        <v/>
      </c>
      <c r="AD3386">
        <f>IF(COUNT(AA3386:AC3386)&lt;3,"",SUM(AA3386:AC3386))</f>
        <v/>
      </c>
      <c r="AE3386">
        <f>IF(L3386&gt;=4,2,IF(L3386&gt;=2,1,0))</f>
        <v/>
      </c>
      <c r="AF3386">
        <f>IF(L3386&gt;=5,1,0)</f>
        <v/>
      </c>
      <c r="AG3386">
        <f>AE3386+AF3386</f>
        <v/>
      </c>
      <c r="AH3386" s="15">
        <f>IF(M3386&lt;&gt;1,"",IF(OR(R3386=-9,R3386=""),"",R3386))</f>
        <v/>
      </c>
      <c r="AI3386">
        <f>IF(M3386&lt;&gt;1,"",IF(OR(Q3386=999,Q3386=""),"",Q3386))</f>
        <v/>
      </c>
    </row>
    <row r="3387">
      <c r="A3387" t="inlineStr">
        <is>
          <t>TQRMNOP118225</t>
        </is>
      </c>
      <c r="B3387" t="n">
        <v>2025</v>
      </c>
      <c r="C3387" t="n">
        <v>1</v>
      </c>
      <c r="D3387" t="n">
        <v>1</v>
      </c>
      <c r="E3387" t="inlineStr">
        <is>
          <t>S</t>
        </is>
      </c>
      <c r="F3387" t="n">
        <v>32</v>
      </c>
      <c r="G3387" t="n">
        <v>935</v>
      </c>
      <c r="H3387" t="n">
        <v>3</v>
      </c>
      <c r="I3387" t="n">
        <v>2</v>
      </c>
      <c r="J3387" t="n">
        <v>22</v>
      </c>
      <c r="K3387" t="n">
        <v>2</v>
      </c>
      <c r="L3387" t="n">
        <v>5</v>
      </c>
      <c r="M3387" t="n">
        <v>1</v>
      </c>
      <c r="N3387" t="n">
        <v>3</v>
      </c>
      <c r="O3387" t="n">
        <v>2</v>
      </c>
      <c r="P3387" t="n">
        <v>2</v>
      </c>
      <c r="Q3387" t="n">
        <v>30</v>
      </c>
      <c r="R3387" s="15" t="n">
        <v>545000</v>
      </c>
      <c r="S3387" s="15" t="n">
        <v>0</v>
      </c>
      <c r="T3387" s="15" t="n">
        <v>545000</v>
      </c>
      <c r="U3387" s="15" t="n">
        <v>96000</v>
      </c>
      <c r="V3387">
        <f>IFERROR(VLOOKUP(D3387,Tablas_Equivalencia!$A$3:$B$8,2,FALSE),"Sin dato")</f>
        <v/>
      </c>
      <c r="W3387">
        <f>IFERROR(VLOOKUP(L3387,Tablas_Equivalencia!$D$3:$E$9,2,FALSE),"Sin dato")</f>
        <v/>
      </c>
      <c r="X3387">
        <f>IF(I3387=1,"Varón","Mujer")</f>
        <v/>
      </c>
      <c r="Y3387">
        <f>IFERROR(VLOOKUP(M3387,Tablas_Equivalencia!$G$3:$H$6,2,FALSE),"Sin dato")</f>
        <v/>
      </c>
      <c r="Z3387">
        <f>IF(J3387&lt;=24,"18-24","25-29")</f>
        <v/>
      </c>
      <c r="AA3387">
        <f>IF(M3387&lt;&gt;1,"",IF(P3387=2,1,0))</f>
        <v/>
      </c>
      <c r="AB3387">
        <f>IF(M3387&lt;&gt;1,"",IF(O3387&gt;=2,1,0))</f>
        <v/>
      </c>
      <c r="AC3387">
        <f>IF(M3387&lt;&gt;1,"",IF(OR(Q3387=999,Q3387=""),"",IF(OR(Q3387&lt;35,Q3387&gt;48),1,0)))</f>
        <v/>
      </c>
      <c r="AD3387">
        <f>IF(COUNT(AA3387:AC3387)&lt;3,"",SUM(AA3387:AC3387))</f>
        <v/>
      </c>
      <c r="AE3387">
        <f>IF(L3387&gt;=4,2,IF(L3387&gt;=2,1,0))</f>
        <v/>
      </c>
      <c r="AF3387">
        <f>IF(L3387&gt;=5,1,0)</f>
        <v/>
      </c>
      <c r="AG3387">
        <f>AE3387+AF3387</f>
        <v/>
      </c>
      <c r="AH3387" s="15">
        <f>IF(M3387&lt;&gt;1,"",IF(OR(R3387=-9,R3387=""),"",R3387))</f>
        <v/>
      </c>
      <c r="AI3387">
        <f>IF(M3387&lt;&gt;1,"",IF(OR(Q3387=999,Q3387=""),"",Q3387))</f>
        <v/>
      </c>
    </row>
    <row r="3388">
      <c r="A3388" t="inlineStr">
        <is>
          <t>TQRMNOP118232</t>
        </is>
      </c>
      <c r="B3388" t="n">
        <v>2025</v>
      </c>
      <c r="C3388" t="n">
        <v>1</v>
      </c>
      <c r="D3388" t="n">
        <v>43</v>
      </c>
      <c r="E3388" t="inlineStr">
        <is>
          <t>N</t>
        </is>
      </c>
      <c r="F3388" t="n">
        <v>29</v>
      </c>
      <c r="G3388" t="n">
        <v>1463</v>
      </c>
      <c r="H3388" t="n">
        <v>3</v>
      </c>
      <c r="I3388" t="n">
        <v>1</v>
      </c>
      <c r="J3388" t="n">
        <v>19</v>
      </c>
      <c r="K3388" t="n">
        <v>1</v>
      </c>
      <c r="L3388" t="n">
        <v>5</v>
      </c>
      <c r="M3388" t="n">
        <v>1</v>
      </c>
      <c r="N3388" t="n">
        <v>2</v>
      </c>
      <c r="O3388" t="n">
        <v>1</v>
      </c>
      <c r="P3388" t="n">
        <v>1</v>
      </c>
      <c r="Q3388" t="n">
        <v>43</v>
      </c>
      <c r="R3388" s="15" t="n">
        <v>473000</v>
      </c>
      <c r="S3388" s="15" t="n">
        <v>0</v>
      </c>
      <c r="T3388" s="15" t="n">
        <v>473000</v>
      </c>
      <c r="U3388" s="15" t="n">
        <v>161000</v>
      </c>
      <c r="V3388">
        <f>IFERROR(VLOOKUP(D3388,Tablas_Equivalencia!$A$3:$B$8,2,FALSE),"Sin dato")</f>
        <v/>
      </c>
      <c r="W3388">
        <f>IFERROR(VLOOKUP(L3388,Tablas_Equivalencia!$D$3:$E$9,2,FALSE),"Sin dato")</f>
        <v/>
      </c>
      <c r="X3388">
        <f>IF(I3388=1,"Varón","Mujer")</f>
        <v/>
      </c>
      <c r="Y3388">
        <f>IFERROR(VLOOKUP(M3388,Tablas_Equivalencia!$G$3:$H$6,2,FALSE),"Sin dato")</f>
        <v/>
      </c>
      <c r="Z3388">
        <f>IF(J3388&lt;=24,"18-24","25-29")</f>
        <v/>
      </c>
      <c r="AA3388">
        <f>IF(M3388&lt;&gt;1,"",IF(P3388=2,1,0))</f>
        <v/>
      </c>
      <c r="AB3388">
        <f>IF(M3388&lt;&gt;1,"",IF(O3388&gt;=2,1,0))</f>
        <v/>
      </c>
      <c r="AC3388">
        <f>IF(M3388&lt;&gt;1,"",IF(OR(Q3388=999,Q3388=""),"",IF(OR(Q3388&lt;35,Q3388&gt;48),1,0)))</f>
        <v/>
      </c>
      <c r="AD3388">
        <f>IF(COUNT(AA3388:AC3388)&lt;3,"",SUM(AA3388:AC3388))</f>
        <v/>
      </c>
      <c r="AE3388">
        <f>IF(L3388&gt;=4,2,IF(L3388&gt;=2,1,0))</f>
        <v/>
      </c>
      <c r="AF3388">
        <f>IF(L3388&gt;=5,1,0)</f>
        <v/>
      </c>
      <c r="AG3388">
        <f>AE3388+AF3388</f>
        <v/>
      </c>
      <c r="AH3388" s="15">
        <f>IF(M3388&lt;&gt;1,"",IF(OR(R3388=-9,R3388=""),"",R3388))</f>
        <v/>
      </c>
      <c r="AI3388">
        <f>IF(M3388&lt;&gt;1,"",IF(OR(Q3388=999,Q3388=""),"",Q3388))</f>
        <v/>
      </c>
    </row>
    <row r="3389">
      <c r="A3389" t="inlineStr">
        <is>
          <t>TQRMNOP118240</t>
        </is>
      </c>
      <c r="B3389" t="n">
        <v>2025</v>
      </c>
      <c r="C3389" t="n">
        <v>1</v>
      </c>
      <c r="D3389" t="n">
        <v>43</v>
      </c>
      <c r="E3389" t="inlineStr">
        <is>
          <t>S</t>
        </is>
      </c>
      <c r="F3389" t="n">
        <v>17</v>
      </c>
      <c r="G3389" t="n">
        <v>1287</v>
      </c>
      <c r="H3389" t="n">
        <v>1</v>
      </c>
      <c r="I3389" t="n">
        <v>1</v>
      </c>
      <c r="J3389" t="n">
        <v>23</v>
      </c>
      <c r="K3389" t="n">
        <v>2</v>
      </c>
      <c r="L3389" t="n">
        <v>2</v>
      </c>
      <c r="M3389" t="n">
        <v>1</v>
      </c>
      <c r="N3389" t="n">
        <v>3</v>
      </c>
      <c r="O3389" t="n">
        <v>2</v>
      </c>
      <c r="P3389" t="n">
        <v>2</v>
      </c>
      <c r="Q3389" t="n">
        <v>47</v>
      </c>
      <c r="R3389" s="15" t="n">
        <v>408000</v>
      </c>
      <c r="S3389" s="15" t="n">
        <v>0</v>
      </c>
      <c r="T3389" s="15" t="n">
        <v>408000</v>
      </c>
      <c r="U3389" s="15" t="n">
        <v>105300</v>
      </c>
      <c r="V3389">
        <f>IFERROR(VLOOKUP(D3389,Tablas_Equivalencia!$A$3:$B$8,2,FALSE),"Sin dato")</f>
        <v/>
      </c>
      <c r="W3389">
        <f>IFERROR(VLOOKUP(L3389,Tablas_Equivalencia!$D$3:$E$9,2,FALSE),"Sin dato")</f>
        <v/>
      </c>
      <c r="X3389">
        <f>IF(I3389=1,"Varón","Mujer")</f>
        <v/>
      </c>
      <c r="Y3389">
        <f>IFERROR(VLOOKUP(M3389,Tablas_Equivalencia!$G$3:$H$6,2,FALSE),"Sin dato")</f>
        <v/>
      </c>
      <c r="Z3389">
        <f>IF(J3389&lt;=24,"18-24","25-29")</f>
        <v/>
      </c>
      <c r="AA3389">
        <f>IF(M3389&lt;&gt;1,"",IF(P3389=2,1,0))</f>
        <v/>
      </c>
      <c r="AB3389">
        <f>IF(M3389&lt;&gt;1,"",IF(O3389&gt;=2,1,0))</f>
        <v/>
      </c>
      <c r="AC3389">
        <f>IF(M3389&lt;&gt;1,"",IF(OR(Q3389=999,Q3389=""),"",IF(OR(Q3389&lt;35,Q3389&gt;48),1,0)))</f>
        <v/>
      </c>
      <c r="AD3389">
        <f>IF(COUNT(AA3389:AC3389)&lt;3,"",SUM(AA3389:AC3389))</f>
        <v/>
      </c>
      <c r="AE3389">
        <f>IF(L3389&gt;=4,2,IF(L3389&gt;=2,1,0))</f>
        <v/>
      </c>
      <c r="AF3389">
        <f>IF(L3389&gt;=5,1,0)</f>
        <v/>
      </c>
      <c r="AG3389">
        <f>AE3389+AF3389</f>
        <v/>
      </c>
      <c r="AH3389" s="15">
        <f>IF(M3389&lt;&gt;1,"",IF(OR(R3389=-9,R3389=""),"",R3389))</f>
        <v/>
      </c>
      <c r="AI3389">
        <f>IF(M3389&lt;&gt;1,"",IF(OR(Q3389=999,Q3389=""),"",Q3389))</f>
        <v/>
      </c>
    </row>
    <row r="3390">
      <c r="A3390" t="inlineStr">
        <is>
          <t>TQRMNOP118246</t>
        </is>
      </c>
      <c r="B3390" t="n">
        <v>2025</v>
      </c>
      <c r="C3390" t="n">
        <v>1</v>
      </c>
      <c r="D3390" t="n">
        <v>1</v>
      </c>
      <c r="E3390" t="inlineStr">
        <is>
          <t>S</t>
        </is>
      </c>
      <c r="F3390" t="n">
        <v>32</v>
      </c>
      <c r="G3390" t="n">
        <v>1731</v>
      </c>
      <c r="H3390" t="n">
        <v>1</v>
      </c>
      <c r="I3390" t="n">
        <v>2</v>
      </c>
      <c r="J3390" t="n">
        <v>28</v>
      </c>
      <c r="K3390" t="n">
        <v>1</v>
      </c>
      <c r="L3390" t="n">
        <v>5</v>
      </c>
      <c r="M3390" t="n">
        <v>1</v>
      </c>
      <c r="N3390" t="n">
        <v>3</v>
      </c>
      <c r="O3390" t="n">
        <v>1</v>
      </c>
      <c r="P3390" t="n">
        <v>1</v>
      </c>
      <c r="Q3390" t="n">
        <v>19</v>
      </c>
      <c r="R3390" s="15" t="n">
        <v>714000</v>
      </c>
      <c r="S3390" s="15" t="n">
        <v>77000</v>
      </c>
      <c r="T3390" s="15" t="n">
        <v>791000</v>
      </c>
      <c r="U3390" s="15" t="n">
        <v>80400</v>
      </c>
      <c r="V3390">
        <f>IFERROR(VLOOKUP(D3390,Tablas_Equivalencia!$A$3:$B$8,2,FALSE),"Sin dato")</f>
        <v/>
      </c>
      <c r="W3390">
        <f>IFERROR(VLOOKUP(L3390,Tablas_Equivalencia!$D$3:$E$9,2,FALSE),"Sin dato")</f>
        <v/>
      </c>
      <c r="X3390">
        <f>IF(I3390=1,"Varón","Mujer")</f>
        <v/>
      </c>
      <c r="Y3390">
        <f>IFERROR(VLOOKUP(M3390,Tablas_Equivalencia!$G$3:$H$6,2,FALSE),"Sin dato")</f>
        <v/>
      </c>
      <c r="Z3390">
        <f>IF(J3390&lt;=24,"18-24","25-29")</f>
        <v/>
      </c>
      <c r="AA3390">
        <f>IF(M3390&lt;&gt;1,"",IF(P3390=2,1,0))</f>
        <v/>
      </c>
      <c r="AB3390">
        <f>IF(M3390&lt;&gt;1,"",IF(O3390&gt;=2,1,0))</f>
        <v/>
      </c>
      <c r="AC3390">
        <f>IF(M3390&lt;&gt;1,"",IF(OR(Q3390=999,Q3390=""),"",IF(OR(Q3390&lt;35,Q3390&gt;48),1,0)))</f>
        <v/>
      </c>
      <c r="AD3390">
        <f>IF(COUNT(AA3390:AC3390)&lt;3,"",SUM(AA3390:AC3390))</f>
        <v/>
      </c>
      <c r="AE3390">
        <f>IF(L3390&gt;=4,2,IF(L3390&gt;=2,1,0))</f>
        <v/>
      </c>
      <c r="AF3390">
        <f>IF(L3390&gt;=5,1,0)</f>
        <v/>
      </c>
      <c r="AG3390">
        <f>AE3390+AF3390</f>
        <v/>
      </c>
      <c r="AH3390" s="15">
        <f>IF(M3390&lt;&gt;1,"",IF(OR(R3390=-9,R3390=""),"",R3390))</f>
        <v/>
      </c>
      <c r="AI3390">
        <f>IF(M3390&lt;&gt;1,"",IF(OR(Q3390=999,Q3390=""),"",Q3390))</f>
        <v/>
      </c>
    </row>
    <row r="3391">
      <c r="A3391" t="inlineStr">
        <is>
          <t>TQRMNOP118250</t>
        </is>
      </c>
      <c r="B3391" t="n">
        <v>2025</v>
      </c>
      <c r="C3391" t="n">
        <v>1</v>
      </c>
      <c r="D3391" t="n">
        <v>40</v>
      </c>
      <c r="E3391" t="inlineStr">
        <is>
          <t>N</t>
        </is>
      </c>
      <c r="F3391" t="n">
        <v>22</v>
      </c>
      <c r="G3391" t="n">
        <v>627</v>
      </c>
      <c r="H3391" t="n">
        <v>3</v>
      </c>
      <c r="I3391" t="n">
        <v>1</v>
      </c>
      <c r="J3391" t="n">
        <v>25</v>
      </c>
      <c r="K3391" t="n">
        <v>2</v>
      </c>
      <c r="L3391" t="n">
        <v>4</v>
      </c>
      <c r="M3391" t="n">
        <v>2</v>
      </c>
      <c r="R3391" s="15" t="n">
        <v>0</v>
      </c>
      <c r="S3391" s="15" t="n">
        <v>0</v>
      </c>
      <c r="T3391" s="15" t="n">
        <v>0</v>
      </c>
      <c r="U3391" s="15" t="n">
        <v>199600</v>
      </c>
      <c r="V3391">
        <f>IFERROR(VLOOKUP(D3391,Tablas_Equivalencia!$A$3:$B$8,2,FALSE),"Sin dato")</f>
        <v/>
      </c>
      <c r="W3391">
        <f>IFERROR(VLOOKUP(L3391,Tablas_Equivalencia!$D$3:$E$9,2,FALSE),"Sin dato")</f>
        <v/>
      </c>
      <c r="X3391">
        <f>IF(I3391=1,"Varón","Mujer")</f>
        <v/>
      </c>
      <c r="Y3391">
        <f>IFERROR(VLOOKUP(M3391,Tablas_Equivalencia!$G$3:$H$6,2,FALSE),"Sin dato")</f>
        <v/>
      </c>
      <c r="Z3391">
        <f>IF(J3391&lt;=24,"18-24","25-29")</f>
        <v/>
      </c>
      <c r="AA3391">
        <f>IF(M3391&lt;&gt;1,"",IF(P3391=2,1,0))</f>
        <v/>
      </c>
      <c r="AB3391">
        <f>IF(M3391&lt;&gt;1,"",IF(O3391&gt;=2,1,0))</f>
        <v/>
      </c>
      <c r="AC3391">
        <f>IF(M3391&lt;&gt;1,"",IF(OR(Q3391=999,Q3391=""),"",IF(OR(Q3391&lt;35,Q3391&gt;48),1,0)))</f>
        <v/>
      </c>
      <c r="AD3391">
        <f>IF(COUNT(AA3391:AC3391)&lt;3,"",SUM(AA3391:AC3391))</f>
        <v/>
      </c>
      <c r="AE3391">
        <f>IF(L3391&gt;=4,2,IF(L3391&gt;=2,1,0))</f>
        <v/>
      </c>
      <c r="AF3391">
        <f>IF(L3391&gt;=5,1,0)</f>
        <v/>
      </c>
      <c r="AG3391">
        <f>AE3391+AF3391</f>
        <v/>
      </c>
      <c r="AH3391" s="15">
        <f>IF(M3391&lt;&gt;1,"",IF(OR(R3391=-9,R3391=""),"",R3391))</f>
        <v/>
      </c>
      <c r="AI3391">
        <f>IF(M3391&lt;&gt;1,"",IF(OR(Q3391=999,Q3391=""),"",Q3391))</f>
        <v/>
      </c>
    </row>
    <row r="3392">
      <c r="A3392" t="inlineStr">
        <is>
          <t>TQRMNOP118251</t>
        </is>
      </c>
      <c r="B3392" t="n">
        <v>2025</v>
      </c>
      <c r="C3392" t="n">
        <v>1</v>
      </c>
      <c r="D3392" t="n">
        <v>1</v>
      </c>
      <c r="E3392" t="inlineStr">
        <is>
          <t>S</t>
        </is>
      </c>
      <c r="F3392" t="n">
        <v>32</v>
      </c>
      <c r="G3392" t="n">
        <v>1006</v>
      </c>
      <c r="H3392" t="n">
        <v>1</v>
      </c>
      <c r="I3392" t="n">
        <v>2</v>
      </c>
      <c r="J3392" t="n">
        <v>18</v>
      </c>
      <c r="K3392" t="n">
        <v>2</v>
      </c>
      <c r="L3392" t="n">
        <v>4</v>
      </c>
      <c r="M3392" t="n">
        <v>1</v>
      </c>
      <c r="N3392" t="n">
        <v>3</v>
      </c>
      <c r="O3392" t="n">
        <v>2</v>
      </c>
      <c r="P3392" t="n">
        <v>2</v>
      </c>
      <c r="Q3392" t="n">
        <v>24</v>
      </c>
      <c r="R3392" s="15" t="n">
        <v>547000</v>
      </c>
      <c r="S3392" s="15" t="n">
        <v>0</v>
      </c>
      <c r="T3392" s="15" t="n">
        <v>547000</v>
      </c>
      <c r="U3392" s="15" t="n">
        <v>597300</v>
      </c>
      <c r="V3392">
        <f>IFERROR(VLOOKUP(D3392,Tablas_Equivalencia!$A$3:$B$8,2,FALSE),"Sin dato")</f>
        <v/>
      </c>
      <c r="W3392">
        <f>IFERROR(VLOOKUP(L3392,Tablas_Equivalencia!$D$3:$E$9,2,FALSE),"Sin dato")</f>
        <v/>
      </c>
      <c r="X3392">
        <f>IF(I3392=1,"Varón","Mujer")</f>
        <v/>
      </c>
      <c r="Y3392">
        <f>IFERROR(VLOOKUP(M3392,Tablas_Equivalencia!$G$3:$H$6,2,FALSE),"Sin dato")</f>
        <v/>
      </c>
      <c r="Z3392">
        <f>IF(J3392&lt;=24,"18-24","25-29")</f>
        <v/>
      </c>
      <c r="AA3392">
        <f>IF(M3392&lt;&gt;1,"",IF(P3392=2,1,0))</f>
        <v/>
      </c>
      <c r="AB3392">
        <f>IF(M3392&lt;&gt;1,"",IF(O3392&gt;=2,1,0))</f>
        <v/>
      </c>
      <c r="AC3392">
        <f>IF(M3392&lt;&gt;1,"",IF(OR(Q3392=999,Q3392=""),"",IF(OR(Q3392&lt;35,Q3392&gt;48),1,0)))</f>
        <v/>
      </c>
      <c r="AD3392">
        <f>IF(COUNT(AA3392:AC3392)&lt;3,"",SUM(AA3392:AC3392))</f>
        <v/>
      </c>
      <c r="AE3392">
        <f>IF(L3392&gt;=4,2,IF(L3392&gt;=2,1,0))</f>
        <v/>
      </c>
      <c r="AF3392">
        <f>IF(L3392&gt;=5,1,0)</f>
        <v/>
      </c>
      <c r="AG3392">
        <f>AE3392+AF3392</f>
        <v/>
      </c>
      <c r="AH3392" s="15">
        <f>IF(M3392&lt;&gt;1,"",IF(OR(R3392=-9,R3392=""),"",R3392))</f>
        <v/>
      </c>
      <c r="AI3392">
        <f>IF(M3392&lt;&gt;1,"",IF(OR(Q3392=999,Q3392=""),"",Q3392))</f>
        <v/>
      </c>
    </row>
    <row r="3393">
      <c r="A3393" t="inlineStr">
        <is>
          <t>TQRMNOP118253</t>
        </is>
      </c>
      <c r="B3393" t="n">
        <v>2025</v>
      </c>
      <c r="C3393" t="n">
        <v>1</v>
      </c>
      <c r="D3393" t="n">
        <v>40</v>
      </c>
      <c r="E3393" t="inlineStr">
        <is>
          <t>N</t>
        </is>
      </c>
      <c r="F3393" t="n">
        <v>9</v>
      </c>
      <c r="G3393" t="n">
        <v>1687</v>
      </c>
      <c r="H3393" t="n">
        <v>3</v>
      </c>
      <c r="I3393" t="n">
        <v>1</v>
      </c>
      <c r="J3393" t="n">
        <v>26</v>
      </c>
      <c r="K3393" t="n">
        <v>2</v>
      </c>
      <c r="L3393" t="n">
        <v>5</v>
      </c>
      <c r="M3393" t="n">
        <v>1</v>
      </c>
      <c r="N3393" t="n">
        <v>3</v>
      </c>
      <c r="O3393" t="n">
        <v>1</v>
      </c>
      <c r="P3393" t="n">
        <v>1</v>
      </c>
      <c r="Q3393" t="n">
        <v>39</v>
      </c>
      <c r="R3393" s="15" t="n">
        <v>-9</v>
      </c>
      <c r="S3393" s="15" t="n">
        <v>0</v>
      </c>
      <c r="T3393" s="15" t="n">
        <v>0</v>
      </c>
      <c r="U3393" s="15" t="n">
        <v>133900</v>
      </c>
      <c r="V3393">
        <f>IFERROR(VLOOKUP(D3393,Tablas_Equivalencia!$A$3:$B$8,2,FALSE),"Sin dato")</f>
        <v/>
      </c>
      <c r="W3393">
        <f>IFERROR(VLOOKUP(L3393,Tablas_Equivalencia!$D$3:$E$9,2,FALSE),"Sin dato")</f>
        <v/>
      </c>
      <c r="X3393">
        <f>IF(I3393=1,"Varón","Mujer")</f>
        <v/>
      </c>
      <c r="Y3393">
        <f>IFERROR(VLOOKUP(M3393,Tablas_Equivalencia!$G$3:$H$6,2,FALSE),"Sin dato")</f>
        <v/>
      </c>
      <c r="Z3393">
        <f>IF(J3393&lt;=24,"18-24","25-29")</f>
        <v/>
      </c>
      <c r="AA3393">
        <f>IF(M3393&lt;&gt;1,"",IF(P3393=2,1,0))</f>
        <v/>
      </c>
      <c r="AB3393">
        <f>IF(M3393&lt;&gt;1,"",IF(O3393&gt;=2,1,0))</f>
        <v/>
      </c>
      <c r="AC3393">
        <f>IF(M3393&lt;&gt;1,"",IF(OR(Q3393=999,Q3393=""),"",IF(OR(Q3393&lt;35,Q3393&gt;48),1,0)))</f>
        <v/>
      </c>
      <c r="AD3393">
        <f>IF(COUNT(AA3393:AC3393)&lt;3,"",SUM(AA3393:AC3393))</f>
        <v/>
      </c>
      <c r="AE3393">
        <f>IF(L3393&gt;=4,2,IF(L3393&gt;=2,1,0))</f>
        <v/>
      </c>
      <c r="AF3393">
        <f>IF(L3393&gt;=5,1,0)</f>
        <v/>
      </c>
      <c r="AG3393">
        <f>AE3393+AF3393</f>
        <v/>
      </c>
      <c r="AH3393" s="15">
        <f>IF(M3393&lt;&gt;1,"",IF(OR(R3393=-9,R3393=""),"",R3393))</f>
        <v/>
      </c>
      <c r="AI3393">
        <f>IF(M3393&lt;&gt;1,"",IF(OR(Q3393=999,Q3393=""),"",Q3393))</f>
        <v/>
      </c>
    </row>
    <row r="3394">
      <c r="A3394" t="inlineStr">
        <is>
          <t>TQRMNOP118258</t>
        </is>
      </c>
      <c r="B3394" t="n">
        <v>2025</v>
      </c>
      <c r="C3394" t="n">
        <v>1</v>
      </c>
      <c r="D3394" t="n">
        <v>43</v>
      </c>
      <c r="E3394" t="inlineStr">
        <is>
          <t>N</t>
        </is>
      </c>
      <c r="F3394" t="n">
        <v>34</v>
      </c>
      <c r="G3394" t="n">
        <v>1499</v>
      </c>
      <c r="H3394" t="n">
        <v>1</v>
      </c>
      <c r="I3394" t="n">
        <v>1</v>
      </c>
      <c r="J3394" t="n">
        <v>19</v>
      </c>
      <c r="K3394" t="n">
        <v>2</v>
      </c>
      <c r="L3394" t="n">
        <v>4</v>
      </c>
      <c r="M3394" t="n">
        <v>1</v>
      </c>
      <c r="N3394" t="n">
        <v>3</v>
      </c>
      <c r="O3394" t="n">
        <v>1</v>
      </c>
      <c r="P3394" t="n">
        <v>2</v>
      </c>
      <c r="Q3394" t="n">
        <v>26</v>
      </c>
      <c r="R3394" s="15" t="n">
        <v>439000</v>
      </c>
      <c r="S3394" s="15" t="n">
        <v>0</v>
      </c>
      <c r="T3394" s="15" t="n">
        <v>439000</v>
      </c>
      <c r="U3394" s="15" t="n">
        <v>88600</v>
      </c>
      <c r="V3394">
        <f>IFERROR(VLOOKUP(D3394,Tablas_Equivalencia!$A$3:$B$8,2,FALSE),"Sin dato")</f>
        <v/>
      </c>
      <c r="W3394">
        <f>IFERROR(VLOOKUP(L3394,Tablas_Equivalencia!$D$3:$E$9,2,FALSE),"Sin dato")</f>
        <v/>
      </c>
      <c r="X3394">
        <f>IF(I3394=1,"Varón","Mujer")</f>
        <v/>
      </c>
      <c r="Y3394">
        <f>IFERROR(VLOOKUP(M3394,Tablas_Equivalencia!$G$3:$H$6,2,FALSE),"Sin dato")</f>
        <v/>
      </c>
      <c r="Z3394">
        <f>IF(J3394&lt;=24,"18-24","25-29")</f>
        <v/>
      </c>
      <c r="AA3394">
        <f>IF(M3394&lt;&gt;1,"",IF(P3394=2,1,0))</f>
        <v/>
      </c>
      <c r="AB3394">
        <f>IF(M3394&lt;&gt;1,"",IF(O3394&gt;=2,1,0))</f>
        <v/>
      </c>
      <c r="AC3394">
        <f>IF(M3394&lt;&gt;1,"",IF(OR(Q3394=999,Q3394=""),"",IF(OR(Q3394&lt;35,Q3394&gt;48),1,0)))</f>
        <v/>
      </c>
      <c r="AD3394">
        <f>IF(COUNT(AA3394:AC3394)&lt;3,"",SUM(AA3394:AC3394))</f>
        <v/>
      </c>
      <c r="AE3394">
        <f>IF(L3394&gt;=4,2,IF(L3394&gt;=2,1,0))</f>
        <v/>
      </c>
      <c r="AF3394">
        <f>IF(L3394&gt;=5,1,0)</f>
        <v/>
      </c>
      <c r="AG3394">
        <f>AE3394+AF3394</f>
        <v/>
      </c>
      <c r="AH3394" s="15">
        <f>IF(M3394&lt;&gt;1,"",IF(OR(R3394=-9,R3394=""),"",R3394))</f>
        <v/>
      </c>
      <c r="AI3394">
        <f>IF(M3394&lt;&gt;1,"",IF(OR(Q3394=999,Q3394=""),"",Q3394))</f>
        <v/>
      </c>
    </row>
    <row r="3395">
      <c r="A3395" t="inlineStr">
        <is>
          <t>TQRMNOP118269</t>
        </is>
      </c>
      <c r="B3395" t="n">
        <v>2025</v>
      </c>
      <c r="C3395" t="n">
        <v>1</v>
      </c>
      <c r="D3395" t="n">
        <v>42</v>
      </c>
      <c r="E3395" t="inlineStr">
        <is>
          <t>N</t>
        </is>
      </c>
      <c r="F3395" t="n">
        <v>27</v>
      </c>
      <c r="G3395" t="n">
        <v>685</v>
      </c>
      <c r="H3395" t="n">
        <v>3</v>
      </c>
      <c r="I3395" t="n">
        <v>1</v>
      </c>
      <c r="J3395" t="n">
        <v>28</v>
      </c>
      <c r="K3395" t="n">
        <v>2</v>
      </c>
      <c r="L3395" t="n">
        <v>1</v>
      </c>
      <c r="M3395" t="n">
        <v>1</v>
      </c>
      <c r="N3395" t="n">
        <v>3</v>
      </c>
      <c r="O3395" t="n">
        <v>2</v>
      </c>
      <c r="P3395" t="n">
        <v>2</v>
      </c>
      <c r="Q3395" t="n">
        <v>13</v>
      </c>
      <c r="R3395" s="15" t="n">
        <v>199000</v>
      </c>
      <c r="S3395" s="15" t="n">
        <v>0</v>
      </c>
      <c r="T3395" s="15" t="n">
        <v>199000</v>
      </c>
      <c r="U3395" s="15" t="n">
        <v>152100</v>
      </c>
      <c r="V3395">
        <f>IFERROR(VLOOKUP(D3395,Tablas_Equivalencia!$A$3:$B$8,2,FALSE),"Sin dato")</f>
        <v/>
      </c>
      <c r="W3395">
        <f>IFERROR(VLOOKUP(L3395,Tablas_Equivalencia!$D$3:$E$9,2,FALSE),"Sin dato")</f>
        <v/>
      </c>
      <c r="X3395">
        <f>IF(I3395=1,"Varón","Mujer")</f>
        <v/>
      </c>
      <c r="Y3395">
        <f>IFERROR(VLOOKUP(M3395,Tablas_Equivalencia!$G$3:$H$6,2,FALSE),"Sin dato")</f>
        <v/>
      </c>
      <c r="Z3395">
        <f>IF(J3395&lt;=24,"18-24","25-29")</f>
        <v/>
      </c>
      <c r="AA3395">
        <f>IF(M3395&lt;&gt;1,"",IF(P3395=2,1,0))</f>
        <v/>
      </c>
      <c r="AB3395">
        <f>IF(M3395&lt;&gt;1,"",IF(O3395&gt;=2,1,0))</f>
        <v/>
      </c>
      <c r="AC3395">
        <f>IF(M3395&lt;&gt;1,"",IF(OR(Q3395=999,Q3395=""),"",IF(OR(Q3395&lt;35,Q3395&gt;48),1,0)))</f>
        <v/>
      </c>
      <c r="AD3395">
        <f>IF(COUNT(AA3395:AC3395)&lt;3,"",SUM(AA3395:AC3395))</f>
        <v/>
      </c>
      <c r="AE3395">
        <f>IF(L3395&gt;=4,2,IF(L3395&gt;=2,1,0))</f>
        <v/>
      </c>
      <c r="AF3395">
        <f>IF(L3395&gt;=5,1,0)</f>
        <v/>
      </c>
      <c r="AG3395">
        <f>AE3395+AF3395</f>
        <v/>
      </c>
      <c r="AH3395" s="15">
        <f>IF(M3395&lt;&gt;1,"",IF(OR(R3395=-9,R3395=""),"",R3395))</f>
        <v/>
      </c>
      <c r="AI3395">
        <f>IF(M3395&lt;&gt;1,"",IF(OR(Q3395=999,Q3395=""),"",Q3395))</f>
        <v/>
      </c>
    </row>
    <row r="3396">
      <c r="A3396" t="inlineStr">
        <is>
          <t>TQRMNOP118275</t>
        </is>
      </c>
      <c r="B3396" t="n">
        <v>2025</v>
      </c>
      <c r="C3396" t="n">
        <v>1</v>
      </c>
      <c r="D3396" t="n">
        <v>1</v>
      </c>
      <c r="E3396" t="inlineStr">
        <is>
          <t>S</t>
        </is>
      </c>
      <c r="F3396" t="n">
        <v>32</v>
      </c>
      <c r="G3396" t="n">
        <v>1244</v>
      </c>
      <c r="H3396" t="n">
        <v>1</v>
      </c>
      <c r="I3396" t="n">
        <v>2</v>
      </c>
      <c r="J3396" t="n">
        <v>29</v>
      </c>
      <c r="K3396" t="n">
        <v>2</v>
      </c>
      <c r="L3396" t="n">
        <v>4</v>
      </c>
      <c r="M3396" t="n">
        <v>3</v>
      </c>
      <c r="R3396" s="15" t="n">
        <v>0</v>
      </c>
      <c r="S3396" s="15" t="n">
        <v>76000</v>
      </c>
      <c r="T3396" s="15" t="n">
        <v>76000</v>
      </c>
      <c r="U3396" s="15" t="n">
        <v>130300</v>
      </c>
      <c r="V3396">
        <f>IFERROR(VLOOKUP(D3396,Tablas_Equivalencia!$A$3:$B$8,2,FALSE),"Sin dato")</f>
        <v/>
      </c>
      <c r="W3396">
        <f>IFERROR(VLOOKUP(L3396,Tablas_Equivalencia!$D$3:$E$9,2,FALSE),"Sin dato")</f>
        <v/>
      </c>
      <c r="X3396">
        <f>IF(I3396=1,"Varón","Mujer")</f>
        <v/>
      </c>
      <c r="Y3396">
        <f>IFERROR(VLOOKUP(M3396,Tablas_Equivalencia!$G$3:$H$6,2,FALSE),"Sin dato")</f>
        <v/>
      </c>
      <c r="Z3396">
        <f>IF(J3396&lt;=24,"18-24","25-29")</f>
        <v/>
      </c>
      <c r="AA3396">
        <f>IF(M3396&lt;&gt;1,"",IF(P3396=2,1,0))</f>
        <v/>
      </c>
      <c r="AB3396">
        <f>IF(M3396&lt;&gt;1,"",IF(O3396&gt;=2,1,0))</f>
        <v/>
      </c>
      <c r="AC3396">
        <f>IF(M3396&lt;&gt;1,"",IF(OR(Q3396=999,Q3396=""),"",IF(OR(Q3396&lt;35,Q3396&gt;48),1,0)))</f>
        <v/>
      </c>
      <c r="AD3396">
        <f>IF(COUNT(AA3396:AC3396)&lt;3,"",SUM(AA3396:AC3396))</f>
        <v/>
      </c>
      <c r="AE3396">
        <f>IF(L3396&gt;=4,2,IF(L3396&gt;=2,1,0))</f>
        <v/>
      </c>
      <c r="AF3396">
        <f>IF(L3396&gt;=5,1,0)</f>
        <v/>
      </c>
      <c r="AG3396">
        <f>AE3396+AF3396</f>
        <v/>
      </c>
      <c r="AH3396" s="15">
        <f>IF(M3396&lt;&gt;1,"",IF(OR(R3396=-9,R3396=""),"",R3396))</f>
        <v/>
      </c>
      <c r="AI3396">
        <f>IF(M3396&lt;&gt;1,"",IF(OR(Q3396=999,Q3396=""),"",Q3396))</f>
        <v/>
      </c>
    </row>
    <row r="3397">
      <c r="A3397" t="inlineStr">
        <is>
          <t>TQRMNOP118276</t>
        </is>
      </c>
      <c r="B3397" t="n">
        <v>2025</v>
      </c>
      <c r="C3397" t="n">
        <v>1</v>
      </c>
      <c r="D3397" t="n">
        <v>1</v>
      </c>
      <c r="E3397" t="inlineStr">
        <is>
          <t>S</t>
        </is>
      </c>
      <c r="F3397" t="n">
        <v>32</v>
      </c>
      <c r="G3397" t="n">
        <v>1269</v>
      </c>
      <c r="H3397" t="n">
        <v>2</v>
      </c>
      <c r="I3397" t="n">
        <v>1</v>
      </c>
      <c r="J3397" t="n">
        <v>24</v>
      </c>
      <c r="K3397" t="n">
        <v>2</v>
      </c>
      <c r="L3397" t="n">
        <v>4</v>
      </c>
      <c r="M3397" t="n">
        <v>1</v>
      </c>
      <c r="N3397" t="n">
        <v>3</v>
      </c>
      <c r="O3397" t="n">
        <v>1</v>
      </c>
      <c r="P3397" t="n">
        <v>1</v>
      </c>
      <c r="Q3397" t="n">
        <v>30</v>
      </c>
      <c r="R3397" s="15" t="n">
        <v>853000</v>
      </c>
      <c r="S3397" s="15" t="n">
        <v>65000</v>
      </c>
      <c r="T3397" s="15" t="n">
        <v>918000</v>
      </c>
      <c r="U3397" s="15" t="n">
        <v>69700</v>
      </c>
      <c r="V3397">
        <f>IFERROR(VLOOKUP(D3397,Tablas_Equivalencia!$A$3:$B$8,2,FALSE),"Sin dato")</f>
        <v/>
      </c>
      <c r="W3397">
        <f>IFERROR(VLOOKUP(L3397,Tablas_Equivalencia!$D$3:$E$9,2,FALSE),"Sin dato")</f>
        <v/>
      </c>
      <c r="X3397">
        <f>IF(I3397=1,"Varón","Mujer")</f>
        <v/>
      </c>
      <c r="Y3397">
        <f>IFERROR(VLOOKUP(M3397,Tablas_Equivalencia!$G$3:$H$6,2,FALSE),"Sin dato")</f>
        <v/>
      </c>
      <c r="Z3397">
        <f>IF(J3397&lt;=24,"18-24","25-29")</f>
        <v/>
      </c>
      <c r="AA3397">
        <f>IF(M3397&lt;&gt;1,"",IF(P3397=2,1,0))</f>
        <v/>
      </c>
      <c r="AB3397">
        <f>IF(M3397&lt;&gt;1,"",IF(O3397&gt;=2,1,0))</f>
        <v/>
      </c>
      <c r="AC3397">
        <f>IF(M3397&lt;&gt;1,"",IF(OR(Q3397=999,Q3397=""),"",IF(OR(Q3397&lt;35,Q3397&gt;48),1,0)))</f>
        <v/>
      </c>
      <c r="AD3397">
        <f>IF(COUNT(AA3397:AC3397)&lt;3,"",SUM(AA3397:AC3397))</f>
        <v/>
      </c>
      <c r="AE3397">
        <f>IF(L3397&gt;=4,2,IF(L3397&gt;=2,1,0))</f>
        <v/>
      </c>
      <c r="AF3397">
        <f>IF(L3397&gt;=5,1,0)</f>
        <v/>
      </c>
      <c r="AG3397">
        <f>AE3397+AF3397</f>
        <v/>
      </c>
      <c r="AH3397" s="15">
        <f>IF(M3397&lt;&gt;1,"",IF(OR(R3397=-9,R3397=""),"",R3397))</f>
        <v/>
      </c>
      <c r="AI3397">
        <f>IF(M3397&lt;&gt;1,"",IF(OR(Q3397=999,Q3397=""),"",Q3397))</f>
        <v/>
      </c>
    </row>
    <row r="3398">
      <c r="A3398" t="inlineStr">
        <is>
          <t>TQRMNOP118281</t>
        </is>
      </c>
      <c r="B3398" t="n">
        <v>2025</v>
      </c>
      <c r="C3398" t="n">
        <v>1</v>
      </c>
      <c r="D3398" t="n">
        <v>44</v>
      </c>
      <c r="E3398" t="inlineStr">
        <is>
          <t>N</t>
        </is>
      </c>
      <c r="F3398" t="n">
        <v>4</v>
      </c>
      <c r="G3398" t="n">
        <v>1211</v>
      </c>
      <c r="H3398" t="n">
        <v>1</v>
      </c>
      <c r="I3398" t="n">
        <v>2</v>
      </c>
      <c r="J3398" t="n">
        <v>29</v>
      </c>
      <c r="K3398" t="n">
        <v>2</v>
      </c>
      <c r="L3398" t="n">
        <v>2</v>
      </c>
      <c r="M3398" t="n">
        <v>2</v>
      </c>
      <c r="R3398" s="15" t="n">
        <v>0</v>
      </c>
      <c r="S3398" s="15" t="n">
        <v>0</v>
      </c>
      <c r="T3398" s="15" t="n">
        <v>0</v>
      </c>
      <c r="U3398" s="15" t="n">
        <v>451200</v>
      </c>
      <c r="V3398">
        <f>IFERROR(VLOOKUP(D3398,Tablas_Equivalencia!$A$3:$B$8,2,FALSE),"Sin dato")</f>
        <v/>
      </c>
      <c r="W3398">
        <f>IFERROR(VLOOKUP(L3398,Tablas_Equivalencia!$D$3:$E$9,2,FALSE),"Sin dato")</f>
        <v/>
      </c>
      <c r="X3398">
        <f>IF(I3398=1,"Varón","Mujer")</f>
        <v/>
      </c>
      <c r="Y3398">
        <f>IFERROR(VLOOKUP(M3398,Tablas_Equivalencia!$G$3:$H$6,2,FALSE),"Sin dato")</f>
        <v/>
      </c>
      <c r="Z3398">
        <f>IF(J3398&lt;=24,"18-24","25-29")</f>
        <v/>
      </c>
      <c r="AA3398">
        <f>IF(M3398&lt;&gt;1,"",IF(P3398=2,1,0))</f>
        <v/>
      </c>
      <c r="AB3398">
        <f>IF(M3398&lt;&gt;1,"",IF(O3398&gt;=2,1,0))</f>
        <v/>
      </c>
      <c r="AC3398">
        <f>IF(M3398&lt;&gt;1,"",IF(OR(Q3398=999,Q3398=""),"",IF(OR(Q3398&lt;35,Q3398&gt;48),1,0)))</f>
        <v/>
      </c>
      <c r="AD3398">
        <f>IF(COUNT(AA3398:AC3398)&lt;3,"",SUM(AA3398:AC3398))</f>
        <v/>
      </c>
      <c r="AE3398">
        <f>IF(L3398&gt;=4,2,IF(L3398&gt;=2,1,0))</f>
        <v/>
      </c>
      <c r="AF3398">
        <f>IF(L3398&gt;=5,1,0)</f>
        <v/>
      </c>
      <c r="AG3398">
        <f>AE3398+AF3398</f>
        <v/>
      </c>
      <c r="AH3398" s="15">
        <f>IF(M3398&lt;&gt;1,"",IF(OR(R3398=-9,R3398=""),"",R3398))</f>
        <v/>
      </c>
      <c r="AI3398">
        <f>IF(M3398&lt;&gt;1,"",IF(OR(Q3398=999,Q3398=""),"",Q3398))</f>
        <v/>
      </c>
    </row>
    <row r="3399">
      <c r="A3399" t="inlineStr">
        <is>
          <t>TQRMNOP118288</t>
        </is>
      </c>
      <c r="B3399" t="n">
        <v>2025</v>
      </c>
      <c r="C3399" t="n">
        <v>1</v>
      </c>
      <c r="D3399" t="n">
        <v>43</v>
      </c>
      <c r="E3399" t="inlineStr">
        <is>
          <t>S</t>
        </is>
      </c>
      <c r="F3399" t="n">
        <v>20</v>
      </c>
      <c r="G3399" t="n">
        <v>856</v>
      </c>
      <c r="H3399" t="n">
        <v>3</v>
      </c>
      <c r="I3399" t="n">
        <v>2</v>
      </c>
      <c r="J3399" t="n">
        <v>29</v>
      </c>
      <c r="K3399" t="n">
        <v>2</v>
      </c>
      <c r="L3399" t="n">
        <v>3</v>
      </c>
      <c r="M3399" t="n">
        <v>2</v>
      </c>
      <c r="R3399" s="15" t="n">
        <v>0</v>
      </c>
      <c r="S3399" s="15" t="n">
        <v>0</v>
      </c>
      <c r="T3399" s="15" t="n">
        <v>0</v>
      </c>
      <c r="U3399" s="15" t="n">
        <v>81600</v>
      </c>
      <c r="V3399">
        <f>IFERROR(VLOOKUP(D3399,Tablas_Equivalencia!$A$3:$B$8,2,FALSE),"Sin dato")</f>
        <v/>
      </c>
      <c r="W3399">
        <f>IFERROR(VLOOKUP(L3399,Tablas_Equivalencia!$D$3:$E$9,2,FALSE),"Sin dato")</f>
        <v/>
      </c>
      <c r="X3399">
        <f>IF(I3399=1,"Varón","Mujer")</f>
        <v/>
      </c>
      <c r="Y3399">
        <f>IFERROR(VLOOKUP(M3399,Tablas_Equivalencia!$G$3:$H$6,2,FALSE),"Sin dato")</f>
        <v/>
      </c>
      <c r="Z3399">
        <f>IF(J3399&lt;=24,"18-24","25-29")</f>
        <v/>
      </c>
      <c r="AA3399">
        <f>IF(M3399&lt;&gt;1,"",IF(P3399=2,1,0))</f>
        <v/>
      </c>
      <c r="AB3399">
        <f>IF(M3399&lt;&gt;1,"",IF(O3399&gt;=2,1,0))</f>
        <v/>
      </c>
      <c r="AC3399">
        <f>IF(M3399&lt;&gt;1,"",IF(OR(Q3399=999,Q3399=""),"",IF(OR(Q3399&lt;35,Q3399&gt;48),1,0)))</f>
        <v/>
      </c>
      <c r="AD3399">
        <f>IF(COUNT(AA3399:AC3399)&lt;3,"",SUM(AA3399:AC3399))</f>
        <v/>
      </c>
      <c r="AE3399">
        <f>IF(L3399&gt;=4,2,IF(L3399&gt;=2,1,0))</f>
        <v/>
      </c>
      <c r="AF3399">
        <f>IF(L3399&gt;=5,1,0)</f>
        <v/>
      </c>
      <c r="AG3399">
        <f>AE3399+AF3399</f>
        <v/>
      </c>
      <c r="AH3399" s="15">
        <f>IF(M3399&lt;&gt;1,"",IF(OR(R3399=-9,R3399=""),"",R3399))</f>
        <v/>
      </c>
      <c r="AI3399">
        <f>IF(M3399&lt;&gt;1,"",IF(OR(Q3399=999,Q3399=""),"",Q3399))</f>
        <v/>
      </c>
    </row>
    <row r="3400">
      <c r="A3400" t="inlineStr">
        <is>
          <t>TQRMNOP118290</t>
        </is>
      </c>
      <c r="B3400" t="n">
        <v>2025</v>
      </c>
      <c r="C3400" t="n">
        <v>1</v>
      </c>
      <c r="D3400" t="n">
        <v>40</v>
      </c>
      <c r="E3400" t="inlineStr">
        <is>
          <t>N</t>
        </is>
      </c>
      <c r="F3400" t="n">
        <v>22</v>
      </c>
      <c r="G3400" t="n">
        <v>1430</v>
      </c>
      <c r="H3400" t="n">
        <v>2</v>
      </c>
      <c r="I3400" t="n">
        <v>2</v>
      </c>
      <c r="J3400" t="n">
        <v>18</v>
      </c>
      <c r="K3400" t="n">
        <v>2</v>
      </c>
      <c r="L3400" t="n">
        <v>3</v>
      </c>
      <c r="M3400" t="n">
        <v>2</v>
      </c>
      <c r="R3400" s="15" t="n">
        <v>0</v>
      </c>
      <c r="S3400" s="15" t="n">
        <v>0</v>
      </c>
      <c r="T3400" s="15" t="n">
        <v>0</v>
      </c>
      <c r="U3400" s="15" t="n">
        <v>188900</v>
      </c>
      <c r="V3400">
        <f>IFERROR(VLOOKUP(D3400,Tablas_Equivalencia!$A$3:$B$8,2,FALSE),"Sin dato")</f>
        <v/>
      </c>
      <c r="W3400">
        <f>IFERROR(VLOOKUP(L3400,Tablas_Equivalencia!$D$3:$E$9,2,FALSE),"Sin dato")</f>
        <v/>
      </c>
      <c r="X3400">
        <f>IF(I3400=1,"Varón","Mujer")</f>
        <v/>
      </c>
      <c r="Y3400">
        <f>IFERROR(VLOOKUP(M3400,Tablas_Equivalencia!$G$3:$H$6,2,FALSE),"Sin dato")</f>
        <v/>
      </c>
      <c r="Z3400">
        <f>IF(J3400&lt;=24,"18-24","25-29")</f>
        <v/>
      </c>
      <c r="AA3400">
        <f>IF(M3400&lt;&gt;1,"",IF(P3400=2,1,0))</f>
        <v/>
      </c>
      <c r="AB3400">
        <f>IF(M3400&lt;&gt;1,"",IF(O3400&gt;=2,1,0))</f>
        <v/>
      </c>
      <c r="AC3400">
        <f>IF(M3400&lt;&gt;1,"",IF(OR(Q3400=999,Q3400=""),"",IF(OR(Q3400&lt;35,Q3400&gt;48),1,0)))</f>
        <v/>
      </c>
      <c r="AD3400">
        <f>IF(COUNT(AA3400:AC3400)&lt;3,"",SUM(AA3400:AC3400))</f>
        <v/>
      </c>
      <c r="AE3400">
        <f>IF(L3400&gt;=4,2,IF(L3400&gt;=2,1,0))</f>
        <v/>
      </c>
      <c r="AF3400">
        <f>IF(L3400&gt;=5,1,0)</f>
        <v/>
      </c>
      <c r="AG3400">
        <f>AE3400+AF3400</f>
        <v/>
      </c>
      <c r="AH3400" s="15">
        <f>IF(M3400&lt;&gt;1,"",IF(OR(R3400=-9,R3400=""),"",R3400))</f>
        <v/>
      </c>
      <c r="AI3400">
        <f>IF(M3400&lt;&gt;1,"",IF(OR(Q3400=999,Q3400=""),"",Q3400))</f>
        <v/>
      </c>
    </row>
    <row r="3401">
      <c r="A3401" t="inlineStr">
        <is>
          <t>TQRMNOP118297</t>
        </is>
      </c>
      <c r="B3401" t="n">
        <v>2025</v>
      </c>
      <c r="C3401" t="n">
        <v>1</v>
      </c>
      <c r="D3401" t="n">
        <v>1</v>
      </c>
      <c r="E3401" t="inlineStr">
        <is>
          <t>S</t>
        </is>
      </c>
      <c r="F3401" t="n">
        <v>33</v>
      </c>
      <c r="G3401" t="n">
        <v>451</v>
      </c>
      <c r="H3401" t="n">
        <v>1</v>
      </c>
      <c r="I3401" t="n">
        <v>1</v>
      </c>
      <c r="J3401" t="n">
        <v>23</v>
      </c>
      <c r="K3401" t="n">
        <v>1</v>
      </c>
      <c r="L3401" t="n">
        <v>5</v>
      </c>
      <c r="M3401" t="n">
        <v>1</v>
      </c>
      <c r="N3401" t="n">
        <v>2</v>
      </c>
      <c r="O3401" t="n">
        <v>1</v>
      </c>
      <c r="P3401" t="n">
        <v>1</v>
      </c>
      <c r="Q3401" t="n">
        <v>23</v>
      </c>
      <c r="R3401" s="15" t="n">
        <v>672000</v>
      </c>
      <c r="S3401" s="15" t="n">
        <v>0</v>
      </c>
      <c r="T3401" s="15" t="n">
        <v>672000</v>
      </c>
      <c r="U3401" s="15" t="n">
        <v>166200</v>
      </c>
      <c r="V3401">
        <f>IFERROR(VLOOKUP(D3401,Tablas_Equivalencia!$A$3:$B$8,2,FALSE),"Sin dato")</f>
        <v/>
      </c>
      <c r="W3401">
        <f>IFERROR(VLOOKUP(L3401,Tablas_Equivalencia!$D$3:$E$9,2,FALSE),"Sin dato")</f>
        <v/>
      </c>
      <c r="X3401">
        <f>IF(I3401=1,"Varón","Mujer")</f>
        <v/>
      </c>
      <c r="Y3401">
        <f>IFERROR(VLOOKUP(M3401,Tablas_Equivalencia!$G$3:$H$6,2,FALSE),"Sin dato")</f>
        <v/>
      </c>
      <c r="Z3401">
        <f>IF(J3401&lt;=24,"18-24","25-29")</f>
        <v/>
      </c>
      <c r="AA3401">
        <f>IF(M3401&lt;&gt;1,"",IF(P3401=2,1,0))</f>
        <v/>
      </c>
      <c r="AB3401">
        <f>IF(M3401&lt;&gt;1,"",IF(O3401&gt;=2,1,0))</f>
        <v/>
      </c>
      <c r="AC3401">
        <f>IF(M3401&lt;&gt;1,"",IF(OR(Q3401=999,Q3401=""),"",IF(OR(Q3401&lt;35,Q3401&gt;48),1,0)))</f>
        <v/>
      </c>
      <c r="AD3401">
        <f>IF(COUNT(AA3401:AC3401)&lt;3,"",SUM(AA3401:AC3401))</f>
        <v/>
      </c>
      <c r="AE3401">
        <f>IF(L3401&gt;=4,2,IF(L3401&gt;=2,1,0))</f>
        <v/>
      </c>
      <c r="AF3401">
        <f>IF(L3401&gt;=5,1,0)</f>
        <v/>
      </c>
      <c r="AG3401">
        <f>AE3401+AF3401</f>
        <v/>
      </c>
      <c r="AH3401" s="15">
        <f>IF(M3401&lt;&gt;1,"",IF(OR(R3401=-9,R3401=""),"",R3401))</f>
        <v/>
      </c>
      <c r="AI3401">
        <f>IF(M3401&lt;&gt;1,"",IF(OR(Q3401=999,Q3401=""),"",Q3401))</f>
        <v/>
      </c>
    </row>
    <row r="3402">
      <c r="A3402" t="inlineStr">
        <is>
          <t>TQRMNOP118304</t>
        </is>
      </c>
      <c r="B3402" t="n">
        <v>2025</v>
      </c>
      <c r="C3402" t="n">
        <v>1</v>
      </c>
      <c r="D3402" t="n">
        <v>44</v>
      </c>
      <c r="E3402" t="inlineStr">
        <is>
          <t>S</t>
        </is>
      </c>
      <c r="F3402" t="n">
        <v>13</v>
      </c>
      <c r="G3402" t="n">
        <v>1586</v>
      </c>
      <c r="H3402" t="n">
        <v>1</v>
      </c>
      <c r="I3402" t="n">
        <v>2</v>
      </c>
      <c r="J3402" t="n">
        <v>24</v>
      </c>
      <c r="K3402" t="n">
        <v>2</v>
      </c>
      <c r="L3402" t="n">
        <v>4</v>
      </c>
      <c r="M3402" t="n">
        <v>1</v>
      </c>
      <c r="N3402" t="n">
        <v>1</v>
      </c>
      <c r="O3402" t="n">
        <v>2</v>
      </c>
      <c r="P3402" t="n">
        <v>2</v>
      </c>
      <c r="Q3402" t="n">
        <v>32</v>
      </c>
      <c r="R3402" s="15" t="n">
        <v>965000</v>
      </c>
      <c r="S3402" s="15" t="n">
        <v>0</v>
      </c>
      <c r="T3402" s="15" t="n">
        <v>965000</v>
      </c>
      <c r="U3402" s="15" t="n">
        <v>182000</v>
      </c>
      <c r="V3402">
        <f>IFERROR(VLOOKUP(D3402,Tablas_Equivalencia!$A$3:$B$8,2,FALSE),"Sin dato")</f>
        <v/>
      </c>
      <c r="W3402">
        <f>IFERROR(VLOOKUP(L3402,Tablas_Equivalencia!$D$3:$E$9,2,FALSE),"Sin dato")</f>
        <v/>
      </c>
      <c r="X3402">
        <f>IF(I3402=1,"Varón","Mujer")</f>
        <v/>
      </c>
      <c r="Y3402">
        <f>IFERROR(VLOOKUP(M3402,Tablas_Equivalencia!$G$3:$H$6,2,FALSE),"Sin dato")</f>
        <v/>
      </c>
      <c r="Z3402">
        <f>IF(J3402&lt;=24,"18-24","25-29")</f>
        <v/>
      </c>
      <c r="AA3402">
        <f>IF(M3402&lt;&gt;1,"",IF(P3402=2,1,0))</f>
        <v/>
      </c>
      <c r="AB3402">
        <f>IF(M3402&lt;&gt;1,"",IF(O3402&gt;=2,1,0))</f>
        <v/>
      </c>
      <c r="AC3402">
        <f>IF(M3402&lt;&gt;1,"",IF(OR(Q3402=999,Q3402=""),"",IF(OR(Q3402&lt;35,Q3402&gt;48),1,0)))</f>
        <v/>
      </c>
      <c r="AD3402">
        <f>IF(COUNT(AA3402:AC3402)&lt;3,"",SUM(AA3402:AC3402))</f>
        <v/>
      </c>
      <c r="AE3402">
        <f>IF(L3402&gt;=4,2,IF(L3402&gt;=2,1,0))</f>
        <v/>
      </c>
      <c r="AF3402">
        <f>IF(L3402&gt;=5,1,0)</f>
        <v/>
      </c>
      <c r="AG3402">
        <f>AE3402+AF3402</f>
        <v/>
      </c>
      <c r="AH3402" s="15">
        <f>IF(M3402&lt;&gt;1,"",IF(OR(R3402=-9,R3402=""),"",R3402))</f>
        <v/>
      </c>
      <c r="AI3402">
        <f>IF(M3402&lt;&gt;1,"",IF(OR(Q3402=999,Q3402=""),"",Q3402))</f>
        <v/>
      </c>
    </row>
    <row r="3403">
      <c r="A3403" t="inlineStr">
        <is>
          <t>TQRMNOP118316</t>
        </is>
      </c>
      <c r="B3403" t="n">
        <v>2025</v>
      </c>
      <c r="C3403" t="n">
        <v>1</v>
      </c>
      <c r="D3403" t="n">
        <v>42</v>
      </c>
      <c r="E3403" t="inlineStr">
        <is>
          <t>N</t>
        </is>
      </c>
      <c r="F3403" t="n">
        <v>27</v>
      </c>
      <c r="G3403" t="n">
        <v>1514</v>
      </c>
      <c r="H3403" t="n">
        <v>3</v>
      </c>
      <c r="I3403" t="n">
        <v>1</v>
      </c>
      <c r="J3403" t="n">
        <v>19</v>
      </c>
      <c r="K3403" t="n">
        <v>2</v>
      </c>
      <c r="L3403" t="n">
        <v>3</v>
      </c>
      <c r="M3403" t="n">
        <v>3</v>
      </c>
      <c r="R3403" s="15" t="n">
        <v>0</v>
      </c>
      <c r="S3403" s="15" t="n">
        <v>0</v>
      </c>
      <c r="T3403" s="15" t="n">
        <v>0</v>
      </c>
      <c r="U3403" s="15" t="n">
        <v>138000</v>
      </c>
      <c r="V3403">
        <f>IFERROR(VLOOKUP(D3403,Tablas_Equivalencia!$A$3:$B$8,2,FALSE),"Sin dato")</f>
        <v/>
      </c>
      <c r="W3403">
        <f>IFERROR(VLOOKUP(L3403,Tablas_Equivalencia!$D$3:$E$9,2,FALSE),"Sin dato")</f>
        <v/>
      </c>
      <c r="X3403">
        <f>IF(I3403=1,"Varón","Mujer")</f>
        <v/>
      </c>
      <c r="Y3403">
        <f>IFERROR(VLOOKUP(M3403,Tablas_Equivalencia!$G$3:$H$6,2,FALSE),"Sin dato")</f>
        <v/>
      </c>
      <c r="Z3403">
        <f>IF(J3403&lt;=24,"18-24","25-29")</f>
        <v/>
      </c>
      <c r="AA3403">
        <f>IF(M3403&lt;&gt;1,"",IF(P3403=2,1,0))</f>
        <v/>
      </c>
      <c r="AB3403">
        <f>IF(M3403&lt;&gt;1,"",IF(O3403&gt;=2,1,0))</f>
        <v/>
      </c>
      <c r="AC3403">
        <f>IF(M3403&lt;&gt;1,"",IF(OR(Q3403=999,Q3403=""),"",IF(OR(Q3403&lt;35,Q3403&gt;48),1,0)))</f>
        <v/>
      </c>
      <c r="AD3403">
        <f>IF(COUNT(AA3403:AC3403)&lt;3,"",SUM(AA3403:AC3403))</f>
        <v/>
      </c>
      <c r="AE3403">
        <f>IF(L3403&gt;=4,2,IF(L3403&gt;=2,1,0))</f>
        <v/>
      </c>
      <c r="AF3403">
        <f>IF(L3403&gt;=5,1,0)</f>
        <v/>
      </c>
      <c r="AG3403">
        <f>AE3403+AF3403</f>
        <v/>
      </c>
      <c r="AH3403" s="15">
        <f>IF(M3403&lt;&gt;1,"",IF(OR(R3403=-9,R3403=""),"",R3403))</f>
        <v/>
      </c>
      <c r="AI3403">
        <f>IF(M3403&lt;&gt;1,"",IF(OR(Q3403=999,Q3403=""),"",Q3403))</f>
        <v/>
      </c>
    </row>
    <row r="3404">
      <c r="A3404" t="inlineStr">
        <is>
          <t>TQRMNOP118322</t>
        </is>
      </c>
      <c r="B3404" t="n">
        <v>2025</v>
      </c>
      <c r="C3404" t="n">
        <v>1</v>
      </c>
      <c r="D3404" t="n">
        <v>43</v>
      </c>
      <c r="E3404" t="inlineStr">
        <is>
          <t>S</t>
        </is>
      </c>
      <c r="F3404" t="n">
        <v>19</v>
      </c>
      <c r="G3404" t="n">
        <v>1668</v>
      </c>
      <c r="H3404" t="n">
        <v>3</v>
      </c>
      <c r="I3404" t="n">
        <v>1</v>
      </c>
      <c r="J3404" t="n">
        <v>18</v>
      </c>
      <c r="K3404" t="n">
        <v>1</v>
      </c>
      <c r="L3404" t="n">
        <v>5</v>
      </c>
      <c r="M3404" t="n">
        <v>1</v>
      </c>
      <c r="N3404" t="n">
        <v>3</v>
      </c>
      <c r="O3404" t="n">
        <v>2</v>
      </c>
      <c r="P3404" t="n">
        <v>2</v>
      </c>
      <c r="Q3404" t="n">
        <v>21</v>
      </c>
      <c r="R3404" s="15" t="n">
        <v>354000</v>
      </c>
      <c r="S3404" s="15" t="n">
        <v>62000</v>
      </c>
      <c r="T3404" s="15" t="n">
        <v>416000</v>
      </c>
      <c r="U3404" s="15" t="n">
        <v>64800</v>
      </c>
      <c r="V3404">
        <f>IFERROR(VLOOKUP(D3404,Tablas_Equivalencia!$A$3:$B$8,2,FALSE),"Sin dato")</f>
        <v/>
      </c>
      <c r="W3404">
        <f>IFERROR(VLOOKUP(L3404,Tablas_Equivalencia!$D$3:$E$9,2,FALSE),"Sin dato")</f>
        <v/>
      </c>
      <c r="X3404">
        <f>IF(I3404=1,"Varón","Mujer")</f>
        <v/>
      </c>
      <c r="Y3404">
        <f>IFERROR(VLOOKUP(M3404,Tablas_Equivalencia!$G$3:$H$6,2,FALSE),"Sin dato")</f>
        <v/>
      </c>
      <c r="Z3404">
        <f>IF(J3404&lt;=24,"18-24","25-29")</f>
        <v/>
      </c>
      <c r="AA3404">
        <f>IF(M3404&lt;&gt;1,"",IF(P3404=2,1,0))</f>
        <v/>
      </c>
      <c r="AB3404">
        <f>IF(M3404&lt;&gt;1,"",IF(O3404&gt;=2,1,0))</f>
        <v/>
      </c>
      <c r="AC3404">
        <f>IF(M3404&lt;&gt;1,"",IF(OR(Q3404=999,Q3404=""),"",IF(OR(Q3404&lt;35,Q3404&gt;48),1,0)))</f>
        <v/>
      </c>
      <c r="AD3404">
        <f>IF(COUNT(AA3404:AC3404)&lt;3,"",SUM(AA3404:AC3404))</f>
        <v/>
      </c>
      <c r="AE3404">
        <f>IF(L3404&gt;=4,2,IF(L3404&gt;=2,1,0))</f>
        <v/>
      </c>
      <c r="AF3404">
        <f>IF(L3404&gt;=5,1,0)</f>
        <v/>
      </c>
      <c r="AG3404">
        <f>AE3404+AF3404</f>
        <v/>
      </c>
      <c r="AH3404" s="15">
        <f>IF(M3404&lt;&gt;1,"",IF(OR(R3404=-9,R3404=""),"",R3404))</f>
        <v/>
      </c>
      <c r="AI3404">
        <f>IF(M3404&lt;&gt;1,"",IF(OR(Q3404=999,Q3404=""),"",Q3404))</f>
        <v/>
      </c>
    </row>
    <row r="3405">
      <c r="A3405" t="inlineStr">
        <is>
          <t>TQRMNOP118323</t>
        </is>
      </c>
      <c r="B3405" t="n">
        <v>2025</v>
      </c>
      <c r="C3405" t="n">
        <v>1</v>
      </c>
      <c r="D3405" t="n">
        <v>43</v>
      </c>
      <c r="E3405" t="inlineStr">
        <is>
          <t>N</t>
        </is>
      </c>
      <c r="F3405" t="n">
        <v>34</v>
      </c>
      <c r="G3405" t="n">
        <v>1304</v>
      </c>
      <c r="H3405" t="n">
        <v>2</v>
      </c>
      <c r="I3405" t="n">
        <v>2</v>
      </c>
      <c r="J3405" t="n">
        <v>27</v>
      </c>
      <c r="K3405" t="n">
        <v>2</v>
      </c>
      <c r="L3405" t="n">
        <v>4</v>
      </c>
      <c r="M3405" t="n">
        <v>1</v>
      </c>
      <c r="N3405" t="n">
        <v>3</v>
      </c>
      <c r="O3405" t="n">
        <v>2</v>
      </c>
      <c r="P3405" t="n">
        <v>2</v>
      </c>
      <c r="Q3405" t="n">
        <v>20</v>
      </c>
      <c r="R3405" s="15" t="n">
        <v>206000</v>
      </c>
      <c r="S3405" s="15" t="n">
        <v>0</v>
      </c>
      <c r="T3405" s="15" t="n">
        <v>206000</v>
      </c>
      <c r="U3405" s="15" t="n">
        <v>207300</v>
      </c>
      <c r="V3405">
        <f>IFERROR(VLOOKUP(D3405,Tablas_Equivalencia!$A$3:$B$8,2,FALSE),"Sin dato")</f>
        <v/>
      </c>
      <c r="W3405">
        <f>IFERROR(VLOOKUP(L3405,Tablas_Equivalencia!$D$3:$E$9,2,FALSE),"Sin dato")</f>
        <v/>
      </c>
      <c r="X3405">
        <f>IF(I3405=1,"Varón","Mujer")</f>
        <v/>
      </c>
      <c r="Y3405">
        <f>IFERROR(VLOOKUP(M3405,Tablas_Equivalencia!$G$3:$H$6,2,FALSE),"Sin dato")</f>
        <v/>
      </c>
      <c r="Z3405">
        <f>IF(J3405&lt;=24,"18-24","25-29")</f>
        <v/>
      </c>
      <c r="AA3405">
        <f>IF(M3405&lt;&gt;1,"",IF(P3405=2,1,0))</f>
        <v/>
      </c>
      <c r="AB3405">
        <f>IF(M3405&lt;&gt;1,"",IF(O3405&gt;=2,1,0))</f>
        <v/>
      </c>
      <c r="AC3405">
        <f>IF(M3405&lt;&gt;1,"",IF(OR(Q3405=999,Q3405=""),"",IF(OR(Q3405&lt;35,Q3405&gt;48),1,0)))</f>
        <v/>
      </c>
      <c r="AD3405">
        <f>IF(COUNT(AA3405:AC3405)&lt;3,"",SUM(AA3405:AC3405))</f>
        <v/>
      </c>
      <c r="AE3405">
        <f>IF(L3405&gt;=4,2,IF(L3405&gt;=2,1,0))</f>
        <v/>
      </c>
      <c r="AF3405">
        <f>IF(L3405&gt;=5,1,0)</f>
        <v/>
      </c>
      <c r="AG3405">
        <f>AE3405+AF3405</f>
        <v/>
      </c>
      <c r="AH3405" s="15">
        <f>IF(M3405&lt;&gt;1,"",IF(OR(R3405=-9,R3405=""),"",R3405))</f>
        <v/>
      </c>
      <c r="AI3405">
        <f>IF(M3405&lt;&gt;1,"",IF(OR(Q3405=999,Q3405=""),"",Q3405))</f>
        <v/>
      </c>
    </row>
    <row r="3406">
      <c r="A3406" t="inlineStr">
        <is>
          <t>TQRMNOP118325</t>
        </is>
      </c>
      <c r="B3406" t="n">
        <v>2025</v>
      </c>
      <c r="C3406" t="n">
        <v>1</v>
      </c>
      <c r="D3406" t="n">
        <v>41</v>
      </c>
      <c r="E3406" t="inlineStr">
        <is>
          <t>N</t>
        </is>
      </c>
      <c r="F3406" t="n">
        <v>12</v>
      </c>
      <c r="G3406" t="n">
        <v>1109</v>
      </c>
      <c r="H3406" t="n">
        <v>2</v>
      </c>
      <c r="I3406" t="n">
        <v>1</v>
      </c>
      <c r="J3406" t="n">
        <v>18</v>
      </c>
      <c r="K3406" t="n">
        <v>2</v>
      </c>
      <c r="L3406" t="n">
        <v>4</v>
      </c>
      <c r="M3406" t="n">
        <v>1</v>
      </c>
      <c r="N3406" t="n">
        <v>3</v>
      </c>
      <c r="O3406" t="n">
        <v>3</v>
      </c>
      <c r="P3406" t="n">
        <v>2</v>
      </c>
      <c r="Q3406" t="n">
        <v>68</v>
      </c>
      <c r="R3406" s="15" t="n">
        <v>416000</v>
      </c>
      <c r="S3406" s="15" t="n">
        <v>0</v>
      </c>
      <c r="T3406" s="15" t="n">
        <v>416000</v>
      </c>
      <c r="U3406" s="15" t="n">
        <v>99000</v>
      </c>
      <c r="V3406">
        <f>IFERROR(VLOOKUP(D3406,Tablas_Equivalencia!$A$3:$B$8,2,FALSE),"Sin dato")</f>
        <v/>
      </c>
      <c r="W3406">
        <f>IFERROR(VLOOKUP(L3406,Tablas_Equivalencia!$D$3:$E$9,2,FALSE),"Sin dato")</f>
        <v/>
      </c>
      <c r="X3406">
        <f>IF(I3406=1,"Varón","Mujer")</f>
        <v/>
      </c>
      <c r="Y3406">
        <f>IFERROR(VLOOKUP(M3406,Tablas_Equivalencia!$G$3:$H$6,2,FALSE),"Sin dato")</f>
        <v/>
      </c>
      <c r="Z3406">
        <f>IF(J3406&lt;=24,"18-24","25-29")</f>
        <v/>
      </c>
      <c r="AA3406">
        <f>IF(M3406&lt;&gt;1,"",IF(P3406=2,1,0))</f>
        <v/>
      </c>
      <c r="AB3406">
        <f>IF(M3406&lt;&gt;1,"",IF(O3406&gt;=2,1,0))</f>
        <v/>
      </c>
      <c r="AC3406">
        <f>IF(M3406&lt;&gt;1,"",IF(OR(Q3406=999,Q3406=""),"",IF(OR(Q3406&lt;35,Q3406&gt;48),1,0)))</f>
        <v/>
      </c>
      <c r="AD3406">
        <f>IF(COUNT(AA3406:AC3406)&lt;3,"",SUM(AA3406:AC3406))</f>
        <v/>
      </c>
      <c r="AE3406">
        <f>IF(L3406&gt;=4,2,IF(L3406&gt;=2,1,0))</f>
        <v/>
      </c>
      <c r="AF3406">
        <f>IF(L3406&gt;=5,1,0)</f>
        <v/>
      </c>
      <c r="AG3406">
        <f>AE3406+AF3406</f>
        <v/>
      </c>
      <c r="AH3406" s="15">
        <f>IF(M3406&lt;&gt;1,"",IF(OR(R3406=-9,R3406=""),"",R3406))</f>
        <v/>
      </c>
      <c r="AI3406">
        <f>IF(M3406&lt;&gt;1,"",IF(OR(Q3406=999,Q3406=""),"",Q3406))</f>
        <v/>
      </c>
    </row>
    <row r="3407">
      <c r="A3407" t="inlineStr">
        <is>
          <t>TQRMNOP118332</t>
        </is>
      </c>
      <c r="B3407" t="n">
        <v>2025</v>
      </c>
      <c r="C3407" t="n">
        <v>1</v>
      </c>
      <c r="D3407" t="n">
        <v>43</v>
      </c>
      <c r="E3407" t="inlineStr">
        <is>
          <t>N</t>
        </is>
      </c>
      <c r="F3407" t="n">
        <v>26</v>
      </c>
      <c r="G3407" t="n">
        <v>609</v>
      </c>
      <c r="H3407" t="n">
        <v>1</v>
      </c>
      <c r="I3407" t="n">
        <v>2</v>
      </c>
      <c r="J3407" t="n">
        <v>20</v>
      </c>
      <c r="K3407" t="n">
        <v>2</v>
      </c>
      <c r="L3407" t="n">
        <v>4</v>
      </c>
      <c r="M3407" t="n">
        <v>3</v>
      </c>
      <c r="R3407" s="15" t="n">
        <v>0</v>
      </c>
      <c r="S3407" s="15" t="n">
        <v>0</v>
      </c>
      <c r="T3407" s="15" t="n">
        <v>0</v>
      </c>
      <c r="U3407" s="15" t="n">
        <v>571700</v>
      </c>
      <c r="V3407">
        <f>IFERROR(VLOOKUP(D3407,Tablas_Equivalencia!$A$3:$B$8,2,FALSE),"Sin dato")</f>
        <v/>
      </c>
      <c r="W3407">
        <f>IFERROR(VLOOKUP(L3407,Tablas_Equivalencia!$D$3:$E$9,2,FALSE),"Sin dato")</f>
        <v/>
      </c>
      <c r="X3407">
        <f>IF(I3407=1,"Varón","Mujer")</f>
        <v/>
      </c>
      <c r="Y3407">
        <f>IFERROR(VLOOKUP(M3407,Tablas_Equivalencia!$G$3:$H$6,2,FALSE),"Sin dato")</f>
        <v/>
      </c>
      <c r="Z3407">
        <f>IF(J3407&lt;=24,"18-24","25-29")</f>
        <v/>
      </c>
      <c r="AA3407">
        <f>IF(M3407&lt;&gt;1,"",IF(P3407=2,1,0))</f>
        <v/>
      </c>
      <c r="AB3407">
        <f>IF(M3407&lt;&gt;1,"",IF(O3407&gt;=2,1,0))</f>
        <v/>
      </c>
      <c r="AC3407">
        <f>IF(M3407&lt;&gt;1,"",IF(OR(Q3407=999,Q3407=""),"",IF(OR(Q3407&lt;35,Q3407&gt;48),1,0)))</f>
        <v/>
      </c>
      <c r="AD3407">
        <f>IF(COUNT(AA3407:AC3407)&lt;3,"",SUM(AA3407:AC3407))</f>
        <v/>
      </c>
      <c r="AE3407">
        <f>IF(L3407&gt;=4,2,IF(L3407&gt;=2,1,0))</f>
        <v/>
      </c>
      <c r="AF3407">
        <f>IF(L3407&gt;=5,1,0)</f>
        <v/>
      </c>
      <c r="AG3407">
        <f>AE3407+AF3407</f>
        <v/>
      </c>
      <c r="AH3407" s="15">
        <f>IF(M3407&lt;&gt;1,"",IF(OR(R3407=-9,R3407=""),"",R3407))</f>
        <v/>
      </c>
      <c r="AI3407">
        <f>IF(M3407&lt;&gt;1,"",IF(OR(Q3407=999,Q3407=""),"",Q3407))</f>
        <v/>
      </c>
    </row>
    <row r="3408">
      <c r="A3408" t="inlineStr">
        <is>
          <t>TQRMNOP118335</t>
        </is>
      </c>
      <c r="B3408" t="n">
        <v>2025</v>
      </c>
      <c r="C3408" t="n">
        <v>1</v>
      </c>
      <c r="D3408" t="n">
        <v>1</v>
      </c>
      <c r="E3408" t="inlineStr">
        <is>
          <t>S</t>
        </is>
      </c>
      <c r="F3408" t="n">
        <v>32</v>
      </c>
      <c r="G3408" t="n">
        <v>1215</v>
      </c>
      <c r="H3408" t="n">
        <v>1</v>
      </c>
      <c r="I3408" t="n">
        <v>1</v>
      </c>
      <c r="J3408" t="n">
        <v>25</v>
      </c>
      <c r="K3408" t="n">
        <v>1</v>
      </c>
      <c r="L3408" t="n">
        <v>5</v>
      </c>
      <c r="M3408" t="n">
        <v>3</v>
      </c>
      <c r="R3408" s="15" t="n">
        <v>0</v>
      </c>
      <c r="S3408" s="15" t="n">
        <v>0</v>
      </c>
      <c r="T3408" s="15" t="n">
        <v>0</v>
      </c>
      <c r="U3408" s="15" t="n">
        <v>99500</v>
      </c>
      <c r="V3408">
        <f>IFERROR(VLOOKUP(D3408,Tablas_Equivalencia!$A$3:$B$8,2,FALSE),"Sin dato")</f>
        <v/>
      </c>
      <c r="W3408">
        <f>IFERROR(VLOOKUP(L3408,Tablas_Equivalencia!$D$3:$E$9,2,FALSE),"Sin dato")</f>
        <v/>
      </c>
      <c r="X3408">
        <f>IF(I3408=1,"Varón","Mujer")</f>
        <v/>
      </c>
      <c r="Y3408">
        <f>IFERROR(VLOOKUP(M3408,Tablas_Equivalencia!$G$3:$H$6,2,FALSE),"Sin dato")</f>
        <v/>
      </c>
      <c r="Z3408">
        <f>IF(J3408&lt;=24,"18-24","25-29")</f>
        <v/>
      </c>
      <c r="AA3408">
        <f>IF(M3408&lt;&gt;1,"",IF(P3408=2,1,0))</f>
        <v/>
      </c>
      <c r="AB3408">
        <f>IF(M3408&lt;&gt;1,"",IF(O3408&gt;=2,1,0))</f>
        <v/>
      </c>
      <c r="AC3408">
        <f>IF(M3408&lt;&gt;1,"",IF(OR(Q3408=999,Q3408=""),"",IF(OR(Q3408&lt;35,Q3408&gt;48),1,0)))</f>
        <v/>
      </c>
      <c r="AD3408">
        <f>IF(COUNT(AA3408:AC3408)&lt;3,"",SUM(AA3408:AC3408))</f>
        <v/>
      </c>
      <c r="AE3408">
        <f>IF(L3408&gt;=4,2,IF(L3408&gt;=2,1,0))</f>
        <v/>
      </c>
      <c r="AF3408">
        <f>IF(L3408&gt;=5,1,0)</f>
        <v/>
      </c>
      <c r="AG3408">
        <f>AE3408+AF3408</f>
        <v/>
      </c>
      <c r="AH3408" s="15">
        <f>IF(M3408&lt;&gt;1,"",IF(OR(R3408=-9,R3408=""),"",R3408))</f>
        <v/>
      </c>
      <c r="AI3408">
        <f>IF(M3408&lt;&gt;1,"",IF(OR(Q3408=999,Q3408=""),"",Q3408))</f>
        <v/>
      </c>
    </row>
    <row r="3409">
      <c r="A3409" t="inlineStr">
        <is>
          <t>TQRMNOP118345</t>
        </is>
      </c>
      <c r="B3409" t="n">
        <v>2025</v>
      </c>
      <c r="C3409" t="n">
        <v>1</v>
      </c>
      <c r="D3409" t="n">
        <v>43</v>
      </c>
      <c r="E3409" t="inlineStr">
        <is>
          <t>N</t>
        </is>
      </c>
      <c r="F3409" t="n">
        <v>34</v>
      </c>
      <c r="G3409" t="n">
        <v>915</v>
      </c>
      <c r="H3409" t="n">
        <v>3</v>
      </c>
      <c r="I3409" t="n">
        <v>1</v>
      </c>
      <c r="J3409" t="n">
        <v>18</v>
      </c>
      <c r="K3409" t="n">
        <v>2</v>
      </c>
      <c r="L3409" t="n">
        <v>3</v>
      </c>
      <c r="M3409" t="n">
        <v>1</v>
      </c>
      <c r="N3409" t="n">
        <v>3</v>
      </c>
      <c r="O3409" t="n">
        <v>1</v>
      </c>
      <c r="P3409" t="n">
        <v>1</v>
      </c>
      <c r="Q3409" t="n">
        <v>12</v>
      </c>
      <c r="R3409" s="15" t="n">
        <v>1187000</v>
      </c>
      <c r="S3409" s="15" t="n">
        <v>0</v>
      </c>
      <c r="T3409" s="15" t="n">
        <v>1187000</v>
      </c>
      <c r="U3409" s="15" t="n">
        <v>134100</v>
      </c>
      <c r="V3409">
        <f>IFERROR(VLOOKUP(D3409,Tablas_Equivalencia!$A$3:$B$8,2,FALSE),"Sin dato")</f>
        <v/>
      </c>
      <c r="W3409">
        <f>IFERROR(VLOOKUP(L3409,Tablas_Equivalencia!$D$3:$E$9,2,FALSE),"Sin dato")</f>
        <v/>
      </c>
      <c r="X3409">
        <f>IF(I3409=1,"Varón","Mujer")</f>
        <v/>
      </c>
      <c r="Y3409">
        <f>IFERROR(VLOOKUP(M3409,Tablas_Equivalencia!$G$3:$H$6,2,FALSE),"Sin dato")</f>
        <v/>
      </c>
      <c r="Z3409">
        <f>IF(J3409&lt;=24,"18-24","25-29")</f>
        <v/>
      </c>
      <c r="AA3409">
        <f>IF(M3409&lt;&gt;1,"",IF(P3409=2,1,0))</f>
        <v/>
      </c>
      <c r="AB3409">
        <f>IF(M3409&lt;&gt;1,"",IF(O3409&gt;=2,1,0))</f>
        <v/>
      </c>
      <c r="AC3409">
        <f>IF(M3409&lt;&gt;1,"",IF(OR(Q3409=999,Q3409=""),"",IF(OR(Q3409&lt;35,Q3409&gt;48),1,0)))</f>
        <v/>
      </c>
      <c r="AD3409">
        <f>IF(COUNT(AA3409:AC3409)&lt;3,"",SUM(AA3409:AC3409))</f>
        <v/>
      </c>
      <c r="AE3409">
        <f>IF(L3409&gt;=4,2,IF(L3409&gt;=2,1,0))</f>
        <v/>
      </c>
      <c r="AF3409">
        <f>IF(L3409&gt;=5,1,0)</f>
        <v/>
      </c>
      <c r="AG3409">
        <f>AE3409+AF3409</f>
        <v/>
      </c>
      <c r="AH3409" s="15">
        <f>IF(M3409&lt;&gt;1,"",IF(OR(R3409=-9,R3409=""),"",R3409))</f>
        <v/>
      </c>
      <c r="AI3409">
        <f>IF(M3409&lt;&gt;1,"",IF(OR(Q3409=999,Q3409=""),"",Q3409))</f>
        <v/>
      </c>
    </row>
    <row r="3410">
      <c r="A3410" t="inlineStr">
        <is>
          <t>TQRMNOP118349</t>
        </is>
      </c>
      <c r="B3410" t="n">
        <v>2025</v>
      </c>
      <c r="C3410" t="n">
        <v>1</v>
      </c>
      <c r="D3410" t="n">
        <v>1</v>
      </c>
      <c r="E3410" t="inlineStr">
        <is>
          <t>S</t>
        </is>
      </c>
      <c r="F3410" t="n">
        <v>32</v>
      </c>
      <c r="G3410" t="n">
        <v>1927</v>
      </c>
      <c r="H3410" t="n">
        <v>2</v>
      </c>
      <c r="I3410" t="n">
        <v>1</v>
      </c>
      <c r="J3410" t="n">
        <v>20</v>
      </c>
      <c r="K3410" t="n">
        <v>2</v>
      </c>
      <c r="L3410" t="n">
        <v>4</v>
      </c>
      <c r="M3410" t="n">
        <v>1</v>
      </c>
      <c r="N3410" t="n">
        <v>4</v>
      </c>
      <c r="O3410" t="n">
        <v>1</v>
      </c>
      <c r="P3410" t="n">
        <v>1</v>
      </c>
      <c r="Q3410" t="n">
        <v>40</v>
      </c>
      <c r="R3410" s="15" t="n">
        <v>691000</v>
      </c>
      <c r="S3410" s="15" t="n">
        <v>0</v>
      </c>
      <c r="T3410" s="15" t="n">
        <v>691000</v>
      </c>
      <c r="U3410" s="15" t="n">
        <v>69900</v>
      </c>
      <c r="V3410">
        <f>IFERROR(VLOOKUP(D3410,Tablas_Equivalencia!$A$3:$B$8,2,FALSE),"Sin dato")</f>
        <v/>
      </c>
      <c r="W3410">
        <f>IFERROR(VLOOKUP(L3410,Tablas_Equivalencia!$D$3:$E$9,2,FALSE),"Sin dato")</f>
        <v/>
      </c>
      <c r="X3410">
        <f>IF(I3410=1,"Varón","Mujer")</f>
        <v/>
      </c>
      <c r="Y3410">
        <f>IFERROR(VLOOKUP(M3410,Tablas_Equivalencia!$G$3:$H$6,2,FALSE),"Sin dato")</f>
        <v/>
      </c>
      <c r="Z3410">
        <f>IF(J3410&lt;=24,"18-24","25-29")</f>
        <v/>
      </c>
      <c r="AA3410">
        <f>IF(M3410&lt;&gt;1,"",IF(P3410=2,1,0))</f>
        <v/>
      </c>
      <c r="AB3410">
        <f>IF(M3410&lt;&gt;1,"",IF(O3410&gt;=2,1,0))</f>
        <v/>
      </c>
      <c r="AC3410">
        <f>IF(M3410&lt;&gt;1,"",IF(OR(Q3410=999,Q3410=""),"",IF(OR(Q3410&lt;35,Q3410&gt;48),1,0)))</f>
        <v/>
      </c>
      <c r="AD3410">
        <f>IF(COUNT(AA3410:AC3410)&lt;3,"",SUM(AA3410:AC3410))</f>
        <v/>
      </c>
      <c r="AE3410">
        <f>IF(L3410&gt;=4,2,IF(L3410&gt;=2,1,0))</f>
        <v/>
      </c>
      <c r="AF3410">
        <f>IF(L3410&gt;=5,1,0)</f>
        <v/>
      </c>
      <c r="AG3410">
        <f>AE3410+AF3410</f>
        <v/>
      </c>
      <c r="AH3410" s="15">
        <f>IF(M3410&lt;&gt;1,"",IF(OR(R3410=-9,R3410=""),"",R3410))</f>
        <v/>
      </c>
      <c r="AI3410">
        <f>IF(M3410&lt;&gt;1,"",IF(OR(Q3410=999,Q3410=""),"",Q3410))</f>
        <v/>
      </c>
    </row>
    <row r="3411">
      <c r="A3411" t="inlineStr">
        <is>
          <t>TQRMNOP118363</t>
        </is>
      </c>
      <c r="B3411" t="n">
        <v>2025</v>
      </c>
      <c r="C3411" t="n">
        <v>1</v>
      </c>
      <c r="D3411" t="n">
        <v>1</v>
      </c>
      <c r="E3411" t="inlineStr">
        <is>
          <t>S</t>
        </is>
      </c>
      <c r="F3411" t="n">
        <v>32</v>
      </c>
      <c r="G3411" t="n">
        <v>335</v>
      </c>
      <c r="H3411" t="n">
        <v>1</v>
      </c>
      <c r="I3411" t="n">
        <v>2</v>
      </c>
      <c r="J3411" t="n">
        <v>28</v>
      </c>
      <c r="K3411" t="n">
        <v>1</v>
      </c>
      <c r="L3411" t="n">
        <v>4</v>
      </c>
      <c r="M3411" t="n">
        <v>3</v>
      </c>
      <c r="R3411" s="15" t="n">
        <v>0</v>
      </c>
      <c r="S3411" s="15" t="n">
        <v>0</v>
      </c>
      <c r="T3411" s="15" t="n">
        <v>0</v>
      </c>
      <c r="U3411" s="15" t="n">
        <v>178500</v>
      </c>
      <c r="V3411">
        <f>IFERROR(VLOOKUP(D3411,Tablas_Equivalencia!$A$3:$B$8,2,FALSE),"Sin dato")</f>
        <v/>
      </c>
      <c r="W3411">
        <f>IFERROR(VLOOKUP(L3411,Tablas_Equivalencia!$D$3:$E$9,2,FALSE),"Sin dato")</f>
        <v/>
      </c>
      <c r="X3411">
        <f>IF(I3411=1,"Varón","Mujer")</f>
        <v/>
      </c>
      <c r="Y3411">
        <f>IFERROR(VLOOKUP(M3411,Tablas_Equivalencia!$G$3:$H$6,2,FALSE),"Sin dato")</f>
        <v/>
      </c>
      <c r="Z3411">
        <f>IF(J3411&lt;=24,"18-24","25-29")</f>
        <v/>
      </c>
      <c r="AA3411">
        <f>IF(M3411&lt;&gt;1,"",IF(P3411=2,1,0))</f>
        <v/>
      </c>
      <c r="AB3411">
        <f>IF(M3411&lt;&gt;1,"",IF(O3411&gt;=2,1,0))</f>
        <v/>
      </c>
      <c r="AC3411">
        <f>IF(M3411&lt;&gt;1,"",IF(OR(Q3411=999,Q3411=""),"",IF(OR(Q3411&lt;35,Q3411&gt;48),1,0)))</f>
        <v/>
      </c>
      <c r="AD3411">
        <f>IF(COUNT(AA3411:AC3411)&lt;3,"",SUM(AA3411:AC3411))</f>
        <v/>
      </c>
      <c r="AE3411">
        <f>IF(L3411&gt;=4,2,IF(L3411&gt;=2,1,0))</f>
        <v/>
      </c>
      <c r="AF3411">
        <f>IF(L3411&gt;=5,1,0)</f>
        <v/>
      </c>
      <c r="AG3411">
        <f>AE3411+AF3411</f>
        <v/>
      </c>
      <c r="AH3411" s="15">
        <f>IF(M3411&lt;&gt;1,"",IF(OR(R3411=-9,R3411=""),"",R3411))</f>
        <v/>
      </c>
      <c r="AI3411">
        <f>IF(M3411&lt;&gt;1,"",IF(OR(Q3411=999,Q3411=""),"",Q3411))</f>
        <v/>
      </c>
    </row>
    <row r="3412">
      <c r="A3412" t="inlineStr">
        <is>
          <t>TQRMNOP118365</t>
        </is>
      </c>
      <c r="B3412" t="n">
        <v>2025</v>
      </c>
      <c r="C3412" t="n">
        <v>1</v>
      </c>
      <c r="D3412" t="n">
        <v>43</v>
      </c>
      <c r="E3412" t="inlineStr">
        <is>
          <t>S</t>
        </is>
      </c>
      <c r="F3412" t="n">
        <v>17</v>
      </c>
      <c r="G3412" t="n">
        <v>966</v>
      </c>
      <c r="H3412" t="n">
        <v>3</v>
      </c>
      <c r="I3412" t="n">
        <v>2</v>
      </c>
      <c r="J3412" t="n">
        <v>25</v>
      </c>
      <c r="K3412" t="n">
        <v>1</v>
      </c>
      <c r="L3412" t="n">
        <v>5</v>
      </c>
      <c r="M3412" t="n">
        <v>1</v>
      </c>
      <c r="N3412" t="n">
        <v>2</v>
      </c>
      <c r="O3412" t="n">
        <v>1</v>
      </c>
      <c r="P3412" t="n">
        <v>1</v>
      </c>
      <c r="Q3412" t="n">
        <v>64</v>
      </c>
      <c r="R3412" s="15" t="n">
        <v>903000</v>
      </c>
      <c r="S3412" s="15" t="n">
        <v>0</v>
      </c>
      <c r="T3412" s="15" t="n">
        <v>903000</v>
      </c>
      <c r="U3412" s="15" t="n">
        <v>68300</v>
      </c>
      <c r="V3412">
        <f>IFERROR(VLOOKUP(D3412,Tablas_Equivalencia!$A$3:$B$8,2,FALSE),"Sin dato")</f>
        <v/>
      </c>
      <c r="W3412">
        <f>IFERROR(VLOOKUP(L3412,Tablas_Equivalencia!$D$3:$E$9,2,FALSE),"Sin dato")</f>
        <v/>
      </c>
      <c r="X3412">
        <f>IF(I3412=1,"Varón","Mujer")</f>
        <v/>
      </c>
      <c r="Y3412">
        <f>IFERROR(VLOOKUP(M3412,Tablas_Equivalencia!$G$3:$H$6,2,FALSE),"Sin dato")</f>
        <v/>
      </c>
      <c r="Z3412">
        <f>IF(J3412&lt;=24,"18-24","25-29")</f>
        <v/>
      </c>
      <c r="AA3412">
        <f>IF(M3412&lt;&gt;1,"",IF(P3412=2,1,0))</f>
        <v/>
      </c>
      <c r="AB3412">
        <f>IF(M3412&lt;&gt;1,"",IF(O3412&gt;=2,1,0))</f>
        <v/>
      </c>
      <c r="AC3412">
        <f>IF(M3412&lt;&gt;1,"",IF(OR(Q3412=999,Q3412=""),"",IF(OR(Q3412&lt;35,Q3412&gt;48),1,0)))</f>
        <v/>
      </c>
      <c r="AD3412">
        <f>IF(COUNT(AA3412:AC3412)&lt;3,"",SUM(AA3412:AC3412))</f>
        <v/>
      </c>
      <c r="AE3412">
        <f>IF(L3412&gt;=4,2,IF(L3412&gt;=2,1,0))</f>
        <v/>
      </c>
      <c r="AF3412">
        <f>IF(L3412&gt;=5,1,0)</f>
        <v/>
      </c>
      <c r="AG3412">
        <f>AE3412+AF3412</f>
        <v/>
      </c>
      <c r="AH3412" s="15">
        <f>IF(M3412&lt;&gt;1,"",IF(OR(R3412=-9,R3412=""),"",R3412))</f>
        <v/>
      </c>
      <c r="AI3412">
        <f>IF(M3412&lt;&gt;1,"",IF(OR(Q3412=999,Q3412=""),"",Q3412))</f>
        <v/>
      </c>
    </row>
    <row r="3413">
      <c r="A3413" t="inlineStr">
        <is>
          <t>TQRMNOP118367</t>
        </is>
      </c>
      <c r="B3413" t="n">
        <v>2025</v>
      </c>
      <c r="C3413" t="n">
        <v>1</v>
      </c>
      <c r="D3413" t="n">
        <v>41</v>
      </c>
      <c r="E3413" t="inlineStr">
        <is>
          <t>S</t>
        </is>
      </c>
      <c r="F3413" t="n">
        <v>8</v>
      </c>
      <c r="G3413" t="n">
        <v>1384</v>
      </c>
      <c r="H3413" t="n">
        <v>2</v>
      </c>
      <c r="I3413" t="n">
        <v>1</v>
      </c>
      <c r="J3413" t="n">
        <v>23</v>
      </c>
      <c r="K3413" t="n">
        <v>1</v>
      </c>
      <c r="L3413" t="n">
        <v>4</v>
      </c>
      <c r="M3413" t="n">
        <v>1</v>
      </c>
      <c r="N3413" t="n">
        <v>3</v>
      </c>
      <c r="O3413" t="n">
        <v>3</v>
      </c>
      <c r="P3413" t="n">
        <v>2</v>
      </c>
      <c r="Q3413" t="n">
        <v>32</v>
      </c>
      <c r="R3413" s="15" t="n">
        <v>210000</v>
      </c>
      <c r="S3413" s="15" t="n">
        <v>0</v>
      </c>
      <c r="T3413" s="15" t="n">
        <v>210000</v>
      </c>
      <c r="U3413" s="15" t="n">
        <v>179000</v>
      </c>
      <c r="V3413">
        <f>IFERROR(VLOOKUP(D3413,Tablas_Equivalencia!$A$3:$B$8,2,FALSE),"Sin dato")</f>
        <v/>
      </c>
      <c r="W3413">
        <f>IFERROR(VLOOKUP(L3413,Tablas_Equivalencia!$D$3:$E$9,2,FALSE),"Sin dato")</f>
        <v/>
      </c>
      <c r="X3413">
        <f>IF(I3413=1,"Varón","Mujer")</f>
        <v/>
      </c>
      <c r="Y3413">
        <f>IFERROR(VLOOKUP(M3413,Tablas_Equivalencia!$G$3:$H$6,2,FALSE),"Sin dato")</f>
        <v/>
      </c>
      <c r="Z3413">
        <f>IF(J3413&lt;=24,"18-24","25-29")</f>
        <v/>
      </c>
      <c r="AA3413">
        <f>IF(M3413&lt;&gt;1,"",IF(P3413=2,1,0))</f>
        <v/>
      </c>
      <c r="AB3413">
        <f>IF(M3413&lt;&gt;1,"",IF(O3413&gt;=2,1,0))</f>
        <v/>
      </c>
      <c r="AC3413">
        <f>IF(M3413&lt;&gt;1,"",IF(OR(Q3413=999,Q3413=""),"",IF(OR(Q3413&lt;35,Q3413&gt;48),1,0)))</f>
        <v/>
      </c>
      <c r="AD3413">
        <f>IF(COUNT(AA3413:AC3413)&lt;3,"",SUM(AA3413:AC3413))</f>
        <v/>
      </c>
      <c r="AE3413">
        <f>IF(L3413&gt;=4,2,IF(L3413&gt;=2,1,0))</f>
        <v/>
      </c>
      <c r="AF3413">
        <f>IF(L3413&gt;=5,1,0)</f>
        <v/>
      </c>
      <c r="AG3413">
        <f>AE3413+AF3413</f>
        <v/>
      </c>
      <c r="AH3413" s="15">
        <f>IF(M3413&lt;&gt;1,"",IF(OR(R3413=-9,R3413=""),"",R3413))</f>
        <v/>
      </c>
      <c r="AI3413">
        <f>IF(M3413&lt;&gt;1,"",IF(OR(Q3413=999,Q3413=""),"",Q3413))</f>
        <v/>
      </c>
    </row>
    <row r="3414">
      <c r="A3414" t="inlineStr">
        <is>
          <t>TQRMNOP118370</t>
        </is>
      </c>
      <c r="B3414" t="n">
        <v>2025</v>
      </c>
      <c r="C3414" t="n">
        <v>1</v>
      </c>
      <c r="D3414" t="n">
        <v>43</v>
      </c>
      <c r="E3414" t="inlineStr">
        <is>
          <t>N</t>
        </is>
      </c>
      <c r="F3414" t="n">
        <v>26</v>
      </c>
      <c r="G3414" t="n">
        <v>1180</v>
      </c>
      <c r="H3414" t="n">
        <v>3</v>
      </c>
      <c r="I3414" t="n">
        <v>1</v>
      </c>
      <c r="J3414" t="n">
        <v>21</v>
      </c>
      <c r="K3414" t="n">
        <v>2</v>
      </c>
      <c r="L3414" t="n">
        <v>5</v>
      </c>
      <c r="M3414" t="n">
        <v>1</v>
      </c>
      <c r="N3414" t="n">
        <v>3</v>
      </c>
      <c r="O3414" t="n">
        <v>1</v>
      </c>
      <c r="P3414" t="n">
        <v>1</v>
      </c>
      <c r="Q3414" t="n">
        <v>46</v>
      </c>
      <c r="R3414" s="15" t="n">
        <v>919000</v>
      </c>
      <c r="S3414" s="15" t="n">
        <v>0</v>
      </c>
      <c r="T3414" s="15" t="n">
        <v>919000</v>
      </c>
      <c r="U3414" s="15" t="n">
        <v>190300</v>
      </c>
      <c r="V3414">
        <f>IFERROR(VLOOKUP(D3414,Tablas_Equivalencia!$A$3:$B$8,2,FALSE),"Sin dato")</f>
        <v/>
      </c>
      <c r="W3414">
        <f>IFERROR(VLOOKUP(L3414,Tablas_Equivalencia!$D$3:$E$9,2,FALSE),"Sin dato")</f>
        <v/>
      </c>
      <c r="X3414">
        <f>IF(I3414=1,"Varón","Mujer")</f>
        <v/>
      </c>
      <c r="Y3414">
        <f>IFERROR(VLOOKUP(M3414,Tablas_Equivalencia!$G$3:$H$6,2,FALSE),"Sin dato")</f>
        <v/>
      </c>
      <c r="Z3414">
        <f>IF(J3414&lt;=24,"18-24","25-29")</f>
        <v/>
      </c>
      <c r="AA3414">
        <f>IF(M3414&lt;&gt;1,"",IF(P3414=2,1,0))</f>
        <v/>
      </c>
      <c r="AB3414">
        <f>IF(M3414&lt;&gt;1,"",IF(O3414&gt;=2,1,0))</f>
        <v/>
      </c>
      <c r="AC3414">
        <f>IF(M3414&lt;&gt;1,"",IF(OR(Q3414=999,Q3414=""),"",IF(OR(Q3414&lt;35,Q3414&gt;48),1,0)))</f>
        <v/>
      </c>
      <c r="AD3414">
        <f>IF(COUNT(AA3414:AC3414)&lt;3,"",SUM(AA3414:AC3414))</f>
        <v/>
      </c>
      <c r="AE3414">
        <f>IF(L3414&gt;=4,2,IF(L3414&gt;=2,1,0))</f>
        <v/>
      </c>
      <c r="AF3414">
        <f>IF(L3414&gt;=5,1,0)</f>
        <v/>
      </c>
      <c r="AG3414">
        <f>AE3414+AF3414</f>
        <v/>
      </c>
      <c r="AH3414" s="15">
        <f>IF(M3414&lt;&gt;1,"",IF(OR(R3414=-9,R3414=""),"",R3414))</f>
        <v/>
      </c>
      <c r="AI3414">
        <f>IF(M3414&lt;&gt;1,"",IF(OR(Q3414=999,Q3414=""),"",Q3414))</f>
        <v/>
      </c>
    </row>
    <row r="3415">
      <c r="A3415" t="inlineStr">
        <is>
          <t>TQRMNOP118378</t>
        </is>
      </c>
      <c r="B3415" t="n">
        <v>2025</v>
      </c>
      <c r="C3415" t="n">
        <v>1</v>
      </c>
      <c r="D3415" t="n">
        <v>44</v>
      </c>
      <c r="E3415" t="inlineStr">
        <is>
          <t>N</t>
        </is>
      </c>
      <c r="F3415" t="n">
        <v>5</v>
      </c>
      <c r="G3415" t="n">
        <v>1688</v>
      </c>
      <c r="H3415" t="n">
        <v>1</v>
      </c>
      <c r="I3415" t="n">
        <v>1</v>
      </c>
      <c r="J3415" t="n">
        <v>28</v>
      </c>
      <c r="K3415" t="n">
        <v>2</v>
      </c>
      <c r="L3415" t="n">
        <v>6</v>
      </c>
      <c r="M3415" t="n">
        <v>2</v>
      </c>
      <c r="R3415" s="15" t="n">
        <v>0</v>
      </c>
      <c r="S3415" s="15" t="n">
        <v>0</v>
      </c>
      <c r="T3415" s="15" t="n">
        <v>0</v>
      </c>
      <c r="U3415" s="15" t="n">
        <v>43200</v>
      </c>
      <c r="V3415">
        <f>IFERROR(VLOOKUP(D3415,Tablas_Equivalencia!$A$3:$B$8,2,FALSE),"Sin dato")</f>
        <v/>
      </c>
      <c r="W3415">
        <f>IFERROR(VLOOKUP(L3415,Tablas_Equivalencia!$D$3:$E$9,2,FALSE),"Sin dato")</f>
        <v/>
      </c>
      <c r="X3415">
        <f>IF(I3415=1,"Varón","Mujer")</f>
        <v/>
      </c>
      <c r="Y3415">
        <f>IFERROR(VLOOKUP(M3415,Tablas_Equivalencia!$G$3:$H$6,2,FALSE),"Sin dato")</f>
        <v/>
      </c>
      <c r="Z3415">
        <f>IF(J3415&lt;=24,"18-24","25-29")</f>
        <v/>
      </c>
      <c r="AA3415">
        <f>IF(M3415&lt;&gt;1,"",IF(P3415=2,1,0))</f>
        <v/>
      </c>
      <c r="AB3415">
        <f>IF(M3415&lt;&gt;1,"",IF(O3415&gt;=2,1,0))</f>
        <v/>
      </c>
      <c r="AC3415">
        <f>IF(M3415&lt;&gt;1,"",IF(OR(Q3415=999,Q3415=""),"",IF(OR(Q3415&lt;35,Q3415&gt;48),1,0)))</f>
        <v/>
      </c>
      <c r="AD3415">
        <f>IF(COUNT(AA3415:AC3415)&lt;3,"",SUM(AA3415:AC3415))</f>
        <v/>
      </c>
      <c r="AE3415">
        <f>IF(L3415&gt;=4,2,IF(L3415&gt;=2,1,0))</f>
        <v/>
      </c>
      <c r="AF3415">
        <f>IF(L3415&gt;=5,1,0)</f>
        <v/>
      </c>
      <c r="AG3415">
        <f>AE3415+AF3415</f>
        <v/>
      </c>
      <c r="AH3415" s="15">
        <f>IF(M3415&lt;&gt;1,"",IF(OR(R3415=-9,R3415=""),"",R3415))</f>
        <v/>
      </c>
      <c r="AI3415">
        <f>IF(M3415&lt;&gt;1,"",IF(OR(Q3415=999,Q3415=""),"",Q3415))</f>
        <v/>
      </c>
    </row>
    <row r="3416">
      <c r="A3416" t="inlineStr">
        <is>
          <t>TQRMNOP118382</t>
        </is>
      </c>
      <c r="B3416" t="n">
        <v>2025</v>
      </c>
      <c r="C3416" t="n">
        <v>1</v>
      </c>
      <c r="D3416" t="n">
        <v>43</v>
      </c>
      <c r="E3416" t="inlineStr">
        <is>
          <t>S</t>
        </is>
      </c>
      <c r="F3416" t="n">
        <v>17</v>
      </c>
      <c r="G3416" t="n">
        <v>1188</v>
      </c>
      <c r="H3416" t="n">
        <v>3</v>
      </c>
      <c r="I3416" t="n">
        <v>1</v>
      </c>
      <c r="J3416" t="n">
        <v>22</v>
      </c>
      <c r="K3416" t="n">
        <v>2</v>
      </c>
      <c r="L3416" t="n">
        <v>3</v>
      </c>
      <c r="M3416" t="n">
        <v>1</v>
      </c>
      <c r="N3416" t="n">
        <v>3</v>
      </c>
      <c r="O3416" t="n">
        <v>2</v>
      </c>
      <c r="P3416" t="n">
        <v>2</v>
      </c>
      <c r="Q3416" t="n">
        <v>42</v>
      </c>
      <c r="R3416" s="15" t="n">
        <v>348000</v>
      </c>
      <c r="S3416" s="15" t="n">
        <v>76000</v>
      </c>
      <c r="T3416" s="15" t="n">
        <v>424000</v>
      </c>
      <c r="U3416" s="15" t="n">
        <v>88600</v>
      </c>
      <c r="V3416">
        <f>IFERROR(VLOOKUP(D3416,Tablas_Equivalencia!$A$3:$B$8,2,FALSE),"Sin dato")</f>
        <v/>
      </c>
      <c r="W3416">
        <f>IFERROR(VLOOKUP(L3416,Tablas_Equivalencia!$D$3:$E$9,2,FALSE),"Sin dato")</f>
        <v/>
      </c>
      <c r="X3416">
        <f>IF(I3416=1,"Varón","Mujer")</f>
        <v/>
      </c>
      <c r="Y3416">
        <f>IFERROR(VLOOKUP(M3416,Tablas_Equivalencia!$G$3:$H$6,2,FALSE),"Sin dato")</f>
        <v/>
      </c>
      <c r="Z3416">
        <f>IF(J3416&lt;=24,"18-24","25-29")</f>
        <v/>
      </c>
      <c r="AA3416">
        <f>IF(M3416&lt;&gt;1,"",IF(P3416=2,1,0))</f>
        <v/>
      </c>
      <c r="AB3416">
        <f>IF(M3416&lt;&gt;1,"",IF(O3416&gt;=2,1,0))</f>
        <v/>
      </c>
      <c r="AC3416">
        <f>IF(M3416&lt;&gt;1,"",IF(OR(Q3416=999,Q3416=""),"",IF(OR(Q3416&lt;35,Q3416&gt;48),1,0)))</f>
        <v/>
      </c>
      <c r="AD3416">
        <f>IF(COUNT(AA3416:AC3416)&lt;3,"",SUM(AA3416:AC3416))</f>
        <v/>
      </c>
      <c r="AE3416">
        <f>IF(L3416&gt;=4,2,IF(L3416&gt;=2,1,0))</f>
        <v/>
      </c>
      <c r="AF3416">
        <f>IF(L3416&gt;=5,1,0)</f>
        <v/>
      </c>
      <c r="AG3416">
        <f>AE3416+AF3416</f>
        <v/>
      </c>
      <c r="AH3416" s="15">
        <f>IF(M3416&lt;&gt;1,"",IF(OR(R3416=-9,R3416=""),"",R3416))</f>
        <v/>
      </c>
      <c r="AI3416">
        <f>IF(M3416&lt;&gt;1,"",IF(OR(Q3416=999,Q3416=""),"",Q3416))</f>
        <v/>
      </c>
    </row>
    <row r="3417">
      <c r="A3417" t="inlineStr">
        <is>
          <t>TQRMNOP118383</t>
        </is>
      </c>
      <c r="B3417" t="n">
        <v>2025</v>
      </c>
      <c r="C3417" t="n">
        <v>1</v>
      </c>
      <c r="D3417" t="n">
        <v>42</v>
      </c>
      <c r="E3417" t="inlineStr">
        <is>
          <t>N</t>
        </is>
      </c>
      <c r="F3417" t="n">
        <v>25</v>
      </c>
      <c r="G3417" t="n">
        <v>1169</v>
      </c>
      <c r="H3417" t="n">
        <v>2</v>
      </c>
      <c r="I3417" t="n">
        <v>2</v>
      </c>
      <c r="J3417" t="n">
        <v>22</v>
      </c>
      <c r="K3417" t="n">
        <v>2</v>
      </c>
      <c r="L3417" t="n">
        <v>4</v>
      </c>
      <c r="M3417" t="n">
        <v>3</v>
      </c>
      <c r="R3417" s="15" t="n">
        <v>0</v>
      </c>
      <c r="S3417" s="15" t="n">
        <v>0</v>
      </c>
      <c r="T3417" s="15" t="n">
        <v>0</v>
      </c>
      <c r="U3417" s="15" t="n">
        <v>83500</v>
      </c>
      <c r="V3417">
        <f>IFERROR(VLOOKUP(D3417,Tablas_Equivalencia!$A$3:$B$8,2,FALSE),"Sin dato")</f>
        <v/>
      </c>
      <c r="W3417">
        <f>IFERROR(VLOOKUP(L3417,Tablas_Equivalencia!$D$3:$E$9,2,FALSE),"Sin dato")</f>
        <v/>
      </c>
      <c r="X3417">
        <f>IF(I3417=1,"Varón","Mujer")</f>
        <v/>
      </c>
      <c r="Y3417">
        <f>IFERROR(VLOOKUP(M3417,Tablas_Equivalencia!$G$3:$H$6,2,FALSE),"Sin dato")</f>
        <v/>
      </c>
      <c r="Z3417">
        <f>IF(J3417&lt;=24,"18-24","25-29")</f>
        <v/>
      </c>
      <c r="AA3417">
        <f>IF(M3417&lt;&gt;1,"",IF(P3417=2,1,0))</f>
        <v/>
      </c>
      <c r="AB3417">
        <f>IF(M3417&lt;&gt;1,"",IF(O3417&gt;=2,1,0))</f>
        <v/>
      </c>
      <c r="AC3417">
        <f>IF(M3417&lt;&gt;1,"",IF(OR(Q3417=999,Q3417=""),"",IF(OR(Q3417&lt;35,Q3417&gt;48),1,0)))</f>
        <v/>
      </c>
      <c r="AD3417">
        <f>IF(COUNT(AA3417:AC3417)&lt;3,"",SUM(AA3417:AC3417))</f>
        <v/>
      </c>
      <c r="AE3417">
        <f>IF(L3417&gt;=4,2,IF(L3417&gt;=2,1,0))</f>
        <v/>
      </c>
      <c r="AF3417">
        <f>IF(L3417&gt;=5,1,0)</f>
        <v/>
      </c>
      <c r="AG3417">
        <f>AE3417+AF3417</f>
        <v/>
      </c>
      <c r="AH3417" s="15">
        <f>IF(M3417&lt;&gt;1,"",IF(OR(R3417=-9,R3417=""),"",R3417))</f>
        <v/>
      </c>
      <c r="AI3417">
        <f>IF(M3417&lt;&gt;1,"",IF(OR(Q3417=999,Q3417=""),"",Q3417))</f>
        <v/>
      </c>
    </row>
    <row r="3418">
      <c r="A3418" t="inlineStr">
        <is>
          <t>TQRMNOP118385</t>
        </is>
      </c>
      <c r="B3418" t="n">
        <v>2025</v>
      </c>
      <c r="C3418" t="n">
        <v>1</v>
      </c>
      <c r="D3418" t="n">
        <v>42</v>
      </c>
      <c r="E3418" t="inlineStr">
        <is>
          <t>S</t>
        </is>
      </c>
      <c r="F3418" t="n">
        <v>10</v>
      </c>
      <c r="G3418" t="n">
        <v>1077</v>
      </c>
      <c r="H3418" t="n">
        <v>3</v>
      </c>
      <c r="I3418" t="n">
        <v>1</v>
      </c>
      <c r="J3418" t="n">
        <v>22</v>
      </c>
      <c r="K3418" t="n">
        <v>2</v>
      </c>
      <c r="L3418" t="n">
        <v>3</v>
      </c>
      <c r="M3418" t="n">
        <v>1</v>
      </c>
      <c r="N3418" t="n">
        <v>3</v>
      </c>
      <c r="O3418" t="n">
        <v>1</v>
      </c>
      <c r="P3418" t="n">
        <v>2</v>
      </c>
      <c r="Q3418" t="n">
        <v>29</v>
      </c>
      <c r="R3418" s="15" t="n">
        <v>447000</v>
      </c>
      <c r="S3418" s="15" t="n">
        <v>0</v>
      </c>
      <c r="T3418" s="15" t="n">
        <v>447000</v>
      </c>
      <c r="U3418" s="15" t="n">
        <v>59900</v>
      </c>
      <c r="V3418">
        <f>IFERROR(VLOOKUP(D3418,Tablas_Equivalencia!$A$3:$B$8,2,FALSE),"Sin dato")</f>
        <v/>
      </c>
      <c r="W3418">
        <f>IFERROR(VLOOKUP(L3418,Tablas_Equivalencia!$D$3:$E$9,2,FALSE),"Sin dato")</f>
        <v/>
      </c>
      <c r="X3418">
        <f>IF(I3418=1,"Varón","Mujer")</f>
        <v/>
      </c>
      <c r="Y3418">
        <f>IFERROR(VLOOKUP(M3418,Tablas_Equivalencia!$G$3:$H$6,2,FALSE),"Sin dato")</f>
        <v/>
      </c>
      <c r="Z3418">
        <f>IF(J3418&lt;=24,"18-24","25-29")</f>
        <v/>
      </c>
      <c r="AA3418">
        <f>IF(M3418&lt;&gt;1,"",IF(P3418=2,1,0))</f>
        <v/>
      </c>
      <c r="AB3418">
        <f>IF(M3418&lt;&gt;1,"",IF(O3418&gt;=2,1,0))</f>
        <v/>
      </c>
      <c r="AC3418">
        <f>IF(M3418&lt;&gt;1,"",IF(OR(Q3418=999,Q3418=""),"",IF(OR(Q3418&lt;35,Q3418&gt;48),1,0)))</f>
        <v/>
      </c>
      <c r="AD3418">
        <f>IF(COUNT(AA3418:AC3418)&lt;3,"",SUM(AA3418:AC3418))</f>
        <v/>
      </c>
      <c r="AE3418">
        <f>IF(L3418&gt;=4,2,IF(L3418&gt;=2,1,0))</f>
        <v/>
      </c>
      <c r="AF3418">
        <f>IF(L3418&gt;=5,1,0)</f>
        <v/>
      </c>
      <c r="AG3418">
        <f>AE3418+AF3418</f>
        <v/>
      </c>
      <c r="AH3418" s="15">
        <f>IF(M3418&lt;&gt;1,"",IF(OR(R3418=-9,R3418=""),"",R3418))</f>
        <v/>
      </c>
      <c r="AI3418">
        <f>IF(M3418&lt;&gt;1,"",IF(OR(Q3418=999,Q3418=""),"",Q3418))</f>
        <v/>
      </c>
    </row>
    <row r="3419">
      <c r="A3419" t="inlineStr">
        <is>
          <t>TQRMNOP118387</t>
        </is>
      </c>
      <c r="B3419" t="n">
        <v>2025</v>
      </c>
      <c r="C3419" t="n">
        <v>1</v>
      </c>
      <c r="D3419" t="n">
        <v>40</v>
      </c>
      <c r="E3419" t="inlineStr">
        <is>
          <t>S</t>
        </is>
      </c>
      <c r="F3419" t="n">
        <v>7</v>
      </c>
      <c r="G3419" t="n">
        <v>782</v>
      </c>
      <c r="H3419" t="n">
        <v>1</v>
      </c>
      <c r="I3419" t="n">
        <v>2</v>
      </c>
      <c r="J3419" t="n">
        <v>28</v>
      </c>
      <c r="K3419" t="n">
        <v>1</v>
      </c>
      <c r="L3419" t="n">
        <v>5</v>
      </c>
      <c r="M3419" t="n">
        <v>3</v>
      </c>
      <c r="R3419" s="15" t="n">
        <v>0</v>
      </c>
      <c r="S3419" s="15" t="n">
        <v>0</v>
      </c>
      <c r="T3419" s="15" t="n">
        <v>0</v>
      </c>
      <c r="U3419" s="15" t="n">
        <v>95700</v>
      </c>
      <c r="V3419">
        <f>IFERROR(VLOOKUP(D3419,Tablas_Equivalencia!$A$3:$B$8,2,FALSE),"Sin dato")</f>
        <v/>
      </c>
      <c r="W3419">
        <f>IFERROR(VLOOKUP(L3419,Tablas_Equivalencia!$D$3:$E$9,2,FALSE),"Sin dato")</f>
        <v/>
      </c>
      <c r="X3419">
        <f>IF(I3419=1,"Varón","Mujer")</f>
        <v/>
      </c>
      <c r="Y3419">
        <f>IFERROR(VLOOKUP(M3419,Tablas_Equivalencia!$G$3:$H$6,2,FALSE),"Sin dato")</f>
        <v/>
      </c>
      <c r="Z3419">
        <f>IF(J3419&lt;=24,"18-24","25-29")</f>
        <v/>
      </c>
      <c r="AA3419">
        <f>IF(M3419&lt;&gt;1,"",IF(P3419=2,1,0))</f>
        <v/>
      </c>
      <c r="AB3419">
        <f>IF(M3419&lt;&gt;1,"",IF(O3419&gt;=2,1,0))</f>
        <v/>
      </c>
      <c r="AC3419">
        <f>IF(M3419&lt;&gt;1,"",IF(OR(Q3419=999,Q3419=""),"",IF(OR(Q3419&lt;35,Q3419&gt;48),1,0)))</f>
        <v/>
      </c>
      <c r="AD3419">
        <f>IF(COUNT(AA3419:AC3419)&lt;3,"",SUM(AA3419:AC3419))</f>
        <v/>
      </c>
      <c r="AE3419">
        <f>IF(L3419&gt;=4,2,IF(L3419&gt;=2,1,0))</f>
        <v/>
      </c>
      <c r="AF3419">
        <f>IF(L3419&gt;=5,1,0)</f>
        <v/>
      </c>
      <c r="AG3419">
        <f>AE3419+AF3419</f>
        <v/>
      </c>
      <c r="AH3419" s="15">
        <f>IF(M3419&lt;&gt;1,"",IF(OR(R3419=-9,R3419=""),"",R3419))</f>
        <v/>
      </c>
      <c r="AI3419">
        <f>IF(M3419&lt;&gt;1,"",IF(OR(Q3419=999,Q3419=""),"",Q3419))</f>
        <v/>
      </c>
    </row>
    <row r="3420">
      <c r="A3420" t="inlineStr">
        <is>
          <t>TQRMNOP118388</t>
        </is>
      </c>
      <c r="B3420" t="n">
        <v>2025</v>
      </c>
      <c r="C3420" t="n">
        <v>1</v>
      </c>
      <c r="D3420" t="n">
        <v>41</v>
      </c>
      <c r="E3420" t="inlineStr">
        <is>
          <t>N</t>
        </is>
      </c>
      <c r="F3420" t="n">
        <v>12</v>
      </c>
      <c r="G3420" t="n">
        <v>1821</v>
      </c>
      <c r="H3420" t="n">
        <v>3</v>
      </c>
      <c r="I3420" t="n">
        <v>1</v>
      </c>
      <c r="J3420" t="n">
        <v>27</v>
      </c>
      <c r="K3420" t="n">
        <v>2</v>
      </c>
      <c r="L3420" t="n">
        <v>3</v>
      </c>
      <c r="M3420" t="n">
        <v>1</v>
      </c>
      <c r="N3420" t="n">
        <v>2</v>
      </c>
      <c r="O3420" t="n">
        <v>2</v>
      </c>
      <c r="P3420" t="n">
        <v>2</v>
      </c>
      <c r="Q3420" t="n">
        <v>29</v>
      </c>
      <c r="R3420" s="15" t="n">
        <v>267000</v>
      </c>
      <c r="S3420" s="15" t="n">
        <v>0</v>
      </c>
      <c r="T3420" s="15" t="n">
        <v>267000</v>
      </c>
      <c r="U3420" s="15" t="n">
        <v>739300</v>
      </c>
      <c r="V3420">
        <f>IFERROR(VLOOKUP(D3420,Tablas_Equivalencia!$A$3:$B$8,2,FALSE),"Sin dato")</f>
        <v/>
      </c>
      <c r="W3420">
        <f>IFERROR(VLOOKUP(L3420,Tablas_Equivalencia!$D$3:$E$9,2,FALSE),"Sin dato")</f>
        <v/>
      </c>
      <c r="X3420">
        <f>IF(I3420=1,"Varón","Mujer")</f>
        <v/>
      </c>
      <c r="Y3420">
        <f>IFERROR(VLOOKUP(M3420,Tablas_Equivalencia!$G$3:$H$6,2,FALSE),"Sin dato")</f>
        <v/>
      </c>
      <c r="Z3420">
        <f>IF(J3420&lt;=24,"18-24","25-29")</f>
        <v/>
      </c>
      <c r="AA3420">
        <f>IF(M3420&lt;&gt;1,"",IF(P3420=2,1,0))</f>
        <v/>
      </c>
      <c r="AB3420">
        <f>IF(M3420&lt;&gt;1,"",IF(O3420&gt;=2,1,0))</f>
        <v/>
      </c>
      <c r="AC3420">
        <f>IF(M3420&lt;&gt;1,"",IF(OR(Q3420=999,Q3420=""),"",IF(OR(Q3420&lt;35,Q3420&gt;48),1,0)))</f>
        <v/>
      </c>
      <c r="AD3420">
        <f>IF(COUNT(AA3420:AC3420)&lt;3,"",SUM(AA3420:AC3420))</f>
        <v/>
      </c>
      <c r="AE3420">
        <f>IF(L3420&gt;=4,2,IF(L3420&gt;=2,1,0))</f>
        <v/>
      </c>
      <c r="AF3420">
        <f>IF(L3420&gt;=5,1,0)</f>
        <v/>
      </c>
      <c r="AG3420">
        <f>AE3420+AF3420</f>
        <v/>
      </c>
      <c r="AH3420" s="15">
        <f>IF(M3420&lt;&gt;1,"",IF(OR(R3420=-9,R3420=""),"",R3420))</f>
        <v/>
      </c>
      <c r="AI3420">
        <f>IF(M3420&lt;&gt;1,"",IF(OR(Q3420=999,Q3420=""),"",Q3420))</f>
        <v/>
      </c>
    </row>
    <row r="3421">
      <c r="A3421" t="inlineStr">
        <is>
          <t>TQRMNOP118390</t>
        </is>
      </c>
      <c r="B3421" t="n">
        <v>2025</v>
      </c>
      <c r="C3421" t="n">
        <v>1</v>
      </c>
      <c r="D3421" t="n">
        <v>41</v>
      </c>
      <c r="E3421" t="inlineStr">
        <is>
          <t>N</t>
        </is>
      </c>
      <c r="F3421" t="n">
        <v>12</v>
      </c>
      <c r="G3421" t="n">
        <v>172</v>
      </c>
      <c r="H3421" t="n">
        <v>3</v>
      </c>
      <c r="I3421" t="n">
        <v>2</v>
      </c>
      <c r="J3421" t="n">
        <v>21</v>
      </c>
      <c r="K3421" t="n">
        <v>1</v>
      </c>
      <c r="L3421" t="n">
        <v>4</v>
      </c>
      <c r="M3421" t="n">
        <v>3</v>
      </c>
      <c r="R3421" s="15" t="n">
        <v>0</v>
      </c>
      <c r="S3421" s="15" t="n">
        <v>0</v>
      </c>
      <c r="T3421" s="15" t="n">
        <v>0</v>
      </c>
      <c r="U3421" s="15" t="n">
        <v>113300</v>
      </c>
      <c r="V3421">
        <f>IFERROR(VLOOKUP(D3421,Tablas_Equivalencia!$A$3:$B$8,2,FALSE),"Sin dato")</f>
        <v/>
      </c>
      <c r="W3421">
        <f>IFERROR(VLOOKUP(L3421,Tablas_Equivalencia!$D$3:$E$9,2,FALSE),"Sin dato")</f>
        <v/>
      </c>
      <c r="X3421">
        <f>IF(I3421=1,"Varón","Mujer")</f>
        <v/>
      </c>
      <c r="Y3421">
        <f>IFERROR(VLOOKUP(M3421,Tablas_Equivalencia!$G$3:$H$6,2,FALSE),"Sin dato")</f>
        <v/>
      </c>
      <c r="Z3421">
        <f>IF(J3421&lt;=24,"18-24","25-29")</f>
        <v/>
      </c>
      <c r="AA3421">
        <f>IF(M3421&lt;&gt;1,"",IF(P3421=2,1,0))</f>
        <v/>
      </c>
      <c r="AB3421">
        <f>IF(M3421&lt;&gt;1,"",IF(O3421&gt;=2,1,0))</f>
        <v/>
      </c>
      <c r="AC3421">
        <f>IF(M3421&lt;&gt;1,"",IF(OR(Q3421=999,Q3421=""),"",IF(OR(Q3421&lt;35,Q3421&gt;48),1,0)))</f>
        <v/>
      </c>
      <c r="AD3421">
        <f>IF(COUNT(AA3421:AC3421)&lt;3,"",SUM(AA3421:AC3421))</f>
        <v/>
      </c>
      <c r="AE3421">
        <f>IF(L3421&gt;=4,2,IF(L3421&gt;=2,1,0))</f>
        <v/>
      </c>
      <c r="AF3421">
        <f>IF(L3421&gt;=5,1,0)</f>
        <v/>
      </c>
      <c r="AG3421">
        <f>AE3421+AF3421</f>
        <v/>
      </c>
      <c r="AH3421" s="15">
        <f>IF(M3421&lt;&gt;1,"",IF(OR(R3421=-9,R3421=""),"",R3421))</f>
        <v/>
      </c>
      <c r="AI3421">
        <f>IF(M3421&lt;&gt;1,"",IF(OR(Q3421=999,Q3421=""),"",Q3421))</f>
        <v/>
      </c>
    </row>
    <row r="3422">
      <c r="A3422" t="inlineStr">
        <is>
          <t>TQRMNOP118393</t>
        </is>
      </c>
      <c r="B3422" t="n">
        <v>2025</v>
      </c>
      <c r="C3422" t="n">
        <v>1</v>
      </c>
      <c r="D3422" t="n">
        <v>41</v>
      </c>
      <c r="E3422" t="inlineStr">
        <is>
          <t>S</t>
        </is>
      </c>
      <c r="F3422" t="n">
        <v>8</v>
      </c>
      <c r="G3422" t="n">
        <v>526</v>
      </c>
      <c r="H3422" t="n">
        <v>3</v>
      </c>
      <c r="I3422" t="n">
        <v>1</v>
      </c>
      <c r="J3422" t="n">
        <v>21</v>
      </c>
      <c r="K3422" t="n">
        <v>2</v>
      </c>
      <c r="L3422" t="n">
        <v>4</v>
      </c>
      <c r="M3422" t="n">
        <v>1</v>
      </c>
      <c r="N3422" t="n">
        <v>3</v>
      </c>
      <c r="O3422" t="n">
        <v>2</v>
      </c>
      <c r="P3422" t="n">
        <v>2</v>
      </c>
      <c r="Q3422" t="n">
        <v>52</v>
      </c>
      <c r="R3422" s="15" t="n">
        <v>405000</v>
      </c>
      <c r="S3422" s="15" t="n">
        <v>0</v>
      </c>
      <c r="T3422" s="15" t="n">
        <v>405000</v>
      </c>
      <c r="U3422" s="15" t="n">
        <v>70700</v>
      </c>
      <c r="V3422">
        <f>IFERROR(VLOOKUP(D3422,Tablas_Equivalencia!$A$3:$B$8,2,FALSE),"Sin dato")</f>
        <v/>
      </c>
      <c r="W3422">
        <f>IFERROR(VLOOKUP(L3422,Tablas_Equivalencia!$D$3:$E$9,2,FALSE),"Sin dato")</f>
        <v/>
      </c>
      <c r="X3422">
        <f>IF(I3422=1,"Varón","Mujer")</f>
        <v/>
      </c>
      <c r="Y3422">
        <f>IFERROR(VLOOKUP(M3422,Tablas_Equivalencia!$G$3:$H$6,2,FALSE),"Sin dato")</f>
        <v/>
      </c>
      <c r="Z3422">
        <f>IF(J3422&lt;=24,"18-24","25-29")</f>
        <v/>
      </c>
      <c r="AA3422">
        <f>IF(M3422&lt;&gt;1,"",IF(P3422=2,1,0))</f>
        <v/>
      </c>
      <c r="AB3422">
        <f>IF(M3422&lt;&gt;1,"",IF(O3422&gt;=2,1,0))</f>
        <v/>
      </c>
      <c r="AC3422">
        <f>IF(M3422&lt;&gt;1,"",IF(OR(Q3422=999,Q3422=""),"",IF(OR(Q3422&lt;35,Q3422&gt;48),1,0)))</f>
        <v/>
      </c>
      <c r="AD3422">
        <f>IF(COUNT(AA3422:AC3422)&lt;3,"",SUM(AA3422:AC3422))</f>
        <v/>
      </c>
      <c r="AE3422">
        <f>IF(L3422&gt;=4,2,IF(L3422&gt;=2,1,0))</f>
        <v/>
      </c>
      <c r="AF3422">
        <f>IF(L3422&gt;=5,1,0)</f>
        <v/>
      </c>
      <c r="AG3422">
        <f>AE3422+AF3422</f>
        <v/>
      </c>
      <c r="AH3422" s="15">
        <f>IF(M3422&lt;&gt;1,"",IF(OR(R3422=-9,R3422=""),"",R3422))</f>
        <v/>
      </c>
      <c r="AI3422">
        <f>IF(M3422&lt;&gt;1,"",IF(OR(Q3422=999,Q3422=""),"",Q3422))</f>
        <v/>
      </c>
    </row>
    <row r="3423">
      <c r="A3423" t="inlineStr">
        <is>
          <t>TQRMNOP118406</t>
        </is>
      </c>
      <c r="B3423" t="n">
        <v>2025</v>
      </c>
      <c r="C3423" t="n">
        <v>1</v>
      </c>
      <c r="D3423" t="n">
        <v>42</v>
      </c>
      <c r="E3423" t="inlineStr">
        <is>
          <t>N</t>
        </is>
      </c>
      <c r="F3423" t="n">
        <v>25</v>
      </c>
      <c r="G3423" t="n">
        <v>1224</v>
      </c>
      <c r="H3423" t="n">
        <v>3</v>
      </c>
      <c r="I3423" t="n">
        <v>2</v>
      </c>
      <c r="J3423" t="n">
        <v>22</v>
      </c>
      <c r="K3423" t="n">
        <v>1</v>
      </c>
      <c r="L3423" t="n">
        <v>3</v>
      </c>
      <c r="M3423" t="n">
        <v>3</v>
      </c>
      <c r="R3423" s="15" t="n">
        <v>0</v>
      </c>
      <c r="S3423" s="15" t="n">
        <v>0</v>
      </c>
      <c r="T3423" s="15" t="n">
        <v>0</v>
      </c>
      <c r="U3423" s="15" t="n">
        <v>44100</v>
      </c>
      <c r="V3423">
        <f>IFERROR(VLOOKUP(D3423,Tablas_Equivalencia!$A$3:$B$8,2,FALSE),"Sin dato")</f>
        <v/>
      </c>
      <c r="W3423">
        <f>IFERROR(VLOOKUP(L3423,Tablas_Equivalencia!$D$3:$E$9,2,FALSE),"Sin dato")</f>
        <v/>
      </c>
      <c r="X3423">
        <f>IF(I3423=1,"Varón","Mujer")</f>
        <v/>
      </c>
      <c r="Y3423">
        <f>IFERROR(VLOOKUP(M3423,Tablas_Equivalencia!$G$3:$H$6,2,FALSE),"Sin dato")</f>
        <v/>
      </c>
      <c r="Z3423">
        <f>IF(J3423&lt;=24,"18-24","25-29")</f>
        <v/>
      </c>
      <c r="AA3423">
        <f>IF(M3423&lt;&gt;1,"",IF(P3423=2,1,0))</f>
        <v/>
      </c>
      <c r="AB3423">
        <f>IF(M3423&lt;&gt;1,"",IF(O3423&gt;=2,1,0))</f>
        <v/>
      </c>
      <c r="AC3423">
        <f>IF(M3423&lt;&gt;1,"",IF(OR(Q3423=999,Q3423=""),"",IF(OR(Q3423&lt;35,Q3423&gt;48),1,0)))</f>
        <v/>
      </c>
      <c r="AD3423">
        <f>IF(COUNT(AA3423:AC3423)&lt;3,"",SUM(AA3423:AC3423))</f>
        <v/>
      </c>
      <c r="AE3423">
        <f>IF(L3423&gt;=4,2,IF(L3423&gt;=2,1,0))</f>
        <v/>
      </c>
      <c r="AF3423">
        <f>IF(L3423&gt;=5,1,0)</f>
        <v/>
      </c>
      <c r="AG3423">
        <f>AE3423+AF3423</f>
        <v/>
      </c>
      <c r="AH3423" s="15">
        <f>IF(M3423&lt;&gt;1,"",IF(OR(R3423=-9,R3423=""),"",R3423))</f>
        <v/>
      </c>
      <c r="AI3423">
        <f>IF(M3423&lt;&gt;1,"",IF(OR(Q3423=999,Q3423=""),"",Q3423))</f>
        <v/>
      </c>
    </row>
    <row r="3424">
      <c r="A3424" t="inlineStr">
        <is>
          <t>TQRMNOP118415</t>
        </is>
      </c>
      <c r="B3424" t="n">
        <v>2025</v>
      </c>
      <c r="C3424" t="n">
        <v>1</v>
      </c>
      <c r="D3424" t="n">
        <v>40</v>
      </c>
      <c r="E3424" t="inlineStr">
        <is>
          <t>N</t>
        </is>
      </c>
      <c r="F3424" t="n">
        <v>9</v>
      </c>
      <c r="G3424" t="n">
        <v>1359</v>
      </c>
      <c r="H3424" t="n">
        <v>2</v>
      </c>
      <c r="I3424" t="n">
        <v>1</v>
      </c>
      <c r="J3424" t="n">
        <v>29</v>
      </c>
      <c r="K3424" t="n">
        <v>2</v>
      </c>
      <c r="L3424" t="n">
        <v>3</v>
      </c>
      <c r="M3424" t="n">
        <v>1</v>
      </c>
      <c r="N3424" t="n">
        <v>3</v>
      </c>
      <c r="O3424" t="n">
        <v>1</v>
      </c>
      <c r="P3424" t="n">
        <v>2</v>
      </c>
      <c r="Q3424" t="n">
        <v>42</v>
      </c>
      <c r="R3424" s="15" t="n">
        <v>-9</v>
      </c>
      <c r="S3424" s="15" t="n">
        <v>0</v>
      </c>
      <c r="T3424" s="15" t="n">
        <v>0</v>
      </c>
      <c r="U3424" s="15" t="n">
        <v>323900</v>
      </c>
      <c r="V3424">
        <f>IFERROR(VLOOKUP(D3424,Tablas_Equivalencia!$A$3:$B$8,2,FALSE),"Sin dato")</f>
        <v/>
      </c>
      <c r="W3424">
        <f>IFERROR(VLOOKUP(L3424,Tablas_Equivalencia!$D$3:$E$9,2,FALSE),"Sin dato")</f>
        <v/>
      </c>
      <c r="X3424">
        <f>IF(I3424=1,"Varón","Mujer")</f>
        <v/>
      </c>
      <c r="Y3424">
        <f>IFERROR(VLOOKUP(M3424,Tablas_Equivalencia!$G$3:$H$6,2,FALSE),"Sin dato")</f>
        <v/>
      </c>
      <c r="Z3424">
        <f>IF(J3424&lt;=24,"18-24","25-29")</f>
        <v/>
      </c>
      <c r="AA3424">
        <f>IF(M3424&lt;&gt;1,"",IF(P3424=2,1,0))</f>
        <v/>
      </c>
      <c r="AB3424">
        <f>IF(M3424&lt;&gt;1,"",IF(O3424&gt;=2,1,0))</f>
        <v/>
      </c>
      <c r="AC3424">
        <f>IF(M3424&lt;&gt;1,"",IF(OR(Q3424=999,Q3424=""),"",IF(OR(Q3424&lt;35,Q3424&gt;48),1,0)))</f>
        <v/>
      </c>
      <c r="AD3424">
        <f>IF(COUNT(AA3424:AC3424)&lt;3,"",SUM(AA3424:AC3424))</f>
        <v/>
      </c>
      <c r="AE3424">
        <f>IF(L3424&gt;=4,2,IF(L3424&gt;=2,1,0))</f>
        <v/>
      </c>
      <c r="AF3424">
        <f>IF(L3424&gt;=5,1,0)</f>
        <v/>
      </c>
      <c r="AG3424">
        <f>AE3424+AF3424</f>
        <v/>
      </c>
      <c r="AH3424" s="15">
        <f>IF(M3424&lt;&gt;1,"",IF(OR(R3424=-9,R3424=""),"",R3424))</f>
        <v/>
      </c>
      <c r="AI3424">
        <f>IF(M3424&lt;&gt;1,"",IF(OR(Q3424=999,Q3424=""),"",Q3424))</f>
        <v/>
      </c>
    </row>
    <row r="3425">
      <c r="A3425" t="inlineStr">
        <is>
          <t>TQRMNOP118423</t>
        </is>
      </c>
      <c r="B3425" t="n">
        <v>2025</v>
      </c>
      <c r="C3425" t="n">
        <v>1</v>
      </c>
      <c r="D3425" t="n">
        <v>44</v>
      </c>
      <c r="E3425" t="inlineStr">
        <is>
          <t>S</t>
        </is>
      </c>
      <c r="F3425" t="n">
        <v>13</v>
      </c>
      <c r="G3425" t="n">
        <v>1293</v>
      </c>
      <c r="H3425" t="n">
        <v>3</v>
      </c>
      <c r="I3425" t="n">
        <v>2</v>
      </c>
      <c r="J3425" t="n">
        <v>25</v>
      </c>
      <c r="K3425" t="n">
        <v>2</v>
      </c>
      <c r="L3425" t="n">
        <v>3</v>
      </c>
      <c r="M3425" t="n">
        <v>1</v>
      </c>
      <c r="N3425" t="n">
        <v>2</v>
      </c>
      <c r="O3425" t="n">
        <v>2</v>
      </c>
      <c r="P3425" t="n">
        <v>2</v>
      </c>
      <c r="Q3425" t="n">
        <v>23</v>
      </c>
      <c r="R3425" s="15" t="n">
        <v>948000</v>
      </c>
      <c r="S3425" s="15" t="n">
        <v>0</v>
      </c>
      <c r="T3425" s="15" t="n">
        <v>948000</v>
      </c>
      <c r="U3425" s="15" t="n">
        <v>125700</v>
      </c>
      <c r="V3425">
        <f>IFERROR(VLOOKUP(D3425,Tablas_Equivalencia!$A$3:$B$8,2,FALSE),"Sin dato")</f>
        <v/>
      </c>
      <c r="W3425">
        <f>IFERROR(VLOOKUP(L3425,Tablas_Equivalencia!$D$3:$E$9,2,FALSE),"Sin dato")</f>
        <v/>
      </c>
      <c r="X3425">
        <f>IF(I3425=1,"Varón","Mujer")</f>
        <v/>
      </c>
      <c r="Y3425">
        <f>IFERROR(VLOOKUP(M3425,Tablas_Equivalencia!$G$3:$H$6,2,FALSE),"Sin dato")</f>
        <v/>
      </c>
      <c r="Z3425">
        <f>IF(J3425&lt;=24,"18-24","25-29")</f>
        <v/>
      </c>
      <c r="AA3425">
        <f>IF(M3425&lt;&gt;1,"",IF(P3425=2,1,0))</f>
        <v/>
      </c>
      <c r="AB3425">
        <f>IF(M3425&lt;&gt;1,"",IF(O3425&gt;=2,1,0))</f>
        <v/>
      </c>
      <c r="AC3425">
        <f>IF(M3425&lt;&gt;1,"",IF(OR(Q3425=999,Q3425=""),"",IF(OR(Q3425&lt;35,Q3425&gt;48),1,0)))</f>
        <v/>
      </c>
      <c r="AD3425">
        <f>IF(COUNT(AA3425:AC3425)&lt;3,"",SUM(AA3425:AC3425))</f>
        <v/>
      </c>
      <c r="AE3425">
        <f>IF(L3425&gt;=4,2,IF(L3425&gt;=2,1,0))</f>
        <v/>
      </c>
      <c r="AF3425">
        <f>IF(L3425&gt;=5,1,0)</f>
        <v/>
      </c>
      <c r="AG3425">
        <f>AE3425+AF3425</f>
        <v/>
      </c>
      <c r="AH3425" s="15">
        <f>IF(M3425&lt;&gt;1,"",IF(OR(R3425=-9,R3425=""),"",R3425))</f>
        <v/>
      </c>
      <c r="AI3425">
        <f>IF(M3425&lt;&gt;1,"",IF(OR(Q3425=999,Q3425=""),"",Q3425))</f>
        <v/>
      </c>
    </row>
    <row r="3426">
      <c r="A3426" t="inlineStr">
        <is>
          <t>TQRMNOP118450</t>
        </is>
      </c>
      <c r="B3426" t="n">
        <v>2025</v>
      </c>
      <c r="C3426" t="n">
        <v>1</v>
      </c>
      <c r="D3426" t="n">
        <v>40</v>
      </c>
      <c r="E3426" t="inlineStr">
        <is>
          <t>N</t>
        </is>
      </c>
      <c r="F3426" t="n">
        <v>23</v>
      </c>
      <c r="G3426" t="n">
        <v>1088</v>
      </c>
      <c r="H3426" t="n">
        <v>1</v>
      </c>
      <c r="I3426" t="n">
        <v>2</v>
      </c>
      <c r="J3426" t="n">
        <v>19</v>
      </c>
      <c r="K3426" t="n">
        <v>2</v>
      </c>
      <c r="L3426" t="n">
        <v>3</v>
      </c>
      <c r="M3426" t="n">
        <v>3</v>
      </c>
      <c r="R3426" s="15" t="n">
        <v>0</v>
      </c>
      <c r="S3426" s="15" t="n">
        <v>0</v>
      </c>
      <c r="T3426" s="15" t="n">
        <v>0</v>
      </c>
      <c r="U3426" s="15" t="n">
        <v>407300</v>
      </c>
      <c r="V3426">
        <f>IFERROR(VLOOKUP(D3426,Tablas_Equivalencia!$A$3:$B$8,2,FALSE),"Sin dato")</f>
        <v/>
      </c>
      <c r="W3426">
        <f>IFERROR(VLOOKUP(L3426,Tablas_Equivalencia!$D$3:$E$9,2,FALSE),"Sin dato")</f>
        <v/>
      </c>
      <c r="X3426">
        <f>IF(I3426=1,"Varón","Mujer")</f>
        <v/>
      </c>
      <c r="Y3426">
        <f>IFERROR(VLOOKUP(M3426,Tablas_Equivalencia!$G$3:$H$6,2,FALSE),"Sin dato")</f>
        <v/>
      </c>
      <c r="Z3426">
        <f>IF(J3426&lt;=24,"18-24","25-29")</f>
        <v/>
      </c>
      <c r="AA3426">
        <f>IF(M3426&lt;&gt;1,"",IF(P3426=2,1,0))</f>
        <v/>
      </c>
      <c r="AB3426">
        <f>IF(M3426&lt;&gt;1,"",IF(O3426&gt;=2,1,0))</f>
        <v/>
      </c>
      <c r="AC3426">
        <f>IF(M3426&lt;&gt;1,"",IF(OR(Q3426=999,Q3426=""),"",IF(OR(Q3426&lt;35,Q3426&gt;48),1,0)))</f>
        <v/>
      </c>
      <c r="AD3426">
        <f>IF(COUNT(AA3426:AC3426)&lt;3,"",SUM(AA3426:AC3426))</f>
        <v/>
      </c>
      <c r="AE3426">
        <f>IF(L3426&gt;=4,2,IF(L3426&gt;=2,1,0))</f>
        <v/>
      </c>
      <c r="AF3426">
        <f>IF(L3426&gt;=5,1,0)</f>
        <v/>
      </c>
      <c r="AG3426">
        <f>AE3426+AF3426</f>
        <v/>
      </c>
      <c r="AH3426" s="15">
        <f>IF(M3426&lt;&gt;1,"",IF(OR(R3426=-9,R3426=""),"",R3426))</f>
        <v/>
      </c>
      <c r="AI3426">
        <f>IF(M3426&lt;&gt;1,"",IF(OR(Q3426=999,Q3426=""),"",Q3426))</f>
        <v/>
      </c>
    </row>
    <row r="3427">
      <c r="A3427" t="inlineStr">
        <is>
          <t>TQRMNOP118455</t>
        </is>
      </c>
      <c r="B3427" t="n">
        <v>2025</v>
      </c>
      <c r="C3427" t="n">
        <v>1</v>
      </c>
      <c r="D3427" t="n">
        <v>40</v>
      </c>
      <c r="E3427" t="inlineStr">
        <is>
          <t>N</t>
        </is>
      </c>
      <c r="F3427" t="n">
        <v>9</v>
      </c>
      <c r="G3427" t="n">
        <v>855</v>
      </c>
      <c r="H3427" t="n">
        <v>2</v>
      </c>
      <c r="I3427" t="n">
        <v>2</v>
      </c>
      <c r="J3427" t="n">
        <v>24</v>
      </c>
      <c r="K3427" t="n">
        <v>2</v>
      </c>
      <c r="L3427" t="n">
        <v>3</v>
      </c>
      <c r="M3427" t="n">
        <v>3</v>
      </c>
      <c r="R3427" s="15" t="n">
        <v>0</v>
      </c>
      <c r="S3427" s="15" t="n">
        <v>82000</v>
      </c>
      <c r="T3427" s="15" t="n">
        <v>82000</v>
      </c>
      <c r="U3427" s="15" t="n">
        <v>88900</v>
      </c>
      <c r="V3427">
        <f>IFERROR(VLOOKUP(D3427,Tablas_Equivalencia!$A$3:$B$8,2,FALSE),"Sin dato")</f>
        <v/>
      </c>
      <c r="W3427">
        <f>IFERROR(VLOOKUP(L3427,Tablas_Equivalencia!$D$3:$E$9,2,FALSE),"Sin dato")</f>
        <v/>
      </c>
      <c r="X3427">
        <f>IF(I3427=1,"Varón","Mujer")</f>
        <v/>
      </c>
      <c r="Y3427">
        <f>IFERROR(VLOOKUP(M3427,Tablas_Equivalencia!$G$3:$H$6,2,FALSE),"Sin dato")</f>
        <v/>
      </c>
      <c r="Z3427">
        <f>IF(J3427&lt;=24,"18-24","25-29")</f>
        <v/>
      </c>
      <c r="AA3427">
        <f>IF(M3427&lt;&gt;1,"",IF(P3427=2,1,0))</f>
        <v/>
      </c>
      <c r="AB3427">
        <f>IF(M3427&lt;&gt;1,"",IF(O3427&gt;=2,1,0))</f>
        <v/>
      </c>
      <c r="AC3427">
        <f>IF(M3427&lt;&gt;1,"",IF(OR(Q3427=999,Q3427=""),"",IF(OR(Q3427&lt;35,Q3427&gt;48),1,0)))</f>
        <v/>
      </c>
      <c r="AD3427">
        <f>IF(COUNT(AA3427:AC3427)&lt;3,"",SUM(AA3427:AC3427))</f>
        <v/>
      </c>
      <c r="AE3427">
        <f>IF(L3427&gt;=4,2,IF(L3427&gt;=2,1,0))</f>
        <v/>
      </c>
      <c r="AF3427">
        <f>IF(L3427&gt;=5,1,0)</f>
        <v/>
      </c>
      <c r="AG3427">
        <f>AE3427+AF3427</f>
        <v/>
      </c>
      <c r="AH3427" s="15">
        <f>IF(M3427&lt;&gt;1,"",IF(OR(R3427=-9,R3427=""),"",R3427))</f>
        <v/>
      </c>
      <c r="AI3427">
        <f>IF(M3427&lt;&gt;1,"",IF(OR(Q3427=999,Q3427=""),"",Q3427))</f>
        <v/>
      </c>
    </row>
    <row r="3428">
      <c r="A3428" t="inlineStr">
        <is>
          <t>TQRMNOP118459</t>
        </is>
      </c>
      <c r="B3428" t="n">
        <v>2025</v>
      </c>
      <c r="C3428" t="n">
        <v>1</v>
      </c>
      <c r="D3428" t="n">
        <v>40</v>
      </c>
      <c r="E3428" t="inlineStr">
        <is>
          <t>S</t>
        </is>
      </c>
      <c r="F3428" t="n">
        <v>7</v>
      </c>
      <c r="G3428" t="n">
        <v>1092</v>
      </c>
      <c r="H3428" t="n">
        <v>3</v>
      </c>
      <c r="I3428" t="n">
        <v>2</v>
      </c>
      <c r="J3428" t="n">
        <v>28</v>
      </c>
      <c r="K3428" t="n">
        <v>2</v>
      </c>
      <c r="L3428" t="n">
        <v>6</v>
      </c>
      <c r="M3428" t="n">
        <v>2</v>
      </c>
      <c r="R3428" s="15" t="n">
        <v>0</v>
      </c>
      <c r="S3428" s="15" t="n">
        <v>0</v>
      </c>
      <c r="T3428" s="15" t="n">
        <v>0</v>
      </c>
      <c r="U3428" s="15" t="n">
        <v>132200</v>
      </c>
      <c r="V3428">
        <f>IFERROR(VLOOKUP(D3428,Tablas_Equivalencia!$A$3:$B$8,2,FALSE),"Sin dato")</f>
        <v/>
      </c>
      <c r="W3428">
        <f>IFERROR(VLOOKUP(L3428,Tablas_Equivalencia!$D$3:$E$9,2,FALSE),"Sin dato")</f>
        <v/>
      </c>
      <c r="X3428">
        <f>IF(I3428=1,"Varón","Mujer")</f>
        <v/>
      </c>
      <c r="Y3428">
        <f>IFERROR(VLOOKUP(M3428,Tablas_Equivalencia!$G$3:$H$6,2,FALSE),"Sin dato")</f>
        <v/>
      </c>
      <c r="Z3428">
        <f>IF(J3428&lt;=24,"18-24","25-29")</f>
        <v/>
      </c>
      <c r="AA3428">
        <f>IF(M3428&lt;&gt;1,"",IF(P3428=2,1,0))</f>
        <v/>
      </c>
      <c r="AB3428">
        <f>IF(M3428&lt;&gt;1,"",IF(O3428&gt;=2,1,0))</f>
        <v/>
      </c>
      <c r="AC3428">
        <f>IF(M3428&lt;&gt;1,"",IF(OR(Q3428=999,Q3428=""),"",IF(OR(Q3428&lt;35,Q3428&gt;48),1,0)))</f>
        <v/>
      </c>
      <c r="AD3428">
        <f>IF(COUNT(AA3428:AC3428)&lt;3,"",SUM(AA3428:AC3428))</f>
        <v/>
      </c>
      <c r="AE3428">
        <f>IF(L3428&gt;=4,2,IF(L3428&gt;=2,1,0))</f>
        <v/>
      </c>
      <c r="AF3428">
        <f>IF(L3428&gt;=5,1,0)</f>
        <v/>
      </c>
      <c r="AG3428">
        <f>AE3428+AF3428</f>
        <v/>
      </c>
      <c r="AH3428" s="15">
        <f>IF(M3428&lt;&gt;1,"",IF(OR(R3428=-9,R3428=""),"",R3428))</f>
        <v/>
      </c>
      <c r="AI3428">
        <f>IF(M3428&lt;&gt;1,"",IF(OR(Q3428=999,Q3428=""),"",Q3428))</f>
        <v/>
      </c>
    </row>
    <row r="3429">
      <c r="A3429" t="inlineStr">
        <is>
          <t>TQRMNOP118463</t>
        </is>
      </c>
      <c r="B3429" t="n">
        <v>2025</v>
      </c>
      <c r="C3429" t="n">
        <v>1</v>
      </c>
      <c r="D3429" t="n">
        <v>43</v>
      </c>
      <c r="E3429" t="inlineStr">
        <is>
          <t>S</t>
        </is>
      </c>
      <c r="F3429" t="n">
        <v>19</v>
      </c>
      <c r="G3429" t="n">
        <v>1119</v>
      </c>
      <c r="H3429" t="n">
        <v>3</v>
      </c>
      <c r="I3429" t="n">
        <v>1</v>
      </c>
      <c r="J3429" t="n">
        <v>26</v>
      </c>
      <c r="K3429" t="n">
        <v>1</v>
      </c>
      <c r="L3429" t="n">
        <v>3</v>
      </c>
      <c r="M3429" t="n">
        <v>1</v>
      </c>
      <c r="N3429" t="n">
        <v>3</v>
      </c>
      <c r="O3429" t="n">
        <v>3</v>
      </c>
      <c r="P3429" t="n">
        <v>1</v>
      </c>
      <c r="Q3429" t="n">
        <v>49</v>
      </c>
      <c r="R3429" s="15" t="n">
        <v>601000</v>
      </c>
      <c r="S3429" s="15" t="n">
        <v>73000</v>
      </c>
      <c r="T3429" s="15" t="n">
        <v>674000</v>
      </c>
      <c r="U3429" s="15" t="n">
        <v>60100</v>
      </c>
      <c r="V3429">
        <f>IFERROR(VLOOKUP(D3429,Tablas_Equivalencia!$A$3:$B$8,2,FALSE),"Sin dato")</f>
        <v/>
      </c>
      <c r="W3429">
        <f>IFERROR(VLOOKUP(L3429,Tablas_Equivalencia!$D$3:$E$9,2,FALSE),"Sin dato")</f>
        <v/>
      </c>
      <c r="X3429">
        <f>IF(I3429=1,"Varón","Mujer")</f>
        <v/>
      </c>
      <c r="Y3429">
        <f>IFERROR(VLOOKUP(M3429,Tablas_Equivalencia!$G$3:$H$6,2,FALSE),"Sin dato")</f>
        <v/>
      </c>
      <c r="Z3429">
        <f>IF(J3429&lt;=24,"18-24","25-29")</f>
        <v/>
      </c>
      <c r="AA3429">
        <f>IF(M3429&lt;&gt;1,"",IF(P3429=2,1,0))</f>
        <v/>
      </c>
      <c r="AB3429">
        <f>IF(M3429&lt;&gt;1,"",IF(O3429&gt;=2,1,0))</f>
        <v/>
      </c>
      <c r="AC3429">
        <f>IF(M3429&lt;&gt;1,"",IF(OR(Q3429=999,Q3429=""),"",IF(OR(Q3429&lt;35,Q3429&gt;48),1,0)))</f>
        <v/>
      </c>
      <c r="AD3429">
        <f>IF(COUNT(AA3429:AC3429)&lt;3,"",SUM(AA3429:AC3429))</f>
        <v/>
      </c>
      <c r="AE3429">
        <f>IF(L3429&gt;=4,2,IF(L3429&gt;=2,1,0))</f>
        <v/>
      </c>
      <c r="AF3429">
        <f>IF(L3429&gt;=5,1,0)</f>
        <v/>
      </c>
      <c r="AG3429">
        <f>AE3429+AF3429</f>
        <v/>
      </c>
      <c r="AH3429" s="15">
        <f>IF(M3429&lt;&gt;1,"",IF(OR(R3429=-9,R3429=""),"",R3429))</f>
        <v/>
      </c>
      <c r="AI3429">
        <f>IF(M3429&lt;&gt;1,"",IF(OR(Q3429=999,Q3429=""),"",Q3429))</f>
        <v/>
      </c>
    </row>
    <row r="3430">
      <c r="A3430" t="inlineStr">
        <is>
          <t>TQRMNOP118466</t>
        </is>
      </c>
      <c r="B3430" t="n">
        <v>2025</v>
      </c>
      <c r="C3430" t="n">
        <v>1</v>
      </c>
      <c r="D3430" t="n">
        <v>40</v>
      </c>
      <c r="E3430" t="inlineStr">
        <is>
          <t>N</t>
        </is>
      </c>
      <c r="F3430" t="n">
        <v>22</v>
      </c>
      <c r="G3430" t="n">
        <v>2783</v>
      </c>
      <c r="H3430" t="n">
        <v>3</v>
      </c>
      <c r="I3430" t="n">
        <v>2</v>
      </c>
      <c r="J3430" t="n">
        <v>27</v>
      </c>
      <c r="K3430" t="n">
        <v>2</v>
      </c>
      <c r="L3430" t="n">
        <v>6</v>
      </c>
      <c r="M3430" t="n">
        <v>3</v>
      </c>
      <c r="R3430" s="15" t="n">
        <v>0</v>
      </c>
      <c r="S3430" s="15" t="n">
        <v>54000</v>
      </c>
      <c r="T3430" s="15" t="n">
        <v>54000</v>
      </c>
      <c r="U3430" s="15" t="n">
        <v>67000</v>
      </c>
      <c r="V3430">
        <f>IFERROR(VLOOKUP(D3430,Tablas_Equivalencia!$A$3:$B$8,2,FALSE),"Sin dato")</f>
        <v/>
      </c>
      <c r="W3430">
        <f>IFERROR(VLOOKUP(L3430,Tablas_Equivalencia!$D$3:$E$9,2,FALSE),"Sin dato")</f>
        <v/>
      </c>
      <c r="X3430">
        <f>IF(I3430=1,"Varón","Mujer")</f>
        <v/>
      </c>
      <c r="Y3430">
        <f>IFERROR(VLOOKUP(M3430,Tablas_Equivalencia!$G$3:$H$6,2,FALSE),"Sin dato")</f>
        <v/>
      </c>
      <c r="Z3430">
        <f>IF(J3430&lt;=24,"18-24","25-29")</f>
        <v/>
      </c>
      <c r="AA3430">
        <f>IF(M3430&lt;&gt;1,"",IF(P3430=2,1,0))</f>
        <v/>
      </c>
      <c r="AB3430">
        <f>IF(M3430&lt;&gt;1,"",IF(O3430&gt;=2,1,0))</f>
        <v/>
      </c>
      <c r="AC3430">
        <f>IF(M3430&lt;&gt;1,"",IF(OR(Q3430=999,Q3430=""),"",IF(OR(Q3430&lt;35,Q3430&gt;48),1,0)))</f>
        <v/>
      </c>
      <c r="AD3430">
        <f>IF(COUNT(AA3430:AC3430)&lt;3,"",SUM(AA3430:AC3430))</f>
        <v/>
      </c>
      <c r="AE3430">
        <f>IF(L3430&gt;=4,2,IF(L3430&gt;=2,1,0))</f>
        <v/>
      </c>
      <c r="AF3430">
        <f>IF(L3430&gt;=5,1,0)</f>
        <v/>
      </c>
      <c r="AG3430">
        <f>AE3430+AF3430</f>
        <v/>
      </c>
      <c r="AH3430" s="15">
        <f>IF(M3430&lt;&gt;1,"",IF(OR(R3430=-9,R3430=""),"",R3430))</f>
        <v/>
      </c>
      <c r="AI3430">
        <f>IF(M3430&lt;&gt;1,"",IF(OR(Q3430=999,Q3430=""),"",Q3430))</f>
        <v/>
      </c>
    </row>
    <row r="3431">
      <c r="A3431" t="inlineStr">
        <is>
          <t>TQRMNOP118472</t>
        </is>
      </c>
      <c r="B3431" t="n">
        <v>2025</v>
      </c>
      <c r="C3431" t="n">
        <v>1</v>
      </c>
      <c r="D3431" t="n">
        <v>43</v>
      </c>
      <c r="E3431" t="inlineStr">
        <is>
          <t>S</t>
        </is>
      </c>
      <c r="F3431" t="n">
        <v>19</v>
      </c>
      <c r="G3431" t="n">
        <v>1626</v>
      </c>
      <c r="H3431" t="n">
        <v>2</v>
      </c>
      <c r="I3431" t="n">
        <v>1</v>
      </c>
      <c r="J3431" t="n">
        <v>19</v>
      </c>
      <c r="K3431" t="n">
        <v>1</v>
      </c>
      <c r="L3431" t="n">
        <v>5</v>
      </c>
      <c r="M3431" t="n">
        <v>2</v>
      </c>
      <c r="R3431" s="15" t="n">
        <v>0</v>
      </c>
      <c r="S3431" s="15" t="n">
        <v>0</v>
      </c>
      <c r="T3431" s="15" t="n">
        <v>0</v>
      </c>
      <c r="U3431" s="15" t="n">
        <v>107900</v>
      </c>
      <c r="V3431">
        <f>IFERROR(VLOOKUP(D3431,Tablas_Equivalencia!$A$3:$B$8,2,FALSE),"Sin dato")</f>
        <v/>
      </c>
      <c r="W3431">
        <f>IFERROR(VLOOKUP(L3431,Tablas_Equivalencia!$D$3:$E$9,2,FALSE),"Sin dato")</f>
        <v/>
      </c>
      <c r="X3431">
        <f>IF(I3431=1,"Varón","Mujer")</f>
        <v/>
      </c>
      <c r="Y3431">
        <f>IFERROR(VLOOKUP(M3431,Tablas_Equivalencia!$G$3:$H$6,2,FALSE),"Sin dato")</f>
        <v/>
      </c>
      <c r="Z3431">
        <f>IF(J3431&lt;=24,"18-24","25-29")</f>
        <v/>
      </c>
      <c r="AA3431">
        <f>IF(M3431&lt;&gt;1,"",IF(P3431=2,1,0))</f>
        <v/>
      </c>
      <c r="AB3431">
        <f>IF(M3431&lt;&gt;1,"",IF(O3431&gt;=2,1,0))</f>
        <v/>
      </c>
      <c r="AC3431">
        <f>IF(M3431&lt;&gt;1,"",IF(OR(Q3431=999,Q3431=""),"",IF(OR(Q3431&lt;35,Q3431&gt;48),1,0)))</f>
        <v/>
      </c>
      <c r="AD3431">
        <f>IF(COUNT(AA3431:AC3431)&lt;3,"",SUM(AA3431:AC3431))</f>
        <v/>
      </c>
      <c r="AE3431">
        <f>IF(L3431&gt;=4,2,IF(L3431&gt;=2,1,0))</f>
        <v/>
      </c>
      <c r="AF3431">
        <f>IF(L3431&gt;=5,1,0)</f>
        <v/>
      </c>
      <c r="AG3431">
        <f>AE3431+AF3431</f>
        <v/>
      </c>
      <c r="AH3431" s="15">
        <f>IF(M3431&lt;&gt;1,"",IF(OR(R3431=-9,R3431=""),"",R3431))</f>
        <v/>
      </c>
      <c r="AI3431">
        <f>IF(M3431&lt;&gt;1,"",IF(OR(Q3431=999,Q3431=""),"",Q3431))</f>
        <v/>
      </c>
    </row>
    <row r="3432">
      <c r="A3432" t="inlineStr">
        <is>
          <t>TQRMNOP118480</t>
        </is>
      </c>
      <c r="B3432" t="n">
        <v>2025</v>
      </c>
      <c r="C3432" t="n">
        <v>1</v>
      </c>
      <c r="D3432" t="n">
        <v>43</v>
      </c>
      <c r="E3432" t="inlineStr">
        <is>
          <t>S</t>
        </is>
      </c>
      <c r="F3432" t="n">
        <v>17</v>
      </c>
      <c r="G3432" t="n">
        <v>889</v>
      </c>
      <c r="H3432" t="n">
        <v>3</v>
      </c>
      <c r="I3432" t="n">
        <v>1</v>
      </c>
      <c r="J3432" t="n">
        <v>29</v>
      </c>
      <c r="K3432" t="n">
        <v>1</v>
      </c>
      <c r="L3432" t="n">
        <v>5</v>
      </c>
      <c r="M3432" t="n">
        <v>1</v>
      </c>
      <c r="N3432" t="n">
        <v>3</v>
      </c>
      <c r="O3432" t="n">
        <v>2</v>
      </c>
      <c r="P3432" t="n">
        <v>2</v>
      </c>
      <c r="Q3432" t="n">
        <v>40</v>
      </c>
      <c r="R3432" s="15" t="n">
        <v>-9</v>
      </c>
      <c r="S3432" s="15" t="n">
        <v>0</v>
      </c>
      <c r="T3432" s="15" t="n">
        <v>0</v>
      </c>
      <c r="U3432" s="15" t="n">
        <v>158900</v>
      </c>
      <c r="V3432">
        <f>IFERROR(VLOOKUP(D3432,Tablas_Equivalencia!$A$3:$B$8,2,FALSE),"Sin dato")</f>
        <v/>
      </c>
      <c r="W3432">
        <f>IFERROR(VLOOKUP(L3432,Tablas_Equivalencia!$D$3:$E$9,2,FALSE),"Sin dato")</f>
        <v/>
      </c>
      <c r="X3432">
        <f>IF(I3432=1,"Varón","Mujer")</f>
        <v/>
      </c>
      <c r="Y3432">
        <f>IFERROR(VLOOKUP(M3432,Tablas_Equivalencia!$G$3:$H$6,2,FALSE),"Sin dato")</f>
        <v/>
      </c>
      <c r="Z3432">
        <f>IF(J3432&lt;=24,"18-24","25-29")</f>
        <v/>
      </c>
      <c r="AA3432">
        <f>IF(M3432&lt;&gt;1,"",IF(P3432=2,1,0))</f>
        <v/>
      </c>
      <c r="AB3432">
        <f>IF(M3432&lt;&gt;1,"",IF(O3432&gt;=2,1,0))</f>
        <v/>
      </c>
      <c r="AC3432">
        <f>IF(M3432&lt;&gt;1,"",IF(OR(Q3432=999,Q3432=""),"",IF(OR(Q3432&lt;35,Q3432&gt;48),1,0)))</f>
        <v/>
      </c>
      <c r="AD3432">
        <f>IF(COUNT(AA3432:AC3432)&lt;3,"",SUM(AA3432:AC3432))</f>
        <v/>
      </c>
      <c r="AE3432">
        <f>IF(L3432&gt;=4,2,IF(L3432&gt;=2,1,0))</f>
        <v/>
      </c>
      <c r="AF3432">
        <f>IF(L3432&gt;=5,1,0)</f>
        <v/>
      </c>
      <c r="AG3432">
        <f>AE3432+AF3432</f>
        <v/>
      </c>
      <c r="AH3432" s="15">
        <f>IF(M3432&lt;&gt;1,"",IF(OR(R3432=-9,R3432=""),"",R3432))</f>
        <v/>
      </c>
      <c r="AI3432">
        <f>IF(M3432&lt;&gt;1,"",IF(OR(Q3432=999,Q3432=""),"",Q3432))</f>
        <v/>
      </c>
    </row>
    <row r="3433">
      <c r="A3433" t="inlineStr">
        <is>
          <t>TQRMNOP118481</t>
        </is>
      </c>
      <c r="B3433" t="n">
        <v>2025</v>
      </c>
      <c r="C3433" t="n">
        <v>1</v>
      </c>
      <c r="D3433" t="n">
        <v>1</v>
      </c>
      <c r="E3433" t="inlineStr">
        <is>
          <t>S</t>
        </is>
      </c>
      <c r="F3433" t="n">
        <v>33</v>
      </c>
      <c r="G3433" t="n">
        <v>1168</v>
      </c>
      <c r="H3433" t="n">
        <v>1</v>
      </c>
      <c r="I3433" t="n">
        <v>1</v>
      </c>
      <c r="J3433" t="n">
        <v>25</v>
      </c>
      <c r="K3433" t="n">
        <v>2</v>
      </c>
      <c r="L3433" t="n">
        <v>6</v>
      </c>
      <c r="M3433" t="n">
        <v>1</v>
      </c>
      <c r="N3433" t="n">
        <v>1</v>
      </c>
      <c r="O3433" t="n">
        <v>1</v>
      </c>
      <c r="P3433" t="n">
        <v>1</v>
      </c>
      <c r="Q3433" t="n">
        <v>27</v>
      </c>
      <c r="R3433" s="15" t="n">
        <v>1288000</v>
      </c>
      <c r="S3433" s="15" t="n">
        <v>0</v>
      </c>
      <c r="T3433" s="15" t="n">
        <v>1288000</v>
      </c>
      <c r="U3433" s="15" t="n">
        <v>151700</v>
      </c>
      <c r="V3433">
        <f>IFERROR(VLOOKUP(D3433,Tablas_Equivalencia!$A$3:$B$8,2,FALSE),"Sin dato")</f>
        <v/>
      </c>
      <c r="W3433">
        <f>IFERROR(VLOOKUP(L3433,Tablas_Equivalencia!$D$3:$E$9,2,FALSE),"Sin dato")</f>
        <v/>
      </c>
      <c r="X3433">
        <f>IF(I3433=1,"Varón","Mujer")</f>
        <v/>
      </c>
      <c r="Y3433">
        <f>IFERROR(VLOOKUP(M3433,Tablas_Equivalencia!$G$3:$H$6,2,FALSE),"Sin dato")</f>
        <v/>
      </c>
      <c r="Z3433">
        <f>IF(J3433&lt;=24,"18-24","25-29")</f>
        <v/>
      </c>
      <c r="AA3433">
        <f>IF(M3433&lt;&gt;1,"",IF(P3433=2,1,0))</f>
        <v/>
      </c>
      <c r="AB3433">
        <f>IF(M3433&lt;&gt;1,"",IF(O3433&gt;=2,1,0))</f>
        <v/>
      </c>
      <c r="AC3433">
        <f>IF(M3433&lt;&gt;1,"",IF(OR(Q3433=999,Q3433=""),"",IF(OR(Q3433&lt;35,Q3433&gt;48),1,0)))</f>
        <v/>
      </c>
      <c r="AD3433">
        <f>IF(COUNT(AA3433:AC3433)&lt;3,"",SUM(AA3433:AC3433))</f>
        <v/>
      </c>
      <c r="AE3433">
        <f>IF(L3433&gt;=4,2,IF(L3433&gt;=2,1,0))</f>
        <v/>
      </c>
      <c r="AF3433">
        <f>IF(L3433&gt;=5,1,0)</f>
        <v/>
      </c>
      <c r="AG3433">
        <f>AE3433+AF3433</f>
        <v/>
      </c>
      <c r="AH3433" s="15">
        <f>IF(M3433&lt;&gt;1,"",IF(OR(R3433=-9,R3433=""),"",R3433))</f>
        <v/>
      </c>
      <c r="AI3433">
        <f>IF(M3433&lt;&gt;1,"",IF(OR(Q3433=999,Q3433=""),"",Q3433))</f>
        <v/>
      </c>
    </row>
    <row r="3434">
      <c r="A3434" t="inlineStr">
        <is>
          <t>TQRMNOP118483</t>
        </is>
      </c>
      <c r="B3434" t="n">
        <v>2025</v>
      </c>
      <c r="C3434" t="n">
        <v>1</v>
      </c>
      <c r="D3434" t="n">
        <v>1</v>
      </c>
      <c r="E3434" t="inlineStr">
        <is>
          <t>S</t>
        </is>
      </c>
      <c r="F3434" t="n">
        <v>33</v>
      </c>
      <c r="G3434" t="n">
        <v>848</v>
      </c>
      <c r="H3434" t="n">
        <v>2</v>
      </c>
      <c r="I3434" t="n">
        <v>2</v>
      </c>
      <c r="J3434" t="n">
        <v>21</v>
      </c>
      <c r="K3434" t="n">
        <v>2</v>
      </c>
      <c r="L3434" t="n">
        <v>4</v>
      </c>
      <c r="M3434" t="n">
        <v>2</v>
      </c>
      <c r="R3434" s="15" t="n">
        <v>0</v>
      </c>
      <c r="S3434" s="15" t="n">
        <v>0</v>
      </c>
      <c r="T3434" s="15" t="n">
        <v>0</v>
      </c>
      <c r="U3434" s="15" t="n">
        <v>165100</v>
      </c>
      <c r="V3434">
        <f>IFERROR(VLOOKUP(D3434,Tablas_Equivalencia!$A$3:$B$8,2,FALSE),"Sin dato")</f>
        <v/>
      </c>
      <c r="W3434">
        <f>IFERROR(VLOOKUP(L3434,Tablas_Equivalencia!$D$3:$E$9,2,FALSE),"Sin dato")</f>
        <v/>
      </c>
      <c r="X3434">
        <f>IF(I3434=1,"Varón","Mujer")</f>
        <v/>
      </c>
      <c r="Y3434">
        <f>IFERROR(VLOOKUP(M3434,Tablas_Equivalencia!$G$3:$H$6,2,FALSE),"Sin dato")</f>
        <v/>
      </c>
      <c r="Z3434">
        <f>IF(J3434&lt;=24,"18-24","25-29")</f>
        <v/>
      </c>
      <c r="AA3434">
        <f>IF(M3434&lt;&gt;1,"",IF(P3434=2,1,0))</f>
        <v/>
      </c>
      <c r="AB3434">
        <f>IF(M3434&lt;&gt;1,"",IF(O3434&gt;=2,1,0))</f>
        <v/>
      </c>
      <c r="AC3434">
        <f>IF(M3434&lt;&gt;1,"",IF(OR(Q3434=999,Q3434=""),"",IF(OR(Q3434&lt;35,Q3434&gt;48),1,0)))</f>
        <v/>
      </c>
      <c r="AD3434">
        <f>IF(COUNT(AA3434:AC3434)&lt;3,"",SUM(AA3434:AC3434))</f>
        <v/>
      </c>
      <c r="AE3434">
        <f>IF(L3434&gt;=4,2,IF(L3434&gt;=2,1,0))</f>
        <v/>
      </c>
      <c r="AF3434">
        <f>IF(L3434&gt;=5,1,0)</f>
        <v/>
      </c>
      <c r="AG3434">
        <f>AE3434+AF3434</f>
        <v/>
      </c>
      <c r="AH3434" s="15">
        <f>IF(M3434&lt;&gt;1,"",IF(OR(R3434=-9,R3434=""),"",R3434))</f>
        <v/>
      </c>
      <c r="AI3434">
        <f>IF(M3434&lt;&gt;1,"",IF(OR(Q3434=999,Q3434=""),"",Q3434))</f>
        <v/>
      </c>
    </row>
    <row r="3435">
      <c r="A3435" t="inlineStr">
        <is>
          <t>TQRMNOP118497</t>
        </is>
      </c>
      <c r="B3435" t="n">
        <v>2025</v>
      </c>
      <c r="C3435" t="n">
        <v>1</v>
      </c>
      <c r="D3435" t="n">
        <v>41</v>
      </c>
      <c r="E3435" t="inlineStr">
        <is>
          <t>N</t>
        </is>
      </c>
      <c r="F3435" t="n">
        <v>15</v>
      </c>
      <c r="G3435" t="n">
        <v>1350</v>
      </c>
      <c r="H3435" t="n">
        <v>3</v>
      </c>
      <c r="I3435" t="n">
        <v>1</v>
      </c>
      <c r="J3435" t="n">
        <v>26</v>
      </c>
      <c r="K3435" t="n">
        <v>2</v>
      </c>
      <c r="L3435" t="n">
        <v>4</v>
      </c>
      <c r="M3435" t="n">
        <v>1</v>
      </c>
      <c r="N3435" t="n">
        <v>2</v>
      </c>
      <c r="O3435" t="n">
        <v>1</v>
      </c>
      <c r="P3435" t="n">
        <v>2</v>
      </c>
      <c r="Q3435" t="n">
        <v>49</v>
      </c>
      <c r="R3435" s="15" t="n">
        <v>469000</v>
      </c>
      <c r="S3435" s="15" t="n">
        <v>0</v>
      </c>
      <c r="T3435" s="15" t="n">
        <v>469000</v>
      </c>
      <c r="U3435" s="15" t="n">
        <v>123100</v>
      </c>
      <c r="V3435">
        <f>IFERROR(VLOOKUP(D3435,Tablas_Equivalencia!$A$3:$B$8,2,FALSE),"Sin dato")</f>
        <v/>
      </c>
      <c r="W3435">
        <f>IFERROR(VLOOKUP(L3435,Tablas_Equivalencia!$D$3:$E$9,2,FALSE),"Sin dato")</f>
        <v/>
      </c>
      <c r="X3435">
        <f>IF(I3435=1,"Varón","Mujer")</f>
        <v/>
      </c>
      <c r="Y3435">
        <f>IFERROR(VLOOKUP(M3435,Tablas_Equivalencia!$G$3:$H$6,2,FALSE),"Sin dato")</f>
        <v/>
      </c>
      <c r="Z3435">
        <f>IF(J3435&lt;=24,"18-24","25-29")</f>
        <v/>
      </c>
      <c r="AA3435">
        <f>IF(M3435&lt;&gt;1,"",IF(P3435=2,1,0))</f>
        <v/>
      </c>
      <c r="AB3435">
        <f>IF(M3435&lt;&gt;1,"",IF(O3435&gt;=2,1,0))</f>
        <v/>
      </c>
      <c r="AC3435">
        <f>IF(M3435&lt;&gt;1,"",IF(OR(Q3435=999,Q3435=""),"",IF(OR(Q3435&lt;35,Q3435&gt;48),1,0)))</f>
        <v/>
      </c>
      <c r="AD3435">
        <f>IF(COUNT(AA3435:AC3435)&lt;3,"",SUM(AA3435:AC3435))</f>
        <v/>
      </c>
      <c r="AE3435">
        <f>IF(L3435&gt;=4,2,IF(L3435&gt;=2,1,0))</f>
        <v/>
      </c>
      <c r="AF3435">
        <f>IF(L3435&gt;=5,1,0)</f>
        <v/>
      </c>
      <c r="AG3435">
        <f>AE3435+AF3435</f>
        <v/>
      </c>
      <c r="AH3435" s="15">
        <f>IF(M3435&lt;&gt;1,"",IF(OR(R3435=-9,R3435=""),"",R3435))</f>
        <v/>
      </c>
      <c r="AI3435">
        <f>IF(M3435&lt;&gt;1,"",IF(OR(Q3435=999,Q3435=""),"",Q3435))</f>
        <v/>
      </c>
    </row>
    <row r="3436">
      <c r="A3436" t="inlineStr">
        <is>
          <t>TQRMNOP118498</t>
        </is>
      </c>
      <c r="B3436" t="n">
        <v>2025</v>
      </c>
      <c r="C3436" t="n">
        <v>1</v>
      </c>
      <c r="D3436" t="n">
        <v>42</v>
      </c>
      <c r="E3436" t="inlineStr">
        <is>
          <t>N</t>
        </is>
      </c>
      <c r="F3436" t="n">
        <v>25</v>
      </c>
      <c r="G3436" t="n">
        <v>1376</v>
      </c>
      <c r="H3436" t="n">
        <v>3</v>
      </c>
      <c r="I3436" t="n">
        <v>1</v>
      </c>
      <c r="J3436" t="n">
        <v>21</v>
      </c>
      <c r="K3436" t="n">
        <v>1</v>
      </c>
      <c r="L3436" t="n">
        <v>5</v>
      </c>
      <c r="M3436" t="n">
        <v>2</v>
      </c>
      <c r="R3436" s="15" t="n">
        <v>0</v>
      </c>
      <c r="S3436" s="15" t="n">
        <v>0</v>
      </c>
      <c r="T3436" s="15" t="n">
        <v>0</v>
      </c>
      <c r="U3436" s="15" t="n">
        <v>226300</v>
      </c>
      <c r="V3436">
        <f>IFERROR(VLOOKUP(D3436,Tablas_Equivalencia!$A$3:$B$8,2,FALSE),"Sin dato")</f>
        <v/>
      </c>
      <c r="W3436">
        <f>IFERROR(VLOOKUP(L3436,Tablas_Equivalencia!$D$3:$E$9,2,FALSE),"Sin dato")</f>
        <v/>
      </c>
      <c r="X3436">
        <f>IF(I3436=1,"Varón","Mujer")</f>
        <v/>
      </c>
      <c r="Y3436">
        <f>IFERROR(VLOOKUP(M3436,Tablas_Equivalencia!$G$3:$H$6,2,FALSE),"Sin dato")</f>
        <v/>
      </c>
      <c r="Z3436">
        <f>IF(J3436&lt;=24,"18-24","25-29")</f>
        <v/>
      </c>
      <c r="AA3436">
        <f>IF(M3436&lt;&gt;1,"",IF(P3436=2,1,0))</f>
        <v/>
      </c>
      <c r="AB3436">
        <f>IF(M3436&lt;&gt;1,"",IF(O3436&gt;=2,1,0))</f>
        <v/>
      </c>
      <c r="AC3436">
        <f>IF(M3436&lt;&gt;1,"",IF(OR(Q3436=999,Q3436=""),"",IF(OR(Q3436&lt;35,Q3436&gt;48),1,0)))</f>
        <v/>
      </c>
      <c r="AD3436">
        <f>IF(COUNT(AA3436:AC3436)&lt;3,"",SUM(AA3436:AC3436))</f>
        <v/>
      </c>
      <c r="AE3436">
        <f>IF(L3436&gt;=4,2,IF(L3436&gt;=2,1,0))</f>
        <v/>
      </c>
      <c r="AF3436">
        <f>IF(L3436&gt;=5,1,0)</f>
        <v/>
      </c>
      <c r="AG3436">
        <f>AE3436+AF3436</f>
        <v/>
      </c>
      <c r="AH3436" s="15">
        <f>IF(M3436&lt;&gt;1,"",IF(OR(R3436=-9,R3436=""),"",R3436))</f>
        <v/>
      </c>
      <c r="AI3436">
        <f>IF(M3436&lt;&gt;1,"",IF(OR(Q3436=999,Q3436=""),"",Q3436))</f>
        <v/>
      </c>
    </row>
    <row r="3437">
      <c r="A3437" t="inlineStr">
        <is>
          <t>TQRMNOP118501</t>
        </is>
      </c>
      <c r="B3437" t="n">
        <v>2025</v>
      </c>
      <c r="C3437" t="n">
        <v>1</v>
      </c>
      <c r="D3437" t="n">
        <v>41</v>
      </c>
      <c r="E3437" t="inlineStr">
        <is>
          <t>S</t>
        </is>
      </c>
      <c r="F3437" t="n">
        <v>8</v>
      </c>
      <c r="G3437" t="n">
        <v>1275</v>
      </c>
      <c r="H3437" t="n">
        <v>3</v>
      </c>
      <c r="I3437" t="n">
        <v>1</v>
      </c>
      <c r="J3437" t="n">
        <v>18</v>
      </c>
      <c r="K3437" t="n">
        <v>1</v>
      </c>
      <c r="L3437" t="n">
        <v>5</v>
      </c>
      <c r="M3437" t="n">
        <v>1</v>
      </c>
      <c r="N3437" t="n">
        <v>2</v>
      </c>
      <c r="O3437" t="n">
        <v>2</v>
      </c>
      <c r="P3437" t="n">
        <v>2</v>
      </c>
      <c r="Q3437" t="n">
        <v>13</v>
      </c>
      <c r="R3437" s="15" t="n">
        <v>363000</v>
      </c>
      <c r="S3437" s="15" t="n">
        <v>0</v>
      </c>
      <c r="T3437" s="15" t="n">
        <v>363000</v>
      </c>
      <c r="U3437" s="15" t="n">
        <v>72400</v>
      </c>
      <c r="V3437">
        <f>IFERROR(VLOOKUP(D3437,Tablas_Equivalencia!$A$3:$B$8,2,FALSE),"Sin dato")</f>
        <v/>
      </c>
      <c r="W3437">
        <f>IFERROR(VLOOKUP(L3437,Tablas_Equivalencia!$D$3:$E$9,2,FALSE),"Sin dato")</f>
        <v/>
      </c>
      <c r="X3437">
        <f>IF(I3437=1,"Varón","Mujer")</f>
        <v/>
      </c>
      <c r="Y3437">
        <f>IFERROR(VLOOKUP(M3437,Tablas_Equivalencia!$G$3:$H$6,2,FALSE),"Sin dato")</f>
        <v/>
      </c>
      <c r="Z3437">
        <f>IF(J3437&lt;=24,"18-24","25-29")</f>
        <v/>
      </c>
      <c r="AA3437">
        <f>IF(M3437&lt;&gt;1,"",IF(P3437=2,1,0))</f>
        <v/>
      </c>
      <c r="AB3437">
        <f>IF(M3437&lt;&gt;1,"",IF(O3437&gt;=2,1,0))</f>
        <v/>
      </c>
      <c r="AC3437">
        <f>IF(M3437&lt;&gt;1,"",IF(OR(Q3437=999,Q3437=""),"",IF(OR(Q3437&lt;35,Q3437&gt;48),1,0)))</f>
        <v/>
      </c>
      <c r="AD3437">
        <f>IF(COUNT(AA3437:AC3437)&lt;3,"",SUM(AA3437:AC3437))</f>
        <v/>
      </c>
      <c r="AE3437">
        <f>IF(L3437&gt;=4,2,IF(L3437&gt;=2,1,0))</f>
        <v/>
      </c>
      <c r="AF3437">
        <f>IF(L3437&gt;=5,1,0)</f>
        <v/>
      </c>
      <c r="AG3437">
        <f>AE3437+AF3437</f>
        <v/>
      </c>
      <c r="AH3437" s="15">
        <f>IF(M3437&lt;&gt;1,"",IF(OR(R3437=-9,R3437=""),"",R3437))</f>
        <v/>
      </c>
      <c r="AI3437">
        <f>IF(M3437&lt;&gt;1,"",IF(OR(Q3437=999,Q3437=""),"",Q3437))</f>
        <v/>
      </c>
    </row>
    <row r="3438">
      <c r="A3438" t="inlineStr">
        <is>
          <t>TQRMNOP118506</t>
        </is>
      </c>
      <c r="B3438" t="n">
        <v>2025</v>
      </c>
      <c r="C3438" t="n">
        <v>1</v>
      </c>
      <c r="D3438" t="n">
        <v>42</v>
      </c>
      <c r="E3438" t="inlineStr">
        <is>
          <t>N</t>
        </is>
      </c>
      <c r="F3438" t="n">
        <v>25</v>
      </c>
      <c r="G3438" t="n">
        <v>1162</v>
      </c>
      <c r="H3438" t="n">
        <v>3</v>
      </c>
      <c r="I3438" t="n">
        <v>1</v>
      </c>
      <c r="J3438" t="n">
        <v>27</v>
      </c>
      <c r="K3438" t="n">
        <v>1</v>
      </c>
      <c r="L3438" t="n">
        <v>5</v>
      </c>
      <c r="M3438" t="n">
        <v>1</v>
      </c>
      <c r="N3438" t="n">
        <v>2</v>
      </c>
      <c r="O3438" t="n">
        <v>2</v>
      </c>
      <c r="P3438" t="n">
        <v>2</v>
      </c>
      <c r="Q3438" t="n">
        <v>16</v>
      </c>
      <c r="R3438" s="15" t="n">
        <v>243000</v>
      </c>
      <c r="S3438" s="15" t="n">
        <v>0</v>
      </c>
      <c r="T3438" s="15" t="n">
        <v>243000</v>
      </c>
      <c r="U3438" s="15" t="n">
        <v>187300</v>
      </c>
      <c r="V3438">
        <f>IFERROR(VLOOKUP(D3438,Tablas_Equivalencia!$A$3:$B$8,2,FALSE),"Sin dato")</f>
        <v/>
      </c>
      <c r="W3438">
        <f>IFERROR(VLOOKUP(L3438,Tablas_Equivalencia!$D$3:$E$9,2,FALSE),"Sin dato")</f>
        <v/>
      </c>
      <c r="X3438">
        <f>IF(I3438=1,"Varón","Mujer")</f>
        <v/>
      </c>
      <c r="Y3438">
        <f>IFERROR(VLOOKUP(M3438,Tablas_Equivalencia!$G$3:$H$6,2,FALSE),"Sin dato")</f>
        <v/>
      </c>
      <c r="Z3438">
        <f>IF(J3438&lt;=24,"18-24","25-29")</f>
        <v/>
      </c>
      <c r="AA3438">
        <f>IF(M3438&lt;&gt;1,"",IF(P3438=2,1,0))</f>
        <v/>
      </c>
      <c r="AB3438">
        <f>IF(M3438&lt;&gt;1,"",IF(O3438&gt;=2,1,0))</f>
        <v/>
      </c>
      <c r="AC3438">
        <f>IF(M3438&lt;&gt;1,"",IF(OR(Q3438=999,Q3438=""),"",IF(OR(Q3438&lt;35,Q3438&gt;48),1,0)))</f>
        <v/>
      </c>
      <c r="AD3438">
        <f>IF(COUNT(AA3438:AC3438)&lt;3,"",SUM(AA3438:AC3438))</f>
        <v/>
      </c>
      <c r="AE3438">
        <f>IF(L3438&gt;=4,2,IF(L3438&gt;=2,1,0))</f>
        <v/>
      </c>
      <c r="AF3438">
        <f>IF(L3438&gt;=5,1,0)</f>
        <v/>
      </c>
      <c r="AG3438">
        <f>AE3438+AF3438</f>
        <v/>
      </c>
      <c r="AH3438" s="15">
        <f>IF(M3438&lt;&gt;1,"",IF(OR(R3438=-9,R3438=""),"",R3438))</f>
        <v/>
      </c>
      <c r="AI3438">
        <f>IF(M3438&lt;&gt;1,"",IF(OR(Q3438=999,Q3438=""),"",Q3438))</f>
        <v/>
      </c>
    </row>
    <row r="3439">
      <c r="A3439" t="inlineStr">
        <is>
          <t>TQRMNOP118509</t>
        </is>
      </c>
      <c r="B3439" t="n">
        <v>2025</v>
      </c>
      <c r="C3439" t="n">
        <v>1</v>
      </c>
      <c r="D3439" t="n">
        <v>43</v>
      </c>
      <c r="E3439" t="inlineStr">
        <is>
          <t>N</t>
        </is>
      </c>
      <c r="F3439" t="n">
        <v>34</v>
      </c>
      <c r="G3439" t="n">
        <v>594</v>
      </c>
      <c r="H3439" t="n">
        <v>2</v>
      </c>
      <c r="I3439" t="n">
        <v>2</v>
      </c>
      <c r="J3439" t="n">
        <v>19</v>
      </c>
      <c r="K3439" t="n">
        <v>1</v>
      </c>
      <c r="L3439" t="n">
        <v>5</v>
      </c>
      <c r="M3439" t="n">
        <v>1</v>
      </c>
      <c r="N3439" t="n">
        <v>3</v>
      </c>
      <c r="O3439" t="n">
        <v>3</v>
      </c>
      <c r="P3439" t="n">
        <v>1</v>
      </c>
      <c r="Q3439" t="n">
        <v>36</v>
      </c>
      <c r="R3439" s="15" t="n">
        <v>818000</v>
      </c>
      <c r="S3439" s="15" t="n">
        <v>36000</v>
      </c>
      <c r="T3439" s="15" t="n">
        <v>854000</v>
      </c>
      <c r="U3439" s="15" t="n">
        <v>456200</v>
      </c>
      <c r="V3439">
        <f>IFERROR(VLOOKUP(D3439,Tablas_Equivalencia!$A$3:$B$8,2,FALSE),"Sin dato")</f>
        <v/>
      </c>
      <c r="W3439">
        <f>IFERROR(VLOOKUP(L3439,Tablas_Equivalencia!$D$3:$E$9,2,FALSE),"Sin dato")</f>
        <v/>
      </c>
      <c r="X3439">
        <f>IF(I3439=1,"Varón","Mujer")</f>
        <v/>
      </c>
      <c r="Y3439">
        <f>IFERROR(VLOOKUP(M3439,Tablas_Equivalencia!$G$3:$H$6,2,FALSE),"Sin dato")</f>
        <v/>
      </c>
      <c r="Z3439">
        <f>IF(J3439&lt;=24,"18-24","25-29")</f>
        <v/>
      </c>
      <c r="AA3439">
        <f>IF(M3439&lt;&gt;1,"",IF(P3439=2,1,0))</f>
        <v/>
      </c>
      <c r="AB3439">
        <f>IF(M3439&lt;&gt;1,"",IF(O3439&gt;=2,1,0))</f>
        <v/>
      </c>
      <c r="AC3439">
        <f>IF(M3439&lt;&gt;1,"",IF(OR(Q3439=999,Q3439=""),"",IF(OR(Q3439&lt;35,Q3439&gt;48),1,0)))</f>
        <v/>
      </c>
      <c r="AD3439">
        <f>IF(COUNT(AA3439:AC3439)&lt;3,"",SUM(AA3439:AC3439))</f>
        <v/>
      </c>
      <c r="AE3439">
        <f>IF(L3439&gt;=4,2,IF(L3439&gt;=2,1,0))</f>
        <v/>
      </c>
      <c r="AF3439">
        <f>IF(L3439&gt;=5,1,0)</f>
        <v/>
      </c>
      <c r="AG3439">
        <f>AE3439+AF3439</f>
        <v/>
      </c>
      <c r="AH3439" s="15">
        <f>IF(M3439&lt;&gt;1,"",IF(OR(R3439=-9,R3439=""),"",R3439))</f>
        <v/>
      </c>
      <c r="AI3439">
        <f>IF(M3439&lt;&gt;1,"",IF(OR(Q3439=999,Q3439=""),"",Q3439))</f>
        <v/>
      </c>
    </row>
    <row r="3440">
      <c r="A3440" t="inlineStr">
        <is>
          <t>TQRMNOP118512</t>
        </is>
      </c>
      <c r="B3440" t="n">
        <v>2025</v>
      </c>
      <c r="C3440" t="n">
        <v>1</v>
      </c>
      <c r="D3440" t="n">
        <v>1</v>
      </c>
      <c r="E3440" t="inlineStr">
        <is>
          <t>S</t>
        </is>
      </c>
      <c r="F3440" t="n">
        <v>33</v>
      </c>
      <c r="G3440" t="n">
        <v>1893</v>
      </c>
      <c r="H3440" t="n">
        <v>3</v>
      </c>
      <c r="I3440" t="n">
        <v>2</v>
      </c>
      <c r="J3440" t="n">
        <v>29</v>
      </c>
      <c r="K3440" t="n">
        <v>1</v>
      </c>
      <c r="L3440" t="n">
        <v>5</v>
      </c>
      <c r="M3440" t="n">
        <v>1</v>
      </c>
      <c r="N3440" t="n">
        <v>4</v>
      </c>
      <c r="O3440" t="n">
        <v>3</v>
      </c>
      <c r="P3440" t="n">
        <v>2</v>
      </c>
      <c r="Q3440" t="n">
        <v>27</v>
      </c>
      <c r="R3440" s="15" t="n">
        <v>-9</v>
      </c>
      <c r="S3440" s="15" t="n">
        <v>0</v>
      </c>
      <c r="T3440" s="15" t="n">
        <v>0</v>
      </c>
      <c r="U3440" s="15" t="n">
        <v>366800</v>
      </c>
      <c r="V3440">
        <f>IFERROR(VLOOKUP(D3440,Tablas_Equivalencia!$A$3:$B$8,2,FALSE),"Sin dato")</f>
        <v/>
      </c>
      <c r="W3440">
        <f>IFERROR(VLOOKUP(L3440,Tablas_Equivalencia!$D$3:$E$9,2,FALSE),"Sin dato")</f>
        <v/>
      </c>
      <c r="X3440">
        <f>IF(I3440=1,"Varón","Mujer")</f>
        <v/>
      </c>
      <c r="Y3440">
        <f>IFERROR(VLOOKUP(M3440,Tablas_Equivalencia!$G$3:$H$6,2,FALSE),"Sin dato")</f>
        <v/>
      </c>
      <c r="Z3440">
        <f>IF(J3440&lt;=24,"18-24","25-29")</f>
        <v/>
      </c>
      <c r="AA3440">
        <f>IF(M3440&lt;&gt;1,"",IF(P3440=2,1,0))</f>
        <v/>
      </c>
      <c r="AB3440">
        <f>IF(M3440&lt;&gt;1,"",IF(O3440&gt;=2,1,0))</f>
        <v/>
      </c>
      <c r="AC3440">
        <f>IF(M3440&lt;&gt;1,"",IF(OR(Q3440=999,Q3440=""),"",IF(OR(Q3440&lt;35,Q3440&gt;48),1,0)))</f>
        <v/>
      </c>
      <c r="AD3440">
        <f>IF(COUNT(AA3440:AC3440)&lt;3,"",SUM(AA3440:AC3440))</f>
        <v/>
      </c>
      <c r="AE3440">
        <f>IF(L3440&gt;=4,2,IF(L3440&gt;=2,1,0))</f>
        <v/>
      </c>
      <c r="AF3440">
        <f>IF(L3440&gt;=5,1,0)</f>
        <v/>
      </c>
      <c r="AG3440">
        <f>AE3440+AF3440</f>
        <v/>
      </c>
      <c r="AH3440" s="15">
        <f>IF(M3440&lt;&gt;1,"",IF(OR(R3440=-9,R3440=""),"",R3440))</f>
        <v/>
      </c>
      <c r="AI3440">
        <f>IF(M3440&lt;&gt;1,"",IF(OR(Q3440=999,Q3440=""),"",Q3440))</f>
        <v/>
      </c>
    </row>
    <row r="3441">
      <c r="A3441" t="inlineStr">
        <is>
          <t>TQRMNOP118514</t>
        </is>
      </c>
      <c r="B3441" t="n">
        <v>2025</v>
      </c>
      <c r="C3441" t="n">
        <v>1</v>
      </c>
      <c r="D3441" t="n">
        <v>1</v>
      </c>
      <c r="E3441" t="inlineStr">
        <is>
          <t>S</t>
        </is>
      </c>
      <c r="F3441" t="n">
        <v>32</v>
      </c>
      <c r="G3441" t="n">
        <v>1428</v>
      </c>
      <c r="H3441" t="n">
        <v>1</v>
      </c>
      <c r="I3441" t="n">
        <v>2</v>
      </c>
      <c r="J3441" t="n">
        <v>20</v>
      </c>
      <c r="K3441" t="n">
        <v>2</v>
      </c>
      <c r="L3441" t="n">
        <v>1</v>
      </c>
      <c r="M3441" t="n">
        <v>2</v>
      </c>
      <c r="R3441" s="15" t="n">
        <v>0</v>
      </c>
      <c r="S3441" s="15" t="n">
        <v>110000</v>
      </c>
      <c r="T3441" s="15" t="n">
        <v>110000</v>
      </c>
      <c r="U3441" s="15" t="n">
        <v>317700</v>
      </c>
      <c r="V3441">
        <f>IFERROR(VLOOKUP(D3441,Tablas_Equivalencia!$A$3:$B$8,2,FALSE),"Sin dato")</f>
        <v/>
      </c>
      <c r="W3441">
        <f>IFERROR(VLOOKUP(L3441,Tablas_Equivalencia!$D$3:$E$9,2,FALSE),"Sin dato")</f>
        <v/>
      </c>
      <c r="X3441">
        <f>IF(I3441=1,"Varón","Mujer")</f>
        <v/>
      </c>
      <c r="Y3441">
        <f>IFERROR(VLOOKUP(M3441,Tablas_Equivalencia!$G$3:$H$6,2,FALSE),"Sin dato")</f>
        <v/>
      </c>
      <c r="Z3441">
        <f>IF(J3441&lt;=24,"18-24","25-29")</f>
        <v/>
      </c>
      <c r="AA3441">
        <f>IF(M3441&lt;&gt;1,"",IF(P3441=2,1,0))</f>
        <v/>
      </c>
      <c r="AB3441">
        <f>IF(M3441&lt;&gt;1,"",IF(O3441&gt;=2,1,0))</f>
        <v/>
      </c>
      <c r="AC3441">
        <f>IF(M3441&lt;&gt;1,"",IF(OR(Q3441=999,Q3441=""),"",IF(OR(Q3441&lt;35,Q3441&gt;48),1,0)))</f>
        <v/>
      </c>
      <c r="AD3441">
        <f>IF(COUNT(AA3441:AC3441)&lt;3,"",SUM(AA3441:AC3441))</f>
        <v/>
      </c>
      <c r="AE3441">
        <f>IF(L3441&gt;=4,2,IF(L3441&gt;=2,1,0))</f>
        <v/>
      </c>
      <c r="AF3441">
        <f>IF(L3441&gt;=5,1,0)</f>
        <v/>
      </c>
      <c r="AG3441">
        <f>AE3441+AF3441</f>
        <v/>
      </c>
      <c r="AH3441" s="15">
        <f>IF(M3441&lt;&gt;1,"",IF(OR(R3441=-9,R3441=""),"",R3441))</f>
        <v/>
      </c>
      <c r="AI3441">
        <f>IF(M3441&lt;&gt;1,"",IF(OR(Q3441=999,Q3441=""),"",Q3441))</f>
        <v/>
      </c>
    </row>
    <row r="3442">
      <c r="A3442" t="inlineStr">
        <is>
          <t>TQRMNOP118516</t>
        </is>
      </c>
      <c r="B3442" t="n">
        <v>2025</v>
      </c>
      <c r="C3442" t="n">
        <v>1</v>
      </c>
      <c r="D3442" t="n">
        <v>41</v>
      </c>
      <c r="E3442" t="inlineStr">
        <is>
          <t>N</t>
        </is>
      </c>
      <c r="F3442" t="n">
        <v>15</v>
      </c>
      <c r="G3442" t="n">
        <v>1143</v>
      </c>
      <c r="H3442" t="n">
        <v>3</v>
      </c>
      <c r="I3442" t="n">
        <v>2</v>
      </c>
      <c r="J3442" t="n">
        <v>21</v>
      </c>
      <c r="K3442" t="n">
        <v>1</v>
      </c>
      <c r="L3442" t="n">
        <v>4</v>
      </c>
      <c r="M3442" t="n">
        <v>3</v>
      </c>
      <c r="R3442" s="15" t="n">
        <v>0</v>
      </c>
      <c r="S3442" s="15" t="n">
        <v>0</v>
      </c>
      <c r="T3442" s="15" t="n">
        <v>0</v>
      </c>
      <c r="U3442" s="15" t="n">
        <v>91400</v>
      </c>
      <c r="V3442">
        <f>IFERROR(VLOOKUP(D3442,Tablas_Equivalencia!$A$3:$B$8,2,FALSE),"Sin dato")</f>
        <v/>
      </c>
      <c r="W3442">
        <f>IFERROR(VLOOKUP(L3442,Tablas_Equivalencia!$D$3:$E$9,2,FALSE),"Sin dato")</f>
        <v/>
      </c>
      <c r="X3442">
        <f>IF(I3442=1,"Varón","Mujer")</f>
        <v/>
      </c>
      <c r="Y3442">
        <f>IFERROR(VLOOKUP(M3442,Tablas_Equivalencia!$G$3:$H$6,2,FALSE),"Sin dato")</f>
        <v/>
      </c>
      <c r="Z3442">
        <f>IF(J3442&lt;=24,"18-24","25-29")</f>
        <v/>
      </c>
      <c r="AA3442">
        <f>IF(M3442&lt;&gt;1,"",IF(P3442=2,1,0))</f>
        <v/>
      </c>
      <c r="AB3442">
        <f>IF(M3442&lt;&gt;1,"",IF(O3442&gt;=2,1,0))</f>
        <v/>
      </c>
      <c r="AC3442">
        <f>IF(M3442&lt;&gt;1,"",IF(OR(Q3442=999,Q3442=""),"",IF(OR(Q3442&lt;35,Q3442&gt;48),1,0)))</f>
        <v/>
      </c>
      <c r="AD3442">
        <f>IF(COUNT(AA3442:AC3442)&lt;3,"",SUM(AA3442:AC3442))</f>
        <v/>
      </c>
      <c r="AE3442">
        <f>IF(L3442&gt;=4,2,IF(L3442&gt;=2,1,0))</f>
        <v/>
      </c>
      <c r="AF3442">
        <f>IF(L3442&gt;=5,1,0)</f>
        <v/>
      </c>
      <c r="AG3442">
        <f>AE3442+AF3442</f>
        <v/>
      </c>
      <c r="AH3442" s="15">
        <f>IF(M3442&lt;&gt;1,"",IF(OR(R3442=-9,R3442=""),"",R3442))</f>
        <v/>
      </c>
      <c r="AI3442">
        <f>IF(M3442&lt;&gt;1,"",IF(OR(Q3442=999,Q3442=""),"",Q3442))</f>
        <v/>
      </c>
    </row>
    <row r="3443">
      <c r="A3443" t="inlineStr">
        <is>
          <t>TQRMNOP118518</t>
        </is>
      </c>
      <c r="B3443" t="n">
        <v>2025</v>
      </c>
      <c r="C3443" t="n">
        <v>1</v>
      </c>
      <c r="D3443" t="n">
        <v>1</v>
      </c>
      <c r="E3443" t="inlineStr">
        <is>
          <t>S</t>
        </is>
      </c>
      <c r="F3443" t="n">
        <v>32</v>
      </c>
      <c r="G3443" t="n">
        <v>1128</v>
      </c>
      <c r="H3443" t="n">
        <v>3</v>
      </c>
      <c r="I3443" t="n">
        <v>2</v>
      </c>
      <c r="J3443" t="n">
        <v>26</v>
      </c>
      <c r="K3443" t="n">
        <v>1</v>
      </c>
      <c r="L3443" t="n">
        <v>4</v>
      </c>
      <c r="M3443" t="n">
        <v>1</v>
      </c>
      <c r="N3443" t="n">
        <v>4</v>
      </c>
      <c r="O3443" t="n">
        <v>1</v>
      </c>
      <c r="P3443" t="n">
        <v>1</v>
      </c>
      <c r="Q3443" t="n">
        <v>47</v>
      </c>
      <c r="R3443" s="15" t="n">
        <v>664000</v>
      </c>
      <c r="S3443" s="15" t="n">
        <v>174000</v>
      </c>
      <c r="T3443" s="15" t="n">
        <v>838000</v>
      </c>
      <c r="U3443" s="15" t="n">
        <v>74000</v>
      </c>
      <c r="V3443">
        <f>IFERROR(VLOOKUP(D3443,Tablas_Equivalencia!$A$3:$B$8,2,FALSE),"Sin dato")</f>
        <v/>
      </c>
      <c r="W3443">
        <f>IFERROR(VLOOKUP(L3443,Tablas_Equivalencia!$D$3:$E$9,2,FALSE),"Sin dato")</f>
        <v/>
      </c>
      <c r="X3443">
        <f>IF(I3443=1,"Varón","Mujer")</f>
        <v/>
      </c>
      <c r="Y3443">
        <f>IFERROR(VLOOKUP(M3443,Tablas_Equivalencia!$G$3:$H$6,2,FALSE),"Sin dato")</f>
        <v/>
      </c>
      <c r="Z3443">
        <f>IF(J3443&lt;=24,"18-24","25-29")</f>
        <v/>
      </c>
      <c r="AA3443">
        <f>IF(M3443&lt;&gt;1,"",IF(P3443=2,1,0))</f>
        <v/>
      </c>
      <c r="AB3443">
        <f>IF(M3443&lt;&gt;1,"",IF(O3443&gt;=2,1,0))</f>
        <v/>
      </c>
      <c r="AC3443">
        <f>IF(M3443&lt;&gt;1,"",IF(OR(Q3443=999,Q3443=""),"",IF(OR(Q3443&lt;35,Q3443&gt;48),1,0)))</f>
        <v/>
      </c>
      <c r="AD3443">
        <f>IF(COUNT(AA3443:AC3443)&lt;3,"",SUM(AA3443:AC3443))</f>
        <v/>
      </c>
      <c r="AE3443">
        <f>IF(L3443&gt;=4,2,IF(L3443&gt;=2,1,0))</f>
        <v/>
      </c>
      <c r="AF3443">
        <f>IF(L3443&gt;=5,1,0)</f>
        <v/>
      </c>
      <c r="AG3443">
        <f>AE3443+AF3443</f>
        <v/>
      </c>
      <c r="AH3443" s="15">
        <f>IF(M3443&lt;&gt;1,"",IF(OR(R3443=-9,R3443=""),"",R3443))</f>
        <v/>
      </c>
      <c r="AI3443">
        <f>IF(M3443&lt;&gt;1,"",IF(OR(Q3443=999,Q3443=""),"",Q3443))</f>
        <v/>
      </c>
    </row>
    <row r="3444">
      <c r="A3444" t="inlineStr">
        <is>
          <t>TQRMNOP118527</t>
        </is>
      </c>
      <c r="B3444" t="n">
        <v>2025</v>
      </c>
      <c r="C3444" t="n">
        <v>1</v>
      </c>
      <c r="D3444" t="n">
        <v>43</v>
      </c>
      <c r="E3444" t="inlineStr">
        <is>
          <t>N</t>
        </is>
      </c>
      <c r="F3444" t="n">
        <v>26</v>
      </c>
      <c r="G3444" t="n">
        <v>1249</v>
      </c>
      <c r="H3444" t="n">
        <v>3</v>
      </c>
      <c r="I3444" t="n">
        <v>1</v>
      </c>
      <c r="J3444" t="n">
        <v>29</v>
      </c>
      <c r="K3444" t="n">
        <v>2</v>
      </c>
      <c r="L3444" t="n">
        <v>4</v>
      </c>
      <c r="M3444" t="n">
        <v>3</v>
      </c>
      <c r="R3444" s="15" t="n">
        <v>0</v>
      </c>
      <c r="S3444" s="15" t="n">
        <v>39000</v>
      </c>
      <c r="T3444" s="15" t="n">
        <v>39000</v>
      </c>
      <c r="U3444" s="15" t="n">
        <v>100100</v>
      </c>
      <c r="V3444">
        <f>IFERROR(VLOOKUP(D3444,Tablas_Equivalencia!$A$3:$B$8,2,FALSE),"Sin dato")</f>
        <v/>
      </c>
      <c r="W3444">
        <f>IFERROR(VLOOKUP(L3444,Tablas_Equivalencia!$D$3:$E$9,2,FALSE),"Sin dato")</f>
        <v/>
      </c>
      <c r="X3444">
        <f>IF(I3444=1,"Varón","Mujer")</f>
        <v/>
      </c>
      <c r="Y3444">
        <f>IFERROR(VLOOKUP(M3444,Tablas_Equivalencia!$G$3:$H$6,2,FALSE),"Sin dato")</f>
        <v/>
      </c>
      <c r="Z3444">
        <f>IF(J3444&lt;=24,"18-24","25-29")</f>
        <v/>
      </c>
      <c r="AA3444">
        <f>IF(M3444&lt;&gt;1,"",IF(P3444=2,1,0))</f>
        <v/>
      </c>
      <c r="AB3444">
        <f>IF(M3444&lt;&gt;1,"",IF(O3444&gt;=2,1,0))</f>
        <v/>
      </c>
      <c r="AC3444">
        <f>IF(M3444&lt;&gt;1,"",IF(OR(Q3444=999,Q3444=""),"",IF(OR(Q3444&lt;35,Q3444&gt;48),1,0)))</f>
        <v/>
      </c>
      <c r="AD3444">
        <f>IF(COUNT(AA3444:AC3444)&lt;3,"",SUM(AA3444:AC3444))</f>
        <v/>
      </c>
      <c r="AE3444">
        <f>IF(L3444&gt;=4,2,IF(L3444&gt;=2,1,0))</f>
        <v/>
      </c>
      <c r="AF3444">
        <f>IF(L3444&gt;=5,1,0)</f>
        <v/>
      </c>
      <c r="AG3444">
        <f>AE3444+AF3444</f>
        <v/>
      </c>
      <c r="AH3444" s="15">
        <f>IF(M3444&lt;&gt;1,"",IF(OR(R3444=-9,R3444=""),"",R3444))</f>
        <v/>
      </c>
      <c r="AI3444">
        <f>IF(M3444&lt;&gt;1,"",IF(OR(Q3444=999,Q3444=""),"",Q3444))</f>
        <v/>
      </c>
    </row>
    <row r="3445">
      <c r="A3445" t="inlineStr">
        <is>
          <t>TQRMNOP118528</t>
        </is>
      </c>
      <c r="B3445" t="n">
        <v>2025</v>
      </c>
      <c r="C3445" t="n">
        <v>1</v>
      </c>
      <c r="D3445" t="n">
        <v>43</v>
      </c>
      <c r="E3445" t="inlineStr">
        <is>
          <t>S</t>
        </is>
      </c>
      <c r="F3445" t="n">
        <v>36</v>
      </c>
      <c r="G3445" t="n">
        <v>2530</v>
      </c>
      <c r="H3445" t="n">
        <v>1</v>
      </c>
      <c r="I3445" t="n">
        <v>2</v>
      </c>
      <c r="J3445" t="n">
        <v>28</v>
      </c>
      <c r="K3445" t="n">
        <v>2</v>
      </c>
      <c r="L3445" t="n">
        <v>3</v>
      </c>
      <c r="M3445" t="n">
        <v>2</v>
      </c>
      <c r="R3445" s="15" t="n">
        <v>0</v>
      </c>
      <c r="S3445" s="15" t="n">
        <v>225000</v>
      </c>
      <c r="T3445" s="15" t="n">
        <v>225000</v>
      </c>
      <c r="U3445" s="15" t="n">
        <v>153400</v>
      </c>
      <c r="V3445">
        <f>IFERROR(VLOOKUP(D3445,Tablas_Equivalencia!$A$3:$B$8,2,FALSE),"Sin dato")</f>
        <v/>
      </c>
      <c r="W3445">
        <f>IFERROR(VLOOKUP(L3445,Tablas_Equivalencia!$D$3:$E$9,2,FALSE),"Sin dato")</f>
        <v/>
      </c>
      <c r="X3445">
        <f>IF(I3445=1,"Varón","Mujer")</f>
        <v/>
      </c>
      <c r="Y3445">
        <f>IFERROR(VLOOKUP(M3445,Tablas_Equivalencia!$G$3:$H$6,2,FALSE),"Sin dato")</f>
        <v/>
      </c>
      <c r="Z3445">
        <f>IF(J3445&lt;=24,"18-24","25-29")</f>
        <v/>
      </c>
      <c r="AA3445">
        <f>IF(M3445&lt;&gt;1,"",IF(P3445=2,1,0))</f>
        <v/>
      </c>
      <c r="AB3445">
        <f>IF(M3445&lt;&gt;1,"",IF(O3445&gt;=2,1,0))</f>
        <v/>
      </c>
      <c r="AC3445">
        <f>IF(M3445&lt;&gt;1,"",IF(OR(Q3445=999,Q3445=""),"",IF(OR(Q3445&lt;35,Q3445&gt;48),1,0)))</f>
        <v/>
      </c>
      <c r="AD3445">
        <f>IF(COUNT(AA3445:AC3445)&lt;3,"",SUM(AA3445:AC3445))</f>
        <v/>
      </c>
      <c r="AE3445">
        <f>IF(L3445&gt;=4,2,IF(L3445&gt;=2,1,0))</f>
        <v/>
      </c>
      <c r="AF3445">
        <f>IF(L3445&gt;=5,1,0)</f>
        <v/>
      </c>
      <c r="AG3445">
        <f>AE3445+AF3445</f>
        <v/>
      </c>
      <c r="AH3445" s="15">
        <f>IF(M3445&lt;&gt;1,"",IF(OR(R3445=-9,R3445=""),"",R3445))</f>
        <v/>
      </c>
      <c r="AI3445">
        <f>IF(M3445&lt;&gt;1,"",IF(OR(Q3445=999,Q3445=""),"",Q3445))</f>
        <v/>
      </c>
    </row>
    <row r="3446">
      <c r="A3446" t="inlineStr">
        <is>
          <t>TQRMNOP118538</t>
        </is>
      </c>
      <c r="B3446" t="n">
        <v>2025</v>
      </c>
      <c r="C3446" t="n">
        <v>1</v>
      </c>
      <c r="D3446" t="n">
        <v>42</v>
      </c>
      <c r="E3446" t="inlineStr">
        <is>
          <t>N</t>
        </is>
      </c>
      <c r="F3446" t="n">
        <v>27</v>
      </c>
      <c r="G3446" t="n">
        <v>2090</v>
      </c>
      <c r="H3446" t="n">
        <v>2</v>
      </c>
      <c r="I3446" t="n">
        <v>1</v>
      </c>
      <c r="J3446" t="n">
        <v>26</v>
      </c>
      <c r="K3446" t="n">
        <v>2</v>
      </c>
      <c r="L3446" t="n">
        <v>6</v>
      </c>
      <c r="M3446" t="n">
        <v>1</v>
      </c>
      <c r="N3446" t="n">
        <v>1</v>
      </c>
      <c r="O3446" t="n">
        <v>1</v>
      </c>
      <c r="P3446" t="n">
        <v>2</v>
      </c>
      <c r="Q3446" t="n">
        <v>38</v>
      </c>
      <c r="R3446" s="15" t="n">
        <v>706000</v>
      </c>
      <c r="S3446" s="15" t="n">
        <v>124000</v>
      </c>
      <c r="T3446" s="15" t="n">
        <v>830000</v>
      </c>
      <c r="U3446" s="15" t="n">
        <v>388800</v>
      </c>
      <c r="V3446">
        <f>IFERROR(VLOOKUP(D3446,Tablas_Equivalencia!$A$3:$B$8,2,FALSE),"Sin dato")</f>
        <v/>
      </c>
      <c r="W3446">
        <f>IFERROR(VLOOKUP(L3446,Tablas_Equivalencia!$D$3:$E$9,2,FALSE),"Sin dato")</f>
        <v/>
      </c>
      <c r="X3446">
        <f>IF(I3446=1,"Varón","Mujer")</f>
        <v/>
      </c>
      <c r="Y3446">
        <f>IFERROR(VLOOKUP(M3446,Tablas_Equivalencia!$G$3:$H$6,2,FALSE),"Sin dato")</f>
        <v/>
      </c>
      <c r="Z3446">
        <f>IF(J3446&lt;=24,"18-24","25-29")</f>
        <v/>
      </c>
      <c r="AA3446">
        <f>IF(M3446&lt;&gt;1,"",IF(P3446=2,1,0))</f>
        <v/>
      </c>
      <c r="AB3446">
        <f>IF(M3446&lt;&gt;1,"",IF(O3446&gt;=2,1,0))</f>
        <v/>
      </c>
      <c r="AC3446">
        <f>IF(M3446&lt;&gt;1,"",IF(OR(Q3446=999,Q3446=""),"",IF(OR(Q3446&lt;35,Q3446&gt;48),1,0)))</f>
        <v/>
      </c>
      <c r="AD3446">
        <f>IF(COUNT(AA3446:AC3446)&lt;3,"",SUM(AA3446:AC3446))</f>
        <v/>
      </c>
      <c r="AE3446">
        <f>IF(L3446&gt;=4,2,IF(L3446&gt;=2,1,0))</f>
        <v/>
      </c>
      <c r="AF3446">
        <f>IF(L3446&gt;=5,1,0)</f>
        <v/>
      </c>
      <c r="AG3446">
        <f>AE3446+AF3446</f>
        <v/>
      </c>
      <c r="AH3446" s="15">
        <f>IF(M3446&lt;&gt;1,"",IF(OR(R3446=-9,R3446=""),"",R3446))</f>
        <v/>
      </c>
      <c r="AI3446">
        <f>IF(M3446&lt;&gt;1,"",IF(OR(Q3446=999,Q3446=""),"",Q3446))</f>
        <v/>
      </c>
    </row>
    <row r="3447">
      <c r="A3447" t="inlineStr">
        <is>
          <t>TQRMNOP118541</t>
        </is>
      </c>
      <c r="B3447" t="n">
        <v>2025</v>
      </c>
      <c r="C3447" t="n">
        <v>1</v>
      </c>
      <c r="D3447" t="n">
        <v>41</v>
      </c>
      <c r="E3447" t="inlineStr">
        <is>
          <t>N</t>
        </is>
      </c>
      <c r="F3447" t="n">
        <v>15</v>
      </c>
      <c r="G3447" t="n">
        <v>1409</v>
      </c>
      <c r="H3447" t="n">
        <v>2</v>
      </c>
      <c r="I3447" t="n">
        <v>1</v>
      </c>
      <c r="J3447" t="n">
        <v>19</v>
      </c>
      <c r="K3447" t="n">
        <v>2</v>
      </c>
      <c r="L3447" t="n">
        <v>2</v>
      </c>
      <c r="M3447" t="n">
        <v>3</v>
      </c>
      <c r="R3447" s="15" t="n">
        <v>0</v>
      </c>
      <c r="S3447" s="15" t="n">
        <v>132000</v>
      </c>
      <c r="T3447" s="15" t="n">
        <v>132000</v>
      </c>
      <c r="U3447" s="15" t="n">
        <v>167800</v>
      </c>
      <c r="V3447">
        <f>IFERROR(VLOOKUP(D3447,Tablas_Equivalencia!$A$3:$B$8,2,FALSE),"Sin dato")</f>
        <v/>
      </c>
      <c r="W3447">
        <f>IFERROR(VLOOKUP(L3447,Tablas_Equivalencia!$D$3:$E$9,2,FALSE),"Sin dato")</f>
        <v/>
      </c>
      <c r="X3447">
        <f>IF(I3447=1,"Varón","Mujer")</f>
        <v/>
      </c>
      <c r="Y3447">
        <f>IFERROR(VLOOKUP(M3447,Tablas_Equivalencia!$G$3:$H$6,2,FALSE),"Sin dato")</f>
        <v/>
      </c>
      <c r="Z3447">
        <f>IF(J3447&lt;=24,"18-24","25-29")</f>
        <v/>
      </c>
      <c r="AA3447">
        <f>IF(M3447&lt;&gt;1,"",IF(P3447=2,1,0))</f>
        <v/>
      </c>
      <c r="AB3447">
        <f>IF(M3447&lt;&gt;1,"",IF(O3447&gt;=2,1,0))</f>
        <v/>
      </c>
      <c r="AC3447">
        <f>IF(M3447&lt;&gt;1,"",IF(OR(Q3447=999,Q3447=""),"",IF(OR(Q3447&lt;35,Q3447&gt;48),1,0)))</f>
        <v/>
      </c>
      <c r="AD3447">
        <f>IF(COUNT(AA3447:AC3447)&lt;3,"",SUM(AA3447:AC3447))</f>
        <v/>
      </c>
      <c r="AE3447">
        <f>IF(L3447&gt;=4,2,IF(L3447&gt;=2,1,0))</f>
        <v/>
      </c>
      <c r="AF3447">
        <f>IF(L3447&gt;=5,1,0)</f>
        <v/>
      </c>
      <c r="AG3447">
        <f>AE3447+AF3447</f>
        <v/>
      </c>
      <c r="AH3447" s="15">
        <f>IF(M3447&lt;&gt;1,"",IF(OR(R3447=-9,R3447=""),"",R3447))</f>
        <v/>
      </c>
      <c r="AI3447">
        <f>IF(M3447&lt;&gt;1,"",IF(OR(Q3447=999,Q3447=""),"",Q3447))</f>
        <v/>
      </c>
    </row>
    <row r="3448">
      <c r="A3448" t="inlineStr">
        <is>
          <t>TQRMNOP118547</t>
        </is>
      </c>
      <c r="B3448" t="n">
        <v>2025</v>
      </c>
      <c r="C3448" t="n">
        <v>1</v>
      </c>
      <c r="D3448" t="n">
        <v>1</v>
      </c>
      <c r="E3448" t="inlineStr">
        <is>
          <t>S</t>
        </is>
      </c>
      <c r="F3448" t="n">
        <v>33</v>
      </c>
      <c r="G3448" t="n">
        <v>1150</v>
      </c>
      <c r="H3448" t="n">
        <v>3</v>
      </c>
      <c r="I3448" t="n">
        <v>2</v>
      </c>
      <c r="J3448" t="n">
        <v>25</v>
      </c>
      <c r="K3448" t="n">
        <v>2</v>
      </c>
      <c r="L3448" t="n">
        <v>6</v>
      </c>
      <c r="M3448" t="n">
        <v>3</v>
      </c>
      <c r="R3448" s="15" t="n">
        <v>0</v>
      </c>
      <c r="S3448" s="15" t="n">
        <v>0</v>
      </c>
      <c r="T3448" s="15" t="n">
        <v>0</v>
      </c>
      <c r="U3448" s="15" t="n">
        <v>167900</v>
      </c>
      <c r="V3448">
        <f>IFERROR(VLOOKUP(D3448,Tablas_Equivalencia!$A$3:$B$8,2,FALSE),"Sin dato")</f>
        <v/>
      </c>
      <c r="W3448">
        <f>IFERROR(VLOOKUP(L3448,Tablas_Equivalencia!$D$3:$E$9,2,FALSE),"Sin dato")</f>
        <v/>
      </c>
      <c r="X3448">
        <f>IF(I3448=1,"Varón","Mujer")</f>
        <v/>
      </c>
      <c r="Y3448">
        <f>IFERROR(VLOOKUP(M3448,Tablas_Equivalencia!$G$3:$H$6,2,FALSE),"Sin dato")</f>
        <v/>
      </c>
      <c r="Z3448">
        <f>IF(J3448&lt;=24,"18-24","25-29")</f>
        <v/>
      </c>
      <c r="AA3448">
        <f>IF(M3448&lt;&gt;1,"",IF(P3448=2,1,0))</f>
        <v/>
      </c>
      <c r="AB3448">
        <f>IF(M3448&lt;&gt;1,"",IF(O3448&gt;=2,1,0))</f>
        <v/>
      </c>
      <c r="AC3448">
        <f>IF(M3448&lt;&gt;1,"",IF(OR(Q3448=999,Q3448=""),"",IF(OR(Q3448&lt;35,Q3448&gt;48),1,0)))</f>
        <v/>
      </c>
      <c r="AD3448">
        <f>IF(COUNT(AA3448:AC3448)&lt;3,"",SUM(AA3448:AC3448))</f>
        <v/>
      </c>
      <c r="AE3448">
        <f>IF(L3448&gt;=4,2,IF(L3448&gt;=2,1,0))</f>
        <v/>
      </c>
      <c r="AF3448">
        <f>IF(L3448&gt;=5,1,0)</f>
        <v/>
      </c>
      <c r="AG3448">
        <f>AE3448+AF3448</f>
        <v/>
      </c>
      <c r="AH3448" s="15">
        <f>IF(M3448&lt;&gt;1,"",IF(OR(R3448=-9,R3448=""),"",R3448))</f>
        <v/>
      </c>
      <c r="AI3448">
        <f>IF(M3448&lt;&gt;1,"",IF(OR(Q3448=999,Q3448=""),"",Q3448))</f>
        <v/>
      </c>
    </row>
    <row r="3449">
      <c r="A3449" t="inlineStr">
        <is>
          <t>TQRMNOP118548</t>
        </is>
      </c>
      <c r="B3449" t="n">
        <v>2025</v>
      </c>
      <c r="C3449" t="n">
        <v>1</v>
      </c>
      <c r="D3449" t="n">
        <v>42</v>
      </c>
      <c r="E3449" t="inlineStr">
        <is>
          <t>S</t>
        </is>
      </c>
      <c r="F3449" t="n">
        <v>10</v>
      </c>
      <c r="G3449" t="n">
        <v>1693</v>
      </c>
      <c r="H3449" t="n">
        <v>3</v>
      </c>
      <c r="I3449" t="n">
        <v>1</v>
      </c>
      <c r="J3449" t="n">
        <v>18</v>
      </c>
      <c r="K3449" t="n">
        <v>1</v>
      </c>
      <c r="L3449" t="n">
        <v>4</v>
      </c>
      <c r="M3449" t="n">
        <v>3</v>
      </c>
      <c r="R3449" s="15" t="n">
        <v>0</v>
      </c>
      <c r="S3449" s="15" t="n">
        <v>0</v>
      </c>
      <c r="T3449" s="15" t="n">
        <v>0</v>
      </c>
      <c r="U3449" s="15" t="n">
        <v>519000</v>
      </c>
      <c r="V3449">
        <f>IFERROR(VLOOKUP(D3449,Tablas_Equivalencia!$A$3:$B$8,2,FALSE),"Sin dato")</f>
        <v/>
      </c>
      <c r="W3449">
        <f>IFERROR(VLOOKUP(L3449,Tablas_Equivalencia!$D$3:$E$9,2,FALSE),"Sin dato")</f>
        <v/>
      </c>
      <c r="X3449">
        <f>IF(I3449=1,"Varón","Mujer")</f>
        <v/>
      </c>
      <c r="Y3449">
        <f>IFERROR(VLOOKUP(M3449,Tablas_Equivalencia!$G$3:$H$6,2,FALSE),"Sin dato")</f>
        <v/>
      </c>
      <c r="Z3449">
        <f>IF(J3449&lt;=24,"18-24","25-29")</f>
        <v/>
      </c>
      <c r="AA3449">
        <f>IF(M3449&lt;&gt;1,"",IF(P3449=2,1,0))</f>
        <v/>
      </c>
      <c r="AB3449">
        <f>IF(M3449&lt;&gt;1,"",IF(O3449&gt;=2,1,0))</f>
        <v/>
      </c>
      <c r="AC3449">
        <f>IF(M3449&lt;&gt;1,"",IF(OR(Q3449=999,Q3449=""),"",IF(OR(Q3449&lt;35,Q3449&gt;48),1,0)))</f>
        <v/>
      </c>
      <c r="AD3449">
        <f>IF(COUNT(AA3449:AC3449)&lt;3,"",SUM(AA3449:AC3449))</f>
        <v/>
      </c>
      <c r="AE3449">
        <f>IF(L3449&gt;=4,2,IF(L3449&gt;=2,1,0))</f>
        <v/>
      </c>
      <c r="AF3449">
        <f>IF(L3449&gt;=5,1,0)</f>
        <v/>
      </c>
      <c r="AG3449">
        <f>AE3449+AF3449</f>
        <v/>
      </c>
      <c r="AH3449" s="15">
        <f>IF(M3449&lt;&gt;1,"",IF(OR(R3449=-9,R3449=""),"",R3449))</f>
        <v/>
      </c>
      <c r="AI3449">
        <f>IF(M3449&lt;&gt;1,"",IF(OR(Q3449=999,Q3449=""),"",Q3449))</f>
        <v/>
      </c>
    </row>
    <row r="3450">
      <c r="A3450" t="inlineStr">
        <is>
          <t>TQRMNOP118552</t>
        </is>
      </c>
      <c r="B3450" t="n">
        <v>2025</v>
      </c>
      <c r="C3450" t="n">
        <v>1</v>
      </c>
      <c r="D3450" t="n">
        <v>1</v>
      </c>
      <c r="E3450" t="inlineStr">
        <is>
          <t>S</t>
        </is>
      </c>
      <c r="F3450" t="n">
        <v>32</v>
      </c>
      <c r="G3450" t="n">
        <v>774</v>
      </c>
      <c r="H3450" t="n">
        <v>1</v>
      </c>
      <c r="I3450" t="n">
        <v>1</v>
      </c>
      <c r="J3450" t="n">
        <v>29</v>
      </c>
      <c r="K3450" t="n">
        <v>1</v>
      </c>
      <c r="L3450" t="n">
        <v>5</v>
      </c>
      <c r="M3450" t="n">
        <v>3</v>
      </c>
      <c r="R3450" s="15" t="n">
        <v>0</v>
      </c>
      <c r="S3450" s="15" t="n">
        <v>0</v>
      </c>
      <c r="T3450" s="15" t="n">
        <v>0</v>
      </c>
      <c r="U3450" s="15" t="n">
        <v>136400</v>
      </c>
      <c r="V3450">
        <f>IFERROR(VLOOKUP(D3450,Tablas_Equivalencia!$A$3:$B$8,2,FALSE),"Sin dato")</f>
        <v/>
      </c>
      <c r="W3450">
        <f>IFERROR(VLOOKUP(L3450,Tablas_Equivalencia!$D$3:$E$9,2,FALSE),"Sin dato")</f>
        <v/>
      </c>
      <c r="X3450">
        <f>IF(I3450=1,"Varón","Mujer")</f>
        <v/>
      </c>
      <c r="Y3450">
        <f>IFERROR(VLOOKUP(M3450,Tablas_Equivalencia!$G$3:$H$6,2,FALSE),"Sin dato")</f>
        <v/>
      </c>
      <c r="Z3450">
        <f>IF(J3450&lt;=24,"18-24","25-29")</f>
        <v/>
      </c>
      <c r="AA3450">
        <f>IF(M3450&lt;&gt;1,"",IF(P3450=2,1,0))</f>
        <v/>
      </c>
      <c r="AB3450">
        <f>IF(M3450&lt;&gt;1,"",IF(O3450&gt;=2,1,0))</f>
        <v/>
      </c>
      <c r="AC3450">
        <f>IF(M3450&lt;&gt;1,"",IF(OR(Q3450=999,Q3450=""),"",IF(OR(Q3450&lt;35,Q3450&gt;48),1,0)))</f>
        <v/>
      </c>
      <c r="AD3450">
        <f>IF(COUNT(AA3450:AC3450)&lt;3,"",SUM(AA3450:AC3450))</f>
        <v/>
      </c>
      <c r="AE3450">
        <f>IF(L3450&gt;=4,2,IF(L3450&gt;=2,1,0))</f>
        <v/>
      </c>
      <c r="AF3450">
        <f>IF(L3450&gt;=5,1,0)</f>
        <v/>
      </c>
      <c r="AG3450">
        <f>AE3450+AF3450</f>
        <v/>
      </c>
      <c r="AH3450" s="15">
        <f>IF(M3450&lt;&gt;1,"",IF(OR(R3450=-9,R3450=""),"",R3450))</f>
        <v/>
      </c>
      <c r="AI3450">
        <f>IF(M3450&lt;&gt;1,"",IF(OR(Q3450=999,Q3450=""),"",Q3450))</f>
        <v/>
      </c>
    </row>
    <row r="3451">
      <c r="A3451" t="inlineStr">
        <is>
          <t>TQRMNOP118553</t>
        </is>
      </c>
      <c r="B3451" t="n">
        <v>2025</v>
      </c>
      <c r="C3451" t="n">
        <v>1</v>
      </c>
      <c r="D3451" t="n">
        <v>1</v>
      </c>
      <c r="E3451" t="inlineStr">
        <is>
          <t>S</t>
        </is>
      </c>
      <c r="F3451" t="n">
        <v>33</v>
      </c>
      <c r="G3451" t="n">
        <v>1097</v>
      </c>
      <c r="H3451" t="n">
        <v>3</v>
      </c>
      <c r="I3451" t="n">
        <v>2</v>
      </c>
      <c r="J3451" t="n">
        <v>22</v>
      </c>
      <c r="K3451" t="n">
        <v>1</v>
      </c>
      <c r="L3451" t="n">
        <v>4</v>
      </c>
      <c r="M3451" t="n">
        <v>1</v>
      </c>
      <c r="N3451" t="n">
        <v>3</v>
      </c>
      <c r="O3451" t="n">
        <v>2</v>
      </c>
      <c r="P3451" t="n">
        <v>2</v>
      </c>
      <c r="Q3451" t="n">
        <v>16</v>
      </c>
      <c r="R3451" s="15" t="n">
        <v>544000</v>
      </c>
      <c r="S3451" s="15" t="n">
        <v>0</v>
      </c>
      <c r="T3451" s="15" t="n">
        <v>544000</v>
      </c>
      <c r="U3451" s="15" t="n">
        <v>194700</v>
      </c>
      <c r="V3451">
        <f>IFERROR(VLOOKUP(D3451,Tablas_Equivalencia!$A$3:$B$8,2,FALSE),"Sin dato")</f>
        <v/>
      </c>
      <c r="W3451">
        <f>IFERROR(VLOOKUP(L3451,Tablas_Equivalencia!$D$3:$E$9,2,FALSE),"Sin dato")</f>
        <v/>
      </c>
      <c r="X3451">
        <f>IF(I3451=1,"Varón","Mujer")</f>
        <v/>
      </c>
      <c r="Y3451">
        <f>IFERROR(VLOOKUP(M3451,Tablas_Equivalencia!$G$3:$H$6,2,FALSE),"Sin dato")</f>
        <v/>
      </c>
      <c r="Z3451">
        <f>IF(J3451&lt;=24,"18-24","25-29")</f>
        <v/>
      </c>
      <c r="AA3451">
        <f>IF(M3451&lt;&gt;1,"",IF(P3451=2,1,0))</f>
        <v/>
      </c>
      <c r="AB3451">
        <f>IF(M3451&lt;&gt;1,"",IF(O3451&gt;=2,1,0))</f>
        <v/>
      </c>
      <c r="AC3451">
        <f>IF(M3451&lt;&gt;1,"",IF(OR(Q3451=999,Q3451=""),"",IF(OR(Q3451&lt;35,Q3451&gt;48),1,0)))</f>
        <v/>
      </c>
      <c r="AD3451">
        <f>IF(COUNT(AA3451:AC3451)&lt;3,"",SUM(AA3451:AC3451))</f>
        <v/>
      </c>
      <c r="AE3451">
        <f>IF(L3451&gt;=4,2,IF(L3451&gt;=2,1,0))</f>
        <v/>
      </c>
      <c r="AF3451">
        <f>IF(L3451&gt;=5,1,0)</f>
        <v/>
      </c>
      <c r="AG3451">
        <f>AE3451+AF3451</f>
        <v/>
      </c>
      <c r="AH3451" s="15">
        <f>IF(M3451&lt;&gt;1,"",IF(OR(R3451=-9,R3451=""),"",R3451))</f>
        <v/>
      </c>
      <c r="AI3451">
        <f>IF(M3451&lt;&gt;1,"",IF(OR(Q3451=999,Q3451=""),"",Q3451))</f>
        <v/>
      </c>
    </row>
    <row r="3452">
      <c r="A3452" t="inlineStr">
        <is>
          <t>TQRMNOP118554</t>
        </is>
      </c>
      <c r="B3452" t="n">
        <v>2025</v>
      </c>
      <c r="C3452" t="n">
        <v>1</v>
      </c>
      <c r="D3452" t="n">
        <v>41</v>
      </c>
      <c r="E3452" t="inlineStr">
        <is>
          <t>S</t>
        </is>
      </c>
      <c r="F3452" t="n">
        <v>8</v>
      </c>
      <c r="G3452" t="n">
        <v>1050</v>
      </c>
      <c r="H3452" t="n">
        <v>2</v>
      </c>
      <c r="I3452" t="n">
        <v>2</v>
      </c>
      <c r="J3452" t="n">
        <v>28</v>
      </c>
      <c r="K3452" t="n">
        <v>1</v>
      </c>
      <c r="L3452" t="n">
        <v>5</v>
      </c>
      <c r="M3452" t="n">
        <v>2</v>
      </c>
      <c r="R3452" s="15" t="n">
        <v>0</v>
      </c>
      <c r="S3452" s="15" t="n">
        <v>0</v>
      </c>
      <c r="T3452" s="15" t="n">
        <v>0</v>
      </c>
      <c r="U3452" s="15" t="n">
        <v>80400</v>
      </c>
      <c r="V3452">
        <f>IFERROR(VLOOKUP(D3452,Tablas_Equivalencia!$A$3:$B$8,2,FALSE),"Sin dato")</f>
        <v/>
      </c>
      <c r="W3452">
        <f>IFERROR(VLOOKUP(L3452,Tablas_Equivalencia!$D$3:$E$9,2,FALSE),"Sin dato")</f>
        <v/>
      </c>
      <c r="X3452">
        <f>IF(I3452=1,"Varón","Mujer")</f>
        <v/>
      </c>
      <c r="Y3452">
        <f>IFERROR(VLOOKUP(M3452,Tablas_Equivalencia!$G$3:$H$6,2,FALSE),"Sin dato")</f>
        <v/>
      </c>
      <c r="Z3452">
        <f>IF(J3452&lt;=24,"18-24","25-29")</f>
        <v/>
      </c>
      <c r="AA3452">
        <f>IF(M3452&lt;&gt;1,"",IF(P3452=2,1,0))</f>
        <v/>
      </c>
      <c r="AB3452">
        <f>IF(M3452&lt;&gt;1,"",IF(O3452&gt;=2,1,0))</f>
        <v/>
      </c>
      <c r="AC3452">
        <f>IF(M3452&lt;&gt;1,"",IF(OR(Q3452=999,Q3452=""),"",IF(OR(Q3452&lt;35,Q3452&gt;48),1,0)))</f>
        <v/>
      </c>
      <c r="AD3452">
        <f>IF(COUNT(AA3452:AC3452)&lt;3,"",SUM(AA3452:AC3452))</f>
        <v/>
      </c>
      <c r="AE3452">
        <f>IF(L3452&gt;=4,2,IF(L3452&gt;=2,1,0))</f>
        <v/>
      </c>
      <c r="AF3452">
        <f>IF(L3452&gt;=5,1,0)</f>
        <v/>
      </c>
      <c r="AG3452">
        <f>AE3452+AF3452</f>
        <v/>
      </c>
      <c r="AH3452" s="15">
        <f>IF(M3452&lt;&gt;1,"",IF(OR(R3452=-9,R3452=""),"",R3452))</f>
        <v/>
      </c>
      <c r="AI3452">
        <f>IF(M3452&lt;&gt;1,"",IF(OR(Q3452=999,Q3452=""),"",Q3452))</f>
        <v/>
      </c>
    </row>
    <row r="3453">
      <c r="A3453" t="inlineStr">
        <is>
          <t>TQRMNOP118562</t>
        </is>
      </c>
      <c r="B3453" t="n">
        <v>2025</v>
      </c>
      <c r="C3453" t="n">
        <v>1</v>
      </c>
      <c r="D3453" t="n">
        <v>40</v>
      </c>
      <c r="E3453" t="inlineStr">
        <is>
          <t>S</t>
        </is>
      </c>
      <c r="F3453" t="n">
        <v>7</v>
      </c>
      <c r="G3453" t="n">
        <v>793</v>
      </c>
      <c r="H3453" t="n">
        <v>1</v>
      </c>
      <c r="I3453" t="n">
        <v>2</v>
      </c>
      <c r="J3453" t="n">
        <v>25</v>
      </c>
      <c r="K3453" t="n">
        <v>2</v>
      </c>
      <c r="L3453" t="n">
        <v>3</v>
      </c>
      <c r="M3453" t="n">
        <v>3</v>
      </c>
      <c r="R3453" s="15" t="n">
        <v>0</v>
      </c>
      <c r="S3453" s="15" t="n">
        <v>0</v>
      </c>
      <c r="T3453" s="15" t="n">
        <v>0</v>
      </c>
      <c r="U3453" s="15" t="n">
        <v>35900</v>
      </c>
      <c r="V3453">
        <f>IFERROR(VLOOKUP(D3453,Tablas_Equivalencia!$A$3:$B$8,2,FALSE),"Sin dato")</f>
        <v/>
      </c>
      <c r="W3453">
        <f>IFERROR(VLOOKUP(L3453,Tablas_Equivalencia!$D$3:$E$9,2,FALSE),"Sin dato")</f>
        <v/>
      </c>
      <c r="X3453">
        <f>IF(I3453=1,"Varón","Mujer")</f>
        <v/>
      </c>
      <c r="Y3453">
        <f>IFERROR(VLOOKUP(M3453,Tablas_Equivalencia!$G$3:$H$6,2,FALSE),"Sin dato")</f>
        <v/>
      </c>
      <c r="Z3453">
        <f>IF(J3453&lt;=24,"18-24","25-29")</f>
        <v/>
      </c>
      <c r="AA3453">
        <f>IF(M3453&lt;&gt;1,"",IF(P3453=2,1,0))</f>
        <v/>
      </c>
      <c r="AB3453">
        <f>IF(M3453&lt;&gt;1,"",IF(O3453&gt;=2,1,0))</f>
        <v/>
      </c>
      <c r="AC3453">
        <f>IF(M3453&lt;&gt;1,"",IF(OR(Q3453=999,Q3453=""),"",IF(OR(Q3453&lt;35,Q3453&gt;48),1,0)))</f>
        <v/>
      </c>
      <c r="AD3453">
        <f>IF(COUNT(AA3453:AC3453)&lt;3,"",SUM(AA3453:AC3453))</f>
        <v/>
      </c>
      <c r="AE3453">
        <f>IF(L3453&gt;=4,2,IF(L3453&gt;=2,1,0))</f>
        <v/>
      </c>
      <c r="AF3453">
        <f>IF(L3453&gt;=5,1,0)</f>
        <v/>
      </c>
      <c r="AG3453">
        <f>AE3453+AF3453</f>
        <v/>
      </c>
      <c r="AH3453" s="15">
        <f>IF(M3453&lt;&gt;1,"",IF(OR(R3453=-9,R3453=""),"",R3453))</f>
        <v/>
      </c>
      <c r="AI3453">
        <f>IF(M3453&lt;&gt;1,"",IF(OR(Q3453=999,Q3453=""),"",Q3453))</f>
        <v/>
      </c>
    </row>
    <row r="3454">
      <c r="A3454" t="inlineStr">
        <is>
          <t>TQRMNOP118572</t>
        </is>
      </c>
      <c r="B3454" t="n">
        <v>2025</v>
      </c>
      <c r="C3454" t="n">
        <v>1</v>
      </c>
      <c r="D3454" t="n">
        <v>1</v>
      </c>
      <c r="E3454" t="inlineStr">
        <is>
          <t>S</t>
        </is>
      </c>
      <c r="F3454" t="n">
        <v>33</v>
      </c>
      <c r="G3454" t="n">
        <v>905</v>
      </c>
      <c r="H3454" t="n">
        <v>1</v>
      </c>
      <c r="I3454" t="n">
        <v>1</v>
      </c>
      <c r="J3454" t="n">
        <v>22</v>
      </c>
      <c r="K3454" t="n">
        <v>2</v>
      </c>
      <c r="L3454" t="n">
        <v>3</v>
      </c>
      <c r="M3454" t="n">
        <v>1</v>
      </c>
      <c r="N3454" t="n">
        <v>3</v>
      </c>
      <c r="O3454" t="n">
        <v>2</v>
      </c>
      <c r="P3454" t="n">
        <v>2</v>
      </c>
      <c r="Q3454" t="n">
        <v>26</v>
      </c>
      <c r="R3454" s="15" t="n">
        <v>556000</v>
      </c>
      <c r="S3454" s="15" t="n">
        <v>0</v>
      </c>
      <c r="T3454" s="15" t="n">
        <v>556000</v>
      </c>
      <c r="U3454" s="15" t="n">
        <v>146400</v>
      </c>
      <c r="V3454">
        <f>IFERROR(VLOOKUP(D3454,Tablas_Equivalencia!$A$3:$B$8,2,FALSE),"Sin dato")</f>
        <v/>
      </c>
      <c r="W3454">
        <f>IFERROR(VLOOKUP(L3454,Tablas_Equivalencia!$D$3:$E$9,2,FALSE),"Sin dato")</f>
        <v/>
      </c>
      <c r="X3454">
        <f>IF(I3454=1,"Varón","Mujer")</f>
        <v/>
      </c>
      <c r="Y3454">
        <f>IFERROR(VLOOKUP(M3454,Tablas_Equivalencia!$G$3:$H$6,2,FALSE),"Sin dato")</f>
        <v/>
      </c>
      <c r="Z3454">
        <f>IF(J3454&lt;=24,"18-24","25-29")</f>
        <v/>
      </c>
      <c r="AA3454">
        <f>IF(M3454&lt;&gt;1,"",IF(P3454=2,1,0))</f>
        <v/>
      </c>
      <c r="AB3454">
        <f>IF(M3454&lt;&gt;1,"",IF(O3454&gt;=2,1,0))</f>
        <v/>
      </c>
      <c r="AC3454">
        <f>IF(M3454&lt;&gt;1,"",IF(OR(Q3454=999,Q3454=""),"",IF(OR(Q3454&lt;35,Q3454&gt;48),1,0)))</f>
        <v/>
      </c>
      <c r="AD3454">
        <f>IF(COUNT(AA3454:AC3454)&lt;3,"",SUM(AA3454:AC3454))</f>
        <v/>
      </c>
      <c r="AE3454">
        <f>IF(L3454&gt;=4,2,IF(L3454&gt;=2,1,0))</f>
        <v/>
      </c>
      <c r="AF3454">
        <f>IF(L3454&gt;=5,1,0)</f>
        <v/>
      </c>
      <c r="AG3454">
        <f>AE3454+AF3454</f>
        <v/>
      </c>
      <c r="AH3454" s="15">
        <f>IF(M3454&lt;&gt;1,"",IF(OR(R3454=-9,R3454=""),"",R3454))</f>
        <v/>
      </c>
      <c r="AI3454">
        <f>IF(M3454&lt;&gt;1,"",IF(OR(Q3454=999,Q3454=""),"",Q3454))</f>
        <v/>
      </c>
    </row>
    <row r="3455">
      <c r="A3455" t="inlineStr">
        <is>
          <t>TQRMNOP118582</t>
        </is>
      </c>
      <c r="B3455" t="n">
        <v>2025</v>
      </c>
      <c r="C3455" t="n">
        <v>1</v>
      </c>
      <c r="D3455" t="n">
        <v>43</v>
      </c>
      <c r="E3455" t="inlineStr">
        <is>
          <t>N</t>
        </is>
      </c>
      <c r="F3455" t="n">
        <v>38</v>
      </c>
      <c r="G3455" t="n">
        <v>706</v>
      </c>
      <c r="H3455" t="n">
        <v>3</v>
      </c>
      <c r="I3455" t="n">
        <v>2</v>
      </c>
      <c r="J3455" t="n">
        <v>18</v>
      </c>
      <c r="K3455" t="n">
        <v>1</v>
      </c>
      <c r="L3455" t="n">
        <v>5</v>
      </c>
      <c r="M3455" t="n">
        <v>1</v>
      </c>
      <c r="N3455" t="n">
        <v>2</v>
      </c>
      <c r="O3455" t="n">
        <v>1</v>
      </c>
      <c r="P3455" t="n">
        <v>1</v>
      </c>
      <c r="Q3455" t="n">
        <v>32</v>
      </c>
      <c r="R3455" s="15" t="n">
        <v>1305000</v>
      </c>
      <c r="S3455" s="15" t="n">
        <v>0</v>
      </c>
      <c r="T3455" s="15" t="n">
        <v>1305000</v>
      </c>
      <c r="U3455" s="15" t="n">
        <v>51100</v>
      </c>
      <c r="V3455">
        <f>IFERROR(VLOOKUP(D3455,Tablas_Equivalencia!$A$3:$B$8,2,FALSE),"Sin dato")</f>
        <v/>
      </c>
      <c r="W3455">
        <f>IFERROR(VLOOKUP(L3455,Tablas_Equivalencia!$D$3:$E$9,2,FALSE),"Sin dato")</f>
        <v/>
      </c>
      <c r="X3455">
        <f>IF(I3455=1,"Varón","Mujer")</f>
        <v/>
      </c>
      <c r="Y3455">
        <f>IFERROR(VLOOKUP(M3455,Tablas_Equivalencia!$G$3:$H$6,2,FALSE),"Sin dato")</f>
        <v/>
      </c>
      <c r="Z3455">
        <f>IF(J3455&lt;=24,"18-24","25-29")</f>
        <v/>
      </c>
      <c r="AA3455">
        <f>IF(M3455&lt;&gt;1,"",IF(P3455=2,1,0))</f>
        <v/>
      </c>
      <c r="AB3455">
        <f>IF(M3455&lt;&gt;1,"",IF(O3455&gt;=2,1,0))</f>
        <v/>
      </c>
      <c r="AC3455">
        <f>IF(M3455&lt;&gt;1,"",IF(OR(Q3455=999,Q3455=""),"",IF(OR(Q3455&lt;35,Q3455&gt;48),1,0)))</f>
        <v/>
      </c>
      <c r="AD3455">
        <f>IF(COUNT(AA3455:AC3455)&lt;3,"",SUM(AA3455:AC3455))</f>
        <v/>
      </c>
      <c r="AE3455">
        <f>IF(L3455&gt;=4,2,IF(L3455&gt;=2,1,0))</f>
        <v/>
      </c>
      <c r="AF3455">
        <f>IF(L3455&gt;=5,1,0)</f>
        <v/>
      </c>
      <c r="AG3455">
        <f>AE3455+AF3455</f>
        <v/>
      </c>
      <c r="AH3455" s="15">
        <f>IF(M3455&lt;&gt;1,"",IF(OR(R3455=-9,R3455=""),"",R3455))</f>
        <v/>
      </c>
      <c r="AI3455">
        <f>IF(M3455&lt;&gt;1,"",IF(OR(Q3455=999,Q3455=""),"",Q3455))</f>
        <v/>
      </c>
    </row>
    <row r="3456">
      <c r="A3456" t="inlineStr">
        <is>
          <t>TQRMNOP118599</t>
        </is>
      </c>
      <c r="B3456" t="n">
        <v>2025</v>
      </c>
      <c r="C3456" t="n">
        <v>1</v>
      </c>
      <c r="D3456" t="n">
        <v>43</v>
      </c>
      <c r="E3456" t="inlineStr">
        <is>
          <t>N</t>
        </is>
      </c>
      <c r="F3456" t="n">
        <v>29</v>
      </c>
      <c r="G3456" t="n">
        <v>1254</v>
      </c>
      <c r="H3456" t="n">
        <v>3</v>
      </c>
      <c r="I3456" t="n">
        <v>1</v>
      </c>
      <c r="J3456" t="n">
        <v>25</v>
      </c>
      <c r="K3456" t="n">
        <v>2</v>
      </c>
      <c r="L3456" t="n">
        <v>6</v>
      </c>
      <c r="M3456" t="n">
        <v>1</v>
      </c>
      <c r="N3456" t="n">
        <v>3</v>
      </c>
      <c r="O3456" t="n">
        <v>3</v>
      </c>
      <c r="P3456" t="n">
        <v>1</v>
      </c>
      <c r="Q3456" t="n">
        <v>50</v>
      </c>
      <c r="R3456" s="15" t="n">
        <v>632000</v>
      </c>
      <c r="S3456" s="15" t="n">
        <v>0</v>
      </c>
      <c r="T3456" s="15" t="n">
        <v>632000</v>
      </c>
      <c r="U3456" s="15" t="n">
        <v>106600</v>
      </c>
      <c r="V3456">
        <f>IFERROR(VLOOKUP(D3456,Tablas_Equivalencia!$A$3:$B$8,2,FALSE),"Sin dato")</f>
        <v/>
      </c>
      <c r="W3456">
        <f>IFERROR(VLOOKUP(L3456,Tablas_Equivalencia!$D$3:$E$9,2,FALSE),"Sin dato")</f>
        <v/>
      </c>
      <c r="X3456">
        <f>IF(I3456=1,"Varón","Mujer")</f>
        <v/>
      </c>
      <c r="Y3456">
        <f>IFERROR(VLOOKUP(M3456,Tablas_Equivalencia!$G$3:$H$6,2,FALSE),"Sin dato")</f>
        <v/>
      </c>
      <c r="Z3456">
        <f>IF(J3456&lt;=24,"18-24","25-29")</f>
        <v/>
      </c>
      <c r="AA3456">
        <f>IF(M3456&lt;&gt;1,"",IF(P3456=2,1,0))</f>
        <v/>
      </c>
      <c r="AB3456">
        <f>IF(M3456&lt;&gt;1,"",IF(O3456&gt;=2,1,0))</f>
        <v/>
      </c>
      <c r="AC3456">
        <f>IF(M3456&lt;&gt;1,"",IF(OR(Q3456=999,Q3456=""),"",IF(OR(Q3456&lt;35,Q3456&gt;48),1,0)))</f>
        <v/>
      </c>
      <c r="AD3456">
        <f>IF(COUNT(AA3456:AC3456)&lt;3,"",SUM(AA3456:AC3456))</f>
        <v/>
      </c>
      <c r="AE3456">
        <f>IF(L3456&gt;=4,2,IF(L3456&gt;=2,1,0))</f>
        <v/>
      </c>
      <c r="AF3456">
        <f>IF(L3456&gt;=5,1,0)</f>
        <v/>
      </c>
      <c r="AG3456">
        <f>AE3456+AF3456</f>
        <v/>
      </c>
      <c r="AH3456" s="15">
        <f>IF(M3456&lt;&gt;1,"",IF(OR(R3456=-9,R3456=""),"",R3456))</f>
        <v/>
      </c>
      <c r="AI3456">
        <f>IF(M3456&lt;&gt;1,"",IF(OR(Q3456=999,Q3456=""),"",Q3456))</f>
        <v/>
      </c>
    </row>
    <row r="3457">
      <c r="A3457" t="inlineStr">
        <is>
          <t>TQRMNOP118601</t>
        </is>
      </c>
      <c r="B3457" t="n">
        <v>2025</v>
      </c>
      <c r="C3457" t="n">
        <v>1</v>
      </c>
      <c r="D3457" t="n">
        <v>43</v>
      </c>
      <c r="E3457" t="inlineStr">
        <is>
          <t>N</t>
        </is>
      </c>
      <c r="F3457" t="n">
        <v>26</v>
      </c>
      <c r="G3457" t="n">
        <v>1103</v>
      </c>
      <c r="H3457" t="n">
        <v>2</v>
      </c>
      <c r="I3457" t="n">
        <v>2</v>
      </c>
      <c r="J3457" t="n">
        <v>27</v>
      </c>
      <c r="K3457" t="n">
        <v>2</v>
      </c>
      <c r="L3457" t="n">
        <v>4</v>
      </c>
      <c r="M3457" t="n">
        <v>3</v>
      </c>
      <c r="R3457" s="15" t="n">
        <v>0</v>
      </c>
      <c r="S3457" s="15" t="n">
        <v>84000</v>
      </c>
      <c r="T3457" s="15" t="n">
        <v>84000</v>
      </c>
      <c r="U3457" s="15" t="n">
        <v>65800</v>
      </c>
      <c r="V3457">
        <f>IFERROR(VLOOKUP(D3457,Tablas_Equivalencia!$A$3:$B$8,2,FALSE),"Sin dato")</f>
        <v/>
      </c>
      <c r="W3457">
        <f>IFERROR(VLOOKUP(L3457,Tablas_Equivalencia!$D$3:$E$9,2,FALSE),"Sin dato")</f>
        <v/>
      </c>
      <c r="X3457">
        <f>IF(I3457=1,"Varón","Mujer")</f>
        <v/>
      </c>
      <c r="Y3457">
        <f>IFERROR(VLOOKUP(M3457,Tablas_Equivalencia!$G$3:$H$6,2,FALSE),"Sin dato")</f>
        <v/>
      </c>
      <c r="Z3457">
        <f>IF(J3457&lt;=24,"18-24","25-29")</f>
        <v/>
      </c>
      <c r="AA3457">
        <f>IF(M3457&lt;&gt;1,"",IF(P3457=2,1,0))</f>
        <v/>
      </c>
      <c r="AB3457">
        <f>IF(M3457&lt;&gt;1,"",IF(O3457&gt;=2,1,0))</f>
        <v/>
      </c>
      <c r="AC3457">
        <f>IF(M3457&lt;&gt;1,"",IF(OR(Q3457=999,Q3457=""),"",IF(OR(Q3457&lt;35,Q3457&gt;48),1,0)))</f>
        <v/>
      </c>
      <c r="AD3457">
        <f>IF(COUNT(AA3457:AC3457)&lt;3,"",SUM(AA3457:AC3457))</f>
        <v/>
      </c>
      <c r="AE3457">
        <f>IF(L3457&gt;=4,2,IF(L3457&gt;=2,1,0))</f>
        <v/>
      </c>
      <c r="AF3457">
        <f>IF(L3457&gt;=5,1,0)</f>
        <v/>
      </c>
      <c r="AG3457">
        <f>AE3457+AF3457</f>
        <v/>
      </c>
      <c r="AH3457" s="15">
        <f>IF(M3457&lt;&gt;1,"",IF(OR(R3457=-9,R3457=""),"",R3457))</f>
        <v/>
      </c>
      <c r="AI3457">
        <f>IF(M3457&lt;&gt;1,"",IF(OR(Q3457=999,Q3457=""),"",Q3457))</f>
        <v/>
      </c>
    </row>
    <row r="3458">
      <c r="A3458" t="inlineStr">
        <is>
          <t>TQRMNOP118602</t>
        </is>
      </c>
      <c r="B3458" t="n">
        <v>2025</v>
      </c>
      <c r="C3458" t="n">
        <v>1</v>
      </c>
      <c r="D3458" t="n">
        <v>44</v>
      </c>
      <c r="E3458" t="inlineStr">
        <is>
          <t>N</t>
        </is>
      </c>
      <c r="F3458" t="n">
        <v>2</v>
      </c>
      <c r="G3458" t="n">
        <v>1076</v>
      </c>
      <c r="H3458" t="n">
        <v>3</v>
      </c>
      <c r="I3458" t="n">
        <v>1</v>
      </c>
      <c r="J3458" t="n">
        <v>19</v>
      </c>
      <c r="K3458" t="n">
        <v>1</v>
      </c>
      <c r="L3458" t="n">
        <v>5</v>
      </c>
      <c r="M3458" t="n">
        <v>3</v>
      </c>
      <c r="R3458" s="15" t="n">
        <v>0</v>
      </c>
      <c r="S3458" s="15" t="n">
        <v>104000</v>
      </c>
      <c r="T3458" s="15" t="n">
        <v>104000</v>
      </c>
      <c r="U3458" s="15" t="n">
        <v>110300</v>
      </c>
      <c r="V3458">
        <f>IFERROR(VLOOKUP(D3458,Tablas_Equivalencia!$A$3:$B$8,2,FALSE),"Sin dato")</f>
        <v/>
      </c>
      <c r="W3458">
        <f>IFERROR(VLOOKUP(L3458,Tablas_Equivalencia!$D$3:$E$9,2,FALSE),"Sin dato")</f>
        <v/>
      </c>
      <c r="X3458">
        <f>IF(I3458=1,"Varón","Mujer")</f>
        <v/>
      </c>
      <c r="Y3458">
        <f>IFERROR(VLOOKUP(M3458,Tablas_Equivalencia!$G$3:$H$6,2,FALSE),"Sin dato")</f>
        <v/>
      </c>
      <c r="Z3458">
        <f>IF(J3458&lt;=24,"18-24","25-29")</f>
        <v/>
      </c>
      <c r="AA3458">
        <f>IF(M3458&lt;&gt;1,"",IF(P3458=2,1,0))</f>
        <v/>
      </c>
      <c r="AB3458">
        <f>IF(M3458&lt;&gt;1,"",IF(O3458&gt;=2,1,0))</f>
        <v/>
      </c>
      <c r="AC3458">
        <f>IF(M3458&lt;&gt;1,"",IF(OR(Q3458=999,Q3458=""),"",IF(OR(Q3458&lt;35,Q3458&gt;48),1,0)))</f>
        <v/>
      </c>
      <c r="AD3458">
        <f>IF(COUNT(AA3458:AC3458)&lt;3,"",SUM(AA3458:AC3458))</f>
        <v/>
      </c>
      <c r="AE3458">
        <f>IF(L3458&gt;=4,2,IF(L3458&gt;=2,1,0))</f>
        <v/>
      </c>
      <c r="AF3458">
        <f>IF(L3458&gt;=5,1,0)</f>
        <v/>
      </c>
      <c r="AG3458">
        <f>AE3458+AF3458</f>
        <v/>
      </c>
      <c r="AH3458" s="15">
        <f>IF(M3458&lt;&gt;1,"",IF(OR(R3458=-9,R3458=""),"",R3458))</f>
        <v/>
      </c>
      <c r="AI3458">
        <f>IF(M3458&lt;&gt;1,"",IF(OR(Q3458=999,Q3458=""),"",Q3458))</f>
        <v/>
      </c>
    </row>
    <row r="3459">
      <c r="A3459" t="inlineStr">
        <is>
          <t>TQRMNOP118607</t>
        </is>
      </c>
      <c r="B3459" t="n">
        <v>2025</v>
      </c>
      <c r="C3459" t="n">
        <v>1</v>
      </c>
      <c r="D3459" t="n">
        <v>43</v>
      </c>
      <c r="E3459" t="inlineStr">
        <is>
          <t>S</t>
        </is>
      </c>
      <c r="F3459" t="n">
        <v>17</v>
      </c>
      <c r="G3459" t="n">
        <v>1341</v>
      </c>
      <c r="H3459" t="n">
        <v>3</v>
      </c>
      <c r="I3459" t="n">
        <v>1</v>
      </c>
      <c r="J3459" t="n">
        <v>26</v>
      </c>
      <c r="K3459" t="n">
        <v>2</v>
      </c>
      <c r="L3459" t="n">
        <v>4</v>
      </c>
      <c r="M3459" t="n">
        <v>2</v>
      </c>
      <c r="R3459" s="15" t="n">
        <v>0</v>
      </c>
      <c r="S3459" s="15" t="n">
        <v>0</v>
      </c>
      <c r="T3459" s="15" t="n">
        <v>0</v>
      </c>
      <c r="U3459" s="15" t="n">
        <v>245200</v>
      </c>
      <c r="V3459">
        <f>IFERROR(VLOOKUP(D3459,Tablas_Equivalencia!$A$3:$B$8,2,FALSE),"Sin dato")</f>
        <v/>
      </c>
      <c r="W3459">
        <f>IFERROR(VLOOKUP(L3459,Tablas_Equivalencia!$D$3:$E$9,2,FALSE),"Sin dato")</f>
        <v/>
      </c>
      <c r="X3459">
        <f>IF(I3459=1,"Varón","Mujer")</f>
        <v/>
      </c>
      <c r="Y3459">
        <f>IFERROR(VLOOKUP(M3459,Tablas_Equivalencia!$G$3:$H$6,2,FALSE),"Sin dato")</f>
        <v/>
      </c>
      <c r="Z3459">
        <f>IF(J3459&lt;=24,"18-24","25-29")</f>
        <v/>
      </c>
      <c r="AA3459">
        <f>IF(M3459&lt;&gt;1,"",IF(P3459=2,1,0))</f>
        <v/>
      </c>
      <c r="AB3459">
        <f>IF(M3459&lt;&gt;1,"",IF(O3459&gt;=2,1,0))</f>
        <v/>
      </c>
      <c r="AC3459">
        <f>IF(M3459&lt;&gt;1,"",IF(OR(Q3459=999,Q3459=""),"",IF(OR(Q3459&lt;35,Q3459&gt;48),1,0)))</f>
        <v/>
      </c>
      <c r="AD3459">
        <f>IF(COUNT(AA3459:AC3459)&lt;3,"",SUM(AA3459:AC3459))</f>
        <v/>
      </c>
      <c r="AE3459">
        <f>IF(L3459&gt;=4,2,IF(L3459&gt;=2,1,0))</f>
        <v/>
      </c>
      <c r="AF3459">
        <f>IF(L3459&gt;=5,1,0)</f>
        <v/>
      </c>
      <c r="AG3459">
        <f>AE3459+AF3459</f>
        <v/>
      </c>
      <c r="AH3459" s="15">
        <f>IF(M3459&lt;&gt;1,"",IF(OR(R3459=-9,R3459=""),"",R3459))</f>
        <v/>
      </c>
      <c r="AI3459">
        <f>IF(M3459&lt;&gt;1,"",IF(OR(Q3459=999,Q3459=""),"",Q3459))</f>
        <v/>
      </c>
    </row>
    <row r="3460">
      <c r="A3460" t="inlineStr">
        <is>
          <t>TQRMNOP118612</t>
        </is>
      </c>
      <c r="B3460" t="n">
        <v>2025</v>
      </c>
      <c r="C3460" t="n">
        <v>1</v>
      </c>
      <c r="D3460" t="n">
        <v>42</v>
      </c>
      <c r="E3460" t="inlineStr">
        <is>
          <t>S</t>
        </is>
      </c>
      <c r="F3460" t="n">
        <v>10</v>
      </c>
      <c r="G3460" t="n">
        <v>1133</v>
      </c>
      <c r="H3460" t="n">
        <v>3</v>
      </c>
      <c r="I3460" t="n">
        <v>1</v>
      </c>
      <c r="J3460" t="n">
        <v>19</v>
      </c>
      <c r="K3460" t="n">
        <v>2</v>
      </c>
      <c r="L3460" t="n">
        <v>3</v>
      </c>
      <c r="M3460" t="n">
        <v>3</v>
      </c>
      <c r="R3460" s="15" t="n">
        <v>0</v>
      </c>
      <c r="S3460" s="15" t="n">
        <v>83000</v>
      </c>
      <c r="T3460" s="15" t="n">
        <v>83000</v>
      </c>
      <c r="U3460" s="15" t="n">
        <v>65500</v>
      </c>
      <c r="V3460">
        <f>IFERROR(VLOOKUP(D3460,Tablas_Equivalencia!$A$3:$B$8,2,FALSE),"Sin dato")</f>
        <v/>
      </c>
      <c r="W3460">
        <f>IFERROR(VLOOKUP(L3460,Tablas_Equivalencia!$D$3:$E$9,2,FALSE),"Sin dato")</f>
        <v/>
      </c>
      <c r="X3460">
        <f>IF(I3460=1,"Varón","Mujer")</f>
        <v/>
      </c>
      <c r="Y3460">
        <f>IFERROR(VLOOKUP(M3460,Tablas_Equivalencia!$G$3:$H$6,2,FALSE),"Sin dato")</f>
        <v/>
      </c>
      <c r="Z3460">
        <f>IF(J3460&lt;=24,"18-24","25-29")</f>
        <v/>
      </c>
      <c r="AA3460">
        <f>IF(M3460&lt;&gt;1,"",IF(P3460=2,1,0))</f>
        <v/>
      </c>
      <c r="AB3460">
        <f>IF(M3460&lt;&gt;1,"",IF(O3460&gt;=2,1,0))</f>
        <v/>
      </c>
      <c r="AC3460">
        <f>IF(M3460&lt;&gt;1,"",IF(OR(Q3460=999,Q3460=""),"",IF(OR(Q3460&lt;35,Q3460&gt;48),1,0)))</f>
        <v/>
      </c>
      <c r="AD3460">
        <f>IF(COUNT(AA3460:AC3460)&lt;3,"",SUM(AA3460:AC3460))</f>
        <v/>
      </c>
      <c r="AE3460">
        <f>IF(L3460&gt;=4,2,IF(L3460&gt;=2,1,0))</f>
        <v/>
      </c>
      <c r="AF3460">
        <f>IF(L3460&gt;=5,1,0)</f>
        <v/>
      </c>
      <c r="AG3460">
        <f>AE3460+AF3460</f>
        <v/>
      </c>
      <c r="AH3460" s="15">
        <f>IF(M3460&lt;&gt;1,"",IF(OR(R3460=-9,R3460=""),"",R3460))</f>
        <v/>
      </c>
      <c r="AI3460">
        <f>IF(M3460&lt;&gt;1,"",IF(OR(Q3460=999,Q3460=""),"",Q3460))</f>
        <v/>
      </c>
    </row>
    <row r="3461">
      <c r="A3461" t="inlineStr">
        <is>
          <t>TQRMNOP118633</t>
        </is>
      </c>
      <c r="B3461" t="n">
        <v>2025</v>
      </c>
      <c r="C3461" t="n">
        <v>1</v>
      </c>
      <c r="D3461" t="n">
        <v>40</v>
      </c>
      <c r="E3461" t="inlineStr">
        <is>
          <t>N</t>
        </is>
      </c>
      <c r="F3461" t="n">
        <v>9</v>
      </c>
      <c r="G3461" t="n">
        <v>704</v>
      </c>
      <c r="H3461" t="n">
        <v>2</v>
      </c>
      <c r="I3461" t="n">
        <v>2</v>
      </c>
      <c r="J3461" t="n">
        <v>27</v>
      </c>
      <c r="K3461" t="n">
        <v>2</v>
      </c>
      <c r="L3461" t="n">
        <v>3</v>
      </c>
      <c r="M3461" t="n">
        <v>1</v>
      </c>
      <c r="N3461" t="n">
        <v>3</v>
      </c>
      <c r="O3461" t="n">
        <v>2</v>
      </c>
      <c r="P3461" t="n">
        <v>2</v>
      </c>
      <c r="Q3461" t="n">
        <v>3</v>
      </c>
      <c r="R3461" s="15" t="n">
        <v>340000</v>
      </c>
      <c r="S3461" s="15" t="n">
        <v>0</v>
      </c>
      <c r="T3461" s="15" t="n">
        <v>340000</v>
      </c>
      <c r="U3461" s="15" t="n">
        <v>147800</v>
      </c>
      <c r="V3461">
        <f>IFERROR(VLOOKUP(D3461,Tablas_Equivalencia!$A$3:$B$8,2,FALSE),"Sin dato")</f>
        <v/>
      </c>
      <c r="W3461">
        <f>IFERROR(VLOOKUP(L3461,Tablas_Equivalencia!$D$3:$E$9,2,FALSE),"Sin dato")</f>
        <v/>
      </c>
      <c r="X3461">
        <f>IF(I3461=1,"Varón","Mujer")</f>
        <v/>
      </c>
      <c r="Y3461">
        <f>IFERROR(VLOOKUP(M3461,Tablas_Equivalencia!$G$3:$H$6,2,FALSE),"Sin dato")</f>
        <v/>
      </c>
      <c r="Z3461">
        <f>IF(J3461&lt;=24,"18-24","25-29")</f>
        <v/>
      </c>
      <c r="AA3461">
        <f>IF(M3461&lt;&gt;1,"",IF(P3461=2,1,0))</f>
        <v/>
      </c>
      <c r="AB3461">
        <f>IF(M3461&lt;&gt;1,"",IF(O3461&gt;=2,1,0))</f>
        <v/>
      </c>
      <c r="AC3461">
        <f>IF(M3461&lt;&gt;1,"",IF(OR(Q3461=999,Q3461=""),"",IF(OR(Q3461&lt;35,Q3461&gt;48),1,0)))</f>
        <v/>
      </c>
      <c r="AD3461">
        <f>IF(COUNT(AA3461:AC3461)&lt;3,"",SUM(AA3461:AC3461))</f>
        <v/>
      </c>
      <c r="AE3461">
        <f>IF(L3461&gt;=4,2,IF(L3461&gt;=2,1,0))</f>
        <v/>
      </c>
      <c r="AF3461">
        <f>IF(L3461&gt;=5,1,0)</f>
        <v/>
      </c>
      <c r="AG3461">
        <f>AE3461+AF3461</f>
        <v/>
      </c>
      <c r="AH3461" s="15">
        <f>IF(M3461&lt;&gt;1,"",IF(OR(R3461=-9,R3461=""),"",R3461))</f>
        <v/>
      </c>
      <c r="AI3461">
        <f>IF(M3461&lt;&gt;1,"",IF(OR(Q3461=999,Q3461=""),"",Q3461))</f>
        <v/>
      </c>
    </row>
    <row r="3462">
      <c r="A3462" t="inlineStr">
        <is>
          <t>TQRMNOP118640</t>
        </is>
      </c>
      <c r="B3462" t="n">
        <v>2025</v>
      </c>
      <c r="C3462" t="n">
        <v>1</v>
      </c>
      <c r="D3462" t="n">
        <v>1</v>
      </c>
      <c r="E3462" t="inlineStr">
        <is>
          <t>S</t>
        </is>
      </c>
      <c r="F3462" t="n">
        <v>33</v>
      </c>
      <c r="G3462" t="n">
        <v>1184</v>
      </c>
      <c r="H3462" t="n">
        <v>3</v>
      </c>
      <c r="I3462" t="n">
        <v>1</v>
      </c>
      <c r="J3462" t="n">
        <v>20</v>
      </c>
      <c r="K3462" t="n">
        <v>2</v>
      </c>
      <c r="L3462" t="n">
        <v>4</v>
      </c>
      <c r="M3462" t="n">
        <v>3</v>
      </c>
      <c r="R3462" s="15" t="n">
        <v>0</v>
      </c>
      <c r="S3462" s="15" t="n">
        <v>0</v>
      </c>
      <c r="T3462" s="15" t="n">
        <v>0</v>
      </c>
      <c r="U3462" s="15" t="n">
        <v>258700</v>
      </c>
      <c r="V3462">
        <f>IFERROR(VLOOKUP(D3462,Tablas_Equivalencia!$A$3:$B$8,2,FALSE),"Sin dato")</f>
        <v/>
      </c>
      <c r="W3462">
        <f>IFERROR(VLOOKUP(L3462,Tablas_Equivalencia!$D$3:$E$9,2,FALSE),"Sin dato")</f>
        <v/>
      </c>
      <c r="X3462">
        <f>IF(I3462=1,"Varón","Mujer")</f>
        <v/>
      </c>
      <c r="Y3462">
        <f>IFERROR(VLOOKUP(M3462,Tablas_Equivalencia!$G$3:$H$6,2,FALSE),"Sin dato")</f>
        <v/>
      </c>
      <c r="Z3462">
        <f>IF(J3462&lt;=24,"18-24","25-29")</f>
        <v/>
      </c>
      <c r="AA3462">
        <f>IF(M3462&lt;&gt;1,"",IF(P3462=2,1,0))</f>
        <v/>
      </c>
      <c r="AB3462">
        <f>IF(M3462&lt;&gt;1,"",IF(O3462&gt;=2,1,0))</f>
        <v/>
      </c>
      <c r="AC3462">
        <f>IF(M3462&lt;&gt;1,"",IF(OR(Q3462=999,Q3462=""),"",IF(OR(Q3462&lt;35,Q3462&gt;48),1,0)))</f>
        <v/>
      </c>
      <c r="AD3462">
        <f>IF(COUNT(AA3462:AC3462)&lt;3,"",SUM(AA3462:AC3462))</f>
        <v/>
      </c>
      <c r="AE3462">
        <f>IF(L3462&gt;=4,2,IF(L3462&gt;=2,1,0))</f>
        <v/>
      </c>
      <c r="AF3462">
        <f>IF(L3462&gt;=5,1,0)</f>
        <v/>
      </c>
      <c r="AG3462">
        <f>AE3462+AF3462</f>
        <v/>
      </c>
      <c r="AH3462" s="15">
        <f>IF(M3462&lt;&gt;1,"",IF(OR(R3462=-9,R3462=""),"",R3462))</f>
        <v/>
      </c>
      <c r="AI3462">
        <f>IF(M3462&lt;&gt;1,"",IF(OR(Q3462=999,Q3462=""),"",Q3462))</f>
        <v/>
      </c>
    </row>
    <row r="3463">
      <c r="A3463" t="inlineStr">
        <is>
          <t>TQRMNOP118642</t>
        </is>
      </c>
      <c r="B3463" t="n">
        <v>2025</v>
      </c>
      <c r="C3463" t="n">
        <v>1</v>
      </c>
      <c r="D3463" t="n">
        <v>44</v>
      </c>
      <c r="E3463" t="inlineStr">
        <is>
          <t>N</t>
        </is>
      </c>
      <c r="F3463" t="n">
        <v>14</v>
      </c>
      <c r="G3463" t="n">
        <v>1328</v>
      </c>
      <c r="H3463" t="n">
        <v>3</v>
      </c>
      <c r="I3463" t="n">
        <v>2</v>
      </c>
      <c r="J3463" t="n">
        <v>29</v>
      </c>
      <c r="K3463" t="n">
        <v>1</v>
      </c>
      <c r="L3463" t="n">
        <v>5</v>
      </c>
      <c r="M3463" t="n">
        <v>2</v>
      </c>
      <c r="R3463" s="15" t="n">
        <v>0</v>
      </c>
      <c r="S3463" s="15" t="n">
        <v>0</v>
      </c>
      <c r="T3463" s="15" t="n">
        <v>0</v>
      </c>
      <c r="U3463" s="15" t="n">
        <v>265100</v>
      </c>
      <c r="V3463">
        <f>IFERROR(VLOOKUP(D3463,Tablas_Equivalencia!$A$3:$B$8,2,FALSE),"Sin dato")</f>
        <v/>
      </c>
      <c r="W3463">
        <f>IFERROR(VLOOKUP(L3463,Tablas_Equivalencia!$D$3:$E$9,2,FALSE),"Sin dato")</f>
        <v/>
      </c>
      <c r="X3463">
        <f>IF(I3463=1,"Varón","Mujer")</f>
        <v/>
      </c>
      <c r="Y3463">
        <f>IFERROR(VLOOKUP(M3463,Tablas_Equivalencia!$G$3:$H$6,2,FALSE),"Sin dato")</f>
        <v/>
      </c>
      <c r="Z3463">
        <f>IF(J3463&lt;=24,"18-24","25-29")</f>
        <v/>
      </c>
      <c r="AA3463">
        <f>IF(M3463&lt;&gt;1,"",IF(P3463=2,1,0))</f>
        <v/>
      </c>
      <c r="AB3463">
        <f>IF(M3463&lt;&gt;1,"",IF(O3463&gt;=2,1,0))</f>
        <v/>
      </c>
      <c r="AC3463">
        <f>IF(M3463&lt;&gt;1,"",IF(OR(Q3463=999,Q3463=""),"",IF(OR(Q3463&lt;35,Q3463&gt;48),1,0)))</f>
        <v/>
      </c>
      <c r="AD3463">
        <f>IF(COUNT(AA3463:AC3463)&lt;3,"",SUM(AA3463:AC3463))</f>
        <v/>
      </c>
      <c r="AE3463">
        <f>IF(L3463&gt;=4,2,IF(L3463&gt;=2,1,0))</f>
        <v/>
      </c>
      <c r="AF3463">
        <f>IF(L3463&gt;=5,1,0)</f>
        <v/>
      </c>
      <c r="AG3463">
        <f>AE3463+AF3463</f>
        <v/>
      </c>
      <c r="AH3463" s="15">
        <f>IF(M3463&lt;&gt;1,"",IF(OR(R3463=-9,R3463=""),"",R3463))</f>
        <v/>
      </c>
      <c r="AI3463">
        <f>IF(M3463&lt;&gt;1,"",IF(OR(Q3463=999,Q3463=""),"",Q3463))</f>
        <v/>
      </c>
    </row>
    <row r="3464">
      <c r="A3464" t="inlineStr">
        <is>
          <t>TQRMNOP118652</t>
        </is>
      </c>
      <c r="B3464" t="n">
        <v>2025</v>
      </c>
      <c r="C3464" t="n">
        <v>1</v>
      </c>
      <c r="D3464" t="n">
        <v>41</v>
      </c>
      <c r="E3464" t="inlineStr">
        <is>
          <t>N</t>
        </is>
      </c>
      <c r="F3464" t="n">
        <v>12</v>
      </c>
      <c r="G3464" t="n">
        <v>1969</v>
      </c>
      <c r="H3464" t="n">
        <v>10</v>
      </c>
      <c r="I3464" t="n">
        <v>1</v>
      </c>
      <c r="J3464" t="n">
        <v>27</v>
      </c>
      <c r="K3464" t="n">
        <v>2</v>
      </c>
      <c r="L3464" t="n">
        <v>4</v>
      </c>
      <c r="M3464" t="n">
        <v>1</v>
      </c>
      <c r="N3464" t="n">
        <v>2</v>
      </c>
      <c r="O3464" t="n">
        <v>2</v>
      </c>
      <c r="P3464" t="n">
        <v>2</v>
      </c>
      <c r="Q3464" t="n">
        <v>58</v>
      </c>
      <c r="R3464" s="15" t="n">
        <v>366000</v>
      </c>
      <c r="S3464" s="15" t="n">
        <v>0</v>
      </c>
      <c r="T3464" s="15" t="n">
        <v>366000</v>
      </c>
      <c r="U3464" s="15" t="n">
        <v>249000</v>
      </c>
      <c r="V3464">
        <f>IFERROR(VLOOKUP(D3464,Tablas_Equivalencia!$A$3:$B$8,2,FALSE),"Sin dato")</f>
        <v/>
      </c>
      <c r="W3464">
        <f>IFERROR(VLOOKUP(L3464,Tablas_Equivalencia!$D$3:$E$9,2,FALSE),"Sin dato")</f>
        <v/>
      </c>
      <c r="X3464">
        <f>IF(I3464=1,"Varón","Mujer")</f>
        <v/>
      </c>
      <c r="Y3464">
        <f>IFERROR(VLOOKUP(M3464,Tablas_Equivalencia!$G$3:$H$6,2,FALSE),"Sin dato")</f>
        <v/>
      </c>
      <c r="Z3464">
        <f>IF(J3464&lt;=24,"18-24","25-29")</f>
        <v/>
      </c>
      <c r="AA3464">
        <f>IF(M3464&lt;&gt;1,"",IF(P3464=2,1,0))</f>
        <v/>
      </c>
      <c r="AB3464">
        <f>IF(M3464&lt;&gt;1,"",IF(O3464&gt;=2,1,0))</f>
        <v/>
      </c>
      <c r="AC3464">
        <f>IF(M3464&lt;&gt;1,"",IF(OR(Q3464=999,Q3464=""),"",IF(OR(Q3464&lt;35,Q3464&gt;48),1,0)))</f>
        <v/>
      </c>
      <c r="AD3464">
        <f>IF(COUNT(AA3464:AC3464)&lt;3,"",SUM(AA3464:AC3464))</f>
        <v/>
      </c>
      <c r="AE3464">
        <f>IF(L3464&gt;=4,2,IF(L3464&gt;=2,1,0))</f>
        <v/>
      </c>
      <c r="AF3464">
        <f>IF(L3464&gt;=5,1,0)</f>
        <v/>
      </c>
      <c r="AG3464">
        <f>AE3464+AF3464</f>
        <v/>
      </c>
      <c r="AH3464" s="15">
        <f>IF(M3464&lt;&gt;1,"",IF(OR(R3464=-9,R3464=""),"",R3464))</f>
        <v/>
      </c>
      <c r="AI3464">
        <f>IF(M3464&lt;&gt;1,"",IF(OR(Q3464=999,Q3464=""),"",Q3464))</f>
        <v/>
      </c>
    </row>
    <row r="3465">
      <c r="A3465" t="inlineStr">
        <is>
          <t>TQRMNOP118659</t>
        </is>
      </c>
      <c r="B3465" t="n">
        <v>2025</v>
      </c>
      <c r="C3465" t="n">
        <v>1</v>
      </c>
      <c r="D3465" t="n">
        <v>1</v>
      </c>
      <c r="E3465" t="inlineStr">
        <is>
          <t>S</t>
        </is>
      </c>
      <c r="F3465" t="n">
        <v>32</v>
      </c>
      <c r="G3465" t="n">
        <v>1619</v>
      </c>
      <c r="H3465" t="n">
        <v>3</v>
      </c>
      <c r="I3465" t="n">
        <v>2</v>
      </c>
      <c r="J3465" t="n">
        <v>29</v>
      </c>
      <c r="K3465" t="n">
        <v>2</v>
      </c>
      <c r="L3465" t="n">
        <v>3</v>
      </c>
      <c r="M3465" t="n">
        <v>3</v>
      </c>
      <c r="R3465" s="15" t="n">
        <v>0</v>
      </c>
      <c r="S3465" s="15" t="n">
        <v>0</v>
      </c>
      <c r="T3465" s="15" t="n">
        <v>0</v>
      </c>
      <c r="U3465" s="15" t="n">
        <v>62200</v>
      </c>
      <c r="V3465">
        <f>IFERROR(VLOOKUP(D3465,Tablas_Equivalencia!$A$3:$B$8,2,FALSE),"Sin dato")</f>
        <v/>
      </c>
      <c r="W3465">
        <f>IFERROR(VLOOKUP(L3465,Tablas_Equivalencia!$D$3:$E$9,2,FALSE),"Sin dato")</f>
        <v/>
      </c>
      <c r="X3465">
        <f>IF(I3465=1,"Varón","Mujer")</f>
        <v/>
      </c>
      <c r="Y3465">
        <f>IFERROR(VLOOKUP(M3465,Tablas_Equivalencia!$G$3:$H$6,2,FALSE),"Sin dato")</f>
        <v/>
      </c>
      <c r="Z3465">
        <f>IF(J3465&lt;=24,"18-24","25-29")</f>
        <v/>
      </c>
      <c r="AA3465">
        <f>IF(M3465&lt;&gt;1,"",IF(P3465=2,1,0))</f>
        <v/>
      </c>
      <c r="AB3465">
        <f>IF(M3465&lt;&gt;1,"",IF(O3465&gt;=2,1,0))</f>
        <v/>
      </c>
      <c r="AC3465">
        <f>IF(M3465&lt;&gt;1,"",IF(OR(Q3465=999,Q3465=""),"",IF(OR(Q3465&lt;35,Q3465&gt;48),1,0)))</f>
        <v/>
      </c>
      <c r="AD3465">
        <f>IF(COUNT(AA3465:AC3465)&lt;3,"",SUM(AA3465:AC3465))</f>
        <v/>
      </c>
      <c r="AE3465">
        <f>IF(L3465&gt;=4,2,IF(L3465&gt;=2,1,0))</f>
        <v/>
      </c>
      <c r="AF3465">
        <f>IF(L3465&gt;=5,1,0)</f>
        <v/>
      </c>
      <c r="AG3465">
        <f>AE3465+AF3465</f>
        <v/>
      </c>
      <c r="AH3465" s="15">
        <f>IF(M3465&lt;&gt;1,"",IF(OR(R3465=-9,R3465=""),"",R3465))</f>
        <v/>
      </c>
      <c r="AI3465">
        <f>IF(M3465&lt;&gt;1,"",IF(OR(Q3465=999,Q3465=""),"",Q3465))</f>
        <v/>
      </c>
    </row>
    <row r="3466">
      <c r="A3466" t="inlineStr">
        <is>
          <t>TQRMNOP118661</t>
        </is>
      </c>
      <c r="B3466" t="n">
        <v>2025</v>
      </c>
      <c r="C3466" t="n">
        <v>1</v>
      </c>
      <c r="D3466" t="n">
        <v>44</v>
      </c>
      <c r="E3466" t="inlineStr">
        <is>
          <t>N</t>
        </is>
      </c>
      <c r="F3466" t="n">
        <v>4</v>
      </c>
      <c r="G3466" t="n">
        <v>898</v>
      </c>
      <c r="H3466" t="n">
        <v>1</v>
      </c>
      <c r="I3466" t="n">
        <v>1</v>
      </c>
      <c r="J3466" t="n">
        <v>20</v>
      </c>
      <c r="K3466" t="n">
        <v>1</v>
      </c>
      <c r="L3466" t="n">
        <v>5</v>
      </c>
      <c r="M3466" t="n">
        <v>3</v>
      </c>
      <c r="R3466" s="15" t="n">
        <v>0</v>
      </c>
      <c r="S3466" s="15" t="n">
        <v>0</v>
      </c>
      <c r="T3466" s="15" t="n">
        <v>0</v>
      </c>
      <c r="U3466" s="15" t="n">
        <v>235000</v>
      </c>
      <c r="V3466">
        <f>IFERROR(VLOOKUP(D3466,Tablas_Equivalencia!$A$3:$B$8,2,FALSE),"Sin dato")</f>
        <v/>
      </c>
      <c r="W3466">
        <f>IFERROR(VLOOKUP(L3466,Tablas_Equivalencia!$D$3:$E$9,2,FALSE),"Sin dato")</f>
        <v/>
      </c>
      <c r="X3466">
        <f>IF(I3466=1,"Varón","Mujer")</f>
        <v/>
      </c>
      <c r="Y3466">
        <f>IFERROR(VLOOKUP(M3466,Tablas_Equivalencia!$G$3:$H$6,2,FALSE),"Sin dato")</f>
        <v/>
      </c>
      <c r="Z3466">
        <f>IF(J3466&lt;=24,"18-24","25-29")</f>
        <v/>
      </c>
      <c r="AA3466">
        <f>IF(M3466&lt;&gt;1,"",IF(P3466=2,1,0))</f>
        <v/>
      </c>
      <c r="AB3466">
        <f>IF(M3466&lt;&gt;1,"",IF(O3466&gt;=2,1,0))</f>
        <v/>
      </c>
      <c r="AC3466">
        <f>IF(M3466&lt;&gt;1,"",IF(OR(Q3466=999,Q3466=""),"",IF(OR(Q3466&lt;35,Q3466&gt;48),1,0)))</f>
        <v/>
      </c>
      <c r="AD3466">
        <f>IF(COUNT(AA3466:AC3466)&lt;3,"",SUM(AA3466:AC3466))</f>
        <v/>
      </c>
      <c r="AE3466">
        <f>IF(L3466&gt;=4,2,IF(L3466&gt;=2,1,0))</f>
        <v/>
      </c>
      <c r="AF3466">
        <f>IF(L3466&gt;=5,1,0)</f>
        <v/>
      </c>
      <c r="AG3466">
        <f>AE3466+AF3466</f>
        <v/>
      </c>
      <c r="AH3466" s="15">
        <f>IF(M3466&lt;&gt;1,"",IF(OR(R3466=-9,R3466=""),"",R3466))</f>
        <v/>
      </c>
      <c r="AI3466">
        <f>IF(M3466&lt;&gt;1,"",IF(OR(Q3466=999,Q3466=""),"",Q3466))</f>
        <v/>
      </c>
    </row>
    <row r="3467">
      <c r="A3467" t="inlineStr">
        <is>
          <t>TQRMNOP118668</t>
        </is>
      </c>
      <c r="B3467" t="n">
        <v>2025</v>
      </c>
      <c r="C3467" t="n">
        <v>1</v>
      </c>
      <c r="D3467" t="n">
        <v>43</v>
      </c>
      <c r="E3467" t="inlineStr">
        <is>
          <t>S</t>
        </is>
      </c>
      <c r="F3467" t="n">
        <v>30</v>
      </c>
      <c r="G3467" t="n">
        <v>1813</v>
      </c>
      <c r="H3467" t="n">
        <v>3</v>
      </c>
      <c r="I3467" t="n">
        <v>1</v>
      </c>
      <c r="J3467" t="n">
        <v>27</v>
      </c>
      <c r="K3467" t="n">
        <v>2</v>
      </c>
      <c r="L3467" t="n">
        <v>1</v>
      </c>
      <c r="M3467" t="n">
        <v>1</v>
      </c>
      <c r="N3467" t="n">
        <v>3</v>
      </c>
      <c r="O3467" t="n">
        <v>2</v>
      </c>
      <c r="P3467" t="n">
        <v>2</v>
      </c>
      <c r="Q3467" t="n">
        <v>25</v>
      </c>
      <c r="R3467" s="15" t="n">
        <v>218000</v>
      </c>
      <c r="S3467" s="15" t="n">
        <v>0</v>
      </c>
      <c r="T3467" s="15" t="n">
        <v>218000</v>
      </c>
      <c r="U3467" s="15" t="n">
        <v>299200</v>
      </c>
      <c r="V3467">
        <f>IFERROR(VLOOKUP(D3467,Tablas_Equivalencia!$A$3:$B$8,2,FALSE),"Sin dato")</f>
        <v/>
      </c>
      <c r="W3467">
        <f>IFERROR(VLOOKUP(L3467,Tablas_Equivalencia!$D$3:$E$9,2,FALSE),"Sin dato")</f>
        <v/>
      </c>
      <c r="X3467">
        <f>IF(I3467=1,"Varón","Mujer")</f>
        <v/>
      </c>
      <c r="Y3467">
        <f>IFERROR(VLOOKUP(M3467,Tablas_Equivalencia!$G$3:$H$6,2,FALSE),"Sin dato")</f>
        <v/>
      </c>
      <c r="Z3467">
        <f>IF(J3467&lt;=24,"18-24","25-29")</f>
        <v/>
      </c>
      <c r="AA3467">
        <f>IF(M3467&lt;&gt;1,"",IF(P3467=2,1,0))</f>
        <v/>
      </c>
      <c r="AB3467">
        <f>IF(M3467&lt;&gt;1,"",IF(O3467&gt;=2,1,0))</f>
        <v/>
      </c>
      <c r="AC3467">
        <f>IF(M3467&lt;&gt;1,"",IF(OR(Q3467=999,Q3467=""),"",IF(OR(Q3467&lt;35,Q3467&gt;48),1,0)))</f>
        <v/>
      </c>
      <c r="AD3467">
        <f>IF(COUNT(AA3467:AC3467)&lt;3,"",SUM(AA3467:AC3467))</f>
        <v/>
      </c>
      <c r="AE3467">
        <f>IF(L3467&gt;=4,2,IF(L3467&gt;=2,1,0))</f>
        <v/>
      </c>
      <c r="AF3467">
        <f>IF(L3467&gt;=5,1,0)</f>
        <v/>
      </c>
      <c r="AG3467">
        <f>AE3467+AF3467</f>
        <v/>
      </c>
      <c r="AH3467" s="15">
        <f>IF(M3467&lt;&gt;1,"",IF(OR(R3467=-9,R3467=""),"",R3467))</f>
        <v/>
      </c>
      <c r="AI3467">
        <f>IF(M3467&lt;&gt;1,"",IF(OR(Q3467=999,Q3467=""),"",Q3467))</f>
        <v/>
      </c>
    </row>
    <row r="3468">
      <c r="A3468" t="inlineStr">
        <is>
          <t>TQRMNOP118670</t>
        </is>
      </c>
      <c r="B3468" t="n">
        <v>2025</v>
      </c>
      <c r="C3468" t="n">
        <v>1</v>
      </c>
      <c r="D3468" t="n">
        <v>43</v>
      </c>
      <c r="E3468" t="inlineStr">
        <is>
          <t>S</t>
        </is>
      </c>
      <c r="F3468" t="n">
        <v>19</v>
      </c>
      <c r="G3468" t="n">
        <v>1086</v>
      </c>
      <c r="H3468" t="n">
        <v>2</v>
      </c>
      <c r="I3468" t="n">
        <v>2</v>
      </c>
      <c r="J3468" t="n">
        <v>19</v>
      </c>
      <c r="K3468" t="n">
        <v>2</v>
      </c>
      <c r="L3468" t="n">
        <v>4</v>
      </c>
      <c r="M3468" t="n">
        <v>3</v>
      </c>
      <c r="R3468" s="15" t="n">
        <v>0</v>
      </c>
      <c r="S3468" s="15" t="n">
        <v>36000</v>
      </c>
      <c r="T3468" s="15" t="n">
        <v>36000</v>
      </c>
      <c r="U3468" s="15" t="n">
        <v>89300</v>
      </c>
      <c r="V3468">
        <f>IFERROR(VLOOKUP(D3468,Tablas_Equivalencia!$A$3:$B$8,2,FALSE),"Sin dato")</f>
        <v/>
      </c>
      <c r="W3468">
        <f>IFERROR(VLOOKUP(L3468,Tablas_Equivalencia!$D$3:$E$9,2,FALSE),"Sin dato")</f>
        <v/>
      </c>
      <c r="X3468">
        <f>IF(I3468=1,"Varón","Mujer")</f>
        <v/>
      </c>
      <c r="Y3468">
        <f>IFERROR(VLOOKUP(M3468,Tablas_Equivalencia!$G$3:$H$6,2,FALSE),"Sin dato")</f>
        <v/>
      </c>
      <c r="Z3468">
        <f>IF(J3468&lt;=24,"18-24","25-29")</f>
        <v/>
      </c>
      <c r="AA3468">
        <f>IF(M3468&lt;&gt;1,"",IF(P3468=2,1,0))</f>
        <v/>
      </c>
      <c r="AB3468">
        <f>IF(M3468&lt;&gt;1,"",IF(O3468&gt;=2,1,0))</f>
        <v/>
      </c>
      <c r="AC3468">
        <f>IF(M3468&lt;&gt;1,"",IF(OR(Q3468=999,Q3468=""),"",IF(OR(Q3468&lt;35,Q3468&gt;48),1,0)))</f>
        <v/>
      </c>
      <c r="AD3468">
        <f>IF(COUNT(AA3468:AC3468)&lt;3,"",SUM(AA3468:AC3468))</f>
        <v/>
      </c>
      <c r="AE3468">
        <f>IF(L3468&gt;=4,2,IF(L3468&gt;=2,1,0))</f>
        <v/>
      </c>
      <c r="AF3468">
        <f>IF(L3468&gt;=5,1,0)</f>
        <v/>
      </c>
      <c r="AG3468">
        <f>AE3468+AF3468</f>
        <v/>
      </c>
      <c r="AH3468" s="15">
        <f>IF(M3468&lt;&gt;1,"",IF(OR(R3468=-9,R3468=""),"",R3468))</f>
        <v/>
      </c>
      <c r="AI3468">
        <f>IF(M3468&lt;&gt;1,"",IF(OR(Q3468=999,Q3468=""),"",Q3468))</f>
        <v/>
      </c>
    </row>
    <row r="3469">
      <c r="A3469" t="inlineStr">
        <is>
          <t>TQRMNOP118674</t>
        </is>
      </c>
      <c r="B3469" t="n">
        <v>2025</v>
      </c>
      <c r="C3469" t="n">
        <v>1</v>
      </c>
      <c r="D3469" t="n">
        <v>1</v>
      </c>
      <c r="E3469" t="inlineStr">
        <is>
          <t>S</t>
        </is>
      </c>
      <c r="F3469" t="n">
        <v>32</v>
      </c>
      <c r="G3469" t="n">
        <v>1357</v>
      </c>
      <c r="H3469" t="n">
        <v>2</v>
      </c>
      <c r="I3469" t="n">
        <v>1</v>
      </c>
      <c r="J3469" t="n">
        <v>25</v>
      </c>
      <c r="K3469" t="n">
        <v>2</v>
      </c>
      <c r="L3469" t="n">
        <v>5</v>
      </c>
      <c r="M3469" t="n">
        <v>1</v>
      </c>
      <c r="N3469" t="n">
        <v>2</v>
      </c>
      <c r="O3469" t="n">
        <v>1</v>
      </c>
      <c r="P3469" t="n">
        <v>1</v>
      </c>
      <c r="Q3469" t="n">
        <v>38</v>
      </c>
      <c r="R3469" s="15" t="n">
        <v>593000</v>
      </c>
      <c r="S3469" s="15" t="n">
        <v>0</v>
      </c>
      <c r="T3469" s="15" t="n">
        <v>593000</v>
      </c>
      <c r="U3469" s="15" t="n">
        <v>56200</v>
      </c>
      <c r="V3469">
        <f>IFERROR(VLOOKUP(D3469,Tablas_Equivalencia!$A$3:$B$8,2,FALSE),"Sin dato")</f>
        <v/>
      </c>
      <c r="W3469">
        <f>IFERROR(VLOOKUP(L3469,Tablas_Equivalencia!$D$3:$E$9,2,FALSE),"Sin dato")</f>
        <v/>
      </c>
      <c r="X3469">
        <f>IF(I3469=1,"Varón","Mujer")</f>
        <v/>
      </c>
      <c r="Y3469">
        <f>IFERROR(VLOOKUP(M3469,Tablas_Equivalencia!$G$3:$H$6,2,FALSE),"Sin dato")</f>
        <v/>
      </c>
      <c r="Z3469">
        <f>IF(J3469&lt;=24,"18-24","25-29")</f>
        <v/>
      </c>
      <c r="AA3469">
        <f>IF(M3469&lt;&gt;1,"",IF(P3469=2,1,0))</f>
        <v/>
      </c>
      <c r="AB3469">
        <f>IF(M3469&lt;&gt;1,"",IF(O3469&gt;=2,1,0))</f>
        <v/>
      </c>
      <c r="AC3469">
        <f>IF(M3469&lt;&gt;1,"",IF(OR(Q3469=999,Q3469=""),"",IF(OR(Q3469&lt;35,Q3469&gt;48),1,0)))</f>
        <v/>
      </c>
      <c r="AD3469">
        <f>IF(COUNT(AA3469:AC3469)&lt;3,"",SUM(AA3469:AC3469))</f>
        <v/>
      </c>
      <c r="AE3469">
        <f>IF(L3469&gt;=4,2,IF(L3469&gt;=2,1,0))</f>
        <v/>
      </c>
      <c r="AF3469">
        <f>IF(L3469&gt;=5,1,0)</f>
        <v/>
      </c>
      <c r="AG3469">
        <f>AE3469+AF3469</f>
        <v/>
      </c>
      <c r="AH3469" s="15">
        <f>IF(M3469&lt;&gt;1,"",IF(OR(R3469=-9,R3469=""),"",R3469))</f>
        <v/>
      </c>
      <c r="AI3469">
        <f>IF(M3469&lt;&gt;1,"",IF(OR(Q3469=999,Q3469=""),"",Q3469))</f>
        <v/>
      </c>
    </row>
    <row r="3470">
      <c r="A3470" t="inlineStr">
        <is>
          <t>TQRMNOP118675</t>
        </is>
      </c>
      <c r="B3470" t="n">
        <v>2025</v>
      </c>
      <c r="C3470" t="n">
        <v>1</v>
      </c>
      <c r="D3470" t="n">
        <v>1</v>
      </c>
      <c r="E3470" t="inlineStr">
        <is>
          <t>S</t>
        </is>
      </c>
      <c r="F3470" t="n">
        <v>33</v>
      </c>
      <c r="G3470" t="n">
        <v>1535</v>
      </c>
      <c r="H3470" t="n">
        <v>3</v>
      </c>
      <c r="I3470" t="n">
        <v>2</v>
      </c>
      <c r="J3470" t="n">
        <v>26</v>
      </c>
      <c r="K3470" t="n">
        <v>1</v>
      </c>
      <c r="L3470" t="n">
        <v>5</v>
      </c>
      <c r="M3470" t="n">
        <v>3</v>
      </c>
      <c r="R3470" s="15" t="n">
        <v>0</v>
      </c>
      <c r="S3470" s="15" t="n">
        <v>0</v>
      </c>
      <c r="T3470" s="15" t="n">
        <v>0</v>
      </c>
      <c r="U3470" s="15" t="n">
        <v>130700</v>
      </c>
      <c r="V3470">
        <f>IFERROR(VLOOKUP(D3470,Tablas_Equivalencia!$A$3:$B$8,2,FALSE),"Sin dato")</f>
        <v/>
      </c>
      <c r="W3470">
        <f>IFERROR(VLOOKUP(L3470,Tablas_Equivalencia!$D$3:$E$9,2,FALSE),"Sin dato")</f>
        <v/>
      </c>
      <c r="X3470">
        <f>IF(I3470=1,"Varón","Mujer")</f>
        <v/>
      </c>
      <c r="Y3470">
        <f>IFERROR(VLOOKUP(M3470,Tablas_Equivalencia!$G$3:$H$6,2,FALSE),"Sin dato")</f>
        <v/>
      </c>
      <c r="Z3470">
        <f>IF(J3470&lt;=24,"18-24","25-29")</f>
        <v/>
      </c>
      <c r="AA3470">
        <f>IF(M3470&lt;&gt;1,"",IF(P3470=2,1,0))</f>
        <v/>
      </c>
      <c r="AB3470">
        <f>IF(M3470&lt;&gt;1,"",IF(O3470&gt;=2,1,0))</f>
        <v/>
      </c>
      <c r="AC3470">
        <f>IF(M3470&lt;&gt;1,"",IF(OR(Q3470=999,Q3470=""),"",IF(OR(Q3470&lt;35,Q3470&gt;48),1,0)))</f>
        <v/>
      </c>
      <c r="AD3470">
        <f>IF(COUNT(AA3470:AC3470)&lt;3,"",SUM(AA3470:AC3470))</f>
        <v/>
      </c>
      <c r="AE3470">
        <f>IF(L3470&gt;=4,2,IF(L3470&gt;=2,1,0))</f>
        <v/>
      </c>
      <c r="AF3470">
        <f>IF(L3470&gt;=5,1,0)</f>
        <v/>
      </c>
      <c r="AG3470">
        <f>AE3470+AF3470</f>
        <v/>
      </c>
      <c r="AH3470" s="15">
        <f>IF(M3470&lt;&gt;1,"",IF(OR(R3470=-9,R3470=""),"",R3470))</f>
        <v/>
      </c>
      <c r="AI3470">
        <f>IF(M3470&lt;&gt;1,"",IF(OR(Q3470=999,Q3470=""),"",Q3470))</f>
        <v/>
      </c>
    </row>
    <row r="3471">
      <c r="A3471" t="inlineStr">
        <is>
          <t>TQRMNOP118688</t>
        </is>
      </c>
      <c r="B3471" t="n">
        <v>2025</v>
      </c>
      <c r="C3471" t="n">
        <v>1</v>
      </c>
      <c r="D3471" t="n">
        <v>1</v>
      </c>
      <c r="E3471" t="inlineStr">
        <is>
          <t>S</t>
        </is>
      </c>
      <c r="F3471" t="n">
        <v>32</v>
      </c>
      <c r="G3471" t="n">
        <v>1023</v>
      </c>
      <c r="H3471" t="n">
        <v>2</v>
      </c>
      <c r="I3471" t="n">
        <v>2</v>
      </c>
      <c r="J3471" t="n">
        <v>29</v>
      </c>
      <c r="K3471" t="n">
        <v>2</v>
      </c>
      <c r="L3471" t="n">
        <v>4</v>
      </c>
      <c r="M3471" t="n">
        <v>3</v>
      </c>
      <c r="R3471" s="15" t="n">
        <v>0</v>
      </c>
      <c r="S3471" s="15" t="n">
        <v>0</v>
      </c>
      <c r="T3471" s="15" t="n">
        <v>0</v>
      </c>
      <c r="U3471" s="15" t="n">
        <v>278300</v>
      </c>
      <c r="V3471">
        <f>IFERROR(VLOOKUP(D3471,Tablas_Equivalencia!$A$3:$B$8,2,FALSE),"Sin dato")</f>
        <v/>
      </c>
      <c r="W3471">
        <f>IFERROR(VLOOKUP(L3471,Tablas_Equivalencia!$D$3:$E$9,2,FALSE),"Sin dato")</f>
        <v/>
      </c>
      <c r="X3471">
        <f>IF(I3471=1,"Varón","Mujer")</f>
        <v/>
      </c>
      <c r="Y3471">
        <f>IFERROR(VLOOKUP(M3471,Tablas_Equivalencia!$G$3:$H$6,2,FALSE),"Sin dato")</f>
        <v/>
      </c>
      <c r="Z3471">
        <f>IF(J3471&lt;=24,"18-24","25-29")</f>
        <v/>
      </c>
      <c r="AA3471">
        <f>IF(M3471&lt;&gt;1,"",IF(P3471=2,1,0))</f>
        <v/>
      </c>
      <c r="AB3471">
        <f>IF(M3471&lt;&gt;1,"",IF(O3471&gt;=2,1,0))</f>
        <v/>
      </c>
      <c r="AC3471">
        <f>IF(M3471&lt;&gt;1,"",IF(OR(Q3471=999,Q3471=""),"",IF(OR(Q3471&lt;35,Q3471&gt;48),1,0)))</f>
        <v/>
      </c>
      <c r="AD3471">
        <f>IF(COUNT(AA3471:AC3471)&lt;3,"",SUM(AA3471:AC3471))</f>
        <v/>
      </c>
      <c r="AE3471">
        <f>IF(L3471&gt;=4,2,IF(L3471&gt;=2,1,0))</f>
        <v/>
      </c>
      <c r="AF3471">
        <f>IF(L3471&gt;=5,1,0)</f>
        <v/>
      </c>
      <c r="AG3471">
        <f>AE3471+AF3471</f>
        <v/>
      </c>
      <c r="AH3471" s="15">
        <f>IF(M3471&lt;&gt;1,"",IF(OR(R3471=-9,R3471=""),"",R3471))</f>
        <v/>
      </c>
      <c r="AI3471">
        <f>IF(M3471&lt;&gt;1,"",IF(OR(Q3471=999,Q3471=""),"",Q3471))</f>
        <v/>
      </c>
    </row>
    <row r="3472">
      <c r="A3472" t="inlineStr">
        <is>
          <t>TQRMNOP118690</t>
        </is>
      </c>
      <c r="B3472" t="n">
        <v>2025</v>
      </c>
      <c r="C3472" t="n">
        <v>1</v>
      </c>
      <c r="D3472" t="n">
        <v>44</v>
      </c>
      <c r="E3472" t="inlineStr">
        <is>
          <t>S</t>
        </is>
      </c>
      <c r="F3472" t="n">
        <v>13</v>
      </c>
      <c r="G3472" t="n">
        <v>371</v>
      </c>
      <c r="H3472" t="n">
        <v>1</v>
      </c>
      <c r="I3472" t="n">
        <v>1</v>
      </c>
      <c r="J3472" t="n">
        <v>21</v>
      </c>
      <c r="K3472" t="n">
        <v>1</v>
      </c>
      <c r="L3472" t="n">
        <v>5</v>
      </c>
      <c r="M3472" t="n">
        <v>3</v>
      </c>
      <c r="R3472" s="15" t="n">
        <v>0</v>
      </c>
      <c r="S3472" s="15" t="n">
        <v>0</v>
      </c>
      <c r="T3472" s="15" t="n">
        <v>0</v>
      </c>
      <c r="U3472" s="15" t="n">
        <v>297600</v>
      </c>
      <c r="V3472">
        <f>IFERROR(VLOOKUP(D3472,Tablas_Equivalencia!$A$3:$B$8,2,FALSE),"Sin dato")</f>
        <v/>
      </c>
      <c r="W3472">
        <f>IFERROR(VLOOKUP(L3472,Tablas_Equivalencia!$D$3:$E$9,2,FALSE),"Sin dato")</f>
        <v/>
      </c>
      <c r="X3472">
        <f>IF(I3472=1,"Varón","Mujer")</f>
        <v/>
      </c>
      <c r="Y3472">
        <f>IFERROR(VLOOKUP(M3472,Tablas_Equivalencia!$G$3:$H$6,2,FALSE),"Sin dato")</f>
        <v/>
      </c>
      <c r="Z3472">
        <f>IF(J3472&lt;=24,"18-24","25-29")</f>
        <v/>
      </c>
      <c r="AA3472">
        <f>IF(M3472&lt;&gt;1,"",IF(P3472=2,1,0))</f>
        <v/>
      </c>
      <c r="AB3472">
        <f>IF(M3472&lt;&gt;1,"",IF(O3472&gt;=2,1,0))</f>
        <v/>
      </c>
      <c r="AC3472">
        <f>IF(M3472&lt;&gt;1,"",IF(OR(Q3472=999,Q3472=""),"",IF(OR(Q3472&lt;35,Q3472&gt;48),1,0)))</f>
        <v/>
      </c>
      <c r="AD3472">
        <f>IF(COUNT(AA3472:AC3472)&lt;3,"",SUM(AA3472:AC3472))</f>
        <v/>
      </c>
      <c r="AE3472">
        <f>IF(L3472&gt;=4,2,IF(L3472&gt;=2,1,0))</f>
        <v/>
      </c>
      <c r="AF3472">
        <f>IF(L3472&gt;=5,1,0)</f>
        <v/>
      </c>
      <c r="AG3472">
        <f>AE3472+AF3472</f>
        <v/>
      </c>
      <c r="AH3472" s="15">
        <f>IF(M3472&lt;&gt;1,"",IF(OR(R3472=-9,R3472=""),"",R3472))</f>
        <v/>
      </c>
      <c r="AI3472">
        <f>IF(M3472&lt;&gt;1,"",IF(OR(Q3472=999,Q3472=""),"",Q3472))</f>
        <v/>
      </c>
    </row>
    <row r="3473">
      <c r="A3473" t="inlineStr">
        <is>
          <t>TQRMNOP118700</t>
        </is>
      </c>
      <c r="B3473" t="n">
        <v>2025</v>
      </c>
      <c r="C3473" t="n">
        <v>1</v>
      </c>
      <c r="D3473" t="n">
        <v>43</v>
      </c>
      <c r="E3473" t="inlineStr">
        <is>
          <t>N</t>
        </is>
      </c>
      <c r="F3473" t="n">
        <v>34</v>
      </c>
      <c r="G3473" t="n">
        <v>832</v>
      </c>
      <c r="H3473" t="n">
        <v>1</v>
      </c>
      <c r="I3473" t="n">
        <v>1</v>
      </c>
      <c r="J3473" t="n">
        <v>24</v>
      </c>
      <c r="K3473" t="n">
        <v>1</v>
      </c>
      <c r="L3473" t="n">
        <v>6</v>
      </c>
      <c r="M3473" t="n">
        <v>1</v>
      </c>
      <c r="N3473" t="n">
        <v>3</v>
      </c>
      <c r="O3473" t="n">
        <v>2</v>
      </c>
      <c r="P3473" t="n">
        <v>2</v>
      </c>
      <c r="Q3473" t="n">
        <v>41</v>
      </c>
      <c r="R3473" s="15" t="n">
        <v>1442000</v>
      </c>
      <c r="S3473" s="15" t="n">
        <v>67000</v>
      </c>
      <c r="T3473" s="15" t="n">
        <v>1509000</v>
      </c>
      <c r="U3473" s="15" t="n">
        <v>259800</v>
      </c>
      <c r="V3473">
        <f>IFERROR(VLOOKUP(D3473,Tablas_Equivalencia!$A$3:$B$8,2,FALSE),"Sin dato")</f>
        <v/>
      </c>
      <c r="W3473">
        <f>IFERROR(VLOOKUP(L3473,Tablas_Equivalencia!$D$3:$E$9,2,FALSE),"Sin dato")</f>
        <v/>
      </c>
      <c r="X3473">
        <f>IF(I3473=1,"Varón","Mujer")</f>
        <v/>
      </c>
      <c r="Y3473">
        <f>IFERROR(VLOOKUP(M3473,Tablas_Equivalencia!$G$3:$H$6,2,FALSE),"Sin dato")</f>
        <v/>
      </c>
      <c r="Z3473">
        <f>IF(J3473&lt;=24,"18-24","25-29")</f>
        <v/>
      </c>
      <c r="AA3473">
        <f>IF(M3473&lt;&gt;1,"",IF(P3473=2,1,0))</f>
        <v/>
      </c>
      <c r="AB3473">
        <f>IF(M3473&lt;&gt;1,"",IF(O3473&gt;=2,1,0))</f>
        <v/>
      </c>
      <c r="AC3473">
        <f>IF(M3473&lt;&gt;1,"",IF(OR(Q3473=999,Q3473=""),"",IF(OR(Q3473&lt;35,Q3473&gt;48),1,0)))</f>
        <v/>
      </c>
      <c r="AD3473">
        <f>IF(COUNT(AA3473:AC3473)&lt;3,"",SUM(AA3473:AC3473))</f>
        <v/>
      </c>
      <c r="AE3473">
        <f>IF(L3473&gt;=4,2,IF(L3473&gt;=2,1,0))</f>
        <v/>
      </c>
      <c r="AF3473">
        <f>IF(L3473&gt;=5,1,0)</f>
        <v/>
      </c>
      <c r="AG3473">
        <f>AE3473+AF3473</f>
        <v/>
      </c>
      <c r="AH3473" s="15">
        <f>IF(M3473&lt;&gt;1,"",IF(OR(R3473=-9,R3473=""),"",R3473))</f>
        <v/>
      </c>
      <c r="AI3473">
        <f>IF(M3473&lt;&gt;1,"",IF(OR(Q3473=999,Q3473=""),"",Q3473))</f>
        <v/>
      </c>
    </row>
    <row r="3474">
      <c r="A3474" t="inlineStr">
        <is>
          <t>TQRMNOP118704</t>
        </is>
      </c>
      <c r="B3474" t="n">
        <v>2025</v>
      </c>
      <c r="C3474" t="n">
        <v>1</v>
      </c>
      <c r="D3474" t="n">
        <v>40</v>
      </c>
      <c r="E3474" t="inlineStr">
        <is>
          <t>S</t>
        </is>
      </c>
      <c r="F3474" t="n">
        <v>7</v>
      </c>
      <c r="G3474" t="n">
        <v>517</v>
      </c>
      <c r="H3474" t="n">
        <v>1</v>
      </c>
      <c r="I3474" t="n">
        <v>2</v>
      </c>
      <c r="J3474" t="n">
        <v>19</v>
      </c>
      <c r="K3474" t="n">
        <v>2</v>
      </c>
      <c r="L3474" t="n">
        <v>5</v>
      </c>
      <c r="M3474" t="n">
        <v>1</v>
      </c>
      <c r="N3474" t="n">
        <v>3</v>
      </c>
      <c r="O3474" t="n">
        <v>1</v>
      </c>
      <c r="P3474" t="n">
        <v>1</v>
      </c>
      <c r="Q3474" t="n">
        <v>31</v>
      </c>
      <c r="R3474" s="15" t="n">
        <v>573000</v>
      </c>
      <c r="S3474" s="15" t="n">
        <v>0</v>
      </c>
      <c r="T3474" s="15" t="n">
        <v>573000</v>
      </c>
      <c r="U3474" s="15" t="n">
        <v>231900</v>
      </c>
      <c r="V3474">
        <f>IFERROR(VLOOKUP(D3474,Tablas_Equivalencia!$A$3:$B$8,2,FALSE),"Sin dato")</f>
        <v/>
      </c>
      <c r="W3474">
        <f>IFERROR(VLOOKUP(L3474,Tablas_Equivalencia!$D$3:$E$9,2,FALSE),"Sin dato")</f>
        <v/>
      </c>
      <c r="X3474">
        <f>IF(I3474=1,"Varón","Mujer")</f>
        <v/>
      </c>
      <c r="Y3474">
        <f>IFERROR(VLOOKUP(M3474,Tablas_Equivalencia!$G$3:$H$6,2,FALSE),"Sin dato")</f>
        <v/>
      </c>
      <c r="Z3474">
        <f>IF(J3474&lt;=24,"18-24","25-29")</f>
        <v/>
      </c>
      <c r="AA3474">
        <f>IF(M3474&lt;&gt;1,"",IF(P3474=2,1,0))</f>
        <v/>
      </c>
      <c r="AB3474">
        <f>IF(M3474&lt;&gt;1,"",IF(O3474&gt;=2,1,0))</f>
        <v/>
      </c>
      <c r="AC3474">
        <f>IF(M3474&lt;&gt;1,"",IF(OR(Q3474=999,Q3474=""),"",IF(OR(Q3474&lt;35,Q3474&gt;48),1,0)))</f>
        <v/>
      </c>
      <c r="AD3474">
        <f>IF(COUNT(AA3474:AC3474)&lt;3,"",SUM(AA3474:AC3474))</f>
        <v/>
      </c>
      <c r="AE3474">
        <f>IF(L3474&gt;=4,2,IF(L3474&gt;=2,1,0))</f>
        <v/>
      </c>
      <c r="AF3474">
        <f>IF(L3474&gt;=5,1,0)</f>
        <v/>
      </c>
      <c r="AG3474">
        <f>AE3474+AF3474</f>
        <v/>
      </c>
      <c r="AH3474" s="15">
        <f>IF(M3474&lt;&gt;1,"",IF(OR(R3474=-9,R3474=""),"",R3474))</f>
        <v/>
      </c>
      <c r="AI3474">
        <f>IF(M3474&lt;&gt;1,"",IF(OR(Q3474=999,Q3474=""),"",Q3474))</f>
        <v/>
      </c>
    </row>
    <row r="3475">
      <c r="A3475" t="inlineStr">
        <is>
          <t>TQRMNOP118724</t>
        </is>
      </c>
      <c r="B3475" t="n">
        <v>2025</v>
      </c>
      <c r="C3475" t="n">
        <v>1</v>
      </c>
      <c r="D3475" t="n">
        <v>1</v>
      </c>
      <c r="E3475" t="inlineStr">
        <is>
          <t>S</t>
        </is>
      </c>
      <c r="F3475" t="n">
        <v>32</v>
      </c>
      <c r="G3475" t="n">
        <v>1215</v>
      </c>
      <c r="H3475" t="n">
        <v>2</v>
      </c>
      <c r="I3475" t="n">
        <v>1</v>
      </c>
      <c r="J3475" t="n">
        <v>24</v>
      </c>
      <c r="K3475" t="n">
        <v>2</v>
      </c>
      <c r="L3475" t="n">
        <v>4</v>
      </c>
      <c r="M3475" t="n">
        <v>3</v>
      </c>
      <c r="R3475" s="15" t="n">
        <v>0</v>
      </c>
      <c r="S3475" s="15" t="n">
        <v>0</v>
      </c>
      <c r="T3475" s="15" t="n">
        <v>0</v>
      </c>
      <c r="U3475" s="15" t="n">
        <v>158400</v>
      </c>
      <c r="V3475">
        <f>IFERROR(VLOOKUP(D3475,Tablas_Equivalencia!$A$3:$B$8,2,FALSE),"Sin dato")</f>
        <v/>
      </c>
      <c r="W3475">
        <f>IFERROR(VLOOKUP(L3475,Tablas_Equivalencia!$D$3:$E$9,2,FALSE),"Sin dato")</f>
        <v/>
      </c>
      <c r="X3475">
        <f>IF(I3475=1,"Varón","Mujer")</f>
        <v/>
      </c>
      <c r="Y3475">
        <f>IFERROR(VLOOKUP(M3475,Tablas_Equivalencia!$G$3:$H$6,2,FALSE),"Sin dato")</f>
        <v/>
      </c>
      <c r="Z3475">
        <f>IF(J3475&lt;=24,"18-24","25-29")</f>
        <v/>
      </c>
      <c r="AA3475">
        <f>IF(M3475&lt;&gt;1,"",IF(P3475=2,1,0))</f>
        <v/>
      </c>
      <c r="AB3475">
        <f>IF(M3475&lt;&gt;1,"",IF(O3475&gt;=2,1,0))</f>
        <v/>
      </c>
      <c r="AC3475">
        <f>IF(M3475&lt;&gt;1,"",IF(OR(Q3475=999,Q3475=""),"",IF(OR(Q3475&lt;35,Q3475&gt;48),1,0)))</f>
        <v/>
      </c>
      <c r="AD3475">
        <f>IF(COUNT(AA3475:AC3475)&lt;3,"",SUM(AA3475:AC3475))</f>
        <v/>
      </c>
      <c r="AE3475">
        <f>IF(L3475&gt;=4,2,IF(L3475&gt;=2,1,0))</f>
        <v/>
      </c>
      <c r="AF3475">
        <f>IF(L3475&gt;=5,1,0)</f>
        <v/>
      </c>
      <c r="AG3475">
        <f>AE3475+AF3475</f>
        <v/>
      </c>
      <c r="AH3475" s="15">
        <f>IF(M3475&lt;&gt;1,"",IF(OR(R3475=-9,R3475=""),"",R3475))</f>
        <v/>
      </c>
      <c r="AI3475">
        <f>IF(M3475&lt;&gt;1,"",IF(OR(Q3475=999,Q3475=""),"",Q3475))</f>
        <v/>
      </c>
    </row>
    <row r="3476">
      <c r="A3476" t="inlineStr">
        <is>
          <t>TQRMNOP118726</t>
        </is>
      </c>
      <c r="B3476" t="n">
        <v>2025</v>
      </c>
      <c r="C3476" t="n">
        <v>1</v>
      </c>
      <c r="D3476" t="n">
        <v>43</v>
      </c>
      <c r="E3476" t="inlineStr">
        <is>
          <t>S</t>
        </is>
      </c>
      <c r="F3476" t="n">
        <v>19</v>
      </c>
      <c r="G3476" t="n">
        <v>1717</v>
      </c>
      <c r="H3476" t="n">
        <v>2</v>
      </c>
      <c r="I3476" t="n">
        <v>2</v>
      </c>
      <c r="J3476" t="n">
        <v>24</v>
      </c>
      <c r="K3476" t="n">
        <v>1</v>
      </c>
      <c r="L3476" t="n">
        <v>5</v>
      </c>
      <c r="M3476" t="n">
        <v>1</v>
      </c>
      <c r="N3476" t="n">
        <v>2</v>
      </c>
      <c r="O3476" t="n">
        <v>1</v>
      </c>
      <c r="P3476" t="n">
        <v>1</v>
      </c>
      <c r="Q3476" t="n">
        <v>6</v>
      </c>
      <c r="R3476" s="15" t="n">
        <v>462000</v>
      </c>
      <c r="S3476" s="15" t="n">
        <v>0</v>
      </c>
      <c r="T3476" s="15" t="n">
        <v>462000</v>
      </c>
      <c r="U3476" s="15" t="n">
        <v>95200</v>
      </c>
      <c r="V3476">
        <f>IFERROR(VLOOKUP(D3476,Tablas_Equivalencia!$A$3:$B$8,2,FALSE),"Sin dato")</f>
        <v/>
      </c>
      <c r="W3476">
        <f>IFERROR(VLOOKUP(L3476,Tablas_Equivalencia!$D$3:$E$9,2,FALSE),"Sin dato")</f>
        <v/>
      </c>
      <c r="X3476">
        <f>IF(I3476=1,"Varón","Mujer")</f>
        <v/>
      </c>
      <c r="Y3476">
        <f>IFERROR(VLOOKUP(M3476,Tablas_Equivalencia!$G$3:$H$6,2,FALSE),"Sin dato")</f>
        <v/>
      </c>
      <c r="Z3476">
        <f>IF(J3476&lt;=24,"18-24","25-29")</f>
        <v/>
      </c>
      <c r="AA3476">
        <f>IF(M3476&lt;&gt;1,"",IF(P3476=2,1,0))</f>
        <v/>
      </c>
      <c r="AB3476">
        <f>IF(M3476&lt;&gt;1,"",IF(O3476&gt;=2,1,0))</f>
        <v/>
      </c>
      <c r="AC3476">
        <f>IF(M3476&lt;&gt;1,"",IF(OR(Q3476=999,Q3476=""),"",IF(OR(Q3476&lt;35,Q3476&gt;48),1,0)))</f>
        <v/>
      </c>
      <c r="AD3476">
        <f>IF(COUNT(AA3476:AC3476)&lt;3,"",SUM(AA3476:AC3476))</f>
        <v/>
      </c>
      <c r="AE3476">
        <f>IF(L3476&gt;=4,2,IF(L3476&gt;=2,1,0))</f>
        <v/>
      </c>
      <c r="AF3476">
        <f>IF(L3476&gt;=5,1,0)</f>
        <v/>
      </c>
      <c r="AG3476">
        <f>AE3476+AF3476</f>
        <v/>
      </c>
      <c r="AH3476" s="15">
        <f>IF(M3476&lt;&gt;1,"",IF(OR(R3476=-9,R3476=""),"",R3476))</f>
        <v/>
      </c>
      <c r="AI3476">
        <f>IF(M3476&lt;&gt;1,"",IF(OR(Q3476=999,Q3476=""),"",Q3476))</f>
        <v/>
      </c>
    </row>
    <row r="3477">
      <c r="A3477" t="inlineStr">
        <is>
          <t>TQRMNOP118732</t>
        </is>
      </c>
      <c r="B3477" t="n">
        <v>2025</v>
      </c>
      <c r="C3477" t="n">
        <v>1</v>
      </c>
      <c r="D3477" t="n">
        <v>43</v>
      </c>
      <c r="E3477" t="inlineStr">
        <is>
          <t>S</t>
        </is>
      </c>
      <c r="F3477" t="n">
        <v>19</v>
      </c>
      <c r="G3477" t="n">
        <v>665</v>
      </c>
      <c r="H3477" t="n">
        <v>3</v>
      </c>
      <c r="I3477" t="n">
        <v>1</v>
      </c>
      <c r="J3477" t="n">
        <v>21</v>
      </c>
      <c r="K3477" t="n">
        <v>2</v>
      </c>
      <c r="L3477" t="n">
        <v>3</v>
      </c>
      <c r="M3477" t="n">
        <v>1</v>
      </c>
      <c r="N3477" t="n">
        <v>3</v>
      </c>
      <c r="O3477" t="n">
        <v>2</v>
      </c>
      <c r="P3477" t="n">
        <v>2</v>
      </c>
      <c r="Q3477" t="n">
        <v>43</v>
      </c>
      <c r="R3477" s="15" t="n">
        <v>652000</v>
      </c>
      <c r="S3477" s="15" t="n">
        <v>44000</v>
      </c>
      <c r="T3477" s="15" t="n">
        <v>696000</v>
      </c>
      <c r="U3477" s="15" t="n">
        <v>172200</v>
      </c>
      <c r="V3477">
        <f>IFERROR(VLOOKUP(D3477,Tablas_Equivalencia!$A$3:$B$8,2,FALSE),"Sin dato")</f>
        <v/>
      </c>
      <c r="W3477">
        <f>IFERROR(VLOOKUP(L3477,Tablas_Equivalencia!$D$3:$E$9,2,FALSE),"Sin dato")</f>
        <v/>
      </c>
      <c r="X3477">
        <f>IF(I3477=1,"Varón","Mujer")</f>
        <v/>
      </c>
      <c r="Y3477">
        <f>IFERROR(VLOOKUP(M3477,Tablas_Equivalencia!$G$3:$H$6,2,FALSE),"Sin dato")</f>
        <v/>
      </c>
      <c r="Z3477">
        <f>IF(J3477&lt;=24,"18-24","25-29")</f>
        <v/>
      </c>
      <c r="AA3477">
        <f>IF(M3477&lt;&gt;1,"",IF(P3477=2,1,0))</f>
        <v/>
      </c>
      <c r="AB3477">
        <f>IF(M3477&lt;&gt;1,"",IF(O3477&gt;=2,1,0))</f>
        <v/>
      </c>
      <c r="AC3477">
        <f>IF(M3477&lt;&gt;1,"",IF(OR(Q3477=999,Q3477=""),"",IF(OR(Q3477&lt;35,Q3477&gt;48),1,0)))</f>
        <v/>
      </c>
      <c r="AD3477">
        <f>IF(COUNT(AA3477:AC3477)&lt;3,"",SUM(AA3477:AC3477))</f>
        <v/>
      </c>
      <c r="AE3477">
        <f>IF(L3477&gt;=4,2,IF(L3477&gt;=2,1,0))</f>
        <v/>
      </c>
      <c r="AF3477">
        <f>IF(L3477&gt;=5,1,0)</f>
        <v/>
      </c>
      <c r="AG3477">
        <f>AE3477+AF3477</f>
        <v/>
      </c>
      <c r="AH3477" s="15">
        <f>IF(M3477&lt;&gt;1,"",IF(OR(R3477=-9,R3477=""),"",R3477))</f>
        <v/>
      </c>
      <c r="AI3477">
        <f>IF(M3477&lt;&gt;1,"",IF(OR(Q3477=999,Q3477=""),"",Q3477))</f>
        <v/>
      </c>
    </row>
    <row r="3478">
      <c r="A3478" t="inlineStr">
        <is>
          <t>TQRMNOP118738</t>
        </is>
      </c>
      <c r="B3478" t="n">
        <v>2025</v>
      </c>
      <c r="C3478" t="n">
        <v>1</v>
      </c>
      <c r="D3478" t="n">
        <v>41</v>
      </c>
      <c r="E3478" t="inlineStr">
        <is>
          <t>N</t>
        </is>
      </c>
      <c r="F3478" t="n">
        <v>12</v>
      </c>
      <c r="G3478" t="n">
        <v>790</v>
      </c>
      <c r="H3478" t="n">
        <v>3</v>
      </c>
      <c r="I3478" t="n">
        <v>2</v>
      </c>
      <c r="J3478" t="n">
        <v>28</v>
      </c>
      <c r="K3478" t="n">
        <v>2</v>
      </c>
      <c r="L3478" t="n">
        <v>6</v>
      </c>
      <c r="M3478" t="n">
        <v>1</v>
      </c>
      <c r="N3478" t="n">
        <v>1</v>
      </c>
      <c r="O3478" t="n">
        <v>1</v>
      </c>
      <c r="P3478" t="n">
        <v>1</v>
      </c>
      <c r="Q3478" t="n">
        <v>49</v>
      </c>
      <c r="R3478" s="15" t="n">
        <v>-9</v>
      </c>
      <c r="S3478" s="15" t="n">
        <v>67000</v>
      </c>
      <c r="T3478" s="15" t="n">
        <v>66991</v>
      </c>
      <c r="U3478" s="15" t="n">
        <v>211200</v>
      </c>
      <c r="V3478">
        <f>IFERROR(VLOOKUP(D3478,Tablas_Equivalencia!$A$3:$B$8,2,FALSE),"Sin dato")</f>
        <v/>
      </c>
      <c r="W3478">
        <f>IFERROR(VLOOKUP(L3478,Tablas_Equivalencia!$D$3:$E$9,2,FALSE),"Sin dato")</f>
        <v/>
      </c>
      <c r="X3478">
        <f>IF(I3478=1,"Varón","Mujer")</f>
        <v/>
      </c>
      <c r="Y3478">
        <f>IFERROR(VLOOKUP(M3478,Tablas_Equivalencia!$G$3:$H$6,2,FALSE),"Sin dato")</f>
        <v/>
      </c>
      <c r="Z3478">
        <f>IF(J3478&lt;=24,"18-24","25-29")</f>
        <v/>
      </c>
      <c r="AA3478">
        <f>IF(M3478&lt;&gt;1,"",IF(P3478=2,1,0))</f>
        <v/>
      </c>
      <c r="AB3478">
        <f>IF(M3478&lt;&gt;1,"",IF(O3478&gt;=2,1,0))</f>
        <v/>
      </c>
      <c r="AC3478">
        <f>IF(M3478&lt;&gt;1,"",IF(OR(Q3478=999,Q3478=""),"",IF(OR(Q3478&lt;35,Q3478&gt;48),1,0)))</f>
        <v/>
      </c>
      <c r="AD3478">
        <f>IF(COUNT(AA3478:AC3478)&lt;3,"",SUM(AA3478:AC3478))</f>
        <v/>
      </c>
      <c r="AE3478">
        <f>IF(L3478&gt;=4,2,IF(L3478&gt;=2,1,0))</f>
        <v/>
      </c>
      <c r="AF3478">
        <f>IF(L3478&gt;=5,1,0)</f>
        <v/>
      </c>
      <c r="AG3478">
        <f>AE3478+AF3478</f>
        <v/>
      </c>
      <c r="AH3478" s="15">
        <f>IF(M3478&lt;&gt;1,"",IF(OR(R3478=-9,R3478=""),"",R3478))</f>
        <v/>
      </c>
      <c r="AI3478">
        <f>IF(M3478&lt;&gt;1,"",IF(OR(Q3478=999,Q3478=""),"",Q3478))</f>
        <v/>
      </c>
    </row>
    <row r="3479">
      <c r="A3479" t="inlineStr">
        <is>
          <t>TQRMNOP118739</t>
        </is>
      </c>
      <c r="B3479" t="n">
        <v>2025</v>
      </c>
      <c r="C3479" t="n">
        <v>1</v>
      </c>
      <c r="D3479" t="n">
        <v>40</v>
      </c>
      <c r="E3479" t="inlineStr">
        <is>
          <t>N</t>
        </is>
      </c>
      <c r="F3479" t="n">
        <v>23</v>
      </c>
      <c r="G3479" t="n">
        <v>782</v>
      </c>
      <c r="H3479" t="n">
        <v>3</v>
      </c>
      <c r="I3479" t="n">
        <v>1</v>
      </c>
      <c r="J3479" t="n">
        <v>19</v>
      </c>
      <c r="K3479" t="n">
        <v>1</v>
      </c>
      <c r="L3479" t="n">
        <v>5</v>
      </c>
      <c r="M3479" t="n">
        <v>1</v>
      </c>
      <c r="N3479" t="n">
        <v>2</v>
      </c>
      <c r="O3479" t="n">
        <v>1</v>
      </c>
      <c r="P3479" t="n">
        <v>1</v>
      </c>
      <c r="Q3479" t="n">
        <v>45</v>
      </c>
      <c r="R3479" s="15" t="n">
        <v>641000</v>
      </c>
      <c r="S3479" s="15" t="n">
        <v>0</v>
      </c>
      <c r="T3479" s="15" t="n">
        <v>641000</v>
      </c>
      <c r="U3479" s="15" t="n">
        <v>86300</v>
      </c>
      <c r="V3479">
        <f>IFERROR(VLOOKUP(D3479,Tablas_Equivalencia!$A$3:$B$8,2,FALSE),"Sin dato")</f>
        <v/>
      </c>
      <c r="W3479">
        <f>IFERROR(VLOOKUP(L3479,Tablas_Equivalencia!$D$3:$E$9,2,FALSE),"Sin dato")</f>
        <v/>
      </c>
      <c r="X3479">
        <f>IF(I3479=1,"Varón","Mujer")</f>
        <v/>
      </c>
      <c r="Y3479">
        <f>IFERROR(VLOOKUP(M3479,Tablas_Equivalencia!$G$3:$H$6,2,FALSE),"Sin dato")</f>
        <v/>
      </c>
      <c r="Z3479">
        <f>IF(J3479&lt;=24,"18-24","25-29")</f>
        <v/>
      </c>
      <c r="AA3479">
        <f>IF(M3479&lt;&gt;1,"",IF(P3479=2,1,0))</f>
        <v/>
      </c>
      <c r="AB3479">
        <f>IF(M3479&lt;&gt;1,"",IF(O3479&gt;=2,1,0))</f>
        <v/>
      </c>
      <c r="AC3479">
        <f>IF(M3479&lt;&gt;1,"",IF(OR(Q3479=999,Q3479=""),"",IF(OR(Q3479&lt;35,Q3479&gt;48),1,0)))</f>
        <v/>
      </c>
      <c r="AD3479">
        <f>IF(COUNT(AA3479:AC3479)&lt;3,"",SUM(AA3479:AC3479))</f>
        <v/>
      </c>
      <c r="AE3479">
        <f>IF(L3479&gt;=4,2,IF(L3479&gt;=2,1,0))</f>
        <v/>
      </c>
      <c r="AF3479">
        <f>IF(L3479&gt;=5,1,0)</f>
        <v/>
      </c>
      <c r="AG3479">
        <f>AE3479+AF3479</f>
        <v/>
      </c>
      <c r="AH3479" s="15">
        <f>IF(M3479&lt;&gt;1,"",IF(OR(R3479=-9,R3479=""),"",R3479))</f>
        <v/>
      </c>
      <c r="AI3479">
        <f>IF(M3479&lt;&gt;1,"",IF(OR(Q3479=999,Q3479=""),"",Q3479))</f>
        <v/>
      </c>
    </row>
    <row r="3480">
      <c r="A3480" t="inlineStr">
        <is>
          <t>TQRMNOP118741</t>
        </is>
      </c>
      <c r="B3480" t="n">
        <v>2025</v>
      </c>
      <c r="C3480" t="n">
        <v>1</v>
      </c>
      <c r="D3480" t="n">
        <v>1</v>
      </c>
      <c r="E3480" t="inlineStr">
        <is>
          <t>S</t>
        </is>
      </c>
      <c r="F3480" t="n">
        <v>32</v>
      </c>
      <c r="G3480" t="n">
        <v>681</v>
      </c>
      <c r="H3480" t="n">
        <v>1</v>
      </c>
      <c r="I3480" t="n">
        <v>1</v>
      </c>
      <c r="J3480" t="n">
        <v>19</v>
      </c>
      <c r="K3480" t="n">
        <v>2</v>
      </c>
      <c r="L3480" t="n">
        <v>5</v>
      </c>
      <c r="M3480" t="n">
        <v>1</v>
      </c>
      <c r="N3480" t="n">
        <v>1</v>
      </c>
      <c r="O3480" t="n">
        <v>2</v>
      </c>
      <c r="P3480" t="n">
        <v>2</v>
      </c>
      <c r="Q3480" t="n">
        <v>42</v>
      </c>
      <c r="R3480" s="15" t="n">
        <v>745000</v>
      </c>
      <c r="S3480" s="15" t="n">
        <v>0</v>
      </c>
      <c r="T3480" s="15" t="n">
        <v>745000</v>
      </c>
      <c r="U3480" s="15" t="n">
        <v>207800</v>
      </c>
      <c r="V3480">
        <f>IFERROR(VLOOKUP(D3480,Tablas_Equivalencia!$A$3:$B$8,2,FALSE),"Sin dato")</f>
        <v/>
      </c>
      <c r="W3480">
        <f>IFERROR(VLOOKUP(L3480,Tablas_Equivalencia!$D$3:$E$9,2,FALSE),"Sin dato")</f>
        <v/>
      </c>
      <c r="X3480">
        <f>IF(I3480=1,"Varón","Mujer")</f>
        <v/>
      </c>
      <c r="Y3480">
        <f>IFERROR(VLOOKUP(M3480,Tablas_Equivalencia!$G$3:$H$6,2,FALSE),"Sin dato")</f>
        <v/>
      </c>
      <c r="Z3480">
        <f>IF(J3480&lt;=24,"18-24","25-29")</f>
        <v/>
      </c>
      <c r="AA3480">
        <f>IF(M3480&lt;&gt;1,"",IF(P3480=2,1,0))</f>
        <v/>
      </c>
      <c r="AB3480">
        <f>IF(M3480&lt;&gt;1,"",IF(O3480&gt;=2,1,0))</f>
        <v/>
      </c>
      <c r="AC3480">
        <f>IF(M3480&lt;&gt;1,"",IF(OR(Q3480=999,Q3480=""),"",IF(OR(Q3480&lt;35,Q3480&gt;48),1,0)))</f>
        <v/>
      </c>
      <c r="AD3480">
        <f>IF(COUNT(AA3480:AC3480)&lt;3,"",SUM(AA3480:AC3480))</f>
        <v/>
      </c>
      <c r="AE3480">
        <f>IF(L3480&gt;=4,2,IF(L3480&gt;=2,1,0))</f>
        <v/>
      </c>
      <c r="AF3480">
        <f>IF(L3480&gt;=5,1,0)</f>
        <v/>
      </c>
      <c r="AG3480">
        <f>AE3480+AF3480</f>
        <v/>
      </c>
      <c r="AH3480" s="15">
        <f>IF(M3480&lt;&gt;1,"",IF(OR(R3480=-9,R3480=""),"",R3480))</f>
        <v/>
      </c>
      <c r="AI3480">
        <f>IF(M3480&lt;&gt;1,"",IF(OR(Q3480=999,Q3480=""),"",Q3480))</f>
        <v/>
      </c>
    </row>
    <row r="3481">
      <c r="A3481" t="inlineStr">
        <is>
          <t>TQRMNOP118764</t>
        </is>
      </c>
      <c r="B3481" t="n">
        <v>2025</v>
      </c>
      <c r="C3481" t="n">
        <v>1</v>
      </c>
      <c r="D3481" t="n">
        <v>1</v>
      </c>
      <c r="E3481" t="inlineStr">
        <is>
          <t>S</t>
        </is>
      </c>
      <c r="F3481" t="n">
        <v>33</v>
      </c>
      <c r="G3481" t="n">
        <v>1307</v>
      </c>
      <c r="H3481" t="n">
        <v>1</v>
      </c>
      <c r="I3481" t="n">
        <v>1</v>
      </c>
      <c r="J3481" t="n">
        <v>21</v>
      </c>
      <c r="K3481" t="n">
        <v>1</v>
      </c>
      <c r="L3481" t="n">
        <v>5</v>
      </c>
      <c r="M3481" t="n">
        <v>1</v>
      </c>
      <c r="N3481" t="n">
        <v>3</v>
      </c>
      <c r="O3481" t="n">
        <v>1</v>
      </c>
      <c r="P3481" t="n">
        <v>2</v>
      </c>
      <c r="Q3481" t="n">
        <v>33</v>
      </c>
      <c r="R3481" s="15" t="n">
        <v>690000</v>
      </c>
      <c r="S3481" s="15" t="n">
        <v>90000</v>
      </c>
      <c r="T3481" s="15" t="n">
        <v>780000</v>
      </c>
      <c r="U3481" s="15" t="n">
        <v>156200</v>
      </c>
      <c r="V3481">
        <f>IFERROR(VLOOKUP(D3481,Tablas_Equivalencia!$A$3:$B$8,2,FALSE),"Sin dato")</f>
        <v/>
      </c>
      <c r="W3481">
        <f>IFERROR(VLOOKUP(L3481,Tablas_Equivalencia!$D$3:$E$9,2,FALSE),"Sin dato")</f>
        <v/>
      </c>
      <c r="X3481">
        <f>IF(I3481=1,"Varón","Mujer")</f>
        <v/>
      </c>
      <c r="Y3481">
        <f>IFERROR(VLOOKUP(M3481,Tablas_Equivalencia!$G$3:$H$6,2,FALSE),"Sin dato")</f>
        <v/>
      </c>
      <c r="Z3481">
        <f>IF(J3481&lt;=24,"18-24","25-29")</f>
        <v/>
      </c>
      <c r="AA3481">
        <f>IF(M3481&lt;&gt;1,"",IF(P3481=2,1,0))</f>
        <v/>
      </c>
      <c r="AB3481">
        <f>IF(M3481&lt;&gt;1,"",IF(O3481&gt;=2,1,0))</f>
        <v/>
      </c>
      <c r="AC3481">
        <f>IF(M3481&lt;&gt;1,"",IF(OR(Q3481=999,Q3481=""),"",IF(OR(Q3481&lt;35,Q3481&gt;48),1,0)))</f>
        <v/>
      </c>
      <c r="AD3481">
        <f>IF(COUNT(AA3481:AC3481)&lt;3,"",SUM(AA3481:AC3481))</f>
        <v/>
      </c>
      <c r="AE3481">
        <f>IF(L3481&gt;=4,2,IF(L3481&gt;=2,1,0))</f>
        <v/>
      </c>
      <c r="AF3481">
        <f>IF(L3481&gt;=5,1,0)</f>
        <v/>
      </c>
      <c r="AG3481">
        <f>AE3481+AF3481</f>
        <v/>
      </c>
      <c r="AH3481" s="15">
        <f>IF(M3481&lt;&gt;1,"",IF(OR(R3481=-9,R3481=""),"",R3481))</f>
        <v/>
      </c>
      <c r="AI3481">
        <f>IF(M3481&lt;&gt;1,"",IF(OR(Q3481=999,Q3481=""),"",Q3481))</f>
        <v/>
      </c>
    </row>
    <row r="3482">
      <c r="A3482" t="inlineStr">
        <is>
          <t>TQRMNOP118766</t>
        </is>
      </c>
      <c r="B3482" t="n">
        <v>2025</v>
      </c>
      <c r="C3482" t="n">
        <v>1</v>
      </c>
      <c r="D3482" t="n">
        <v>40</v>
      </c>
      <c r="E3482" t="inlineStr">
        <is>
          <t>N</t>
        </is>
      </c>
      <c r="F3482" t="n">
        <v>9</v>
      </c>
      <c r="G3482" t="n">
        <v>1149</v>
      </c>
      <c r="H3482" t="n">
        <v>2</v>
      </c>
      <c r="I3482" t="n">
        <v>2</v>
      </c>
      <c r="J3482" t="n">
        <v>28</v>
      </c>
      <c r="K3482" t="n">
        <v>1</v>
      </c>
      <c r="L3482" t="n">
        <v>4</v>
      </c>
      <c r="M3482" t="n">
        <v>1</v>
      </c>
      <c r="N3482" t="n">
        <v>2</v>
      </c>
      <c r="O3482" t="n">
        <v>2</v>
      </c>
      <c r="P3482" t="n">
        <v>2</v>
      </c>
      <c r="Q3482" t="n">
        <v>38</v>
      </c>
      <c r="R3482" s="15" t="n">
        <v>189000</v>
      </c>
      <c r="S3482" s="15" t="n">
        <v>0</v>
      </c>
      <c r="T3482" s="15" t="n">
        <v>189000</v>
      </c>
      <c r="U3482" s="15" t="n">
        <v>143600</v>
      </c>
      <c r="V3482">
        <f>IFERROR(VLOOKUP(D3482,Tablas_Equivalencia!$A$3:$B$8,2,FALSE),"Sin dato")</f>
        <v/>
      </c>
      <c r="W3482">
        <f>IFERROR(VLOOKUP(L3482,Tablas_Equivalencia!$D$3:$E$9,2,FALSE),"Sin dato")</f>
        <v/>
      </c>
      <c r="X3482">
        <f>IF(I3482=1,"Varón","Mujer")</f>
        <v/>
      </c>
      <c r="Y3482">
        <f>IFERROR(VLOOKUP(M3482,Tablas_Equivalencia!$G$3:$H$6,2,FALSE),"Sin dato")</f>
        <v/>
      </c>
      <c r="Z3482">
        <f>IF(J3482&lt;=24,"18-24","25-29")</f>
        <v/>
      </c>
      <c r="AA3482">
        <f>IF(M3482&lt;&gt;1,"",IF(P3482=2,1,0))</f>
        <v/>
      </c>
      <c r="AB3482">
        <f>IF(M3482&lt;&gt;1,"",IF(O3482&gt;=2,1,0))</f>
        <v/>
      </c>
      <c r="AC3482">
        <f>IF(M3482&lt;&gt;1,"",IF(OR(Q3482=999,Q3482=""),"",IF(OR(Q3482&lt;35,Q3482&gt;48),1,0)))</f>
        <v/>
      </c>
      <c r="AD3482">
        <f>IF(COUNT(AA3482:AC3482)&lt;3,"",SUM(AA3482:AC3482))</f>
        <v/>
      </c>
      <c r="AE3482">
        <f>IF(L3482&gt;=4,2,IF(L3482&gt;=2,1,0))</f>
        <v/>
      </c>
      <c r="AF3482">
        <f>IF(L3482&gt;=5,1,0)</f>
        <v/>
      </c>
      <c r="AG3482">
        <f>AE3482+AF3482</f>
        <v/>
      </c>
      <c r="AH3482" s="15">
        <f>IF(M3482&lt;&gt;1,"",IF(OR(R3482=-9,R3482=""),"",R3482))</f>
        <v/>
      </c>
      <c r="AI3482">
        <f>IF(M3482&lt;&gt;1,"",IF(OR(Q3482=999,Q3482=""),"",Q3482))</f>
        <v/>
      </c>
    </row>
    <row r="3483">
      <c r="A3483" t="inlineStr">
        <is>
          <t>TQRMNOP118772</t>
        </is>
      </c>
      <c r="B3483" t="n">
        <v>2025</v>
      </c>
      <c r="C3483" t="n">
        <v>1</v>
      </c>
      <c r="D3483" t="n">
        <v>40</v>
      </c>
      <c r="E3483" t="inlineStr">
        <is>
          <t>N</t>
        </is>
      </c>
      <c r="F3483" t="n">
        <v>23</v>
      </c>
      <c r="G3483" t="n">
        <v>504</v>
      </c>
      <c r="H3483" t="n">
        <v>2</v>
      </c>
      <c r="I3483" t="n">
        <v>1</v>
      </c>
      <c r="J3483" t="n">
        <v>22</v>
      </c>
      <c r="K3483" t="n">
        <v>1</v>
      </c>
      <c r="L3483" t="n">
        <v>5</v>
      </c>
      <c r="M3483" t="n">
        <v>1</v>
      </c>
      <c r="N3483" t="n">
        <v>1</v>
      </c>
      <c r="O3483" t="n">
        <v>1</v>
      </c>
      <c r="P3483" t="n">
        <v>1</v>
      </c>
      <c r="Q3483" t="n">
        <v>46</v>
      </c>
      <c r="R3483" s="15" t="n">
        <v>1030000</v>
      </c>
      <c r="S3483" s="15" t="n">
        <v>0</v>
      </c>
      <c r="T3483" s="15" t="n">
        <v>1030000</v>
      </c>
      <c r="U3483" s="15" t="n">
        <v>99900</v>
      </c>
      <c r="V3483">
        <f>IFERROR(VLOOKUP(D3483,Tablas_Equivalencia!$A$3:$B$8,2,FALSE),"Sin dato")</f>
        <v/>
      </c>
      <c r="W3483">
        <f>IFERROR(VLOOKUP(L3483,Tablas_Equivalencia!$D$3:$E$9,2,FALSE),"Sin dato")</f>
        <v/>
      </c>
      <c r="X3483">
        <f>IF(I3483=1,"Varón","Mujer")</f>
        <v/>
      </c>
      <c r="Y3483">
        <f>IFERROR(VLOOKUP(M3483,Tablas_Equivalencia!$G$3:$H$6,2,FALSE),"Sin dato")</f>
        <v/>
      </c>
      <c r="Z3483">
        <f>IF(J3483&lt;=24,"18-24","25-29")</f>
        <v/>
      </c>
      <c r="AA3483">
        <f>IF(M3483&lt;&gt;1,"",IF(P3483=2,1,0))</f>
        <v/>
      </c>
      <c r="AB3483">
        <f>IF(M3483&lt;&gt;1,"",IF(O3483&gt;=2,1,0))</f>
        <v/>
      </c>
      <c r="AC3483">
        <f>IF(M3483&lt;&gt;1,"",IF(OR(Q3483=999,Q3483=""),"",IF(OR(Q3483&lt;35,Q3483&gt;48),1,0)))</f>
        <v/>
      </c>
      <c r="AD3483">
        <f>IF(COUNT(AA3483:AC3483)&lt;3,"",SUM(AA3483:AC3483))</f>
        <v/>
      </c>
      <c r="AE3483">
        <f>IF(L3483&gt;=4,2,IF(L3483&gt;=2,1,0))</f>
        <v/>
      </c>
      <c r="AF3483">
        <f>IF(L3483&gt;=5,1,0)</f>
        <v/>
      </c>
      <c r="AG3483">
        <f>AE3483+AF3483</f>
        <v/>
      </c>
      <c r="AH3483" s="15">
        <f>IF(M3483&lt;&gt;1,"",IF(OR(R3483=-9,R3483=""),"",R3483))</f>
        <v/>
      </c>
      <c r="AI3483">
        <f>IF(M3483&lt;&gt;1,"",IF(OR(Q3483=999,Q3483=""),"",Q3483))</f>
        <v/>
      </c>
    </row>
    <row r="3484">
      <c r="A3484" t="inlineStr">
        <is>
          <t>TQRMNOP118786</t>
        </is>
      </c>
      <c r="B3484" t="n">
        <v>2025</v>
      </c>
      <c r="C3484" t="n">
        <v>1</v>
      </c>
      <c r="D3484" t="n">
        <v>43</v>
      </c>
      <c r="E3484" t="inlineStr">
        <is>
          <t>S</t>
        </is>
      </c>
      <c r="F3484" t="n">
        <v>19</v>
      </c>
      <c r="G3484" t="n">
        <v>1012</v>
      </c>
      <c r="H3484" t="n">
        <v>3</v>
      </c>
      <c r="I3484" t="n">
        <v>2</v>
      </c>
      <c r="J3484" t="n">
        <v>25</v>
      </c>
      <c r="K3484" t="n">
        <v>2</v>
      </c>
      <c r="L3484" t="n">
        <v>1</v>
      </c>
      <c r="M3484" t="n">
        <v>3</v>
      </c>
      <c r="R3484" s="15" t="n">
        <v>0</v>
      </c>
      <c r="S3484" s="15" t="n">
        <v>0</v>
      </c>
      <c r="T3484" s="15" t="n">
        <v>0</v>
      </c>
      <c r="U3484" s="15" t="n">
        <v>194000</v>
      </c>
      <c r="V3484">
        <f>IFERROR(VLOOKUP(D3484,Tablas_Equivalencia!$A$3:$B$8,2,FALSE),"Sin dato")</f>
        <v/>
      </c>
      <c r="W3484">
        <f>IFERROR(VLOOKUP(L3484,Tablas_Equivalencia!$D$3:$E$9,2,FALSE),"Sin dato")</f>
        <v/>
      </c>
      <c r="X3484">
        <f>IF(I3484=1,"Varón","Mujer")</f>
        <v/>
      </c>
      <c r="Y3484">
        <f>IFERROR(VLOOKUP(M3484,Tablas_Equivalencia!$G$3:$H$6,2,FALSE),"Sin dato")</f>
        <v/>
      </c>
      <c r="Z3484">
        <f>IF(J3484&lt;=24,"18-24","25-29")</f>
        <v/>
      </c>
      <c r="AA3484">
        <f>IF(M3484&lt;&gt;1,"",IF(P3484=2,1,0))</f>
        <v/>
      </c>
      <c r="AB3484">
        <f>IF(M3484&lt;&gt;1,"",IF(O3484&gt;=2,1,0))</f>
        <v/>
      </c>
      <c r="AC3484">
        <f>IF(M3484&lt;&gt;1,"",IF(OR(Q3484=999,Q3484=""),"",IF(OR(Q3484&lt;35,Q3484&gt;48),1,0)))</f>
        <v/>
      </c>
      <c r="AD3484">
        <f>IF(COUNT(AA3484:AC3484)&lt;3,"",SUM(AA3484:AC3484))</f>
        <v/>
      </c>
      <c r="AE3484">
        <f>IF(L3484&gt;=4,2,IF(L3484&gt;=2,1,0))</f>
        <v/>
      </c>
      <c r="AF3484">
        <f>IF(L3484&gt;=5,1,0)</f>
        <v/>
      </c>
      <c r="AG3484">
        <f>AE3484+AF3484</f>
        <v/>
      </c>
      <c r="AH3484" s="15">
        <f>IF(M3484&lt;&gt;1,"",IF(OR(R3484=-9,R3484=""),"",R3484))</f>
        <v/>
      </c>
      <c r="AI3484">
        <f>IF(M3484&lt;&gt;1,"",IF(OR(Q3484=999,Q3484=""),"",Q3484))</f>
        <v/>
      </c>
    </row>
    <row r="3485">
      <c r="A3485" t="inlineStr">
        <is>
          <t>TQRMNOP118791</t>
        </is>
      </c>
      <c r="B3485" t="n">
        <v>2025</v>
      </c>
      <c r="C3485" t="n">
        <v>1</v>
      </c>
      <c r="D3485" t="n">
        <v>1</v>
      </c>
      <c r="E3485" t="inlineStr">
        <is>
          <t>S</t>
        </is>
      </c>
      <c r="F3485" t="n">
        <v>32</v>
      </c>
      <c r="G3485" t="n">
        <v>1476</v>
      </c>
      <c r="H3485" t="n">
        <v>1</v>
      </c>
      <c r="I3485" t="n">
        <v>2</v>
      </c>
      <c r="J3485" t="n">
        <v>29</v>
      </c>
      <c r="K3485" t="n">
        <v>2</v>
      </c>
      <c r="L3485" t="n">
        <v>3</v>
      </c>
      <c r="M3485" t="n">
        <v>3</v>
      </c>
      <c r="R3485" s="15" t="n">
        <v>0</v>
      </c>
      <c r="S3485" s="15" t="n">
        <v>0</v>
      </c>
      <c r="T3485" s="15" t="n">
        <v>0</v>
      </c>
      <c r="U3485" s="15" t="n">
        <v>238800</v>
      </c>
      <c r="V3485">
        <f>IFERROR(VLOOKUP(D3485,Tablas_Equivalencia!$A$3:$B$8,2,FALSE),"Sin dato")</f>
        <v/>
      </c>
      <c r="W3485">
        <f>IFERROR(VLOOKUP(L3485,Tablas_Equivalencia!$D$3:$E$9,2,FALSE),"Sin dato")</f>
        <v/>
      </c>
      <c r="X3485">
        <f>IF(I3485=1,"Varón","Mujer")</f>
        <v/>
      </c>
      <c r="Y3485">
        <f>IFERROR(VLOOKUP(M3485,Tablas_Equivalencia!$G$3:$H$6,2,FALSE),"Sin dato")</f>
        <v/>
      </c>
      <c r="Z3485">
        <f>IF(J3485&lt;=24,"18-24","25-29")</f>
        <v/>
      </c>
      <c r="AA3485">
        <f>IF(M3485&lt;&gt;1,"",IF(P3485=2,1,0))</f>
        <v/>
      </c>
      <c r="AB3485">
        <f>IF(M3485&lt;&gt;1,"",IF(O3485&gt;=2,1,0))</f>
        <v/>
      </c>
      <c r="AC3485">
        <f>IF(M3485&lt;&gt;1,"",IF(OR(Q3485=999,Q3485=""),"",IF(OR(Q3485&lt;35,Q3485&gt;48),1,0)))</f>
        <v/>
      </c>
      <c r="AD3485">
        <f>IF(COUNT(AA3485:AC3485)&lt;3,"",SUM(AA3485:AC3485))</f>
        <v/>
      </c>
      <c r="AE3485">
        <f>IF(L3485&gt;=4,2,IF(L3485&gt;=2,1,0))</f>
        <v/>
      </c>
      <c r="AF3485">
        <f>IF(L3485&gt;=5,1,0)</f>
        <v/>
      </c>
      <c r="AG3485">
        <f>AE3485+AF3485</f>
        <v/>
      </c>
      <c r="AH3485" s="15">
        <f>IF(M3485&lt;&gt;1,"",IF(OR(R3485=-9,R3485=""),"",R3485))</f>
        <v/>
      </c>
      <c r="AI3485">
        <f>IF(M3485&lt;&gt;1,"",IF(OR(Q3485=999,Q3485=""),"",Q3485))</f>
        <v/>
      </c>
    </row>
    <row r="3486">
      <c r="A3486" t="inlineStr">
        <is>
          <t>TQRMNOP118792</t>
        </is>
      </c>
      <c r="B3486" t="n">
        <v>2025</v>
      </c>
      <c r="C3486" t="n">
        <v>1</v>
      </c>
      <c r="D3486" t="n">
        <v>1</v>
      </c>
      <c r="E3486" t="inlineStr">
        <is>
          <t>S</t>
        </is>
      </c>
      <c r="F3486" t="n">
        <v>32</v>
      </c>
      <c r="G3486" t="n">
        <v>809</v>
      </c>
      <c r="H3486" t="n">
        <v>2</v>
      </c>
      <c r="I3486" t="n">
        <v>1</v>
      </c>
      <c r="J3486" t="n">
        <v>21</v>
      </c>
      <c r="K3486" t="n">
        <v>2</v>
      </c>
      <c r="L3486" t="n">
        <v>5</v>
      </c>
      <c r="M3486" t="n">
        <v>1</v>
      </c>
      <c r="N3486" t="n">
        <v>3</v>
      </c>
      <c r="O3486" t="n">
        <v>2</v>
      </c>
      <c r="P3486" t="n">
        <v>2</v>
      </c>
      <c r="Q3486" t="n">
        <v>30</v>
      </c>
      <c r="R3486" s="15" t="n">
        <v>269000</v>
      </c>
      <c r="S3486" s="15" t="n">
        <v>0</v>
      </c>
      <c r="T3486" s="15" t="n">
        <v>269000</v>
      </c>
      <c r="U3486" s="15" t="n">
        <v>101900</v>
      </c>
      <c r="V3486">
        <f>IFERROR(VLOOKUP(D3486,Tablas_Equivalencia!$A$3:$B$8,2,FALSE),"Sin dato")</f>
        <v/>
      </c>
      <c r="W3486">
        <f>IFERROR(VLOOKUP(L3486,Tablas_Equivalencia!$D$3:$E$9,2,FALSE),"Sin dato")</f>
        <v/>
      </c>
      <c r="X3486">
        <f>IF(I3486=1,"Varón","Mujer")</f>
        <v/>
      </c>
      <c r="Y3486">
        <f>IFERROR(VLOOKUP(M3486,Tablas_Equivalencia!$G$3:$H$6,2,FALSE),"Sin dato")</f>
        <v/>
      </c>
      <c r="Z3486">
        <f>IF(J3486&lt;=24,"18-24","25-29")</f>
        <v/>
      </c>
      <c r="AA3486">
        <f>IF(M3486&lt;&gt;1,"",IF(P3486=2,1,0))</f>
        <v/>
      </c>
      <c r="AB3486">
        <f>IF(M3486&lt;&gt;1,"",IF(O3486&gt;=2,1,0))</f>
        <v/>
      </c>
      <c r="AC3486">
        <f>IF(M3486&lt;&gt;1,"",IF(OR(Q3486=999,Q3486=""),"",IF(OR(Q3486&lt;35,Q3486&gt;48),1,0)))</f>
        <v/>
      </c>
      <c r="AD3486">
        <f>IF(COUNT(AA3486:AC3486)&lt;3,"",SUM(AA3486:AC3486))</f>
        <v/>
      </c>
      <c r="AE3486">
        <f>IF(L3486&gt;=4,2,IF(L3486&gt;=2,1,0))</f>
        <v/>
      </c>
      <c r="AF3486">
        <f>IF(L3486&gt;=5,1,0)</f>
        <v/>
      </c>
      <c r="AG3486">
        <f>AE3486+AF3486</f>
        <v/>
      </c>
      <c r="AH3486" s="15">
        <f>IF(M3486&lt;&gt;1,"",IF(OR(R3486=-9,R3486=""),"",R3486))</f>
        <v/>
      </c>
      <c r="AI3486">
        <f>IF(M3486&lt;&gt;1,"",IF(OR(Q3486=999,Q3486=""),"",Q3486))</f>
        <v/>
      </c>
    </row>
    <row r="3487">
      <c r="A3487" t="inlineStr">
        <is>
          <t>TQRMNOP118796</t>
        </is>
      </c>
      <c r="B3487" t="n">
        <v>2025</v>
      </c>
      <c r="C3487" t="n">
        <v>1</v>
      </c>
      <c r="D3487" t="n">
        <v>1</v>
      </c>
      <c r="E3487" t="inlineStr">
        <is>
          <t>S</t>
        </is>
      </c>
      <c r="F3487" t="n">
        <v>33</v>
      </c>
      <c r="G3487" t="n">
        <v>1685</v>
      </c>
      <c r="H3487" t="n">
        <v>10</v>
      </c>
      <c r="I3487" t="n">
        <v>1</v>
      </c>
      <c r="J3487" t="n">
        <v>22</v>
      </c>
      <c r="K3487" t="n">
        <v>2</v>
      </c>
      <c r="L3487" t="n">
        <v>5</v>
      </c>
      <c r="M3487" t="n">
        <v>2</v>
      </c>
      <c r="R3487" s="15" t="n">
        <v>0</v>
      </c>
      <c r="S3487" s="15" t="n">
        <v>113000</v>
      </c>
      <c r="T3487" s="15" t="n">
        <v>113000</v>
      </c>
      <c r="U3487" s="15" t="n">
        <v>165800</v>
      </c>
      <c r="V3487">
        <f>IFERROR(VLOOKUP(D3487,Tablas_Equivalencia!$A$3:$B$8,2,FALSE),"Sin dato")</f>
        <v/>
      </c>
      <c r="W3487">
        <f>IFERROR(VLOOKUP(L3487,Tablas_Equivalencia!$D$3:$E$9,2,FALSE),"Sin dato")</f>
        <v/>
      </c>
      <c r="X3487">
        <f>IF(I3487=1,"Varón","Mujer")</f>
        <v/>
      </c>
      <c r="Y3487">
        <f>IFERROR(VLOOKUP(M3487,Tablas_Equivalencia!$G$3:$H$6,2,FALSE),"Sin dato")</f>
        <v/>
      </c>
      <c r="Z3487">
        <f>IF(J3487&lt;=24,"18-24","25-29")</f>
        <v/>
      </c>
      <c r="AA3487">
        <f>IF(M3487&lt;&gt;1,"",IF(P3487=2,1,0))</f>
        <v/>
      </c>
      <c r="AB3487">
        <f>IF(M3487&lt;&gt;1,"",IF(O3487&gt;=2,1,0))</f>
        <v/>
      </c>
      <c r="AC3487">
        <f>IF(M3487&lt;&gt;1,"",IF(OR(Q3487=999,Q3487=""),"",IF(OR(Q3487&lt;35,Q3487&gt;48),1,0)))</f>
        <v/>
      </c>
      <c r="AD3487">
        <f>IF(COUNT(AA3487:AC3487)&lt;3,"",SUM(AA3487:AC3487))</f>
        <v/>
      </c>
      <c r="AE3487">
        <f>IF(L3487&gt;=4,2,IF(L3487&gt;=2,1,0))</f>
        <v/>
      </c>
      <c r="AF3487">
        <f>IF(L3487&gt;=5,1,0)</f>
        <v/>
      </c>
      <c r="AG3487">
        <f>AE3487+AF3487</f>
        <v/>
      </c>
      <c r="AH3487" s="15">
        <f>IF(M3487&lt;&gt;1,"",IF(OR(R3487=-9,R3487=""),"",R3487))</f>
        <v/>
      </c>
      <c r="AI3487">
        <f>IF(M3487&lt;&gt;1,"",IF(OR(Q3487=999,Q3487=""),"",Q3487))</f>
        <v/>
      </c>
    </row>
    <row r="3488">
      <c r="A3488" t="inlineStr">
        <is>
          <t>TQRMNOP118806</t>
        </is>
      </c>
      <c r="B3488" t="n">
        <v>2025</v>
      </c>
      <c r="C3488" t="n">
        <v>1</v>
      </c>
      <c r="D3488" t="n">
        <v>42</v>
      </c>
      <c r="E3488" t="inlineStr">
        <is>
          <t>S</t>
        </is>
      </c>
      <c r="F3488" t="n">
        <v>10</v>
      </c>
      <c r="G3488" t="n">
        <v>941</v>
      </c>
      <c r="H3488" t="n">
        <v>3</v>
      </c>
      <c r="I3488" t="n">
        <v>1</v>
      </c>
      <c r="J3488" t="n">
        <v>21</v>
      </c>
      <c r="K3488" t="n">
        <v>1</v>
      </c>
      <c r="L3488" t="n">
        <v>5</v>
      </c>
      <c r="M3488" t="n">
        <v>1</v>
      </c>
      <c r="N3488" t="n">
        <v>3</v>
      </c>
      <c r="O3488" t="n">
        <v>1</v>
      </c>
      <c r="P3488" t="n">
        <v>1</v>
      </c>
      <c r="Q3488" t="n">
        <v>39</v>
      </c>
      <c r="R3488" s="15" t="n">
        <v>790000</v>
      </c>
      <c r="S3488" s="15" t="n">
        <v>0</v>
      </c>
      <c r="T3488" s="15" t="n">
        <v>790000</v>
      </c>
      <c r="U3488" s="15" t="n">
        <v>170800</v>
      </c>
      <c r="V3488">
        <f>IFERROR(VLOOKUP(D3488,Tablas_Equivalencia!$A$3:$B$8,2,FALSE),"Sin dato")</f>
        <v/>
      </c>
      <c r="W3488">
        <f>IFERROR(VLOOKUP(L3488,Tablas_Equivalencia!$D$3:$E$9,2,FALSE),"Sin dato")</f>
        <v/>
      </c>
      <c r="X3488">
        <f>IF(I3488=1,"Varón","Mujer")</f>
        <v/>
      </c>
      <c r="Y3488">
        <f>IFERROR(VLOOKUP(M3488,Tablas_Equivalencia!$G$3:$H$6,2,FALSE),"Sin dato")</f>
        <v/>
      </c>
      <c r="Z3488">
        <f>IF(J3488&lt;=24,"18-24","25-29")</f>
        <v/>
      </c>
      <c r="AA3488">
        <f>IF(M3488&lt;&gt;1,"",IF(P3488=2,1,0))</f>
        <v/>
      </c>
      <c r="AB3488">
        <f>IF(M3488&lt;&gt;1,"",IF(O3488&gt;=2,1,0))</f>
        <v/>
      </c>
      <c r="AC3488">
        <f>IF(M3488&lt;&gt;1,"",IF(OR(Q3488=999,Q3488=""),"",IF(OR(Q3488&lt;35,Q3488&gt;48),1,0)))</f>
        <v/>
      </c>
      <c r="AD3488">
        <f>IF(COUNT(AA3488:AC3488)&lt;3,"",SUM(AA3488:AC3488))</f>
        <v/>
      </c>
      <c r="AE3488">
        <f>IF(L3488&gt;=4,2,IF(L3488&gt;=2,1,0))</f>
        <v/>
      </c>
      <c r="AF3488">
        <f>IF(L3488&gt;=5,1,0)</f>
        <v/>
      </c>
      <c r="AG3488">
        <f>AE3488+AF3488</f>
        <v/>
      </c>
      <c r="AH3488" s="15">
        <f>IF(M3488&lt;&gt;1,"",IF(OR(R3488=-9,R3488=""),"",R3488))</f>
        <v/>
      </c>
      <c r="AI3488">
        <f>IF(M3488&lt;&gt;1,"",IF(OR(Q3488=999,Q3488=""),"",Q3488))</f>
        <v/>
      </c>
    </row>
    <row r="3489">
      <c r="A3489" t="inlineStr">
        <is>
          <t>TQRMNOP118808</t>
        </is>
      </c>
      <c r="B3489" t="n">
        <v>2025</v>
      </c>
      <c r="C3489" t="n">
        <v>1</v>
      </c>
      <c r="D3489" t="n">
        <v>41</v>
      </c>
      <c r="E3489" t="inlineStr">
        <is>
          <t>N</t>
        </is>
      </c>
      <c r="F3489" t="n">
        <v>12</v>
      </c>
      <c r="G3489" t="n">
        <v>1478</v>
      </c>
      <c r="H3489" t="n">
        <v>3</v>
      </c>
      <c r="I3489" t="n">
        <v>1</v>
      </c>
      <c r="J3489" t="n">
        <v>20</v>
      </c>
      <c r="K3489" t="n">
        <v>2</v>
      </c>
      <c r="L3489" t="n">
        <v>3</v>
      </c>
      <c r="M3489" t="n">
        <v>2</v>
      </c>
      <c r="R3489" s="15" t="n">
        <v>0</v>
      </c>
      <c r="S3489" s="15" t="n">
        <v>0</v>
      </c>
      <c r="T3489" s="15" t="n">
        <v>0</v>
      </c>
      <c r="U3489" s="15" t="n">
        <v>185400</v>
      </c>
      <c r="V3489">
        <f>IFERROR(VLOOKUP(D3489,Tablas_Equivalencia!$A$3:$B$8,2,FALSE),"Sin dato")</f>
        <v/>
      </c>
      <c r="W3489">
        <f>IFERROR(VLOOKUP(L3489,Tablas_Equivalencia!$D$3:$E$9,2,FALSE),"Sin dato")</f>
        <v/>
      </c>
      <c r="X3489">
        <f>IF(I3489=1,"Varón","Mujer")</f>
        <v/>
      </c>
      <c r="Y3489">
        <f>IFERROR(VLOOKUP(M3489,Tablas_Equivalencia!$G$3:$H$6,2,FALSE),"Sin dato")</f>
        <v/>
      </c>
      <c r="Z3489">
        <f>IF(J3489&lt;=24,"18-24","25-29")</f>
        <v/>
      </c>
      <c r="AA3489">
        <f>IF(M3489&lt;&gt;1,"",IF(P3489=2,1,0))</f>
        <v/>
      </c>
      <c r="AB3489">
        <f>IF(M3489&lt;&gt;1,"",IF(O3489&gt;=2,1,0))</f>
        <v/>
      </c>
      <c r="AC3489">
        <f>IF(M3489&lt;&gt;1,"",IF(OR(Q3489=999,Q3489=""),"",IF(OR(Q3489&lt;35,Q3489&gt;48),1,0)))</f>
        <v/>
      </c>
      <c r="AD3489">
        <f>IF(COUNT(AA3489:AC3489)&lt;3,"",SUM(AA3489:AC3489))</f>
        <v/>
      </c>
      <c r="AE3489">
        <f>IF(L3489&gt;=4,2,IF(L3489&gt;=2,1,0))</f>
        <v/>
      </c>
      <c r="AF3489">
        <f>IF(L3489&gt;=5,1,0)</f>
        <v/>
      </c>
      <c r="AG3489">
        <f>AE3489+AF3489</f>
        <v/>
      </c>
      <c r="AH3489" s="15">
        <f>IF(M3489&lt;&gt;1,"",IF(OR(R3489=-9,R3489=""),"",R3489))</f>
        <v/>
      </c>
      <c r="AI3489">
        <f>IF(M3489&lt;&gt;1,"",IF(OR(Q3489=999,Q3489=""),"",Q3489))</f>
        <v/>
      </c>
    </row>
    <row r="3490">
      <c r="A3490" t="inlineStr">
        <is>
          <t>TQRMNOP118810</t>
        </is>
      </c>
      <c r="B3490" t="n">
        <v>2025</v>
      </c>
      <c r="C3490" t="n">
        <v>1</v>
      </c>
      <c r="D3490" t="n">
        <v>1</v>
      </c>
      <c r="E3490" t="inlineStr">
        <is>
          <t>S</t>
        </is>
      </c>
      <c r="F3490" t="n">
        <v>33</v>
      </c>
      <c r="G3490" t="n">
        <v>1171</v>
      </c>
      <c r="H3490" t="n">
        <v>3</v>
      </c>
      <c r="I3490" t="n">
        <v>1</v>
      </c>
      <c r="J3490" t="n">
        <v>22</v>
      </c>
      <c r="K3490" t="n">
        <v>2</v>
      </c>
      <c r="L3490" t="n">
        <v>3</v>
      </c>
      <c r="M3490" t="n">
        <v>1</v>
      </c>
      <c r="N3490" t="n">
        <v>1</v>
      </c>
      <c r="O3490" t="n">
        <v>1</v>
      </c>
      <c r="P3490" t="n">
        <v>1</v>
      </c>
      <c r="Q3490" t="n">
        <v>49</v>
      </c>
      <c r="R3490" s="15" t="n">
        <v>382000</v>
      </c>
      <c r="S3490" s="15" t="n">
        <v>0</v>
      </c>
      <c r="T3490" s="15" t="n">
        <v>382000</v>
      </c>
      <c r="U3490" s="15" t="n">
        <v>368100</v>
      </c>
      <c r="V3490">
        <f>IFERROR(VLOOKUP(D3490,Tablas_Equivalencia!$A$3:$B$8,2,FALSE),"Sin dato")</f>
        <v/>
      </c>
      <c r="W3490">
        <f>IFERROR(VLOOKUP(L3490,Tablas_Equivalencia!$D$3:$E$9,2,FALSE),"Sin dato")</f>
        <v/>
      </c>
      <c r="X3490">
        <f>IF(I3490=1,"Varón","Mujer")</f>
        <v/>
      </c>
      <c r="Y3490">
        <f>IFERROR(VLOOKUP(M3490,Tablas_Equivalencia!$G$3:$H$6,2,FALSE),"Sin dato")</f>
        <v/>
      </c>
      <c r="Z3490">
        <f>IF(J3490&lt;=24,"18-24","25-29")</f>
        <v/>
      </c>
      <c r="AA3490">
        <f>IF(M3490&lt;&gt;1,"",IF(P3490=2,1,0))</f>
        <v/>
      </c>
      <c r="AB3490">
        <f>IF(M3490&lt;&gt;1,"",IF(O3490&gt;=2,1,0))</f>
        <v/>
      </c>
      <c r="AC3490">
        <f>IF(M3490&lt;&gt;1,"",IF(OR(Q3490=999,Q3490=""),"",IF(OR(Q3490&lt;35,Q3490&gt;48),1,0)))</f>
        <v/>
      </c>
      <c r="AD3490">
        <f>IF(COUNT(AA3490:AC3490)&lt;3,"",SUM(AA3490:AC3490))</f>
        <v/>
      </c>
      <c r="AE3490">
        <f>IF(L3490&gt;=4,2,IF(L3490&gt;=2,1,0))</f>
        <v/>
      </c>
      <c r="AF3490">
        <f>IF(L3490&gt;=5,1,0)</f>
        <v/>
      </c>
      <c r="AG3490">
        <f>AE3490+AF3490</f>
        <v/>
      </c>
      <c r="AH3490" s="15">
        <f>IF(M3490&lt;&gt;1,"",IF(OR(R3490=-9,R3490=""),"",R3490))</f>
        <v/>
      </c>
      <c r="AI3490">
        <f>IF(M3490&lt;&gt;1,"",IF(OR(Q3490=999,Q3490=""),"",Q3490))</f>
        <v/>
      </c>
    </row>
    <row r="3491">
      <c r="A3491" t="inlineStr">
        <is>
          <t>TQRMNOP118811</t>
        </is>
      </c>
      <c r="B3491" t="n">
        <v>2025</v>
      </c>
      <c r="C3491" t="n">
        <v>1</v>
      </c>
      <c r="D3491" t="n">
        <v>40</v>
      </c>
      <c r="E3491" t="inlineStr">
        <is>
          <t>N</t>
        </is>
      </c>
      <c r="F3491" t="n">
        <v>22</v>
      </c>
      <c r="G3491" t="n">
        <v>1276</v>
      </c>
      <c r="H3491" t="n">
        <v>1</v>
      </c>
      <c r="I3491" t="n">
        <v>1</v>
      </c>
      <c r="J3491" t="n">
        <v>18</v>
      </c>
      <c r="K3491" t="n">
        <v>1</v>
      </c>
      <c r="L3491" t="n">
        <v>3</v>
      </c>
      <c r="M3491" t="n">
        <v>3</v>
      </c>
      <c r="R3491" s="15" t="n">
        <v>0</v>
      </c>
      <c r="S3491" s="15" t="n">
        <v>0</v>
      </c>
      <c r="T3491" s="15" t="n">
        <v>0</v>
      </c>
      <c r="U3491" s="15" t="n">
        <v>202300</v>
      </c>
      <c r="V3491">
        <f>IFERROR(VLOOKUP(D3491,Tablas_Equivalencia!$A$3:$B$8,2,FALSE),"Sin dato")</f>
        <v/>
      </c>
      <c r="W3491">
        <f>IFERROR(VLOOKUP(L3491,Tablas_Equivalencia!$D$3:$E$9,2,FALSE),"Sin dato")</f>
        <v/>
      </c>
      <c r="X3491">
        <f>IF(I3491=1,"Varón","Mujer")</f>
        <v/>
      </c>
      <c r="Y3491">
        <f>IFERROR(VLOOKUP(M3491,Tablas_Equivalencia!$G$3:$H$6,2,FALSE),"Sin dato")</f>
        <v/>
      </c>
      <c r="Z3491">
        <f>IF(J3491&lt;=24,"18-24","25-29")</f>
        <v/>
      </c>
      <c r="AA3491">
        <f>IF(M3491&lt;&gt;1,"",IF(P3491=2,1,0))</f>
        <v/>
      </c>
      <c r="AB3491">
        <f>IF(M3491&lt;&gt;1,"",IF(O3491&gt;=2,1,0))</f>
        <v/>
      </c>
      <c r="AC3491">
        <f>IF(M3491&lt;&gt;1,"",IF(OR(Q3491=999,Q3491=""),"",IF(OR(Q3491&lt;35,Q3491&gt;48),1,0)))</f>
        <v/>
      </c>
      <c r="AD3491">
        <f>IF(COUNT(AA3491:AC3491)&lt;3,"",SUM(AA3491:AC3491))</f>
        <v/>
      </c>
      <c r="AE3491">
        <f>IF(L3491&gt;=4,2,IF(L3491&gt;=2,1,0))</f>
        <v/>
      </c>
      <c r="AF3491">
        <f>IF(L3491&gt;=5,1,0)</f>
        <v/>
      </c>
      <c r="AG3491">
        <f>AE3491+AF3491</f>
        <v/>
      </c>
      <c r="AH3491" s="15">
        <f>IF(M3491&lt;&gt;1,"",IF(OR(R3491=-9,R3491=""),"",R3491))</f>
        <v/>
      </c>
      <c r="AI3491">
        <f>IF(M3491&lt;&gt;1,"",IF(OR(Q3491=999,Q3491=""),"",Q3491))</f>
        <v/>
      </c>
    </row>
    <row r="3492">
      <c r="A3492" t="inlineStr">
        <is>
          <t>TQRMNOP118815</t>
        </is>
      </c>
      <c r="B3492" t="n">
        <v>2025</v>
      </c>
      <c r="C3492" t="n">
        <v>1</v>
      </c>
      <c r="D3492" t="n">
        <v>1</v>
      </c>
      <c r="E3492" t="inlineStr">
        <is>
          <t>S</t>
        </is>
      </c>
      <c r="F3492" t="n">
        <v>33</v>
      </c>
      <c r="G3492" t="n">
        <v>950</v>
      </c>
      <c r="H3492" t="n">
        <v>3</v>
      </c>
      <c r="I3492" t="n">
        <v>2</v>
      </c>
      <c r="J3492" t="n">
        <v>23</v>
      </c>
      <c r="K3492" t="n">
        <v>2</v>
      </c>
      <c r="L3492" t="n">
        <v>4</v>
      </c>
      <c r="M3492" t="n">
        <v>3</v>
      </c>
      <c r="R3492" s="15" t="n">
        <v>0</v>
      </c>
      <c r="S3492" s="15" t="n">
        <v>130000</v>
      </c>
      <c r="T3492" s="15" t="n">
        <v>130000</v>
      </c>
      <c r="U3492" s="15" t="n">
        <v>80200</v>
      </c>
      <c r="V3492">
        <f>IFERROR(VLOOKUP(D3492,Tablas_Equivalencia!$A$3:$B$8,2,FALSE),"Sin dato")</f>
        <v/>
      </c>
      <c r="W3492">
        <f>IFERROR(VLOOKUP(L3492,Tablas_Equivalencia!$D$3:$E$9,2,FALSE),"Sin dato")</f>
        <v/>
      </c>
      <c r="X3492">
        <f>IF(I3492=1,"Varón","Mujer")</f>
        <v/>
      </c>
      <c r="Y3492">
        <f>IFERROR(VLOOKUP(M3492,Tablas_Equivalencia!$G$3:$H$6,2,FALSE),"Sin dato")</f>
        <v/>
      </c>
      <c r="Z3492">
        <f>IF(J3492&lt;=24,"18-24","25-29")</f>
        <v/>
      </c>
      <c r="AA3492">
        <f>IF(M3492&lt;&gt;1,"",IF(P3492=2,1,0))</f>
        <v/>
      </c>
      <c r="AB3492">
        <f>IF(M3492&lt;&gt;1,"",IF(O3492&gt;=2,1,0))</f>
        <v/>
      </c>
      <c r="AC3492">
        <f>IF(M3492&lt;&gt;1,"",IF(OR(Q3492=999,Q3492=""),"",IF(OR(Q3492&lt;35,Q3492&gt;48),1,0)))</f>
        <v/>
      </c>
      <c r="AD3492">
        <f>IF(COUNT(AA3492:AC3492)&lt;3,"",SUM(AA3492:AC3492))</f>
        <v/>
      </c>
      <c r="AE3492">
        <f>IF(L3492&gt;=4,2,IF(L3492&gt;=2,1,0))</f>
        <v/>
      </c>
      <c r="AF3492">
        <f>IF(L3492&gt;=5,1,0)</f>
        <v/>
      </c>
      <c r="AG3492">
        <f>AE3492+AF3492</f>
        <v/>
      </c>
      <c r="AH3492" s="15">
        <f>IF(M3492&lt;&gt;1,"",IF(OR(R3492=-9,R3492=""),"",R3492))</f>
        <v/>
      </c>
      <c r="AI3492">
        <f>IF(M3492&lt;&gt;1,"",IF(OR(Q3492=999,Q3492=""),"",Q3492))</f>
        <v/>
      </c>
    </row>
    <row r="3493">
      <c r="A3493" t="inlineStr">
        <is>
          <t>TQRMNOP118820</t>
        </is>
      </c>
      <c r="B3493" t="n">
        <v>2025</v>
      </c>
      <c r="C3493" t="n">
        <v>1</v>
      </c>
      <c r="D3493" t="n">
        <v>43</v>
      </c>
      <c r="E3493" t="inlineStr">
        <is>
          <t>S</t>
        </is>
      </c>
      <c r="F3493" t="n">
        <v>19</v>
      </c>
      <c r="G3493" t="n">
        <v>1177</v>
      </c>
      <c r="H3493" t="n">
        <v>3</v>
      </c>
      <c r="I3493" t="n">
        <v>2</v>
      </c>
      <c r="J3493" t="n">
        <v>22</v>
      </c>
      <c r="K3493" t="n">
        <v>2</v>
      </c>
      <c r="L3493" t="n">
        <v>4</v>
      </c>
      <c r="M3493" t="n">
        <v>1</v>
      </c>
      <c r="N3493" t="n">
        <v>2</v>
      </c>
      <c r="O3493" t="n">
        <v>3</v>
      </c>
      <c r="P3493" t="n">
        <v>2</v>
      </c>
      <c r="Q3493" t="n">
        <v>37</v>
      </c>
      <c r="R3493" s="15" t="n">
        <v>544000</v>
      </c>
      <c r="S3493" s="15" t="n">
        <v>0</v>
      </c>
      <c r="T3493" s="15" t="n">
        <v>544000</v>
      </c>
      <c r="U3493" s="15" t="n">
        <v>170200</v>
      </c>
      <c r="V3493">
        <f>IFERROR(VLOOKUP(D3493,Tablas_Equivalencia!$A$3:$B$8,2,FALSE),"Sin dato")</f>
        <v/>
      </c>
      <c r="W3493">
        <f>IFERROR(VLOOKUP(L3493,Tablas_Equivalencia!$D$3:$E$9,2,FALSE),"Sin dato")</f>
        <v/>
      </c>
      <c r="X3493">
        <f>IF(I3493=1,"Varón","Mujer")</f>
        <v/>
      </c>
      <c r="Y3493">
        <f>IFERROR(VLOOKUP(M3493,Tablas_Equivalencia!$G$3:$H$6,2,FALSE),"Sin dato")</f>
        <v/>
      </c>
      <c r="Z3493">
        <f>IF(J3493&lt;=24,"18-24","25-29")</f>
        <v/>
      </c>
      <c r="AA3493">
        <f>IF(M3493&lt;&gt;1,"",IF(P3493=2,1,0))</f>
        <v/>
      </c>
      <c r="AB3493">
        <f>IF(M3493&lt;&gt;1,"",IF(O3493&gt;=2,1,0))</f>
        <v/>
      </c>
      <c r="AC3493">
        <f>IF(M3493&lt;&gt;1,"",IF(OR(Q3493=999,Q3493=""),"",IF(OR(Q3493&lt;35,Q3493&gt;48),1,0)))</f>
        <v/>
      </c>
      <c r="AD3493">
        <f>IF(COUNT(AA3493:AC3493)&lt;3,"",SUM(AA3493:AC3493))</f>
        <v/>
      </c>
      <c r="AE3493">
        <f>IF(L3493&gt;=4,2,IF(L3493&gt;=2,1,0))</f>
        <v/>
      </c>
      <c r="AF3493">
        <f>IF(L3493&gt;=5,1,0)</f>
        <v/>
      </c>
      <c r="AG3493">
        <f>AE3493+AF3493</f>
        <v/>
      </c>
      <c r="AH3493" s="15">
        <f>IF(M3493&lt;&gt;1,"",IF(OR(R3493=-9,R3493=""),"",R3493))</f>
        <v/>
      </c>
      <c r="AI3493">
        <f>IF(M3493&lt;&gt;1,"",IF(OR(Q3493=999,Q3493=""),"",Q3493))</f>
        <v/>
      </c>
    </row>
    <row r="3494">
      <c r="A3494" t="inlineStr">
        <is>
          <t>TQRMNOP118822</t>
        </is>
      </c>
      <c r="B3494" t="n">
        <v>2025</v>
      </c>
      <c r="C3494" t="n">
        <v>1</v>
      </c>
      <c r="D3494" t="n">
        <v>1</v>
      </c>
      <c r="E3494" t="inlineStr">
        <is>
          <t>S</t>
        </is>
      </c>
      <c r="F3494" t="n">
        <v>33</v>
      </c>
      <c r="G3494" t="n">
        <v>1031</v>
      </c>
      <c r="H3494" t="n">
        <v>3</v>
      </c>
      <c r="I3494" t="n">
        <v>2</v>
      </c>
      <c r="J3494" t="n">
        <v>18</v>
      </c>
      <c r="K3494" t="n">
        <v>2</v>
      </c>
      <c r="L3494" t="n">
        <v>3</v>
      </c>
      <c r="M3494" t="n">
        <v>3</v>
      </c>
      <c r="R3494" s="15" t="n">
        <v>0</v>
      </c>
      <c r="S3494" s="15" t="n">
        <v>0</v>
      </c>
      <c r="T3494" s="15" t="n">
        <v>0</v>
      </c>
      <c r="U3494" s="15" t="n">
        <v>80300</v>
      </c>
      <c r="V3494">
        <f>IFERROR(VLOOKUP(D3494,Tablas_Equivalencia!$A$3:$B$8,2,FALSE),"Sin dato")</f>
        <v/>
      </c>
      <c r="W3494">
        <f>IFERROR(VLOOKUP(L3494,Tablas_Equivalencia!$D$3:$E$9,2,FALSE),"Sin dato")</f>
        <v/>
      </c>
      <c r="X3494">
        <f>IF(I3494=1,"Varón","Mujer")</f>
        <v/>
      </c>
      <c r="Y3494">
        <f>IFERROR(VLOOKUP(M3494,Tablas_Equivalencia!$G$3:$H$6,2,FALSE),"Sin dato")</f>
        <v/>
      </c>
      <c r="Z3494">
        <f>IF(J3494&lt;=24,"18-24","25-29")</f>
        <v/>
      </c>
      <c r="AA3494">
        <f>IF(M3494&lt;&gt;1,"",IF(P3494=2,1,0))</f>
        <v/>
      </c>
      <c r="AB3494">
        <f>IF(M3494&lt;&gt;1,"",IF(O3494&gt;=2,1,0))</f>
        <v/>
      </c>
      <c r="AC3494">
        <f>IF(M3494&lt;&gt;1,"",IF(OR(Q3494=999,Q3494=""),"",IF(OR(Q3494&lt;35,Q3494&gt;48),1,0)))</f>
        <v/>
      </c>
      <c r="AD3494">
        <f>IF(COUNT(AA3494:AC3494)&lt;3,"",SUM(AA3494:AC3494))</f>
        <v/>
      </c>
      <c r="AE3494">
        <f>IF(L3494&gt;=4,2,IF(L3494&gt;=2,1,0))</f>
        <v/>
      </c>
      <c r="AF3494">
        <f>IF(L3494&gt;=5,1,0)</f>
        <v/>
      </c>
      <c r="AG3494">
        <f>AE3494+AF3494</f>
        <v/>
      </c>
      <c r="AH3494" s="15">
        <f>IF(M3494&lt;&gt;1,"",IF(OR(R3494=-9,R3494=""),"",R3494))</f>
        <v/>
      </c>
      <c r="AI3494">
        <f>IF(M3494&lt;&gt;1,"",IF(OR(Q3494=999,Q3494=""),"",Q3494))</f>
        <v/>
      </c>
    </row>
    <row r="3495">
      <c r="A3495" t="inlineStr">
        <is>
          <t>TQRMNOP118823</t>
        </is>
      </c>
      <c r="B3495" t="n">
        <v>2025</v>
      </c>
      <c r="C3495" t="n">
        <v>1</v>
      </c>
      <c r="D3495" t="n">
        <v>41</v>
      </c>
      <c r="E3495" t="inlineStr">
        <is>
          <t>N</t>
        </is>
      </c>
      <c r="F3495" t="n">
        <v>12</v>
      </c>
      <c r="G3495" t="n">
        <v>541</v>
      </c>
      <c r="H3495" t="n">
        <v>1</v>
      </c>
      <c r="I3495" t="n">
        <v>2</v>
      </c>
      <c r="J3495" t="n">
        <v>24</v>
      </c>
      <c r="K3495" t="n">
        <v>2</v>
      </c>
      <c r="L3495" t="n">
        <v>2</v>
      </c>
      <c r="M3495" t="n">
        <v>1</v>
      </c>
      <c r="N3495" t="n">
        <v>2</v>
      </c>
      <c r="O3495" t="n">
        <v>1</v>
      </c>
      <c r="P3495" t="n">
        <v>2</v>
      </c>
      <c r="Q3495" t="n">
        <v>28</v>
      </c>
      <c r="R3495" s="15" t="n">
        <v>293000</v>
      </c>
      <c r="S3495" s="15" t="n">
        <v>0</v>
      </c>
      <c r="T3495" s="15" t="n">
        <v>293000</v>
      </c>
      <c r="U3495" s="15" t="n">
        <v>201600</v>
      </c>
      <c r="V3495">
        <f>IFERROR(VLOOKUP(D3495,Tablas_Equivalencia!$A$3:$B$8,2,FALSE),"Sin dato")</f>
        <v/>
      </c>
      <c r="W3495">
        <f>IFERROR(VLOOKUP(L3495,Tablas_Equivalencia!$D$3:$E$9,2,FALSE),"Sin dato")</f>
        <v/>
      </c>
      <c r="X3495">
        <f>IF(I3495=1,"Varón","Mujer")</f>
        <v/>
      </c>
      <c r="Y3495">
        <f>IFERROR(VLOOKUP(M3495,Tablas_Equivalencia!$G$3:$H$6,2,FALSE),"Sin dato")</f>
        <v/>
      </c>
      <c r="Z3495">
        <f>IF(J3495&lt;=24,"18-24","25-29")</f>
        <v/>
      </c>
      <c r="AA3495">
        <f>IF(M3495&lt;&gt;1,"",IF(P3495=2,1,0))</f>
        <v/>
      </c>
      <c r="AB3495">
        <f>IF(M3495&lt;&gt;1,"",IF(O3495&gt;=2,1,0))</f>
        <v/>
      </c>
      <c r="AC3495">
        <f>IF(M3495&lt;&gt;1,"",IF(OR(Q3495=999,Q3495=""),"",IF(OR(Q3495&lt;35,Q3495&gt;48),1,0)))</f>
        <v/>
      </c>
      <c r="AD3495">
        <f>IF(COUNT(AA3495:AC3495)&lt;3,"",SUM(AA3495:AC3495))</f>
        <v/>
      </c>
      <c r="AE3495">
        <f>IF(L3495&gt;=4,2,IF(L3495&gt;=2,1,0))</f>
        <v/>
      </c>
      <c r="AF3495">
        <f>IF(L3495&gt;=5,1,0)</f>
        <v/>
      </c>
      <c r="AG3495">
        <f>AE3495+AF3495</f>
        <v/>
      </c>
      <c r="AH3495" s="15">
        <f>IF(M3495&lt;&gt;1,"",IF(OR(R3495=-9,R3495=""),"",R3495))</f>
        <v/>
      </c>
      <c r="AI3495">
        <f>IF(M3495&lt;&gt;1,"",IF(OR(Q3495=999,Q3495=""),"",Q3495))</f>
        <v/>
      </c>
    </row>
    <row r="3496">
      <c r="A3496" t="inlineStr">
        <is>
          <t>TQRMNOP118826</t>
        </is>
      </c>
      <c r="B3496" t="n">
        <v>2025</v>
      </c>
      <c r="C3496" t="n">
        <v>1</v>
      </c>
      <c r="D3496" t="n">
        <v>1</v>
      </c>
      <c r="E3496" t="inlineStr">
        <is>
          <t>S</t>
        </is>
      </c>
      <c r="F3496" t="n">
        <v>33</v>
      </c>
      <c r="G3496" t="n">
        <v>1656</v>
      </c>
      <c r="H3496" t="n">
        <v>3</v>
      </c>
      <c r="I3496" t="n">
        <v>2</v>
      </c>
      <c r="J3496" t="n">
        <v>27</v>
      </c>
      <c r="K3496" t="n">
        <v>2</v>
      </c>
      <c r="L3496" t="n">
        <v>4</v>
      </c>
      <c r="M3496" t="n">
        <v>1</v>
      </c>
      <c r="N3496" t="n">
        <v>3</v>
      </c>
      <c r="O3496" t="n">
        <v>2</v>
      </c>
      <c r="P3496" t="n">
        <v>1</v>
      </c>
      <c r="Q3496" t="n">
        <v>29</v>
      </c>
      <c r="R3496" s="15" t="n">
        <v>-9</v>
      </c>
      <c r="S3496" s="15" t="n">
        <v>0</v>
      </c>
      <c r="T3496" s="15" t="n">
        <v>0</v>
      </c>
      <c r="U3496" s="15" t="n">
        <v>177100</v>
      </c>
      <c r="V3496">
        <f>IFERROR(VLOOKUP(D3496,Tablas_Equivalencia!$A$3:$B$8,2,FALSE),"Sin dato")</f>
        <v/>
      </c>
      <c r="W3496">
        <f>IFERROR(VLOOKUP(L3496,Tablas_Equivalencia!$D$3:$E$9,2,FALSE),"Sin dato")</f>
        <v/>
      </c>
      <c r="X3496">
        <f>IF(I3496=1,"Varón","Mujer")</f>
        <v/>
      </c>
      <c r="Y3496">
        <f>IFERROR(VLOOKUP(M3496,Tablas_Equivalencia!$G$3:$H$6,2,FALSE),"Sin dato")</f>
        <v/>
      </c>
      <c r="Z3496">
        <f>IF(J3496&lt;=24,"18-24","25-29")</f>
        <v/>
      </c>
      <c r="AA3496">
        <f>IF(M3496&lt;&gt;1,"",IF(P3496=2,1,0))</f>
        <v/>
      </c>
      <c r="AB3496">
        <f>IF(M3496&lt;&gt;1,"",IF(O3496&gt;=2,1,0))</f>
        <v/>
      </c>
      <c r="AC3496">
        <f>IF(M3496&lt;&gt;1,"",IF(OR(Q3496=999,Q3496=""),"",IF(OR(Q3496&lt;35,Q3496&gt;48),1,0)))</f>
        <v/>
      </c>
      <c r="AD3496">
        <f>IF(COUNT(AA3496:AC3496)&lt;3,"",SUM(AA3496:AC3496))</f>
        <v/>
      </c>
      <c r="AE3496">
        <f>IF(L3496&gt;=4,2,IF(L3496&gt;=2,1,0))</f>
        <v/>
      </c>
      <c r="AF3496">
        <f>IF(L3496&gt;=5,1,0)</f>
        <v/>
      </c>
      <c r="AG3496">
        <f>AE3496+AF3496</f>
        <v/>
      </c>
      <c r="AH3496" s="15">
        <f>IF(M3496&lt;&gt;1,"",IF(OR(R3496=-9,R3496=""),"",R3496))</f>
        <v/>
      </c>
      <c r="AI3496">
        <f>IF(M3496&lt;&gt;1,"",IF(OR(Q3496=999,Q3496=""),"",Q3496))</f>
        <v/>
      </c>
    </row>
    <row r="3497">
      <c r="A3497" t="inlineStr">
        <is>
          <t>TQRMNOP118833</t>
        </is>
      </c>
      <c r="B3497" t="n">
        <v>2025</v>
      </c>
      <c r="C3497" t="n">
        <v>1</v>
      </c>
      <c r="D3497" t="n">
        <v>44</v>
      </c>
      <c r="E3497" t="inlineStr">
        <is>
          <t>N</t>
        </is>
      </c>
      <c r="F3497" t="n">
        <v>14</v>
      </c>
      <c r="G3497" t="n">
        <v>1274</v>
      </c>
      <c r="H3497" t="n">
        <v>1</v>
      </c>
      <c r="I3497" t="n">
        <v>2</v>
      </c>
      <c r="J3497" t="n">
        <v>23</v>
      </c>
      <c r="K3497" t="n">
        <v>2</v>
      </c>
      <c r="L3497" t="n">
        <v>6</v>
      </c>
      <c r="M3497" t="n">
        <v>3</v>
      </c>
      <c r="R3497" s="15" t="n">
        <v>0</v>
      </c>
      <c r="S3497" s="15" t="n">
        <v>0</v>
      </c>
      <c r="T3497" s="15" t="n">
        <v>0</v>
      </c>
      <c r="U3497" s="15" t="n">
        <v>66100</v>
      </c>
      <c r="V3497">
        <f>IFERROR(VLOOKUP(D3497,Tablas_Equivalencia!$A$3:$B$8,2,FALSE),"Sin dato")</f>
        <v/>
      </c>
      <c r="W3497">
        <f>IFERROR(VLOOKUP(L3497,Tablas_Equivalencia!$D$3:$E$9,2,FALSE),"Sin dato")</f>
        <v/>
      </c>
      <c r="X3497">
        <f>IF(I3497=1,"Varón","Mujer")</f>
        <v/>
      </c>
      <c r="Y3497">
        <f>IFERROR(VLOOKUP(M3497,Tablas_Equivalencia!$G$3:$H$6,2,FALSE),"Sin dato")</f>
        <v/>
      </c>
      <c r="Z3497">
        <f>IF(J3497&lt;=24,"18-24","25-29")</f>
        <v/>
      </c>
      <c r="AA3497">
        <f>IF(M3497&lt;&gt;1,"",IF(P3497=2,1,0))</f>
        <v/>
      </c>
      <c r="AB3497">
        <f>IF(M3497&lt;&gt;1,"",IF(O3497&gt;=2,1,0))</f>
        <v/>
      </c>
      <c r="AC3497">
        <f>IF(M3497&lt;&gt;1,"",IF(OR(Q3497=999,Q3497=""),"",IF(OR(Q3497&lt;35,Q3497&gt;48),1,0)))</f>
        <v/>
      </c>
      <c r="AD3497">
        <f>IF(COUNT(AA3497:AC3497)&lt;3,"",SUM(AA3497:AC3497))</f>
        <v/>
      </c>
      <c r="AE3497">
        <f>IF(L3497&gt;=4,2,IF(L3497&gt;=2,1,0))</f>
        <v/>
      </c>
      <c r="AF3497">
        <f>IF(L3497&gt;=5,1,0)</f>
        <v/>
      </c>
      <c r="AG3497">
        <f>AE3497+AF3497</f>
        <v/>
      </c>
      <c r="AH3497" s="15">
        <f>IF(M3497&lt;&gt;1,"",IF(OR(R3497=-9,R3497=""),"",R3497))</f>
        <v/>
      </c>
      <c r="AI3497">
        <f>IF(M3497&lt;&gt;1,"",IF(OR(Q3497=999,Q3497=""),"",Q3497))</f>
        <v/>
      </c>
    </row>
    <row r="3498">
      <c r="A3498" t="inlineStr">
        <is>
          <t>TQRMNOP118835</t>
        </is>
      </c>
      <c r="B3498" t="n">
        <v>2025</v>
      </c>
      <c r="C3498" t="n">
        <v>1</v>
      </c>
      <c r="D3498" t="n">
        <v>42</v>
      </c>
      <c r="E3498" t="inlineStr">
        <is>
          <t>N</t>
        </is>
      </c>
      <c r="F3498" t="n">
        <v>25</v>
      </c>
      <c r="G3498" t="n">
        <v>1079</v>
      </c>
      <c r="H3498" t="n">
        <v>3</v>
      </c>
      <c r="I3498" t="n">
        <v>1</v>
      </c>
      <c r="J3498" t="n">
        <v>20</v>
      </c>
      <c r="K3498" t="n">
        <v>1</v>
      </c>
      <c r="L3498" t="n">
        <v>4</v>
      </c>
      <c r="M3498" t="n">
        <v>1</v>
      </c>
      <c r="N3498" t="n">
        <v>2</v>
      </c>
      <c r="O3498" t="n">
        <v>1</v>
      </c>
      <c r="P3498" t="n">
        <v>2</v>
      </c>
      <c r="Q3498" t="n">
        <v>54</v>
      </c>
      <c r="R3498" s="15" t="n">
        <v>1281000</v>
      </c>
      <c r="S3498" s="15" t="n">
        <v>0</v>
      </c>
      <c r="T3498" s="15" t="n">
        <v>1281000</v>
      </c>
      <c r="U3498" s="15" t="n">
        <v>82000</v>
      </c>
      <c r="V3498">
        <f>IFERROR(VLOOKUP(D3498,Tablas_Equivalencia!$A$3:$B$8,2,FALSE),"Sin dato")</f>
        <v/>
      </c>
      <c r="W3498">
        <f>IFERROR(VLOOKUP(L3498,Tablas_Equivalencia!$D$3:$E$9,2,FALSE),"Sin dato")</f>
        <v/>
      </c>
      <c r="X3498">
        <f>IF(I3498=1,"Varón","Mujer")</f>
        <v/>
      </c>
      <c r="Y3498">
        <f>IFERROR(VLOOKUP(M3498,Tablas_Equivalencia!$G$3:$H$6,2,FALSE),"Sin dato")</f>
        <v/>
      </c>
      <c r="Z3498">
        <f>IF(J3498&lt;=24,"18-24","25-29")</f>
        <v/>
      </c>
      <c r="AA3498">
        <f>IF(M3498&lt;&gt;1,"",IF(P3498=2,1,0))</f>
        <v/>
      </c>
      <c r="AB3498">
        <f>IF(M3498&lt;&gt;1,"",IF(O3498&gt;=2,1,0))</f>
        <v/>
      </c>
      <c r="AC3498">
        <f>IF(M3498&lt;&gt;1,"",IF(OR(Q3498=999,Q3498=""),"",IF(OR(Q3498&lt;35,Q3498&gt;48),1,0)))</f>
        <v/>
      </c>
      <c r="AD3498">
        <f>IF(COUNT(AA3498:AC3498)&lt;3,"",SUM(AA3498:AC3498))</f>
        <v/>
      </c>
      <c r="AE3498">
        <f>IF(L3498&gt;=4,2,IF(L3498&gt;=2,1,0))</f>
        <v/>
      </c>
      <c r="AF3498">
        <f>IF(L3498&gt;=5,1,0)</f>
        <v/>
      </c>
      <c r="AG3498">
        <f>AE3498+AF3498</f>
        <v/>
      </c>
      <c r="AH3498" s="15">
        <f>IF(M3498&lt;&gt;1,"",IF(OR(R3498=-9,R3498=""),"",R3498))</f>
        <v/>
      </c>
      <c r="AI3498">
        <f>IF(M3498&lt;&gt;1,"",IF(OR(Q3498=999,Q3498=""),"",Q3498))</f>
        <v/>
      </c>
    </row>
    <row r="3499">
      <c r="A3499" t="inlineStr">
        <is>
          <t>TQRMNOP118837</t>
        </is>
      </c>
      <c r="B3499" t="n">
        <v>2025</v>
      </c>
      <c r="C3499" t="n">
        <v>1</v>
      </c>
      <c r="D3499" t="n">
        <v>1</v>
      </c>
      <c r="E3499" t="inlineStr">
        <is>
          <t>S</t>
        </is>
      </c>
      <c r="F3499" t="n">
        <v>33</v>
      </c>
      <c r="G3499" t="n">
        <v>1577</v>
      </c>
      <c r="H3499" t="n">
        <v>1</v>
      </c>
      <c r="I3499" t="n">
        <v>2</v>
      </c>
      <c r="J3499" t="n">
        <v>20</v>
      </c>
      <c r="K3499" t="n">
        <v>2</v>
      </c>
      <c r="L3499" t="n">
        <v>4</v>
      </c>
      <c r="M3499" t="n">
        <v>2</v>
      </c>
      <c r="R3499" s="15" t="n">
        <v>0</v>
      </c>
      <c r="S3499" s="15" t="n">
        <v>0</v>
      </c>
      <c r="T3499" s="15" t="n">
        <v>0</v>
      </c>
      <c r="U3499" s="15" t="n">
        <v>488200</v>
      </c>
      <c r="V3499">
        <f>IFERROR(VLOOKUP(D3499,Tablas_Equivalencia!$A$3:$B$8,2,FALSE),"Sin dato")</f>
        <v/>
      </c>
      <c r="W3499">
        <f>IFERROR(VLOOKUP(L3499,Tablas_Equivalencia!$D$3:$E$9,2,FALSE),"Sin dato")</f>
        <v/>
      </c>
      <c r="X3499">
        <f>IF(I3499=1,"Varón","Mujer")</f>
        <v/>
      </c>
      <c r="Y3499">
        <f>IFERROR(VLOOKUP(M3499,Tablas_Equivalencia!$G$3:$H$6,2,FALSE),"Sin dato")</f>
        <v/>
      </c>
      <c r="Z3499">
        <f>IF(J3499&lt;=24,"18-24","25-29")</f>
        <v/>
      </c>
      <c r="AA3499">
        <f>IF(M3499&lt;&gt;1,"",IF(P3499=2,1,0))</f>
        <v/>
      </c>
      <c r="AB3499">
        <f>IF(M3499&lt;&gt;1,"",IF(O3499&gt;=2,1,0))</f>
        <v/>
      </c>
      <c r="AC3499">
        <f>IF(M3499&lt;&gt;1,"",IF(OR(Q3499=999,Q3499=""),"",IF(OR(Q3499&lt;35,Q3499&gt;48),1,0)))</f>
        <v/>
      </c>
      <c r="AD3499">
        <f>IF(COUNT(AA3499:AC3499)&lt;3,"",SUM(AA3499:AC3499))</f>
        <v/>
      </c>
      <c r="AE3499">
        <f>IF(L3499&gt;=4,2,IF(L3499&gt;=2,1,0))</f>
        <v/>
      </c>
      <c r="AF3499">
        <f>IF(L3499&gt;=5,1,0)</f>
        <v/>
      </c>
      <c r="AG3499">
        <f>AE3499+AF3499</f>
        <v/>
      </c>
      <c r="AH3499" s="15">
        <f>IF(M3499&lt;&gt;1,"",IF(OR(R3499=-9,R3499=""),"",R3499))</f>
        <v/>
      </c>
      <c r="AI3499">
        <f>IF(M3499&lt;&gt;1,"",IF(OR(Q3499=999,Q3499=""),"",Q3499))</f>
        <v/>
      </c>
    </row>
    <row r="3500">
      <c r="A3500" t="inlineStr">
        <is>
          <t>TQRMNOP118842</t>
        </is>
      </c>
      <c r="B3500" t="n">
        <v>2025</v>
      </c>
      <c r="C3500" t="n">
        <v>1</v>
      </c>
      <c r="D3500" t="n">
        <v>40</v>
      </c>
      <c r="E3500" t="inlineStr">
        <is>
          <t>S</t>
        </is>
      </c>
      <c r="F3500" t="n">
        <v>7</v>
      </c>
      <c r="G3500" t="n">
        <v>1476</v>
      </c>
      <c r="H3500" t="n">
        <v>1</v>
      </c>
      <c r="I3500" t="n">
        <v>2</v>
      </c>
      <c r="J3500" t="n">
        <v>22</v>
      </c>
      <c r="K3500" t="n">
        <v>1</v>
      </c>
      <c r="L3500" t="n">
        <v>5</v>
      </c>
      <c r="M3500" t="n">
        <v>3</v>
      </c>
      <c r="R3500" s="15" t="n">
        <v>0</v>
      </c>
      <c r="S3500" s="15" t="n">
        <v>0</v>
      </c>
      <c r="T3500" s="15" t="n">
        <v>0</v>
      </c>
      <c r="U3500" s="15" t="n">
        <v>81100</v>
      </c>
      <c r="V3500">
        <f>IFERROR(VLOOKUP(D3500,Tablas_Equivalencia!$A$3:$B$8,2,FALSE),"Sin dato")</f>
        <v/>
      </c>
      <c r="W3500">
        <f>IFERROR(VLOOKUP(L3500,Tablas_Equivalencia!$D$3:$E$9,2,FALSE),"Sin dato")</f>
        <v/>
      </c>
      <c r="X3500">
        <f>IF(I3500=1,"Varón","Mujer")</f>
        <v/>
      </c>
      <c r="Y3500">
        <f>IFERROR(VLOOKUP(M3500,Tablas_Equivalencia!$G$3:$H$6,2,FALSE),"Sin dato")</f>
        <v/>
      </c>
      <c r="Z3500">
        <f>IF(J3500&lt;=24,"18-24","25-29")</f>
        <v/>
      </c>
      <c r="AA3500">
        <f>IF(M3500&lt;&gt;1,"",IF(P3500=2,1,0))</f>
        <v/>
      </c>
      <c r="AB3500">
        <f>IF(M3500&lt;&gt;1,"",IF(O3500&gt;=2,1,0))</f>
        <v/>
      </c>
      <c r="AC3500">
        <f>IF(M3500&lt;&gt;1,"",IF(OR(Q3500=999,Q3500=""),"",IF(OR(Q3500&lt;35,Q3500&gt;48),1,0)))</f>
        <v/>
      </c>
      <c r="AD3500">
        <f>IF(COUNT(AA3500:AC3500)&lt;3,"",SUM(AA3500:AC3500))</f>
        <v/>
      </c>
      <c r="AE3500">
        <f>IF(L3500&gt;=4,2,IF(L3500&gt;=2,1,0))</f>
        <v/>
      </c>
      <c r="AF3500">
        <f>IF(L3500&gt;=5,1,0)</f>
        <v/>
      </c>
      <c r="AG3500">
        <f>AE3500+AF3500</f>
        <v/>
      </c>
      <c r="AH3500" s="15">
        <f>IF(M3500&lt;&gt;1,"",IF(OR(R3500=-9,R3500=""),"",R3500))</f>
        <v/>
      </c>
      <c r="AI3500">
        <f>IF(M3500&lt;&gt;1,"",IF(OR(Q3500=999,Q3500=""),"",Q3500))</f>
        <v/>
      </c>
    </row>
    <row r="3501">
      <c r="A3501" t="inlineStr">
        <is>
          <t>TQRMNOP118843</t>
        </is>
      </c>
      <c r="B3501" t="n">
        <v>2025</v>
      </c>
      <c r="C3501" t="n">
        <v>1</v>
      </c>
      <c r="D3501" t="n">
        <v>43</v>
      </c>
      <c r="E3501" t="inlineStr">
        <is>
          <t>N</t>
        </is>
      </c>
      <c r="F3501" t="n">
        <v>38</v>
      </c>
      <c r="G3501" t="n">
        <v>1336</v>
      </c>
      <c r="H3501" t="n">
        <v>1</v>
      </c>
      <c r="I3501" t="n">
        <v>2</v>
      </c>
      <c r="J3501" t="n">
        <v>26</v>
      </c>
      <c r="K3501" t="n">
        <v>1</v>
      </c>
      <c r="L3501" t="n">
        <v>4</v>
      </c>
      <c r="M3501" t="n">
        <v>2</v>
      </c>
      <c r="R3501" s="15" t="n">
        <v>0</v>
      </c>
      <c r="S3501" s="15" t="n">
        <v>0</v>
      </c>
      <c r="T3501" s="15" t="n">
        <v>0</v>
      </c>
      <c r="U3501" s="15" t="n">
        <v>92000</v>
      </c>
      <c r="V3501">
        <f>IFERROR(VLOOKUP(D3501,Tablas_Equivalencia!$A$3:$B$8,2,FALSE),"Sin dato")</f>
        <v/>
      </c>
      <c r="W3501">
        <f>IFERROR(VLOOKUP(L3501,Tablas_Equivalencia!$D$3:$E$9,2,FALSE),"Sin dato")</f>
        <v/>
      </c>
      <c r="X3501">
        <f>IF(I3501=1,"Varón","Mujer")</f>
        <v/>
      </c>
      <c r="Y3501">
        <f>IFERROR(VLOOKUP(M3501,Tablas_Equivalencia!$G$3:$H$6,2,FALSE),"Sin dato")</f>
        <v/>
      </c>
      <c r="Z3501">
        <f>IF(J3501&lt;=24,"18-24","25-29")</f>
        <v/>
      </c>
      <c r="AA3501">
        <f>IF(M3501&lt;&gt;1,"",IF(P3501=2,1,0))</f>
        <v/>
      </c>
      <c r="AB3501">
        <f>IF(M3501&lt;&gt;1,"",IF(O3501&gt;=2,1,0))</f>
        <v/>
      </c>
      <c r="AC3501">
        <f>IF(M3501&lt;&gt;1,"",IF(OR(Q3501=999,Q3501=""),"",IF(OR(Q3501&lt;35,Q3501&gt;48),1,0)))</f>
        <v/>
      </c>
      <c r="AD3501">
        <f>IF(COUNT(AA3501:AC3501)&lt;3,"",SUM(AA3501:AC3501))</f>
        <v/>
      </c>
      <c r="AE3501">
        <f>IF(L3501&gt;=4,2,IF(L3501&gt;=2,1,0))</f>
        <v/>
      </c>
      <c r="AF3501">
        <f>IF(L3501&gt;=5,1,0)</f>
        <v/>
      </c>
      <c r="AG3501">
        <f>AE3501+AF3501</f>
        <v/>
      </c>
      <c r="AH3501" s="15">
        <f>IF(M3501&lt;&gt;1,"",IF(OR(R3501=-9,R3501=""),"",R3501))</f>
        <v/>
      </c>
      <c r="AI3501">
        <f>IF(M3501&lt;&gt;1,"",IF(OR(Q3501=999,Q3501=""),"",Q3501))</f>
        <v/>
      </c>
    </row>
    <row r="3502">
      <c r="A3502" t="inlineStr">
        <is>
          <t>TQRMNOP118856</t>
        </is>
      </c>
      <c r="B3502" t="n">
        <v>2025</v>
      </c>
      <c r="C3502" t="n">
        <v>1</v>
      </c>
      <c r="D3502" t="n">
        <v>43</v>
      </c>
      <c r="E3502" t="inlineStr">
        <is>
          <t>S</t>
        </is>
      </c>
      <c r="F3502" t="n">
        <v>19</v>
      </c>
      <c r="G3502" t="n">
        <v>303</v>
      </c>
      <c r="H3502" t="n">
        <v>2</v>
      </c>
      <c r="I3502" t="n">
        <v>1</v>
      </c>
      <c r="J3502" t="n">
        <v>29</v>
      </c>
      <c r="K3502" t="n">
        <v>1</v>
      </c>
      <c r="L3502" t="n">
        <v>5</v>
      </c>
      <c r="M3502" t="n">
        <v>1</v>
      </c>
      <c r="N3502" t="n">
        <v>3</v>
      </c>
      <c r="O3502" t="n">
        <v>1</v>
      </c>
      <c r="P3502" t="n">
        <v>1</v>
      </c>
      <c r="Q3502" t="n">
        <v>68</v>
      </c>
      <c r="R3502" s="15" t="n">
        <v>649000</v>
      </c>
      <c r="S3502" s="15" t="n">
        <v>53000</v>
      </c>
      <c r="T3502" s="15" t="n">
        <v>702000</v>
      </c>
      <c r="U3502" s="15" t="n">
        <v>196900</v>
      </c>
      <c r="V3502">
        <f>IFERROR(VLOOKUP(D3502,Tablas_Equivalencia!$A$3:$B$8,2,FALSE),"Sin dato")</f>
        <v/>
      </c>
      <c r="W3502">
        <f>IFERROR(VLOOKUP(L3502,Tablas_Equivalencia!$D$3:$E$9,2,FALSE),"Sin dato")</f>
        <v/>
      </c>
      <c r="X3502">
        <f>IF(I3502=1,"Varón","Mujer")</f>
        <v/>
      </c>
      <c r="Y3502">
        <f>IFERROR(VLOOKUP(M3502,Tablas_Equivalencia!$G$3:$H$6,2,FALSE),"Sin dato")</f>
        <v/>
      </c>
      <c r="Z3502">
        <f>IF(J3502&lt;=24,"18-24","25-29")</f>
        <v/>
      </c>
      <c r="AA3502">
        <f>IF(M3502&lt;&gt;1,"",IF(P3502=2,1,0))</f>
        <v/>
      </c>
      <c r="AB3502">
        <f>IF(M3502&lt;&gt;1,"",IF(O3502&gt;=2,1,0))</f>
        <v/>
      </c>
      <c r="AC3502">
        <f>IF(M3502&lt;&gt;1,"",IF(OR(Q3502=999,Q3502=""),"",IF(OR(Q3502&lt;35,Q3502&gt;48),1,0)))</f>
        <v/>
      </c>
      <c r="AD3502">
        <f>IF(COUNT(AA3502:AC3502)&lt;3,"",SUM(AA3502:AC3502))</f>
        <v/>
      </c>
      <c r="AE3502">
        <f>IF(L3502&gt;=4,2,IF(L3502&gt;=2,1,0))</f>
        <v/>
      </c>
      <c r="AF3502">
        <f>IF(L3502&gt;=5,1,0)</f>
        <v/>
      </c>
      <c r="AG3502">
        <f>AE3502+AF3502</f>
        <v/>
      </c>
      <c r="AH3502" s="15">
        <f>IF(M3502&lt;&gt;1,"",IF(OR(R3502=-9,R3502=""),"",R3502))</f>
        <v/>
      </c>
      <c r="AI3502">
        <f>IF(M3502&lt;&gt;1,"",IF(OR(Q3502=999,Q3502=""),"",Q3502))</f>
        <v/>
      </c>
    </row>
    <row r="3503">
      <c r="A3503" t="inlineStr">
        <is>
          <t>TQRMNOP118861</t>
        </is>
      </c>
      <c r="B3503" t="n">
        <v>2025</v>
      </c>
      <c r="C3503" t="n">
        <v>1</v>
      </c>
      <c r="D3503" t="n">
        <v>43</v>
      </c>
      <c r="E3503" t="inlineStr">
        <is>
          <t>N</t>
        </is>
      </c>
      <c r="F3503" t="n">
        <v>38</v>
      </c>
      <c r="G3503" t="n">
        <v>869</v>
      </c>
      <c r="H3503" t="n">
        <v>3</v>
      </c>
      <c r="I3503" t="n">
        <v>1</v>
      </c>
      <c r="J3503" t="n">
        <v>19</v>
      </c>
      <c r="K3503" t="n">
        <v>2</v>
      </c>
      <c r="L3503" t="n">
        <v>4</v>
      </c>
      <c r="M3503" t="n">
        <v>1</v>
      </c>
      <c r="N3503" t="n">
        <v>3</v>
      </c>
      <c r="O3503" t="n">
        <v>1</v>
      </c>
      <c r="P3503" t="n">
        <v>1</v>
      </c>
      <c r="Q3503" t="n">
        <v>46</v>
      </c>
      <c r="R3503" s="15" t="n">
        <v>728000</v>
      </c>
      <c r="S3503" s="15" t="n">
        <v>0</v>
      </c>
      <c r="T3503" s="15" t="n">
        <v>728000</v>
      </c>
      <c r="U3503" s="15" t="n">
        <v>80100</v>
      </c>
      <c r="V3503">
        <f>IFERROR(VLOOKUP(D3503,Tablas_Equivalencia!$A$3:$B$8,2,FALSE),"Sin dato")</f>
        <v/>
      </c>
      <c r="W3503">
        <f>IFERROR(VLOOKUP(L3503,Tablas_Equivalencia!$D$3:$E$9,2,FALSE),"Sin dato")</f>
        <v/>
      </c>
      <c r="X3503">
        <f>IF(I3503=1,"Varón","Mujer")</f>
        <v/>
      </c>
      <c r="Y3503">
        <f>IFERROR(VLOOKUP(M3503,Tablas_Equivalencia!$G$3:$H$6,2,FALSE),"Sin dato")</f>
        <v/>
      </c>
      <c r="Z3503">
        <f>IF(J3503&lt;=24,"18-24","25-29")</f>
        <v/>
      </c>
      <c r="AA3503">
        <f>IF(M3503&lt;&gt;1,"",IF(P3503=2,1,0))</f>
        <v/>
      </c>
      <c r="AB3503">
        <f>IF(M3503&lt;&gt;1,"",IF(O3503&gt;=2,1,0))</f>
        <v/>
      </c>
      <c r="AC3503">
        <f>IF(M3503&lt;&gt;1,"",IF(OR(Q3503=999,Q3503=""),"",IF(OR(Q3503&lt;35,Q3503&gt;48),1,0)))</f>
        <v/>
      </c>
      <c r="AD3503">
        <f>IF(COUNT(AA3503:AC3503)&lt;3,"",SUM(AA3503:AC3503))</f>
        <v/>
      </c>
      <c r="AE3503">
        <f>IF(L3503&gt;=4,2,IF(L3503&gt;=2,1,0))</f>
        <v/>
      </c>
      <c r="AF3503">
        <f>IF(L3503&gt;=5,1,0)</f>
        <v/>
      </c>
      <c r="AG3503">
        <f>AE3503+AF3503</f>
        <v/>
      </c>
      <c r="AH3503" s="15">
        <f>IF(M3503&lt;&gt;1,"",IF(OR(R3503=-9,R3503=""),"",R3503))</f>
        <v/>
      </c>
      <c r="AI3503">
        <f>IF(M3503&lt;&gt;1,"",IF(OR(Q3503=999,Q3503=""),"",Q3503))</f>
        <v/>
      </c>
    </row>
    <row r="3504">
      <c r="A3504" t="inlineStr">
        <is>
          <t>TQRMNOP118862</t>
        </is>
      </c>
      <c r="B3504" t="n">
        <v>2025</v>
      </c>
      <c r="C3504" t="n">
        <v>1</v>
      </c>
      <c r="D3504" t="n">
        <v>1</v>
      </c>
      <c r="E3504" t="inlineStr">
        <is>
          <t>S</t>
        </is>
      </c>
      <c r="F3504" t="n">
        <v>32</v>
      </c>
      <c r="G3504" t="n">
        <v>1036</v>
      </c>
      <c r="H3504" t="n">
        <v>1</v>
      </c>
      <c r="I3504" t="n">
        <v>2</v>
      </c>
      <c r="J3504" t="n">
        <v>27</v>
      </c>
      <c r="K3504" t="n">
        <v>2</v>
      </c>
      <c r="L3504" t="n">
        <v>4</v>
      </c>
      <c r="M3504" t="n">
        <v>3</v>
      </c>
      <c r="R3504" s="15" t="n">
        <v>0</v>
      </c>
      <c r="S3504" s="15" t="n">
        <v>0</v>
      </c>
      <c r="T3504" s="15" t="n">
        <v>0</v>
      </c>
      <c r="U3504" s="15" t="n">
        <v>138100</v>
      </c>
      <c r="V3504">
        <f>IFERROR(VLOOKUP(D3504,Tablas_Equivalencia!$A$3:$B$8,2,FALSE),"Sin dato")</f>
        <v/>
      </c>
      <c r="W3504">
        <f>IFERROR(VLOOKUP(L3504,Tablas_Equivalencia!$D$3:$E$9,2,FALSE),"Sin dato")</f>
        <v/>
      </c>
      <c r="X3504">
        <f>IF(I3504=1,"Varón","Mujer")</f>
        <v/>
      </c>
      <c r="Y3504">
        <f>IFERROR(VLOOKUP(M3504,Tablas_Equivalencia!$G$3:$H$6,2,FALSE),"Sin dato")</f>
        <v/>
      </c>
      <c r="Z3504">
        <f>IF(J3504&lt;=24,"18-24","25-29")</f>
        <v/>
      </c>
      <c r="AA3504">
        <f>IF(M3504&lt;&gt;1,"",IF(P3504=2,1,0))</f>
        <v/>
      </c>
      <c r="AB3504">
        <f>IF(M3504&lt;&gt;1,"",IF(O3504&gt;=2,1,0))</f>
        <v/>
      </c>
      <c r="AC3504">
        <f>IF(M3504&lt;&gt;1,"",IF(OR(Q3504=999,Q3504=""),"",IF(OR(Q3504&lt;35,Q3504&gt;48),1,0)))</f>
        <v/>
      </c>
      <c r="AD3504">
        <f>IF(COUNT(AA3504:AC3504)&lt;3,"",SUM(AA3504:AC3504))</f>
        <v/>
      </c>
      <c r="AE3504">
        <f>IF(L3504&gt;=4,2,IF(L3504&gt;=2,1,0))</f>
        <v/>
      </c>
      <c r="AF3504">
        <f>IF(L3504&gt;=5,1,0)</f>
        <v/>
      </c>
      <c r="AG3504">
        <f>AE3504+AF3504</f>
        <v/>
      </c>
      <c r="AH3504" s="15">
        <f>IF(M3504&lt;&gt;1,"",IF(OR(R3504=-9,R3504=""),"",R3504))</f>
        <v/>
      </c>
      <c r="AI3504">
        <f>IF(M3504&lt;&gt;1,"",IF(OR(Q3504=999,Q3504=""),"",Q3504))</f>
        <v/>
      </c>
    </row>
    <row r="3505">
      <c r="A3505" t="inlineStr">
        <is>
          <t>TQRMNOP118867</t>
        </is>
      </c>
      <c r="B3505" t="n">
        <v>2025</v>
      </c>
      <c r="C3505" t="n">
        <v>1</v>
      </c>
      <c r="D3505" t="n">
        <v>43</v>
      </c>
      <c r="E3505" t="inlineStr">
        <is>
          <t>S</t>
        </is>
      </c>
      <c r="F3505" t="n">
        <v>19</v>
      </c>
      <c r="G3505" t="n">
        <v>1866</v>
      </c>
      <c r="H3505" t="n">
        <v>1</v>
      </c>
      <c r="I3505" t="n">
        <v>2</v>
      </c>
      <c r="J3505" t="n">
        <v>22</v>
      </c>
      <c r="K3505" t="n">
        <v>1</v>
      </c>
      <c r="L3505" t="n">
        <v>5</v>
      </c>
      <c r="M3505" t="n">
        <v>3</v>
      </c>
      <c r="R3505" s="15" t="n">
        <v>0</v>
      </c>
      <c r="S3505" s="15" t="n">
        <v>0</v>
      </c>
      <c r="T3505" s="15" t="n">
        <v>0</v>
      </c>
      <c r="U3505" s="15" t="n">
        <v>152600</v>
      </c>
      <c r="V3505">
        <f>IFERROR(VLOOKUP(D3505,Tablas_Equivalencia!$A$3:$B$8,2,FALSE),"Sin dato")</f>
        <v/>
      </c>
      <c r="W3505">
        <f>IFERROR(VLOOKUP(L3505,Tablas_Equivalencia!$D$3:$E$9,2,FALSE),"Sin dato")</f>
        <v/>
      </c>
      <c r="X3505">
        <f>IF(I3505=1,"Varón","Mujer")</f>
        <v/>
      </c>
      <c r="Y3505">
        <f>IFERROR(VLOOKUP(M3505,Tablas_Equivalencia!$G$3:$H$6,2,FALSE),"Sin dato")</f>
        <v/>
      </c>
      <c r="Z3505">
        <f>IF(J3505&lt;=24,"18-24","25-29")</f>
        <v/>
      </c>
      <c r="AA3505">
        <f>IF(M3505&lt;&gt;1,"",IF(P3505=2,1,0))</f>
        <v/>
      </c>
      <c r="AB3505">
        <f>IF(M3505&lt;&gt;1,"",IF(O3505&gt;=2,1,0))</f>
        <v/>
      </c>
      <c r="AC3505">
        <f>IF(M3505&lt;&gt;1,"",IF(OR(Q3505=999,Q3505=""),"",IF(OR(Q3505&lt;35,Q3505&gt;48),1,0)))</f>
        <v/>
      </c>
      <c r="AD3505">
        <f>IF(COUNT(AA3505:AC3505)&lt;3,"",SUM(AA3505:AC3505))</f>
        <v/>
      </c>
      <c r="AE3505">
        <f>IF(L3505&gt;=4,2,IF(L3505&gt;=2,1,0))</f>
        <v/>
      </c>
      <c r="AF3505">
        <f>IF(L3505&gt;=5,1,0)</f>
        <v/>
      </c>
      <c r="AG3505">
        <f>AE3505+AF3505</f>
        <v/>
      </c>
      <c r="AH3505" s="15">
        <f>IF(M3505&lt;&gt;1,"",IF(OR(R3505=-9,R3505=""),"",R3505))</f>
        <v/>
      </c>
      <c r="AI3505">
        <f>IF(M3505&lt;&gt;1,"",IF(OR(Q3505=999,Q3505=""),"",Q3505))</f>
        <v/>
      </c>
    </row>
    <row r="3506">
      <c r="A3506" t="inlineStr">
        <is>
          <t>TQRMNOP118869</t>
        </is>
      </c>
      <c r="B3506" t="n">
        <v>2025</v>
      </c>
      <c r="C3506" t="n">
        <v>1</v>
      </c>
      <c r="D3506" t="n">
        <v>41</v>
      </c>
      <c r="E3506" t="inlineStr">
        <is>
          <t>N</t>
        </is>
      </c>
      <c r="F3506" t="n">
        <v>12</v>
      </c>
      <c r="G3506" t="n">
        <v>2013</v>
      </c>
      <c r="H3506" t="n">
        <v>1</v>
      </c>
      <c r="I3506" t="n">
        <v>2</v>
      </c>
      <c r="J3506" t="n">
        <v>27</v>
      </c>
      <c r="K3506" t="n">
        <v>1</v>
      </c>
      <c r="L3506" t="n">
        <v>5</v>
      </c>
      <c r="M3506" t="n">
        <v>1</v>
      </c>
      <c r="N3506" t="n">
        <v>3</v>
      </c>
      <c r="O3506" t="n">
        <v>3</v>
      </c>
      <c r="P3506" t="n">
        <v>2</v>
      </c>
      <c r="Q3506" t="n">
        <v>29</v>
      </c>
      <c r="R3506" s="15" t="n">
        <v>346000</v>
      </c>
      <c r="S3506" s="15" t="n">
        <v>0</v>
      </c>
      <c r="T3506" s="15" t="n">
        <v>346000</v>
      </c>
      <c r="U3506" s="15" t="n">
        <v>274300</v>
      </c>
      <c r="V3506">
        <f>IFERROR(VLOOKUP(D3506,Tablas_Equivalencia!$A$3:$B$8,2,FALSE),"Sin dato")</f>
        <v/>
      </c>
      <c r="W3506">
        <f>IFERROR(VLOOKUP(L3506,Tablas_Equivalencia!$D$3:$E$9,2,FALSE),"Sin dato")</f>
        <v/>
      </c>
      <c r="X3506">
        <f>IF(I3506=1,"Varón","Mujer")</f>
        <v/>
      </c>
      <c r="Y3506">
        <f>IFERROR(VLOOKUP(M3506,Tablas_Equivalencia!$G$3:$H$6,2,FALSE),"Sin dato")</f>
        <v/>
      </c>
      <c r="Z3506">
        <f>IF(J3506&lt;=24,"18-24","25-29")</f>
        <v/>
      </c>
      <c r="AA3506">
        <f>IF(M3506&lt;&gt;1,"",IF(P3506=2,1,0))</f>
        <v/>
      </c>
      <c r="AB3506">
        <f>IF(M3506&lt;&gt;1,"",IF(O3506&gt;=2,1,0))</f>
        <v/>
      </c>
      <c r="AC3506">
        <f>IF(M3506&lt;&gt;1,"",IF(OR(Q3506=999,Q3506=""),"",IF(OR(Q3506&lt;35,Q3506&gt;48),1,0)))</f>
        <v/>
      </c>
      <c r="AD3506">
        <f>IF(COUNT(AA3506:AC3506)&lt;3,"",SUM(AA3506:AC3506))</f>
        <v/>
      </c>
      <c r="AE3506">
        <f>IF(L3506&gt;=4,2,IF(L3506&gt;=2,1,0))</f>
        <v/>
      </c>
      <c r="AF3506">
        <f>IF(L3506&gt;=5,1,0)</f>
        <v/>
      </c>
      <c r="AG3506">
        <f>AE3506+AF3506</f>
        <v/>
      </c>
      <c r="AH3506" s="15">
        <f>IF(M3506&lt;&gt;1,"",IF(OR(R3506=-9,R3506=""),"",R3506))</f>
        <v/>
      </c>
      <c r="AI3506">
        <f>IF(M3506&lt;&gt;1,"",IF(OR(Q3506=999,Q3506=""),"",Q3506))</f>
        <v/>
      </c>
    </row>
    <row r="3507">
      <c r="A3507" t="inlineStr">
        <is>
          <t>TQRMNOP118873</t>
        </is>
      </c>
      <c r="B3507" t="n">
        <v>2025</v>
      </c>
      <c r="C3507" t="n">
        <v>1</v>
      </c>
      <c r="D3507" t="n">
        <v>40</v>
      </c>
      <c r="E3507" t="inlineStr">
        <is>
          <t>N</t>
        </is>
      </c>
      <c r="F3507" t="n">
        <v>23</v>
      </c>
      <c r="G3507" t="n">
        <v>1157</v>
      </c>
      <c r="H3507" t="n">
        <v>3</v>
      </c>
      <c r="I3507" t="n">
        <v>1</v>
      </c>
      <c r="J3507" t="n">
        <v>26</v>
      </c>
      <c r="K3507" t="n">
        <v>2</v>
      </c>
      <c r="L3507" t="n">
        <v>7</v>
      </c>
      <c r="M3507" t="n">
        <v>2</v>
      </c>
      <c r="R3507" s="15" t="n">
        <v>0</v>
      </c>
      <c r="S3507" s="15" t="n">
        <v>0</v>
      </c>
      <c r="T3507" s="15" t="n">
        <v>0</v>
      </c>
      <c r="U3507" s="15" t="n">
        <v>104400</v>
      </c>
      <c r="V3507">
        <f>IFERROR(VLOOKUP(D3507,Tablas_Equivalencia!$A$3:$B$8,2,FALSE),"Sin dato")</f>
        <v/>
      </c>
      <c r="W3507">
        <f>IFERROR(VLOOKUP(L3507,Tablas_Equivalencia!$D$3:$E$9,2,FALSE),"Sin dato")</f>
        <v/>
      </c>
      <c r="X3507">
        <f>IF(I3507=1,"Varón","Mujer")</f>
        <v/>
      </c>
      <c r="Y3507">
        <f>IFERROR(VLOOKUP(M3507,Tablas_Equivalencia!$G$3:$H$6,2,FALSE),"Sin dato")</f>
        <v/>
      </c>
      <c r="Z3507">
        <f>IF(J3507&lt;=24,"18-24","25-29")</f>
        <v/>
      </c>
      <c r="AA3507">
        <f>IF(M3507&lt;&gt;1,"",IF(P3507=2,1,0))</f>
        <v/>
      </c>
      <c r="AB3507">
        <f>IF(M3507&lt;&gt;1,"",IF(O3507&gt;=2,1,0))</f>
        <v/>
      </c>
      <c r="AC3507">
        <f>IF(M3507&lt;&gt;1,"",IF(OR(Q3507=999,Q3507=""),"",IF(OR(Q3507&lt;35,Q3507&gt;48),1,0)))</f>
        <v/>
      </c>
      <c r="AD3507">
        <f>IF(COUNT(AA3507:AC3507)&lt;3,"",SUM(AA3507:AC3507))</f>
        <v/>
      </c>
      <c r="AE3507">
        <f>IF(L3507&gt;=4,2,IF(L3507&gt;=2,1,0))</f>
        <v/>
      </c>
      <c r="AF3507">
        <f>IF(L3507&gt;=5,1,0)</f>
        <v/>
      </c>
      <c r="AG3507">
        <f>AE3507+AF3507</f>
        <v/>
      </c>
      <c r="AH3507" s="15">
        <f>IF(M3507&lt;&gt;1,"",IF(OR(R3507=-9,R3507=""),"",R3507))</f>
        <v/>
      </c>
      <c r="AI3507">
        <f>IF(M3507&lt;&gt;1,"",IF(OR(Q3507=999,Q3507=""),"",Q3507))</f>
        <v/>
      </c>
    </row>
    <row r="3508">
      <c r="A3508" t="inlineStr">
        <is>
          <t>TQRMNOP118875</t>
        </is>
      </c>
      <c r="B3508" t="n">
        <v>2025</v>
      </c>
      <c r="C3508" t="n">
        <v>1</v>
      </c>
      <c r="D3508" t="n">
        <v>41</v>
      </c>
      <c r="E3508" t="inlineStr">
        <is>
          <t>S</t>
        </is>
      </c>
      <c r="F3508" t="n">
        <v>8</v>
      </c>
      <c r="G3508" t="n">
        <v>1221</v>
      </c>
      <c r="H3508" t="n">
        <v>3</v>
      </c>
      <c r="I3508" t="n">
        <v>1</v>
      </c>
      <c r="J3508" t="n">
        <v>23</v>
      </c>
      <c r="K3508" t="n">
        <v>2</v>
      </c>
      <c r="L3508" t="n">
        <v>3</v>
      </c>
      <c r="M3508" t="n">
        <v>1</v>
      </c>
      <c r="N3508" t="n">
        <v>3</v>
      </c>
      <c r="O3508" t="n">
        <v>3</v>
      </c>
      <c r="P3508" t="n">
        <v>2</v>
      </c>
      <c r="Q3508" t="n">
        <v>16</v>
      </c>
      <c r="R3508" s="15" t="n">
        <v>169000</v>
      </c>
      <c r="S3508" s="15" t="n">
        <v>76000</v>
      </c>
      <c r="T3508" s="15" t="n">
        <v>245000</v>
      </c>
      <c r="U3508" s="15" t="n">
        <v>161200</v>
      </c>
      <c r="V3508">
        <f>IFERROR(VLOOKUP(D3508,Tablas_Equivalencia!$A$3:$B$8,2,FALSE),"Sin dato")</f>
        <v/>
      </c>
      <c r="W3508">
        <f>IFERROR(VLOOKUP(L3508,Tablas_Equivalencia!$D$3:$E$9,2,FALSE),"Sin dato")</f>
        <v/>
      </c>
      <c r="X3508">
        <f>IF(I3508=1,"Varón","Mujer")</f>
        <v/>
      </c>
      <c r="Y3508">
        <f>IFERROR(VLOOKUP(M3508,Tablas_Equivalencia!$G$3:$H$6,2,FALSE),"Sin dato")</f>
        <v/>
      </c>
      <c r="Z3508">
        <f>IF(J3508&lt;=24,"18-24","25-29")</f>
        <v/>
      </c>
      <c r="AA3508">
        <f>IF(M3508&lt;&gt;1,"",IF(P3508=2,1,0))</f>
        <v/>
      </c>
      <c r="AB3508">
        <f>IF(M3508&lt;&gt;1,"",IF(O3508&gt;=2,1,0))</f>
        <v/>
      </c>
      <c r="AC3508">
        <f>IF(M3508&lt;&gt;1,"",IF(OR(Q3508=999,Q3508=""),"",IF(OR(Q3508&lt;35,Q3508&gt;48),1,0)))</f>
        <v/>
      </c>
      <c r="AD3508">
        <f>IF(COUNT(AA3508:AC3508)&lt;3,"",SUM(AA3508:AC3508))</f>
        <v/>
      </c>
      <c r="AE3508">
        <f>IF(L3508&gt;=4,2,IF(L3508&gt;=2,1,0))</f>
        <v/>
      </c>
      <c r="AF3508">
        <f>IF(L3508&gt;=5,1,0)</f>
        <v/>
      </c>
      <c r="AG3508">
        <f>AE3508+AF3508</f>
        <v/>
      </c>
      <c r="AH3508" s="15">
        <f>IF(M3508&lt;&gt;1,"",IF(OR(R3508=-9,R3508=""),"",R3508))</f>
        <v/>
      </c>
      <c r="AI3508">
        <f>IF(M3508&lt;&gt;1,"",IF(OR(Q3508=999,Q3508=""),"",Q3508))</f>
        <v/>
      </c>
    </row>
    <row r="3509">
      <c r="A3509" t="inlineStr">
        <is>
          <t>TQRMNOP118884</t>
        </is>
      </c>
      <c r="B3509" t="n">
        <v>2025</v>
      </c>
      <c r="C3509" t="n">
        <v>1</v>
      </c>
      <c r="D3509" t="n">
        <v>43</v>
      </c>
      <c r="E3509" t="inlineStr">
        <is>
          <t>S</t>
        </is>
      </c>
      <c r="F3509" t="n">
        <v>20</v>
      </c>
      <c r="G3509" t="n">
        <v>869</v>
      </c>
      <c r="H3509" t="n">
        <v>1</v>
      </c>
      <c r="I3509" t="n">
        <v>2</v>
      </c>
      <c r="J3509" t="n">
        <v>22</v>
      </c>
      <c r="K3509" t="n">
        <v>1</v>
      </c>
      <c r="L3509" t="n">
        <v>4</v>
      </c>
      <c r="M3509" t="n">
        <v>3</v>
      </c>
      <c r="R3509" s="15" t="n">
        <v>0</v>
      </c>
      <c r="S3509" s="15" t="n">
        <v>0</v>
      </c>
      <c r="T3509" s="15" t="n">
        <v>0</v>
      </c>
      <c r="U3509" s="15" t="n">
        <v>159400</v>
      </c>
      <c r="V3509">
        <f>IFERROR(VLOOKUP(D3509,Tablas_Equivalencia!$A$3:$B$8,2,FALSE),"Sin dato")</f>
        <v/>
      </c>
      <c r="W3509">
        <f>IFERROR(VLOOKUP(L3509,Tablas_Equivalencia!$D$3:$E$9,2,FALSE),"Sin dato")</f>
        <v/>
      </c>
      <c r="X3509">
        <f>IF(I3509=1,"Varón","Mujer")</f>
        <v/>
      </c>
      <c r="Y3509">
        <f>IFERROR(VLOOKUP(M3509,Tablas_Equivalencia!$G$3:$H$6,2,FALSE),"Sin dato")</f>
        <v/>
      </c>
      <c r="Z3509">
        <f>IF(J3509&lt;=24,"18-24","25-29")</f>
        <v/>
      </c>
      <c r="AA3509">
        <f>IF(M3509&lt;&gt;1,"",IF(P3509=2,1,0))</f>
        <v/>
      </c>
      <c r="AB3509">
        <f>IF(M3509&lt;&gt;1,"",IF(O3509&gt;=2,1,0))</f>
        <v/>
      </c>
      <c r="AC3509">
        <f>IF(M3509&lt;&gt;1,"",IF(OR(Q3509=999,Q3509=""),"",IF(OR(Q3509&lt;35,Q3509&gt;48),1,0)))</f>
        <v/>
      </c>
      <c r="AD3509">
        <f>IF(COUNT(AA3509:AC3509)&lt;3,"",SUM(AA3509:AC3509))</f>
        <v/>
      </c>
      <c r="AE3509">
        <f>IF(L3509&gt;=4,2,IF(L3509&gt;=2,1,0))</f>
        <v/>
      </c>
      <c r="AF3509">
        <f>IF(L3509&gt;=5,1,0)</f>
        <v/>
      </c>
      <c r="AG3509">
        <f>AE3509+AF3509</f>
        <v/>
      </c>
      <c r="AH3509" s="15">
        <f>IF(M3509&lt;&gt;1,"",IF(OR(R3509=-9,R3509=""),"",R3509))</f>
        <v/>
      </c>
      <c r="AI3509">
        <f>IF(M3509&lt;&gt;1,"",IF(OR(Q3509=999,Q3509=""),"",Q3509))</f>
        <v/>
      </c>
    </row>
    <row r="3510">
      <c r="A3510" t="inlineStr">
        <is>
          <t>TQRMNOP118885</t>
        </is>
      </c>
      <c r="B3510" t="n">
        <v>2025</v>
      </c>
      <c r="C3510" t="n">
        <v>1</v>
      </c>
      <c r="D3510" t="n">
        <v>1</v>
      </c>
      <c r="E3510" t="inlineStr">
        <is>
          <t>S</t>
        </is>
      </c>
      <c r="F3510" t="n">
        <v>32</v>
      </c>
      <c r="G3510" t="n">
        <v>846</v>
      </c>
      <c r="H3510" t="n">
        <v>3</v>
      </c>
      <c r="I3510" t="n">
        <v>1</v>
      </c>
      <c r="J3510" t="n">
        <v>21</v>
      </c>
      <c r="K3510" t="n">
        <v>1</v>
      </c>
      <c r="L3510" t="n">
        <v>5</v>
      </c>
      <c r="M3510" t="n">
        <v>1</v>
      </c>
      <c r="N3510" t="n">
        <v>3</v>
      </c>
      <c r="O3510" t="n">
        <v>3</v>
      </c>
      <c r="P3510" t="n">
        <v>2</v>
      </c>
      <c r="Q3510" t="n">
        <v>39</v>
      </c>
      <c r="R3510" s="15" t="n">
        <v>476000</v>
      </c>
      <c r="S3510" s="15" t="n">
        <v>72000</v>
      </c>
      <c r="T3510" s="15" t="n">
        <v>548000</v>
      </c>
      <c r="U3510" s="15" t="n">
        <v>93100</v>
      </c>
      <c r="V3510">
        <f>IFERROR(VLOOKUP(D3510,Tablas_Equivalencia!$A$3:$B$8,2,FALSE),"Sin dato")</f>
        <v/>
      </c>
      <c r="W3510">
        <f>IFERROR(VLOOKUP(L3510,Tablas_Equivalencia!$D$3:$E$9,2,FALSE),"Sin dato")</f>
        <v/>
      </c>
      <c r="X3510">
        <f>IF(I3510=1,"Varón","Mujer")</f>
        <v/>
      </c>
      <c r="Y3510">
        <f>IFERROR(VLOOKUP(M3510,Tablas_Equivalencia!$G$3:$H$6,2,FALSE),"Sin dato")</f>
        <v/>
      </c>
      <c r="Z3510">
        <f>IF(J3510&lt;=24,"18-24","25-29")</f>
        <v/>
      </c>
      <c r="AA3510">
        <f>IF(M3510&lt;&gt;1,"",IF(P3510=2,1,0))</f>
        <v/>
      </c>
      <c r="AB3510">
        <f>IF(M3510&lt;&gt;1,"",IF(O3510&gt;=2,1,0))</f>
        <v/>
      </c>
      <c r="AC3510">
        <f>IF(M3510&lt;&gt;1,"",IF(OR(Q3510=999,Q3510=""),"",IF(OR(Q3510&lt;35,Q3510&gt;48),1,0)))</f>
        <v/>
      </c>
      <c r="AD3510">
        <f>IF(COUNT(AA3510:AC3510)&lt;3,"",SUM(AA3510:AC3510))</f>
        <v/>
      </c>
      <c r="AE3510">
        <f>IF(L3510&gt;=4,2,IF(L3510&gt;=2,1,0))</f>
        <v/>
      </c>
      <c r="AF3510">
        <f>IF(L3510&gt;=5,1,0)</f>
        <v/>
      </c>
      <c r="AG3510">
        <f>AE3510+AF3510</f>
        <v/>
      </c>
      <c r="AH3510" s="15">
        <f>IF(M3510&lt;&gt;1,"",IF(OR(R3510=-9,R3510=""),"",R3510))</f>
        <v/>
      </c>
      <c r="AI3510">
        <f>IF(M3510&lt;&gt;1,"",IF(OR(Q3510=999,Q3510=""),"",Q3510))</f>
        <v/>
      </c>
    </row>
    <row r="3511">
      <c r="A3511" t="inlineStr">
        <is>
          <t>TQRMNOP118889</t>
        </is>
      </c>
      <c r="B3511" t="n">
        <v>2025</v>
      </c>
      <c r="C3511" t="n">
        <v>1</v>
      </c>
      <c r="D3511" t="n">
        <v>1</v>
      </c>
      <c r="E3511" t="inlineStr">
        <is>
          <t>S</t>
        </is>
      </c>
      <c r="F3511" t="n">
        <v>32</v>
      </c>
      <c r="G3511" t="n">
        <v>1086</v>
      </c>
      <c r="H3511" t="n">
        <v>3</v>
      </c>
      <c r="I3511" t="n">
        <v>1</v>
      </c>
      <c r="J3511" t="n">
        <v>23</v>
      </c>
      <c r="K3511" t="n">
        <v>2</v>
      </c>
      <c r="L3511" t="n">
        <v>4</v>
      </c>
      <c r="M3511" t="n">
        <v>1</v>
      </c>
      <c r="N3511" t="n">
        <v>3</v>
      </c>
      <c r="O3511" t="n">
        <v>2</v>
      </c>
      <c r="P3511" t="n">
        <v>2</v>
      </c>
      <c r="Q3511" t="n">
        <v>41</v>
      </c>
      <c r="R3511" s="15" t="n">
        <v>476000</v>
      </c>
      <c r="S3511" s="15" t="n">
        <v>0</v>
      </c>
      <c r="T3511" s="15" t="n">
        <v>476000</v>
      </c>
      <c r="U3511" s="15" t="n">
        <v>142800</v>
      </c>
      <c r="V3511">
        <f>IFERROR(VLOOKUP(D3511,Tablas_Equivalencia!$A$3:$B$8,2,FALSE),"Sin dato")</f>
        <v/>
      </c>
      <c r="W3511">
        <f>IFERROR(VLOOKUP(L3511,Tablas_Equivalencia!$D$3:$E$9,2,FALSE),"Sin dato")</f>
        <v/>
      </c>
      <c r="X3511">
        <f>IF(I3511=1,"Varón","Mujer")</f>
        <v/>
      </c>
      <c r="Y3511">
        <f>IFERROR(VLOOKUP(M3511,Tablas_Equivalencia!$G$3:$H$6,2,FALSE),"Sin dato")</f>
        <v/>
      </c>
      <c r="Z3511">
        <f>IF(J3511&lt;=24,"18-24","25-29")</f>
        <v/>
      </c>
      <c r="AA3511">
        <f>IF(M3511&lt;&gt;1,"",IF(P3511=2,1,0))</f>
        <v/>
      </c>
      <c r="AB3511">
        <f>IF(M3511&lt;&gt;1,"",IF(O3511&gt;=2,1,0))</f>
        <v/>
      </c>
      <c r="AC3511">
        <f>IF(M3511&lt;&gt;1,"",IF(OR(Q3511=999,Q3511=""),"",IF(OR(Q3511&lt;35,Q3511&gt;48),1,0)))</f>
        <v/>
      </c>
      <c r="AD3511">
        <f>IF(COUNT(AA3511:AC3511)&lt;3,"",SUM(AA3511:AC3511))</f>
        <v/>
      </c>
      <c r="AE3511">
        <f>IF(L3511&gt;=4,2,IF(L3511&gt;=2,1,0))</f>
        <v/>
      </c>
      <c r="AF3511">
        <f>IF(L3511&gt;=5,1,0)</f>
        <v/>
      </c>
      <c r="AG3511">
        <f>AE3511+AF3511</f>
        <v/>
      </c>
      <c r="AH3511" s="15">
        <f>IF(M3511&lt;&gt;1,"",IF(OR(R3511=-9,R3511=""),"",R3511))</f>
        <v/>
      </c>
      <c r="AI3511">
        <f>IF(M3511&lt;&gt;1,"",IF(OR(Q3511=999,Q3511=""),"",Q3511))</f>
        <v/>
      </c>
    </row>
    <row r="3512">
      <c r="A3512" t="inlineStr">
        <is>
          <t>TQRMNOP118891</t>
        </is>
      </c>
      <c r="B3512" t="n">
        <v>2025</v>
      </c>
      <c r="C3512" t="n">
        <v>1</v>
      </c>
      <c r="D3512" t="n">
        <v>43</v>
      </c>
      <c r="E3512" t="inlineStr">
        <is>
          <t>S</t>
        </is>
      </c>
      <c r="F3512" t="n">
        <v>17</v>
      </c>
      <c r="G3512" t="n">
        <v>462</v>
      </c>
      <c r="H3512" t="n">
        <v>3</v>
      </c>
      <c r="I3512" t="n">
        <v>2</v>
      </c>
      <c r="J3512" t="n">
        <v>18</v>
      </c>
      <c r="K3512" t="n">
        <v>2</v>
      </c>
      <c r="L3512" t="n">
        <v>5</v>
      </c>
      <c r="M3512" t="n">
        <v>3</v>
      </c>
      <c r="R3512" s="15" t="n">
        <v>0</v>
      </c>
      <c r="S3512" s="15" t="n">
        <v>0</v>
      </c>
      <c r="T3512" s="15" t="n">
        <v>0</v>
      </c>
      <c r="U3512" s="15" t="n">
        <v>250900</v>
      </c>
      <c r="V3512">
        <f>IFERROR(VLOOKUP(D3512,Tablas_Equivalencia!$A$3:$B$8,2,FALSE),"Sin dato")</f>
        <v/>
      </c>
      <c r="W3512">
        <f>IFERROR(VLOOKUP(L3512,Tablas_Equivalencia!$D$3:$E$9,2,FALSE),"Sin dato")</f>
        <v/>
      </c>
      <c r="X3512">
        <f>IF(I3512=1,"Varón","Mujer")</f>
        <v/>
      </c>
      <c r="Y3512">
        <f>IFERROR(VLOOKUP(M3512,Tablas_Equivalencia!$G$3:$H$6,2,FALSE),"Sin dato")</f>
        <v/>
      </c>
      <c r="Z3512">
        <f>IF(J3512&lt;=24,"18-24","25-29")</f>
        <v/>
      </c>
      <c r="AA3512">
        <f>IF(M3512&lt;&gt;1,"",IF(P3512=2,1,0))</f>
        <v/>
      </c>
      <c r="AB3512">
        <f>IF(M3512&lt;&gt;1,"",IF(O3512&gt;=2,1,0))</f>
        <v/>
      </c>
      <c r="AC3512">
        <f>IF(M3512&lt;&gt;1,"",IF(OR(Q3512=999,Q3512=""),"",IF(OR(Q3512&lt;35,Q3512&gt;48),1,0)))</f>
        <v/>
      </c>
      <c r="AD3512">
        <f>IF(COUNT(AA3512:AC3512)&lt;3,"",SUM(AA3512:AC3512))</f>
        <v/>
      </c>
      <c r="AE3512">
        <f>IF(L3512&gt;=4,2,IF(L3512&gt;=2,1,0))</f>
        <v/>
      </c>
      <c r="AF3512">
        <f>IF(L3512&gt;=5,1,0)</f>
        <v/>
      </c>
      <c r="AG3512">
        <f>AE3512+AF3512</f>
        <v/>
      </c>
      <c r="AH3512" s="15">
        <f>IF(M3512&lt;&gt;1,"",IF(OR(R3512=-9,R3512=""),"",R3512))</f>
        <v/>
      </c>
      <c r="AI3512">
        <f>IF(M3512&lt;&gt;1,"",IF(OR(Q3512=999,Q3512=""),"",Q3512))</f>
        <v/>
      </c>
    </row>
    <row r="3513">
      <c r="A3513" t="inlineStr">
        <is>
          <t>TQRMNOP118893</t>
        </is>
      </c>
      <c r="B3513" t="n">
        <v>2025</v>
      </c>
      <c r="C3513" t="n">
        <v>1</v>
      </c>
      <c r="D3513" t="n">
        <v>1</v>
      </c>
      <c r="E3513" t="inlineStr">
        <is>
          <t>S</t>
        </is>
      </c>
      <c r="F3513" t="n">
        <v>32</v>
      </c>
      <c r="G3513" t="n">
        <v>1097</v>
      </c>
      <c r="H3513" t="n">
        <v>3</v>
      </c>
      <c r="I3513" t="n">
        <v>1</v>
      </c>
      <c r="J3513" t="n">
        <v>22</v>
      </c>
      <c r="K3513" t="n">
        <v>2</v>
      </c>
      <c r="L3513" t="n">
        <v>4</v>
      </c>
      <c r="M3513" t="n">
        <v>3</v>
      </c>
      <c r="R3513" s="15" t="n">
        <v>0</v>
      </c>
      <c r="S3513" s="15" t="n">
        <v>0</v>
      </c>
      <c r="T3513" s="15" t="n">
        <v>0</v>
      </c>
      <c r="U3513" s="15" t="n">
        <v>62600</v>
      </c>
      <c r="V3513">
        <f>IFERROR(VLOOKUP(D3513,Tablas_Equivalencia!$A$3:$B$8,2,FALSE),"Sin dato")</f>
        <v/>
      </c>
      <c r="W3513">
        <f>IFERROR(VLOOKUP(L3513,Tablas_Equivalencia!$D$3:$E$9,2,FALSE),"Sin dato")</f>
        <v/>
      </c>
      <c r="X3513">
        <f>IF(I3513=1,"Varón","Mujer")</f>
        <v/>
      </c>
      <c r="Y3513">
        <f>IFERROR(VLOOKUP(M3513,Tablas_Equivalencia!$G$3:$H$6,2,FALSE),"Sin dato")</f>
        <v/>
      </c>
      <c r="Z3513">
        <f>IF(J3513&lt;=24,"18-24","25-29")</f>
        <v/>
      </c>
      <c r="AA3513">
        <f>IF(M3513&lt;&gt;1,"",IF(P3513=2,1,0))</f>
        <v/>
      </c>
      <c r="AB3513">
        <f>IF(M3513&lt;&gt;1,"",IF(O3513&gt;=2,1,0))</f>
        <v/>
      </c>
      <c r="AC3513">
        <f>IF(M3513&lt;&gt;1,"",IF(OR(Q3513=999,Q3513=""),"",IF(OR(Q3513&lt;35,Q3513&gt;48),1,0)))</f>
        <v/>
      </c>
      <c r="AD3513">
        <f>IF(COUNT(AA3513:AC3513)&lt;3,"",SUM(AA3513:AC3513))</f>
        <v/>
      </c>
      <c r="AE3513">
        <f>IF(L3513&gt;=4,2,IF(L3513&gt;=2,1,0))</f>
        <v/>
      </c>
      <c r="AF3513">
        <f>IF(L3513&gt;=5,1,0)</f>
        <v/>
      </c>
      <c r="AG3513">
        <f>AE3513+AF3513</f>
        <v/>
      </c>
      <c r="AH3513" s="15">
        <f>IF(M3513&lt;&gt;1,"",IF(OR(R3513=-9,R3513=""),"",R3513))</f>
        <v/>
      </c>
      <c r="AI3513">
        <f>IF(M3513&lt;&gt;1,"",IF(OR(Q3513=999,Q3513=""),"",Q3513))</f>
        <v/>
      </c>
    </row>
    <row r="3514">
      <c r="A3514" t="inlineStr">
        <is>
          <t>TQRMNOP118902</t>
        </is>
      </c>
      <c r="B3514" t="n">
        <v>2025</v>
      </c>
      <c r="C3514" t="n">
        <v>1</v>
      </c>
      <c r="D3514" t="n">
        <v>1</v>
      </c>
      <c r="E3514" t="inlineStr">
        <is>
          <t>S</t>
        </is>
      </c>
      <c r="F3514" t="n">
        <v>32</v>
      </c>
      <c r="G3514" t="n">
        <v>1720</v>
      </c>
      <c r="H3514" t="n">
        <v>3</v>
      </c>
      <c r="I3514" t="n">
        <v>1</v>
      </c>
      <c r="J3514" t="n">
        <v>23</v>
      </c>
      <c r="K3514" t="n">
        <v>2</v>
      </c>
      <c r="L3514" t="n">
        <v>6</v>
      </c>
      <c r="M3514" t="n">
        <v>3</v>
      </c>
      <c r="R3514" s="15" t="n">
        <v>0</v>
      </c>
      <c r="S3514" s="15" t="n">
        <v>82000</v>
      </c>
      <c r="T3514" s="15" t="n">
        <v>82000</v>
      </c>
      <c r="U3514" s="15" t="n">
        <v>91100</v>
      </c>
      <c r="V3514">
        <f>IFERROR(VLOOKUP(D3514,Tablas_Equivalencia!$A$3:$B$8,2,FALSE),"Sin dato")</f>
        <v/>
      </c>
      <c r="W3514">
        <f>IFERROR(VLOOKUP(L3514,Tablas_Equivalencia!$D$3:$E$9,2,FALSE),"Sin dato")</f>
        <v/>
      </c>
      <c r="X3514">
        <f>IF(I3514=1,"Varón","Mujer")</f>
        <v/>
      </c>
      <c r="Y3514">
        <f>IFERROR(VLOOKUP(M3514,Tablas_Equivalencia!$G$3:$H$6,2,FALSE),"Sin dato")</f>
        <v/>
      </c>
      <c r="Z3514">
        <f>IF(J3514&lt;=24,"18-24","25-29")</f>
        <v/>
      </c>
      <c r="AA3514">
        <f>IF(M3514&lt;&gt;1,"",IF(P3514=2,1,0))</f>
        <v/>
      </c>
      <c r="AB3514">
        <f>IF(M3514&lt;&gt;1,"",IF(O3514&gt;=2,1,0))</f>
        <v/>
      </c>
      <c r="AC3514">
        <f>IF(M3514&lt;&gt;1,"",IF(OR(Q3514=999,Q3514=""),"",IF(OR(Q3514&lt;35,Q3514&gt;48),1,0)))</f>
        <v/>
      </c>
      <c r="AD3514">
        <f>IF(COUNT(AA3514:AC3514)&lt;3,"",SUM(AA3514:AC3514))</f>
        <v/>
      </c>
      <c r="AE3514">
        <f>IF(L3514&gt;=4,2,IF(L3514&gt;=2,1,0))</f>
        <v/>
      </c>
      <c r="AF3514">
        <f>IF(L3514&gt;=5,1,0)</f>
        <v/>
      </c>
      <c r="AG3514">
        <f>AE3514+AF3514</f>
        <v/>
      </c>
      <c r="AH3514" s="15">
        <f>IF(M3514&lt;&gt;1,"",IF(OR(R3514=-9,R3514=""),"",R3514))</f>
        <v/>
      </c>
      <c r="AI3514">
        <f>IF(M3514&lt;&gt;1,"",IF(OR(Q3514=999,Q3514=""),"",Q3514))</f>
        <v/>
      </c>
    </row>
    <row r="3515">
      <c r="A3515" t="inlineStr">
        <is>
          <t>TQRMNOP118905</t>
        </is>
      </c>
      <c r="B3515" t="n">
        <v>2025</v>
      </c>
      <c r="C3515" t="n">
        <v>1</v>
      </c>
      <c r="D3515" t="n">
        <v>40</v>
      </c>
      <c r="E3515" t="inlineStr">
        <is>
          <t>S</t>
        </is>
      </c>
      <c r="F3515" t="n">
        <v>7</v>
      </c>
      <c r="G3515" t="n">
        <v>988</v>
      </c>
      <c r="H3515" t="n">
        <v>3</v>
      </c>
      <c r="I3515" t="n">
        <v>1</v>
      </c>
      <c r="J3515" t="n">
        <v>22</v>
      </c>
      <c r="K3515" t="n">
        <v>2</v>
      </c>
      <c r="L3515" t="n">
        <v>4</v>
      </c>
      <c r="M3515" t="n">
        <v>1</v>
      </c>
      <c r="N3515" t="n">
        <v>2</v>
      </c>
      <c r="O3515" t="n">
        <v>2</v>
      </c>
      <c r="P3515" t="n">
        <v>2</v>
      </c>
      <c r="Q3515" t="n">
        <v>22</v>
      </c>
      <c r="R3515" s="15" t="n">
        <v>426000</v>
      </c>
      <c r="S3515" s="15" t="n">
        <v>0</v>
      </c>
      <c r="T3515" s="15" t="n">
        <v>426000</v>
      </c>
      <c r="U3515" s="15" t="n">
        <v>282400</v>
      </c>
      <c r="V3515">
        <f>IFERROR(VLOOKUP(D3515,Tablas_Equivalencia!$A$3:$B$8,2,FALSE),"Sin dato")</f>
        <v/>
      </c>
      <c r="W3515">
        <f>IFERROR(VLOOKUP(L3515,Tablas_Equivalencia!$D$3:$E$9,2,FALSE),"Sin dato")</f>
        <v/>
      </c>
      <c r="X3515">
        <f>IF(I3515=1,"Varón","Mujer")</f>
        <v/>
      </c>
      <c r="Y3515">
        <f>IFERROR(VLOOKUP(M3515,Tablas_Equivalencia!$G$3:$H$6,2,FALSE),"Sin dato")</f>
        <v/>
      </c>
      <c r="Z3515">
        <f>IF(J3515&lt;=24,"18-24","25-29")</f>
        <v/>
      </c>
      <c r="AA3515">
        <f>IF(M3515&lt;&gt;1,"",IF(P3515=2,1,0))</f>
        <v/>
      </c>
      <c r="AB3515">
        <f>IF(M3515&lt;&gt;1,"",IF(O3515&gt;=2,1,0))</f>
        <v/>
      </c>
      <c r="AC3515">
        <f>IF(M3515&lt;&gt;1,"",IF(OR(Q3515=999,Q3515=""),"",IF(OR(Q3515&lt;35,Q3515&gt;48),1,0)))</f>
        <v/>
      </c>
      <c r="AD3515">
        <f>IF(COUNT(AA3515:AC3515)&lt;3,"",SUM(AA3515:AC3515))</f>
        <v/>
      </c>
      <c r="AE3515">
        <f>IF(L3515&gt;=4,2,IF(L3515&gt;=2,1,0))</f>
        <v/>
      </c>
      <c r="AF3515">
        <f>IF(L3515&gt;=5,1,0)</f>
        <v/>
      </c>
      <c r="AG3515">
        <f>AE3515+AF3515</f>
        <v/>
      </c>
      <c r="AH3515" s="15">
        <f>IF(M3515&lt;&gt;1,"",IF(OR(R3515=-9,R3515=""),"",R3515))</f>
        <v/>
      </c>
      <c r="AI3515">
        <f>IF(M3515&lt;&gt;1,"",IF(OR(Q3515=999,Q3515=""),"",Q3515))</f>
        <v/>
      </c>
    </row>
    <row r="3516">
      <c r="A3516" t="inlineStr">
        <is>
          <t>TQRMNOP118916</t>
        </is>
      </c>
      <c r="B3516" t="n">
        <v>2025</v>
      </c>
      <c r="C3516" t="n">
        <v>1</v>
      </c>
      <c r="D3516" t="n">
        <v>40</v>
      </c>
      <c r="E3516" t="inlineStr">
        <is>
          <t>S</t>
        </is>
      </c>
      <c r="F3516" t="n">
        <v>7</v>
      </c>
      <c r="G3516" t="n">
        <v>709</v>
      </c>
      <c r="H3516" t="n">
        <v>1</v>
      </c>
      <c r="I3516" t="n">
        <v>2</v>
      </c>
      <c r="J3516" t="n">
        <v>25</v>
      </c>
      <c r="K3516" t="n">
        <v>1</v>
      </c>
      <c r="L3516" t="n">
        <v>5</v>
      </c>
      <c r="M3516" t="n">
        <v>1</v>
      </c>
      <c r="N3516" t="n">
        <v>3</v>
      </c>
      <c r="O3516" t="n">
        <v>3</v>
      </c>
      <c r="P3516" t="n">
        <v>2</v>
      </c>
      <c r="Q3516" t="n">
        <v>29</v>
      </c>
      <c r="R3516" s="15" t="n">
        <v>318000</v>
      </c>
      <c r="S3516" s="15" t="n">
        <v>31000</v>
      </c>
      <c r="T3516" s="15" t="n">
        <v>349000</v>
      </c>
      <c r="U3516" s="15" t="n">
        <v>249500</v>
      </c>
      <c r="V3516">
        <f>IFERROR(VLOOKUP(D3516,Tablas_Equivalencia!$A$3:$B$8,2,FALSE),"Sin dato")</f>
        <v/>
      </c>
      <c r="W3516">
        <f>IFERROR(VLOOKUP(L3516,Tablas_Equivalencia!$D$3:$E$9,2,FALSE),"Sin dato")</f>
        <v/>
      </c>
      <c r="X3516">
        <f>IF(I3516=1,"Varón","Mujer")</f>
        <v/>
      </c>
      <c r="Y3516">
        <f>IFERROR(VLOOKUP(M3516,Tablas_Equivalencia!$G$3:$H$6,2,FALSE),"Sin dato")</f>
        <v/>
      </c>
      <c r="Z3516">
        <f>IF(J3516&lt;=24,"18-24","25-29")</f>
        <v/>
      </c>
      <c r="AA3516">
        <f>IF(M3516&lt;&gt;1,"",IF(P3516=2,1,0))</f>
        <v/>
      </c>
      <c r="AB3516">
        <f>IF(M3516&lt;&gt;1,"",IF(O3516&gt;=2,1,0))</f>
        <v/>
      </c>
      <c r="AC3516">
        <f>IF(M3516&lt;&gt;1,"",IF(OR(Q3516=999,Q3516=""),"",IF(OR(Q3516&lt;35,Q3516&gt;48),1,0)))</f>
        <v/>
      </c>
      <c r="AD3516">
        <f>IF(COUNT(AA3516:AC3516)&lt;3,"",SUM(AA3516:AC3516))</f>
        <v/>
      </c>
      <c r="AE3516">
        <f>IF(L3516&gt;=4,2,IF(L3516&gt;=2,1,0))</f>
        <v/>
      </c>
      <c r="AF3516">
        <f>IF(L3516&gt;=5,1,0)</f>
        <v/>
      </c>
      <c r="AG3516">
        <f>AE3516+AF3516</f>
        <v/>
      </c>
      <c r="AH3516" s="15">
        <f>IF(M3516&lt;&gt;1,"",IF(OR(R3516=-9,R3516=""),"",R3516))</f>
        <v/>
      </c>
      <c r="AI3516">
        <f>IF(M3516&lt;&gt;1,"",IF(OR(Q3516=999,Q3516=""),"",Q3516))</f>
        <v/>
      </c>
    </row>
    <row r="3517">
      <c r="A3517" t="inlineStr">
        <is>
          <t>TQRMNOP118921</t>
        </is>
      </c>
      <c r="B3517" t="n">
        <v>2025</v>
      </c>
      <c r="C3517" t="n">
        <v>1</v>
      </c>
      <c r="D3517" t="n">
        <v>44</v>
      </c>
      <c r="E3517" t="inlineStr">
        <is>
          <t>N</t>
        </is>
      </c>
      <c r="F3517" t="n">
        <v>6</v>
      </c>
      <c r="G3517" t="n">
        <v>1465</v>
      </c>
      <c r="H3517" t="n">
        <v>2</v>
      </c>
      <c r="I3517" t="n">
        <v>2</v>
      </c>
      <c r="J3517" t="n">
        <v>18</v>
      </c>
      <c r="K3517" t="n">
        <v>2</v>
      </c>
      <c r="L3517" t="n">
        <v>4</v>
      </c>
      <c r="M3517" t="n">
        <v>2</v>
      </c>
      <c r="R3517" s="15" t="n">
        <v>0</v>
      </c>
      <c r="S3517" s="15" t="n">
        <v>0</v>
      </c>
      <c r="T3517" s="15" t="n">
        <v>0</v>
      </c>
      <c r="U3517" s="15" t="n">
        <v>127100</v>
      </c>
      <c r="V3517">
        <f>IFERROR(VLOOKUP(D3517,Tablas_Equivalencia!$A$3:$B$8,2,FALSE),"Sin dato")</f>
        <v/>
      </c>
      <c r="W3517">
        <f>IFERROR(VLOOKUP(L3517,Tablas_Equivalencia!$D$3:$E$9,2,FALSE),"Sin dato")</f>
        <v/>
      </c>
      <c r="X3517">
        <f>IF(I3517=1,"Varón","Mujer")</f>
        <v/>
      </c>
      <c r="Y3517">
        <f>IFERROR(VLOOKUP(M3517,Tablas_Equivalencia!$G$3:$H$6,2,FALSE),"Sin dato")</f>
        <v/>
      </c>
      <c r="Z3517">
        <f>IF(J3517&lt;=24,"18-24","25-29")</f>
        <v/>
      </c>
      <c r="AA3517">
        <f>IF(M3517&lt;&gt;1,"",IF(P3517=2,1,0))</f>
        <v/>
      </c>
      <c r="AB3517">
        <f>IF(M3517&lt;&gt;1,"",IF(O3517&gt;=2,1,0))</f>
        <v/>
      </c>
      <c r="AC3517">
        <f>IF(M3517&lt;&gt;1,"",IF(OR(Q3517=999,Q3517=""),"",IF(OR(Q3517&lt;35,Q3517&gt;48),1,0)))</f>
        <v/>
      </c>
      <c r="AD3517">
        <f>IF(COUNT(AA3517:AC3517)&lt;3,"",SUM(AA3517:AC3517))</f>
        <v/>
      </c>
      <c r="AE3517">
        <f>IF(L3517&gt;=4,2,IF(L3517&gt;=2,1,0))</f>
        <v/>
      </c>
      <c r="AF3517">
        <f>IF(L3517&gt;=5,1,0)</f>
        <v/>
      </c>
      <c r="AG3517">
        <f>AE3517+AF3517</f>
        <v/>
      </c>
      <c r="AH3517" s="15">
        <f>IF(M3517&lt;&gt;1,"",IF(OR(R3517=-9,R3517=""),"",R3517))</f>
        <v/>
      </c>
      <c r="AI3517">
        <f>IF(M3517&lt;&gt;1,"",IF(OR(Q3517=999,Q3517=""),"",Q3517))</f>
        <v/>
      </c>
    </row>
    <row r="3518">
      <c r="A3518" t="inlineStr">
        <is>
          <t>TQRMNOP118923</t>
        </is>
      </c>
      <c r="B3518" t="n">
        <v>2025</v>
      </c>
      <c r="C3518" t="n">
        <v>1</v>
      </c>
      <c r="D3518" t="n">
        <v>1</v>
      </c>
      <c r="E3518" t="inlineStr">
        <is>
          <t>S</t>
        </is>
      </c>
      <c r="F3518" t="n">
        <v>33</v>
      </c>
      <c r="G3518" t="n">
        <v>812</v>
      </c>
      <c r="H3518" t="n">
        <v>1</v>
      </c>
      <c r="I3518" t="n">
        <v>1</v>
      </c>
      <c r="J3518" t="n">
        <v>23</v>
      </c>
      <c r="K3518" t="n">
        <v>2</v>
      </c>
      <c r="L3518" t="n">
        <v>4</v>
      </c>
      <c r="M3518" t="n">
        <v>1</v>
      </c>
      <c r="N3518" t="n">
        <v>1</v>
      </c>
      <c r="O3518" t="n">
        <v>1</v>
      </c>
      <c r="P3518" t="n">
        <v>1</v>
      </c>
      <c r="Q3518" t="n">
        <v>23</v>
      </c>
      <c r="R3518" s="15" t="n">
        <v>714000</v>
      </c>
      <c r="S3518" s="15" t="n">
        <v>0</v>
      </c>
      <c r="T3518" s="15" t="n">
        <v>714000</v>
      </c>
      <c r="U3518" s="15" t="n">
        <v>78900</v>
      </c>
      <c r="V3518">
        <f>IFERROR(VLOOKUP(D3518,Tablas_Equivalencia!$A$3:$B$8,2,FALSE),"Sin dato")</f>
        <v/>
      </c>
      <c r="W3518">
        <f>IFERROR(VLOOKUP(L3518,Tablas_Equivalencia!$D$3:$E$9,2,FALSE),"Sin dato")</f>
        <v/>
      </c>
      <c r="X3518">
        <f>IF(I3518=1,"Varón","Mujer")</f>
        <v/>
      </c>
      <c r="Y3518">
        <f>IFERROR(VLOOKUP(M3518,Tablas_Equivalencia!$G$3:$H$6,2,FALSE),"Sin dato")</f>
        <v/>
      </c>
      <c r="Z3518">
        <f>IF(J3518&lt;=24,"18-24","25-29")</f>
        <v/>
      </c>
      <c r="AA3518">
        <f>IF(M3518&lt;&gt;1,"",IF(P3518=2,1,0))</f>
        <v/>
      </c>
      <c r="AB3518">
        <f>IF(M3518&lt;&gt;1,"",IF(O3518&gt;=2,1,0))</f>
        <v/>
      </c>
      <c r="AC3518">
        <f>IF(M3518&lt;&gt;1,"",IF(OR(Q3518=999,Q3518=""),"",IF(OR(Q3518&lt;35,Q3518&gt;48),1,0)))</f>
        <v/>
      </c>
      <c r="AD3518">
        <f>IF(COUNT(AA3518:AC3518)&lt;3,"",SUM(AA3518:AC3518))</f>
        <v/>
      </c>
      <c r="AE3518">
        <f>IF(L3518&gt;=4,2,IF(L3518&gt;=2,1,0))</f>
        <v/>
      </c>
      <c r="AF3518">
        <f>IF(L3518&gt;=5,1,0)</f>
        <v/>
      </c>
      <c r="AG3518">
        <f>AE3518+AF3518</f>
        <v/>
      </c>
      <c r="AH3518" s="15">
        <f>IF(M3518&lt;&gt;1,"",IF(OR(R3518=-9,R3518=""),"",R3518))</f>
        <v/>
      </c>
      <c r="AI3518">
        <f>IF(M3518&lt;&gt;1,"",IF(OR(Q3518=999,Q3518=""),"",Q3518))</f>
        <v/>
      </c>
    </row>
    <row r="3519">
      <c r="A3519" t="inlineStr">
        <is>
          <t>TQRMNOP118925</t>
        </is>
      </c>
      <c r="B3519" t="n">
        <v>2025</v>
      </c>
      <c r="C3519" t="n">
        <v>1</v>
      </c>
      <c r="D3519" t="n">
        <v>43</v>
      </c>
      <c r="E3519" t="inlineStr">
        <is>
          <t>N</t>
        </is>
      </c>
      <c r="F3519" t="n">
        <v>38</v>
      </c>
      <c r="G3519" t="n">
        <v>706</v>
      </c>
      <c r="H3519" t="n">
        <v>3</v>
      </c>
      <c r="I3519" t="n">
        <v>1</v>
      </c>
      <c r="J3519" t="n">
        <v>28</v>
      </c>
      <c r="K3519" t="n">
        <v>2</v>
      </c>
      <c r="L3519" t="n">
        <v>6</v>
      </c>
      <c r="M3519" t="n">
        <v>1</v>
      </c>
      <c r="N3519" t="n">
        <v>2</v>
      </c>
      <c r="O3519" t="n">
        <v>1</v>
      </c>
      <c r="P3519" t="n">
        <v>1</v>
      </c>
      <c r="Q3519" t="n">
        <v>45</v>
      </c>
      <c r="R3519" s="15" t="n">
        <v>1804000</v>
      </c>
      <c r="S3519" s="15" t="n">
        <v>0</v>
      </c>
      <c r="T3519" s="15" t="n">
        <v>1804000</v>
      </c>
      <c r="U3519" s="15" t="n">
        <v>66600</v>
      </c>
      <c r="V3519">
        <f>IFERROR(VLOOKUP(D3519,Tablas_Equivalencia!$A$3:$B$8,2,FALSE),"Sin dato")</f>
        <v/>
      </c>
      <c r="W3519">
        <f>IFERROR(VLOOKUP(L3519,Tablas_Equivalencia!$D$3:$E$9,2,FALSE),"Sin dato")</f>
        <v/>
      </c>
      <c r="X3519">
        <f>IF(I3519=1,"Varón","Mujer")</f>
        <v/>
      </c>
      <c r="Y3519">
        <f>IFERROR(VLOOKUP(M3519,Tablas_Equivalencia!$G$3:$H$6,2,FALSE),"Sin dato")</f>
        <v/>
      </c>
      <c r="Z3519">
        <f>IF(J3519&lt;=24,"18-24","25-29")</f>
        <v/>
      </c>
      <c r="AA3519">
        <f>IF(M3519&lt;&gt;1,"",IF(P3519=2,1,0))</f>
        <v/>
      </c>
      <c r="AB3519">
        <f>IF(M3519&lt;&gt;1,"",IF(O3519&gt;=2,1,0))</f>
        <v/>
      </c>
      <c r="AC3519">
        <f>IF(M3519&lt;&gt;1,"",IF(OR(Q3519=999,Q3519=""),"",IF(OR(Q3519&lt;35,Q3519&gt;48),1,0)))</f>
        <v/>
      </c>
      <c r="AD3519">
        <f>IF(COUNT(AA3519:AC3519)&lt;3,"",SUM(AA3519:AC3519))</f>
        <v/>
      </c>
      <c r="AE3519">
        <f>IF(L3519&gt;=4,2,IF(L3519&gt;=2,1,0))</f>
        <v/>
      </c>
      <c r="AF3519">
        <f>IF(L3519&gt;=5,1,0)</f>
        <v/>
      </c>
      <c r="AG3519">
        <f>AE3519+AF3519</f>
        <v/>
      </c>
      <c r="AH3519" s="15">
        <f>IF(M3519&lt;&gt;1,"",IF(OR(R3519=-9,R3519=""),"",R3519))</f>
        <v/>
      </c>
      <c r="AI3519">
        <f>IF(M3519&lt;&gt;1,"",IF(OR(Q3519=999,Q3519=""),"",Q3519))</f>
        <v/>
      </c>
    </row>
    <row r="3520">
      <c r="A3520" t="inlineStr">
        <is>
          <t>TQRMNOP118931</t>
        </is>
      </c>
      <c r="B3520" t="n">
        <v>2025</v>
      </c>
      <c r="C3520" t="n">
        <v>1</v>
      </c>
      <c r="D3520" t="n">
        <v>43</v>
      </c>
      <c r="E3520" t="inlineStr">
        <is>
          <t>N</t>
        </is>
      </c>
      <c r="F3520" t="n">
        <v>26</v>
      </c>
      <c r="G3520" t="n">
        <v>1211</v>
      </c>
      <c r="H3520" t="n">
        <v>2</v>
      </c>
      <c r="I3520" t="n">
        <v>2</v>
      </c>
      <c r="J3520" t="n">
        <v>22</v>
      </c>
      <c r="K3520" t="n">
        <v>2</v>
      </c>
      <c r="L3520" t="n">
        <v>4</v>
      </c>
      <c r="M3520" t="n">
        <v>1</v>
      </c>
      <c r="N3520" t="n">
        <v>1</v>
      </c>
      <c r="O3520" t="n">
        <v>3</v>
      </c>
      <c r="P3520" t="n">
        <v>2</v>
      </c>
      <c r="Q3520" t="n">
        <v>12</v>
      </c>
      <c r="R3520" s="15" t="n">
        <v>-9</v>
      </c>
      <c r="S3520" s="15" t="n">
        <v>0</v>
      </c>
      <c r="T3520" s="15" t="n">
        <v>0</v>
      </c>
      <c r="U3520" s="15" t="n">
        <v>77900</v>
      </c>
      <c r="V3520">
        <f>IFERROR(VLOOKUP(D3520,Tablas_Equivalencia!$A$3:$B$8,2,FALSE),"Sin dato")</f>
        <v/>
      </c>
      <c r="W3520">
        <f>IFERROR(VLOOKUP(L3520,Tablas_Equivalencia!$D$3:$E$9,2,FALSE),"Sin dato")</f>
        <v/>
      </c>
      <c r="X3520">
        <f>IF(I3520=1,"Varón","Mujer")</f>
        <v/>
      </c>
      <c r="Y3520">
        <f>IFERROR(VLOOKUP(M3520,Tablas_Equivalencia!$G$3:$H$6,2,FALSE),"Sin dato")</f>
        <v/>
      </c>
      <c r="Z3520">
        <f>IF(J3520&lt;=24,"18-24","25-29")</f>
        <v/>
      </c>
      <c r="AA3520">
        <f>IF(M3520&lt;&gt;1,"",IF(P3520=2,1,0))</f>
        <v/>
      </c>
      <c r="AB3520">
        <f>IF(M3520&lt;&gt;1,"",IF(O3520&gt;=2,1,0))</f>
        <v/>
      </c>
      <c r="AC3520">
        <f>IF(M3520&lt;&gt;1,"",IF(OR(Q3520=999,Q3520=""),"",IF(OR(Q3520&lt;35,Q3520&gt;48),1,0)))</f>
        <v/>
      </c>
      <c r="AD3520">
        <f>IF(COUNT(AA3520:AC3520)&lt;3,"",SUM(AA3520:AC3520))</f>
        <v/>
      </c>
      <c r="AE3520">
        <f>IF(L3520&gt;=4,2,IF(L3520&gt;=2,1,0))</f>
        <v/>
      </c>
      <c r="AF3520">
        <f>IF(L3520&gt;=5,1,0)</f>
        <v/>
      </c>
      <c r="AG3520">
        <f>AE3520+AF3520</f>
        <v/>
      </c>
      <c r="AH3520" s="15">
        <f>IF(M3520&lt;&gt;1,"",IF(OR(R3520=-9,R3520=""),"",R3520))</f>
        <v/>
      </c>
      <c r="AI3520">
        <f>IF(M3520&lt;&gt;1,"",IF(OR(Q3520=999,Q3520=""),"",Q3520))</f>
        <v/>
      </c>
    </row>
    <row r="3521">
      <c r="A3521" t="inlineStr">
        <is>
          <t>TQRMNOP118934</t>
        </is>
      </c>
      <c r="B3521" t="n">
        <v>2025</v>
      </c>
      <c r="C3521" t="n">
        <v>1</v>
      </c>
      <c r="D3521" t="n">
        <v>41</v>
      </c>
      <c r="E3521" t="inlineStr">
        <is>
          <t>N</t>
        </is>
      </c>
      <c r="F3521" t="n">
        <v>12</v>
      </c>
      <c r="G3521" t="n">
        <v>551</v>
      </c>
      <c r="H3521" t="n">
        <v>3</v>
      </c>
      <c r="I3521" t="n">
        <v>1</v>
      </c>
      <c r="J3521" t="n">
        <v>18</v>
      </c>
      <c r="K3521" t="n">
        <v>2</v>
      </c>
      <c r="L3521" t="n">
        <v>3</v>
      </c>
      <c r="M3521" t="n">
        <v>3</v>
      </c>
      <c r="R3521" s="15" t="n">
        <v>0</v>
      </c>
      <c r="S3521" s="15" t="n">
        <v>0</v>
      </c>
      <c r="T3521" s="15" t="n">
        <v>0</v>
      </c>
      <c r="U3521" s="15" t="n">
        <v>103900</v>
      </c>
      <c r="V3521">
        <f>IFERROR(VLOOKUP(D3521,Tablas_Equivalencia!$A$3:$B$8,2,FALSE),"Sin dato")</f>
        <v/>
      </c>
      <c r="W3521">
        <f>IFERROR(VLOOKUP(L3521,Tablas_Equivalencia!$D$3:$E$9,2,FALSE),"Sin dato")</f>
        <v/>
      </c>
      <c r="X3521">
        <f>IF(I3521=1,"Varón","Mujer")</f>
        <v/>
      </c>
      <c r="Y3521">
        <f>IFERROR(VLOOKUP(M3521,Tablas_Equivalencia!$G$3:$H$6,2,FALSE),"Sin dato")</f>
        <v/>
      </c>
      <c r="Z3521">
        <f>IF(J3521&lt;=24,"18-24","25-29")</f>
        <v/>
      </c>
      <c r="AA3521">
        <f>IF(M3521&lt;&gt;1,"",IF(P3521=2,1,0))</f>
        <v/>
      </c>
      <c r="AB3521">
        <f>IF(M3521&lt;&gt;1,"",IF(O3521&gt;=2,1,0))</f>
        <v/>
      </c>
      <c r="AC3521">
        <f>IF(M3521&lt;&gt;1,"",IF(OR(Q3521=999,Q3521=""),"",IF(OR(Q3521&lt;35,Q3521&gt;48),1,0)))</f>
        <v/>
      </c>
      <c r="AD3521">
        <f>IF(COUNT(AA3521:AC3521)&lt;3,"",SUM(AA3521:AC3521))</f>
        <v/>
      </c>
      <c r="AE3521">
        <f>IF(L3521&gt;=4,2,IF(L3521&gt;=2,1,0))</f>
        <v/>
      </c>
      <c r="AF3521">
        <f>IF(L3521&gt;=5,1,0)</f>
        <v/>
      </c>
      <c r="AG3521">
        <f>AE3521+AF3521</f>
        <v/>
      </c>
      <c r="AH3521" s="15">
        <f>IF(M3521&lt;&gt;1,"",IF(OR(R3521=-9,R3521=""),"",R3521))</f>
        <v/>
      </c>
      <c r="AI3521">
        <f>IF(M3521&lt;&gt;1,"",IF(OR(Q3521=999,Q3521=""),"",Q3521))</f>
        <v/>
      </c>
    </row>
    <row r="3522">
      <c r="A3522" t="inlineStr">
        <is>
          <t>TQRMNOP118937</t>
        </is>
      </c>
      <c r="B3522" t="n">
        <v>2025</v>
      </c>
      <c r="C3522" t="n">
        <v>1</v>
      </c>
      <c r="D3522" t="n">
        <v>1</v>
      </c>
      <c r="E3522" t="inlineStr">
        <is>
          <t>S</t>
        </is>
      </c>
      <c r="F3522" t="n">
        <v>32</v>
      </c>
      <c r="G3522" t="n">
        <v>939</v>
      </c>
      <c r="H3522" t="n">
        <v>1</v>
      </c>
      <c r="I3522" t="n">
        <v>2</v>
      </c>
      <c r="J3522" t="n">
        <v>26</v>
      </c>
      <c r="K3522" t="n">
        <v>1</v>
      </c>
      <c r="L3522" t="n">
        <v>5</v>
      </c>
      <c r="M3522" t="n">
        <v>1</v>
      </c>
      <c r="N3522" t="n">
        <v>3</v>
      </c>
      <c r="O3522" t="n">
        <v>1</v>
      </c>
      <c r="P3522" t="n">
        <v>2</v>
      </c>
      <c r="Q3522" t="n">
        <v>35</v>
      </c>
      <c r="R3522" s="15" t="n">
        <v>515000</v>
      </c>
      <c r="S3522" s="15" t="n">
        <v>93000</v>
      </c>
      <c r="T3522" s="15" t="n">
        <v>608000</v>
      </c>
      <c r="U3522" s="15" t="n">
        <v>243700</v>
      </c>
      <c r="V3522">
        <f>IFERROR(VLOOKUP(D3522,Tablas_Equivalencia!$A$3:$B$8,2,FALSE),"Sin dato")</f>
        <v/>
      </c>
      <c r="W3522">
        <f>IFERROR(VLOOKUP(L3522,Tablas_Equivalencia!$D$3:$E$9,2,FALSE),"Sin dato")</f>
        <v/>
      </c>
      <c r="X3522">
        <f>IF(I3522=1,"Varón","Mujer")</f>
        <v/>
      </c>
      <c r="Y3522">
        <f>IFERROR(VLOOKUP(M3522,Tablas_Equivalencia!$G$3:$H$6,2,FALSE),"Sin dato")</f>
        <v/>
      </c>
      <c r="Z3522">
        <f>IF(J3522&lt;=24,"18-24","25-29")</f>
        <v/>
      </c>
      <c r="AA3522">
        <f>IF(M3522&lt;&gt;1,"",IF(P3522=2,1,0))</f>
        <v/>
      </c>
      <c r="AB3522">
        <f>IF(M3522&lt;&gt;1,"",IF(O3522&gt;=2,1,0))</f>
        <v/>
      </c>
      <c r="AC3522">
        <f>IF(M3522&lt;&gt;1,"",IF(OR(Q3522=999,Q3522=""),"",IF(OR(Q3522&lt;35,Q3522&gt;48),1,0)))</f>
        <v/>
      </c>
      <c r="AD3522">
        <f>IF(COUNT(AA3522:AC3522)&lt;3,"",SUM(AA3522:AC3522))</f>
        <v/>
      </c>
      <c r="AE3522">
        <f>IF(L3522&gt;=4,2,IF(L3522&gt;=2,1,0))</f>
        <v/>
      </c>
      <c r="AF3522">
        <f>IF(L3522&gt;=5,1,0)</f>
        <v/>
      </c>
      <c r="AG3522">
        <f>AE3522+AF3522</f>
        <v/>
      </c>
      <c r="AH3522" s="15">
        <f>IF(M3522&lt;&gt;1,"",IF(OR(R3522=-9,R3522=""),"",R3522))</f>
        <v/>
      </c>
      <c r="AI3522">
        <f>IF(M3522&lt;&gt;1,"",IF(OR(Q3522=999,Q3522=""),"",Q3522))</f>
        <v/>
      </c>
    </row>
    <row r="3523">
      <c r="A3523" t="inlineStr">
        <is>
          <t>TQRMNOP118939</t>
        </is>
      </c>
      <c r="B3523" t="n">
        <v>2025</v>
      </c>
      <c r="C3523" t="n">
        <v>1</v>
      </c>
      <c r="D3523" t="n">
        <v>1</v>
      </c>
      <c r="E3523" t="inlineStr">
        <is>
          <t>S</t>
        </is>
      </c>
      <c r="F3523" t="n">
        <v>33</v>
      </c>
      <c r="G3523" t="n">
        <v>1125</v>
      </c>
      <c r="H3523" t="n">
        <v>1</v>
      </c>
      <c r="I3523" t="n">
        <v>1</v>
      </c>
      <c r="J3523" t="n">
        <v>26</v>
      </c>
      <c r="K3523" t="n">
        <v>1</v>
      </c>
      <c r="L3523" t="n">
        <v>5</v>
      </c>
      <c r="M3523" t="n">
        <v>1</v>
      </c>
      <c r="N3523" t="n">
        <v>2</v>
      </c>
      <c r="O3523" t="n">
        <v>2</v>
      </c>
      <c r="P3523" t="n">
        <v>2</v>
      </c>
      <c r="Q3523" t="n">
        <v>44</v>
      </c>
      <c r="R3523" s="15" t="n">
        <v>308000</v>
      </c>
      <c r="S3523" s="15" t="n">
        <v>0</v>
      </c>
      <c r="T3523" s="15" t="n">
        <v>308000</v>
      </c>
      <c r="U3523" s="15" t="n">
        <v>197200</v>
      </c>
      <c r="V3523">
        <f>IFERROR(VLOOKUP(D3523,Tablas_Equivalencia!$A$3:$B$8,2,FALSE),"Sin dato")</f>
        <v/>
      </c>
      <c r="W3523">
        <f>IFERROR(VLOOKUP(L3523,Tablas_Equivalencia!$D$3:$E$9,2,FALSE),"Sin dato")</f>
        <v/>
      </c>
      <c r="X3523">
        <f>IF(I3523=1,"Varón","Mujer")</f>
        <v/>
      </c>
      <c r="Y3523">
        <f>IFERROR(VLOOKUP(M3523,Tablas_Equivalencia!$G$3:$H$6,2,FALSE),"Sin dato")</f>
        <v/>
      </c>
      <c r="Z3523">
        <f>IF(J3523&lt;=24,"18-24","25-29")</f>
        <v/>
      </c>
      <c r="AA3523">
        <f>IF(M3523&lt;&gt;1,"",IF(P3523=2,1,0))</f>
        <v/>
      </c>
      <c r="AB3523">
        <f>IF(M3523&lt;&gt;1,"",IF(O3523&gt;=2,1,0))</f>
        <v/>
      </c>
      <c r="AC3523">
        <f>IF(M3523&lt;&gt;1,"",IF(OR(Q3523=999,Q3523=""),"",IF(OR(Q3523&lt;35,Q3523&gt;48),1,0)))</f>
        <v/>
      </c>
      <c r="AD3523">
        <f>IF(COUNT(AA3523:AC3523)&lt;3,"",SUM(AA3523:AC3523))</f>
        <v/>
      </c>
      <c r="AE3523">
        <f>IF(L3523&gt;=4,2,IF(L3523&gt;=2,1,0))</f>
        <v/>
      </c>
      <c r="AF3523">
        <f>IF(L3523&gt;=5,1,0)</f>
        <v/>
      </c>
      <c r="AG3523">
        <f>AE3523+AF3523</f>
        <v/>
      </c>
      <c r="AH3523" s="15">
        <f>IF(M3523&lt;&gt;1,"",IF(OR(R3523=-9,R3523=""),"",R3523))</f>
        <v/>
      </c>
      <c r="AI3523">
        <f>IF(M3523&lt;&gt;1,"",IF(OR(Q3523=999,Q3523=""),"",Q3523))</f>
        <v/>
      </c>
    </row>
    <row r="3524">
      <c r="A3524" t="inlineStr">
        <is>
          <t>TQRMNOP118946</t>
        </is>
      </c>
      <c r="B3524" t="n">
        <v>2025</v>
      </c>
      <c r="C3524" t="n">
        <v>1</v>
      </c>
      <c r="D3524" t="n">
        <v>43</v>
      </c>
      <c r="E3524" t="inlineStr">
        <is>
          <t>N</t>
        </is>
      </c>
      <c r="F3524" t="n">
        <v>29</v>
      </c>
      <c r="G3524" t="n">
        <v>940</v>
      </c>
      <c r="H3524" t="n">
        <v>1</v>
      </c>
      <c r="I3524" t="n">
        <v>2</v>
      </c>
      <c r="J3524" t="n">
        <v>20</v>
      </c>
      <c r="K3524" t="n">
        <v>1</v>
      </c>
      <c r="L3524" t="n">
        <v>3</v>
      </c>
      <c r="M3524" t="n">
        <v>3</v>
      </c>
      <c r="R3524" s="15" t="n">
        <v>0</v>
      </c>
      <c r="S3524" s="15" t="n">
        <v>0</v>
      </c>
      <c r="T3524" s="15" t="n">
        <v>0</v>
      </c>
      <c r="U3524" s="15" t="n">
        <v>148200</v>
      </c>
      <c r="V3524">
        <f>IFERROR(VLOOKUP(D3524,Tablas_Equivalencia!$A$3:$B$8,2,FALSE),"Sin dato")</f>
        <v/>
      </c>
      <c r="W3524">
        <f>IFERROR(VLOOKUP(L3524,Tablas_Equivalencia!$D$3:$E$9,2,FALSE),"Sin dato")</f>
        <v/>
      </c>
      <c r="X3524">
        <f>IF(I3524=1,"Varón","Mujer")</f>
        <v/>
      </c>
      <c r="Y3524">
        <f>IFERROR(VLOOKUP(M3524,Tablas_Equivalencia!$G$3:$H$6,2,FALSE),"Sin dato")</f>
        <v/>
      </c>
      <c r="Z3524">
        <f>IF(J3524&lt;=24,"18-24","25-29")</f>
        <v/>
      </c>
      <c r="AA3524">
        <f>IF(M3524&lt;&gt;1,"",IF(P3524=2,1,0))</f>
        <v/>
      </c>
      <c r="AB3524">
        <f>IF(M3524&lt;&gt;1,"",IF(O3524&gt;=2,1,0))</f>
        <v/>
      </c>
      <c r="AC3524">
        <f>IF(M3524&lt;&gt;1,"",IF(OR(Q3524=999,Q3524=""),"",IF(OR(Q3524&lt;35,Q3524&gt;48),1,0)))</f>
        <v/>
      </c>
      <c r="AD3524">
        <f>IF(COUNT(AA3524:AC3524)&lt;3,"",SUM(AA3524:AC3524))</f>
        <v/>
      </c>
      <c r="AE3524">
        <f>IF(L3524&gt;=4,2,IF(L3524&gt;=2,1,0))</f>
        <v/>
      </c>
      <c r="AF3524">
        <f>IF(L3524&gt;=5,1,0)</f>
        <v/>
      </c>
      <c r="AG3524">
        <f>AE3524+AF3524</f>
        <v/>
      </c>
      <c r="AH3524" s="15">
        <f>IF(M3524&lt;&gt;1,"",IF(OR(R3524=-9,R3524=""),"",R3524))</f>
        <v/>
      </c>
      <c r="AI3524">
        <f>IF(M3524&lt;&gt;1,"",IF(OR(Q3524=999,Q3524=""),"",Q3524))</f>
        <v/>
      </c>
    </row>
    <row r="3525">
      <c r="A3525" t="inlineStr">
        <is>
          <t>TQRMNOP118957</t>
        </is>
      </c>
      <c r="B3525" t="n">
        <v>2025</v>
      </c>
      <c r="C3525" t="n">
        <v>1</v>
      </c>
      <c r="D3525" t="n">
        <v>1</v>
      </c>
      <c r="E3525" t="inlineStr">
        <is>
          <t>S</t>
        </is>
      </c>
      <c r="F3525" t="n">
        <v>33</v>
      </c>
      <c r="G3525" t="n">
        <v>1251</v>
      </c>
      <c r="H3525" t="n">
        <v>1</v>
      </c>
      <c r="I3525" t="n">
        <v>2</v>
      </c>
      <c r="J3525" t="n">
        <v>25</v>
      </c>
      <c r="K3525" t="n">
        <v>1</v>
      </c>
      <c r="L3525" t="n">
        <v>4</v>
      </c>
      <c r="M3525" t="n">
        <v>1</v>
      </c>
      <c r="N3525" t="n">
        <v>3</v>
      </c>
      <c r="O3525" t="n">
        <v>2</v>
      </c>
      <c r="P3525" t="n">
        <v>2</v>
      </c>
      <c r="Q3525" t="n">
        <v>27</v>
      </c>
      <c r="R3525" s="15" t="n">
        <v>428000</v>
      </c>
      <c r="S3525" s="15" t="n">
        <v>0</v>
      </c>
      <c r="T3525" s="15" t="n">
        <v>428000</v>
      </c>
      <c r="U3525" s="15" t="n">
        <v>86700</v>
      </c>
      <c r="V3525">
        <f>IFERROR(VLOOKUP(D3525,Tablas_Equivalencia!$A$3:$B$8,2,FALSE),"Sin dato")</f>
        <v/>
      </c>
      <c r="W3525">
        <f>IFERROR(VLOOKUP(L3525,Tablas_Equivalencia!$D$3:$E$9,2,FALSE),"Sin dato")</f>
        <v/>
      </c>
      <c r="X3525">
        <f>IF(I3525=1,"Varón","Mujer")</f>
        <v/>
      </c>
      <c r="Y3525">
        <f>IFERROR(VLOOKUP(M3525,Tablas_Equivalencia!$G$3:$H$6,2,FALSE),"Sin dato")</f>
        <v/>
      </c>
      <c r="Z3525">
        <f>IF(J3525&lt;=24,"18-24","25-29")</f>
        <v/>
      </c>
      <c r="AA3525">
        <f>IF(M3525&lt;&gt;1,"",IF(P3525=2,1,0))</f>
        <v/>
      </c>
      <c r="AB3525">
        <f>IF(M3525&lt;&gt;1,"",IF(O3525&gt;=2,1,0))</f>
        <v/>
      </c>
      <c r="AC3525">
        <f>IF(M3525&lt;&gt;1,"",IF(OR(Q3525=999,Q3525=""),"",IF(OR(Q3525&lt;35,Q3525&gt;48),1,0)))</f>
        <v/>
      </c>
      <c r="AD3525">
        <f>IF(COUNT(AA3525:AC3525)&lt;3,"",SUM(AA3525:AC3525))</f>
        <v/>
      </c>
      <c r="AE3525">
        <f>IF(L3525&gt;=4,2,IF(L3525&gt;=2,1,0))</f>
        <v/>
      </c>
      <c r="AF3525">
        <f>IF(L3525&gt;=5,1,0)</f>
        <v/>
      </c>
      <c r="AG3525">
        <f>AE3525+AF3525</f>
        <v/>
      </c>
      <c r="AH3525" s="15">
        <f>IF(M3525&lt;&gt;1,"",IF(OR(R3525=-9,R3525=""),"",R3525))</f>
        <v/>
      </c>
      <c r="AI3525">
        <f>IF(M3525&lt;&gt;1,"",IF(OR(Q3525=999,Q3525=""),"",Q3525))</f>
        <v/>
      </c>
    </row>
    <row r="3526">
      <c r="A3526" t="inlineStr">
        <is>
          <t>TQRMNOP118960</t>
        </is>
      </c>
      <c r="B3526" t="n">
        <v>2025</v>
      </c>
      <c r="C3526" t="n">
        <v>1</v>
      </c>
      <c r="D3526" t="n">
        <v>42</v>
      </c>
      <c r="E3526" t="inlineStr">
        <is>
          <t>S</t>
        </is>
      </c>
      <c r="F3526" t="n">
        <v>10</v>
      </c>
      <c r="G3526" t="n">
        <v>873</v>
      </c>
      <c r="H3526" t="n">
        <v>1</v>
      </c>
      <c r="I3526" t="n">
        <v>1</v>
      </c>
      <c r="J3526" t="n">
        <v>28</v>
      </c>
      <c r="K3526" t="n">
        <v>1</v>
      </c>
      <c r="L3526" t="n">
        <v>5</v>
      </c>
      <c r="M3526" t="n">
        <v>3</v>
      </c>
      <c r="R3526" s="15" t="n">
        <v>0</v>
      </c>
      <c r="S3526" s="15" t="n">
        <v>0</v>
      </c>
      <c r="T3526" s="15" t="n">
        <v>0</v>
      </c>
      <c r="U3526" s="15" t="n">
        <v>74600</v>
      </c>
      <c r="V3526">
        <f>IFERROR(VLOOKUP(D3526,Tablas_Equivalencia!$A$3:$B$8,2,FALSE),"Sin dato")</f>
        <v/>
      </c>
      <c r="W3526">
        <f>IFERROR(VLOOKUP(L3526,Tablas_Equivalencia!$D$3:$E$9,2,FALSE),"Sin dato")</f>
        <v/>
      </c>
      <c r="X3526">
        <f>IF(I3526=1,"Varón","Mujer")</f>
        <v/>
      </c>
      <c r="Y3526">
        <f>IFERROR(VLOOKUP(M3526,Tablas_Equivalencia!$G$3:$H$6,2,FALSE),"Sin dato")</f>
        <v/>
      </c>
      <c r="Z3526">
        <f>IF(J3526&lt;=24,"18-24","25-29")</f>
        <v/>
      </c>
      <c r="AA3526">
        <f>IF(M3526&lt;&gt;1,"",IF(P3526=2,1,0))</f>
        <v/>
      </c>
      <c r="AB3526">
        <f>IF(M3526&lt;&gt;1,"",IF(O3526&gt;=2,1,0))</f>
        <v/>
      </c>
      <c r="AC3526">
        <f>IF(M3526&lt;&gt;1,"",IF(OR(Q3526=999,Q3526=""),"",IF(OR(Q3526&lt;35,Q3526&gt;48),1,0)))</f>
        <v/>
      </c>
      <c r="AD3526">
        <f>IF(COUNT(AA3526:AC3526)&lt;3,"",SUM(AA3526:AC3526))</f>
        <v/>
      </c>
      <c r="AE3526">
        <f>IF(L3526&gt;=4,2,IF(L3526&gt;=2,1,0))</f>
        <v/>
      </c>
      <c r="AF3526">
        <f>IF(L3526&gt;=5,1,0)</f>
        <v/>
      </c>
      <c r="AG3526">
        <f>AE3526+AF3526</f>
        <v/>
      </c>
      <c r="AH3526" s="15">
        <f>IF(M3526&lt;&gt;1,"",IF(OR(R3526=-9,R3526=""),"",R3526))</f>
        <v/>
      </c>
      <c r="AI3526">
        <f>IF(M3526&lt;&gt;1,"",IF(OR(Q3526=999,Q3526=""),"",Q3526))</f>
        <v/>
      </c>
    </row>
    <row r="3527">
      <c r="A3527" t="inlineStr">
        <is>
          <t>TQRMNOP118963</t>
        </is>
      </c>
      <c r="B3527" t="n">
        <v>2025</v>
      </c>
      <c r="C3527" t="n">
        <v>1</v>
      </c>
      <c r="D3527" t="n">
        <v>41</v>
      </c>
      <c r="E3527" t="inlineStr">
        <is>
          <t>S</t>
        </is>
      </c>
      <c r="F3527" t="n">
        <v>8</v>
      </c>
      <c r="G3527" t="n">
        <v>1160</v>
      </c>
      <c r="H3527" t="n">
        <v>3</v>
      </c>
      <c r="I3527" t="n">
        <v>2</v>
      </c>
      <c r="J3527" t="n">
        <v>24</v>
      </c>
      <c r="K3527" t="n">
        <v>2</v>
      </c>
      <c r="L3527" t="n">
        <v>5</v>
      </c>
      <c r="M3527" t="n">
        <v>3</v>
      </c>
      <c r="R3527" s="15" t="n">
        <v>0</v>
      </c>
      <c r="S3527" s="15" t="n">
        <v>0</v>
      </c>
      <c r="T3527" s="15" t="n">
        <v>0</v>
      </c>
      <c r="U3527" s="15" t="n">
        <v>114900</v>
      </c>
      <c r="V3527">
        <f>IFERROR(VLOOKUP(D3527,Tablas_Equivalencia!$A$3:$B$8,2,FALSE),"Sin dato")</f>
        <v/>
      </c>
      <c r="W3527">
        <f>IFERROR(VLOOKUP(L3527,Tablas_Equivalencia!$D$3:$E$9,2,FALSE),"Sin dato")</f>
        <v/>
      </c>
      <c r="X3527">
        <f>IF(I3527=1,"Varón","Mujer")</f>
        <v/>
      </c>
      <c r="Y3527">
        <f>IFERROR(VLOOKUP(M3527,Tablas_Equivalencia!$G$3:$H$6,2,FALSE),"Sin dato")</f>
        <v/>
      </c>
      <c r="Z3527">
        <f>IF(J3527&lt;=24,"18-24","25-29")</f>
        <v/>
      </c>
      <c r="AA3527">
        <f>IF(M3527&lt;&gt;1,"",IF(P3527=2,1,0))</f>
        <v/>
      </c>
      <c r="AB3527">
        <f>IF(M3527&lt;&gt;1,"",IF(O3527&gt;=2,1,0))</f>
        <v/>
      </c>
      <c r="AC3527">
        <f>IF(M3527&lt;&gt;1,"",IF(OR(Q3527=999,Q3527=""),"",IF(OR(Q3527&lt;35,Q3527&gt;48),1,0)))</f>
        <v/>
      </c>
      <c r="AD3527">
        <f>IF(COUNT(AA3527:AC3527)&lt;3,"",SUM(AA3527:AC3527))</f>
        <v/>
      </c>
      <c r="AE3527">
        <f>IF(L3527&gt;=4,2,IF(L3527&gt;=2,1,0))</f>
        <v/>
      </c>
      <c r="AF3527">
        <f>IF(L3527&gt;=5,1,0)</f>
        <v/>
      </c>
      <c r="AG3527">
        <f>AE3527+AF3527</f>
        <v/>
      </c>
      <c r="AH3527" s="15">
        <f>IF(M3527&lt;&gt;1,"",IF(OR(R3527=-9,R3527=""),"",R3527))</f>
        <v/>
      </c>
      <c r="AI3527">
        <f>IF(M3527&lt;&gt;1,"",IF(OR(Q3527=999,Q3527=""),"",Q3527))</f>
        <v/>
      </c>
    </row>
    <row r="3528">
      <c r="A3528" t="inlineStr">
        <is>
          <t>TQRMNOP118964</t>
        </is>
      </c>
      <c r="B3528" t="n">
        <v>2025</v>
      </c>
      <c r="C3528" t="n">
        <v>1</v>
      </c>
      <c r="D3528" t="n">
        <v>43</v>
      </c>
      <c r="E3528" t="inlineStr">
        <is>
          <t>N</t>
        </is>
      </c>
      <c r="F3528" t="n">
        <v>26</v>
      </c>
      <c r="G3528" t="n">
        <v>808</v>
      </c>
      <c r="H3528" t="n">
        <v>3</v>
      </c>
      <c r="I3528" t="n">
        <v>2</v>
      </c>
      <c r="J3528" t="n">
        <v>20</v>
      </c>
      <c r="K3528" t="n">
        <v>2</v>
      </c>
      <c r="L3528" t="n">
        <v>2</v>
      </c>
      <c r="M3528" t="n">
        <v>3</v>
      </c>
      <c r="R3528" s="15" t="n">
        <v>0</v>
      </c>
      <c r="S3528" s="15" t="n">
        <v>0</v>
      </c>
      <c r="T3528" s="15" t="n">
        <v>0</v>
      </c>
      <c r="U3528" s="15" t="n">
        <v>218900</v>
      </c>
      <c r="V3528">
        <f>IFERROR(VLOOKUP(D3528,Tablas_Equivalencia!$A$3:$B$8,2,FALSE),"Sin dato")</f>
        <v/>
      </c>
      <c r="W3528">
        <f>IFERROR(VLOOKUP(L3528,Tablas_Equivalencia!$D$3:$E$9,2,FALSE),"Sin dato")</f>
        <v/>
      </c>
      <c r="X3528">
        <f>IF(I3528=1,"Varón","Mujer")</f>
        <v/>
      </c>
      <c r="Y3528">
        <f>IFERROR(VLOOKUP(M3528,Tablas_Equivalencia!$G$3:$H$6,2,FALSE),"Sin dato")</f>
        <v/>
      </c>
      <c r="Z3528">
        <f>IF(J3528&lt;=24,"18-24","25-29")</f>
        <v/>
      </c>
      <c r="AA3528">
        <f>IF(M3528&lt;&gt;1,"",IF(P3528=2,1,0))</f>
        <v/>
      </c>
      <c r="AB3528">
        <f>IF(M3528&lt;&gt;1,"",IF(O3528&gt;=2,1,0))</f>
        <v/>
      </c>
      <c r="AC3528">
        <f>IF(M3528&lt;&gt;1,"",IF(OR(Q3528=999,Q3528=""),"",IF(OR(Q3528&lt;35,Q3528&gt;48),1,0)))</f>
        <v/>
      </c>
      <c r="AD3528">
        <f>IF(COUNT(AA3528:AC3528)&lt;3,"",SUM(AA3528:AC3528))</f>
        <v/>
      </c>
      <c r="AE3528">
        <f>IF(L3528&gt;=4,2,IF(L3528&gt;=2,1,0))</f>
        <v/>
      </c>
      <c r="AF3528">
        <f>IF(L3528&gt;=5,1,0)</f>
        <v/>
      </c>
      <c r="AG3528">
        <f>AE3528+AF3528</f>
        <v/>
      </c>
      <c r="AH3528" s="15">
        <f>IF(M3528&lt;&gt;1,"",IF(OR(R3528=-9,R3528=""),"",R3528))</f>
        <v/>
      </c>
      <c r="AI3528">
        <f>IF(M3528&lt;&gt;1,"",IF(OR(Q3528=999,Q3528=""),"",Q3528))</f>
        <v/>
      </c>
    </row>
    <row r="3529">
      <c r="A3529" t="inlineStr">
        <is>
          <t>TQRMNOP118965</t>
        </is>
      </c>
      <c r="B3529" t="n">
        <v>2025</v>
      </c>
      <c r="C3529" t="n">
        <v>1</v>
      </c>
      <c r="D3529" t="n">
        <v>1</v>
      </c>
      <c r="E3529" t="inlineStr">
        <is>
          <t>S</t>
        </is>
      </c>
      <c r="F3529" t="n">
        <v>32</v>
      </c>
      <c r="G3529" t="n">
        <v>597</v>
      </c>
      <c r="H3529" t="n">
        <v>1</v>
      </c>
      <c r="I3529" t="n">
        <v>2</v>
      </c>
      <c r="J3529" t="n">
        <v>21</v>
      </c>
      <c r="K3529" t="n">
        <v>1</v>
      </c>
      <c r="L3529" t="n">
        <v>5</v>
      </c>
      <c r="M3529" t="n">
        <v>1</v>
      </c>
      <c r="N3529" t="n">
        <v>3</v>
      </c>
      <c r="O3529" t="n">
        <v>1</v>
      </c>
      <c r="P3529" t="n">
        <v>1</v>
      </c>
      <c r="Q3529" t="n">
        <v>46</v>
      </c>
      <c r="R3529" s="15" t="n">
        <v>743000</v>
      </c>
      <c r="S3529" s="15" t="n">
        <v>107000</v>
      </c>
      <c r="T3529" s="15" t="n">
        <v>850000</v>
      </c>
      <c r="U3529" s="15" t="n">
        <v>92900</v>
      </c>
      <c r="V3529">
        <f>IFERROR(VLOOKUP(D3529,Tablas_Equivalencia!$A$3:$B$8,2,FALSE),"Sin dato")</f>
        <v/>
      </c>
      <c r="W3529">
        <f>IFERROR(VLOOKUP(L3529,Tablas_Equivalencia!$D$3:$E$9,2,FALSE),"Sin dato")</f>
        <v/>
      </c>
      <c r="X3529">
        <f>IF(I3529=1,"Varón","Mujer")</f>
        <v/>
      </c>
      <c r="Y3529">
        <f>IFERROR(VLOOKUP(M3529,Tablas_Equivalencia!$G$3:$H$6,2,FALSE),"Sin dato")</f>
        <v/>
      </c>
      <c r="Z3529">
        <f>IF(J3529&lt;=24,"18-24","25-29")</f>
        <v/>
      </c>
      <c r="AA3529">
        <f>IF(M3529&lt;&gt;1,"",IF(P3529=2,1,0))</f>
        <v/>
      </c>
      <c r="AB3529">
        <f>IF(M3529&lt;&gt;1,"",IF(O3529&gt;=2,1,0))</f>
        <v/>
      </c>
      <c r="AC3529">
        <f>IF(M3529&lt;&gt;1,"",IF(OR(Q3529=999,Q3529=""),"",IF(OR(Q3529&lt;35,Q3529&gt;48),1,0)))</f>
        <v/>
      </c>
      <c r="AD3529">
        <f>IF(COUNT(AA3529:AC3529)&lt;3,"",SUM(AA3529:AC3529))</f>
        <v/>
      </c>
      <c r="AE3529">
        <f>IF(L3529&gt;=4,2,IF(L3529&gt;=2,1,0))</f>
        <v/>
      </c>
      <c r="AF3529">
        <f>IF(L3529&gt;=5,1,0)</f>
        <v/>
      </c>
      <c r="AG3529">
        <f>AE3529+AF3529</f>
        <v/>
      </c>
      <c r="AH3529" s="15">
        <f>IF(M3529&lt;&gt;1,"",IF(OR(R3529=-9,R3529=""),"",R3529))</f>
        <v/>
      </c>
      <c r="AI3529">
        <f>IF(M3529&lt;&gt;1,"",IF(OR(Q3529=999,Q3529=""),"",Q3529))</f>
        <v/>
      </c>
    </row>
    <row r="3530">
      <c r="A3530" t="inlineStr">
        <is>
          <t>TQRMNOP118970</t>
        </is>
      </c>
      <c r="B3530" t="n">
        <v>2025</v>
      </c>
      <c r="C3530" t="n">
        <v>1</v>
      </c>
      <c r="D3530" t="n">
        <v>41</v>
      </c>
      <c r="E3530" t="inlineStr">
        <is>
          <t>N</t>
        </is>
      </c>
      <c r="F3530" t="n">
        <v>15</v>
      </c>
      <c r="G3530" t="n">
        <v>1426</v>
      </c>
      <c r="H3530" t="n">
        <v>2</v>
      </c>
      <c r="I3530" t="n">
        <v>1</v>
      </c>
      <c r="J3530" t="n">
        <v>25</v>
      </c>
      <c r="K3530" t="n">
        <v>2</v>
      </c>
      <c r="L3530" t="n">
        <v>2</v>
      </c>
      <c r="M3530" t="n">
        <v>1</v>
      </c>
      <c r="N3530" t="n">
        <v>3</v>
      </c>
      <c r="O3530" t="n">
        <v>3</v>
      </c>
      <c r="P3530" t="n">
        <v>2</v>
      </c>
      <c r="Q3530" t="n">
        <v>47</v>
      </c>
      <c r="R3530" s="15" t="n">
        <v>-9</v>
      </c>
      <c r="S3530" s="15" t="n">
        <v>0</v>
      </c>
      <c r="T3530" s="15" t="n">
        <v>0</v>
      </c>
      <c r="U3530" s="15" t="n">
        <v>100300</v>
      </c>
      <c r="V3530">
        <f>IFERROR(VLOOKUP(D3530,Tablas_Equivalencia!$A$3:$B$8,2,FALSE),"Sin dato")</f>
        <v/>
      </c>
      <c r="W3530">
        <f>IFERROR(VLOOKUP(L3530,Tablas_Equivalencia!$D$3:$E$9,2,FALSE),"Sin dato")</f>
        <v/>
      </c>
      <c r="X3530">
        <f>IF(I3530=1,"Varón","Mujer")</f>
        <v/>
      </c>
      <c r="Y3530">
        <f>IFERROR(VLOOKUP(M3530,Tablas_Equivalencia!$G$3:$H$6,2,FALSE),"Sin dato")</f>
        <v/>
      </c>
      <c r="Z3530">
        <f>IF(J3530&lt;=24,"18-24","25-29")</f>
        <v/>
      </c>
      <c r="AA3530">
        <f>IF(M3530&lt;&gt;1,"",IF(P3530=2,1,0))</f>
        <v/>
      </c>
      <c r="AB3530">
        <f>IF(M3530&lt;&gt;1,"",IF(O3530&gt;=2,1,0))</f>
        <v/>
      </c>
      <c r="AC3530">
        <f>IF(M3530&lt;&gt;1,"",IF(OR(Q3530=999,Q3530=""),"",IF(OR(Q3530&lt;35,Q3530&gt;48),1,0)))</f>
        <v/>
      </c>
      <c r="AD3530">
        <f>IF(COUNT(AA3530:AC3530)&lt;3,"",SUM(AA3530:AC3530))</f>
        <v/>
      </c>
      <c r="AE3530">
        <f>IF(L3530&gt;=4,2,IF(L3530&gt;=2,1,0))</f>
        <v/>
      </c>
      <c r="AF3530">
        <f>IF(L3530&gt;=5,1,0)</f>
        <v/>
      </c>
      <c r="AG3530">
        <f>AE3530+AF3530</f>
        <v/>
      </c>
      <c r="AH3530" s="15">
        <f>IF(M3530&lt;&gt;1,"",IF(OR(R3530=-9,R3530=""),"",R3530))</f>
        <v/>
      </c>
      <c r="AI3530">
        <f>IF(M3530&lt;&gt;1,"",IF(OR(Q3530=999,Q3530=""),"",Q3530))</f>
        <v/>
      </c>
    </row>
    <row r="3531">
      <c r="A3531" t="inlineStr">
        <is>
          <t>TQRMNOP118972</t>
        </is>
      </c>
      <c r="B3531" t="n">
        <v>2025</v>
      </c>
      <c r="C3531" t="n">
        <v>1</v>
      </c>
      <c r="D3531" t="n">
        <v>43</v>
      </c>
      <c r="E3531" t="inlineStr">
        <is>
          <t>N</t>
        </is>
      </c>
      <c r="F3531" t="n">
        <v>34</v>
      </c>
      <c r="G3531" t="n">
        <v>1294</v>
      </c>
      <c r="H3531" t="n">
        <v>1</v>
      </c>
      <c r="I3531" t="n">
        <v>1</v>
      </c>
      <c r="J3531" t="n">
        <v>25</v>
      </c>
      <c r="K3531" t="n">
        <v>1</v>
      </c>
      <c r="L3531" t="n">
        <v>5</v>
      </c>
      <c r="M3531" t="n">
        <v>1</v>
      </c>
      <c r="N3531" t="n">
        <v>4</v>
      </c>
      <c r="O3531" t="n">
        <v>2</v>
      </c>
      <c r="P3531" t="n">
        <v>2</v>
      </c>
      <c r="Q3531" t="n">
        <v>33</v>
      </c>
      <c r="R3531" s="15" t="n">
        <v>525000</v>
      </c>
      <c r="S3531" s="15" t="n">
        <v>0</v>
      </c>
      <c r="T3531" s="15" t="n">
        <v>525000</v>
      </c>
      <c r="U3531" s="15" t="n">
        <v>178900</v>
      </c>
      <c r="V3531">
        <f>IFERROR(VLOOKUP(D3531,Tablas_Equivalencia!$A$3:$B$8,2,FALSE),"Sin dato")</f>
        <v/>
      </c>
      <c r="W3531">
        <f>IFERROR(VLOOKUP(L3531,Tablas_Equivalencia!$D$3:$E$9,2,FALSE),"Sin dato")</f>
        <v/>
      </c>
      <c r="X3531">
        <f>IF(I3531=1,"Varón","Mujer")</f>
        <v/>
      </c>
      <c r="Y3531">
        <f>IFERROR(VLOOKUP(M3531,Tablas_Equivalencia!$G$3:$H$6,2,FALSE),"Sin dato")</f>
        <v/>
      </c>
      <c r="Z3531">
        <f>IF(J3531&lt;=24,"18-24","25-29")</f>
        <v/>
      </c>
      <c r="AA3531">
        <f>IF(M3531&lt;&gt;1,"",IF(P3531=2,1,0))</f>
        <v/>
      </c>
      <c r="AB3531">
        <f>IF(M3531&lt;&gt;1,"",IF(O3531&gt;=2,1,0))</f>
        <v/>
      </c>
      <c r="AC3531">
        <f>IF(M3531&lt;&gt;1,"",IF(OR(Q3531=999,Q3531=""),"",IF(OR(Q3531&lt;35,Q3531&gt;48),1,0)))</f>
        <v/>
      </c>
      <c r="AD3531">
        <f>IF(COUNT(AA3531:AC3531)&lt;3,"",SUM(AA3531:AC3531))</f>
        <v/>
      </c>
      <c r="AE3531">
        <f>IF(L3531&gt;=4,2,IF(L3531&gt;=2,1,0))</f>
        <v/>
      </c>
      <c r="AF3531">
        <f>IF(L3531&gt;=5,1,0)</f>
        <v/>
      </c>
      <c r="AG3531">
        <f>AE3531+AF3531</f>
        <v/>
      </c>
      <c r="AH3531" s="15">
        <f>IF(M3531&lt;&gt;1,"",IF(OR(R3531=-9,R3531=""),"",R3531))</f>
        <v/>
      </c>
      <c r="AI3531">
        <f>IF(M3531&lt;&gt;1,"",IF(OR(Q3531=999,Q3531=""),"",Q3531))</f>
        <v/>
      </c>
    </row>
    <row r="3532">
      <c r="A3532" t="inlineStr">
        <is>
          <t>TQRMNOP118977</t>
        </is>
      </c>
      <c r="B3532" t="n">
        <v>2025</v>
      </c>
      <c r="C3532" t="n">
        <v>1</v>
      </c>
      <c r="D3532" t="n">
        <v>40</v>
      </c>
      <c r="E3532" t="inlineStr">
        <is>
          <t>S</t>
        </is>
      </c>
      <c r="F3532" t="n">
        <v>7</v>
      </c>
      <c r="G3532" t="n">
        <v>1293</v>
      </c>
      <c r="H3532" t="n">
        <v>2</v>
      </c>
      <c r="I3532" t="n">
        <v>2</v>
      </c>
      <c r="J3532" t="n">
        <v>23</v>
      </c>
      <c r="K3532" t="n">
        <v>2</v>
      </c>
      <c r="L3532" t="n">
        <v>5</v>
      </c>
      <c r="M3532" t="n">
        <v>3</v>
      </c>
      <c r="R3532" s="15" t="n">
        <v>0</v>
      </c>
      <c r="S3532" s="15" t="n">
        <v>0</v>
      </c>
      <c r="T3532" s="15" t="n">
        <v>0</v>
      </c>
      <c r="U3532" s="15" t="n">
        <v>230700</v>
      </c>
      <c r="V3532">
        <f>IFERROR(VLOOKUP(D3532,Tablas_Equivalencia!$A$3:$B$8,2,FALSE),"Sin dato")</f>
        <v/>
      </c>
      <c r="W3532">
        <f>IFERROR(VLOOKUP(L3532,Tablas_Equivalencia!$D$3:$E$9,2,FALSE),"Sin dato")</f>
        <v/>
      </c>
      <c r="X3532">
        <f>IF(I3532=1,"Varón","Mujer")</f>
        <v/>
      </c>
      <c r="Y3532">
        <f>IFERROR(VLOOKUP(M3532,Tablas_Equivalencia!$G$3:$H$6,2,FALSE),"Sin dato")</f>
        <v/>
      </c>
      <c r="Z3532">
        <f>IF(J3532&lt;=24,"18-24","25-29")</f>
        <v/>
      </c>
      <c r="AA3532">
        <f>IF(M3532&lt;&gt;1,"",IF(P3532=2,1,0))</f>
        <v/>
      </c>
      <c r="AB3532">
        <f>IF(M3532&lt;&gt;1,"",IF(O3532&gt;=2,1,0))</f>
        <v/>
      </c>
      <c r="AC3532">
        <f>IF(M3532&lt;&gt;1,"",IF(OR(Q3532=999,Q3532=""),"",IF(OR(Q3532&lt;35,Q3532&gt;48),1,0)))</f>
        <v/>
      </c>
      <c r="AD3532">
        <f>IF(COUNT(AA3532:AC3532)&lt;3,"",SUM(AA3532:AC3532))</f>
        <v/>
      </c>
      <c r="AE3532">
        <f>IF(L3532&gt;=4,2,IF(L3532&gt;=2,1,0))</f>
        <v/>
      </c>
      <c r="AF3532">
        <f>IF(L3532&gt;=5,1,0)</f>
        <v/>
      </c>
      <c r="AG3532">
        <f>AE3532+AF3532</f>
        <v/>
      </c>
      <c r="AH3532" s="15">
        <f>IF(M3532&lt;&gt;1,"",IF(OR(R3532=-9,R3532=""),"",R3532))</f>
        <v/>
      </c>
      <c r="AI3532">
        <f>IF(M3532&lt;&gt;1,"",IF(OR(Q3532=999,Q3532=""),"",Q3532))</f>
        <v/>
      </c>
    </row>
    <row r="3533">
      <c r="A3533" t="inlineStr">
        <is>
          <t>TQRMNOP118982</t>
        </is>
      </c>
      <c r="B3533" t="n">
        <v>2025</v>
      </c>
      <c r="C3533" t="n">
        <v>1</v>
      </c>
      <c r="D3533" t="n">
        <v>41</v>
      </c>
      <c r="E3533" t="inlineStr">
        <is>
          <t>N</t>
        </is>
      </c>
      <c r="F3533" t="n">
        <v>15</v>
      </c>
      <c r="G3533" t="n">
        <v>1183</v>
      </c>
      <c r="H3533" t="n">
        <v>10</v>
      </c>
      <c r="I3533" t="n">
        <v>1</v>
      </c>
      <c r="J3533" t="n">
        <v>24</v>
      </c>
      <c r="K3533" t="n">
        <v>1</v>
      </c>
      <c r="L3533" t="n">
        <v>6</v>
      </c>
      <c r="M3533" t="n">
        <v>1</v>
      </c>
      <c r="N3533" t="n">
        <v>3</v>
      </c>
      <c r="O3533" t="n">
        <v>1</v>
      </c>
      <c r="P3533" t="n">
        <v>1</v>
      </c>
      <c r="Q3533" t="n">
        <v>45</v>
      </c>
      <c r="R3533" s="15" t="n">
        <v>288000</v>
      </c>
      <c r="S3533" s="15" t="n">
        <v>0</v>
      </c>
      <c r="T3533" s="15" t="n">
        <v>288000</v>
      </c>
      <c r="U3533" s="15" t="n">
        <v>135200</v>
      </c>
      <c r="V3533">
        <f>IFERROR(VLOOKUP(D3533,Tablas_Equivalencia!$A$3:$B$8,2,FALSE),"Sin dato")</f>
        <v/>
      </c>
      <c r="W3533">
        <f>IFERROR(VLOOKUP(L3533,Tablas_Equivalencia!$D$3:$E$9,2,FALSE),"Sin dato")</f>
        <v/>
      </c>
      <c r="X3533">
        <f>IF(I3533=1,"Varón","Mujer")</f>
        <v/>
      </c>
      <c r="Y3533">
        <f>IFERROR(VLOOKUP(M3533,Tablas_Equivalencia!$G$3:$H$6,2,FALSE),"Sin dato")</f>
        <v/>
      </c>
      <c r="Z3533">
        <f>IF(J3533&lt;=24,"18-24","25-29")</f>
        <v/>
      </c>
      <c r="AA3533">
        <f>IF(M3533&lt;&gt;1,"",IF(P3533=2,1,0))</f>
        <v/>
      </c>
      <c r="AB3533">
        <f>IF(M3533&lt;&gt;1,"",IF(O3533&gt;=2,1,0))</f>
        <v/>
      </c>
      <c r="AC3533">
        <f>IF(M3533&lt;&gt;1,"",IF(OR(Q3533=999,Q3533=""),"",IF(OR(Q3533&lt;35,Q3533&gt;48),1,0)))</f>
        <v/>
      </c>
      <c r="AD3533">
        <f>IF(COUNT(AA3533:AC3533)&lt;3,"",SUM(AA3533:AC3533))</f>
        <v/>
      </c>
      <c r="AE3533">
        <f>IF(L3533&gt;=4,2,IF(L3533&gt;=2,1,0))</f>
        <v/>
      </c>
      <c r="AF3533">
        <f>IF(L3533&gt;=5,1,0)</f>
        <v/>
      </c>
      <c r="AG3533">
        <f>AE3533+AF3533</f>
        <v/>
      </c>
      <c r="AH3533" s="15">
        <f>IF(M3533&lt;&gt;1,"",IF(OR(R3533=-9,R3533=""),"",R3533))</f>
        <v/>
      </c>
      <c r="AI3533">
        <f>IF(M3533&lt;&gt;1,"",IF(OR(Q3533=999,Q3533=""),"",Q3533))</f>
        <v/>
      </c>
    </row>
    <row r="3534">
      <c r="A3534" t="inlineStr">
        <is>
          <t>TQRMNOP118986</t>
        </is>
      </c>
      <c r="B3534" t="n">
        <v>2025</v>
      </c>
      <c r="C3534" t="n">
        <v>1</v>
      </c>
      <c r="D3534" t="n">
        <v>40</v>
      </c>
      <c r="E3534" t="inlineStr">
        <is>
          <t>N</t>
        </is>
      </c>
      <c r="F3534" t="n">
        <v>9</v>
      </c>
      <c r="G3534" t="n">
        <v>1016</v>
      </c>
      <c r="H3534" t="n">
        <v>3</v>
      </c>
      <c r="I3534" t="n">
        <v>2</v>
      </c>
      <c r="J3534" t="n">
        <v>28</v>
      </c>
      <c r="K3534" t="n">
        <v>2</v>
      </c>
      <c r="L3534" t="n">
        <v>4</v>
      </c>
      <c r="M3534" t="n">
        <v>1</v>
      </c>
      <c r="N3534" t="n">
        <v>2</v>
      </c>
      <c r="O3534" t="n">
        <v>2</v>
      </c>
      <c r="P3534" t="n">
        <v>2</v>
      </c>
      <c r="Q3534" t="n">
        <v>23</v>
      </c>
      <c r="R3534" s="15" t="n">
        <v>262000</v>
      </c>
      <c r="S3534" s="15" t="n">
        <v>0</v>
      </c>
      <c r="T3534" s="15" t="n">
        <v>262000</v>
      </c>
      <c r="U3534" s="15" t="n">
        <v>147100</v>
      </c>
      <c r="V3534">
        <f>IFERROR(VLOOKUP(D3534,Tablas_Equivalencia!$A$3:$B$8,2,FALSE),"Sin dato")</f>
        <v/>
      </c>
      <c r="W3534">
        <f>IFERROR(VLOOKUP(L3534,Tablas_Equivalencia!$D$3:$E$9,2,FALSE),"Sin dato")</f>
        <v/>
      </c>
      <c r="X3534">
        <f>IF(I3534=1,"Varón","Mujer")</f>
        <v/>
      </c>
      <c r="Y3534">
        <f>IFERROR(VLOOKUP(M3534,Tablas_Equivalencia!$G$3:$H$6,2,FALSE),"Sin dato")</f>
        <v/>
      </c>
      <c r="Z3534">
        <f>IF(J3534&lt;=24,"18-24","25-29")</f>
        <v/>
      </c>
      <c r="AA3534">
        <f>IF(M3534&lt;&gt;1,"",IF(P3534=2,1,0))</f>
        <v/>
      </c>
      <c r="AB3534">
        <f>IF(M3534&lt;&gt;1,"",IF(O3534&gt;=2,1,0))</f>
        <v/>
      </c>
      <c r="AC3534">
        <f>IF(M3534&lt;&gt;1,"",IF(OR(Q3534=999,Q3534=""),"",IF(OR(Q3534&lt;35,Q3534&gt;48),1,0)))</f>
        <v/>
      </c>
      <c r="AD3534">
        <f>IF(COUNT(AA3534:AC3534)&lt;3,"",SUM(AA3534:AC3534))</f>
        <v/>
      </c>
      <c r="AE3534">
        <f>IF(L3534&gt;=4,2,IF(L3534&gt;=2,1,0))</f>
        <v/>
      </c>
      <c r="AF3534">
        <f>IF(L3534&gt;=5,1,0)</f>
        <v/>
      </c>
      <c r="AG3534">
        <f>AE3534+AF3534</f>
        <v/>
      </c>
      <c r="AH3534" s="15">
        <f>IF(M3534&lt;&gt;1,"",IF(OR(R3534=-9,R3534=""),"",R3534))</f>
        <v/>
      </c>
      <c r="AI3534">
        <f>IF(M3534&lt;&gt;1,"",IF(OR(Q3534=999,Q3534=""),"",Q3534))</f>
        <v/>
      </c>
    </row>
    <row r="3535">
      <c r="A3535" t="inlineStr">
        <is>
          <t>TQRMNOP118991</t>
        </is>
      </c>
      <c r="B3535" t="n">
        <v>2025</v>
      </c>
      <c r="C3535" t="n">
        <v>1</v>
      </c>
      <c r="D3535" t="n">
        <v>43</v>
      </c>
      <c r="E3535" t="inlineStr">
        <is>
          <t>N</t>
        </is>
      </c>
      <c r="F3535" t="n">
        <v>29</v>
      </c>
      <c r="G3535" t="n">
        <v>700</v>
      </c>
      <c r="H3535" t="n">
        <v>3</v>
      </c>
      <c r="I3535" t="n">
        <v>2</v>
      </c>
      <c r="J3535" t="n">
        <v>29</v>
      </c>
      <c r="K3535" t="n">
        <v>2</v>
      </c>
      <c r="L3535" t="n">
        <v>4</v>
      </c>
      <c r="M3535" t="n">
        <v>1</v>
      </c>
      <c r="N3535" t="n">
        <v>2</v>
      </c>
      <c r="O3535" t="n">
        <v>2</v>
      </c>
      <c r="P3535" t="n">
        <v>2</v>
      </c>
      <c r="Q3535" t="n">
        <v>25</v>
      </c>
      <c r="R3535" s="15" t="n">
        <v>1077000</v>
      </c>
      <c r="S3535" s="15" t="n">
        <v>0</v>
      </c>
      <c r="T3535" s="15" t="n">
        <v>1077000</v>
      </c>
      <c r="U3535" s="15" t="n">
        <v>248200</v>
      </c>
      <c r="V3535">
        <f>IFERROR(VLOOKUP(D3535,Tablas_Equivalencia!$A$3:$B$8,2,FALSE),"Sin dato")</f>
        <v/>
      </c>
      <c r="W3535">
        <f>IFERROR(VLOOKUP(L3535,Tablas_Equivalencia!$D$3:$E$9,2,FALSE),"Sin dato")</f>
        <v/>
      </c>
      <c r="X3535">
        <f>IF(I3535=1,"Varón","Mujer")</f>
        <v/>
      </c>
      <c r="Y3535">
        <f>IFERROR(VLOOKUP(M3535,Tablas_Equivalencia!$G$3:$H$6,2,FALSE),"Sin dato")</f>
        <v/>
      </c>
      <c r="Z3535">
        <f>IF(J3535&lt;=24,"18-24","25-29")</f>
        <v/>
      </c>
      <c r="AA3535">
        <f>IF(M3535&lt;&gt;1,"",IF(P3535=2,1,0))</f>
        <v/>
      </c>
      <c r="AB3535">
        <f>IF(M3535&lt;&gt;1,"",IF(O3535&gt;=2,1,0))</f>
        <v/>
      </c>
      <c r="AC3535">
        <f>IF(M3535&lt;&gt;1,"",IF(OR(Q3535=999,Q3535=""),"",IF(OR(Q3535&lt;35,Q3535&gt;48),1,0)))</f>
        <v/>
      </c>
      <c r="AD3535">
        <f>IF(COUNT(AA3535:AC3535)&lt;3,"",SUM(AA3535:AC3535))</f>
        <v/>
      </c>
      <c r="AE3535">
        <f>IF(L3535&gt;=4,2,IF(L3535&gt;=2,1,0))</f>
        <v/>
      </c>
      <c r="AF3535">
        <f>IF(L3535&gt;=5,1,0)</f>
        <v/>
      </c>
      <c r="AG3535">
        <f>AE3535+AF3535</f>
        <v/>
      </c>
      <c r="AH3535" s="15">
        <f>IF(M3535&lt;&gt;1,"",IF(OR(R3535=-9,R3535=""),"",R3535))</f>
        <v/>
      </c>
      <c r="AI3535">
        <f>IF(M3535&lt;&gt;1,"",IF(OR(Q3535=999,Q3535=""),"",Q3535))</f>
        <v/>
      </c>
    </row>
    <row r="3536">
      <c r="A3536" t="inlineStr">
        <is>
          <t>TQRMNOP118992</t>
        </is>
      </c>
      <c r="B3536" t="n">
        <v>2025</v>
      </c>
      <c r="C3536" t="n">
        <v>1</v>
      </c>
      <c r="D3536" t="n">
        <v>42</v>
      </c>
      <c r="E3536" t="inlineStr">
        <is>
          <t>S</t>
        </is>
      </c>
      <c r="F3536" t="n">
        <v>10</v>
      </c>
      <c r="G3536" t="n">
        <v>1066</v>
      </c>
      <c r="H3536" t="n">
        <v>3</v>
      </c>
      <c r="I3536" t="n">
        <v>2</v>
      </c>
      <c r="J3536" t="n">
        <v>22</v>
      </c>
      <c r="K3536" t="n">
        <v>2</v>
      </c>
      <c r="L3536" t="n">
        <v>4</v>
      </c>
      <c r="M3536" t="n">
        <v>2</v>
      </c>
      <c r="R3536" s="15" t="n">
        <v>0</v>
      </c>
      <c r="S3536" s="15" t="n">
        <v>0</v>
      </c>
      <c r="T3536" s="15" t="n">
        <v>0</v>
      </c>
      <c r="U3536" s="15" t="n">
        <v>230400</v>
      </c>
      <c r="V3536">
        <f>IFERROR(VLOOKUP(D3536,Tablas_Equivalencia!$A$3:$B$8,2,FALSE),"Sin dato")</f>
        <v/>
      </c>
      <c r="W3536">
        <f>IFERROR(VLOOKUP(L3536,Tablas_Equivalencia!$D$3:$E$9,2,FALSE),"Sin dato")</f>
        <v/>
      </c>
      <c r="X3536">
        <f>IF(I3536=1,"Varón","Mujer")</f>
        <v/>
      </c>
      <c r="Y3536">
        <f>IFERROR(VLOOKUP(M3536,Tablas_Equivalencia!$G$3:$H$6,2,FALSE),"Sin dato")</f>
        <v/>
      </c>
      <c r="Z3536">
        <f>IF(J3536&lt;=24,"18-24","25-29")</f>
        <v/>
      </c>
      <c r="AA3536">
        <f>IF(M3536&lt;&gt;1,"",IF(P3536=2,1,0))</f>
        <v/>
      </c>
      <c r="AB3536">
        <f>IF(M3536&lt;&gt;1,"",IF(O3536&gt;=2,1,0))</f>
        <v/>
      </c>
      <c r="AC3536">
        <f>IF(M3536&lt;&gt;1,"",IF(OR(Q3536=999,Q3536=""),"",IF(OR(Q3536&lt;35,Q3536&gt;48),1,0)))</f>
        <v/>
      </c>
      <c r="AD3536">
        <f>IF(COUNT(AA3536:AC3536)&lt;3,"",SUM(AA3536:AC3536))</f>
        <v/>
      </c>
      <c r="AE3536">
        <f>IF(L3536&gt;=4,2,IF(L3536&gt;=2,1,0))</f>
        <v/>
      </c>
      <c r="AF3536">
        <f>IF(L3536&gt;=5,1,0)</f>
        <v/>
      </c>
      <c r="AG3536">
        <f>AE3536+AF3536</f>
        <v/>
      </c>
      <c r="AH3536" s="15">
        <f>IF(M3536&lt;&gt;1,"",IF(OR(R3536=-9,R3536=""),"",R3536))</f>
        <v/>
      </c>
      <c r="AI3536">
        <f>IF(M3536&lt;&gt;1,"",IF(OR(Q3536=999,Q3536=""),"",Q3536))</f>
        <v/>
      </c>
    </row>
    <row r="3537">
      <c r="A3537" t="inlineStr">
        <is>
          <t>TQRMNOP118994</t>
        </is>
      </c>
      <c r="B3537" t="n">
        <v>2025</v>
      </c>
      <c r="C3537" t="n">
        <v>1</v>
      </c>
      <c r="D3537" t="n">
        <v>44</v>
      </c>
      <c r="E3537" t="inlineStr">
        <is>
          <t>N</t>
        </is>
      </c>
      <c r="F3537" t="n">
        <v>5</v>
      </c>
      <c r="G3537" t="n">
        <v>1502</v>
      </c>
      <c r="H3537" t="n">
        <v>3</v>
      </c>
      <c r="I3537" t="n">
        <v>2</v>
      </c>
      <c r="J3537" t="n">
        <v>22</v>
      </c>
      <c r="K3537" t="n">
        <v>2</v>
      </c>
      <c r="L3537" t="n">
        <v>4</v>
      </c>
      <c r="M3537" t="n">
        <v>1</v>
      </c>
      <c r="N3537" t="n">
        <v>3</v>
      </c>
      <c r="O3537" t="n">
        <v>2</v>
      </c>
      <c r="P3537" t="n">
        <v>2</v>
      </c>
      <c r="Q3537" t="n">
        <v>26</v>
      </c>
      <c r="R3537" s="15" t="n">
        <v>939000</v>
      </c>
      <c r="S3537" s="15" t="n">
        <v>0</v>
      </c>
      <c r="T3537" s="15" t="n">
        <v>939000</v>
      </c>
      <c r="U3537" s="15" t="n">
        <v>91000</v>
      </c>
      <c r="V3537">
        <f>IFERROR(VLOOKUP(D3537,Tablas_Equivalencia!$A$3:$B$8,2,FALSE),"Sin dato")</f>
        <v/>
      </c>
      <c r="W3537">
        <f>IFERROR(VLOOKUP(L3537,Tablas_Equivalencia!$D$3:$E$9,2,FALSE),"Sin dato")</f>
        <v/>
      </c>
      <c r="X3537">
        <f>IF(I3537=1,"Varón","Mujer")</f>
        <v/>
      </c>
      <c r="Y3537">
        <f>IFERROR(VLOOKUP(M3537,Tablas_Equivalencia!$G$3:$H$6,2,FALSE),"Sin dato")</f>
        <v/>
      </c>
      <c r="Z3537">
        <f>IF(J3537&lt;=24,"18-24","25-29")</f>
        <v/>
      </c>
      <c r="AA3537">
        <f>IF(M3537&lt;&gt;1,"",IF(P3537=2,1,0))</f>
        <v/>
      </c>
      <c r="AB3537">
        <f>IF(M3537&lt;&gt;1,"",IF(O3537&gt;=2,1,0))</f>
        <v/>
      </c>
      <c r="AC3537">
        <f>IF(M3537&lt;&gt;1,"",IF(OR(Q3537=999,Q3537=""),"",IF(OR(Q3537&lt;35,Q3537&gt;48),1,0)))</f>
        <v/>
      </c>
      <c r="AD3537">
        <f>IF(COUNT(AA3537:AC3537)&lt;3,"",SUM(AA3537:AC3537))</f>
        <v/>
      </c>
      <c r="AE3537">
        <f>IF(L3537&gt;=4,2,IF(L3537&gt;=2,1,0))</f>
        <v/>
      </c>
      <c r="AF3537">
        <f>IF(L3537&gt;=5,1,0)</f>
        <v/>
      </c>
      <c r="AG3537">
        <f>AE3537+AF3537</f>
        <v/>
      </c>
      <c r="AH3537" s="15">
        <f>IF(M3537&lt;&gt;1,"",IF(OR(R3537=-9,R3537=""),"",R3537))</f>
        <v/>
      </c>
      <c r="AI3537">
        <f>IF(M3537&lt;&gt;1,"",IF(OR(Q3537=999,Q3537=""),"",Q3537))</f>
        <v/>
      </c>
    </row>
    <row r="3538">
      <c r="A3538" t="inlineStr">
        <is>
          <t>TQRMNOP118995</t>
        </is>
      </c>
      <c r="B3538" t="n">
        <v>2025</v>
      </c>
      <c r="C3538" t="n">
        <v>1</v>
      </c>
      <c r="D3538" t="n">
        <v>41</v>
      </c>
      <c r="E3538" t="inlineStr">
        <is>
          <t>S</t>
        </is>
      </c>
      <c r="F3538" t="n">
        <v>8</v>
      </c>
      <c r="G3538" t="n">
        <v>1931</v>
      </c>
      <c r="H3538" t="n">
        <v>2</v>
      </c>
      <c r="I3538" t="n">
        <v>1</v>
      </c>
      <c r="J3538" t="n">
        <v>25</v>
      </c>
      <c r="K3538" t="n">
        <v>2</v>
      </c>
      <c r="L3538" t="n">
        <v>6</v>
      </c>
      <c r="M3538" t="n">
        <v>1</v>
      </c>
      <c r="N3538" t="n">
        <v>3</v>
      </c>
      <c r="O3538" t="n">
        <v>1</v>
      </c>
      <c r="P3538" t="n">
        <v>1</v>
      </c>
      <c r="Q3538" t="n">
        <v>59</v>
      </c>
      <c r="R3538" s="15" t="n">
        <v>1180000</v>
      </c>
      <c r="S3538" s="15" t="n">
        <v>0</v>
      </c>
      <c r="T3538" s="15" t="n">
        <v>1180000</v>
      </c>
      <c r="U3538" s="15" t="n">
        <v>129800</v>
      </c>
      <c r="V3538">
        <f>IFERROR(VLOOKUP(D3538,Tablas_Equivalencia!$A$3:$B$8,2,FALSE),"Sin dato")</f>
        <v/>
      </c>
      <c r="W3538">
        <f>IFERROR(VLOOKUP(L3538,Tablas_Equivalencia!$D$3:$E$9,2,FALSE),"Sin dato")</f>
        <v/>
      </c>
      <c r="X3538">
        <f>IF(I3538=1,"Varón","Mujer")</f>
        <v/>
      </c>
      <c r="Y3538">
        <f>IFERROR(VLOOKUP(M3538,Tablas_Equivalencia!$G$3:$H$6,2,FALSE),"Sin dato")</f>
        <v/>
      </c>
      <c r="Z3538">
        <f>IF(J3538&lt;=24,"18-24","25-29")</f>
        <v/>
      </c>
      <c r="AA3538">
        <f>IF(M3538&lt;&gt;1,"",IF(P3538=2,1,0))</f>
        <v/>
      </c>
      <c r="AB3538">
        <f>IF(M3538&lt;&gt;1,"",IF(O3538&gt;=2,1,0))</f>
        <v/>
      </c>
      <c r="AC3538">
        <f>IF(M3538&lt;&gt;1,"",IF(OR(Q3538=999,Q3538=""),"",IF(OR(Q3538&lt;35,Q3538&gt;48),1,0)))</f>
        <v/>
      </c>
      <c r="AD3538">
        <f>IF(COUNT(AA3538:AC3538)&lt;3,"",SUM(AA3538:AC3538))</f>
        <v/>
      </c>
      <c r="AE3538">
        <f>IF(L3538&gt;=4,2,IF(L3538&gt;=2,1,0))</f>
        <v/>
      </c>
      <c r="AF3538">
        <f>IF(L3538&gt;=5,1,0)</f>
        <v/>
      </c>
      <c r="AG3538">
        <f>AE3538+AF3538</f>
        <v/>
      </c>
      <c r="AH3538" s="15">
        <f>IF(M3538&lt;&gt;1,"",IF(OR(R3538=-9,R3538=""),"",R3538))</f>
        <v/>
      </c>
      <c r="AI3538">
        <f>IF(M3538&lt;&gt;1,"",IF(OR(Q3538=999,Q3538=""),"",Q3538))</f>
        <v/>
      </c>
    </row>
    <row r="3539">
      <c r="A3539" t="inlineStr">
        <is>
          <t>TQRMNOP119004</t>
        </is>
      </c>
      <c r="B3539" t="n">
        <v>2025</v>
      </c>
      <c r="C3539" t="n">
        <v>1</v>
      </c>
      <c r="D3539" t="n">
        <v>40</v>
      </c>
      <c r="E3539" t="inlineStr">
        <is>
          <t>N</t>
        </is>
      </c>
      <c r="F3539" t="n">
        <v>9</v>
      </c>
      <c r="G3539" t="n">
        <v>1918</v>
      </c>
      <c r="H3539" t="n">
        <v>3</v>
      </c>
      <c r="I3539" t="n">
        <v>2</v>
      </c>
      <c r="J3539" t="n">
        <v>23</v>
      </c>
      <c r="K3539" t="n">
        <v>2</v>
      </c>
      <c r="L3539" t="n">
        <v>4</v>
      </c>
      <c r="M3539" t="n">
        <v>1</v>
      </c>
      <c r="N3539" t="n">
        <v>3</v>
      </c>
      <c r="O3539" t="n">
        <v>1</v>
      </c>
      <c r="P3539" t="n">
        <v>1</v>
      </c>
      <c r="Q3539" t="n">
        <v>56</v>
      </c>
      <c r="R3539" s="15" t="n">
        <v>264000</v>
      </c>
      <c r="S3539" s="15" t="n">
        <v>0</v>
      </c>
      <c r="T3539" s="15" t="n">
        <v>264000</v>
      </c>
      <c r="U3539" s="15" t="n">
        <v>295400</v>
      </c>
      <c r="V3539">
        <f>IFERROR(VLOOKUP(D3539,Tablas_Equivalencia!$A$3:$B$8,2,FALSE),"Sin dato")</f>
        <v/>
      </c>
      <c r="W3539">
        <f>IFERROR(VLOOKUP(L3539,Tablas_Equivalencia!$D$3:$E$9,2,FALSE),"Sin dato")</f>
        <v/>
      </c>
      <c r="X3539">
        <f>IF(I3539=1,"Varón","Mujer")</f>
        <v/>
      </c>
      <c r="Y3539">
        <f>IFERROR(VLOOKUP(M3539,Tablas_Equivalencia!$G$3:$H$6,2,FALSE),"Sin dato")</f>
        <v/>
      </c>
      <c r="Z3539">
        <f>IF(J3539&lt;=24,"18-24","25-29")</f>
        <v/>
      </c>
      <c r="AA3539">
        <f>IF(M3539&lt;&gt;1,"",IF(P3539=2,1,0))</f>
        <v/>
      </c>
      <c r="AB3539">
        <f>IF(M3539&lt;&gt;1,"",IF(O3539&gt;=2,1,0))</f>
        <v/>
      </c>
      <c r="AC3539">
        <f>IF(M3539&lt;&gt;1,"",IF(OR(Q3539=999,Q3539=""),"",IF(OR(Q3539&lt;35,Q3539&gt;48),1,0)))</f>
        <v/>
      </c>
      <c r="AD3539">
        <f>IF(COUNT(AA3539:AC3539)&lt;3,"",SUM(AA3539:AC3539))</f>
        <v/>
      </c>
      <c r="AE3539">
        <f>IF(L3539&gt;=4,2,IF(L3539&gt;=2,1,0))</f>
        <v/>
      </c>
      <c r="AF3539">
        <f>IF(L3539&gt;=5,1,0)</f>
        <v/>
      </c>
      <c r="AG3539">
        <f>AE3539+AF3539</f>
        <v/>
      </c>
      <c r="AH3539" s="15">
        <f>IF(M3539&lt;&gt;1,"",IF(OR(R3539=-9,R3539=""),"",R3539))</f>
        <v/>
      </c>
      <c r="AI3539">
        <f>IF(M3539&lt;&gt;1,"",IF(OR(Q3539=999,Q3539=""),"",Q3539))</f>
        <v/>
      </c>
    </row>
    <row r="3540">
      <c r="A3540" t="inlineStr">
        <is>
          <t>TQRMNOP119007</t>
        </is>
      </c>
      <c r="B3540" t="n">
        <v>2025</v>
      </c>
      <c r="C3540" t="n">
        <v>1</v>
      </c>
      <c r="D3540" t="n">
        <v>43</v>
      </c>
      <c r="E3540" t="inlineStr">
        <is>
          <t>S</t>
        </is>
      </c>
      <c r="F3540" t="n">
        <v>20</v>
      </c>
      <c r="G3540" t="n">
        <v>2178</v>
      </c>
      <c r="H3540" t="n">
        <v>2</v>
      </c>
      <c r="I3540" t="n">
        <v>2</v>
      </c>
      <c r="J3540" t="n">
        <v>19</v>
      </c>
      <c r="K3540" t="n">
        <v>1</v>
      </c>
      <c r="L3540" t="n">
        <v>4</v>
      </c>
      <c r="M3540" t="n">
        <v>3</v>
      </c>
      <c r="R3540" s="15" t="n">
        <v>0</v>
      </c>
      <c r="S3540" s="15" t="n">
        <v>0</v>
      </c>
      <c r="T3540" s="15" t="n">
        <v>0</v>
      </c>
      <c r="U3540" s="15" t="n">
        <v>125200</v>
      </c>
      <c r="V3540">
        <f>IFERROR(VLOOKUP(D3540,Tablas_Equivalencia!$A$3:$B$8,2,FALSE),"Sin dato")</f>
        <v/>
      </c>
      <c r="W3540">
        <f>IFERROR(VLOOKUP(L3540,Tablas_Equivalencia!$D$3:$E$9,2,FALSE),"Sin dato")</f>
        <v/>
      </c>
      <c r="X3540">
        <f>IF(I3540=1,"Varón","Mujer")</f>
        <v/>
      </c>
      <c r="Y3540">
        <f>IFERROR(VLOOKUP(M3540,Tablas_Equivalencia!$G$3:$H$6,2,FALSE),"Sin dato")</f>
        <v/>
      </c>
      <c r="Z3540">
        <f>IF(J3540&lt;=24,"18-24","25-29")</f>
        <v/>
      </c>
      <c r="AA3540">
        <f>IF(M3540&lt;&gt;1,"",IF(P3540=2,1,0))</f>
        <v/>
      </c>
      <c r="AB3540">
        <f>IF(M3540&lt;&gt;1,"",IF(O3540&gt;=2,1,0))</f>
        <v/>
      </c>
      <c r="AC3540">
        <f>IF(M3540&lt;&gt;1,"",IF(OR(Q3540=999,Q3540=""),"",IF(OR(Q3540&lt;35,Q3540&gt;48),1,0)))</f>
        <v/>
      </c>
      <c r="AD3540">
        <f>IF(COUNT(AA3540:AC3540)&lt;3,"",SUM(AA3540:AC3540))</f>
        <v/>
      </c>
      <c r="AE3540">
        <f>IF(L3540&gt;=4,2,IF(L3540&gt;=2,1,0))</f>
        <v/>
      </c>
      <c r="AF3540">
        <f>IF(L3540&gt;=5,1,0)</f>
        <v/>
      </c>
      <c r="AG3540">
        <f>AE3540+AF3540</f>
        <v/>
      </c>
      <c r="AH3540" s="15">
        <f>IF(M3540&lt;&gt;1,"",IF(OR(R3540=-9,R3540=""),"",R3540))</f>
        <v/>
      </c>
      <c r="AI3540">
        <f>IF(M3540&lt;&gt;1,"",IF(OR(Q3540=999,Q3540=""),"",Q3540))</f>
        <v/>
      </c>
    </row>
    <row r="3541">
      <c r="A3541" t="inlineStr">
        <is>
          <t>TQRMNOP119035</t>
        </is>
      </c>
      <c r="B3541" t="n">
        <v>2025</v>
      </c>
      <c r="C3541" t="n">
        <v>1</v>
      </c>
      <c r="D3541" t="n">
        <v>42</v>
      </c>
      <c r="E3541" t="inlineStr">
        <is>
          <t>S</t>
        </is>
      </c>
      <c r="F3541" t="n">
        <v>10</v>
      </c>
      <c r="G3541" t="n">
        <v>770</v>
      </c>
      <c r="H3541" t="n">
        <v>3</v>
      </c>
      <c r="I3541" t="n">
        <v>2</v>
      </c>
      <c r="J3541" t="n">
        <v>21</v>
      </c>
      <c r="K3541" t="n">
        <v>2</v>
      </c>
      <c r="L3541" t="n">
        <v>4</v>
      </c>
      <c r="M3541" t="n">
        <v>1</v>
      </c>
      <c r="N3541" t="n">
        <v>3</v>
      </c>
      <c r="O3541" t="n">
        <v>1</v>
      </c>
      <c r="P3541" t="n">
        <v>2</v>
      </c>
      <c r="Q3541" t="n">
        <v>9</v>
      </c>
      <c r="R3541" s="15" t="n">
        <v>279000</v>
      </c>
      <c r="S3541" s="15" t="n">
        <v>0</v>
      </c>
      <c r="T3541" s="15" t="n">
        <v>279000</v>
      </c>
      <c r="U3541" s="15" t="n">
        <v>161400</v>
      </c>
      <c r="V3541">
        <f>IFERROR(VLOOKUP(D3541,Tablas_Equivalencia!$A$3:$B$8,2,FALSE),"Sin dato")</f>
        <v/>
      </c>
      <c r="W3541">
        <f>IFERROR(VLOOKUP(L3541,Tablas_Equivalencia!$D$3:$E$9,2,FALSE),"Sin dato")</f>
        <v/>
      </c>
      <c r="X3541">
        <f>IF(I3541=1,"Varón","Mujer")</f>
        <v/>
      </c>
      <c r="Y3541">
        <f>IFERROR(VLOOKUP(M3541,Tablas_Equivalencia!$G$3:$H$6,2,FALSE),"Sin dato")</f>
        <v/>
      </c>
      <c r="Z3541">
        <f>IF(J3541&lt;=24,"18-24","25-29")</f>
        <v/>
      </c>
      <c r="AA3541">
        <f>IF(M3541&lt;&gt;1,"",IF(P3541=2,1,0))</f>
        <v/>
      </c>
      <c r="AB3541">
        <f>IF(M3541&lt;&gt;1,"",IF(O3541&gt;=2,1,0))</f>
        <v/>
      </c>
      <c r="AC3541">
        <f>IF(M3541&lt;&gt;1,"",IF(OR(Q3541=999,Q3541=""),"",IF(OR(Q3541&lt;35,Q3541&gt;48),1,0)))</f>
        <v/>
      </c>
      <c r="AD3541">
        <f>IF(COUNT(AA3541:AC3541)&lt;3,"",SUM(AA3541:AC3541))</f>
        <v/>
      </c>
      <c r="AE3541">
        <f>IF(L3541&gt;=4,2,IF(L3541&gt;=2,1,0))</f>
        <v/>
      </c>
      <c r="AF3541">
        <f>IF(L3541&gt;=5,1,0)</f>
        <v/>
      </c>
      <c r="AG3541">
        <f>AE3541+AF3541</f>
        <v/>
      </c>
      <c r="AH3541" s="15">
        <f>IF(M3541&lt;&gt;1,"",IF(OR(R3541=-9,R3541=""),"",R3541))</f>
        <v/>
      </c>
      <c r="AI3541">
        <f>IF(M3541&lt;&gt;1,"",IF(OR(Q3541=999,Q3541=""),"",Q3541))</f>
        <v/>
      </c>
    </row>
    <row r="3542">
      <c r="A3542" t="inlineStr">
        <is>
          <t>TQRMNOP119050</t>
        </is>
      </c>
      <c r="B3542" t="n">
        <v>2025</v>
      </c>
      <c r="C3542" t="n">
        <v>1</v>
      </c>
      <c r="D3542" t="n">
        <v>41</v>
      </c>
      <c r="E3542" t="inlineStr">
        <is>
          <t>N</t>
        </is>
      </c>
      <c r="F3542" t="n">
        <v>15</v>
      </c>
      <c r="G3542" t="n">
        <v>1871</v>
      </c>
      <c r="H3542" t="n">
        <v>3</v>
      </c>
      <c r="I3542" t="n">
        <v>2</v>
      </c>
      <c r="J3542" t="n">
        <v>22</v>
      </c>
      <c r="K3542" t="n">
        <v>1</v>
      </c>
      <c r="L3542" t="n">
        <v>5</v>
      </c>
      <c r="M3542" t="n">
        <v>1</v>
      </c>
      <c r="N3542" t="n">
        <v>3</v>
      </c>
      <c r="O3542" t="n">
        <v>2</v>
      </c>
      <c r="P3542" t="n">
        <v>2</v>
      </c>
      <c r="Q3542" t="n">
        <v>29</v>
      </c>
      <c r="R3542" s="15" t="n">
        <v>290000</v>
      </c>
      <c r="S3542" s="15" t="n">
        <v>0</v>
      </c>
      <c r="T3542" s="15" t="n">
        <v>290000</v>
      </c>
      <c r="U3542" s="15" t="n">
        <v>88400</v>
      </c>
      <c r="V3542">
        <f>IFERROR(VLOOKUP(D3542,Tablas_Equivalencia!$A$3:$B$8,2,FALSE),"Sin dato")</f>
        <v/>
      </c>
      <c r="W3542">
        <f>IFERROR(VLOOKUP(L3542,Tablas_Equivalencia!$D$3:$E$9,2,FALSE),"Sin dato")</f>
        <v/>
      </c>
      <c r="X3542">
        <f>IF(I3542=1,"Varón","Mujer")</f>
        <v/>
      </c>
      <c r="Y3542">
        <f>IFERROR(VLOOKUP(M3542,Tablas_Equivalencia!$G$3:$H$6,2,FALSE),"Sin dato")</f>
        <v/>
      </c>
      <c r="Z3542">
        <f>IF(J3542&lt;=24,"18-24","25-29")</f>
        <v/>
      </c>
      <c r="AA3542">
        <f>IF(M3542&lt;&gt;1,"",IF(P3542=2,1,0))</f>
        <v/>
      </c>
      <c r="AB3542">
        <f>IF(M3542&lt;&gt;1,"",IF(O3542&gt;=2,1,0))</f>
        <v/>
      </c>
      <c r="AC3542">
        <f>IF(M3542&lt;&gt;1,"",IF(OR(Q3542=999,Q3542=""),"",IF(OR(Q3542&lt;35,Q3542&gt;48),1,0)))</f>
        <v/>
      </c>
      <c r="AD3542">
        <f>IF(COUNT(AA3542:AC3542)&lt;3,"",SUM(AA3542:AC3542))</f>
        <v/>
      </c>
      <c r="AE3542">
        <f>IF(L3542&gt;=4,2,IF(L3542&gt;=2,1,0))</f>
        <v/>
      </c>
      <c r="AF3542">
        <f>IF(L3542&gt;=5,1,0)</f>
        <v/>
      </c>
      <c r="AG3542">
        <f>AE3542+AF3542</f>
        <v/>
      </c>
      <c r="AH3542" s="15">
        <f>IF(M3542&lt;&gt;1,"",IF(OR(R3542=-9,R3542=""),"",R3542))</f>
        <v/>
      </c>
      <c r="AI3542">
        <f>IF(M3542&lt;&gt;1,"",IF(OR(Q3542=999,Q3542=""),"",Q3542))</f>
        <v/>
      </c>
    </row>
    <row r="3543">
      <c r="A3543" t="inlineStr">
        <is>
          <t>TQRMNOP119051</t>
        </is>
      </c>
      <c r="B3543" t="n">
        <v>2025</v>
      </c>
      <c r="C3543" t="n">
        <v>1</v>
      </c>
      <c r="D3543" t="n">
        <v>42</v>
      </c>
      <c r="E3543" t="inlineStr">
        <is>
          <t>N</t>
        </is>
      </c>
      <c r="F3543" t="n">
        <v>27</v>
      </c>
      <c r="G3543" t="n">
        <v>1330</v>
      </c>
      <c r="H3543" t="n">
        <v>10</v>
      </c>
      <c r="I3543" t="n">
        <v>1</v>
      </c>
      <c r="J3543" t="n">
        <v>27</v>
      </c>
      <c r="K3543" t="n">
        <v>1</v>
      </c>
      <c r="L3543" t="n">
        <v>2</v>
      </c>
      <c r="M3543" t="n">
        <v>1</v>
      </c>
      <c r="N3543" t="n">
        <v>3</v>
      </c>
      <c r="O3543" t="n">
        <v>1</v>
      </c>
      <c r="P3543" t="n">
        <v>2</v>
      </c>
      <c r="Q3543" t="n">
        <v>30</v>
      </c>
      <c r="R3543" s="15" t="n">
        <v>567000</v>
      </c>
      <c r="S3543" s="15" t="n">
        <v>83000</v>
      </c>
      <c r="T3543" s="15" t="n">
        <v>650000</v>
      </c>
      <c r="U3543" s="15" t="n">
        <v>104900</v>
      </c>
      <c r="V3543">
        <f>IFERROR(VLOOKUP(D3543,Tablas_Equivalencia!$A$3:$B$8,2,FALSE),"Sin dato")</f>
        <v/>
      </c>
      <c r="W3543">
        <f>IFERROR(VLOOKUP(L3543,Tablas_Equivalencia!$D$3:$E$9,2,FALSE),"Sin dato")</f>
        <v/>
      </c>
      <c r="X3543">
        <f>IF(I3543=1,"Varón","Mujer")</f>
        <v/>
      </c>
      <c r="Y3543">
        <f>IFERROR(VLOOKUP(M3543,Tablas_Equivalencia!$G$3:$H$6,2,FALSE),"Sin dato")</f>
        <v/>
      </c>
      <c r="Z3543">
        <f>IF(J3543&lt;=24,"18-24","25-29")</f>
        <v/>
      </c>
      <c r="AA3543">
        <f>IF(M3543&lt;&gt;1,"",IF(P3543=2,1,0))</f>
        <v/>
      </c>
      <c r="AB3543">
        <f>IF(M3543&lt;&gt;1,"",IF(O3543&gt;=2,1,0))</f>
        <v/>
      </c>
      <c r="AC3543">
        <f>IF(M3543&lt;&gt;1,"",IF(OR(Q3543=999,Q3543=""),"",IF(OR(Q3543&lt;35,Q3543&gt;48),1,0)))</f>
        <v/>
      </c>
      <c r="AD3543">
        <f>IF(COUNT(AA3543:AC3543)&lt;3,"",SUM(AA3543:AC3543))</f>
        <v/>
      </c>
      <c r="AE3543">
        <f>IF(L3543&gt;=4,2,IF(L3543&gt;=2,1,0))</f>
        <v/>
      </c>
      <c r="AF3543">
        <f>IF(L3543&gt;=5,1,0)</f>
        <v/>
      </c>
      <c r="AG3543">
        <f>AE3543+AF3543</f>
        <v/>
      </c>
      <c r="AH3543" s="15">
        <f>IF(M3543&lt;&gt;1,"",IF(OR(R3543=-9,R3543=""),"",R3543))</f>
        <v/>
      </c>
      <c r="AI3543">
        <f>IF(M3543&lt;&gt;1,"",IF(OR(Q3543=999,Q3543=""),"",Q3543))</f>
        <v/>
      </c>
    </row>
    <row r="3544">
      <c r="A3544" t="inlineStr">
        <is>
          <t>TQRMNOP119064</t>
        </is>
      </c>
      <c r="B3544" t="n">
        <v>2025</v>
      </c>
      <c r="C3544" t="n">
        <v>1</v>
      </c>
      <c r="D3544" t="n">
        <v>40</v>
      </c>
      <c r="E3544" t="inlineStr">
        <is>
          <t>N</t>
        </is>
      </c>
      <c r="F3544" t="n">
        <v>22</v>
      </c>
      <c r="G3544" t="n">
        <v>1043</v>
      </c>
      <c r="H3544" t="n">
        <v>1</v>
      </c>
      <c r="I3544" t="n">
        <v>2</v>
      </c>
      <c r="J3544" t="n">
        <v>21</v>
      </c>
      <c r="K3544" t="n">
        <v>1</v>
      </c>
      <c r="L3544" t="n">
        <v>5</v>
      </c>
      <c r="M3544" t="n">
        <v>1</v>
      </c>
      <c r="N3544" t="n">
        <v>1</v>
      </c>
      <c r="O3544" t="n">
        <v>2</v>
      </c>
      <c r="P3544" t="n">
        <v>1</v>
      </c>
      <c r="Q3544" t="n">
        <v>45</v>
      </c>
      <c r="R3544" s="15" t="n">
        <v>721000</v>
      </c>
      <c r="S3544" s="15" t="n">
        <v>0</v>
      </c>
      <c r="T3544" s="15" t="n">
        <v>721000</v>
      </c>
      <c r="U3544" s="15" t="n">
        <v>41200</v>
      </c>
      <c r="V3544">
        <f>IFERROR(VLOOKUP(D3544,Tablas_Equivalencia!$A$3:$B$8,2,FALSE),"Sin dato")</f>
        <v/>
      </c>
      <c r="W3544">
        <f>IFERROR(VLOOKUP(L3544,Tablas_Equivalencia!$D$3:$E$9,2,FALSE),"Sin dato")</f>
        <v/>
      </c>
      <c r="X3544">
        <f>IF(I3544=1,"Varón","Mujer")</f>
        <v/>
      </c>
      <c r="Y3544">
        <f>IFERROR(VLOOKUP(M3544,Tablas_Equivalencia!$G$3:$H$6,2,FALSE),"Sin dato")</f>
        <v/>
      </c>
      <c r="Z3544">
        <f>IF(J3544&lt;=24,"18-24","25-29")</f>
        <v/>
      </c>
      <c r="AA3544">
        <f>IF(M3544&lt;&gt;1,"",IF(P3544=2,1,0))</f>
        <v/>
      </c>
      <c r="AB3544">
        <f>IF(M3544&lt;&gt;1,"",IF(O3544&gt;=2,1,0))</f>
        <v/>
      </c>
      <c r="AC3544">
        <f>IF(M3544&lt;&gt;1,"",IF(OR(Q3544=999,Q3544=""),"",IF(OR(Q3544&lt;35,Q3544&gt;48),1,0)))</f>
        <v/>
      </c>
      <c r="AD3544">
        <f>IF(COUNT(AA3544:AC3544)&lt;3,"",SUM(AA3544:AC3544))</f>
        <v/>
      </c>
      <c r="AE3544">
        <f>IF(L3544&gt;=4,2,IF(L3544&gt;=2,1,0))</f>
        <v/>
      </c>
      <c r="AF3544">
        <f>IF(L3544&gt;=5,1,0)</f>
        <v/>
      </c>
      <c r="AG3544">
        <f>AE3544+AF3544</f>
        <v/>
      </c>
      <c r="AH3544" s="15">
        <f>IF(M3544&lt;&gt;1,"",IF(OR(R3544=-9,R3544=""),"",R3544))</f>
        <v/>
      </c>
      <c r="AI3544">
        <f>IF(M3544&lt;&gt;1,"",IF(OR(Q3544=999,Q3544=""),"",Q3544))</f>
        <v/>
      </c>
    </row>
    <row r="3545">
      <c r="A3545" t="inlineStr">
        <is>
          <t>TQRMNOP119067</t>
        </is>
      </c>
      <c r="B3545" t="n">
        <v>2025</v>
      </c>
      <c r="C3545" t="n">
        <v>1</v>
      </c>
      <c r="D3545" t="n">
        <v>1</v>
      </c>
      <c r="E3545" t="inlineStr">
        <is>
          <t>S</t>
        </is>
      </c>
      <c r="F3545" t="n">
        <v>33</v>
      </c>
      <c r="G3545" t="n">
        <v>829</v>
      </c>
      <c r="H3545" t="n">
        <v>3</v>
      </c>
      <c r="I3545" t="n">
        <v>1</v>
      </c>
      <c r="J3545" t="n">
        <v>27</v>
      </c>
      <c r="K3545" t="n">
        <v>2</v>
      </c>
      <c r="L3545" t="n">
        <v>4</v>
      </c>
      <c r="M3545" t="n">
        <v>2</v>
      </c>
      <c r="R3545" s="15" t="n">
        <v>0</v>
      </c>
      <c r="S3545" s="15" t="n">
        <v>18000</v>
      </c>
      <c r="T3545" s="15" t="n">
        <v>18000</v>
      </c>
      <c r="U3545" s="15" t="n">
        <v>107400</v>
      </c>
      <c r="V3545">
        <f>IFERROR(VLOOKUP(D3545,Tablas_Equivalencia!$A$3:$B$8,2,FALSE),"Sin dato")</f>
        <v/>
      </c>
      <c r="W3545">
        <f>IFERROR(VLOOKUP(L3545,Tablas_Equivalencia!$D$3:$E$9,2,FALSE),"Sin dato")</f>
        <v/>
      </c>
      <c r="X3545">
        <f>IF(I3545=1,"Varón","Mujer")</f>
        <v/>
      </c>
      <c r="Y3545">
        <f>IFERROR(VLOOKUP(M3545,Tablas_Equivalencia!$G$3:$H$6,2,FALSE),"Sin dato")</f>
        <v/>
      </c>
      <c r="Z3545">
        <f>IF(J3545&lt;=24,"18-24","25-29")</f>
        <v/>
      </c>
      <c r="AA3545">
        <f>IF(M3545&lt;&gt;1,"",IF(P3545=2,1,0))</f>
        <v/>
      </c>
      <c r="AB3545">
        <f>IF(M3545&lt;&gt;1,"",IF(O3545&gt;=2,1,0))</f>
        <v/>
      </c>
      <c r="AC3545">
        <f>IF(M3545&lt;&gt;1,"",IF(OR(Q3545=999,Q3545=""),"",IF(OR(Q3545&lt;35,Q3545&gt;48),1,0)))</f>
        <v/>
      </c>
      <c r="AD3545">
        <f>IF(COUNT(AA3545:AC3545)&lt;3,"",SUM(AA3545:AC3545))</f>
        <v/>
      </c>
      <c r="AE3545">
        <f>IF(L3545&gt;=4,2,IF(L3545&gt;=2,1,0))</f>
        <v/>
      </c>
      <c r="AF3545">
        <f>IF(L3545&gt;=5,1,0)</f>
        <v/>
      </c>
      <c r="AG3545">
        <f>AE3545+AF3545</f>
        <v/>
      </c>
      <c r="AH3545" s="15">
        <f>IF(M3545&lt;&gt;1,"",IF(OR(R3545=-9,R3545=""),"",R3545))</f>
        <v/>
      </c>
      <c r="AI3545">
        <f>IF(M3545&lt;&gt;1,"",IF(OR(Q3545=999,Q3545=""),"",Q3545))</f>
        <v/>
      </c>
    </row>
    <row r="3546">
      <c r="A3546" t="inlineStr">
        <is>
          <t>TQRMNOP119074</t>
        </is>
      </c>
      <c r="B3546" t="n">
        <v>2025</v>
      </c>
      <c r="C3546" t="n">
        <v>1</v>
      </c>
      <c r="D3546" t="n">
        <v>43</v>
      </c>
      <c r="E3546" t="inlineStr">
        <is>
          <t>N</t>
        </is>
      </c>
      <c r="F3546" t="n">
        <v>29</v>
      </c>
      <c r="G3546" t="n">
        <v>1805</v>
      </c>
      <c r="H3546" t="n">
        <v>3</v>
      </c>
      <c r="I3546" t="n">
        <v>1</v>
      </c>
      <c r="J3546" t="n">
        <v>28</v>
      </c>
      <c r="K3546" t="n">
        <v>2</v>
      </c>
      <c r="L3546" t="n">
        <v>3</v>
      </c>
      <c r="M3546" t="n">
        <v>3</v>
      </c>
      <c r="R3546" s="15" t="n">
        <v>0</v>
      </c>
      <c r="S3546" s="15" t="n">
        <v>0</v>
      </c>
      <c r="T3546" s="15" t="n">
        <v>0</v>
      </c>
      <c r="U3546" s="15" t="n">
        <v>236900</v>
      </c>
      <c r="V3546">
        <f>IFERROR(VLOOKUP(D3546,Tablas_Equivalencia!$A$3:$B$8,2,FALSE),"Sin dato")</f>
        <v/>
      </c>
      <c r="W3546">
        <f>IFERROR(VLOOKUP(L3546,Tablas_Equivalencia!$D$3:$E$9,2,FALSE),"Sin dato")</f>
        <v/>
      </c>
      <c r="X3546">
        <f>IF(I3546=1,"Varón","Mujer")</f>
        <v/>
      </c>
      <c r="Y3546">
        <f>IFERROR(VLOOKUP(M3546,Tablas_Equivalencia!$G$3:$H$6,2,FALSE),"Sin dato")</f>
        <v/>
      </c>
      <c r="Z3546">
        <f>IF(J3546&lt;=24,"18-24","25-29")</f>
        <v/>
      </c>
      <c r="AA3546">
        <f>IF(M3546&lt;&gt;1,"",IF(P3546=2,1,0))</f>
        <v/>
      </c>
      <c r="AB3546">
        <f>IF(M3546&lt;&gt;1,"",IF(O3546&gt;=2,1,0))</f>
        <v/>
      </c>
      <c r="AC3546">
        <f>IF(M3546&lt;&gt;1,"",IF(OR(Q3546=999,Q3546=""),"",IF(OR(Q3546&lt;35,Q3546&gt;48),1,0)))</f>
        <v/>
      </c>
      <c r="AD3546">
        <f>IF(COUNT(AA3546:AC3546)&lt;3,"",SUM(AA3546:AC3546))</f>
        <v/>
      </c>
      <c r="AE3546">
        <f>IF(L3546&gt;=4,2,IF(L3546&gt;=2,1,0))</f>
        <v/>
      </c>
      <c r="AF3546">
        <f>IF(L3546&gt;=5,1,0)</f>
        <v/>
      </c>
      <c r="AG3546">
        <f>AE3546+AF3546</f>
        <v/>
      </c>
      <c r="AH3546" s="15">
        <f>IF(M3546&lt;&gt;1,"",IF(OR(R3546=-9,R3546=""),"",R3546))</f>
        <v/>
      </c>
      <c r="AI3546">
        <f>IF(M3546&lt;&gt;1,"",IF(OR(Q3546=999,Q3546=""),"",Q3546))</f>
        <v/>
      </c>
    </row>
    <row r="3547">
      <c r="A3547" t="inlineStr">
        <is>
          <t>TQRMNOP119099</t>
        </is>
      </c>
      <c r="B3547" t="n">
        <v>2025</v>
      </c>
      <c r="C3547" t="n">
        <v>1</v>
      </c>
      <c r="D3547" t="n">
        <v>40</v>
      </c>
      <c r="E3547" t="inlineStr">
        <is>
          <t>N</t>
        </is>
      </c>
      <c r="F3547" t="n">
        <v>22</v>
      </c>
      <c r="G3547" t="n">
        <v>1498</v>
      </c>
      <c r="H3547" t="n">
        <v>3</v>
      </c>
      <c r="I3547" t="n">
        <v>2</v>
      </c>
      <c r="J3547" t="n">
        <v>21</v>
      </c>
      <c r="K3547" t="n">
        <v>2</v>
      </c>
      <c r="L3547" t="n">
        <v>4</v>
      </c>
      <c r="M3547" t="n">
        <v>3</v>
      </c>
      <c r="R3547" s="15" t="n">
        <v>0</v>
      </c>
      <c r="S3547" s="15" t="n">
        <v>0</v>
      </c>
      <c r="T3547" s="15" t="n">
        <v>0</v>
      </c>
      <c r="U3547" s="15" t="n">
        <v>144200</v>
      </c>
      <c r="V3547">
        <f>IFERROR(VLOOKUP(D3547,Tablas_Equivalencia!$A$3:$B$8,2,FALSE),"Sin dato")</f>
        <v/>
      </c>
      <c r="W3547">
        <f>IFERROR(VLOOKUP(L3547,Tablas_Equivalencia!$D$3:$E$9,2,FALSE),"Sin dato")</f>
        <v/>
      </c>
      <c r="X3547">
        <f>IF(I3547=1,"Varón","Mujer")</f>
        <v/>
      </c>
      <c r="Y3547">
        <f>IFERROR(VLOOKUP(M3547,Tablas_Equivalencia!$G$3:$H$6,2,FALSE),"Sin dato")</f>
        <v/>
      </c>
      <c r="Z3547">
        <f>IF(J3547&lt;=24,"18-24","25-29")</f>
        <v/>
      </c>
      <c r="AA3547">
        <f>IF(M3547&lt;&gt;1,"",IF(P3547=2,1,0))</f>
        <v/>
      </c>
      <c r="AB3547">
        <f>IF(M3547&lt;&gt;1,"",IF(O3547&gt;=2,1,0))</f>
        <v/>
      </c>
      <c r="AC3547">
        <f>IF(M3547&lt;&gt;1,"",IF(OR(Q3547=999,Q3547=""),"",IF(OR(Q3547&lt;35,Q3547&gt;48),1,0)))</f>
        <v/>
      </c>
      <c r="AD3547">
        <f>IF(COUNT(AA3547:AC3547)&lt;3,"",SUM(AA3547:AC3547))</f>
        <v/>
      </c>
      <c r="AE3547">
        <f>IF(L3547&gt;=4,2,IF(L3547&gt;=2,1,0))</f>
        <v/>
      </c>
      <c r="AF3547">
        <f>IF(L3547&gt;=5,1,0)</f>
        <v/>
      </c>
      <c r="AG3547">
        <f>AE3547+AF3547</f>
        <v/>
      </c>
      <c r="AH3547" s="15">
        <f>IF(M3547&lt;&gt;1,"",IF(OR(R3547=-9,R3547=""),"",R3547))</f>
        <v/>
      </c>
      <c r="AI3547">
        <f>IF(M3547&lt;&gt;1,"",IF(OR(Q3547=999,Q3547=""),"",Q3547))</f>
        <v/>
      </c>
    </row>
    <row r="3548">
      <c r="A3548" t="inlineStr">
        <is>
          <t>TQRMNOP119101</t>
        </is>
      </c>
      <c r="B3548" t="n">
        <v>2025</v>
      </c>
      <c r="C3548" t="n">
        <v>1</v>
      </c>
      <c r="D3548" t="n">
        <v>44</v>
      </c>
      <c r="E3548" t="inlineStr">
        <is>
          <t>N</t>
        </is>
      </c>
      <c r="F3548" t="n">
        <v>93</v>
      </c>
      <c r="G3548" t="n">
        <v>1022</v>
      </c>
      <c r="H3548" t="n">
        <v>3</v>
      </c>
      <c r="I3548" t="n">
        <v>1</v>
      </c>
      <c r="J3548" t="n">
        <v>28</v>
      </c>
      <c r="K3548" t="n">
        <v>2</v>
      </c>
      <c r="L3548" t="n">
        <v>4</v>
      </c>
      <c r="M3548" t="n">
        <v>1</v>
      </c>
      <c r="N3548" t="n">
        <v>2</v>
      </c>
      <c r="O3548" t="n">
        <v>1</v>
      </c>
      <c r="P3548" t="n">
        <v>1</v>
      </c>
      <c r="Q3548" t="n">
        <v>40</v>
      </c>
      <c r="R3548" s="15" t="n">
        <v>478000</v>
      </c>
      <c r="S3548" s="15" t="n">
        <v>0</v>
      </c>
      <c r="T3548" s="15" t="n">
        <v>478000</v>
      </c>
      <c r="U3548" s="15" t="n">
        <v>123200</v>
      </c>
      <c r="V3548">
        <f>IFERROR(VLOOKUP(D3548,Tablas_Equivalencia!$A$3:$B$8,2,FALSE),"Sin dato")</f>
        <v/>
      </c>
      <c r="W3548">
        <f>IFERROR(VLOOKUP(L3548,Tablas_Equivalencia!$D$3:$E$9,2,FALSE),"Sin dato")</f>
        <v/>
      </c>
      <c r="X3548">
        <f>IF(I3548=1,"Varón","Mujer")</f>
        <v/>
      </c>
      <c r="Y3548">
        <f>IFERROR(VLOOKUP(M3548,Tablas_Equivalencia!$G$3:$H$6,2,FALSE),"Sin dato")</f>
        <v/>
      </c>
      <c r="Z3548">
        <f>IF(J3548&lt;=24,"18-24","25-29")</f>
        <v/>
      </c>
      <c r="AA3548">
        <f>IF(M3548&lt;&gt;1,"",IF(P3548=2,1,0))</f>
        <v/>
      </c>
      <c r="AB3548">
        <f>IF(M3548&lt;&gt;1,"",IF(O3548&gt;=2,1,0))</f>
        <v/>
      </c>
      <c r="AC3548">
        <f>IF(M3548&lt;&gt;1,"",IF(OR(Q3548=999,Q3548=""),"",IF(OR(Q3548&lt;35,Q3548&gt;48),1,0)))</f>
        <v/>
      </c>
      <c r="AD3548">
        <f>IF(COUNT(AA3548:AC3548)&lt;3,"",SUM(AA3548:AC3548))</f>
        <v/>
      </c>
      <c r="AE3548">
        <f>IF(L3548&gt;=4,2,IF(L3548&gt;=2,1,0))</f>
        <v/>
      </c>
      <c r="AF3548">
        <f>IF(L3548&gt;=5,1,0)</f>
        <v/>
      </c>
      <c r="AG3548">
        <f>AE3548+AF3548</f>
        <v/>
      </c>
      <c r="AH3548" s="15">
        <f>IF(M3548&lt;&gt;1,"",IF(OR(R3548=-9,R3548=""),"",R3548))</f>
        <v/>
      </c>
      <c r="AI3548">
        <f>IF(M3548&lt;&gt;1,"",IF(OR(Q3548=999,Q3548=""),"",Q3548))</f>
        <v/>
      </c>
    </row>
    <row r="3549">
      <c r="A3549" t="inlineStr">
        <is>
          <t>TQRMNOP119113</t>
        </is>
      </c>
      <c r="B3549" t="n">
        <v>2025</v>
      </c>
      <c r="C3549" t="n">
        <v>1</v>
      </c>
      <c r="D3549" t="n">
        <v>41</v>
      </c>
      <c r="E3549" t="inlineStr">
        <is>
          <t>N</t>
        </is>
      </c>
      <c r="F3549" t="n">
        <v>12</v>
      </c>
      <c r="G3549" t="n">
        <v>1687</v>
      </c>
      <c r="H3549" t="n">
        <v>3</v>
      </c>
      <c r="I3549" t="n">
        <v>1</v>
      </c>
      <c r="J3549" t="n">
        <v>26</v>
      </c>
      <c r="K3549" t="n">
        <v>2</v>
      </c>
      <c r="L3549" t="n">
        <v>4</v>
      </c>
      <c r="M3549" t="n">
        <v>1</v>
      </c>
      <c r="N3549" t="n">
        <v>3</v>
      </c>
      <c r="O3549" t="n">
        <v>1</v>
      </c>
      <c r="P3549" t="n">
        <v>2</v>
      </c>
      <c r="Q3549" t="n">
        <v>25</v>
      </c>
      <c r="R3549" s="15" t="n">
        <v>511000</v>
      </c>
      <c r="S3549" s="15" t="n">
        <v>0</v>
      </c>
      <c r="T3549" s="15" t="n">
        <v>511000</v>
      </c>
      <c r="U3549" s="15" t="n">
        <v>279900</v>
      </c>
      <c r="V3549">
        <f>IFERROR(VLOOKUP(D3549,Tablas_Equivalencia!$A$3:$B$8,2,FALSE),"Sin dato")</f>
        <v/>
      </c>
      <c r="W3549">
        <f>IFERROR(VLOOKUP(L3549,Tablas_Equivalencia!$D$3:$E$9,2,FALSE),"Sin dato")</f>
        <v/>
      </c>
      <c r="X3549">
        <f>IF(I3549=1,"Varón","Mujer")</f>
        <v/>
      </c>
      <c r="Y3549">
        <f>IFERROR(VLOOKUP(M3549,Tablas_Equivalencia!$G$3:$H$6,2,FALSE),"Sin dato")</f>
        <v/>
      </c>
      <c r="Z3549">
        <f>IF(J3549&lt;=24,"18-24","25-29")</f>
        <v/>
      </c>
      <c r="AA3549">
        <f>IF(M3549&lt;&gt;1,"",IF(P3549=2,1,0))</f>
        <v/>
      </c>
      <c r="AB3549">
        <f>IF(M3549&lt;&gt;1,"",IF(O3549&gt;=2,1,0))</f>
        <v/>
      </c>
      <c r="AC3549">
        <f>IF(M3549&lt;&gt;1,"",IF(OR(Q3549=999,Q3549=""),"",IF(OR(Q3549&lt;35,Q3549&gt;48),1,0)))</f>
        <v/>
      </c>
      <c r="AD3549">
        <f>IF(COUNT(AA3549:AC3549)&lt;3,"",SUM(AA3549:AC3549))</f>
        <v/>
      </c>
      <c r="AE3549">
        <f>IF(L3549&gt;=4,2,IF(L3549&gt;=2,1,0))</f>
        <v/>
      </c>
      <c r="AF3549">
        <f>IF(L3549&gt;=5,1,0)</f>
        <v/>
      </c>
      <c r="AG3549">
        <f>AE3549+AF3549</f>
        <v/>
      </c>
      <c r="AH3549" s="15">
        <f>IF(M3549&lt;&gt;1,"",IF(OR(R3549=-9,R3549=""),"",R3549))</f>
        <v/>
      </c>
      <c r="AI3549">
        <f>IF(M3549&lt;&gt;1,"",IF(OR(Q3549=999,Q3549=""),"",Q3549))</f>
        <v/>
      </c>
    </row>
    <row r="3550">
      <c r="A3550" t="inlineStr">
        <is>
          <t>TQRMNOP119114</t>
        </is>
      </c>
      <c r="B3550" t="n">
        <v>2025</v>
      </c>
      <c r="C3550" t="n">
        <v>1</v>
      </c>
      <c r="D3550" t="n">
        <v>42</v>
      </c>
      <c r="E3550" t="inlineStr">
        <is>
          <t>N</t>
        </is>
      </c>
      <c r="F3550" t="n">
        <v>27</v>
      </c>
      <c r="G3550" t="n">
        <v>1085</v>
      </c>
      <c r="H3550" t="n">
        <v>3</v>
      </c>
      <c r="I3550" t="n">
        <v>1</v>
      </c>
      <c r="J3550" t="n">
        <v>25</v>
      </c>
      <c r="K3550" t="n">
        <v>2</v>
      </c>
      <c r="L3550" t="n">
        <v>7</v>
      </c>
      <c r="M3550" t="n">
        <v>3</v>
      </c>
      <c r="R3550" s="15" t="n">
        <v>0</v>
      </c>
      <c r="S3550" s="15" t="n">
        <v>168000</v>
      </c>
      <c r="T3550" s="15" t="n">
        <v>168000</v>
      </c>
      <c r="U3550" s="15" t="n">
        <v>132100</v>
      </c>
      <c r="V3550">
        <f>IFERROR(VLOOKUP(D3550,Tablas_Equivalencia!$A$3:$B$8,2,FALSE),"Sin dato")</f>
        <v/>
      </c>
      <c r="W3550">
        <f>IFERROR(VLOOKUP(L3550,Tablas_Equivalencia!$D$3:$E$9,2,FALSE),"Sin dato")</f>
        <v/>
      </c>
      <c r="X3550">
        <f>IF(I3550=1,"Varón","Mujer")</f>
        <v/>
      </c>
      <c r="Y3550">
        <f>IFERROR(VLOOKUP(M3550,Tablas_Equivalencia!$G$3:$H$6,2,FALSE),"Sin dato")</f>
        <v/>
      </c>
      <c r="Z3550">
        <f>IF(J3550&lt;=24,"18-24","25-29")</f>
        <v/>
      </c>
      <c r="AA3550">
        <f>IF(M3550&lt;&gt;1,"",IF(P3550=2,1,0))</f>
        <v/>
      </c>
      <c r="AB3550">
        <f>IF(M3550&lt;&gt;1,"",IF(O3550&gt;=2,1,0))</f>
        <v/>
      </c>
      <c r="AC3550">
        <f>IF(M3550&lt;&gt;1,"",IF(OR(Q3550=999,Q3550=""),"",IF(OR(Q3550&lt;35,Q3550&gt;48),1,0)))</f>
        <v/>
      </c>
      <c r="AD3550">
        <f>IF(COUNT(AA3550:AC3550)&lt;3,"",SUM(AA3550:AC3550))</f>
        <v/>
      </c>
      <c r="AE3550">
        <f>IF(L3550&gt;=4,2,IF(L3550&gt;=2,1,0))</f>
        <v/>
      </c>
      <c r="AF3550">
        <f>IF(L3550&gt;=5,1,0)</f>
        <v/>
      </c>
      <c r="AG3550">
        <f>AE3550+AF3550</f>
        <v/>
      </c>
      <c r="AH3550" s="15">
        <f>IF(M3550&lt;&gt;1,"",IF(OR(R3550=-9,R3550=""),"",R3550))</f>
        <v/>
      </c>
      <c r="AI3550">
        <f>IF(M3550&lt;&gt;1,"",IF(OR(Q3550=999,Q3550=""),"",Q3550))</f>
        <v/>
      </c>
    </row>
    <row r="3551">
      <c r="A3551" t="inlineStr">
        <is>
          <t>TQRMNOP119118</t>
        </is>
      </c>
      <c r="B3551" t="n">
        <v>2025</v>
      </c>
      <c r="C3551" t="n">
        <v>1</v>
      </c>
      <c r="D3551" t="n">
        <v>40</v>
      </c>
      <c r="E3551" t="inlineStr">
        <is>
          <t>N</t>
        </is>
      </c>
      <c r="F3551" t="n">
        <v>9</v>
      </c>
      <c r="G3551" t="n">
        <v>1179</v>
      </c>
      <c r="H3551" t="n">
        <v>1</v>
      </c>
      <c r="I3551" t="n">
        <v>2</v>
      </c>
      <c r="J3551" t="n">
        <v>20</v>
      </c>
      <c r="K3551" t="n">
        <v>2</v>
      </c>
      <c r="L3551" t="n">
        <v>4</v>
      </c>
      <c r="M3551" t="n">
        <v>3</v>
      </c>
      <c r="R3551" s="15" t="n">
        <v>0</v>
      </c>
      <c r="S3551" s="15" t="n">
        <v>189000</v>
      </c>
      <c r="T3551" s="15" t="n">
        <v>189000</v>
      </c>
      <c r="U3551" s="15" t="n">
        <v>328000</v>
      </c>
      <c r="V3551">
        <f>IFERROR(VLOOKUP(D3551,Tablas_Equivalencia!$A$3:$B$8,2,FALSE),"Sin dato")</f>
        <v/>
      </c>
      <c r="W3551">
        <f>IFERROR(VLOOKUP(L3551,Tablas_Equivalencia!$D$3:$E$9,2,FALSE),"Sin dato")</f>
        <v/>
      </c>
      <c r="X3551">
        <f>IF(I3551=1,"Varón","Mujer")</f>
        <v/>
      </c>
      <c r="Y3551">
        <f>IFERROR(VLOOKUP(M3551,Tablas_Equivalencia!$G$3:$H$6,2,FALSE),"Sin dato")</f>
        <v/>
      </c>
      <c r="Z3551">
        <f>IF(J3551&lt;=24,"18-24","25-29")</f>
        <v/>
      </c>
      <c r="AA3551">
        <f>IF(M3551&lt;&gt;1,"",IF(P3551=2,1,0))</f>
        <v/>
      </c>
      <c r="AB3551">
        <f>IF(M3551&lt;&gt;1,"",IF(O3551&gt;=2,1,0))</f>
        <v/>
      </c>
      <c r="AC3551">
        <f>IF(M3551&lt;&gt;1,"",IF(OR(Q3551=999,Q3551=""),"",IF(OR(Q3551&lt;35,Q3551&gt;48),1,0)))</f>
        <v/>
      </c>
      <c r="AD3551">
        <f>IF(COUNT(AA3551:AC3551)&lt;3,"",SUM(AA3551:AC3551))</f>
        <v/>
      </c>
      <c r="AE3551">
        <f>IF(L3551&gt;=4,2,IF(L3551&gt;=2,1,0))</f>
        <v/>
      </c>
      <c r="AF3551">
        <f>IF(L3551&gt;=5,1,0)</f>
        <v/>
      </c>
      <c r="AG3551">
        <f>AE3551+AF3551</f>
        <v/>
      </c>
      <c r="AH3551" s="15">
        <f>IF(M3551&lt;&gt;1,"",IF(OR(R3551=-9,R3551=""),"",R3551))</f>
        <v/>
      </c>
      <c r="AI3551">
        <f>IF(M3551&lt;&gt;1,"",IF(OR(Q3551=999,Q3551=""),"",Q3551))</f>
        <v/>
      </c>
    </row>
    <row r="3552">
      <c r="A3552" t="inlineStr">
        <is>
          <t>TQRMNOP119130</t>
        </is>
      </c>
      <c r="B3552" t="n">
        <v>2025</v>
      </c>
      <c r="C3552" t="n">
        <v>1</v>
      </c>
      <c r="D3552" t="n">
        <v>41</v>
      </c>
      <c r="E3552" t="inlineStr">
        <is>
          <t>N</t>
        </is>
      </c>
      <c r="F3552" t="n">
        <v>15</v>
      </c>
      <c r="G3552" t="n">
        <v>968</v>
      </c>
      <c r="H3552" t="n">
        <v>2</v>
      </c>
      <c r="I3552" t="n">
        <v>2</v>
      </c>
      <c r="J3552" t="n">
        <v>29</v>
      </c>
      <c r="K3552" t="n">
        <v>2</v>
      </c>
      <c r="L3552" t="n">
        <v>3</v>
      </c>
      <c r="M3552" t="n">
        <v>2</v>
      </c>
      <c r="R3552" s="15" t="n">
        <v>0</v>
      </c>
      <c r="S3552" s="15" t="n">
        <v>0</v>
      </c>
      <c r="T3552" s="15" t="n">
        <v>0</v>
      </c>
      <c r="U3552" s="15" t="n">
        <v>67000</v>
      </c>
      <c r="V3552">
        <f>IFERROR(VLOOKUP(D3552,Tablas_Equivalencia!$A$3:$B$8,2,FALSE),"Sin dato")</f>
        <v/>
      </c>
      <c r="W3552">
        <f>IFERROR(VLOOKUP(L3552,Tablas_Equivalencia!$D$3:$E$9,2,FALSE),"Sin dato")</f>
        <v/>
      </c>
      <c r="X3552">
        <f>IF(I3552=1,"Varón","Mujer")</f>
        <v/>
      </c>
      <c r="Y3552">
        <f>IFERROR(VLOOKUP(M3552,Tablas_Equivalencia!$G$3:$H$6,2,FALSE),"Sin dato")</f>
        <v/>
      </c>
      <c r="Z3552">
        <f>IF(J3552&lt;=24,"18-24","25-29")</f>
        <v/>
      </c>
      <c r="AA3552">
        <f>IF(M3552&lt;&gt;1,"",IF(P3552=2,1,0))</f>
        <v/>
      </c>
      <c r="AB3552">
        <f>IF(M3552&lt;&gt;1,"",IF(O3552&gt;=2,1,0))</f>
        <v/>
      </c>
      <c r="AC3552">
        <f>IF(M3552&lt;&gt;1,"",IF(OR(Q3552=999,Q3552=""),"",IF(OR(Q3552&lt;35,Q3552&gt;48),1,0)))</f>
        <v/>
      </c>
      <c r="AD3552">
        <f>IF(COUNT(AA3552:AC3552)&lt;3,"",SUM(AA3552:AC3552))</f>
        <v/>
      </c>
      <c r="AE3552">
        <f>IF(L3552&gt;=4,2,IF(L3552&gt;=2,1,0))</f>
        <v/>
      </c>
      <c r="AF3552">
        <f>IF(L3552&gt;=5,1,0)</f>
        <v/>
      </c>
      <c r="AG3552">
        <f>AE3552+AF3552</f>
        <v/>
      </c>
      <c r="AH3552" s="15">
        <f>IF(M3552&lt;&gt;1,"",IF(OR(R3552=-9,R3552=""),"",R3552))</f>
        <v/>
      </c>
      <c r="AI3552">
        <f>IF(M3552&lt;&gt;1,"",IF(OR(Q3552=999,Q3552=""),"",Q3552))</f>
        <v/>
      </c>
    </row>
    <row r="3553">
      <c r="A3553" t="inlineStr">
        <is>
          <t>TQRMNOP119131</t>
        </is>
      </c>
      <c r="B3553" t="n">
        <v>2025</v>
      </c>
      <c r="C3553" t="n">
        <v>1</v>
      </c>
      <c r="D3553" t="n">
        <v>41</v>
      </c>
      <c r="E3553" t="inlineStr">
        <is>
          <t>N</t>
        </is>
      </c>
      <c r="F3553" t="n">
        <v>15</v>
      </c>
      <c r="G3553" t="n">
        <v>1176</v>
      </c>
      <c r="H3553" t="n">
        <v>3</v>
      </c>
      <c r="I3553" t="n">
        <v>2</v>
      </c>
      <c r="J3553" t="n">
        <v>19</v>
      </c>
      <c r="K3553" t="n">
        <v>2</v>
      </c>
      <c r="L3553" t="n">
        <v>4</v>
      </c>
      <c r="M3553" t="n">
        <v>1</v>
      </c>
      <c r="N3553" t="n">
        <v>1</v>
      </c>
      <c r="O3553" t="n">
        <v>3</v>
      </c>
      <c r="P3553" t="n">
        <v>2</v>
      </c>
      <c r="Q3553" t="n">
        <v>26</v>
      </c>
      <c r="R3553" s="15" t="n">
        <v>289000</v>
      </c>
      <c r="S3553" s="15" t="n">
        <v>0</v>
      </c>
      <c r="T3553" s="15" t="n">
        <v>289000</v>
      </c>
      <c r="U3553" s="15" t="n">
        <v>165800</v>
      </c>
      <c r="V3553">
        <f>IFERROR(VLOOKUP(D3553,Tablas_Equivalencia!$A$3:$B$8,2,FALSE),"Sin dato")</f>
        <v/>
      </c>
      <c r="W3553">
        <f>IFERROR(VLOOKUP(L3553,Tablas_Equivalencia!$D$3:$E$9,2,FALSE),"Sin dato")</f>
        <v/>
      </c>
      <c r="X3553">
        <f>IF(I3553=1,"Varón","Mujer")</f>
        <v/>
      </c>
      <c r="Y3553">
        <f>IFERROR(VLOOKUP(M3553,Tablas_Equivalencia!$G$3:$H$6,2,FALSE),"Sin dato")</f>
        <v/>
      </c>
      <c r="Z3553">
        <f>IF(J3553&lt;=24,"18-24","25-29")</f>
        <v/>
      </c>
      <c r="AA3553">
        <f>IF(M3553&lt;&gt;1,"",IF(P3553=2,1,0))</f>
        <v/>
      </c>
      <c r="AB3553">
        <f>IF(M3553&lt;&gt;1,"",IF(O3553&gt;=2,1,0))</f>
        <v/>
      </c>
      <c r="AC3553">
        <f>IF(M3553&lt;&gt;1,"",IF(OR(Q3553=999,Q3553=""),"",IF(OR(Q3553&lt;35,Q3553&gt;48),1,0)))</f>
        <v/>
      </c>
      <c r="AD3553">
        <f>IF(COUNT(AA3553:AC3553)&lt;3,"",SUM(AA3553:AC3553))</f>
        <v/>
      </c>
      <c r="AE3553">
        <f>IF(L3553&gt;=4,2,IF(L3553&gt;=2,1,0))</f>
        <v/>
      </c>
      <c r="AF3553">
        <f>IF(L3553&gt;=5,1,0)</f>
        <v/>
      </c>
      <c r="AG3553">
        <f>AE3553+AF3553</f>
        <v/>
      </c>
      <c r="AH3553" s="15">
        <f>IF(M3553&lt;&gt;1,"",IF(OR(R3553=-9,R3553=""),"",R3553))</f>
        <v/>
      </c>
      <c r="AI3553">
        <f>IF(M3553&lt;&gt;1,"",IF(OR(Q3553=999,Q3553=""),"",Q3553))</f>
        <v/>
      </c>
    </row>
    <row r="3554">
      <c r="A3554" t="inlineStr">
        <is>
          <t>TQRMNOP119133</t>
        </is>
      </c>
      <c r="B3554" t="n">
        <v>2025</v>
      </c>
      <c r="C3554" t="n">
        <v>1</v>
      </c>
      <c r="D3554" t="n">
        <v>42</v>
      </c>
      <c r="E3554" t="inlineStr">
        <is>
          <t>S</t>
        </is>
      </c>
      <c r="F3554" t="n">
        <v>10</v>
      </c>
      <c r="G3554" t="n">
        <v>580</v>
      </c>
      <c r="H3554" t="n">
        <v>3</v>
      </c>
      <c r="I3554" t="n">
        <v>1</v>
      </c>
      <c r="J3554" t="n">
        <v>20</v>
      </c>
      <c r="K3554" t="n">
        <v>2</v>
      </c>
      <c r="L3554" t="n">
        <v>3</v>
      </c>
      <c r="M3554" t="n">
        <v>1</v>
      </c>
      <c r="N3554" t="n">
        <v>2</v>
      </c>
      <c r="O3554" t="n">
        <v>2</v>
      </c>
      <c r="P3554" t="n">
        <v>2</v>
      </c>
      <c r="Q3554" t="n">
        <v>37</v>
      </c>
      <c r="R3554" s="15" t="n">
        <v>351000</v>
      </c>
      <c r="S3554" s="15" t="n">
        <v>0</v>
      </c>
      <c r="T3554" s="15" t="n">
        <v>351000</v>
      </c>
      <c r="U3554" s="15" t="n">
        <v>175300</v>
      </c>
      <c r="V3554">
        <f>IFERROR(VLOOKUP(D3554,Tablas_Equivalencia!$A$3:$B$8,2,FALSE),"Sin dato")</f>
        <v/>
      </c>
      <c r="W3554">
        <f>IFERROR(VLOOKUP(L3554,Tablas_Equivalencia!$D$3:$E$9,2,FALSE),"Sin dato")</f>
        <v/>
      </c>
      <c r="X3554">
        <f>IF(I3554=1,"Varón","Mujer")</f>
        <v/>
      </c>
      <c r="Y3554">
        <f>IFERROR(VLOOKUP(M3554,Tablas_Equivalencia!$G$3:$H$6,2,FALSE),"Sin dato")</f>
        <v/>
      </c>
      <c r="Z3554">
        <f>IF(J3554&lt;=24,"18-24","25-29")</f>
        <v/>
      </c>
      <c r="AA3554">
        <f>IF(M3554&lt;&gt;1,"",IF(P3554=2,1,0))</f>
        <v/>
      </c>
      <c r="AB3554">
        <f>IF(M3554&lt;&gt;1,"",IF(O3554&gt;=2,1,0))</f>
        <v/>
      </c>
      <c r="AC3554">
        <f>IF(M3554&lt;&gt;1,"",IF(OR(Q3554=999,Q3554=""),"",IF(OR(Q3554&lt;35,Q3554&gt;48),1,0)))</f>
        <v/>
      </c>
      <c r="AD3554">
        <f>IF(COUNT(AA3554:AC3554)&lt;3,"",SUM(AA3554:AC3554))</f>
        <v/>
      </c>
      <c r="AE3554">
        <f>IF(L3554&gt;=4,2,IF(L3554&gt;=2,1,0))</f>
        <v/>
      </c>
      <c r="AF3554">
        <f>IF(L3554&gt;=5,1,0)</f>
        <v/>
      </c>
      <c r="AG3554">
        <f>AE3554+AF3554</f>
        <v/>
      </c>
      <c r="AH3554" s="15">
        <f>IF(M3554&lt;&gt;1,"",IF(OR(R3554=-9,R3554=""),"",R3554))</f>
        <v/>
      </c>
      <c r="AI3554">
        <f>IF(M3554&lt;&gt;1,"",IF(OR(Q3554=999,Q3554=""),"",Q3554))</f>
        <v/>
      </c>
    </row>
    <row r="3555">
      <c r="A3555" t="inlineStr">
        <is>
          <t>TQRMNOP119142</t>
        </is>
      </c>
      <c r="B3555" t="n">
        <v>2025</v>
      </c>
      <c r="C3555" t="n">
        <v>1</v>
      </c>
      <c r="D3555" t="n">
        <v>1</v>
      </c>
      <c r="E3555" t="inlineStr">
        <is>
          <t>S</t>
        </is>
      </c>
      <c r="F3555" t="n">
        <v>33</v>
      </c>
      <c r="G3555" t="n">
        <v>892</v>
      </c>
      <c r="H3555" t="n">
        <v>1</v>
      </c>
      <c r="I3555" t="n">
        <v>2</v>
      </c>
      <c r="J3555" t="n">
        <v>25</v>
      </c>
      <c r="K3555" t="n">
        <v>1</v>
      </c>
      <c r="L3555" t="n">
        <v>3</v>
      </c>
      <c r="M3555" t="n">
        <v>1</v>
      </c>
      <c r="N3555" t="n">
        <v>2</v>
      </c>
      <c r="O3555" t="n">
        <v>3</v>
      </c>
      <c r="P3555" t="n">
        <v>2</v>
      </c>
      <c r="Q3555" t="n">
        <v>7</v>
      </c>
      <c r="R3555" s="15" t="n">
        <v>417000</v>
      </c>
      <c r="S3555" s="15" t="n">
        <v>0</v>
      </c>
      <c r="T3555" s="15" t="n">
        <v>417000</v>
      </c>
      <c r="U3555" s="15" t="n">
        <v>100600</v>
      </c>
      <c r="V3555">
        <f>IFERROR(VLOOKUP(D3555,Tablas_Equivalencia!$A$3:$B$8,2,FALSE),"Sin dato")</f>
        <v/>
      </c>
      <c r="W3555">
        <f>IFERROR(VLOOKUP(L3555,Tablas_Equivalencia!$D$3:$E$9,2,FALSE),"Sin dato")</f>
        <v/>
      </c>
      <c r="X3555">
        <f>IF(I3555=1,"Varón","Mujer")</f>
        <v/>
      </c>
      <c r="Y3555">
        <f>IFERROR(VLOOKUP(M3555,Tablas_Equivalencia!$G$3:$H$6,2,FALSE),"Sin dato")</f>
        <v/>
      </c>
      <c r="Z3555">
        <f>IF(J3555&lt;=24,"18-24","25-29")</f>
        <v/>
      </c>
      <c r="AA3555">
        <f>IF(M3555&lt;&gt;1,"",IF(P3555=2,1,0))</f>
        <v/>
      </c>
      <c r="AB3555">
        <f>IF(M3555&lt;&gt;1,"",IF(O3555&gt;=2,1,0))</f>
        <v/>
      </c>
      <c r="AC3555">
        <f>IF(M3555&lt;&gt;1,"",IF(OR(Q3555=999,Q3555=""),"",IF(OR(Q3555&lt;35,Q3555&gt;48),1,0)))</f>
        <v/>
      </c>
      <c r="AD3555">
        <f>IF(COUNT(AA3555:AC3555)&lt;3,"",SUM(AA3555:AC3555))</f>
        <v/>
      </c>
      <c r="AE3555">
        <f>IF(L3555&gt;=4,2,IF(L3555&gt;=2,1,0))</f>
        <v/>
      </c>
      <c r="AF3555">
        <f>IF(L3555&gt;=5,1,0)</f>
        <v/>
      </c>
      <c r="AG3555">
        <f>AE3555+AF3555</f>
        <v/>
      </c>
      <c r="AH3555" s="15">
        <f>IF(M3555&lt;&gt;1,"",IF(OR(R3555=-9,R3555=""),"",R3555))</f>
        <v/>
      </c>
      <c r="AI3555">
        <f>IF(M3555&lt;&gt;1,"",IF(OR(Q3555=999,Q3555=""),"",Q3555))</f>
        <v/>
      </c>
    </row>
    <row r="3556">
      <c r="A3556" t="inlineStr">
        <is>
          <t>TQRMNOP119146</t>
        </is>
      </c>
      <c r="B3556" t="n">
        <v>2025</v>
      </c>
      <c r="C3556" t="n">
        <v>1</v>
      </c>
      <c r="D3556" t="n">
        <v>43</v>
      </c>
      <c r="E3556" t="inlineStr">
        <is>
          <t>N</t>
        </is>
      </c>
      <c r="F3556" t="n">
        <v>34</v>
      </c>
      <c r="G3556" t="n">
        <v>757</v>
      </c>
      <c r="H3556" t="n">
        <v>10</v>
      </c>
      <c r="I3556" t="n">
        <v>1</v>
      </c>
      <c r="J3556" t="n">
        <v>26</v>
      </c>
      <c r="K3556" t="n">
        <v>2</v>
      </c>
      <c r="L3556" t="n">
        <v>4</v>
      </c>
      <c r="M3556" t="n">
        <v>1</v>
      </c>
      <c r="N3556" t="n">
        <v>3</v>
      </c>
      <c r="O3556" t="n">
        <v>3</v>
      </c>
      <c r="P3556" t="n">
        <v>2</v>
      </c>
      <c r="Q3556" t="n">
        <v>42</v>
      </c>
      <c r="R3556" s="15" t="n">
        <v>414000</v>
      </c>
      <c r="S3556" s="15" t="n">
        <v>0</v>
      </c>
      <c r="T3556" s="15" t="n">
        <v>414000</v>
      </c>
      <c r="U3556" s="15" t="n">
        <v>220600</v>
      </c>
      <c r="V3556">
        <f>IFERROR(VLOOKUP(D3556,Tablas_Equivalencia!$A$3:$B$8,2,FALSE),"Sin dato")</f>
        <v/>
      </c>
      <c r="W3556">
        <f>IFERROR(VLOOKUP(L3556,Tablas_Equivalencia!$D$3:$E$9,2,FALSE),"Sin dato")</f>
        <v/>
      </c>
      <c r="X3556">
        <f>IF(I3556=1,"Varón","Mujer")</f>
        <v/>
      </c>
      <c r="Y3556">
        <f>IFERROR(VLOOKUP(M3556,Tablas_Equivalencia!$G$3:$H$6,2,FALSE),"Sin dato")</f>
        <v/>
      </c>
      <c r="Z3556">
        <f>IF(J3556&lt;=24,"18-24","25-29")</f>
        <v/>
      </c>
      <c r="AA3556">
        <f>IF(M3556&lt;&gt;1,"",IF(P3556=2,1,0))</f>
        <v/>
      </c>
      <c r="AB3556">
        <f>IF(M3556&lt;&gt;1,"",IF(O3556&gt;=2,1,0))</f>
        <v/>
      </c>
      <c r="AC3556">
        <f>IF(M3556&lt;&gt;1,"",IF(OR(Q3556=999,Q3556=""),"",IF(OR(Q3556&lt;35,Q3556&gt;48),1,0)))</f>
        <v/>
      </c>
      <c r="AD3556">
        <f>IF(COUNT(AA3556:AC3556)&lt;3,"",SUM(AA3556:AC3556))</f>
        <v/>
      </c>
      <c r="AE3556">
        <f>IF(L3556&gt;=4,2,IF(L3556&gt;=2,1,0))</f>
        <v/>
      </c>
      <c r="AF3556">
        <f>IF(L3556&gt;=5,1,0)</f>
        <v/>
      </c>
      <c r="AG3556">
        <f>AE3556+AF3556</f>
        <v/>
      </c>
      <c r="AH3556" s="15">
        <f>IF(M3556&lt;&gt;1,"",IF(OR(R3556=-9,R3556=""),"",R3556))</f>
        <v/>
      </c>
      <c r="AI3556">
        <f>IF(M3556&lt;&gt;1,"",IF(OR(Q3556=999,Q3556=""),"",Q3556))</f>
        <v/>
      </c>
    </row>
    <row r="3557">
      <c r="A3557" t="inlineStr">
        <is>
          <t>TQRMNOP119148</t>
        </is>
      </c>
      <c r="B3557" t="n">
        <v>2025</v>
      </c>
      <c r="C3557" t="n">
        <v>1</v>
      </c>
      <c r="D3557" t="n">
        <v>41</v>
      </c>
      <c r="E3557" t="inlineStr">
        <is>
          <t>N</t>
        </is>
      </c>
      <c r="F3557" t="n">
        <v>15</v>
      </c>
      <c r="G3557" t="n">
        <v>944</v>
      </c>
      <c r="H3557" t="n">
        <v>1</v>
      </c>
      <c r="I3557" t="n">
        <v>2</v>
      </c>
      <c r="J3557" t="n">
        <v>23</v>
      </c>
      <c r="K3557" t="n">
        <v>2</v>
      </c>
      <c r="L3557" t="n">
        <v>4</v>
      </c>
      <c r="M3557" t="n">
        <v>3</v>
      </c>
      <c r="R3557" s="15" t="n">
        <v>0</v>
      </c>
      <c r="S3557" s="15" t="n">
        <v>0</v>
      </c>
      <c r="T3557" s="15" t="n">
        <v>0</v>
      </c>
      <c r="U3557" s="15" t="n">
        <v>115700</v>
      </c>
      <c r="V3557">
        <f>IFERROR(VLOOKUP(D3557,Tablas_Equivalencia!$A$3:$B$8,2,FALSE),"Sin dato")</f>
        <v/>
      </c>
      <c r="W3557">
        <f>IFERROR(VLOOKUP(L3557,Tablas_Equivalencia!$D$3:$E$9,2,FALSE),"Sin dato")</f>
        <v/>
      </c>
      <c r="X3557">
        <f>IF(I3557=1,"Varón","Mujer")</f>
        <v/>
      </c>
      <c r="Y3557">
        <f>IFERROR(VLOOKUP(M3557,Tablas_Equivalencia!$G$3:$H$6,2,FALSE),"Sin dato")</f>
        <v/>
      </c>
      <c r="Z3557">
        <f>IF(J3557&lt;=24,"18-24","25-29")</f>
        <v/>
      </c>
      <c r="AA3557">
        <f>IF(M3557&lt;&gt;1,"",IF(P3557=2,1,0))</f>
        <v/>
      </c>
      <c r="AB3557">
        <f>IF(M3557&lt;&gt;1,"",IF(O3557&gt;=2,1,0))</f>
        <v/>
      </c>
      <c r="AC3557">
        <f>IF(M3557&lt;&gt;1,"",IF(OR(Q3557=999,Q3557=""),"",IF(OR(Q3557&lt;35,Q3557&gt;48),1,0)))</f>
        <v/>
      </c>
      <c r="AD3557">
        <f>IF(COUNT(AA3557:AC3557)&lt;3,"",SUM(AA3557:AC3557))</f>
        <v/>
      </c>
      <c r="AE3557">
        <f>IF(L3557&gt;=4,2,IF(L3557&gt;=2,1,0))</f>
        <v/>
      </c>
      <c r="AF3557">
        <f>IF(L3557&gt;=5,1,0)</f>
        <v/>
      </c>
      <c r="AG3557">
        <f>AE3557+AF3557</f>
        <v/>
      </c>
      <c r="AH3557" s="15">
        <f>IF(M3557&lt;&gt;1,"",IF(OR(R3557=-9,R3557=""),"",R3557))</f>
        <v/>
      </c>
      <c r="AI3557">
        <f>IF(M3557&lt;&gt;1,"",IF(OR(Q3557=999,Q3557=""),"",Q3557))</f>
        <v/>
      </c>
    </row>
    <row r="3558">
      <c r="A3558" t="inlineStr">
        <is>
          <t>TQRMNOP119149</t>
        </is>
      </c>
      <c r="B3558" t="n">
        <v>2025</v>
      </c>
      <c r="C3558" t="n">
        <v>1</v>
      </c>
      <c r="D3558" t="n">
        <v>42</v>
      </c>
      <c r="E3558" t="inlineStr">
        <is>
          <t>N</t>
        </is>
      </c>
      <c r="F3558" t="n">
        <v>25</v>
      </c>
      <c r="G3558" t="n">
        <v>556</v>
      </c>
      <c r="H3558" t="n">
        <v>3</v>
      </c>
      <c r="I3558" t="n">
        <v>1</v>
      </c>
      <c r="J3558" t="n">
        <v>22</v>
      </c>
      <c r="K3558" t="n">
        <v>2</v>
      </c>
      <c r="L3558" t="n">
        <v>4</v>
      </c>
      <c r="M3558" t="n">
        <v>3</v>
      </c>
      <c r="R3558" s="15" t="n">
        <v>0</v>
      </c>
      <c r="S3558" s="15" t="n">
        <v>0</v>
      </c>
      <c r="T3558" s="15" t="n">
        <v>0</v>
      </c>
      <c r="U3558" s="15" t="n">
        <v>180400</v>
      </c>
      <c r="V3558">
        <f>IFERROR(VLOOKUP(D3558,Tablas_Equivalencia!$A$3:$B$8,2,FALSE),"Sin dato")</f>
        <v/>
      </c>
      <c r="W3558">
        <f>IFERROR(VLOOKUP(L3558,Tablas_Equivalencia!$D$3:$E$9,2,FALSE),"Sin dato")</f>
        <v/>
      </c>
      <c r="X3558">
        <f>IF(I3558=1,"Varón","Mujer")</f>
        <v/>
      </c>
      <c r="Y3558">
        <f>IFERROR(VLOOKUP(M3558,Tablas_Equivalencia!$G$3:$H$6,2,FALSE),"Sin dato")</f>
        <v/>
      </c>
      <c r="Z3558">
        <f>IF(J3558&lt;=24,"18-24","25-29")</f>
        <v/>
      </c>
      <c r="AA3558">
        <f>IF(M3558&lt;&gt;1,"",IF(P3558=2,1,0))</f>
        <v/>
      </c>
      <c r="AB3558">
        <f>IF(M3558&lt;&gt;1,"",IF(O3558&gt;=2,1,0))</f>
        <v/>
      </c>
      <c r="AC3558">
        <f>IF(M3558&lt;&gt;1,"",IF(OR(Q3558=999,Q3558=""),"",IF(OR(Q3558&lt;35,Q3558&gt;48),1,0)))</f>
        <v/>
      </c>
      <c r="AD3558">
        <f>IF(COUNT(AA3558:AC3558)&lt;3,"",SUM(AA3558:AC3558))</f>
        <v/>
      </c>
      <c r="AE3558">
        <f>IF(L3558&gt;=4,2,IF(L3558&gt;=2,1,0))</f>
        <v/>
      </c>
      <c r="AF3558">
        <f>IF(L3558&gt;=5,1,0)</f>
        <v/>
      </c>
      <c r="AG3558">
        <f>AE3558+AF3558</f>
        <v/>
      </c>
      <c r="AH3558" s="15">
        <f>IF(M3558&lt;&gt;1,"",IF(OR(R3558=-9,R3558=""),"",R3558))</f>
        <v/>
      </c>
      <c r="AI3558">
        <f>IF(M3558&lt;&gt;1,"",IF(OR(Q3558=999,Q3558=""),"",Q3558))</f>
        <v/>
      </c>
    </row>
    <row r="3559">
      <c r="A3559" t="inlineStr">
        <is>
          <t>TQRMNOP119150</t>
        </is>
      </c>
      <c r="B3559" t="n">
        <v>2025</v>
      </c>
      <c r="C3559" t="n">
        <v>1</v>
      </c>
      <c r="D3559" t="n">
        <v>1</v>
      </c>
      <c r="E3559" t="inlineStr">
        <is>
          <t>S</t>
        </is>
      </c>
      <c r="F3559" t="n">
        <v>32</v>
      </c>
      <c r="G3559" t="n">
        <v>537</v>
      </c>
      <c r="H3559" t="n">
        <v>3</v>
      </c>
      <c r="I3559" t="n">
        <v>2</v>
      </c>
      <c r="J3559" t="n">
        <v>24</v>
      </c>
      <c r="K3559" t="n">
        <v>2</v>
      </c>
      <c r="L3559" t="n">
        <v>3</v>
      </c>
      <c r="M3559" t="n">
        <v>1</v>
      </c>
      <c r="N3559" t="n">
        <v>2</v>
      </c>
      <c r="O3559" t="n">
        <v>1</v>
      </c>
      <c r="P3559" t="n">
        <v>1</v>
      </c>
      <c r="Q3559" t="n">
        <v>28</v>
      </c>
      <c r="R3559" s="15" t="n">
        <v>890000</v>
      </c>
      <c r="S3559" s="15" t="n">
        <v>0</v>
      </c>
      <c r="T3559" s="15" t="n">
        <v>890000</v>
      </c>
      <c r="U3559" s="15" t="n">
        <v>185600</v>
      </c>
      <c r="V3559">
        <f>IFERROR(VLOOKUP(D3559,Tablas_Equivalencia!$A$3:$B$8,2,FALSE),"Sin dato")</f>
        <v/>
      </c>
      <c r="W3559">
        <f>IFERROR(VLOOKUP(L3559,Tablas_Equivalencia!$D$3:$E$9,2,FALSE),"Sin dato")</f>
        <v/>
      </c>
      <c r="X3559">
        <f>IF(I3559=1,"Varón","Mujer")</f>
        <v/>
      </c>
      <c r="Y3559">
        <f>IFERROR(VLOOKUP(M3559,Tablas_Equivalencia!$G$3:$H$6,2,FALSE),"Sin dato")</f>
        <v/>
      </c>
      <c r="Z3559">
        <f>IF(J3559&lt;=24,"18-24","25-29")</f>
        <v/>
      </c>
      <c r="AA3559">
        <f>IF(M3559&lt;&gt;1,"",IF(P3559=2,1,0))</f>
        <v/>
      </c>
      <c r="AB3559">
        <f>IF(M3559&lt;&gt;1,"",IF(O3559&gt;=2,1,0))</f>
        <v/>
      </c>
      <c r="AC3559">
        <f>IF(M3559&lt;&gt;1,"",IF(OR(Q3559=999,Q3559=""),"",IF(OR(Q3559&lt;35,Q3559&gt;48),1,0)))</f>
        <v/>
      </c>
      <c r="AD3559">
        <f>IF(COUNT(AA3559:AC3559)&lt;3,"",SUM(AA3559:AC3559))</f>
        <v/>
      </c>
      <c r="AE3559">
        <f>IF(L3559&gt;=4,2,IF(L3559&gt;=2,1,0))</f>
        <v/>
      </c>
      <c r="AF3559">
        <f>IF(L3559&gt;=5,1,0)</f>
        <v/>
      </c>
      <c r="AG3559">
        <f>AE3559+AF3559</f>
        <v/>
      </c>
      <c r="AH3559" s="15">
        <f>IF(M3559&lt;&gt;1,"",IF(OR(R3559=-9,R3559=""),"",R3559))</f>
        <v/>
      </c>
      <c r="AI3559">
        <f>IF(M3559&lt;&gt;1,"",IF(OR(Q3559=999,Q3559=""),"",Q3559))</f>
        <v/>
      </c>
    </row>
    <row r="3560">
      <c r="A3560" t="inlineStr">
        <is>
          <t>TQRMNOP119159</t>
        </is>
      </c>
      <c r="B3560" t="n">
        <v>2025</v>
      </c>
      <c r="C3560" t="n">
        <v>1</v>
      </c>
      <c r="D3560" t="n">
        <v>1</v>
      </c>
      <c r="E3560" t="inlineStr">
        <is>
          <t>S</t>
        </is>
      </c>
      <c r="F3560" t="n">
        <v>33</v>
      </c>
      <c r="G3560" t="n">
        <v>1132</v>
      </c>
      <c r="H3560" t="n">
        <v>3</v>
      </c>
      <c r="I3560" t="n">
        <v>1</v>
      </c>
      <c r="J3560" t="n">
        <v>24</v>
      </c>
      <c r="K3560" t="n">
        <v>1</v>
      </c>
      <c r="L3560" t="n">
        <v>5</v>
      </c>
      <c r="M3560" t="n">
        <v>3</v>
      </c>
      <c r="R3560" s="15" t="n">
        <v>0</v>
      </c>
      <c r="S3560" s="15" t="n">
        <v>219000</v>
      </c>
      <c r="T3560" s="15" t="n">
        <v>219000</v>
      </c>
      <c r="U3560" s="15" t="n">
        <v>254000</v>
      </c>
      <c r="V3560">
        <f>IFERROR(VLOOKUP(D3560,Tablas_Equivalencia!$A$3:$B$8,2,FALSE),"Sin dato")</f>
        <v/>
      </c>
      <c r="W3560">
        <f>IFERROR(VLOOKUP(L3560,Tablas_Equivalencia!$D$3:$E$9,2,FALSE),"Sin dato")</f>
        <v/>
      </c>
      <c r="X3560">
        <f>IF(I3560=1,"Varón","Mujer")</f>
        <v/>
      </c>
      <c r="Y3560">
        <f>IFERROR(VLOOKUP(M3560,Tablas_Equivalencia!$G$3:$H$6,2,FALSE),"Sin dato")</f>
        <v/>
      </c>
      <c r="Z3560">
        <f>IF(J3560&lt;=24,"18-24","25-29")</f>
        <v/>
      </c>
      <c r="AA3560">
        <f>IF(M3560&lt;&gt;1,"",IF(P3560=2,1,0))</f>
        <v/>
      </c>
      <c r="AB3560">
        <f>IF(M3560&lt;&gt;1,"",IF(O3560&gt;=2,1,0))</f>
        <v/>
      </c>
      <c r="AC3560">
        <f>IF(M3560&lt;&gt;1,"",IF(OR(Q3560=999,Q3560=""),"",IF(OR(Q3560&lt;35,Q3560&gt;48),1,0)))</f>
        <v/>
      </c>
      <c r="AD3560">
        <f>IF(COUNT(AA3560:AC3560)&lt;3,"",SUM(AA3560:AC3560))</f>
        <v/>
      </c>
      <c r="AE3560">
        <f>IF(L3560&gt;=4,2,IF(L3560&gt;=2,1,0))</f>
        <v/>
      </c>
      <c r="AF3560">
        <f>IF(L3560&gt;=5,1,0)</f>
        <v/>
      </c>
      <c r="AG3560">
        <f>AE3560+AF3560</f>
        <v/>
      </c>
      <c r="AH3560" s="15">
        <f>IF(M3560&lt;&gt;1,"",IF(OR(R3560=-9,R3560=""),"",R3560))</f>
        <v/>
      </c>
      <c r="AI3560">
        <f>IF(M3560&lt;&gt;1,"",IF(OR(Q3560=999,Q3560=""),"",Q3560))</f>
        <v/>
      </c>
    </row>
    <row r="3561">
      <c r="A3561" t="inlineStr">
        <is>
          <t>TQRMNOP119162</t>
        </is>
      </c>
      <c r="B3561" t="n">
        <v>2025</v>
      </c>
      <c r="C3561" t="n">
        <v>1</v>
      </c>
      <c r="D3561" t="n">
        <v>1</v>
      </c>
      <c r="E3561" t="inlineStr">
        <is>
          <t>S</t>
        </is>
      </c>
      <c r="F3561" t="n">
        <v>33</v>
      </c>
      <c r="G3561" t="n">
        <v>1268</v>
      </c>
      <c r="H3561" t="n">
        <v>2</v>
      </c>
      <c r="I3561" t="n">
        <v>1</v>
      </c>
      <c r="J3561" t="n">
        <v>24</v>
      </c>
      <c r="K3561" t="n">
        <v>2</v>
      </c>
      <c r="L3561" t="n">
        <v>5</v>
      </c>
      <c r="M3561" t="n">
        <v>1</v>
      </c>
      <c r="N3561" t="n">
        <v>3</v>
      </c>
      <c r="O3561" t="n">
        <v>1</v>
      </c>
      <c r="P3561" t="n">
        <v>1</v>
      </c>
      <c r="Q3561" t="n">
        <v>32</v>
      </c>
      <c r="R3561" s="15" t="n">
        <v>1128000</v>
      </c>
      <c r="S3561" s="15" t="n">
        <v>84000</v>
      </c>
      <c r="T3561" s="15" t="n">
        <v>1212000</v>
      </c>
      <c r="U3561" s="15" t="n">
        <v>144900</v>
      </c>
      <c r="V3561">
        <f>IFERROR(VLOOKUP(D3561,Tablas_Equivalencia!$A$3:$B$8,2,FALSE),"Sin dato")</f>
        <v/>
      </c>
      <c r="W3561">
        <f>IFERROR(VLOOKUP(L3561,Tablas_Equivalencia!$D$3:$E$9,2,FALSE),"Sin dato")</f>
        <v/>
      </c>
      <c r="X3561">
        <f>IF(I3561=1,"Varón","Mujer")</f>
        <v/>
      </c>
      <c r="Y3561">
        <f>IFERROR(VLOOKUP(M3561,Tablas_Equivalencia!$G$3:$H$6,2,FALSE),"Sin dato")</f>
        <v/>
      </c>
      <c r="Z3561">
        <f>IF(J3561&lt;=24,"18-24","25-29")</f>
        <v/>
      </c>
      <c r="AA3561">
        <f>IF(M3561&lt;&gt;1,"",IF(P3561=2,1,0))</f>
        <v/>
      </c>
      <c r="AB3561">
        <f>IF(M3561&lt;&gt;1,"",IF(O3561&gt;=2,1,0))</f>
        <v/>
      </c>
      <c r="AC3561">
        <f>IF(M3561&lt;&gt;1,"",IF(OR(Q3561=999,Q3561=""),"",IF(OR(Q3561&lt;35,Q3561&gt;48),1,0)))</f>
        <v/>
      </c>
      <c r="AD3561">
        <f>IF(COUNT(AA3561:AC3561)&lt;3,"",SUM(AA3561:AC3561))</f>
        <v/>
      </c>
      <c r="AE3561">
        <f>IF(L3561&gt;=4,2,IF(L3561&gt;=2,1,0))</f>
        <v/>
      </c>
      <c r="AF3561">
        <f>IF(L3561&gt;=5,1,0)</f>
        <v/>
      </c>
      <c r="AG3561">
        <f>AE3561+AF3561</f>
        <v/>
      </c>
      <c r="AH3561" s="15">
        <f>IF(M3561&lt;&gt;1,"",IF(OR(R3561=-9,R3561=""),"",R3561))</f>
        <v/>
      </c>
      <c r="AI3561">
        <f>IF(M3561&lt;&gt;1,"",IF(OR(Q3561=999,Q3561=""),"",Q3561))</f>
        <v/>
      </c>
    </row>
    <row r="3562">
      <c r="A3562" t="inlineStr">
        <is>
          <t>TQRMNOP119165</t>
        </is>
      </c>
      <c r="B3562" t="n">
        <v>2025</v>
      </c>
      <c r="C3562" t="n">
        <v>1</v>
      </c>
      <c r="D3562" t="n">
        <v>42</v>
      </c>
      <c r="E3562" t="inlineStr">
        <is>
          <t>N</t>
        </is>
      </c>
      <c r="F3562" t="n">
        <v>25</v>
      </c>
      <c r="G3562" t="n">
        <v>1472</v>
      </c>
      <c r="H3562" t="n">
        <v>2</v>
      </c>
      <c r="I3562" t="n">
        <v>2</v>
      </c>
      <c r="J3562" t="n">
        <v>21</v>
      </c>
      <c r="K3562" t="n">
        <v>1</v>
      </c>
      <c r="L3562" t="n">
        <v>3</v>
      </c>
      <c r="M3562" t="n">
        <v>2</v>
      </c>
      <c r="R3562" s="15" t="n">
        <v>0</v>
      </c>
      <c r="S3562" s="15" t="n">
        <v>0</v>
      </c>
      <c r="T3562" s="15" t="n">
        <v>0</v>
      </c>
      <c r="U3562" s="15" t="n">
        <v>337100</v>
      </c>
      <c r="V3562">
        <f>IFERROR(VLOOKUP(D3562,Tablas_Equivalencia!$A$3:$B$8,2,FALSE),"Sin dato")</f>
        <v/>
      </c>
      <c r="W3562">
        <f>IFERROR(VLOOKUP(L3562,Tablas_Equivalencia!$D$3:$E$9,2,FALSE),"Sin dato")</f>
        <v/>
      </c>
      <c r="X3562">
        <f>IF(I3562=1,"Varón","Mujer")</f>
        <v/>
      </c>
      <c r="Y3562">
        <f>IFERROR(VLOOKUP(M3562,Tablas_Equivalencia!$G$3:$H$6,2,FALSE),"Sin dato")</f>
        <v/>
      </c>
      <c r="Z3562">
        <f>IF(J3562&lt;=24,"18-24","25-29")</f>
        <v/>
      </c>
      <c r="AA3562">
        <f>IF(M3562&lt;&gt;1,"",IF(P3562=2,1,0))</f>
        <v/>
      </c>
      <c r="AB3562">
        <f>IF(M3562&lt;&gt;1,"",IF(O3562&gt;=2,1,0))</f>
        <v/>
      </c>
      <c r="AC3562">
        <f>IF(M3562&lt;&gt;1,"",IF(OR(Q3562=999,Q3562=""),"",IF(OR(Q3562&lt;35,Q3562&gt;48),1,0)))</f>
        <v/>
      </c>
      <c r="AD3562">
        <f>IF(COUNT(AA3562:AC3562)&lt;3,"",SUM(AA3562:AC3562))</f>
        <v/>
      </c>
      <c r="AE3562">
        <f>IF(L3562&gt;=4,2,IF(L3562&gt;=2,1,0))</f>
        <v/>
      </c>
      <c r="AF3562">
        <f>IF(L3562&gt;=5,1,0)</f>
        <v/>
      </c>
      <c r="AG3562">
        <f>AE3562+AF3562</f>
        <v/>
      </c>
      <c r="AH3562" s="15">
        <f>IF(M3562&lt;&gt;1,"",IF(OR(R3562=-9,R3562=""),"",R3562))</f>
        <v/>
      </c>
      <c r="AI3562">
        <f>IF(M3562&lt;&gt;1,"",IF(OR(Q3562=999,Q3562=""),"",Q3562))</f>
        <v/>
      </c>
    </row>
    <row r="3563">
      <c r="A3563" t="inlineStr">
        <is>
          <t>TQRMNOP119167</t>
        </is>
      </c>
      <c r="B3563" t="n">
        <v>2025</v>
      </c>
      <c r="C3563" t="n">
        <v>1</v>
      </c>
      <c r="D3563" t="n">
        <v>1</v>
      </c>
      <c r="E3563" t="inlineStr">
        <is>
          <t>S</t>
        </is>
      </c>
      <c r="F3563" t="n">
        <v>32</v>
      </c>
      <c r="G3563" t="n">
        <v>1741</v>
      </c>
      <c r="H3563" t="n">
        <v>1</v>
      </c>
      <c r="I3563" t="n">
        <v>1</v>
      </c>
      <c r="J3563" t="n">
        <v>27</v>
      </c>
      <c r="K3563" t="n">
        <v>1</v>
      </c>
      <c r="L3563" t="n">
        <v>5</v>
      </c>
      <c r="M3563" t="n">
        <v>3</v>
      </c>
      <c r="R3563" s="15" t="n">
        <v>0</v>
      </c>
      <c r="S3563" s="15" t="n">
        <v>0</v>
      </c>
      <c r="T3563" s="15" t="n">
        <v>0</v>
      </c>
      <c r="U3563" s="15" t="n">
        <v>248600</v>
      </c>
      <c r="V3563">
        <f>IFERROR(VLOOKUP(D3563,Tablas_Equivalencia!$A$3:$B$8,2,FALSE),"Sin dato")</f>
        <v/>
      </c>
      <c r="W3563">
        <f>IFERROR(VLOOKUP(L3563,Tablas_Equivalencia!$D$3:$E$9,2,FALSE),"Sin dato")</f>
        <v/>
      </c>
      <c r="X3563">
        <f>IF(I3563=1,"Varón","Mujer")</f>
        <v/>
      </c>
      <c r="Y3563">
        <f>IFERROR(VLOOKUP(M3563,Tablas_Equivalencia!$G$3:$H$6,2,FALSE),"Sin dato")</f>
        <v/>
      </c>
      <c r="Z3563">
        <f>IF(J3563&lt;=24,"18-24","25-29")</f>
        <v/>
      </c>
      <c r="AA3563">
        <f>IF(M3563&lt;&gt;1,"",IF(P3563=2,1,0))</f>
        <v/>
      </c>
      <c r="AB3563">
        <f>IF(M3563&lt;&gt;1,"",IF(O3563&gt;=2,1,0))</f>
        <v/>
      </c>
      <c r="AC3563">
        <f>IF(M3563&lt;&gt;1,"",IF(OR(Q3563=999,Q3563=""),"",IF(OR(Q3563&lt;35,Q3563&gt;48),1,0)))</f>
        <v/>
      </c>
      <c r="AD3563">
        <f>IF(COUNT(AA3563:AC3563)&lt;3,"",SUM(AA3563:AC3563))</f>
        <v/>
      </c>
      <c r="AE3563">
        <f>IF(L3563&gt;=4,2,IF(L3563&gt;=2,1,0))</f>
        <v/>
      </c>
      <c r="AF3563">
        <f>IF(L3563&gt;=5,1,0)</f>
        <v/>
      </c>
      <c r="AG3563">
        <f>AE3563+AF3563</f>
        <v/>
      </c>
      <c r="AH3563" s="15">
        <f>IF(M3563&lt;&gt;1,"",IF(OR(R3563=-9,R3563=""),"",R3563))</f>
        <v/>
      </c>
      <c r="AI3563">
        <f>IF(M3563&lt;&gt;1,"",IF(OR(Q3563=999,Q3563=""),"",Q3563))</f>
        <v/>
      </c>
    </row>
    <row r="3564">
      <c r="A3564" t="inlineStr">
        <is>
          <t>TQRMNOP119168</t>
        </is>
      </c>
      <c r="B3564" t="n">
        <v>2025</v>
      </c>
      <c r="C3564" t="n">
        <v>1</v>
      </c>
      <c r="D3564" t="n">
        <v>1</v>
      </c>
      <c r="E3564" t="inlineStr">
        <is>
          <t>S</t>
        </is>
      </c>
      <c r="F3564" t="n">
        <v>33</v>
      </c>
      <c r="G3564" t="n">
        <v>1832</v>
      </c>
      <c r="H3564" t="n">
        <v>1</v>
      </c>
      <c r="I3564" t="n">
        <v>2</v>
      </c>
      <c r="J3564" t="n">
        <v>19</v>
      </c>
      <c r="K3564" t="n">
        <v>1</v>
      </c>
      <c r="L3564" t="n">
        <v>4</v>
      </c>
      <c r="M3564" t="n">
        <v>1</v>
      </c>
      <c r="N3564" t="n">
        <v>3</v>
      </c>
      <c r="O3564" t="n">
        <v>1</v>
      </c>
      <c r="P3564" t="n">
        <v>1</v>
      </c>
      <c r="Q3564" t="n">
        <v>29</v>
      </c>
      <c r="R3564" s="15" t="n">
        <v>376000</v>
      </c>
      <c r="S3564" s="15" t="n">
        <v>0</v>
      </c>
      <c r="T3564" s="15" t="n">
        <v>376000</v>
      </c>
      <c r="U3564" s="15" t="n">
        <v>120300</v>
      </c>
      <c r="V3564">
        <f>IFERROR(VLOOKUP(D3564,Tablas_Equivalencia!$A$3:$B$8,2,FALSE),"Sin dato")</f>
        <v/>
      </c>
      <c r="W3564">
        <f>IFERROR(VLOOKUP(L3564,Tablas_Equivalencia!$D$3:$E$9,2,FALSE),"Sin dato")</f>
        <v/>
      </c>
      <c r="X3564">
        <f>IF(I3564=1,"Varón","Mujer")</f>
        <v/>
      </c>
      <c r="Y3564">
        <f>IFERROR(VLOOKUP(M3564,Tablas_Equivalencia!$G$3:$H$6,2,FALSE),"Sin dato")</f>
        <v/>
      </c>
      <c r="Z3564">
        <f>IF(J3564&lt;=24,"18-24","25-29")</f>
        <v/>
      </c>
      <c r="AA3564">
        <f>IF(M3564&lt;&gt;1,"",IF(P3564=2,1,0))</f>
        <v/>
      </c>
      <c r="AB3564">
        <f>IF(M3564&lt;&gt;1,"",IF(O3564&gt;=2,1,0))</f>
        <v/>
      </c>
      <c r="AC3564">
        <f>IF(M3564&lt;&gt;1,"",IF(OR(Q3564=999,Q3564=""),"",IF(OR(Q3564&lt;35,Q3564&gt;48),1,0)))</f>
        <v/>
      </c>
      <c r="AD3564">
        <f>IF(COUNT(AA3564:AC3564)&lt;3,"",SUM(AA3564:AC3564))</f>
        <v/>
      </c>
      <c r="AE3564">
        <f>IF(L3564&gt;=4,2,IF(L3564&gt;=2,1,0))</f>
        <v/>
      </c>
      <c r="AF3564">
        <f>IF(L3564&gt;=5,1,0)</f>
        <v/>
      </c>
      <c r="AG3564">
        <f>AE3564+AF3564</f>
        <v/>
      </c>
      <c r="AH3564" s="15">
        <f>IF(M3564&lt;&gt;1,"",IF(OR(R3564=-9,R3564=""),"",R3564))</f>
        <v/>
      </c>
      <c r="AI3564">
        <f>IF(M3564&lt;&gt;1,"",IF(OR(Q3564=999,Q3564=""),"",Q3564))</f>
        <v/>
      </c>
    </row>
    <row r="3565">
      <c r="A3565" t="inlineStr">
        <is>
          <t>TQRMNOP119172</t>
        </is>
      </c>
      <c r="B3565" t="n">
        <v>2025</v>
      </c>
      <c r="C3565" t="n">
        <v>1</v>
      </c>
      <c r="D3565" t="n">
        <v>44</v>
      </c>
      <c r="E3565" t="inlineStr">
        <is>
          <t>N</t>
        </is>
      </c>
      <c r="F3565" t="n">
        <v>5</v>
      </c>
      <c r="G3565" t="n">
        <v>1152</v>
      </c>
      <c r="H3565" t="n">
        <v>3</v>
      </c>
      <c r="I3565" t="n">
        <v>1</v>
      </c>
      <c r="J3565" t="n">
        <v>27</v>
      </c>
      <c r="K3565" t="n">
        <v>1</v>
      </c>
      <c r="L3565" t="n">
        <v>4</v>
      </c>
      <c r="M3565" t="n">
        <v>2</v>
      </c>
      <c r="R3565" s="15" t="n">
        <v>0</v>
      </c>
      <c r="S3565" s="15" t="n">
        <v>0</v>
      </c>
      <c r="T3565" s="15" t="n">
        <v>0</v>
      </c>
      <c r="U3565" s="15" t="n">
        <v>85900</v>
      </c>
      <c r="V3565">
        <f>IFERROR(VLOOKUP(D3565,Tablas_Equivalencia!$A$3:$B$8,2,FALSE),"Sin dato")</f>
        <v/>
      </c>
      <c r="W3565">
        <f>IFERROR(VLOOKUP(L3565,Tablas_Equivalencia!$D$3:$E$9,2,FALSE),"Sin dato")</f>
        <v/>
      </c>
      <c r="X3565">
        <f>IF(I3565=1,"Varón","Mujer")</f>
        <v/>
      </c>
      <c r="Y3565">
        <f>IFERROR(VLOOKUP(M3565,Tablas_Equivalencia!$G$3:$H$6,2,FALSE),"Sin dato")</f>
        <v/>
      </c>
      <c r="Z3565">
        <f>IF(J3565&lt;=24,"18-24","25-29")</f>
        <v/>
      </c>
      <c r="AA3565">
        <f>IF(M3565&lt;&gt;1,"",IF(P3565=2,1,0))</f>
        <v/>
      </c>
      <c r="AB3565">
        <f>IF(M3565&lt;&gt;1,"",IF(O3565&gt;=2,1,0))</f>
        <v/>
      </c>
      <c r="AC3565">
        <f>IF(M3565&lt;&gt;1,"",IF(OR(Q3565=999,Q3565=""),"",IF(OR(Q3565&lt;35,Q3565&gt;48),1,0)))</f>
        <v/>
      </c>
      <c r="AD3565">
        <f>IF(COUNT(AA3565:AC3565)&lt;3,"",SUM(AA3565:AC3565))</f>
        <v/>
      </c>
      <c r="AE3565">
        <f>IF(L3565&gt;=4,2,IF(L3565&gt;=2,1,0))</f>
        <v/>
      </c>
      <c r="AF3565">
        <f>IF(L3565&gt;=5,1,0)</f>
        <v/>
      </c>
      <c r="AG3565">
        <f>AE3565+AF3565</f>
        <v/>
      </c>
      <c r="AH3565" s="15">
        <f>IF(M3565&lt;&gt;1,"",IF(OR(R3565=-9,R3565=""),"",R3565))</f>
        <v/>
      </c>
      <c r="AI3565">
        <f>IF(M3565&lt;&gt;1,"",IF(OR(Q3565=999,Q3565=""),"",Q3565))</f>
        <v/>
      </c>
    </row>
    <row r="3566">
      <c r="A3566" t="inlineStr">
        <is>
          <t>TQRMNOP119174</t>
        </is>
      </c>
      <c r="B3566" t="n">
        <v>2025</v>
      </c>
      <c r="C3566" t="n">
        <v>1</v>
      </c>
      <c r="D3566" t="n">
        <v>41</v>
      </c>
      <c r="E3566" t="inlineStr">
        <is>
          <t>S</t>
        </is>
      </c>
      <c r="F3566" t="n">
        <v>8</v>
      </c>
      <c r="G3566" t="n">
        <v>1487</v>
      </c>
      <c r="H3566" t="n">
        <v>2</v>
      </c>
      <c r="I3566" t="n">
        <v>1</v>
      </c>
      <c r="J3566" t="n">
        <v>27</v>
      </c>
      <c r="K3566" t="n">
        <v>1</v>
      </c>
      <c r="L3566" t="n">
        <v>5</v>
      </c>
      <c r="M3566" t="n">
        <v>1</v>
      </c>
      <c r="N3566" t="n">
        <v>3</v>
      </c>
      <c r="O3566" t="n">
        <v>1</v>
      </c>
      <c r="P3566" t="n">
        <v>1</v>
      </c>
      <c r="Q3566" t="n">
        <v>60</v>
      </c>
      <c r="R3566" s="15" t="n">
        <v>1080000</v>
      </c>
      <c r="S3566" s="15" t="n">
        <v>0</v>
      </c>
      <c r="T3566" s="15" t="n">
        <v>1080000</v>
      </c>
      <c r="U3566" s="15" t="n">
        <v>305500</v>
      </c>
      <c r="V3566">
        <f>IFERROR(VLOOKUP(D3566,Tablas_Equivalencia!$A$3:$B$8,2,FALSE),"Sin dato")</f>
        <v/>
      </c>
      <c r="W3566">
        <f>IFERROR(VLOOKUP(L3566,Tablas_Equivalencia!$D$3:$E$9,2,FALSE),"Sin dato")</f>
        <v/>
      </c>
      <c r="X3566">
        <f>IF(I3566=1,"Varón","Mujer")</f>
        <v/>
      </c>
      <c r="Y3566">
        <f>IFERROR(VLOOKUP(M3566,Tablas_Equivalencia!$G$3:$H$6,2,FALSE),"Sin dato")</f>
        <v/>
      </c>
      <c r="Z3566">
        <f>IF(J3566&lt;=24,"18-24","25-29")</f>
        <v/>
      </c>
      <c r="AA3566">
        <f>IF(M3566&lt;&gt;1,"",IF(P3566=2,1,0))</f>
        <v/>
      </c>
      <c r="AB3566">
        <f>IF(M3566&lt;&gt;1,"",IF(O3566&gt;=2,1,0))</f>
        <v/>
      </c>
      <c r="AC3566">
        <f>IF(M3566&lt;&gt;1,"",IF(OR(Q3566=999,Q3566=""),"",IF(OR(Q3566&lt;35,Q3566&gt;48),1,0)))</f>
        <v/>
      </c>
      <c r="AD3566">
        <f>IF(COUNT(AA3566:AC3566)&lt;3,"",SUM(AA3566:AC3566))</f>
        <v/>
      </c>
      <c r="AE3566">
        <f>IF(L3566&gt;=4,2,IF(L3566&gt;=2,1,0))</f>
        <v/>
      </c>
      <c r="AF3566">
        <f>IF(L3566&gt;=5,1,0)</f>
        <v/>
      </c>
      <c r="AG3566">
        <f>AE3566+AF3566</f>
        <v/>
      </c>
      <c r="AH3566" s="15">
        <f>IF(M3566&lt;&gt;1,"",IF(OR(R3566=-9,R3566=""),"",R3566))</f>
        <v/>
      </c>
      <c r="AI3566">
        <f>IF(M3566&lt;&gt;1,"",IF(OR(Q3566=999,Q3566=""),"",Q3566))</f>
        <v/>
      </c>
    </row>
    <row r="3567">
      <c r="A3567" t="inlineStr">
        <is>
          <t>TQRMNOP119175</t>
        </is>
      </c>
      <c r="B3567" t="n">
        <v>2025</v>
      </c>
      <c r="C3567" t="n">
        <v>1</v>
      </c>
      <c r="D3567" t="n">
        <v>40</v>
      </c>
      <c r="E3567" t="inlineStr">
        <is>
          <t>N</t>
        </is>
      </c>
      <c r="F3567" t="n">
        <v>23</v>
      </c>
      <c r="G3567" t="n">
        <v>1107</v>
      </c>
      <c r="H3567" t="n">
        <v>3</v>
      </c>
      <c r="I3567" t="n">
        <v>2</v>
      </c>
      <c r="J3567" t="n">
        <v>19</v>
      </c>
      <c r="K3567" t="n">
        <v>2</v>
      </c>
      <c r="L3567" t="n">
        <v>3</v>
      </c>
      <c r="M3567" t="n">
        <v>3</v>
      </c>
      <c r="R3567" s="15" t="n">
        <v>0</v>
      </c>
      <c r="S3567" s="15" t="n">
        <v>0</v>
      </c>
      <c r="T3567" s="15" t="n">
        <v>0</v>
      </c>
      <c r="U3567" s="15" t="n">
        <v>194600</v>
      </c>
      <c r="V3567">
        <f>IFERROR(VLOOKUP(D3567,Tablas_Equivalencia!$A$3:$B$8,2,FALSE),"Sin dato")</f>
        <v/>
      </c>
      <c r="W3567">
        <f>IFERROR(VLOOKUP(L3567,Tablas_Equivalencia!$D$3:$E$9,2,FALSE),"Sin dato")</f>
        <v/>
      </c>
      <c r="X3567">
        <f>IF(I3567=1,"Varón","Mujer")</f>
        <v/>
      </c>
      <c r="Y3567">
        <f>IFERROR(VLOOKUP(M3567,Tablas_Equivalencia!$G$3:$H$6,2,FALSE),"Sin dato")</f>
        <v/>
      </c>
      <c r="Z3567">
        <f>IF(J3567&lt;=24,"18-24","25-29")</f>
        <v/>
      </c>
      <c r="AA3567">
        <f>IF(M3567&lt;&gt;1,"",IF(P3567=2,1,0))</f>
        <v/>
      </c>
      <c r="AB3567">
        <f>IF(M3567&lt;&gt;1,"",IF(O3567&gt;=2,1,0))</f>
        <v/>
      </c>
      <c r="AC3567">
        <f>IF(M3567&lt;&gt;1,"",IF(OR(Q3567=999,Q3567=""),"",IF(OR(Q3567&lt;35,Q3567&gt;48),1,0)))</f>
        <v/>
      </c>
      <c r="AD3567">
        <f>IF(COUNT(AA3567:AC3567)&lt;3,"",SUM(AA3567:AC3567))</f>
        <v/>
      </c>
      <c r="AE3567">
        <f>IF(L3567&gt;=4,2,IF(L3567&gt;=2,1,0))</f>
        <v/>
      </c>
      <c r="AF3567">
        <f>IF(L3567&gt;=5,1,0)</f>
        <v/>
      </c>
      <c r="AG3567">
        <f>AE3567+AF3567</f>
        <v/>
      </c>
      <c r="AH3567" s="15">
        <f>IF(M3567&lt;&gt;1,"",IF(OR(R3567=-9,R3567=""),"",R3567))</f>
        <v/>
      </c>
      <c r="AI3567">
        <f>IF(M3567&lt;&gt;1,"",IF(OR(Q3567=999,Q3567=""),"",Q3567))</f>
        <v/>
      </c>
    </row>
    <row r="3568">
      <c r="A3568" t="inlineStr">
        <is>
          <t>TQRMNOP119185</t>
        </is>
      </c>
      <c r="B3568" t="n">
        <v>2025</v>
      </c>
      <c r="C3568" t="n">
        <v>1</v>
      </c>
      <c r="D3568" t="n">
        <v>40</v>
      </c>
      <c r="E3568" t="inlineStr">
        <is>
          <t>N</t>
        </is>
      </c>
      <c r="F3568" t="n">
        <v>23</v>
      </c>
      <c r="G3568" t="n">
        <v>1949</v>
      </c>
      <c r="H3568" t="n">
        <v>1</v>
      </c>
      <c r="I3568" t="n">
        <v>2</v>
      </c>
      <c r="J3568" t="n">
        <v>29</v>
      </c>
      <c r="K3568" t="n">
        <v>2</v>
      </c>
      <c r="L3568" t="n">
        <v>6</v>
      </c>
      <c r="M3568" t="n">
        <v>2</v>
      </c>
      <c r="R3568" s="15" t="n">
        <v>0</v>
      </c>
      <c r="S3568" s="15" t="n">
        <v>56000</v>
      </c>
      <c r="T3568" s="15" t="n">
        <v>56000</v>
      </c>
      <c r="U3568" s="15" t="n">
        <v>213200</v>
      </c>
      <c r="V3568">
        <f>IFERROR(VLOOKUP(D3568,Tablas_Equivalencia!$A$3:$B$8,2,FALSE),"Sin dato")</f>
        <v/>
      </c>
      <c r="W3568">
        <f>IFERROR(VLOOKUP(L3568,Tablas_Equivalencia!$D$3:$E$9,2,FALSE),"Sin dato")</f>
        <v/>
      </c>
      <c r="X3568">
        <f>IF(I3568=1,"Varón","Mujer")</f>
        <v/>
      </c>
      <c r="Y3568">
        <f>IFERROR(VLOOKUP(M3568,Tablas_Equivalencia!$G$3:$H$6,2,FALSE),"Sin dato")</f>
        <v/>
      </c>
      <c r="Z3568">
        <f>IF(J3568&lt;=24,"18-24","25-29")</f>
        <v/>
      </c>
      <c r="AA3568">
        <f>IF(M3568&lt;&gt;1,"",IF(P3568=2,1,0))</f>
        <v/>
      </c>
      <c r="AB3568">
        <f>IF(M3568&lt;&gt;1,"",IF(O3568&gt;=2,1,0))</f>
        <v/>
      </c>
      <c r="AC3568">
        <f>IF(M3568&lt;&gt;1,"",IF(OR(Q3568=999,Q3568=""),"",IF(OR(Q3568&lt;35,Q3568&gt;48),1,0)))</f>
        <v/>
      </c>
      <c r="AD3568">
        <f>IF(COUNT(AA3568:AC3568)&lt;3,"",SUM(AA3568:AC3568))</f>
        <v/>
      </c>
      <c r="AE3568">
        <f>IF(L3568&gt;=4,2,IF(L3568&gt;=2,1,0))</f>
        <v/>
      </c>
      <c r="AF3568">
        <f>IF(L3568&gt;=5,1,0)</f>
        <v/>
      </c>
      <c r="AG3568">
        <f>AE3568+AF3568</f>
        <v/>
      </c>
      <c r="AH3568" s="15">
        <f>IF(M3568&lt;&gt;1,"",IF(OR(R3568=-9,R3568=""),"",R3568))</f>
        <v/>
      </c>
      <c r="AI3568">
        <f>IF(M3568&lt;&gt;1,"",IF(OR(Q3568=999,Q3568=""),"",Q3568))</f>
        <v/>
      </c>
    </row>
    <row r="3569">
      <c r="A3569" t="inlineStr">
        <is>
          <t>TQRMNOP119189</t>
        </is>
      </c>
      <c r="B3569" t="n">
        <v>2025</v>
      </c>
      <c r="C3569" t="n">
        <v>1</v>
      </c>
      <c r="D3569" t="n">
        <v>41</v>
      </c>
      <c r="E3569" t="inlineStr">
        <is>
          <t>N</t>
        </is>
      </c>
      <c r="F3569" t="n">
        <v>15</v>
      </c>
      <c r="G3569" t="n">
        <v>1430</v>
      </c>
      <c r="H3569" t="n">
        <v>3</v>
      </c>
      <c r="I3569" t="n">
        <v>1</v>
      </c>
      <c r="J3569" t="n">
        <v>29</v>
      </c>
      <c r="K3569" t="n">
        <v>2</v>
      </c>
      <c r="L3569" t="n">
        <v>6</v>
      </c>
      <c r="M3569" t="n">
        <v>1</v>
      </c>
      <c r="N3569" t="n">
        <v>1</v>
      </c>
      <c r="O3569" t="n">
        <v>1</v>
      </c>
      <c r="P3569" t="n">
        <v>1</v>
      </c>
      <c r="Q3569" t="n">
        <v>29</v>
      </c>
      <c r="R3569" s="15" t="n">
        <v>620000</v>
      </c>
      <c r="S3569" s="15" t="n">
        <v>0</v>
      </c>
      <c r="T3569" s="15" t="n">
        <v>620000</v>
      </c>
      <c r="U3569" s="15" t="n">
        <v>165200</v>
      </c>
      <c r="V3569">
        <f>IFERROR(VLOOKUP(D3569,Tablas_Equivalencia!$A$3:$B$8,2,FALSE),"Sin dato")</f>
        <v/>
      </c>
      <c r="W3569">
        <f>IFERROR(VLOOKUP(L3569,Tablas_Equivalencia!$D$3:$E$9,2,FALSE),"Sin dato")</f>
        <v/>
      </c>
      <c r="X3569">
        <f>IF(I3569=1,"Varón","Mujer")</f>
        <v/>
      </c>
      <c r="Y3569">
        <f>IFERROR(VLOOKUP(M3569,Tablas_Equivalencia!$G$3:$H$6,2,FALSE),"Sin dato")</f>
        <v/>
      </c>
      <c r="Z3569">
        <f>IF(J3569&lt;=24,"18-24","25-29")</f>
        <v/>
      </c>
      <c r="AA3569">
        <f>IF(M3569&lt;&gt;1,"",IF(P3569=2,1,0))</f>
        <v/>
      </c>
      <c r="AB3569">
        <f>IF(M3569&lt;&gt;1,"",IF(O3569&gt;=2,1,0))</f>
        <v/>
      </c>
      <c r="AC3569">
        <f>IF(M3569&lt;&gt;1,"",IF(OR(Q3569=999,Q3569=""),"",IF(OR(Q3569&lt;35,Q3569&gt;48),1,0)))</f>
        <v/>
      </c>
      <c r="AD3569">
        <f>IF(COUNT(AA3569:AC3569)&lt;3,"",SUM(AA3569:AC3569))</f>
        <v/>
      </c>
      <c r="AE3569">
        <f>IF(L3569&gt;=4,2,IF(L3569&gt;=2,1,0))</f>
        <v/>
      </c>
      <c r="AF3569">
        <f>IF(L3569&gt;=5,1,0)</f>
        <v/>
      </c>
      <c r="AG3569">
        <f>AE3569+AF3569</f>
        <v/>
      </c>
      <c r="AH3569" s="15">
        <f>IF(M3569&lt;&gt;1,"",IF(OR(R3569=-9,R3569=""),"",R3569))</f>
        <v/>
      </c>
      <c r="AI3569">
        <f>IF(M3569&lt;&gt;1,"",IF(OR(Q3569=999,Q3569=""),"",Q3569))</f>
        <v/>
      </c>
    </row>
    <row r="3570">
      <c r="A3570" t="inlineStr">
        <is>
          <t>TQRMNOP119192</t>
        </is>
      </c>
      <c r="B3570" t="n">
        <v>2025</v>
      </c>
      <c r="C3570" t="n">
        <v>1</v>
      </c>
      <c r="D3570" t="n">
        <v>1</v>
      </c>
      <c r="E3570" t="inlineStr">
        <is>
          <t>S</t>
        </is>
      </c>
      <c r="F3570" t="n">
        <v>33</v>
      </c>
      <c r="G3570" t="n">
        <v>1600</v>
      </c>
      <c r="H3570" t="n">
        <v>3</v>
      </c>
      <c r="I3570" t="n">
        <v>1</v>
      </c>
      <c r="J3570" t="n">
        <v>20</v>
      </c>
      <c r="K3570" t="n">
        <v>2</v>
      </c>
      <c r="L3570" t="n">
        <v>4</v>
      </c>
      <c r="M3570" t="n">
        <v>1</v>
      </c>
      <c r="N3570" t="n">
        <v>3</v>
      </c>
      <c r="O3570" t="n">
        <v>2</v>
      </c>
      <c r="P3570" t="n">
        <v>2</v>
      </c>
      <c r="Q3570" t="n">
        <v>56</v>
      </c>
      <c r="R3570" s="15" t="n">
        <v>432000</v>
      </c>
      <c r="S3570" s="15" t="n">
        <v>0</v>
      </c>
      <c r="T3570" s="15" t="n">
        <v>432000</v>
      </c>
      <c r="U3570" s="15" t="n">
        <v>163500</v>
      </c>
      <c r="V3570">
        <f>IFERROR(VLOOKUP(D3570,Tablas_Equivalencia!$A$3:$B$8,2,FALSE),"Sin dato")</f>
        <v/>
      </c>
      <c r="W3570">
        <f>IFERROR(VLOOKUP(L3570,Tablas_Equivalencia!$D$3:$E$9,2,FALSE),"Sin dato")</f>
        <v/>
      </c>
      <c r="X3570">
        <f>IF(I3570=1,"Varón","Mujer")</f>
        <v/>
      </c>
      <c r="Y3570">
        <f>IFERROR(VLOOKUP(M3570,Tablas_Equivalencia!$G$3:$H$6,2,FALSE),"Sin dato")</f>
        <v/>
      </c>
      <c r="Z3570">
        <f>IF(J3570&lt;=24,"18-24","25-29")</f>
        <v/>
      </c>
      <c r="AA3570">
        <f>IF(M3570&lt;&gt;1,"",IF(P3570=2,1,0))</f>
        <v/>
      </c>
      <c r="AB3570">
        <f>IF(M3570&lt;&gt;1,"",IF(O3570&gt;=2,1,0))</f>
        <v/>
      </c>
      <c r="AC3570">
        <f>IF(M3570&lt;&gt;1,"",IF(OR(Q3570=999,Q3570=""),"",IF(OR(Q3570&lt;35,Q3570&gt;48),1,0)))</f>
        <v/>
      </c>
      <c r="AD3570">
        <f>IF(COUNT(AA3570:AC3570)&lt;3,"",SUM(AA3570:AC3570))</f>
        <v/>
      </c>
      <c r="AE3570">
        <f>IF(L3570&gt;=4,2,IF(L3570&gt;=2,1,0))</f>
        <v/>
      </c>
      <c r="AF3570">
        <f>IF(L3570&gt;=5,1,0)</f>
        <v/>
      </c>
      <c r="AG3570">
        <f>AE3570+AF3570</f>
        <v/>
      </c>
      <c r="AH3570" s="15">
        <f>IF(M3570&lt;&gt;1,"",IF(OR(R3570=-9,R3570=""),"",R3570))</f>
        <v/>
      </c>
      <c r="AI3570">
        <f>IF(M3570&lt;&gt;1,"",IF(OR(Q3570=999,Q3570=""),"",Q3570))</f>
        <v/>
      </c>
    </row>
    <row r="3571">
      <c r="A3571" t="inlineStr">
        <is>
          <t>TQRMNOP119193</t>
        </is>
      </c>
      <c r="B3571" t="n">
        <v>2025</v>
      </c>
      <c r="C3571" t="n">
        <v>1</v>
      </c>
      <c r="D3571" t="n">
        <v>42</v>
      </c>
      <c r="E3571" t="inlineStr">
        <is>
          <t>N</t>
        </is>
      </c>
      <c r="F3571" t="n">
        <v>27</v>
      </c>
      <c r="G3571" t="n">
        <v>778</v>
      </c>
      <c r="H3571" t="n">
        <v>3</v>
      </c>
      <c r="I3571" t="n">
        <v>2</v>
      </c>
      <c r="J3571" t="n">
        <v>26</v>
      </c>
      <c r="K3571" t="n">
        <v>2</v>
      </c>
      <c r="L3571" t="n">
        <v>1</v>
      </c>
      <c r="M3571" t="n">
        <v>1</v>
      </c>
      <c r="N3571" t="n">
        <v>3</v>
      </c>
      <c r="O3571" t="n">
        <v>2</v>
      </c>
      <c r="P3571" t="n">
        <v>2</v>
      </c>
      <c r="Q3571" t="n">
        <v>39</v>
      </c>
      <c r="R3571" s="15" t="n">
        <v>449000</v>
      </c>
      <c r="S3571" s="15" t="n">
        <v>0</v>
      </c>
      <c r="T3571" s="15" t="n">
        <v>449000</v>
      </c>
      <c r="U3571" s="15" t="n">
        <v>134700</v>
      </c>
      <c r="V3571">
        <f>IFERROR(VLOOKUP(D3571,Tablas_Equivalencia!$A$3:$B$8,2,FALSE),"Sin dato")</f>
        <v/>
      </c>
      <c r="W3571">
        <f>IFERROR(VLOOKUP(L3571,Tablas_Equivalencia!$D$3:$E$9,2,FALSE),"Sin dato")</f>
        <v/>
      </c>
      <c r="X3571">
        <f>IF(I3571=1,"Varón","Mujer")</f>
        <v/>
      </c>
      <c r="Y3571">
        <f>IFERROR(VLOOKUP(M3571,Tablas_Equivalencia!$G$3:$H$6,2,FALSE),"Sin dato")</f>
        <v/>
      </c>
      <c r="Z3571">
        <f>IF(J3571&lt;=24,"18-24","25-29")</f>
        <v/>
      </c>
      <c r="AA3571">
        <f>IF(M3571&lt;&gt;1,"",IF(P3571=2,1,0))</f>
        <v/>
      </c>
      <c r="AB3571">
        <f>IF(M3571&lt;&gt;1,"",IF(O3571&gt;=2,1,0))</f>
        <v/>
      </c>
      <c r="AC3571">
        <f>IF(M3571&lt;&gt;1,"",IF(OR(Q3571=999,Q3571=""),"",IF(OR(Q3571&lt;35,Q3571&gt;48),1,0)))</f>
        <v/>
      </c>
      <c r="AD3571">
        <f>IF(COUNT(AA3571:AC3571)&lt;3,"",SUM(AA3571:AC3571))</f>
        <v/>
      </c>
      <c r="AE3571">
        <f>IF(L3571&gt;=4,2,IF(L3571&gt;=2,1,0))</f>
        <v/>
      </c>
      <c r="AF3571">
        <f>IF(L3571&gt;=5,1,0)</f>
        <v/>
      </c>
      <c r="AG3571">
        <f>AE3571+AF3571</f>
        <v/>
      </c>
      <c r="AH3571" s="15">
        <f>IF(M3571&lt;&gt;1,"",IF(OR(R3571=-9,R3571=""),"",R3571))</f>
        <v/>
      </c>
      <c r="AI3571">
        <f>IF(M3571&lt;&gt;1,"",IF(OR(Q3571=999,Q3571=""),"",Q3571))</f>
        <v/>
      </c>
    </row>
    <row r="3572">
      <c r="A3572" t="inlineStr">
        <is>
          <t>TQRMNOP119195</t>
        </is>
      </c>
      <c r="B3572" t="n">
        <v>2025</v>
      </c>
      <c r="C3572" t="n">
        <v>1</v>
      </c>
      <c r="D3572" t="n">
        <v>1</v>
      </c>
      <c r="E3572" t="inlineStr">
        <is>
          <t>S</t>
        </is>
      </c>
      <c r="F3572" t="n">
        <v>33</v>
      </c>
      <c r="G3572" t="n">
        <v>1626</v>
      </c>
      <c r="H3572" t="n">
        <v>2</v>
      </c>
      <c r="I3572" t="n">
        <v>2</v>
      </c>
      <c r="J3572" t="n">
        <v>27</v>
      </c>
      <c r="K3572" t="n">
        <v>1</v>
      </c>
      <c r="L3572" t="n">
        <v>2</v>
      </c>
      <c r="M3572" t="n">
        <v>3</v>
      </c>
      <c r="R3572" s="15" t="n">
        <v>0</v>
      </c>
      <c r="S3572" s="15" t="n">
        <v>0</v>
      </c>
      <c r="T3572" s="15" t="n">
        <v>0</v>
      </c>
      <c r="U3572" s="15" t="n">
        <v>63000</v>
      </c>
      <c r="V3572">
        <f>IFERROR(VLOOKUP(D3572,Tablas_Equivalencia!$A$3:$B$8,2,FALSE),"Sin dato")</f>
        <v/>
      </c>
      <c r="W3572">
        <f>IFERROR(VLOOKUP(L3572,Tablas_Equivalencia!$D$3:$E$9,2,FALSE),"Sin dato")</f>
        <v/>
      </c>
      <c r="X3572">
        <f>IF(I3572=1,"Varón","Mujer")</f>
        <v/>
      </c>
      <c r="Y3572">
        <f>IFERROR(VLOOKUP(M3572,Tablas_Equivalencia!$G$3:$H$6,2,FALSE),"Sin dato")</f>
        <v/>
      </c>
      <c r="Z3572">
        <f>IF(J3572&lt;=24,"18-24","25-29")</f>
        <v/>
      </c>
      <c r="AA3572">
        <f>IF(M3572&lt;&gt;1,"",IF(P3572=2,1,0))</f>
        <v/>
      </c>
      <c r="AB3572">
        <f>IF(M3572&lt;&gt;1,"",IF(O3572&gt;=2,1,0))</f>
        <v/>
      </c>
      <c r="AC3572">
        <f>IF(M3572&lt;&gt;1,"",IF(OR(Q3572=999,Q3572=""),"",IF(OR(Q3572&lt;35,Q3572&gt;48),1,0)))</f>
        <v/>
      </c>
      <c r="AD3572">
        <f>IF(COUNT(AA3572:AC3572)&lt;3,"",SUM(AA3572:AC3572))</f>
        <v/>
      </c>
      <c r="AE3572">
        <f>IF(L3572&gt;=4,2,IF(L3572&gt;=2,1,0))</f>
        <v/>
      </c>
      <c r="AF3572">
        <f>IF(L3572&gt;=5,1,0)</f>
        <v/>
      </c>
      <c r="AG3572">
        <f>AE3572+AF3572</f>
        <v/>
      </c>
      <c r="AH3572" s="15">
        <f>IF(M3572&lt;&gt;1,"",IF(OR(R3572=-9,R3572=""),"",R3572))</f>
        <v/>
      </c>
      <c r="AI3572">
        <f>IF(M3572&lt;&gt;1,"",IF(OR(Q3572=999,Q3572=""),"",Q3572))</f>
        <v/>
      </c>
    </row>
    <row r="3573">
      <c r="A3573" t="inlineStr">
        <is>
          <t>TQRMNOP119197</t>
        </is>
      </c>
      <c r="B3573" t="n">
        <v>2025</v>
      </c>
      <c r="C3573" t="n">
        <v>1</v>
      </c>
      <c r="D3573" t="n">
        <v>40</v>
      </c>
      <c r="E3573" t="inlineStr">
        <is>
          <t>S</t>
        </is>
      </c>
      <c r="F3573" t="n">
        <v>7</v>
      </c>
      <c r="G3573" t="n">
        <v>2144</v>
      </c>
      <c r="H3573" t="n">
        <v>3</v>
      </c>
      <c r="I3573" t="n">
        <v>1</v>
      </c>
      <c r="J3573" t="n">
        <v>26</v>
      </c>
      <c r="K3573" t="n">
        <v>1</v>
      </c>
      <c r="L3573" t="n">
        <v>5</v>
      </c>
      <c r="M3573" t="n">
        <v>1</v>
      </c>
      <c r="N3573" t="n">
        <v>3</v>
      </c>
      <c r="O3573" t="n">
        <v>1</v>
      </c>
      <c r="P3573" t="n">
        <v>1</v>
      </c>
      <c r="Q3573" t="n">
        <v>57</v>
      </c>
      <c r="R3573" s="15" t="n">
        <v>628000</v>
      </c>
      <c r="S3573" s="15" t="n">
        <v>0</v>
      </c>
      <c r="T3573" s="15" t="n">
        <v>628000</v>
      </c>
      <c r="U3573" s="15" t="n">
        <v>176700</v>
      </c>
      <c r="V3573">
        <f>IFERROR(VLOOKUP(D3573,Tablas_Equivalencia!$A$3:$B$8,2,FALSE),"Sin dato")</f>
        <v/>
      </c>
      <c r="W3573">
        <f>IFERROR(VLOOKUP(L3573,Tablas_Equivalencia!$D$3:$E$9,2,FALSE),"Sin dato")</f>
        <v/>
      </c>
      <c r="X3573">
        <f>IF(I3573=1,"Varón","Mujer")</f>
        <v/>
      </c>
      <c r="Y3573">
        <f>IFERROR(VLOOKUP(M3573,Tablas_Equivalencia!$G$3:$H$6,2,FALSE),"Sin dato")</f>
        <v/>
      </c>
      <c r="Z3573">
        <f>IF(J3573&lt;=24,"18-24","25-29")</f>
        <v/>
      </c>
      <c r="AA3573">
        <f>IF(M3573&lt;&gt;1,"",IF(P3573=2,1,0))</f>
        <v/>
      </c>
      <c r="AB3573">
        <f>IF(M3573&lt;&gt;1,"",IF(O3573&gt;=2,1,0))</f>
        <v/>
      </c>
      <c r="AC3573">
        <f>IF(M3573&lt;&gt;1,"",IF(OR(Q3573=999,Q3573=""),"",IF(OR(Q3573&lt;35,Q3573&gt;48),1,0)))</f>
        <v/>
      </c>
      <c r="AD3573">
        <f>IF(COUNT(AA3573:AC3573)&lt;3,"",SUM(AA3573:AC3573))</f>
        <v/>
      </c>
      <c r="AE3573">
        <f>IF(L3573&gt;=4,2,IF(L3573&gt;=2,1,0))</f>
        <v/>
      </c>
      <c r="AF3573">
        <f>IF(L3573&gt;=5,1,0)</f>
        <v/>
      </c>
      <c r="AG3573">
        <f>AE3573+AF3573</f>
        <v/>
      </c>
      <c r="AH3573" s="15">
        <f>IF(M3573&lt;&gt;1,"",IF(OR(R3573=-9,R3573=""),"",R3573))</f>
        <v/>
      </c>
      <c r="AI3573">
        <f>IF(M3573&lt;&gt;1,"",IF(OR(Q3573=999,Q3573=""),"",Q3573))</f>
        <v/>
      </c>
    </row>
    <row r="3574">
      <c r="A3574" t="inlineStr">
        <is>
          <t>TQRMNOP119200</t>
        </is>
      </c>
      <c r="B3574" t="n">
        <v>2025</v>
      </c>
      <c r="C3574" t="n">
        <v>1</v>
      </c>
      <c r="D3574" t="n">
        <v>43</v>
      </c>
      <c r="E3574" t="inlineStr">
        <is>
          <t>N</t>
        </is>
      </c>
      <c r="F3574" t="n">
        <v>26</v>
      </c>
      <c r="G3574" t="n">
        <v>1755</v>
      </c>
      <c r="H3574" t="n">
        <v>3</v>
      </c>
      <c r="I3574" t="n">
        <v>2</v>
      </c>
      <c r="J3574" t="n">
        <v>23</v>
      </c>
      <c r="K3574" t="n">
        <v>1</v>
      </c>
      <c r="L3574" t="n">
        <v>5</v>
      </c>
      <c r="M3574" t="n">
        <v>3</v>
      </c>
      <c r="R3574" s="15" t="n">
        <v>0</v>
      </c>
      <c r="S3574" s="15" t="n">
        <v>28000</v>
      </c>
      <c r="T3574" s="15" t="n">
        <v>28000</v>
      </c>
      <c r="U3574" s="15" t="n">
        <v>156300</v>
      </c>
      <c r="V3574">
        <f>IFERROR(VLOOKUP(D3574,Tablas_Equivalencia!$A$3:$B$8,2,FALSE),"Sin dato")</f>
        <v/>
      </c>
      <c r="W3574">
        <f>IFERROR(VLOOKUP(L3574,Tablas_Equivalencia!$D$3:$E$9,2,FALSE),"Sin dato")</f>
        <v/>
      </c>
      <c r="X3574">
        <f>IF(I3574=1,"Varón","Mujer")</f>
        <v/>
      </c>
      <c r="Y3574">
        <f>IFERROR(VLOOKUP(M3574,Tablas_Equivalencia!$G$3:$H$6,2,FALSE),"Sin dato")</f>
        <v/>
      </c>
      <c r="Z3574">
        <f>IF(J3574&lt;=24,"18-24","25-29")</f>
        <v/>
      </c>
      <c r="AA3574">
        <f>IF(M3574&lt;&gt;1,"",IF(P3574=2,1,0))</f>
        <v/>
      </c>
      <c r="AB3574">
        <f>IF(M3574&lt;&gt;1,"",IF(O3574&gt;=2,1,0))</f>
        <v/>
      </c>
      <c r="AC3574">
        <f>IF(M3574&lt;&gt;1,"",IF(OR(Q3574=999,Q3574=""),"",IF(OR(Q3574&lt;35,Q3574&gt;48),1,0)))</f>
        <v/>
      </c>
      <c r="AD3574">
        <f>IF(COUNT(AA3574:AC3574)&lt;3,"",SUM(AA3574:AC3574))</f>
        <v/>
      </c>
      <c r="AE3574">
        <f>IF(L3574&gt;=4,2,IF(L3574&gt;=2,1,0))</f>
        <v/>
      </c>
      <c r="AF3574">
        <f>IF(L3574&gt;=5,1,0)</f>
        <v/>
      </c>
      <c r="AG3574">
        <f>AE3574+AF3574</f>
        <v/>
      </c>
      <c r="AH3574" s="15">
        <f>IF(M3574&lt;&gt;1,"",IF(OR(R3574=-9,R3574=""),"",R3574))</f>
        <v/>
      </c>
      <c r="AI3574">
        <f>IF(M3574&lt;&gt;1,"",IF(OR(Q3574=999,Q3574=""),"",Q3574))</f>
        <v/>
      </c>
    </row>
    <row r="3575">
      <c r="A3575" t="inlineStr">
        <is>
          <t>TQRMNOP119203</t>
        </is>
      </c>
      <c r="B3575" t="n">
        <v>2025</v>
      </c>
      <c r="C3575" t="n">
        <v>1</v>
      </c>
      <c r="D3575" t="n">
        <v>44</v>
      </c>
      <c r="E3575" t="inlineStr">
        <is>
          <t>N</t>
        </is>
      </c>
      <c r="F3575" t="n">
        <v>5</v>
      </c>
      <c r="G3575" t="n">
        <v>565</v>
      </c>
      <c r="H3575" t="n">
        <v>3</v>
      </c>
      <c r="I3575" t="n">
        <v>2</v>
      </c>
      <c r="J3575" t="n">
        <v>19</v>
      </c>
      <c r="K3575" t="n">
        <v>2</v>
      </c>
      <c r="L3575" t="n">
        <v>3</v>
      </c>
      <c r="M3575" t="n">
        <v>2</v>
      </c>
      <c r="R3575" s="15" t="n">
        <v>0</v>
      </c>
      <c r="S3575" s="15" t="n">
        <v>0</v>
      </c>
      <c r="T3575" s="15" t="n">
        <v>0</v>
      </c>
      <c r="U3575" s="15" t="n">
        <v>214600</v>
      </c>
      <c r="V3575">
        <f>IFERROR(VLOOKUP(D3575,Tablas_Equivalencia!$A$3:$B$8,2,FALSE),"Sin dato")</f>
        <v/>
      </c>
      <c r="W3575">
        <f>IFERROR(VLOOKUP(L3575,Tablas_Equivalencia!$D$3:$E$9,2,FALSE),"Sin dato")</f>
        <v/>
      </c>
      <c r="X3575">
        <f>IF(I3575=1,"Varón","Mujer")</f>
        <v/>
      </c>
      <c r="Y3575">
        <f>IFERROR(VLOOKUP(M3575,Tablas_Equivalencia!$G$3:$H$6,2,FALSE),"Sin dato")</f>
        <v/>
      </c>
      <c r="Z3575">
        <f>IF(J3575&lt;=24,"18-24","25-29")</f>
        <v/>
      </c>
      <c r="AA3575">
        <f>IF(M3575&lt;&gt;1,"",IF(P3575=2,1,0))</f>
        <v/>
      </c>
      <c r="AB3575">
        <f>IF(M3575&lt;&gt;1,"",IF(O3575&gt;=2,1,0))</f>
        <v/>
      </c>
      <c r="AC3575">
        <f>IF(M3575&lt;&gt;1,"",IF(OR(Q3575=999,Q3575=""),"",IF(OR(Q3575&lt;35,Q3575&gt;48),1,0)))</f>
        <v/>
      </c>
      <c r="AD3575">
        <f>IF(COUNT(AA3575:AC3575)&lt;3,"",SUM(AA3575:AC3575))</f>
        <v/>
      </c>
      <c r="AE3575">
        <f>IF(L3575&gt;=4,2,IF(L3575&gt;=2,1,0))</f>
        <v/>
      </c>
      <c r="AF3575">
        <f>IF(L3575&gt;=5,1,0)</f>
        <v/>
      </c>
      <c r="AG3575">
        <f>AE3575+AF3575</f>
        <v/>
      </c>
      <c r="AH3575" s="15">
        <f>IF(M3575&lt;&gt;1,"",IF(OR(R3575=-9,R3575=""),"",R3575))</f>
        <v/>
      </c>
      <c r="AI3575">
        <f>IF(M3575&lt;&gt;1,"",IF(OR(Q3575=999,Q3575=""),"",Q3575))</f>
        <v/>
      </c>
    </row>
    <row r="3576">
      <c r="A3576" t="inlineStr">
        <is>
          <t>TQRMNOP119205</t>
        </is>
      </c>
      <c r="B3576" t="n">
        <v>2025</v>
      </c>
      <c r="C3576" t="n">
        <v>1</v>
      </c>
      <c r="D3576" t="n">
        <v>42</v>
      </c>
      <c r="E3576" t="inlineStr">
        <is>
          <t>S</t>
        </is>
      </c>
      <c r="F3576" t="n">
        <v>10</v>
      </c>
      <c r="G3576" t="n">
        <v>1375</v>
      </c>
      <c r="H3576" t="n">
        <v>1</v>
      </c>
      <c r="I3576" t="n">
        <v>1</v>
      </c>
      <c r="J3576" t="n">
        <v>21</v>
      </c>
      <c r="K3576" t="n">
        <v>2</v>
      </c>
      <c r="L3576" t="n">
        <v>4</v>
      </c>
      <c r="M3576" t="n">
        <v>1</v>
      </c>
      <c r="N3576" t="n">
        <v>2</v>
      </c>
      <c r="O3576" t="n">
        <v>2</v>
      </c>
      <c r="P3576" t="n">
        <v>2</v>
      </c>
      <c r="Q3576" t="n">
        <v>35</v>
      </c>
      <c r="R3576" s="15" t="n">
        <v>364000</v>
      </c>
      <c r="S3576" s="15" t="n">
        <v>105000</v>
      </c>
      <c r="T3576" s="15" t="n">
        <v>469000</v>
      </c>
      <c r="U3576" s="15" t="n">
        <v>173900</v>
      </c>
      <c r="V3576">
        <f>IFERROR(VLOOKUP(D3576,Tablas_Equivalencia!$A$3:$B$8,2,FALSE),"Sin dato")</f>
        <v/>
      </c>
      <c r="W3576">
        <f>IFERROR(VLOOKUP(L3576,Tablas_Equivalencia!$D$3:$E$9,2,FALSE),"Sin dato")</f>
        <v/>
      </c>
      <c r="X3576">
        <f>IF(I3576=1,"Varón","Mujer")</f>
        <v/>
      </c>
      <c r="Y3576">
        <f>IFERROR(VLOOKUP(M3576,Tablas_Equivalencia!$G$3:$H$6,2,FALSE),"Sin dato")</f>
        <v/>
      </c>
      <c r="Z3576">
        <f>IF(J3576&lt;=24,"18-24","25-29")</f>
        <v/>
      </c>
      <c r="AA3576">
        <f>IF(M3576&lt;&gt;1,"",IF(P3576=2,1,0))</f>
        <v/>
      </c>
      <c r="AB3576">
        <f>IF(M3576&lt;&gt;1,"",IF(O3576&gt;=2,1,0))</f>
        <v/>
      </c>
      <c r="AC3576">
        <f>IF(M3576&lt;&gt;1,"",IF(OR(Q3576=999,Q3576=""),"",IF(OR(Q3576&lt;35,Q3576&gt;48),1,0)))</f>
        <v/>
      </c>
      <c r="AD3576">
        <f>IF(COUNT(AA3576:AC3576)&lt;3,"",SUM(AA3576:AC3576))</f>
        <v/>
      </c>
      <c r="AE3576">
        <f>IF(L3576&gt;=4,2,IF(L3576&gt;=2,1,0))</f>
        <v/>
      </c>
      <c r="AF3576">
        <f>IF(L3576&gt;=5,1,0)</f>
        <v/>
      </c>
      <c r="AG3576">
        <f>AE3576+AF3576</f>
        <v/>
      </c>
      <c r="AH3576" s="15">
        <f>IF(M3576&lt;&gt;1,"",IF(OR(R3576=-9,R3576=""),"",R3576))</f>
        <v/>
      </c>
      <c r="AI3576">
        <f>IF(M3576&lt;&gt;1,"",IF(OR(Q3576=999,Q3576=""),"",Q3576))</f>
        <v/>
      </c>
    </row>
    <row r="3577">
      <c r="A3577" t="inlineStr">
        <is>
          <t>TQRMNOP119209</t>
        </is>
      </c>
      <c r="B3577" t="n">
        <v>2025</v>
      </c>
      <c r="C3577" t="n">
        <v>1</v>
      </c>
      <c r="D3577" t="n">
        <v>41</v>
      </c>
      <c r="E3577" t="inlineStr">
        <is>
          <t>N</t>
        </is>
      </c>
      <c r="F3577" t="n">
        <v>15</v>
      </c>
      <c r="G3577" t="n">
        <v>1700</v>
      </c>
      <c r="H3577" t="n">
        <v>2</v>
      </c>
      <c r="I3577" t="n">
        <v>2</v>
      </c>
      <c r="J3577" t="n">
        <v>27</v>
      </c>
      <c r="K3577" t="n">
        <v>2</v>
      </c>
      <c r="L3577" t="n">
        <v>4</v>
      </c>
      <c r="M3577" t="n">
        <v>1</v>
      </c>
      <c r="N3577" t="n">
        <v>1</v>
      </c>
      <c r="O3577" t="n">
        <v>2</v>
      </c>
      <c r="P3577" t="n">
        <v>2</v>
      </c>
      <c r="Q3577" t="n">
        <v>34</v>
      </c>
      <c r="R3577" s="15" t="n">
        <v>402000</v>
      </c>
      <c r="S3577" s="15" t="n">
        <v>0</v>
      </c>
      <c r="T3577" s="15" t="n">
        <v>402000</v>
      </c>
      <c r="U3577" s="15" t="n">
        <v>104300</v>
      </c>
      <c r="V3577">
        <f>IFERROR(VLOOKUP(D3577,Tablas_Equivalencia!$A$3:$B$8,2,FALSE),"Sin dato")</f>
        <v/>
      </c>
      <c r="W3577">
        <f>IFERROR(VLOOKUP(L3577,Tablas_Equivalencia!$D$3:$E$9,2,FALSE),"Sin dato")</f>
        <v/>
      </c>
      <c r="X3577">
        <f>IF(I3577=1,"Varón","Mujer")</f>
        <v/>
      </c>
      <c r="Y3577">
        <f>IFERROR(VLOOKUP(M3577,Tablas_Equivalencia!$G$3:$H$6,2,FALSE),"Sin dato")</f>
        <v/>
      </c>
      <c r="Z3577">
        <f>IF(J3577&lt;=24,"18-24","25-29")</f>
        <v/>
      </c>
      <c r="AA3577">
        <f>IF(M3577&lt;&gt;1,"",IF(P3577=2,1,0))</f>
        <v/>
      </c>
      <c r="AB3577">
        <f>IF(M3577&lt;&gt;1,"",IF(O3577&gt;=2,1,0))</f>
        <v/>
      </c>
      <c r="AC3577">
        <f>IF(M3577&lt;&gt;1,"",IF(OR(Q3577=999,Q3577=""),"",IF(OR(Q3577&lt;35,Q3577&gt;48),1,0)))</f>
        <v/>
      </c>
      <c r="AD3577">
        <f>IF(COUNT(AA3577:AC3577)&lt;3,"",SUM(AA3577:AC3577))</f>
        <v/>
      </c>
      <c r="AE3577">
        <f>IF(L3577&gt;=4,2,IF(L3577&gt;=2,1,0))</f>
        <v/>
      </c>
      <c r="AF3577">
        <f>IF(L3577&gt;=5,1,0)</f>
        <v/>
      </c>
      <c r="AG3577">
        <f>AE3577+AF3577</f>
        <v/>
      </c>
      <c r="AH3577" s="15">
        <f>IF(M3577&lt;&gt;1,"",IF(OR(R3577=-9,R3577=""),"",R3577))</f>
        <v/>
      </c>
      <c r="AI3577">
        <f>IF(M3577&lt;&gt;1,"",IF(OR(Q3577=999,Q3577=""),"",Q3577))</f>
        <v/>
      </c>
    </row>
    <row r="3578">
      <c r="A3578" t="inlineStr">
        <is>
          <t>TQRMNOP119210</t>
        </is>
      </c>
      <c r="B3578" t="n">
        <v>2025</v>
      </c>
      <c r="C3578" t="n">
        <v>1</v>
      </c>
      <c r="D3578" t="n">
        <v>1</v>
      </c>
      <c r="E3578" t="inlineStr">
        <is>
          <t>S</t>
        </is>
      </c>
      <c r="F3578" t="n">
        <v>33</v>
      </c>
      <c r="G3578" t="n">
        <v>1009</v>
      </c>
      <c r="H3578" t="n">
        <v>2</v>
      </c>
      <c r="I3578" t="n">
        <v>2</v>
      </c>
      <c r="J3578" t="n">
        <v>24</v>
      </c>
      <c r="K3578" t="n">
        <v>2</v>
      </c>
      <c r="L3578" t="n">
        <v>3</v>
      </c>
      <c r="M3578" t="n">
        <v>3</v>
      </c>
      <c r="R3578" s="15" t="n">
        <v>0</v>
      </c>
      <c r="S3578" s="15" t="n">
        <v>0</v>
      </c>
      <c r="T3578" s="15" t="n">
        <v>0</v>
      </c>
      <c r="U3578" s="15" t="n">
        <v>191200</v>
      </c>
      <c r="V3578">
        <f>IFERROR(VLOOKUP(D3578,Tablas_Equivalencia!$A$3:$B$8,2,FALSE),"Sin dato")</f>
        <v/>
      </c>
      <c r="W3578">
        <f>IFERROR(VLOOKUP(L3578,Tablas_Equivalencia!$D$3:$E$9,2,FALSE),"Sin dato")</f>
        <v/>
      </c>
      <c r="X3578">
        <f>IF(I3578=1,"Varón","Mujer")</f>
        <v/>
      </c>
      <c r="Y3578">
        <f>IFERROR(VLOOKUP(M3578,Tablas_Equivalencia!$G$3:$H$6,2,FALSE),"Sin dato")</f>
        <v/>
      </c>
      <c r="Z3578">
        <f>IF(J3578&lt;=24,"18-24","25-29")</f>
        <v/>
      </c>
      <c r="AA3578">
        <f>IF(M3578&lt;&gt;1,"",IF(P3578=2,1,0))</f>
        <v/>
      </c>
      <c r="AB3578">
        <f>IF(M3578&lt;&gt;1,"",IF(O3578&gt;=2,1,0))</f>
        <v/>
      </c>
      <c r="AC3578">
        <f>IF(M3578&lt;&gt;1,"",IF(OR(Q3578=999,Q3578=""),"",IF(OR(Q3578&lt;35,Q3578&gt;48),1,0)))</f>
        <v/>
      </c>
      <c r="AD3578">
        <f>IF(COUNT(AA3578:AC3578)&lt;3,"",SUM(AA3578:AC3578))</f>
        <v/>
      </c>
      <c r="AE3578">
        <f>IF(L3578&gt;=4,2,IF(L3578&gt;=2,1,0))</f>
        <v/>
      </c>
      <c r="AF3578">
        <f>IF(L3578&gt;=5,1,0)</f>
        <v/>
      </c>
      <c r="AG3578">
        <f>AE3578+AF3578</f>
        <v/>
      </c>
      <c r="AH3578" s="15">
        <f>IF(M3578&lt;&gt;1,"",IF(OR(R3578=-9,R3578=""),"",R3578))</f>
        <v/>
      </c>
      <c r="AI3578">
        <f>IF(M3578&lt;&gt;1,"",IF(OR(Q3578=999,Q3578=""),"",Q3578))</f>
        <v/>
      </c>
    </row>
    <row r="3579">
      <c r="A3579" t="inlineStr">
        <is>
          <t>TQRMNOP119212</t>
        </is>
      </c>
      <c r="B3579" t="n">
        <v>2025</v>
      </c>
      <c r="C3579" t="n">
        <v>1</v>
      </c>
      <c r="D3579" t="n">
        <v>40</v>
      </c>
      <c r="E3579" t="inlineStr">
        <is>
          <t>N</t>
        </is>
      </c>
      <c r="F3579" t="n">
        <v>22</v>
      </c>
      <c r="G3579" t="n">
        <v>1420</v>
      </c>
      <c r="H3579" t="n">
        <v>1</v>
      </c>
      <c r="I3579" t="n">
        <v>2</v>
      </c>
      <c r="J3579" t="n">
        <v>28</v>
      </c>
      <c r="K3579" t="n">
        <v>2</v>
      </c>
      <c r="L3579" t="n">
        <v>6</v>
      </c>
      <c r="M3579" t="n">
        <v>3</v>
      </c>
      <c r="R3579" s="15" t="n">
        <v>0</v>
      </c>
      <c r="S3579" s="15" t="n">
        <v>0</v>
      </c>
      <c r="T3579" s="15" t="n">
        <v>0</v>
      </c>
      <c r="U3579" s="15" t="n">
        <v>102100</v>
      </c>
      <c r="V3579">
        <f>IFERROR(VLOOKUP(D3579,Tablas_Equivalencia!$A$3:$B$8,2,FALSE),"Sin dato")</f>
        <v/>
      </c>
      <c r="W3579">
        <f>IFERROR(VLOOKUP(L3579,Tablas_Equivalencia!$D$3:$E$9,2,FALSE),"Sin dato")</f>
        <v/>
      </c>
      <c r="X3579">
        <f>IF(I3579=1,"Varón","Mujer")</f>
        <v/>
      </c>
      <c r="Y3579">
        <f>IFERROR(VLOOKUP(M3579,Tablas_Equivalencia!$G$3:$H$6,2,FALSE),"Sin dato")</f>
        <v/>
      </c>
      <c r="Z3579">
        <f>IF(J3579&lt;=24,"18-24","25-29")</f>
        <v/>
      </c>
      <c r="AA3579">
        <f>IF(M3579&lt;&gt;1,"",IF(P3579=2,1,0))</f>
        <v/>
      </c>
      <c r="AB3579">
        <f>IF(M3579&lt;&gt;1,"",IF(O3579&gt;=2,1,0))</f>
        <v/>
      </c>
      <c r="AC3579">
        <f>IF(M3579&lt;&gt;1,"",IF(OR(Q3579=999,Q3579=""),"",IF(OR(Q3579&lt;35,Q3579&gt;48),1,0)))</f>
        <v/>
      </c>
      <c r="AD3579">
        <f>IF(COUNT(AA3579:AC3579)&lt;3,"",SUM(AA3579:AC3579))</f>
        <v/>
      </c>
      <c r="AE3579">
        <f>IF(L3579&gt;=4,2,IF(L3579&gt;=2,1,0))</f>
        <v/>
      </c>
      <c r="AF3579">
        <f>IF(L3579&gt;=5,1,0)</f>
        <v/>
      </c>
      <c r="AG3579">
        <f>AE3579+AF3579</f>
        <v/>
      </c>
      <c r="AH3579" s="15">
        <f>IF(M3579&lt;&gt;1,"",IF(OR(R3579=-9,R3579=""),"",R3579))</f>
        <v/>
      </c>
      <c r="AI3579">
        <f>IF(M3579&lt;&gt;1,"",IF(OR(Q3579=999,Q3579=""),"",Q3579))</f>
        <v/>
      </c>
    </row>
    <row r="3580">
      <c r="A3580" t="inlineStr">
        <is>
          <t>TQRMNOP119226</t>
        </is>
      </c>
      <c r="B3580" t="n">
        <v>2025</v>
      </c>
      <c r="C3580" t="n">
        <v>1</v>
      </c>
      <c r="D3580" t="n">
        <v>1</v>
      </c>
      <c r="E3580" t="inlineStr">
        <is>
          <t>S</t>
        </is>
      </c>
      <c r="F3580" t="n">
        <v>32</v>
      </c>
      <c r="G3580" t="n">
        <v>1407</v>
      </c>
      <c r="H3580" t="n">
        <v>3</v>
      </c>
      <c r="I3580" t="n">
        <v>1</v>
      </c>
      <c r="J3580" t="n">
        <v>20</v>
      </c>
      <c r="K3580" t="n">
        <v>2</v>
      </c>
      <c r="L3580" t="n">
        <v>4</v>
      </c>
      <c r="M3580" t="n">
        <v>1</v>
      </c>
      <c r="N3580" t="n">
        <v>2</v>
      </c>
      <c r="O3580" t="n">
        <v>3</v>
      </c>
      <c r="P3580" t="n">
        <v>2</v>
      </c>
      <c r="Q3580" t="n">
        <v>29</v>
      </c>
      <c r="R3580" s="15" t="n">
        <v>217000</v>
      </c>
      <c r="S3580" s="15" t="n">
        <v>0</v>
      </c>
      <c r="T3580" s="15" t="n">
        <v>217000</v>
      </c>
      <c r="U3580" s="15" t="n">
        <v>298600</v>
      </c>
      <c r="V3580">
        <f>IFERROR(VLOOKUP(D3580,Tablas_Equivalencia!$A$3:$B$8,2,FALSE),"Sin dato")</f>
        <v/>
      </c>
      <c r="W3580">
        <f>IFERROR(VLOOKUP(L3580,Tablas_Equivalencia!$D$3:$E$9,2,FALSE),"Sin dato")</f>
        <v/>
      </c>
      <c r="X3580">
        <f>IF(I3580=1,"Varón","Mujer")</f>
        <v/>
      </c>
      <c r="Y3580">
        <f>IFERROR(VLOOKUP(M3580,Tablas_Equivalencia!$G$3:$H$6,2,FALSE),"Sin dato")</f>
        <v/>
      </c>
      <c r="Z3580">
        <f>IF(J3580&lt;=24,"18-24","25-29")</f>
        <v/>
      </c>
      <c r="AA3580">
        <f>IF(M3580&lt;&gt;1,"",IF(P3580=2,1,0))</f>
        <v/>
      </c>
      <c r="AB3580">
        <f>IF(M3580&lt;&gt;1,"",IF(O3580&gt;=2,1,0))</f>
        <v/>
      </c>
      <c r="AC3580">
        <f>IF(M3580&lt;&gt;1,"",IF(OR(Q3580=999,Q3580=""),"",IF(OR(Q3580&lt;35,Q3580&gt;48),1,0)))</f>
        <v/>
      </c>
      <c r="AD3580">
        <f>IF(COUNT(AA3580:AC3580)&lt;3,"",SUM(AA3580:AC3580))</f>
        <v/>
      </c>
      <c r="AE3580">
        <f>IF(L3580&gt;=4,2,IF(L3580&gt;=2,1,0))</f>
        <v/>
      </c>
      <c r="AF3580">
        <f>IF(L3580&gt;=5,1,0)</f>
        <v/>
      </c>
      <c r="AG3580">
        <f>AE3580+AF3580</f>
        <v/>
      </c>
      <c r="AH3580" s="15">
        <f>IF(M3580&lt;&gt;1,"",IF(OR(R3580=-9,R3580=""),"",R3580))</f>
        <v/>
      </c>
      <c r="AI3580">
        <f>IF(M3580&lt;&gt;1,"",IF(OR(Q3580=999,Q3580=""),"",Q3580))</f>
        <v/>
      </c>
    </row>
    <row r="3581">
      <c r="A3581" t="inlineStr">
        <is>
          <t>TQRMNOP119231</t>
        </is>
      </c>
      <c r="B3581" t="n">
        <v>2025</v>
      </c>
      <c r="C3581" t="n">
        <v>1</v>
      </c>
      <c r="D3581" t="n">
        <v>1</v>
      </c>
      <c r="E3581" t="inlineStr">
        <is>
          <t>S</t>
        </is>
      </c>
      <c r="F3581" t="n">
        <v>33</v>
      </c>
      <c r="G3581" t="n">
        <v>960</v>
      </c>
      <c r="H3581" t="n">
        <v>1</v>
      </c>
      <c r="I3581" t="n">
        <v>2</v>
      </c>
      <c r="J3581" t="n">
        <v>27</v>
      </c>
      <c r="K3581" t="n">
        <v>2</v>
      </c>
      <c r="L3581" t="n">
        <v>4</v>
      </c>
      <c r="M3581" t="n">
        <v>1</v>
      </c>
      <c r="N3581" t="n">
        <v>3</v>
      </c>
      <c r="O3581" t="n">
        <v>3</v>
      </c>
      <c r="P3581" t="n">
        <v>2</v>
      </c>
      <c r="Q3581" t="n">
        <v>15</v>
      </c>
      <c r="R3581" s="15" t="n">
        <v>338000</v>
      </c>
      <c r="S3581" s="15" t="n">
        <v>0</v>
      </c>
      <c r="T3581" s="15" t="n">
        <v>338000</v>
      </c>
      <c r="U3581" s="15" t="n">
        <v>101600</v>
      </c>
      <c r="V3581">
        <f>IFERROR(VLOOKUP(D3581,Tablas_Equivalencia!$A$3:$B$8,2,FALSE),"Sin dato")</f>
        <v/>
      </c>
      <c r="W3581">
        <f>IFERROR(VLOOKUP(L3581,Tablas_Equivalencia!$D$3:$E$9,2,FALSE),"Sin dato")</f>
        <v/>
      </c>
      <c r="X3581">
        <f>IF(I3581=1,"Varón","Mujer")</f>
        <v/>
      </c>
      <c r="Y3581">
        <f>IFERROR(VLOOKUP(M3581,Tablas_Equivalencia!$G$3:$H$6,2,FALSE),"Sin dato")</f>
        <v/>
      </c>
      <c r="Z3581">
        <f>IF(J3581&lt;=24,"18-24","25-29")</f>
        <v/>
      </c>
      <c r="AA3581">
        <f>IF(M3581&lt;&gt;1,"",IF(P3581=2,1,0))</f>
        <v/>
      </c>
      <c r="AB3581">
        <f>IF(M3581&lt;&gt;1,"",IF(O3581&gt;=2,1,0))</f>
        <v/>
      </c>
      <c r="AC3581">
        <f>IF(M3581&lt;&gt;1,"",IF(OR(Q3581=999,Q3581=""),"",IF(OR(Q3581&lt;35,Q3581&gt;48),1,0)))</f>
        <v/>
      </c>
      <c r="AD3581">
        <f>IF(COUNT(AA3581:AC3581)&lt;3,"",SUM(AA3581:AC3581))</f>
        <v/>
      </c>
      <c r="AE3581">
        <f>IF(L3581&gt;=4,2,IF(L3581&gt;=2,1,0))</f>
        <v/>
      </c>
      <c r="AF3581">
        <f>IF(L3581&gt;=5,1,0)</f>
        <v/>
      </c>
      <c r="AG3581">
        <f>AE3581+AF3581</f>
        <v/>
      </c>
      <c r="AH3581" s="15">
        <f>IF(M3581&lt;&gt;1,"",IF(OR(R3581=-9,R3581=""),"",R3581))</f>
        <v/>
      </c>
      <c r="AI3581">
        <f>IF(M3581&lt;&gt;1,"",IF(OR(Q3581=999,Q3581=""),"",Q3581))</f>
        <v/>
      </c>
    </row>
    <row r="3582">
      <c r="A3582" t="inlineStr">
        <is>
          <t>TQRMNOP119236</t>
        </is>
      </c>
      <c r="B3582" t="n">
        <v>2025</v>
      </c>
      <c r="C3582" t="n">
        <v>1</v>
      </c>
      <c r="D3582" t="n">
        <v>43</v>
      </c>
      <c r="E3582" t="inlineStr">
        <is>
          <t>S</t>
        </is>
      </c>
      <c r="F3582" t="n">
        <v>36</v>
      </c>
      <c r="G3582" t="n">
        <v>1042</v>
      </c>
      <c r="H3582" t="n">
        <v>3</v>
      </c>
      <c r="I3582" t="n">
        <v>1</v>
      </c>
      <c r="J3582" t="n">
        <v>18</v>
      </c>
      <c r="K3582" t="n">
        <v>1</v>
      </c>
      <c r="L3582" t="n">
        <v>5</v>
      </c>
      <c r="M3582" t="n">
        <v>1</v>
      </c>
      <c r="N3582" t="n">
        <v>2</v>
      </c>
      <c r="O3582" t="n">
        <v>1</v>
      </c>
      <c r="P3582" t="n">
        <v>1</v>
      </c>
      <c r="Q3582" t="n">
        <v>31</v>
      </c>
      <c r="R3582" s="15" t="n">
        <v>752000</v>
      </c>
      <c r="S3582" s="15" t="n">
        <v>0</v>
      </c>
      <c r="T3582" s="15" t="n">
        <v>752000</v>
      </c>
      <c r="U3582" s="15" t="n">
        <v>151500</v>
      </c>
      <c r="V3582">
        <f>IFERROR(VLOOKUP(D3582,Tablas_Equivalencia!$A$3:$B$8,2,FALSE),"Sin dato")</f>
        <v/>
      </c>
      <c r="W3582">
        <f>IFERROR(VLOOKUP(L3582,Tablas_Equivalencia!$D$3:$E$9,2,FALSE),"Sin dato")</f>
        <v/>
      </c>
      <c r="X3582">
        <f>IF(I3582=1,"Varón","Mujer")</f>
        <v/>
      </c>
      <c r="Y3582">
        <f>IFERROR(VLOOKUP(M3582,Tablas_Equivalencia!$G$3:$H$6,2,FALSE),"Sin dato")</f>
        <v/>
      </c>
      <c r="Z3582">
        <f>IF(J3582&lt;=24,"18-24","25-29")</f>
        <v/>
      </c>
      <c r="AA3582">
        <f>IF(M3582&lt;&gt;1,"",IF(P3582=2,1,0))</f>
        <v/>
      </c>
      <c r="AB3582">
        <f>IF(M3582&lt;&gt;1,"",IF(O3582&gt;=2,1,0))</f>
        <v/>
      </c>
      <c r="AC3582">
        <f>IF(M3582&lt;&gt;1,"",IF(OR(Q3582=999,Q3582=""),"",IF(OR(Q3582&lt;35,Q3582&gt;48),1,0)))</f>
        <v/>
      </c>
      <c r="AD3582">
        <f>IF(COUNT(AA3582:AC3582)&lt;3,"",SUM(AA3582:AC3582))</f>
        <v/>
      </c>
      <c r="AE3582">
        <f>IF(L3582&gt;=4,2,IF(L3582&gt;=2,1,0))</f>
        <v/>
      </c>
      <c r="AF3582">
        <f>IF(L3582&gt;=5,1,0)</f>
        <v/>
      </c>
      <c r="AG3582">
        <f>AE3582+AF3582</f>
        <v/>
      </c>
      <c r="AH3582" s="15">
        <f>IF(M3582&lt;&gt;1,"",IF(OR(R3582=-9,R3582=""),"",R3582))</f>
        <v/>
      </c>
      <c r="AI3582">
        <f>IF(M3582&lt;&gt;1,"",IF(OR(Q3582=999,Q3582=""),"",Q3582))</f>
        <v/>
      </c>
    </row>
    <row r="3583">
      <c r="A3583" t="inlineStr">
        <is>
          <t>TQRMNOP119245</t>
        </is>
      </c>
      <c r="B3583" t="n">
        <v>2025</v>
      </c>
      <c r="C3583" t="n">
        <v>1</v>
      </c>
      <c r="D3583" t="n">
        <v>41</v>
      </c>
      <c r="E3583" t="inlineStr">
        <is>
          <t>N</t>
        </is>
      </c>
      <c r="F3583" t="n">
        <v>12</v>
      </c>
      <c r="G3583" t="n">
        <v>802</v>
      </c>
      <c r="H3583" t="n">
        <v>1</v>
      </c>
      <c r="I3583" t="n">
        <v>1</v>
      </c>
      <c r="J3583" t="n">
        <v>18</v>
      </c>
      <c r="K3583" t="n">
        <v>2</v>
      </c>
      <c r="L3583" t="n">
        <v>4</v>
      </c>
      <c r="M3583" t="n">
        <v>1</v>
      </c>
      <c r="N3583" t="n">
        <v>2</v>
      </c>
      <c r="O3583" t="n">
        <v>1</v>
      </c>
      <c r="P3583" t="n">
        <v>1</v>
      </c>
      <c r="Q3583" t="n">
        <v>50</v>
      </c>
      <c r="R3583" s="15" t="n">
        <v>591000</v>
      </c>
      <c r="S3583" s="15" t="n">
        <v>0</v>
      </c>
      <c r="T3583" s="15" t="n">
        <v>591000</v>
      </c>
      <c r="U3583" s="15" t="n">
        <v>275100</v>
      </c>
      <c r="V3583">
        <f>IFERROR(VLOOKUP(D3583,Tablas_Equivalencia!$A$3:$B$8,2,FALSE),"Sin dato")</f>
        <v/>
      </c>
      <c r="W3583">
        <f>IFERROR(VLOOKUP(L3583,Tablas_Equivalencia!$D$3:$E$9,2,FALSE),"Sin dato")</f>
        <v/>
      </c>
      <c r="X3583">
        <f>IF(I3583=1,"Varón","Mujer")</f>
        <v/>
      </c>
      <c r="Y3583">
        <f>IFERROR(VLOOKUP(M3583,Tablas_Equivalencia!$G$3:$H$6,2,FALSE),"Sin dato")</f>
        <v/>
      </c>
      <c r="Z3583">
        <f>IF(J3583&lt;=24,"18-24","25-29")</f>
        <v/>
      </c>
      <c r="AA3583">
        <f>IF(M3583&lt;&gt;1,"",IF(P3583=2,1,0))</f>
        <v/>
      </c>
      <c r="AB3583">
        <f>IF(M3583&lt;&gt;1,"",IF(O3583&gt;=2,1,0))</f>
        <v/>
      </c>
      <c r="AC3583">
        <f>IF(M3583&lt;&gt;1,"",IF(OR(Q3583=999,Q3583=""),"",IF(OR(Q3583&lt;35,Q3583&gt;48),1,0)))</f>
        <v/>
      </c>
      <c r="AD3583">
        <f>IF(COUNT(AA3583:AC3583)&lt;3,"",SUM(AA3583:AC3583))</f>
        <v/>
      </c>
      <c r="AE3583">
        <f>IF(L3583&gt;=4,2,IF(L3583&gt;=2,1,0))</f>
        <v/>
      </c>
      <c r="AF3583">
        <f>IF(L3583&gt;=5,1,0)</f>
        <v/>
      </c>
      <c r="AG3583">
        <f>AE3583+AF3583</f>
        <v/>
      </c>
      <c r="AH3583" s="15">
        <f>IF(M3583&lt;&gt;1,"",IF(OR(R3583=-9,R3583=""),"",R3583))</f>
        <v/>
      </c>
      <c r="AI3583">
        <f>IF(M3583&lt;&gt;1,"",IF(OR(Q3583=999,Q3583=""),"",Q3583))</f>
        <v/>
      </c>
    </row>
    <row r="3584">
      <c r="A3584" t="inlineStr">
        <is>
          <t>TQRMNOP119259</t>
        </is>
      </c>
      <c r="B3584" t="n">
        <v>2025</v>
      </c>
      <c r="C3584" t="n">
        <v>1</v>
      </c>
      <c r="D3584" t="n">
        <v>40</v>
      </c>
      <c r="E3584" t="inlineStr">
        <is>
          <t>S</t>
        </is>
      </c>
      <c r="F3584" t="n">
        <v>7</v>
      </c>
      <c r="G3584" t="n">
        <v>918</v>
      </c>
      <c r="H3584" t="n">
        <v>3</v>
      </c>
      <c r="I3584" t="n">
        <v>1</v>
      </c>
      <c r="J3584" t="n">
        <v>24</v>
      </c>
      <c r="K3584" t="n">
        <v>2</v>
      </c>
      <c r="L3584" t="n">
        <v>5</v>
      </c>
      <c r="M3584" t="n">
        <v>1</v>
      </c>
      <c r="N3584" t="n">
        <v>3</v>
      </c>
      <c r="O3584" t="n">
        <v>3</v>
      </c>
      <c r="P3584" t="n">
        <v>2</v>
      </c>
      <c r="Q3584" t="n">
        <v>38</v>
      </c>
      <c r="R3584" s="15" t="n">
        <v>-9</v>
      </c>
      <c r="S3584" s="15" t="n">
        <v>0</v>
      </c>
      <c r="T3584" s="15" t="n">
        <v>0</v>
      </c>
      <c r="U3584" s="15" t="n">
        <v>128700</v>
      </c>
      <c r="V3584">
        <f>IFERROR(VLOOKUP(D3584,Tablas_Equivalencia!$A$3:$B$8,2,FALSE),"Sin dato")</f>
        <v/>
      </c>
      <c r="W3584">
        <f>IFERROR(VLOOKUP(L3584,Tablas_Equivalencia!$D$3:$E$9,2,FALSE),"Sin dato")</f>
        <v/>
      </c>
      <c r="X3584">
        <f>IF(I3584=1,"Varón","Mujer")</f>
        <v/>
      </c>
      <c r="Y3584">
        <f>IFERROR(VLOOKUP(M3584,Tablas_Equivalencia!$G$3:$H$6,2,FALSE),"Sin dato")</f>
        <v/>
      </c>
      <c r="Z3584">
        <f>IF(J3584&lt;=24,"18-24","25-29")</f>
        <v/>
      </c>
      <c r="AA3584">
        <f>IF(M3584&lt;&gt;1,"",IF(P3584=2,1,0))</f>
        <v/>
      </c>
      <c r="AB3584">
        <f>IF(M3584&lt;&gt;1,"",IF(O3584&gt;=2,1,0))</f>
        <v/>
      </c>
      <c r="AC3584">
        <f>IF(M3584&lt;&gt;1,"",IF(OR(Q3584=999,Q3584=""),"",IF(OR(Q3584&lt;35,Q3584&gt;48),1,0)))</f>
        <v/>
      </c>
      <c r="AD3584">
        <f>IF(COUNT(AA3584:AC3584)&lt;3,"",SUM(AA3584:AC3584))</f>
        <v/>
      </c>
      <c r="AE3584">
        <f>IF(L3584&gt;=4,2,IF(L3584&gt;=2,1,0))</f>
        <v/>
      </c>
      <c r="AF3584">
        <f>IF(L3584&gt;=5,1,0)</f>
        <v/>
      </c>
      <c r="AG3584">
        <f>AE3584+AF3584</f>
        <v/>
      </c>
      <c r="AH3584" s="15">
        <f>IF(M3584&lt;&gt;1,"",IF(OR(R3584=-9,R3584=""),"",R3584))</f>
        <v/>
      </c>
      <c r="AI3584">
        <f>IF(M3584&lt;&gt;1,"",IF(OR(Q3584=999,Q3584=""),"",Q3584))</f>
        <v/>
      </c>
    </row>
    <row r="3585">
      <c r="A3585" t="inlineStr">
        <is>
          <t>TQRMNOP119264</t>
        </is>
      </c>
      <c r="B3585" t="n">
        <v>2025</v>
      </c>
      <c r="C3585" t="n">
        <v>1</v>
      </c>
      <c r="D3585" t="n">
        <v>1</v>
      </c>
      <c r="E3585" t="inlineStr">
        <is>
          <t>S</t>
        </is>
      </c>
      <c r="F3585" t="n">
        <v>33</v>
      </c>
      <c r="G3585" t="n">
        <v>706</v>
      </c>
      <c r="H3585" t="n">
        <v>3</v>
      </c>
      <c r="I3585" t="n">
        <v>2</v>
      </c>
      <c r="J3585" t="n">
        <v>24</v>
      </c>
      <c r="K3585" t="n">
        <v>2</v>
      </c>
      <c r="L3585" t="n">
        <v>3</v>
      </c>
      <c r="M3585" t="n">
        <v>1</v>
      </c>
      <c r="N3585" t="n">
        <v>3</v>
      </c>
      <c r="O3585" t="n">
        <v>1</v>
      </c>
      <c r="P3585" t="n">
        <v>1</v>
      </c>
      <c r="Q3585" t="n">
        <v>29</v>
      </c>
      <c r="R3585" s="15" t="n">
        <v>-9</v>
      </c>
      <c r="S3585" s="15" t="n">
        <v>0</v>
      </c>
      <c r="T3585" s="15" t="n">
        <v>0</v>
      </c>
      <c r="U3585" s="15" t="n">
        <v>116600</v>
      </c>
      <c r="V3585">
        <f>IFERROR(VLOOKUP(D3585,Tablas_Equivalencia!$A$3:$B$8,2,FALSE),"Sin dato")</f>
        <v/>
      </c>
      <c r="W3585">
        <f>IFERROR(VLOOKUP(L3585,Tablas_Equivalencia!$D$3:$E$9,2,FALSE),"Sin dato")</f>
        <v/>
      </c>
      <c r="X3585">
        <f>IF(I3585=1,"Varón","Mujer")</f>
        <v/>
      </c>
      <c r="Y3585">
        <f>IFERROR(VLOOKUP(M3585,Tablas_Equivalencia!$G$3:$H$6,2,FALSE),"Sin dato")</f>
        <v/>
      </c>
      <c r="Z3585">
        <f>IF(J3585&lt;=24,"18-24","25-29")</f>
        <v/>
      </c>
      <c r="AA3585">
        <f>IF(M3585&lt;&gt;1,"",IF(P3585=2,1,0))</f>
        <v/>
      </c>
      <c r="AB3585">
        <f>IF(M3585&lt;&gt;1,"",IF(O3585&gt;=2,1,0))</f>
        <v/>
      </c>
      <c r="AC3585">
        <f>IF(M3585&lt;&gt;1,"",IF(OR(Q3585=999,Q3585=""),"",IF(OR(Q3585&lt;35,Q3585&gt;48),1,0)))</f>
        <v/>
      </c>
      <c r="AD3585">
        <f>IF(COUNT(AA3585:AC3585)&lt;3,"",SUM(AA3585:AC3585))</f>
        <v/>
      </c>
      <c r="AE3585">
        <f>IF(L3585&gt;=4,2,IF(L3585&gt;=2,1,0))</f>
        <v/>
      </c>
      <c r="AF3585">
        <f>IF(L3585&gt;=5,1,0)</f>
        <v/>
      </c>
      <c r="AG3585">
        <f>AE3585+AF3585</f>
        <v/>
      </c>
      <c r="AH3585" s="15">
        <f>IF(M3585&lt;&gt;1,"",IF(OR(R3585=-9,R3585=""),"",R3585))</f>
        <v/>
      </c>
      <c r="AI3585">
        <f>IF(M3585&lt;&gt;1,"",IF(OR(Q3585=999,Q3585=""),"",Q3585))</f>
        <v/>
      </c>
    </row>
    <row r="3586">
      <c r="A3586" t="inlineStr">
        <is>
          <t>TQRMNOP119273</t>
        </is>
      </c>
      <c r="B3586" t="n">
        <v>2025</v>
      </c>
      <c r="C3586" t="n">
        <v>1</v>
      </c>
      <c r="D3586" t="n">
        <v>1</v>
      </c>
      <c r="E3586" t="inlineStr">
        <is>
          <t>S</t>
        </is>
      </c>
      <c r="F3586" t="n">
        <v>33</v>
      </c>
      <c r="G3586" t="n">
        <v>1296</v>
      </c>
      <c r="H3586" t="n">
        <v>2</v>
      </c>
      <c r="I3586" t="n">
        <v>2</v>
      </c>
      <c r="J3586" t="n">
        <v>22</v>
      </c>
      <c r="K3586" t="n">
        <v>2</v>
      </c>
      <c r="L3586" t="n">
        <v>4</v>
      </c>
      <c r="M3586" t="n">
        <v>1</v>
      </c>
      <c r="N3586" t="n">
        <v>3</v>
      </c>
      <c r="O3586" t="n">
        <v>1</v>
      </c>
      <c r="P3586" t="n">
        <v>1</v>
      </c>
      <c r="Q3586" t="n">
        <v>39</v>
      </c>
      <c r="R3586" s="15" t="n">
        <v>687000</v>
      </c>
      <c r="S3586" s="15" t="n">
        <v>0</v>
      </c>
      <c r="T3586" s="15" t="n">
        <v>687000</v>
      </c>
      <c r="U3586" s="15" t="n">
        <v>211300</v>
      </c>
      <c r="V3586">
        <f>IFERROR(VLOOKUP(D3586,Tablas_Equivalencia!$A$3:$B$8,2,FALSE),"Sin dato")</f>
        <v/>
      </c>
      <c r="W3586">
        <f>IFERROR(VLOOKUP(L3586,Tablas_Equivalencia!$D$3:$E$9,2,FALSE),"Sin dato")</f>
        <v/>
      </c>
      <c r="X3586">
        <f>IF(I3586=1,"Varón","Mujer")</f>
        <v/>
      </c>
      <c r="Y3586">
        <f>IFERROR(VLOOKUP(M3586,Tablas_Equivalencia!$G$3:$H$6,2,FALSE),"Sin dato")</f>
        <v/>
      </c>
      <c r="Z3586">
        <f>IF(J3586&lt;=24,"18-24","25-29")</f>
        <v/>
      </c>
      <c r="AA3586">
        <f>IF(M3586&lt;&gt;1,"",IF(P3586=2,1,0))</f>
        <v/>
      </c>
      <c r="AB3586">
        <f>IF(M3586&lt;&gt;1,"",IF(O3586&gt;=2,1,0))</f>
        <v/>
      </c>
      <c r="AC3586">
        <f>IF(M3586&lt;&gt;1,"",IF(OR(Q3586=999,Q3586=""),"",IF(OR(Q3586&lt;35,Q3586&gt;48),1,0)))</f>
        <v/>
      </c>
      <c r="AD3586">
        <f>IF(COUNT(AA3586:AC3586)&lt;3,"",SUM(AA3586:AC3586))</f>
        <v/>
      </c>
      <c r="AE3586">
        <f>IF(L3586&gt;=4,2,IF(L3586&gt;=2,1,0))</f>
        <v/>
      </c>
      <c r="AF3586">
        <f>IF(L3586&gt;=5,1,0)</f>
        <v/>
      </c>
      <c r="AG3586">
        <f>AE3586+AF3586</f>
        <v/>
      </c>
      <c r="AH3586" s="15">
        <f>IF(M3586&lt;&gt;1,"",IF(OR(R3586=-9,R3586=""),"",R3586))</f>
        <v/>
      </c>
      <c r="AI3586">
        <f>IF(M3586&lt;&gt;1,"",IF(OR(Q3586=999,Q3586=""),"",Q3586))</f>
        <v/>
      </c>
    </row>
    <row r="3587">
      <c r="A3587" t="inlineStr">
        <is>
          <t>TQRMNOP119282</t>
        </is>
      </c>
      <c r="B3587" t="n">
        <v>2025</v>
      </c>
      <c r="C3587" t="n">
        <v>1</v>
      </c>
      <c r="D3587" t="n">
        <v>42</v>
      </c>
      <c r="E3587" t="inlineStr">
        <is>
          <t>N</t>
        </is>
      </c>
      <c r="F3587" t="n">
        <v>27</v>
      </c>
      <c r="G3587" t="n">
        <v>1498</v>
      </c>
      <c r="H3587" t="n">
        <v>1</v>
      </c>
      <c r="I3587" t="n">
        <v>1</v>
      </c>
      <c r="J3587" t="n">
        <v>20</v>
      </c>
      <c r="K3587" t="n">
        <v>1</v>
      </c>
      <c r="L3587" t="n">
        <v>2</v>
      </c>
      <c r="M3587" t="n">
        <v>1</v>
      </c>
      <c r="N3587" t="n">
        <v>3</v>
      </c>
      <c r="O3587" t="n">
        <v>2</v>
      </c>
      <c r="P3587" t="n">
        <v>2</v>
      </c>
      <c r="Q3587" t="n">
        <v>5</v>
      </c>
      <c r="R3587" s="15" t="n">
        <v>132000</v>
      </c>
      <c r="S3587" s="15" t="n">
        <v>0</v>
      </c>
      <c r="T3587" s="15" t="n">
        <v>132000</v>
      </c>
      <c r="U3587" s="15" t="n">
        <v>115400</v>
      </c>
      <c r="V3587">
        <f>IFERROR(VLOOKUP(D3587,Tablas_Equivalencia!$A$3:$B$8,2,FALSE),"Sin dato")</f>
        <v/>
      </c>
      <c r="W3587">
        <f>IFERROR(VLOOKUP(L3587,Tablas_Equivalencia!$D$3:$E$9,2,FALSE),"Sin dato")</f>
        <v/>
      </c>
      <c r="X3587">
        <f>IF(I3587=1,"Varón","Mujer")</f>
        <v/>
      </c>
      <c r="Y3587">
        <f>IFERROR(VLOOKUP(M3587,Tablas_Equivalencia!$G$3:$H$6,2,FALSE),"Sin dato")</f>
        <v/>
      </c>
      <c r="Z3587">
        <f>IF(J3587&lt;=24,"18-24","25-29")</f>
        <v/>
      </c>
      <c r="AA3587">
        <f>IF(M3587&lt;&gt;1,"",IF(P3587=2,1,0))</f>
        <v/>
      </c>
      <c r="AB3587">
        <f>IF(M3587&lt;&gt;1,"",IF(O3587&gt;=2,1,0))</f>
        <v/>
      </c>
      <c r="AC3587">
        <f>IF(M3587&lt;&gt;1,"",IF(OR(Q3587=999,Q3587=""),"",IF(OR(Q3587&lt;35,Q3587&gt;48),1,0)))</f>
        <v/>
      </c>
      <c r="AD3587">
        <f>IF(COUNT(AA3587:AC3587)&lt;3,"",SUM(AA3587:AC3587))</f>
        <v/>
      </c>
      <c r="AE3587">
        <f>IF(L3587&gt;=4,2,IF(L3587&gt;=2,1,0))</f>
        <v/>
      </c>
      <c r="AF3587">
        <f>IF(L3587&gt;=5,1,0)</f>
        <v/>
      </c>
      <c r="AG3587">
        <f>AE3587+AF3587</f>
        <v/>
      </c>
      <c r="AH3587" s="15">
        <f>IF(M3587&lt;&gt;1,"",IF(OR(R3587=-9,R3587=""),"",R3587))</f>
        <v/>
      </c>
      <c r="AI3587">
        <f>IF(M3587&lt;&gt;1,"",IF(OR(Q3587=999,Q3587=""),"",Q3587))</f>
        <v/>
      </c>
    </row>
    <row r="3588">
      <c r="A3588" t="inlineStr">
        <is>
          <t>TQRMNOP119283</t>
        </is>
      </c>
      <c r="B3588" t="n">
        <v>2025</v>
      </c>
      <c r="C3588" t="n">
        <v>1</v>
      </c>
      <c r="D3588" t="n">
        <v>1</v>
      </c>
      <c r="E3588" t="inlineStr">
        <is>
          <t>S</t>
        </is>
      </c>
      <c r="F3588" t="n">
        <v>32</v>
      </c>
      <c r="G3588" t="n">
        <v>1276</v>
      </c>
      <c r="H3588" t="n">
        <v>1</v>
      </c>
      <c r="I3588" t="n">
        <v>1</v>
      </c>
      <c r="J3588" t="n">
        <v>28</v>
      </c>
      <c r="K3588" t="n">
        <v>1</v>
      </c>
      <c r="L3588" t="n">
        <v>6</v>
      </c>
      <c r="M3588" t="n">
        <v>1</v>
      </c>
      <c r="N3588" t="n">
        <v>3</v>
      </c>
      <c r="O3588" t="n">
        <v>1</v>
      </c>
      <c r="P3588" t="n">
        <v>1</v>
      </c>
      <c r="Q3588" t="n">
        <v>47</v>
      </c>
      <c r="R3588" s="15" t="n">
        <v>1303000</v>
      </c>
      <c r="S3588" s="15" t="n">
        <v>51000</v>
      </c>
      <c r="T3588" s="15" t="n">
        <v>1354000</v>
      </c>
      <c r="U3588" s="15" t="n">
        <v>135900</v>
      </c>
      <c r="V3588">
        <f>IFERROR(VLOOKUP(D3588,Tablas_Equivalencia!$A$3:$B$8,2,FALSE),"Sin dato")</f>
        <v/>
      </c>
      <c r="W3588">
        <f>IFERROR(VLOOKUP(L3588,Tablas_Equivalencia!$D$3:$E$9,2,FALSE),"Sin dato")</f>
        <v/>
      </c>
      <c r="X3588">
        <f>IF(I3588=1,"Varón","Mujer")</f>
        <v/>
      </c>
      <c r="Y3588">
        <f>IFERROR(VLOOKUP(M3588,Tablas_Equivalencia!$G$3:$H$6,2,FALSE),"Sin dato")</f>
        <v/>
      </c>
      <c r="Z3588">
        <f>IF(J3588&lt;=24,"18-24","25-29")</f>
        <v/>
      </c>
      <c r="AA3588">
        <f>IF(M3588&lt;&gt;1,"",IF(P3588=2,1,0))</f>
        <v/>
      </c>
      <c r="AB3588">
        <f>IF(M3588&lt;&gt;1,"",IF(O3588&gt;=2,1,0))</f>
        <v/>
      </c>
      <c r="AC3588">
        <f>IF(M3588&lt;&gt;1,"",IF(OR(Q3588=999,Q3588=""),"",IF(OR(Q3588&lt;35,Q3588&gt;48),1,0)))</f>
        <v/>
      </c>
      <c r="AD3588">
        <f>IF(COUNT(AA3588:AC3588)&lt;3,"",SUM(AA3588:AC3588))</f>
        <v/>
      </c>
      <c r="AE3588">
        <f>IF(L3588&gt;=4,2,IF(L3588&gt;=2,1,0))</f>
        <v/>
      </c>
      <c r="AF3588">
        <f>IF(L3588&gt;=5,1,0)</f>
        <v/>
      </c>
      <c r="AG3588">
        <f>AE3588+AF3588</f>
        <v/>
      </c>
      <c r="AH3588" s="15">
        <f>IF(M3588&lt;&gt;1,"",IF(OR(R3588=-9,R3588=""),"",R3588))</f>
        <v/>
      </c>
      <c r="AI3588">
        <f>IF(M3588&lt;&gt;1,"",IF(OR(Q3588=999,Q3588=""),"",Q3588))</f>
        <v/>
      </c>
    </row>
    <row r="3589">
      <c r="A3589" t="inlineStr">
        <is>
          <t>TQRMNOP119284</t>
        </is>
      </c>
      <c r="B3589" t="n">
        <v>2025</v>
      </c>
      <c r="C3589" t="n">
        <v>1</v>
      </c>
      <c r="D3589" t="n">
        <v>43</v>
      </c>
      <c r="E3589" t="inlineStr">
        <is>
          <t>S</t>
        </is>
      </c>
      <c r="F3589" t="n">
        <v>30</v>
      </c>
      <c r="G3589" t="n">
        <v>1234</v>
      </c>
      <c r="H3589" t="n">
        <v>1</v>
      </c>
      <c r="I3589" t="n">
        <v>2</v>
      </c>
      <c r="J3589" t="n">
        <v>24</v>
      </c>
      <c r="K3589" t="n">
        <v>2</v>
      </c>
      <c r="L3589" t="n">
        <v>3</v>
      </c>
      <c r="M3589" t="n">
        <v>3</v>
      </c>
      <c r="R3589" s="15" t="n">
        <v>0</v>
      </c>
      <c r="S3589" s="15" t="n">
        <v>0</v>
      </c>
      <c r="T3589" s="15" t="n">
        <v>0</v>
      </c>
      <c r="U3589" s="15" t="n">
        <v>140300</v>
      </c>
      <c r="V3589">
        <f>IFERROR(VLOOKUP(D3589,Tablas_Equivalencia!$A$3:$B$8,2,FALSE),"Sin dato")</f>
        <v/>
      </c>
      <c r="W3589">
        <f>IFERROR(VLOOKUP(L3589,Tablas_Equivalencia!$D$3:$E$9,2,FALSE),"Sin dato")</f>
        <v/>
      </c>
      <c r="X3589">
        <f>IF(I3589=1,"Varón","Mujer")</f>
        <v/>
      </c>
      <c r="Y3589">
        <f>IFERROR(VLOOKUP(M3589,Tablas_Equivalencia!$G$3:$H$6,2,FALSE),"Sin dato")</f>
        <v/>
      </c>
      <c r="Z3589">
        <f>IF(J3589&lt;=24,"18-24","25-29")</f>
        <v/>
      </c>
      <c r="AA3589">
        <f>IF(M3589&lt;&gt;1,"",IF(P3589=2,1,0))</f>
        <v/>
      </c>
      <c r="AB3589">
        <f>IF(M3589&lt;&gt;1,"",IF(O3589&gt;=2,1,0))</f>
        <v/>
      </c>
      <c r="AC3589">
        <f>IF(M3589&lt;&gt;1,"",IF(OR(Q3589=999,Q3589=""),"",IF(OR(Q3589&lt;35,Q3589&gt;48),1,0)))</f>
        <v/>
      </c>
      <c r="AD3589">
        <f>IF(COUNT(AA3589:AC3589)&lt;3,"",SUM(AA3589:AC3589))</f>
        <v/>
      </c>
      <c r="AE3589">
        <f>IF(L3589&gt;=4,2,IF(L3589&gt;=2,1,0))</f>
        <v/>
      </c>
      <c r="AF3589">
        <f>IF(L3589&gt;=5,1,0)</f>
        <v/>
      </c>
      <c r="AG3589">
        <f>AE3589+AF3589</f>
        <v/>
      </c>
      <c r="AH3589" s="15">
        <f>IF(M3589&lt;&gt;1,"",IF(OR(R3589=-9,R3589=""),"",R3589))</f>
        <v/>
      </c>
      <c r="AI3589">
        <f>IF(M3589&lt;&gt;1,"",IF(OR(Q3589=999,Q3589=""),"",Q3589))</f>
        <v/>
      </c>
    </row>
    <row r="3590">
      <c r="A3590" t="inlineStr">
        <is>
          <t>TQRMNOP119286</t>
        </is>
      </c>
      <c r="B3590" t="n">
        <v>2025</v>
      </c>
      <c r="C3590" t="n">
        <v>1</v>
      </c>
      <c r="D3590" t="n">
        <v>40</v>
      </c>
      <c r="E3590" t="inlineStr">
        <is>
          <t>S</t>
        </is>
      </c>
      <c r="F3590" t="n">
        <v>7</v>
      </c>
      <c r="G3590" t="n">
        <v>1000</v>
      </c>
      <c r="H3590" t="n">
        <v>3</v>
      </c>
      <c r="I3590" t="n">
        <v>1</v>
      </c>
      <c r="J3590" t="n">
        <v>29</v>
      </c>
      <c r="K3590" t="n">
        <v>2</v>
      </c>
      <c r="L3590" t="n">
        <v>3</v>
      </c>
      <c r="M3590" t="n">
        <v>1</v>
      </c>
      <c r="N3590" t="n">
        <v>3</v>
      </c>
      <c r="O3590" t="n">
        <v>2</v>
      </c>
      <c r="P3590" t="n">
        <v>2</v>
      </c>
      <c r="Q3590" t="n">
        <v>18</v>
      </c>
      <c r="R3590" s="15" t="n">
        <v>160000</v>
      </c>
      <c r="S3590" s="15" t="n">
        <v>0</v>
      </c>
      <c r="T3590" s="15" t="n">
        <v>160000</v>
      </c>
      <c r="U3590" s="15" t="n">
        <v>86500</v>
      </c>
      <c r="V3590">
        <f>IFERROR(VLOOKUP(D3590,Tablas_Equivalencia!$A$3:$B$8,2,FALSE),"Sin dato")</f>
        <v/>
      </c>
      <c r="W3590">
        <f>IFERROR(VLOOKUP(L3590,Tablas_Equivalencia!$D$3:$E$9,2,FALSE),"Sin dato")</f>
        <v/>
      </c>
      <c r="X3590">
        <f>IF(I3590=1,"Varón","Mujer")</f>
        <v/>
      </c>
      <c r="Y3590">
        <f>IFERROR(VLOOKUP(M3590,Tablas_Equivalencia!$G$3:$H$6,2,FALSE),"Sin dato")</f>
        <v/>
      </c>
      <c r="Z3590">
        <f>IF(J3590&lt;=24,"18-24","25-29")</f>
        <v/>
      </c>
      <c r="AA3590">
        <f>IF(M3590&lt;&gt;1,"",IF(P3590=2,1,0))</f>
        <v/>
      </c>
      <c r="AB3590">
        <f>IF(M3590&lt;&gt;1,"",IF(O3590&gt;=2,1,0))</f>
        <v/>
      </c>
      <c r="AC3590">
        <f>IF(M3590&lt;&gt;1,"",IF(OR(Q3590=999,Q3590=""),"",IF(OR(Q3590&lt;35,Q3590&gt;48),1,0)))</f>
        <v/>
      </c>
      <c r="AD3590">
        <f>IF(COUNT(AA3590:AC3590)&lt;3,"",SUM(AA3590:AC3590))</f>
        <v/>
      </c>
      <c r="AE3590">
        <f>IF(L3590&gt;=4,2,IF(L3590&gt;=2,1,0))</f>
        <v/>
      </c>
      <c r="AF3590">
        <f>IF(L3590&gt;=5,1,0)</f>
        <v/>
      </c>
      <c r="AG3590">
        <f>AE3590+AF3590</f>
        <v/>
      </c>
      <c r="AH3590" s="15">
        <f>IF(M3590&lt;&gt;1,"",IF(OR(R3590=-9,R3590=""),"",R3590))</f>
        <v/>
      </c>
      <c r="AI3590">
        <f>IF(M3590&lt;&gt;1,"",IF(OR(Q3590=999,Q3590=""),"",Q3590))</f>
        <v/>
      </c>
    </row>
    <row r="3591">
      <c r="A3591" t="inlineStr">
        <is>
          <t>TQRMNOP119291</t>
        </is>
      </c>
      <c r="B3591" t="n">
        <v>2025</v>
      </c>
      <c r="C3591" t="n">
        <v>1</v>
      </c>
      <c r="D3591" t="n">
        <v>1</v>
      </c>
      <c r="E3591" t="inlineStr">
        <is>
          <t>S</t>
        </is>
      </c>
      <c r="F3591" t="n">
        <v>32</v>
      </c>
      <c r="G3591" t="n">
        <v>773</v>
      </c>
      <c r="H3591" t="n">
        <v>1</v>
      </c>
      <c r="I3591" t="n">
        <v>2</v>
      </c>
      <c r="J3591" t="n">
        <v>18</v>
      </c>
      <c r="K3591" t="n">
        <v>2</v>
      </c>
      <c r="L3591" t="n">
        <v>4</v>
      </c>
      <c r="M3591" t="n">
        <v>1</v>
      </c>
      <c r="N3591" t="n">
        <v>3</v>
      </c>
      <c r="O3591" t="n">
        <v>1</v>
      </c>
      <c r="P3591" t="n">
        <v>1</v>
      </c>
      <c r="Q3591" t="n">
        <v>56</v>
      </c>
      <c r="R3591" s="15" t="n">
        <v>596000</v>
      </c>
      <c r="S3591" s="15" t="n">
        <v>69000</v>
      </c>
      <c r="T3591" s="15" t="n">
        <v>665000</v>
      </c>
      <c r="U3591" s="15" t="n">
        <v>110900</v>
      </c>
      <c r="V3591">
        <f>IFERROR(VLOOKUP(D3591,Tablas_Equivalencia!$A$3:$B$8,2,FALSE),"Sin dato")</f>
        <v/>
      </c>
      <c r="W3591">
        <f>IFERROR(VLOOKUP(L3591,Tablas_Equivalencia!$D$3:$E$9,2,FALSE),"Sin dato")</f>
        <v/>
      </c>
      <c r="X3591">
        <f>IF(I3591=1,"Varón","Mujer")</f>
        <v/>
      </c>
      <c r="Y3591">
        <f>IFERROR(VLOOKUP(M3591,Tablas_Equivalencia!$G$3:$H$6,2,FALSE),"Sin dato")</f>
        <v/>
      </c>
      <c r="Z3591">
        <f>IF(J3591&lt;=24,"18-24","25-29")</f>
        <v/>
      </c>
      <c r="AA3591">
        <f>IF(M3591&lt;&gt;1,"",IF(P3591=2,1,0))</f>
        <v/>
      </c>
      <c r="AB3591">
        <f>IF(M3591&lt;&gt;1,"",IF(O3591&gt;=2,1,0))</f>
        <v/>
      </c>
      <c r="AC3591">
        <f>IF(M3591&lt;&gt;1,"",IF(OR(Q3591=999,Q3591=""),"",IF(OR(Q3591&lt;35,Q3591&gt;48),1,0)))</f>
        <v/>
      </c>
      <c r="AD3591">
        <f>IF(COUNT(AA3591:AC3591)&lt;3,"",SUM(AA3591:AC3591))</f>
        <v/>
      </c>
      <c r="AE3591">
        <f>IF(L3591&gt;=4,2,IF(L3591&gt;=2,1,0))</f>
        <v/>
      </c>
      <c r="AF3591">
        <f>IF(L3591&gt;=5,1,0)</f>
        <v/>
      </c>
      <c r="AG3591">
        <f>AE3591+AF3591</f>
        <v/>
      </c>
      <c r="AH3591" s="15">
        <f>IF(M3591&lt;&gt;1,"",IF(OR(R3591=-9,R3591=""),"",R3591))</f>
        <v/>
      </c>
      <c r="AI3591">
        <f>IF(M3591&lt;&gt;1,"",IF(OR(Q3591=999,Q3591=""),"",Q3591))</f>
        <v/>
      </c>
    </row>
    <row r="3592">
      <c r="A3592" t="inlineStr">
        <is>
          <t>TQRMNOP119292</t>
        </is>
      </c>
      <c r="B3592" t="n">
        <v>2025</v>
      </c>
      <c r="C3592" t="n">
        <v>1</v>
      </c>
      <c r="D3592" t="n">
        <v>42</v>
      </c>
      <c r="E3592" t="inlineStr">
        <is>
          <t>N</t>
        </is>
      </c>
      <c r="F3592" t="n">
        <v>27</v>
      </c>
      <c r="G3592" t="n">
        <v>1331</v>
      </c>
      <c r="H3592" t="n">
        <v>3</v>
      </c>
      <c r="I3592" t="n">
        <v>2</v>
      </c>
      <c r="J3592" t="n">
        <v>26</v>
      </c>
      <c r="K3592" t="n">
        <v>2</v>
      </c>
      <c r="L3592" t="n">
        <v>5</v>
      </c>
      <c r="M3592" t="n">
        <v>2</v>
      </c>
      <c r="R3592" s="15" t="n">
        <v>0</v>
      </c>
      <c r="S3592" s="15" t="n">
        <v>0</v>
      </c>
      <c r="T3592" s="15" t="n">
        <v>0</v>
      </c>
      <c r="U3592" s="15" t="n">
        <v>288200</v>
      </c>
      <c r="V3592">
        <f>IFERROR(VLOOKUP(D3592,Tablas_Equivalencia!$A$3:$B$8,2,FALSE),"Sin dato")</f>
        <v/>
      </c>
      <c r="W3592">
        <f>IFERROR(VLOOKUP(L3592,Tablas_Equivalencia!$D$3:$E$9,2,FALSE),"Sin dato")</f>
        <v/>
      </c>
      <c r="X3592">
        <f>IF(I3592=1,"Varón","Mujer")</f>
        <v/>
      </c>
      <c r="Y3592">
        <f>IFERROR(VLOOKUP(M3592,Tablas_Equivalencia!$G$3:$H$6,2,FALSE),"Sin dato")</f>
        <v/>
      </c>
      <c r="Z3592">
        <f>IF(J3592&lt;=24,"18-24","25-29")</f>
        <v/>
      </c>
      <c r="AA3592">
        <f>IF(M3592&lt;&gt;1,"",IF(P3592=2,1,0))</f>
        <v/>
      </c>
      <c r="AB3592">
        <f>IF(M3592&lt;&gt;1,"",IF(O3592&gt;=2,1,0))</f>
        <v/>
      </c>
      <c r="AC3592">
        <f>IF(M3592&lt;&gt;1,"",IF(OR(Q3592=999,Q3592=""),"",IF(OR(Q3592&lt;35,Q3592&gt;48),1,0)))</f>
        <v/>
      </c>
      <c r="AD3592">
        <f>IF(COUNT(AA3592:AC3592)&lt;3,"",SUM(AA3592:AC3592))</f>
        <v/>
      </c>
      <c r="AE3592">
        <f>IF(L3592&gt;=4,2,IF(L3592&gt;=2,1,0))</f>
        <v/>
      </c>
      <c r="AF3592">
        <f>IF(L3592&gt;=5,1,0)</f>
        <v/>
      </c>
      <c r="AG3592">
        <f>AE3592+AF3592</f>
        <v/>
      </c>
      <c r="AH3592" s="15">
        <f>IF(M3592&lt;&gt;1,"",IF(OR(R3592=-9,R3592=""),"",R3592))</f>
        <v/>
      </c>
      <c r="AI3592">
        <f>IF(M3592&lt;&gt;1,"",IF(OR(Q3592=999,Q3592=""),"",Q3592))</f>
        <v/>
      </c>
    </row>
    <row r="3593">
      <c r="A3593" t="inlineStr">
        <is>
          <t>TQRMNOP119296</t>
        </is>
      </c>
      <c r="B3593" t="n">
        <v>2025</v>
      </c>
      <c r="C3593" t="n">
        <v>1</v>
      </c>
      <c r="D3593" t="n">
        <v>40</v>
      </c>
      <c r="E3593" t="inlineStr">
        <is>
          <t>N</t>
        </is>
      </c>
      <c r="F3593" t="n">
        <v>23</v>
      </c>
      <c r="G3593" t="n">
        <v>1275</v>
      </c>
      <c r="H3593" t="n">
        <v>2</v>
      </c>
      <c r="I3593" t="n">
        <v>2</v>
      </c>
      <c r="J3593" t="n">
        <v>23</v>
      </c>
      <c r="K3593" t="n">
        <v>2</v>
      </c>
      <c r="L3593" t="n">
        <v>4</v>
      </c>
      <c r="M3593" t="n">
        <v>3</v>
      </c>
      <c r="R3593" s="15" t="n">
        <v>0</v>
      </c>
      <c r="S3593" s="15" t="n">
        <v>0</v>
      </c>
      <c r="T3593" s="15" t="n">
        <v>0</v>
      </c>
      <c r="U3593" s="15" t="n">
        <v>102000</v>
      </c>
      <c r="V3593">
        <f>IFERROR(VLOOKUP(D3593,Tablas_Equivalencia!$A$3:$B$8,2,FALSE),"Sin dato")</f>
        <v/>
      </c>
      <c r="W3593">
        <f>IFERROR(VLOOKUP(L3593,Tablas_Equivalencia!$D$3:$E$9,2,FALSE),"Sin dato")</f>
        <v/>
      </c>
      <c r="X3593">
        <f>IF(I3593=1,"Varón","Mujer")</f>
        <v/>
      </c>
      <c r="Y3593">
        <f>IFERROR(VLOOKUP(M3593,Tablas_Equivalencia!$G$3:$H$6,2,FALSE),"Sin dato")</f>
        <v/>
      </c>
      <c r="Z3593">
        <f>IF(J3593&lt;=24,"18-24","25-29")</f>
        <v/>
      </c>
      <c r="AA3593">
        <f>IF(M3593&lt;&gt;1,"",IF(P3593=2,1,0))</f>
        <v/>
      </c>
      <c r="AB3593">
        <f>IF(M3593&lt;&gt;1,"",IF(O3593&gt;=2,1,0))</f>
        <v/>
      </c>
      <c r="AC3593">
        <f>IF(M3593&lt;&gt;1,"",IF(OR(Q3593=999,Q3593=""),"",IF(OR(Q3593&lt;35,Q3593&gt;48),1,0)))</f>
        <v/>
      </c>
      <c r="AD3593">
        <f>IF(COUNT(AA3593:AC3593)&lt;3,"",SUM(AA3593:AC3593))</f>
        <v/>
      </c>
      <c r="AE3593">
        <f>IF(L3593&gt;=4,2,IF(L3593&gt;=2,1,0))</f>
        <v/>
      </c>
      <c r="AF3593">
        <f>IF(L3593&gt;=5,1,0)</f>
        <v/>
      </c>
      <c r="AG3593">
        <f>AE3593+AF3593</f>
        <v/>
      </c>
      <c r="AH3593" s="15">
        <f>IF(M3593&lt;&gt;1,"",IF(OR(R3593=-9,R3593=""),"",R3593))</f>
        <v/>
      </c>
      <c r="AI3593">
        <f>IF(M3593&lt;&gt;1,"",IF(OR(Q3593=999,Q3593=""),"",Q3593))</f>
        <v/>
      </c>
    </row>
    <row r="3594">
      <c r="A3594" t="inlineStr">
        <is>
          <t>TQRMNOP119302</t>
        </is>
      </c>
      <c r="B3594" t="n">
        <v>2025</v>
      </c>
      <c r="C3594" t="n">
        <v>1</v>
      </c>
      <c r="D3594" t="n">
        <v>43</v>
      </c>
      <c r="E3594" t="inlineStr">
        <is>
          <t>N</t>
        </is>
      </c>
      <c r="F3594" t="n">
        <v>29</v>
      </c>
      <c r="G3594" t="n">
        <v>744</v>
      </c>
      <c r="H3594" t="n">
        <v>3</v>
      </c>
      <c r="I3594" t="n">
        <v>2</v>
      </c>
      <c r="J3594" t="n">
        <v>19</v>
      </c>
      <c r="K3594" t="n">
        <v>2</v>
      </c>
      <c r="L3594" t="n">
        <v>3</v>
      </c>
      <c r="M3594" t="n">
        <v>3</v>
      </c>
      <c r="R3594" s="15" t="n">
        <v>0</v>
      </c>
      <c r="S3594" s="15" t="n">
        <v>129000</v>
      </c>
      <c r="T3594" s="15" t="n">
        <v>129000</v>
      </c>
      <c r="U3594" s="15" t="n">
        <v>130700</v>
      </c>
      <c r="V3594">
        <f>IFERROR(VLOOKUP(D3594,Tablas_Equivalencia!$A$3:$B$8,2,FALSE),"Sin dato")</f>
        <v/>
      </c>
      <c r="W3594">
        <f>IFERROR(VLOOKUP(L3594,Tablas_Equivalencia!$D$3:$E$9,2,FALSE),"Sin dato")</f>
        <v/>
      </c>
      <c r="X3594">
        <f>IF(I3594=1,"Varón","Mujer")</f>
        <v/>
      </c>
      <c r="Y3594">
        <f>IFERROR(VLOOKUP(M3594,Tablas_Equivalencia!$G$3:$H$6,2,FALSE),"Sin dato")</f>
        <v/>
      </c>
      <c r="Z3594">
        <f>IF(J3594&lt;=24,"18-24","25-29")</f>
        <v/>
      </c>
      <c r="AA3594">
        <f>IF(M3594&lt;&gt;1,"",IF(P3594=2,1,0))</f>
        <v/>
      </c>
      <c r="AB3594">
        <f>IF(M3594&lt;&gt;1,"",IF(O3594&gt;=2,1,0))</f>
        <v/>
      </c>
      <c r="AC3594">
        <f>IF(M3594&lt;&gt;1,"",IF(OR(Q3594=999,Q3594=""),"",IF(OR(Q3594&lt;35,Q3594&gt;48),1,0)))</f>
        <v/>
      </c>
      <c r="AD3594">
        <f>IF(COUNT(AA3594:AC3594)&lt;3,"",SUM(AA3594:AC3594))</f>
        <v/>
      </c>
      <c r="AE3594">
        <f>IF(L3594&gt;=4,2,IF(L3594&gt;=2,1,0))</f>
        <v/>
      </c>
      <c r="AF3594">
        <f>IF(L3594&gt;=5,1,0)</f>
        <v/>
      </c>
      <c r="AG3594">
        <f>AE3594+AF3594</f>
        <v/>
      </c>
      <c r="AH3594" s="15">
        <f>IF(M3594&lt;&gt;1,"",IF(OR(R3594=-9,R3594=""),"",R3594))</f>
        <v/>
      </c>
      <c r="AI3594">
        <f>IF(M3594&lt;&gt;1,"",IF(OR(Q3594=999,Q3594=""),"",Q3594))</f>
        <v/>
      </c>
    </row>
    <row r="3595">
      <c r="A3595" t="inlineStr">
        <is>
          <t>TQRMNOP119304</t>
        </is>
      </c>
      <c r="B3595" t="n">
        <v>2025</v>
      </c>
      <c r="C3595" t="n">
        <v>1</v>
      </c>
      <c r="D3595" t="n">
        <v>42</v>
      </c>
      <c r="E3595" t="inlineStr">
        <is>
          <t>N</t>
        </is>
      </c>
      <c r="F3595" t="n">
        <v>27</v>
      </c>
      <c r="G3595" t="n">
        <v>1074</v>
      </c>
      <c r="H3595" t="n">
        <v>2</v>
      </c>
      <c r="I3595" t="n">
        <v>1</v>
      </c>
      <c r="J3595" t="n">
        <v>19</v>
      </c>
      <c r="K3595" t="n">
        <v>2</v>
      </c>
      <c r="L3595" t="n">
        <v>4</v>
      </c>
      <c r="M3595" t="n">
        <v>2</v>
      </c>
      <c r="R3595" s="15" t="n">
        <v>0</v>
      </c>
      <c r="S3595" s="15" t="n">
        <v>0</v>
      </c>
      <c r="T3595" s="15" t="n">
        <v>0</v>
      </c>
      <c r="U3595" s="15" t="n">
        <v>108600</v>
      </c>
      <c r="V3595">
        <f>IFERROR(VLOOKUP(D3595,Tablas_Equivalencia!$A$3:$B$8,2,FALSE),"Sin dato")</f>
        <v/>
      </c>
      <c r="W3595">
        <f>IFERROR(VLOOKUP(L3595,Tablas_Equivalencia!$D$3:$E$9,2,FALSE),"Sin dato")</f>
        <v/>
      </c>
      <c r="X3595">
        <f>IF(I3595=1,"Varón","Mujer")</f>
        <v/>
      </c>
      <c r="Y3595">
        <f>IFERROR(VLOOKUP(M3595,Tablas_Equivalencia!$G$3:$H$6,2,FALSE),"Sin dato")</f>
        <v/>
      </c>
      <c r="Z3595">
        <f>IF(J3595&lt;=24,"18-24","25-29")</f>
        <v/>
      </c>
      <c r="AA3595">
        <f>IF(M3595&lt;&gt;1,"",IF(P3595=2,1,0))</f>
        <v/>
      </c>
      <c r="AB3595">
        <f>IF(M3595&lt;&gt;1,"",IF(O3595&gt;=2,1,0))</f>
        <v/>
      </c>
      <c r="AC3595">
        <f>IF(M3595&lt;&gt;1,"",IF(OR(Q3595=999,Q3595=""),"",IF(OR(Q3595&lt;35,Q3595&gt;48),1,0)))</f>
        <v/>
      </c>
      <c r="AD3595">
        <f>IF(COUNT(AA3595:AC3595)&lt;3,"",SUM(AA3595:AC3595))</f>
        <v/>
      </c>
      <c r="AE3595">
        <f>IF(L3595&gt;=4,2,IF(L3595&gt;=2,1,0))</f>
        <v/>
      </c>
      <c r="AF3595">
        <f>IF(L3595&gt;=5,1,0)</f>
        <v/>
      </c>
      <c r="AG3595">
        <f>AE3595+AF3595</f>
        <v/>
      </c>
      <c r="AH3595" s="15">
        <f>IF(M3595&lt;&gt;1,"",IF(OR(R3595=-9,R3595=""),"",R3595))</f>
        <v/>
      </c>
      <c r="AI3595">
        <f>IF(M3595&lt;&gt;1,"",IF(OR(Q3595=999,Q3595=""),"",Q3595))</f>
        <v/>
      </c>
    </row>
    <row r="3596">
      <c r="A3596" t="inlineStr">
        <is>
          <t>TQRMNOP119306</t>
        </is>
      </c>
      <c r="B3596" t="n">
        <v>2025</v>
      </c>
      <c r="C3596" t="n">
        <v>1</v>
      </c>
      <c r="D3596" t="n">
        <v>42</v>
      </c>
      <c r="E3596" t="inlineStr">
        <is>
          <t>N</t>
        </is>
      </c>
      <c r="F3596" t="n">
        <v>25</v>
      </c>
      <c r="G3596" t="n">
        <v>1414</v>
      </c>
      <c r="H3596" t="n">
        <v>1</v>
      </c>
      <c r="I3596" t="n">
        <v>2</v>
      </c>
      <c r="J3596" t="n">
        <v>29</v>
      </c>
      <c r="K3596" t="n">
        <v>1</v>
      </c>
      <c r="L3596" t="n">
        <v>5</v>
      </c>
      <c r="M3596" t="n">
        <v>2</v>
      </c>
      <c r="R3596" s="15" t="n">
        <v>0</v>
      </c>
      <c r="S3596" s="15" t="n">
        <v>60000</v>
      </c>
      <c r="T3596" s="15" t="n">
        <v>60000</v>
      </c>
      <c r="U3596" s="15" t="n">
        <v>281600</v>
      </c>
      <c r="V3596">
        <f>IFERROR(VLOOKUP(D3596,Tablas_Equivalencia!$A$3:$B$8,2,FALSE),"Sin dato")</f>
        <v/>
      </c>
      <c r="W3596">
        <f>IFERROR(VLOOKUP(L3596,Tablas_Equivalencia!$D$3:$E$9,2,FALSE),"Sin dato")</f>
        <v/>
      </c>
      <c r="X3596">
        <f>IF(I3596=1,"Varón","Mujer")</f>
        <v/>
      </c>
      <c r="Y3596">
        <f>IFERROR(VLOOKUP(M3596,Tablas_Equivalencia!$G$3:$H$6,2,FALSE),"Sin dato")</f>
        <v/>
      </c>
      <c r="Z3596">
        <f>IF(J3596&lt;=24,"18-24","25-29")</f>
        <v/>
      </c>
      <c r="AA3596">
        <f>IF(M3596&lt;&gt;1,"",IF(P3596=2,1,0))</f>
        <v/>
      </c>
      <c r="AB3596">
        <f>IF(M3596&lt;&gt;1,"",IF(O3596&gt;=2,1,0))</f>
        <v/>
      </c>
      <c r="AC3596">
        <f>IF(M3596&lt;&gt;1,"",IF(OR(Q3596=999,Q3596=""),"",IF(OR(Q3596&lt;35,Q3596&gt;48),1,0)))</f>
        <v/>
      </c>
      <c r="AD3596">
        <f>IF(COUNT(AA3596:AC3596)&lt;3,"",SUM(AA3596:AC3596))</f>
        <v/>
      </c>
      <c r="AE3596">
        <f>IF(L3596&gt;=4,2,IF(L3596&gt;=2,1,0))</f>
        <v/>
      </c>
      <c r="AF3596">
        <f>IF(L3596&gt;=5,1,0)</f>
        <v/>
      </c>
      <c r="AG3596">
        <f>AE3596+AF3596</f>
        <v/>
      </c>
      <c r="AH3596" s="15">
        <f>IF(M3596&lt;&gt;1,"",IF(OR(R3596=-9,R3596=""),"",R3596))</f>
        <v/>
      </c>
      <c r="AI3596">
        <f>IF(M3596&lt;&gt;1,"",IF(OR(Q3596=999,Q3596=""),"",Q3596))</f>
        <v/>
      </c>
    </row>
    <row r="3597">
      <c r="A3597" t="inlineStr">
        <is>
          <t>TQRMNOP119314</t>
        </is>
      </c>
      <c r="B3597" t="n">
        <v>2025</v>
      </c>
      <c r="C3597" t="n">
        <v>1</v>
      </c>
      <c r="D3597" t="n">
        <v>40</v>
      </c>
      <c r="E3597" t="inlineStr">
        <is>
          <t>N</t>
        </is>
      </c>
      <c r="F3597" t="n">
        <v>23</v>
      </c>
      <c r="G3597" t="n">
        <v>2070</v>
      </c>
      <c r="H3597" t="n">
        <v>3</v>
      </c>
      <c r="I3597" t="n">
        <v>2</v>
      </c>
      <c r="J3597" t="n">
        <v>18</v>
      </c>
      <c r="K3597" t="n">
        <v>2</v>
      </c>
      <c r="L3597" t="n">
        <v>4</v>
      </c>
      <c r="M3597" t="n">
        <v>1</v>
      </c>
      <c r="N3597" t="n">
        <v>3</v>
      </c>
      <c r="O3597" t="n">
        <v>1</v>
      </c>
      <c r="P3597" t="n">
        <v>2</v>
      </c>
      <c r="Q3597" t="n">
        <v>47</v>
      </c>
      <c r="R3597" s="15" t="n">
        <v>210000</v>
      </c>
      <c r="S3597" s="15" t="n">
        <v>0</v>
      </c>
      <c r="T3597" s="15" t="n">
        <v>210000</v>
      </c>
      <c r="U3597" s="15" t="n">
        <v>130200</v>
      </c>
      <c r="V3597">
        <f>IFERROR(VLOOKUP(D3597,Tablas_Equivalencia!$A$3:$B$8,2,FALSE),"Sin dato")</f>
        <v/>
      </c>
      <c r="W3597">
        <f>IFERROR(VLOOKUP(L3597,Tablas_Equivalencia!$D$3:$E$9,2,FALSE),"Sin dato")</f>
        <v/>
      </c>
      <c r="X3597">
        <f>IF(I3597=1,"Varón","Mujer")</f>
        <v/>
      </c>
      <c r="Y3597">
        <f>IFERROR(VLOOKUP(M3597,Tablas_Equivalencia!$G$3:$H$6,2,FALSE),"Sin dato")</f>
        <v/>
      </c>
      <c r="Z3597">
        <f>IF(J3597&lt;=24,"18-24","25-29")</f>
        <v/>
      </c>
      <c r="AA3597">
        <f>IF(M3597&lt;&gt;1,"",IF(P3597=2,1,0))</f>
        <v/>
      </c>
      <c r="AB3597">
        <f>IF(M3597&lt;&gt;1,"",IF(O3597&gt;=2,1,0))</f>
        <v/>
      </c>
      <c r="AC3597">
        <f>IF(M3597&lt;&gt;1,"",IF(OR(Q3597=999,Q3597=""),"",IF(OR(Q3597&lt;35,Q3597&gt;48),1,0)))</f>
        <v/>
      </c>
      <c r="AD3597">
        <f>IF(COUNT(AA3597:AC3597)&lt;3,"",SUM(AA3597:AC3597))</f>
        <v/>
      </c>
      <c r="AE3597">
        <f>IF(L3597&gt;=4,2,IF(L3597&gt;=2,1,0))</f>
        <v/>
      </c>
      <c r="AF3597">
        <f>IF(L3597&gt;=5,1,0)</f>
        <v/>
      </c>
      <c r="AG3597">
        <f>AE3597+AF3597</f>
        <v/>
      </c>
      <c r="AH3597" s="15">
        <f>IF(M3597&lt;&gt;1,"",IF(OR(R3597=-9,R3597=""),"",R3597))</f>
        <v/>
      </c>
      <c r="AI3597">
        <f>IF(M3597&lt;&gt;1,"",IF(OR(Q3597=999,Q3597=""),"",Q3597))</f>
        <v/>
      </c>
    </row>
    <row r="3598">
      <c r="A3598" t="inlineStr">
        <is>
          <t>TQRMNOP119323</t>
        </is>
      </c>
      <c r="B3598" t="n">
        <v>2025</v>
      </c>
      <c r="C3598" t="n">
        <v>1</v>
      </c>
      <c r="D3598" t="n">
        <v>40</v>
      </c>
      <c r="E3598" t="inlineStr">
        <is>
          <t>S</t>
        </is>
      </c>
      <c r="F3598" t="n">
        <v>7</v>
      </c>
      <c r="G3598" t="n">
        <v>197</v>
      </c>
      <c r="H3598" t="n">
        <v>3</v>
      </c>
      <c r="I3598" t="n">
        <v>2</v>
      </c>
      <c r="J3598" t="n">
        <v>24</v>
      </c>
      <c r="K3598" t="n">
        <v>2</v>
      </c>
      <c r="L3598" t="n">
        <v>5</v>
      </c>
      <c r="M3598" t="n">
        <v>2</v>
      </c>
      <c r="R3598" s="15" t="n">
        <v>0</v>
      </c>
      <c r="S3598" s="15" t="n">
        <v>0</v>
      </c>
      <c r="T3598" s="15" t="n">
        <v>0</v>
      </c>
      <c r="U3598" s="15" t="n">
        <v>151700</v>
      </c>
      <c r="V3598">
        <f>IFERROR(VLOOKUP(D3598,Tablas_Equivalencia!$A$3:$B$8,2,FALSE),"Sin dato")</f>
        <v/>
      </c>
      <c r="W3598">
        <f>IFERROR(VLOOKUP(L3598,Tablas_Equivalencia!$D$3:$E$9,2,FALSE),"Sin dato")</f>
        <v/>
      </c>
      <c r="X3598">
        <f>IF(I3598=1,"Varón","Mujer")</f>
        <v/>
      </c>
      <c r="Y3598">
        <f>IFERROR(VLOOKUP(M3598,Tablas_Equivalencia!$G$3:$H$6,2,FALSE),"Sin dato")</f>
        <v/>
      </c>
      <c r="Z3598">
        <f>IF(J3598&lt;=24,"18-24","25-29")</f>
        <v/>
      </c>
      <c r="AA3598">
        <f>IF(M3598&lt;&gt;1,"",IF(P3598=2,1,0))</f>
        <v/>
      </c>
      <c r="AB3598">
        <f>IF(M3598&lt;&gt;1,"",IF(O3598&gt;=2,1,0))</f>
        <v/>
      </c>
      <c r="AC3598">
        <f>IF(M3598&lt;&gt;1,"",IF(OR(Q3598=999,Q3598=""),"",IF(OR(Q3598&lt;35,Q3598&gt;48),1,0)))</f>
        <v/>
      </c>
      <c r="AD3598">
        <f>IF(COUNT(AA3598:AC3598)&lt;3,"",SUM(AA3598:AC3598))</f>
        <v/>
      </c>
      <c r="AE3598">
        <f>IF(L3598&gt;=4,2,IF(L3598&gt;=2,1,0))</f>
        <v/>
      </c>
      <c r="AF3598">
        <f>IF(L3598&gt;=5,1,0)</f>
        <v/>
      </c>
      <c r="AG3598">
        <f>AE3598+AF3598</f>
        <v/>
      </c>
      <c r="AH3598" s="15">
        <f>IF(M3598&lt;&gt;1,"",IF(OR(R3598=-9,R3598=""),"",R3598))</f>
        <v/>
      </c>
      <c r="AI3598">
        <f>IF(M3598&lt;&gt;1,"",IF(OR(Q3598=999,Q3598=""),"",Q3598))</f>
        <v/>
      </c>
    </row>
    <row r="3599">
      <c r="A3599" t="inlineStr">
        <is>
          <t>TQRMNOP119333</t>
        </is>
      </c>
      <c r="B3599" t="n">
        <v>2025</v>
      </c>
      <c r="C3599" t="n">
        <v>1</v>
      </c>
      <c r="D3599" t="n">
        <v>42</v>
      </c>
      <c r="E3599" t="inlineStr">
        <is>
          <t>N</t>
        </is>
      </c>
      <c r="F3599" t="n">
        <v>25</v>
      </c>
      <c r="G3599" t="n">
        <v>735</v>
      </c>
      <c r="H3599" t="n">
        <v>1</v>
      </c>
      <c r="I3599" t="n">
        <v>2</v>
      </c>
      <c r="J3599" t="n">
        <v>25</v>
      </c>
      <c r="K3599" t="n">
        <v>2</v>
      </c>
      <c r="L3599" t="n">
        <v>4</v>
      </c>
      <c r="M3599" t="n">
        <v>3</v>
      </c>
      <c r="R3599" s="15" t="n">
        <v>0</v>
      </c>
      <c r="S3599" s="15" t="n">
        <v>0</v>
      </c>
      <c r="T3599" s="15" t="n">
        <v>0</v>
      </c>
      <c r="U3599" s="15" t="n">
        <v>229900</v>
      </c>
      <c r="V3599">
        <f>IFERROR(VLOOKUP(D3599,Tablas_Equivalencia!$A$3:$B$8,2,FALSE),"Sin dato")</f>
        <v/>
      </c>
      <c r="W3599">
        <f>IFERROR(VLOOKUP(L3599,Tablas_Equivalencia!$D$3:$E$9,2,FALSE),"Sin dato")</f>
        <v/>
      </c>
      <c r="X3599">
        <f>IF(I3599=1,"Varón","Mujer")</f>
        <v/>
      </c>
      <c r="Y3599">
        <f>IFERROR(VLOOKUP(M3599,Tablas_Equivalencia!$G$3:$H$6,2,FALSE),"Sin dato")</f>
        <v/>
      </c>
      <c r="Z3599">
        <f>IF(J3599&lt;=24,"18-24","25-29")</f>
        <v/>
      </c>
      <c r="AA3599">
        <f>IF(M3599&lt;&gt;1,"",IF(P3599=2,1,0))</f>
        <v/>
      </c>
      <c r="AB3599">
        <f>IF(M3599&lt;&gt;1,"",IF(O3599&gt;=2,1,0))</f>
        <v/>
      </c>
      <c r="AC3599">
        <f>IF(M3599&lt;&gt;1,"",IF(OR(Q3599=999,Q3599=""),"",IF(OR(Q3599&lt;35,Q3599&gt;48),1,0)))</f>
        <v/>
      </c>
      <c r="AD3599">
        <f>IF(COUNT(AA3599:AC3599)&lt;3,"",SUM(AA3599:AC3599))</f>
        <v/>
      </c>
      <c r="AE3599">
        <f>IF(L3599&gt;=4,2,IF(L3599&gt;=2,1,0))</f>
        <v/>
      </c>
      <c r="AF3599">
        <f>IF(L3599&gt;=5,1,0)</f>
        <v/>
      </c>
      <c r="AG3599">
        <f>AE3599+AF3599</f>
        <v/>
      </c>
      <c r="AH3599" s="15">
        <f>IF(M3599&lt;&gt;1,"",IF(OR(R3599=-9,R3599=""),"",R3599))</f>
        <v/>
      </c>
      <c r="AI3599">
        <f>IF(M3599&lt;&gt;1,"",IF(OR(Q3599=999,Q3599=""),"",Q3599))</f>
        <v/>
      </c>
    </row>
    <row r="3600">
      <c r="A3600" t="inlineStr">
        <is>
          <t>TQRMNOP119335</t>
        </is>
      </c>
      <c r="B3600" t="n">
        <v>2025</v>
      </c>
      <c r="C3600" t="n">
        <v>1</v>
      </c>
      <c r="D3600" t="n">
        <v>42</v>
      </c>
      <c r="E3600" t="inlineStr">
        <is>
          <t>S</t>
        </is>
      </c>
      <c r="F3600" t="n">
        <v>10</v>
      </c>
      <c r="G3600" t="n">
        <v>651</v>
      </c>
      <c r="H3600" t="n">
        <v>1</v>
      </c>
      <c r="I3600" t="n">
        <v>1</v>
      </c>
      <c r="J3600" t="n">
        <v>25</v>
      </c>
      <c r="K3600" t="n">
        <v>2</v>
      </c>
      <c r="L3600" t="n">
        <v>3</v>
      </c>
      <c r="M3600" t="n">
        <v>1</v>
      </c>
      <c r="N3600" t="n">
        <v>3</v>
      </c>
      <c r="O3600" t="n">
        <v>2</v>
      </c>
      <c r="P3600" t="n">
        <v>2</v>
      </c>
      <c r="Q3600" t="n">
        <v>29</v>
      </c>
      <c r="R3600" s="15" t="n">
        <v>396000</v>
      </c>
      <c r="S3600" s="15" t="n">
        <v>0</v>
      </c>
      <c r="T3600" s="15" t="n">
        <v>396000</v>
      </c>
      <c r="U3600" s="15" t="n">
        <v>157400</v>
      </c>
      <c r="V3600">
        <f>IFERROR(VLOOKUP(D3600,Tablas_Equivalencia!$A$3:$B$8,2,FALSE),"Sin dato")</f>
        <v/>
      </c>
      <c r="W3600">
        <f>IFERROR(VLOOKUP(L3600,Tablas_Equivalencia!$D$3:$E$9,2,FALSE),"Sin dato")</f>
        <v/>
      </c>
      <c r="X3600">
        <f>IF(I3600=1,"Varón","Mujer")</f>
        <v/>
      </c>
      <c r="Y3600">
        <f>IFERROR(VLOOKUP(M3600,Tablas_Equivalencia!$G$3:$H$6,2,FALSE),"Sin dato")</f>
        <v/>
      </c>
      <c r="Z3600">
        <f>IF(J3600&lt;=24,"18-24","25-29")</f>
        <v/>
      </c>
      <c r="AA3600">
        <f>IF(M3600&lt;&gt;1,"",IF(P3600=2,1,0))</f>
        <v/>
      </c>
      <c r="AB3600">
        <f>IF(M3600&lt;&gt;1,"",IF(O3600&gt;=2,1,0))</f>
        <v/>
      </c>
      <c r="AC3600">
        <f>IF(M3600&lt;&gt;1,"",IF(OR(Q3600=999,Q3600=""),"",IF(OR(Q3600&lt;35,Q3600&gt;48),1,0)))</f>
        <v/>
      </c>
      <c r="AD3600">
        <f>IF(COUNT(AA3600:AC3600)&lt;3,"",SUM(AA3600:AC3600))</f>
        <v/>
      </c>
      <c r="AE3600">
        <f>IF(L3600&gt;=4,2,IF(L3600&gt;=2,1,0))</f>
        <v/>
      </c>
      <c r="AF3600">
        <f>IF(L3600&gt;=5,1,0)</f>
        <v/>
      </c>
      <c r="AG3600">
        <f>AE3600+AF3600</f>
        <v/>
      </c>
      <c r="AH3600" s="15">
        <f>IF(M3600&lt;&gt;1,"",IF(OR(R3600=-9,R3600=""),"",R3600))</f>
        <v/>
      </c>
      <c r="AI3600">
        <f>IF(M3600&lt;&gt;1,"",IF(OR(Q3600=999,Q3600=""),"",Q3600))</f>
        <v/>
      </c>
    </row>
    <row r="3601">
      <c r="A3601" t="inlineStr">
        <is>
          <t>TQRMNOP119339</t>
        </is>
      </c>
      <c r="B3601" t="n">
        <v>2025</v>
      </c>
      <c r="C3601" t="n">
        <v>1</v>
      </c>
      <c r="D3601" t="n">
        <v>1</v>
      </c>
      <c r="E3601" t="inlineStr">
        <is>
          <t>S</t>
        </is>
      </c>
      <c r="F3601" t="n">
        <v>32</v>
      </c>
      <c r="G3601" t="n">
        <v>624</v>
      </c>
      <c r="H3601" t="n">
        <v>1</v>
      </c>
      <c r="I3601" t="n">
        <v>2</v>
      </c>
      <c r="J3601" t="n">
        <v>22</v>
      </c>
      <c r="K3601" t="n">
        <v>2</v>
      </c>
      <c r="L3601" t="n">
        <v>3</v>
      </c>
      <c r="M3601" t="n">
        <v>1</v>
      </c>
      <c r="N3601" t="n">
        <v>3</v>
      </c>
      <c r="O3601" t="n">
        <v>1</v>
      </c>
      <c r="P3601" t="n">
        <v>1</v>
      </c>
      <c r="Q3601" t="n">
        <v>36</v>
      </c>
      <c r="R3601" s="15" t="n">
        <v>539000</v>
      </c>
      <c r="S3601" s="15" t="n">
        <v>0</v>
      </c>
      <c r="T3601" s="15" t="n">
        <v>539000</v>
      </c>
      <c r="U3601" s="15" t="n">
        <v>164400</v>
      </c>
      <c r="V3601">
        <f>IFERROR(VLOOKUP(D3601,Tablas_Equivalencia!$A$3:$B$8,2,FALSE),"Sin dato")</f>
        <v/>
      </c>
      <c r="W3601">
        <f>IFERROR(VLOOKUP(L3601,Tablas_Equivalencia!$D$3:$E$9,2,FALSE),"Sin dato")</f>
        <v/>
      </c>
      <c r="X3601">
        <f>IF(I3601=1,"Varón","Mujer")</f>
        <v/>
      </c>
      <c r="Y3601">
        <f>IFERROR(VLOOKUP(M3601,Tablas_Equivalencia!$G$3:$H$6,2,FALSE),"Sin dato")</f>
        <v/>
      </c>
      <c r="Z3601">
        <f>IF(J3601&lt;=24,"18-24","25-29")</f>
        <v/>
      </c>
      <c r="AA3601">
        <f>IF(M3601&lt;&gt;1,"",IF(P3601=2,1,0))</f>
        <v/>
      </c>
      <c r="AB3601">
        <f>IF(M3601&lt;&gt;1,"",IF(O3601&gt;=2,1,0))</f>
        <v/>
      </c>
      <c r="AC3601">
        <f>IF(M3601&lt;&gt;1,"",IF(OR(Q3601=999,Q3601=""),"",IF(OR(Q3601&lt;35,Q3601&gt;48),1,0)))</f>
        <v/>
      </c>
      <c r="AD3601">
        <f>IF(COUNT(AA3601:AC3601)&lt;3,"",SUM(AA3601:AC3601))</f>
        <v/>
      </c>
      <c r="AE3601">
        <f>IF(L3601&gt;=4,2,IF(L3601&gt;=2,1,0))</f>
        <v/>
      </c>
      <c r="AF3601">
        <f>IF(L3601&gt;=5,1,0)</f>
        <v/>
      </c>
      <c r="AG3601">
        <f>AE3601+AF3601</f>
        <v/>
      </c>
      <c r="AH3601" s="15">
        <f>IF(M3601&lt;&gt;1,"",IF(OR(R3601=-9,R3601=""),"",R3601))</f>
        <v/>
      </c>
      <c r="AI3601">
        <f>IF(M3601&lt;&gt;1,"",IF(OR(Q3601=999,Q3601=""),"",Q3601))</f>
        <v/>
      </c>
    </row>
    <row r="3602">
      <c r="A3602" t="inlineStr">
        <is>
          <t>TQRMNOP119347</t>
        </is>
      </c>
      <c r="B3602" t="n">
        <v>2025</v>
      </c>
      <c r="C3602" t="n">
        <v>1</v>
      </c>
      <c r="D3602" t="n">
        <v>40</v>
      </c>
      <c r="E3602" t="inlineStr">
        <is>
          <t>N</t>
        </is>
      </c>
      <c r="F3602" t="n">
        <v>9</v>
      </c>
      <c r="G3602" t="n">
        <v>1317</v>
      </c>
      <c r="H3602" t="n">
        <v>3</v>
      </c>
      <c r="I3602" t="n">
        <v>1</v>
      </c>
      <c r="J3602" t="n">
        <v>27</v>
      </c>
      <c r="K3602" t="n">
        <v>1</v>
      </c>
      <c r="L3602" t="n">
        <v>5</v>
      </c>
      <c r="M3602" t="n">
        <v>1</v>
      </c>
      <c r="N3602" t="n">
        <v>2</v>
      </c>
      <c r="O3602" t="n">
        <v>2</v>
      </c>
      <c r="P3602" t="n">
        <v>2</v>
      </c>
      <c r="Q3602" t="n">
        <v>41</v>
      </c>
      <c r="R3602" s="15" t="n">
        <v>839000</v>
      </c>
      <c r="S3602" s="15" t="n">
        <v>0</v>
      </c>
      <c r="T3602" s="15" t="n">
        <v>839000</v>
      </c>
      <c r="U3602" s="15" t="n">
        <v>130400</v>
      </c>
      <c r="V3602">
        <f>IFERROR(VLOOKUP(D3602,Tablas_Equivalencia!$A$3:$B$8,2,FALSE),"Sin dato")</f>
        <v/>
      </c>
      <c r="W3602">
        <f>IFERROR(VLOOKUP(L3602,Tablas_Equivalencia!$D$3:$E$9,2,FALSE),"Sin dato")</f>
        <v/>
      </c>
      <c r="X3602">
        <f>IF(I3602=1,"Varón","Mujer")</f>
        <v/>
      </c>
      <c r="Y3602">
        <f>IFERROR(VLOOKUP(M3602,Tablas_Equivalencia!$G$3:$H$6,2,FALSE),"Sin dato")</f>
        <v/>
      </c>
      <c r="Z3602">
        <f>IF(J3602&lt;=24,"18-24","25-29")</f>
        <v/>
      </c>
      <c r="AA3602">
        <f>IF(M3602&lt;&gt;1,"",IF(P3602=2,1,0))</f>
        <v/>
      </c>
      <c r="AB3602">
        <f>IF(M3602&lt;&gt;1,"",IF(O3602&gt;=2,1,0))</f>
        <v/>
      </c>
      <c r="AC3602">
        <f>IF(M3602&lt;&gt;1,"",IF(OR(Q3602=999,Q3602=""),"",IF(OR(Q3602&lt;35,Q3602&gt;48),1,0)))</f>
        <v/>
      </c>
      <c r="AD3602">
        <f>IF(COUNT(AA3602:AC3602)&lt;3,"",SUM(AA3602:AC3602))</f>
        <v/>
      </c>
      <c r="AE3602">
        <f>IF(L3602&gt;=4,2,IF(L3602&gt;=2,1,0))</f>
        <v/>
      </c>
      <c r="AF3602">
        <f>IF(L3602&gt;=5,1,0)</f>
        <v/>
      </c>
      <c r="AG3602">
        <f>AE3602+AF3602</f>
        <v/>
      </c>
      <c r="AH3602" s="15">
        <f>IF(M3602&lt;&gt;1,"",IF(OR(R3602=-9,R3602=""),"",R3602))</f>
        <v/>
      </c>
      <c r="AI3602">
        <f>IF(M3602&lt;&gt;1,"",IF(OR(Q3602=999,Q3602=""),"",Q3602))</f>
        <v/>
      </c>
    </row>
    <row r="3603">
      <c r="A3603" t="inlineStr">
        <is>
          <t>TQRMNOP119348</t>
        </is>
      </c>
      <c r="B3603" t="n">
        <v>2025</v>
      </c>
      <c r="C3603" t="n">
        <v>1</v>
      </c>
      <c r="D3603" t="n">
        <v>42</v>
      </c>
      <c r="E3603" t="inlineStr">
        <is>
          <t>N</t>
        </is>
      </c>
      <c r="F3603" t="n">
        <v>25</v>
      </c>
      <c r="G3603" t="n">
        <v>593</v>
      </c>
      <c r="H3603" t="n">
        <v>2</v>
      </c>
      <c r="I3603" t="n">
        <v>2</v>
      </c>
      <c r="J3603" t="n">
        <v>28</v>
      </c>
      <c r="K3603" t="n">
        <v>1</v>
      </c>
      <c r="L3603" t="n">
        <v>4</v>
      </c>
      <c r="M3603" t="n">
        <v>1</v>
      </c>
      <c r="N3603" t="n">
        <v>4</v>
      </c>
      <c r="O3603" t="n">
        <v>3</v>
      </c>
      <c r="P3603" t="n">
        <v>2</v>
      </c>
      <c r="Q3603" t="n">
        <v>26</v>
      </c>
      <c r="R3603" s="15" t="n">
        <v>318000</v>
      </c>
      <c r="S3603" s="15" t="n">
        <v>0</v>
      </c>
      <c r="T3603" s="15" t="n">
        <v>318000</v>
      </c>
      <c r="U3603" s="15" t="n">
        <v>165000</v>
      </c>
      <c r="V3603">
        <f>IFERROR(VLOOKUP(D3603,Tablas_Equivalencia!$A$3:$B$8,2,FALSE),"Sin dato")</f>
        <v/>
      </c>
      <c r="W3603">
        <f>IFERROR(VLOOKUP(L3603,Tablas_Equivalencia!$D$3:$E$9,2,FALSE),"Sin dato")</f>
        <v/>
      </c>
      <c r="X3603">
        <f>IF(I3603=1,"Varón","Mujer")</f>
        <v/>
      </c>
      <c r="Y3603">
        <f>IFERROR(VLOOKUP(M3603,Tablas_Equivalencia!$G$3:$H$6,2,FALSE),"Sin dato")</f>
        <v/>
      </c>
      <c r="Z3603">
        <f>IF(J3603&lt;=24,"18-24","25-29")</f>
        <v/>
      </c>
      <c r="AA3603">
        <f>IF(M3603&lt;&gt;1,"",IF(P3603=2,1,0))</f>
        <v/>
      </c>
      <c r="AB3603">
        <f>IF(M3603&lt;&gt;1,"",IF(O3603&gt;=2,1,0))</f>
        <v/>
      </c>
      <c r="AC3603">
        <f>IF(M3603&lt;&gt;1,"",IF(OR(Q3603=999,Q3603=""),"",IF(OR(Q3603&lt;35,Q3603&gt;48),1,0)))</f>
        <v/>
      </c>
      <c r="AD3603">
        <f>IF(COUNT(AA3603:AC3603)&lt;3,"",SUM(AA3603:AC3603))</f>
        <v/>
      </c>
      <c r="AE3603">
        <f>IF(L3603&gt;=4,2,IF(L3603&gt;=2,1,0))</f>
        <v/>
      </c>
      <c r="AF3603">
        <f>IF(L3603&gt;=5,1,0)</f>
        <v/>
      </c>
      <c r="AG3603">
        <f>AE3603+AF3603</f>
        <v/>
      </c>
      <c r="AH3603" s="15">
        <f>IF(M3603&lt;&gt;1,"",IF(OR(R3603=-9,R3603=""),"",R3603))</f>
        <v/>
      </c>
      <c r="AI3603">
        <f>IF(M3603&lt;&gt;1,"",IF(OR(Q3603=999,Q3603=""),"",Q3603))</f>
        <v/>
      </c>
    </row>
    <row r="3604">
      <c r="A3604" t="inlineStr">
        <is>
          <t>TQRMNOP119355</t>
        </is>
      </c>
      <c r="B3604" t="n">
        <v>2025</v>
      </c>
      <c r="C3604" t="n">
        <v>1</v>
      </c>
      <c r="D3604" t="n">
        <v>1</v>
      </c>
      <c r="E3604" t="inlineStr">
        <is>
          <t>S</t>
        </is>
      </c>
      <c r="F3604" t="n">
        <v>33</v>
      </c>
      <c r="G3604" t="n">
        <v>1146</v>
      </c>
      <c r="H3604" t="n">
        <v>1</v>
      </c>
      <c r="I3604" t="n">
        <v>1</v>
      </c>
      <c r="J3604" t="n">
        <v>18</v>
      </c>
      <c r="K3604" t="n">
        <v>2</v>
      </c>
      <c r="L3604" t="n">
        <v>4</v>
      </c>
      <c r="M3604" t="n">
        <v>1</v>
      </c>
      <c r="N3604" t="n">
        <v>2</v>
      </c>
      <c r="O3604" t="n">
        <v>1</v>
      </c>
      <c r="P3604" t="n">
        <v>1</v>
      </c>
      <c r="Q3604" t="n">
        <v>12</v>
      </c>
      <c r="R3604" s="15" t="n">
        <v>953000</v>
      </c>
      <c r="S3604" s="15" t="n">
        <v>0</v>
      </c>
      <c r="T3604" s="15" t="n">
        <v>953000</v>
      </c>
      <c r="U3604" s="15" t="n">
        <v>386900</v>
      </c>
      <c r="V3604">
        <f>IFERROR(VLOOKUP(D3604,Tablas_Equivalencia!$A$3:$B$8,2,FALSE),"Sin dato")</f>
        <v/>
      </c>
      <c r="W3604">
        <f>IFERROR(VLOOKUP(L3604,Tablas_Equivalencia!$D$3:$E$9,2,FALSE),"Sin dato")</f>
        <v/>
      </c>
      <c r="X3604">
        <f>IF(I3604=1,"Varón","Mujer")</f>
        <v/>
      </c>
      <c r="Y3604">
        <f>IFERROR(VLOOKUP(M3604,Tablas_Equivalencia!$G$3:$H$6,2,FALSE),"Sin dato")</f>
        <v/>
      </c>
      <c r="Z3604">
        <f>IF(J3604&lt;=24,"18-24","25-29")</f>
        <v/>
      </c>
      <c r="AA3604">
        <f>IF(M3604&lt;&gt;1,"",IF(P3604=2,1,0))</f>
        <v/>
      </c>
      <c r="AB3604">
        <f>IF(M3604&lt;&gt;1,"",IF(O3604&gt;=2,1,0))</f>
        <v/>
      </c>
      <c r="AC3604">
        <f>IF(M3604&lt;&gt;1,"",IF(OR(Q3604=999,Q3604=""),"",IF(OR(Q3604&lt;35,Q3604&gt;48),1,0)))</f>
        <v/>
      </c>
      <c r="AD3604">
        <f>IF(COUNT(AA3604:AC3604)&lt;3,"",SUM(AA3604:AC3604))</f>
        <v/>
      </c>
      <c r="AE3604">
        <f>IF(L3604&gt;=4,2,IF(L3604&gt;=2,1,0))</f>
        <v/>
      </c>
      <c r="AF3604">
        <f>IF(L3604&gt;=5,1,0)</f>
        <v/>
      </c>
      <c r="AG3604">
        <f>AE3604+AF3604</f>
        <v/>
      </c>
      <c r="AH3604" s="15">
        <f>IF(M3604&lt;&gt;1,"",IF(OR(R3604=-9,R3604=""),"",R3604))</f>
        <v/>
      </c>
      <c r="AI3604">
        <f>IF(M3604&lt;&gt;1,"",IF(OR(Q3604=999,Q3604=""),"",Q3604))</f>
        <v/>
      </c>
    </row>
    <row r="3605">
      <c r="A3605" t="inlineStr">
        <is>
          <t>TQRMNOP119365</t>
        </is>
      </c>
      <c r="B3605" t="n">
        <v>2025</v>
      </c>
      <c r="C3605" t="n">
        <v>1</v>
      </c>
      <c r="D3605" t="n">
        <v>42</v>
      </c>
      <c r="E3605" t="inlineStr">
        <is>
          <t>N</t>
        </is>
      </c>
      <c r="F3605" t="n">
        <v>25</v>
      </c>
      <c r="G3605" t="n">
        <v>821</v>
      </c>
      <c r="H3605" t="n">
        <v>3</v>
      </c>
      <c r="I3605" t="n">
        <v>1</v>
      </c>
      <c r="J3605" t="n">
        <v>20</v>
      </c>
      <c r="K3605" t="n">
        <v>2</v>
      </c>
      <c r="L3605" t="n">
        <v>2</v>
      </c>
      <c r="M3605" t="n">
        <v>2</v>
      </c>
      <c r="R3605" s="15" t="n">
        <v>0</v>
      </c>
      <c r="S3605" s="15" t="n">
        <v>0</v>
      </c>
      <c r="T3605" s="15" t="n">
        <v>0</v>
      </c>
      <c r="U3605" s="15" t="n">
        <v>242700</v>
      </c>
      <c r="V3605">
        <f>IFERROR(VLOOKUP(D3605,Tablas_Equivalencia!$A$3:$B$8,2,FALSE),"Sin dato")</f>
        <v/>
      </c>
      <c r="W3605">
        <f>IFERROR(VLOOKUP(L3605,Tablas_Equivalencia!$D$3:$E$9,2,FALSE),"Sin dato")</f>
        <v/>
      </c>
      <c r="X3605">
        <f>IF(I3605=1,"Varón","Mujer")</f>
        <v/>
      </c>
      <c r="Y3605">
        <f>IFERROR(VLOOKUP(M3605,Tablas_Equivalencia!$G$3:$H$6,2,FALSE),"Sin dato")</f>
        <v/>
      </c>
      <c r="Z3605">
        <f>IF(J3605&lt;=24,"18-24","25-29")</f>
        <v/>
      </c>
      <c r="AA3605">
        <f>IF(M3605&lt;&gt;1,"",IF(P3605=2,1,0))</f>
        <v/>
      </c>
      <c r="AB3605">
        <f>IF(M3605&lt;&gt;1,"",IF(O3605&gt;=2,1,0))</f>
        <v/>
      </c>
      <c r="AC3605">
        <f>IF(M3605&lt;&gt;1,"",IF(OR(Q3605=999,Q3605=""),"",IF(OR(Q3605&lt;35,Q3605&gt;48),1,0)))</f>
        <v/>
      </c>
      <c r="AD3605">
        <f>IF(COUNT(AA3605:AC3605)&lt;3,"",SUM(AA3605:AC3605))</f>
        <v/>
      </c>
      <c r="AE3605">
        <f>IF(L3605&gt;=4,2,IF(L3605&gt;=2,1,0))</f>
        <v/>
      </c>
      <c r="AF3605">
        <f>IF(L3605&gt;=5,1,0)</f>
        <v/>
      </c>
      <c r="AG3605">
        <f>AE3605+AF3605</f>
        <v/>
      </c>
      <c r="AH3605" s="15">
        <f>IF(M3605&lt;&gt;1,"",IF(OR(R3605=-9,R3605=""),"",R3605))</f>
        <v/>
      </c>
      <c r="AI3605">
        <f>IF(M3605&lt;&gt;1,"",IF(OR(Q3605=999,Q3605=""),"",Q3605))</f>
        <v/>
      </c>
    </row>
    <row r="3606">
      <c r="A3606" t="inlineStr">
        <is>
          <t>TQRMNOP119370</t>
        </is>
      </c>
      <c r="B3606" t="n">
        <v>2025</v>
      </c>
      <c r="C3606" t="n">
        <v>1</v>
      </c>
      <c r="D3606" t="n">
        <v>42</v>
      </c>
      <c r="E3606" t="inlineStr">
        <is>
          <t>N</t>
        </is>
      </c>
      <c r="F3606" t="n">
        <v>25</v>
      </c>
      <c r="G3606" t="n">
        <v>1886</v>
      </c>
      <c r="H3606" t="n">
        <v>10</v>
      </c>
      <c r="I3606" t="n">
        <v>2</v>
      </c>
      <c r="J3606" t="n">
        <v>21</v>
      </c>
      <c r="K3606" t="n">
        <v>2</v>
      </c>
      <c r="L3606" t="n">
        <v>4</v>
      </c>
      <c r="M3606" t="n">
        <v>3</v>
      </c>
      <c r="R3606" s="15" t="n">
        <v>0</v>
      </c>
      <c r="S3606" s="15" t="n">
        <v>0</v>
      </c>
      <c r="T3606" s="15" t="n">
        <v>0</v>
      </c>
      <c r="U3606" s="15" t="n">
        <v>461800</v>
      </c>
      <c r="V3606">
        <f>IFERROR(VLOOKUP(D3606,Tablas_Equivalencia!$A$3:$B$8,2,FALSE),"Sin dato")</f>
        <v/>
      </c>
      <c r="W3606">
        <f>IFERROR(VLOOKUP(L3606,Tablas_Equivalencia!$D$3:$E$9,2,FALSE),"Sin dato")</f>
        <v/>
      </c>
      <c r="X3606">
        <f>IF(I3606=1,"Varón","Mujer")</f>
        <v/>
      </c>
      <c r="Y3606">
        <f>IFERROR(VLOOKUP(M3606,Tablas_Equivalencia!$G$3:$H$6,2,FALSE),"Sin dato")</f>
        <v/>
      </c>
      <c r="Z3606">
        <f>IF(J3606&lt;=24,"18-24","25-29")</f>
        <v/>
      </c>
      <c r="AA3606">
        <f>IF(M3606&lt;&gt;1,"",IF(P3606=2,1,0))</f>
        <v/>
      </c>
      <c r="AB3606">
        <f>IF(M3606&lt;&gt;1,"",IF(O3606&gt;=2,1,0))</f>
        <v/>
      </c>
      <c r="AC3606">
        <f>IF(M3606&lt;&gt;1,"",IF(OR(Q3606=999,Q3606=""),"",IF(OR(Q3606&lt;35,Q3606&gt;48),1,0)))</f>
        <v/>
      </c>
      <c r="AD3606">
        <f>IF(COUNT(AA3606:AC3606)&lt;3,"",SUM(AA3606:AC3606))</f>
        <v/>
      </c>
      <c r="AE3606">
        <f>IF(L3606&gt;=4,2,IF(L3606&gt;=2,1,0))</f>
        <v/>
      </c>
      <c r="AF3606">
        <f>IF(L3606&gt;=5,1,0)</f>
        <v/>
      </c>
      <c r="AG3606">
        <f>AE3606+AF3606</f>
        <v/>
      </c>
      <c r="AH3606" s="15">
        <f>IF(M3606&lt;&gt;1,"",IF(OR(R3606=-9,R3606=""),"",R3606))</f>
        <v/>
      </c>
      <c r="AI3606">
        <f>IF(M3606&lt;&gt;1,"",IF(OR(Q3606=999,Q3606=""),"",Q3606))</f>
        <v/>
      </c>
    </row>
    <row r="3607">
      <c r="A3607" t="inlineStr">
        <is>
          <t>TQRMNOP119374</t>
        </is>
      </c>
      <c r="B3607" t="n">
        <v>2025</v>
      </c>
      <c r="C3607" t="n">
        <v>1</v>
      </c>
      <c r="D3607" t="n">
        <v>40</v>
      </c>
      <c r="E3607" t="inlineStr">
        <is>
          <t>N</t>
        </is>
      </c>
      <c r="F3607" t="n">
        <v>22</v>
      </c>
      <c r="G3607" t="n">
        <v>476</v>
      </c>
      <c r="H3607" t="n">
        <v>1</v>
      </c>
      <c r="I3607" t="n">
        <v>1</v>
      </c>
      <c r="J3607" t="n">
        <v>22</v>
      </c>
      <c r="K3607" t="n">
        <v>2</v>
      </c>
      <c r="L3607" t="n">
        <v>3</v>
      </c>
      <c r="M3607" t="n">
        <v>3</v>
      </c>
      <c r="R3607" s="15" t="n">
        <v>0</v>
      </c>
      <c r="S3607" s="15" t="n">
        <v>0</v>
      </c>
      <c r="T3607" s="15" t="n">
        <v>0</v>
      </c>
      <c r="U3607" s="15" t="n">
        <v>595000</v>
      </c>
      <c r="V3607">
        <f>IFERROR(VLOOKUP(D3607,Tablas_Equivalencia!$A$3:$B$8,2,FALSE),"Sin dato")</f>
        <v/>
      </c>
      <c r="W3607">
        <f>IFERROR(VLOOKUP(L3607,Tablas_Equivalencia!$D$3:$E$9,2,FALSE),"Sin dato")</f>
        <v/>
      </c>
      <c r="X3607">
        <f>IF(I3607=1,"Varón","Mujer")</f>
        <v/>
      </c>
      <c r="Y3607">
        <f>IFERROR(VLOOKUP(M3607,Tablas_Equivalencia!$G$3:$H$6,2,FALSE),"Sin dato")</f>
        <v/>
      </c>
      <c r="Z3607">
        <f>IF(J3607&lt;=24,"18-24","25-29")</f>
        <v/>
      </c>
      <c r="AA3607">
        <f>IF(M3607&lt;&gt;1,"",IF(P3607=2,1,0))</f>
        <v/>
      </c>
      <c r="AB3607">
        <f>IF(M3607&lt;&gt;1,"",IF(O3607&gt;=2,1,0))</f>
        <v/>
      </c>
      <c r="AC3607">
        <f>IF(M3607&lt;&gt;1,"",IF(OR(Q3607=999,Q3607=""),"",IF(OR(Q3607&lt;35,Q3607&gt;48),1,0)))</f>
        <v/>
      </c>
      <c r="AD3607">
        <f>IF(COUNT(AA3607:AC3607)&lt;3,"",SUM(AA3607:AC3607))</f>
        <v/>
      </c>
      <c r="AE3607">
        <f>IF(L3607&gt;=4,2,IF(L3607&gt;=2,1,0))</f>
        <v/>
      </c>
      <c r="AF3607">
        <f>IF(L3607&gt;=5,1,0)</f>
        <v/>
      </c>
      <c r="AG3607">
        <f>AE3607+AF3607</f>
        <v/>
      </c>
      <c r="AH3607" s="15">
        <f>IF(M3607&lt;&gt;1,"",IF(OR(R3607=-9,R3607=""),"",R3607))</f>
        <v/>
      </c>
      <c r="AI3607">
        <f>IF(M3607&lt;&gt;1,"",IF(OR(Q3607=999,Q3607=""),"",Q3607))</f>
        <v/>
      </c>
    </row>
    <row r="3608">
      <c r="A3608" t="inlineStr">
        <is>
          <t>TQRMNOP119380</t>
        </is>
      </c>
      <c r="B3608" t="n">
        <v>2025</v>
      </c>
      <c r="C3608" t="n">
        <v>1</v>
      </c>
      <c r="D3608" t="n">
        <v>43</v>
      </c>
      <c r="E3608" t="inlineStr">
        <is>
          <t>S</t>
        </is>
      </c>
      <c r="F3608" t="n">
        <v>20</v>
      </c>
      <c r="G3608" t="n">
        <v>1717</v>
      </c>
      <c r="H3608" t="n">
        <v>3</v>
      </c>
      <c r="I3608" t="n">
        <v>2</v>
      </c>
      <c r="J3608" t="n">
        <v>23</v>
      </c>
      <c r="K3608" t="n">
        <v>2</v>
      </c>
      <c r="L3608" t="n">
        <v>6</v>
      </c>
      <c r="M3608" t="n">
        <v>1</v>
      </c>
      <c r="N3608" t="n">
        <v>1</v>
      </c>
      <c r="O3608" t="n">
        <v>1</v>
      </c>
      <c r="P3608" t="n">
        <v>1</v>
      </c>
      <c r="Q3608" t="n">
        <v>24</v>
      </c>
      <c r="R3608" s="15" t="n">
        <v>748000</v>
      </c>
      <c r="S3608" s="15" t="n">
        <v>85000</v>
      </c>
      <c r="T3608" s="15" t="n">
        <v>833000</v>
      </c>
      <c r="U3608" s="15" t="n">
        <v>332500</v>
      </c>
      <c r="V3608">
        <f>IFERROR(VLOOKUP(D3608,Tablas_Equivalencia!$A$3:$B$8,2,FALSE),"Sin dato")</f>
        <v/>
      </c>
      <c r="W3608">
        <f>IFERROR(VLOOKUP(L3608,Tablas_Equivalencia!$D$3:$E$9,2,FALSE),"Sin dato")</f>
        <v/>
      </c>
      <c r="X3608">
        <f>IF(I3608=1,"Varón","Mujer")</f>
        <v/>
      </c>
      <c r="Y3608">
        <f>IFERROR(VLOOKUP(M3608,Tablas_Equivalencia!$G$3:$H$6,2,FALSE),"Sin dato")</f>
        <v/>
      </c>
      <c r="Z3608">
        <f>IF(J3608&lt;=24,"18-24","25-29")</f>
        <v/>
      </c>
      <c r="AA3608">
        <f>IF(M3608&lt;&gt;1,"",IF(P3608=2,1,0))</f>
        <v/>
      </c>
      <c r="AB3608">
        <f>IF(M3608&lt;&gt;1,"",IF(O3608&gt;=2,1,0))</f>
        <v/>
      </c>
      <c r="AC3608">
        <f>IF(M3608&lt;&gt;1,"",IF(OR(Q3608=999,Q3608=""),"",IF(OR(Q3608&lt;35,Q3608&gt;48),1,0)))</f>
        <v/>
      </c>
      <c r="AD3608">
        <f>IF(COUNT(AA3608:AC3608)&lt;3,"",SUM(AA3608:AC3608))</f>
        <v/>
      </c>
      <c r="AE3608">
        <f>IF(L3608&gt;=4,2,IF(L3608&gt;=2,1,0))</f>
        <v/>
      </c>
      <c r="AF3608">
        <f>IF(L3608&gt;=5,1,0)</f>
        <v/>
      </c>
      <c r="AG3608">
        <f>AE3608+AF3608</f>
        <v/>
      </c>
      <c r="AH3608" s="15">
        <f>IF(M3608&lt;&gt;1,"",IF(OR(R3608=-9,R3608=""),"",R3608))</f>
        <v/>
      </c>
      <c r="AI3608">
        <f>IF(M3608&lt;&gt;1,"",IF(OR(Q3608=999,Q3608=""),"",Q3608))</f>
        <v/>
      </c>
    </row>
    <row r="3609">
      <c r="A3609" t="inlineStr">
        <is>
          <t>TQRMNOP119413</t>
        </is>
      </c>
      <c r="B3609" t="n">
        <v>2025</v>
      </c>
      <c r="C3609" t="n">
        <v>1</v>
      </c>
      <c r="D3609" t="n">
        <v>40</v>
      </c>
      <c r="E3609" t="inlineStr">
        <is>
          <t>N</t>
        </is>
      </c>
      <c r="F3609" t="n">
        <v>22</v>
      </c>
      <c r="G3609" t="n">
        <v>1167</v>
      </c>
      <c r="H3609" t="n">
        <v>1</v>
      </c>
      <c r="I3609" t="n">
        <v>2</v>
      </c>
      <c r="J3609" t="n">
        <v>27</v>
      </c>
      <c r="K3609" t="n">
        <v>2</v>
      </c>
      <c r="L3609" t="n">
        <v>6</v>
      </c>
      <c r="M3609" t="n">
        <v>1</v>
      </c>
      <c r="N3609" t="n">
        <v>3</v>
      </c>
      <c r="O3609" t="n">
        <v>1</v>
      </c>
      <c r="P3609" t="n">
        <v>1</v>
      </c>
      <c r="Q3609" t="n">
        <v>34</v>
      </c>
      <c r="R3609" s="15" t="n">
        <v>358000</v>
      </c>
      <c r="S3609" s="15" t="n">
        <v>0</v>
      </c>
      <c r="T3609" s="15" t="n">
        <v>358000</v>
      </c>
      <c r="U3609" s="15" t="n">
        <v>294600</v>
      </c>
      <c r="V3609">
        <f>IFERROR(VLOOKUP(D3609,Tablas_Equivalencia!$A$3:$B$8,2,FALSE),"Sin dato")</f>
        <v/>
      </c>
      <c r="W3609">
        <f>IFERROR(VLOOKUP(L3609,Tablas_Equivalencia!$D$3:$E$9,2,FALSE),"Sin dato")</f>
        <v/>
      </c>
      <c r="X3609">
        <f>IF(I3609=1,"Varón","Mujer")</f>
        <v/>
      </c>
      <c r="Y3609">
        <f>IFERROR(VLOOKUP(M3609,Tablas_Equivalencia!$G$3:$H$6,2,FALSE),"Sin dato")</f>
        <v/>
      </c>
      <c r="Z3609">
        <f>IF(J3609&lt;=24,"18-24","25-29")</f>
        <v/>
      </c>
      <c r="AA3609">
        <f>IF(M3609&lt;&gt;1,"",IF(P3609=2,1,0))</f>
        <v/>
      </c>
      <c r="AB3609">
        <f>IF(M3609&lt;&gt;1,"",IF(O3609&gt;=2,1,0))</f>
        <v/>
      </c>
      <c r="AC3609">
        <f>IF(M3609&lt;&gt;1,"",IF(OR(Q3609=999,Q3609=""),"",IF(OR(Q3609&lt;35,Q3609&gt;48),1,0)))</f>
        <v/>
      </c>
      <c r="AD3609">
        <f>IF(COUNT(AA3609:AC3609)&lt;3,"",SUM(AA3609:AC3609))</f>
        <v/>
      </c>
      <c r="AE3609">
        <f>IF(L3609&gt;=4,2,IF(L3609&gt;=2,1,0))</f>
        <v/>
      </c>
      <c r="AF3609">
        <f>IF(L3609&gt;=5,1,0)</f>
        <v/>
      </c>
      <c r="AG3609">
        <f>AE3609+AF3609</f>
        <v/>
      </c>
      <c r="AH3609" s="15">
        <f>IF(M3609&lt;&gt;1,"",IF(OR(R3609=-9,R3609=""),"",R3609))</f>
        <v/>
      </c>
      <c r="AI3609">
        <f>IF(M3609&lt;&gt;1,"",IF(OR(Q3609=999,Q3609=""),"",Q3609))</f>
        <v/>
      </c>
    </row>
    <row r="3610">
      <c r="A3610" t="inlineStr">
        <is>
          <t>TQRMNOP119416</t>
        </is>
      </c>
      <c r="B3610" t="n">
        <v>2025</v>
      </c>
      <c r="C3610" t="n">
        <v>1</v>
      </c>
      <c r="D3610" t="n">
        <v>43</v>
      </c>
      <c r="E3610" t="inlineStr">
        <is>
          <t>N</t>
        </is>
      </c>
      <c r="F3610" t="n">
        <v>29</v>
      </c>
      <c r="G3610" t="n">
        <v>676</v>
      </c>
      <c r="H3610" t="n">
        <v>3</v>
      </c>
      <c r="I3610" t="n">
        <v>2</v>
      </c>
      <c r="J3610" t="n">
        <v>21</v>
      </c>
      <c r="K3610" t="n">
        <v>2</v>
      </c>
      <c r="L3610" t="n">
        <v>4</v>
      </c>
      <c r="M3610" t="n">
        <v>1</v>
      </c>
      <c r="N3610" t="n">
        <v>3</v>
      </c>
      <c r="O3610" t="n">
        <v>3</v>
      </c>
      <c r="P3610" t="n">
        <v>2</v>
      </c>
      <c r="Q3610" t="n">
        <v>10</v>
      </c>
      <c r="R3610" s="15" t="n">
        <v>267000</v>
      </c>
      <c r="S3610" s="15" t="n">
        <v>0</v>
      </c>
      <c r="T3610" s="15" t="n">
        <v>267000</v>
      </c>
      <c r="U3610" s="15" t="n">
        <v>193600</v>
      </c>
      <c r="V3610">
        <f>IFERROR(VLOOKUP(D3610,Tablas_Equivalencia!$A$3:$B$8,2,FALSE),"Sin dato")</f>
        <v/>
      </c>
      <c r="W3610">
        <f>IFERROR(VLOOKUP(L3610,Tablas_Equivalencia!$D$3:$E$9,2,FALSE),"Sin dato")</f>
        <v/>
      </c>
      <c r="X3610">
        <f>IF(I3610=1,"Varón","Mujer")</f>
        <v/>
      </c>
      <c r="Y3610">
        <f>IFERROR(VLOOKUP(M3610,Tablas_Equivalencia!$G$3:$H$6,2,FALSE),"Sin dato")</f>
        <v/>
      </c>
      <c r="Z3610">
        <f>IF(J3610&lt;=24,"18-24","25-29")</f>
        <v/>
      </c>
      <c r="AA3610">
        <f>IF(M3610&lt;&gt;1,"",IF(P3610=2,1,0))</f>
        <v/>
      </c>
      <c r="AB3610">
        <f>IF(M3610&lt;&gt;1,"",IF(O3610&gt;=2,1,0))</f>
        <v/>
      </c>
      <c r="AC3610">
        <f>IF(M3610&lt;&gt;1,"",IF(OR(Q3610=999,Q3610=""),"",IF(OR(Q3610&lt;35,Q3610&gt;48),1,0)))</f>
        <v/>
      </c>
      <c r="AD3610">
        <f>IF(COUNT(AA3610:AC3610)&lt;3,"",SUM(AA3610:AC3610))</f>
        <v/>
      </c>
      <c r="AE3610">
        <f>IF(L3610&gt;=4,2,IF(L3610&gt;=2,1,0))</f>
        <v/>
      </c>
      <c r="AF3610">
        <f>IF(L3610&gt;=5,1,0)</f>
        <v/>
      </c>
      <c r="AG3610">
        <f>AE3610+AF3610</f>
        <v/>
      </c>
      <c r="AH3610" s="15">
        <f>IF(M3610&lt;&gt;1,"",IF(OR(R3610=-9,R3610=""),"",R3610))</f>
        <v/>
      </c>
      <c r="AI3610">
        <f>IF(M3610&lt;&gt;1,"",IF(OR(Q3610=999,Q3610=""),"",Q3610))</f>
        <v/>
      </c>
    </row>
    <row r="3611">
      <c r="A3611" t="inlineStr">
        <is>
          <t>TQRMNOP119420</t>
        </is>
      </c>
      <c r="B3611" t="n">
        <v>2025</v>
      </c>
      <c r="C3611" t="n">
        <v>1</v>
      </c>
      <c r="D3611" t="n">
        <v>1</v>
      </c>
      <c r="E3611" t="inlineStr">
        <is>
          <t>S</t>
        </is>
      </c>
      <c r="F3611" t="n">
        <v>32</v>
      </c>
      <c r="G3611" t="n">
        <v>1060</v>
      </c>
      <c r="H3611" t="n">
        <v>3</v>
      </c>
      <c r="I3611" t="n">
        <v>1</v>
      </c>
      <c r="J3611" t="n">
        <v>27</v>
      </c>
      <c r="K3611" t="n">
        <v>1</v>
      </c>
      <c r="L3611" t="n">
        <v>6</v>
      </c>
      <c r="M3611" t="n">
        <v>3</v>
      </c>
      <c r="R3611" s="15" t="n">
        <v>0</v>
      </c>
      <c r="S3611" s="15" t="n">
        <v>0</v>
      </c>
      <c r="T3611" s="15" t="n">
        <v>0</v>
      </c>
      <c r="U3611" s="15" t="n">
        <v>125700</v>
      </c>
      <c r="V3611">
        <f>IFERROR(VLOOKUP(D3611,Tablas_Equivalencia!$A$3:$B$8,2,FALSE),"Sin dato")</f>
        <v/>
      </c>
      <c r="W3611">
        <f>IFERROR(VLOOKUP(L3611,Tablas_Equivalencia!$D$3:$E$9,2,FALSE),"Sin dato")</f>
        <v/>
      </c>
      <c r="X3611">
        <f>IF(I3611=1,"Varón","Mujer")</f>
        <v/>
      </c>
      <c r="Y3611">
        <f>IFERROR(VLOOKUP(M3611,Tablas_Equivalencia!$G$3:$H$6,2,FALSE),"Sin dato")</f>
        <v/>
      </c>
      <c r="Z3611">
        <f>IF(J3611&lt;=24,"18-24","25-29")</f>
        <v/>
      </c>
      <c r="AA3611">
        <f>IF(M3611&lt;&gt;1,"",IF(P3611=2,1,0))</f>
        <v/>
      </c>
      <c r="AB3611">
        <f>IF(M3611&lt;&gt;1,"",IF(O3611&gt;=2,1,0))</f>
        <v/>
      </c>
      <c r="AC3611">
        <f>IF(M3611&lt;&gt;1,"",IF(OR(Q3611=999,Q3611=""),"",IF(OR(Q3611&lt;35,Q3611&gt;48),1,0)))</f>
        <v/>
      </c>
      <c r="AD3611">
        <f>IF(COUNT(AA3611:AC3611)&lt;3,"",SUM(AA3611:AC3611))</f>
        <v/>
      </c>
      <c r="AE3611">
        <f>IF(L3611&gt;=4,2,IF(L3611&gt;=2,1,0))</f>
        <v/>
      </c>
      <c r="AF3611">
        <f>IF(L3611&gt;=5,1,0)</f>
        <v/>
      </c>
      <c r="AG3611">
        <f>AE3611+AF3611</f>
        <v/>
      </c>
      <c r="AH3611" s="15">
        <f>IF(M3611&lt;&gt;1,"",IF(OR(R3611=-9,R3611=""),"",R3611))</f>
        <v/>
      </c>
      <c r="AI3611">
        <f>IF(M3611&lt;&gt;1,"",IF(OR(Q3611=999,Q3611=""),"",Q3611))</f>
        <v/>
      </c>
    </row>
    <row r="3612">
      <c r="A3612" t="inlineStr">
        <is>
          <t>TQRMNOP119432</t>
        </is>
      </c>
      <c r="B3612" t="n">
        <v>2025</v>
      </c>
      <c r="C3612" t="n">
        <v>1</v>
      </c>
      <c r="D3612" t="n">
        <v>1</v>
      </c>
      <c r="E3612" t="inlineStr">
        <is>
          <t>S</t>
        </is>
      </c>
      <c r="F3612" t="n">
        <v>32</v>
      </c>
      <c r="G3612" t="n">
        <v>1099</v>
      </c>
      <c r="H3612" t="n">
        <v>1</v>
      </c>
      <c r="I3612" t="n">
        <v>1</v>
      </c>
      <c r="J3612" t="n">
        <v>23</v>
      </c>
      <c r="K3612" t="n">
        <v>1</v>
      </c>
      <c r="L3612" t="n">
        <v>6</v>
      </c>
      <c r="M3612" t="n">
        <v>1</v>
      </c>
      <c r="N3612" t="n">
        <v>3</v>
      </c>
      <c r="O3612" t="n">
        <v>1</v>
      </c>
      <c r="P3612" t="n">
        <v>1</v>
      </c>
      <c r="Q3612" t="n">
        <v>47</v>
      </c>
      <c r="R3612" s="15" t="n">
        <v>1306000</v>
      </c>
      <c r="S3612" s="15" t="n">
        <v>0</v>
      </c>
      <c r="T3612" s="15" t="n">
        <v>1306000</v>
      </c>
      <c r="U3612" s="15" t="n">
        <v>187700</v>
      </c>
      <c r="V3612">
        <f>IFERROR(VLOOKUP(D3612,Tablas_Equivalencia!$A$3:$B$8,2,FALSE),"Sin dato")</f>
        <v/>
      </c>
      <c r="W3612">
        <f>IFERROR(VLOOKUP(L3612,Tablas_Equivalencia!$D$3:$E$9,2,FALSE),"Sin dato")</f>
        <v/>
      </c>
      <c r="X3612">
        <f>IF(I3612=1,"Varón","Mujer")</f>
        <v/>
      </c>
      <c r="Y3612">
        <f>IFERROR(VLOOKUP(M3612,Tablas_Equivalencia!$G$3:$H$6,2,FALSE),"Sin dato")</f>
        <v/>
      </c>
      <c r="Z3612">
        <f>IF(J3612&lt;=24,"18-24","25-29")</f>
        <v/>
      </c>
      <c r="AA3612">
        <f>IF(M3612&lt;&gt;1,"",IF(P3612=2,1,0))</f>
        <v/>
      </c>
      <c r="AB3612">
        <f>IF(M3612&lt;&gt;1,"",IF(O3612&gt;=2,1,0))</f>
        <v/>
      </c>
      <c r="AC3612">
        <f>IF(M3612&lt;&gt;1,"",IF(OR(Q3612=999,Q3612=""),"",IF(OR(Q3612&lt;35,Q3612&gt;48),1,0)))</f>
        <v/>
      </c>
      <c r="AD3612">
        <f>IF(COUNT(AA3612:AC3612)&lt;3,"",SUM(AA3612:AC3612))</f>
        <v/>
      </c>
      <c r="AE3612">
        <f>IF(L3612&gt;=4,2,IF(L3612&gt;=2,1,0))</f>
        <v/>
      </c>
      <c r="AF3612">
        <f>IF(L3612&gt;=5,1,0)</f>
        <v/>
      </c>
      <c r="AG3612">
        <f>AE3612+AF3612</f>
        <v/>
      </c>
      <c r="AH3612" s="15">
        <f>IF(M3612&lt;&gt;1,"",IF(OR(R3612=-9,R3612=""),"",R3612))</f>
        <v/>
      </c>
      <c r="AI3612">
        <f>IF(M3612&lt;&gt;1,"",IF(OR(Q3612=999,Q3612=""),"",Q3612))</f>
        <v/>
      </c>
    </row>
    <row r="3613">
      <c r="A3613" t="inlineStr">
        <is>
          <t>TQRMNOP119464</t>
        </is>
      </c>
      <c r="B3613" t="n">
        <v>2025</v>
      </c>
      <c r="C3613" t="n">
        <v>1</v>
      </c>
      <c r="D3613" t="n">
        <v>43</v>
      </c>
      <c r="E3613" t="inlineStr">
        <is>
          <t>S</t>
        </is>
      </c>
      <c r="F3613" t="n">
        <v>30</v>
      </c>
      <c r="G3613" t="n">
        <v>1655</v>
      </c>
      <c r="H3613" t="n">
        <v>1</v>
      </c>
      <c r="I3613" t="n">
        <v>2</v>
      </c>
      <c r="J3613" t="n">
        <v>18</v>
      </c>
      <c r="K3613" t="n">
        <v>2</v>
      </c>
      <c r="L3613" t="n">
        <v>3</v>
      </c>
      <c r="M3613" t="n">
        <v>3</v>
      </c>
      <c r="R3613" s="15" t="n">
        <v>0</v>
      </c>
      <c r="S3613" s="15" t="n">
        <v>88000</v>
      </c>
      <c r="T3613" s="15" t="n">
        <v>88000</v>
      </c>
      <c r="U3613" s="15" t="n">
        <v>127200</v>
      </c>
      <c r="V3613">
        <f>IFERROR(VLOOKUP(D3613,Tablas_Equivalencia!$A$3:$B$8,2,FALSE),"Sin dato")</f>
        <v/>
      </c>
      <c r="W3613">
        <f>IFERROR(VLOOKUP(L3613,Tablas_Equivalencia!$D$3:$E$9,2,FALSE),"Sin dato")</f>
        <v/>
      </c>
      <c r="X3613">
        <f>IF(I3613=1,"Varón","Mujer")</f>
        <v/>
      </c>
      <c r="Y3613">
        <f>IFERROR(VLOOKUP(M3613,Tablas_Equivalencia!$G$3:$H$6,2,FALSE),"Sin dato")</f>
        <v/>
      </c>
      <c r="Z3613">
        <f>IF(J3613&lt;=24,"18-24","25-29")</f>
        <v/>
      </c>
      <c r="AA3613">
        <f>IF(M3613&lt;&gt;1,"",IF(P3613=2,1,0))</f>
        <v/>
      </c>
      <c r="AB3613">
        <f>IF(M3613&lt;&gt;1,"",IF(O3613&gt;=2,1,0))</f>
        <v/>
      </c>
      <c r="AC3613">
        <f>IF(M3613&lt;&gt;1,"",IF(OR(Q3613=999,Q3613=""),"",IF(OR(Q3613&lt;35,Q3613&gt;48),1,0)))</f>
        <v/>
      </c>
      <c r="AD3613">
        <f>IF(COUNT(AA3613:AC3613)&lt;3,"",SUM(AA3613:AC3613))</f>
        <v/>
      </c>
      <c r="AE3613">
        <f>IF(L3613&gt;=4,2,IF(L3613&gt;=2,1,0))</f>
        <v/>
      </c>
      <c r="AF3613">
        <f>IF(L3613&gt;=5,1,0)</f>
        <v/>
      </c>
      <c r="AG3613">
        <f>AE3613+AF3613</f>
        <v/>
      </c>
      <c r="AH3613" s="15">
        <f>IF(M3613&lt;&gt;1,"",IF(OR(R3613=-9,R3613=""),"",R3613))</f>
        <v/>
      </c>
      <c r="AI3613">
        <f>IF(M3613&lt;&gt;1,"",IF(OR(Q3613=999,Q3613=""),"",Q3613))</f>
        <v/>
      </c>
    </row>
    <row r="3614">
      <c r="A3614" t="inlineStr">
        <is>
          <t>TQRMNOP119469</t>
        </is>
      </c>
      <c r="B3614" t="n">
        <v>2025</v>
      </c>
      <c r="C3614" t="n">
        <v>1</v>
      </c>
      <c r="D3614" t="n">
        <v>42</v>
      </c>
      <c r="E3614" t="inlineStr">
        <is>
          <t>N</t>
        </is>
      </c>
      <c r="F3614" t="n">
        <v>27</v>
      </c>
      <c r="G3614" t="n">
        <v>1717</v>
      </c>
      <c r="H3614" t="n">
        <v>2</v>
      </c>
      <c r="I3614" t="n">
        <v>2</v>
      </c>
      <c r="J3614" t="n">
        <v>29</v>
      </c>
      <c r="K3614" t="n">
        <v>2</v>
      </c>
      <c r="L3614" t="n">
        <v>3</v>
      </c>
      <c r="M3614" t="n">
        <v>3</v>
      </c>
      <c r="R3614" s="15" t="n">
        <v>0</v>
      </c>
      <c r="S3614" s="15" t="n">
        <v>0</v>
      </c>
      <c r="T3614" s="15" t="n">
        <v>0</v>
      </c>
      <c r="U3614" s="15" t="n">
        <v>107800</v>
      </c>
      <c r="V3614">
        <f>IFERROR(VLOOKUP(D3614,Tablas_Equivalencia!$A$3:$B$8,2,FALSE),"Sin dato")</f>
        <v/>
      </c>
      <c r="W3614">
        <f>IFERROR(VLOOKUP(L3614,Tablas_Equivalencia!$D$3:$E$9,2,FALSE),"Sin dato")</f>
        <v/>
      </c>
      <c r="X3614">
        <f>IF(I3614=1,"Varón","Mujer")</f>
        <v/>
      </c>
      <c r="Y3614">
        <f>IFERROR(VLOOKUP(M3614,Tablas_Equivalencia!$G$3:$H$6,2,FALSE),"Sin dato")</f>
        <v/>
      </c>
      <c r="Z3614">
        <f>IF(J3614&lt;=24,"18-24","25-29")</f>
        <v/>
      </c>
      <c r="AA3614">
        <f>IF(M3614&lt;&gt;1,"",IF(P3614=2,1,0))</f>
        <v/>
      </c>
      <c r="AB3614">
        <f>IF(M3614&lt;&gt;1,"",IF(O3614&gt;=2,1,0))</f>
        <v/>
      </c>
      <c r="AC3614">
        <f>IF(M3614&lt;&gt;1,"",IF(OR(Q3614=999,Q3614=""),"",IF(OR(Q3614&lt;35,Q3614&gt;48),1,0)))</f>
        <v/>
      </c>
      <c r="AD3614">
        <f>IF(COUNT(AA3614:AC3614)&lt;3,"",SUM(AA3614:AC3614))</f>
        <v/>
      </c>
      <c r="AE3614">
        <f>IF(L3614&gt;=4,2,IF(L3614&gt;=2,1,0))</f>
        <v/>
      </c>
      <c r="AF3614">
        <f>IF(L3614&gt;=5,1,0)</f>
        <v/>
      </c>
      <c r="AG3614">
        <f>AE3614+AF3614</f>
        <v/>
      </c>
      <c r="AH3614" s="15">
        <f>IF(M3614&lt;&gt;1,"",IF(OR(R3614=-9,R3614=""),"",R3614))</f>
        <v/>
      </c>
      <c r="AI3614">
        <f>IF(M3614&lt;&gt;1,"",IF(OR(Q3614=999,Q3614=""),"",Q3614))</f>
        <v/>
      </c>
    </row>
    <row r="3615">
      <c r="A3615" t="inlineStr">
        <is>
          <t>TQRMNOP119472</t>
        </is>
      </c>
      <c r="B3615" t="n">
        <v>2025</v>
      </c>
      <c r="C3615" t="n">
        <v>1</v>
      </c>
      <c r="D3615" t="n">
        <v>1</v>
      </c>
      <c r="E3615" t="inlineStr">
        <is>
          <t>S</t>
        </is>
      </c>
      <c r="F3615" t="n">
        <v>32</v>
      </c>
      <c r="G3615" t="n">
        <v>810</v>
      </c>
      <c r="H3615" t="n">
        <v>2</v>
      </c>
      <c r="I3615" t="n">
        <v>2</v>
      </c>
      <c r="J3615" t="n">
        <v>19</v>
      </c>
      <c r="K3615" t="n">
        <v>2</v>
      </c>
      <c r="L3615" t="n">
        <v>5</v>
      </c>
      <c r="M3615" t="n">
        <v>3</v>
      </c>
      <c r="R3615" s="15" t="n">
        <v>0</v>
      </c>
      <c r="S3615" s="15" t="n">
        <v>33000</v>
      </c>
      <c r="T3615" s="15" t="n">
        <v>33000</v>
      </c>
      <c r="U3615" s="15" t="n">
        <v>171800</v>
      </c>
      <c r="V3615">
        <f>IFERROR(VLOOKUP(D3615,Tablas_Equivalencia!$A$3:$B$8,2,FALSE),"Sin dato")</f>
        <v/>
      </c>
      <c r="W3615">
        <f>IFERROR(VLOOKUP(L3615,Tablas_Equivalencia!$D$3:$E$9,2,FALSE),"Sin dato")</f>
        <v/>
      </c>
      <c r="X3615">
        <f>IF(I3615=1,"Varón","Mujer")</f>
        <v/>
      </c>
      <c r="Y3615">
        <f>IFERROR(VLOOKUP(M3615,Tablas_Equivalencia!$G$3:$H$6,2,FALSE),"Sin dato")</f>
        <v/>
      </c>
      <c r="Z3615">
        <f>IF(J3615&lt;=24,"18-24","25-29")</f>
        <v/>
      </c>
      <c r="AA3615">
        <f>IF(M3615&lt;&gt;1,"",IF(P3615=2,1,0))</f>
        <v/>
      </c>
      <c r="AB3615">
        <f>IF(M3615&lt;&gt;1,"",IF(O3615&gt;=2,1,0))</f>
        <v/>
      </c>
      <c r="AC3615">
        <f>IF(M3615&lt;&gt;1,"",IF(OR(Q3615=999,Q3615=""),"",IF(OR(Q3615&lt;35,Q3615&gt;48),1,0)))</f>
        <v/>
      </c>
      <c r="AD3615">
        <f>IF(COUNT(AA3615:AC3615)&lt;3,"",SUM(AA3615:AC3615))</f>
        <v/>
      </c>
      <c r="AE3615">
        <f>IF(L3615&gt;=4,2,IF(L3615&gt;=2,1,0))</f>
        <v/>
      </c>
      <c r="AF3615">
        <f>IF(L3615&gt;=5,1,0)</f>
        <v/>
      </c>
      <c r="AG3615">
        <f>AE3615+AF3615</f>
        <v/>
      </c>
      <c r="AH3615" s="15">
        <f>IF(M3615&lt;&gt;1,"",IF(OR(R3615=-9,R3615=""),"",R3615))</f>
        <v/>
      </c>
      <c r="AI3615">
        <f>IF(M3615&lt;&gt;1,"",IF(OR(Q3615=999,Q3615=""),"",Q3615))</f>
        <v/>
      </c>
    </row>
    <row r="3616">
      <c r="A3616" t="inlineStr">
        <is>
          <t>TQRMNOP119477</t>
        </is>
      </c>
      <c r="B3616" t="n">
        <v>2025</v>
      </c>
      <c r="C3616" t="n">
        <v>1</v>
      </c>
      <c r="D3616" t="n">
        <v>43</v>
      </c>
      <c r="E3616" t="inlineStr">
        <is>
          <t>S</t>
        </is>
      </c>
      <c r="F3616" t="n">
        <v>20</v>
      </c>
      <c r="G3616" t="n">
        <v>1301</v>
      </c>
      <c r="H3616" t="n">
        <v>2</v>
      </c>
      <c r="I3616" t="n">
        <v>2</v>
      </c>
      <c r="J3616" t="n">
        <v>19</v>
      </c>
      <c r="K3616" t="n">
        <v>2</v>
      </c>
      <c r="L3616" t="n">
        <v>4</v>
      </c>
      <c r="M3616" t="n">
        <v>1</v>
      </c>
      <c r="N3616" t="n">
        <v>3</v>
      </c>
      <c r="O3616" t="n">
        <v>2</v>
      </c>
      <c r="P3616" t="n">
        <v>2</v>
      </c>
      <c r="Q3616" t="n">
        <v>23</v>
      </c>
      <c r="R3616" s="15" t="n">
        <v>-9</v>
      </c>
      <c r="S3616" s="15" t="n">
        <v>0</v>
      </c>
      <c r="T3616" s="15" t="n">
        <v>0</v>
      </c>
      <c r="U3616" s="15" t="n">
        <v>81400</v>
      </c>
      <c r="V3616">
        <f>IFERROR(VLOOKUP(D3616,Tablas_Equivalencia!$A$3:$B$8,2,FALSE),"Sin dato")</f>
        <v/>
      </c>
      <c r="W3616">
        <f>IFERROR(VLOOKUP(L3616,Tablas_Equivalencia!$D$3:$E$9,2,FALSE),"Sin dato")</f>
        <v/>
      </c>
      <c r="X3616">
        <f>IF(I3616=1,"Varón","Mujer")</f>
        <v/>
      </c>
      <c r="Y3616">
        <f>IFERROR(VLOOKUP(M3616,Tablas_Equivalencia!$G$3:$H$6,2,FALSE),"Sin dato")</f>
        <v/>
      </c>
      <c r="Z3616">
        <f>IF(J3616&lt;=24,"18-24","25-29")</f>
        <v/>
      </c>
      <c r="AA3616">
        <f>IF(M3616&lt;&gt;1,"",IF(P3616=2,1,0))</f>
        <v/>
      </c>
      <c r="AB3616">
        <f>IF(M3616&lt;&gt;1,"",IF(O3616&gt;=2,1,0))</f>
        <v/>
      </c>
      <c r="AC3616">
        <f>IF(M3616&lt;&gt;1,"",IF(OR(Q3616=999,Q3616=""),"",IF(OR(Q3616&lt;35,Q3616&gt;48),1,0)))</f>
        <v/>
      </c>
      <c r="AD3616">
        <f>IF(COUNT(AA3616:AC3616)&lt;3,"",SUM(AA3616:AC3616))</f>
        <v/>
      </c>
      <c r="AE3616">
        <f>IF(L3616&gt;=4,2,IF(L3616&gt;=2,1,0))</f>
        <v/>
      </c>
      <c r="AF3616">
        <f>IF(L3616&gt;=5,1,0)</f>
        <v/>
      </c>
      <c r="AG3616">
        <f>AE3616+AF3616</f>
        <v/>
      </c>
      <c r="AH3616" s="15">
        <f>IF(M3616&lt;&gt;1,"",IF(OR(R3616=-9,R3616=""),"",R3616))</f>
        <v/>
      </c>
      <c r="AI3616">
        <f>IF(M3616&lt;&gt;1,"",IF(OR(Q3616=999,Q3616=""),"",Q3616))</f>
        <v/>
      </c>
    </row>
    <row r="3617">
      <c r="A3617" t="inlineStr">
        <is>
          <t>TQRMNOP119497</t>
        </is>
      </c>
      <c r="B3617" t="n">
        <v>2025</v>
      </c>
      <c r="C3617" t="n">
        <v>1</v>
      </c>
      <c r="D3617" t="n">
        <v>41</v>
      </c>
      <c r="E3617" t="inlineStr">
        <is>
          <t>N</t>
        </is>
      </c>
      <c r="F3617" t="n">
        <v>12</v>
      </c>
      <c r="G3617" t="n">
        <v>1776</v>
      </c>
      <c r="H3617" t="n">
        <v>1</v>
      </c>
      <c r="I3617" t="n">
        <v>2</v>
      </c>
      <c r="J3617" t="n">
        <v>28</v>
      </c>
      <c r="K3617" t="n">
        <v>2</v>
      </c>
      <c r="L3617" t="n">
        <v>4</v>
      </c>
      <c r="M3617" t="n">
        <v>2</v>
      </c>
      <c r="R3617" s="15" t="n">
        <v>0</v>
      </c>
      <c r="S3617" s="15" t="n">
        <v>108000</v>
      </c>
      <c r="T3617" s="15" t="n">
        <v>108000</v>
      </c>
      <c r="U3617" s="15" t="n">
        <v>59000</v>
      </c>
      <c r="V3617">
        <f>IFERROR(VLOOKUP(D3617,Tablas_Equivalencia!$A$3:$B$8,2,FALSE),"Sin dato")</f>
        <v/>
      </c>
      <c r="W3617">
        <f>IFERROR(VLOOKUP(L3617,Tablas_Equivalencia!$D$3:$E$9,2,FALSE),"Sin dato")</f>
        <v/>
      </c>
      <c r="X3617">
        <f>IF(I3617=1,"Varón","Mujer")</f>
        <v/>
      </c>
      <c r="Y3617">
        <f>IFERROR(VLOOKUP(M3617,Tablas_Equivalencia!$G$3:$H$6,2,FALSE),"Sin dato")</f>
        <v/>
      </c>
      <c r="Z3617">
        <f>IF(J3617&lt;=24,"18-24","25-29")</f>
        <v/>
      </c>
      <c r="AA3617">
        <f>IF(M3617&lt;&gt;1,"",IF(P3617=2,1,0))</f>
        <v/>
      </c>
      <c r="AB3617">
        <f>IF(M3617&lt;&gt;1,"",IF(O3617&gt;=2,1,0))</f>
        <v/>
      </c>
      <c r="AC3617">
        <f>IF(M3617&lt;&gt;1,"",IF(OR(Q3617=999,Q3617=""),"",IF(OR(Q3617&lt;35,Q3617&gt;48),1,0)))</f>
        <v/>
      </c>
      <c r="AD3617">
        <f>IF(COUNT(AA3617:AC3617)&lt;3,"",SUM(AA3617:AC3617))</f>
        <v/>
      </c>
      <c r="AE3617">
        <f>IF(L3617&gt;=4,2,IF(L3617&gt;=2,1,0))</f>
        <v/>
      </c>
      <c r="AF3617">
        <f>IF(L3617&gt;=5,1,0)</f>
        <v/>
      </c>
      <c r="AG3617">
        <f>AE3617+AF3617</f>
        <v/>
      </c>
      <c r="AH3617" s="15">
        <f>IF(M3617&lt;&gt;1,"",IF(OR(R3617=-9,R3617=""),"",R3617))</f>
        <v/>
      </c>
      <c r="AI3617">
        <f>IF(M3617&lt;&gt;1,"",IF(OR(Q3617=999,Q3617=""),"",Q3617))</f>
        <v/>
      </c>
    </row>
    <row r="3618">
      <c r="A3618" t="inlineStr">
        <is>
          <t>TQRMNOP119504</t>
        </is>
      </c>
      <c r="B3618" t="n">
        <v>2025</v>
      </c>
      <c r="C3618" t="n">
        <v>1</v>
      </c>
      <c r="D3618" t="n">
        <v>40</v>
      </c>
      <c r="E3618" t="inlineStr">
        <is>
          <t>N</t>
        </is>
      </c>
      <c r="F3618" t="n">
        <v>9</v>
      </c>
      <c r="G3618" t="n">
        <v>1258</v>
      </c>
      <c r="H3618" t="n">
        <v>2</v>
      </c>
      <c r="I3618" t="n">
        <v>2</v>
      </c>
      <c r="J3618" t="n">
        <v>26</v>
      </c>
      <c r="K3618" t="n">
        <v>2</v>
      </c>
      <c r="L3618" t="n">
        <v>1</v>
      </c>
      <c r="M3618" t="n">
        <v>1</v>
      </c>
      <c r="N3618" t="n">
        <v>3</v>
      </c>
      <c r="O3618" t="n">
        <v>2</v>
      </c>
      <c r="P3618" t="n">
        <v>2</v>
      </c>
      <c r="Q3618" t="n">
        <v>28</v>
      </c>
      <c r="R3618" s="15" t="n">
        <v>217000</v>
      </c>
      <c r="S3618" s="15" t="n">
        <v>0</v>
      </c>
      <c r="T3618" s="15" t="n">
        <v>217000</v>
      </c>
      <c r="U3618" s="15" t="n">
        <v>107500</v>
      </c>
      <c r="V3618">
        <f>IFERROR(VLOOKUP(D3618,Tablas_Equivalencia!$A$3:$B$8,2,FALSE),"Sin dato")</f>
        <v/>
      </c>
      <c r="W3618">
        <f>IFERROR(VLOOKUP(L3618,Tablas_Equivalencia!$D$3:$E$9,2,FALSE),"Sin dato")</f>
        <v/>
      </c>
      <c r="X3618">
        <f>IF(I3618=1,"Varón","Mujer")</f>
        <v/>
      </c>
      <c r="Y3618">
        <f>IFERROR(VLOOKUP(M3618,Tablas_Equivalencia!$G$3:$H$6,2,FALSE),"Sin dato")</f>
        <v/>
      </c>
      <c r="Z3618">
        <f>IF(J3618&lt;=24,"18-24","25-29")</f>
        <v/>
      </c>
      <c r="AA3618">
        <f>IF(M3618&lt;&gt;1,"",IF(P3618=2,1,0))</f>
        <v/>
      </c>
      <c r="AB3618">
        <f>IF(M3618&lt;&gt;1,"",IF(O3618&gt;=2,1,0))</f>
        <v/>
      </c>
      <c r="AC3618">
        <f>IF(M3618&lt;&gt;1,"",IF(OR(Q3618=999,Q3618=""),"",IF(OR(Q3618&lt;35,Q3618&gt;48),1,0)))</f>
        <v/>
      </c>
      <c r="AD3618">
        <f>IF(COUNT(AA3618:AC3618)&lt;3,"",SUM(AA3618:AC3618))</f>
        <v/>
      </c>
      <c r="AE3618">
        <f>IF(L3618&gt;=4,2,IF(L3618&gt;=2,1,0))</f>
        <v/>
      </c>
      <c r="AF3618">
        <f>IF(L3618&gt;=5,1,0)</f>
        <v/>
      </c>
      <c r="AG3618">
        <f>AE3618+AF3618</f>
        <v/>
      </c>
      <c r="AH3618" s="15">
        <f>IF(M3618&lt;&gt;1,"",IF(OR(R3618=-9,R3618=""),"",R3618))</f>
        <v/>
      </c>
      <c r="AI3618">
        <f>IF(M3618&lt;&gt;1,"",IF(OR(Q3618=999,Q3618=""),"",Q3618))</f>
        <v/>
      </c>
    </row>
    <row r="3619">
      <c r="A3619" t="inlineStr">
        <is>
          <t>TQRMNOP119505</t>
        </is>
      </c>
      <c r="B3619" t="n">
        <v>2025</v>
      </c>
      <c r="C3619" t="n">
        <v>1</v>
      </c>
      <c r="D3619" t="n">
        <v>1</v>
      </c>
      <c r="E3619" t="inlineStr">
        <is>
          <t>S</t>
        </is>
      </c>
      <c r="F3619" t="n">
        <v>32</v>
      </c>
      <c r="G3619" t="n">
        <v>1162</v>
      </c>
      <c r="H3619" t="n">
        <v>2</v>
      </c>
      <c r="I3619" t="n">
        <v>2</v>
      </c>
      <c r="J3619" t="n">
        <v>20</v>
      </c>
      <c r="K3619" t="n">
        <v>1</v>
      </c>
      <c r="L3619" t="n">
        <v>5</v>
      </c>
      <c r="M3619" t="n">
        <v>1</v>
      </c>
      <c r="N3619" t="n">
        <v>2</v>
      </c>
      <c r="O3619" t="n">
        <v>2</v>
      </c>
      <c r="P3619" t="n">
        <v>2</v>
      </c>
      <c r="Q3619" t="n">
        <v>19</v>
      </c>
      <c r="R3619" s="15" t="n">
        <v>-9</v>
      </c>
      <c r="S3619" s="15" t="n">
        <v>0</v>
      </c>
      <c r="T3619" s="15" t="n">
        <v>0</v>
      </c>
      <c r="U3619" s="15" t="n">
        <v>177900</v>
      </c>
      <c r="V3619">
        <f>IFERROR(VLOOKUP(D3619,Tablas_Equivalencia!$A$3:$B$8,2,FALSE),"Sin dato")</f>
        <v/>
      </c>
      <c r="W3619">
        <f>IFERROR(VLOOKUP(L3619,Tablas_Equivalencia!$D$3:$E$9,2,FALSE),"Sin dato")</f>
        <v/>
      </c>
      <c r="X3619">
        <f>IF(I3619=1,"Varón","Mujer")</f>
        <v/>
      </c>
      <c r="Y3619">
        <f>IFERROR(VLOOKUP(M3619,Tablas_Equivalencia!$G$3:$H$6,2,FALSE),"Sin dato")</f>
        <v/>
      </c>
      <c r="Z3619">
        <f>IF(J3619&lt;=24,"18-24","25-29")</f>
        <v/>
      </c>
      <c r="AA3619">
        <f>IF(M3619&lt;&gt;1,"",IF(P3619=2,1,0))</f>
        <v/>
      </c>
      <c r="AB3619">
        <f>IF(M3619&lt;&gt;1,"",IF(O3619&gt;=2,1,0))</f>
        <v/>
      </c>
      <c r="AC3619">
        <f>IF(M3619&lt;&gt;1,"",IF(OR(Q3619=999,Q3619=""),"",IF(OR(Q3619&lt;35,Q3619&gt;48),1,0)))</f>
        <v/>
      </c>
      <c r="AD3619">
        <f>IF(COUNT(AA3619:AC3619)&lt;3,"",SUM(AA3619:AC3619))</f>
        <v/>
      </c>
      <c r="AE3619">
        <f>IF(L3619&gt;=4,2,IF(L3619&gt;=2,1,0))</f>
        <v/>
      </c>
      <c r="AF3619">
        <f>IF(L3619&gt;=5,1,0)</f>
        <v/>
      </c>
      <c r="AG3619">
        <f>AE3619+AF3619</f>
        <v/>
      </c>
      <c r="AH3619" s="15">
        <f>IF(M3619&lt;&gt;1,"",IF(OR(R3619=-9,R3619=""),"",R3619))</f>
        <v/>
      </c>
      <c r="AI3619">
        <f>IF(M3619&lt;&gt;1,"",IF(OR(Q3619=999,Q3619=""),"",Q3619))</f>
        <v/>
      </c>
    </row>
    <row r="3620">
      <c r="A3620" t="inlineStr">
        <is>
          <t>TQRMNOP119508</t>
        </is>
      </c>
      <c r="B3620" t="n">
        <v>2025</v>
      </c>
      <c r="C3620" t="n">
        <v>1</v>
      </c>
      <c r="D3620" t="n">
        <v>1</v>
      </c>
      <c r="E3620" t="inlineStr">
        <is>
          <t>S</t>
        </is>
      </c>
      <c r="F3620" t="n">
        <v>32</v>
      </c>
      <c r="G3620" t="n">
        <v>1265</v>
      </c>
      <c r="H3620" t="n">
        <v>1</v>
      </c>
      <c r="I3620" t="n">
        <v>1</v>
      </c>
      <c r="J3620" t="n">
        <v>22</v>
      </c>
      <c r="K3620" t="n">
        <v>2</v>
      </c>
      <c r="L3620" t="n">
        <v>4</v>
      </c>
      <c r="M3620" t="n">
        <v>1</v>
      </c>
      <c r="N3620" t="n">
        <v>3</v>
      </c>
      <c r="O3620" t="n">
        <v>1</v>
      </c>
      <c r="P3620" t="n">
        <v>1</v>
      </c>
      <c r="Q3620" t="n">
        <v>69</v>
      </c>
      <c r="R3620" s="15" t="n">
        <v>1485000</v>
      </c>
      <c r="S3620" s="15" t="n">
        <v>0</v>
      </c>
      <c r="T3620" s="15" t="n">
        <v>1485000</v>
      </c>
      <c r="U3620" s="15" t="n">
        <v>201000</v>
      </c>
      <c r="V3620">
        <f>IFERROR(VLOOKUP(D3620,Tablas_Equivalencia!$A$3:$B$8,2,FALSE),"Sin dato")</f>
        <v/>
      </c>
      <c r="W3620">
        <f>IFERROR(VLOOKUP(L3620,Tablas_Equivalencia!$D$3:$E$9,2,FALSE),"Sin dato")</f>
        <v/>
      </c>
      <c r="X3620">
        <f>IF(I3620=1,"Varón","Mujer")</f>
        <v/>
      </c>
      <c r="Y3620">
        <f>IFERROR(VLOOKUP(M3620,Tablas_Equivalencia!$G$3:$H$6,2,FALSE),"Sin dato")</f>
        <v/>
      </c>
      <c r="Z3620">
        <f>IF(J3620&lt;=24,"18-24","25-29")</f>
        <v/>
      </c>
      <c r="AA3620">
        <f>IF(M3620&lt;&gt;1,"",IF(P3620=2,1,0))</f>
        <v/>
      </c>
      <c r="AB3620">
        <f>IF(M3620&lt;&gt;1,"",IF(O3620&gt;=2,1,0))</f>
        <v/>
      </c>
      <c r="AC3620">
        <f>IF(M3620&lt;&gt;1,"",IF(OR(Q3620=999,Q3620=""),"",IF(OR(Q3620&lt;35,Q3620&gt;48),1,0)))</f>
        <v/>
      </c>
      <c r="AD3620">
        <f>IF(COUNT(AA3620:AC3620)&lt;3,"",SUM(AA3620:AC3620))</f>
        <v/>
      </c>
      <c r="AE3620">
        <f>IF(L3620&gt;=4,2,IF(L3620&gt;=2,1,0))</f>
        <v/>
      </c>
      <c r="AF3620">
        <f>IF(L3620&gt;=5,1,0)</f>
        <v/>
      </c>
      <c r="AG3620">
        <f>AE3620+AF3620</f>
        <v/>
      </c>
      <c r="AH3620" s="15">
        <f>IF(M3620&lt;&gt;1,"",IF(OR(R3620=-9,R3620=""),"",R3620))</f>
        <v/>
      </c>
      <c r="AI3620">
        <f>IF(M3620&lt;&gt;1,"",IF(OR(Q3620=999,Q3620=""),"",Q3620))</f>
        <v/>
      </c>
    </row>
    <row r="3621">
      <c r="A3621" t="inlineStr">
        <is>
          <t>TQRMNOP119514</t>
        </is>
      </c>
      <c r="B3621" t="n">
        <v>2025</v>
      </c>
      <c r="C3621" t="n">
        <v>1</v>
      </c>
      <c r="D3621" t="n">
        <v>41</v>
      </c>
      <c r="E3621" t="inlineStr">
        <is>
          <t>N</t>
        </is>
      </c>
      <c r="F3621" t="n">
        <v>12</v>
      </c>
      <c r="G3621" t="n">
        <v>1095</v>
      </c>
      <c r="H3621" t="n">
        <v>3</v>
      </c>
      <c r="I3621" t="n">
        <v>1</v>
      </c>
      <c r="J3621" t="n">
        <v>24</v>
      </c>
      <c r="K3621" t="n">
        <v>2</v>
      </c>
      <c r="L3621" t="n">
        <v>3</v>
      </c>
      <c r="M3621" t="n">
        <v>1</v>
      </c>
      <c r="N3621" t="n">
        <v>3</v>
      </c>
      <c r="O3621" t="n">
        <v>3</v>
      </c>
      <c r="P3621" t="n">
        <v>2</v>
      </c>
      <c r="Q3621" t="n">
        <v>27</v>
      </c>
      <c r="R3621" s="15" t="n">
        <v>535000</v>
      </c>
      <c r="S3621" s="15" t="n">
        <v>0</v>
      </c>
      <c r="T3621" s="15" t="n">
        <v>535000</v>
      </c>
      <c r="U3621" s="15" t="n">
        <v>155700</v>
      </c>
      <c r="V3621">
        <f>IFERROR(VLOOKUP(D3621,Tablas_Equivalencia!$A$3:$B$8,2,FALSE),"Sin dato")</f>
        <v/>
      </c>
      <c r="W3621">
        <f>IFERROR(VLOOKUP(L3621,Tablas_Equivalencia!$D$3:$E$9,2,FALSE),"Sin dato")</f>
        <v/>
      </c>
      <c r="X3621">
        <f>IF(I3621=1,"Varón","Mujer")</f>
        <v/>
      </c>
      <c r="Y3621">
        <f>IFERROR(VLOOKUP(M3621,Tablas_Equivalencia!$G$3:$H$6,2,FALSE),"Sin dato")</f>
        <v/>
      </c>
      <c r="Z3621">
        <f>IF(J3621&lt;=24,"18-24","25-29")</f>
        <v/>
      </c>
      <c r="AA3621">
        <f>IF(M3621&lt;&gt;1,"",IF(P3621=2,1,0))</f>
        <v/>
      </c>
      <c r="AB3621">
        <f>IF(M3621&lt;&gt;1,"",IF(O3621&gt;=2,1,0))</f>
        <v/>
      </c>
      <c r="AC3621">
        <f>IF(M3621&lt;&gt;1,"",IF(OR(Q3621=999,Q3621=""),"",IF(OR(Q3621&lt;35,Q3621&gt;48),1,0)))</f>
        <v/>
      </c>
      <c r="AD3621">
        <f>IF(COUNT(AA3621:AC3621)&lt;3,"",SUM(AA3621:AC3621))</f>
        <v/>
      </c>
      <c r="AE3621">
        <f>IF(L3621&gt;=4,2,IF(L3621&gt;=2,1,0))</f>
        <v/>
      </c>
      <c r="AF3621">
        <f>IF(L3621&gt;=5,1,0)</f>
        <v/>
      </c>
      <c r="AG3621">
        <f>AE3621+AF3621</f>
        <v/>
      </c>
      <c r="AH3621" s="15">
        <f>IF(M3621&lt;&gt;1,"",IF(OR(R3621=-9,R3621=""),"",R3621))</f>
        <v/>
      </c>
      <c r="AI3621">
        <f>IF(M3621&lt;&gt;1,"",IF(OR(Q3621=999,Q3621=""),"",Q3621))</f>
        <v/>
      </c>
    </row>
    <row r="3622">
      <c r="A3622" t="inlineStr">
        <is>
          <t>TQRMNOP119517</t>
        </is>
      </c>
      <c r="B3622" t="n">
        <v>2025</v>
      </c>
      <c r="C3622" t="n">
        <v>1</v>
      </c>
      <c r="D3622" t="n">
        <v>1</v>
      </c>
      <c r="E3622" t="inlineStr">
        <is>
          <t>S</t>
        </is>
      </c>
      <c r="F3622" t="n">
        <v>33</v>
      </c>
      <c r="G3622" t="n">
        <v>1605</v>
      </c>
      <c r="H3622" t="n">
        <v>2</v>
      </c>
      <c r="I3622" t="n">
        <v>1</v>
      </c>
      <c r="J3622" t="n">
        <v>25</v>
      </c>
      <c r="K3622" t="n">
        <v>2</v>
      </c>
      <c r="L3622" t="n">
        <v>5</v>
      </c>
      <c r="M3622" t="n">
        <v>2</v>
      </c>
      <c r="R3622" s="15" t="n">
        <v>0</v>
      </c>
      <c r="S3622" s="15" t="n">
        <v>0</v>
      </c>
      <c r="T3622" s="15" t="n">
        <v>0</v>
      </c>
      <c r="U3622" s="15" t="n">
        <v>84900</v>
      </c>
      <c r="V3622">
        <f>IFERROR(VLOOKUP(D3622,Tablas_Equivalencia!$A$3:$B$8,2,FALSE),"Sin dato")</f>
        <v/>
      </c>
      <c r="W3622">
        <f>IFERROR(VLOOKUP(L3622,Tablas_Equivalencia!$D$3:$E$9,2,FALSE),"Sin dato")</f>
        <v/>
      </c>
      <c r="X3622">
        <f>IF(I3622=1,"Varón","Mujer")</f>
        <v/>
      </c>
      <c r="Y3622">
        <f>IFERROR(VLOOKUP(M3622,Tablas_Equivalencia!$G$3:$H$6,2,FALSE),"Sin dato")</f>
        <v/>
      </c>
      <c r="Z3622">
        <f>IF(J3622&lt;=24,"18-24","25-29")</f>
        <v/>
      </c>
      <c r="AA3622">
        <f>IF(M3622&lt;&gt;1,"",IF(P3622=2,1,0))</f>
        <v/>
      </c>
      <c r="AB3622">
        <f>IF(M3622&lt;&gt;1,"",IF(O3622&gt;=2,1,0))</f>
        <v/>
      </c>
      <c r="AC3622">
        <f>IF(M3622&lt;&gt;1,"",IF(OR(Q3622=999,Q3622=""),"",IF(OR(Q3622&lt;35,Q3622&gt;48),1,0)))</f>
        <v/>
      </c>
      <c r="AD3622">
        <f>IF(COUNT(AA3622:AC3622)&lt;3,"",SUM(AA3622:AC3622))</f>
        <v/>
      </c>
      <c r="AE3622">
        <f>IF(L3622&gt;=4,2,IF(L3622&gt;=2,1,0))</f>
        <v/>
      </c>
      <c r="AF3622">
        <f>IF(L3622&gt;=5,1,0)</f>
        <v/>
      </c>
      <c r="AG3622">
        <f>AE3622+AF3622</f>
        <v/>
      </c>
      <c r="AH3622" s="15">
        <f>IF(M3622&lt;&gt;1,"",IF(OR(R3622=-9,R3622=""),"",R3622))</f>
        <v/>
      </c>
      <c r="AI3622">
        <f>IF(M3622&lt;&gt;1,"",IF(OR(Q3622=999,Q3622=""),"",Q3622))</f>
        <v/>
      </c>
    </row>
    <row r="3623">
      <c r="A3623" t="inlineStr">
        <is>
          <t>TQRMNOP119518</t>
        </is>
      </c>
      <c r="B3623" t="n">
        <v>2025</v>
      </c>
      <c r="C3623" t="n">
        <v>1</v>
      </c>
      <c r="D3623" t="n">
        <v>43</v>
      </c>
      <c r="E3623" t="inlineStr">
        <is>
          <t>S</t>
        </is>
      </c>
      <c r="F3623" t="n">
        <v>17</v>
      </c>
      <c r="G3623" t="n">
        <v>912</v>
      </c>
      <c r="H3623" t="n">
        <v>1</v>
      </c>
      <c r="I3623" t="n">
        <v>2</v>
      </c>
      <c r="J3623" t="n">
        <v>23</v>
      </c>
      <c r="K3623" t="n">
        <v>2</v>
      </c>
      <c r="L3623" t="n">
        <v>6</v>
      </c>
      <c r="M3623" t="n">
        <v>1</v>
      </c>
      <c r="N3623" t="n">
        <v>3</v>
      </c>
      <c r="O3623" t="n">
        <v>1</v>
      </c>
      <c r="P3623" t="n">
        <v>1</v>
      </c>
      <c r="Q3623" t="n">
        <v>27</v>
      </c>
      <c r="R3623" s="15" t="n">
        <v>594000</v>
      </c>
      <c r="S3623" s="15" t="n">
        <v>0</v>
      </c>
      <c r="T3623" s="15" t="n">
        <v>594000</v>
      </c>
      <c r="U3623" s="15" t="n">
        <v>48800</v>
      </c>
      <c r="V3623">
        <f>IFERROR(VLOOKUP(D3623,Tablas_Equivalencia!$A$3:$B$8,2,FALSE),"Sin dato")</f>
        <v/>
      </c>
      <c r="W3623">
        <f>IFERROR(VLOOKUP(L3623,Tablas_Equivalencia!$D$3:$E$9,2,FALSE),"Sin dato")</f>
        <v/>
      </c>
      <c r="X3623">
        <f>IF(I3623=1,"Varón","Mujer")</f>
        <v/>
      </c>
      <c r="Y3623">
        <f>IFERROR(VLOOKUP(M3623,Tablas_Equivalencia!$G$3:$H$6,2,FALSE),"Sin dato")</f>
        <v/>
      </c>
      <c r="Z3623">
        <f>IF(J3623&lt;=24,"18-24","25-29")</f>
        <v/>
      </c>
      <c r="AA3623">
        <f>IF(M3623&lt;&gt;1,"",IF(P3623=2,1,0))</f>
        <v/>
      </c>
      <c r="AB3623">
        <f>IF(M3623&lt;&gt;1,"",IF(O3623&gt;=2,1,0))</f>
        <v/>
      </c>
      <c r="AC3623">
        <f>IF(M3623&lt;&gt;1,"",IF(OR(Q3623=999,Q3623=""),"",IF(OR(Q3623&lt;35,Q3623&gt;48),1,0)))</f>
        <v/>
      </c>
      <c r="AD3623">
        <f>IF(COUNT(AA3623:AC3623)&lt;3,"",SUM(AA3623:AC3623))</f>
        <v/>
      </c>
      <c r="AE3623">
        <f>IF(L3623&gt;=4,2,IF(L3623&gt;=2,1,0))</f>
        <v/>
      </c>
      <c r="AF3623">
        <f>IF(L3623&gt;=5,1,0)</f>
        <v/>
      </c>
      <c r="AG3623">
        <f>AE3623+AF3623</f>
        <v/>
      </c>
      <c r="AH3623" s="15">
        <f>IF(M3623&lt;&gt;1,"",IF(OR(R3623=-9,R3623=""),"",R3623))</f>
        <v/>
      </c>
      <c r="AI3623">
        <f>IF(M3623&lt;&gt;1,"",IF(OR(Q3623=999,Q3623=""),"",Q3623))</f>
        <v/>
      </c>
    </row>
    <row r="3624">
      <c r="A3624" t="inlineStr">
        <is>
          <t>TQRMNOP119519</t>
        </is>
      </c>
      <c r="B3624" t="n">
        <v>2025</v>
      </c>
      <c r="C3624" t="n">
        <v>1</v>
      </c>
      <c r="D3624" t="n">
        <v>1</v>
      </c>
      <c r="E3624" t="inlineStr">
        <is>
          <t>S</t>
        </is>
      </c>
      <c r="F3624" t="n">
        <v>33</v>
      </c>
      <c r="G3624" t="n">
        <v>951</v>
      </c>
      <c r="H3624" t="n">
        <v>1</v>
      </c>
      <c r="I3624" t="n">
        <v>1</v>
      </c>
      <c r="J3624" t="n">
        <v>19</v>
      </c>
      <c r="K3624" t="n">
        <v>2</v>
      </c>
      <c r="L3624" t="n">
        <v>3</v>
      </c>
      <c r="M3624" t="n">
        <v>1</v>
      </c>
      <c r="N3624" t="n">
        <v>2</v>
      </c>
      <c r="O3624" t="n">
        <v>2</v>
      </c>
      <c r="P3624" t="n">
        <v>2</v>
      </c>
      <c r="Q3624" t="n">
        <v>35</v>
      </c>
      <c r="R3624" s="15" t="n">
        <v>359000</v>
      </c>
      <c r="S3624" s="15" t="n">
        <v>51000</v>
      </c>
      <c r="T3624" s="15" t="n">
        <v>410000</v>
      </c>
      <c r="U3624" s="15" t="n">
        <v>88600</v>
      </c>
      <c r="V3624">
        <f>IFERROR(VLOOKUP(D3624,Tablas_Equivalencia!$A$3:$B$8,2,FALSE),"Sin dato")</f>
        <v/>
      </c>
      <c r="W3624">
        <f>IFERROR(VLOOKUP(L3624,Tablas_Equivalencia!$D$3:$E$9,2,FALSE),"Sin dato")</f>
        <v/>
      </c>
      <c r="X3624">
        <f>IF(I3624=1,"Varón","Mujer")</f>
        <v/>
      </c>
      <c r="Y3624">
        <f>IFERROR(VLOOKUP(M3624,Tablas_Equivalencia!$G$3:$H$6,2,FALSE),"Sin dato")</f>
        <v/>
      </c>
      <c r="Z3624">
        <f>IF(J3624&lt;=24,"18-24","25-29")</f>
        <v/>
      </c>
      <c r="AA3624">
        <f>IF(M3624&lt;&gt;1,"",IF(P3624=2,1,0))</f>
        <v/>
      </c>
      <c r="AB3624">
        <f>IF(M3624&lt;&gt;1,"",IF(O3624&gt;=2,1,0))</f>
        <v/>
      </c>
      <c r="AC3624">
        <f>IF(M3624&lt;&gt;1,"",IF(OR(Q3624=999,Q3624=""),"",IF(OR(Q3624&lt;35,Q3624&gt;48),1,0)))</f>
        <v/>
      </c>
      <c r="AD3624">
        <f>IF(COUNT(AA3624:AC3624)&lt;3,"",SUM(AA3624:AC3624))</f>
        <v/>
      </c>
      <c r="AE3624">
        <f>IF(L3624&gt;=4,2,IF(L3624&gt;=2,1,0))</f>
        <v/>
      </c>
      <c r="AF3624">
        <f>IF(L3624&gt;=5,1,0)</f>
        <v/>
      </c>
      <c r="AG3624">
        <f>AE3624+AF3624</f>
        <v/>
      </c>
      <c r="AH3624" s="15">
        <f>IF(M3624&lt;&gt;1,"",IF(OR(R3624=-9,R3624=""),"",R3624))</f>
        <v/>
      </c>
      <c r="AI3624">
        <f>IF(M3624&lt;&gt;1,"",IF(OR(Q3624=999,Q3624=""),"",Q3624))</f>
        <v/>
      </c>
    </row>
    <row r="3625">
      <c r="A3625" t="inlineStr">
        <is>
          <t>TQRMNOP119531</t>
        </is>
      </c>
      <c r="B3625" t="n">
        <v>2025</v>
      </c>
      <c r="C3625" t="n">
        <v>1</v>
      </c>
      <c r="D3625" t="n">
        <v>1</v>
      </c>
      <c r="E3625" t="inlineStr">
        <is>
          <t>S</t>
        </is>
      </c>
      <c r="F3625" t="n">
        <v>32</v>
      </c>
      <c r="G3625" t="n">
        <v>1424</v>
      </c>
      <c r="H3625" t="n">
        <v>1</v>
      </c>
      <c r="I3625" t="n">
        <v>2</v>
      </c>
      <c r="J3625" t="n">
        <v>24</v>
      </c>
      <c r="K3625" t="n">
        <v>1</v>
      </c>
      <c r="L3625" t="n">
        <v>5</v>
      </c>
      <c r="M3625" t="n">
        <v>1</v>
      </c>
      <c r="N3625" t="n">
        <v>3</v>
      </c>
      <c r="O3625" t="n">
        <v>1</v>
      </c>
      <c r="P3625" t="n">
        <v>2</v>
      </c>
      <c r="Q3625" t="n">
        <v>27</v>
      </c>
      <c r="R3625" s="15" t="n">
        <v>434000</v>
      </c>
      <c r="S3625" s="15" t="n">
        <v>0</v>
      </c>
      <c r="T3625" s="15" t="n">
        <v>434000</v>
      </c>
      <c r="U3625" s="15" t="n">
        <v>285900</v>
      </c>
      <c r="V3625">
        <f>IFERROR(VLOOKUP(D3625,Tablas_Equivalencia!$A$3:$B$8,2,FALSE),"Sin dato")</f>
        <v/>
      </c>
      <c r="W3625">
        <f>IFERROR(VLOOKUP(L3625,Tablas_Equivalencia!$D$3:$E$9,2,FALSE),"Sin dato")</f>
        <v/>
      </c>
      <c r="X3625">
        <f>IF(I3625=1,"Varón","Mujer")</f>
        <v/>
      </c>
      <c r="Y3625">
        <f>IFERROR(VLOOKUP(M3625,Tablas_Equivalencia!$G$3:$H$6,2,FALSE),"Sin dato")</f>
        <v/>
      </c>
      <c r="Z3625">
        <f>IF(J3625&lt;=24,"18-24","25-29")</f>
        <v/>
      </c>
      <c r="AA3625">
        <f>IF(M3625&lt;&gt;1,"",IF(P3625=2,1,0))</f>
        <v/>
      </c>
      <c r="AB3625">
        <f>IF(M3625&lt;&gt;1,"",IF(O3625&gt;=2,1,0))</f>
        <v/>
      </c>
      <c r="AC3625">
        <f>IF(M3625&lt;&gt;1,"",IF(OR(Q3625=999,Q3625=""),"",IF(OR(Q3625&lt;35,Q3625&gt;48),1,0)))</f>
        <v/>
      </c>
      <c r="AD3625">
        <f>IF(COUNT(AA3625:AC3625)&lt;3,"",SUM(AA3625:AC3625))</f>
        <v/>
      </c>
      <c r="AE3625">
        <f>IF(L3625&gt;=4,2,IF(L3625&gt;=2,1,0))</f>
        <v/>
      </c>
      <c r="AF3625">
        <f>IF(L3625&gt;=5,1,0)</f>
        <v/>
      </c>
      <c r="AG3625">
        <f>AE3625+AF3625</f>
        <v/>
      </c>
      <c r="AH3625" s="15">
        <f>IF(M3625&lt;&gt;1,"",IF(OR(R3625=-9,R3625=""),"",R3625))</f>
        <v/>
      </c>
      <c r="AI3625">
        <f>IF(M3625&lt;&gt;1,"",IF(OR(Q3625=999,Q3625=""),"",Q3625))</f>
        <v/>
      </c>
    </row>
    <row r="3626">
      <c r="A3626" t="inlineStr">
        <is>
          <t>TQRMNOP119533</t>
        </is>
      </c>
      <c r="B3626" t="n">
        <v>2025</v>
      </c>
      <c r="C3626" t="n">
        <v>1</v>
      </c>
      <c r="D3626" t="n">
        <v>41</v>
      </c>
      <c r="E3626" t="inlineStr">
        <is>
          <t>S</t>
        </is>
      </c>
      <c r="F3626" t="n">
        <v>8</v>
      </c>
      <c r="G3626" t="n">
        <v>1131</v>
      </c>
      <c r="H3626" t="n">
        <v>3</v>
      </c>
      <c r="I3626" t="n">
        <v>1</v>
      </c>
      <c r="J3626" t="n">
        <v>29</v>
      </c>
      <c r="K3626" t="n">
        <v>2</v>
      </c>
      <c r="L3626" t="n">
        <v>2</v>
      </c>
      <c r="M3626" t="n">
        <v>3</v>
      </c>
      <c r="R3626" s="15" t="n">
        <v>0</v>
      </c>
      <c r="S3626" s="15" t="n">
        <v>61000</v>
      </c>
      <c r="T3626" s="15" t="n">
        <v>61000</v>
      </c>
      <c r="U3626" s="15" t="n">
        <v>302300</v>
      </c>
      <c r="V3626">
        <f>IFERROR(VLOOKUP(D3626,Tablas_Equivalencia!$A$3:$B$8,2,FALSE),"Sin dato")</f>
        <v/>
      </c>
      <c r="W3626">
        <f>IFERROR(VLOOKUP(L3626,Tablas_Equivalencia!$D$3:$E$9,2,FALSE),"Sin dato")</f>
        <v/>
      </c>
      <c r="X3626">
        <f>IF(I3626=1,"Varón","Mujer")</f>
        <v/>
      </c>
      <c r="Y3626">
        <f>IFERROR(VLOOKUP(M3626,Tablas_Equivalencia!$G$3:$H$6,2,FALSE),"Sin dato")</f>
        <v/>
      </c>
      <c r="Z3626">
        <f>IF(J3626&lt;=24,"18-24","25-29")</f>
        <v/>
      </c>
      <c r="AA3626">
        <f>IF(M3626&lt;&gt;1,"",IF(P3626=2,1,0))</f>
        <v/>
      </c>
      <c r="AB3626">
        <f>IF(M3626&lt;&gt;1,"",IF(O3626&gt;=2,1,0))</f>
        <v/>
      </c>
      <c r="AC3626">
        <f>IF(M3626&lt;&gt;1,"",IF(OR(Q3626=999,Q3626=""),"",IF(OR(Q3626&lt;35,Q3626&gt;48),1,0)))</f>
        <v/>
      </c>
      <c r="AD3626">
        <f>IF(COUNT(AA3626:AC3626)&lt;3,"",SUM(AA3626:AC3626))</f>
        <v/>
      </c>
      <c r="AE3626">
        <f>IF(L3626&gt;=4,2,IF(L3626&gt;=2,1,0))</f>
        <v/>
      </c>
      <c r="AF3626">
        <f>IF(L3626&gt;=5,1,0)</f>
        <v/>
      </c>
      <c r="AG3626">
        <f>AE3626+AF3626</f>
        <v/>
      </c>
      <c r="AH3626" s="15">
        <f>IF(M3626&lt;&gt;1,"",IF(OR(R3626=-9,R3626=""),"",R3626))</f>
        <v/>
      </c>
      <c r="AI3626">
        <f>IF(M3626&lt;&gt;1,"",IF(OR(Q3626=999,Q3626=""),"",Q3626))</f>
        <v/>
      </c>
    </row>
    <row r="3627">
      <c r="A3627" t="inlineStr">
        <is>
          <t>TQRMNOP119538</t>
        </is>
      </c>
      <c r="B3627" t="n">
        <v>2025</v>
      </c>
      <c r="C3627" t="n">
        <v>1</v>
      </c>
      <c r="D3627" t="n">
        <v>1</v>
      </c>
      <c r="E3627" t="inlineStr">
        <is>
          <t>S</t>
        </is>
      </c>
      <c r="F3627" t="n">
        <v>33</v>
      </c>
      <c r="G3627" t="n">
        <v>1144</v>
      </c>
      <c r="H3627" t="n">
        <v>1</v>
      </c>
      <c r="I3627" t="n">
        <v>1</v>
      </c>
      <c r="J3627" t="n">
        <v>21</v>
      </c>
      <c r="K3627" t="n">
        <v>2</v>
      </c>
      <c r="L3627" t="n">
        <v>2</v>
      </c>
      <c r="M3627" t="n">
        <v>3</v>
      </c>
      <c r="R3627" s="15" t="n">
        <v>0</v>
      </c>
      <c r="S3627" s="15" t="n">
        <v>0</v>
      </c>
      <c r="T3627" s="15" t="n">
        <v>0</v>
      </c>
      <c r="U3627" s="15" t="n">
        <v>114000</v>
      </c>
      <c r="V3627">
        <f>IFERROR(VLOOKUP(D3627,Tablas_Equivalencia!$A$3:$B$8,2,FALSE),"Sin dato")</f>
        <v/>
      </c>
      <c r="W3627">
        <f>IFERROR(VLOOKUP(L3627,Tablas_Equivalencia!$D$3:$E$9,2,FALSE),"Sin dato")</f>
        <v/>
      </c>
      <c r="X3627">
        <f>IF(I3627=1,"Varón","Mujer")</f>
        <v/>
      </c>
      <c r="Y3627">
        <f>IFERROR(VLOOKUP(M3627,Tablas_Equivalencia!$G$3:$H$6,2,FALSE),"Sin dato")</f>
        <v/>
      </c>
      <c r="Z3627">
        <f>IF(J3627&lt;=24,"18-24","25-29")</f>
        <v/>
      </c>
      <c r="AA3627">
        <f>IF(M3627&lt;&gt;1,"",IF(P3627=2,1,0))</f>
        <v/>
      </c>
      <c r="AB3627">
        <f>IF(M3627&lt;&gt;1,"",IF(O3627&gt;=2,1,0))</f>
        <v/>
      </c>
      <c r="AC3627">
        <f>IF(M3627&lt;&gt;1,"",IF(OR(Q3627=999,Q3627=""),"",IF(OR(Q3627&lt;35,Q3627&gt;48),1,0)))</f>
        <v/>
      </c>
      <c r="AD3627">
        <f>IF(COUNT(AA3627:AC3627)&lt;3,"",SUM(AA3627:AC3627))</f>
        <v/>
      </c>
      <c r="AE3627">
        <f>IF(L3627&gt;=4,2,IF(L3627&gt;=2,1,0))</f>
        <v/>
      </c>
      <c r="AF3627">
        <f>IF(L3627&gt;=5,1,0)</f>
        <v/>
      </c>
      <c r="AG3627">
        <f>AE3627+AF3627</f>
        <v/>
      </c>
      <c r="AH3627" s="15">
        <f>IF(M3627&lt;&gt;1,"",IF(OR(R3627=-9,R3627=""),"",R3627))</f>
        <v/>
      </c>
      <c r="AI3627">
        <f>IF(M3627&lt;&gt;1,"",IF(OR(Q3627=999,Q3627=""),"",Q3627))</f>
        <v/>
      </c>
    </row>
    <row r="3628">
      <c r="A3628" t="inlineStr">
        <is>
          <t>TQRMNOP119546</t>
        </is>
      </c>
      <c r="B3628" t="n">
        <v>2025</v>
      </c>
      <c r="C3628" t="n">
        <v>1</v>
      </c>
      <c r="D3628" t="n">
        <v>42</v>
      </c>
      <c r="E3628" t="inlineStr">
        <is>
          <t>S</t>
        </is>
      </c>
      <c r="F3628" t="n">
        <v>10</v>
      </c>
      <c r="G3628" t="n">
        <v>1450</v>
      </c>
      <c r="H3628" t="n">
        <v>1</v>
      </c>
      <c r="I3628" t="n">
        <v>2</v>
      </c>
      <c r="J3628" t="n">
        <v>21</v>
      </c>
      <c r="K3628" t="n">
        <v>2</v>
      </c>
      <c r="L3628" t="n">
        <v>3</v>
      </c>
      <c r="M3628" t="n">
        <v>2</v>
      </c>
      <c r="R3628" s="15" t="n">
        <v>0</v>
      </c>
      <c r="S3628" s="15" t="n">
        <v>0</v>
      </c>
      <c r="T3628" s="15" t="n">
        <v>0</v>
      </c>
      <c r="U3628" s="15" t="n">
        <v>85000</v>
      </c>
      <c r="V3628">
        <f>IFERROR(VLOOKUP(D3628,Tablas_Equivalencia!$A$3:$B$8,2,FALSE),"Sin dato")</f>
        <v/>
      </c>
      <c r="W3628">
        <f>IFERROR(VLOOKUP(L3628,Tablas_Equivalencia!$D$3:$E$9,2,FALSE),"Sin dato")</f>
        <v/>
      </c>
      <c r="X3628">
        <f>IF(I3628=1,"Varón","Mujer")</f>
        <v/>
      </c>
      <c r="Y3628">
        <f>IFERROR(VLOOKUP(M3628,Tablas_Equivalencia!$G$3:$H$6,2,FALSE),"Sin dato")</f>
        <v/>
      </c>
      <c r="Z3628">
        <f>IF(J3628&lt;=24,"18-24","25-29")</f>
        <v/>
      </c>
      <c r="AA3628">
        <f>IF(M3628&lt;&gt;1,"",IF(P3628=2,1,0))</f>
        <v/>
      </c>
      <c r="AB3628">
        <f>IF(M3628&lt;&gt;1,"",IF(O3628&gt;=2,1,0))</f>
        <v/>
      </c>
      <c r="AC3628">
        <f>IF(M3628&lt;&gt;1,"",IF(OR(Q3628=999,Q3628=""),"",IF(OR(Q3628&lt;35,Q3628&gt;48),1,0)))</f>
        <v/>
      </c>
      <c r="AD3628">
        <f>IF(COUNT(AA3628:AC3628)&lt;3,"",SUM(AA3628:AC3628))</f>
        <v/>
      </c>
      <c r="AE3628">
        <f>IF(L3628&gt;=4,2,IF(L3628&gt;=2,1,0))</f>
        <v/>
      </c>
      <c r="AF3628">
        <f>IF(L3628&gt;=5,1,0)</f>
        <v/>
      </c>
      <c r="AG3628">
        <f>AE3628+AF3628</f>
        <v/>
      </c>
      <c r="AH3628" s="15">
        <f>IF(M3628&lt;&gt;1,"",IF(OR(R3628=-9,R3628=""),"",R3628))</f>
        <v/>
      </c>
      <c r="AI3628">
        <f>IF(M3628&lt;&gt;1,"",IF(OR(Q3628=999,Q3628=""),"",Q3628))</f>
        <v/>
      </c>
    </row>
    <row r="3629">
      <c r="A3629" t="inlineStr">
        <is>
          <t>TQRMNOP119548</t>
        </is>
      </c>
      <c r="B3629" t="n">
        <v>2025</v>
      </c>
      <c r="C3629" t="n">
        <v>1</v>
      </c>
      <c r="D3629" t="n">
        <v>43</v>
      </c>
      <c r="E3629" t="inlineStr">
        <is>
          <t>S</t>
        </is>
      </c>
      <c r="F3629" t="n">
        <v>17</v>
      </c>
      <c r="G3629" t="n">
        <v>792</v>
      </c>
      <c r="H3629" t="n">
        <v>10</v>
      </c>
      <c r="I3629" t="n">
        <v>1</v>
      </c>
      <c r="J3629" t="n">
        <v>25</v>
      </c>
      <c r="K3629" t="n">
        <v>2</v>
      </c>
      <c r="L3629" t="n">
        <v>4</v>
      </c>
      <c r="M3629" t="n">
        <v>2</v>
      </c>
      <c r="R3629" s="15" t="n">
        <v>0</v>
      </c>
      <c r="S3629" s="15" t="n">
        <v>0</v>
      </c>
      <c r="T3629" s="15" t="n">
        <v>0</v>
      </c>
      <c r="U3629" s="15" t="n">
        <v>64500</v>
      </c>
      <c r="V3629">
        <f>IFERROR(VLOOKUP(D3629,Tablas_Equivalencia!$A$3:$B$8,2,FALSE),"Sin dato")</f>
        <v/>
      </c>
      <c r="W3629">
        <f>IFERROR(VLOOKUP(L3629,Tablas_Equivalencia!$D$3:$E$9,2,FALSE),"Sin dato")</f>
        <v/>
      </c>
      <c r="X3629">
        <f>IF(I3629=1,"Varón","Mujer")</f>
        <v/>
      </c>
      <c r="Y3629">
        <f>IFERROR(VLOOKUP(M3629,Tablas_Equivalencia!$G$3:$H$6,2,FALSE),"Sin dato")</f>
        <v/>
      </c>
      <c r="Z3629">
        <f>IF(J3629&lt;=24,"18-24","25-29")</f>
        <v/>
      </c>
      <c r="AA3629">
        <f>IF(M3629&lt;&gt;1,"",IF(P3629=2,1,0))</f>
        <v/>
      </c>
      <c r="AB3629">
        <f>IF(M3629&lt;&gt;1,"",IF(O3629&gt;=2,1,0))</f>
        <v/>
      </c>
      <c r="AC3629">
        <f>IF(M3629&lt;&gt;1,"",IF(OR(Q3629=999,Q3629=""),"",IF(OR(Q3629&lt;35,Q3629&gt;48),1,0)))</f>
        <v/>
      </c>
      <c r="AD3629">
        <f>IF(COUNT(AA3629:AC3629)&lt;3,"",SUM(AA3629:AC3629))</f>
        <v/>
      </c>
      <c r="AE3629">
        <f>IF(L3629&gt;=4,2,IF(L3629&gt;=2,1,0))</f>
        <v/>
      </c>
      <c r="AF3629">
        <f>IF(L3629&gt;=5,1,0)</f>
        <v/>
      </c>
      <c r="AG3629">
        <f>AE3629+AF3629</f>
        <v/>
      </c>
      <c r="AH3629" s="15">
        <f>IF(M3629&lt;&gt;1,"",IF(OR(R3629=-9,R3629=""),"",R3629))</f>
        <v/>
      </c>
      <c r="AI3629">
        <f>IF(M3629&lt;&gt;1,"",IF(OR(Q3629=999,Q3629=""),"",Q3629))</f>
        <v/>
      </c>
    </row>
    <row r="3630">
      <c r="A3630" t="inlineStr">
        <is>
          <t>TQRMNOP119553</t>
        </is>
      </c>
      <c r="B3630" t="n">
        <v>2025</v>
      </c>
      <c r="C3630" t="n">
        <v>1</v>
      </c>
      <c r="D3630" t="n">
        <v>1</v>
      </c>
      <c r="E3630" t="inlineStr">
        <is>
          <t>S</t>
        </is>
      </c>
      <c r="F3630" t="n">
        <v>32</v>
      </c>
      <c r="G3630" t="n">
        <v>1091</v>
      </c>
      <c r="H3630" t="n">
        <v>1</v>
      </c>
      <c r="I3630" t="n">
        <v>2</v>
      </c>
      <c r="J3630" t="n">
        <v>20</v>
      </c>
      <c r="K3630" t="n">
        <v>2</v>
      </c>
      <c r="L3630" t="n">
        <v>4</v>
      </c>
      <c r="M3630" t="n">
        <v>3</v>
      </c>
      <c r="R3630" s="15" t="n">
        <v>0</v>
      </c>
      <c r="S3630" s="15" t="n">
        <v>0</v>
      </c>
      <c r="T3630" s="15" t="n">
        <v>0</v>
      </c>
      <c r="U3630" s="15" t="n">
        <v>248600</v>
      </c>
      <c r="V3630">
        <f>IFERROR(VLOOKUP(D3630,Tablas_Equivalencia!$A$3:$B$8,2,FALSE),"Sin dato")</f>
        <v/>
      </c>
      <c r="W3630">
        <f>IFERROR(VLOOKUP(L3630,Tablas_Equivalencia!$D$3:$E$9,2,FALSE),"Sin dato")</f>
        <v/>
      </c>
      <c r="X3630">
        <f>IF(I3630=1,"Varón","Mujer")</f>
        <v/>
      </c>
      <c r="Y3630">
        <f>IFERROR(VLOOKUP(M3630,Tablas_Equivalencia!$G$3:$H$6,2,FALSE),"Sin dato")</f>
        <v/>
      </c>
      <c r="Z3630">
        <f>IF(J3630&lt;=24,"18-24","25-29")</f>
        <v/>
      </c>
      <c r="AA3630">
        <f>IF(M3630&lt;&gt;1,"",IF(P3630=2,1,0))</f>
        <v/>
      </c>
      <c r="AB3630">
        <f>IF(M3630&lt;&gt;1,"",IF(O3630&gt;=2,1,0))</f>
        <v/>
      </c>
      <c r="AC3630">
        <f>IF(M3630&lt;&gt;1,"",IF(OR(Q3630=999,Q3630=""),"",IF(OR(Q3630&lt;35,Q3630&gt;48),1,0)))</f>
        <v/>
      </c>
      <c r="AD3630">
        <f>IF(COUNT(AA3630:AC3630)&lt;3,"",SUM(AA3630:AC3630))</f>
        <v/>
      </c>
      <c r="AE3630">
        <f>IF(L3630&gt;=4,2,IF(L3630&gt;=2,1,0))</f>
        <v/>
      </c>
      <c r="AF3630">
        <f>IF(L3630&gt;=5,1,0)</f>
        <v/>
      </c>
      <c r="AG3630">
        <f>AE3630+AF3630</f>
        <v/>
      </c>
      <c r="AH3630" s="15">
        <f>IF(M3630&lt;&gt;1,"",IF(OR(R3630=-9,R3630=""),"",R3630))</f>
        <v/>
      </c>
      <c r="AI3630">
        <f>IF(M3630&lt;&gt;1,"",IF(OR(Q3630=999,Q3630=""),"",Q3630))</f>
        <v/>
      </c>
    </row>
    <row r="3631">
      <c r="A3631" t="inlineStr">
        <is>
          <t>TQRMNOP119561</t>
        </is>
      </c>
      <c r="B3631" t="n">
        <v>2025</v>
      </c>
      <c r="C3631" t="n">
        <v>1</v>
      </c>
      <c r="D3631" t="n">
        <v>43</v>
      </c>
      <c r="E3631" t="inlineStr">
        <is>
          <t>N</t>
        </is>
      </c>
      <c r="F3631" t="n">
        <v>34</v>
      </c>
      <c r="G3631" t="n">
        <v>843</v>
      </c>
      <c r="H3631" t="n">
        <v>1</v>
      </c>
      <c r="I3631" t="n">
        <v>2</v>
      </c>
      <c r="J3631" t="n">
        <v>27</v>
      </c>
      <c r="K3631" t="n">
        <v>2</v>
      </c>
      <c r="L3631" t="n">
        <v>4</v>
      </c>
      <c r="M3631" t="n">
        <v>1</v>
      </c>
      <c r="N3631" t="n">
        <v>2</v>
      </c>
      <c r="O3631" t="n">
        <v>1</v>
      </c>
      <c r="P3631" t="n">
        <v>1</v>
      </c>
      <c r="Q3631" t="n">
        <v>999</v>
      </c>
      <c r="R3631" s="15" t="n">
        <v>613000</v>
      </c>
      <c r="S3631" s="15" t="n">
        <v>0</v>
      </c>
      <c r="T3631" s="15" t="n">
        <v>613000</v>
      </c>
      <c r="U3631" s="15" t="n">
        <v>161800</v>
      </c>
      <c r="V3631">
        <f>IFERROR(VLOOKUP(D3631,Tablas_Equivalencia!$A$3:$B$8,2,FALSE),"Sin dato")</f>
        <v/>
      </c>
      <c r="W3631">
        <f>IFERROR(VLOOKUP(L3631,Tablas_Equivalencia!$D$3:$E$9,2,FALSE),"Sin dato")</f>
        <v/>
      </c>
      <c r="X3631">
        <f>IF(I3631=1,"Varón","Mujer")</f>
        <v/>
      </c>
      <c r="Y3631">
        <f>IFERROR(VLOOKUP(M3631,Tablas_Equivalencia!$G$3:$H$6,2,FALSE),"Sin dato")</f>
        <v/>
      </c>
      <c r="Z3631">
        <f>IF(J3631&lt;=24,"18-24","25-29")</f>
        <v/>
      </c>
      <c r="AA3631">
        <f>IF(M3631&lt;&gt;1,"",IF(P3631=2,1,0))</f>
        <v/>
      </c>
      <c r="AB3631">
        <f>IF(M3631&lt;&gt;1,"",IF(O3631&gt;=2,1,0))</f>
        <v/>
      </c>
      <c r="AC3631">
        <f>IF(M3631&lt;&gt;1,"",IF(OR(Q3631=999,Q3631=""),"",IF(OR(Q3631&lt;35,Q3631&gt;48),1,0)))</f>
        <v/>
      </c>
      <c r="AD3631">
        <f>IF(COUNT(AA3631:AC3631)&lt;3,"",SUM(AA3631:AC3631))</f>
        <v/>
      </c>
      <c r="AE3631">
        <f>IF(L3631&gt;=4,2,IF(L3631&gt;=2,1,0))</f>
        <v/>
      </c>
      <c r="AF3631">
        <f>IF(L3631&gt;=5,1,0)</f>
        <v/>
      </c>
      <c r="AG3631">
        <f>AE3631+AF3631</f>
        <v/>
      </c>
      <c r="AH3631" s="15">
        <f>IF(M3631&lt;&gt;1,"",IF(OR(R3631=-9,R3631=""),"",R3631))</f>
        <v/>
      </c>
      <c r="AI3631">
        <f>IF(M3631&lt;&gt;1,"",IF(OR(Q3631=999,Q3631=""),"",Q3631))</f>
        <v/>
      </c>
    </row>
    <row r="3632">
      <c r="A3632" t="inlineStr">
        <is>
          <t>TQRMNOP119569</t>
        </is>
      </c>
      <c r="B3632" t="n">
        <v>2025</v>
      </c>
      <c r="C3632" t="n">
        <v>1</v>
      </c>
      <c r="D3632" t="n">
        <v>42</v>
      </c>
      <c r="E3632" t="inlineStr">
        <is>
          <t>N</t>
        </is>
      </c>
      <c r="F3632" t="n">
        <v>25</v>
      </c>
      <c r="G3632" t="n">
        <v>1072</v>
      </c>
      <c r="H3632" t="n">
        <v>10</v>
      </c>
      <c r="I3632" t="n">
        <v>1</v>
      </c>
      <c r="J3632" t="n">
        <v>26</v>
      </c>
      <c r="K3632" t="n">
        <v>2</v>
      </c>
      <c r="L3632" t="n">
        <v>4</v>
      </c>
      <c r="M3632" t="n">
        <v>3</v>
      </c>
      <c r="R3632" s="15" t="n">
        <v>0</v>
      </c>
      <c r="S3632" s="15" t="n">
        <v>0</v>
      </c>
      <c r="T3632" s="15" t="n">
        <v>0</v>
      </c>
      <c r="U3632" s="15" t="n">
        <v>228100</v>
      </c>
      <c r="V3632">
        <f>IFERROR(VLOOKUP(D3632,Tablas_Equivalencia!$A$3:$B$8,2,FALSE),"Sin dato")</f>
        <v/>
      </c>
      <c r="W3632">
        <f>IFERROR(VLOOKUP(L3632,Tablas_Equivalencia!$D$3:$E$9,2,FALSE),"Sin dato")</f>
        <v/>
      </c>
      <c r="X3632">
        <f>IF(I3632=1,"Varón","Mujer")</f>
        <v/>
      </c>
      <c r="Y3632">
        <f>IFERROR(VLOOKUP(M3632,Tablas_Equivalencia!$G$3:$H$6,2,FALSE),"Sin dato")</f>
        <v/>
      </c>
      <c r="Z3632">
        <f>IF(J3632&lt;=24,"18-24","25-29")</f>
        <v/>
      </c>
      <c r="AA3632">
        <f>IF(M3632&lt;&gt;1,"",IF(P3632=2,1,0))</f>
        <v/>
      </c>
      <c r="AB3632">
        <f>IF(M3632&lt;&gt;1,"",IF(O3632&gt;=2,1,0))</f>
        <v/>
      </c>
      <c r="AC3632">
        <f>IF(M3632&lt;&gt;1,"",IF(OR(Q3632=999,Q3632=""),"",IF(OR(Q3632&lt;35,Q3632&gt;48),1,0)))</f>
        <v/>
      </c>
      <c r="AD3632">
        <f>IF(COUNT(AA3632:AC3632)&lt;3,"",SUM(AA3632:AC3632))</f>
        <v/>
      </c>
      <c r="AE3632">
        <f>IF(L3632&gt;=4,2,IF(L3632&gt;=2,1,0))</f>
        <v/>
      </c>
      <c r="AF3632">
        <f>IF(L3632&gt;=5,1,0)</f>
        <v/>
      </c>
      <c r="AG3632">
        <f>AE3632+AF3632</f>
        <v/>
      </c>
      <c r="AH3632" s="15">
        <f>IF(M3632&lt;&gt;1,"",IF(OR(R3632=-9,R3632=""),"",R3632))</f>
        <v/>
      </c>
      <c r="AI3632">
        <f>IF(M3632&lt;&gt;1,"",IF(OR(Q3632=999,Q3632=""),"",Q3632))</f>
        <v/>
      </c>
    </row>
    <row r="3633">
      <c r="A3633" t="inlineStr">
        <is>
          <t>TQRMNOP119577</t>
        </is>
      </c>
      <c r="B3633" t="n">
        <v>2025</v>
      </c>
      <c r="C3633" t="n">
        <v>1</v>
      </c>
      <c r="D3633" t="n">
        <v>41</v>
      </c>
      <c r="E3633" t="inlineStr">
        <is>
          <t>N</t>
        </is>
      </c>
      <c r="F3633" t="n">
        <v>15</v>
      </c>
      <c r="G3633" t="n">
        <v>1416</v>
      </c>
      <c r="H3633" t="n">
        <v>3</v>
      </c>
      <c r="I3633" t="n">
        <v>1</v>
      </c>
      <c r="J3633" t="n">
        <v>20</v>
      </c>
      <c r="K3633" t="n">
        <v>2</v>
      </c>
      <c r="L3633" t="n">
        <v>4</v>
      </c>
      <c r="M3633" t="n">
        <v>3</v>
      </c>
      <c r="R3633" s="15" t="n">
        <v>0</v>
      </c>
      <c r="S3633" s="15" t="n">
        <v>0</v>
      </c>
      <c r="T3633" s="15" t="n">
        <v>0</v>
      </c>
      <c r="U3633" s="15" t="n">
        <v>72800</v>
      </c>
      <c r="V3633">
        <f>IFERROR(VLOOKUP(D3633,Tablas_Equivalencia!$A$3:$B$8,2,FALSE),"Sin dato")</f>
        <v/>
      </c>
      <c r="W3633">
        <f>IFERROR(VLOOKUP(L3633,Tablas_Equivalencia!$D$3:$E$9,2,FALSE),"Sin dato")</f>
        <v/>
      </c>
      <c r="X3633">
        <f>IF(I3633=1,"Varón","Mujer")</f>
        <v/>
      </c>
      <c r="Y3633">
        <f>IFERROR(VLOOKUP(M3633,Tablas_Equivalencia!$G$3:$H$6,2,FALSE),"Sin dato")</f>
        <v/>
      </c>
      <c r="Z3633">
        <f>IF(J3633&lt;=24,"18-24","25-29")</f>
        <v/>
      </c>
      <c r="AA3633">
        <f>IF(M3633&lt;&gt;1,"",IF(P3633=2,1,0))</f>
        <v/>
      </c>
      <c r="AB3633">
        <f>IF(M3633&lt;&gt;1,"",IF(O3633&gt;=2,1,0))</f>
        <v/>
      </c>
      <c r="AC3633">
        <f>IF(M3633&lt;&gt;1,"",IF(OR(Q3633=999,Q3633=""),"",IF(OR(Q3633&lt;35,Q3633&gt;48),1,0)))</f>
        <v/>
      </c>
      <c r="AD3633">
        <f>IF(COUNT(AA3633:AC3633)&lt;3,"",SUM(AA3633:AC3633))</f>
        <v/>
      </c>
      <c r="AE3633">
        <f>IF(L3633&gt;=4,2,IF(L3633&gt;=2,1,0))</f>
        <v/>
      </c>
      <c r="AF3633">
        <f>IF(L3633&gt;=5,1,0)</f>
        <v/>
      </c>
      <c r="AG3633">
        <f>AE3633+AF3633</f>
        <v/>
      </c>
      <c r="AH3633" s="15">
        <f>IF(M3633&lt;&gt;1,"",IF(OR(R3633=-9,R3633=""),"",R3633))</f>
        <v/>
      </c>
      <c r="AI3633">
        <f>IF(M3633&lt;&gt;1,"",IF(OR(Q3633=999,Q3633=""),"",Q3633))</f>
        <v/>
      </c>
    </row>
    <row r="3634">
      <c r="A3634" t="inlineStr">
        <is>
          <t>TQRMNOP119579</t>
        </is>
      </c>
      <c r="B3634" t="n">
        <v>2025</v>
      </c>
      <c r="C3634" t="n">
        <v>1</v>
      </c>
      <c r="D3634" t="n">
        <v>43</v>
      </c>
      <c r="E3634" t="inlineStr">
        <is>
          <t>S</t>
        </is>
      </c>
      <c r="F3634" t="n">
        <v>17</v>
      </c>
      <c r="G3634" t="n">
        <v>836</v>
      </c>
      <c r="H3634" t="n">
        <v>3</v>
      </c>
      <c r="I3634" t="n">
        <v>1</v>
      </c>
      <c r="J3634" t="n">
        <v>18</v>
      </c>
      <c r="K3634" t="n">
        <v>2</v>
      </c>
      <c r="L3634" t="n">
        <v>3</v>
      </c>
      <c r="M3634" t="n">
        <v>3</v>
      </c>
      <c r="R3634" s="15" t="n">
        <v>0</v>
      </c>
      <c r="S3634" s="15" t="n">
        <v>0</v>
      </c>
      <c r="T3634" s="15" t="n">
        <v>0</v>
      </c>
      <c r="U3634" s="15" t="n">
        <v>122600</v>
      </c>
      <c r="V3634">
        <f>IFERROR(VLOOKUP(D3634,Tablas_Equivalencia!$A$3:$B$8,2,FALSE),"Sin dato")</f>
        <v/>
      </c>
      <c r="W3634">
        <f>IFERROR(VLOOKUP(L3634,Tablas_Equivalencia!$D$3:$E$9,2,FALSE),"Sin dato")</f>
        <v/>
      </c>
      <c r="X3634">
        <f>IF(I3634=1,"Varón","Mujer")</f>
        <v/>
      </c>
      <c r="Y3634">
        <f>IFERROR(VLOOKUP(M3634,Tablas_Equivalencia!$G$3:$H$6,2,FALSE),"Sin dato")</f>
        <v/>
      </c>
      <c r="Z3634">
        <f>IF(J3634&lt;=24,"18-24","25-29")</f>
        <v/>
      </c>
      <c r="AA3634">
        <f>IF(M3634&lt;&gt;1,"",IF(P3634=2,1,0))</f>
        <v/>
      </c>
      <c r="AB3634">
        <f>IF(M3634&lt;&gt;1,"",IF(O3634&gt;=2,1,0))</f>
        <v/>
      </c>
      <c r="AC3634">
        <f>IF(M3634&lt;&gt;1,"",IF(OR(Q3634=999,Q3634=""),"",IF(OR(Q3634&lt;35,Q3634&gt;48),1,0)))</f>
        <v/>
      </c>
      <c r="AD3634">
        <f>IF(COUNT(AA3634:AC3634)&lt;3,"",SUM(AA3634:AC3634))</f>
        <v/>
      </c>
      <c r="AE3634">
        <f>IF(L3634&gt;=4,2,IF(L3634&gt;=2,1,0))</f>
        <v/>
      </c>
      <c r="AF3634">
        <f>IF(L3634&gt;=5,1,0)</f>
        <v/>
      </c>
      <c r="AG3634">
        <f>AE3634+AF3634</f>
        <v/>
      </c>
      <c r="AH3634" s="15">
        <f>IF(M3634&lt;&gt;1,"",IF(OR(R3634=-9,R3634=""),"",R3634))</f>
        <v/>
      </c>
      <c r="AI3634">
        <f>IF(M3634&lt;&gt;1,"",IF(OR(Q3634=999,Q3634=""),"",Q3634))</f>
        <v/>
      </c>
    </row>
    <row r="3635">
      <c r="A3635" t="inlineStr">
        <is>
          <t>TQRMNOP119584</t>
        </is>
      </c>
      <c r="B3635" t="n">
        <v>2025</v>
      </c>
      <c r="C3635" t="n">
        <v>1</v>
      </c>
      <c r="D3635" t="n">
        <v>43</v>
      </c>
      <c r="E3635" t="inlineStr">
        <is>
          <t>S</t>
        </is>
      </c>
      <c r="F3635" t="n">
        <v>17</v>
      </c>
      <c r="G3635" t="n">
        <v>857</v>
      </c>
      <c r="H3635" t="n">
        <v>3</v>
      </c>
      <c r="I3635" t="n">
        <v>2</v>
      </c>
      <c r="J3635" t="n">
        <v>23</v>
      </c>
      <c r="K3635" t="n">
        <v>1</v>
      </c>
      <c r="L3635" t="n">
        <v>5</v>
      </c>
      <c r="M3635" t="n">
        <v>3</v>
      </c>
      <c r="R3635" s="15" t="n">
        <v>0</v>
      </c>
      <c r="S3635" s="15" t="n">
        <v>0</v>
      </c>
      <c r="T3635" s="15" t="n">
        <v>0</v>
      </c>
      <c r="U3635" s="15" t="n">
        <v>181500</v>
      </c>
      <c r="V3635">
        <f>IFERROR(VLOOKUP(D3635,Tablas_Equivalencia!$A$3:$B$8,2,FALSE),"Sin dato")</f>
        <v/>
      </c>
      <c r="W3635">
        <f>IFERROR(VLOOKUP(L3635,Tablas_Equivalencia!$D$3:$E$9,2,FALSE),"Sin dato")</f>
        <v/>
      </c>
      <c r="X3635">
        <f>IF(I3635=1,"Varón","Mujer")</f>
        <v/>
      </c>
      <c r="Y3635">
        <f>IFERROR(VLOOKUP(M3635,Tablas_Equivalencia!$G$3:$H$6,2,FALSE),"Sin dato")</f>
        <v/>
      </c>
      <c r="Z3635">
        <f>IF(J3635&lt;=24,"18-24","25-29")</f>
        <v/>
      </c>
      <c r="AA3635">
        <f>IF(M3635&lt;&gt;1,"",IF(P3635=2,1,0))</f>
        <v/>
      </c>
      <c r="AB3635">
        <f>IF(M3635&lt;&gt;1,"",IF(O3635&gt;=2,1,0))</f>
        <v/>
      </c>
      <c r="AC3635">
        <f>IF(M3635&lt;&gt;1,"",IF(OR(Q3635=999,Q3635=""),"",IF(OR(Q3635&lt;35,Q3635&gt;48),1,0)))</f>
        <v/>
      </c>
      <c r="AD3635">
        <f>IF(COUNT(AA3635:AC3635)&lt;3,"",SUM(AA3635:AC3635))</f>
        <v/>
      </c>
      <c r="AE3635">
        <f>IF(L3635&gt;=4,2,IF(L3635&gt;=2,1,0))</f>
        <v/>
      </c>
      <c r="AF3635">
        <f>IF(L3635&gt;=5,1,0)</f>
        <v/>
      </c>
      <c r="AG3635">
        <f>AE3635+AF3635</f>
        <v/>
      </c>
      <c r="AH3635" s="15">
        <f>IF(M3635&lt;&gt;1,"",IF(OR(R3635=-9,R3635=""),"",R3635))</f>
        <v/>
      </c>
      <c r="AI3635">
        <f>IF(M3635&lt;&gt;1,"",IF(OR(Q3635=999,Q3635=""),"",Q3635))</f>
        <v/>
      </c>
    </row>
    <row r="3636">
      <c r="A3636" t="inlineStr">
        <is>
          <t>TQRMNOP119591</t>
        </is>
      </c>
      <c r="B3636" t="n">
        <v>2025</v>
      </c>
      <c r="C3636" t="n">
        <v>1</v>
      </c>
      <c r="D3636" t="n">
        <v>1</v>
      </c>
      <c r="E3636" t="inlineStr">
        <is>
          <t>S</t>
        </is>
      </c>
      <c r="F3636" t="n">
        <v>33</v>
      </c>
      <c r="G3636" t="n">
        <v>1004</v>
      </c>
      <c r="H3636" t="n">
        <v>3</v>
      </c>
      <c r="I3636" t="n">
        <v>2</v>
      </c>
      <c r="J3636" t="n">
        <v>20</v>
      </c>
      <c r="K3636" t="n">
        <v>1</v>
      </c>
      <c r="L3636" t="n">
        <v>5</v>
      </c>
      <c r="M3636" t="n">
        <v>2</v>
      </c>
      <c r="R3636" s="15" t="n">
        <v>0</v>
      </c>
      <c r="S3636" s="15" t="n">
        <v>0</v>
      </c>
      <c r="T3636" s="15" t="n">
        <v>0</v>
      </c>
      <c r="U3636" s="15" t="n">
        <v>336200</v>
      </c>
      <c r="V3636">
        <f>IFERROR(VLOOKUP(D3636,Tablas_Equivalencia!$A$3:$B$8,2,FALSE),"Sin dato")</f>
        <v/>
      </c>
      <c r="W3636">
        <f>IFERROR(VLOOKUP(L3636,Tablas_Equivalencia!$D$3:$E$9,2,FALSE),"Sin dato")</f>
        <v/>
      </c>
      <c r="X3636">
        <f>IF(I3636=1,"Varón","Mujer")</f>
        <v/>
      </c>
      <c r="Y3636">
        <f>IFERROR(VLOOKUP(M3636,Tablas_Equivalencia!$G$3:$H$6,2,FALSE),"Sin dato")</f>
        <v/>
      </c>
      <c r="Z3636">
        <f>IF(J3636&lt;=24,"18-24","25-29")</f>
        <v/>
      </c>
      <c r="AA3636">
        <f>IF(M3636&lt;&gt;1,"",IF(P3636=2,1,0))</f>
        <v/>
      </c>
      <c r="AB3636">
        <f>IF(M3636&lt;&gt;1,"",IF(O3636&gt;=2,1,0))</f>
        <v/>
      </c>
      <c r="AC3636">
        <f>IF(M3636&lt;&gt;1,"",IF(OR(Q3636=999,Q3636=""),"",IF(OR(Q3636&lt;35,Q3636&gt;48),1,0)))</f>
        <v/>
      </c>
      <c r="AD3636">
        <f>IF(COUNT(AA3636:AC3636)&lt;3,"",SUM(AA3636:AC3636))</f>
        <v/>
      </c>
      <c r="AE3636">
        <f>IF(L3636&gt;=4,2,IF(L3636&gt;=2,1,0))</f>
        <v/>
      </c>
      <c r="AF3636">
        <f>IF(L3636&gt;=5,1,0)</f>
        <v/>
      </c>
      <c r="AG3636">
        <f>AE3636+AF3636</f>
        <v/>
      </c>
      <c r="AH3636" s="15">
        <f>IF(M3636&lt;&gt;1,"",IF(OR(R3636=-9,R3636=""),"",R3636))</f>
        <v/>
      </c>
      <c r="AI3636">
        <f>IF(M3636&lt;&gt;1,"",IF(OR(Q3636=999,Q3636=""),"",Q3636))</f>
        <v/>
      </c>
    </row>
    <row r="3637">
      <c r="A3637" t="inlineStr">
        <is>
          <t>TQRMNOP119596</t>
        </is>
      </c>
      <c r="B3637" t="n">
        <v>2025</v>
      </c>
      <c r="C3637" t="n">
        <v>1</v>
      </c>
      <c r="D3637" t="n">
        <v>43</v>
      </c>
      <c r="E3637" t="inlineStr">
        <is>
          <t>N</t>
        </is>
      </c>
      <c r="F3637" t="n">
        <v>26</v>
      </c>
      <c r="G3637" t="n">
        <v>610</v>
      </c>
      <c r="H3637" t="n">
        <v>3</v>
      </c>
      <c r="I3637" t="n">
        <v>1</v>
      </c>
      <c r="J3637" t="n">
        <v>18</v>
      </c>
      <c r="K3637" t="n">
        <v>1</v>
      </c>
      <c r="L3637" t="n">
        <v>4</v>
      </c>
      <c r="M3637" t="n">
        <v>3</v>
      </c>
      <c r="R3637" s="15" t="n">
        <v>0</v>
      </c>
      <c r="S3637" s="15" t="n">
        <v>0</v>
      </c>
      <c r="T3637" s="15" t="n">
        <v>0</v>
      </c>
      <c r="U3637" s="15" t="n">
        <v>109300</v>
      </c>
      <c r="V3637">
        <f>IFERROR(VLOOKUP(D3637,Tablas_Equivalencia!$A$3:$B$8,2,FALSE),"Sin dato")</f>
        <v/>
      </c>
      <c r="W3637">
        <f>IFERROR(VLOOKUP(L3637,Tablas_Equivalencia!$D$3:$E$9,2,FALSE),"Sin dato")</f>
        <v/>
      </c>
      <c r="X3637">
        <f>IF(I3637=1,"Varón","Mujer")</f>
        <v/>
      </c>
      <c r="Y3637">
        <f>IFERROR(VLOOKUP(M3637,Tablas_Equivalencia!$G$3:$H$6,2,FALSE),"Sin dato")</f>
        <v/>
      </c>
      <c r="Z3637">
        <f>IF(J3637&lt;=24,"18-24","25-29")</f>
        <v/>
      </c>
      <c r="AA3637">
        <f>IF(M3637&lt;&gt;1,"",IF(P3637=2,1,0))</f>
        <v/>
      </c>
      <c r="AB3637">
        <f>IF(M3637&lt;&gt;1,"",IF(O3637&gt;=2,1,0))</f>
        <v/>
      </c>
      <c r="AC3637">
        <f>IF(M3637&lt;&gt;1,"",IF(OR(Q3637=999,Q3637=""),"",IF(OR(Q3637&lt;35,Q3637&gt;48),1,0)))</f>
        <v/>
      </c>
      <c r="AD3637">
        <f>IF(COUNT(AA3637:AC3637)&lt;3,"",SUM(AA3637:AC3637))</f>
        <v/>
      </c>
      <c r="AE3637">
        <f>IF(L3637&gt;=4,2,IF(L3637&gt;=2,1,0))</f>
        <v/>
      </c>
      <c r="AF3637">
        <f>IF(L3637&gt;=5,1,0)</f>
        <v/>
      </c>
      <c r="AG3637">
        <f>AE3637+AF3637</f>
        <v/>
      </c>
      <c r="AH3637" s="15">
        <f>IF(M3637&lt;&gt;1,"",IF(OR(R3637=-9,R3637=""),"",R3637))</f>
        <v/>
      </c>
      <c r="AI3637">
        <f>IF(M3637&lt;&gt;1,"",IF(OR(Q3637=999,Q3637=""),"",Q3637))</f>
        <v/>
      </c>
    </row>
    <row r="3638">
      <c r="A3638" t="inlineStr">
        <is>
          <t>TQRMNOP119603</t>
        </is>
      </c>
      <c r="B3638" t="n">
        <v>2025</v>
      </c>
      <c r="C3638" t="n">
        <v>1</v>
      </c>
      <c r="D3638" t="n">
        <v>43</v>
      </c>
      <c r="E3638" t="inlineStr">
        <is>
          <t>S</t>
        </is>
      </c>
      <c r="F3638" t="n">
        <v>20</v>
      </c>
      <c r="G3638" t="n">
        <v>1444</v>
      </c>
      <c r="H3638" t="n">
        <v>1</v>
      </c>
      <c r="I3638" t="n">
        <v>2</v>
      </c>
      <c r="J3638" t="n">
        <v>21</v>
      </c>
      <c r="K3638" t="n">
        <v>1</v>
      </c>
      <c r="L3638" t="n">
        <v>5</v>
      </c>
      <c r="M3638" t="n">
        <v>3</v>
      </c>
      <c r="R3638" s="15" t="n">
        <v>0</v>
      </c>
      <c r="S3638" s="15" t="n">
        <v>0</v>
      </c>
      <c r="T3638" s="15" t="n">
        <v>0</v>
      </c>
      <c r="U3638" s="15" t="n">
        <v>178700</v>
      </c>
      <c r="V3638">
        <f>IFERROR(VLOOKUP(D3638,Tablas_Equivalencia!$A$3:$B$8,2,FALSE),"Sin dato")</f>
        <v/>
      </c>
      <c r="W3638">
        <f>IFERROR(VLOOKUP(L3638,Tablas_Equivalencia!$D$3:$E$9,2,FALSE),"Sin dato")</f>
        <v/>
      </c>
      <c r="X3638">
        <f>IF(I3638=1,"Varón","Mujer")</f>
        <v/>
      </c>
      <c r="Y3638">
        <f>IFERROR(VLOOKUP(M3638,Tablas_Equivalencia!$G$3:$H$6,2,FALSE),"Sin dato")</f>
        <v/>
      </c>
      <c r="Z3638">
        <f>IF(J3638&lt;=24,"18-24","25-29")</f>
        <v/>
      </c>
      <c r="AA3638">
        <f>IF(M3638&lt;&gt;1,"",IF(P3638=2,1,0))</f>
        <v/>
      </c>
      <c r="AB3638">
        <f>IF(M3638&lt;&gt;1,"",IF(O3638&gt;=2,1,0))</f>
        <v/>
      </c>
      <c r="AC3638">
        <f>IF(M3638&lt;&gt;1,"",IF(OR(Q3638=999,Q3638=""),"",IF(OR(Q3638&lt;35,Q3638&gt;48),1,0)))</f>
        <v/>
      </c>
      <c r="AD3638">
        <f>IF(COUNT(AA3638:AC3638)&lt;3,"",SUM(AA3638:AC3638))</f>
        <v/>
      </c>
      <c r="AE3638">
        <f>IF(L3638&gt;=4,2,IF(L3638&gt;=2,1,0))</f>
        <v/>
      </c>
      <c r="AF3638">
        <f>IF(L3638&gt;=5,1,0)</f>
        <v/>
      </c>
      <c r="AG3638">
        <f>AE3638+AF3638</f>
        <v/>
      </c>
      <c r="AH3638" s="15">
        <f>IF(M3638&lt;&gt;1,"",IF(OR(R3638=-9,R3638=""),"",R3638))</f>
        <v/>
      </c>
      <c r="AI3638">
        <f>IF(M3638&lt;&gt;1,"",IF(OR(Q3638=999,Q3638=""),"",Q3638))</f>
        <v/>
      </c>
    </row>
    <row r="3639">
      <c r="A3639" t="inlineStr">
        <is>
          <t>TQRMNOP119605</t>
        </is>
      </c>
      <c r="B3639" t="n">
        <v>2025</v>
      </c>
      <c r="C3639" t="n">
        <v>1</v>
      </c>
      <c r="D3639" t="n">
        <v>43</v>
      </c>
      <c r="E3639" t="inlineStr">
        <is>
          <t>N</t>
        </is>
      </c>
      <c r="F3639" t="n">
        <v>26</v>
      </c>
      <c r="G3639" t="n">
        <v>1262</v>
      </c>
      <c r="H3639" t="n">
        <v>1</v>
      </c>
      <c r="I3639" t="n">
        <v>2</v>
      </c>
      <c r="J3639" t="n">
        <v>29</v>
      </c>
      <c r="K3639" t="n">
        <v>2</v>
      </c>
      <c r="L3639" t="n">
        <v>5</v>
      </c>
      <c r="M3639" t="n">
        <v>1</v>
      </c>
      <c r="N3639" t="n">
        <v>3</v>
      </c>
      <c r="O3639" t="n">
        <v>1</v>
      </c>
      <c r="P3639" t="n">
        <v>1</v>
      </c>
      <c r="Q3639" t="n">
        <v>999</v>
      </c>
      <c r="R3639" s="15" t="n">
        <v>561000</v>
      </c>
      <c r="S3639" s="15" t="n">
        <v>0</v>
      </c>
      <c r="T3639" s="15" t="n">
        <v>561000</v>
      </c>
      <c r="U3639" s="15" t="n">
        <v>444800</v>
      </c>
      <c r="V3639">
        <f>IFERROR(VLOOKUP(D3639,Tablas_Equivalencia!$A$3:$B$8,2,FALSE),"Sin dato")</f>
        <v/>
      </c>
      <c r="W3639">
        <f>IFERROR(VLOOKUP(L3639,Tablas_Equivalencia!$D$3:$E$9,2,FALSE),"Sin dato")</f>
        <v/>
      </c>
      <c r="X3639">
        <f>IF(I3639=1,"Varón","Mujer")</f>
        <v/>
      </c>
      <c r="Y3639">
        <f>IFERROR(VLOOKUP(M3639,Tablas_Equivalencia!$G$3:$H$6,2,FALSE),"Sin dato")</f>
        <v/>
      </c>
      <c r="Z3639">
        <f>IF(J3639&lt;=24,"18-24","25-29")</f>
        <v/>
      </c>
      <c r="AA3639">
        <f>IF(M3639&lt;&gt;1,"",IF(P3639=2,1,0))</f>
        <v/>
      </c>
      <c r="AB3639">
        <f>IF(M3639&lt;&gt;1,"",IF(O3639&gt;=2,1,0))</f>
        <v/>
      </c>
      <c r="AC3639">
        <f>IF(M3639&lt;&gt;1,"",IF(OR(Q3639=999,Q3639=""),"",IF(OR(Q3639&lt;35,Q3639&gt;48),1,0)))</f>
        <v/>
      </c>
      <c r="AD3639">
        <f>IF(COUNT(AA3639:AC3639)&lt;3,"",SUM(AA3639:AC3639))</f>
        <v/>
      </c>
      <c r="AE3639">
        <f>IF(L3639&gt;=4,2,IF(L3639&gt;=2,1,0))</f>
        <v/>
      </c>
      <c r="AF3639">
        <f>IF(L3639&gt;=5,1,0)</f>
        <v/>
      </c>
      <c r="AG3639">
        <f>AE3639+AF3639</f>
        <v/>
      </c>
      <c r="AH3639" s="15">
        <f>IF(M3639&lt;&gt;1,"",IF(OR(R3639=-9,R3639=""),"",R3639))</f>
        <v/>
      </c>
      <c r="AI3639">
        <f>IF(M3639&lt;&gt;1,"",IF(OR(Q3639=999,Q3639=""),"",Q3639))</f>
        <v/>
      </c>
    </row>
    <row r="3640">
      <c r="A3640" t="inlineStr">
        <is>
          <t>TQRMNOP119610</t>
        </is>
      </c>
      <c r="B3640" t="n">
        <v>2025</v>
      </c>
      <c r="C3640" t="n">
        <v>1</v>
      </c>
      <c r="D3640" t="n">
        <v>41</v>
      </c>
      <c r="E3640" t="inlineStr">
        <is>
          <t>N</t>
        </is>
      </c>
      <c r="F3640" t="n">
        <v>15</v>
      </c>
      <c r="G3640" t="n">
        <v>869</v>
      </c>
      <c r="H3640" t="n">
        <v>2</v>
      </c>
      <c r="I3640" t="n">
        <v>2</v>
      </c>
      <c r="J3640" t="n">
        <v>26</v>
      </c>
      <c r="K3640" t="n">
        <v>2</v>
      </c>
      <c r="L3640" t="n">
        <v>4</v>
      </c>
      <c r="M3640" t="n">
        <v>2</v>
      </c>
      <c r="R3640" s="15" t="n">
        <v>0</v>
      </c>
      <c r="S3640" s="15" t="n">
        <v>127000</v>
      </c>
      <c r="T3640" s="15" t="n">
        <v>127000</v>
      </c>
      <c r="U3640" s="15" t="n">
        <v>403000</v>
      </c>
      <c r="V3640">
        <f>IFERROR(VLOOKUP(D3640,Tablas_Equivalencia!$A$3:$B$8,2,FALSE),"Sin dato")</f>
        <v/>
      </c>
      <c r="W3640">
        <f>IFERROR(VLOOKUP(L3640,Tablas_Equivalencia!$D$3:$E$9,2,FALSE),"Sin dato")</f>
        <v/>
      </c>
      <c r="X3640">
        <f>IF(I3640=1,"Varón","Mujer")</f>
        <v/>
      </c>
      <c r="Y3640">
        <f>IFERROR(VLOOKUP(M3640,Tablas_Equivalencia!$G$3:$H$6,2,FALSE),"Sin dato")</f>
        <v/>
      </c>
      <c r="Z3640">
        <f>IF(J3640&lt;=24,"18-24","25-29")</f>
        <v/>
      </c>
      <c r="AA3640">
        <f>IF(M3640&lt;&gt;1,"",IF(P3640=2,1,0))</f>
        <v/>
      </c>
      <c r="AB3640">
        <f>IF(M3640&lt;&gt;1,"",IF(O3640&gt;=2,1,0))</f>
        <v/>
      </c>
      <c r="AC3640">
        <f>IF(M3640&lt;&gt;1,"",IF(OR(Q3640=999,Q3640=""),"",IF(OR(Q3640&lt;35,Q3640&gt;48),1,0)))</f>
        <v/>
      </c>
      <c r="AD3640">
        <f>IF(COUNT(AA3640:AC3640)&lt;3,"",SUM(AA3640:AC3640))</f>
        <v/>
      </c>
      <c r="AE3640">
        <f>IF(L3640&gt;=4,2,IF(L3640&gt;=2,1,0))</f>
        <v/>
      </c>
      <c r="AF3640">
        <f>IF(L3640&gt;=5,1,0)</f>
        <v/>
      </c>
      <c r="AG3640">
        <f>AE3640+AF3640</f>
        <v/>
      </c>
      <c r="AH3640" s="15">
        <f>IF(M3640&lt;&gt;1,"",IF(OR(R3640=-9,R3640=""),"",R3640))</f>
        <v/>
      </c>
      <c r="AI3640">
        <f>IF(M3640&lt;&gt;1,"",IF(OR(Q3640=999,Q3640=""),"",Q3640))</f>
        <v/>
      </c>
    </row>
    <row r="3641">
      <c r="A3641" t="inlineStr">
        <is>
          <t>TQRMNOP119619</t>
        </is>
      </c>
      <c r="B3641" t="n">
        <v>2025</v>
      </c>
      <c r="C3641" t="n">
        <v>1</v>
      </c>
      <c r="D3641" t="n">
        <v>40</v>
      </c>
      <c r="E3641" t="inlineStr">
        <is>
          <t>S</t>
        </is>
      </c>
      <c r="F3641" t="n">
        <v>7</v>
      </c>
      <c r="G3641" t="n">
        <v>1641</v>
      </c>
      <c r="H3641" t="n">
        <v>3</v>
      </c>
      <c r="I3641" t="n">
        <v>2</v>
      </c>
      <c r="J3641" t="n">
        <v>25</v>
      </c>
      <c r="K3641" t="n">
        <v>1</v>
      </c>
      <c r="L3641" t="n">
        <v>5</v>
      </c>
      <c r="M3641" t="n">
        <v>1</v>
      </c>
      <c r="N3641" t="n">
        <v>3</v>
      </c>
      <c r="O3641" t="n">
        <v>1</v>
      </c>
      <c r="P3641" t="n">
        <v>1</v>
      </c>
      <c r="Q3641" t="n">
        <v>32</v>
      </c>
      <c r="R3641" s="15" t="n">
        <v>396000</v>
      </c>
      <c r="S3641" s="15" t="n">
        <v>0</v>
      </c>
      <c r="T3641" s="15" t="n">
        <v>396000</v>
      </c>
      <c r="U3641" s="15" t="n">
        <v>130900</v>
      </c>
      <c r="V3641">
        <f>IFERROR(VLOOKUP(D3641,Tablas_Equivalencia!$A$3:$B$8,2,FALSE),"Sin dato")</f>
        <v/>
      </c>
      <c r="W3641">
        <f>IFERROR(VLOOKUP(L3641,Tablas_Equivalencia!$D$3:$E$9,2,FALSE),"Sin dato")</f>
        <v/>
      </c>
      <c r="X3641">
        <f>IF(I3641=1,"Varón","Mujer")</f>
        <v/>
      </c>
      <c r="Y3641">
        <f>IFERROR(VLOOKUP(M3641,Tablas_Equivalencia!$G$3:$H$6,2,FALSE),"Sin dato")</f>
        <v/>
      </c>
      <c r="Z3641">
        <f>IF(J3641&lt;=24,"18-24","25-29")</f>
        <v/>
      </c>
      <c r="AA3641">
        <f>IF(M3641&lt;&gt;1,"",IF(P3641=2,1,0))</f>
        <v/>
      </c>
      <c r="AB3641">
        <f>IF(M3641&lt;&gt;1,"",IF(O3641&gt;=2,1,0))</f>
        <v/>
      </c>
      <c r="AC3641">
        <f>IF(M3641&lt;&gt;1,"",IF(OR(Q3641=999,Q3641=""),"",IF(OR(Q3641&lt;35,Q3641&gt;48),1,0)))</f>
        <v/>
      </c>
      <c r="AD3641">
        <f>IF(COUNT(AA3641:AC3641)&lt;3,"",SUM(AA3641:AC3641))</f>
        <v/>
      </c>
      <c r="AE3641">
        <f>IF(L3641&gt;=4,2,IF(L3641&gt;=2,1,0))</f>
        <v/>
      </c>
      <c r="AF3641">
        <f>IF(L3641&gt;=5,1,0)</f>
        <v/>
      </c>
      <c r="AG3641">
        <f>AE3641+AF3641</f>
        <v/>
      </c>
      <c r="AH3641" s="15">
        <f>IF(M3641&lt;&gt;1,"",IF(OR(R3641=-9,R3641=""),"",R3641))</f>
        <v/>
      </c>
      <c r="AI3641">
        <f>IF(M3641&lt;&gt;1,"",IF(OR(Q3641=999,Q3641=""),"",Q3641))</f>
        <v/>
      </c>
    </row>
    <row r="3642">
      <c r="A3642" t="inlineStr">
        <is>
          <t>TQRMNOP119630</t>
        </is>
      </c>
      <c r="B3642" t="n">
        <v>2025</v>
      </c>
      <c r="C3642" t="n">
        <v>1</v>
      </c>
      <c r="D3642" t="n">
        <v>42</v>
      </c>
      <c r="E3642" t="inlineStr">
        <is>
          <t>S</t>
        </is>
      </c>
      <c r="F3642" t="n">
        <v>10</v>
      </c>
      <c r="G3642" t="n">
        <v>1221</v>
      </c>
      <c r="H3642" t="n">
        <v>3</v>
      </c>
      <c r="I3642" t="n">
        <v>1</v>
      </c>
      <c r="J3642" t="n">
        <v>24</v>
      </c>
      <c r="K3642" t="n">
        <v>2</v>
      </c>
      <c r="L3642" t="n">
        <v>5</v>
      </c>
      <c r="M3642" t="n">
        <v>1</v>
      </c>
      <c r="N3642" t="n">
        <v>2</v>
      </c>
      <c r="O3642" t="n">
        <v>3</v>
      </c>
      <c r="P3642" t="n">
        <v>2</v>
      </c>
      <c r="Q3642" t="n">
        <v>44</v>
      </c>
      <c r="R3642" s="15" t="n">
        <v>337000</v>
      </c>
      <c r="S3642" s="15" t="n">
        <v>0</v>
      </c>
      <c r="T3642" s="15" t="n">
        <v>337000</v>
      </c>
      <c r="U3642" s="15" t="n">
        <v>205000</v>
      </c>
      <c r="V3642">
        <f>IFERROR(VLOOKUP(D3642,Tablas_Equivalencia!$A$3:$B$8,2,FALSE),"Sin dato")</f>
        <v/>
      </c>
      <c r="W3642">
        <f>IFERROR(VLOOKUP(L3642,Tablas_Equivalencia!$D$3:$E$9,2,FALSE),"Sin dato")</f>
        <v/>
      </c>
      <c r="X3642">
        <f>IF(I3642=1,"Varón","Mujer")</f>
        <v/>
      </c>
      <c r="Y3642">
        <f>IFERROR(VLOOKUP(M3642,Tablas_Equivalencia!$G$3:$H$6,2,FALSE),"Sin dato")</f>
        <v/>
      </c>
      <c r="Z3642">
        <f>IF(J3642&lt;=24,"18-24","25-29")</f>
        <v/>
      </c>
      <c r="AA3642">
        <f>IF(M3642&lt;&gt;1,"",IF(P3642=2,1,0))</f>
        <v/>
      </c>
      <c r="AB3642">
        <f>IF(M3642&lt;&gt;1,"",IF(O3642&gt;=2,1,0))</f>
        <v/>
      </c>
      <c r="AC3642">
        <f>IF(M3642&lt;&gt;1,"",IF(OR(Q3642=999,Q3642=""),"",IF(OR(Q3642&lt;35,Q3642&gt;48),1,0)))</f>
        <v/>
      </c>
      <c r="AD3642">
        <f>IF(COUNT(AA3642:AC3642)&lt;3,"",SUM(AA3642:AC3642))</f>
        <v/>
      </c>
      <c r="AE3642">
        <f>IF(L3642&gt;=4,2,IF(L3642&gt;=2,1,0))</f>
        <v/>
      </c>
      <c r="AF3642">
        <f>IF(L3642&gt;=5,1,0)</f>
        <v/>
      </c>
      <c r="AG3642">
        <f>AE3642+AF3642</f>
        <v/>
      </c>
      <c r="AH3642" s="15">
        <f>IF(M3642&lt;&gt;1,"",IF(OR(R3642=-9,R3642=""),"",R3642))</f>
        <v/>
      </c>
      <c r="AI3642">
        <f>IF(M3642&lt;&gt;1,"",IF(OR(Q3642=999,Q3642=""),"",Q3642))</f>
        <v/>
      </c>
    </row>
    <row r="3643">
      <c r="A3643" t="inlineStr">
        <is>
          <t>TQRMNOP119632</t>
        </is>
      </c>
      <c r="B3643" t="n">
        <v>2025</v>
      </c>
      <c r="C3643" t="n">
        <v>1</v>
      </c>
      <c r="D3643" t="n">
        <v>41</v>
      </c>
      <c r="E3643" t="inlineStr">
        <is>
          <t>N</t>
        </is>
      </c>
      <c r="F3643" t="n">
        <v>15</v>
      </c>
      <c r="G3643" t="n">
        <v>1236</v>
      </c>
      <c r="H3643" t="n">
        <v>2</v>
      </c>
      <c r="I3643" t="n">
        <v>2</v>
      </c>
      <c r="J3643" t="n">
        <v>23</v>
      </c>
      <c r="K3643" t="n">
        <v>1</v>
      </c>
      <c r="L3643" t="n">
        <v>3</v>
      </c>
      <c r="M3643" t="n">
        <v>3</v>
      </c>
      <c r="R3643" s="15" t="n">
        <v>0</v>
      </c>
      <c r="S3643" s="15" t="n">
        <v>0</v>
      </c>
      <c r="T3643" s="15" t="n">
        <v>0</v>
      </c>
      <c r="U3643" s="15" t="n">
        <v>120400</v>
      </c>
      <c r="V3643">
        <f>IFERROR(VLOOKUP(D3643,Tablas_Equivalencia!$A$3:$B$8,2,FALSE),"Sin dato")</f>
        <v/>
      </c>
      <c r="W3643">
        <f>IFERROR(VLOOKUP(L3643,Tablas_Equivalencia!$D$3:$E$9,2,FALSE),"Sin dato")</f>
        <v/>
      </c>
      <c r="X3643">
        <f>IF(I3643=1,"Varón","Mujer")</f>
        <v/>
      </c>
      <c r="Y3643">
        <f>IFERROR(VLOOKUP(M3643,Tablas_Equivalencia!$G$3:$H$6,2,FALSE),"Sin dato")</f>
        <v/>
      </c>
      <c r="Z3643">
        <f>IF(J3643&lt;=24,"18-24","25-29")</f>
        <v/>
      </c>
      <c r="AA3643">
        <f>IF(M3643&lt;&gt;1,"",IF(P3643=2,1,0))</f>
        <v/>
      </c>
      <c r="AB3643">
        <f>IF(M3643&lt;&gt;1,"",IF(O3643&gt;=2,1,0))</f>
        <v/>
      </c>
      <c r="AC3643">
        <f>IF(M3643&lt;&gt;1,"",IF(OR(Q3643=999,Q3643=""),"",IF(OR(Q3643&lt;35,Q3643&gt;48),1,0)))</f>
        <v/>
      </c>
      <c r="AD3643">
        <f>IF(COUNT(AA3643:AC3643)&lt;3,"",SUM(AA3643:AC3643))</f>
        <v/>
      </c>
      <c r="AE3643">
        <f>IF(L3643&gt;=4,2,IF(L3643&gt;=2,1,0))</f>
        <v/>
      </c>
      <c r="AF3643">
        <f>IF(L3643&gt;=5,1,0)</f>
        <v/>
      </c>
      <c r="AG3643">
        <f>AE3643+AF3643</f>
        <v/>
      </c>
      <c r="AH3643" s="15">
        <f>IF(M3643&lt;&gt;1,"",IF(OR(R3643=-9,R3643=""),"",R3643))</f>
        <v/>
      </c>
      <c r="AI3643">
        <f>IF(M3643&lt;&gt;1,"",IF(OR(Q3643=999,Q3643=""),"",Q3643))</f>
        <v/>
      </c>
    </row>
    <row r="3644">
      <c r="A3644" t="inlineStr">
        <is>
          <t>TQRMNOP119641</t>
        </is>
      </c>
      <c r="B3644" t="n">
        <v>2025</v>
      </c>
      <c r="C3644" t="n">
        <v>1</v>
      </c>
      <c r="D3644" t="n">
        <v>43</v>
      </c>
      <c r="E3644" t="inlineStr">
        <is>
          <t>N</t>
        </is>
      </c>
      <c r="F3644" t="n">
        <v>29</v>
      </c>
      <c r="G3644" t="n">
        <v>1866</v>
      </c>
      <c r="H3644" t="n">
        <v>3</v>
      </c>
      <c r="I3644" t="n">
        <v>2</v>
      </c>
      <c r="J3644" t="n">
        <v>28</v>
      </c>
      <c r="K3644" t="n">
        <v>2</v>
      </c>
      <c r="L3644" t="n">
        <v>5</v>
      </c>
      <c r="M3644" t="n">
        <v>1</v>
      </c>
      <c r="N3644" t="n">
        <v>3</v>
      </c>
      <c r="O3644" t="n">
        <v>1</v>
      </c>
      <c r="P3644" t="n">
        <v>1</v>
      </c>
      <c r="Q3644" t="n">
        <v>31</v>
      </c>
      <c r="R3644" s="15" t="n">
        <v>797000</v>
      </c>
      <c r="S3644" s="15" t="n">
        <v>0</v>
      </c>
      <c r="T3644" s="15" t="n">
        <v>797000</v>
      </c>
      <c r="U3644" s="15" t="n">
        <v>69300</v>
      </c>
      <c r="V3644">
        <f>IFERROR(VLOOKUP(D3644,Tablas_Equivalencia!$A$3:$B$8,2,FALSE),"Sin dato")</f>
        <v/>
      </c>
      <c r="W3644">
        <f>IFERROR(VLOOKUP(L3644,Tablas_Equivalencia!$D$3:$E$9,2,FALSE),"Sin dato")</f>
        <v/>
      </c>
      <c r="X3644">
        <f>IF(I3644=1,"Varón","Mujer")</f>
        <v/>
      </c>
      <c r="Y3644">
        <f>IFERROR(VLOOKUP(M3644,Tablas_Equivalencia!$G$3:$H$6,2,FALSE),"Sin dato")</f>
        <v/>
      </c>
      <c r="Z3644">
        <f>IF(J3644&lt;=24,"18-24","25-29")</f>
        <v/>
      </c>
      <c r="AA3644">
        <f>IF(M3644&lt;&gt;1,"",IF(P3644=2,1,0))</f>
        <v/>
      </c>
      <c r="AB3644">
        <f>IF(M3644&lt;&gt;1,"",IF(O3644&gt;=2,1,0))</f>
        <v/>
      </c>
      <c r="AC3644">
        <f>IF(M3644&lt;&gt;1,"",IF(OR(Q3644=999,Q3644=""),"",IF(OR(Q3644&lt;35,Q3644&gt;48),1,0)))</f>
        <v/>
      </c>
      <c r="AD3644">
        <f>IF(COUNT(AA3644:AC3644)&lt;3,"",SUM(AA3644:AC3644))</f>
        <v/>
      </c>
      <c r="AE3644">
        <f>IF(L3644&gt;=4,2,IF(L3644&gt;=2,1,0))</f>
        <v/>
      </c>
      <c r="AF3644">
        <f>IF(L3644&gt;=5,1,0)</f>
        <v/>
      </c>
      <c r="AG3644">
        <f>AE3644+AF3644</f>
        <v/>
      </c>
      <c r="AH3644" s="15">
        <f>IF(M3644&lt;&gt;1,"",IF(OR(R3644=-9,R3644=""),"",R3644))</f>
        <v/>
      </c>
      <c r="AI3644">
        <f>IF(M3644&lt;&gt;1,"",IF(OR(Q3644=999,Q3644=""),"",Q3644))</f>
        <v/>
      </c>
    </row>
    <row r="3645">
      <c r="A3645" t="inlineStr">
        <is>
          <t>TQRMNOP119649</t>
        </is>
      </c>
      <c r="B3645" t="n">
        <v>2025</v>
      </c>
      <c r="C3645" t="n">
        <v>1</v>
      </c>
      <c r="D3645" t="n">
        <v>43</v>
      </c>
      <c r="E3645" t="inlineStr">
        <is>
          <t>S</t>
        </is>
      </c>
      <c r="F3645" t="n">
        <v>19</v>
      </c>
      <c r="G3645" t="n">
        <v>1752</v>
      </c>
      <c r="H3645" t="n">
        <v>3</v>
      </c>
      <c r="I3645" t="n">
        <v>1</v>
      </c>
      <c r="J3645" t="n">
        <v>29</v>
      </c>
      <c r="K3645" t="n">
        <v>2</v>
      </c>
      <c r="L3645" t="n">
        <v>4</v>
      </c>
      <c r="M3645" t="n">
        <v>1</v>
      </c>
      <c r="N3645" t="n">
        <v>3</v>
      </c>
      <c r="O3645" t="n">
        <v>1</v>
      </c>
      <c r="P3645" t="n">
        <v>1</v>
      </c>
      <c r="Q3645" t="n">
        <v>32</v>
      </c>
      <c r="R3645" s="15" t="n">
        <v>493000</v>
      </c>
      <c r="S3645" s="15" t="n">
        <v>0</v>
      </c>
      <c r="T3645" s="15" t="n">
        <v>493000</v>
      </c>
      <c r="U3645" s="15" t="n">
        <v>580900</v>
      </c>
      <c r="V3645">
        <f>IFERROR(VLOOKUP(D3645,Tablas_Equivalencia!$A$3:$B$8,2,FALSE),"Sin dato")</f>
        <v/>
      </c>
      <c r="W3645">
        <f>IFERROR(VLOOKUP(L3645,Tablas_Equivalencia!$D$3:$E$9,2,FALSE),"Sin dato")</f>
        <v/>
      </c>
      <c r="X3645">
        <f>IF(I3645=1,"Varón","Mujer")</f>
        <v/>
      </c>
      <c r="Y3645">
        <f>IFERROR(VLOOKUP(M3645,Tablas_Equivalencia!$G$3:$H$6,2,FALSE),"Sin dato")</f>
        <v/>
      </c>
      <c r="Z3645">
        <f>IF(J3645&lt;=24,"18-24","25-29")</f>
        <v/>
      </c>
      <c r="AA3645">
        <f>IF(M3645&lt;&gt;1,"",IF(P3645=2,1,0))</f>
        <v/>
      </c>
      <c r="AB3645">
        <f>IF(M3645&lt;&gt;1,"",IF(O3645&gt;=2,1,0))</f>
        <v/>
      </c>
      <c r="AC3645">
        <f>IF(M3645&lt;&gt;1,"",IF(OR(Q3645=999,Q3645=""),"",IF(OR(Q3645&lt;35,Q3645&gt;48),1,0)))</f>
        <v/>
      </c>
      <c r="AD3645">
        <f>IF(COUNT(AA3645:AC3645)&lt;3,"",SUM(AA3645:AC3645))</f>
        <v/>
      </c>
      <c r="AE3645">
        <f>IF(L3645&gt;=4,2,IF(L3645&gt;=2,1,0))</f>
        <v/>
      </c>
      <c r="AF3645">
        <f>IF(L3645&gt;=5,1,0)</f>
        <v/>
      </c>
      <c r="AG3645">
        <f>AE3645+AF3645</f>
        <v/>
      </c>
      <c r="AH3645" s="15">
        <f>IF(M3645&lt;&gt;1,"",IF(OR(R3645=-9,R3645=""),"",R3645))</f>
        <v/>
      </c>
      <c r="AI3645">
        <f>IF(M3645&lt;&gt;1,"",IF(OR(Q3645=999,Q3645=""),"",Q3645))</f>
        <v/>
      </c>
    </row>
    <row r="3646">
      <c r="A3646" t="inlineStr">
        <is>
          <t>TQRMNOP119661</t>
        </is>
      </c>
      <c r="B3646" t="n">
        <v>2025</v>
      </c>
      <c r="C3646" t="n">
        <v>1</v>
      </c>
      <c r="D3646" t="n">
        <v>43</v>
      </c>
      <c r="E3646" t="inlineStr">
        <is>
          <t>N</t>
        </is>
      </c>
      <c r="F3646" t="n">
        <v>38</v>
      </c>
      <c r="G3646" t="n">
        <v>951</v>
      </c>
      <c r="H3646" t="n">
        <v>3</v>
      </c>
      <c r="I3646" t="n">
        <v>2</v>
      </c>
      <c r="J3646" t="n">
        <v>19</v>
      </c>
      <c r="K3646" t="n">
        <v>1</v>
      </c>
      <c r="L3646" t="n">
        <v>2</v>
      </c>
      <c r="M3646" t="n">
        <v>1</v>
      </c>
      <c r="N3646" t="n">
        <v>2</v>
      </c>
      <c r="O3646" t="n">
        <v>2</v>
      </c>
      <c r="P3646" t="n">
        <v>2</v>
      </c>
      <c r="Q3646" t="n">
        <v>25</v>
      </c>
      <c r="R3646" s="15" t="n">
        <v>349000</v>
      </c>
      <c r="S3646" s="15" t="n">
        <v>0</v>
      </c>
      <c r="T3646" s="15" t="n">
        <v>349000</v>
      </c>
      <c r="U3646" s="15" t="n">
        <v>166500</v>
      </c>
      <c r="V3646">
        <f>IFERROR(VLOOKUP(D3646,Tablas_Equivalencia!$A$3:$B$8,2,FALSE),"Sin dato")</f>
        <v/>
      </c>
      <c r="W3646">
        <f>IFERROR(VLOOKUP(L3646,Tablas_Equivalencia!$D$3:$E$9,2,FALSE),"Sin dato")</f>
        <v/>
      </c>
      <c r="X3646">
        <f>IF(I3646=1,"Varón","Mujer")</f>
        <v/>
      </c>
      <c r="Y3646">
        <f>IFERROR(VLOOKUP(M3646,Tablas_Equivalencia!$G$3:$H$6,2,FALSE),"Sin dato")</f>
        <v/>
      </c>
      <c r="Z3646">
        <f>IF(J3646&lt;=24,"18-24","25-29")</f>
        <v/>
      </c>
      <c r="AA3646">
        <f>IF(M3646&lt;&gt;1,"",IF(P3646=2,1,0))</f>
        <v/>
      </c>
      <c r="AB3646">
        <f>IF(M3646&lt;&gt;1,"",IF(O3646&gt;=2,1,0))</f>
        <v/>
      </c>
      <c r="AC3646">
        <f>IF(M3646&lt;&gt;1,"",IF(OR(Q3646=999,Q3646=""),"",IF(OR(Q3646&lt;35,Q3646&gt;48),1,0)))</f>
        <v/>
      </c>
      <c r="AD3646">
        <f>IF(COUNT(AA3646:AC3646)&lt;3,"",SUM(AA3646:AC3646))</f>
        <v/>
      </c>
      <c r="AE3646">
        <f>IF(L3646&gt;=4,2,IF(L3646&gt;=2,1,0))</f>
        <v/>
      </c>
      <c r="AF3646">
        <f>IF(L3646&gt;=5,1,0)</f>
        <v/>
      </c>
      <c r="AG3646">
        <f>AE3646+AF3646</f>
        <v/>
      </c>
      <c r="AH3646" s="15">
        <f>IF(M3646&lt;&gt;1,"",IF(OR(R3646=-9,R3646=""),"",R3646))</f>
        <v/>
      </c>
      <c r="AI3646">
        <f>IF(M3646&lt;&gt;1,"",IF(OR(Q3646=999,Q3646=""),"",Q3646))</f>
        <v/>
      </c>
    </row>
    <row r="3647">
      <c r="A3647" t="inlineStr">
        <is>
          <t>TQRMNOP119664</t>
        </is>
      </c>
      <c r="B3647" t="n">
        <v>2025</v>
      </c>
      <c r="C3647" t="n">
        <v>1</v>
      </c>
      <c r="D3647" t="n">
        <v>1</v>
      </c>
      <c r="E3647" t="inlineStr">
        <is>
          <t>S</t>
        </is>
      </c>
      <c r="F3647" t="n">
        <v>33</v>
      </c>
      <c r="G3647" t="n">
        <v>1852</v>
      </c>
      <c r="H3647" t="n">
        <v>1</v>
      </c>
      <c r="I3647" t="n">
        <v>2</v>
      </c>
      <c r="J3647" t="n">
        <v>27</v>
      </c>
      <c r="K3647" t="n">
        <v>1</v>
      </c>
      <c r="L3647" t="n">
        <v>6</v>
      </c>
      <c r="M3647" t="n">
        <v>3</v>
      </c>
      <c r="R3647" s="15" t="n">
        <v>0</v>
      </c>
      <c r="S3647" s="15" t="n">
        <v>0</v>
      </c>
      <c r="T3647" s="15" t="n">
        <v>0</v>
      </c>
      <c r="U3647" s="15" t="n">
        <v>95200</v>
      </c>
      <c r="V3647">
        <f>IFERROR(VLOOKUP(D3647,Tablas_Equivalencia!$A$3:$B$8,2,FALSE),"Sin dato")</f>
        <v/>
      </c>
      <c r="W3647">
        <f>IFERROR(VLOOKUP(L3647,Tablas_Equivalencia!$D$3:$E$9,2,FALSE),"Sin dato")</f>
        <v/>
      </c>
      <c r="X3647">
        <f>IF(I3647=1,"Varón","Mujer")</f>
        <v/>
      </c>
      <c r="Y3647">
        <f>IFERROR(VLOOKUP(M3647,Tablas_Equivalencia!$G$3:$H$6,2,FALSE),"Sin dato")</f>
        <v/>
      </c>
      <c r="Z3647">
        <f>IF(J3647&lt;=24,"18-24","25-29")</f>
        <v/>
      </c>
      <c r="AA3647">
        <f>IF(M3647&lt;&gt;1,"",IF(P3647=2,1,0))</f>
        <v/>
      </c>
      <c r="AB3647">
        <f>IF(M3647&lt;&gt;1,"",IF(O3647&gt;=2,1,0))</f>
        <v/>
      </c>
      <c r="AC3647">
        <f>IF(M3647&lt;&gt;1,"",IF(OR(Q3647=999,Q3647=""),"",IF(OR(Q3647&lt;35,Q3647&gt;48),1,0)))</f>
        <v/>
      </c>
      <c r="AD3647">
        <f>IF(COUNT(AA3647:AC3647)&lt;3,"",SUM(AA3647:AC3647))</f>
        <v/>
      </c>
      <c r="AE3647">
        <f>IF(L3647&gt;=4,2,IF(L3647&gt;=2,1,0))</f>
        <v/>
      </c>
      <c r="AF3647">
        <f>IF(L3647&gt;=5,1,0)</f>
        <v/>
      </c>
      <c r="AG3647">
        <f>AE3647+AF3647</f>
        <v/>
      </c>
      <c r="AH3647" s="15">
        <f>IF(M3647&lt;&gt;1,"",IF(OR(R3647=-9,R3647=""),"",R3647))</f>
        <v/>
      </c>
      <c r="AI3647">
        <f>IF(M3647&lt;&gt;1,"",IF(OR(Q3647=999,Q3647=""),"",Q3647))</f>
        <v/>
      </c>
    </row>
    <row r="3648">
      <c r="A3648" t="inlineStr">
        <is>
          <t>TQRMNOP119678</t>
        </is>
      </c>
      <c r="B3648" t="n">
        <v>2025</v>
      </c>
      <c r="C3648" t="n">
        <v>1</v>
      </c>
      <c r="D3648" t="n">
        <v>1</v>
      </c>
      <c r="E3648" t="inlineStr">
        <is>
          <t>S</t>
        </is>
      </c>
      <c r="F3648" t="n">
        <v>33</v>
      </c>
      <c r="G3648" t="n">
        <v>1252</v>
      </c>
      <c r="H3648" t="n">
        <v>3</v>
      </c>
      <c r="I3648" t="n">
        <v>2</v>
      </c>
      <c r="J3648" t="n">
        <v>28</v>
      </c>
      <c r="K3648" t="n">
        <v>2</v>
      </c>
      <c r="L3648" t="n">
        <v>1</v>
      </c>
      <c r="M3648" t="n">
        <v>3</v>
      </c>
      <c r="R3648" s="15" t="n">
        <v>0</v>
      </c>
      <c r="S3648" s="15" t="n">
        <v>0</v>
      </c>
      <c r="T3648" s="15" t="n">
        <v>0</v>
      </c>
      <c r="U3648" s="15" t="n">
        <v>134800</v>
      </c>
      <c r="V3648">
        <f>IFERROR(VLOOKUP(D3648,Tablas_Equivalencia!$A$3:$B$8,2,FALSE),"Sin dato")</f>
        <v/>
      </c>
      <c r="W3648">
        <f>IFERROR(VLOOKUP(L3648,Tablas_Equivalencia!$D$3:$E$9,2,FALSE),"Sin dato")</f>
        <v/>
      </c>
      <c r="X3648">
        <f>IF(I3648=1,"Varón","Mujer")</f>
        <v/>
      </c>
      <c r="Y3648">
        <f>IFERROR(VLOOKUP(M3648,Tablas_Equivalencia!$G$3:$H$6,2,FALSE),"Sin dato")</f>
        <v/>
      </c>
      <c r="Z3648">
        <f>IF(J3648&lt;=24,"18-24","25-29")</f>
        <v/>
      </c>
      <c r="AA3648">
        <f>IF(M3648&lt;&gt;1,"",IF(P3648=2,1,0))</f>
        <v/>
      </c>
      <c r="AB3648">
        <f>IF(M3648&lt;&gt;1,"",IF(O3648&gt;=2,1,0))</f>
        <v/>
      </c>
      <c r="AC3648">
        <f>IF(M3648&lt;&gt;1,"",IF(OR(Q3648=999,Q3648=""),"",IF(OR(Q3648&lt;35,Q3648&gt;48),1,0)))</f>
        <v/>
      </c>
      <c r="AD3648">
        <f>IF(COUNT(AA3648:AC3648)&lt;3,"",SUM(AA3648:AC3648))</f>
        <v/>
      </c>
      <c r="AE3648">
        <f>IF(L3648&gt;=4,2,IF(L3648&gt;=2,1,0))</f>
        <v/>
      </c>
      <c r="AF3648">
        <f>IF(L3648&gt;=5,1,0)</f>
        <v/>
      </c>
      <c r="AG3648">
        <f>AE3648+AF3648</f>
        <v/>
      </c>
      <c r="AH3648" s="15">
        <f>IF(M3648&lt;&gt;1,"",IF(OR(R3648=-9,R3648=""),"",R3648))</f>
        <v/>
      </c>
      <c r="AI3648">
        <f>IF(M3648&lt;&gt;1,"",IF(OR(Q3648=999,Q3648=""),"",Q3648))</f>
        <v/>
      </c>
    </row>
    <row r="3649">
      <c r="A3649" t="inlineStr">
        <is>
          <t>TQRMNOP119684</t>
        </is>
      </c>
      <c r="B3649" t="n">
        <v>2025</v>
      </c>
      <c r="C3649" t="n">
        <v>1</v>
      </c>
      <c r="D3649" t="n">
        <v>42</v>
      </c>
      <c r="E3649" t="inlineStr">
        <is>
          <t>N</t>
        </is>
      </c>
      <c r="F3649" t="n">
        <v>27</v>
      </c>
      <c r="G3649" t="n">
        <v>804</v>
      </c>
      <c r="H3649" t="n">
        <v>3</v>
      </c>
      <c r="I3649" t="n">
        <v>1</v>
      </c>
      <c r="J3649" t="n">
        <v>28</v>
      </c>
      <c r="K3649" t="n">
        <v>2</v>
      </c>
      <c r="L3649" t="n">
        <v>4</v>
      </c>
      <c r="M3649" t="n">
        <v>1</v>
      </c>
      <c r="N3649" t="n">
        <v>3</v>
      </c>
      <c r="O3649" t="n">
        <v>1</v>
      </c>
      <c r="P3649" t="n">
        <v>2</v>
      </c>
      <c r="Q3649" t="n">
        <v>16</v>
      </c>
      <c r="R3649" s="15" t="n">
        <v>528000</v>
      </c>
      <c r="S3649" s="15" t="n">
        <v>0</v>
      </c>
      <c r="T3649" s="15" t="n">
        <v>528000</v>
      </c>
      <c r="U3649" s="15" t="n">
        <v>408000</v>
      </c>
      <c r="V3649">
        <f>IFERROR(VLOOKUP(D3649,Tablas_Equivalencia!$A$3:$B$8,2,FALSE),"Sin dato")</f>
        <v/>
      </c>
      <c r="W3649">
        <f>IFERROR(VLOOKUP(L3649,Tablas_Equivalencia!$D$3:$E$9,2,FALSE),"Sin dato")</f>
        <v/>
      </c>
      <c r="X3649">
        <f>IF(I3649=1,"Varón","Mujer")</f>
        <v/>
      </c>
      <c r="Y3649">
        <f>IFERROR(VLOOKUP(M3649,Tablas_Equivalencia!$G$3:$H$6,2,FALSE),"Sin dato")</f>
        <v/>
      </c>
      <c r="Z3649">
        <f>IF(J3649&lt;=24,"18-24","25-29")</f>
        <v/>
      </c>
      <c r="AA3649">
        <f>IF(M3649&lt;&gt;1,"",IF(P3649=2,1,0))</f>
        <v/>
      </c>
      <c r="AB3649">
        <f>IF(M3649&lt;&gt;1,"",IF(O3649&gt;=2,1,0))</f>
        <v/>
      </c>
      <c r="AC3649">
        <f>IF(M3649&lt;&gt;1,"",IF(OR(Q3649=999,Q3649=""),"",IF(OR(Q3649&lt;35,Q3649&gt;48),1,0)))</f>
        <v/>
      </c>
      <c r="AD3649">
        <f>IF(COUNT(AA3649:AC3649)&lt;3,"",SUM(AA3649:AC3649))</f>
        <v/>
      </c>
      <c r="AE3649">
        <f>IF(L3649&gt;=4,2,IF(L3649&gt;=2,1,0))</f>
        <v/>
      </c>
      <c r="AF3649">
        <f>IF(L3649&gt;=5,1,0)</f>
        <v/>
      </c>
      <c r="AG3649">
        <f>AE3649+AF3649</f>
        <v/>
      </c>
      <c r="AH3649" s="15">
        <f>IF(M3649&lt;&gt;1,"",IF(OR(R3649=-9,R3649=""),"",R3649))</f>
        <v/>
      </c>
      <c r="AI3649">
        <f>IF(M3649&lt;&gt;1,"",IF(OR(Q3649=999,Q3649=""),"",Q3649))</f>
        <v/>
      </c>
    </row>
    <row r="3650">
      <c r="A3650" t="inlineStr">
        <is>
          <t>TQRMNOP119689</t>
        </is>
      </c>
      <c r="B3650" t="n">
        <v>2025</v>
      </c>
      <c r="C3650" t="n">
        <v>1</v>
      </c>
      <c r="D3650" t="n">
        <v>43</v>
      </c>
      <c r="E3650" t="inlineStr">
        <is>
          <t>S</t>
        </is>
      </c>
      <c r="F3650" t="n">
        <v>36</v>
      </c>
      <c r="G3650" t="n">
        <v>786</v>
      </c>
      <c r="H3650" t="n">
        <v>3</v>
      </c>
      <c r="I3650" t="n">
        <v>2</v>
      </c>
      <c r="J3650" t="n">
        <v>27</v>
      </c>
      <c r="K3650" t="n">
        <v>1</v>
      </c>
      <c r="L3650" t="n">
        <v>4</v>
      </c>
      <c r="M3650" t="n">
        <v>3</v>
      </c>
      <c r="R3650" s="15" t="n">
        <v>0</v>
      </c>
      <c r="S3650" s="15" t="n">
        <v>0</v>
      </c>
      <c r="T3650" s="15" t="n">
        <v>0</v>
      </c>
      <c r="U3650" s="15" t="n">
        <v>362200</v>
      </c>
      <c r="V3650">
        <f>IFERROR(VLOOKUP(D3650,Tablas_Equivalencia!$A$3:$B$8,2,FALSE),"Sin dato")</f>
        <v/>
      </c>
      <c r="W3650">
        <f>IFERROR(VLOOKUP(L3650,Tablas_Equivalencia!$D$3:$E$9,2,FALSE),"Sin dato")</f>
        <v/>
      </c>
      <c r="X3650">
        <f>IF(I3650=1,"Varón","Mujer")</f>
        <v/>
      </c>
      <c r="Y3650">
        <f>IFERROR(VLOOKUP(M3650,Tablas_Equivalencia!$G$3:$H$6,2,FALSE),"Sin dato")</f>
        <v/>
      </c>
      <c r="Z3650">
        <f>IF(J3650&lt;=24,"18-24","25-29")</f>
        <v/>
      </c>
      <c r="AA3650">
        <f>IF(M3650&lt;&gt;1,"",IF(P3650=2,1,0))</f>
        <v/>
      </c>
      <c r="AB3650">
        <f>IF(M3650&lt;&gt;1,"",IF(O3650&gt;=2,1,0))</f>
        <v/>
      </c>
      <c r="AC3650">
        <f>IF(M3650&lt;&gt;1,"",IF(OR(Q3650=999,Q3650=""),"",IF(OR(Q3650&lt;35,Q3650&gt;48),1,0)))</f>
        <v/>
      </c>
      <c r="AD3650">
        <f>IF(COUNT(AA3650:AC3650)&lt;3,"",SUM(AA3650:AC3650))</f>
        <v/>
      </c>
      <c r="AE3650">
        <f>IF(L3650&gt;=4,2,IF(L3650&gt;=2,1,0))</f>
        <v/>
      </c>
      <c r="AF3650">
        <f>IF(L3650&gt;=5,1,0)</f>
        <v/>
      </c>
      <c r="AG3650">
        <f>AE3650+AF3650</f>
        <v/>
      </c>
      <c r="AH3650" s="15">
        <f>IF(M3650&lt;&gt;1,"",IF(OR(R3650=-9,R3650=""),"",R3650))</f>
        <v/>
      </c>
      <c r="AI3650">
        <f>IF(M3650&lt;&gt;1,"",IF(OR(Q3650=999,Q3650=""),"",Q3650))</f>
        <v/>
      </c>
    </row>
    <row r="3651">
      <c r="A3651" t="inlineStr">
        <is>
          <t>TQRMNOP119691</t>
        </is>
      </c>
      <c r="B3651" t="n">
        <v>2025</v>
      </c>
      <c r="C3651" t="n">
        <v>1</v>
      </c>
      <c r="D3651" t="n">
        <v>44</v>
      </c>
      <c r="E3651" t="inlineStr">
        <is>
          <t>N</t>
        </is>
      </c>
      <c r="F3651" t="n">
        <v>6</v>
      </c>
      <c r="G3651" t="n">
        <v>819</v>
      </c>
      <c r="H3651" t="n">
        <v>3</v>
      </c>
      <c r="I3651" t="n">
        <v>2</v>
      </c>
      <c r="J3651" t="n">
        <v>20</v>
      </c>
      <c r="K3651" t="n">
        <v>1</v>
      </c>
      <c r="L3651" t="n">
        <v>4</v>
      </c>
      <c r="M3651" t="n">
        <v>1</v>
      </c>
      <c r="N3651" t="n">
        <v>3</v>
      </c>
      <c r="O3651" t="n">
        <v>3</v>
      </c>
      <c r="P3651" t="n">
        <v>2</v>
      </c>
      <c r="Q3651" t="n">
        <v>28</v>
      </c>
      <c r="R3651" s="15" t="n">
        <v>410000</v>
      </c>
      <c r="S3651" s="15" t="n">
        <v>0</v>
      </c>
      <c r="T3651" s="15" t="n">
        <v>410000</v>
      </c>
      <c r="U3651" s="15" t="n">
        <v>52100</v>
      </c>
      <c r="V3651">
        <f>IFERROR(VLOOKUP(D3651,Tablas_Equivalencia!$A$3:$B$8,2,FALSE),"Sin dato")</f>
        <v/>
      </c>
      <c r="W3651">
        <f>IFERROR(VLOOKUP(L3651,Tablas_Equivalencia!$D$3:$E$9,2,FALSE),"Sin dato")</f>
        <v/>
      </c>
      <c r="X3651">
        <f>IF(I3651=1,"Varón","Mujer")</f>
        <v/>
      </c>
      <c r="Y3651">
        <f>IFERROR(VLOOKUP(M3651,Tablas_Equivalencia!$G$3:$H$6,2,FALSE),"Sin dato")</f>
        <v/>
      </c>
      <c r="Z3651">
        <f>IF(J3651&lt;=24,"18-24","25-29")</f>
        <v/>
      </c>
      <c r="AA3651">
        <f>IF(M3651&lt;&gt;1,"",IF(P3651=2,1,0))</f>
        <v/>
      </c>
      <c r="AB3651">
        <f>IF(M3651&lt;&gt;1,"",IF(O3651&gt;=2,1,0))</f>
        <v/>
      </c>
      <c r="AC3651">
        <f>IF(M3651&lt;&gt;1,"",IF(OR(Q3651=999,Q3651=""),"",IF(OR(Q3651&lt;35,Q3651&gt;48),1,0)))</f>
        <v/>
      </c>
      <c r="AD3651">
        <f>IF(COUNT(AA3651:AC3651)&lt;3,"",SUM(AA3651:AC3651))</f>
        <v/>
      </c>
      <c r="AE3651">
        <f>IF(L3651&gt;=4,2,IF(L3651&gt;=2,1,0))</f>
        <v/>
      </c>
      <c r="AF3651">
        <f>IF(L3651&gt;=5,1,0)</f>
        <v/>
      </c>
      <c r="AG3651">
        <f>AE3651+AF3651</f>
        <v/>
      </c>
      <c r="AH3651" s="15">
        <f>IF(M3651&lt;&gt;1,"",IF(OR(R3651=-9,R3651=""),"",R3651))</f>
        <v/>
      </c>
      <c r="AI3651">
        <f>IF(M3651&lt;&gt;1,"",IF(OR(Q3651=999,Q3651=""),"",Q3651))</f>
        <v/>
      </c>
    </row>
    <row r="3652">
      <c r="A3652" t="inlineStr">
        <is>
          <t>TQRMNOP119704</t>
        </is>
      </c>
      <c r="B3652" t="n">
        <v>2025</v>
      </c>
      <c r="C3652" t="n">
        <v>1</v>
      </c>
      <c r="D3652" t="n">
        <v>1</v>
      </c>
      <c r="E3652" t="inlineStr">
        <is>
          <t>S</t>
        </is>
      </c>
      <c r="F3652" t="n">
        <v>32</v>
      </c>
      <c r="G3652" t="n">
        <v>901</v>
      </c>
      <c r="H3652" t="n">
        <v>3</v>
      </c>
      <c r="I3652" t="n">
        <v>2</v>
      </c>
      <c r="J3652" t="n">
        <v>28</v>
      </c>
      <c r="K3652" t="n">
        <v>2</v>
      </c>
      <c r="L3652" t="n">
        <v>3</v>
      </c>
      <c r="M3652" t="n">
        <v>1</v>
      </c>
      <c r="N3652" t="n">
        <v>3</v>
      </c>
      <c r="O3652" t="n">
        <v>2</v>
      </c>
      <c r="P3652" t="n">
        <v>2</v>
      </c>
      <c r="Q3652" t="n">
        <v>24</v>
      </c>
      <c r="R3652" s="15" t="n">
        <v>389000</v>
      </c>
      <c r="S3652" s="15" t="n">
        <v>0</v>
      </c>
      <c r="T3652" s="15" t="n">
        <v>389000</v>
      </c>
      <c r="U3652" s="15" t="n">
        <v>313700</v>
      </c>
      <c r="V3652">
        <f>IFERROR(VLOOKUP(D3652,Tablas_Equivalencia!$A$3:$B$8,2,FALSE),"Sin dato")</f>
        <v/>
      </c>
      <c r="W3652">
        <f>IFERROR(VLOOKUP(L3652,Tablas_Equivalencia!$D$3:$E$9,2,FALSE),"Sin dato")</f>
        <v/>
      </c>
      <c r="X3652">
        <f>IF(I3652=1,"Varón","Mujer")</f>
        <v/>
      </c>
      <c r="Y3652">
        <f>IFERROR(VLOOKUP(M3652,Tablas_Equivalencia!$G$3:$H$6,2,FALSE),"Sin dato")</f>
        <v/>
      </c>
      <c r="Z3652">
        <f>IF(J3652&lt;=24,"18-24","25-29")</f>
        <v/>
      </c>
      <c r="AA3652">
        <f>IF(M3652&lt;&gt;1,"",IF(P3652=2,1,0))</f>
        <v/>
      </c>
      <c r="AB3652">
        <f>IF(M3652&lt;&gt;1,"",IF(O3652&gt;=2,1,0))</f>
        <v/>
      </c>
      <c r="AC3652">
        <f>IF(M3652&lt;&gt;1,"",IF(OR(Q3652=999,Q3652=""),"",IF(OR(Q3652&lt;35,Q3652&gt;48),1,0)))</f>
        <v/>
      </c>
      <c r="AD3652">
        <f>IF(COUNT(AA3652:AC3652)&lt;3,"",SUM(AA3652:AC3652))</f>
        <v/>
      </c>
      <c r="AE3652">
        <f>IF(L3652&gt;=4,2,IF(L3652&gt;=2,1,0))</f>
        <v/>
      </c>
      <c r="AF3652">
        <f>IF(L3652&gt;=5,1,0)</f>
        <v/>
      </c>
      <c r="AG3652">
        <f>AE3652+AF3652</f>
        <v/>
      </c>
      <c r="AH3652" s="15">
        <f>IF(M3652&lt;&gt;1,"",IF(OR(R3652=-9,R3652=""),"",R3652))</f>
        <v/>
      </c>
      <c r="AI3652">
        <f>IF(M3652&lt;&gt;1,"",IF(OR(Q3652=999,Q3652=""),"",Q3652))</f>
        <v/>
      </c>
    </row>
    <row r="3653">
      <c r="A3653" t="inlineStr">
        <is>
          <t>TQRMNOP119706</t>
        </is>
      </c>
      <c r="B3653" t="n">
        <v>2025</v>
      </c>
      <c r="C3653" t="n">
        <v>1</v>
      </c>
      <c r="D3653" t="n">
        <v>40</v>
      </c>
      <c r="E3653" t="inlineStr">
        <is>
          <t>N</t>
        </is>
      </c>
      <c r="F3653" t="n">
        <v>9</v>
      </c>
      <c r="G3653" t="n">
        <v>568</v>
      </c>
      <c r="H3653" t="n">
        <v>1</v>
      </c>
      <c r="I3653" t="n">
        <v>1</v>
      </c>
      <c r="J3653" t="n">
        <v>21</v>
      </c>
      <c r="K3653" t="n">
        <v>2</v>
      </c>
      <c r="L3653" t="n">
        <v>5</v>
      </c>
      <c r="M3653" t="n">
        <v>1</v>
      </c>
      <c r="N3653" t="n">
        <v>3</v>
      </c>
      <c r="O3653" t="n">
        <v>1</v>
      </c>
      <c r="P3653" t="n">
        <v>1</v>
      </c>
      <c r="Q3653" t="n">
        <v>37</v>
      </c>
      <c r="R3653" s="15" t="n">
        <v>594000</v>
      </c>
      <c r="S3653" s="15" t="n">
        <v>32000</v>
      </c>
      <c r="T3653" s="15" t="n">
        <v>626000</v>
      </c>
      <c r="U3653" s="15" t="n">
        <v>119700</v>
      </c>
      <c r="V3653">
        <f>IFERROR(VLOOKUP(D3653,Tablas_Equivalencia!$A$3:$B$8,2,FALSE),"Sin dato")</f>
        <v/>
      </c>
      <c r="W3653">
        <f>IFERROR(VLOOKUP(L3653,Tablas_Equivalencia!$D$3:$E$9,2,FALSE),"Sin dato")</f>
        <v/>
      </c>
      <c r="X3653">
        <f>IF(I3653=1,"Varón","Mujer")</f>
        <v/>
      </c>
      <c r="Y3653">
        <f>IFERROR(VLOOKUP(M3653,Tablas_Equivalencia!$G$3:$H$6,2,FALSE),"Sin dato")</f>
        <v/>
      </c>
      <c r="Z3653">
        <f>IF(J3653&lt;=24,"18-24","25-29")</f>
        <v/>
      </c>
      <c r="AA3653">
        <f>IF(M3653&lt;&gt;1,"",IF(P3653=2,1,0))</f>
        <v/>
      </c>
      <c r="AB3653">
        <f>IF(M3653&lt;&gt;1,"",IF(O3653&gt;=2,1,0))</f>
        <v/>
      </c>
      <c r="AC3653">
        <f>IF(M3653&lt;&gt;1,"",IF(OR(Q3653=999,Q3653=""),"",IF(OR(Q3653&lt;35,Q3653&gt;48),1,0)))</f>
        <v/>
      </c>
      <c r="AD3653">
        <f>IF(COUNT(AA3653:AC3653)&lt;3,"",SUM(AA3653:AC3653))</f>
        <v/>
      </c>
      <c r="AE3653">
        <f>IF(L3653&gt;=4,2,IF(L3653&gt;=2,1,0))</f>
        <v/>
      </c>
      <c r="AF3653">
        <f>IF(L3653&gt;=5,1,0)</f>
        <v/>
      </c>
      <c r="AG3653">
        <f>AE3653+AF3653</f>
        <v/>
      </c>
      <c r="AH3653" s="15">
        <f>IF(M3653&lt;&gt;1,"",IF(OR(R3653=-9,R3653=""),"",R3653))</f>
        <v/>
      </c>
      <c r="AI3653">
        <f>IF(M3653&lt;&gt;1,"",IF(OR(Q3653=999,Q3653=""),"",Q3653))</f>
        <v/>
      </c>
    </row>
    <row r="3654">
      <c r="A3654" t="inlineStr">
        <is>
          <t>TQRMNOP119715</t>
        </is>
      </c>
      <c r="B3654" t="n">
        <v>2025</v>
      </c>
      <c r="C3654" t="n">
        <v>1</v>
      </c>
      <c r="D3654" t="n">
        <v>1</v>
      </c>
      <c r="E3654" t="inlineStr">
        <is>
          <t>S</t>
        </is>
      </c>
      <c r="F3654" t="n">
        <v>32</v>
      </c>
      <c r="G3654" t="n">
        <v>491</v>
      </c>
      <c r="H3654" t="n">
        <v>1</v>
      </c>
      <c r="I3654" t="n">
        <v>1</v>
      </c>
      <c r="J3654" t="n">
        <v>25</v>
      </c>
      <c r="K3654" t="n">
        <v>1</v>
      </c>
      <c r="L3654" t="n">
        <v>4</v>
      </c>
      <c r="M3654" t="n">
        <v>1</v>
      </c>
      <c r="N3654" t="n">
        <v>3</v>
      </c>
      <c r="O3654" t="n">
        <v>2</v>
      </c>
      <c r="P3654" t="n">
        <v>2</v>
      </c>
      <c r="Q3654" t="n">
        <v>16</v>
      </c>
      <c r="R3654" s="15" t="n">
        <v>404000</v>
      </c>
      <c r="S3654" s="15" t="n">
        <v>0</v>
      </c>
      <c r="T3654" s="15" t="n">
        <v>404000</v>
      </c>
      <c r="U3654" s="15" t="n">
        <v>203500</v>
      </c>
      <c r="V3654">
        <f>IFERROR(VLOOKUP(D3654,Tablas_Equivalencia!$A$3:$B$8,2,FALSE),"Sin dato")</f>
        <v/>
      </c>
      <c r="W3654">
        <f>IFERROR(VLOOKUP(L3654,Tablas_Equivalencia!$D$3:$E$9,2,FALSE),"Sin dato")</f>
        <v/>
      </c>
      <c r="X3654">
        <f>IF(I3654=1,"Varón","Mujer")</f>
        <v/>
      </c>
      <c r="Y3654">
        <f>IFERROR(VLOOKUP(M3654,Tablas_Equivalencia!$G$3:$H$6,2,FALSE),"Sin dato")</f>
        <v/>
      </c>
      <c r="Z3654">
        <f>IF(J3654&lt;=24,"18-24","25-29")</f>
        <v/>
      </c>
      <c r="AA3654">
        <f>IF(M3654&lt;&gt;1,"",IF(P3654=2,1,0))</f>
        <v/>
      </c>
      <c r="AB3654">
        <f>IF(M3654&lt;&gt;1,"",IF(O3654&gt;=2,1,0))</f>
        <v/>
      </c>
      <c r="AC3654">
        <f>IF(M3654&lt;&gt;1,"",IF(OR(Q3654=999,Q3654=""),"",IF(OR(Q3654&lt;35,Q3654&gt;48),1,0)))</f>
        <v/>
      </c>
      <c r="AD3654">
        <f>IF(COUNT(AA3654:AC3654)&lt;3,"",SUM(AA3654:AC3654))</f>
        <v/>
      </c>
      <c r="AE3654">
        <f>IF(L3654&gt;=4,2,IF(L3654&gt;=2,1,0))</f>
        <v/>
      </c>
      <c r="AF3654">
        <f>IF(L3654&gt;=5,1,0)</f>
        <v/>
      </c>
      <c r="AG3654">
        <f>AE3654+AF3654</f>
        <v/>
      </c>
      <c r="AH3654" s="15">
        <f>IF(M3654&lt;&gt;1,"",IF(OR(R3654=-9,R3654=""),"",R3654))</f>
        <v/>
      </c>
      <c r="AI3654">
        <f>IF(M3654&lt;&gt;1,"",IF(OR(Q3654=999,Q3654=""),"",Q3654))</f>
        <v/>
      </c>
    </row>
    <row r="3655">
      <c r="A3655" t="inlineStr">
        <is>
          <t>TQRMNOP119716</t>
        </is>
      </c>
      <c r="B3655" t="n">
        <v>2025</v>
      </c>
      <c r="C3655" t="n">
        <v>1</v>
      </c>
      <c r="D3655" t="n">
        <v>1</v>
      </c>
      <c r="E3655" t="inlineStr">
        <is>
          <t>S</t>
        </is>
      </c>
      <c r="F3655" t="n">
        <v>33</v>
      </c>
      <c r="G3655" t="n">
        <v>937</v>
      </c>
      <c r="H3655" t="n">
        <v>1</v>
      </c>
      <c r="I3655" t="n">
        <v>1</v>
      </c>
      <c r="J3655" t="n">
        <v>28</v>
      </c>
      <c r="K3655" t="n">
        <v>1</v>
      </c>
      <c r="L3655" t="n">
        <v>4</v>
      </c>
      <c r="M3655" t="n">
        <v>1</v>
      </c>
      <c r="N3655" t="n">
        <v>3</v>
      </c>
      <c r="O3655" t="n">
        <v>1</v>
      </c>
      <c r="P3655" t="n">
        <v>2</v>
      </c>
      <c r="Q3655" t="n">
        <v>37</v>
      </c>
      <c r="R3655" s="15" t="n">
        <v>319000</v>
      </c>
      <c r="S3655" s="15" t="n">
        <v>0</v>
      </c>
      <c r="T3655" s="15" t="n">
        <v>319000</v>
      </c>
      <c r="U3655" s="15" t="n">
        <v>169900</v>
      </c>
      <c r="V3655">
        <f>IFERROR(VLOOKUP(D3655,Tablas_Equivalencia!$A$3:$B$8,2,FALSE),"Sin dato")</f>
        <v/>
      </c>
      <c r="W3655">
        <f>IFERROR(VLOOKUP(L3655,Tablas_Equivalencia!$D$3:$E$9,2,FALSE),"Sin dato")</f>
        <v/>
      </c>
      <c r="X3655">
        <f>IF(I3655=1,"Varón","Mujer")</f>
        <v/>
      </c>
      <c r="Y3655">
        <f>IFERROR(VLOOKUP(M3655,Tablas_Equivalencia!$G$3:$H$6,2,FALSE),"Sin dato")</f>
        <v/>
      </c>
      <c r="Z3655">
        <f>IF(J3655&lt;=24,"18-24","25-29")</f>
        <v/>
      </c>
      <c r="AA3655">
        <f>IF(M3655&lt;&gt;1,"",IF(P3655=2,1,0))</f>
        <v/>
      </c>
      <c r="AB3655">
        <f>IF(M3655&lt;&gt;1,"",IF(O3655&gt;=2,1,0))</f>
        <v/>
      </c>
      <c r="AC3655">
        <f>IF(M3655&lt;&gt;1,"",IF(OR(Q3655=999,Q3655=""),"",IF(OR(Q3655&lt;35,Q3655&gt;48),1,0)))</f>
        <v/>
      </c>
      <c r="AD3655">
        <f>IF(COUNT(AA3655:AC3655)&lt;3,"",SUM(AA3655:AC3655))</f>
        <v/>
      </c>
      <c r="AE3655">
        <f>IF(L3655&gt;=4,2,IF(L3655&gt;=2,1,0))</f>
        <v/>
      </c>
      <c r="AF3655">
        <f>IF(L3655&gt;=5,1,0)</f>
        <v/>
      </c>
      <c r="AG3655">
        <f>AE3655+AF3655</f>
        <v/>
      </c>
      <c r="AH3655" s="15">
        <f>IF(M3655&lt;&gt;1,"",IF(OR(R3655=-9,R3655=""),"",R3655))</f>
        <v/>
      </c>
      <c r="AI3655">
        <f>IF(M3655&lt;&gt;1,"",IF(OR(Q3655=999,Q3655=""),"",Q3655))</f>
        <v/>
      </c>
    </row>
    <row r="3656">
      <c r="A3656" t="inlineStr">
        <is>
          <t>TQRMNOP119722</t>
        </is>
      </c>
      <c r="B3656" t="n">
        <v>2025</v>
      </c>
      <c r="C3656" t="n">
        <v>1</v>
      </c>
      <c r="D3656" t="n">
        <v>43</v>
      </c>
      <c r="E3656" t="inlineStr">
        <is>
          <t>S</t>
        </is>
      </c>
      <c r="F3656" t="n">
        <v>36</v>
      </c>
      <c r="G3656" t="n">
        <v>1177</v>
      </c>
      <c r="H3656" t="n">
        <v>1</v>
      </c>
      <c r="I3656" t="n">
        <v>1</v>
      </c>
      <c r="J3656" t="n">
        <v>29</v>
      </c>
      <c r="K3656" t="n">
        <v>2</v>
      </c>
      <c r="L3656" t="n">
        <v>4</v>
      </c>
      <c r="M3656" t="n">
        <v>1</v>
      </c>
      <c r="N3656" t="n">
        <v>3</v>
      </c>
      <c r="O3656" t="n">
        <v>1</v>
      </c>
      <c r="P3656" t="n">
        <v>1</v>
      </c>
      <c r="Q3656" t="n">
        <v>47</v>
      </c>
      <c r="R3656" s="15" t="n">
        <v>362000</v>
      </c>
      <c r="S3656" s="15" t="n">
        <v>0</v>
      </c>
      <c r="T3656" s="15" t="n">
        <v>362000</v>
      </c>
      <c r="U3656" s="15" t="n">
        <v>153600</v>
      </c>
      <c r="V3656">
        <f>IFERROR(VLOOKUP(D3656,Tablas_Equivalencia!$A$3:$B$8,2,FALSE),"Sin dato")</f>
        <v/>
      </c>
      <c r="W3656">
        <f>IFERROR(VLOOKUP(L3656,Tablas_Equivalencia!$D$3:$E$9,2,FALSE),"Sin dato")</f>
        <v/>
      </c>
      <c r="X3656">
        <f>IF(I3656=1,"Varón","Mujer")</f>
        <v/>
      </c>
      <c r="Y3656">
        <f>IFERROR(VLOOKUP(M3656,Tablas_Equivalencia!$G$3:$H$6,2,FALSE),"Sin dato")</f>
        <v/>
      </c>
      <c r="Z3656">
        <f>IF(J3656&lt;=24,"18-24","25-29")</f>
        <v/>
      </c>
      <c r="AA3656">
        <f>IF(M3656&lt;&gt;1,"",IF(P3656=2,1,0))</f>
        <v/>
      </c>
      <c r="AB3656">
        <f>IF(M3656&lt;&gt;1,"",IF(O3656&gt;=2,1,0))</f>
        <v/>
      </c>
      <c r="AC3656">
        <f>IF(M3656&lt;&gt;1,"",IF(OR(Q3656=999,Q3656=""),"",IF(OR(Q3656&lt;35,Q3656&gt;48),1,0)))</f>
        <v/>
      </c>
      <c r="AD3656">
        <f>IF(COUNT(AA3656:AC3656)&lt;3,"",SUM(AA3656:AC3656))</f>
        <v/>
      </c>
      <c r="AE3656">
        <f>IF(L3656&gt;=4,2,IF(L3656&gt;=2,1,0))</f>
        <v/>
      </c>
      <c r="AF3656">
        <f>IF(L3656&gt;=5,1,0)</f>
        <v/>
      </c>
      <c r="AG3656">
        <f>AE3656+AF3656</f>
        <v/>
      </c>
      <c r="AH3656" s="15">
        <f>IF(M3656&lt;&gt;1,"",IF(OR(R3656=-9,R3656=""),"",R3656))</f>
        <v/>
      </c>
      <c r="AI3656">
        <f>IF(M3656&lt;&gt;1,"",IF(OR(Q3656=999,Q3656=""),"",Q3656))</f>
        <v/>
      </c>
    </row>
    <row r="3657">
      <c r="A3657" t="inlineStr">
        <is>
          <t>TQRMNOP119730</t>
        </is>
      </c>
      <c r="B3657" t="n">
        <v>2025</v>
      </c>
      <c r="C3657" t="n">
        <v>1</v>
      </c>
      <c r="D3657" t="n">
        <v>1</v>
      </c>
      <c r="E3657" t="inlineStr">
        <is>
          <t>S</t>
        </is>
      </c>
      <c r="F3657" t="n">
        <v>32</v>
      </c>
      <c r="G3657" t="n">
        <v>1527</v>
      </c>
      <c r="H3657" t="n">
        <v>3</v>
      </c>
      <c r="I3657" t="n">
        <v>1</v>
      </c>
      <c r="J3657" t="n">
        <v>20</v>
      </c>
      <c r="K3657" t="n">
        <v>1</v>
      </c>
      <c r="L3657" t="n">
        <v>5</v>
      </c>
      <c r="M3657" t="n">
        <v>2</v>
      </c>
      <c r="R3657" s="15" t="n">
        <v>0</v>
      </c>
      <c r="S3657" s="15" t="n">
        <v>0</v>
      </c>
      <c r="T3657" s="15" t="n">
        <v>0</v>
      </c>
      <c r="U3657" s="15" t="n">
        <v>226000</v>
      </c>
      <c r="V3657">
        <f>IFERROR(VLOOKUP(D3657,Tablas_Equivalencia!$A$3:$B$8,2,FALSE),"Sin dato")</f>
        <v/>
      </c>
      <c r="W3657">
        <f>IFERROR(VLOOKUP(L3657,Tablas_Equivalencia!$D$3:$E$9,2,FALSE),"Sin dato")</f>
        <v/>
      </c>
      <c r="X3657">
        <f>IF(I3657=1,"Varón","Mujer")</f>
        <v/>
      </c>
      <c r="Y3657">
        <f>IFERROR(VLOOKUP(M3657,Tablas_Equivalencia!$G$3:$H$6,2,FALSE),"Sin dato")</f>
        <v/>
      </c>
      <c r="Z3657">
        <f>IF(J3657&lt;=24,"18-24","25-29")</f>
        <v/>
      </c>
      <c r="AA3657">
        <f>IF(M3657&lt;&gt;1,"",IF(P3657=2,1,0))</f>
        <v/>
      </c>
      <c r="AB3657">
        <f>IF(M3657&lt;&gt;1,"",IF(O3657&gt;=2,1,0))</f>
        <v/>
      </c>
      <c r="AC3657">
        <f>IF(M3657&lt;&gt;1,"",IF(OR(Q3657=999,Q3657=""),"",IF(OR(Q3657&lt;35,Q3657&gt;48),1,0)))</f>
        <v/>
      </c>
      <c r="AD3657">
        <f>IF(COUNT(AA3657:AC3657)&lt;3,"",SUM(AA3657:AC3657))</f>
        <v/>
      </c>
      <c r="AE3657">
        <f>IF(L3657&gt;=4,2,IF(L3657&gt;=2,1,0))</f>
        <v/>
      </c>
      <c r="AF3657">
        <f>IF(L3657&gt;=5,1,0)</f>
        <v/>
      </c>
      <c r="AG3657">
        <f>AE3657+AF3657</f>
        <v/>
      </c>
      <c r="AH3657" s="15">
        <f>IF(M3657&lt;&gt;1,"",IF(OR(R3657=-9,R3657=""),"",R3657))</f>
        <v/>
      </c>
      <c r="AI3657">
        <f>IF(M3657&lt;&gt;1,"",IF(OR(Q3657=999,Q3657=""),"",Q3657))</f>
        <v/>
      </c>
    </row>
    <row r="3658">
      <c r="A3658" t="inlineStr">
        <is>
          <t>TQRMNOP119735</t>
        </is>
      </c>
      <c r="B3658" t="n">
        <v>2025</v>
      </c>
      <c r="C3658" t="n">
        <v>1</v>
      </c>
      <c r="D3658" t="n">
        <v>43</v>
      </c>
      <c r="E3658" t="inlineStr">
        <is>
          <t>S</t>
        </is>
      </c>
      <c r="F3658" t="n">
        <v>17</v>
      </c>
      <c r="G3658" t="n">
        <v>1691</v>
      </c>
      <c r="H3658" t="n">
        <v>3</v>
      </c>
      <c r="I3658" t="n">
        <v>2</v>
      </c>
      <c r="J3658" t="n">
        <v>29</v>
      </c>
      <c r="K3658" t="n">
        <v>2</v>
      </c>
      <c r="L3658" t="n">
        <v>3</v>
      </c>
      <c r="M3658" t="n">
        <v>3</v>
      </c>
      <c r="R3658" s="15" t="n">
        <v>0</v>
      </c>
      <c r="S3658" s="15" t="n">
        <v>0</v>
      </c>
      <c r="T3658" s="15" t="n">
        <v>0</v>
      </c>
      <c r="U3658" s="15" t="n">
        <v>106100</v>
      </c>
      <c r="V3658">
        <f>IFERROR(VLOOKUP(D3658,Tablas_Equivalencia!$A$3:$B$8,2,FALSE),"Sin dato")</f>
        <v/>
      </c>
      <c r="W3658">
        <f>IFERROR(VLOOKUP(L3658,Tablas_Equivalencia!$D$3:$E$9,2,FALSE),"Sin dato")</f>
        <v/>
      </c>
      <c r="X3658">
        <f>IF(I3658=1,"Varón","Mujer")</f>
        <v/>
      </c>
      <c r="Y3658">
        <f>IFERROR(VLOOKUP(M3658,Tablas_Equivalencia!$G$3:$H$6,2,FALSE),"Sin dato")</f>
        <v/>
      </c>
      <c r="Z3658">
        <f>IF(J3658&lt;=24,"18-24","25-29")</f>
        <v/>
      </c>
      <c r="AA3658">
        <f>IF(M3658&lt;&gt;1,"",IF(P3658=2,1,0))</f>
        <v/>
      </c>
      <c r="AB3658">
        <f>IF(M3658&lt;&gt;1,"",IF(O3658&gt;=2,1,0))</f>
        <v/>
      </c>
      <c r="AC3658">
        <f>IF(M3658&lt;&gt;1,"",IF(OR(Q3658=999,Q3658=""),"",IF(OR(Q3658&lt;35,Q3658&gt;48),1,0)))</f>
        <v/>
      </c>
      <c r="AD3658">
        <f>IF(COUNT(AA3658:AC3658)&lt;3,"",SUM(AA3658:AC3658))</f>
        <v/>
      </c>
      <c r="AE3658">
        <f>IF(L3658&gt;=4,2,IF(L3658&gt;=2,1,0))</f>
        <v/>
      </c>
      <c r="AF3658">
        <f>IF(L3658&gt;=5,1,0)</f>
        <v/>
      </c>
      <c r="AG3658">
        <f>AE3658+AF3658</f>
        <v/>
      </c>
      <c r="AH3658" s="15">
        <f>IF(M3658&lt;&gt;1,"",IF(OR(R3658=-9,R3658=""),"",R3658))</f>
        <v/>
      </c>
      <c r="AI3658">
        <f>IF(M3658&lt;&gt;1,"",IF(OR(Q3658=999,Q3658=""),"",Q3658))</f>
        <v/>
      </c>
    </row>
    <row r="3659">
      <c r="A3659" t="inlineStr">
        <is>
          <t>TQRMNOP119737</t>
        </is>
      </c>
      <c r="B3659" t="n">
        <v>2025</v>
      </c>
      <c r="C3659" t="n">
        <v>1</v>
      </c>
      <c r="D3659" t="n">
        <v>44</v>
      </c>
      <c r="E3659" t="inlineStr">
        <is>
          <t>N</t>
        </is>
      </c>
      <c r="F3659" t="n">
        <v>5</v>
      </c>
      <c r="G3659" t="n">
        <v>1023</v>
      </c>
      <c r="H3659" t="n">
        <v>1</v>
      </c>
      <c r="I3659" t="n">
        <v>2</v>
      </c>
      <c r="J3659" t="n">
        <v>25</v>
      </c>
      <c r="K3659" t="n">
        <v>2</v>
      </c>
      <c r="L3659" t="n">
        <v>3</v>
      </c>
      <c r="M3659" t="n">
        <v>1</v>
      </c>
      <c r="N3659" t="n">
        <v>2</v>
      </c>
      <c r="O3659" t="n">
        <v>1</v>
      </c>
      <c r="P3659" t="n">
        <v>1</v>
      </c>
      <c r="Q3659" t="n">
        <v>999</v>
      </c>
      <c r="R3659" s="15" t="n">
        <v>430000</v>
      </c>
      <c r="S3659" s="15" t="n">
        <v>0</v>
      </c>
      <c r="T3659" s="15" t="n">
        <v>430000</v>
      </c>
      <c r="U3659" s="15" t="n">
        <v>44400</v>
      </c>
      <c r="V3659">
        <f>IFERROR(VLOOKUP(D3659,Tablas_Equivalencia!$A$3:$B$8,2,FALSE),"Sin dato")</f>
        <v/>
      </c>
      <c r="W3659">
        <f>IFERROR(VLOOKUP(L3659,Tablas_Equivalencia!$D$3:$E$9,2,FALSE),"Sin dato")</f>
        <v/>
      </c>
      <c r="X3659">
        <f>IF(I3659=1,"Varón","Mujer")</f>
        <v/>
      </c>
      <c r="Y3659">
        <f>IFERROR(VLOOKUP(M3659,Tablas_Equivalencia!$G$3:$H$6,2,FALSE),"Sin dato")</f>
        <v/>
      </c>
      <c r="Z3659">
        <f>IF(J3659&lt;=24,"18-24","25-29")</f>
        <v/>
      </c>
      <c r="AA3659">
        <f>IF(M3659&lt;&gt;1,"",IF(P3659=2,1,0))</f>
        <v/>
      </c>
      <c r="AB3659">
        <f>IF(M3659&lt;&gt;1,"",IF(O3659&gt;=2,1,0))</f>
        <v/>
      </c>
      <c r="AC3659">
        <f>IF(M3659&lt;&gt;1,"",IF(OR(Q3659=999,Q3659=""),"",IF(OR(Q3659&lt;35,Q3659&gt;48),1,0)))</f>
        <v/>
      </c>
      <c r="AD3659">
        <f>IF(COUNT(AA3659:AC3659)&lt;3,"",SUM(AA3659:AC3659))</f>
        <v/>
      </c>
      <c r="AE3659">
        <f>IF(L3659&gt;=4,2,IF(L3659&gt;=2,1,0))</f>
        <v/>
      </c>
      <c r="AF3659">
        <f>IF(L3659&gt;=5,1,0)</f>
        <v/>
      </c>
      <c r="AG3659">
        <f>AE3659+AF3659</f>
        <v/>
      </c>
      <c r="AH3659" s="15">
        <f>IF(M3659&lt;&gt;1,"",IF(OR(R3659=-9,R3659=""),"",R3659))</f>
        <v/>
      </c>
      <c r="AI3659">
        <f>IF(M3659&lt;&gt;1,"",IF(OR(Q3659=999,Q3659=""),"",Q3659))</f>
        <v/>
      </c>
    </row>
    <row r="3660">
      <c r="A3660" t="inlineStr">
        <is>
          <t>TQRMNOP119752</t>
        </is>
      </c>
      <c r="B3660" t="n">
        <v>2025</v>
      </c>
      <c r="C3660" t="n">
        <v>1</v>
      </c>
      <c r="D3660" t="n">
        <v>1</v>
      </c>
      <c r="E3660" t="inlineStr">
        <is>
          <t>S</t>
        </is>
      </c>
      <c r="F3660" t="n">
        <v>33</v>
      </c>
      <c r="G3660" t="n">
        <v>1071</v>
      </c>
      <c r="H3660" t="n">
        <v>10</v>
      </c>
      <c r="I3660" t="n">
        <v>1</v>
      </c>
      <c r="J3660" t="n">
        <v>26</v>
      </c>
      <c r="K3660" t="n">
        <v>2</v>
      </c>
      <c r="L3660" t="n">
        <v>4</v>
      </c>
      <c r="M3660" t="n">
        <v>1</v>
      </c>
      <c r="N3660" t="n">
        <v>2</v>
      </c>
      <c r="O3660" t="n">
        <v>3</v>
      </c>
      <c r="P3660" t="n">
        <v>2</v>
      </c>
      <c r="Q3660" t="n">
        <v>41</v>
      </c>
      <c r="R3660" s="15" t="n">
        <v>578000</v>
      </c>
      <c r="S3660" s="15" t="n">
        <v>47000</v>
      </c>
      <c r="T3660" s="15" t="n">
        <v>625000</v>
      </c>
      <c r="U3660" s="15" t="n">
        <v>106200</v>
      </c>
      <c r="V3660">
        <f>IFERROR(VLOOKUP(D3660,Tablas_Equivalencia!$A$3:$B$8,2,FALSE),"Sin dato")</f>
        <v/>
      </c>
      <c r="W3660">
        <f>IFERROR(VLOOKUP(L3660,Tablas_Equivalencia!$D$3:$E$9,2,FALSE),"Sin dato")</f>
        <v/>
      </c>
      <c r="X3660">
        <f>IF(I3660=1,"Varón","Mujer")</f>
        <v/>
      </c>
      <c r="Y3660">
        <f>IFERROR(VLOOKUP(M3660,Tablas_Equivalencia!$G$3:$H$6,2,FALSE),"Sin dato")</f>
        <v/>
      </c>
      <c r="Z3660">
        <f>IF(J3660&lt;=24,"18-24","25-29")</f>
        <v/>
      </c>
      <c r="AA3660">
        <f>IF(M3660&lt;&gt;1,"",IF(P3660=2,1,0))</f>
        <v/>
      </c>
      <c r="AB3660">
        <f>IF(M3660&lt;&gt;1,"",IF(O3660&gt;=2,1,0))</f>
        <v/>
      </c>
      <c r="AC3660">
        <f>IF(M3660&lt;&gt;1,"",IF(OR(Q3660=999,Q3660=""),"",IF(OR(Q3660&lt;35,Q3660&gt;48),1,0)))</f>
        <v/>
      </c>
      <c r="AD3660">
        <f>IF(COUNT(AA3660:AC3660)&lt;3,"",SUM(AA3660:AC3660))</f>
        <v/>
      </c>
      <c r="AE3660">
        <f>IF(L3660&gt;=4,2,IF(L3660&gt;=2,1,0))</f>
        <v/>
      </c>
      <c r="AF3660">
        <f>IF(L3660&gt;=5,1,0)</f>
        <v/>
      </c>
      <c r="AG3660">
        <f>AE3660+AF3660</f>
        <v/>
      </c>
      <c r="AH3660" s="15">
        <f>IF(M3660&lt;&gt;1,"",IF(OR(R3660=-9,R3660=""),"",R3660))</f>
        <v/>
      </c>
      <c r="AI3660">
        <f>IF(M3660&lt;&gt;1,"",IF(OR(Q3660=999,Q3660=""),"",Q3660))</f>
        <v/>
      </c>
    </row>
    <row r="3661">
      <c r="A3661" t="inlineStr">
        <is>
          <t>TQRMNOP119756</t>
        </is>
      </c>
      <c r="B3661" t="n">
        <v>2025</v>
      </c>
      <c r="C3661" t="n">
        <v>1</v>
      </c>
      <c r="D3661" t="n">
        <v>43</v>
      </c>
      <c r="E3661" t="inlineStr">
        <is>
          <t>S</t>
        </is>
      </c>
      <c r="F3661" t="n">
        <v>36</v>
      </c>
      <c r="G3661" t="n">
        <v>1815</v>
      </c>
      <c r="H3661" t="n">
        <v>3</v>
      </c>
      <c r="I3661" t="n">
        <v>2</v>
      </c>
      <c r="J3661" t="n">
        <v>28</v>
      </c>
      <c r="K3661" t="n">
        <v>1</v>
      </c>
      <c r="L3661" t="n">
        <v>7</v>
      </c>
      <c r="M3661" t="n">
        <v>3</v>
      </c>
      <c r="R3661" s="15" t="n">
        <v>0</v>
      </c>
      <c r="S3661" s="15" t="n">
        <v>0</v>
      </c>
      <c r="T3661" s="15" t="n">
        <v>0</v>
      </c>
      <c r="U3661" s="15" t="n">
        <v>131700</v>
      </c>
      <c r="V3661">
        <f>IFERROR(VLOOKUP(D3661,Tablas_Equivalencia!$A$3:$B$8,2,FALSE),"Sin dato")</f>
        <v/>
      </c>
      <c r="W3661">
        <f>IFERROR(VLOOKUP(L3661,Tablas_Equivalencia!$D$3:$E$9,2,FALSE),"Sin dato")</f>
        <v/>
      </c>
      <c r="X3661">
        <f>IF(I3661=1,"Varón","Mujer")</f>
        <v/>
      </c>
      <c r="Y3661">
        <f>IFERROR(VLOOKUP(M3661,Tablas_Equivalencia!$G$3:$H$6,2,FALSE),"Sin dato")</f>
        <v/>
      </c>
      <c r="Z3661">
        <f>IF(J3661&lt;=24,"18-24","25-29")</f>
        <v/>
      </c>
      <c r="AA3661">
        <f>IF(M3661&lt;&gt;1,"",IF(P3661=2,1,0))</f>
        <v/>
      </c>
      <c r="AB3661">
        <f>IF(M3661&lt;&gt;1,"",IF(O3661&gt;=2,1,0))</f>
        <v/>
      </c>
      <c r="AC3661">
        <f>IF(M3661&lt;&gt;1,"",IF(OR(Q3661=999,Q3661=""),"",IF(OR(Q3661&lt;35,Q3661&gt;48),1,0)))</f>
        <v/>
      </c>
      <c r="AD3661">
        <f>IF(COUNT(AA3661:AC3661)&lt;3,"",SUM(AA3661:AC3661))</f>
        <v/>
      </c>
      <c r="AE3661">
        <f>IF(L3661&gt;=4,2,IF(L3661&gt;=2,1,0))</f>
        <v/>
      </c>
      <c r="AF3661">
        <f>IF(L3661&gt;=5,1,0)</f>
        <v/>
      </c>
      <c r="AG3661">
        <f>AE3661+AF3661</f>
        <v/>
      </c>
      <c r="AH3661" s="15">
        <f>IF(M3661&lt;&gt;1,"",IF(OR(R3661=-9,R3661=""),"",R3661))</f>
        <v/>
      </c>
      <c r="AI3661">
        <f>IF(M3661&lt;&gt;1,"",IF(OR(Q3661=999,Q3661=""),"",Q3661))</f>
        <v/>
      </c>
    </row>
    <row r="3662">
      <c r="A3662" t="inlineStr">
        <is>
          <t>TQRMNOP119757</t>
        </is>
      </c>
      <c r="B3662" t="n">
        <v>2025</v>
      </c>
      <c r="C3662" t="n">
        <v>1</v>
      </c>
      <c r="D3662" t="n">
        <v>1</v>
      </c>
      <c r="E3662" t="inlineStr">
        <is>
          <t>S</t>
        </is>
      </c>
      <c r="F3662" t="n">
        <v>32</v>
      </c>
      <c r="G3662" t="n">
        <v>1375</v>
      </c>
      <c r="H3662" t="n">
        <v>2</v>
      </c>
      <c r="I3662" t="n">
        <v>1</v>
      </c>
      <c r="J3662" t="n">
        <v>26</v>
      </c>
      <c r="K3662" t="n">
        <v>1</v>
      </c>
      <c r="L3662" t="n">
        <v>5</v>
      </c>
      <c r="M3662" t="n">
        <v>3</v>
      </c>
      <c r="R3662" s="15" t="n">
        <v>0</v>
      </c>
      <c r="S3662" s="15" t="n">
        <v>64000</v>
      </c>
      <c r="T3662" s="15" t="n">
        <v>64000</v>
      </c>
      <c r="U3662" s="15" t="n">
        <v>184700</v>
      </c>
      <c r="V3662">
        <f>IFERROR(VLOOKUP(D3662,Tablas_Equivalencia!$A$3:$B$8,2,FALSE),"Sin dato")</f>
        <v/>
      </c>
      <c r="W3662">
        <f>IFERROR(VLOOKUP(L3662,Tablas_Equivalencia!$D$3:$E$9,2,FALSE),"Sin dato")</f>
        <v/>
      </c>
      <c r="X3662">
        <f>IF(I3662=1,"Varón","Mujer")</f>
        <v/>
      </c>
      <c r="Y3662">
        <f>IFERROR(VLOOKUP(M3662,Tablas_Equivalencia!$G$3:$H$6,2,FALSE),"Sin dato")</f>
        <v/>
      </c>
      <c r="Z3662">
        <f>IF(J3662&lt;=24,"18-24","25-29")</f>
        <v/>
      </c>
      <c r="AA3662">
        <f>IF(M3662&lt;&gt;1,"",IF(P3662=2,1,0))</f>
        <v/>
      </c>
      <c r="AB3662">
        <f>IF(M3662&lt;&gt;1,"",IF(O3662&gt;=2,1,0))</f>
        <v/>
      </c>
      <c r="AC3662">
        <f>IF(M3662&lt;&gt;1,"",IF(OR(Q3662=999,Q3662=""),"",IF(OR(Q3662&lt;35,Q3662&gt;48),1,0)))</f>
        <v/>
      </c>
      <c r="AD3662">
        <f>IF(COUNT(AA3662:AC3662)&lt;3,"",SUM(AA3662:AC3662))</f>
        <v/>
      </c>
      <c r="AE3662">
        <f>IF(L3662&gt;=4,2,IF(L3662&gt;=2,1,0))</f>
        <v/>
      </c>
      <c r="AF3662">
        <f>IF(L3662&gt;=5,1,0)</f>
        <v/>
      </c>
      <c r="AG3662">
        <f>AE3662+AF3662</f>
        <v/>
      </c>
      <c r="AH3662" s="15">
        <f>IF(M3662&lt;&gt;1,"",IF(OR(R3662=-9,R3662=""),"",R3662))</f>
        <v/>
      </c>
      <c r="AI3662">
        <f>IF(M3662&lt;&gt;1,"",IF(OR(Q3662=999,Q3662=""),"",Q3662))</f>
        <v/>
      </c>
    </row>
    <row r="3663">
      <c r="A3663" t="inlineStr">
        <is>
          <t>TQRMNOP119760</t>
        </is>
      </c>
      <c r="B3663" t="n">
        <v>2025</v>
      </c>
      <c r="C3663" t="n">
        <v>1</v>
      </c>
      <c r="D3663" t="n">
        <v>40</v>
      </c>
      <c r="E3663" t="inlineStr">
        <is>
          <t>S</t>
        </is>
      </c>
      <c r="F3663" t="n">
        <v>7</v>
      </c>
      <c r="G3663" t="n">
        <v>856</v>
      </c>
      <c r="H3663" t="n">
        <v>1</v>
      </c>
      <c r="I3663" t="n">
        <v>2</v>
      </c>
      <c r="J3663" t="n">
        <v>24</v>
      </c>
      <c r="K3663" t="n">
        <v>1</v>
      </c>
      <c r="L3663" t="n">
        <v>2</v>
      </c>
      <c r="M3663" t="n">
        <v>3</v>
      </c>
      <c r="R3663" s="15" t="n">
        <v>0</v>
      </c>
      <c r="S3663" s="15" t="n">
        <v>0</v>
      </c>
      <c r="T3663" s="15" t="n">
        <v>0</v>
      </c>
      <c r="U3663" s="15" t="n">
        <v>113800</v>
      </c>
      <c r="V3663">
        <f>IFERROR(VLOOKUP(D3663,Tablas_Equivalencia!$A$3:$B$8,2,FALSE),"Sin dato")</f>
        <v/>
      </c>
      <c r="W3663">
        <f>IFERROR(VLOOKUP(L3663,Tablas_Equivalencia!$D$3:$E$9,2,FALSE),"Sin dato")</f>
        <v/>
      </c>
      <c r="X3663">
        <f>IF(I3663=1,"Varón","Mujer")</f>
        <v/>
      </c>
      <c r="Y3663">
        <f>IFERROR(VLOOKUP(M3663,Tablas_Equivalencia!$G$3:$H$6,2,FALSE),"Sin dato")</f>
        <v/>
      </c>
      <c r="Z3663">
        <f>IF(J3663&lt;=24,"18-24","25-29")</f>
        <v/>
      </c>
      <c r="AA3663">
        <f>IF(M3663&lt;&gt;1,"",IF(P3663=2,1,0))</f>
        <v/>
      </c>
      <c r="AB3663">
        <f>IF(M3663&lt;&gt;1,"",IF(O3663&gt;=2,1,0))</f>
        <v/>
      </c>
      <c r="AC3663">
        <f>IF(M3663&lt;&gt;1,"",IF(OR(Q3663=999,Q3663=""),"",IF(OR(Q3663&lt;35,Q3663&gt;48),1,0)))</f>
        <v/>
      </c>
      <c r="AD3663">
        <f>IF(COUNT(AA3663:AC3663)&lt;3,"",SUM(AA3663:AC3663))</f>
        <v/>
      </c>
      <c r="AE3663">
        <f>IF(L3663&gt;=4,2,IF(L3663&gt;=2,1,0))</f>
        <v/>
      </c>
      <c r="AF3663">
        <f>IF(L3663&gt;=5,1,0)</f>
        <v/>
      </c>
      <c r="AG3663">
        <f>AE3663+AF3663</f>
        <v/>
      </c>
      <c r="AH3663" s="15">
        <f>IF(M3663&lt;&gt;1,"",IF(OR(R3663=-9,R3663=""),"",R3663))</f>
        <v/>
      </c>
      <c r="AI3663">
        <f>IF(M3663&lt;&gt;1,"",IF(OR(Q3663=999,Q3663=""),"",Q3663))</f>
        <v/>
      </c>
    </row>
    <row r="3664">
      <c r="A3664" t="inlineStr">
        <is>
          <t>TQRMNOP119771</t>
        </is>
      </c>
      <c r="B3664" t="n">
        <v>2025</v>
      </c>
      <c r="C3664" t="n">
        <v>1</v>
      </c>
      <c r="D3664" t="n">
        <v>43</v>
      </c>
      <c r="E3664" t="inlineStr">
        <is>
          <t>S</t>
        </is>
      </c>
      <c r="F3664" t="n">
        <v>20</v>
      </c>
      <c r="G3664" t="n">
        <v>1222</v>
      </c>
      <c r="H3664" t="n">
        <v>2</v>
      </c>
      <c r="I3664" t="n">
        <v>2</v>
      </c>
      <c r="J3664" t="n">
        <v>26</v>
      </c>
      <c r="K3664" t="n">
        <v>1</v>
      </c>
      <c r="L3664" t="n">
        <v>5</v>
      </c>
      <c r="M3664" t="n">
        <v>1</v>
      </c>
      <c r="N3664" t="n">
        <v>2</v>
      </c>
      <c r="O3664" t="n">
        <v>3</v>
      </c>
      <c r="P3664" t="n">
        <v>1</v>
      </c>
      <c r="Q3664" t="n">
        <v>34</v>
      </c>
      <c r="R3664" s="15" t="n">
        <v>639000</v>
      </c>
      <c r="S3664" s="15" t="n">
        <v>0</v>
      </c>
      <c r="T3664" s="15" t="n">
        <v>639000</v>
      </c>
      <c r="U3664" s="15" t="n">
        <v>30400</v>
      </c>
      <c r="V3664">
        <f>IFERROR(VLOOKUP(D3664,Tablas_Equivalencia!$A$3:$B$8,2,FALSE),"Sin dato")</f>
        <v/>
      </c>
      <c r="W3664">
        <f>IFERROR(VLOOKUP(L3664,Tablas_Equivalencia!$D$3:$E$9,2,FALSE),"Sin dato")</f>
        <v/>
      </c>
      <c r="X3664">
        <f>IF(I3664=1,"Varón","Mujer")</f>
        <v/>
      </c>
      <c r="Y3664">
        <f>IFERROR(VLOOKUP(M3664,Tablas_Equivalencia!$G$3:$H$6,2,FALSE),"Sin dato")</f>
        <v/>
      </c>
      <c r="Z3664">
        <f>IF(J3664&lt;=24,"18-24","25-29")</f>
        <v/>
      </c>
      <c r="AA3664">
        <f>IF(M3664&lt;&gt;1,"",IF(P3664=2,1,0))</f>
        <v/>
      </c>
      <c r="AB3664">
        <f>IF(M3664&lt;&gt;1,"",IF(O3664&gt;=2,1,0))</f>
        <v/>
      </c>
      <c r="AC3664">
        <f>IF(M3664&lt;&gt;1,"",IF(OR(Q3664=999,Q3664=""),"",IF(OR(Q3664&lt;35,Q3664&gt;48),1,0)))</f>
        <v/>
      </c>
      <c r="AD3664">
        <f>IF(COUNT(AA3664:AC3664)&lt;3,"",SUM(AA3664:AC3664))</f>
        <v/>
      </c>
      <c r="AE3664">
        <f>IF(L3664&gt;=4,2,IF(L3664&gt;=2,1,0))</f>
        <v/>
      </c>
      <c r="AF3664">
        <f>IF(L3664&gt;=5,1,0)</f>
        <v/>
      </c>
      <c r="AG3664">
        <f>AE3664+AF3664</f>
        <v/>
      </c>
      <c r="AH3664" s="15">
        <f>IF(M3664&lt;&gt;1,"",IF(OR(R3664=-9,R3664=""),"",R3664))</f>
        <v/>
      </c>
      <c r="AI3664">
        <f>IF(M3664&lt;&gt;1,"",IF(OR(Q3664=999,Q3664=""),"",Q3664))</f>
        <v/>
      </c>
    </row>
    <row r="3665">
      <c r="A3665" t="inlineStr">
        <is>
          <t>TQRMNOP119773</t>
        </is>
      </c>
      <c r="B3665" t="n">
        <v>2025</v>
      </c>
      <c r="C3665" t="n">
        <v>1</v>
      </c>
      <c r="D3665" t="n">
        <v>1</v>
      </c>
      <c r="E3665" t="inlineStr">
        <is>
          <t>S</t>
        </is>
      </c>
      <c r="F3665" t="n">
        <v>32</v>
      </c>
      <c r="G3665" t="n">
        <v>1561</v>
      </c>
      <c r="H3665" t="n">
        <v>1</v>
      </c>
      <c r="I3665" t="n">
        <v>2</v>
      </c>
      <c r="J3665" t="n">
        <v>20</v>
      </c>
      <c r="K3665" t="n">
        <v>1</v>
      </c>
      <c r="L3665" t="n">
        <v>4</v>
      </c>
      <c r="M3665" t="n">
        <v>2</v>
      </c>
      <c r="R3665" s="15" t="n">
        <v>0</v>
      </c>
      <c r="S3665" s="15" t="n">
        <v>0</v>
      </c>
      <c r="T3665" s="15" t="n">
        <v>0</v>
      </c>
      <c r="U3665" s="15" t="n">
        <v>126800</v>
      </c>
      <c r="V3665">
        <f>IFERROR(VLOOKUP(D3665,Tablas_Equivalencia!$A$3:$B$8,2,FALSE),"Sin dato")</f>
        <v/>
      </c>
      <c r="W3665">
        <f>IFERROR(VLOOKUP(L3665,Tablas_Equivalencia!$D$3:$E$9,2,FALSE),"Sin dato")</f>
        <v/>
      </c>
      <c r="X3665">
        <f>IF(I3665=1,"Varón","Mujer")</f>
        <v/>
      </c>
      <c r="Y3665">
        <f>IFERROR(VLOOKUP(M3665,Tablas_Equivalencia!$G$3:$H$6,2,FALSE),"Sin dato")</f>
        <v/>
      </c>
      <c r="Z3665">
        <f>IF(J3665&lt;=24,"18-24","25-29")</f>
        <v/>
      </c>
      <c r="AA3665">
        <f>IF(M3665&lt;&gt;1,"",IF(P3665=2,1,0))</f>
        <v/>
      </c>
      <c r="AB3665">
        <f>IF(M3665&lt;&gt;1,"",IF(O3665&gt;=2,1,0))</f>
        <v/>
      </c>
      <c r="AC3665">
        <f>IF(M3665&lt;&gt;1,"",IF(OR(Q3665=999,Q3665=""),"",IF(OR(Q3665&lt;35,Q3665&gt;48),1,0)))</f>
        <v/>
      </c>
      <c r="AD3665">
        <f>IF(COUNT(AA3665:AC3665)&lt;3,"",SUM(AA3665:AC3665))</f>
        <v/>
      </c>
      <c r="AE3665">
        <f>IF(L3665&gt;=4,2,IF(L3665&gt;=2,1,0))</f>
        <v/>
      </c>
      <c r="AF3665">
        <f>IF(L3665&gt;=5,1,0)</f>
        <v/>
      </c>
      <c r="AG3665">
        <f>AE3665+AF3665</f>
        <v/>
      </c>
      <c r="AH3665" s="15">
        <f>IF(M3665&lt;&gt;1,"",IF(OR(R3665=-9,R3665=""),"",R3665))</f>
        <v/>
      </c>
      <c r="AI3665">
        <f>IF(M3665&lt;&gt;1,"",IF(OR(Q3665=999,Q3665=""),"",Q3665))</f>
        <v/>
      </c>
    </row>
    <row r="3666">
      <c r="A3666" t="inlineStr">
        <is>
          <t>TQRMNOP119782</t>
        </is>
      </c>
      <c r="B3666" t="n">
        <v>2025</v>
      </c>
      <c r="C3666" t="n">
        <v>1</v>
      </c>
      <c r="D3666" t="n">
        <v>42</v>
      </c>
      <c r="E3666" t="inlineStr">
        <is>
          <t>S</t>
        </is>
      </c>
      <c r="F3666" t="n">
        <v>10</v>
      </c>
      <c r="G3666" t="n">
        <v>778</v>
      </c>
      <c r="H3666" t="n">
        <v>1</v>
      </c>
      <c r="I3666" t="n">
        <v>2</v>
      </c>
      <c r="J3666" t="n">
        <v>27</v>
      </c>
      <c r="K3666" t="n">
        <v>2</v>
      </c>
      <c r="L3666" t="n">
        <v>5</v>
      </c>
      <c r="M3666" t="n">
        <v>1</v>
      </c>
      <c r="N3666" t="n">
        <v>3</v>
      </c>
      <c r="O3666" t="n">
        <v>1</v>
      </c>
      <c r="P3666" t="n">
        <v>1</v>
      </c>
      <c r="Q3666" t="n">
        <v>48</v>
      </c>
      <c r="R3666" s="15" t="n">
        <v>878000</v>
      </c>
      <c r="S3666" s="15" t="n">
        <v>77000</v>
      </c>
      <c r="T3666" s="15" t="n">
        <v>955000</v>
      </c>
      <c r="U3666" s="15" t="n">
        <v>126000</v>
      </c>
      <c r="V3666">
        <f>IFERROR(VLOOKUP(D3666,Tablas_Equivalencia!$A$3:$B$8,2,FALSE),"Sin dato")</f>
        <v/>
      </c>
      <c r="W3666">
        <f>IFERROR(VLOOKUP(L3666,Tablas_Equivalencia!$D$3:$E$9,2,FALSE),"Sin dato")</f>
        <v/>
      </c>
      <c r="X3666">
        <f>IF(I3666=1,"Varón","Mujer")</f>
        <v/>
      </c>
      <c r="Y3666">
        <f>IFERROR(VLOOKUP(M3666,Tablas_Equivalencia!$G$3:$H$6,2,FALSE),"Sin dato")</f>
        <v/>
      </c>
      <c r="Z3666">
        <f>IF(J3666&lt;=24,"18-24","25-29")</f>
        <v/>
      </c>
      <c r="AA3666">
        <f>IF(M3666&lt;&gt;1,"",IF(P3666=2,1,0))</f>
        <v/>
      </c>
      <c r="AB3666">
        <f>IF(M3666&lt;&gt;1,"",IF(O3666&gt;=2,1,0))</f>
        <v/>
      </c>
      <c r="AC3666">
        <f>IF(M3666&lt;&gt;1,"",IF(OR(Q3666=999,Q3666=""),"",IF(OR(Q3666&lt;35,Q3666&gt;48),1,0)))</f>
        <v/>
      </c>
      <c r="AD3666">
        <f>IF(COUNT(AA3666:AC3666)&lt;3,"",SUM(AA3666:AC3666))</f>
        <v/>
      </c>
      <c r="AE3666">
        <f>IF(L3666&gt;=4,2,IF(L3666&gt;=2,1,0))</f>
        <v/>
      </c>
      <c r="AF3666">
        <f>IF(L3666&gt;=5,1,0)</f>
        <v/>
      </c>
      <c r="AG3666">
        <f>AE3666+AF3666</f>
        <v/>
      </c>
      <c r="AH3666" s="15">
        <f>IF(M3666&lt;&gt;1,"",IF(OR(R3666=-9,R3666=""),"",R3666))</f>
        <v/>
      </c>
      <c r="AI3666">
        <f>IF(M3666&lt;&gt;1,"",IF(OR(Q3666=999,Q3666=""),"",Q3666))</f>
        <v/>
      </c>
    </row>
    <row r="3667">
      <c r="A3667" t="inlineStr">
        <is>
          <t>TQRMNOP119787</t>
        </is>
      </c>
      <c r="B3667" t="n">
        <v>2025</v>
      </c>
      <c r="C3667" t="n">
        <v>1</v>
      </c>
      <c r="D3667" t="n">
        <v>43</v>
      </c>
      <c r="E3667" t="inlineStr">
        <is>
          <t>S</t>
        </is>
      </c>
      <c r="F3667" t="n">
        <v>19</v>
      </c>
      <c r="G3667" t="n">
        <v>1022</v>
      </c>
      <c r="H3667" t="n">
        <v>3</v>
      </c>
      <c r="I3667" t="n">
        <v>1</v>
      </c>
      <c r="J3667" t="n">
        <v>23</v>
      </c>
      <c r="K3667" t="n">
        <v>2</v>
      </c>
      <c r="L3667" t="n">
        <v>3</v>
      </c>
      <c r="M3667" t="n">
        <v>1</v>
      </c>
      <c r="N3667" t="n">
        <v>3</v>
      </c>
      <c r="O3667" t="n">
        <v>2</v>
      </c>
      <c r="P3667" t="n">
        <v>2</v>
      </c>
      <c r="Q3667" t="n">
        <v>42</v>
      </c>
      <c r="R3667" s="15" t="n">
        <v>429000</v>
      </c>
      <c r="S3667" s="15" t="n">
        <v>145000</v>
      </c>
      <c r="T3667" s="15" t="n">
        <v>574000</v>
      </c>
      <c r="U3667" s="15" t="n">
        <v>106200</v>
      </c>
      <c r="V3667">
        <f>IFERROR(VLOOKUP(D3667,Tablas_Equivalencia!$A$3:$B$8,2,FALSE),"Sin dato")</f>
        <v/>
      </c>
      <c r="W3667">
        <f>IFERROR(VLOOKUP(L3667,Tablas_Equivalencia!$D$3:$E$9,2,FALSE),"Sin dato")</f>
        <v/>
      </c>
      <c r="X3667">
        <f>IF(I3667=1,"Varón","Mujer")</f>
        <v/>
      </c>
      <c r="Y3667">
        <f>IFERROR(VLOOKUP(M3667,Tablas_Equivalencia!$G$3:$H$6,2,FALSE),"Sin dato")</f>
        <v/>
      </c>
      <c r="Z3667">
        <f>IF(J3667&lt;=24,"18-24","25-29")</f>
        <v/>
      </c>
      <c r="AA3667">
        <f>IF(M3667&lt;&gt;1,"",IF(P3667=2,1,0))</f>
        <v/>
      </c>
      <c r="AB3667">
        <f>IF(M3667&lt;&gt;1,"",IF(O3667&gt;=2,1,0))</f>
        <v/>
      </c>
      <c r="AC3667">
        <f>IF(M3667&lt;&gt;1,"",IF(OR(Q3667=999,Q3667=""),"",IF(OR(Q3667&lt;35,Q3667&gt;48),1,0)))</f>
        <v/>
      </c>
      <c r="AD3667">
        <f>IF(COUNT(AA3667:AC3667)&lt;3,"",SUM(AA3667:AC3667))</f>
        <v/>
      </c>
      <c r="AE3667">
        <f>IF(L3667&gt;=4,2,IF(L3667&gt;=2,1,0))</f>
        <v/>
      </c>
      <c r="AF3667">
        <f>IF(L3667&gt;=5,1,0)</f>
        <v/>
      </c>
      <c r="AG3667">
        <f>AE3667+AF3667</f>
        <v/>
      </c>
      <c r="AH3667" s="15">
        <f>IF(M3667&lt;&gt;1,"",IF(OR(R3667=-9,R3667=""),"",R3667))</f>
        <v/>
      </c>
      <c r="AI3667">
        <f>IF(M3667&lt;&gt;1,"",IF(OR(Q3667=999,Q3667=""),"",Q3667))</f>
        <v/>
      </c>
    </row>
    <row r="3668">
      <c r="A3668" t="inlineStr">
        <is>
          <t>TQRMNOP119794</t>
        </is>
      </c>
      <c r="B3668" t="n">
        <v>2025</v>
      </c>
      <c r="C3668" t="n">
        <v>1</v>
      </c>
      <c r="D3668" t="n">
        <v>42</v>
      </c>
      <c r="E3668" t="inlineStr">
        <is>
          <t>S</t>
        </is>
      </c>
      <c r="F3668" t="n">
        <v>10</v>
      </c>
      <c r="G3668" t="n">
        <v>1156</v>
      </c>
      <c r="H3668" t="n">
        <v>2</v>
      </c>
      <c r="I3668" t="n">
        <v>2</v>
      </c>
      <c r="J3668" t="n">
        <v>24</v>
      </c>
      <c r="K3668" t="n">
        <v>2</v>
      </c>
      <c r="L3668" t="n">
        <v>5</v>
      </c>
      <c r="M3668" t="n">
        <v>1</v>
      </c>
      <c r="N3668" t="n">
        <v>3</v>
      </c>
      <c r="O3668" t="n">
        <v>1</v>
      </c>
      <c r="P3668" t="n">
        <v>1</v>
      </c>
      <c r="Q3668" t="n">
        <v>71</v>
      </c>
      <c r="R3668" s="15" t="n">
        <v>507000</v>
      </c>
      <c r="S3668" s="15" t="n">
        <v>0</v>
      </c>
      <c r="T3668" s="15" t="n">
        <v>507000</v>
      </c>
      <c r="U3668" s="15" t="n">
        <v>124600</v>
      </c>
      <c r="V3668">
        <f>IFERROR(VLOOKUP(D3668,Tablas_Equivalencia!$A$3:$B$8,2,FALSE),"Sin dato")</f>
        <v/>
      </c>
      <c r="W3668">
        <f>IFERROR(VLOOKUP(L3668,Tablas_Equivalencia!$D$3:$E$9,2,FALSE),"Sin dato")</f>
        <v/>
      </c>
      <c r="X3668">
        <f>IF(I3668=1,"Varón","Mujer")</f>
        <v/>
      </c>
      <c r="Y3668">
        <f>IFERROR(VLOOKUP(M3668,Tablas_Equivalencia!$G$3:$H$6,2,FALSE),"Sin dato")</f>
        <v/>
      </c>
      <c r="Z3668">
        <f>IF(J3668&lt;=24,"18-24","25-29")</f>
        <v/>
      </c>
      <c r="AA3668">
        <f>IF(M3668&lt;&gt;1,"",IF(P3668=2,1,0))</f>
        <v/>
      </c>
      <c r="AB3668">
        <f>IF(M3668&lt;&gt;1,"",IF(O3668&gt;=2,1,0))</f>
        <v/>
      </c>
      <c r="AC3668">
        <f>IF(M3668&lt;&gt;1,"",IF(OR(Q3668=999,Q3668=""),"",IF(OR(Q3668&lt;35,Q3668&gt;48),1,0)))</f>
        <v/>
      </c>
      <c r="AD3668">
        <f>IF(COUNT(AA3668:AC3668)&lt;3,"",SUM(AA3668:AC3668))</f>
        <v/>
      </c>
      <c r="AE3668">
        <f>IF(L3668&gt;=4,2,IF(L3668&gt;=2,1,0))</f>
        <v/>
      </c>
      <c r="AF3668">
        <f>IF(L3668&gt;=5,1,0)</f>
        <v/>
      </c>
      <c r="AG3668">
        <f>AE3668+AF3668</f>
        <v/>
      </c>
      <c r="AH3668" s="15">
        <f>IF(M3668&lt;&gt;1,"",IF(OR(R3668=-9,R3668=""),"",R3668))</f>
        <v/>
      </c>
      <c r="AI3668">
        <f>IF(M3668&lt;&gt;1,"",IF(OR(Q3668=999,Q3668=""),"",Q3668))</f>
        <v/>
      </c>
    </row>
    <row r="3669">
      <c r="A3669" t="inlineStr">
        <is>
          <t>TQRMNOP119798</t>
        </is>
      </c>
      <c r="B3669" t="n">
        <v>2025</v>
      </c>
      <c r="C3669" t="n">
        <v>1</v>
      </c>
      <c r="D3669" t="n">
        <v>1</v>
      </c>
      <c r="E3669" t="inlineStr">
        <is>
          <t>S</t>
        </is>
      </c>
      <c r="F3669" t="n">
        <v>32</v>
      </c>
      <c r="G3669" t="n">
        <v>1056</v>
      </c>
      <c r="H3669" t="n">
        <v>1</v>
      </c>
      <c r="I3669" t="n">
        <v>1</v>
      </c>
      <c r="J3669" t="n">
        <v>29</v>
      </c>
      <c r="K3669" t="n">
        <v>1</v>
      </c>
      <c r="L3669" t="n">
        <v>5</v>
      </c>
      <c r="M3669" t="n">
        <v>1</v>
      </c>
      <c r="N3669" t="n">
        <v>3</v>
      </c>
      <c r="O3669" t="n">
        <v>2</v>
      </c>
      <c r="P3669" t="n">
        <v>2</v>
      </c>
      <c r="Q3669" t="n">
        <v>51</v>
      </c>
      <c r="R3669" s="15" t="n">
        <v>795000</v>
      </c>
      <c r="S3669" s="15" t="n">
        <v>0</v>
      </c>
      <c r="T3669" s="15" t="n">
        <v>795000</v>
      </c>
      <c r="U3669" s="15" t="n">
        <v>161300</v>
      </c>
      <c r="V3669">
        <f>IFERROR(VLOOKUP(D3669,Tablas_Equivalencia!$A$3:$B$8,2,FALSE),"Sin dato")</f>
        <v/>
      </c>
      <c r="W3669">
        <f>IFERROR(VLOOKUP(L3669,Tablas_Equivalencia!$D$3:$E$9,2,FALSE),"Sin dato")</f>
        <v/>
      </c>
      <c r="X3669">
        <f>IF(I3669=1,"Varón","Mujer")</f>
        <v/>
      </c>
      <c r="Y3669">
        <f>IFERROR(VLOOKUP(M3669,Tablas_Equivalencia!$G$3:$H$6,2,FALSE),"Sin dato")</f>
        <v/>
      </c>
      <c r="Z3669">
        <f>IF(J3669&lt;=24,"18-24","25-29")</f>
        <v/>
      </c>
      <c r="AA3669">
        <f>IF(M3669&lt;&gt;1,"",IF(P3669=2,1,0))</f>
        <v/>
      </c>
      <c r="AB3669">
        <f>IF(M3669&lt;&gt;1,"",IF(O3669&gt;=2,1,0))</f>
        <v/>
      </c>
      <c r="AC3669">
        <f>IF(M3669&lt;&gt;1,"",IF(OR(Q3669=999,Q3669=""),"",IF(OR(Q3669&lt;35,Q3669&gt;48),1,0)))</f>
        <v/>
      </c>
      <c r="AD3669">
        <f>IF(COUNT(AA3669:AC3669)&lt;3,"",SUM(AA3669:AC3669))</f>
        <v/>
      </c>
      <c r="AE3669">
        <f>IF(L3669&gt;=4,2,IF(L3669&gt;=2,1,0))</f>
        <v/>
      </c>
      <c r="AF3669">
        <f>IF(L3669&gt;=5,1,0)</f>
        <v/>
      </c>
      <c r="AG3669">
        <f>AE3669+AF3669</f>
        <v/>
      </c>
      <c r="AH3669" s="15">
        <f>IF(M3669&lt;&gt;1,"",IF(OR(R3669=-9,R3669=""),"",R3669))</f>
        <v/>
      </c>
      <c r="AI3669">
        <f>IF(M3669&lt;&gt;1,"",IF(OR(Q3669=999,Q3669=""),"",Q3669))</f>
        <v/>
      </c>
    </row>
    <row r="3670">
      <c r="A3670" t="inlineStr">
        <is>
          <t>TQRMNOP119802</t>
        </is>
      </c>
      <c r="B3670" t="n">
        <v>2025</v>
      </c>
      <c r="C3670" t="n">
        <v>1</v>
      </c>
      <c r="D3670" t="n">
        <v>44</v>
      </c>
      <c r="E3670" t="inlineStr">
        <is>
          <t>N</t>
        </is>
      </c>
      <c r="F3670" t="n">
        <v>5</v>
      </c>
      <c r="G3670" t="n">
        <v>598</v>
      </c>
      <c r="H3670" t="n">
        <v>3</v>
      </c>
      <c r="I3670" t="n">
        <v>2</v>
      </c>
      <c r="J3670" t="n">
        <v>21</v>
      </c>
      <c r="K3670" t="n">
        <v>2</v>
      </c>
      <c r="L3670" t="n">
        <v>4</v>
      </c>
      <c r="M3670" t="n">
        <v>2</v>
      </c>
      <c r="R3670" s="15" t="n">
        <v>0</v>
      </c>
      <c r="S3670" s="15" t="n">
        <v>74000</v>
      </c>
      <c r="T3670" s="15" t="n">
        <v>74000</v>
      </c>
      <c r="U3670" s="15" t="n">
        <v>142700</v>
      </c>
      <c r="V3670">
        <f>IFERROR(VLOOKUP(D3670,Tablas_Equivalencia!$A$3:$B$8,2,FALSE),"Sin dato")</f>
        <v/>
      </c>
      <c r="W3670">
        <f>IFERROR(VLOOKUP(L3670,Tablas_Equivalencia!$D$3:$E$9,2,FALSE),"Sin dato")</f>
        <v/>
      </c>
      <c r="X3670">
        <f>IF(I3670=1,"Varón","Mujer")</f>
        <v/>
      </c>
      <c r="Y3670">
        <f>IFERROR(VLOOKUP(M3670,Tablas_Equivalencia!$G$3:$H$6,2,FALSE),"Sin dato")</f>
        <v/>
      </c>
      <c r="Z3670">
        <f>IF(J3670&lt;=24,"18-24","25-29")</f>
        <v/>
      </c>
      <c r="AA3670">
        <f>IF(M3670&lt;&gt;1,"",IF(P3670=2,1,0))</f>
        <v/>
      </c>
      <c r="AB3670">
        <f>IF(M3670&lt;&gt;1,"",IF(O3670&gt;=2,1,0))</f>
        <v/>
      </c>
      <c r="AC3670">
        <f>IF(M3670&lt;&gt;1,"",IF(OR(Q3670=999,Q3670=""),"",IF(OR(Q3670&lt;35,Q3670&gt;48),1,0)))</f>
        <v/>
      </c>
      <c r="AD3670">
        <f>IF(COUNT(AA3670:AC3670)&lt;3,"",SUM(AA3670:AC3670))</f>
        <v/>
      </c>
      <c r="AE3670">
        <f>IF(L3670&gt;=4,2,IF(L3670&gt;=2,1,0))</f>
        <v/>
      </c>
      <c r="AF3670">
        <f>IF(L3670&gt;=5,1,0)</f>
        <v/>
      </c>
      <c r="AG3670">
        <f>AE3670+AF3670</f>
        <v/>
      </c>
      <c r="AH3670" s="15">
        <f>IF(M3670&lt;&gt;1,"",IF(OR(R3670=-9,R3670=""),"",R3670))</f>
        <v/>
      </c>
      <c r="AI3670">
        <f>IF(M3670&lt;&gt;1,"",IF(OR(Q3670=999,Q3670=""),"",Q3670))</f>
        <v/>
      </c>
    </row>
    <row r="3671">
      <c r="A3671" t="inlineStr">
        <is>
          <t>TQRMNOP119804</t>
        </is>
      </c>
      <c r="B3671" t="n">
        <v>2025</v>
      </c>
      <c r="C3671" t="n">
        <v>1</v>
      </c>
      <c r="D3671" t="n">
        <v>43</v>
      </c>
      <c r="E3671" t="inlineStr">
        <is>
          <t>N</t>
        </is>
      </c>
      <c r="F3671" t="n">
        <v>26</v>
      </c>
      <c r="G3671" t="n">
        <v>1511</v>
      </c>
      <c r="H3671" t="n">
        <v>1</v>
      </c>
      <c r="I3671" t="n">
        <v>1</v>
      </c>
      <c r="J3671" t="n">
        <v>20</v>
      </c>
      <c r="K3671" t="n">
        <v>2</v>
      </c>
      <c r="L3671" t="n">
        <v>3</v>
      </c>
      <c r="M3671" t="n">
        <v>2</v>
      </c>
      <c r="R3671" s="15" t="n">
        <v>0</v>
      </c>
      <c r="S3671" s="15" t="n">
        <v>0</v>
      </c>
      <c r="T3671" s="15" t="n">
        <v>0</v>
      </c>
      <c r="U3671" s="15" t="n">
        <v>201500</v>
      </c>
      <c r="V3671">
        <f>IFERROR(VLOOKUP(D3671,Tablas_Equivalencia!$A$3:$B$8,2,FALSE),"Sin dato")</f>
        <v/>
      </c>
      <c r="W3671">
        <f>IFERROR(VLOOKUP(L3671,Tablas_Equivalencia!$D$3:$E$9,2,FALSE),"Sin dato")</f>
        <v/>
      </c>
      <c r="X3671">
        <f>IF(I3671=1,"Varón","Mujer")</f>
        <v/>
      </c>
      <c r="Y3671">
        <f>IFERROR(VLOOKUP(M3671,Tablas_Equivalencia!$G$3:$H$6,2,FALSE),"Sin dato")</f>
        <v/>
      </c>
      <c r="Z3671">
        <f>IF(J3671&lt;=24,"18-24","25-29")</f>
        <v/>
      </c>
      <c r="AA3671">
        <f>IF(M3671&lt;&gt;1,"",IF(P3671=2,1,0))</f>
        <v/>
      </c>
      <c r="AB3671">
        <f>IF(M3671&lt;&gt;1,"",IF(O3671&gt;=2,1,0))</f>
        <v/>
      </c>
      <c r="AC3671">
        <f>IF(M3671&lt;&gt;1,"",IF(OR(Q3671=999,Q3671=""),"",IF(OR(Q3671&lt;35,Q3671&gt;48),1,0)))</f>
        <v/>
      </c>
      <c r="AD3671">
        <f>IF(COUNT(AA3671:AC3671)&lt;3,"",SUM(AA3671:AC3671))</f>
        <v/>
      </c>
      <c r="AE3671">
        <f>IF(L3671&gt;=4,2,IF(L3671&gt;=2,1,0))</f>
        <v/>
      </c>
      <c r="AF3671">
        <f>IF(L3671&gt;=5,1,0)</f>
        <v/>
      </c>
      <c r="AG3671">
        <f>AE3671+AF3671</f>
        <v/>
      </c>
      <c r="AH3671" s="15">
        <f>IF(M3671&lt;&gt;1,"",IF(OR(R3671=-9,R3671=""),"",R3671))</f>
        <v/>
      </c>
      <c r="AI3671">
        <f>IF(M3671&lt;&gt;1,"",IF(OR(Q3671=999,Q3671=""),"",Q3671))</f>
        <v/>
      </c>
    </row>
    <row r="3672">
      <c r="A3672" t="inlineStr">
        <is>
          <t>TQRMNOP119805</t>
        </is>
      </c>
      <c r="B3672" t="n">
        <v>2025</v>
      </c>
      <c r="C3672" t="n">
        <v>1</v>
      </c>
      <c r="D3672" t="n">
        <v>42</v>
      </c>
      <c r="E3672" t="inlineStr">
        <is>
          <t>N</t>
        </is>
      </c>
      <c r="F3672" t="n">
        <v>27</v>
      </c>
      <c r="G3672" t="n">
        <v>1097</v>
      </c>
      <c r="H3672" t="n">
        <v>3</v>
      </c>
      <c r="I3672" t="n">
        <v>2</v>
      </c>
      <c r="J3672" t="n">
        <v>25</v>
      </c>
      <c r="K3672" t="n">
        <v>2</v>
      </c>
      <c r="L3672" t="n">
        <v>4</v>
      </c>
      <c r="M3672" t="n">
        <v>1</v>
      </c>
      <c r="N3672" t="n">
        <v>3</v>
      </c>
      <c r="O3672" t="n">
        <v>2</v>
      </c>
      <c r="P3672" t="n">
        <v>1</v>
      </c>
      <c r="Q3672" t="n">
        <v>59</v>
      </c>
      <c r="R3672" s="15" t="n">
        <v>-9</v>
      </c>
      <c r="S3672" s="15" t="n">
        <v>62000</v>
      </c>
      <c r="T3672" s="15" t="n">
        <v>61991</v>
      </c>
      <c r="U3672" s="15" t="n">
        <v>293000</v>
      </c>
      <c r="V3672">
        <f>IFERROR(VLOOKUP(D3672,Tablas_Equivalencia!$A$3:$B$8,2,FALSE),"Sin dato")</f>
        <v/>
      </c>
      <c r="W3672">
        <f>IFERROR(VLOOKUP(L3672,Tablas_Equivalencia!$D$3:$E$9,2,FALSE),"Sin dato")</f>
        <v/>
      </c>
      <c r="X3672">
        <f>IF(I3672=1,"Varón","Mujer")</f>
        <v/>
      </c>
      <c r="Y3672">
        <f>IFERROR(VLOOKUP(M3672,Tablas_Equivalencia!$G$3:$H$6,2,FALSE),"Sin dato")</f>
        <v/>
      </c>
      <c r="Z3672">
        <f>IF(J3672&lt;=24,"18-24","25-29")</f>
        <v/>
      </c>
      <c r="AA3672">
        <f>IF(M3672&lt;&gt;1,"",IF(P3672=2,1,0))</f>
        <v/>
      </c>
      <c r="AB3672">
        <f>IF(M3672&lt;&gt;1,"",IF(O3672&gt;=2,1,0))</f>
        <v/>
      </c>
      <c r="AC3672">
        <f>IF(M3672&lt;&gt;1,"",IF(OR(Q3672=999,Q3672=""),"",IF(OR(Q3672&lt;35,Q3672&gt;48),1,0)))</f>
        <v/>
      </c>
      <c r="AD3672">
        <f>IF(COUNT(AA3672:AC3672)&lt;3,"",SUM(AA3672:AC3672))</f>
        <v/>
      </c>
      <c r="AE3672">
        <f>IF(L3672&gt;=4,2,IF(L3672&gt;=2,1,0))</f>
        <v/>
      </c>
      <c r="AF3672">
        <f>IF(L3672&gt;=5,1,0)</f>
        <v/>
      </c>
      <c r="AG3672">
        <f>AE3672+AF3672</f>
        <v/>
      </c>
      <c r="AH3672" s="15">
        <f>IF(M3672&lt;&gt;1,"",IF(OR(R3672=-9,R3672=""),"",R3672))</f>
        <v/>
      </c>
      <c r="AI3672">
        <f>IF(M3672&lt;&gt;1,"",IF(OR(Q3672=999,Q3672=""),"",Q3672))</f>
        <v/>
      </c>
    </row>
    <row r="3673">
      <c r="A3673" t="inlineStr">
        <is>
          <t>TQRMNOP119807</t>
        </is>
      </c>
      <c r="B3673" t="n">
        <v>2025</v>
      </c>
      <c r="C3673" t="n">
        <v>1</v>
      </c>
      <c r="D3673" t="n">
        <v>40</v>
      </c>
      <c r="E3673" t="inlineStr">
        <is>
          <t>N</t>
        </is>
      </c>
      <c r="F3673" t="n">
        <v>23</v>
      </c>
      <c r="G3673" t="n">
        <v>1044</v>
      </c>
      <c r="H3673" t="n">
        <v>3</v>
      </c>
      <c r="I3673" t="n">
        <v>1</v>
      </c>
      <c r="J3673" t="n">
        <v>25</v>
      </c>
      <c r="K3673" t="n">
        <v>2</v>
      </c>
      <c r="L3673" t="n">
        <v>4</v>
      </c>
      <c r="M3673" t="n">
        <v>1</v>
      </c>
      <c r="N3673" t="n">
        <v>2</v>
      </c>
      <c r="O3673" t="n">
        <v>3</v>
      </c>
      <c r="P3673" t="n">
        <v>2</v>
      </c>
      <c r="Q3673" t="n">
        <v>40</v>
      </c>
      <c r="R3673" s="15" t="n">
        <v>241000</v>
      </c>
      <c r="S3673" s="15" t="n">
        <v>0</v>
      </c>
      <c r="T3673" s="15" t="n">
        <v>241000</v>
      </c>
      <c r="U3673" s="15" t="n">
        <v>190100</v>
      </c>
      <c r="V3673">
        <f>IFERROR(VLOOKUP(D3673,Tablas_Equivalencia!$A$3:$B$8,2,FALSE),"Sin dato")</f>
        <v/>
      </c>
      <c r="W3673">
        <f>IFERROR(VLOOKUP(L3673,Tablas_Equivalencia!$D$3:$E$9,2,FALSE),"Sin dato")</f>
        <v/>
      </c>
      <c r="X3673">
        <f>IF(I3673=1,"Varón","Mujer")</f>
        <v/>
      </c>
      <c r="Y3673">
        <f>IFERROR(VLOOKUP(M3673,Tablas_Equivalencia!$G$3:$H$6,2,FALSE),"Sin dato")</f>
        <v/>
      </c>
      <c r="Z3673">
        <f>IF(J3673&lt;=24,"18-24","25-29")</f>
        <v/>
      </c>
      <c r="AA3673">
        <f>IF(M3673&lt;&gt;1,"",IF(P3673=2,1,0))</f>
        <v/>
      </c>
      <c r="AB3673">
        <f>IF(M3673&lt;&gt;1,"",IF(O3673&gt;=2,1,0))</f>
        <v/>
      </c>
      <c r="AC3673">
        <f>IF(M3673&lt;&gt;1,"",IF(OR(Q3673=999,Q3673=""),"",IF(OR(Q3673&lt;35,Q3673&gt;48),1,0)))</f>
        <v/>
      </c>
      <c r="AD3673">
        <f>IF(COUNT(AA3673:AC3673)&lt;3,"",SUM(AA3673:AC3673))</f>
        <v/>
      </c>
      <c r="AE3673">
        <f>IF(L3673&gt;=4,2,IF(L3673&gt;=2,1,0))</f>
        <v/>
      </c>
      <c r="AF3673">
        <f>IF(L3673&gt;=5,1,0)</f>
        <v/>
      </c>
      <c r="AG3673">
        <f>AE3673+AF3673</f>
        <v/>
      </c>
      <c r="AH3673" s="15">
        <f>IF(M3673&lt;&gt;1,"",IF(OR(R3673=-9,R3673=""),"",R3673))</f>
        <v/>
      </c>
      <c r="AI3673">
        <f>IF(M3673&lt;&gt;1,"",IF(OR(Q3673=999,Q3673=""),"",Q3673))</f>
        <v/>
      </c>
    </row>
    <row r="3674">
      <c r="A3674" t="inlineStr">
        <is>
          <t>TQRMNOP119808</t>
        </is>
      </c>
      <c r="B3674" t="n">
        <v>2025</v>
      </c>
      <c r="C3674" t="n">
        <v>1</v>
      </c>
      <c r="D3674" t="n">
        <v>1</v>
      </c>
      <c r="E3674" t="inlineStr">
        <is>
          <t>S</t>
        </is>
      </c>
      <c r="F3674" t="n">
        <v>32</v>
      </c>
      <c r="G3674" t="n">
        <v>723</v>
      </c>
      <c r="H3674" t="n">
        <v>3</v>
      </c>
      <c r="I3674" t="n">
        <v>2</v>
      </c>
      <c r="J3674" t="n">
        <v>24</v>
      </c>
      <c r="K3674" t="n">
        <v>2</v>
      </c>
      <c r="L3674" t="n">
        <v>3</v>
      </c>
      <c r="M3674" t="n">
        <v>3</v>
      </c>
      <c r="R3674" s="15" t="n">
        <v>0</v>
      </c>
      <c r="S3674" s="15" t="n">
        <v>0</v>
      </c>
      <c r="T3674" s="15" t="n">
        <v>0</v>
      </c>
      <c r="U3674" s="15" t="n">
        <v>62100</v>
      </c>
      <c r="V3674">
        <f>IFERROR(VLOOKUP(D3674,Tablas_Equivalencia!$A$3:$B$8,2,FALSE),"Sin dato")</f>
        <v/>
      </c>
      <c r="W3674">
        <f>IFERROR(VLOOKUP(L3674,Tablas_Equivalencia!$D$3:$E$9,2,FALSE),"Sin dato")</f>
        <v/>
      </c>
      <c r="X3674">
        <f>IF(I3674=1,"Varón","Mujer")</f>
        <v/>
      </c>
      <c r="Y3674">
        <f>IFERROR(VLOOKUP(M3674,Tablas_Equivalencia!$G$3:$H$6,2,FALSE),"Sin dato")</f>
        <v/>
      </c>
      <c r="Z3674">
        <f>IF(J3674&lt;=24,"18-24","25-29")</f>
        <v/>
      </c>
      <c r="AA3674">
        <f>IF(M3674&lt;&gt;1,"",IF(P3674=2,1,0))</f>
        <v/>
      </c>
      <c r="AB3674">
        <f>IF(M3674&lt;&gt;1,"",IF(O3674&gt;=2,1,0))</f>
        <v/>
      </c>
      <c r="AC3674">
        <f>IF(M3674&lt;&gt;1,"",IF(OR(Q3674=999,Q3674=""),"",IF(OR(Q3674&lt;35,Q3674&gt;48),1,0)))</f>
        <v/>
      </c>
      <c r="AD3674">
        <f>IF(COUNT(AA3674:AC3674)&lt;3,"",SUM(AA3674:AC3674))</f>
        <v/>
      </c>
      <c r="AE3674">
        <f>IF(L3674&gt;=4,2,IF(L3674&gt;=2,1,0))</f>
        <v/>
      </c>
      <c r="AF3674">
        <f>IF(L3674&gt;=5,1,0)</f>
        <v/>
      </c>
      <c r="AG3674">
        <f>AE3674+AF3674</f>
        <v/>
      </c>
      <c r="AH3674" s="15">
        <f>IF(M3674&lt;&gt;1,"",IF(OR(R3674=-9,R3674=""),"",R3674))</f>
        <v/>
      </c>
      <c r="AI3674">
        <f>IF(M3674&lt;&gt;1,"",IF(OR(Q3674=999,Q3674=""),"",Q3674))</f>
        <v/>
      </c>
    </row>
    <row r="3675">
      <c r="A3675" t="inlineStr">
        <is>
          <t>TQRMNOP119813</t>
        </is>
      </c>
      <c r="B3675" t="n">
        <v>2025</v>
      </c>
      <c r="C3675" t="n">
        <v>1</v>
      </c>
      <c r="D3675" t="n">
        <v>1</v>
      </c>
      <c r="E3675" t="inlineStr">
        <is>
          <t>S</t>
        </is>
      </c>
      <c r="F3675" t="n">
        <v>33</v>
      </c>
      <c r="G3675" t="n">
        <v>1394</v>
      </c>
      <c r="H3675" t="n">
        <v>3</v>
      </c>
      <c r="I3675" t="n">
        <v>1</v>
      </c>
      <c r="J3675" t="n">
        <v>26</v>
      </c>
      <c r="K3675" t="n">
        <v>1</v>
      </c>
      <c r="L3675" t="n">
        <v>5</v>
      </c>
      <c r="M3675" t="n">
        <v>2</v>
      </c>
      <c r="R3675" s="15" t="n">
        <v>0</v>
      </c>
      <c r="S3675" s="15" t="n">
        <v>0</v>
      </c>
      <c r="T3675" s="15" t="n">
        <v>0</v>
      </c>
      <c r="U3675" s="15" t="n">
        <v>182100</v>
      </c>
      <c r="V3675">
        <f>IFERROR(VLOOKUP(D3675,Tablas_Equivalencia!$A$3:$B$8,2,FALSE),"Sin dato")</f>
        <v/>
      </c>
      <c r="W3675">
        <f>IFERROR(VLOOKUP(L3675,Tablas_Equivalencia!$D$3:$E$9,2,FALSE),"Sin dato")</f>
        <v/>
      </c>
      <c r="X3675">
        <f>IF(I3675=1,"Varón","Mujer")</f>
        <v/>
      </c>
      <c r="Y3675">
        <f>IFERROR(VLOOKUP(M3675,Tablas_Equivalencia!$G$3:$H$6,2,FALSE),"Sin dato")</f>
        <v/>
      </c>
      <c r="Z3675">
        <f>IF(J3675&lt;=24,"18-24","25-29")</f>
        <v/>
      </c>
      <c r="AA3675">
        <f>IF(M3675&lt;&gt;1,"",IF(P3675=2,1,0))</f>
        <v/>
      </c>
      <c r="AB3675">
        <f>IF(M3675&lt;&gt;1,"",IF(O3675&gt;=2,1,0))</f>
        <v/>
      </c>
      <c r="AC3675">
        <f>IF(M3675&lt;&gt;1,"",IF(OR(Q3675=999,Q3675=""),"",IF(OR(Q3675&lt;35,Q3675&gt;48),1,0)))</f>
        <v/>
      </c>
      <c r="AD3675">
        <f>IF(COUNT(AA3675:AC3675)&lt;3,"",SUM(AA3675:AC3675))</f>
        <v/>
      </c>
      <c r="AE3675">
        <f>IF(L3675&gt;=4,2,IF(L3675&gt;=2,1,0))</f>
        <v/>
      </c>
      <c r="AF3675">
        <f>IF(L3675&gt;=5,1,0)</f>
        <v/>
      </c>
      <c r="AG3675">
        <f>AE3675+AF3675</f>
        <v/>
      </c>
      <c r="AH3675" s="15">
        <f>IF(M3675&lt;&gt;1,"",IF(OR(R3675=-9,R3675=""),"",R3675))</f>
        <v/>
      </c>
      <c r="AI3675">
        <f>IF(M3675&lt;&gt;1,"",IF(OR(Q3675=999,Q3675=""),"",Q3675))</f>
        <v/>
      </c>
    </row>
    <row r="3676">
      <c r="A3676" t="inlineStr">
        <is>
          <t>TQRMNOP119815</t>
        </is>
      </c>
      <c r="B3676" t="n">
        <v>2025</v>
      </c>
      <c r="C3676" t="n">
        <v>1</v>
      </c>
      <c r="D3676" t="n">
        <v>41</v>
      </c>
      <c r="E3676" t="inlineStr">
        <is>
          <t>S</t>
        </is>
      </c>
      <c r="F3676" t="n">
        <v>8</v>
      </c>
      <c r="G3676" t="n">
        <v>1194</v>
      </c>
      <c r="H3676" t="n">
        <v>3</v>
      </c>
      <c r="I3676" t="n">
        <v>1</v>
      </c>
      <c r="J3676" t="n">
        <v>28</v>
      </c>
      <c r="K3676" t="n">
        <v>2</v>
      </c>
      <c r="L3676" t="n">
        <v>3</v>
      </c>
      <c r="M3676" t="n">
        <v>1</v>
      </c>
      <c r="N3676" t="n">
        <v>1</v>
      </c>
      <c r="O3676" t="n">
        <v>3</v>
      </c>
      <c r="P3676" t="n">
        <v>2</v>
      </c>
      <c r="Q3676" t="n">
        <v>15</v>
      </c>
      <c r="R3676" s="15" t="n">
        <v>154000</v>
      </c>
      <c r="S3676" s="15" t="n">
        <v>119000</v>
      </c>
      <c r="T3676" s="15" t="n">
        <v>273000</v>
      </c>
      <c r="U3676" s="15" t="n">
        <v>106000</v>
      </c>
      <c r="V3676">
        <f>IFERROR(VLOOKUP(D3676,Tablas_Equivalencia!$A$3:$B$8,2,FALSE),"Sin dato")</f>
        <v/>
      </c>
      <c r="W3676">
        <f>IFERROR(VLOOKUP(L3676,Tablas_Equivalencia!$D$3:$E$9,2,FALSE),"Sin dato")</f>
        <v/>
      </c>
      <c r="X3676">
        <f>IF(I3676=1,"Varón","Mujer")</f>
        <v/>
      </c>
      <c r="Y3676">
        <f>IFERROR(VLOOKUP(M3676,Tablas_Equivalencia!$G$3:$H$6,2,FALSE),"Sin dato")</f>
        <v/>
      </c>
      <c r="Z3676">
        <f>IF(J3676&lt;=24,"18-24","25-29")</f>
        <v/>
      </c>
      <c r="AA3676">
        <f>IF(M3676&lt;&gt;1,"",IF(P3676=2,1,0))</f>
        <v/>
      </c>
      <c r="AB3676">
        <f>IF(M3676&lt;&gt;1,"",IF(O3676&gt;=2,1,0))</f>
        <v/>
      </c>
      <c r="AC3676">
        <f>IF(M3676&lt;&gt;1,"",IF(OR(Q3676=999,Q3676=""),"",IF(OR(Q3676&lt;35,Q3676&gt;48),1,0)))</f>
        <v/>
      </c>
      <c r="AD3676">
        <f>IF(COUNT(AA3676:AC3676)&lt;3,"",SUM(AA3676:AC3676))</f>
        <v/>
      </c>
      <c r="AE3676">
        <f>IF(L3676&gt;=4,2,IF(L3676&gt;=2,1,0))</f>
        <v/>
      </c>
      <c r="AF3676">
        <f>IF(L3676&gt;=5,1,0)</f>
        <v/>
      </c>
      <c r="AG3676">
        <f>AE3676+AF3676</f>
        <v/>
      </c>
      <c r="AH3676" s="15">
        <f>IF(M3676&lt;&gt;1,"",IF(OR(R3676=-9,R3676=""),"",R3676))</f>
        <v/>
      </c>
      <c r="AI3676">
        <f>IF(M3676&lt;&gt;1,"",IF(OR(Q3676=999,Q3676=""),"",Q3676))</f>
        <v/>
      </c>
    </row>
    <row r="3677">
      <c r="A3677" t="inlineStr">
        <is>
          <t>TQRMNOP119821</t>
        </is>
      </c>
      <c r="B3677" t="n">
        <v>2025</v>
      </c>
      <c r="C3677" t="n">
        <v>1</v>
      </c>
      <c r="D3677" t="n">
        <v>41</v>
      </c>
      <c r="E3677" t="inlineStr">
        <is>
          <t>S</t>
        </is>
      </c>
      <c r="F3677" t="n">
        <v>8</v>
      </c>
      <c r="G3677" t="n">
        <v>476</v>
      </c>
      <c r="H3677" t="n">
        <v>1</v>
      </c>
      <c r="I3677" t="n">
        <v>2</v>
      </c>
      <c r="J3677" t="n">
        <v>18</v>
      </c>
      <c r="K3677" t="n">
        <v>1</v>
      </c>
      <c r="L3677" t="n">
        <v>5</v>
      </c>
      <c r="M3677" t="n">
        <v>1</v>
      </c>
      <c r="N3677" t="n">
        <v>2</v>
      </c>
      <c r="O3677" t="n">
        <v>1</v>
      </c>
      <c r="P3677" t="n">
        <v>1</v>
      </c>
      <c r="Q3677" t="n">
        <v>24</v>
      </c>
      <c r="R3677" s="15" t="n">
        <v>475000</v>
      </c>
      <c r="S3677" s="15" t="n">
        <v>0</v>
      </c>
      <c r="T3677" s="15" t="n">
        <v>475000</v>
      </c>
      <c r="U3677" s="15" t="n">
        <v>170100</v>
      </c>
      <c r="V3677">
        <f>IFERROR(VLOOKUP(D3677,Tablas_Equivalencia!$A$3:$B$8,2,FALSE),"Sin dato")</f>
        <v/>
      </c>
      <c r="W3677">
        <f>IFERROR(VLOOKUP(L3677,Tablas_Equivalencia!$D$3:$E$9,2,FALSE),"Sin dato")</f>
        <v/>
      </c>
      <c r="X3677">
        <f>IF(I3677=1,"Varón","Mujer")</f>
        <v/>
      </c>
      <c r="Y3677">
        <f>IFERROR(VLOOKUP(M3677,Tablas_Equivalencia!$G$3:$H$6,2,FALSE),"Sin dato")</f>
        <v/>
      </c>
      <c r="Z3677">
        <f>IF(J3677&lt;=24,"18-24","25-29")</f>
        <v/>
      </c>
      <c r="AA3677">
        <f>IF(M3677&lt;&gt;1,"",IF(P3677=2,1,0))</f>
        <v/>
      </c>
      <c r="AB3677">
        <f>IF(M3677&lt;&gt;1,"",IF(O3677&gt;=2,1,0))</f>
        <v/>
      </c>
      <c r="AC3677">
        <f>IF(M3677&lt;&gt;1,"",IF(OR(Q3677=999,Q3677=""),"",IF(OR(Q3677&lt;35,Q3677&gt;48),1,0)))</f>
        <v/>
      </c>
      <c r="AD3677">
        <f>IF(COUNT(AA3677:AC3677)&lt;3,"",SUM(AA3677:AC3677))</f>
        <v/>
      </c>
      <c r="AE3677">
        <f>IF(L3677&gt;=4,2,IF(L3677&gt;=2,1,0))</f>
        <v/>
      </c>
      <c r="AF3677">
        <f>IF(L3677&gt;=5,1,0)</f>
        <v/>
      </c>
      <c r="AG3677">
        <f>AE3677+AF3677</f>
        <v/>
      </c>
      <c r="AH3677" s="15">
        <f>IF(M3677&lt;&gt;1,"",IF(OR(R3677=-9,R3677=""),"",R3677))</f>
        <v/>
      </c>
      <c r="AI3677">
        <f>IF(M3677&lt;&gt;1,"",IF(OR(Q3677=999,Q3677=""),"",Q3677))</f>
        <v/>
      </c>
    </row>
    <row r="3678">
      <c r="A3678" t="inlineStr">
        <is>
          <t>TQRMNOP119832</t>
        </is>
      </c>
      <c r="B3678" t="n">
        <v>2025</v>
      </c>
      <c r="C3678" t="n">
        <v>1</v>
      </c>
      <c r="D3678" t="n">
        <v>42</v>
      </c>
      <c r="E3678" t="inlineStr">
        <is>
          <t>N</t>
        </is>
      </c>
      <c r="F3678" t="n">
        <v>27</v>
      </c>
      <c r="G3678" t="n">
        <v>1641</v>
      </c>
      <c r="H3678" t="n">
        <v>2</v>
      </c>
      <c r="I3678" t="n">
        <v>1</v>
      </c>
      <c r="J3678" t="n">
        <v>20</v>
      </c>
      <c r="K3678" t="n">
        <v>2</v>
      </c>
      <c r="L3678" t="n">
        <v>3</v>
      </c>
      <c r="M3678" t="n">
        <v>3</v>
      </c>
      <c r="R3678" s="15" t="n">
        <v>0</v>
      </c>
      <c r="S3678" s="15" t="n">
        <v>0</v>
      </c>
      <c r="T3678" s="15" t="n">
        <v>0</v>
      </c>
      <c r="U3678" s="15" t="n">
        <v>141100</v>
      </c>
      <c r="V3678">
        <f>IFERROR(VLOOKUP(D3678,Tablas_Equivalencia!$A$3:$B$8,2,FALSE),"Sin dato")</f>
        <v/>
      </c>
      <c r="W3678">
        <f>IFERROR(VLOOKUP(L3678,Tablas_Equivalencia!$D$3:$E$9,2,FALSE),"Sin dato")</f>
        <v/>
      </c>
      <c r="X3678">
        <f>IF(I3678=1,"Varón","Mujer")</f>
        <v/>
      </c>
      <c r="Y3678">
        <f>IFERROR(VLOOKUP(M3678,Tablas_Equivalencia!$G$3:$H$6,2,FALSE),"Sin dato")</f>
        <v/>
      </c>
      <c r="Z3678">
        <f>IF(J3678&lt;=24,"18-24","25-29")</f>
        <v/>
      </c>
      <c r="AA3678">
        <f>IF(M3678&lt;&gt;1,"",IF(P3678=2,1,0))</f>
        <v/>
      </c>
      <c r="AB3678">
        <f>IF(M3678&lt;&gt;1,"",IF(O3678&gt;=2,1,0))</f>
        <v/>
      </c>
      <c r="AC3678">
        <f>IF(M3678&lt;&gt;1,"",IF(OR(Q3678=999,Q3678=""),"",IF(OR(Q3678&lt;35,Q3678&gt;48),1,0)))</f>
        <v/>
      </c>
      <c r="AD3678">
        <f>IF(COUNT(AA3678:AC3678)&lt;3,"",SUM(AA3678:AC3678))</f>
        <v/>
      </c>
      <c r="AE3678">
        <f>IF(L3678&gt;=4,2,IF(L3678&gt;=2,1,0))</f>
        <v/>
      </c>
      <c r="AF3678">
        <f>IF(L3678&gt;=5,1,0)</f>
        <v/>
      </c>
      <c r="AG3678">
        <f>AE3678+AF3678</f>
        <v/>
      </c>
      <c r="AH3678" s="15">
        <f>IF(M3678&lt;&gt;1,"",IF(OR(R3678=-9,R3678=""),"",R3678))</f>
        <v/>
      </c>
      <c r="AI3678">
        <f>IF(M3678&lt;&gt;1,"",IF(OR(Q3678=999,Q3678=""),"",Q3678))</f>
        <v/>
      </c>
    </row>
    <row r="3679">
      <c r="A3679" t="inlineStr">
        <is>
          <t>TQRMNOP119835</t>
        </is>
      </c>
      <c r="B3679" t="n">
        <v>2025</v>
      </c>
      <c r="C3679" t="n">
        <v>1</v>
      </c>
      <c r="D3679" t="n">
        <v>43</v>
      </c>
      <c r="E3679" t="inlineStr">
        <is>
          <t>S</t>
        </is>
      </c>
      <c r="F3679" t="n">
        <v>30</v>
      </c>
      <c r="G3679" t="n">
        <v>1043</v>
      </c>
      <c r="H3679" t="n">
        <v>3</v>
      </c>
      <c r="I3679" t="n">
        <v>2</v>
      </c>
      <c r="J3679" t="n">
        <v>24</v>
      </c>
      <c r="K3679" t="n">
        <v>1</v>
      </c>
      <c r="L3679" t="n">
        <v>5</v>
      </c>
      <c r="M3679" t="n">
        <v>1</v>
      </c>
      <c r="N3679" t="n">
        <v>3</v>
      </c>
      <c r="O3679" t="n">
        <v>1</v>
      </c>
      <c r="P3679" t="n">
        <v>1</v>
      </c>
      <c r="Q3679" t="n">
        <v>42</v>
      </c>
      <c r="R3679" s="15" t="n">
        <v>591000</v>
      </c>
      <c r="S3679" s="15" t="n">
        <v>0</v>
      </c>
      <c r="T3679" s="15" t="n">
        <v>591000</v>
      </c>
      <c r="U3679" s="15" t="n">
        <v>158400</v>
      </c>
      <c r="V3679">
        <f>IFERROR(VLOOKUP(D3679,Tablas_Equivalencia!$A$3:$B$8,2,FALSE),"Sin dato")</f>
        <v/>
      </c>
      <c r="W3679">
        <f>IFERROR(VLOOKUP(L3679,Tablas_Equivalencia!$D$3:$E$9,2,FALSE),"Sin dato")</f>
        <v/>
      </c>
      <c r="X3679">
        <f>IF(I3679=1,"Varón","Mujer")</f>
        <v/>
      </c>
      <c r="Y3679">
        <f>IFERROR(VLOOKUP(M3679,Tablas_Equivalencia!$G$3:$H$6,2,FALSE),"Sin dato")</f>
        <v/>
      </c>
      <c r="Z3679">
        <f>IF(J3679&lt;=24,"18-24","25-29")</f>
        <v/>
      </c>
      <c r="AA3679">
        <f>IF(M3679&lt;&gt;1,"",IF(P3679=2,1,0))</f>
        <v/>
      </c>
      <c r="AB3679">
        <f>IF(M3679&lt;&gt;1,"",IF(O3679&gt;=2,1,0))</f>
        <v/>
      </c>
      <c r="AC3679">
        <f>IF(M3679&lt;&gt;1,"",IF(OR(Q3679=999,Q3679=""),"",IF(OR(Q3679&lt;35,Q3679&gt;48),1,0)))</f>
        <v/>
      </c>
      <c r="AD3679">
        <f>IF(COUNT(AA3679:AC3679)&lt;3,"",SUM(AA3679:AC3679))</f>
        <v/>
      </c>
      <c r="AE3679">
        <f>IF(L3679&gt;=4,2,IF(L3679&gt;=2,1,0))</f>
        <v/>
      </c>
      <c r="AF3679">
        <f>IF(L3679&gt;=5,1,0)</f>
        <v/>
      </c>
      <c r="AG3679">
        <f>AE3679+AF3679</f>
        <v/>
      </c>
      <c r="AH3679" s="15">
        <f>IF(M3679&lt;&gt;1,"",IF(OR(R3679=-9,R3679=""),"",R3679))</f>
        <v/>
      </c>
      <c r="AI3679">
        <f>IF(M3679&lt;&gt;1,"",IF(OR(Q3679=999,Q3679=""),"",Q3679))</f>
        <v/>
      </c>
    </row>
    <row r="3680">
      <c r="A3680" t="inlineStr">
        <is>
          <t>TQRMNOP119843</t>
        </is>
      </c>
      <c r="B3680" t="n">
        <v>2025</v>
      </c>
      <c r="C3680" t="n">
        <v>1</v>
      </c>
      <c r="D3680" t="n">
        <v>41</v>
      </c>
      <c r="E3680" t="inlineStr">
        <is>
          <t>N</t>
        </is>
      </c>
      <c r="F3680" t="n">
        <v>12</v>
      </c>
      <c r="G3680" t="n">
        <v>1487</v>
      </c>
      <c r="H3680" t="n">
        <v>1</v>
      </c>
      <c r="I3680" t="n">
        <v>1</v>
      </c>
      <c r="J3680" t="n">
        <v>27</v>
      </c>
      <c r="K3680" t="n">
        <v>1</v>
      </c>
      <c r="L3680" t="n">
        <v>5</v>
      </c>
      <c r="M3680" t="n">
        <v>1</v>
      </c>
      <c r="N3680" t="n">
        <v>3</v>
      </c>
      <c r="O3680" t="n">
        <v>2</v>
      </c>
      <c r="P3680" t="n">
        <v>2</v>
      </c>
      <c r="Q3680" t="n">
        <v>49</v>
      </c>
      <c r="R3680" s="15" t="n">
        <v>678000</v>
      </c>
      <c r="S3680" s="15" t="n">
        <v>0</v>
      </c>
      <c r="T3680" s="15" t="n">
        <v>678000</v>
      </c>
      <c r="U3680" s="15" t="n">
        <v>232700</v>
      </c>
      <c r="V3680">
        <f>IFERROR(VLOOKUP(D3680,Tablas_Equivalencia!$A$3:$B$8,2,FALSE),"Sin dato")</f>
        <v/>
      </c>
      <c r="W3680">
        <f>IFERROR(VLOOKUP(L3680,Tablas_Equivalencia!$D$3:$E$9,2,FALSE),"Sin dato")</f>
        <v/>
      </c>
      <c r="X3680">
        <f>IF(I3680=1,"Varón","Mujer")</f>
        <v/>
      </c>
      <c r="Y3680">
        <f>IFERROR(VLOOKUP(M3680,Tablas_Equivalencia!$G$3:$H$6,2,FALSE),"Sin dato")</f>
        <v/>
      </c>
      <c r="Z3680">
        <f>IF(J3680&lt;=24,"18-24","25-29")</f>
        <v/>
      </c>
      <c r="AA3680">
        <f>IF(M3680&lt;&gt;1,"",IF(P3680=2,1,0))</f>
        <v/>
      </c>
      <c r="AB3680">
        <f>IF(M3680&lt;&gt;1,"",IF(O3680&gt;=2,1,0))</f>
        <v/>
      </c>
      <c r="AC3680">
        <f>IF(M3680&lt;&gt;1,"",IF(OR(Q3680=999,Q3680=""),"",IF(OR(Q3680&lt;35,Q3680&gt;48),1,0)))</f>
        <v/>
      </c>
      <c r="AD3680">
        <f>IF(COUNT(AA3680:AC3680)&lt;3,"",SUM(AA3680:AC3680))</f>
        <v/>
      </c>
      <c r="AE3680">
        <f>IF(L3680&gt;=4,2,IF(L3680&gt;=2,1,0))</f>
        <v/>
      </c>
      <c r="AF3680">
        <f>IF(L3680&gt;=5,1,0)</f>
        <v/>
      </c>
      <c r="AG3680">
        <f>AE3680+AF3680</f>
        <v/>
      </c>
      <c r="AH3680" s="15">
        <f>IF(M3680&lt;&gt;1,"",IF(OR(R3680=-9,R3680=""),"",R3680))</f>
        <v/>
      </c>
      <c r="AI3680">
        <f>IF(M3680&lt;&gt;1,"",IF(OR(Q3680=999,Q3680=""),"",Q3680))</f>
        <v/>
      </c>
    </row>
    <row r="3681">
      <c r="A3681" t="inlineStr">
        <is>
          <t>TQRMNOP119844</t>
        </is>
      </c>
      <c r="B3681" t="n">
        <v>2025</v>
      </c>
      <c r="C3681" t="n">
        <v>1</v>
      </c>
      <c r="D3681" t="n">
        <v>1</v>
      </c>
      <c r="E3681" t="inlineStr">
        <is>
          <t>S</t>
        </is>
      </c>
      <c r="F3681" t="n">
        <v>33</v>
      </c>
      <c r="G3681" t="n">
        <v>815</v>
      </c>
      <c r="H3681" t="n">
        <v>3</v>
      </c>
      <c r="I3681" t="n">
        <v>1</v>
      </c>
      <c r="J3681" t="n">
        <v>20</v>
      </c>
      <c r="K3681" t="n">
        <v>2</v>
      </c>
      <c r="L3681" t="n">
        <v>4</v>
      </c>
      <c r="M3681" t="n">
        <v>3</v>
      </c>
      <c r="R3681" s="15" t="n">
        <v>0</v>
      </c>
      <c r="S3681" s="15" t="n">
        <v>0</v>
      </c>
      <c r="T3681" s="15" t="n">
        <v>0</v>
      </c>
      <c r="U3681" s="15" t="n">
        <v>132100</v>
      </c>
      <c r="V3681">
        <f>IFERROR(VLOOKUP(D3681,Tablas_Equivalencia!$A$3:$B$8,2,FALSE),"Sin dato")</f>
        <v/>
      </c>
      <c r="W3681">
        <f>IFERROR(VLOOKUP(L3681,Tablas_Equivalencia!$D$3:$E$9,2,FALSE),"Sin dato")</f>
        <v/>
      </c>
      <c r="X3681">
        <f>IF(I3681=1,"Varón","Mujer")</f>
        <v/>
      </c>
      <c r="Y3681">
        <f>IFERROR(VLOOKUP(M3681,Tablas_Equivalencia!$G$3:$H$6,2,FALSE),"Sin dato")</f>
        <v/>
      </c>
      <c r="Z3681">
        <f>IF(J3681&lt;=24,"18-24","25-29")</f>
        <v/>
      </c>
      <c r="AA3681">
        <f>IF(M3681&lt;&gt;1,"",IF(P3681=2,1,0))</f>
        <v/>
      </c>
      <c r="AB3681">
        <f>IF(M3681&lt;&gt;1,"",IF(O3681&gt;=2,1,0))</f>
        <v/>
      </c>
      <c r="AC3681">
        <f>IF(M3681&lt;&gt;1,"",IF(OR(Q3681=999,Q3681=""),"",IF(OR(Q3681&lt;35,Q3681&gt;48),1,0)))</f>
        <v/>
      </c>
      <c r="AD3681">
        <f>IF(COUNT(AA3681:AC3681)&lt;3,"",SUM(AA3681:AC3681))</f>
        <v/>
      </c>
      <c r="AE3681">
        <f>IF(L3681&gt;=4,2,IF(L3681&gt;=2,1,0))</f>
        <v/>
      </c>
      <c r="AF3681">
        <f>IF(L3681&gt;=5,1,0)</f>
        <v/>
      </c>
      <c r="AG3681">
        <f>AE3681+AF3681</f>
        <v/>
      </c>
      <c r="AH3681" s="15">
        <f>IF(M3681&lt;&gt;1,"",IF(OR(R3681=-9,R3681=""),"",R3681))</f>
        <v/>
      </c>
      <c r="AI3681">
        <f>IF(M3681&lt;&gt;1,"",IF(OR(Q3681=999,Q3681=""),"",Q3681))</f>
        <v/>
      </c>
    </row>
    <row r="3682">
      <c r="A3682" t="inlineStr">
        <is>
          <t>TQRMNOP119849</t>
        </is>
      </c>
      <c r="B3682" t="n">
        <v>2025</v>
      </c>
      <c r="C3682" t="n">
        <v>1</v>
      </c>
      <c r="D3682" t="n">
        <v>43</v>
      </c>
      <c r="E3682" t="inlineStr">
        <is>
          <t>S</t>
        </is>
      </c>
      <c r="F3682" t="n">
        <v>19</v>
      </c>
      <c r="G3682" t="n">
        <v>1334</v>
      </c>
      <c r="H3682" t="n">
        <v>3</v>
      </c>
      <c r="I3682" t="n">
        <v>2</v>
      </c>
      <c r="J3682" t="n">
        <v>29</v>
      </c>
      <c r="K3682" t="n">
        <v>1</v>
      </c>
      <c r="L3682" t="n">
        <v>4</v>
      </c>
      <c r="M3682" t="n">
        <v>1</v>
      </c>
      <c r="N3682" t="n">
        <v>2</v>
      </c>
      <c r="O3682" t="n">
        <v>2</v>
      </c>
      <c r="P3682" t="n">
        <v>2</v>
      </c>
      <c r="Q3682" t="n">
        <v>30</v>
      </c>
      <c r="R3682" s="15" t="n">
        <v>-9</v>
      </c>
      <c r="S3682" s="15" t="n">
        <v>25000</v>
      </c>
      <c r="T3682" s="15" t="n">
        <v>24991</v>
      </c>
      <c r="U3682" s="15" t="n">
        <v>249600</v>
      </c>
      <c r="V3682">
        <f>IFERROR(VLOOKUP(D3682,Tablas_Equivalencia!$A$3:$B$8,2,FALSE),"Sin dato")</f>
        <v/>
      </c>
      <c r="W3682">
        <f>IFERROR(VLOOKUP(L3682,Tablas_Equivalencia!$D$3:$E$9,2,FALSE),"Sin dato")</f>
        <v/>
      </c>
      <c r="X3682">
        <f>IF(I3682=1,"Varón","Mujer")</f>
        <v/>
      </c>
      <c r="Y3682">
        <f>IFERROR(VLOOKUP(M3682,Tablas_Equivalencia!$G$3:$H$6,2,FALSE),"Sin dato")</f>
        <v/>
      </c>
      <c r="Z3682">
        <f>IF(J3682&lt;=24,"18-24","25-29")</f>
        <v/>
      </c>
      <c r="AA3682">
        <f>IF(M3682&lt;&gt;1,"",IF(P3682=2,1,0))</f>
        <v/>
      </c>
      <c r="AB3682">
        <f>IF(M3682&lt;&gt;1,"",IF(O3682&gt;=2,1,0))</f>
        <v/>
      </c>
      <c r="AC3682">
        <f>IF(M3682&lt;&gt;1,"",IF(OR(Q3682=999,Q3682=""),"",IF(OR(Q3682&lt;35,Q3682&gt;48),1,0)))</f>
        <v/>
      </c>
      <c r="AD3682">
        <f>IF(COUNT(AA3682:AC3682)&lt;3,"",SUM(AA3682:AC3682))</f>
        <v/>
      </c>
      <c r="AE3682">
        <f>IF(L3682&gt;=4,2,IF(L3682&gt;=2,1,0))</f>
        <v/>
      </c>
      <c r="AF3682">
        <f>IF(L3682&gt;=5,1,0)</f>
        <v/>
      </c>
      <c r="AG3682">
        <f>AE3682+AF3682</f>
        <v/>
      </c>
      <c r="AH3682" s="15">
        <f>IF(M3682&lt;&gt;1,"",IF(OR(R3682=-9,R3682=""),"",R3682))</f>
        <v/>
      </c>
      <c r="AI3682">
        <f>IF(M3682&lt;&gt;1,"",IF(OR(Q3682=999,Q3682=""),"",Q3682))</f>
        <v/>
      </c>
    </row>
    <row r="3683">
      <c r="A3683" t="inlineStr">
        <is>
          <t>TQRMNOP119852</t>
        </is>
      </c>
      <c r="B3683" t="n">
        <v>2025</v>
      </c>
      <c r="C3683" t="n">
        <v>1</v>
      </c>
      <c r="D3683" t="n">
        <v>1</v>
      </c>
      <c r="E3683" t="inlineStr">
        <is>
          <t>S</t>
        </is>
      </c>
      <c r="F3683" t="n">
        <v>33</v>
      </c>
      <c r="G3683" t="n">
        <v>1068</v>
      </c>
      <c r="H3683" t="n">
        <v>1</v>
      </c>
      <c r="I3683" t="n">
        <v>1</v>
      </c>
      <c r="J3683" t="n">
        <v>27</v>
      </c>
      <c r="K3683" t="n">
        <v>2</v>
      </c>
      <c r="L3683" t="n">
        <v>4</v>
      </c>
      <c r="M3683" t="n">
        <v>1</v>
      </c>
      <c r="N3683" t="n">
        <v>4</v>
      </c>
      <c r="O3683" t="n">
        <v>3</v>
      </c>
      <c r="P3683" t="n">
        <v>2</v>
      </c>
      <c r="Q3683" t="n">
        <v>32</v>
      </c>
      <c r="R3683" s="15" t="n">
        <v>926000</v>
      </c>
      <c r="S3683" s="15" t="n">
        <v>0</v>
      </c>
      <c r="T3683" s="15" t="n">
        <v>926000</v>
      </c>
      <c r="U3683" s="15" t="n">
        <v>267300</v>
      </c>
      <c r="V3683">
        <f>IFERROR(VLOOKUP(D3683,Tablas_Equivalencia!$A$3:$B$8,2,FALSE),"Sin dato")</f>
        <v/>
      </c>
      <c r="W3683">
        <f>IFERROR(VLOOKUP(L3683,Tablas_Equivalencia!$D$3:$E$9,2,FALSE),"Sin dato")</f>
        <v/>
      </c>
      <c r="X3683">
        <f>IF(I3683=1,"Varón","Mujer")</f>
        <v/>
      </c>
      <c r="Y3683">
        <f>IFERROR(VLOOKUP(M3683,Tablas_Equivalencia!$G$3:$H$6,2,FALSE),"Sin dato")</f>
        <v/>
      </c>
      <c r="Z3683">
        <f>IF(J3683&lt;=24,"18-24","25-29")</f>
        <v/>
      </c>
      <c r="AA3683">
        <f>IF(M3683&lt;&gt;1,"",IF(P3683=2,1,0))</f>
        <v/>
      </c>
      <c r="AB3683">
        <f>IF(M3683&lt;&gt;1,"",IF(O3683&gt;=2,1,0))</f>
        <v/>
      </c>
      <c r="AC3683">
        <f>IF(M3683&lt;&gt;1,"",IF(OR(Q3683=999,Q3683=""),"",IF(OR(Q3683&lt;35,Q3683&gt;48),1,0)))</f>
        <v/>
      </c>
      <c r="AD3683">
        <f>IF(COUNT(AA3683:AC3683)&lt;3,"",SUM(AA3683:AC3683))</f>
        <v/>
      </c>
      <c r="AE3683">
        <f>IF(L3683&gt;=4,2,IF(L3683&gt;=2,1,0))</f>
        <v/>
      </c>
      <c r="AF3683">
        <f>IF(L3683&gt;=5,1,0)</f>
        <v/>
      </c>
      <c r="AG3683">
        <f>AE3683+AF3683</f>
        <v/>
      </c>
      <c r="AH3683" s="15">
        <f>IF(M3683&lt;&gt;1,"",IF(OR(R3683=-9,R3683=""),"",R3683))</f>
        <v/>
      </c>
      <c r="AI3683">
        <f>IF(M3683&lt;&gt;1,"",IF(OR(Q3683=999,Q3683=""),"",Q3683))</f>
        <v/>
      </c>
    </row>
    <row r="3684">
      <c r="A3684" t="inlineStr">
        <is>
          <t>TQRMNOP119857</t>
        </is>
      </c>
      <c r="B3684" t="n">
        <v>2025</v>
      </c>
      <c r="C3684" t="n">
        <v>1</v>
      </c>
      <c r="D3684" t="n">
        <v>40</v>
      </c>
      <c r="E3684" t="inlineStr">
        <is>
          <t>N</t>
        </is>
      </c>
      <c r="F3684" t="n">
        <v>9</v>
      </c>
      <c r="G3684" t="n">
        <v>1362</v>
      </c>
      <c r="H3684" t="n">
        <v>3</v>
      </c>
      <c r="I3684" t="n">
        <v>2</v>
      </c>
      <c r="J3684" t="n">
        <v>23</v>
      </c>
      <c r="K3684" t="n">
        <v>2</v>
      </c>
      <c r="L3684" t="n">
        <v>4</v>
      </c>
      <c r="M3684" t="n">
        <v>3</v>
      </c>
      <c r="R3684" s="15" t="n">
        <v>0</v>
      </c>
      <c r="S3684" s="15" t="n">
        <v>0</v>
      </c>
      <c r="T3684" s="15" t="n">
        <v>0</v>
      </c>
      <c r="U3684" s="15" t="n">
        <v>92200</v>
      </c>
      <c r="V3684">
        <f>IFERROR(VLOOKUP(D3684,Tablas_Equivalencia!$A$3:$B$8,2,FALSE),"Sin dato")</f>
        <v/>
      </c>
      <c r="W3684">
        <f>IFERROR(VLOOKUP(L3684,Tablas_Equivalencia!$D$3:$E$9,2,FALSE),"Sin dato")</f>
        <v/>
      </c>
      <c r="X3684">
        <f>IF(I3684=1,"Varón","Mujer")</f>
        <v/>
      </c>
      <c r="Y3684">
        <f>IFERROR(VLOOKUP(M3684,Tablas_Equivalencia!$G$3:$H$6,2,FALSE),"Sin dato")</f>
        <v/>
      </c>
      <c r="Z3684">
        <f>IF(J3684&lt;=24,"18-24","25-29")</f>
        <v/>
      </c>
      <c r="AA3684">
        <f>IF(M3684&lt;&gt;1,"",IF(P3684=2,1,0))</f>
        <v/>
      </c>
      <c r="AB3684">
        <f>IF(M3684&lt;&gt;1,"",IF(O3684&gt;=2,1,0))</f>
        <v/>
      </c>
      <c r="AC3684">
        <f>IF(M3684&lt;&gt;1,"",IF(OR(Q3684=999,Q3684=""),"",IF(OR(Q3684&lt;35,Q3684&gt;48),1,0)))</f>
        <v/>
      </c>
      <c r="AD3684">
        <f>IF(COUNT(AA3684:AC3684)&lt;3,"",SUM(AA3684:AC3684))</f>
        <v/>
      </c>
      <c r="AE3684">
        <f>IF(L3684&gt;=4,2,IF(L3684&gt;=2,1,0))</f>
        <v/>
      </c>
      <c r="AF3684">
        <f>IF(L3684&gt;=5,1,0)</f>
        <v/>
      </c>
      <c r="AG3684">
        <f>AE3684+AF3684</f>
        <v/>
      </c>
      <c r="AH3684" s="15">
        <f>IF(M3684&lt;&gt;1,"",IF(OR(R3684=-9,R3684=""),"",R3684))</f>
        <v/>
      </c>
      <c r="AI3684">
        <f>IF(M3684&lt;&gt;1,"",IF(OR(Q3684=999,Q3684=""),"",Q3684))</f>
        <v/>
      </c>
    </row>
    <row r="3685">
      <c r="A3685" t="inlineStr">
        <is>
          <t>TQRMNOP119860</t>
        </is>
      </c>
      <c r="B3685" t="n">
        <v>2025</v>
      </c>
      <c r="C3685" t="n">
        <v>1</v>
      </c>
      <c r="D3685" t="n">
        <v>1</v>
      </c>
      <c r="E3685" t="inlineStr">
        <is>
          <t>S</t>
        </is>
      </c>
      <c r="F3685" t="n">
        <v>32</v>
      </c>
      <c r="G3685" t="n">
        <v>462</v>
      </c>
      <c r="H3685" t="n">
        <v>2</v>
      </c>
      <c r="I3685" t="n">
        <v>2</v>
      </c>
      <c r="J3685" t="n">
        <v>28</v>
      </c>
      <c r="K3685" t="n">
        <v>2</v>
      </c>
      <c r="L3685" t="n">
        <v>4</v>
      </c>
      <c r="M3685" t="n">
        <v>1</v>
      </c>
      <c r="N3685" t="n">
        <v>3</v>
      </c>
      <c r="O3685" t="n">
        <v>2</v>
      </c>
      <c r="P3685" t="n">
        <v>2</v>
      </c>
      <c r="Q3685" t="n">
        <v>22</v>
      </c>
      <c r="R3685" s="15" t="n">
        <v>312000</v>
      </c>
      <c r="S3685" s="15" t="n">
        <v>0</v>
      </c>
      <c r="T3685" s="15" t="n">
        <v>312000</v>
      </c>
      <c r="U3685" s="15" t="n">
        <v>105400</v>
      </c>
      <c r="V3685">
        <f>IFERROR(VLOOKUP(D3685,Tablas_Equivalencia!$A$3:$B$8,2,FALSE),"Sin dato")</f>
        <v/>
      </c>
      <c r="W3685">
        <f>IFERROR(VLOOKUP(L3685,Tablas_Equivalencia!$D$3:$E$9,2,FALSE),"Sin dato")</f>
        <v/>
      </c>
      <c r="X3685">
        <f>IF(I3685=1,"Varón","Mujer")</f>
        <v/>
      </c>
      <c r="Y3685">
        <f>IFERROR(VLOOKUP(M3685,Tablas_Equivalencia!$G$3:$H$6,2,FALSE),"Sin dato")</f>
        <v/>
      </c>
      <c r="Z3685">
        <f>IF(J3685&lt;=24,"18-24","25-29")</f>
        <v/>
      </c>
      <c r="AA3685">
        <f>IF(M3685&lt;&gt;1,"",IF(P3685=2,1,0))</f>
        <v/>
      </c>
      <c r="AB3685">
        <f>IF(M3685&lt;&gt;1,"",IF(O3685&gt;=2,1,0))</f>
        <v/>
      </c>
      <c r="AC3685">
        <f>IF(M3685&lt;&gt;1,"",IF(OR(Q3685=999,Q3685=""),"",IF(OR(Q3685&lt;35,Q3685&gt;48),1,0)))</f>
        <v/>
      </c>
      <c r="AD3685">
        <f>IF(COUNT(AA3685:AC3685)&lt;3,"",SUM(AA3685:AC3685))</f>
        <v/>
      </c>
      <c r="AE3685">
        <f>IF(L3685&gt;=4,2,IF(L3685&gt;=2,1,0))</f>
        <v/>
      </c>
      <c r="AF3685">
        <f>IF(L3685&gt;=5,1,0)</f>
        <v/>
      </c>
      <c r="AG3685">
        <f>AE3685+AF3685</f>
        <v/>
      </c>
      <c r="AH3685" s="15">
        <f>IF(M3685&lt;&gt;1,"",IF(OR(R3685=-9,R3685=""),"",R3685))</f>
        <v/>
      </c>
      <c r="AI3685">
        <f>IF(M3685&lt;&gt;1,"",IF(OR(Q3685=999,Q3685=""),"",Q3685))</f>
        <v/>
      </c>
    </row>
    <row r="3686">
      <c r="A3686" t="inlineStr">
        <is>
          <t>TQRMNOP119864</t>
        </is>
      </c>
      <c r="B3686" t="n">
        <v>2025</v>
      </c>
      <c r="C3686" t="n">
        <v>1</v>
      </c>
      <c r="D3686" t="n">
        <v>43</v>
      </c>
      <c r="E3686" t="inlineStr">
        <is>
          <t>S</t>
        </is>
      </c>
      <c r="F3686" t="n">
        <v>17</v>
      </c>
      <c r="G3686" t="n">
        <v>90</v>
      </c>
      <c r="H3686" t="n">
        <v>3</v>
      </c>
      <c r="I3686" t="n">
        <v>1</v>
      </c>
      <c r="J3686" t="n">
        <v>24</v>
      </c>
      <c r="K3686" t="n">
        <v>2</v>
      </c>
      <c r="L3686" t="n">
        <v>5</v>
      </c>
      <c r="M3686" t="n">
        <v>1</v>
      </c>
      <c r="N3686" t="n">
        <v>3</v>
      </c>
      <c r="O3686" t="n">
        <v>1</v>
      </c>
      <c r="P3686" t="n">
        <v>1</v>
      </c>
      <c r="Q3686" t="n">
        <v>52</v>
      </c>
      <c r="R3686" s="15" t="n">
        <v>919000</v>
      </c>
      <c r="S3686" s="15" t="n">
        <v>0</v>
      </c>
      <c r="T3686" s="15" t="n">
        <v>919000</v>
      </c>
      <c r="U3686" s="15" t="n">
        <v>111400</v>
      </c>
      <c r="V3686">
        <f>IFERROR(VLOOKUP(D3686,Tablas_Equivalencia!$A$3:$B$8,2,FALSE),"Sin dato")</f>
        <v/>
      </c>
      <c r="W3686">
        <f>IFERROR(VLOOKUP(L3686,Tablas_Equivalencia!$D$3:$E$9,2,FALSE),"Sin dato")</f>
        <v/>
      </c>
      <c r="X3686">
        <f>IF(I3686=1,"Varón","Mujer")</f>
        <v/>
      </c>
      <c r="Y3686">
        <f>IFERROR(VLOOKUP(M3686,Tablas_Equivalencia!$G$3:$H$6,2,FALSE),"Sin dato")</f>
        <v/>
      </c>
      <c r="Z3686">
        <f>IF(J3686&lt;=24,"18-24","25-29")</f>
        <v/>
      </c>
      <c r="AA3686">
        <f>IF(M3686&lt;&gt;1,"",IF(P3686=2,1,0))</f>
        <v/>
      </c>
      <c r="AB3686">
        <f>IF(M3686&lt;&gt;1,"",IF(O3686&gt;=2,1,0))</f>
        <v/>
      </c>
      <c r="AC3686">
        <f>IF(M3686&lt;&gt;1,"",IF(OR(Q3686=999,Q3686=""),"",IF(OR(Q3686&lt;35,Q3686&gt;48),1,0)))</f>
        <v/>
      </c>
      <c r="AD3686">
        <f>IF(COUNT(AA3686:AC3686)&lt;3,"",SUM(AA3686:AC3686))</f>
        <v/>
      </c>
      <c r="AE3686">
        <f>IF(L3686&gt;=4,2,IF(L3686&gt;=2,1,0))</f>
        <v/>
      </c>
      <c r="AF3686">
        <f>IF(L3686&gt;=5,1,0)</f>
        <v/>
      </c>
      <c r="AG3686">
        <f>AE3686+AF3686</f>
        <v/>
      </c>
      <c r="AH3686" s="15">
        <f>IF(M3686&lt;&gt;1,"",IF(OR(R3686=-9,R3686=""),"",R3686))</f>
        <v/>
      </c>
      <c r="AI3686">
        <f>IF(M3686&lt;&gt;1,"",IF(OR(Q3686=999,Q3686=""),"",Q3686))</f>
        <v/>
      </c>
    </row>
    <row r="3687">
      <c r="A3687" t="inlineStr">
        <is>
          <t>TQRMNOP119865</t>
        </is>
      </c>
      <c r="B3687" t="n">
        <v>2025</v>
      </c>
      <c r="C3687" t="n">
        <v>1</v>
      </c>
      <c r="D3687" t="n">
        <v>43</v>
      </c>
      <c r="E3687" t="inlineStr">
        <is>
          <t>S</t>
        </is>
      </c>
      <c r="F3687" t="n">
        <v>36</v>
      </c>
      <c r="G3687" t="n">
        <v>1332</v>
      </c>
      <c r="H3687" t="n">
        <v>3</v>
      </c>
      <c r="I3687" t="n">
        <v>1</v>
      </c>
      <c r="J3687" t="n">
        <v>20</v>
      </c>
      <c r="K3687" t="n">
        <v>1</v>
      </c>
      <c r="L3687" t="n">
        <v>5</v>
      </c>
      <c r="M3687" t="n">
        <v>1</v>
      </c>
      <c r="N3687" t="n">
        <v>2</v>
      </c>
      <c r="O3687" t="n">
        <v>1</v>
      </c>
      <c r="P3687" t="n">
        <v>2</v>
      </c>
      <c r="Q3687" t="n">
        <v>37</v>
      </c>
      <c r="R3687" s="15" t="n">
        <v>530000</v>
      </c>
      <c r="S3687" s="15" t="n">
        <v>57000</v>
      </c>
      <c r="T3687" s="15" t="n">
        <v>587000</v>
      </c>
      <c r="U3687" s="15" t="n">
        <v>45900</v>
      </c>
      <c r="V3687">
        <f>IFERROR(VLOOKUP(D3687,Tablas_Equivalencia!$A$3:$B$8,2,FALSE),"Sin dato")</f>
        <v/>
      </c>
      <c r="W3687">
        <f>IFERROR(VLOOKUP(L3687,Tablas_Equivalencia!$D$3:$E$9,2,FALSE),"Sin dato")</f>
        <v/>
      </c>
      <c r="X3687">
        <f>IF(I3687=1,"Varón","Mujer")</f>
        <v/>
      </c>
      <c r="Y3687">
        <f>IFERROR(VLOOKUP(M3687,Tablas_Equivalencia!$G$3:$H$6,2,FALSE),"Sin dato")</f>
        <v/>
      </c>
      <c r="Z3687">
        <f>IF(J3687&lt;=24,"18-24","25-29")</f>
        <v/>
      </c>
      <c r="AA3687">
        <f>IF(M3687&lt;&gt;1,"",IF(P3687=2,1,0))</f>
        <v/>
      </c>
      <c r="AB3687">
        <f>IF(M3687&lt;&gt;1,"",IF(O3687&gt;=2,1,0))</f>
        <v/>
      </c>
      <c r="AC3687">
        <f>IF(M3687&lt;&gt;1,"",IF(OR(Q3687=999,Q3687=""),"",IF(OR(Q3687&lt;35,Q3687&gt;48),1,0)))</f>
        <v/>
      </c>
      <c r="AD3687">
        <f>IF(COUNT(AA3687:AC3687)&lt;3,"",SUM(AA3687:AC3687))</f>
        <v/>
      </c>
      <c r="AE3687">
        <f>IF(L3687&gt;=4,2,IF(L3687&gt;=2,1,0))</f>
        <v/>
      </c>
      <c r="AF3687">
        <f>IF(L3687&gt;=5,1,0)</f>
        <v/>
      </c>
      <c r="AG3687">
        <f>AE3687+AF3687</f>
        <v/>
      </c>
      <c r="AH3687" s="15">
        <f>IF(M3687&lt;&gt;1,"",IF(OR(R3687=-9,R3687=""),"",R3687))</f>
        <v/>
      </c>
      <c r="AI3687">
        <f>IF(M3687&lt;&gt;1,"",IF(OR(Q3687=999,Q3687=""),"",Q3687))</f>
        <v/>
      </c>
    </row>
    <row r="3688">
      <c r="A3688" t="inlineStr">
        <is>
          <t>TQRMNOP119866</t>
        </is>
      </c>
      <c r="B3688" t="n">
        <v>2025</v>
      </c>
      <c r="C3688" t="n">
        <v>1</v>
      </c>
      <c r="D3688" t="n">
        <v>44</v>
      </c>
      <c r="E3688" t="inlineStr">
        <is>
          <t>N</t>
        </is>
      </c>
      <c r="F3688" t="n">
        <v>4</v>
      </c>
      <c r="G3688" t="n">
        <v>830</v>
      </c>
      <c r="H3688" t="n">
        <v>3</v>
      </c>
      <c r="I3688" t="n">
        <v>1</v>
      </c>
      <c r="J3688" t="n">
        <v>24</v>
      </c>
      <c r="K3688" t="n">
        <v>2</v>
      </c>
      <c r="L3688" t="n">
        <v>7</v>
      </c>
      <c r="M3688" t="n">
        <v>2</v>
      </c>
      <c r="R3688" s="15" t="n">
        <v>0</v>
      </c>
      <c r="S3688" s="15" t="n">
        <v>0</v>
      </c>
      <c r="T3688" s="15" t="n">
        <v>0</v>
      </c>
      <c r="U3688" s="15" t="n">
        <v>148300</v>
      </c>
      <c r="V3688">
        <f>IFERROR(VLOOKUP(D3688,Tablas_Equivalencia!$A$3:$B$8,2,FALSE),"Sin dato")</f>
        <v/>
      </c>
      <c r="W3688">
        <f>IFERROR(VLOOKUP(L3688,Tablas_Equivalencia!$D$3:$E$9,2,FALSE),"Sin dato")</f>
        <v/>
      </c>
      <c r="X3688">
        <f>IF(I3688=1,"Varón","Mujer")</f>
        <v/>
      </c>
      <c r="Y3688">
        <f>IFERROR(VLOOKUP(M3688,Tablas_Equivalencia!$G$3:$H$6,2,FALSE),"Sin dato")</f>
        <v/>
      </c>
      <c r="Z3688">
        <f>IF(J3688&lt;=24,"18-24","25-29")</f>
        <v/>
      </c>
      <c r="AA3688">
        <f>IF(M3688&lt;&gt;1,"",IF(P3688=2,1,0))</f>
        <v/>
      </c>
      <c r="AB3688">
        <f>IF(M3688&lt;&gt;1,"",IF(O3688&gt;=2,1,0))</f>
        <v/>
      </c>
      <c r="AC3688">
        <f>IF(M3688&lt;&gt;1,"",IF(OR(Q3688=999,Q3688=""),"",IF(OR(Q3688&lt;35,Q3688&gt;48),1,0)))</f>
        <v/>
      </c>
      <c r="AD3688">
        <f>IF(COUNT(AA3688:AC3688)&lt;3,"",SUM(AA3688:AC3688))</f>
        <v/>
      </c>
      <c r="AE3688">
        <f>IF(L3688&gt;=4,2,IF(L3688&gt;=2,1,0))</f>
        <v/>
      </c>
      <c r="AF3688">
        <f>IF(L3688&gt;=5,1,0)</f>
        <v/>
      </c>
      <c r="AG3688">
        <f>AE3688+AF3688</f>
        <v/>
      </c>
      <c r="AH3688" s="15">
        <f>IF(M3688&lt;&gt;1,"",IF(OR(R3688=-9,R3688=""),"",R3688))</f>
        <v/>
      </c>
      <c r="AI3688">
        <f>IF(M3688&lt;&gt;1,"",IF(OR(Q3688=999,Q3688=""),"",Q3688))</f>
        <v/>
      </c>
    </row>
    <row r="3689">
      <c r="A3689" t="inlineStr">
        <is>
          <t>TQRMNOP119867</t>
        </is>
      </c>
      <c r="B3689" t="n">
        <v>2025</v>
      </c>
      <c r="C3689" t="n">
        <v>1</v>
      </c>
      <c r="D3689" t="n">
        <v>43</v>
      </c>
      <c r="E3689" t="inlineStr">
        <is>
          <t>S</t>
        </is>
      </c>
      <c r="F3689" t="n">
        <v>20</v>
      </c>
      <c r="G3689" t="n">
        <v>1802</v>
      </c>
      <c r="H3689" t="n">
        <v>3</v>
      </c>
      <c r="I3689" t="n">
        <v>1</v>
      </c>
      <c r="J3689" t="n">
        <v>23</v>
      </c>
      <c r="K3689" t="n">
        <v>2</v>
      </c>
      <c r="L3689" t="n">
        <v>6</v>
      </c>
      <c r="M3689" t="n">
        <v>1</v>
      </c>
      <c r="N3689" t="n">
        <v>3</v>
      </c>
      <c r="O3689" t="n">
        <v>1</v>
      </c>
      <c r="P3689" t="n">
        <v>1</v>
      </c>
      <c r="Q3689" t="n">
        <v>48</v>
      </c>
      <c r="R3689" s="15" t="n">
        <v>866000</v>
      </c>
      <c r="S3689" s="15" t="n">
        <v>0</v>
      </c>
      <c r="T3689" s="15" t="n">
        <v>866000</v>
      </c>
      <c r="U3689" s="15" t="n">
        <v>206300</v>
      </c>
      <c r="V3689">
        <f>IFERROR(VLOOKUP(D3689,Tablas_Equivalencia!$A$3:$B$8,2,FALSE),"Sin dato")</f>
        <v/>
      </c>
      <c r="W3689">
        <f>IFERROR(VLOOKUP(L3689,Tablas_Equivalencia!$D$3:$E$9,2,FALSE),"Sin dato")</f>
        <v/>
      </c>
      <c r="X3689">
        <f>IF(I3689=1,"Varón","Mujer")</f>
        <v/>
      </c>
      <c r="Y3689">
        <f>IFERROR(VLOOKUP(M3689,Tablas_Equivalencia!$G$3:$H$6,2,FALSE),"Sin dato")</f>
        <v/>
      </c>
      <c r="Z3689">
        <f>IF(J3689&lt;=24,"18-24","25-29")</f>
        <v/>
      </c>
      <c r="AA3689">
        <f>IF(M3689&lt;&gt;1,"",IF(P3689=2,1,0))</f>
        <v/>
      </c>
      <c r="AB3689">
        <f>IF(M3689&lt;&gt;1,"",IF(O3689&gt;=2,1,0))</f>
        <v/>
      </c>
      <c r="AC3689">
        <f>IF(M3689&lt;&gt;1,"",IF(OR(Q3689=999,Q3689=""),"",IF(OR(Q3689&lt;35,Q3689&gt;48),1,0)))</f>
        <v/>
      </c>
      <c r="AD3689">
        <f>IF(COUNT(AA3689:AC3689)&lt;3,"",SUM(AA3689:AC3689))</f>
        <v/>
      </c>
      <c r="AE3689">
        <f>IF(L3689&gt;=4,2,IF(L3689&gt;=2,1,0))</f>
        <v/>
      </c>
      <c r="AF3689">
        <f>IF(L3689&gt;=5,1,0)</f>
        <v/>
      </c>
      <c r="AG3689">
        <f>AE3689+AF3689</f>
        <v/>
      </c>
      <c r="AH3689" s="15">
        <f>IF(M3689&lt;&gt;1,"",IF(OR(R3689=-9,R3689=""),"",R3689))</f>
        <v/>
      </c>
      <c r="AI3689">
        <f>IF(M3689&lt;&gt;1,"",IF(OR(Q3689=999,Q3689=""),"",Q3689))</f>
        <v/>
      </c>
    </row>
    <row r="3690">
      <c r="A3690" t="inlineStr">
        <is>
          <t>TQRMNOP119887</t>
        </is>
      </c>
      <c r="B3690" t="n">
        <v>2025</v>
      </c>
      <c r="C3690" t="n">
        <v>1</v>
      </c>
      <c r="D3690" t="n">
        <v>1</v>
      </c>
      <c r="E3690" t="inlineStr">
        <is>
          <t>S</t>
        </is>
      </c>
      <c r="F3690" t="n">
        <v>33</v>
      </c>
      <c r="G3690" t="n">
        <v>1552</v>
      </c>
      <c r="H3690" t="n">
        <v>1</v>
      </c>
      <c r="I3690" t="n">
        <v>2</v>
      </c>
      <c r="J3690" t="n">
        <v>20</v>
      </c>
      <c r="K3690" t="n">
        <v>2</v>
      </c>
      <c r="L3690" t="n">
        <v>3</v>
      </c>
      <c r="M3690" t="n">
        <v>3</v>
      </c>
      <c r="R3690" s="15" t="n">
        <v>0</v>
      </c>
      <c r="S3690" s="15" t="n">
        <v>0</v>
      </c>
      <c r="T3690" s="15" t="n">
        <v>0</v>
      </c>
      <c r="U3690" s="15" t="n">
        <v>67600</v>
      </c>
      <c r="V3690">
        <f>IFERROR(VLOOKUP(D3690,Tablas_Equivalencia!$A$3:$B$8,2,FALSE),"Sin dato")</f>
        <v/>
      </c>
      <c r="W3690">
        <f>IFERROR(VLOOKUP(L3690,Tablas_Equivalencia!$D$3:$E$9,2,FALSE),"Sin dato")</f>
        <v/>
      </c>
      <c r="X3690">
        <f>IF(I3690=1,"Varón","Mujer")</f>
        <v/>
      </c>
      <c r="Y3690">
        <f>IFERROR(VLOOKUP(M3690,Tablas_Equivalencia!$G$3:$H$6,2,FALSE),"Sin dato")</f>
        <v/>
      </c>
      <c r="Z3690">
        <f>IF(J3690&lt;=24,"18-24","25-29")</f>
        <v/>
      </c>
      <c r="AA3690">
        <f>IF(M3690&lt;&gt;1,"",IF(P3690=2,1,0))</f>
        <v/>
      </c>
      <c r="AB3690">
        <f>IF(M3690&lt;&gt;1,"",IF(O3690&gt;=2,1,0))</f>
        <v/>
      </c>
      <c r="AC3690">
        <f>IF(M3690&lt;&gt;1,"",IF(OR(Q3690=999,Q3690=""),"",IF(OR(Q3690&lt;35,Q3690&gt;48),1,0)))</f>
        <v/>
      </c>
      <c r="AD3690">
        <f>IF(COUNT(AA3690:AC3690)&lt;3,"",SUM(AA3690:AC3690))</f>
        <v/>
      </c>
      <c r="AE3690">
        <f>IF(L3690&gt;=4,2,IF(L3690&gt;=2,1,0))</f>
        <v/>
      </c>
      <c r="AF3690">
        <f>IF(L3690&gt;=5,1,0)</f>
        <v/>
      </c>
      <c r="AG3690">
        <f>AE3690+AF3690</f>
        <v/>
      </c>
      <c r="AH3690" s="15">
        <f>IF(M3690&lt;&gt;1,"",IF(OR(R3690=-9,R3690=""),"",R3690))</f>
        <v/>
      </c>
      <c r="AI3690">
        <f>IF(M3690&lt;&gt;1,"",IF(OR(Q3690=999,Q3690=""),"",Q3690))</f>
        <v/>
      </c>
    </row>
    <row r="3691">
      <c r="A3691" t="inlineStr">
        <is>
          <t>TQRMNOP119899</t>
        </is>
      </c>
      <c r="B3691" t="n">
        <v>2025</v>
      </c>
      <c r="C3691" t="n">
        <v>1</v>
      </c>
      <c r="D3691" t="n">
        <v>43</v>
      </c>
      <c r="E3691" t="inlineStr">
        <is>
          <t>S</t>
        </is>
      </c>
      <c r="F3691" t="n">
        <v>17</v>
      </c>
      <c r="G3691" t="n">
        <v>965</v>
      </c>
      <c r="H3691" t="n">
        <v>3</v>
      </c>
      <c r="I3691" t="n">
        <v>2</v>
      </c>
      <c r="J3691" t="n">
        <v>21</v>
      </c>
      <c r="K3691" t="n">
        <v>2</v>
      </c>
      <c r="L3691" t="n">
        <v>4</v>
      </c>
      <c r="M3691" t="n">
        <v>1</v>
      </c>
      <c r="N3691" t="n">
        <v>3</v>
      </c>
      <c r="O3691" t="n">
        <v>1</v>
      </c>
      <c r="P3691" t="n">
        <v>1</v>
      </c>
      <c r="Q3691" t="n">
        <v>24</v>
      </c>
      <c r="R3691" s="15" t="n">
        <v>-9</v>
      </c>
      <c r="S3691" s="15" t="n">
        <v>47000</v>
      </c>
      <c r="T3691" s="15" t="n">
        <v>46991</v>
      </c>
      <c r="U3691" s="15" t="n">
        <v>97800</v>
      </c>
      <c r="V3691">
        <f>IFERROR(VLOOKUP(D3691,Tablas_Equivalencia!$A$3:$B$8,2,FALSE),"Sin dato")</f>
        <v/>
      </c>
      <c r="W3691">
        <f>IFERROR(VLOOKUP(L3691,Tablas_Equivalencia!$D$3:$E$9,2,FALSE),"Sin dato")</f>
        <v/>
      </c>
      <c r="X3691">
        <f>IF(I3691=1,"Varón","Mujer")</f>
        <v/>
      </c>
      <c r="Y3691">
        <f>IFERROR(VLOOKUP(M3691,Tablas_Equivalencia!$G$3:$H$6,2,FALSE),"Sin dato")</f>
        <v/>
      </c>
      <c r="Z3691">
        <f>IF(J3691&lt;=24,"18-24","25-29")</f>
        <v/>
      </c>
      <c r="AA3691">
        <f>IF(M3691&lt;&gt;1,"",IF(P3691=2,1,0))</f>
        <v/>
      </c>
      <c r="AB3691">
        <f>IF(M3691&lt;&gt;1,"",IF(O3691&gt;=2,1,0))</f>
        <v/>
      </c>
      <c r="AC3691">
        <f>IF(M3691&lt;&gt;1,"",IF(OR(Q3691=999,Q3691=""),"",IF(OR(Q3691&lt;35,Q3691&gt;48),1,0)))</f>
        <v/>
      </c>
      <c r="AD3691">
        <f>IF(COUNT(AA3691:AC3691)&lt;3,"",SUM(AA3691:AC3691))</f>
        <v/>
      </c>
      <c r="AE3691">
        <f>IF(L3691&gt;=4,2,IF(L3691&gt;=2,1,0))</f>
        <v/>
      </c>
      <c r="AF3691">
        <f>IF(L3691&gt;=5,1,0)</f>
        <v/>
      </c>
      <c r="AG3691">
        <f>AE3691+AF3691</f>
        <v/>
      </c>
      <c r="AH3691" s="15">
        <f>IF(M3691&lt;&gt;1,"",IF(OR(R3691=-9,R3691=""),"",R3691))</f>
        <v/>
      </c>
      <c r="AI3691">
        <f>IF(M3691&lt;&gt;1,"",IF(OR(Q3691=999,Q3691=""),"",Q3691))</f>
        <v/>
      </c>
    </row>
    <row r="3692">
      <c r="A3692" t="inlineStr">
        <is>
          <t>TQRMNOP119905</t>
        </is>
      </c>
      <c r="B3692" t="n">
        <v>2025</v>
      </c>
      <c r="C3692" t="n">
        <v>1</v>
      </c>
      <c r="D3692" t="n">
        <v>42</v>
      </c>
      <c r="E3692" t="inlineStr">
        <is>
          <t>N</t>
        </is>
      </c>
      <c r="F3692" t="n">
        <v>25</v>
      </c>
      <c r="G3692" t="n">
        <v>981</v>
      </c>
      <c r="H3692" t="n">
        <v>3</v>
      </c>
      <c r="I3692" t="n">
        <v>1</v>
      </c>
      <c r="J3692" t="n">
        <v>20</v>
      </c>
      <c r="K3692" t="n">
        <v>1</v>
      </c>
      <c r="L3692" t="n">
        <v>5</v>
      </c>
      <c r="M3692" t="n">
        <v>3</v>
      </c>
      <c r="R3692" s="15" t="n">
        <v>0</v>
      </c>
      <c r="S3692" s="15" t="n">
        <v>0</v>
      </c>
      <c r="T3692" s="15" t="n">
        <v>0</v>
      </c>
      <c r="U3692" s="15" t="n">
        <v>92000</v>
      </c>
      <c r="V3692">
        <f>IFERROR(VLOOKUP(D3692,Tablas_Equivalencia!$A$3:$B$8,2,FALSE),"Sin dato")</f>
        <v/>
      </c>
      <c r="W3692">
        <f>IFERROR(VLOOKUP(L3692,Tablas_Equivalencia!$D$3:$E$9,2,FALSE),"Sin dato")</f>
        <v/>
      </c>
      <c r="X3692">
        <f>IF(I3692=1,"Varón","Mujer")</f>
        <v/>
      </c>
      <c r="Y3692">
        <f>IFERROR(VLOOKUP(M3692,Tablas_Equivalencia!$G$3:$H$6,2,FALSE),"Sin dato")</f>
        <v/>
      </c>
      <c r="Z3692">
        <f>IF(J3692&lt;=24,"18-24","25-29")</f>
        <v/>
      </c>
      <c r="AA3692">
        <f>IF(M3692&lt;&gt;1,"",IF(P3692=2,1,0))</f>
        <v/>
      </c>
      <c r="AB3692">
        <f>IF(M3692&lt;&gt;1,"",IF(O3692&gt;=2,1,0))</f>
        <v/>
      </c>
      <c r="AC3692">
        <f>IF(M3692&lt;&gt;1,"",IF(OR(Q3692=999,Q3692=""),"",IF(OR(Q3692&lt;35,Q3692&gt;48),1,0)))</f>
        <v/>
      </c>
      <c r="AD3692">
        <f>IF(COUNT(AA3692:AC3692)&lt;3,"",SUM(AA3692:AC3692))</f>
        <v/>
      </c>
      <c r="AE3692">
        <f>IF(L3692&gt;=4,2,IF(L3692&gt;=2,1,0))</f>
        <v/>
      </c>
      <c r="AF3692">
        <f>IF(L3692&gt;=5,1,0)</f>
        <v/>
      </c>
      <c r="AG3692">
        <f>AE3692+AF3692</f>
        <v/>
      </c>
      <c r="AH3692" s="15">
        <f>IF(M3692&lt;&gt;1,"",IF(OR(R3692=-9,R3692=""),"",R3692))</f>
        <v/>
      </c>
      <c r="AI3692">
        <f>IF(M3692&lt;&gt;1,"",IF(OR(Q3692=999,Q3692=""),"",Q3692))</f>
        <v/>
      </c>
    </row>
    <row r="3693">
      <c r="A3693" t="inlineStr">
        <is>
          <t>TQRMNOP119908</t>
        </is>
      </c>
      <c r="B3693" t="n">
        <v>2025</v>
      </c>
      <c r="C3693" t="n">
        <v>1</v>
      </c>
      <c r="D3693" t="n">
        <v>42</v>
      </c>
      <c r="E3693" t="inlineStr">
        <is>
          <t>N</t>
        </is>
      </c>
      <c r="F3693" t="n">
        <v>27</v>
      </c>
      <c r="G3693" t="n">
        <v>1408</v>
      </c>
      <c r="H3693" t="n">
        <v>2</v>
      </c>
      <c r="I3693" t="n">
        <v>1</v>
      </c>
      <c r="J3693" t="n">
        <v>22</v>
      </c>
      <c r="K3693" t="n">
        <v>2</v>
      </c>
      <c r="L3693" t="n">
        <v>4</v>
      </c>
      <c r="M3693" t="n">
        <v>1</v>
      </c>
      <c r="N3693" t="n">
        <v>3</v>
      </c>
      <c r="O3693" t="n">
        <v>2</v>
      </c>
      <c r="P3693" t="n">
        <v>2</v>
      </c>
      <c r="Q3693" t="n">
        <v>14</v>
      </c>
      <c r="R3693" s="15" t="n">
        <v>257000</v>
      </c>
      <c r="S3693" s="15" t="n">
        <v>0</v>
      </c>
      <c r="T3693" s="15" t="n">
        <v>257000</v>
      </c>
      <c r="U3693" s="15" t="n">
        <v>97300</v>
      </c>
      <c r="V3693">
        <f>IFERROR(VLOOKUP(D3693,Tablas_Equivalencia!$A$3:$B$8,2,FALSE),"Sin dato")</f>
        <v/>
      </c>
      <c r="W3693">
        <f>IFERROR(VLOOKUP(L3693,Tablas_Equivalencia!$D$3:$E$9,2,FALSE),"Sin dato")</f>
        <v/>
      </c>
      <c r="X3693">
        <f>IF(I3693=1,"Varón","Mujer")</f>
        <v/>
      </c>
      <c r="Y3693">
        <f>IFERROR(VLOOKUP(M3693,Tablas_Equivalencia!$G$3:$H$6,2,FALSE),"Sin dato")</f>
        <v/>
      </c>
      <c r="Z3693">
        <f>IF(J3693&lt;=24,"18-24","25-29")</f>
        <v/>
      </c>
      <c r="AA3693">
        <f>IF(M3693&lt;&gt;1,"",IF(P3693=2,1,0))</f>
        <v/>
      </c>
      <c r="AB3693">
        <f>IF(M3693&lt;&gt;1,"",IF(O3693&gt;=2,1,0))</f>
        <v/>
      </c>
      <c r="AC3693">
        <f>IF(M3693&lt;&gt;1,"",IF(OR(Q3693=999,Q3693=""),"",IF(OR(Q3693&lt;35,Q3693&gt;48),1,0)))</f>
        <v/>
      </c>
      <c r="AD3693">
        <f>IF(COUNT(AA3693:AC3693)&lt;3,"",SUM(AA3693:AC3693))</f>
        <v/>
      </c>
      <c r="AE3693">
        <f>IF(L3693&gt;=4,2,IF(L3693&gt;=2,1,0))</f>
        <v/>
      </c>
      <c r="AF3693">
        <f>IF(L3693&gt;=5,1,0)</f>
        <v/>
      </c>
      <c r="AG3693">
        <f>AE3693+AF3693</f>
        <v/>
      </c>
      <c r="AH3693" s="15">
        <f>IF(M3693&lt;&gt;1,"",IF(OR(R3693=-9,R3693=""),"",R3693))</f>
        <v/>
      </c>
      <c r="AI3693">
        <f>IF(M3693&lt;&gt;1,"",IF(OR(Q3693=999,Q3693=""),"",Q3693))</f>
        <v/>
      </c>
    </row>
    <row r="3694">
      <c r="A3694" t="inlineStr">
        <is>
          <t>TQRMNOP119914</t>
        </is>
      </c>
      <c r="B3694" t="n">
        <v>2025</v>
      </c>
      <c r="C3694" t="n">
        <v>1</v>
      </c>
      <c r="D3694" t="n">
        <v>42</v>
      </c>
      <c r="E3694" t="inlineStr">
        <is>
          <t>N</t>
        </is>
      </c>
      <c r="F3694" t="n">
        <v>25</v>
      </c>
      <c r="G3694" t="n">
        <v>1178</v>
      </c>
      <c r="H3694" t="n">
        <v>1</v>
      </c>
      <c r="I3694" t="n">
        <v>1</v>
      </c>
      <c r="J3694" t="n">
        <v>28</v>
      </c>
      <c r="K3694" t="n">
        <v>2</v>
      </c>
      <c r="L3694" t="n">
        <v>3</v>
      </c>
      <c r="M3694" t="n">
        <v>1</v>
      </c>
      <c r="N3694" t="n">
        <v>3</v>
      </c>
      <c r="O3694" t="n">
        <v>2</v>
      </c>
      <c r="P3694" t="n">
        <v>2</v>
      </c>
      <c r="Q3694" t="n">
        <v>999</v>
      </c>
      <c r="R3694" s="15" t="n">
        <v>179000</v>
      </c>
      <c r="S3694" s="15" t="n">
        <v>69000</v>
      </c>
      <c r="T3694" s="15" t="n">
        <v>248000</v>
      </c>
      <c r="U3694" s="15" t="n">
        <v>84000</v>
      </c>
      <c r="V3694">
        <f>IFERROR(VLOOKUP(D3694,Tablas_Equivalencia!$A$3:$B$8,2,FALSE),"Sin dato")</f>
        <v/>
      </c>
      <c r="W3694">
        <f>IFERROR(VLOOKUP(L3694,Tablas_Equivalencia!$D$3:$E$9,2,FALSE),"Sin dato")</f>
        <v/>
      </c>
      <c r="X3694">
        <f>IF(I3694=1,"Varón","Mujer")</f>
        <v/>
      </c>
      <c r="Y3694">
        <f>IFERROR(VLOOKUP(M3694,Tablas_Equivalencia!$G$3:$H$6,2,FALSE),"Sin dato")</f>
        <v/>
      </c>
      <c r="Z3694">
        <f>IF(J3694&lt;=24,"18-24","25-29")</f>
        <v/>
      </c>
      <c r="AA3694">
        <f>IF(M3694&lt;&gt;1,"",IF(P3694=2,1,0))</f>
        <v/>
      </c>
      <c r="AB3694">
        <f>IF(M3694&lt;&gt;1,"",IF(O3694&gt;=2,1,0))</f>
        <v/>
      </c>
      <c r="AC3694">
        <f>IF(M3694&lt;&gt;1,"",IF(OR(Q3694=999,Q3694=""),"",IF(OR(Q3694&lt;35,Q3694&gt;48),1,0)))</f>
        <v/>
      </c>
      <c r="AD3694">
        <f>IF(COUNT(AA3694:AC3694)&lt;3,"",SUM(AA3694:AC3694))</f>
        <v/>
      </c>
      <c r="AE3694">
        <f>IF(L3694&gt;=4,2,IF(L3694&gt;=2,1,0))</f>
        <v/>
      </c>
      <c r="AF3694">
        <f>IF(L3694&gt;=5,1,0)</f>
        <v/>
      </c>
      <c r="AG3694">
        <f>AE3694+AF3694</f>
        <v/>
      </c>
      <c r="AH3694" s="15">
        <f>IF(M3694&lt;&gt;1,"",IF(OR(R3694=-9,R3694=""),"",R3694))</f>
        <v/>
      </c>
      <c r="AI3694">
        <f>IF(M3694&lt;&gt;1,"",IF(OR(Q3694=999,Q3694=""),"",Q3694))</f>
        <v/>
      </c>
    </row>
    <row r="3695">
      <c r="A3695" t="inlineStr">
        <is>
          <t>TQRMNOP119917</t>
        </is>
      </c>
      <c r="B3695" t="n">
        <v>2025</v>
      </c>
      <c r="C3695" t="n">
        <v>1</v>
      </c>
      <c r="D3695" t="n">
        <v>40</v>
      </c>
      <c r="E3695" t="inlineStr">
        <is>
          <t>N</t>
        </is>
      </c>
      <c r="F3695" t="n">
        <v>9</v>
      </c>
      <c r="G3695" t="n">
        <v>1886</v>
      </c>
      <c r="H3695" t="n">
        <v>2</v>
      </c>
      <c r="I3695" t="n">
        <v>1</v>
      </c>
      <c r="J3695" t="n">
        <v>18</v>
      </c>
      <c r="K3695" t="n">
        <v>2</v>
      </c>
      <c r="L3695" t="n">
        <v>4</v>
      </c>
      <c r="M3695" t="n">
        <v>1</v>
      </c>
      <c r="N3695" t="n">
        <v>2</v>
      </c>
      <c r="O3695" t="n">
        <v>2</v>
      </c>
      <c r="P3695" t="n">
        <v>2</v>
      </c>
      <c r="Q3695" t="n">
        <v>31</v>
      </c>
      <c r="R3695" s="15" t="n">
        <v>401000</v>
      </c>
      <c r="S3695" s="15" t="n">
        <v>0</v>
      </c>
      <c r="T3695" s="15" t="n">
        <v>401000</v>
      </c>
      <c r="U3695" s="15" t="n">
        <v>104700</v>
      </c>
      <c r="V3695">
        <f>IFERROR(VLOOKUP(D3695,Tablas_Equivalencia!$A$3:$B$8,2,FALSE),"Sin dato")</f>
        <v/>
      </c>
      <c r="W3695">
        <f>IFERROR(VLOOKUP(L3695,Tablas_Equivalencia!$D$3:$E$9,2,FALSE),"Sin dato")</f>
        <v/>
      </c>
      <c r="X3695">
        <f>IF(I3695=1,"Varón","Mujer")</f>
        <v/>
      </c>
      <c r="Y3695">
        <f>IFERROR(VLOOKUP(M3695,Tablas_Equivalencia!$G$3:$H$6,2,FALSE),"Sin dato")</f>
        <v/>
      </c>
      <c r="Z3695">
        <f>IF(J3695&lt;=24,"18-24","25-29")</f>
        <v/>
      </c>
      <c r="AA3695">
        <f>IF(M3695&lt;&gt;1,"",IF(P3695=2,1,0))</f>
        <v/>
      </c>
      <c r="AB3695">
        <f>IF(M3695&lt;&gt;1,"",IF(O3695&gt;=2,1,0))</f>
        <v/>
      </c>
      <c r="AC3695">
        <f>IF(M3695&lt;&gt;1,"",IF(OR(Q3695=999,Q3695=""),"",IF(OR(Q3695&lt;35,Q3695&gt;48),1,0)))</f>
        <v/>
      </c>
      <c r="AD3695">
        <f>IF(COUNT(AA3695:AC3695)&lt;3,"",SUM(AA3695:AC3695))</f>
        <v/>
      </c>
      <c r="AE3695">
        <f>IF(L3695&gt;=4,2,IF(L3695&gt;=2,1,0))</f>
        <v/>
      </c>
      <c r="AF3695">
        <f>IF(L3695&gt;=5,1,0)</f>
        <v/>
      </c>
      <c r="AG3695">
        <f>AE3695+AF3695</f>
        <v/>
      </c>
      <c r="AH3695" s="15">
        <f>IF(M3695&lt;&gt;1,"",IF(OR(R3695=-9,R3695=""),"",R3695))</f>
        <v/>
      </c>
      <c r="AI3695">
        <f>IF(M3695&lt;&gt;1,"",IF(OR(Q3695=999,Q3695=""),"",Q3695))</f>
        <v/>
      </c>
    </row>
    <row r="3696">
      <c r="A3696" t="inlineStr">
        <is>
          <t>TQRMNOP119938</t>
        </is>
      </c>
      <c r="B3696" t="n">
        <v>2025</v>
      </c>
      <c r="C3696" t="n">
        <v>1</v>
      </c>
      <c r="D3696" t="n">
        <v>43</v>
      </c>
      <c r="E3696" t="inlineStr">
        <is>
          <t>N</t>
        </is>
      </c>
      <c r="F3696" t="n">
        <v>26</v>
      </c>
      <c r="G3696" t="n">
        <v>1016</v>
      </c>
      <c r="H3696" t="n">
        <v>1</v>
      </c>
      <c r="I3696" t="n">
        <v>1</v>
      </c>
      <c r="J3696" t="n">
        <v>27</v>
      </c>
      <c r="K3696" t="n">
        <v>2</v>
      </c>
      <c r="L3696" t="n">
        <v>4</v>
      </c>
      <c r="M3696" t="n">
        <v>1</v>
      </c>
      <c r="N3696" t="n">
        <v>3</v>
      </c>
      <c r="O3696" t="n">
        <v>2</v>
      </c>
      <c r="P3696" t="n">
        <v>2</v>
      </c>
      <c r="Q3696" t="n">
        <v>36</v>
      </c>
      <c r="R3696" s="15" t="n">
        <v>372000</v>
      </c>
      <c r="S3696" s="15" t="n">
        <v>0</v>
      </c>
      <c r="T3696" s="15" t="n">
        <v>372000</v>
      </c>
      <c r="U3696" s="15" t="n">
        <v>188400</v>
      </c>
      <c r="V3696">
        <f>IFERROR(VLOOKUP(D3696,Tablas_Equivalencia!$A$3:$B$8,2,FALSE),"Sin dato")</f>
        <v/>
      </c>
      <c r="W3696">
        <f>IFERROR(VLOOKUP(L3696,Tablas_Equivalencia!$D$3:$E$9,2,FALSE),"Sin dato")</f>
        <v/>
      </c>
      <c r="X3696">
        <f>IF(I3696=1,"Varón","Mujer")</f>
        <v/>
      </c>
      <c r="Y3696">
        <f>IFERROR(VLOOKUP(M3696,Tablas_Equivalencia!$G$3:$H$6,2,FALSE),"Sin dato")</f>
        <v/>
      </c>
      <c r="Z3696">
        <f>IF(J3696&lt;=24,"18-24","25-29")</f>
        <v/>
      </c>
      <c r="AA3696">
        <f>IF(M3696&lt;&gt;1,"",IF(P3696=2,1,0))</f>
        <v/>
      </c>
      <c r="AB3696">
        <f>IF(M3696&lt;&gt;1,"",IF(O3696&gt;=2,1,0))</f>
        <v/>
      </c>
      <c r="AC3696">
        <f>IF(M3696&lt;&gt;1,"",IF(OR(Q3696=999,Q3696=""),"",IF(OR(Q3696&lt;35,Q3696&gt;48),1,0)))</f>
        <v/>
      </c>
      <c r="AD3696">
        <f>IF(COUNT(AA3696:AC3696)&lt;3,"",SUM(AA3696:AC3696))</f>
        <v/>
      </c>
      <c r="AE3696">
        <f>IF(L3696&gt;=4,2,IF(L3696&gt;=2,1,0))</f>
        <v/>
      </c>
      <c r="AF3696">
        <f>IF(L3696&gt;=5,1,0)</f>
        <v/>
      </c>
      <c r="AG3696">
        <f>AE3696+AF3696</f>
        <v/>
      </c>
      <c r="AH3696" s="15">
        <f>IF(M3696&lt;&gt;1,"",IF(OR(R3696=-9,R3696=""),"",R3696))</f>
        <v/>
      </c>
      <c r="AI3696">
        <f>IF(M3696&lt;&gt;1,"",IF(OR(Q3696=999,Q3696=""),"",Q3696))</f>
        <v/>
      </c>
    </row>
    <row r="3697">
      <c r="A3697" t="inlineStr">
        <is>
          <t>TQRMNOP119946</t>
        </is>
      </c>
      <c r="B3697" t="n">
        <v>2025</v>
      </c>
      <c r="C3697" t="n">
        <v>1</v>
      </c>
      <c r="D3697" t="n">
        <v>1</v>
      </c>
      <c r="E3697" t="inlineStr">
        <is>
          <t>S</t>
        </is>
      </c>
      <c r="F3697" t="n">
        <v>32</v>
      </c>
      <c r="G3697" t="n">
        <v>1115</v>
      </c>
      <c r="H3697" t="n">
        <v>1</v>
      </c>
      <c r="I3697" t="n">
        <v>1</v>
      </c>
      <c r="J3697" t="n">
        <v>28</v>
      </c>
      <c r="K3697" t="n">
        <v>1</v>
      </c>
      <c r="L3697" t="n">
        <v>5</v>
      </c>
      <c r="M3697" t="n">
        <v>3</v>
      </c>
      <c r="R3697" s="15" t="n">
        <v>0</v>
      </c>
      <c r="S3697" s="15" t="n">
        <v>51000</v>
      </c>
      <c r="T3697" s="15" t="n">
        <v>51000</v>
      </c>
      <c r="U3697" s="15" t="n">
        <v>175800</v>
      </c>
      <c r="V3697">
        <f>IFERROR(VLOOKUP(D3697,Tablas_Equivalencia!$A$3:$B$8,2,FALSE),"Sin dato")</f>
        <v/>
      </c>
      <c r="W3697">
        <f>IFERROR(VLOOKUP(L3697,Tablas_Equivalencia!$D$3:$E$9,2,FALSE),"Sin dato")</f>
        <v/>
      </c>
      <c r="X3697">
        <f>IF(I3697=1,"Varón","Mujer")</f>
        <v/>
      </c>
      <c r="Y3697">
        <f>IFERROR(VLOOKUP(M3697,Tablas_Equivalencia!$G$3:$H$6,2,FALSE),"Sin dato")</f>
        <v/>
      </c>
      <c r="Z3697">
        <f>IF(J3697&lt;=24,"18-24","25-29")</f>
        <v/>
      </c>
      <c r="AA3697">
        <f>IF(M3697&lt;&gt;1,"",IF(P3697=2,1,0))</f>
        <v/>
      </c>
      <c r="AB3697">
        <f>IF(M3697&lt;&gt;1,"",IF(O3697&gt;=2,1,0))</f>
        <v/>
      </c>
      <c r="AC3697">
        <f>IF(M3697&lt;&gt;1,"",IF(OR(Q3697=999,Q3697=""),"",IF(OR(Q3697&lt;35,Q3697&gt;48),1,0)))</f>
        <v/>
      </c>
      <c r="AD3697">
        <f>IF(COUNT(AA3697:AC3697)&lt;3,"",SUM(AA3697:AC3697))</f>
        <v/>
      </c>
      <c r="AE3697">
        <f>IF(L3697&gt;=4,2,IF(L3697&gt;=2,1,0))</f>
        <v/>
      </c>
      <c r="AF3697">
        <f>IF(L3697&gt;=5,1,0)</f>
        <v/>
      </c>
      <c r="AG3697">
        <f>AE3697+AF3697</f>
        <v/>
      </c>
      <c r="AH3697" s="15">
        <f>IF(M3697&lt;&gt;1,"",IF(OR(R3697=-9,R3697=""),"",R3697))</f>
        <v/>
      </c>
      <c r="AI3697">
        <f>IF(M3697&lt;&gt;1,"",IF(OR(Q3697=999,Q3697=""),"",Q3697))</f>
        <v/>
      </c>
    </row>
    <row r="3698">
      <c r="A3698" t="inlineStr">
        <is>
          <t>TQRMNOP119949</t>
        </is>
      </c>
      <c r="B3698" t="n">
        <v>2025</v>
      </c>
      <c r="C3698" t="n">
        <v>1</v>
      </c>
      <c r="D3698" t="n">
        <v>43</v>
      </c>
      <c r="E3698" t="inlineStr">
        <is>
          <t>S</t>
        </is>
      </c>
      <c r="F3698" t="n">
        <v>20</v>
      </c>
      <c r="G3698" t="n">
        <v>900</v>
      </c>
      <c r="H3698" t="n">
        <v>1</v>
      </c>
      <c r="I3698" t="n">
        <v>1</v>
      </c>
      <c r="J3698" t="n">
        <v>29</v>
      </c>
      <c r="K3698" t="n">
        <v>2</v>
      </c>
      <c r="L3698" t="n">
        <v>4</v>
      </c>
      <c r="M3698" t="n">
        <v>1</v>
      </c>
      <c r="N3698" t="n">
        <v>2</v>
      </c>
      <c r="O3698" t="n">
        <v>2</v>
      </c>
      <c r="P3698" t="n">
        <v>2</v>
      </c>
      <c r="Q3698" t="n">
        <v>33</v>
      </c>
      <c r="R3698" s="15" t="n">
        <v>584000</v>
      </c>
      <c r="S3698" s="15" t="n">
        <v>0</v>
      </c>
      <c r="T3698" s="15" t="n">
        <v>584000</v>
      </c>
      <c r="U3698" s="15" t="n">
        <v>177000</v>
      </c>
      <c r="V3698">
        <f>IFERROR(VLOOKUP(D3698,Tablas_Equivalencia!$A$3:$B$8,2,FALSE),"Sin dato")</f>
        <v/>
      </c>
      <c r="W3698">
        <f>IFERROR(VLOOKUP(L3698,Tablas_Equivalencia!$D$3:$E$9,2,FALSE),"Sin dato")</f>
        <v/>
      </c>
      <c r="X3698">
        <f>IF(I3698=1,"Varón","Mujer")</f>
        <v/>
      </c>
      <c r="Y3698">
        <f>IFERROR(VLOOKUP(M3698,Tablas_Equivalencia!$G$3:$H$6,2,FALSE),"Sin dato")</f>
        <v/>
      </c>
      <c r="Z3698">
        <f>IF(J3698&lt;=24,"18-24","25-29")</f>
        <v/>
      </c>
      <c r="AA3698">
        <f>IF(M3698&lt;&gt;1,"",IF(P3698=2,1,0))</f>
        <v/>
      </c>
      <c r="AB3698">
        <f>IF(M3698&lt;&gt;1,"",IF(O3698&gt;=2,1,0))</f>
        <v/>
      </c>
      <c r="AC3698">
        <f>IF(M3698&lt;&gt;1,"",IF(OR(Q3698=999,Q3698=""),"",IF(OR(Q3698&lt;35,Q3698&gt;48),1,0)))</f>
        <v/>
      </c>
      <c r="AD3698">
        <f>IF(COUNT(AA3698:AC3698)&lt;3,"",SUM(AA3698:AC3698))</f>
        <v/>
      </c>
      <c r="AE3698">
        <f>IF(L3698&gt;=4,2,IF(L3698&gt;=2,1,0))</f>
        <v/>
      </c>
      <c r="AF3698">
        <f>IF(L3698&gt;=5,1,0)</f>
        <v/>
      </c>
      <c r="AG3698">
        <f>AE3698+AF3698</f>
        <v/>
      </c>
      <c r="AH3698" s="15">
        <f>IF(M3698&lt;&gt;1,"",IF(OR(R3698=-9,R3698=""),"",R3698))</f>
        <v/>
      </c>
      <c r="AI3698">
        <f>IF(M3698&lt;&gt;1,"",IF(OR(Q3698=999,Q3698=""),"",Q3698))</f>
        <v/>
      </c>
    </row>
    <row r="3699">
      <c r="A3699" t="inlineStr">
        <is>
          <t>TQRMNOP119959</t>
        </is>
      </c>
      <c r="B3699" t="n">
        <v>2025</v>
      </c>
      <c r="C3699" t="n">
        <v>1</v>
      </c>
      <c r="D3699" t="n">
        <v>43</v>
      </c>
      <c r="E3699" t="inlineStr">
        <is>
          <t>S</t>
        </is>
      </c>
      <c r="F3699" t="n">
        <v>30</v>
      </c>
      <c r="G3699" t="n">
        <v>1518</v>
      </c>
      <c r="H3699" t="n">
        <v>3</v>
      </c>
      <c r="I3699" t="n">
        <v>1</v>
      </c>
      <c r="J3699" t="n">
        <v>23</v>
      </c>
      <c r="K3699" t="n">
        <v>2</v>
      </c>
      <c r="L3699" t="n">
        <v>3</v>
      </c>
      <c r="M3699" t="n">
        <v>2</v>
      </c>
      <c r="R3699" s="15" t="n">
        <v>0</v>
      </c>
      <c r="S3699" s="15" t="n">
        <v>0</v>
      </c>
      <c r="T3699" s="15" t="n">
        <v>0</v>
      </c>
      <c r="U3699" s="15" t="n">
        <v>235500</v>
      </c>
      <c r="V3699">
        <f>IFERROR(VLOOKUP(D3699,Tablas_Equivalencia!$A$3:$B$8,2,FALSE),"Sin dato")</f>
        <v/>
      </c>
      <c r="W3699">
        <f>IFERROR(VLOOKUP(L3699,Tablas_Equivalencia!$D$3:$E$9,2,FALSE),"Sin dato")</f>
        <v/>
      </c>
      <c r="X3699">
        <f>IF(I3699=1,"Varón","Mujer")</f>
        <v/>
      </c>
      <c r="Y3699">
        <f>IFERROR(VLOOKUP(M3699,Tablas_Equivalencia!$G$3:$H$6,2,FALSE),"Sin dato")</f>
        <v/>
      </c>
      <c r="Z3699">
        <f>IF(J3699&lt;=24,"18-24","25-29")</f>
        <v/>
      </c>
      <c r="AA3699">
        <f>IF(M3699&lt;&gt;1,"",IF(P3699=2,1,0))</f>
        <v/>
      </c>
      <c r="AB3699">
        <f>IF(M3699&lt;&gt;1,"",IF(O3699&gt;=2,1,0))</f>
        <v/>
      </c>
      <c r="AC3699">
        <f>IF(M3699&lt;&gt;1,"",IF(OR(Q3699=999,Q3699=""),"",IF(OR(Q3699&lt;35,Q3699&gt;48),1,0)))</f>
        <v/>
      </c>
      <c r="AD3699">
        <f>IF(COUNT(AA3699:AC3699)&lt;3,"",SUM(AA3699:AC3699))</f>
        <v/>
      </c>
      <c r="AE3699">
        <f>IF(L3699&gt;=4,2,IF(L3699&gt;=2,1,0))</f>
        <v/>
      </c>
      <c r="AF3699">
        <f>IF(L3699&gt;=5,1,0)</f>
        <v/>
      </c>
      <c r="AG3699">
        <f>AE3699+AF3699</f>
        <v/>
      </c>
      <c r="AH3699" s="15">
        <f>IF(M3699&lt;&gt;1,"",IF(OR(R3699=-9,R3699=""),"",R3699))</f>
        <v/>
      </c>
      <c r="AI3699">
        <f>IF(M3699&lt;&gt;1,"",IF(OR(Q3699=999,Q3699=""),"",Q3699))</f>
        <v/>
      </c>
    </row>
    <row r="3700">
      <c r="A3700" t="inlineStr">
        <is>
          <t>TQRMNOP119965</t>
        </is>
      </c>
      <c r="B3700" t="n">
        <v>2025</v>
      </c>
      <c r="C3700" t="n">
        <v>1</v>
      </c>
      <c r="D3700" t="n">
        <v>43</v>
      </c>
      <c r="E3700" t="inlineStr">
        <is>
          <t>S</t>
        </is>
      </c>
      <c r="F3700" t="n">
        <v>17</v>
      </c>
      <c r="G3700" t="n">
        <v>1760</v>
      </c>
      <c r="H3700" t="n">
        <v>3</v>
      </c>
      <c r="I3700" t="n">
        <v>1</v>
      </c>
      <c r="J3700" t="n">
        <v>19</v>
      </c>
      <c r="K3700" t="n">
        <v>1</v>
      </c>
      <c r="L3700" t="n">
        <v>3</v>
      </c>
      <c r="M3700" t="n">
        <v>2</v>
      </c>
      <c r="R3700" s="15" t="n">
        <v>0</v>
      </c>
      <c r="S3700" s="15" t="n">
        <v>0</v>
      </c>
      <c r="T3700" s="15" t="n">
        <v>0</v>
      </c>
      <c r="U3700" s="15" t="n">
        <v>242900</v>
      </c>
      <c r="V3700">
        <f>IFERROR(VLOOKUP(D3700,Tablas_Equivalencia!$A$3:$B$8,2,FALSE),"Sin dato")</f>
        <v/>
      </c>
      <c r="W3700">
        <f>IFERROR(VLOOKUP(L3700,Tablas_Equivalencia!$D$3:$E$9,2,FALSE),"Sin dato")</f>
        <v/>
      </c>
      <c r="X3700">
        <f>IF(I3700=1,"Varón","Mujer")</f>
        <v/>
      </c>
      <c r="Y3700">
        <f>IFERROR(VLOOKUP(M3700,Tablas_Equivalencia!$G$3:$H$6,2,FALSE),"Sin dato")</f>
        <v/>
      </c>
      <c r="Z3700">
        <f>IF(J3700&lt;=24,"18-24","25-29")</f>
        <v/>
      </c>
      <c r="AA3700">
        <f>IF(M3700&lt;&gt;1,"",IF(P3700=2,1,0))</f>
        <v/>
      </c>
      <c r="AB3700">
        <f>IF(M3700&lt;&gt;1,"",IF(O3700&gt;=2,1,0))</f>
        <v/>
      </c>
      <c r="AC3700">
        <f>IF(M3700&lt;&gt;1,"",IF(OR(Q3700=999,Q3700=""),"",IF(OR(Q3700&lt;35,Q3700&gt;48),1,0)))</f>
        <v/>
      </c>
      <c r="AD3700">
        <f>IF(COUNT(AA3700:AC3700)&lt;3,"",SUM(AA3700:AC3700))</f>
        <v/>
      </c>
      <c r="AE3700">
        <f>IF(L3700&gt;=4,2,IF(L3700&gt;=2,1,0))</f>
        <v/>
      </c>
      <c r="AF3700">
        <f>IF(L3700&gt;=5,1,0)</f>
        <v/>
      </c>
      <c r="AG3700">
        <f>AE3700+AF3700</f>
        <v/>
      </c>
      <c r="AH3700" s="15">
        <f>IF(M3700&lt;&gt;1,"",IF(OR(R3700=-9,R3700=""),"",R3700))</f>
        <v/>
      </c>
      <c r="AI3700">
        <f>IF(M3700&lt;&gt;1,"",IF(OR(Q3700=999,Q3700=""),"",Q3700))</f>
        <v/>
      </c>
    </row>
    <row r="3701">
      <c r="A3701" t="inlineStr">
        <is>
          <t>TQRMNOP119969</t>
        </is>
      </c>
      <c r="B3701" t="n">
        <v>2025</v>
      </c>
      <c r="C3701" t="n">
        <v>1</v>
      </c>
      <c r="D3701" t="n">
        <v>44</v>
      </c>
      <c r="E3701" t="inlineStr">
        <is>
          <t>N</t>
        </is>
      </c>
      <c r="F3701" t="n">
        <v>4</v>
      </c>
      <c r="G3701" t="n">
        <v>1478</v>
      </c>
      <c r="H3701" t="n">
        <v>1</v>
      </c>
      <c r="I3701" t="n">
        <v>1</v>
      </c>
      <c r="J3701" t="n">
        <v>20</v>
      </c>
      <c r="K3701" t="n">
        <v>2</v>
      </c>
      <c r="L3701" t="n">
        <v>6</v>
      </c>
      <c r="M3701" t="n">
        <v>3</v>
      </c>
      <c r="R3701" s="15" t="n">
        <v>0</v>
      </c>
      <c r="S3701" s="15" t="n">
        <v>0</v>
      </c>
      <c r="T3701" s="15" t="n">
        <v>0</v>
      </c>
      <c r="U3701" s="15" t="n">
        <v>168500</v>
      </c>
      <c r="V3701">
        <f>IFERROR(VLOOKUP(D3701,Tablas_Equivalencia!$A$3:$B$8,2,FALSE),"Sin dato")</f>
        <v/>
      </c>
      <c r="W3701">
        <f>IFERROR(VLOOKUP(L3701,Tablas_Equivalencia!$D$3:$E$9,2,FALSE),"Sin dato")</f>
        <v/>
      </c>
      <c r="X3701">
        <f>IF(I3701=1,"Varón","Mujer")</f>
        <v/>
      </c>
      <c r="Y3701">
        <f>IFERROR(VLOOKUP(M3701,Tablas_Equivalencia!$G$3:$H$6,2,FALSE),"Sin dato")</f>
        <v/>
      </c>
      <c r="Z3701">
        <f>IF(J3701&lt;=24,"18-24","25-29")</f>
        <v/>
      </c>
      <c r="AA3701">
        <f>IF(M3701&lt;&gt;1,"",IF(P3701=2,1,0))</f>
        <v/>
      </c>
      <c r="AB3701">
        <f>IF(M3701&lt;&gt;1,"",IF(O3701&gt;=2,1,0))</f>
        <v/>
      </c>
      <c r="AC3701">
        <f>IF(M3701&lt;&gt;1,"",IF(OR(Q3701=999,Q3701=""),"",IF(OR(Q3701&lt;35,Q3701&gt;48),1,0)))</f>
        <v/>
      </c>
      <c r="AD3701">
        <f>IF(COUNT(AA3701:AC3701)&lt;3,"",SUM(AA3701:AC3701))</f>
        <v/>
      </c>
      <c r="AE3701">
        <f>IF(L3701&gt;=4,2,IF(L3701&gt;=2,1,0))</f>
        <v/>
      </c>
      <c r="AF3701">
        <f>IF(L3701&gt;=5,1,0)</f>
        <v/>
      </c>
      <c r="AG3701">
        <f>AE3701+AF3701</f>
        <v/>
      </c>
      <c r="AH3701" s="15">
        <f>IF(M3701&lt;&gt;1,"",IF(OR(R3701=-9,R3701=""),"",R3701))</f>
        <v/>
      </c>
      <c r="AI3701">
        <f>IF(M3701&lt;&gt;1,"",IF(OR(Q3701=999,Q3701=""),"",Q3701))</f>
        <v/>
      </c>
    </row>
    <row r="3702">
      <c r="A3702" t="inlineStr">
        <is>
          <t>TQRMNOP119974</t>
        </is>
      </c>
      <c r="B3702" t="n">
        <v>2025</v>
      </c>
      <c r="C3702" t="n">
        <v>1</v>
      </c>
      <c r="D3702" t="n">
        <v>40</v>
      </c>
      <c r="E3702" t="inlineStr">
        <is>
          <t>N</t>
        </is>
      </c>
      <c r="F3702" t="n">
        <v>23</v>
      </c>
      <c r="G3702" t="n">
        <v>1404</v>
      </c>
      <c r="H3702" t="n">
        <v>2</v>
      </c>
      <c r="I3702" t="n">
        <v>1</v>
      </c>
      <c r="J3702" t="n">
        <v>25</v>
      </c>
      <c r="K3702" t="n">
        <v>2</v>
      </c>
      <c r="L3702" t="n">
        <v>4</v>
      </c>
      <c r="M3702" t="n">
        <v>1</v>
      </c>
      <c r="N3702" t="n">
        <v>2</v>
      </c>
      <c r="O3702" t="n">
        <v>2</v>
      </c>
      <c r="P3702" t="n">
        <v>2</v>
      </c>
      <c r="Q3702" t="n">
        <v>49</v>
      </c>
      <c r="R3702" s="15" t="n">
        <v>439000</v>
      </c>
      <c r="S3702" s="15" t="n">
        <v>0</v>
      </c>
      <c r="T3702" s="15" t="n">
        <v>439000</v>
      </c>
      <c r="U3702" s="15" t="n">
        <v>165400</v>
      </c>
      <c r="V3702">
        <f>IFERROR(VLOOKUP(D3702,Tablas_Equivalencia!$A$3:$B$8,2,FALSE),"Sin dato")</f>
        <v/>
      </c>
      <c r="W3702">
        <f>IFERROR(VLOOKUP(L3702,Tablas_Equivalencia!$D$3:$E$9,2,FALSE),"Sin dato")</f>
        <v/>
      </c>
      <c r="X3702">
        <f>IF(I3702=1,"Varón","Mujer")</f>
        <v/>
      </c>
      <c r="Y3702">
        <f>IFERROR(VLOOKUP(M3702,Tablas_Equivalencia!$G$3:$H$6,2,FALSE),"Sin dato")</f>
        <v/>
      </c>
      <c r="Z3702">
        <f>IF(J3702&lt;=24,"18-24","25-29")</f>
        <v/>
      </c>
      <c r="AA3702">
        <f>IF(M3702&lt;&gt;1,"",IF(P3702=2,1,0))</f>
        <v/>
      </c>
      <c r="AB3702">
        <f>IF(M3702&lt;&gt;1,"",IF(O3702&gt;=2,1,0))</f>
        <v/>
      </c>
      <c r="AC3702">
        <f>IF(M3702&lt;&gt;1,"",IF(OR(Q3702=999,Q3702=""),"",IF(OR(Q3702&lt;35,Q3702&gt;48),1,0)))</f>
        <v/>
      </c>
      <c r="AD3702">
        <f>IF(COUNT(AA3702:AC3702)&lt;3,"",SUM(AA3702:AC3702))</f>
        <v/>
      </c>
      <c r="AE3702">
        <f>IF(L3702&gt;=4,2,IF(L3702&gt;=2,1,0))</f>
        <v/>
      </c>
      <c r="AF3702">
        <f>IF(L3702&gt;=5,1,0)</f>
        <v/>
      </c>
      <c r="AG3702">
        <f>AE3702+AF3702</f>
        <v/>
      </c>
      <c r="AH3702" s="15">
        <f>IF(M3702&lt;&gt;1,"",IF(OR(R3702=-9,R3702=""),"",R3702))</f>
        <v/>
      </c>
      <c r="AI3702">
        <f>IF(M3702&lt;&gt;1,"",IF(OR(Q3702=999,Q3702=""),"",Q3702))</f>
        <v/>
      </c>
    </row>
    <row r="3703">
      <c r="A3703" t="inlineStr">
        <is>
          <t>TQRMNOP119978</t>
        </is>
      </c>
      <c r="B3703" t="n">
        <v>2025</v>
      </c>
      <c r="C3703" t="n">
        <v>1</v>
      </c>
      <c r="D3703" t="n">
        <v>41</v>
      </c>
      <c r="E3703" t="inlineStr">
        <is>
          <t>N</t>
        </is>
      </c>
      <c r="F3703" t="n">
        <v>15</v>
      </c>
      <c r="G3703" t="n">
        <v>897</v>
      </c>
      <c r="H3703" t="n">
        <v>3</v>
      </c>
      <c r="I3703" t="n">
        <v>2</v>
      </c>
      <c r="J3703" t="n">
        <v>21</v>
      </c>
      <c r="K3703" t="n">
        <v>2</v>
      </c>
      <c r="L3703" t="n">
        <v>5</v>
      </c>
      <c r="M3703" t="n">
        <v>1</v>
      </c>
      <c r="N3703" t="n">
        <v>3</v>
      </c>
      <c r="O3703" t="n">
        <v>1</v>
      </c>
      <c r="P3703" t="n">
        <v>2</v>
      </c>
      <c r="Q3703" t="n">
        <v>25</v>
      </c>
      <c r="R3703" s="15" t="n">
        <v>367000</v>
      </c>
      <c r="S3703" s="15" t="n">
        <v>23000</v>
      </c>
      <c r="T3703" s="15" t="n">
        <v>390000</v>
      </c>
      <c r="U3703" s="15" t="n">
        <v>98200</v>
      </c>
      <c r="V3703">
        <f>IFERROR(VLOOKUP(D3703,Tablas_Equivalencia!$A$3:$B$8,2,FALSE),"Sin dato")</f>
        <v/>
      </c>
      <c r="W3703">
        <f>IFERROR(VLOOKUP(L3703,Tablas_Equivalencia!$D$3:$E$9,2,FALSE),"Sin dato")</f>
        <v/>
      </c>
      <c r="X3703">
        <f>IF(I3703=1,"Varón","Mujer")</f>
        <v/>
      </c>
      <c r="Y3703">
        <f>IFERROR(VLOOKUP(M3703,Tablas_Equivalencia!$G$3:$H$6,2,FALSE),"Sin dato")</f>
        <v/>
      </c>
      <c r="Z3703">
        <f>IF(J3703&lt;=24,"18-24","25-29")</f>
        <v/>
      </c>
      <c r="AA3703">
        <f>IF(M3703&lt;&gt;1,"",IF(P3703=2,1,0))</f>
        <v/>
      </c>
      <c r="AB3703">
        <f>IF(M3703&lt;&gt;1,"",IF(O3703&gt;=2,1,0))</f>
        <v/>
      </c>
      <c r="AC3703">
        <f>IF(M3703&lt;&gt;1,"",IF(OR(Q3703=999,Q3703=""),"",IF(OR(Q3703&lt;35,Q3703&gt;48),1,0)))</f>
        <v/>
      </c>
      <c r="AD3703">
        <f>IF(COUNT(AA3703:AC3703)&lt;3,"",SUM(AA3703:AC3703))</f>
        <v/>
      </c>
      <c r="AE3703">
        <f>IF(L3703&gt;=4,2,IF(L3703&gt;=2,1,0))</f>
        <v/>
      </c>
      <c r="AF3703">
        <f>IF(L3703&gt;=5,1,0)</f>
        <v/>
      </c>
      <c r="AG3703">
        <f>AE3703+AF3703</f>
        <v/>
      </c>
      <c r="AH3703" s="15">
        <f>IF(M3703&lt;&gt;1,"",IF(OR(R3703=-9,R3703=""),"",R3703))</f>
        <v/>
      </c>
      <c r="AI3703">
        <f>IF(M3703&lt;&gt;1,"",IF(OR(Q3703=999,Q3703=""),"",Q3703))</f>
        <v/>
      </c>
    </row>
    <row r="3704">
      <c r="A3704" t="inlineStr">
        <is>
          <t>TQRMNOP119979</t>
        </is>
      </c>
      <c r="B3704" t="n">
        <v>2025</v>
      </c>
      <c r="C3704" t="n">
        <v>1</v>
      </c>
      <c r="D3704" t="n">
        <v>43</v>
      </c>
      <c r="E3704" t="inlineStr">
        <is>
          <t>S</t>
        </is>
      </c>
      <c r="F3704" t="n">
        <v>17</v>
      </c>
      <c r="G3704" t="n">
        <v>1029</v>
      </c>
      <c r="H3704" t="n">
        <v>3</v>
      </c>
      <c r="I3704" t="n">
        <v>1</v>
      </c>
      <c r="J3704" t="n">
        <v>26</v>
      </c>
      <c r="K3704" t="n">
        <v>2</v>
      </c>
      <c r="L3704" t="n">
        <v>3</v>
      </c>
      <c r="M3704" t="n">
        <v>1</v>
      </c>
      <c r="N3704" t="n">
        <v>1</v>
      </c>
      <c r="O3704" t="n">
        <v>2</v>
      </c>
      <c r="P3704" t="n">
        <v>2</v>
      </c>
      <c r="Q3704" t="n">
        <v>13</v>
      </c>
      <c r="R3704" s="15" t="n">
        <v>180000</v>
      </c>
      <c r="S3704" s="15" t="n">
        <v>0</v>
      </c>
      <c r="T3704" s="15" t="n">
        <v>180000</v>
      </c>
      <c r="U3704" s="15" t="n">
        <v>295600</v>
      </c>
      <c r="V3704">
        <f>IFERROR(VLOOKUP(D3704,Tablas_Equivalencia!$A$3:$B$8,2,FALSE),"Sin dato")</f>
        <v/>
      </c>
      <c r="W3704">
        <f>IFERROR(VLOOKUP(L3704,Tablas_Equivalencia!$D$3:$E$9,2,FALSE),"Sin dato")</f>
        <v/>
      </c>
      <c r="X3704">
        <f>IF(I3704=1,"Varón","Mujer")</f>
        <v/>
      </c>
      <c r="Y3704">
        <f>IFERROR(VLOOKUP(M3704,Tablas_Equivalencia!$G$3:$H$6,2,FALSE),"Sin dato")</f>
        <v/>
      </c>
      <c r="Z3704">
        <f>IF(J3704&lt;=24,"18-24","25-29")</f>
        <v/>
      </c>
      <c r="AA3704">
        <f>IF(M3704&lt;&gt;1,"",IF(P3704=2,1,0))</f>
        <v/>
      </c>
      <c r="AB3704">
        <f>IF(M3704&lt;&gt;1,"",IF(O3704&gt;=2,1,0))</f>
        <v/>
      </c>
      <c r="AC3704">
        <f>IF(M3704&lt;&gt;1,"",IF(OR(Q3704=999,Q3704=""),"",IF(OR(Q3704&lt;35,Q3704&gt;48),1,0)))</f>
        <v/>
      </c>
      <c r="AD3704">
        <f>IF(COUNT(AA3704:AC3704)&lt;3,"",SUM(AA3704:AC3704))</f>
        <v/>
      </c>
      <c r="AE3704">
        <f>IF(L3704&gt;=4,2,IF(L3704&gt;=2,1,0))</f>
        <v/>
      </c>
      <c r="AF3704">
        <f>IF(L3704&gt;=5,1,0)</f>
        <v/>
      </c>
      <c r="AG3704">
        <f>AE3704+AF3704</f>
        <v/>
      </c>
      <c r="AH3704" s="15">
        <f>IF(M3704&lt;&gt;1,"",IF(OR(R3704=-9,R3704=""),"",R3704))</f>
        <v/>
      </c>
      <c r="AI3704">
        <f>IF(M3704&lt;&gt;1,"",IF(OR(Q3704=999,Q3704=""),"",Q3704))</f>
        <v/>
      </c>
    </row>
    <row r="3705">
      <c r="A3705" t="inlineStr">
        <is>
          <t>TQRMNOP119981</t>
        </is>
      </c>
      <c r="B3705" t="n">
        <v>2025</v>
      </c>
      <c r="C3705" t="n">
        <v>1</v>
      </c>
      <c r="D3705" t="n">
        <v>42</v>
      </c>
      <c r="E3705" t="inlineStr">
        <is>
          <t>N</t>
        </is>
      </c>
      <c r="F3705" t="n">
        <v>25</v>
      </c>
      <c r="G3705" t="n">
        <v>1634</v>
      </c>
      <c r="H3705" t="n">
        <v>3</v>
      </c>
      <c r="I3705" t="n">
        <v>2</v>
      </c>
      <c r="J3705" t="n">
        <v>29</v>
      </c>
      <c r="K3705" t="n">
        <v>2</v>
      </c>
      <c r="L3705" t="n">
        <v>3</v>
      </c>
      <c r="M3705" t="n">
        <v>1</v>
      </c>
      <c r="N3705" t="n">
        <v>3</v>
      </c>
      <c r="O3705" t="n">
        <v>3</v>
      </c>
      <c r="P3705" t="n">
        <v>2</v>
      </c>
      <c r="Q3705" t="n">
        <v>34</v>
      </c>
      <c r="R3705" s="15" t="n">
        <v>234000</v>
      </c>
      <c r="S3705" s="15" t="n">
        <v>0</v>
      </c>
      <c r="T3705" s="15" t="n">
        <v>234000</v>
      </c>
      <c r="U3705" s="15" t="n">
        <v>100000</v>
      </c>
      <c r="V3705">
        <f>IFERROR(VLOOKUP(D3705,Tablas_Equivalencia!$A$3:$B$8,2,FALSE),"Sin dato")</f>
        <v/>
      </c>
      <c r="W3705">
        <f>IFERROR(VLOOKUP(L3705,Tablas_Equivalencia!$D$3:$E$9,2,FALSE),"Sin dato")</f>
        <v/>
      </c>
      <c r="X3705">
        <f>IF(I3705=1,"Varón","Mujer")</f>
        <v/>
      </c>
      <c r="Y3705">
        <f>IFERROR(VLOOKUP(M3705,Tablas_Equivalencia!$G$3:$H$6,2,FALSE),"Sin dato")</f>
        <v/>
      </c>
      <c r="Z3705">
        <f>IF(J3705&lt;=24,"18-24","25-29")</f>
        <v/>
      </c>
      <c r="AA3705">
        <f>IF(M3705&lt;&gt;1,"",IF(P3705=2,1,0))</f>
        <v/>
      </c>
      <c r="AB3705">
        <f>IF(M3705&lt;&gt;1,"",IF(O3705&gt;=2,1,0))</f>
        <v/>
      </c>
      <c r="AC3705">
        <f>IF(M3705&lt;&gt;1,"",IF(OR(Q3705=999,Q3705=""),"",IF(OR(Q3705&lt;35,Q3705&gt;48),1,0)))</f>
        <v/>
      </c>
      <c r="AD3705">
        <f>IF(COUNT(AA3705:AC3705)&lt;3,"",SUM(AA3705:AC3705))</f>
        <v/>
      </c>
      <c r="AE3705">
        <f>IF(L3705&gt;=4,2,IF(L3705&gt;=2,1,0))</f>
        <v/>
      </c>
      <c r="AF3705">
        <f>IF(L3705&gt;=5,1,0)</f>
        <v/>
      </c>
      <c r="AG3705">
        <f>AE3705+AF3705</f>
        <v/>
      </c>
      <c r="AH3705" s="15">
        <f>IF(M3705&lt;&gt;1,"",IF(OR(R3705=-9,R3705=""),"",R3705))</f>
        <v/>
      </c>
      <c r="AI3705">
        <f>IF(M3705&lt;&gt;1,"",IF(OR(Q3705=999,Q3705=""),"",Q3705))</f>
        <v/>
      </c>
    </row>
    <row r="3706">
      <c r="A3706" t="inlineStr">
        <is>
          <t>TQRMNOP119983</t>
        </is>
      </c>
      <c r="B3706" t="n">
        <v>2025</v>
      </c>
      <c r="C3706" t="n">
        <v>1</v>
      </c>
      <c r="D3706" t="n">
        <v>44</v>
      </c>
      <c r="E3706" t="inlineStr">
        <is>
          <t>N</t>
        </is>
      </c>
      <c r="F3706" t="n">
        <v>14</v>
      </c>
      <c r="G3706" t="n">
        <v>1561</v>
      </c>
      <c r="H3706" t="n">
        <v>3</v>
      </c>
      <c r="I3706" t="n">
        <v>2</v>
      </c>
      <c r="J3706" t="n">
        <v>26</v>
      </c>
      <c r="K3706" t="n">
        <v>1</v>
      </c>
      <c r="L3706" t="n">
        <v>6</v>
      </c>
      <c r="M3706" t="n">
        <v>1</v>
      </c>
      <c r="N3706" t="n">
        <v>3</v>
      </c>
      <c r="O3706" t="n">
        <v>1</v>
      </c>
      <c r="P3706" t="n">
        <v>1</v>
      </c>
      <c r="Q3706" t="n">
        <v>40</v>
      </c>
      <c r="R3706" s="15" t="n">
        <v>1039000</v>
      </c>
      <c r="S3706" s="15" t="n">
        <v>0</v>
      </c>
      <c r="T3706" s="15" t="n">
        <v>1039000</v>
      </c>
      <c r="U3706" s="15" t="n">
        <v>143400</v>
      </c>
      <c r="V3706">
        <f>IFERROR(VLOOKUP(D3706,Tablas_Equivalencia!$A$3:$B$8,2,FALSE),"Sin dato")</f>
        <v/>
      </c>
      <c r="W3706">
        <f>IFERROR(VLOOKUP(L3706,Tablas_Equivalencia!$D$3:$E$9,2,FALSE),"Sin dato")</f>
        <v/>
      </c>
      <c r="X3706">
        <f>IF(I3706=1,"Varón","Mujer")</f>
        <v/>
      </c>
      <c r="Y3706">
        <f>IFERROR(VLOOKUP(M3706,Tablas_Equivalencia!$G$3:$H$6,2,FALSE),"Sin dato")</f>
        <v/>
      </c>
      <c r="Z3706">
        <f>IF(J3706&lt;=24,"18-24","25-29")</f>
        <v/>
      </c>
      <c r="AA3706">
        <f>IF(M3706&lt;&gt;1,"",IF(P3706=2,1,0))</f>
        <v/>
      </c>
      <c r="AB3706">
        <f>IF(M3706&lt;&gt;1,"",IF(O3706&gt;=2,1,0))</f>
        <v/>
      </c>
      <c r="AC3706">
        <f>IF(M3706&lt;&gt;1,"",IF(OR(Q3706=999,Q3706=""),"",IF(OR(Q3706&lt;35,Q3706&gt;48),1,0)))</f>
        <v/>
      </c>
      <c r="AD3706">
        <f>IF(COUNT(AA3706:AC3706)&lt;3,"",SUM(AA3706:AC3706))</f>
        <v/>
      </c>
      <c r="AE3706">
        <f>IF(L3706&gt;=4,2,IF(L3706&gt;=2,1,0))</f>
        <v/>
      </c>
      <c r="AF3706">
        <f>IF(L3706&gt;=5,1,0)</f>
        <v/>
      </c>
      <c r="AG3706">
        <f>AE3706+AF3706</f>
        <v/>
      </c>
      <c r="AH3706" s="15">
        <f>IF(M3706&lt;&gt;1,"",IF(OR(R3706=-9,R3706=""),"",R3706))</f>
        <v/>
      </c>
      <c r="AI3706">
        <f>IF(M3706&lt;&gt;1,"",IF(OR(Q3706=999,Q3706=""),"",Q3706))</f>
        <v/>
      </c>
    </row>
    <row r="3707">
      <c r="A3707" t="inlineStr">
        <is>
          <t>TQRMNOP119988</t>
        </is>
      </c>
      <c r="B3707" t="n">
        <v>2025</v>
      </c>
      <c r="C3707" t="n">
        <v>1</v>
      </c>
      <c r="D3707" t="n">
        <v>1</v>
      </c>
      <c r="E3707" t="inlineStr">
        <is>
          <t>S</t>
        </is>
      </c>
      <c r="F3707" t="n">
        <v>33</v>
      </c>
      <c r="G3707" t="n">
        <v>955</v>
      </c>
      <c r="H3707" t="n">
        <v>3</v>
      </c>
      <c r="I3707" t="n">
        <v>2</v>
      </c>
      <c r="J3707" t="n">
        <v>22</v>
      </c>
      <c r="K3707" t="n">
        <v>2</v>
      </c>
      <c r="L3707" t="n">
        <v>3</v>
      </c>
      <c r="M3707" t="n">
        <v>3</v>
      </c>
      <c r="R3707" s="15" t="n">
        <v>0</v>
      </c>
      <c r="S3707" s="15" t="n">
        <v>0</v>
      </c>
      <c r="T3707" s="15" t="n">
        <v>0</v>
      </c>
      <c r="U3707" s="15" t="n">
        <v>80800</v>
      </c>
      <c r="V3707">
        <f>IFERROR(VLOOKUP(D3707,Tablas_Equivalencia!$A$3:$B$8,2,FALSE),"Sin dato")</f>
        <v/>
      </c>
      <c r="W3707">
        <f>IFERROR(VLOOKUP(L3707,Tablas_Equivalencia!$D$3:$E$9,2,FALSE),"Sin dato")</f>
        <v/>
      </c>
      <c r="X3707">
        <f>IF(I3707=1,"Varón","Mujer")</f>
        <v/>
      </c>
      <c r="Y3707">
        <f>IFERROR(VLOOKUP(M3707,Tablas_Equivalencia!$G$3:$H$6,2,FALSE),"Sin dato")</f>
        <v/>
      </c>
      <c r="Z3707">
        <f>IF(J3707&lt;=24,"18-24","25-29")</f>
        <v/>
      </c>
      <c r="AA3707">
        <f>IF(M3707&lt;&gt;1,"",IF(P3707=2,1,0))</f>
        <v/>
      </c>
      <c r="AB3707">
        <f>IF(M3707&lt;&gt;1,"",IF(O3707&gt;=2,1,0))</f>
        <v/>
      </c>
      <c r="AC3707">
        <f>IF(M3707&lt;&gt;1,"",IF(OR(Q3707=999,Q3707=""),"",IF(OR(Q3707&lt;35,Q3707&gt;48),1,0)))</f>
        <v/>
      </c>
      <c r="AD3707">
        <f>IF(COUNT(AA3707:AC3707)&lt;3,"",SUM(AA3707:AC3707))</f>
        <v/>
      </c>
      <c r="AE3707">
        <f>IF(L3707&gt;=4,2,IF(L3707&gt;=2,1,0))</f>
        <v/>
      </c>
      <c r="AF3707">
        <f>IF(L3707&gt;=5,1,0)</f>
        <v/>
      </c>
      <c r="AG3707">
        <f>AE3707+AF3707</f>
        <v/>
      </c>
      <c r="AH3707" s="15">
        <f>IF(M3707&lt;&gt;1,"",IF(OR(R3707=-9,R3707=""),"",R3707))</f>
        <v/>
      </c>
      <c r="AI3707">
        <f>IF(M3707&lt;&gt;1,"",IF(OR(Q3707=999,Q3707=""),"",Q3707))</f>
        <v/>
      </c>
    </row>
    <row r="3708">
      <c r="A3708" t="inlineStr">
        <is>
          <t>TQRMNOP119989</t>
        </is>
      </c>
      <c r="B3708" t="n">
        <v>2025</v>
      </c>
      <c r="C3708" t="n">
        <v>1</v>
      </c>
      <c r="D3708" t="n">
        <v>43</v>
      </c>
      <c r="E3708" t="inlineStr">
        <is>
          <t>S</t>
        </is>
      </c>
      <c r="F3708" t="n">
        <v>36</v>
      </c>
      <c r="G3708" t="n">
        <v>1589</v>
      </c>
      <c r="H3708" t="n">
        <v>3</v>
      </c>
      <c r="I3708" t="n">
        <v>2</v>
      </c>
      <c r="J3708" t="n">
        <v>29</v>
      </c>
      <c r="K3708" t="n">
        <v>2</v>
      </c>
      <c r="L3708" t="n">
        <v>6</v>
      </c>
      <c r="M3708" t="n">
        <v>2</v>
      </c>
      <c r="R3708" s="15" t="n">
        <v>0</v>
      </c>
      <c r="S3708" s="15" t="n">
        <v>0</v>
      </c>
      <c r="T3708" s="15" t="n">
        <v>0</v>
      </c>
      <c r="U3708" s="15" t="n">
        <v>128800</v>
      </c>
      <c r="V3708">
        <f>IFERROR(VLOOKUP(D3708,Tablas_Equivalencia!$A$3:$B$8,2,FALSE),"Sin dato")</f>
        <v/>
      </c>
      <c r="W3708">
        <f>IFERROR(VLOOKUP(L3708,Tablas_Equivalencia!$D$3:$E$9,2,FALSE),"Sin dato")</f>
        <v/>
      </c>
      <c r="X3708">
        <f>IF(I3708=1,"Varón","Mujer")</f>
        <v/>
      </c>
      <c r="Y3708">
        <f>IFERROR(VLOOKUP(M3708,Tablas_Equivalencia!$G$3:$H$6,2,FALSE),"Sin dato")</f>
        <v/>
      </c>
      <c r="Z3708">
        <f>IF(J3708&lt;=24,"18-24","25-29")</f>
        <v/>
      </c>
      <c r="AA3708">
        <f>IF(M3708&lt;&gt;1,"",IF(P3708=2,1,0))</f>
        <v/>
      </c>
      <c r="AB3708">
        <f>IF(M3708&lt;&gt;1,"",IF(O3708&gt;=2,1,0))</f>
        <v/>
      </c>
      <c r="AC3708">
        <f>IF(M3708&lt;&gt;1,"",IF(OR(Q3708=999,Q3708=""),"",IF(OR(Q3708&lt;35,Q3708&gt;48),1,0)))</f>
        <v/>
      </c>
      <c r="AD3708">
        <f>IF(COUNT(AA3708:AC3708)&lt;3,"",SUM(AA3708:AC3708))</f>
        <v/>
      </c>
      <c r="AE3708">
        <f>IF(L3708&gt;=4,2,IF(L3708&gt;=2,1,0))</f>
        <v/>
      </c>
      <c r="AF3708">
        <f>IF(L3708&gt;=5,1,0)</f>
        <v/>
      </c>
      <c r="AG3708">
        <f>AE3708+AF3708</f>
        <v/>
      </c>
      <c r="AH3708" s="15">
        <f>IF(M3708&lt;&gt;1,"",IF(OR(R3708=-9,R3708=""),"",R3708))</f>
        <v/>
      </c>
      <c r="AI3708">
        <f>IF(M3708&lt;&gt;1,"",IF(OR(Q3708=999,Q3708=""),"",Q3708))</f>
        <v/>
      </c>
    </row>
    <row r="3709">
      <c r="A3709" t="inlineStr">
        <is>
          <t>TQRMNOP119991</t>
        </is>
      </c>
      <c r="B3709" t="n">
        <v>2025</v>
      </c>
      <c r="C3709" t="n">
        <v>1</v>
      </c>
      <c r="D3709" t="n">
        <v>1</v>
      </c>
      <c r="E3709" t="inlineStr">
        <is>
          <t>S</t>
        </is>
      </c>
      <c r="F3709" t="n">
        <v>32</v>
      </c>
      <c r="G3709" t="n">
        <v>604</v>
      </c>
      <c r="H3709" t="n">
        <v>1</v>
      </c>
      <c r="I3709" t="n">
        <v>1</v>
      </c>
      <c r="J3709" t="n">
        <v>28</v>
      </c>
      <c r="K3709" t="n">
        <v>2</v>
      </c>
      <c r="L3709" t="n">
        <v>4</v>
      </c>
      <c r="M3709" t="n">
        <v>2</v>
      </c>
      <c r="R3709" s="15" t="n">
        <v>0</v>
      </c>
      <c r="S3709" s="15" t="n">
        <v>0</v>
      </c>
      <c r="T3709" s="15" t="n">
        <v>0</v>
      </c>
      <c r="U3709" s="15" t="n">
        <v>113400</v>
      </c>
      <c r="V3709">
        <f>IFERROR(VLOOKUP(D3709,Tablas_Equivalencia!$A$3:$B$8,2,FALSE),"Sin dato")</f>
        <v/>
      </c>
      <c r="W3709">
        <f>IFERROR(VLOOKUP(L3709,Tablas_Equivalencia!$D$3:$E$9,2,FALSE),"Sin dato")</f>
        <v/>
      </c>
      <c r="X3709">
        <f>IF(I3709=1,"Varón","Mujer")</f>
        <v/>
      </c>
      <c r="Y3709">
        <f>IFERROR(VLOOKUP(M3709,Tablas_Equivalencia!$G$3:$H$6,2,FALSE),"Sin dato")</f>
        <v/>
      </c>
      <c r="Z3709">
        <f>IF(J3709&lt;=24,"18-24","25-29")</f>
        <v/>
      </c>
      <c r="AA3709">
        <f>IF(M3709&lt;&gt;1,"",IF(P3709=2,1,0))</f>
        <v/>
      </c>
      <c r="AB3709">
        <f>IF(M3709&lt;&gt;1,"",IF(O3709&gt;=2,1,0))</f>
        <v/>
      </c>
      <c r="AC3709">
        <f>IF(M3709&lt;&gt;1,"",IF(OR(Q3709=999,Q3709=""),"",IF(OR(Q3709&lt;35,Q3709&gt;48),1,0)))</f>
        <v/>
      </c>
      <c r="AD3709">
        <f>IF(COUNT(AA3709:AC3709)&lt;3,"",SUM(AA3709:AC3709))</f>
        <v/>
      </c>
      <c r="AE3709">
        <f>IF(L3709&gt;=4,2,IF(L3709&gt;=2,1,0))</f>
        <v/>
      </c>
      <c r="AF3709">
        <f>IF(L3709&gt;=5,1,0)</f>
        <v/>
      </c>
      <c r="AG3709">
        <f>AE3709+AF3709</f>
        <v/>
      </c>
      <c r="AH3709" s="15">
        <f>IF(M3709&lt;&gt;1,"",IF(OR(R3709=-9,R3709=""),"",R3709))</f>
        <v/>
      </c>
      <c r="AI3709">
        <f>IF(M3709&lt;&gt;1,"",IF(OR(Q3709=999,Q3709=""),"",Q3709))</f>
        <v/>
      </c>
    </row>
    <row r="3710">
      <c r="A3710" t="inlineStr">
        <is>
          <t>TQRMNOP119996</t>
        </is>
      </c>
      <c r="B3710" t="n">
        <v>2025</v>
      </c>
      <c r="C3710" t="n">
        <v>1</v>
      </c>
      <c r="D3710" t="n">
        <v>1</v>
      </c>
      <c r="E3710" t="inlineStr">
        <is>
          <t>S</t>
        </is>
      </c>
      <c r="F3710" t="n">
        <v>32</v>
      </c>
      <c r="G3710" t="n">
        <v>789</v>
      </c>
      <c r="H3710" t="n">
        <v>3</v>
      </c>
      <c r="I3710" t="n">
        <v>2</v>
      </c>
      <c r="J3710" t="n">
        <v>27</v>
      </c>
      <c r="K3710" t="n">
        <v>1</v>
      </c>
      <c r="L3710" t="n">
        <v>5</v>
      </c>
      <c r="M3710" t="n">
        <v>1</v>
      </c>
      <c r="N3710" t="n">
        <v>1</v>
      </c>
      <c r="O3710" t="n">
        <v>1</v>
      </c>
      <c r="P3710" t="n">
        <v>1</v>
      </c>
      <c r="Q3710" t="n">
        <v>45</v>
      </c>
      <c r="R3710" s="15" t="n">
        <v>750000</v>
      </c>
      <c r="S3710" s="15" t="n">
        <v>80000</v>
      </c>
      <c r="T3710" s="15" t="n">
        <v>830000</v>
      </c>
      <c r="U3710" s="15" t="n">
        <v>159800</v>
      </c>
      <c r="V3710">
        <f>IFERROR(VLOOKUP(D3710,Tablas_Equivalencia!$A$3:$B$8,2,FALSE),"Sin dato")</f>
        <v/>
      </c>
      <c r="W3710">
        <f>IFERROR(VLOOKUP(L3710,Tablas_Equivalencia!$D$3:$E$9,2,FALSE),"Sin dato")</f>
        <v/>
      </c>
      <c r="X3710">
        <f>IF(I3710=1,"Varón","Mujer")</f>
        <v/>
      </c>
      <c r="Y3710">
        <f>IFERROR(VLOOKUP(M3710,Tablas_Equivalencia!$G$3:$H$6,2,FALSE),"Sin dato")</f>
        <v/>
      </c>
      <c r="Z3710">
        <f>IF(J3710&lt;=24,"18-24","25-29")</f>
        <v/>
      </c>
      <c r="AA3710">
        <f>IF(M3710&lt;&gt;1,"",IF(P3710=2,1,0))</f>
        <v/>
      </c>
      <c r="AB3710">
        <f>IF(M3710&lt;&gt;1,"",IF(O3710&gt;=2,1,0))</f>
        <v/>
      </c>
      <c r="AC3710">
        <f>IF(M3710&lt;&gt;1,"",IF(OR(Q3710=999,Q3710=""),"",IF(OR(Q3710&lt;35,Q3710&gt;48),1,0)))</f>
        <v/>
      </c>
      <c r="AD3710">
        <f>IF(COUNT(AA3710:AC3710)&lt;3,"",SUM(AA3710:AC3710))</f>
        <v/>
      </c>
      <c r="AE3710">
        <f>IF(L3710&gt;=4,2,IF(L3710&gt;=2,1,0))</f>
        <v/>
      </c>
      <c r="AF3710">
        <f>IF(L3710&gt;=5,1,0)</f>
        <v/>
      </c>
      <c r="AG3710">
        <f>AE3710+AF3710</f>
        <v/>
      </c>
      <c r="AH3710" s="15">
        <f>IF(M3710&lt;&gt;1,"",IF(OR(R3710=-9,R3710=""),"",R3710))</f>
        <v/>
      </c>
      <c r="AI3710">
        <f>IF(M3710&lt;&gt;1,"",IF(OR(Q3710=999,Q3710=""),"",Q3710))</f>
        <v/>
      </c>
    </row>
    <row r="3711">
      <c r="A3711" t="inlineStr">
        <is>
          <t>TQRMNOP119998</t>
        </is>
      </c>
      <c r="B3711" t="n">
        <v>2025</v>
      </c>
      <c r="C3711" t="n">
        <v>1</v>
      </c>
      <c r="D3711" t="n">
        <v>40</v>
      </c>
      <c r="E3711" t="inlineStr">
        <is>
          <t>N</t>
        </is>
      </c>
      <c r="F3711" t="n">
        <v>22</v>
      </c>
      <c r="G3711" t="n">
        <v>1299</v>
      </c>
      <c r="H3711" t="n">
        <v>1</v>
      </c>
      <c r="I3711" t="n">
        <v>2</v>
      </c>
      <c r="J3711" t="n">
        <v>21</v>
      </c>
      <c r="K3711" t="n">
        <v>2</v>
      </c>
      <c r="L3711" t="n">
        <v>4</v>
      </c>
      <c r="M3711" t="n">
        <v>1</v>
      </c>
      <c r="N3711" t="n">
        <v>3</v>
      </c>
      <c r="O3711" t="n">
        <v>2</v>
      </c>
      <c r="P3711" t="n">
        <v>2</v>
      </c>
      <c r="Q3711" t="n">
        <v>20</v>
      </c>
      <c r="R3711" s="15" t="n">
        <v>193000</v>
      </c>
      <c r="S3711" s="15" t="n">
        <v>0</v>
      </c>
      <c r="T3711" s="15" t="n">
        <v>193000</v>
      </c>
      <c r="U3711" s="15" t="n">
        <v>100800</v>
      </c>
      <c r="V3711">
        <f>IFERROR(VLOOKUP(D3711,Tablas_Equivalencia!$A$3:$B$8,2,FALSE),"Sin dato")</f>
        <v/>
      </c>
      <c r="W3711">
        <f>IFERROR(VLOOKUP(L3711,Tablas_Equivalencia!$D$3:$E$9,2,FALSE),"Sin dato")</f>
        <v/>
      </c>
      <c r="X3711">
        <f>IF(I3711=1,"Varón","Mujer")</f>
        <v/>
      </c>
      <c r="Y3711">
        <f>IFERROR(VLOOKUP(M3711,Tablas_Equivalencia!$G$3:$H$6,2,FALSE),"Sin dato")</f>
        <v/>
      </c>
      <c r="Z3711">
        <f>IF(J3711&lt;=24,"18-24","25-29")</f>
        <v/>
      </c>
      <c r="AA3711">
        <f>IF(M3711&lt;&gt;1,"",IF(P3711=2,1,0))</f>
        <v/>
      </c>
      <c r="AB3711">
        <f>IF(M3711&lt;&gt;1,"",IF(O3711&gt;=2,1,0))</f>
        <v/>
      </c>
      <c r="AC3711">
        <f>IF(M3711&lt;&gt;1,"",IF(OR(Q3711=999,Q3711=""),"",IF(OR(Q3711&lt;35,Q3711&gt;48),1,0)))</f>
        <v/>
      </c>
      <c r="AD3711">
        <f>IF(COUNT(AA3711:AC3711)&lt;3,"",SUM(AA3711:AC3711))</f>
        <v/>
      </c>
      <c r="AE3711">
        <f>IF(L3711&gt;=4,2,IF(L3711&gt;=2,1,0))</f>
        <v/>
      </c>
      <c r="AF3711">
        <f>IF(L3711&gt;=5,1,0)</f>
        <v/>
      </c>
      <c r="AG3711">
        <f>AE3711+AF3711</f>
        <v/>
      </c>
      <c r="AH3711" s="15">
        <f>IF(M3711&lt;&gt;1,"",IF(OR(R3711=-9,R3711=""),"",R3711))</f>
        <v/>
      </c>
      <c r="AI3711">
        <f>IF(M3711&lt;&gt;1,"",IF(OR(Q3711=999,Q3711=""),"",Q3711))</f>
        <v/>
      </c>
    </row>
    <row r="3712">
      <c r="A3712" t="inlineStr">
        <is>
          <t>TQRMNOP119999</t>
        </is>
      </c>
      <c r="B3712" t="n">
        <v>2025</v>
      </c>
      <c r="C3712" t="n">
        <v>1</v>
      </c>
      <c r="D3712" t="n">
        <v>42</v>
      </c>
      <c r="E3712" t="inlineStr">
        <is>
          <t>N</t>
        </is>
      </c>
      <c r="F3712" t="n">
        <v>27</v>
      </c>
      <c r="G3712" t="n">
        <v>1014</v>
      </c>
      <c r="H3712" t="n">
        <v>3</v>
      </c>
      <c r="I3712" t="n">
        <v>2</v>
      </c>
      <c r="J3712" t="n">
        <v>27</v>
      </c>
      <c r="K3712" t="n">
        <v>2</v>
      </c>
      <c r="L3712" t="n">
        <v>1</v>
      </c>
      <c r="M3712" t="n">
        <v>3</v>
      </c>
      <c r="R3712" s="15" t="n">
        <v>0</v>
      </c>
      <c r="S3712" s="15" t="n">
        <v>0</v>
      </c>
      <c r="T3712" s="15" t="n">
        <v>0</v>
      </c>
      <c r="U3712" s="15" t="n">
        <v>96100</v>
      </c>
      <c r="V3712">
        <f>IFERROR(VLOOKUP(D3712,Tablas_Equivalencia!$A$3:$B$8,2,FALSE),"Sin dato")</f>
        <v/>
      </c>
      <c r="W3712">
        <f>IFERROR(VLOOKUP(L3712,Tablas_Equivalencia!$D$3:$E$9,2,FALSE),"Sin dato")</f>
        <v/>
      </c>
      <c r="X3712">
        <f>IF(I3712=1,"Varón","Mujer")</f>
        <v/>
      </c>
      <c r="Y3712">
        <f>IFERROR(VLOOKUP(M3712,Tablas_Equivalencia!$G$3:$H$6,2,FALSE),"Sin dato")</f>
        <v/>
      </c>
      <c r="Z3712">
        <f>IF(J3712&lt;=24,"18-24","25-29")</f>
        <v/>
      </c>
      <c r="AA3712">
        <f>IF(M3712&lt;&gt;1,"",IF(P3712=2,1,0))</f>
        <v/>
      </c>
      <c r="AB3712">
        <f>IF(M3712&lt;&gt;1,"",IF(O3712&gt;=2,1,0))</f>
        <v/>
      </c>
      <c r="AC3712">
        <f>IF(M3712&lt;&gt;1,"",IF(OR(Q3712=999,Q3712=""),"",IF(OR(Q3712&lt;35,Q3712&gt;48),1,0)))</f>
        <v/>
      </c>
      <c r="AD3712">
        <f>IF(COUNT(AA3712:AC3712)&lt;3,"",SUM(AA3712:AC3712))</f>
        <v/>
      </c>
      <c r="AE3712">
        <f>IF(L3712&gt;=4,2,IF(L3712&gt;=2,1,0))</f>
        <v/>
      </c>
      <c r="AF3712">
        <f>IF(L3712&gt;=5,1,0)</f>
        <v/>
      </c>
      <c r="AG3712">
        <f>AE3712+AF3712</f>
        <v/>
      </c>
      <c r="AH3712" s="15">
        <f>IF(M3712&lt;&gt;1,"",IF(OR(R3712=-9,R3712=""),"",R3712))</f>
        <v/>
      </c>
      <c r="AI3712">
        <f>IF(M3712&lt;&gt;1,"",IF(OR(Q3712=999,Q3712=""),"",Q3712))</f>
        <v/>
      </c>
    </row>
    <row r="3713">
      <c r="A3713" t="inlineStr">
        <is>
          <t>TQRMNOP120002</t>
        </is>
      </c>
      <c r="B3713" t="n">
        <v>2025</v>
      </c>
      <c r="C3713" t="n">
        <v>1</v>
      </c>
      <c r="D3713" t="n">
        <v>1</v>
      </c>
      <c r="E3713" t="inlineStr">
        <is>
          <t>S</t>
        </is>
      </c>
      <c r="F3713" t="n">
        <v>32</v>
      </c>
      <c r="G3713" t="n">
        <v>1119</v>
      </c>
      <c r="H3713" t="n">
        <v>2</v>
      </c>
      <c r="I3713" t="n">
        <v>1</v>
      </c>
      <c r="J3713" t="n">
        <v>19</v>
      </c>
      <c r="K3713" t="n">
        <v>1</v>
      </c>
      <c r="L3713" t="n">
        <v>5</v>
      </c>
      <c r="M3713" t="n">
        <v>1</v>
      </c>
      <c r="N3713" t="n">
        <v>3</v>
      </c>
      <c r="O3713" t="n">
        <v>2</v>
      </c>
      <c r="P3713" t="n">
        <v>2</v>
      </c>
      <c r="Q3713" t="n">
        <v>41</v>
      </c>
      <c r="R3713" s="15" t="n">
        <v>1897000</v>
      </c>
      <c r="S3713" s="15" t="n">
        <v>0</v>
      </c>
      <c r="T3713" s="15" t="n">
        <v>1897000</v>
      </c>
      <c r="U3713" s="15" t="n">
        <v>446900</v>
      </c>
      <c r="V3713">
        <f>IFERROR(VLOOKUP(D3713,Tablas_Equivalencia!$A$3:$B$8,2,FALSE),"Sin dato")</f>
        <v/>
      </c>
      <c r="W3713">
        <f>IFERROR(VLOOKUP(L3713,Tablas_Equivalencia!$D$3:$E$9,2,FALSE),"Sin dato")</f>
        <v/>
      </c>
      <c r="X3713">
        <f>IF(I3713=1,"Varón","Mujer")</f>
        <v/>
      </c>
      <c r="Y3713">
        <f>IFERROR(VLOOKUP(M3713,Tablas_Equivalencia!$G$3:$H$6,2,FALSE),"Sin dato")</f>
        <v/>
      </c>
      <c r="Z3713">
        <f>IF(J3713&lt;=24,"18-24","25-29")</f>
        <v/>
      </c>
      <c r="AA3713">
        <f>IF(M3713&lt;&gt;1,"",IF(P3713=2,1,0))</f>
        <v/>
      </c>
      <c r="AB3713">
        <f>IF(M3713&lt;&gt;1,"",IF(O3713&gt;=2,1,0))</f>
        <v/>
      </c>
      <c r="AC3713">
        <f>IF(M3713&lt;&gt;1,"",IF(OR(Q3713=999,Q3713=""),"",IF(OR(Q3713&lt;35,Q3713&gt;48),1,0)))</f>
        <v/>
      </c>
      <c r="AD3713">
        <f>IF(COUNT(AA3713:AC3713)&lt;3,"",SUM(AA3713:AC3713))</f>
        <v/>
      </c>
      <c r="AE3713">
        <f>IF(L3713&gt;=4,2,IF(L3713&gt;=2,1,0))</f>
        <v/>
      </c>
      <c r="AF3713">
        <f>IF(L3713&gt;=5,1,0)</f>
        <v/>
      </c>
      <c r="AG3713">
        <f>AE3713+AF3713</f>
        <v/>
      </c>
      <c r="AH3713" s="15">
        <f>IF(M3713&lt;&gt;1,"",IF(OR(R3713=-9,R3713=""),"",R3713))</f>
        <v/>
      </c>
      <c r="AI3713">
        <f>IF(M3713&lt;&gt;1,"",IF(OR(Q3713=999,Q3713=""),"",Q3713))</f>
        <v/>
      </c>
    </row>
    <row r="3714">
      <c r="A3714" t="inlineStr">
        <is>
          <t>TQRMNOP120005</t>
        </is>
      </c>
      <c r="B3714" t="n">
        <v>2025</v>
      </c>
      <c r="C3714" t="n">
        <v>1</v>
      </c>
      <c r="D3714" t="n">
        <v>43</v>
      </c>
      <c r="E3714" t="inlineStr">
        <is>
          <t>N</t>
        </is>
      </c>
      <c r="F3714" t="n">
        <v>26</v>
      </c>
      <c r="G3714" t="n">
        <v>1074</v>
      </c>
      <c r="H3714" t="n">
        <v>10</v>
      </c>
      <c r="I3714" t="n">
        <v>1</v>
      </c>
      <c r="J3714" t="n">
        <v>26</v>
      </c>
      <c r="K3714" t="n">
        <v>1</v>
      </c>
      <c r="L3714" t="n">
        <v>4</v>
      </c>
      <c r="M3714" t="n">
        <v>1</v>
      </c>
      <c r="N3714" t="n">
        <v>3</v>
      </c>
      <c r="O3714" t="n">
        <v>3</v>
      </c>
      <c r="P3714" t="n">
        <v>2</v>
      </c>
      <c r="Q3714" t="n">
        <v>35</v>
      </c>
      <c r="R3714" s="15" t="n">
        <v>989000</v>
      </c>
      <c r="S3714" s="15" t="n">
        <v>0</v>
      </c>
      <c r="T3714" s="15" t="n">
        <v>989000</v>
      </c>
      <c r="U3714" s="15" t="n">
        <v>204300</v>
      </c>
      <c r="V3714">
        <f>IFERROR(VLOOKUP(D3714,Tablas_Equivalencia!$A$3:$B$8,2,FALSE),"Sin dato")</f>
        <v/>
      </c>
      <c r="W3714">
        <f>IFERROR(VLOOKUP(L3714,Tablas_Equivalencia!$D$3:$E$9,2,FALSE),"Sin dato")</f>
        <v/>
      </c>
      <c r="X3714">
        <f>IF(I3714=1,"Varón","Mujer")</f>
        <v/>
      </c>
      <c r="Y3714">
        <f>IFERROR(VLOOKUP(M3714,Tablas_Equivalencia!$G$3:$H$6,2,FALSE),"Sin dato")</f>
        <v/>
      </c>
      <c r="Z3714">
        <f>IF(J3714&lt;=24,"18-24","25-29")</f>
        <v/>
      </c>
      <c r="AA3714">
        <f>IF(M3714&lt;&gt;1,"",IF(P3714=2,1,0))</f>
        <v/>
      </c>
      <c r="AB3714">
        <f>IF(M3714&lt;&gt;1,"",IF(O3714&gt;=2,1,0))</f>
        <v/>
      </c>
      <c r="AC3714">
        <f>IF(M3714&lt;&gt;1,"",IF(OR(Q3714=999,Q3714=""),"",IF(OR(Q3714&lt;35,Q3714&gt;48),1,0)))</f>
        <v/>
      </c>
      <c r="AD3714">
        <f>IF(COUNT(AA3714:AC3714)&lt;3,"",SUM(AA3714:AC3714))</f>
        <v/>
      </c>
      <c r="AE3714">
        <f>IF(L3714&gt;=4,2,IF(L3714&gt;=2,1,0))</f>
        <v/>
      </c>
      <c r="AF3714">
        <f>IF(L3714&gt;=5,1,0)</f>
        <v/>
      </c>
      <c r="AG3714">
        <f>AE3714+AF3714</f>
        <v/>
      </c>
      <c r="AH3714" s="15">
        <f>IF(M3714&lt;&gt;1,"",IF(OR(R3714=-9,R3714=""),"",R3714))</f>
        <v/>
      </c>
      <c r="AI3714">
        <f>IF(M3714&lt;&gt;1,"",IF(OR(Q3714=999,Q3714=""),"",Q3714))</f>
        <v/>
      </c>
    </row>
    <row r="3715">
      <c r="A3715" t="inlineStr">
        <is>
          <t>TQRMNOP120007</t>
        </is>
      </c>
      <c r="B3715" t="n">
        <v>2025</v>
      </c>
      <c r="C3715" t="n">
        <v>1</v>
      </c>
      <c r="D3715" t="n">
        <v>1</v>
      </c>
      <c r="E3715" t="inlineStr">
        <is>
          <t>S</t>
        </is>
      </c>
      <c r="F3715" t="n">
        <v>32</v>
      </c>
      <c r="G3715" t="n">
        <v>1080</v>
      </c>
      <c r="H3715" t="n">
        <v>3</v>
      </c>
      <c r="I3715" t="n">
        <v>1</v>
      </c>
      <c r="J3715" t="n">
        <v>20</v>
      </c>
      <c r="K3715" t="n">
        <v>2</v>
      </c>
      <c r="L3715" t="n">
        <v>4</v>
      </c>
      <c r="M3715" t="n">
        <v>1</v>
      </c>
      <c r="N3715" t="n">
        <v>3</v>
      </c>
      <c r="O3715" t="n">
        <v>2</v>
      </c>
      <c r="P3715" t="n">
        <v>2</v>
      </c>
      <c r="Q3715" t="n">
        <v>37</v>
      </c>
      <c r="R3715" s="15" t="n">
        <v>674000</v>
      </c>
      <c r="S3715" s="15" t="n">
        <v>66000</v>
      </c>
      <c r="T3715" s="15" t="n">
        <v>740000</v>
      </c>
      <c r="U3715" s="15" t="n">
        <v>144400</v>
      </c>
      <c r="V3715">
        <f>IFERROR(VLOOKUP(D3715,Tablas_Equivalencia!$A$3:$B$8,2,FALSE),"Sin dato")</f>
        <v/>
      </c>
      <c r="W3715">
        <f>IFERROR(VLOOKUP(L3715,Tablas_Equivalencia!$D$3:$E$9,2,FALSE),"Sin dato")</f>
        <v/>
      </c>
      <c r="X3715">
        <f>IF(I3715=1,"Varón","Mujer")</f>
        <v/>
      </c>
      <c r="Y3715">
        <f>IFERROR(VLOOKUP(M3715,Tablas_Equivalencia!$G$3:$H$6,2,FALSE),"Sin dato")</f>
        <v/>
      </c>
      <c r="Z3715">
        <f>IF(J3715&lt;=24,"18-24","25-29")</f>
        <v/>
      </c>
      <c r="AA3715">
        <f>IF(M3715&lt;&gt;1,"",IF(P3715=2,1,0))</f>
        <v/>
      </c>
      <c r="AB3715">
        <f>IF(M3715&lt;&gt;1,"",IF(O3715&gt;=2,1,0))</f>
        <v/>
      </c>
      <c r="AC3715">
        <f>IF(M3715&lt;&gt;1,"",IF(OR(Q3715=999,Q3715=""),"",IF(OR(Q3715&lt;35,Q3715&gt;48),1,0)))</f>
        <v/>
      </c>
      <c r="AD3715">
        <f>IF(COUNT(AA3715:AC3715)&lt;3,"",SUM(AA3715:AC3715))</f>
        <v/>
      </c>
      <c r="AE3715">
        <f>IF(L3715&gt;=4,2,IF(L3715&gt;=2,1,0))</f>
        <v/>
      </c>
      <c r="AF3715">
        <f>IF(L3715&gt;=5,1,0)</f>
        <v/>
      </c>
      <c r="AG3715">
        <f>AE3715+AF3715</f>
        <v/>
      </c>
      <c r="AH3715" s="15">
        <f>IF(M3715&lt;&gt;1,"",IF(OR(R3715=-9,R3715=""),"",R3715))</f>
        <v/>
      </c>
      <c r="AI3715">
        <f>IF(M3715&lt;&gt;1,"",IF(OR(Q3715=999,Q3715=""),"",Q3715))</f>
        <v/>
      </c>
    </row>
    <row r="3716">
      <c r="A3716" t="inlineStr">
        <is>
          <t>TQRMNOP120009</t>
        </is>
      </c>
      <c r="B3716" t="n">
        <v>2025</v>
      </c>
      <c r="C3716" t="n">
        <v>1</v>
      </c>
      <c r="D3716" t="n">
        <v>41</v>
      </c>
      <c r="E3716" t="inlineStr">
        <is>
          <t>N</t>
        </is>
      </c>
      <c r="F3716" t="n">
        <v>12</v>
      </c>
      <c r="G3716" t="n">
        <v>855</v>
      </c>
      <c r="H3716" t="n">
        <v>2</v>
      </c>
      <c r="I3716" t="n">
        <v>1</v>
      </c>
      <c r="J3716" t="n">
        <v>26</v>
      </c>
      <c r="K3716" t="n">
        <v>2</v>
      </c>
      <c r="L3716" t="n">
        <v>2</v>
      </c>
      <c r="M3716" t="n">
        <v>2</v>
      </c>
      <c r="R3716" s="15" t="n">
        <v>0</v>
      </c>
      <c r="S3716" s="15" t="n">
        <v>0</v>
      </c>
      <c r="T3716" s="15" t="n">
        <v>0</v>
      </c>
      <c r="U3716" s="15" t="n">
        <v>156000</v>
      </c>
      <c r="V3716">
        <f>IFERROR(VLOOKUP(D3716,Tablas_Equivalencia!$A$3:$B$8,2,FALSE),"Sin dato")</f>
        <v/>
      </c>
      <c r="W3716">
        <f>IFERROR(VLOOKUP(L3716,Tablas_Equivalencia!$D$3:$E$9,2,FALSE),"Sin dato")</f>
        <v/>
      </c>
      <c r="X3716">
        <f>IF(I3716=1,"Varón","Mujer")</f>
        <v/>
      </c>
      <c r="Y3716">
        <f>IFERROR(VLOOKUP(M3716,Tablas_Equivalencia!$G$3:$H$6,2,FALSE),"Sin dato")</f>
        <v/>
      </c>
      <c r="Z3716">
        <f>IF(J3716&lt;=24,"18-24","25-29")</f>
        <v/>
      </c>
      <c r="AA3716">
        <f>IF(M3716&lt;&gt;1,"",IF(P3716=2,1,0))</f>
        <v/>
      </c>
      <c r="AB3716">
        <f>IF(M3716&lt;&gt;1,"",IF(O3716&gt;=2,1,0))</f>
        <v/>
      </c>
      <c r="AC3716">
        <f>IF(M3716&lt;&gt;1,"",IF(OR(Q3716=999,Q3716=""),"",IF(OR(Q3716&lt;35,Q3716&gt;48),1,0)))</f>
        <v/>
      </c>
      <c r="AD3716">
        <f>IF(COUNT(AA3716:AC3716)&lt;3,"",SUM(AA3716:AC3716))</f>
        <v/>
      </c>
      <c r="AE3716">
        <f>IF(L3716&gt;=4,2,IF(L3716&gt;=2,1,0))</f>
        <v/>
      </c>
      <c r="AF3716">
        <f>IF(L3716&gt;=5,1,0)</f>
        <v/>
      </c>
      <c r="AG3716">
        <f>AE3716+AF3716</f>
        <v/>
      </c>
      <c r="AH3716" s="15">
        <f>IF(M3716&lt;&gt;1,"",IF(OR(R3716=-9,R3716=""),"",R3716))</f>
        <v/>
      </c>
      <c r="AI3716">
        <f>IF(M3716&lt;&gt;1,"",IF(OR(Q3716=999,Q3716=""),"",Q3716))</f>
        <v/>
      </c>
    </row>
    <row r="3717">
      <c r="A3717" t="inlineStr">
        <is>
          <t>TQRMNOP120013</t>
        </is>
      </c>
      <c r="B3717" t="n">
        <v>2025</v>
      </c>
      <c r="C3717" t="n">
        <v>1</v>
      </c>
      <c r="D3717" t="n">
        <v>1</v>
      </c>
      <c r="E3717" t="inlineStr">
        <is>
          <t>S</t>
        </is>
      </c>
      <c r="F3717" t="n">
        <v>32</v>
      </c>
      <c r="G3717" t="n">
        <v>1186</v>
      </c>
      <c r="H3717" t="n">
        <v>2</v>
      </c>
      <c r="I3717" t="n">
        <v>1</v>
      </c>
      <c r="J3717" t="n">
        <v>21</v>
      </c>
      <c r="K3717" t="n">
        <v>2</v>
      </c>
      <c r="L3717" t="n">
        <v>4</v>
      </c>
      <c r="M3717" t="n">
        <v>1</v>
      </c>
      <c r="N3717" t="n">
        <v>3</v>
      </c>
      <c r="O3717" t="n">
        <v>2</v>
      </c>
      <c r="P3717" t="n">
        <v>2</v>
      </c>
      <c r="Q3717" t="n">
        <v>51</v>
      </c>
      <c r="R3717" s="15" t="n">
        <v>284000</v>
      </c>
      <c r="S3717" s="15" t="n">
        <v>60000</v>
      </c>
      <c r="T3717" s="15" t="n">
        <v>344000</v>
      </c>
      <c r="U3717" s="15" t="n">
        <v>70300</v>
      </c>
      <c r="V3717">
        <f>IFERROR(VLOOKUP(D3717,Tablas_Equivalencia!$A$3:$B$8,2,FALSE),"Sin dato")</f>
        <v/>
      </c>
      <c r="W3717">
        <f>IFERROR(VLOOKUP(L3717,Tablas_Equivalencia!$D$3:$E$9,2,FALSE),"Sin dato")</f>
        <v/>
      </c>
      <c r="X3717">
        <f>IF(I3717=1,"Varón","Mujer")</f>
        <v/>
      </c>
      <c r="Y3717">
        <f>IFERROR(VLOOKUP(M3717,Tablas_Equivalencia!$G$3:$H$6,2,FALSE),"Sin dato")</f>
        <v/>
      </c>
      <c r="Z3717">
        <f>IF(J3717&lt;=24,"18-24","25-29")</f>
        <v/>
      </c>
      <c r="AA3717">
        <f>IF(M3717&lt;&gt;1,"",IF(P3717=2,1,0))</f>
        <v/>
      </c>
      <c r="AB3717">
        <f>IF(M3717&lt;&gt;1,"",IF(O3717&gt;=2,1,0))</f>
        <v/>
      </c>
      <c r="AC3717">
        <f>IF(M3717&lt;&gt;1,"",IF(OR(Q3717=999,Q3717=""),"",IF(OR(Q3717&lt;35,Q3717&gt;48),1,0)))</f>
        <v/>
      </c>
      <c r="AD3717">
        <f>IF(COUNT(AA3717:AC3717)&lt;3,"",SUM(AA3717:AC3717))</f>
        <v/>
      </c>
      <c r="AE3717">
        <f>IF(L3717&gt;=4,2,IF(L3717&gt;=2,1,0))</f>
        <v/>
      </c>
      <c r="AF3717">
        <f>IF(L3717&gt;=5,1,0)</f>
        <v/>
      </c>
      <c r="AG3717">
        <f>AE3717+AF3717</f>
        <v/>
      </c>
      <c r="AH3717" s="15">
        <f>IF(M3717&lt;&gt;1,"",IF(OR(R3717=-9,R3717=""),"",R3717))</f>
        <v/>
      </c>
      <c r="AI3717">
        <f>IF(M3717&lt;&gt;1,"",IF(OR(Q3717=999,Q3717=""),"",Q3717))</f>
        <v/>
      </c>
    </row>
    <row r="3718">
      <c r="A3718" t="inlineStr">
        <is>
          <t>TQRMNOP120030</t>
        </is>
      </c>
      <c r="B3718" t="n">
        <v>2025</v>
      </c>
      <c r="C3718" t="n">
        <v>1</v>
      </c>
      <c r="D3718" t="n">
        <v>44</v>
      </c>
      <c r="E3718" t="inlineStr">
        <is>
          <t>S</t>
        </is>
      </c>
      <c r="F3718" t="n">
        <v>13</v>
      </c>
      <c r="G3718" t="n">
        <v>1182</v>
      </c>
      <c r="H3718" t="n">
        <v>1</v>
      </c>
      <c r="I3718" t="n">
        <v>2</v>
      </c>
      <c r="J3718" t="n">
        <v>23</v>
      </c>
      <c r="K3718" t="n">
        <v>2</v>
      </c>
      <c r="L3718" t="n">
        <v>4</v>
      </c>
      <c r="M3718" t="n">
        <v>1</v>
      </c>
      <c r="N3718" t="n">
        <v>4</v>
      </c>
      <c r="O3718" t="n">
        <v>1</v>
      </c>
      <c r="P3718" t="n">
        <v>2</v>
      </c>
      <c r="Q3718" t="n">
        <v>32</v>
      </c>
      <c r="R3718" s="15" t="n">
        <v>499000</v>
      </c>
      <c r="S3718" s="15" t="n">
        <v>0</v>
      </c>
      <c r="T3718" s="15" t="n">
        <v>499000</v>
      </c>
      <c r="U3718" s="15" t="n">
        <v>146700</v>
      </c>
      <c r="V3718">
        <f>IFERROR(VLOOKUP(D3718,Tablas_Equivalencia!$A$3:$B$8,2,FALSE),"Sin dato")</f>
        <v/>
      </c>
      <c r="W3718">
        <f>IFERROR(VLOOKUP(L3718,Tablas_Equivalencia!$D$3:$E$9,2,FALSE),"Sin dato")</f>
        <v/>
      </c>
      <c r="X3718">
        <f>IF(I3718=1,"Varón","Mujer")</f>
        <v/>
      </c>
      <c r="Y3718">
        <f>IFERROR(VLOOKUP(M3718,Tablas_Equivalencia!$G$3:$H$6,2,FALSE),"Sin dato")</f>
        <v/>
      </c>
      <c r="Z3718">
        <f>IF(J3718&lt;=24,"18-24","25-29")</f>
        <v/>
      </c>
      <c r="AA3718">
        <f>IF(M3718&lt;&gt;1,"",IF(P3718=2,1,0))</f>
        <v/>
      </c>
      <c r="AB3718">
        <f>IF(M3718&lt;&gt;1,"",IF(O3718&gt;=2,1,0))</f>
        <v/>
      </c>
      <c r="AC3718">
        <f>IF(M3718&lt;&gt;1,"",IF(OR(Q3718=999,Q3718=""),"",IF(OR(Q3718&lt;35,Q3718&gt;48),1,0)))</f>
        <v/>
      </c>
      <c r="AD3718">
        <f>IF(COUNT(AA3718:AC3718)&lt;3,"",SUM(AA3718:AC3718))</f>
        <v/>
      </c>
      <c r="AE3718">
        <f>IF(L3718&gt;=4,2,IF(L3718&gt;=2,1,0))</f>
        <v/>
      </c>
      <c r="AF3718">
        <f>IF(L3718&gt;=5,1,0)</f>
        <v/>
      </c>
      <c r="AG3718">
        <f>AE3718+AF3718</f>
        <v/>
      </c>
      <c r="AH3718" s="15">
        <f>IF(M3718&lt;&gt;1,"",IF(OR(R3718=-9,R3718=""),"",R3718))</f>
        <v/>
      </c>
      <c r="AI3718">
        <f>IF(M3718&lt;&gt;1,"",IF(OR(Q3718=999,Q3718=""),"",Q3718))</f>
        <v/>
      </c>
    </row>
    <row r="3719">
      <c r="A3719" t="inlineStr">
        <is>
          <t>TQRMNOP120032</t>
        </is>
      </c>
      <c r="B3719" t="n">
        <v>2025</v>
      </c>
      <c r="C3719" t="n">
        <v>1</v>
      </c>
      <c r="D3719" t="n">
        <v>40</v>
      </c>
      <c r="E3719" t="inlineStr">
        <is>
          <t>N</t>
        </is>
      </c>
      <c r="F3719" t="n">
        <v>9</v>
      </c>
      <c r="G3719" t="n">
        <v>1700</v>
      </c>
      <c r="H3719" t="n">
        <v>1</v>
      </c>
      <c r="I3719" t="n">
        <v>1</v>
      </c>
      <c r="J3719" t="n">
        <v>19</v>
      </c>
      <c r="K3719" t="n">
        <v>2</v>
      </c>
      <c r="L3719" t="n">
        <v>5</v>
      </c>
      <c r="M3719" t="n">
        <v>1</v>
      </c>
      <c r="N3719" t="n">
        <v>3</v>
      </c>
      <c r="O3719" t="n">
        <v>2</v>
      </c>
      <c r="P3719" t="n">
        <v>2</v>
      </c>
      <c r="Q3719" t="n">
        <v>48</v>
      </c>
      <c r="R3719" s="15" t="n">
        <v>353000</v>
      </c>
      <c r="S3719" s="15" t="n">
        <v>0</v>
      </c>
      <c r="T3719" s="15" t="n">
        <v>353000</v>
      </c>
      <c r="U3719" s="15" t="n">
        <v>133600</v>
      </c>
      <c r="V3719">
        <f>IFERROR(VLOOKUP(D3719,Tablas_Equivalencia!$A$3:$B$8,2,FALSE),"Sin dato")</f>
        <v/>
      </c>
      <c r="W3719">
        <f>IFERROR(VLOOKUP(L3719,Tablas_Equivalencia!$D$3:$E$9,2,FALSE),"Sin dato")</f>
        <v/>
      </c>
      <c r="X3719">
        <f>IF(I3719=1,"Varón","Mujer")</f>
        <v/>
      </c>
      <c r="Y3719">
        <f>IFERROR(VLOOKUP(M3719,Tablas_Equivalencia!$G$3:$H$6,2,FALSE),"Sin dato")</f>
        <v/>
      </c>
      <c r="Z3719">
        <f>IF(J3719&lt;=24,"18-24","25-29")</f>
        <v/>
      </c>
      <c r="AA3719">
        <f>IF(M3719&lt;&gt;1,"",IF(P3719=2,1,0))</f>
        <v/>
      </c>
      <c r="AB3719">
        <f>IF(M3719&lt;&gt;1,"",IF(O3719&gt;=2,1,0))</f>
        <v/>
      </c>
      <c r="AC3719">
        <f>IF(M3719&lt;&gt;1,"",IF(OR(Q3719=999,Q3719=""),"",IF(OR(Q3719&lt;35,Q3719&gt;48),1,0)))</f>
        <v/>
      </c>
      <c r="AD3719">
        <f>IF(COUNT(AA3719:AC3719)&lt;3,"",SUM(AA3719:AC3719))</f>
        <v/>
      </c>
      <c r="AE3719">
        <f>IF(L3719&gt;=4,2,IF(L3719&gt;=2,1,0))</f>
        <v/>
      </c>
      <c r="AF3719">
        <f>IF(L3719&gt;=5,1,0)</f>
        <v/>
      </c>
      <c r="AG3719">
        <f>AE3719+AF3719</f>
        <v/>
      </c>
      <c r="AH3719" s="15">
        <f>IF(M3719&lt;&gt;1,"",IF(OR(R3719=-9,R3719=""),"",R3719))</f>
        <v/>
      </c>
      <c r="AI3719">
        <f>IF(M3719&lt;&gt;1,"",IF(OR(Q3719=999,Q3719=""),"",Q3719))</f>
        <v/>
      </c>
    </row>
    <row r="3720">
      <c r="A3720" t="inlineStr">
        <is>
          <t>TQRMNOP120033</t>
        </is>
      </c>
      <c r="B3720" t="n">
        <v>2025</v>
      </c>
      <c r="C3720" t="n">
        <v>1</v>
      </c>
      <c r="D3720" t="n">
        <v>40</v>
      </c>
      <c r="E3720" t="inlineStr">
        <is>
          <t>N</t>
        </is>
      </c>
      <c r="F3720" t="n">
        <v>9</v>
      </c>
      <c r="G3720" t="n">
        <v>982</v>
      </c>
      <c r="H3720" t="n">
        <v>10</v>
      </c>
      <c r="I3720" t="n">
        <v>2</v>
      </c>
      <c r="J3720" t="n">
        <v>27</v>
      </c>
      <c r="K3720" t="n">
        <v>2</v>
      </c>
      <c r="L3720" t="n">
        <v>3</v>
      </c>
      <c r="M3720" t="n">
        <v>3</v>
      </c>
      <c r="R3720" s="15" t="n">
        <v>0</v>
      </c>
      <c r="S3720" s="15" t="n">
        <v>0</v>
      </c>
      <c r="T3720" s="15" t="n">
        <v>0</v>
      </c>
      <c r="U3720" s="15" t="n">
        <v>87200</v>
      </c>
      <c r="V3720">
        <f>IFERROR(VLOOKUP(D3720,Tablas_Equivalencia!$A$3:$B$8,2,FALSE),"Sin dato")</f>
        <v/>
      </c>
      <c r="W3720">
        <f>IFERROR(VLOOKUP(L3720,Tablas_Equivalencia!$D$3:$E$9,2,FALSE),"Sin dato")</f>
        <v/>
      </c>
      <c r="X3720">
        <f>IF(I3720=1,"Varón","Mujer")</f>
        <v/>
      </c>
      <c r="Y3720">
        <f>IFERROR(VLOOKUP(M3720,Tablas_Equivalencia!$G$3:$H$6,2,FALSE),"Sin dato")</f>
        <v/>
      </c>
      <c r="Z3720">
        <f>IF(J3720&lt;=24,"18-24","25-29")</f>
        <v/>
      </c>
      <c r="AA3720">
        <f>IF(M3720&lt;&gt;1,"",IF(P3720=2,1,0))</f>
        <v/>
      </c>
      <c r="AB3720">
        <f>IF(M3720&lt;&gt;1,"",IF(O3720&gt;=2,1,0))</f>
        <v/>
      </c>
      <c r="AC3720">
        <f>IF(M3720&lt;&gt;1,"",IF(OR(Q3720=999,Q3720=""),"",IF(OR(Q3720&lt;35,Q3720&gt;48),1,0)))</f>
        <v/>
      </c>
      <c r="AD3720">
        <f>IF(COUNT(AA3720:AC3720)&lt;3,"",SUM(AA3720:AC3720))</f>
        <v/>
      </c>
      <c r="AE3720">
        <f>IF(L3720&gt;=4,2,IF(L3720&gt;=2,1,0))</f>
        <v/>
      </c>
      <c r="AF3720">
        <f>IF(L3720&gt;=5,1,0)</f>
        <v/>
      </c>
      <c r="AG3720">
        <f>AE3720+AF3720</f>
        <v/>
      </c>
      <c r="AH3720" s="15">
        <f>IF(M3720&lt;&gt;1,"",IF(OR(R3720=-9,R3720=""),"",R3720))</f>
        <v/>
      </c>
      <c r="AI3720">
        <f>IF(M3720&lt;&gt;1,"",IF(OR(Q3720=999,Q3720=""),"",Q3720))</f>
        <v/>
      </c>
    </row>
    <row r="3721">
      <c r="A3721" t="inlineStr">
        <is>
          <t>TQRMNOP120043</t>
        </is>
      </c>
      <c r="B3721" t="n">
        <v>2025</v>
      </c>
      <c r="C3721" t="n">
        <v>1</v>
      </c>
      <c r="D3721" t="n">
        <v>44</v>
      </c>
      <c r="E3721" t="inlineStr">
        <is>
          <t>N</t>
        </is>
      </c>
      <c r="F3721" t="n">
        <v>93</v>
      </c>
      <c r="G3721" t="n">
        <v>2202</v>
      </c>
      <c r="H3721" t="n">
        <v>3</v>
      </c>
      <c r="I3721" t="n">
        <v>2</v>
      </c>
      <c r="J3721" t="n">
        <v>28</v>
      </c>
      <c r="K3721" t="n">
        <v>2</v>
      </c>
      <c r="L3721" t="n">
        <v>6</v>
      </c>
      <c r="M3721" t="n">
        <v>1</v>
      </c>
      <c r="N3721" t="n">
        <v>2</v>
      </c>
      <c r="O3721" t="n">
        <v>1</v>
      </c>
      <c r="P3721" t="n">
        <v>1</v>
      </c>
      <c r="Q3721" t="n">
        <v>40</v>
      </c>
      <c r="R3721" s="15" t="n">
        <v>1811000</v>
      </c>
      <c r="S3721" s="15" t="n">
        <v>0</v>
      </c>
      <c r="T3721" s="15" t="n">
        <v>1811000</v>
      </c>
      <c r="U3721" s="15" t="n">
        <v>95100</v>
      </c>
      <c r="V3721">
        <f>IFERROR(VLOOKUP(D3721,Tablas_Equivalencia!$A$3:$B$8,2,FALSE),"Sin dato")</f>
        <v/>
      </c>
      <c r="W3721">
        <f>IFERROR(VLOOKUP(L3721,Tablas_Equivalencia!$D$3:$E$9,2,FALSE),"Sin dato")</f>
        <v/>
      </c>
      <c r="X3721">
        <f>IF(I3721=1,"Varón","Mujer")</f>
        <v/>
      </c>
      <c r="Y3721">
        <f>IFERROR(VLOOKUP(M3721,Tablas_Equivalencia!$G$3:$H$6,2,FALSE),"Sin dato")</f>
        <v/>
      </c>
      <c r="Z3721">
        <f>IF(J3721&lt;=24,"18-24","25-29")</f>
        <v/>
      </c>
      <c r="AA3721">
        <f>IF(M3721&lt;&gt;1,"",IF(P3721=2,1,0))</f>
        <v/>
      </c>
      <c r="AB3721">
        <f>IF(M3721&lt;&gt;1,"",IF(O3721&gt;=2,1,0))</f>
        <v/>
      </c>
      <c r="AC3721">
        <f>IF(M3721&lt;&gt;1,"",IF(OR(Q3721=999,Q3721=""),"",IF(OR(Q3721&lt;35,Q3721&gt;48),1,0)))</f>
        <v/>
      </c>
      <c r="AD3721">
        <f>IF(COUNT(AA3721:AC3721)&lt;3,"",SUM(AA3721:AC3721))</f>
        <v/>
      </c>
      <c r="AE3721">
        <f>IF(L3721&gt;=4,2,IF(L3721&gt;=2,1,0))</f>
        <v/>
      </c>
      <c r="AF3721">
        <f>IF(L3721&gt;=5,1,0)</f>
        <v/>
      </c>
      <c r="AG3721">
        <f>AE3721+AF3721</f>
        <v/>
      </c>
      <c r="AH3721" s="15">
        <f>IF(M3721&lt;&gt;1,"",IF(OR(R3721=-9,R3721=""),"",R3721))</f>
        <v/>
      </c>
      <c r="AI3721">
        <f>IF(M3721&lt;&gt;1,"",IF(OR(Q3721=999,Q3721=""),"",Q3721))</f>
        <v/>
      </c>
    </row>
    <row r="3722">
      <c r="A3722" t="inlineStr">
        <is>
          <t>TQRMNOP120048</t>
        </is>
      </c>
      <c r="B3722" t="n">
        <v>2025</v>
      </c>
      <c r="C3722" t="n">
        <v>1</v>
      </c>
      <c r="D3722" t="n">
        <v>43</v>
      </c>
      <c r="E3722" t="inlineStr">
        <is>
          <t>S</t>
        </is>
      </c>
      <c r="F3722" t="n">
        <v>36</v>
      </c>
      <c r="G3722" t="n">
        <v>674</v>
      </c>
      <c r="H3722" t="n">
        <v>3</v>
      </c>
      <c r="I3722" t="n">
        <v>1</v>
      </c>
      <c r="J3722" t="n">
        <v>18</v>
      </c>
      <c r="K3722" t="n">
        <v>2</v>
      </c>
      <c r="L3722" t="n">
        <v>3</v>
      </c>
      <c r="M3722" t="n">
        <v>1</v>
      </c>
      <c r="N3722" t="n">
        <v>3</v>
      </c>
      <c r="O3722" t="n">
        <v>2</v>
      </c>
      <c r="P3722" t="n">
        <v>2</v>
      </c>
      <c r="Q3722" t="n">
        <v>44</v>
      </c>
      <c r="R3722" s="15" t="n">
        <v>390000</v>
      </c>
      <c r="S3722" s="15" t="n">
        <v>0</v>
      </c>
      <c r="T3722" s="15" t="n">
        <v>390000</v>
      </c>
      <c r="U3722" s="15" t="n">
        <v>76800</v>
      </c>
      <c r="V3722">
        <f>IFERROR(VLOOKUP(D3722,Tablas_Equivalencia!$A$3:$B$8,2,FALSE),"Sin dato")</f>
        <v/>
      </c>
      <c r="W3722">
        <f>IFERROR(VLOOKUP(L3722,Tablas_Equivalencia!$D$3:$E$9,2,FALSE),"Sin dato")</f>
        <v/>
      </c>
      <c r="X3722">
        <f>IF(I3722=1,"Varón","Mujer")</f>
        <v/>
      </c>
      <c r="Y3722">
        <f>IFERROR(VLOOKUP(M3722,Tablas_Equivalencia!$G$3:$H$6,2,FALSE),"Sin dato")</f>
        <v/>
      </c>
      <c r="Z3722">
        <f>IF(J3722&lt;=24,"18-24","25-29")</f>
        <v/>
      </c>
      <c r="AA3722">
        <f>IF(M3722&lt;&gt;1,"",IF(P3722=2,1,0))</f>
        <v/>
      </c>
      <c r="AB3722">
        <f>IF(M3722&lt;&gt;1,"",IF(O3722&gt;=2,1,0))</f>
        <v/>
      </c>
      <c r="AC3722">
        <f>IF(M3722&lt;&gt;1,"",IF(OR(Q3722=999,Q3722=""),"",IF(OR(Q3722&lt;35,Q3722&gt;48),1,0)))</f>
        <v/>
      </c>
      <c r="AD3722">
        <f>IF(COUNT(AA3722:AC3722)&lt;3,"",SUM(AA3722:AC3722))</f>
        <v/>
      </c>
      <c r="AE3722">
        <f>IF(L3722&gt;=4,2,IF(L3722&gt;=2,1,0))</f>
        <v/>
      </c>
      <c r="AF3722">
        <f>IF(L3722&gt;=5,1,0)</f>
        <v/>
      </c>
      <c r="AG3722">
        <f>AE3722+AF3722</f>
        <v/>
      </c>
      <c r="AH3722" s="15">
        <f>IF(M3722&lt;&gt;1,"",IF(OR(R3722=-9,R3722=""),"",R3722))</f>
        <v/>
      </c>
      <c r="AI3722">
        <f>IF(M3722&lt;&gt;1,"",IF(OR(Q3722=999,Q3722=""),"",Q3722))</f>
        <v/>
      </c>
    </row>
    <row r="3723">
      <c r="A3723" t="inlineStr">
        <is>
          <t>TQRMNOP120049</t>
        </is>
      </c>
      <c r="B3723" t="n">
        <v>2025</v>
      </c>
      <c r="C3723" t="n">
        <v>1</v>
      </c>
      <c r="D3723" t="n">
        <v>41</v>
      </c>
      <c r="E3723" t="inlineStr">
        <is>
          <t>N</t>
        </is>
      </c>
      <c r="F3723" t="n">
        <v>12</v>
      </c>
      <c r="G3723" t="n">
        <v>1199</v>
      </c>
      <c r="H3723" t="n">
        <v>3</v>
      </c>
      <c r="I3723" t="n">
        <v>2</v>
      </c>
      <c r="J3723" t="n">
        <v>28</v>
      </c>
      <c r="K3723" t="n">
        <v>2</v>
      </c>
      <c r="L3723" t="n">
        <v>7</v>
      </c>
      <c r="M3723" t="n">
        <v>3</v>
      </c>
      <c r="R3723" s="15" t="n">
        <v>0</v>
      </c>
      <c r="S3723" s="15" t="n">
        <v>67000</v>
      </c>
      <c r="T3723" s="15" t="n">
        <v>67000</v>
      </c>
      <c r="U3723" s="15" t="n">
        <v>179200</v>
      </c>
      <c r="V3723">
        <f>IFERROR(VLOOKUP(D3723,Tablas_Equivalencia!$A$3:$B$8,2,FALSE),"Sin dato")</f>
        <v/>
      </c>
      <c r="W3723">
        <f>IFERROR(VLOOKUP(L3723,Tablas_Equivalencia!$D$3:$E$9,2,FALSE),"Sin dato")</f>
        <v/>
      </c>
      <c r="X3723">
        <f>IF(I3723=1,"Varón","Mujer")</f>
        <v/>
      </c>
      <c r="Y3723">
        <f>IFERROR(VLOOKUP(M3723,Tablas_Equivalencia!$G$3:$H$6,2,FALSE),"Sin dato")</f>
        <v/>
      </c>
      <c r="Z3723">
        <f>IF(J3723&lt;=24,"18-24","25-29")</f>
        <v/>
      </c>
      <c r="AA3723">
        <f>IF(M3723&lt;&gt;1,"",IF(P3723=2,1,0))</f>
        <v/>
      </c>
      <c r="AB3723">
        <f>IF(M3723&lt;&gt;1,"",IF(O3723&gt;=2,1,0))</f>
        <v/>
      </c>
      <c r="AC3723">
        <f>IF(M3723&lt;&gt;1,"",IF(OR(Q3723=999,Q3723=""),"",IF(OR(Q3723&lt;35,Q3723&gt;48),1,0)))</f>
        <v/>
      </c>
      <c r="AD3723">
        <f>IF(COUNT(AA3723:AC3723)&lt;3,"",SUM(AA3723:AC3723))</f>
        <v/>
      </c>
      <c r="AE3723">
        <f>IF(L3723&gt;=4,2,IF(L3723&gt;=2,1,0))</f>
        <v/>
      </c>
      <c r="AF3723">
        <f>IF(L3723&gt;=5,1,0)</f>
        <v/>
      </c>
      <c r="AG3723">
        <f>AE3723+AF3723</f>
        <v/>
      </c>
      <c r="AH3723" s="15">
        <f>IF(M3723&lt;&gt;1,"",IF(OR(R3723=-9,R3723=""),"",R3723))</f>
        <v/>
      </c>
      <c r="AI3723">
        <f>IF(M3723&lt;&gt;1,"",IF(OR(Q3723=999,Q3723=""),"",Q3723))</f>
        <v/>
      </c>
    </row>
    <row r="3724">
      <c r="A3724" t="inlineStr">
        <is>
          <t>TQRMNOP120051</t>
        </is>
      </c>
      <c r="B3724" t="n">
        <v>2025</v>
      </c>
      <c r="C3724" t="n">
        <v>1</v>
      </c>
      <c r="D3724" t="n">
        <v>44</v>
      </c>
      <c r="E3724" t="inlineStr">
        <is>
          <t>N</t>
        </is>
      </c>
      <c r="F3724" t="n">
        <v>5</v>
      </c>
      <c r="G3724" t="n">
        <v>754</v>
      </c>
      <c r="H3724" t="n">
        <v>3</v>
      </c>
      <c r="I3724" t="n">
        <v>1</v>
      </c>
      <c r="J3724" t="n">
        <v>28</v>
      </c>
      <c r="K3724" t="n">
        <v>2</v>
      </c>
      <c r="L3724" t="n">
        <v>3</v>
      </c>
      <c r="M3724" t="n">
        <v>1</v>
      </c>
      <c r="N3724" t="n">
        <v>3</v>
      </c>
      <c r="O3724" t="n">
        <v>2</v>
      </c>
      <c r="P3724" t="n">
        <v>2</v>
      </c>
      <c r="Q3724" t="n">
        <v>22</v>
      </c>
      <c r="R3724" s="15" t="n">
        <v>599000</v>
      </c>
      <c r="S3724" s="15" t="n">
        <v>0</v>
      </c>
      <c r="T3724" s="15" t="n">
        <v>599000</v>
      </c>
      <c r="U3724" s="15" t="n">
        <v>201600</v>
      </c>
      <c r="V3724">
        <f>IFERROR(VLOOKUP(D3724,Tablas_Equivalencia!$A$3:$B$8,2,FALSE),"Sin dato")</f>
        <v/>
      </c>
      <c r="W3724">
        <f>IFERROR(VLOOKUP(L3724,Tablas_Equivalencia!$D$3:$E$9,2,FALSE),"Sin dato")</f>
        <v/>
      </c>
      <c r="X3724">
        <f>IF(I3724=1,"Varón","Mujer")</f>
        <v/>
      </c>
      <c r="Y3724">
        <f>IFERROR(VLOOKUP(M3724,Tablas_Equivalencia!$G$3:$H$6,2,FALSE),"Sin dato")</f>
        <v/>
      </c>
      <c r="Z3724">
        <f>IF(J3724&lt;=24,"18-24","25-29")</f>
        <v/>
      </c>
      <c r="AA3724">
        <f>IF(M3724&lt;&gt;1,"",IF(P3724=2,1,0))</f>
        <v/>
      </c>
      <c r="AB3724">
        <f>IF(M3724&lt;&gt;1,"",IF(O3724&gt;=2,1,0))</f>
        <v/>
      </c>
      <c r="AC3724">
        <f>IF(M3724&lt;&gt;1,"",IF(OR(Q3724=999,Q3724=""),"",IF(OR(Q3724&lt;35,Q3724&gt;48),1,0)))</f>
        <v/>
      </c>
      <c r="AD3724">
        <f>IF(COUNT(AA3724:AC3724)&lt;3,"",SUM(AA3724:AC3724))</f>
        <v/>
      </c>
      <c r="AE3724">
        <f>IF(L3724&gt;=4,2,IF(L3724&gt;=2,1,0))</f>
        <v/>
      </c>
      <c r="AF3724">
        <f>IF(L3724&gt;=5,1,0)</f>
        <v/>
      </c>
      <c r="AG3724">
        <f>AE3724+AF3724</f>
        <v/>
      </c>
      <c r="AH3724" s="15">
        <f>IF(M3724&lt;&gt;1,"",IF(OR(R3724=-9,R3724=""),"",R3724))</f>
        <v/>
      </c>
      <c r="AI3724">
        <f>IF(M3724&lt;&gt;1,"",IF(OR(Q3724=999,Q3724=""),"",Q3724))</f>
        <v/>
      </c>
    </row>
    <row r="3725">
      <c r="A3725" t="inlineStr">
        <is>
          <t>TQRMNOP120057</t>
        </is>
      </c>
      <c r="B3725" t="n">
        <v>2025</v>
      </c>
      <c r="C3725" t="n">
        <v>1</v>
      </c>
      <c r="D3725" t="n">
        <v>43</v>
      </c>
      <c r="E3725" t="inlineStr">
        <is>
          <t>N</t>
        </is>
      </c>
      <c r="F3725" t="n">
        <v>34</v>
      </c>
      <c r="G3725" t="n">
        <v>1030</v>
      </c>
      <c r="H3725" t="n">
        <v>1</v>
      </c>
      <c r="I3725" t="n">
        <v>1</v>
      </c>
      <c r="J3725" t="n">
        <v>21</v>
      </c>
      <c r="K3725" t="n">
        <v>1</v>
      </c>
      <c r="L3725" t="n">
        <v>4</v>
      </c>
      <c r="M3725" t="n">
        <v>1</v>
      </c>
      <c r="N3725" t="n">
        <v>3</v>
      </c>
      <c r="O3725" t="n">
        <v>2</v>
      </c>
      <c r="P3725" t="n">
        <v>2</v>
      </c>
      <c r="Q3725" t="n">
        <v>31</v>
      </c>
      <c r="R3725" s="15" t="n">
        <v>954000</v>
      </c>
      <c r="S3725" s="15" t="n">
        <v>0</v>
      </c>
      <c r="T3725" s="15" t="n">
        <v>954000</v>
      </c>
      <c r="U3725" s="15" t="n">
        <v>122200</v>
      </c>
      <c r="V3725">
        <f>IFERROR(VLOOKUP(D3725,Tablas_Equivalencia!$A$3:$B$8,2,FALSE),"Sin dato")</f>
        <v/>
      </c>
      <c r="W3725">
        <f>IFERROR(VLOOKUP(L3725,Tablas_Equivalencia!$D$3:$E$9,2,FALSE),"Sin dato")</f>
        <v/>
      </c>
      <c r="X3725">
        <f>IF(I3725=1,"Varón","Mujer")</f>
        <v/>
      </c>
      <c r="Y3725">
        <f>IFERROR(VLOOKUP(M3725,Tablas_Equivalencia!$G$3:$H$6,2,FALSE),"Sin dato")</f>
        <v/>
      </c>
      <c r="Z3725">
        <f>IF(J3725&lt;=24,"18-24","25-29")</f>
        <v/>
      </c>
      <c r="AA3725">
        <f>IF(M3725&lt;&gt;1,"",IF(P3725=2,1,0))</f>
        <v/>
      </c>
      <c r="AB3725">
        <f>IF(M3725&lt;&gt;1,"",IF(O3725&gt;=2,1,0))</f>
        <v/>
      </c>
      <c r="AC3725">
        <f>IF(M3725&lt;&gt;1,"",IF(OR(Q3725=999,Q3725=""),"",IF(OR(Q3725&lt;35,Q3725&gt;48),1,0)))</f>
        <v/>
      </c>
      <c r="AD3725">
        <f>IF(COUNT(AA3725:AC3725)&lt;3,"",SUM(AA3725:AC3725))</f>
        <v/>
      </c>
      <c r="AE3725">
        <f>IF(L3725&gt;=4,2,IF(L3725&gt;=2,1,0))</f>
        <v/>
      </c>
      <c r="AF3725">
        <f>IF(L3725&gt;=5,1,0)</f>
        <v/>
      </c>
      <c r="AG3725">
        <f>AE3725+AF3725</f>
        <v/>
      </c>
      <c r="AH3725" s="15">
        <f>IF(M3725&lt;&gt;1,"",IF(OR(R3725=-9,R3725=""),"",R3725))</f>
        <v/>
      </c>
      <c r="AI3725">
        <f>IF(M3725&lt;&gt;1,"",IF(OR(Q3725=999,Q3725=""),"",Q3725))</f>
        <v/>
      </c>
    </row>
    <row r="3726">
      <c r="A3726" t="inlineStr">
        <is>
          <t>TQRMNOP120058</t>
        </is>
      </c>
      <c r="B3726" t="n">
        <v>2025</v>
      </c>
      <c r="C3726" t="n">
        <v>1</v>
      </c>
      <c r="D3726" t="n">
        <v>1</v>
      </c>
      <c r="E3726" t="inlineStr">
        <is>
          <t>S</t>
        </is>
      </c>
      <c r="F3726" t="n">
        <v>32</v>
      </c>
      <c r="G3726" t="n">
        <v>464</v>
      </c>
      <c r="H3726" t="n">
        <v>3</v>
      </c>
      <c r="I3726" t="n">
        <v>1</v>
      </c>
      <c r="J3726" t="n">
        <v>23</v>
      </c>
      <c r="K3726" t="n">
        <v>1</v>
      </c>
      <c r="L3726" t="n">
        <v>5</v>
      </c>
      <c r="M3726" t="n">
        <v>3</v>
      </c>
      <c r="R3726" s="15" t="n">
        <v>0</v>
      </c>
      <c r="S3726" s="15" t="n">
        <v>0</v>
      </c>
      <c r="T3726" s="15" t="n">
        <v>0</v>
      </c>
      <c r="U3726" s="15" t="n">
        <v>83000</v>
      </c>
      <c r="V3726">
        <f>IFERROR(VLOOKUP(D3726,Tablas_Equivalencia!$A$3:$B$8,2,FALSE),"Sin dato")</f>
        <v/>
      </c>
      <c r="W3726">
        <f>IFERROR(VLOOKUP(L3726,Tablas_Equivalencia!$D$3:$E$9,2,FALSE),"Sin dato")</f>
        <v/>
      </c>
      <c r="X3726">
        <f>IF(I3726=1,"Varón","Mujer")</f>
        <v/>
      </c>
      <c r="Y3726">
        <f>IFERROR(VLOOKUP(M3726,Tablas_Equivalencia!$G$3:$H$6,2,FALSE),"Sin dato")</f>
        <v/>
      </c>
      <c r="Z3726">
        <f>IF(J3726&lt;=24,"18-24","25-29")</f>
        <v/>
      </c>
      <c r="AA3726">
        <f>IF(M3726&lt;&gt;1,"",IF(P3726=2,1,0))</f>
        <v/>
      </c>
      <c r="AB3726">
        <f>IF(M3726&lt;&gt;1,"",IF(O3726&gt;=2,1,0))</f>
        <v/>
      </c>
      <c r="AC3726">
        <f>IF(M3726&lt;&gt;1,"",IF(OR(Q3726=999,Q3726=""),"",IF(OR(Q3726&lt;35,Q3726&gt;48),1,0)))</f>
        <v/>
      </c>
      <c r="AD3726">
        <f>IF(COUNT(AA3726:AC3726)&lt;3,"",SUM(AA3726:AC3726))</f>
        <v/>
      </c>
      <c r="AE3726">
        <f>IF(L3726&gt;=4,2,IF(L3726&gt;=2,1,0))</f>
        <v/>
      </c>
      <c r="AF3726">
        <f>IF(L3726&gt;=5,1,0)</f>
        <v/>
      </c>
      <c r="AG3726">
        <f>AE3726+AF3726</f>
        <v/>
      </c>
      <c r="AH3726" s="15">
        <f>IF(M3726&lt;&gt;1,"",IF(OR(R3726=-9,R3726=""),"",R3726))</f>
        <v/>
      </c>
      <c r="AI3726">
        <f>IF(M3726&lt;&gt;1,"",IF(OR(Q3726=999,Q3726=""),"",Q3726))</f>
        <v/>
      </c>
    </row>
    <row r="3727">
      <c r="A3727" t="inlineStr">
        <is>
          <t>TQRMNOP120065</t>
        </is>
      </c>
      <c r="B3727" t="n">
        <v>2025</v>
      </c>
      <c r="C3727" t="n">
        <v>1</v>
      </c>
      <c r="D3727" t="n">
        <v>43</v>
      </c>
      <c r="E3727" t="inlineStr">
        <is>
          <t>S</t>
        </is>
      </c>
      <c r="F3727" t="n">
        <v>20</v>
      </c>
      <c r="G3727" t="n">
        <v>1524</v>
      </c>
      <c r="H3727" t="n">
        <v>2</v>
      </c>
      <c r="I3727" t="n">
        <v>1</v>
      </c>
      <c r="J3727" t="n">
        <v>24</v>
      </c>
      <c r="K3727" t="n">
        <v>1</v>
      </c>
      <c r="L3727" t="n">
        <v>6</v>
      </c>
      <c r="M3727" t="n">
        <v>2</v>
      </c>
      <c r="R3727" s="15" t="n">
        <v>0</v>
      </c>
      <c r="S3727" s="15" t="n">
        <v>0</v>
      </c>
      <c r="T3727" s="15" t="n">
        <v>0</v>
      </c>
      <c r="U3727" s="15" t="n">
        <v>180300</v>
      </c>
      <c r="V3727">
        <f>IFERROR(VLOOKUP(D3727,Tablas_Equivalencia!$A$3:$B$8,2,FALSE),"Sin dato")</f>
        <v/>
      </c>
      <c r="W3727">
        <f>IFERROR(VLOOKUP(L3727,Tablas_Equivalencia!$D$3:$E$9,2,FALSE),"Sin dato")</f>
        <v/>
      </c>
      <c r="X3727">
        <f>IF(I3727=1,"Varón","Mujer")</f>
        <v/>
      </c>
      <c r="Y3727">
        <f>IFERROR(VLOOKUP(M3727,Tablas_Equivalencia!$G$3:$H$6,2,FALSE),"Sin dato")</f>
        <v/>
      </c>
      <c r="Z3727">
        <f>IF(J3727&lt;=24,"18-24","25-29")</f>
        <v/>
      </c>
      <c r="AA3727">
        <f>IF(M3727&lt;&gt;1,"",IF(P3727=2,1,0))</f>
        <v/>
      </c>
      <c r="AB3727">
        <f>IF(M3727&lt;&gt;1,"",IF(O3727&gt;=2,1,0))</f>
        <v/>
      </c>
      <c r="AC3727">
        <f>IF(M3727&lt;&gt;1,"",IF(OR(Q3727=999,Q3727=""),"",IF(OR(Q3727&lt;35,Q3727&gt;48),1,0)))</f>
        <v/>
      </c>
      <c r="AD3727">
        <f>IF(COUNT(AA3727:AC3727)&lt;3,"",SUM(AA3727:AC3727))</f>
        <v/>
      </c>
      <c r="AE3727">
        <f>IF(L3727&gt;=4,2,IF(L3727&gt;=2,1,0))</f>
        <v/>
      </c>
      <c r="AF3727">
        <f>IF(L3727&gt;=5,1,0)</f>
        <v/>
      </c>
      <c r="AG3727">
        <f>AE3727+AF3727</f>
        <v/>
      </c>
      <c r="AH3727" s="15">
        <f>IF(M3727&lt;&gt;1,"",IF(OR(R3727=-9,R3727=""),"",R3727))</f>
        <v/>
      </c>
      <c r="AI3727">
        <f>IF(M3727&lt;&gt;1,"",IF(OR(Q3727=999,Q3727=""),"",Q3727))</f>
        <v/>
      </c>
    </row>
    <row r="3728">
      <c r="A3728" t="inlineStr">
        <is>
          <t>TQRMNOP120069</t>
        </is>
      </c>
      <c r="B3728" t="n">
        <v>2025</v>
      </c>
      <c r="C3728" t="n">
        <v>1</v>
      </c>
      <c r="D3728" t="n">
        <v>1</v>
      </c>
      <c r="E3728" t="inlineStr">
        <is>
          <t>S</t>
        </is>
      </c>
      <c r="F3728" t="n">
        <v>32</v>
      </c>
      <c r="G3728" t="n">
        <v>778</v>
      </c>
      <c r="H3728" t="n">
        <v>1</v>
      </c>
      <c r="I3728" t="n">
        <v>1</v>
      </c>
      <c r="J3728" t="n">
        <v>26</v>
      </c>
      <c r="K3728" t="n">
        <v>2</v>
      </c>
      <c r="L3728" t="n">
        <v>3</v>
      </c>
      <c r="M3728" t="n">
        <v>1</v>
      </c>
      <c r="N3728" t="n">
        <v>1</v>
      </c>
      <c r="O3728" t="n">
        <v>2</v>
      </c>
      <c r="P3728" t="n">
        <v>2</v>
      </c>
      <c r="Q3728" t="n">
        <v>46</v>
      </c>
      <c r="R3728" s="15" t="n">
        <v>562000</v>
      </c>
      <c r="S3728" s="15" t="n">
        <v>41000</v>
      </c>
      <c r="T3728" s="15" t="n">
        <v>603000</v>
      </c>
      <c r="U3728" s="15" t="n">
        <v>101000</v>
      </c>
      <c r="V3728">
        <f>IFERROR(VLOOKUP(D3728,Tablas_Equivalencia!$A$3:$B$8,2,FALSE),"Sin dato")</f>
        <v/>
      </c>
      <c r="W3728">
        <f>IFERROR(VLOOKUP(L3728,Tablas_Equivalencia!$D$3:$E$9,2,FALSE),"Sin dato")</f>
        <v/>
      </c>
      <c r="X3728">
        <f>IF(I3728=1,"Varón","Mujer")</f>
        <v/>
      </c>
      <c r="Y3728">
        <f>IFERROR(VLOOKUP(M3728,Tablas_Equivalencia!$G$3:$H$6,2,FALSE),"Sin dato")</f>
        <v/>
      </c>
      <c r="Z3728">
        <f>IF(J3728&lt;=24,"18-24","25-29")</f>
        <v/>
      </c>
      <c r="AA3728">
        <f>IF(M3728&lt;&gt;1,"",IF(P3728=2,1,0))</f>
        <v/>
      </c>
      <c r="AB3728">
        <f>IF(M3728&lt;&gt;1,"",IF(O3728&gt;=2,1,0))</f>
        <v/>
      </c>
      <c r="AC3728">
        <f>IF(M3728&lt;&gt;1,"",IF(OR(Q3728=999,Q3728=""),"",IF(OR(Q3728&lt;35,Q3728&gt;48),1,0)))</f>
        <v/>
      </c>
      <c r="AD3728">
        <f>IF(COUNT(AA3728:AC3728)&lt;3,"",SUM(AA3728:AC3728))</f>
        <v/>
      </c>
      <c r="AE3728">
        <f>IF(L3728&gt;=4,2,IF(L3728&gt;=2,1,0))</f>
        <v/>
      </c>
      <c r="AF3728">
        <f>IF(L3728&gt;=5,1,0)</f>
        <v/>
      </c>
      <c r="AG3728">
        <f>AE3728+AF3728</f>
        <v/>
      </c>
      <c r="AH3728" s="15">
        <f>IF(M3728&lt;&gt;1,"",IF(OR(R3728=-9,R3728=""),"",R3728))</f>
        <v/>
      </c>
      <c r="AI3728">
        <f>IF(M3728&lt;&gt;1,"",IF(OR(Q3728=999,Q3728=""),"",Q3728))</f>
        <v/>
      </c>
    </row>
    <row r="3729">
      <c r="A3729" t="inlineStr">
        <is>
          <t>TQRMNOP120073</t>
        </is>
      </c>
      <c r="B3729" t="n">
        <v>2025</v>
      </c>
      <c r="C3729" t="n">
        <v>1</v>
      </c>
      <c r="D3729" t="n">
        <v>44</v>
      </c>
      <c r="E3729" t="inlineStr">
        <is>
          <t>N</t>
        </is>
      </c>
      <c r="F3729" t="n">
        <v>14</v>
      </c>
      <c r="G3729" t="n">
        <v>727</v>
      </c>
      <c r="H3729" t="n">
        <v>3</v>
      </c>
      <c r="I3729" t="n">
        <v>2</v>
      </c>
      <c r="J3729" t="n">
        <v>28</v>
      </c>
      <c r="K3729" t="n">
        <v>2</v>
      </c>
      <c r="L3729" t="n">
        <v>7</v>
      </c>
      <c r="M3729" t="n">
        <v>1</v>
      </c>
      <c r="N3729" t="n">
        <v>3</v>
      </c>
      <c r="O3729" t="n">
        <v>3</v>
      </c>
      <c r="P3729" t="n">
        <v>2</v>
      </c>
      <c r="Q3729" t="n">
        <v>43</v>
      </c>
      <c r="R3729" s="15" t="n">
        <v>585000</v>
      </c>
      <c r="S3729" s="15" t="n">
        <v>0</v>
      </c>
      <c r="T3729" s="15" t="n">
        <v>585000</v>
      </c>
      <c r="U3729" s="15" t="n">
        <v>808400</v>
      </c>
      <c r="V3729">
        <f>IFERROR(VLOOKUP(D3729,Tablas_Equivalencia!$A$3:$B$8,2,FALSE),"Sin dato")</f>
        <v/>
      </c>
      <c r="W3729">
        <f>IFERROR(VLOOKUP(L3729,Tablas_Equivalencia!$D$3:$E$9,2,FALSE),"Sin dato")</f>
        <v/>
      </c>
      <c r="X3729">
        <f>IF(I3729=1,"Varón","Mujer")</f>
        <v/>
      </c>
      <c r="Y3729">
        <f>IFERROR(VLOOKUP(M3729,Tablas_Equivalencia!$G$3:$H$6,2,FALSE),"Sin dato")</f>
        <v/>
      </c>
      <c r="Z3729">
        <f>IF(J3729&lt;=24,"18-24","25-29")</f>
        <v/>
      </c>
      <c r="AA3729">
        <f>IF(M3729&lt;&gt;1,"",IF(P3729=2,1,0))</f>
        <v/>
      </c>
      <c r="AB3729">
        <f>IF(M3729&lt;&gt;1,"",IF(O3729&gt;=2,1,0))</f>
        <v/>
      </c>
      <c r="AC3729">
        <f>IF(M3729&lt;&gt;1,"",IF(OR(Q3729=999,Q3729=""),"",IF(OR(Q3729&lt;35,Q3729&gt;48),1,0)))</f>
        <v/>
      </c>
      <c r="AD3729">
        <f>IF(COUNT(AA3729:AC3729)&lt;3,"",SUM(AA3729:AC3729))</f>
        <v/>
      </c>
      <c r="AE3729">
        <f>IF(L3729&gt;=4,2,IF(L3729&gt;=2,1,0))</f>
        <v/>
      </c>
      <c r="AF3729">
        <f>IF(L3729&gt;=5,1,0)</f>
        <v/>
      </c>
      <c r="AG3729">
        <f>AE3729+AF3729</f>
        <v/>
      </c>
      <c r="AH3729" s="15">
        <f>IF(M3729&lt;&gt;1,"",IF(OR(R3729=-9,R3729=""),"",R3729))</f>
        <v/>
      </c>
      <c r="AI3729">
        <f>IF(M3729&lt;&gt;1,"",IF(OR(Q3729=999,Q3729=""),"",Q3729))</f>
        <v/>
      </c>
    </row>
    <row r="3730">
      <c r="A3730" t="inlineStr">
        <is>
          <t>TQRMNOP120075</t>
        </is>
      </c>
      <c r="B3730" t="n">
        <v>2025</v>
      </c>
      <c r="C3730" t="n">
        <v>1</v>
      </c>
      <c r="D3730" t="n">
        <v>1</v>
      </c>
      <c r="E3730" t="inlineStr">
        <is>
          <t>S</t>
        </is>
      </c>
      <c r="F3730" t="n">
        <v>33</v>
      </c>
      <c r="G3730" t="n">
        <v>607</v>
      </c>
      <c r="H3730" t="n">
        <v>3</v>
      </c>
      <c r="I3730" t="n">
        <v>1</v>
      </c>
      <c r="J3730" t="n">
        <v>20</v>
      </c>
      <c r="K3730" t="n">
        <v>2</v>
      </c>
      <c r="L3730" t="n">
        <v>2</v>
      </c>
      <c r="M3730" t="n">
        <v>1</v>
      </c>
      <c r="N3730" t="n">
        <v>3</v>
      </c>
      <c r="O3730" t="n">
        <v>2</v>
      </c>
      <c r="P3730" t="n">
        <v>2</v>
      </c>
      <c r="Q3730" t="n">
        <v>21</v>
      </c>
      <c r="R3730" s="15" t="n">
        <v>637000</v>
      </c>
      <c r="S3730" s="15" t="n">
        <v>0</v>
      </c>
      <c r="T3730" s="15" t="n">
        <v>637000</v>
      </c>
      <c r="U3730" s="15" t="n">
        <v>168400</v>
      </c>
      <c r="V3730">
        <f>IFERROR(VLOOKUP(D3730,Tablas_Equivalencia!$A$3:$B$8,2,FALSE),"Sin dato")</f>
        <v/>
      </c>
      <c r="W3730">
        <f>IFERROR(VLOOKUP(L3730,Tablas_Equivalencia!$D$3:$E$9,2,FALSE),"Sin dato")</f>
        <v/>
      </c>
      <c r="X3730">
        <f>IF(I3730=1,"Varón","Mujer")</f>
        <v/>
      </c>
      <c r="Y3730">
        <f>IFERROR(VLOOKUP(M3730,Tablas_Equivalencia!$G$3:$H$6,2,FALSE),"Sin dato")</f>
        <v/>
      </c>
      <c r="Z3730">
        <f>IF(J3730&lt;=24,"18-24","25-29")</f>
        <v/>
      </c>
      <c r="AA3730">
        <f>IF(M3730&lt;&gt;1,"",IF(P3730=2,1,0))</f>
        <v/>
      </c>
      <c r="AB3730">
        <f>IF(M3730&lt;&gt;1,"",IF(O3730&gt;=2,1,0))</f>
        <v/>
      </c>
      <c r="AC3730">
        <f>IF(M3730&lt;&gt;1,"",IF(OR(Q3730=999,Q3730=""),"",IF(OR(Q3730&lt;35,Q3730&gt;48),1,0)))</f>
        <v/>
      </c>
      <c r="AD3730">
        <f>IF(COUNT(AA3730:AC3730)&lt;3,"",SUM(AA3730:AC3730))</f>
        <v/>
      </c>
      <c r="AE3730">
        <f>IF(L3730&gt;=4,2,IF(L3730&gt;=2,1,0))</f>
        <v/>
      </c>
      <c r="AF3730">
        <f>IF(L3730&gt;=5,1,0)</f>
        <v/>
      </c>
      <c r="AG3730">
        <f>AE3730+AF3730</f>
        <v/>
      </c>
      <c r="AH3730" s="15">
        <f>IF(M3730&lt;&gt;1,"",IF(OR(R3730=-9,R3730=""),"",R3730))</f>
        <v/>
      </c>
      <c r="AI3730">
        <f>IF(M3730&lt;&gt;1,"",IF(OR(Q3730=999,Q3730=""),"",Q3730))</f>
        <v/>
      </c>
    </row>
    <row r="3731">
      <c r="A3731" t="inlineStr">
        <is>
          <t>TQRMNOP120076</t>
        </is>
      </c>
      <c r="B3731" t="n">
        <v>2025</v>
      </c>
      <c r="C3731" t="n">
        <v>1</v>
      </c>
      <c r="D3731" t="n">
        <v>44</v>
      </c>
      <c r="E3731" t="inlineStr">
        <is>
          <t>N</t>
        </is>
      </c>
      <c r="F3731" t="n">
        <v>2</v>
      </c>
      <c r="G3731" t="n">
        <v>1412</v>
      </c>
      <c r="H3731" t="n">
        <v>2</v>
      </c>
      <c r="I3731" t="n">
        <v>1</v>
      </c>
      <c r="J3731" t="n">
        <v>28</v>
      </c>
      <c r="K3731" t="n">
        <v>2</v>
      </c>
      <c r="L3731" t="n">
        <v>3</v>
      </c>
      <c r="M3731" t="n">
        <v>3</v>
      </c>
      <c r="R3731" s="15" t="n">
        <v>0</v>
      </c>
      <c r="S3731" s="15" t="n">
        <v>0</v>
      </c>
      <c r="T3731" s="15" t="n">
        <v>0</v>
      </c>
      <c r="U3731" s="15" t="n">
        <v>56700</v>
      </c>
      <c r="V3731">
        <f>IFERROR(VLOOKUP(D3731,Tablas_Equivalencia!$A$3:$B$8,2,FALSE),"Sin dato")</f>
        <v/>
      </c>
      <c r="W3731">
        <f>IFERROR(VLOOKUP(L3731,Tablas_Equivalencia!$D$3:$E$9,2,FALSE),"Sin dato")</f>
        <v/>
      </c>
      <c r="X3731">
        <f>IF(I3731=1,"Varón","Mujer")</f>
        <v/>
      </c>
      <c r="Y3731">
        <f>IFERROR(VLOOKUP(M3731,Tablas_Equivalencia!$G$3:$H$6,2,FALSE),"Sin dato")</f>
        <v/>
      </c>
      <c r="Z3731">
        <f>IF(J3731&lt;=24,"18-24","25-29")</f>
        <v/>
      </c>
      <c r="AA3731">
        <f>IF(M3731&lt;&gt;1,"",IF(P3731=2,1,0))</f>
        <v/>
      </c>
      <c r="AB3731">
        <f>IF(M3731&lt;&gt;1,"",IF(O3731&gt;=2,1,0))</f>
        <v/>
      </c>
      <c r="AC3731">
        <f>IF(M3731&lt;&gt;1,"",IF(OR(Q3731=999,Q3731=""),"",IF(OR(Q3731&lt;35,Q3731&gt;48),1,0)))</f>
        <v/>
      </c>
      <c r="AD3731">
        <f>IF(COUNT(AA3731:AC3731)&lt;3,"",SUM(AA3731:AC3731))</f>
        <v/>
      </c>
      <c r="AE3731">
        <f>IF(L3731&gt;=4,2,IF(L3731&gt;=2,1,0))</f>
        <v/>
      </c>
      <c r="AF3731">
        <f>IF(L3731&gt;=5,1,0)</f>
        <v/>
      </c>
      <c r="AG3731">
        <f>AE3731+AF3731</f>
        <v/>
      </c>
      <c r="AH3731" s="15">
        <f>IF(M3731&lt;&gt;1,"",IF(OR(R3731=-9,R3731=""),"",R3731))</f>
        <v/>
      </c>
      <c r="AI3731">
        <f>IF(M3731&lt;&gt;1,"",IF(OR(Q3731=999,Q3731=""),"",Q3731))</f>
        <v/>
      </c>
    </row>
    <row r="3732">
      <c r="A3732" t="inlineStr">
        <is>
          <t>TQRMNOP120077</t>
        </is>
      </c>
      <c r="B3732" t="n">
        <v>2025</v>
      </c>
      <c r="C3732" t="n">
        <v>1</v>
      </c>
      <c r="D3732" t="n">
        <v>1</v>
      </c>
      <c r="E3732" t="inlineStr">
        <is>
          <t>S</t>
        </is>
      </c>
      <c r="F3732" t="n">
        <v>33</v>
      </c>
      <c r="G3732" t="n">
        <v>619</v>
      </c>
      <c r="H3732" t="n">
        <v>2</v>
      </c>
      <c r="I3732" t="n">
        <v>1</v>
      </c>
      <c r="J3732" t="n">
        <v>18</v>
      </c>
      <c r="K3732" t="n">
        <v>2</v>
      </c>
      <c r="L3732" t="n">
        <v>4</v>
      </c>
      <c r="M3732" t="n">
        <v>3</v>
      </c>
      <c r="R3732" s="15" t="n">
        <v>0</v>
      </c>
      <c r="S3732" s="15" t="n">
        <v>0</v>
      </c>
      <c r="T3732" s="15" t="n">
        <v>0</v>
      </c>
      <c r="U3732" s="15" t="n">
        <v>126700</v>
      </c>
      <c r="V3732">
        <f>IFERROR(VLOOKUP(D3732,Tablas_Equivalencia!$A$3:$B$8,2,FALSE),"Sin dato")</f>
        <v/>
      </c>
      <c r="W3732">
        <f>IFERROR(VLOOKUP(L3732,Tablas_Equivalencia!$D$3:$E$9,2,FALSE),"Sin dato")</f>
        <v/>
      </c>
      <c r="X3732">
        <f>IF(I3732=1,"Varón","Mujer")</f>
        <v/>
      </c>
      <c r="Y3732">
        <f>IFERROR(VLOOKUP(M3732,Tablas_Equivalencia!$G$3:$H$6,2,FALSE),"Sin dato")</f>
        <v/>
      </c>
      <c r="Z3732">
        <f>IF(J3732&lt;=24,"18-24","25-29")</f>
        <v/>
      </c>
      <c r="AA3732">
        <f>IF(M3732&lt;&gt;1,"",IF(P3732=2,1,0))</f>
        <v/>
      </c>
      <c r="AB3732">
        <f>IF(M3732&lt;&gt;1,"",IF(O3732&gt;=2,1,0))</f>
        <v/>
      </c>
      <c r="AC3732">
        <f>IF(M3732&lt;&gt;1,"",IF(OR(Q3732=999,Q3732=""),"",IF(OR(Q3732&lt;35,Q3732&gt;48),1,0)))</f>
        <v/>
      </c>
      <c r="AD3732">
        <f>IF(COUNT(AA3732:AC3732)&lt;3,"",SUM(AA3732:AC3732))</f>
        <v/>
      </c>
      <c r="AE3732">
        <f>IF(L3732&gt;=4,2,IF(L3732&gt;=2,1,0))</f>
        <v/>
      </c>
      <c r="AF3732">
        <f>IF(L3732&gt;=5,1,0)</f>
        <v/>
      </c>
      <c r="AG3732">
        <f>AE3732+AF3732</f>
        <v/>
      </c>
      <c r="AH3732" s="15">
        <f>IF(M3732&lt;&gt;1,"",IF(OR(R3732=-9,R3732=""),"",R3732))</f>
        <v/>
      </c>
      <c r="AI3732">
        <f>IF(M3732&lt;&gt;1,"",IF(OR(Q3732=999,Q3732=""),"",Q3732))</f>
        <v/>
      </c>
    </row>
    <row r="3733">
      <c r="A3733" t="inlineStr">
        <is>
          <t>TQRMNOP120089</t>
        </is>
      </c>
      <c r="B3733" t="n">
        <v>2025</v>
      </c>
      <c r="C3733" t="n">
        <v>1</v>
      </c>
      <c r="D3733" t="n">
        <v>43</v>
      </c>
      <c r="E3733" t="inlineStr">
        <is>
          <t>S</t>
        </is>
      </c>
      <c r="F3733" t="n">
        <v>36</v>
      </c>
      <c r="G3733" t="n">
        <v>188</v>
      </c>
      <c r="H3733" t="n">
        <v>2</v>
      </c>
      <c r="I3733" t="n">
        <v>1</v>
      </c>
      <c r="J3733" t="n">
        <v>29</v>
      </c>
      <c r="K3733" t="n">
        <v>2</v>
      </c>
      <c r="L3733" t="n">
        <v>3</v>
      </c>
      <c r="M3733" t="n">
        <v>1</v>
      </c>
      <c r="N3733" t="n">
        <v>3</v>
      </c>
      <c r="O3733" t="n">
        <v>2</v>
      </c>
      <c r="P3733" t="n">
        <v>2</v>
      </c>
      <c r="Q3733" t="n">
        <v>32</v>
      </c>
      <c r="R3733" s="15" t="n">
        <v>402000</v>
      </c>
      <c r="S3733" s="15" t="n">
        <v>0</v>
      </c>
      <c r="T3733" s="15" t="n">
        <v>402000</v>
      </c>
      <c r="U3733" s="15" t="n">
        <v>58700</v>
      </c>
      <c r="V3733">
        <f>IFERROR(VLOOKUP(D3733,Tablas_Equivalencia!$A$3:$B$8,2,FALSE),"Sin dato")</f>
        <v/>
      </c>
      <c r="W3733">
        <f>IFERROR(VLOOKUP(L3733,Tablas_Equivalencia!$D$3:$E$9,2,FALSE),"Sin dato")</f>
        <v/>
      </c>
      <c r="X3733">
        <f>IF(I3733=1,"Varón","Mujer")</f>
        <v/>
      </c>
      <c r="Y3733">
        <f>IFERROR(VLOOKUP(M3733,Tablas_Equivalencia!$G$3:$H$6,2,FALSE),"Sin dato")</f>
        <v/>
      </c>
      <c r="Z3733">
        <f>IF(J3733&lt;=24,"18-24","25-29")</f>
        <v/>
      </c>
      <c r="AA3733">
        <f>IF(M3733&lt;&gt;1,"",IF(P3733=2,1,0))</f>
        <v/>
      </c>
      <c r="AB3733">
        <f>IF(M3733&lt;&gt;1,"",IF(O3733&gt;=2,1,0))</f>
        <v/>
      </c>
      <c r="AC3733">
        <f>IF(M3733&lt;&gt;1,"",IF(OR(Q3733=999,Q3733=""),"",IF(OR(Q3733&lt;35,Q3733&gt;48),1,0)))</f>
        <v/>
      </c>
      <c r="AD3733">
        <f>IF(COUNT(AA3733:AC3733)&lt;3,"",SUM(AA3733:AC3733))</f>
        <v/>
      </c>
      <c r="AE3733">
        <f>IF(L3733&gt;=4,2,IF(L3733&gt;=2,1,0))</f>
        <v/>
      </c>
      <c r="AF3733">
        <f>IF(L3733&gt;=5,1,0)</f>
        <v/>
      </c>
      <c r="AG3733">
        <f>AE3733+AF3733</f>
        <v/>
      </c>
      <c r="AH3733" s="15">
        <f>IF(M3733&lt;&gt;1,"",IF(OR(R3733=-9,R3733=""),"",R3733))</f>
        <v/>
      </c>
      <c r="AI3733">
        <f>IF(M3733&lt;&gt;1,"",IF(OR(Q3733=999,Q3733=""),"",Q3733))</f>
        <v/>
      </c>
    </row>
    <row r="3734">
      <c r="A3734" t="inlineStr">
        <is>
          <t>TQRMNOP120091</t>
        </is>
      </c>
      <c r="B3734" t="n">
        <v>2025</v>
      </c>
      <c r="C3734" t="n">
        <v>1</v>
      </c>
      <c r="D3734" t="n">
        <v>43</v>
      </c>
      <c r="E3734" t="inlineStr">
        <is>
          <t>S</t>
        </is>
      </c>
      <c r="F3734" t="n">
        <v>36</v>
      </c>
      <c r="G3734" t="n">
        <v>972</v>
      </c>
      <c r="H3734" t="n">
        <v>3</v>
      </c>
      <c r="I3734" t="n">
        <v>2</v>
      </c>
      <c r="J3734" t="n">
        <v>22</v>
      </c>
      <c r="K3734" t="n">
        <v>2</v>
      </c>
      <c r="L3734" t="n">
        <v>4</v>
      </c>
      <c r="M3734" t="n">
        <v>3</v>
      </c>
      <c r="R3734" s="15" t="n">
        <v>0</v>
      </c>
      <c r="S3734" s="15" t="n">
        <v>127000</v>
      </c>
      <c r="T3734" s="15" t="n">
        <v>127000</v>
      </c>
      <c r="U3734" s="15" t="n">
        <v>231500</v>
      </c>
      <c r="V3734">
        <f>IFERROR(VLOOKUP(D3734,Tablas_Equivalencia!$A$3:$B$8,2,FALSE),"Sin dato")</f>
        <v/>
      </c>
      <c r="W3734">
        <f>IFERROR(VLOOKUP(L3734,Tablas_Equivalencia!$D$3:$E$9,2,FALSE),"Sin dato")</f>
        <v/>
      </c>
      <c r="X3734">
        <f>IF(I3734=1,"Varón","Mujer")</f>
        <v/>
      </c>
      <c r="Y3734">
        <f>IFERROR(VLOOKUP(M3734,Tablas_Equivalencia!$G$3:$H$6,2,FALSE),"Sin dato")</f>
        <v/>
      </c>
      <c r="Z3734">
        <f>IF(J3734&lt;=24,"18-24","25-29")</f>
        <v/>
      </c>
      <c r="AA3734">
        <f>IF(M3734&lt;&gt;1,"",IF(P3734=2,1,0))</f>
        <v/>
      </c>
      <c r="AB3734">
        <f>IF(M3734&lt;&gt;1,"",IF(O3734&gt;=2,1,0))</f>
        <v/>
      </c>
      <c r="AC3734">
        <f>IF(M3734&lt;&gt;1,"",IF(OR(Q3734=999,Q3734=""),"",IF(OR(Q3734&lt;35,Q3734&gt;48),1,0)))</f>
        <v/>
      </c>
      <c r="AD3734">
        <f>IF(COUNT(AA3734:AC3734)&lt;3,"",SUM(AA3734:AC3734))</f>
        <v/>
      </c>
      <c r="AE3734">
        <f>IF(L3734&gt;=4,2,IF(L3734&gt;=2,1,0))</f>
        <v/>
      </c>
      <c r="AF3734">
        <f>IF(L3734&gt;=5,1,0)</f>
        <v/>
      </c>
      <c r="AG3734">
        <f>AE3734+AF3734</f>
        <v/>
      </c>
      <c r="AH3734" s="15">
        <f>IF(M3734&lt;&gt;1,"",IF(OR(R3734=-9,R3734=""),"",R3734))</f>
        <v/>
      </c>
      <c r="AI3734">
        <f>IF(M3734&lt;&gt;1,"",IF(OR(Q3734=999,Q3734=""),"",Q3734))</f>
        <v/>
      </c>
    </row>
    <row r="3735">
      <c r="A3735" t="inlineStr">
        <is>
          <t>TQRMNOP120098</t>
        </is>
      </c>
      <c r="B3735" t="n">
        <v>2025</v>
      </c>
      <c r="C3735" t="n">
        <v>1</v>
      </c>
      <c r="D3735" t="n">
        <v>40</v>
      </c>
      <c r="E3735" t="inlineStr">
        <is>
          <t>S</t>
        </is>
      </c>
      <c r="F3735" t="n">
        <v>7</v>
      </c>
      <c r="G3735" t="n">
        <v>173</v>
      </c>
      <c r="H3735" t="n">
        <v>1</v>
      </c>
      <c r="I3735" t="n">
        <v>1</v>
      </c>
      <c r="J3735" t="n">
        <v>29</v>
      </c>
      <c r="K3735" t="n">
        <v>2</v>
      </c>
      <c r="L3735" t="n">
        <v>6</v>
      </c>
      <c r="M3735" t="n">
        <v>1</v>
      </c>
      <c r="N3735" t="n">
        <v>2</v>
      </c>
      <c r="O3735" t="n">
        <v>1</v>
      </c>
      <c r="P3735" t="n">
        <v>1</v>
      </c>
      <c r="Q3735" t="n">
        <v>35</v>
      </c>
      <c r="R3735" s="15" t="n">
        <v>428000</v>
      </c>
      <c r="S3735" s="15" t="n">
        <v>0</v>
      </c>
      <c r="T3735" s="15" t="n">
        <v>428000</v>
      </c>
      <c r="U3735" s="15" t="n">
        <v>106600</v>
      </c>
      <c r="V3735">
        <f>IFERROR(VLOOKUP(D3735,Tablas_Equivalencia!$A$3:$B$8,2,FALSE),"Sin dato")</f>
        <v/>
      </c>
      <c r="W3735">
        <f>IFERROR(VLOOKUP(L3735,Tablas_Equivalencia!$D$3:$E$9,2,FALSE),"Sin dato")</f>
        <v/>
      </c>
      <c r="X3735">
        <f>IF(I3735=1,"Varón","Mujer")</f>
        <v/>
      </c>
      <c r="Y3735">
        <f>IFERROR(VLOOKUP(M3735,Tablas_Equivalencia!$G$3:$H$6,2,FALSE),"Sin dato")</f>
        <v/>
      </c>
      <c r="Z3735">
        <f>IF(J3735&lt;=24,"18-24","25-29")</f>
        <v/>
      </c>
      <c r="AA3735">
        <f>IF(M3735&lt;&gt;1,"",IF(P3735=2,1,0))</f>
        <v/>
      </c>
      <c r="AB3735">
        <f>IF(M3735&lt;&gt;1,"",IF(O3735&gt;=2,1,0))</f>
        <v/>
      </c>
      <c r="AC3735">
        <f>IF(M3735&lt;&gt;1,"",IF(OR(Q3735=999,Q3735=""),"",IF(OR(Q3735&lt;35,Q3735&gt;48),1,0)))</f>
        <v/>
      </c>
      <c r="AD3735">
        <f>IF(COUNT(AA3735:AC3735)&lt;3,"",SUM(AA3735:AC3735))</f>
        <v/>
      </c>
      <c r="AE3735">
        <f>IF(L3735&gt;=4,2,IF(L3735&gt;=2,1,0))</f>
        <v/>
      </c>
      <c r="AF3735">
        <f>IF(L3735&gt;=5,1,0)</f>
        <v/>
      </c>
      <c r="AG3735">
        <f>AE3735+AF3735</f>
        <v/>
      </c>
      <c r="AH3735" s="15">
        <f>IF(M3735&lt;&gt;1,"",IF(OR(R3735=-9,R3735=""),"",R3735))</f>
        <v/>
      </c>
      <c r="AI3735">
        <f>IF(M3735&lt;&gt;1,"",IF(OR(Q3735=999,Q3735=""),"",Q3735))</f>
        <v/>
      </c>
    </row>
    <row r="3736">
      <c r="A3736" t="inlineStr">
        <is>
          <t>TQRMNOP120109</t>
        </is>
      </c>
      <c r="B3736" t="n">
        <v>2025</v>
      </c>
      <c r="C3736" t="n">
        <v>1</v>
      </c>
      <c r="D3736" t="n">
        <v>43</v>
      </c>
      <c r="E3736" t="inlineStr">
        <is>
          <t>S</t>
        </is>
      </c>
      <c r="F3736" t="n">
        <v>30</v>
      </c>
      <c r="G3736" t="n">
        <v>675</v>
      </c>
      <c r="H3736" t="n">
        <v>1</v>
      </c>
      <c r="I3736" t="n">
        <v>2</v>
      </c>
      <c r="J3736" t="n">
        <v>23</v>
      </c>
      <c r="K3736" t="n">
        <v>2</v>
      </c>
      <c r="L3736" t="n">
        <v>6</v>
      </c>
      <c r="M3736" t="n">
        <v>1</v>
      </c>
      <c r="N3736" t="n">
        <v>3</v>
      </c>
      <c r="O3736" t="n">
        <v>1</v>
      </c>
      <c r="P3736" t="n">
        <v>1</v>
      </c>
      <c r="Q3736" t="n">
        <v>37</v>
      </c>
      <c r="R3736" s="15" t="n">
        <v>587000</v>
      </c>
      <c r="S3736" s="15" t="n">
        <v>54000</v>
      </c>
      <c r="T3736" s="15" t="n">
        <v>641000</v>
      </c>
      <c r="U3736" s="15" t="n">
        <v>170100</v>
      </c>
      <c r="V3736">
        <f>IFERROR(VLOOKUP(D3736,Tablas_Equivalencia!$A$3:$B$8,2,FALSE),"Sin dato")</f>
        <v/>
      </c>
      <c r="W3736">
        <f>IFERROR(VLOOKUP(L3736,Tablas_Equivalencia!$D$3:$E$9,2,FALSE),"Sin dato")</f>
        <v/>
      </c>
      <c r="X3736">
        <f>IF(I3736=1,"Varón","Mujer")</f>
        <v/>
      </c>
      <c r="Y3736">
        <f>IFERROR(VLOOKUP(M3736,Tablas_Equivalencia!$G$3:$H$6,2,FALSE),"Sin dato")</f>
        <v/>
      </c>
      <c r="Z3736">
        <f>IF(J3736&lt;=24,"18-24","25-29")</f>
        <v/>
      </c>
      <c r="AA3736">
        <f>IF(M3736&lt;&gt;1,"",IF(P3736=2,1,0))</f>
        <v/>
      </c>
      <c r="AB3736">
        <f>IF(M3736&lt;&gt;1,"",IF(O3736&gt;=2,1,0))</f>
        <v/>
      </c>
      <c r="AC3736">
        <f>IF(M3736&lt;&gt;1,"",IF(OR(Q3736=999,Q3736=""),"",IF(OR(Q3736&lt;35,Q3736&gt;48),1,0)))</f>
        <v/>
      </c>
      <c r="AD3736">
        <f>IF(COUNT(AA3736:AC3736)&lt;3,"",SUM(AA3736:AC3736))</f>
        <v/>
      </c>
      <c r="AE3736">
        <f>IF(L3736&gt;=4,2,IF(L3736&gt;=2,1,0))</f>
        <v/>
      </c>
      <c r="AF3736">
        <f>IF(L3736&gt;=5,1,0)</f>
        <v/>
      </c>
      <c r="AG3736">
        <f>AE3736+AF3736</f>
        <v/>
      </c>
      <c r="AH3736" s="15">
        <f>IF(M3736&lt;&gt;1,"",IF(OR(R3736=-9,R3736=""),"",R3736))</f>
        <v/>
      </c>
      <c r="AI3736">
        <f>IF(M3736&lt;&gt;1,"",IF(OR(Q3736=999,Q3736=""),"",Q3736))</f>
        <v/>
      </c>
    </row>
    <row r="3737">
      <c r="A3737" t="inlineStr">
        <is>
          <t>TQRMNOP120117</t>
        </is>
      </c>
      <c r="B3737" t="n">
        <v>2025</v>
      </c>
      <c r="C3737" t="n">
        <v>1</v>
      </c>
      <c r="D3737" t="n">
        <v>1</v>
      </c>
      <c r="E3737" t="inlineStr">
        <is>
          <t>S</t>
        </is>
      </c>
      <c r="F3737" t="n">
        <v>33</v>
      </c>
      <c r="G3737" t="n">
        <v>961</v>
      </c>
      <c r="H3737" t="n">
        <v>3</v>
      </c>
      <c r="I3737" t="n">
        <v>1</v>
      </c>
      <c r="J3737" t="n">
        <v>20</v>
      </c>
      <c r="K3737" t="n">
        <v>2</v>
      </c>
      <c r="L3737" t="n">
        <v>4</v>
      </c>
      <c r="M3737" t="n">
        <v>1</v>
      </c>
      <c r="N3737" t="n">
        <v>2</v>
      </c>
      <c r="O3737" t="n">
        <v>2</v>
      </c>
      <c r="P3737" t="n">
        <v>2</v>
      </c>
      <c r="Q3737" t="n">
        <v>52</v>
      </c>
      <c r="R3737" s="15" t="n">
        <v>409000</v>
      </c>
      <c r="S3737" s="15" t="n">
        <v>0</v>
      </c>
      <c r="T3737" s="15" t="n">
        <v>409000</v>
      </c>
      <c r="U3737" s="15" t="n">
        <v>102200</v>
      </c>
      <c r="V3737">
        <f>IFERROR(VLOOKUP(D3737,Tablas_Equivalencia!$A$3:$B$8,2,FALSE),"Sin dato")</f>
        <v/>
      </c>
      <c r="W3737">
        <f>IFERROR(VLOOKUP(L3737,Tablas_Equivalencia!$D$3:$E$9,2,FALSE),"Sin dato")</f>
        <v/>
      </c>
      <c r="X3737">
        <f>IF(I3737=1,"Varón","Mujer")</f>
        <v/>
      </c>
      <c r="Y3737">
        <f>IFERROR(VLOOKUP(M3737,Tablas_Equivalencia!$G$3:$H$6,2,FALSE),"Sin dato")</f>
        <v/>
      </c>
      <c r="Z3737">
        <f>IF(J3737&lt;=24,"18-24","25-29")</f>
        <v/>
      </c>
      <c r="AA3737">
        <f>IF(M3737&lt;&gt;1,"",IF(P3737=2,1,0))</f>
        <v/>
      </c>
      <c r="AB3737">
        <f>IF(M3737&lt;&gt;1,"",IF(O3737&gt;=2,1,0))</f>
        <v/>
      </c>
      <c r="AC3737">
        <f>IF(M3737&lt;&gt;1,"",IF(OR(Q3737=999,Q3737=""),"",IF(OR(Q3737&lt;35,Q3737&gt;48),1,0)))</f>
        <v/>
      </c>
      <c r="AD3737">
        <f>IF(COUNT(AA3737:AC3737)&lt;3,"",SUM(AA3737:AC3737))</f>
        <v/>
      </c>
      <c r="AE3737">
        <f>IF(L3737&gt;=4,2,IF(L3737&gt;=2,1,0))</f>
        <v/>
      </c>
      <c r="AF3737">
        <f>IF(L3737&gt;=5,1,0)</f>
        <v/>
      </c>
      <c r="AG3737">
        <f>AE3737+AF3737</f>
        <v/>
      </c>
      <c r="AH3737" s="15">
        <f>IF(M3737&lt;&gt;1,"",IF(OR(R3737=-9,R3737=""),"",R3737))</f>
        <v/>
      </c>
      <c r="AI3737">
        <f>IF(M3737&lt;&gt;1,"",IF(OR(Q3737=999,Q3737=""),"",Q3737))</f>
        <v/>
      </c>
    </row>
    <row r="3738">
      <c r="A3738" t="inlineStr">
        <is>
          <t>TQRMNOP120120</t>
        </is>
      </c>
      <c r="B3738" t="n">
        <v>2025</v>
      </c>
      <c r="C3738" t="n">
        <v>1</v>
      </c>
      <c r="D3738" t="n">
        <v>1</v>
      </c>
      <c r="E3738" t="inlineStr">
        <is>
          <t>S</t>
        </is>
      </c>
      <c r="F3738" t="n">
        <v>32</v>
      </c>
      <c r="G3738" t="n">
        <v>1205</v>
      </c>
      <c r="H3738" t="n">
        <v>1</v>
      </c>
      <c r="I3738" t="n">
        <v>2</v>
      </c>
      <c r="J3738" t="n">
        <v>23</v>
      </c>
      <c r="K3738" t="n">
        <v>2</v>
      </c>
      <c r="L3738" t="n">
        <v>6</v>
      </c>
      <c r="M3738" t="n">
        <v>3</v>
      </c>
      <c r="R3738" s="15" t="n">
        <v>0</v>
      </c>
      <c r="S3738" s="15" t="n">
        <v>123000</v>
      </c>
      <c r="T3738" s="15" t="n">
        <v>123000</v>
      </c>
      <c r="U3738" s="15" t="n">
        <v>189200</v>
      </c>
      <c r="V3738">
        <f>IFERROR(VLOOKUP(D3738,Tablas_Equivalencia!$A$3:$B$8,2,FALSE),"Sin dato")</f>
        <v/>
      </c>
      <c r="W3738">
        <f>IFERROR(VLOOKUP(L3738,Tablas_Equivalencia!$D$3:$E$9,2,FALSE),"Sin dato")</f>
        <v/>
      </c>
      <c r="X3738">
        <f>IF(I3738=1,"Varón","Mujer")</f>
        <v/>
      </c>
      <c r="Y3738">
        <f>IFERROR(VLOOKUP(M3738,Tablas_Equivalencia!$G$3:$H$6,2,FALSE),"Sin dato")</f>
        <v/>
      </c>
      <c r="Z3738">
        <f>IF(J3738&lt;=24,"18-24","25-29")</f>
        <v/>
      </c>
      <c r="AA3738">
        <f>IF(M3738&lt;&gt;1,"",IF(P3738=2,1,0))</f>
        <v/>
      </c>
      <c r="AB3738">
        <f>IF(M3738&lt;&gt;1,"",IF(O3738&gt;=2,1,0))</f>
        <v/>
      </c>
      <c r="AC3738">
        <f>IF(M3738&lt;&gt;1,"",IF(OR(Q3738=999,Q3738=""),"",IF(OR(Q3738&lt;35,Q3738&gt;48),1,0)))</f>
        <v/>
      </c>
      <c r="AD3738">
        <f>IF(COUNT(AA3738:AC3738)&lt;3,"",SUM(AA3738:AC3738))</f>
        <v/>
      </c>
      <c r="AE3738">
        <f>IF(L3738&gt;=4,2,IF(L3738&gt;=2,1,0))</f>
        <v/>
      </c>
      <c r="AF3738">
        <f>IF(L3738&gt;=5,1,0)</f>
        <v/>
      </c>
      <c r="AG3738">
        <f>AE3738+AF3738</f>
        <v/>
      </c>
      <c r="AH3738" s="15">
        <f>IF(M3738&lt;&gt;1,"",IF(OR(R3738=-9,R3738=""),"",R3738))</f>
        <v/>
      </c>
      <c r="AI3738">
        <f>IF(M3738&lt;&gt;1,"",IF(OR(Q3738=999,Q3738=""),"",Q3738))</f>
        <v/>
      </c>
    </row>
    <row r="3739">
      <c r="A3739" t="inlineStr">
        <is>
          <t>TQRMNOP120126</t>
        </is>
      </c>
      <c r="B3739" t="n">
        <v>2025</v>
      </c>
      <c r="C3739" t="n">
        <v>1</v>
      </c>
      <c r="D3739" t="n">
        <v>43</v>
      </c>
      <c r="E3739" t="inlineStr">
        <is>
          <t>N</t>
        </is>
      </c>
      <c r="F3739" t="n">
        <v>38</v>
      </c>
      <c r="G3739" t="n">
        <v>1005</v>
      </c>
      <c r="H3739" t="n">
        <v>2</v>
      </c>
      <c r="I3739" t="n">
        <v>2</v>
      </c>
      <c r="J3739" t="n">
        <v>18</v>
      </c>
      <c r="K3739" t="n">
        <v>1</v>
      </c>
      <c r="L3739" t="n">
        <v>4</v>
      </c>
      <c r="M3739" t="n">
        <v>3</v>
      </c>
      <c r="R3739" s="15" t="n">
        <v>0</v>
      </c>
      <c r="S3739" s="15" t="n">
        <v>0</v>
      </c>
      <c r="T3739" s="15" t="n">
        <v>0</v>
      </c>
      <c r="U3739" s="15" t="n">
        <v>123900</v>
      </c>
      <c r="V3739">
        <f>IFERROR(VLOOKUP(D3739,Tablas_Equivalencia!$A$3:$B$8,2,FALSE),"Sin dato")</f>
        <v/>
      </c>
      <c r="W3739">
        <f>IFERROR(VLOOKUP(L3739,Tablas_Equivalencia!$D$3:$E$9,2,FALSE),"Sin dato")</f>
        <v/>
      </c>
      <c r="X3739">
        <f>IF(I3739=1,"Varón","Mujer")</f>
        <v/>
      </c>
      <c r="Y3739">
        <f>IFERROR(VLOOKUP(M3739,Tablas_Equivalencia!$G$3:$H$6,2,FALSE),"Sin dato")</f>
        <v/>
      </c>
      <c r="Z3739">
        <f>IF(J3739&lt;=24,"18-24","25-29")</f>
        <v/>
      </c>
      <c r="AA3739">
        <f>IF(M3739&lt;&gt;1,"",IF(P3739=2,1,0))</f>
        <v/>
      </c>
      <c r="AB3739">
        <f>IF(M3739&lt;&gt;1,"",IF(O3739&gt;=2,1,0))</f>
        <v/>
      </c>
      <c r="AC3739">
        <f>IF(M3739&lt;&gt;1,"",IF(OR(Q3739=999,Q3739=""),"",IF(OR(Q3739&lt;35,Q3739&gt;48),1,0)))</f>
        <v/>
      </c>
      <c r="AD3739">
        <f>IF(COUNT(AA3739:AC3739)&lt;3,"",SUM(AA3739:AC3739))</f>
        <v/>
      </c>
      <c r="AE3739">
        <f>IF(L3739&gt;=4,2,IF(L3739&gt;=2,1,0))</f>
        <v/>
      </c>
      <c r="AF3739">
        <f>IF(L3739&gt;=5,1,0)</f>
        <v/>
      </c>
      <c r="AG3739">
        <f>AE3739+AF3739</f>
        <v/>
      </c>
      <c r="AH3739" s="15">
        <f>IF(M3739&lt;&gt;1,"",IF(OR(R3739=-9,R3739=""),"",R3739))</f>
        <v/>
      </c>
      <c r="AI3739">
        <f>IF(M3739&lt;&gt;1,"",IF(OR(Q3739=999,Q3739=""),"",Q3739))</f>
        <v/>
      </c>
    </row>
    <row r="3740">
      <c r="A3740" t="inlineStr">
        <is>
          <t>TQRMNOP120129</t>
        </is>
      </c>
      <c r="B3740" t="n">
        <v>2025</v>
      </c>
      <c r="C3740" t="n">
        <v>1</v>
      </c>
      <c r="D3740" t="n">
        <v>40</v>
      </c>
      <c r="E3740" t="inlineStr">
        <is>
          <t>N</t>
        </is>
      </c>
      <c r="F3740" t="n">
        <v>23</v>
      </c>
      <c r="G3740" t="n">
        <v>818</v>
      </c>
      <c r="H3740" t="n">
        <v>3</v>
      </c>
      <c r="I3740" t="n">
        <v>2</v>
      </c>
      <c r="J3740" t="n">
        <v>29</v>
      </c>
      <c r="K3740" t="n">
        <v>1</v>
      </c>
      <c r="L3740" t="n">
        <v>5</v>
      </c>
      <c r="M3740" t="n">
        <v>1</v>
      </c>
      <c r="N3740" t="n">
        <v>3</v>
      </c>
      <c r="O3740" t="n">
        <v>2</v>
      </c>
      <c r="P3740" t="n">
        <v>2</v>
      </c>
      <c r="Q3740" t="n">
        <v>37</v>
      </c>
      <c r="R3740" s="15" t="n">
        <v>371000</v>
      </c>
      <c r="S3740" s="15" t="n">
        <v>0</v>
      </c>
      <c r="T3740" s="15" t="n">
        <v>371000</v>
      </c>
      <c r="U3740" s="15" t="n">
        <v>151100</v>
      </c>
      <c r="V3740">
        <f>IFERROR(VLOOKUP(D3740,Tablas_Equivalencia!$A$3:$B$8,2,FALSE),"Sin dato")</f>
        <v/>
      </c>
      <c r="W3740">
        <f>IFERROR(VLOOKUP(L3740,Tablas_Equivalencia!$D$3:$E$9,2,FALSE),"Sin dato")</f>
        <v/>
      </c>
      <c r="X3740">
        <f>IF(I3740=1,"Varón","Mujer")</f>
        <v/>
      </c>
      <c r="Y3740">
        <f>IFERROR(VLOOKUP(M3740,Tablas_Equivalencia!$G$3:$H$6,2,FALSE),"Sin dato")</f>
        <v/>
      </c>
      <c r="Z3740">
        <f>IF(J3740&lt;=24,"18-24","25-29")</f>
        <v/>
      </c>
      <c r="AA3740">
        <f>IF(M3740&lt;&gt;1,"",IF(P3740=2,1,0))</f>
        <v/>
      </c>
      <c r="AB3740">
        <f>IF(M3740&lt;&gt;1,"",IF(O3740&gt;=2,1,0))</f>
        <v/>
      </c>
      <c r="AC3740">
        <f>IF(M3740&lt;&gt;1,"",IF(OR(Q3740=999,Q3740=""),"",IF(OR(Q3740&lt;35,Q3740&gt;48),1,0)))</f>
        <v/>
      </c>
      <c r="AD3740">
        <f>IF(COUNT(AA3740:AC3740)&lt;3,"",SUM(AA3740:AC3740))</f>
        <v/>
      </c>
      <c r="AE3740">
        <f>IF(L3740&gt;=4,2,IF(L3740&gt;=2,1,0))</f>
        <v/>
      </c>
      <c r="AF3740">
        <f>IF(L3740&gt;=5,1,0)</f>
        <v/>
      </c>
      <c r="AG3740">
        <f>AE3740+AF3740</f>
        <v/>
      </c>
      <c r="AH3740" s="15">
        <f>IF(M3740&lt;&gt;1,"",IF(OR(R3740=-9,R3740=""),"",R3740))</f>
        <v/>
      </c>
      <c r="AI3740">
        <f>IF(M3740&lt;&gt;1,"",IF(OR(Q3740=999,Q3740=""),"",Q3740))</f>
        <v/>
      </c>
    </row>
    <row r="3741">
      <c r="A3741" t="inlineStr">
        <is>
          <t>TQRMNOP120135</t>
        </is>
      </c>
      <c r="B3741" t="n">
        <v>2025</v>
      </c>
      <c r="C3741" t="n">
        <v>1</v>
      </c>
      <c r="D3741" t="n">
        <v>41</v>
      </c>
      <c r="E3741" t="inlineStr">
        <is>
          <t>N</t>
        </is>
      </c>
      <c r="F3741" t="n">
        <v>12</v>
      </c>
      <c r="G3741" t="n">
        <v>1512</v>
      </c>
      <c r="H3741" t="n">
        <v>3</v>
      </c>
      <c r="I3741" t="n">
        <v>2</v>
      </c>
      <c r="J3741" t="n">
        <v>28</v>
      </c>
      <c r="K3741" t="n">
        <v>2</v>
      </c>
      <c r="L3741" t="n">
        <v>4</v>
      </c>
      <c r="M3741" t="n">
        <v>3</v>
      </c>
      <c r="R3741" s="15" t="n">
        <v>0</v>
      </c>
      <c r="S3741" s="15" t="n">
        <v>0</v>
      </c>
      <c r="T3741" s="15" t="n">
        <v>0</v>
      </c>
      <c r="U3741" s="15" t="n">
        <v>128000</v>
      </c>
      <c r="V3741">
        <f>IFERROR(VLOOKUP(D3741,Tablas_Equivalencia!$A$3:$B$8,2,FALSE),"Sin dato")</f>
        <v/>
      </c>
      <c r="W3741">
        <f>IFERROR(VLOOKUP(L3741,Tablas_Equivalencia!$D$3:$E$9,2,FALSE),"Sin dato")</f>
        <v/>
      </c>
      <c r="X3741">
        <f>IF(I3741=1,"Varón","Mujer")</f>
        <v/>
      </c>
      <c r="Y3741">
        <f>IFERROR(VLOOKUP(M3741,Tablas_Equivalencia!$G$3:$H$6,2,FALSE),"Sin dato")</f>
        <v/>
      </c>
      <c r="Z3741">
        <f>IF(J3741&lt;=24,"18-24","25-29")</f>
        <v/>
      </c>
      <c r="AA3741">
        <f>IF(M3741&lt;&gt;1,"",IF(P3741=2,1,0))</f>
        <v/>
      </c>
      <c r="AB3741">
        <f>IF(M3741&lt;&gt;1,"",IF(O3741&gt;=2,1,0))</f>
        <v/>
      </c>
      <c r="AC3741">
        <f>IF(M3741&lt;&gt;1,"",IF(OR(Q3741=999,Q3741=""),"",IF(OR(Q3741&lt;35,Q3741&gt;48),1,0)))</f>
        <v/>
      </c>
      <c r="AD3741">
        <f>IF(COUNT(AA3741:AC3741)&lt;3,"",SUM(AA3741:AC3741))</f>
        <v/>
      </c>
      <c r="AE3741">
        <f>IF(L3741&gt;=4,2,IF(L3741&gt;=2,1,0))</f>
        <v/>
      </c>
      <c r="AF3741">
        <f>IF(L3741&gt;=5,1,0)</f>
        <v/>
      </c>
      <c r="AG3741">
        <f>AE3741+AF3741</f>
        <v/>
      </c>
      <c r="AH3741" s="15">
        <f>IF(M3741&lt;&gt;1,"",IF(OR(R3741=-9,R3741=""),"",R3741))</f>
        <v/>
      </c>
      <c r="AI3741">
        <f>IF(M3741&lt;&gt;1,"",IF(OR(Q3741=999,Q3741=""),"",Q3741))</f>
        <v/>
      </c>
    </row>
    <row r="3742">
      <c r="A3742" t="inlineStr">
        <is>
          <t>TQRMNOP120142</t>
        </is>
      </c>
      <c r="B3742" t="n">
        <v>2025</v>
      </c>
      <c r="C3742" t="n">
        <v>1</v>
      </c>
      <c r="D3742" t="n">
        <v>40</v>
      </c>
      <c r="E3742" t="inlineStr">
        <is>
          <t>S</t>
        </is>
      </c>
      <c r="F3742" t="n">
        <v>7</v>
      </c>
      <c r="G3742" t="n">
        <v>1281</v>
      </c>
      <c r="H3742" t="n">
        <v>3</v>
      </c>
      <c r="I3742" t="n">
        <v>1</v>
      </c>
      <c r="J3742" t="n">
        <v>22</v>
      </c>
      <c r="K3742" t="n">
        <v>1</v>
      </c>
      <c r="L3742" t="n">
        <v>4</v>
      </c>
      <c r="M3742" t="n">
        <v>1</v>
      </c>
      <c r="N3742" t="n">
        <v>2</v>
      </c>
      <c r="O3742" t="n">
        <v>1</v>
      </c>
      <c r="P3742" t="n">
        <v>1</v>
      </c>
      <c r="Q3742" t="n">
        <v>48</v>
      </c>
      <c r="R3742" s="15" t="n">
        <v>1101000</v>
      </c>
      <c r="S3742" s="15" t="n">
        <v>0</v>
      </c>
      <c r="T3742" s="15" t="n">
        <v>1101000</v>
      </c>
      <c r="U3742" s="15" t="n">
        <v>282800</v>
      </c>
      <c r="V3742">
        <f>IFERROR(VLOOKUP(D3742,Tablas_Equivalencia!$A$3:$B$8,2,FALSE),"Sin dato")</f>
        <v/>
      </c>
      <c r="W3742">
        <f>IFERROR(VLOOKUP(L3742,Tablas_Equivalencia!$D$3:$E$9,2,FALSE),"Sin dato")</f>
        <v/>
      </c>
      <c r="X3742">
        <f>IF(I3742=1,"Varón","Mujer")</f>
        <v/>
      </c>
      <c r="Y3742">
        <f>IFERROR(VLOOKUP(M3742,Tablas_Equivalencia!$G$3:$H$6,2,FALSE),"Sin dato")</f>
        <v/>
      </c>
      <c r="Z3742">
        <f>IF(J3742&lt;=24,"18-24","25-29")</f>
        <v/>
      </c>
      <c r="AA3742">
        <f>IF(M3742&lt;&gt;1,"",IF(P3742=2,1,0))</f>
        <v/>
      </c>
      <c r="AB3742">
        <f>IF(M3742&lt;&gt;1,"",IF(O3742&gt;=2,1,0))</f>
        <v/>
      </c>
      <c r="AC3742">
        <f>IF(M3742&lt;&gt;1,"",IF(OR(Q3742=999,Q3742=""),"",IF(OR(Q3742&lt;35,Q3742&gt;48),1,0)))</f>
        <v/>
      </c>
      <c r="AD3742">
        <f>IF(COUNT(AA3742:AC3742)&lt;3,"",SUM(AA3742:AC3742))</f>
        <v/>
      </c>
      <c r="AE3742">
        <f>IF(L3742&gt;=4,2,IF(L3742&gt;=2,1,0))</f>
        <v/>
      </c>
      <c r="AF3742">
        <f>IF(L3742&gt;=5,1,0)</f>
        <v/>
      </c>
      <c r="AG3742">
        <f>AE3742+AF3742</f>
        <v/>
      </c>
      <c r="AH3742" s="15">
        <f>IF(M3742&lt;&gt;1,"",IF(OR(R3742=-9,R3742=""),"",R3742))</f>
        <v/>
      </c>
      <c r="AI3742">
        <f>IF(M3742&lt;&gt;1,"",IF(OR(Q3742=999,Q3742=""),"",Q3742))</f>
        <v/>
      </c>
    </row>
    <row r="3743">
      <c r="A3743" t="inlineStr">
        <is>
          <t>TQRMNOP120143</t>
        </is>
      </c>
      <c r="B3743" t="n">
        <v>2025</v>
      </c>
      <c r="C3743" t="n">
        <v>1</v>
      </c>
      <c r="D3743" t="n">
        <v>40</v>
      </c>
      <c r="E3743" t="inlineStr">
        <is>
          <t>S</t>
        </is>
      </c>
      <c r="F3743" t="n">
        <v>7</v>
      </c>
      <c r="G3743" t="n">
        <v>733</v>
      </c>
      <c r="H3743" t="n">
        <v>2</v>
      </c>
      <c r="I3743" t="n">
        <v>1</v>
      </c>
      <c r="J3743" t="n">
        <v>21</v>
      </c>
      <c r="K3743" t="n">
        <v>2</v>
      </c>
      <c r="L3743" t="n">
        <v>3</v>
      </c>
      <c r="M3743" t="n">
        <v>2</v>
      </c>
      <c r="R3743" s="15" t="n">
        <v>0</v>
      </c>
      <c r="S3743" s="15" t="n">
        <v>0</v>
      </c>
      <c r="T3743" s="15" t="n">
        <v>0</v>
      </c>
      <c r="U3743" s="15" t="n">
        <v>118100</v>
      </c>
      <c r="V3743">
        <f>IFERROR(VLOOKUP(D3743,Tablas_Equivalencia!$A$3:$B$8,2,FALSE),"Sin dato")</f>
        <v/>
      </c>
      <c r="W3743">
        <f>IFERROR(VLOOKUP(L3743,Tablas_Equivalencia!$D$3:$E$9,2,FALSE),"Sin dato")</f>
        <v/>
      </c>
      <c r="X3743">
        <f>IF(I3743=1,"Varón","Mujer")</f>
        <v/>
      </c>
      <c r="Y3743">
        <f>IFERROR(VLOOKUP(M3743,Tablas_Equivalencia!$G$3:$H$6,2,FALSE),"Sin dato")</f>
        <v/>
      </c>
      <c r="Z3743">
        <f>IF(J3743&lt;=24,"18-24","25-29")</f>
        <v/>
      </c>
      <c r="AA3743">
        <f>IF(M3743&lt;&gt;1,"",IF(P3743=2,1,0))</f>
        <v/>
      </c>
      <c r="AB3743">
        <f>IF(M3743&lt;&gt;1,"",IF(O3743&gt;=2,1,0))</f>
        <v/>
      </c>
      <c r="AC3743">
        <f>IF(M3743&lt;&gt;1,"",IF(OR(Q3743=999,Q3743=""),"",IF(OR(Q3743&lt;35,Q3743&gt;48),1,0)))</f>
        <v/>
      </c>
      <c r="AD3743">
        <f>IF(COUNT(AA3743:AC3743)&lt;3,"",SUM(AA3743:AC3743))</f>
        <v/>
      </c>
      <c r="AE3743">
        <f>IF(L3743&gt;=4,2,IF(L3743&gt;=2,1,0))</f>
        <v/>
      </c>
      <c r="AF3743">
        <f>IF(L3743&gt;=5,1,0)</f>
        <v/>
      </c>
      <c r="AG3743">
        <f>AE3743+AF3743</f>
        <v/>
      </c>
      <c r="AH3743" s="15">
        <f>IF(M3743&lt;&gt;1,"",IF(OR(R3743=-9,R3743=""),"",R3743))</f>
        <v/>
      </c>
      <c r="AI3743">
        <f>IF(M3743&lt;&gt;1,"",IF(OR(Q3743=999,Q3743=""),"",Q3743))</f>
        <v/>
      </c>
    </row>
    <row r="3744">
      <c r="A3744" t="inlineStr">
        <is>
          <t>TQRMNOP120145</t>
        </is>
      </c>
      <c r="B3744" t="n">
        <v>2025</v>
      </c>
      <c r="C3744" t="n">
        <v>1</v>
      </c>
      <c r="D3744" t="n">
        <v>1</v>
      </c>
      <c r="E3744" t="inlineStr">
        <is>
          <t>S</t>
        </is>
      </c>
      <c r="F3744" t="n">
        <v>33</v>
      </c>
      <c r="G3744" t="n">
        <v>785</v>
      </c>
      <c r="H3744" t="n">
        <v>1</v>
      </c>
      <c r="I3744" t="n">
        <v>2</v>
      </c>
      <c r="J3744" t="n">
        <v>23</v>
      </c>
      <c r="K3744" t="n">
        <v>2</v>
      </c>
      <c r="L3744" t="n">
        <v>3</v>
      </c>
      <c r="M3744" t="n">
        <v>1</v>
      </c>
      <c r="N3744" t="n">
        <v>3</v>
      </c>
      <c r="O3744" t="n">
        <v>1</v>
      </c>
      <c r="P3744" t="n">
        <v>1</v>
      </c>
      <c r="Q3744" t="n">
        <v>43</v>
      </c>
      <c r="R3744" s="15" t="n">
        <v>463000</v>
      </c>
      <c r="S3744" s="15" t="n">
        <v>0</v>
      </c>
      <c r="T3744" s="15" t="n">
        <v>463000</v>
      </c>
      <c r="U3744" s="15" t="n">
        <v>130000</v>
      </c>
      <c r="V3744">
        <f>IFERROR(VLOOKUP(D3744,Tablas_Equivalencia!$A$3:$B$8,2,FALSE),"Sin dato")</f>
        <v/>
      </c>
      <c r="W3744">
        <f>IFERROR(VLOOKUP(L3744,Tablas_Equivalencia!$D$3:$E$9,2,FALSE),"Sin dato")</f>
        <v/>
      </c>
      <c r="X3744">
        <f>IF(I3744=1,"Varón","Mujer")</f>
        <v/>
      </c>
      <c r="Y3744">
        <f>IFERROR(VLOOKUP(M3744,Tablas_Equivalencia!$G$3:$H$6,2,FALSE),"Sin dato")</f>
        <v/>
      </c>
      <c r="Z3744">
        <f>IF(J3744&lt;=24,"18-24","25-29")</f>
        <v/>
      </c>
      <c r="AA3744">
        <f>IF(M3744&lt;&gt;1,"",IF(P3744=2,1,0))</f>
        <v/>
      </c>
      <c r="AB3744">
        <f>IF(M3744&lt;&gt;1,"",IF(O3744&gt;=2,1,0))</f>
        <v/>
      </c>
      <c r="AC3744">
        <f>IF(M3744&lt;&gt;1,"",IF(OR(Q3744=999,Q3744=""),"",IF(OR(Q3744&lt;35,Q3744&gt;48),1,0)))</f>
        <v/>
      </c>
      <c r="AD3744">
        <f>IF(COUNT(AA3744:AC3744)&lt;3,"",SUM(AA3744:AC3744))</f>
        <v/>
      </c>
      <c r="AE3744">
        <f>IF(L3744&gt;=4,2,IF(L3744&gt;=2,1,0))</f>
        <v/>
      </c>
      <c r="AF3744">
        <f>IF(L3744&gt;=5,1,0)</f>
        <v/>
      </c>
      <c r="AG3744">
        <f>AE3744+AF3744</f>
        <v/>
      </c>
      <c r="AH3744" s="15">
        <f>IF(M3744&lt;&gt;1,"",IF(OR(R3744=-9,R3744=""),"",R3744))</f>
        <v/>
      </c>
      <c r="AI3744">
        <f>IF(M3744&lt;&gt;1,"",IF(OR(Q3744=999,Q3744=""),"",Q3744))</f>
        <v/>
      </c>
    </row>
    <row r="3745">
      <c r="A3745" t="inlineStr">
        <is>
          <t>TQRMNOP120159</t>
        </is>
      </c>
      <c r="B3745" t="n">
        <v>2025</v>
      </c>
      <c r="C3745" t="n">
        <v>1</v>
      </c>
      <c r="D3745" t="n">
        <v>1</v>
      </c>
      <c r="E3745" t="inlineStr">
        <is>
          <t>S</t>
        </is>
      </c>
      <c r="F3745" t="n">
        <v>33</v>
      </c>
      <c r="G3745" t="n">
        <v>1686</v>
      </c>
      <c r="H3745" t="n">
        <v>2</v>
      </c>
      <c r="I3745" t="n">
        <v>1</v>
      </c>
      <c r="J3745" t="n">
        <v>24</v>
      </c>
      <c r="K3745" t="n">
        <v>2</v>
      </c>
      <c r="L3745" t="n">
        <v>3</v>
      </c>
      <c r="M3745" t="n">
        <v>1</v>
      </c>
      <c r="N3745" t="n">
        <v>3</v>
      </c>
      <c r="O3745" t="n">
        <v>3</v>
      </c>
      <c r="P3745" t="n">
        <v>2</v>
      </c>
      <c r="Q3745" t="n">
        <v>45</v>
      </c>
      <c r="R3745" s="15" t="n">
        <v>381000</v>
      </c>
      <c r="S3745" s="15" t="n">
        <v>109000</v>
      </c>
      <c r="T3745" s="15" t="n">
        <v>490000</v>
      </c>
      <c r="U3745" s="15" t="n">
        <v>188800</v>
      </c>
      <c r="V3745">
        <f>IFERROR(VLOOKUP(D3745,Tablas_Equivalencia!$A$3:$B$8,2,FALSE),"Sin dato")</f>
        <v/>
      </c>
      <c r="W3745">
        <f>IFERROR(VLOOKUP(L3745,Tablas_Equivalencia!$D$3:$E$9,2,FALSE),"Sin dato")</f>
        <v/>
      </c>
      <c r="X3745">
        <f>IF(I3745=1,"Varón","Mujer")</f>
        <v/>
      </c>
      <c r="Y3745">
        <f>IFERROR(VLOOKUP(M3745,Tablas_Equivalencia!$G$3:$H$6,2,FALSE),"Sin dato")</f>
        <v/>
      </c>
      <c r="Z3745">
        <f>IF(J3745&lt;=24,"18-24","25-29")</f>
        <v/>
      </c>
      <c r="AA3745">
        <f>IF(M3745&lt;&gt;1,"",IF(P3745=2,1,0))</f>
        <v/>
      </c>
      <c r="AB3745">
        <f>IF(M3745&lt;&gt;1,"",IF(O3745&gt;=2,1,0))</f>
        <v/>
      </c>
      <c r="AC3745">
        <f>IF(M3745&lt;&gt;1,"",IF(OR(Q3745=999,Q3745=""),"",IF(OR(Q3745&lt;35,Q3745&gt;48),1,0)))</f>
        <v/>
      </c>
      <c r="AD3745">
        <f>IF(COUNT(AA3745:AC3745)&lt;3,"",SUM(AA3745:AC3745))</f>
        <v/>
      </c>
      <c r="AE3745">
        <f>IF(L3745&gt;=4,2,IF(L3745&gt;=2,1,0))</f>
        <v/>
      </c>
      <c r="AF3745">
        <f>IF(L3745&gt;=5,1,0)</f>
        <v/>
      </c>
      <c r="AG3745">
        <f>AE3745+AF3745</f>
        <v/>
      </c>
      <c r="AH3745" s="15">
        <f>IF(M3745&lt;&gt;1,"",IF(OR(R3745=-9,R3745=""),"",R3745))</f>
        <v/>
      </c>
      <c r="AI3745">
        <f>IF(M3745&lt;&gt;1,"",IF(OR(Q3745=999,Q3745=""),"",Q3745))</f>
        <v/>
      </c>
    </row>
    <row r="3746">
      <c r="A3746" t="inlineStr">
        <is>
          <t>TQRMNOP120172</t>
        </is>
      </c>
      <c r="B3746" t="n">
        <v>2025</v>
      </c>
      <c r="C3746" t="n">
        <v>1</v>
      </c>
      <c r="D3746" t="n">
        <v>44</v>
      </c>
      <c r="E3746" t="inlineStr">
        <is>
          <t>S</t>
        </is>
      </c>
      <c r="F3746" t="n">
        <v>13</v>
      </c>
      <c r="G3746" t="n">
        <v>1377</v>
      </c>
      <c r="H3746" t="n">
        <v>1</v>
      </c>
      <c r="I3746" t="n">
        <v>2</v>
      </c>
      <c r="J3746" t="n">
        <v>28</v>
      </c>
      <c r="K3746" t="n">
        <v>1</v>
      </c>
      <c r="L3746" t="n">
        <v>5</v>
      </c>
      <c r="M3746" t="n">
        <v>1</v>
      </c>
      <c r="N3746" t="n">
        <v>3</v>
      </c>
      <c r="O3746" t="n">
        <v>2</v>
      </c>
      <c r="P3746" t="n">
        <v>2</v>
      </c>
      <c r="Q3746" t="n">
        <v>49</v>
      </c>
      <c r="R3746" s="15" t="n">
        <v>815000</v>
      </c>
      <c r="S3746" s="15" t="n">
        <v>0</v>
      </c>
      <c r="T3746" s="15" t="n">
        <v>815000</v>
      </c>
      <c r="U3746" s="15" t="n">
        <v>186900</v>
      </c>
      <c r="V3746">
        <f>IFERROR(VLOOKUP(D3746,Tablas_Equivalencia!$A$3:$B$8,2,FALSE),"Sin dato")</f>
        <v/>
      </c>
      <c r="W3746">
        <f>IFERROR(VLOOKUP(L3746,Tablas_Equivalencia!$D$3:$E$9,2,FALSE),"Sin dato")</f>
        <v/>
      </c>
      <c r="X3746">
        <f>IF(I3746=1,"Varón","Mujer")</f>
        <v/>
      </c>
      <c r="Y3746">
        <f>IFERROR(VLOOKUP(M3746,Tablas_Equivalencia!$G$3:$H$6,2,FALSE),"Sin dato")</f>
        <v/>
      </c>
      <c r="Z3746">
        <f>IF(J3746&lt;=24,"18-24","25-29")</f>
        <v/>
      </c>
      <c r="AA3746">
        <f>IF(M3746&lt;&gt;1,"",IF(P3746=2,1,0))</f>
        <v/>
      </c>
      <c r="AB3746">
        <f>IF(M3746&lt;&gt;1,"",IF(O3746&gt;=2,1,0))</f>
        <v/>
      </c>
      <c r="AC3746">
        <f>IF(M3746&lt;&gt;1,"",IF(OR(Q3746=999,Q3746=""),"",IF(OR(Q3746&lt;35,Q3746&gt;48),1,0)))</f>
        <v/>
      </c>
      <c r="AD3746">
        <f>IF(COUNT(AA3746:AC3746)&lt;3,"",SUM(AA3746:AC3746))</f>
        <v/>
      </c>
      <c r="AE3746">
        <f>IF(L3746&gt;=4,2,IF(L3746&gt;=2,1,0))</f>
        <v/>
      </c>
      <c r="AF3746">
        <f>IF(L3746&gt;=5,1,0)</f>
        <v/>
      </c>
      <c r="AG3746">
        <f>AE3746+AF3746</f>
        <v/>
      </c>
      <c r="AH3746" s="15">
        <f>IF(M3746&lt;&gt;1,"",IF(OR(R3746=-9,R3746=""),"",R3746))</f>
        <v/>
      </c>
      <c r="AI3746">
        <f>IF(M3746&lt;&gt;1,"",IF(OR(Q3746=999,Q3746=""),"",Q3746))</f>
        <v/>
      </c>
    </row>
    <row r="3747">
      <c r="A3747" t="inlineStr">
        <is>
          <t>TQRMNOP120176</t>
        </is>
      </c>
      <c r="B3747" t="n">
        <v>2025</v>
      </c>
      <c r="C3747" t="n">
        <v>1</v>
      </c>
      <c r="D3747" t="n">
        <v>40</v>
      </c>
      <c r="E3747" t="inlineStr">
        <is>
          <t>N</t>
        </is>
      </c>
      <c r="F3747" t="n">
        <v>23</v>
      </c>
      <c r="G3747" t="n">
        <v>798</v>
      </c>
      <c r="H3747" t="n">
        <v>2</v>
      </c>
      <c r="I3747" t="n">
        <v>1</v>
      </c>
      <c r="J3747" t="n">
        <v>28</v>
      </c>
      <c r="K3747" t="n">
        <v>1</v>
      </c>
      <c r="L3747" t="n">
        <v>3</v>
      </c>
      <c r="M3747" t="n">
        <v>1</v>
      </c>
      <c r="N3747" t="n">
        <v>3</v>
      </c>
      <c r="O3747" t="n">
        <v>2</v>
      </c>
      <c r="P3747" t="n">
        <v>2</v>
      </c>
      <c r="Q3747" t="n">
        <v>35</v>
      </c>
      <c r="R3747" s="15" t="n">
        <v>299000</v>
      </c>
      <c r="S3747" s="15" t="n">
        <v>0</v>
      </c>
      <c r="T3747" s="15" t="n">
        <v>299000</v>
      </c>
      <c r="U3747" s="15" t="n">
        <v>180900</v>
      </c>
      <c r="V3747">
        <f>IFERROR(VLOOKUP(D3747,Tablas_Equivalencia!$A$3:$B$8,2,FALSE),"Sin dato")</f>
        <v/>
      </c>
      <c r="W3747">
        <f>IFERROR(VLOOKUP(L3747,Tablas_Equivalencia!$D$3:$E$9,2,FALSE),"Sin dato")</f>
        <v/>
      </c>
      <c r="X3747">
        <f>IF(I3747=1,"Varón","Mujer")</f>
        <v/>
      </c>
      <c r="Y3747">
        <f>IFERROR(VLOOKUP(M3747,Tablas_Equivalencia!$G$3:$H$6,2,FALSE),"Sin dato")</f>
        <v/>
      </c>
      <c r="Z3747">
        <f>IF(J3747&lt;=24,"18-24","25-29")</f>
        <v/>
      </c>
      <c r="AA3747">
        <f>IF(M3747&lt;&gt;1,"",IF(P3747=2,1,0))</f>
        <v/>
      </c>
      <c r="AB3747">
        <f>IF(M3747&lt;&gt;1,"",IF(O3747&gt;=2,1,0))</f>
        <v/>
      </c>
      <c r="AC3747">
        <f>IF(M3747&lt;&gt;1,"",IF(OR(Q3747=999,Q3747=""),"",IF(OR(Q3747&lt;35,Q3747&gt;48),1,0)))</f>
        <v/>
      </c>
      <c r="AD3747">
        <f>IF(COUNT(AA3747:AC3747)&lt;3,"",SUM(AA3747:AC3747))</f>
        <v/>
      </c>
      <c r="AE3747">
        <f>IF(L3747&gt;=4,2,IF(L3747&gt;=2,1,0))</f>
        <v/>
      </c>
      <c r="AF3747">
        <f>IF(L3747&gt;=5,1,0)</f>
        <v/>
      </c>
      <c r="AG3747">
        <f>AE3747+AF3747</f>
        <v/>
      </c>
      <c r="AH3747" s="15">
        <f>IF(M3747&lt;&gt;1,"",IF(OR(R3747=-9,R3747=""),"",R3747))</f>
        <v/>
      </c>
      <c r="AI3747">
        <f>IF(M3747&lt;&gt;1,"",IF(OR(Q3747=999,Q3747=""),"",Q3747))</f>
        <v/>
      </c>
    </row>
    <row r="3748">
      <c r="A3748" t="inlineStr">
        <is>
          <t>TQRMNOP120179</t>
        </is>
      </c>
      <c r="B3748" t="n">
        <v>2025</v>
      </c>
      <c r="C3748" t="n">
        <v>1</v>
      </c>
      <c r="D3748" t="n">
        <v>1</v>
      </c>
      <c r="E3748" t="inlineStr">
        <is>
          <t>S</t>
        </is>
      </c>
      <c r="F3748" t="n">
        <v>33</v>
      </c>
      <c r="G3748" t="n">
        <v>1159</v>
      </c>
      <c r="H3748" t="n">
        <v>10</v>
      </c>
      <c r="I3748" t="n">
        <v>1</v>
      </c>
      <c r="J3748" t="n">
        <v>23</v>
      </c>
      <c r="K3748" t="n">
        <v>2</v>
      </c>
      <c r="L3748" t="n">
        <v>3</v>
      </c>
      <c r="M3748" t="n">
        <v>2</v>
      </c>
      <c r="R3748" s="15" t="n">
        <v>0</v>
      </c>
      <c r="S3748" s="15" t="n">
        <v>0</v>
      </c>
      <c r="T3748" s="15" t="n">
        <v>0</v>
      </c>
      <c r="U3748" s="15" t="n">
        <v>75600</v>
      </c>
      <c r="V3748">
        <f>IFERROR(VLOOKUP(D3748,Tablas_Equivalencia!$A$3:$B$8,2,FALSE),"Sin dato")</f>
        <v/>
      </c>
      <c r="W3748">
        <f>IFERROR(VLOOKUP(L3748,Tablas_Equivalencia!$D$3:$E$9,2,FALSE),"Sin dato")</f>
        <v/>
      </c>
      <c r="X3748">
        <f>IF(I3748=1,"Varón","Mujer")</f>
        <v/>
      </c>
      <c r="Y3748">
        <f>IFERROR(VLOOKUP(M3748,Tablas_Equivalencia!$G$3:$H$6,2,FALSE),"Sin dato")</f>
        <v/>
      </c>
      <c r="Z3748">
        <f>IF(J3748&lt;=24,"18-24","25-29")</f>
        <v/>
      </c>
      <c r="AA3748">
        <f>IF(M3748&lt;&gt;1,"",IF(P3748=2,1,0))</f>
        <v/>
      </c>
      <c r="AB3748">
        <f>IF(M3748&lt;&gt;1,"",IF(O3748&gt;=2,1,0))</f>
        <v/>
      </c>
      <c r="AC3748">
        <f>IF(M3748&lt;&gt;1,"",IF(OR(Q3748=999,Q3748=""),"",IF(OR(Q3748&lt;35,Q3748&gt;48),1,0)))</f>
        <v/>
      </c>
      <c r="AD3748">
        <f>IF(COUNT(AA3748:AC3748)&lt;3,"",SUM(AA3748:AC3748))</f>
        <v/>
      </c>
      <c r="AE3748">
        <f>IF(L3748&gt;=4,2,IF(L3748&gt;=2,1,0))</f>
        <v/>
      </c>
      <c r="AF3748">
        <f>IF(L3748&gt;=5,1,0)</f>
        <v/>
      </c>
      <c r="AG3748">
        <f>AE3748+AF3748</f>
        <v/>
      </c>
      <c r="AH3748" s="15">
        <f>IF(M3748&lt;&gt;1,"",IF(OR(R3748=-9,R3748=""),"",R3748))</f>
        <v/>
      </c>
      <c r="AI3748">
        <f>IF(M3748&lt;&gt;1,"",IF(OR(Q3748=999,Q3748=""),"",Q3748))</f>
        <v/>
      </c>
    </row>
    <row r="3749">
      <c r="A3749" t="inlineStr">
        <is>
          <t>TQRMNOP120180</t>
        </is>
      </c>
      <c r="B3749" t="n">
        <v>2025</v>
      </c>
      <c r="C3749" t="n">
        <v>1</v>
      </c>
      <c r="D3749" t="n">
        <v>42</v>
      </c>
      <c r="E3749" t="inlineStr">
        <is>
          <t>N</t>
        </is>
      </c>
      <c r="F3749" t="n">
        <v>25</v>
      </c>
      <c r="G3749" t="n">
        <v>1451</v>
      </c>
      <c r="H3749" t="n">
        <v>10</v>
      </c>
      <c r="I3749" t="n">
        <v>2</v>
      </c>
      <c r="J3749" t="n">
        <v>18</v>
      </c>
      <c r="K3749" t="n">
        <v>1</v>
      </c>
      <c r="L3749" t="n">
        <v>4</v>
      </c>
      <c r="M3749" t="n">
        <v>3</v>
      </c>
      <c r="R3749" s="15" t="n">
        <v>0</v>
      </c>
      <c r="S3749" s="15" t="n">
        <v>0</v>
      </c>
      <c r="T3749" s="15" t="n">
        <v>0</v>
      </c>
      <c r="U3749" s="15" t="n">
        <v>396500</v>
      </c>
      <c r="V3749">
        <f>IFERROR(VLOOKUP(D3749,Tablas_Equivalencia!$A$3:$B$8,2,FALSE),"Sin dato")</f>
        <v/>
      </c>
      <c r="W3749">
        <f>IFERROR(VLOOKUP(L3749,Tablas_Equivalencia!$D$3:$E$9,2,FALSE),"Sin dato")</f>
        <v/>
      </c>
      <c r="X3749">
        <f>IF(I3749=1,"Varón","Mujer")</f>
        <v/>
      </c>
      <c r="Y3749">
        <f>IFERROR(VLOOKUP(M3749,Tablas_Equivalencia!$G$3:$H$6,2,FALSE),"Sin dato")</f>
        <v/>
      </c>
      <c r="Z3749">
        <f>IF(J3749&lt;=24,"18-24","25-29")</f>
        <v/>
      </c>
      <c r="AA3749">
        <f>IF(M3749&lt;&gt;1,"",IF(P3749=2,1,0))</f>
        <v/>
      </c>
      <c r="AB3749">
        <f>IF(M3749&lt;&gt;1,"",IF(O3749&gt;=2,1,0))</f>
        <v/>
      </c>
      <c r="AC3749">
        <f>IF(M3749&lt;&gt;1,"",IF(OR(Q3749=999,Q3749=""),"",IF(OR(Q3749&lt;35,Q3749&gt;48),1,0)))</f>
        <v/>
      </c>
      <c r="AD3749">
        <f>IF(COUNT(AA3749:AC3749)&lt;3,"",SUM(AA3749:AC3749))</f>
        <v/>
      </c>
      <c r="AE3749">
        <f>IF(L3749&gt;=4,2,IF(L3749&gt;=2,1,0))</f>
        <v/>
      </c>
      <c r="AF3749">
        <f>IF(L3749&gt;=5,1,0)</f>
        <v/>
      </c>
      <c r="AG3749">
        <f>AE3749+AF3749</f>
        <v/>
      </c>
      <c r="AH3749" s="15">
        <f>IF(M3749&lt;&gt;1,"",IF(OR(R3749=-9,R3749=""),"",R3749))</f>
        <v/>
      </c>
      <c r="AI3749">
        <f>IF(M3749&lt;&gt;1,"",IF(OR(Q3749=999,Q3749=""),"",Q3749))</f>
        <v/>
      </c>
    </row>
    <row r="3750">
      <c r="A3750" t="inlineStr">
        <is>
          <t>TQRMNOP120187</t>
        </is>
      </c>
      <c r="B3750" t="n">
        <v>2025</v>
      </c>
      <c r="C3750" t="n">
        <v>1</v>
      </c>
      <c r="D3750" t="n">
        <v>1</v>
      </c>
      <c r="E3750" t="inlineStr">
        <is>
          <t>S</t>
        </is>
      </c>
      <c r="F3750" t="n">
        <v>32</v>
      </c>
      <c r="G3750" t="n">
        <v>1703</v>
      </c>
      <c r="H3750" t="n">
        <v>1</v>
      </c>
      <c r="I3750" t="n">
        <v>1</v>
      </c>
      <c r="J3750" t="n">
        <v>26</v>
      </c>
      <c r="K3750" t="n">
        <v>2</v>
      </c>
      <c r="L3750" t="n">
        <v>2</v>
      </c>
      <c r="M3750" t="n">
        <v>1</v>
      </c>
      <c r="N3750" t="n">
        <v>3</v>
      </c>
      <c r="O3750" t="n">
        <v>3</v>
      </c>
      <c r="P3750" t="n">
        <v>2</v>
      </c>
      <c r="Q3750" t="n">
        <v>29</v>
      </c>
      <c r="R3750" s="15" t="n">
        <v>760000</v>
      </c>
      <c r="S3750" s="15" t="n">
        <v>0</v>
      </c>
      <c r="T3750" s="15" t="n">
        <v>760000</v>
      </c>
      <c r="U3750" s="15" t="n">
        <v>172900</v>
      </c>
      <c r="V3750">
        <f>IFERROR(VLOOKUP(D3750,Tablas_Equivalencia!$A$3:$B$8,2,FALSE),"Sin dato")</f>
        <v/>
      </c>
      <c r="W3750">
        <f>IFERROR(VLOOKUP(L3750,Tablas_Equivalencia!$D$3:$E$9,2,FALSE),"Sin dato")</f>
        <v/>
      </c>
      <c r="X3750">
        <f>IF(I3750=1,"Varón","Mujer")</f>
        <v/>
      </c>
      <c r="Y3750">
        <f>IFERROR(VLOOKUP(M3750,Tablas_Equivalencia!$G$3:$H$6,2,FALSE),"Sin dato")</f>
        <v/>
      </c>
      <c r="Z3750">
        <f>IF(J3750&lt;=24,"18-24","25-29")</f>
        <v/>
      </c>
      <c r="AA3750">
        <f>IF(M3750&lt;&gt;1,"",IF(P3750=2,1,0))</f>
        <v/>
      </c>
      <c r="AB3750">
        <f>IF(M3750&lt;&gt;1,"",IF(O3750&gt;=2,1,0))</f>
        <v/>
      </c>
      <c r="AC3750">
        <f>IF(M3750&lt;&gt;1,"",IF(OR(Q3750=999,Q3750=""),"",IF(OR(Q3750&lt;35,Q3750&gt;48),1,0)))</f>
        <v/>
      </c>
      <c r="AD3750">
        <f>IF(COUNT(AA3750:AC3750)&lt;3,"",SUM(AA3750:AC3750))</f>
        <v/>
      </c>
      <c r="AE3750">
        <f>IF(L3750&gt;=4,2,IF(L3750&gt;=2,1,0))</f>
        <v/>
      </c>
      <c r="AF3750">
        <f>IF(L3750&gt;=5,1,0)</f>
        <v/>
      </c>
      <c r="AG3750">
        <f>AE3750+AF3750</f>
        <v/>
      </c>
      <c r="AH3750" s="15">
        <f>IF(M3750&lt;&gt;1,"",IF(OR(R3750=-9,R3750=""),"",R3750))</f>
        <v/>
      </c>
      <c r="AI3750">
        <f>IF(M3750&lt;&gt;1,"",IF(OR(Q3750=999,Q3750=""),"",Q3750))</f>
        <v/>
      </c>
    </row>
    <row r="3751">
      <c r="A3751" t="inlineStr">
        <is>
          <t>TQRMNOP120188</t>
        </is>
      </c>
      <c r="B3751" t="n">
        <v>2025</v>
      </c>
      <c r="C3751" t="n">
        <v>1</v>
      </c>
      <c r="D3751" t="n">
        <v>44</v>
      </c>
      <c r="E3751" t="inlineStr">
        <is>
          <t>N</t>
        </is>
      </c>
      <c r="F3751" t="n">
        <v>2</v>
      </c>
      <c r="G3751" t="n">
        <v>1687</v>
      </c>
      <c r="H3751" t="n">
        <v>3</v>
      </c>
      <c r="I3751" t="n">
        <v>1</v>
      </c>
      <c r="J3751" t="n">
        <v>21</v>
      </c>
      <c r="K3751" t="n">
        <v>2</v>
      </c>
      <c r="L3751" t="n">
        <v>3</v>
      </c>
      <c r="M3751" t="n">
        <v>1</v>
      </c>
      <c r="N3751" t="n">
        <v>2</v>
      </c>
      <c r="O3751" t="n">
        <v>2</v>
      </c>
      <c r="P3751" t="n">
        <v>2</v>
      </c>
      <c r="Q3751" t="n">
        <v>44</v>
      </c>
      <c r="R3751" s="15" t="n">
        <v>566000</v>
      </c>
      <c r="S3751" s="15" t="n">
        <v>0</v>
      </c>
      <c r="T3751" s="15" t="n">
        <v>566000</v>
      </c>
      <c r="U3751" s="15" t="n">
        <v>235400</v>
      </c>
      <c r="V3751">
        <f>IFERROR(VLOOKUP(D3751,Tablas_Equivalencia!$A$3:$B$8,2,FALSE),"Sin dato")</f>
        <v/>
      </c>
      <c r="W3751">
        <f>IFERROR(VLOOKUP(L3751,Tablas_Equivalencia!$D$3:$E$9,2,FALSE),"Sin dato")</f>
        <v/>
      </c>
      <c r="X3751">
        <f>IF(I3751=1,"Varón","Mujer")</f>
        <v/>
      </c>
      <c r="Y3751">
        <f>IFERROR(VLOOKUP(M3751,Tablas_Equivalencia!$G$3:$H$6,2,FALSE),"Sin dato")</f>
        <v/>
      </c>
      <c r="Z3751">
        <f>IF(J3751&lt;=24,"18-24","25-29")</f>
        <v/>
      </c>
      <c r="AA3751">
        <f>IF(M3751&lt;&gt;1,"",IF(P3751=2,1,0))</f>
        <v/>
      </c>
      <c r="AB3751">
        <f>IF(M3751&lt;&gt;1,"",IF(O3751&gt;=2,1,0))</f>
        <v/>
      </c>
      <c r="AC3751">
        <f>IF(M3751&lt;&gt;1,"",IF(OR(Q3751=999,Q3751=""),"",IF(OR(Q3751&lt;35,Q3751&gt;48),1,0)))</f>
        <v/>
      </c>
      <c r="AD3751">
        <f>IF(COUNT(AA3751:AC3751)&lt;3,"",SUM(AA3751:AC3751))</f>
        <v/>
      </c>
      <c r="AE3751">
        <f>IF(L3751&gt;=4,2,IF(L3751&gt;=2,1,0))</f>
        <v/>
      </c>
      <c r="AF3751">
        <f>IF(L3751&gt;=5,1,0)</f>
        <v/>
      </c>
      <c r="AG3751">
        <f>AE3751+AF3751</f>
        <v/>
      </c>
      <c r="AH3751" s="15">
        <f>IF(M3751&lt;&gt;1,"",IF(OR(R3751=-9,R3751=""),"",R3751))</f>
        <v/>
      </c>
      <c r="AI3751">
        <f>IF(M3751&lt;&gt;1,"",IF(OR(Q3751=999,Q3751=""),"",Q3751))</f>
        <v/>
      </c>
    </row>
    <row r="3752">
      <c r="A3752" t="inlineStr">
        <is>
          <t>TQRMNOP120189</t>
        </is>
      </c>
      <c r="B3752" t="n">
        <v>2025</v>
      </c>
      <c r="C3752" t="n">
        <v>1</v>
      </c>
      <c r="D3752" t="n">
        <v>1</v>
      </c>
      <c r="E3752" t="inlineStr">
        <is>
          <t>S</t>
        </is>
      </c>
      <c r="F3752" t="n">
        <v>32</v>
      </c>
      <c r="G3752" t="n">
        <v>1198</v>
      </c>
      <c r="H3752" t="n">
        <v>1</v>
      </c>
      <c r="I3752" t="n">
        <v>1</v>
      </c>
      <c r="J3752" t="n">
        <v>27</v>
      </c>
      <c r="K3752" t="n">
        <v>1</v>
      </c>
      <c r="L3752" t="n">
        <v>5</v>
      </c>
      <c r="M3752" t="n">
        <v>1</v>
      </c>
      <c r="N3752" t="n">
        <v>2</v>
      </c>
      <c r="O3752" t="n">
        <v>1</v>
      </c>
      <c r="P3752" t="n">
        <v>1</v>
      </c>
      <c r="Q3752" t="n">
        <v>36</v>
      </c>
      <c r="R3752" s="15" t="n">
        <v>443000</v>
      </c>
      <c r="S3752" s="15" t="n">
        <v>0</v>
      </c>
      <c r="T3752" s="15" t="n">
        <v>443000</v>
      </c>
      <c r="U3752" s="15" t="n">
        <v>209000</v>
      </c>
      <c r="V3752">
        <f>IFERROR(VLOOKUP(D3752,Tablas_Equivalencia!$A$3:$B$8,2,FALSE),"Sin dato")</f>
        <v/>
      </c>
      <c r="W3752">
        <f>IFERROR(VLOOKUP(L3752,Tablas_Equivalencia!$D$3:$E$9,2,FALSE),"Sin dato")</f>
        <v/>
      </c>
      <c r="X3752">
        <f>IF(I3752=1,"Varón","Mujer")</f>
        <v/>
      </c>
      <c r="Y3752">
        <f>IFERROR(VLOOKUP(M3752,Tablas_Equivalencia!$G$3:$H$6,2,FALSE),"Sin dato")</f>
        <v/>
      </c>
      <c r="Z3752">
        <f>IF(J3752&lt;=24,"18-24","25-29")</f>
        <v/>
      </c>
      <c r="AA3752">
        <f>IF(M3752&lt;&gt;1,"",IF(P3752=2,1,0))</f>
        <v/>
      </c>
      <c r="AB3752">
        <f>IF(M3752&lt;&gt;1,"",IF(O3752&gt;=2,1,0))</f>
        <v/>
      </c>
      <c r="AC3752">
        <f>IF(M3752&lt;&gt;1,"",IF(OR(Q3752=999,Q3752=""),"",IF(OR(Q3752&lt;35,Q3752&gt;48),1,0)))</f>
        <v/>
      </c>
      <c r="AD3752">
        <f>IF(COUNT(AA3752:AC3752)&lt;3,"",SUM(AA3752:AC3752))</f>
        <v/>
      </c>
      <c r="AE3752">
        <f>IF(L3752&gt;=4,2,IF(L3752&gt;=2,1,0))</f>
        <v/>
      </c>
      <c r="AF3752">
        <f>IF(L3752&gt;=5,1,0)</f>
        <v/>
      </c>
      <c r="AG3752">
        <f>AE3752+AF3752</f>
        <v/>
      </c>
      <c r="AH3752" s="15">
        <f>IF(M3752&lt;&gt;1,"",IF(OR(R3752=-9,R3752=""),"",R3752))</f>
        <v/>
      </c>
      <c r="AI3752">
        <f>IF(M3752&lt;&gt;1,"",IF(OR(Q3752=999,Q3752=""),"",Q3752))</f>
        <v/>
      </c>
    </row>
    <row r="3753">
      <c r="A3753" t="inlineStr">
        <is>
          <t>TQRMNOP120196</t>
        </is>
      </c>
      <c r="B3753" t="n">
        <v>2025</v>
      </c>
      <c r="C3753" t="n">
        <v>1</v>
      </c>
      <c r="D3753" t="n">
        <v>42</v>
      </c>
      <c r="E3753" t="inlineStr">
        <is>
          <t>N</t>
        </is>
      </c>
      <c r="F3753" t="n">
        <v>25</v>
      </c>
      <c r="G3753" t="n">
        <v>1458</v>
      </c>
      <c r="H3753" t="n">
        <v>2</v>
      </c>
      <c r="I3753" t="n">
        <v>2</v>
      </c>
      <c r="J3753" t="n">
        <v>29</v>
      </c>
      <c r="K3753" t="n">
        <v>2</v>
      </c>
      <c r="L3753" t="n">
        <v>4</v>
      </c>
      <c r="M3753" t="n">
        <v>2</v>
      </c>
      <c r="R3753" s="15" t="n">
        <v>0</v>
      </c>
      <c r="S3753" s="15" t="n">
        <v>0</v>
      </c>
      <c r="T3753" s="15" t="n">
        <v>0</v>
      </c>
      <c r="U3753" s="15" t="n">
        <v>87800</v>
      </c>
      <c r="V3753">
        <f>IFERROR(VLOOKUP(D3753,Tablas_Equivalencia!$A$3:$B$8,2,FALSE),"Sin dato")</f>
        <v/>
      </c>
      <c r="W3753">
        <f>IFERROR(VLOOKUP(L3753,Tablas_Equivalencia!$D$3:$E$9,2,FALSE),"Sin dato")</f>
        <v/>
      </c>
      <c r="X3753">
        <f>IF(I3753=1,"Varón","Mujer")</f>
        <v/>
      </c>
      <c r="Y3753">
        <f>IFERROR(VLOOKUP(M3753,Tablas_Equivalencia!$G$3:$H$6,2,FALSE),"Sin dato")</f>
        <v/>
      </c>
      <c r="Z3753">
        <f>IF(J3753&lt;=24,"18-24","25-29")</f>
        <v/>
      </c>
      <c r="AA3753">
        <f>IF(M3753&lt;&gt;1,"",IF(P3753=2,1,0))</f>
        <v/>
      </c>
      <c r="AB3753">
        <f>IF(M3753&lt;&gt;1,"",IF(O3753&gt;=2,1,0))</f>
        <v/>
      </c>
      <c r="AC3753">
        <f>IF(M3753&lt;&gt;1,"",IF(OR(Q3753=999,Q3753=""),"",IF(OR(Q3753&lt;35,Q3753&gt;48),1,0)))</f>
        <v/>
      </c>
      <c r="AD3753">
        <f>IF(COUNT(AA3753:AC3753)&lt;3,"",SUM(AA3753:AC3753))</f>
        <v/>
      </c>
      <c r="AE3753">
        <f>IF(L3753&gt;=4,2,IF(L3753&gt;=2,1,0))</f>
        <v/>
      </c>
      <c r="AF3753">
        <f>IF(L3753&gt;=5,1,0)</f>
        <v/>
      </c>
      <c r="AG3753">
        <f>AE3753+AF3753</f>
        <v/>
      </c>
      <c r="AH3753" s="15">
        <f>IF(M3753&lt;&gt;1,"",IF(OR(R3753=-9,R3753=""),"",R3753))</f>
        <v/>
      </c>
      <c r="AI3753">
        <f>IF(M3753&lt;&gt;1,"",IF(OR(Q3753=999,Q3753=""),"",Q3753))</f>
        <v/>
      </c>
    </row>
    <row r="3754">
      <c r="A3754" t="inlineStr">
        <is>
          <t>TQRMNOP120198</t>
        </is>
      </c>
      <c r="B3754" t="n">
        <v>2025</v>
      </c>
      <c r="C3754" t="n">
        <v>1</v>
      </c>
      <c r="D3754" t="n">
        <v>42</v>
      </c>
      <c r="E3754" t="inlineStr">
        <is>
          <t>N</t>
        </is>
      </c>
      <c r="F3754" t="n">
        <v>27</v>
      </c>
      <c r="G3754" t="n">
        <v>1025</v>
      </c>
      <c r="H3754" t="n">
        <v>2</v>
      </c>
      <c r="I3754" t="n">
        <v>1</v>
      </c>
      <c r="J3754" t="n">
        <v>24</v>
      </c>
      <c r="K3754" t="n">
        <v>2</v>
      </c>
      <c r="L3754" t="n">
        <v>3</v>
      </c>
      <c r="M3754" t="n">
        <v>3</v>
      </c>
      <c r="R3754" s="15" t="n">
        <v>0</v>
      </c>
      <c r="S3754" s="15" t="n">
        <v>0</v>
      </c>
      <c r="T3754" s="15" t="n">
        <v>0</v>
      </c>
      <c r="U3754" s="15" t="n">
        <v>199700</v>
      </c>
      <c r="V3754">
        <f>IFERROR(VLOOKUP(D3754,Tablas_Equivalencia!$A$3:$B$8,2,FALSE),"Sin dato")</f>
        <v/>
      </c>
      <c r="W3754">
        <f>IFERROR(VLOOKUP(L3754,Tablas_Equivalencia!$D$3:$E$9,2,FALSE),"Sin dato")</f>
        <v/>
      </c>
      <c r="X3754">
        <f>IF(I3754=1,"Varón","Mujer")</f>
        <v/>
      </c>
      <c r="Y3754">
        <f>IFERROR(VLOOKUP(M3754,Tablas_Equivalencia!$G$3:$H$6,2,FALSE),"Sin dato")</f>
        <v/>
      </c>
      <c r="Z3754">
        <f>IF(J3754&lt;=24,"18-24","25-29")</f>
        <v/>
      </c>
      <c r="AA3754">
        <f>IF(M3754&lt;&gt;1,"",IF(P3754=2,1,0))</f>
        <v/>
      </c>
      <c r="AB3754">
        <f>IF(M3754&lt;&gt;1,"",IF(O3754&gt;=2,1,0))</f>
        <v/>
      </c>
      <c r="AC3754">
        <f>IF(M3754&lt;&gt;1,"",IF(OR(Q3754=999,Q3754=""),"",IF(OR(Q3754&lt;35,Q3754&gt;48),1,0)))</f>
        <v/>
      </c>
      <c r="AD3754">
        <f>IF(COUNT(AA3754:AC3754)&lt;3,"",SUM(AA3754:AC3754))</f>
        <v/>
      </c>
      <c r="AE3754">
        <f>IF(L3754&gt;=4,2,IF(L3754&gt;=2,1,0))</f>
        <v/>
      </c>
      <c r="AF3754">
        <f>IF(L3754&gt;=5,1,0)</f>
        <v/>
      </c>
      <c r="AG3754">
        <f>AE3754+AF3754</f>
        <v/>
      </c>
      <c r="AH3754" s="15">
        <f>IF(M3754&lt;&gt;1,"",IF(OR(R3754=-9,R3754=""),"",R3754))</f>
        <v/>
      </c>
      <c r="AI3754">
        <f>IF(M3754&lt;&gt;1,"",IF(OR(Q3754=999,Q3754=""),"",Q3754))</f>
        <v/>
      </c>
    </row>
    <row r="3755">
      <c r="A3755" t="inlineStr">
        <is>
          <t>TQRMNOP120200</t>
        </is>
      </c>
      <c r="B3755" t="n">
        <v>2025</v>
      </c>
      <c r="C3755" t="n">
        <v>1</v>
      </c>
      <c r="D3755" t="n">
        <v>1</v>
      </c>
      <c r="E3755" t="inlineStr">
        <is>
          <t>S</t>
        </is>
      </c>
      <c r="F3755" t="n">
        <v>33</v>
      </c>
      <c r="G3755" t="n">
        <v>1701</v>
      </c>
      <c r="H3755" t="n">
        <v>2</v>
      </c>
      <c r="I3755" t="n">
        <v>2</v>
      </c>
      <c r="J3755" t="n">
        <v>22</v>
      </c>
      <c r="K3755" t="n">
        <v>1</v>
      </c>
      <c r="L3755" t="n">
        <v>5</v>
      </c>
      <c r="M3755" t="n">
        <v>3</v>
      </c>
      <c r="R3755" s="15" t="n">
        <v>0</v>
      </c>
      <c r="S3755" s="15" t="n">
        <v>0</v>
      </c>
      <c r="T3755" s="15" t="n">
        <v>0</v>
      </c>
      <c r="U3755" s="15" t="n">
        <v>123300</v>
      </c>
      <c r="V3755">
        <f>IFERROR(VLOOKUP(D3755,Tablas_Equivalencia!$A$3:$B$8,2,FALSE),"Sin dato")</f>
        <v/>
      </c>
      <c r="W3755">
        <f>IFERROR(VLOOKUP(L3755,Tablas_Equivalencia!$D$3:$E$9,2,FALSE),"Sin dato")</f>
        <v/>
      </c>
      <c r="X3755">
        <f>IF(I3755=1,"Varón","Mujer")</f>
        <v/>
      </c>
      <c r="Y3755">
        <f>IFERROR(VLOOKUP(M3755,Tablas_Equivalencia!$G$3:$H$6,2,FALSE),"Sin dato")</f>
        <v/>
      </c>
      <c r="Z3755">
        <f>IF(J3755&lt;=24,"18-24","25-29")</f>
        <v/>
      </c>
      <c r="AA3755">
        <f>IF(M3755&lt;&gt;1,"",IF(P3755=2,1,0))</f>
        <v/>
      </c>
      <c r="AB3755">
        <f>IF(M3755&lt;&gt;1,"",IF(O3755&gt;=2,1,0))</f>
        <v/>
      </c>
      <c r="AC3755">
        <f>IF(M3755&lt;&gt;1,"",IF(OR(Q3755=999,Q3755=""),"",IF(OR(Q3755&lt;35,Q3755&gt;48),1,0)))</f>
        <v/>
      </c>
      <c r="AD3755">
        <f>IF(COUNT(AA3755:AC3755)&lt;3,"",SUM(AA3755:AC3755))</f>
        <v/>
      </c>
      <c r="AE3755">
        <f>IF(L3755&gt;=4,2,IF(L3755&gt;=2,1,0))</f>
        <v/>
      </c>
      <c r="AF3755">
        <f>IF(L3755&gt;=5,1,0)</f>
        <v/>
      </c>
      <c r="AG3755">
        <f>AE3755+AF3755</f>
        <v/>
      </c>
      <c r="AH3755" s="15">
        <f>IF(M3755&lt;&gt;1,"",IF(OR(R3755=-9,R3755=""),"",R3755))</f>
        <v/>
      </c>
      <c r="AI3755">
        <f>IF(M3755&lt;&gt;1,"",IF(OR(Q3755=999,Q3755=""),"",Q3755))</f>
        <v/>
      </c>
    </row>
    <row r="3756">
      <c r="A3756" t="inlineStr">
        <is>
          <t>TQRMNOP120210</t>
        </is>
      </c>
      <c r="B3756" t="n">
        <v>2025</v>
      </c>
      <c r="C3756" t="n">
        <v>1</v>
      </c>
      <c r="D3756" t="n">
        <v>1</v>
      </c>
      <c r="E3756" t="inlineStr">
        <is>
          <t>S</t>
        </is>
      </c>
      <c r="F3756" t="n">
        <v>33</v>
      </c>
      <c r="G3756" t="n">
        <v>1103</v>
      </c>
      <c r="H3756" t="n">
        <v>3</v>
      </c>
      <c r="I3756" t="n">
        <v>2</v>
      </c>
      <c r="J3756" t="n">
        <v>19</v>
      </c>
      <c r="K3756" t="n">
        <v>1</v>
      </c>
      <c r="L3756" t="n">
        <v>5</v>
      </c>
      <c r="M3756" t="n">
        <v>3</v>
      </c>
      <c r="R3756" s="15" t="n">
        <v>0</v>
      </c>
      <c r="S3756" s="15" t="n">
        <v>0</v>
      </c>
      <c r="T3756" s="15" t="n">
        <v>0</v>
      </c>
      <c r="U3756" s="15" t="n">
        <v>211400</v>
      </c>
      <c r="V3756">
        <f>IFERROR(VLOOKUP(D3756,Tablas_Equivalencia!$A$3:$B$8,2,FALSE),"Sin dato")</f>
        <v/>
      </c>
      <c r="W3756">
        <f>IFERROR(VLOOKUP(L3756,Tablas_Equivalencia!$D$3:$E$9,2,FALSE),"Sin dato")</f>
        <v/>
      </c>
      <c r="X3756">
        <f>IF(I3756=1,"Varón","Mujer")</f>
        <v/>
      </c>
      <c r="Y3756">
        <f>IFERROR(VLOOKUP(M3756,Tablas_Equivalencia!$G$3:$H$6,2,FALSE),"Sin dato")</f>
        <v/>
      </c>
      <c r="Z3756">
        <f>IF(J3756&lt;=24,"18-24","25-29")</f>
        <v/>
      </c>
      <c r="AA3756">
        <f>IF(M3756&lt;&gt;1,"",IF(P3756=2,1,0))</f>
        <v/>
      </c>
      <c r="AB3756">
        <f>IF(M3756&lt;&gt;1,"",IF(O3756&gt;=2,1,0))</f>
        <v/>
      </c>
      <c r="AC3756">
        <f>IF(M3756&lt;&gt;1,"",IF(OR(Q3756=999,Q3756=""),"",IF(OR(Q3756&lt;35,Q3756&gt;48),1,0)))</f>
        <v/>
      </c>
      <c r="AD3756">
        <f>IF(COUNT(AA3756:AC3756)&lt;3,"",SUM(AA3756:AC3756))</f>
        <v/>
      </c>
      <c r="AE3756">
        <f>IF(L3756&gt;=4,2,IF(L3756&gt;=2,1,0))</f>
        <v/>
      </c>
      <c r="AF3756">
        <f>IF(L3756&gt;=5,1,0)</f>
        <v/>
      </c>
      <c r="AG3756">
        <f>AE3756+AF3756</f>
        <v/>
      </c>
      <c r="AH3756" s="15">
        <f>IF(M3756&lt;&gt;1,"",IF(OR(R3756=-9,R3756=""),"",R3756))</f>
        <v/>
      </c>
      <c r="AI3756">
        <f>IF(M3756&lt;&gt;1,"",IF(OR(Q3756=999,Q3756=""),"",Q3756))</f>
        <v/>
      </c>
    </row>
    <row r="3757">
      <c r="A3757" t="inlineStr">
        <is>
          <t>TQRMNOP120214</t>
        </is>
      </c>
      <c r="B3757" t="n">
        <v>2025</v>
      </c>
      <c r="C3757" t="n">
        <v>1</v>
      </c>
      <c r="D3757" t="n">
        <v>42</v>
      </c>
      <c r="E3757" t="inlineStr">
        <is>
          <t>N</t>
        </is>
      </c>
      <c r="F3757" t="n">
        <v>25</v>
      </c>
      <c r="G3757" t="n">
        <v>1114</v>
      </c>
      <c r="H3757" t="n">
        <v>2</v>
      </c>
      <c r="I3757" t="n">
        <v>2</v>
      </c>
      <c r="J3757" t="n">
        <v>27</v>
      </c>
      <c r="K3757" t="n">
        <v>1</v>
      </c>
      <c r="L3757" t="n">
        <v>5</v>
      </c>
      <c r="M3757" t="n">
        <v>1</v>
      </c>
      <c r="N3757" t="n">
        <v>3</v>
      </c>
      <c r="O3757" t="n">
        <v>1</v>
      </c>
      <c r="P3757" t="n">
        <v>1</v>
      </c>
      <c r="Q3757" t="n">
        <v>37</v>
      </c>
      <c r="R3757" s="15" t="n">
        <v>690000</v>
      </c>
      <c r="S3757" s="15" t="n">
        <v>0</v>
      </c>
      <c r="T3757" s="15" t="n">
        <v>690000</v>
      </c>
      <c r="U3757" s="15" t="n">
        <v>90800</v>
      </c>
      <c r="V3757">
        <f>IFERROR(VLOOKUP(D3757,Tablas_Equivalencia!$A$3:$B$8,2,FALSE),"Sin dato")</f>
        <v/>
      </c>
      <c r="W3757">
        <f>IFERROR(VLOOKUP(L3757,Tablas_Equivalencia!$D$3:$E$9,2,FALSE),"Sin dato")</f>
        <v/>
      </c>
      <c r="X3757">
        <f>IF(I3757=1,"Varón","Mujer")</f>
        <v/>
      </c>
      <c r="Y3757">
        <f>IFERROR(VLOOKUP(M3757,Tablas_Equivalencia!$G$3:$H$6,2,FALSE),"Sin dato")</f>
        <v/>
      </c>
      <c r="Z3757">
        <f>IF(J3757&lt;=24,"18-24","25-29")</f>
        <v/>
      </c>
      <c r="AA3757">
        <f>IF(M3757&lt;&gt;1,"",IF(P3757=2,1,0))</f>
        <v/>
      </c>
      <c r="AB3757">
        <f>IF(M3757&lt;&gt;1,"",IF(O3757&gt;=2,1,0))</f>
        <v/>
      </c>
      <c r="AC3757">
        <f>IF(M3757&lt;&gt;1,"",IF(OR(Q3757=999,Q3757=""),"",IF(OR(Q3757&lt;35,Q3757&gt;48),1,0)))</f>
        <v/>
      </c>
      <c r="AD3757">
        <f>IF(COUNT(AA3757:AC3757)&lt;3,"",SUM(AA3757:AC3757))</f>
        <v/>
      </c>
      <c r="AE3757">
        <f>IF(L3757&gt;=4,2,IF(L3757&gt;=2,1,0))</f>
        <v/>
      </c>
      <c r="AF3757">
        <f>IF(L3757&gt;=5,1,0)</f>
        <v/>
      </c>
      <c r="AG3757">
        <f>AE3757+AF3757</f>
        <v/>
      </c>
      <c r="AH3757" s="15">
        <f>IF(M3757&lt;&gt;1,"",IF(OR(R3757=-9,R3757=""),"",R3757))</f>
        <v/>
      </c>
      <c r="AI3757">
        <f>IF(M3757&lt;&gt;1,"",IF(OR(Q3757=999,Q3757=""),"",Q3757))</f>
        <v/>
      </c>
    </row>
    <row r="3758">
      <c r="A3758" t="inlineStr">
        <is>
          <t>TQRMNOP120215</t>
        </is>
      </c>
      <c r="B3758" t="n">
        <v>2025</v>
      </c>
      <c r="C3758" t="n">
        <v>1</v>
      </c>
      <c r="D3758" t="n">
        <v>43</v>
      </c>
      <c r="E3758" t="inlineStr">
        <is>
          <t>S</t>
        </is>
      </c>
      <c r="F3758" t="n">
        <v>17</v>
      </c>
      <c r="G3758" t="n">
        <v>772</v>
      </c>
      <c r="H3758" t="n">
        <v>2</v>
      </c>
      <c r="I3758" t="n">
        <v>2</v>
      </c>
      <c r="J3758" t="n">
        <v>25</v>
      </c>
      <c r="K3758" t="n">
        <v>1</v>
      </c>
      <c r="L3758" t="n">
        <v>6</v>
      </c>
      <c r="M3758" t="n">
        <v>3</v>
      </c>
      <c r="R3758" s="15" t="n">
        <v>0</v>
      </c>
      <c r="S3758" s="15" t="n">
        <v>0</v>
      </c>
      <c r="T3758" s="15" t="n">
        <v>0</v>
      </c>
      <c r="U3758" s="15" t="n">
        <v>77200</v>
      </c>
      <c r="V3758">
        <f>IFERROR(VLOOKUP(D3758,Tablas_Equivalencia!$A$3:$B$8,2,FALSE),"Sin dato")</f>
        <v/>
      </c>
      <c r="W3758">
        <f>IFERROR(VLOOKUP(L3758,Tablas_Equivalencia!$D$3:$E$9,2,FALSE),"Sin dato")</f>
        <v/>
      </c>
      <c r="X3758">
        <f>IF(I3758=1,"Varón","Mujer")</f>
        <v/>
      </c>
      <c r="Y3758">
        <f>IFERROR(VLOOKUP(M3758,Tablas_Equivalencia!$G$3:$H$6,2,FALSE),"Sin dato")</f>
        <v/>
      </c>
      <c r="Z3758">
        <f>IF(J3758&lt;=24,"18-24","25-29")</f>
        <v/>
      </c>
      <c r="AA3758">
        <f>IF(M3758&lt;&gt;1,"",IF(P3758=2,1,0))</f>
        <v/>
      </c>
      <c r="AB3758">
        <f>IF(M3758&lt;&gt;1,"",IF(O3758&gt;=2,1,0))</f>
        <v/>
      </c>
      <c r="AC3758">
        <f>IF(M3758&lt;&gt;1,"",IF(OR(Q3758=999,Q3758=""),"",IF(OR(Q3758&lt;35,Q3758&gt;48),1,0)))</f>
        <v/>
      </c>
      <c r="AD3758">
        <f>IF(COUNT(AA3758:AC3758)&lt;3,"",SUM(AA3758:AC3758))</f>
        <v/>
      </c>
      <c r="AE3758">
        <f>IF(L3758&gt;=4,2,IF(L3758&gt;=2,1,0))</f>
        <v/>
      </c>
      <c r="AF3758">
        <f>IF(L3758&gt;=5,1,0)</f>
        <v/>
      </c>
      <c r="AG3758">
        <f>AE3758+AF3758</f>
        <v/>
      </c>
      <c r="AH3758" s="15">
        <f>IF(M3758&lt;&gt;1,"",IF(OR(R3758=-9,R3758=""),"",R3758))</f>
        <v/>
      </c>
      <c r="AI3758">
        <f>IF(M3758&lt;&gt;1,"",IF(OR(Q3758=999,Q3758=""),"",Q3758))</f>
        <v/>
      </c>
    </row>
    <row r="3759">
      <c r="A3759" t="inlineStr">
        <is>
          <t>TQRMNOP120222</t>
        </is>
      </c>
      <c r="B3759" t="n">
        <v>2025</v>
      </c>
      <c r="C3759" t="n">
        <v>1</v>
      </c>
      <c r="D3759" t="n">
        <v>1</v>
      </c>
      <c r="E3759" t="inlineStr">
        <is>
          <t>S</t>
        </is>
      </c>
      <c r="F3759" t="n">
        <v>33</v>
      </c>
      <c r="G3759" t="n">
        <v>1265</v>
      </c>
      <c r="H3759" t="n">
        <v>3</v>
      </c>
      <c r="I3759" t="n">
        <v>1</v>
      </c>
      <c r="J3759" t="n">
        <v>26</v>
      </c>
      <c r="K3759" t="n">
        <v>1</v>
      </c>
      <c r="L3759" t="n">
        <v>5</v>
      </c>
      <c r="M3759" t="n">
        <v>3</v>
      </c>
      <c r="R3759" s="15" t="n">
        <v>0</v>
      </c>
      <c r="S3759" s="15" t="n">
        <v>0</v>
      </c>
      <c r="T3759" s="15" t="n">
        <v>0</v>
      </c>
      <c r="U3759" s="15" t="n">
        <v>212200</v>
      </c>
      <c r="V3759">
        <f>IFERROR(VLOOKUP(D3759,Tablas_Equivalencia!$A$3:$B$8,2,FALSE),"Sin dato")</f>
        <v/>
      </c>
      <c r="W3759">
        <f>IFERROR(VLOOKUP(L3759,Tablas_Equivalencia!$D$3:$E$9,2,FALSE),"Sin dato")</f>
        <v/>
      </c>
      <c r="X3759">
        <f>IF(I3759=1,"Varón","Mujer")</f>
        <v/>
      </c>
      <c r="Y3759">
        <f>IFERROR(VLOOKUP(M3759,Tablas_Equivalencia!$G$3:$H$6,2,FALSE),"Sin dato")</f>
        <v/>
      </c>
      <c r="Z3759">
        <f>IF(J3759&lt;=24,"18-24","25-29")</f>
        <v/>
      </c>
      <c r="AA3759">
        <f>IF(M3759&lt;&gt;1,"",IF(P3759=2,1,0))</f>
        <v/>
      </c>
      <c r="AB3759">
        <f>IF(M3759&lt;&gt;1,"",IF(O3759&gt;=2,1,0))</f>
        <v/>
      </c>
      <c r="AC3759">
        <f>IF(M3759&lt;&gt;1,"",IF(OR(Q3759=999,Q3759=""),"",IF(OR(Q3759&lt;35,Q3759&gt;48),1,0)))</f>
        <v/>
      </c>
      <c r="AD3759">
        <f>IF(COUNT(AA3759:AC3759)&lt;3,"",SUM(AA3759:AC3759))</f>
        <v/>
      </c>
      <c r="AE3759">
        <f>IF(L3759&gt;=4,2,IF(L3759&gt;=2,1,0))</f>
        <v/>
      </c>
      <c r="AF3759">
        <f>IF(L3759&gt;=5,1,0)</f>
        <v/>
      </c>
      <c r="AG3759">
        <f>AE3759+AF3759</f>
        <v/>
      </c>
      <c r="AH3759" s="15">
        <f>IF(M3759&lt;&gt;1,"",IF(OR(R3759=-9,R3759=""),"",R3759))</f>
        <v/>
      </c>
      <c r="AI3759">
        <f>IF(M3759&lt;&gt;1,"",IF(OR(Q3759=999,Q3759=""),"",Q3759))</f>
        <v/>
      </c>
    </row>
    <row r="3760">
      <c r="A3760" t="inlineStr">
        <is>
          <t>TQRMNOP120223</t>
        </is>
      </c>
      <c r="B3760" t="n">
        <v>2025</v>
      </c>
      <c r="C3760" t="n">
        <v>1</v>
      </c>
      <c r="D3760" t="n">
        <v>40</v>
      </c>
      <c r="E3760" t="inlineStr">
        <is>
          <t>N</t>
        </is>
      </c>
      <c r="F3760" t="n">
        <v>9</v>
      </c>
      <c r="G3760" t="n">
        <v>844</v>
      </c>
      <c r="H3760" t="n">
        <v>1</v>
      </c>
      <c r="I3760" t="n">
        <v>1</v>
      </c>
      <c r="J3760" t="n">
        <v>26</v>
      </c>
      <c r="K3760" t="n">
        <v>2</v>
      </c>
      <c r="L3760" t="n">
        <v>3</v>
      </c>
      <c r="M3760" t="n">
        <v>1</v>
      </c>
      <c r="N3760" t="n">
        <v>3</v>
      </c>
      <c r="O3760" t="n">
        <v>2</v>
      </c>
      <c r="P3760" t="n">
        <v>2</v>
      </c>
      <c r="Q3760" t="n">
        <v>21</v>
      </c>
      <c r="R3760" s="15" t="n">
        <v>455000</v>
      </c>
      <c r="S3760" s="15" t="n">
        <v>0</v>
      </c>
      <c r="T3760" s="15" t="n">
        <v>455000</v>
      </c>
      <c r="U3760" s="15" t="n">
        <v>48800</v>
      </c>
      <c r="V3760">
        <f>IFERROR(VLOOKUP(D3760,Tablas_Equivalencia!$A$3:$B$8,2,FALSE),"Sin dato")</f>
        <v/>
      </c>
      <c r="W3760">
        <f>IFERROR(VLOOKUP(L3760,Tablas_Equivalencia!$D$3:$E$9,2,FALSE),"Sin dato")</f>
        <v/>
      </c>
      <c r="X3760">
        <f>IF(I3760=1,"Varón","Mujer")</f>
        <v/>
      </c>
      <c r="Y3760">
        <f>IFERROR(VLOOKUP(M3760,Tablas_Equivalencia!$G$3:$H$6,2,FALSE),"Sin dato")</f>
        <v/>
      </c>
      <c r="Z3760">
        <f>IF(J3760&lt;=24,"18-24","25-29")</f>
        <v/>
      </c>
      <c r="AA3760">
        <f>IF(M3760&lt;&gt;1,"",IF(P3760=2,1,0))</f>
        <v/>
      </c>
      <c r="AB3760">
        <f>IF(M3760&lt;&gt;1,"",IF(O3760&gt;=2,1,0))</f>
        <v/>
      </c>
      <c r="AC3760">
        <f>IF(M3760&lt;&gt;1,"",IF(OR(Q3760=999,Q3760=""),"",IF(OR(Q3760&lt;35,Q3760&gt;48),1,0)))</f>
        <v/>
      </c>
      <c r="AD3760">
        <f>IF(COUNT(AA3760:AC3760)&lt;3,"",SUM(AA3760:AC3760))</f>
        <v/>
      </c>
      <c r="AE3760">
        <f>IF(L3760&gt;=4,2,IF(L3760&gt;=2,1,0))</f>
        <v/>
      </c>
      <c r="AF3760">
        <f>IF(L3760&gt;=5,1,0)</f>
        <v/>
      </c>
      <c r="AG3760">
        <f>AE3760+AF3760</f>
        <v/>
      </c>
      <c r="AH3760" s="15">
        <f>IF(M3760&lt;&gt;1,"",IF(OR(R3760=-9,R3760=""),"",R3760))</f>
        <v/>
      </c>
      <c r="AI3760">
        <f>IF(M3760&lt;&gt;1,"",IF(OR(Q3760=999,Q3760=""),"",Q3760))</f>
        <v/>
      </c>
    </row>
    <row r="3761">
      <c r="A3761" t="inlineStr">
        <is>
          <t>TQRMNOP120228</t>
        </is>
      </c>
      <c r="B3761" t="n">
        <v>2025</v>
      </c>
      <c r="C3761" t="n">
        <v>1</v>
      </c>
      <c r="D3761" t="n">
        <v>44</v>
      </c>
      <c r="E3761" t="inlineStr">
        <is>
          <t>N</t>
        </is>
      </c>
      <c r="F3761" t="n">
        <v>14</v>
      </c>
      <c r="G3761" t="n">
        <v>1491</v>
      </c>
      <c r="H3761" t="n">
        <v>1</v>
      </c>
      <c r="I3761" t="n">
        <v>2</v>
      </c>
      <c r="J3761" t="n">
        <v>27</v>
      </c>
      <c r="K3761" t="n">
        <v>2</v>
      </c>
      <c r="L3761" t="n">
        <v>5</v>
      </c>
      <c r="M3761" t="n">
        <v>3</v>
      </c>
      <c r="R3761" s="15" t="n">
        <v>0</v>
      </c>
      <c r="S3761" s="15" t="n">
        <v>41000</v>
      </c>
      <c r="T3761" s="15" t="n">
        <v>41000</v>
      </c>
      <c r="U3761" s="15" t="n">
        <v>46800</v>
      </c>
      <c r="V3761">
        <f>IFERROR(VLOOKUP(D3761,Tablas_Equivalencia!$A$3:$B$8,2,FALSE),"Sin dato")</f>
        <v/>
      </c>
      <c r="W3761">
        <f>IFERROR(VLOOKUP(L3761,Tablas_Equivalencia!$D$3:$E$9,2,FALSE),"Sin dato")</f>
        <v/>
      </c>
      <c r="X3761">
        <f>IF(I3761=1,"Varón","Mujer")</f>
        <v/>
      </c>
      <c r="Y3761">
        <f>IFERROR(VLOOKUP(M3761,Tablas_Equivalencia!$G$3:$H$6,2,FALSE),"Sin dato")</f>
        <v/>
      </c>
      <c r="Z3761">
        <f>IF(J3761&lt;=24,"18-24","25-29")</f>
        <v/>
      </c>
      <c r="AA3761">
        <f>IF(M3761&lt;&gt;1,"",IF(P3761=2,1,0))</f>
        <v/>
      </c>
      <c r="AB3761">
        <f>IF(M3761&lt;&gt;1,"",IF(O3761&gt;=2,1,0))</f>
        <v/>
      </c>
      <c r="AC3761">
        <f>IF(M3761&lt;&gt;1,"",IF(OR(Q3761=999,Q3761=""),"",IF(OR(Q3761&lt;35,Q3761&gt;48),1,0)))</f>
        <v/>
      </c>
      <c r="AD3761">
        <f>IF(COUNT(AA3761:AC3761)&lt;3,"",SUM(AA3761:AC3761))</f>
        <v/>
      </c>
      <c r="AE3761">
        <f>IF(L3761&gt;=4,2,IF(L3761&gt;=2,1,0))</f>
        <v/>
      </c>
      <c r="AF3761">
        <f>IF(L3761&gt;=5,1,0)</f>
        <v/>
      </c>
      <c r="AG3761">
        <f>AE3761+AF3761</f>
        <v/>
      </c>
      <c r="AH3761" s="15">
        <f>IF(M3761&lt;&gt;1,"",IF(OR(R3761=-9,R3761=""),"",R3761))</f>
        <v/>
      </c>
      <c r="AI3761">
        <f>IF(M3761&lt;&gt;1,"",IF(OR(Q3761=999,Q3761=""),"",Q3761))</f>
        <v/>
      </c>
    </row>
    <row r="3762">
      <c r="A3762" t="inlineStr">
        <is>
          <t>TQRMNOP120230</t>
        </is>
      </c>
      <c r="B3762" t="n">
        <v>2025</v>
      </c>
      <c r="C3762" t="n">
        <v>1</v>
      </c>
      <c r="D3762" t="n">
        <v>43</v>
      </c>
      <c r="E3762" t="inlineStr">
        <is>
          <t>N</t>
        </is>
      </c>
      <c r="F3762" t="n">
        <v>38</v>
      </c>
      <c r="G3762" t="n">
        <v>1597</v>
      </c>
      <c r="H3762" t="n">
        <v>1</v>
      </c>
      <c r="I3762" t="n">
        <v>2</v>
      </c>
      <c r="J3762" t="n">
        <v>23</v>
      </c>
      <c r="K3762" t="n">
        <v>1</v>
      </c>
      <c r="L3762" t="n">
        <v>3</v>
      </c>
      <c r="M3762" t="n">
        <v>1</v>
      </c>
      <c r="N3762" t="n">
        <v>3</v>
      </c>
      <c r="O3762" t="n">
        <v>1</v>
      </c>
      <c r="P3762" t="n">
        <v>2</v>
      </c>
      <c r="Q3762" t="n">
        <v>24</v>
      </c>
      <c r="R3762" s="15" t="n">
        <v>212000</v>
      </c>
      <c r="S3762" s="15" t="n">
        <v>0</v>
      </c>
      <c r="T3762" s="15" t="n">
        <v>212000</v>
      </c>
      <c r="U3762" s="15" t="n">
        <v>109700</v>
      </c>
      <c r="V3762">
        <f>IFERROR(VLOOKUP(D3762,Tablas_Equivalencia!$A$3:$B$8,2,FALSE),"Sin dato")</f>
        <v/>
      </c>
      <c r="W3762">
        <f>IFERROR(VLOOKUP(L3762,Tablas_Equivalencia!$D$3:$E$9,2,FALSE),"Sin dato")</f>
        <v/>
      </c>
      <c r="X3762">
        <f>IF(I3762=1,"Varón","Mujer")</f>
        <v/>
      </c>
      <c r="Y3762">
        <f>IFERROR(VLOOKUP(M3762,Tablas_Equivalencia!$G$3:$H$6,2,FALSE),"Sin dato")</f>
        <v/>
      </c>
      <c r="Z3762">
        <f>IF(J3762&lt;=24,"18-24","25-29")</f>
        <v/>
      </c>
      <c r="AA3762">
        <f>IF(M3762&lt;&gt;1,"",IF(P3762=2,1,0))</f>
        <v/>
      </c>
      <c r="AB3762">
        <f>IF(M3762&lt;&gt;1,"",IF(O3762&gt;=2,1,0))</f>
        <v/>
      </c>
      <c r="AC3762">
        <f>IF(M3762&lt;&gt;1,"",IF(OR(Q3762=999,Q3762=""),"",IF(OR(Q3762&lt;35,Q3762&gt;48),1,0)))</f>
        <v/>
      </c>
      <c r="AD3762">
        <f>IF(COUNT(AA3762:AC3762)&lt;3,"",SUM(AA3762:AC3762))</f>
        <v/>
      </c>
      <c r="AE3762">
        <f>IF(L3762&gt;=4,2,IF(L3762&gt;=2,1,0))</f>
        <v/>
      </c>
      <c r="AF3762">
        <f>IF(L3762&gt;=5,1,0)</f>
        <v/>
      </c>
      <c r="AG3762">
        <f>AE3762+AF3762</f>
        <v/>
      </c>
      <c r="AH3762" s="15">
        <f>IF(M3762&lt;&gt;1,"",IF(OR(R3762=-9,R3762=""),"",R3762))</f>
        <v/>
      </c>
      <c r="AI3762">
        <f>IF(M3762&lt;&gt;1,"",IF(OR(Q3762=999,Q3762=""),"",Q3762))</f>
        <v/>
      </c>
    </row>
    <row r="3763">
      <c r="A3763" t="inlineStr">
        <is>
          <t>TQRMNOP120247</t>
        </is>
      </c>
      <c r="B3763" t="n">
        <v>2025</v>
      </c>
      <c r="C3763" t="n">
        <v>1</v>
      </c>
      <c r="D3763" t="n">
        <v>1</v>
      </c>
      <c r="E3763" t="inlineStr">
        <is>
          <t>S</t>
        </is>
      </c>
      <c r="F3763" t="n">
        <v>32</v>
      </c>
      <c r="G3763" t="n">
        <v>1543</v>
      </c>
      <c r="H3763" t="n">
        <v>2</v>
      </c>
      <c r="I3763" t="n">
        <v>1</v>
      </c>
      <c r="J3763" t="n">
        <v>26</v>
      </c>
      <c r="K3763" t="n">
        <v>2</v>
      </c>
      <c r="L3763" t="n">
        <v>4</v>
      </c>
      <c r="M3763" t="n">
        <v>1</v>
      </c>
      <c r="N3763" t="n">
        <v>3</v>
      </c>
      <c r="O3763" t="n">
        <v>2</v>
      </c>
      <c r="P3763" t="n">
        <v>1</v>
      </c>
      <c r="Q3763" t="n">
        <v>33</v>
      </c>
      <c r="R3763" s="15" t="n">
        <v>1082000</v>
      </c>
      <c r="S3763" s="15" t="n">
        <v>0</v>
      </c>
      <c r="T3763" s="15" t="n">
        <v>1082000</v>
      </c>
      <c r="U3763" s="15" t="n">
        <v>93300</v>
      </c>
      <c r="V3763">
        <f>IFERROR(VLOOKUP(D3763,Tablas_Equivalencia!$A$3:$B$8,2,FALSE),"Sin dato")</f>
        <v/>
      </c>
      <c r="W3763">
        <f>IFERROR(VLOOKUP(L3763,Tablas_Equivalencia!$D$3:$E$9,2,FALSE),"Sin dato")</f>
        <v/>
      </c>
      <c r="X3763">
        <f>IF(I3763=1,"Varón","Mujer")</f>
        <v/>
      </c>
      <c r="Y3763">
        <f>IFERROR(VLOOKUP(M3763,Tablas_Equivalencia!$G$3:$H$6,2,FALSE),"Sin dato")</f>
        <v/>
      </c>
      <c r="Z3763">
        <f>IF(J3763&lt;=24,"18-24","25-29")</f>
        <v/>
      </c>
      <c r="AA3763">
        <f>IF(M3763&lt;&gt;1,"",IF(P3763=2,1,0))</f>
        <v/>
      </c>
      <c r="AB3763">
        <f>IF(M3763&lt;&gt;1,"",IF(O3763&gt;=2,1,0))</f>
        <v/>
      </c>
      <c r="AC3763">
        <f>IF(M3763&lt;&gt;1,"",IF(OR(Q3763=999,Q3763=""),"",IF(OR(Q3763&lt;35,Q3763&gt;48),1,0)))</f>
        <v/>
      </c>
      <c r="AD3763">
        <f>IF(COUNT(AA3763:AC3763)&lt;3,"",SUM(AA3763:AC3763))</f>
        <v/>
      </c>
      <c r="AE3763">
        <f>IF(L3763&gt;=4,2,IF(L3763&gt;=2,1,0))</f>
        <v/>
      </c>
      <c r="AF3763">
        <f>IF(L3763&gt;=5,1,0)</f>
        <v/>
      </c>
      <c r="AG3763">
        <f>AE3763+AF3763</f>
        <v/>
      </c>
      <c r="AH3763" s="15">
        <f>IF(M3763&lt;&gt;1,"",IF(OR(R3763=-9,R3763=""),"",R3763))</f>
        <v/>
      </c>
      <c r="AI3763">
        <f>IF(M3763&lt;&gt;1,"",IF(OR(Q3763=999,Q3763=""),"",Q3763))</f>
        <v/>
      </c>
    </row>
    <row r="3764">
      <c r="A3764" t="inlineStr">
        <is>
          <t>TQRMNOP120265</t>
        </is>
      </c>
      <c r="B3764" t="n">
        <v>2025</v>
      </c>
      <c r="C3764" t="n">
        <v>1</v>
      </c>
      <c r="D3764" t="n">
        <v>40</v>
      </c>
      <c r="E3764" t="inlineStr">
        <is>
          <t>N</t>
        </is>
      </c>
      <c r="F3764" t="n">
        <v>22</v>
      </c>
      <c r="G3764" t="n">
        <v>1459</v>
      </c>
      <c r="H3764" t="n">
        <v>3</v>
      </c>
      <c r="I3764" t="n">
        <v>2</v>
      </c>
      <c r="J3764" t="n">
        <v>26</v>
      </c>
      <c r="K3764" t="n">
        <v>2</v>
      </c>
      <c r="L3764" t="n">
        <v>2</v>
      </c>
      <c r="M3764" t="n">
        <v>1</v>
      </c>
      <c r="N3764" t="n">
        <v>3</v>
      </c>
      <c r="O3764" t="n">
        <v>3</v>
      </c>
      <c r="P3764" t="n">
        <v>2</v>
      </c>
      <c r="Q3764" t="n">
        <v>25</v>
      </c>
      <c r="R3764" s="15" t="n">
        <v>276000</v>
      </c>
      <c r="S3764" s="15" t="n">
        <v>0</v>
      </c>
      <c r="T3764" s="15" t="n">
        <v>276000</v>
      </c>
      <c r="U3764" s="15" t="n">
        <v>132000</v>
      </c>
      <c r="V3764">
        <f>IFERROR(VLOOKUP(D3764,Tablas_Equivalencia!$A$3:$B$8,2,FALSE),"Sin dato")</f>
        <v/>
      </c>
      <c r="W3764">
        <f>IFERROR(VLOOKUP(L3764,Tablas_Equivalencia!$D$3:$E$9,2,FALSE),"Sin dato")</f>
        <v/>
      </c>
      <c r="X3764">
        <f>IF(I3764=1,"Varón","Mujer")</f>
        <v/>
      </c>
      <c r="Y3764">
        <f>IFERROR(VLOOKUP(M3764,Tablas_Equivalencia!$G$3:$H$6,2,FALSE),"Sin dato")</f>
        <v/>
      </c>
      <c r="Z3764">
        <f>IF(J3764&lt;=24,"18-24","25-29")</f>
        <v/>
      </c>
      <c r="AA3764">
        <f>IF(M3764&lt;&gt;1,"",IF(P3764=2,1,0))</f>
        <v/>
      </c>
      <c r="AB3764">
        <f>IF(M3764&lt;&gt;1,"",IF(O3764&gt;=2,1,0))</f>
        <v/>
      </c>
      <c r="AC3764">
        <f>IF(M3764&lt;&gt;1,"",IF(OR(Q3764=999,Q3764=""),"",IF(OR(Q3764&lt;35,Q3764&gt;48),1,0)))</f>
        <v/>
      </c>
      <c r="AD3764">
        <f>IF(COUNT(AA3764:AC3764)&lt;3,"",SUM(AA3764:AC3764))</f>
        <v/>
      </c>
      <c r="AE3764">
        <f>IF(L3764&gt;=4,2,IF(L3764&gt;=2,1,0))</f>
        <v/>
      </c>
      <c r="AF3764">
        <f>IF(L3764&gt;=5,1,0)</f>
        <v/>
      </c>
      <c r="AG3764">
        <f>AE3764+AF3764</f>
        <v/>
      </c>
      <c r="AH3764" s="15">
        <f>IF(M3764&lt;&gt;1,"",IF(OR(R3764=-9,R3764=""),"",R3764))</f>
        <v/>
      </c>
      <c r="AI3764">
        <f>IF(M3764&lt;&gt;1,"",IF(OR(Q3764=999,Q3764=""),"",Q3764))</f>
        <v/>
      </c>
    </row>
    <row r="3765">
      <c r="A3765" t="inlineStr">
        <is>
          <t>TQRMNOP120267</t>
        </is>
      </c>
      <c r="B3765" t="n">
        <v>2025</v>
      </c>
      <c r="C3765" t="n">
        <v>1</v>
      </c>
      <c r="D3765" t="n">
        <v>44</v>
      </c>
      <c r="E3765" t="inlineStr">
        <is>
          <t>N</t>
        </is>
      </c>
      <c r="F3765" t="n">
        <v>5</v>
      </c>
      <c r="G3765" t="n">
        <v>1323</v>
      </c>
      <c r="H3765" t="n">
        <v>1</v>
      </c>
      <c r="I3765" t="n">
        <v>2</v>
      </c>
      <c r="J3765" t="n">
        <v>27</v>
      </c>
      <c r="K3765" t="n">
        <v>2</v>
      </c>
      <c r="L3765" t="n">
        <v>5</v>
      </c>
      <c r="M3765" t="n">
        <v>1</v>
      </c>
      <c r="N3765" t="n">
        <v>2</v>
      </c>
      <c r="O3765" t="n">
        <v>1</v>
      </c>
      <c r="P3765" t="n">
        <v>1</v>
      </c>
      <c r="Q3765" t="n">
        <v>41</v>
      </c>
      <c r="R3765" s="15" t="n">
        <v>393000</v>
      </c>
      <c r="S3765" s="15" t="n">
        <v>29000</v>
      </c>
      <c r="T3765" s="15" t="n">
        <v>422000</v>
      </c>
      <c r="U3765" s="15" t="n">
        <v>114200</v>
      </c>
      <c r="V3765">
        <f>IFERROR(VLOOKUP(D3765,Tablas_Equivalencia!$A$3:$B$8,2,FALSE),"Sin dato")</f>
        <v/>
      </c>
      <c r="W3765">
        <f>IFERROR(VLOOKUP(L3765,Tablas_Equivalencia!$D$3:$E$9,2,FALSE),"Sin dato")</f>
        <v/>
      </c>
      <c r="X3765">
        <f>IF(I3765=1,"Varón","Mujer")</f>
        <v/>
      </c>
      <c r="Y3765">
        <f>IFERROR(VLOOKUP(M3765,Tablas_Equivalencia!$G$3:$H$6,2,FALSE),"Sin dato")</f>
        <v/>
      </c>
      <c r="Z3765">
        <f>IF(J3765&lt;=24,"18-24","25-29")</f>
        <v/>
      </c>
      <c r="AA3765">
        <f>IF(M3765&lt;&gt;1,"",IF(P3765=2,1,0))</f>
        <v/>
      </c>
      <c r="AB3765">
        <f>IF(M3765&lt;&gt;1,"",IF(O3765&gt;=2,1,0))</f>
        <v/>
      </c>
      <c r="AC3765">
        <f>IF(M3765&lt;&gt;1,"",IF(OR(Q3765=999,Q3765=""),"",IF(OR(Q3765&lt;35,Q3765&gt;48),1,0)))</f>
        <v/>
      </c>
      <c r="AD3765">
        <f>IF(COUNT(AA3765:AC3765)&lt;3,"",SUM(AA3765:AC3765))</f>
        <v/>
      </c>
      <c r="AE3765">
        <f>IF(L3765&gt;=4,2,IF(L3765&gt;=2,1,0))</f>
        <v/>
      </c>
      <c r="AF3765">
        <f>IF(L3765&gt;=5,1,0)</f>
        <v/>
      </c>
      <c r="AG3765">
        <f>AE3765+AF3765</f>
        <v/>
      </c>
      <c r="AH3765" s="15">
        <f>IF(M3765&lt;&gt;1,"",IF(OR(R3765=-9,R3765=""),"",R3765))</f>
        <v/>
      </c>
      <c r="AI3765">
        <f>IF(M3765&lt;&gt;1,"",IF(OR(Q3765=999,Q3765=""),"",Q3765))</f>
        <v/>
      </c>
    </row>
    <row r="3766">
      <c r="A3766" t="inlineStr">
        <is>
          <t>TQRMNOP120273</t>
        </is>
      </c>
      <c r="B3766" t="n">
        <v>2025</v>
      </c>
      <c r="C3766" t="n">
        <v>1</v>
      </c>
      <c r="D3766" t="n">
        <v>1</v>
      </c>
      <c r="E3766" t="inlineStr">
        <is>
          <t>S</t>
        </is>
      </c>
      <c r="F3766" t="n">
        <v>33</v>
      </c>
      <c r="G3766" t="n">
        <v>1313</v>
      </c>
      <c r="H3766" t="n">
        <v>3</v>
      </c>
      <c r="I3766" t="n">
        <v>2</v>
      </c>
      <c r="J3766" t="n">
        <v>25</v>
      </c>
      <c r="K3766" t="n">
        <v>2</v>
      </c>
      <c r="L3766" t="n">
        <v>4</v>
      </c>
      <c r="M3766" t="n">
        <v>3</v>
      </c>
      <c r="R3766" s="15" t="n">
        <v>0</v>
      </c>
      <c r="S3766" s="15" t="n">
        <v>0</v>
      </c>
      <c r="T3766" s="15" t="n">
        <v>0</v>
      </c>
      <c r="U3766" s="15" t="n">
        <v>113700</v>
      </c>
      <c r="V3766">
        <f>IFERROR(VLOOKUP(D3766,Tablas_Equivalencia!$A$3:$B$8,2,FALSE),"Sin dato")</f>
        <v/>
      </c>
      <c r="W3766">
        <f>IFERROR(VLOOKUP(L3766,Tablas_Equivalencia!$D$3:$E$9,2,FALSE),"Sin dato")</f>
        <v/>
      </c>
      <c r="X3766">
        <f>IF(I3766=1,"Varón","Mujer")</f>
        <v/>
      </c>
      <c r="Y3766">
        <f>IFERROR(VLOOKUP(M3766,Tablas_Equivalencia!$G$3:$H$6,2,FALSE),"Sin dato")</f>
        <v/>
      </c>
      <c r="Z3766">
        <f>IF(J3766&lt;=24,"18-24","25-29")</f>
        <v/>
      </c>
      <c r="AA3766">
        <f>IF(M3766&lt;&gt;1,"",IF(P3766=2,1,0))</f>
        <v/>
      </c>
      <c r="AB3766">
        <f>IF(M3766&lt;&gt;1,"",IF(O3766&gt;=2,1,0))</f>
        <v/>
      </c>
      <c r="AC3766">
        <f>IF(M3766&lt;&gt;1,"",IF(OR(Q3766=999,Q3766=""),"",IF(OR(Q3766&lt;35,Q3766&gt;48),1,0)))</f>
        <v/>
      </c>
      <c r="AD3766">
        <f>IF(COUNT(AA3766:AC3766)&lt;3,"",SUM(AA3766:AC3766))</f>
        <v/>
      </c>
      <c r="AE3766">
        <f>IF(L3766&gt;=4,2,IF(L3766&gt;=2,1,0))</f>
        <v/>
      </c>
      <c r="AF3766">
        <f>IF(L3766&gt;=5,1,0)</f>
        <v/>
      </c>
      <c r="AG3766">
        <f>AE3766+AF3766</f>
        <v/>
      </c>
      <c r="AH3766" s="15">
        <f>IF(M3766&lt;&gt;1,"",IF(OR(R3766=-9,R3766=""),"",R3766))</f>
        <v/>
      </c>
      <c r="AI3766">
        <f>IF(M3766&lt;&gt;1,"",IF(OR(Q3766=999,Q3766=""),"",Q3766))</f>
        <v/>
      </c>
    </row>
    <row r="3767">
      <c r="A3767" t="inlineStr">
        <is>
          <t>TQRMNOP120275</t>
        </is>
      </c>
      <c r="B3767" t="n">
        <v>2025</v>
      </c>
      <c r="C3767" t="n">
        <v>1</v>
      </c>
      <c r="D3767" t="n">
        <v>1</v>
      </c>
      <c r="E3767" t="inlineStr">
        <is>
          <t>S</t>
        </is>
      </c>
      <c r="F3767" t="n">
        <v>32</v>
      </c>
      <c r="G3767" t="n">
        <v>1152</v>
      </c>
      <c r="H3767" t="n">
        <v>3</v>
      </c>
      <c r="I3767" t="n">
        <v>2</v>
      </c>
      <c r="J3767" t="n">
        <v>26</v>
      </c>
      <c r="K3767" t="n">
        <v>2</v>
      </c>
      <c r="L3767" t="n">
        <v>2</v>
      </c>
      <c r="M3767" t="n">
        <v>2</v>
      </c>
      <c r="R3767" s="15" t="n">
        <v>0</v>
      </c>
      <c r="S3767" s="15" t="n">
        <v>0</v>
      </c>
      <c r="T3767" s="15" t="n">
        <v>0</v>
      </c>
      <c r="U3767" s="15" t="n">
        <v>82200</v>
      </c>
      <c r="V3767">
        <f>IFERROR(VLOOKUP(D3767,Tablas_Equivalencia!$A$3:$B$8,2,FALSE),"Sin dato")</f>
        <v/>
      </c>
      <c r="W3767">
        <f>IFERROR(VLOOKUP(L3767,Tablas_Equivalencia!$D$3:$E$9,2,FALSE),"Sin dato")</f>
        <v/>
      </c>
      <c r="X3767">
        <f>IF(I3767=1,"Varón","Mujer")</f>
        <v/>
      </c>
      <c r="Y3767">
        <f>IFERROR(VLOOKUP(M3767,Tablas_Equivalencia!$G$3:$H$6,2,FALSE),"Sin dato")</f>
        <v/>
      </c>
      <c r="Z3767">
        <f>IF(J3767&lt;=24,"18-24","25-29")</f>
        <v/>
      </c>
      <c r="AA3767">
        <f>IF(M3767&lt;&gt;1,"",IF(P3767=2,1,0))</f>
        <v/>
      </c>
      <c r="AB3767">
        <f>IF(M3767&lt;&gt;1,"",IF(O3767&gt;=2,1,0))</f>
        <v/>
      </c>
      <c r="AC3767">
        <f>IF(M3767&lt;&gt;1,"",IF(OR(Q3767=999,Q3767=""),"",IF(OR(Q3767&lt;35,Q3767&gt;48),1,0)))</f>
        <v/>
      </c>
      <c r="AD3767">
        <f>IF(COUNT(AA3767:AC3767)&lt;3,"",SUM(AA3767:AC3767))</f>
        <v/>
      </c>
      <c r="AE3767">
        <f>IF(L3767&gt;=4,2,IF(L3767&gt;=2,1,0))</f>
        <v/>
      </c>
      <c r="AF3767">
        <f>IF(L3767&gt;=5,1,0)</f>
        <v/>
      </c>
      <c r="AG3767">
        <f>AE3767+AF3767</f>
        <v/>
      </c>
      <c r="AH3767" s="15">
        <f>IF(M3767&lt;&gt;1,"",IF(OR(R3767=-9,R3767=""),"",R3767))</f>
        <v/>
      </c>
      <c r="AI3767">
        <f>IF(M3767&lt;&gt;1,"",IF(OR(Q3767=999,Q3767=""),"",Q3767))</f>
        <v/>
      </c>
    </row>
    <row r="3768">
      <c r="A3768" t="inlineStr">
        <is>
          <t>TQRMNOP120278</t>
        </is>
      </c>
      <c r="B3768" t="n">
        <v>2025</v>
      </c>
      <c r="C3768" t="n">
        <v>1</v>
      </c>
      <c r="D3768" t="n">
        <v>40</v>
      </c>
      <c r="E3768" t="inlineStr">
        <is>
          <t>N</t>
        </is>
      </c>
      <c r="F3768" t="n">
        <v>9</v>
      </c>
      <c r="G3768" t="n">
        <v>1851</v>
      </c>
      <c r="H3768" t="n">
        <v>3</v>
      </c>
      <c r="I3768" t="n">
        <v>2</v>
      </c>
      <c r="J3768" t="n">
        <v>18</v>
      </c>
      <c r="K3768" t="n">
        <v>2</v>
      </c>
      <c r="L3768" t="n">
        <v>7</v>
      </c>
      <c r="M3768" t="n">
        <v>3</v>
      </c>
      <c r="R3768" s="15" t="n">
        <v>0</v>
      </c>
      <c r="S3768" s="15" t="n">
        <v>0</v>
      </c>
      <c r="T3768" s="15" t="n">
        <v>0</v>
      </c>
      <c r="U3768" s="15" t="n">
        <v>216400</v>
      </c>
      <c r="V3768">
        <f>IFERROR(VLOOKUP(D3768,Tablas_Equivalencia!$A$3:$B$8,2,FALSE),"Sin dato")</f>
        <v/>
      </c>
      <c r="W3768">
        <f>IFERROR(VLOOKUP(L3768,Tablas_Equivalencia!$D$3:$E$9,2,FALSE),"Sin dato")</f>
        <v/>
      </c>
      <c r="X3768">
        <f>IF(I3768=1,"Varón","Mujer")</f>
        <v/>
      </c>
      <c r="Y3768">
        <f>IFERROR(VLOOKUP(M3768,Tablas_Equivalencia!$G$3:$H$6,2,FALSE),"Sin dato")</f>
        <v/>
      </c>
      <c r="Z3768">
        <f>IF(J3768&lt;=24,"18-24","25-29")</f>
        <v/>
      </c>
      <c r="AA3768">
        <f>IF(M3768&lt;&gt;1,"",IF(P3768=2,1,0))</f>
        <v/>
      </c>
      <c r="AB3768">
        <f>IF(M3768&lt;&gt;1,"",IF(O3768&gt;=2,1,0))</f>
        <v/>
      </c>
      <c r="AC3768">
        <f>IF(M3768&lt;&gt;1,"",IF(OR(Q3768=999,Q3768=""),"",IF(OR(Q3768&lt;35,Q3768&gt;48),1,0)))</f>
        <v/>
      </c>
      <c r="AD3768">
        <f>IF(COUNT(AA3768:AC3768)&lt;3,"",SUM(AA3768:AC3768))</f>
        <v/>
      </c>
      <c r="AE3768">
        <f>IF(L3768&gt;=4,2,IF(L3768&gt;=2,1,0))</f>
        <v/>
      </c>
      <c r="AF3768">
        <f>IF(L3768&gt;=5,1,0)</f>
        <v/>
      </c>
      <c r="AG3768">
        <f>AE3768+AF3768</f>
        <v/>
      </c>
      <c r="AH3768" s="15">
        <f>IF(M3768&lt;&gt;1,"",IF(OR(R3768=-9,R3768=""),"",R3768))</f>
        <v/>
      </c>
      <c r="AI3768">
        <f>IF(M3768&lt;&gt;1,"",IF(OR(Q3768=999,Q3768=""),"",Q3768))</f>
        <v/>
      </c>
    </row>
    <row r="3769">
      <c r="A3769" t="inlineStr">
        <is>
          <t>TQRMNOP120280</t>
        </is>
      </c>
      <c r="B3769" t="n">
        <v>2025</v>
      </c>
      <c r="C3769" t="n">
        <v>1</v>
      </c>
      <c r="D3769" t="n">
        <v>43</v>
      </c>
      <c r="E3769" t="inlineStr">
        <is>
          <t>N</t>
        </is>
      </c>
      <c r="F3769" t="n">
        <v>29</v>
      </c>
      <c r="G3769" t="n">
        <v>1543</v>
      </c>
      <c r="H3769" t="n">
        <v>1</v>
      </c>
      <c r="I3769" t="n">
        <v>2</v>
      </c>
      <c r="J3769" t="n">
        <v>25</v>
      </c>
      <c r="K3769" t="n">
        <v>2</v>
      </c>
      <c r="L3769" t="n">
        <v>4</v>
      </c>
      <c r="M3769" t="n">
        <v>1</v>
      </c>
      <c r="N3769" t="n">
        <v>3</v>
      </c>
      <c r="O3769" t="n">
        <v>2</v>
      </c>
      <c r="P3769" t="n">
        <v>2</v>
      </c>
      <c r="Q3769" t="n">
        <v>50</v>
      </c>
      <c r="R3769" s="15" t="n">
        <v>404000</v>
      </c>
      <c r="S3769" s="15" t="n">
        <v>40000</v>
      </c>
      <c r="T3769" s="15" t="n">
        <v>444000</v>
      </c>
      <c r="U3769" s="15" t="n">
        <v>198300</v>
      </c>
      <c r="V3769">
        <f>IFERROR(VLOOKUP(D3769,Tablas_Equivalencia!$A$3:$B$8,2,FALSE),"Sin dato")</f>
        <v/>
      </c>
      <c r="W3769">
        <f>IFERROR(VLOOKUP(L3769,Tablas_Equivalencia!$D$3:$E$9,2,FALSE),"Sin dato")</f>
        <v/>
      </c>
      <c r="X3769">
        <f>IF(I3769=1,"Varón","Mujer")</f>
        <v/>
      </c>
      <c r="Y3769">
        <f>IFERROR(VLOOKUP(M3769,Tablas_Equivalencia!$G$3:$H$6,2,FALSE),"Sin dato")</f>
        <v/>
      </c>
      <c r="Z3769">
        <f>IF(J3769&lt;=24,"18-24","25-29")</f>
        <v/>
      </c>
      <c r="AA3769">
        <f>IF(M3769&lt;&gt;1,"",IF(P3769=2,1,0))</f>
        <v/>
      </c>
      <c r="AB3769">
        <f>IF(M3769&lt;&gt;1,"",IF(O3769&gt;=2,1,0))</f>
        <v/>
      </c>
      <c r="AC3769">
        <f>IF(M3769&lt;&gt;1,"",IF(OR(Q3769=999,Q3769=""),"",IF(OR(Q3769&lt;35,Q3769&gt;48),1,0)))</f>
        <v/>
      </c>
      <c r="AD3769">
        <f>IF(COUNT(AA3769:AC3769)&lt;3,"",SUM(AA3769:AC3769))</f>
        <v/>
      </c>
      <c r="AE3769">
        <f>IF(L3769&gt;=4,2,IF(L3769&gt;=2,1,0))</f>
        <v/>
      </c>
      <c r="AF3769">
        <f>IF(L3769&gt;=5,1,0)</f>
        <v/>
      </c>
      <c r="AG3769">
        <f>AE3769+AF3769</f>
        <v/>
      </c>
      <c r="AH3769" s="15">
        <f>IF(M3769&lt;&gt;1,"",IF(OR(R3769=-9,R3769=""),"",R3769))</f>
        <v/>
      </c>
      <c r="AI3769">
        <f>IF(M3769&lt;&gt;1,"",IF(OR(Q3769=999,Q3769=""),"",Q3769))</f>
        <v/>
      </c>
    </row>
    <row r="3770">
      <c r="A3770" t="inlineStr">
        <is>
          <t>TQRMNOP120293</t>
        </is>
      </c>
      <c r="B3770" t="n">
        <v>2025</v>
      </c>
      <c r="C3770" t="n">
        <v>1</v>
      </c>
      <c r="D3770" t="n">
        <v>43</v>
      </c>
      <c r="E3770" t="inlineStr">
        <is>
          <t>N</t>
        </is>
      </c>
      <c r="F3770" t="n">
        <v>34</v>
      </c>
      <c r="G3770" t="n">
        <v>1010</v>
      </c>
      <c r="H3770" t="n">
        <v>3</v>
      </c>
      <c r="I3770" t="n">
        <v>1</v>
      </c>
      <c r="J3770" t="n">
        <v>18</v>
      </c>
      <c r="K3770" t="n">
        <v>2</v>
      </c>
      <c r="L3770" t="n">
        <v>3</v>
      </c>
      <c r="M3770" t="n">
        <v>3</v>
      </c>
      <c r="R3770" s="15" t="n">
        <v>0</v>
      </c>
      <c r="S3770" s="15" t="n">
        <v>0</v>
      </c>
      <c r="T3770" s="15" t="n">
        <v>0</v>
      </c>
      <c r="U3770" s="15" t="n">
        <v>103000</v>
      </c>
      <c r="V3770">
        <f>IFERROR(VLOOKUP(D3770,Tablas_Equivalencia!$A$3:$B$8,2,FALSE),"Sin dato")</f>
        <v/>
      </c>
      <c r="W3770">
        <f>IFERROR(VLOOKUP(L3770,Tablas_Equivalencia!$D$3:$E$9,2,FALSE),"Sin dato")</f>
        <v/>
      </c>
      <c r="X3770">
        <f>IF(I3770=1,"Varón","Mujer")</f>
        <v/>
      </c>
      <c r="Y3770">
        <f>IFERROR(VLOOKUP(M3770,Tablas_Equivalencia!$G$3:$H$6,2,FALSE),"Sin dato")</f>
        <v/>
      </c>
      <c r="Z3770">
        <f>IF(J3770&lt;=24,"18-24","25-29")</f>
        <v/>
      </c>
      <c r="AA3770">
        <f>IF(M3770&lt;&gt;1,"",IF(P3770=2,1,0))</f>
        <v/>
      </c>
      <c r="AB3770">
        <f>IF(M3770&lt;&gt;1,"",IF(O3770&gt;=2,1,0))</f>
        <v/>
      </c>
      <c r="AC3770">
        <f>IF(M3770&lt;&gt;1,"",IF(OR(Q3770=999,Q3770=""),"",IF(OR(Q3770&lt;35,Q3770&gt;48),1,0)))</f>
        <v/>
      </c>
      <c r="AD3770">
        <f>IF(COUNT(AA3770:AC3770)&lt;3,"",SUM(AA3770:AC3770))</f>
        <v/>
      </c>
      <c r="AE3770">
        <f>IF(L3770&gt;=4,2,IF(L3770&gt;=2,1,0))</f>
        <v/>
      </c>
      <c r="AF3770">
        <f>IF(L3770&gt;=5,1,0)</f>
        <v/>
      </c>
      <c r="AG3770">
        <f>AE3770+AF3770</f>
        <v/>
      </c>
      <c r="AH3770" s="15">
        <f>IF(M3770&lt;&gt;1,"",IF(OR(R3770=-9,R3770=""),"",R3770))</f>
        <v/>
      </c>
      <c r="AI3770">
        <f>IF(M3770&lt;&gt;1,"",IF(OR(Q3770=999,Q3770=""),"",Q3770))</f>
        <v/>
      </c>
    </row>
    <row r="3771">
      <c r="A3771" t="inlineStr">
        <is>
          <t>TQRMNOP120295</t>
        </is>
      </c>
      <c r="B3771" t="n">
        <v>2025</v>
      </c>
      <c r="C3771" t="n">
        <v>1</v>
      </c>
      <c r="D3771" t="n">
        <v>43</v>
      </c>
      <c r="E3771" t="inlineStr">
        <is>
          <t>N</t>
        </is>
      </c>
      <c r="F3771" t="n">
        <v>26</v>
      </c>
      <c r="G3771" t="n">
        <v>789</v>
      </c>
      <c r="H3771" t="n">
        <v>1</v>
      </c>
      <c r="I3771" t="n">
        <v>1</v>
      </c>
      <c r="J3771" t="n">
        <v>28</v>
      </c>
      <c r="K3771" t="n">
        <v>1</v>
      </c>
      <c r="L3771" t="n">
        <v>4</v>
      </c>
      <c r="M3771" t="n">
        <v>1</v>
      </c>
      <c r="N3771" t="n">
        <v>3</v>
      </c>
      <c r="O3771" t="n">
        <v>1</v>
      </c>
      <c r="P3771" t="n">
        <v>2</v>
      </c>
      <c r="Q3771" t="n">
        <v>31</v>
      </c>
      <c r="R3771" s="15" t="n">
        <v>614000</v>
      </c>
      <c r="S3771" s="15" t="n">
        <v>0</v>
      </c>
      <c r="T3771" s="15" t="n">
        <v>614000</v>
      </c>
      <c r="U3771" s="15" t="n">
        <v>189200</v>
      </c>
      <c r="V3771">
        <f>IFERROR(VLOOKUP(D3771,Tablas_Equivalencia!$A$3:$B$8,2,FALSE),"Sin dato")</f>
        <v/>
      </c>
      <c r="W3771">
        <f>IFERROR(VLOOKUP(L3771,Tablas_Equivalencia!$D$3:$E$9,2,FALSE),"Sin dato")</f>
        <v/>
      </c>
      <c r="X3771">
        <f>IF(I3771=1,"Varón","Mujer")</f>
        <v/>
      </c>
      <c r="Y3771">
        <f>IFERROR(VLOOKUP(M3771,Tablas_Equivalencia!$G$3:$H$6,2,FALSE),"Sin dato")</f>
        <v/>
      </c>
      <c r="Z3771">
        <f>IF(J3771&lt;=24,"18-24","25-29")</f>
        <v/>
      </c>
      <c r="AA3771">
        <f>IF(M3771&lt;&gt;1,"",IF(P3771=2,1,0))</f>
        <v/>
      </c>
      <c r="AB3771">
        <f>IF(M3771&lt;&gt;1,"",IF(O3771&gt;=2,1,0))</f>
        <v/>
      </c>
      <c r="AC3771">
        <f>IF(M3771&lt;&gt;1,"",IF(OR(Q3771=999,Q3771=""),"",IF(OR(Q3771&lt;35,Q3771&gt;48),1,0)))</f>
        <v/>
      </c>
      <c r="AD3771">
        <f>IF(COUNT(AA3771:AC3771)&lt;3,"",SUM(AA3771:AC3771))</f>
        <v/>
      </c>
      <c r="AE3771">
        <f>IF(L3771&gt;=4,2,IF(L3771&gt;=2,1,0))</f>
        <v/>
      </c>
      <c r="AF3771">
        <f>IF(L3771&gt;=5,1,0)</f>
        <v/>
      </c>
      <c r="AG3771">
        <f>AE3771+AF3771</f>
        <v/>
      </c>
      <c r="AH3771" s="15">
        <f>IF(M3771&lt;&gt;1,"",IF(OR(R3771=-9,R3771=""),"",R3771))</f>
        <v/>
      </c>
      <c r="AI3771">
        <f>IF(M3771&lt;&gt;1,"",IF(OR(Q3771=999,Q3771=""),"",Q3771))</f>
        <v/>
      </c>
    </row>
    <row r="3772">
      <c r="A3772" t="inlineStr">
        <is>
          <t>TQRMNOP120297</t>
        </is>
      </c>
      <c r="B3772" t="n">
        <v>2025</v>
      </c>
      <c r="C3772" t="n">
        <v>1</v>
      </c>
      <c r="D3772" t="n">
        <v>1</v>
      </c>
      <c r="E3772" t="inlineStr">
        <is>
          <t>S</t>
        </is>
      </c>
      <c r="F3772" t="n">
        <v>32</v>
      </c>
      <c r="G3772" t="n">
        <v>723</v>
      </c>
      <c r="H3772" t="n">
        <v>1</v>
      </c>
      <c r="I3772" t="n">
        <v>2</v>
      </c>
      <c r="J3772" t="n">
        <v>22</v>
      </c>
      <c r="K3772" t="n">
        <v>2</v>
      </c>
      <c r="L3772" t="n">
        <v>3</v>
      </c>
      <c r="M3772" t="n">
        <v>1</v>
      </c>
      <c r="N3772" t="n">
        <v>3</v>
      </c>
      <c r="O3772" t="n">
        <v>1</v>
      </c>
      <c r="P3772" t="n">
        <v>1</v>
      </c>
      <c r="Q3772" t="n">
        <v>26</v>
      </c>
      <c r="R3772" s="15" t="n">
        <v>233000</v>
      </c>
      <c r="S3772" s="15" t="n">
        <v>76000</v>
      </c>
      <c r="T3772" s="15" t="n">
        <v>309000</v>
      </c>
      <c r="U3772" s="15" t="n">
        <v>329900</v>
      </c>
      <c r="V3772">
        <f>IFERROR(VLOOKUP(D3772,Tablas_Equivalencia!$A$3:$B$8,2,FALSE),"Sin dato")</f>
        <v/>
      </c>
      <c r="W3772">
        <f>IFERROR(VLOOKUP(L3772,Tablas_Equivalencia!$D$3:$E$9,2,FALSE),"Sin dato")</f>
        <v/>
      </c>
      <c r="X3772">
        <f>IF(I3772=1,"Varón","Mujer")</f>
        <v/>
      </c>
      <c r="Y3772">
        <f>IFERROR(VLOOKUP(M3772,Tablas_Equivalencia!$G$3:$H$6,2,FALSE),"Sin dato")</f>
        <v/>
      </c>
      <c r="Z3772">
        <f>IF(J3772&lt;=24,"18-24","25-29")</f>
        <v/>
      </c>
      <c r="AA3772">
        <f>IF(M3772&lt;&gt;1,"",IF(P3772=2,1,0))</f>
        <v/>
      </c>
      <c r="AB3772">
        <f>IF(M3772&lt;&gt;1,"",IF(O3772&gt;=2,1,0))</f>
        <v/>
      </c>
      <c r="AC3772">
        <f>IF(M3772&lt;&gt;1,"",IF(OR(Q3772=999,Q3772=""),"",IF(OR(Q3772&lt;35,Q3772&gt;48),1,0)))</f>
        <v/>
      </c>
      <c r="AD3772">
        <f>IF(COUNT(AA3772:AC3772)&lt;3,"",SUM(AA3772:AC3772))</f>
        <v/>
      </c>
      <c r="AE3772">
        <f>IF(L3772&gt;=4,2,IF(L3772&gt;=2,1,0))</f>
        <v/>
      </c>
      <c r="AF3772">
        <f>IF(L3772&gt;=5,1,0)</f>
        <v/>
      </c>
      <c r="AG3772">
        <f>AE3772+AF3772</f>
        <v/>
      </c>
      <c r="AH3772" s="15">
        <f>IF(M3772&lt;&gt;1,"",IF(OR(R3772=-9,R3772=""),"",R3772))</f>
        <v/>
      </c>
      <c r="AI3772">
        <f>IF(M3772&lt;&gt;1,"",IF(OR(Q3772=999,Q3772=""),"",Q3772))</f>
        <v/>
      </c>
    </row>
    <row r="3773">
      <c r="A3773" t="inlineStr">
        <is>
          <t>TQRMNOP120304</t>
        </is>
      </c>
      <c r="B3773" t="n">
        <v>2025</v>
      </c>
      <c r="C3773" t="n">
        <v>1</v>
      </c>
      <c r="D3773" t="n">
        <v>43</v>
      </c>
      <c r="E3773" t="inlineStr">
        <is>
          <t>S</t>
        </is>
      </c>
      <c r="F3773" t="n">
        <v>20</v>
      </c>
      <c r="G3773" t="n">
        <v>1862</v>
      </c>
      <c r="H3773" t="n">
        <v>1</v>
      </c>
      <c r="I3773" t="n">
        <v>2</v>
      </c>
      <c r="J3773" t="n">
        <v>29</v>
      </c>
      <c r="K3773" t="n">
        <v>2</v>
      </c>
      <c r="L3773" t="n">
        <v>4</v>
      </c>
      <c r="M3773" t="n">
        <v>2</v>
      </c>
      <c r="R3773" s="15" t="n">
        <v>0</v>
      </c>
      <c r="S3773" s="15" t="n">
        <v>0</v>
      </c>
      <c r="T3773" s="15" t="n">
        <v>0</v>
      </c>
      <c r="U3773" s="15" t="n">
        <v>131900</v>
      </c>
      <c r="V3773">
        <f>IFERROR(VLOOKUP(D3773,Tablas_Equivalencia!$A$3:$B$8,2,FALSE),"Sin dato")</f>
        <v/>
      </c>
      <c r="W3773">
        <f>IFERROR(VLOOKUP(L3773,Tablas_Equivalencia!$D$3:$E$9,2,FALSE),"Sin dato")</f>
        <v/>
      </c>
      <c r="X3773">
        <f>IF(I3773=1,"Varón","Mujer")</f>
        <v/>
      </c>
      <c r="Y3773">
        <f>IFERROR(VLOOKUP(M3773,Tablas_Equivalencia!$G$3:$H$6,2,FALSE),"Sin dato")</f>
        <v/>
      </c>
      <c r="Z3773">
        <f>IF(J3773&lt;=24,"18-24","25-29")</f>
        <v/>
      </c>
      <c r="AA3773">
        <f>IF(M3773&lt;&gt;1,"",IF(P3773=2,1,0))</f>
        <v/>
      </c>
      <c r="AB3773">
        <f>IF(M3773&lt;&gt;1,"",IF(O3773&gt;=2,1,0))</f>
        <v/>
      </c>
      <c r="AC3773">
        <f>IF(M3773&lt;&gt;1,"",IF(OR(Q3773=999,Q3773=""),"",IF(OR(Q3773&lt;35,Q3773&gt;48),1,0)))</f>
        <v/>
      </c>
      <c r="AD3773">
        <f>IF(COUNT(AA3773:AC3773)&lt;3,"",SUM(AA3773:AC3773))</f>
        <v/>
      </c>
      <c r="AE3773">
        <f>IF(L3773&gt;=4,2,IF(L3773&gt;=2,1,0))</f>
        <v/>
      </c>
      <c r="AF3773">
        <f>IF(L3773&gt;=5,1,0)</f>
        <v/>
      </c>
      <c r="AG3773">
        <f>AE3773+AF3773</f>
        <v/>
      </c>
      <c r="AH3773" s="15">
        <f>IF(M3773&lt;&gt;1,"",IF(OR(R3773=-9,R3773=""),"",R3773))</f>
        <v/>
      </c>
      <c r="AI3773">
        <f>IF(M3773&lt;&gt;1,"",IF(OR(Q3773=999,Q3773=""),"",Q3773))</f>
        <v/>
      </c>
    </row>
    <row r="3774">
      <c r="A3774" t="inlineStr">
        <is>
          <t>TQRMNOP120305</t>
        </is>
      </c>
      <c r="B3774" t="n">
        <v>2025</v>
      </c>
      <c r="C3774" t="n">
        <v>1</v>
      </c>
      <c r="D3774" t="n">
        <v>43</v>
      </c>
      <c r="E3774" t="inlineStr">
        <is>
          <t>N</t>
        </is>
      </c>
      <c r="F3774" t="n">
        <v>29</v>
      </c>
      <c r="G3774" t="n">
        <v>1866</v>
      </c>
      <c r="H3774" t="n">
        <v>3</v>
      </c>
      <c r="I3774" t="n">
        <v>2</v>
      </c>
      <c r="J3774" t="n">
        <v>20</v>
      </c>
      <c r="K3774" t="n">
        <v>2</v>
      </c>
      <c r="L3774" t="n">
        <v>4</v>
      </c>
      <c r="M3774" t="n">
        <v>1</v>
      </c>
      <c r="N3774" t="n">
        <v>4</v>
      </c>
      <c r="O3774" t="n">
        <v>1</v>
      </c>
      <c r="P3774" t="n">
        <v>1</v>
      </c>
      <c r="Q3774" t="n">
        <v>40</v>
      </c>
      <c r="R3774" s="15" t="n">
        <v>580000</v>
      </c>
      <c r="S3774" s="15" t="n">
        <v>0</v>
      </c>
      <c r="T3774" s="15" t="n">
        <v>580000</v>
      </c>
      <c r="U3774" s="15" t="n">
        <v>126800</v>
      </c>
      <c r="V3774">
        <f>IFERROR(VLOOKUP(D3774,Tablas_Equivalencia!$A$3:$B$8,2,FALSE),"Sin dato")</f>
        <v/>
      </c>
      <c r="W3774">
        <f>IFERROR(VLOOKUP(L3774,Tablas_Equivalencia!$D$3:$E$9,2,FALSE),"Sin dato")</f>
        <v/>
      </c>
      <c r="X3774">
        <f>IF(I3774=1,"Varón","Mujer")</f>
        <v/>
      </c>
      <c r="Y3774">
        <f>IFERROR(VLOOKUP(M3774,Tablas_Equivalencia!$G$3:$H$6,2,FALSE),"Sin dato")</f>
        <v/>
      </c>
      <c r="Z3774">
        <f>IF(J3774&lt;=24,"18-24","25-29")</f>
        <v/>
      </c>
      <c r="AA3774">
        <f>IF(M3774&lt;&gt;1,"",IF(P3774=2,1,0))</f>
        <v/>
      </c>
      <c r="AB3774">
        <f>IF(M3774&lt;&gt;1,"",IF(O3774&gt;=2,1,0))</f>
        <v/>
      </c>
      <c r="AC3774">
        <f>IF(M3774&lt;&gt;1,"",IF(OR(Q3774=999,Q3774=""),"",IF(OR(Q3774&lt;35,Q3774&gt;48),1,0)))</f>
        <v/>
      </c>
      <c r="AD3774">
        <f>IF(COUNT(AA3774:AC3774)&lt;3,"",SUM(AA3774:AC3774))</f>
        <v/>
      </c>
      <c r="AE3774">
        <f>IF(L3774&gt;=4,2,IF(L3774&gt;=2,1,0))</f>
        <v/>
      </c>
      <c r="AF3774">
        <f>IF(L3774&gt;=5,1,0)</f>
        <v/>
      </c>
      <c r="AG3774">
        <f>AE3774+AF3774</f>
        <v/>
      </c>
      <c r="AH3774" s="15">
        <f>IF(M3774&lt;&gt;1,"",IF(OR(R3774=-9,R3774=""),"",R3774))</f>
        <v/>
      </c>
      <c r="AI3774">
        <f>IF(M3774&lt;&gt;1,"",IF(OR(Q3774=999,Q3774=""),"",Q3774))</f>
        <v/>
      </c>
    </row>
    <row r="3775">
      <c r="A3775" t="inlineStr">
        <is>
          <t>TQRMNOP120309</t>
        </is>
      </c>
      <c r="B3775" t="n">
        <v>2025</v>
      </c>
      <c r="C3775" t="n">
        <v>1</v>
      </c>
      <c r="D3775" t="n">
        <v>43</v>
      </c>
      <c r="E3775" t="inlineStr">
        <is>
          <t>S</t>
        </is>
      </c>
      <c r="F3775" t="n">
        <v>17</v>
      </c>
      <c r="G3775" t="n">
        <v>1286</v>
      </c>
      <c r="H3775" t="n">
        <v>3</v>
      </c>
      <c r="I3775" t="n">
        <v>1</v>
      </c>
      <c r="J3775" t="n">
        <v>26</v>
      </c>
      <c r="K3775" t="n">
        <v>1</v>
      </c>
      <c r="L3775" t="n">
        <v>5</v>
      </c>
      <c r="M3775" t="n">
        <v>3</v>
      </c>
      <c r="R3775" s="15" t="n">
        <v>0</v>
      </c>
      <c r="S3775" s="15" t="n">
        <v>0</v>
      </c>
      <c r="T3775" s="15" t="n">
        <v>0</v>
      </c>
      <c r="U3775" s="15" t="n">
        <v>148200</v>
      </c>
      <c r="V3775">
        <f>IFERROR(VLOOKUP(D3775,Tablas_Equivalencia!$A$3:$B$8,2,FALSE),"Sin dato")</f>
        <v/>
      </c>
      <c r="W3775">
        <f>IFERROR(VLOOKUP(L3775,Tablas_Equivalencia!$D$3:$E$9,2,FALSE),"Sin dato")</f>
        <v/>
      </c>
      <c r="X3775">
        <f>IF(I3775=1,"Varón","Mujer")</f>
        <v/>
      </c>
      <c r="Y3775">
        <f>IFERROR(VLOOKUP(M3775,Tablas_Equivalencia!$G$3:$H$6,2,FALSE),"Sin dato")</f>
        <v/>
      </c>
      <c r="Z3775">
        <f>IF(J3775&lt;=24,"18-24","25-29")</f>
        <v/>
      </c>
      <c r="AA3775">
        <f>IF(M3775&lt;&gt;1,"",IF(P3775=2,1,0))</f>
        <v/>
      </c>
      <c r="AB3775">
        <f>IF(M3775&lt;&gt;1,"",IF(O3775&gt;=2,1,0))</f>
        <v/>
      </c>
      <c r="AC3775">
        <f>IF(M3775&lt;&gt;1,"",IF(OR(Q3775=999,Q3775=""),"",IF(OR(Q3775&lt;35,Q3775&gt;48),1,0)))</f>
        <v/>
      </c>
      <c r="AD3775">
        <f>IF(COUNT(AA3775:AC3775)&lt;3,"",SUM(AA3775:AC3775))</f>
        <v/>
      </c>
      <c r="AE3775">
        <f>IF(L3775&gt;=4,2,IF(L3775&gt;=2,1,0))</f>
        <v/>
      </c>
      <c r="AF3775">
        <f>IF(L3775&gt;=5,1,0)</f>
        <v/>
      </c>
      <c r="AG3775">
        <f>AE3775+AF3775</f>
        <v/>
      </c>
      <c r="AH3775" s="15">
        <f>IF(M3775&lt;&gt;1,"",IF(OR(R3775=-9,R3775=""),"",R3775))</f>
        <v/>
      </c>
      <c r="AI3775">
        <f>IF(M3775&lt;&gt;1,"",IF(OR(Q3775=999,Q3775=""),"",Q3775))</f>
        <v/>
      </c>
    </row>
    <row r="3776">
      <c r="A3776" t="inlineStr">
        <is>
          <t>TQRMNOP120311</t>
        </is>
      </c>
      <c r="B3776" t="n">
        <v>2025</v>
      </c>
      <c r="C3776" t="n">
        <v>1</v>
      </c>
      <c r="D3776" t="n">
        <v>43</v>
      </c>
      <c r="E3776" t="inlineStr">
        <is>
          <t>S</t>
        </is>
      </c>
      <c r="F3776" t="n">
        <v>20</v>
      </c>
      <c r="G3776" t="n">
        <v>996</v>
      </c>
      <c r="H3776" t="n">
        <v>3</v>
      </c>
      <c r="I3776" t="n">
        <v>1</v>
      </c>
      <c r="J3776" t="n">
        <v>28</v>
      </c>
      <c r="K3776" t="n">
        <v>1</v>
      </c>
      <c r="L3776" t="n">
        <v>1</v>
      </c>
      <c r="M3776" t="n">
        <v>2</v>
      </c>
      <c r="R3776" s="15" t="n">
        <v>0</v>
      </c>
      <c r="S3776" s="15" t="n">
        <v>0</v>
      </c>
      <c r="T3776" s="15" t="n">
        <v>0</v>
      </c>
      <c r="U3776" s="15" t="n">
        <v>47000</v>
      </c>
      <c r="V3776">
        <f>IFERROR(VLOOKUP(D3776,Tablas_Equivalencia!$A$3:$B$8,2,FALSE),"Sin dato")</f>
        <v/>
      </c>
      <c r="W3776">
        <f>IFERROR(VLOOKUP(L3776,Tablas_Equivalencia!$D$3:$E$9,2,FALSE),"Sin dato")</f>
        <v/>
      </c>
      <c r="X3776">
        <f>IF(I3776=1,"Varón","Mujer")</f>
        <v/>
      </c>
      <c r="Y3776">
        <f>IFERROR(VLOOKUP(M3776,Tablas_Equivalencia!$G$3:$H$6,2,FALSE),"Sin dato")</f>
        <v/>
      </c>
      <c r="Z3776">
        <f>IF(J3776&lt;=24,"18-24","25-29")</f>
        <v/>
      </c>
      <c r="AA3776">
        <f>IF(M3776&lt;&gt;1,"",IF(P3776=2,1,0))</f>
        <v/>
      </c>
      <c r="AB3776">
        <f>IF(M3776&lt;&gt;1,"",IF(O3776&gt;=2,1,0))</f>
        <v/>
      </c>
      <c r="AC3776">
        <f>IF(M3776&lt;&gt;1,"",IF(OR(Q3776=999,Q3776=""),"",IF(OR(Q3776&lt;35,Q3776&gt;48),1,0)))</f>
        <v/>
      </c>
      <c r="AD3776">
        <f>IF(COUNT(AA3776:AC3776)&lt;3,"",SUM(AA3776:AC3776))</f>
        <v/>
      </c>
      <c r="AE3776">
        <f>IF(L3776&gt;=4,2,IF(L3776&gt;=2,1,0))</f>
        <v/>
      </c>
      <c r="AF3776">
        <f>IF(L3776&gt;=5,1,0)</f>
        <v/>
      </c>
      <c r="AG3776">
        <f>AE3776+AF3776</f>
        <v/>
      </c>
      <c r="AH3776" s="15">
        <f>IF(M3776&lt;&gt;1,"",IF(OR(R3776=-9,R3776=""),"",R3776))</f>
        <v/>
      </c>
      <c r="AI3776">
        <f>IF(M3776&lt;&gt;1,"",IF(OR(Q3776=999,Q3776=""),"",Q3776))</f>
        <v/>
      </c>
    </row>
    <row r="3777">
      <c r="A3777" t="inlineStr">
        <is>
          <t>TQRMNOP120324</t>
        </is>
      </c>
      <c r="B3777" t="n">
        <v>2025</v>
      </c>
      <c r="C3777" t="n">
        <v>1</v>
      </c>
      <c r="D3777" t="n">
        <v>40</v>
      </c>
      <c r="E3777" t="inlineStr">
        <is>
          <t>N</t>
        </is>
      </c>
      <c r="F3777" t="n">
        <v>22</v>
      </c>
      <c r="G3777" t="n">
        <v>1278</v>
      </c>
      <c r="H3777" t="n">
        <v>3</v>
      </c>
      <c r="I3777" t="n">
        <v>1</v>
      </c>
      <c r="J3777" t="n">
        <v>20</v>
      </c>
      <c r="K3777" t="n">
        <v>2</v>
      </c>
      <c r="L3777" t="n">
        <v>1</v>
      </c>
      <c r="M3777" t="n">
        <v>3</v>
      </c>
      <c r="R3777" s="15" t="n">
        <v>0</v>
      </c>
      <c r="S3777" s="15" t="n">
        <v>0</v>
      </c>
      <c r="T3777" s="15" t="n">
        <v>0</v>
      </c>
      <c r="U3777" s="15" t="n">
        <v>256800</v>
      </c>
      <c r="V3777">
        <f>IFERROR(VLOOKUP(D3777,Tablas_Equivalencia!$A$3:$B$8,2,FALSE),"Sin dato")</f>
        <v/>
      </c>
      <c r="W3777">
        <f>IFERROR(VLOOKUP(L3777,Tablas_Equivalencia!$D$3:$E$9,2,FALSE),"Sin dato")</f>
        <v/>
      </c>
      <c r="X3777">
        <f>IF(I3777=1,"Varón","Mujer")</f>
        <v/>
      </c>
      <c r="Y3777">
        <f>IFERROR(VLOOKUP(M3777,Tablas_Equivalencia!$G$3:$H$6,2,FALSE),"Sin dato")</f>
        <v/>
      </c>
      <c r="Z3777">
        <f>IF(J3777&lt;=24,"18-24","25-29")</f>
        <v/>
      </c>
      <c r="AA3777">
        <f>IF(M3777&lt;&gt;1,"",IF(P3777=2,1,0))</f>
        <v/>
      </c>
      <c r="AB3777">
        <f>IF(M3777&lt;&gt;1,"",IF(O3777&gt;=2,1,0))</f>
        <v/>
      </c>
      <c r="AC3777">
        <f>IF(M3777&lt;&gt;1,"",IF(OR(Q3777=999,Q3777=""),"",IF(OR(Q3777&lt;35,Q3777&gt;48),1,0)))</f>
        <v/>
      </c>
      <c r="AD3777">
        <f>IF(COUNT(AA3777:AC3777)&lt;3,"",SUM(AA3777:AC3777))</f>
        <v/>
      </c>
      <c r="AE3777">
        <f>IF(L3777&gt;=4,2,IF(L3777&gt;=2,1,0))</f>
        <v/>
      </c>
      <c r="AF3777">
        <f>IF(L3777&gt;=5,1,0)</f>
        <v/>
      </c>
      <c r="AG3777">
        <f>AE3777+AF3777</f>
        <v/>
      </c>
      <c r="AH3777" s="15">
        <f>IF(M3777&lt;&gt;1,"",IF(OR(R3777=-9,R3777=""),"",R3777))</f>
        <v/>
      </c>
      <c r="AI3777">
        <f>IF(M3777&lt;&gt;1,"",IF(OR(Q3777=999,Q3777=""),"",Q3777))</f>
        <v/>
      </c>
    </row>
    <row r="3778">
      <c r="A3778" t="inlineStr">
        <is>
          <t>TQRMNOP120326</t>
        </is>
      </c>
      <c r="B3778" t="n">
        <v>2025</v>
      </c>
      <c r="C3778" t="n">
        <v>1</v>
      </c>
      <c r="D3778" t="n">
        <v>1</v>
      </c>
      <c r="E3778" t="inlineStr">
        <is>
          <t>S</t>
        </is>
      </c>
      <c r="F3778" t="n">
        <v>32</v>
      </c>
      <c r="G3778" t="n">
        <v>1376</v>
      </c>
      <c r="H3778" t="n">
        <v>1</v>
      </c>
      <c r="I3778" t="n">
        <v>1</v>
      </c>
      <c r="J3778" t="n">
        <v>20</v>
      </c>
      <c r="K3778" t="n">
        <v>1</v>
      </c>
      <c r="L3778" t="n">
        <v>5</v>
      </c>
      <c r="M3778" t="n">
        <v>1</v>
      </c>
      <c r="N3778" t="n">
        <v>3</v>
      </c>
      <c r="O3778" t="n">
        <v>1</v>
      </c>
      <c r="P3778" t="n">
        <v>1</v>
      </c>
      <c r="Q3778" t="n">
        <v>53</v>
      </c>
      <c r="R3778" s="15" t="n">
        <v>798000</v>
      </c>
      <c r="S3778" s="15" t="n">
        <v>0</v>
      </c>
      <c r="T3778" s="15" t="n">
        <v>798000</v>
      </c>
      <c r="U3778" s="15" t="n">
        <v>81200</v>
      </c>
      <c r="V3778">
        <f>IFERROR(VLOOKUP(D3778,Tablas_Equivalencia!$A$3:$B$8,2,FALSE),"Sin dato")</f>
        <v/>
      </c>
      <c r="W3778">
        <f>IFERROR(VLOOKUP(L3778,Tablas_Equivalencia!$D$3:$E$9,2,FALSE),"Sin dato")</f>
        <v/>
      </c>
      <c r="X3778">
        <f>IF(I3778=1,"Varón","Mujer")</f>
        <v/>
      </c>
      <c r="Y3778">
        <f>IFERROR(VLOOKUP(M3778,Tablas_Equivalencia!$G$3:$H$6,2,FALSE),"Sin dato")</f>
        <v/>
      </c>
      <c r="Z3778">
        <f>IF(J3778&lt;=24,"18-24","25-29")</f>
        <v/>
      </c>
      <c r="AA3778">
        <f>IF(M3778&lt;&gt;1,"",IF(P3778=2,1,0))</f>
        <v/>
      </c>
      <c r="AB3778">
        <f>IF(M3778&lt;&gt;1,"",IF(O3778&gt;=2,1,0))</f>
        <v/>
      </c>
      <c r="AC3778">
        <f>IF(M3778&lt;&gt;1,"",IF(OR(Q3778=999,Q3778=""),"",IF(OR(Q3778&lt;35,Q3778&gt;48),1,0)))</f>
        <v/>
      </c>
      <c r="AD3778">
        <f>IF(COUNT(AA3778:AC3778)&lt;3,"",SUM(AA3778:AC3778))</f>
        <v/>
      </c>
      <c r="AE3778">
        <f>IF(L3778&gt;=4,2,IF(L3778&gt;=2,1,0))</f>
        <v/>
      </c>
      <c r="AF3778">
        <f>IF(L3778&gt;=5,1,0)</f>
        <v/>
      </c>
      <c r="AG3778">
        <f>AE3778+AF3778</f>
        <v/>
      </c>
      <c r="AH3778" s="15">
        <f>IF(M3778&lt;&gt;1,"",IF(OR(R3778=-9,R3778=""),"",R3778))</f>
        <v/>
      </c>
      <c r="AI3778">
        <f>IF(M3778&lt;&gt;1,"",IF(OR(Q3778=999,Q3778=""),"",Q3778))</f>
        <v/>
      </c>
    </row>
    <row r="3779">
      <c r="A3779" t="inlineStr">
        <is>
          <t>TQRMNOP120327</t>
        </is>
      </c>
      <c r="B3779" t="n">
        <v>2025</v>
      </c>
      <c r="C3779" t="n">
        <v>1</v>
      </c>
      <c r="D3779" t="n">
        <v>1</v>
      </c>
      <c r="E3779" t="inlineStr">
        <is>
          <t>S</t>
        </is>
      </c>
      <c r="F3779" t="n">
        <v>33</v>
      </c>
      <c r="G3779" t="n">
        <v>2313</v>
      </c>
      <c r="H3779" t="n">
        <v>2</v>
      </c>
      <c r="I3779" t="n">
        <v>2</v>
      </c>
      <c r="J3779" t="n">
        <v>18</v>
      </c>
      <c r="K3779" t="n">
        <v>2</v>
      </c>
      <c r="L3779" t="n">
        <v>4</v>
      </c>
      <c r="M3779" t="n">
        <v>1</v>
      </c>
      <c r="N3779" t="n">
        <v>3</v>
      </c>
      <c r="O3779" t="n">
        <v>2</v>
      </c>
      <c r="P3779" t="n">
        <v>2</v>
      </c>
      <c r="Q3779" t="n">
        <v>5</v>
      </c>
      <c r="R3779" s="15" t="n">
        <v>170000</v>
      </c>
      <c r="S3779" s="15" t="n">
        <v>0</v>
      </c>
      <c r="T3779" s="15" t="n">
        <v>170000</v>
      </c>
      <c r="U3779" s="15" t="n">
        <v>268100</v>
      </c>
      <c r="V3779">
        <f>IFERROR(VLOOKUP(D3779,Tablas_Equivalencia!$A$3:$B$8,2,FALSE),"Sin dato")</f>
        <v/>
      </c>
      <c r="W3779">
        <f>IFERROR(VLOOKUP(L3779,Tablas_Equivalencia!$D$3:$E$9,2,FALSE),"Sin dato")</f>
        <v/>
      </c>
      <c r="X3779">
        <f>IF(I3779=1,"Varón","Mujer")</f>
        <v/>
      </c>
      <c r="Y3779">
        <f>IFERROR(VLOOKUP(M3779,Tablas_Equivalencia!$G$3:$H$6,2,FALSE),"Sin dato")</f>
        <v/>
      </c>
      <c r="Z3779">
        <f>IF(J3779&lt;=24,"18-24","25-29")</f>
        <v/>
      </c>
      <c r="AA3779">
        <f>IF(M3779&lt;&gt;1,"",IF(P3779=2,1,0))</f>
        <v/>
      </c>
      <c r="AB3779">
        <f>IF(M3779&lt;&gt;1,"",IF(O3779&gt;=2,1,0))</f>
        <v/>
      </c>
      <c r="AC3779">
        <f>IF(M3779&lt;&gt;1,"",IF(OR(Q3779=999,Q3779=""),"",IF(OR(Q3779&lt;35,Q3779&gt;48),1,0)))</f>
        <v/>
      </c>
      <c r="AD3779">
        <f>IF(COUNT(AA3779:AC3779)&lt;3,"",SUM(AA3779:AC3779))</f>
        <v/>
      </c>
      <c r="AE3779">
        <f>IF(L3779&gt;=4,2,IF(L3779&gt;=2,1,0))</f>
        <v/>
      </c>
      <c r="AF3779">
        <f>IF(L3779&gt;=5,1,0)</f>
        <v/>
      </c>
      <c r="AG3779">
        <f>AE3779+AF3779</f>
        <v/>
      </c>
      <c r="AH3779" s="15">
        <f>IF(M3779&lt;&gt;1,"",IF(OR(R3779=-9,R3779=""),"",R3779))</f>
        <v/>
      </c>
      <c r="AI3779">
        <f>IF(M3779&lt;&gt;1,"",IF(OR(Q3779=999,Q3779=""),"",Q3779))</f>
        <v/>
      </c>
    </row>
    <row r="3780">
      <c r="A3780" t="inlineStr">
        <is>
          <t>TQRMNOP120329</t>
        </is>
      </c>
      <c r="B3780" t="n">
        <v>2025</v>
      </c>
      <c r="C3780" t="n">
        <v>1</v>
      </c>
      <c r="D3780" t="n">
        <v>41</v>
      </c>
      <c r="E3780" t="inlineStr">
        <is>
          <t>S</t>
        </is>
      </c>
      <c r="F3780" t="n">
        <v>8</v>
      </c>
      <c r="G3780" t="n">
        <v>1046</v>
      </c>
      <c r="H3780" t="n">
        <v>3</v>
      </c>
      <c r="I3780" t="n">
        <v>1</v>
      </c>
      <c r="J3780" t="n">
        <v>20</v>
      </c>
      <c r="K3780" t="n">
        <v>2</v>
      </c>
      <c r="L3780" t="n">
        <v>3</v>
      </c>
      <c r="M3780" t="n">
        <v>1</v>
      </c>
      <c r="N3780" t="n">
        <v>2</v>
      </c>
      <c r="O3780" t="n">
        <v>2</v>
      </c>
      <c r="P3780" t="n">
        <v>2</v>
      </c>
      <c r="Q3780" t="n">
        <v>19</v>
      </c>
      <c r="R3780" s="15" t="n">
        <v>263000</v>
      </c>
      <c r="S3780" s="15" t="n">
        <v>0</v>
      </c>
      <c r="T3780" s="15" t="n">
        <v>263000</v>
      </c>
      <c r="U3780" s="15" t="n">
        <v>115900</v>
      </c>
      <c r="V3780">
        <f>IFERROR(VLOOKUP(D3780,Tablas_Equivalencia!$A$3:$B$8,2,FALSE),"Sin dato")</f>
        <v/>
      </c>
      <c r="W3780">
        <f>IFERROR(VLOOKUP(L3780,Tablas_Equivalencia!$D$3:$E$9,2,FALSE),"Sin dato")</f>
        <v/>
      </c>
      <c r="X3780">
        <f>IF(I3780=1,"Varón","Mujer")</f>
        <v/>
      </c>
      <c r="Y3780">
        <f>IFERROR(VLOOKUP(M3780,Tablas_Equivalencia!$G$3:$H$6,2,FALSE),"Sin dato")</f>
        <v/>
      </c>
      <c r="Z3780">
        <f>IF(J3780&lt;=24,"18-24","25-29")</f>
        <v/>
      </c>
      <c r="AA3780">
        <f>IF(M3780&lt;&gt;1,"",IF(P3780=2,1,0))</f>
        <v/>
      </c>
      <c r="AB3780">
        <f>IF(M3780&lt;&gt;1,"",IF(O3780&gt;=2,1,0))</f>
        <v/>
      </c>
      <c r="AC3780">
        <f>IF(M3780&lt;&gt;1,"",IF(OR(Q3780=999,Q3780=""),"",IF(OR(Q3780&lt;35,Q3780&gt;48),1,0)))</f>
        <v/>
      </c>
      <c r="AD3780">
        <f>IF(COUNT(AA3780:AC3780)&lt;3,"",SUM(AA3780:AC3780))</f>
        <v/>
      </c>
      <c r="AE3780">
        <f>IF(L3780&gt;=4,2,IF(L3780&gt;=2,1,0))</f>
        <v/>
      </c>
      <c r="AF3780">
        <f>IF(L3780&gt;=5,1,0)</f>
        <v/>
      </c>
      <c r="AG3780">
        <f>AE3780+AF3780</f>
        <v/>
      </c>
      <c r="AH3780" s="15">
        <f>IF(M3780&lt;&gt;1,"",IF(OR(R3780=-9,R3780=""),"",R3780))</f>
        <v/>
      </c>
      <c r="AI3780">
        <f>IF(M3780&lt;&gt;1,"",IF(OR(Q3780=999,Q3780=""),"",Q3780))</f>
        <v/>
      </c>
    </row>
    <row r="3781">
      <c r="A3781" t="inlineStr">
        <is>
          <t>TQRMNOP120334</t>
        </is>
      </c>
      <c r="B3781" t="n">
        <v>2025</v>
      </c>
      <c r="C3781" t="n">
        <v>1</v>
      </c>
      <c r="D3781" t="n">
        <v>44</v>
      </c>
      <c r="E3781" t="inlineStr">
        <is>
          <t>S</t>
        </is>
      </c>
      <c r="F3781" t="n">
        <v>13</v>
      </c>
      <c r="G3781" t="n">
        <v>1671</v>
      </c>
      <c r="H3781" t="n">
        <v>3</v>
      </c>
      <c r="I3781" t="n">
        <v>1</v>
      </c>
      <c r="J3781" t="n">
        <v>26</v>
      </c>
      <c r="K3781" t="n">
        <v>1</v>
      </c>
      <c r="L3781" t="n">
        <v>3</v>
      </c>
      <c r="M3781" t="n">
        <v>1</v>
      </c>
      <c r="N3781" t="n">
        <v>3</v>
      </c>
      <c r="O3781" t="n">
        <v>2</v>
      </c>
      <c r="P3781" t="n">
        <v>1</v>
      </c>
      <c r="Q3781" t="n">
        <v>32</v>
      </c>
      <c r="R3781" s="15" t="n">
        <v>419000</v>
      </c>
      <c r="S3781" s="15" t="n">
        <v>0</v>
      </c>
      <c r="T3781" s="15" t="n">
        <v>419000</v>
      </c>
      <c r="U3781" s="15" t="n">
        <v>173500</v>
      </c>
      <c r="V3781">
        <f>IFERROR(VLOOKUP(D3781,Tablas_Equivalencia!$A$3:$B$8,2,FALSE),"Sin dato")</f>
        <v/>
      </c>
      <c r="W3781">
        <f>IFERROR(VLOOKUP(L3781,Tablas_Equivalencia!$D$3:$E$9,2,FALSE),"Sin dato")</f>
        <v/>
      </c>
      <c r="X3781">
        <f>IF(I3781=1,"Varón","Mujer")</f>
        <v/>
      </c>
      <c r="Y3781">
        <f>IFERROR(VLOOKUP(M3781,Tablas_Equivalencia!$G$3:$H$6,2,FALSE),"Sin dato")</f>
        <v/>
      </c>
      <c r="Z3781">
        <f>IF(J3781&lt;=24,"18-24","25-29")</f>
        <v/>
      </c>
      <c r="AA3781">
        <f>IF(M3781&lt;&gt;1,"",IF(P3781=2,1,0))</f>
        <v/>
      </c>
      <c r="AB3781">
        <f>IF(M3781&lt;&gt;1,"",IF(O3781&gt;=2,1,0))</f>
        <v/>
      </c>
      <c r="AC3781">
        <f>IF(M3781&lt;&gt;1,"",IF(OR(Q3781=999,Q3781=""),"",IF(OR(Q3781&lt;35,Q3781&gt;48),1,0)))</f>
        <v/>
      </c>
      <c r="AD3781">
        <f>IF(COUNT(AA3781:AC3781)&lt;3,"",SUM(AA3781:AC3781))</f>
        <v/>
      </c>
      <c r="AE3781">
        <f>IF(L3781&gt;=4,2,IF(L3781&gt;=2,1,0))</f>
        <v/>
      </c>
      <c r="AF3781">
        <f>IF(L3781&gt;=5,1,0)</f>
        <v/>
      </c>
      <c r="AG3781">
        <f>AE3781+AF3781</f>
        <v/>
      </c>
      <c r="AH3781" s="15">
        <f>IF(M3781&lt;&gt;1,"",IF(OR(R3781=-9,R3781=""),"",R3781))</f>
        <v/>
      </c>
      <c r="AI3781">
        <f>IF(M3781&lt;&gt;1,"",IF(OR(Q3781=999,Q3781=""),"",Q3781))</f>
        <v/>
      </c>
    </row>
    <row r="3782">
      <c r="A3782" t="inlineStr">
        <is>
          <t>TQRMNOP120335</t>
        </is>
      </c>
      <c r="B3782" t="n">
        <v>2025</v>
      </c>
      <c r="C3782" t="n">
        <v>1</v>
      </c>
      <c r="D3782" t="n">
        <v>1</v>
      </c>
      <c r="E3782" t="inlineStr">
        <is>
          <t>S</t>
        </is>
      </c>
      <c r="F3782" t="n">
        <v>32</v>
      </c>
      <c r="G3782" t="n">
        <v>1131</v>
      </c>
      <c r="H3782" t="n">
        <v>1</v>
      </c>
      <c r="I3782" t="n">
        <v>1</v>
      </c>
      <c r="J3782" t="n">
        <v>18</v>
      </c>
      <c r="K3782" t="n">
        <v>2</v>
      </c>
      <c r="L3782" t="n">
        <v>5</v>
      </c>
      <c r="M3782" t="n">
        <v>3</v>
      </c>
      <c r="R3782" s="15" t="n">
        <v>0</v>
      </c>
      <c r="S3782" s="15" t="n">
        <v>0</v>
      </c>
      <c r="T3782" s="15" t="n">
        <v>0</v>
      </c>
      <c r="U3782" s="15" t="n">
        <v>238000</v>
      </c>
      <c r="V3782">
        <f>IFERROR(VLOOKUP(D3782,Tablas_Equivalencia!$A$3:$B$8,2,FALSE),"Sin dato")</f>
        <v/>
      </c>
      <c r="W3782">
        <f>IFERROR(VLOOKUP(L3782,Tablas_Equivalencia!$D$3:$E$9,2,FALSE),"Sin dato")</f>
        <v/>
      </c>
      <c r="X3782">
        <f>IF(I3782=1,"Varón","Mujer")</f>
        <v/>
      </c>
      <c r="Y3782">
        <f>IFERROR(VLOOKUP(M3782,Tablas_Equivalencia!$G$3:$H$6,2,FALSE),"Sin dato")</f>
        <v/>
      </c>
      <c r="Z3782">
        <f>IF(J3782&lt;=24,"18-24","25-29")</f>
        <v/>
      </c>
      <c r="AA3782">
        <f>IF(M3782&lt;&gt;1,"",IF(P3782=2,1,0))</f>
        <v/>
      </c>
      <c r="AB3782">
        <f>IF(M3782&lt;&gt;1,"",IF(O3782&gt;=2,1,0))</f>
        <v/>
      </c>
      <c r="AC3782">
        <f>IF(M3782&lt;&gt;1,"",IF(OR(Q3782=999,Q3782=""),"",IF(OR(Q3782&lt;35,Q3782&gt;48),1,0)))</f>
        <v/>
      </c>
      <c r="AD3782">
        <f>IF(COUNT(AA3782:AC3782)&lt;3,"",SUM(AA3782:AC3782))</f>
        <v/>
      </c>
      <c r="AE3782">
        <f>IF(L3782&gt;=4,2,IF(L3782&gt;=2,1,0))</f>
        <v/>
      </c>
      <c r="AF3782">
        <f>IF(L3782&gt;=5,1,0)</f>
        <v/>
      </c>
      <c r="AG3782">
        <f>AE3782+AF3782</f>
        <v/>
      </c>
      <c r="AH3782" s="15">
        <f>IF(M3782&lt;&gt;1,"",IF(OR(R3782=-9,R3782=""),"",R3782))</f>
        <v/>
      </c>
      <c r="AI3782">
        <f>IF(M3782&lt;&gt;1,"",IF(OR(Q3782=999,Q3782=""),"",Q3782))</f>
        <v/>
      </c>
    </row>
    <row r="3783">
      <c r="A3783" t="inlineStr">
        <is>
          <t>TQRMNOP120344</t>
        </is>
      </c>
      <c r="B3783" t="n">
        <v>2025</v>
      </c>
      <c r="C3783" t="n">
        <v>1</v>
      </c>
      <c r="D3783" t="n">
        <v>43</v>
      </c>
      <c r="E3783" t="inlineStr">
        <is>
          <t>N</t>
        </is>
      </c>
      <c r="F3783" t="n">
        <v>38</v>
      </c>
      <c r="G3783" t="n">
        <v>377</v>
      </c>
      <c r="H3783" t="n">
        <v>3</v>
      </c>
      <c r="I3783" t="n">
        <v>1</v>
      </c>
      <c r="J3783" t="n">
        <v>27</v>
      </c>
      <c r="K3783" t="n">
        <v>2</v>
      </c>
      <c r="L3783" t="n">
        <v>4</v>
      </c>
      <c r="M3783" t="n">
        <v>1</v>
      </c>
      <c r="N3783" t="n">
        <v>3</v>
      </c>
      <c r="O3783" t="n">
        <v>3</v>
      </c>
      <c r="P3783" t="n">
        <v>2</v>
      </c>
      <c r="Q3783" t="n">
        <v>39</v>
      </c>
      <c r="R3783" s="15" t="n">
        <v>423000</v>
      </c>
      <c r="S3783" s="15" t="n">
        <v>0</v>
      </c>
      <c r="T3783" s="15" t="n">
        <v>423000</v>
      </c>
      <c r="U3783" s="15" t="n">
        <v>248200</v>
      </c>
      <c r="V3783">
        <f>IFERROR(VLOOKUP(D3783,Tablas_Equivalencia!$A$3:$B$8,2,FALSE),"Sin dato")</f>
        <v/>
      </c>
      <c r="W3783">
        <f>IFERROR(VLOOKUP(L3783,Tablas_Equivalencia!$D$3:$E$9,2,FALSE),"Sin dato")</f>
        <v/>
      </c>
      <c r="X3783">
        <f>IF(I3783=1,"Varón","Mujer")</f>
        <v/>
      </c>
      <c r="Y3783">
        <f>IFERROR(VLOOKUP(M3783,Tablas_Equivalencia!$G$3:$H$6,2,FALSE),"Sin dato")</f>
        <v/>
      </c>
      <c r="Z3783">
        <f>IF(J3783&lt;=24,"18-24","25-29")</f>
        <v/>
      </c>
      <c r="AA3783">
        <f>IF(M3783&lt;&gt;1,"",IF(P3783=2,1,0))</f>
        <v/>
      </c>
      <c r="AB3783">
        <f>IF(M3783&lt;&gt;1,"",IF(O3783&gt;=2,1,0))</f>
        <v/>
      </c>
      <c r="AC3783">
        <f>IF(M3783&lt;&gt;1,"",IF(OR(Q3783=999,Q3783=""),"",IF(OR(Q3783&lt;35,Q3783&gt;48),1,0)))</f>
        <v/>
      </c>
      <c r="AD3783">
        <f>IF(COUNT(AA3783:AC3783)&lt;3,"",SUM(AA3783:AC3783))</f>
        <v/>
      </c>
      <c r="AE3783">
        <f>IF(L3783&gt;=4,2,IF(L3783&gt;=2,1,0))</f>
        <v/>
      </c>
      <c r="AF3783">
        <f>IF(L3783&gt;=5,1,0)</f>
        <v/>
      </c>
      <c r="AG3783">
        <f>AE3783+AF3783</f>
        <v/>
      </c>
      <c r="AH3783" s="15">
        <f>IF(M3783&lt;&gt;1,"",IF(OR(R3783=-9,R3783=""),"",R3783))</f>
        <v/>
      </c>
      <c r="AI3783">
        <f>IF(M3783&lt;&gt;1,"",IF(OR(Q3783=999,Q3783=""),"",Q3783))</f>
        <v/>
      </c>
    </row>
    <row r="3784">
      <c r="A3784" t="inlineStr">
        <is>
          <t>TQRMNOP120347</t>
        </is>
      </c>
      <c r="B3784" t="n">
        <v>2025</v>
      </c>
      <c r="C3784" t="n">
        <v>1</v>
      </c>
      <c r="D3784" t="n">
        <v>43</v>
      </c>
      <c r="E3784" t="inlineStr">
        <is>
          <t>N</t>
        </is>
      </c>
      <c r="F3784" t="n">
        <v>26</v>
      </c>
      <c r="G3784" t="n">
        <v>1567</v>
      </c>
      <c r="H3784" t="n">
        <v>2</v>
      </c>
      <c r="I3784" t="n">
        <v>2</v>
      </c>
      <c r="J3784" t="n">
        <v>19</v>
      </c>
      <c r="K3784" t="n">
        <v>2</v>
      </c>
      <c r="L3784" t="n">
        <v>3</v>
      </c>
      <c r="M3784" t="n">
        <v>3</v>
      </c>
      <c r="R3784" s="15" t="n">
        <v>0</v>
      </c>
      <c r="S3784" s="15" t="n">
        <v>0</v>
      </c>
      <c r="T3784" s="15" t="n">
        <v>0</v>
      </c>
      <c r="U3784" s="15" t="n">
        <v>48000</v>
      </c>
      <c r="V3784">
        <f>IFERROR(VLOOKUP(D3784,Tablas_Equivalencia!$A$3:$B$8,2,FALSE),"Sin dato")</f>
        <v/>
      </c>
      <c r="W3784">
        <f>IFERROR(VLOOKUP(L3784,Tablas_Equivalencia!$D$3:$E$9,2,FALSE),"Sin dato")</f>
        <v/>
      </c>
      <c r="X3784">
        <f>IF(I3784=1,"Varón","Mujer")</f>
        <v/>
      </c>
      <c r="Y3784">
        <f>IFERROR(VLOOKUP(M3784,Tablas_Equivalencia!$G$3:$H$6,2,FALSE),"Sin dato")</f>
        <v/>
      </c>
      <c r="Z3784">
        <f>IF(J3784&lt;=24,"18-24","25-29")</f>
        <v/>
      </c>
      <c r="AA3784">
        <f>IF(M3784&lt;&gt;1,"",IF(P3784=2,1,0))</f>
        <v/>
      </c>
      <c r="AB3784">
        <f>IF(M3784&lt;&gt;1,"",IF(O3784&gt;=2,1,0))</f>
        <v/>
      </c>
      <c r="AC3784">
        <f>IF(M3784&lt;&gt;1,"",IF(OR(Q3784=999,Q3784=""),"",IF(OR(Q3784&lt;35,Q3784&gt;48),1,0)))</f>
        <v/>
      </c>
      <c r="AD3784">
        <f>IF(COUNT(AA3784:AC3784)&lt;3,"",SUM(AA3784:AC3784))</f>
        <v/>
      </c>
      <c r="AE3784">
        <f>IF(L3784&gt;=4,2,IF(L3784&gt;=2,1,0))</f>
        <v/>
      </c>
      <c r="AF3784">
        <f>IF(L3784&gt;=5,1,0)</f>
        <v/>
      </c>
      <c r="AG3784">
        <f>AE3784+AF3784</f>
        <v/>
      </c>
      <c r="AH3784" s="15">
        <f>IF(M3784&lt;&gt;1,"",IF(OR(R3784=-9,R3784=""),"",R3784))</f>
        <v/>
      </c>
      <c r="AI3784">
        <f>IF(M3784&lt;&gt;1,"",IF(OR(Q3784=999,Q3784=""),"",Q3784))</f>
        <v/>
      </c>
    </row>
    <row r="3785">
      <c r="A3785" t="inlineStr">
        <is>
          <t>TQRMNOP120348</t>
        </is>
      </c>
      <c r="B3785" t="n">
        <v>2025</v>
      </c>
      <c r="C3785" t="n">
        <v>1</v>
      </c>
      <c r="D3785" t="n">
        <v>42</v>
      </c>
      <c r="E3785" t="inlineStr">
        <is>
          <t>N</t>
        </is>
      </c>
      <c r="F3785" t="n">
        <v>27</v>
      </c>
      <c r="G3785" t="n">
        <v>1335</v>
      </c>
      <c r="H3785" t="n">
        <v>3</v>
      </c>
      <c r="I3785" t="n">
        <v>2</v>
      </c>
      <c r="J3785" t="n">
        <v>29</v>
      </c>
      <c r="K3785" t="n">
        <v>2</v>
      </c>
      <c r="L3785" t="n">
        <v>6</v>
      </c>
      <c r="M3785" t="n">
        <v>1</v>
      </c>
      <c r="N3785" t="n">
        <v>3</v>
      </c>
      <c r="O3785" t="n">
        <v>1</v>
      </c>
      <c r="P3785" t="n">
        <v>1</v>
      </c>
      <c r="Q3785" t="n">
        <v>58</v>
      </c>
      <c r="R3785" s="15" t="n">
        <v>707000</v>
      </c>
      <c r="S3785" s="15" t="n">
        <v>0</v>
      </c>
      <c r="T3785" s="15" t="n">
        <v>707000</v>
      </c>
      <c r="U3785" s="15" t="n">
        <v>174000</v>
      </c>
      <c r="V3785">
        <f>IFERROR(VLOOKUP(D3785,Tablas_Equivalencia!$A$3:$B$8,2,FALSE),"Sin dato")</f>
        <v/>
      </c>
      <c r="W3785">
        <f>IFERROR(VLOOKUP(L3785,Tablas_Equivalencia!$D$3:$E$9,2,FALSE),"Sin dato")</f>
        <v/>
      </c>
      <c r="X3785">
        <f>IF(I3785=1,"Varón","Mujer")</f>
        <v/>
      </c>
      <c r="Y3785">
        <f>IFERROR(VLOOKUP(M3785,Tablas_Equivalencia!$G$3:$H$6,2,FALSE),"Sin dato")</f>
        <v/>
      </c>
      <c r="Z3785">
        <f>IF(J3785&lt;=24,"18-24","25-29")</f>
        <v/>
      </c>
      <c r="AA3785">
        <f>IF(M3785&lt;&gt;1,"",IF(P3785=2,1,0))</f>
        <v/>
      </c>
      <c r="AB3785">
        <f>IF(M3785&lt;&gt;1,"",IF(O3785&gt;=2,1,0))</f>
        <v/>
      </c>
      <c r="AC3785">
        <f>IF(M3785&lt;&gt;1,"",IF(OR(Q3785=999,Q3785=""),"",IF(OR(Q3785&lt;35,Q3785&gt;48),1,0)))</f>
        <v/>
      </c>
      <c r="AD3785">
        <f>IF(COUNT(AA3785:AC3785)&lt;3,"",SUM(AA3785:AC3785))</f>
        <v/>
      </c>
      <c r="AE3785">
        <f>IF(L3785&gt;=4,2,IF(L3785&gt;=2,1,0))</f>
        <v/>
      </c>
      <c r="AF3785">
        <f>IF(L3785&gt;=5,1,0)</f>
        <v/>
      </c>
      <c r="AG3785">
        <f>AE3785+AF3785</f>
        <v/>
      </c>
      <c r="AH3785" s="15">
        <f>IF(M3785&lt;&gt;1,"",IF(OR(R3785=-9,R3785=""),"",R3785))</f>
        <v/>
      </c>
      <c r="AI3785">
        <f>IF(M3785&lt;&gt;1,"",IF(OR(Q3785=999,Q3785=""),"",Q3785))</f>
        <v/>
      </c>
    </row>
    <row r="3786">
      <c r="A3786" t="inlineStr">
        <is>
          <t>TQRMNOP120362</t>
        </is>
      </c>
      <c r="B3786" t="n">
        <v>2025</v>
      </c>
      <c r="C3786" t="n">
        <v>1</v>
      </c>
      <c r="D3786" t="n">
        <v>43</v>
      </c>
      <c r="E3786" t="inlineStr">
        <is>
          <t>S</t>
        </is>
      </c>
      <c r="F3786" t="n">
        <v>19</v>
      </c>
      <c r="G3786" t="n">
        <v>943</v>
      </c>
      <c r="H3786" t="n">
        <v>1</v>
      </c>
      <c r="I3786" t="n">
        <v>2</v>
      </c>
      <c r="J3786" t="n">
        <v>24</v>
      </c>
      <c r="K3786" t="n">
        <v>2</v>
      </c>
      <c r="L3786" t="n">
        <v>6</v>
      </c>
      <c r="M3786" t="n">
        <v>1</v>
      </c>
      <c r="N3786" t="n">
        <v>3</v>
      </c>
      <c r="O3786" t="n">
        <v>1</v>
      </c>
      <c r="P3786" t="n">
        <v>2</v>
      </c>
      <c r="Q3786" t="n">
        <v>30</v>
      </c>
      <c r="R3786" s="15" t="n">
        <v>470000</v>
      </c>
      <c r="S3786" s="15" t="n">
        <v>118000</v>
      </c>
      <c r="T3786" s="15" t="n">
        <v>588000</v>
      </c>
      <c r="U3786" s="15" t="n">
        <v>136400</v>
      </c>
      <c r="V3786">
        <f>IFERROR(VLOOKUP(D3786,Tablas_Equivalencia!$A$3:$B$8,2,FALSE),"Sin dato")</f>
        <v/>
      </c>
      <c r="W3786">
        <f>IFERROR(VLOOKUP(L3786,Tablas_Equivalencia!$D$3:$E$9,2,FALSE),"Sin dato")</f>
        <v/>
      </c>
      <c r="X3786">
        <f>IF(I3786=1,"Varón","Mujer")</f>
        <v/>
      </c>
      <c r="Y3786">
        <f>IFERROR(VLOOKUP(M3786,Tablas_Equivalencia!$G$3:$H$6,2,FALSE),"Sin dato")</f>
        <v/>
      </c>
      <c r="Z3786">
        <f>IF(J3786&lt;=24,"18-24","25-29")</f>
        <v/>
      </c>
      <c r="AA3786">
        <f>IF(M3786&lt;&gt;1,"",IF(P3786=2,1,0))</f>
        <v/>
      </c>
      <c r="AB3786">
        <f>IF(M3786&lt;&gt;1,"",IF(O3786&gt;=2,1,0))</f>
        <v/>
      </c>
      <c r="AC3786">
        <f>IF(M3786&lt;&gt;1,"",IF(OR(Q3786=999,Q3786=""),"",IF(OR(Q3786&lt;35,Q3786&gt;48),1,0)))</f>
        <v/>
      </c>
      <c r="AD3786">
        <f>IF(COUNT(AA3786:AC3786)&lt;3,"",SUM(AA3786:AC3786))</f>
        <v/>
      </c>
      <c r="AE3786">
        <f>IF(L3786&gt;=4,2,IF(L3786&gt;=2,1,0))</f>
        <v/>
      </c>
      <c r="AF3786">
        <f>IF(L3786&gt;=5,1,0)</f>
        <v/>
      </c>
      <c r="AG3786">
        <f>AE3786+AF3786</f>
        <v/>
      </c>
      <c r="AH3786" s="15">
        <f>IF(M3786&lt;&gt;1,"",IF(OR(R3786=-9,R3786=""),"",R3786))</f>
        <v/>
      </c>
      <c r="AI3786">
        <f>IF(M3786&lt;&gt;1,"",IF(OR(Q3786=999,Q3786=""),"",Q3786))</f>
        <v/>
      </c>
    </row>
    <row r="3787">
      <c r="A3787" t="inlineStr">
        <is>
          <t>TQRMNOP120364</t>
        </is>
      </c>
      <c r="B3787" t="n">
        <v>2025</v>
      </c>
      <c r="C3787" t="n">
        <v>1</v>
      </c>
      <c r="D3787" t="n">
        <v>44</v>
      </c>
      <c r="E3787" t="inlineStr">
        <is>
          <t>N</t>
        </is>
      </c>
      <c r="F3787" t="n">
        <v>5</v>
      </c>
      <c r="G3787" t="n">
        <v>1471</v>
      </c>
      <c r="H3787" t="n">
        <v>3</v>
      </c>
      <c r="I3787" t="n">
        <v>1</v>
      </c>
      <c r="J3787" t="n">
        <v>22</v>
      </c>
      <c r="K3787" t="n">
        <v>2</v>
      </c>
      <c r="L3787" t="n">
        <v>4</v>
      </c>
      <c r="M3787" t="n">
        <v>1</v>
      </c>
      <c r="N3787" t="n">
        <v>3</v>
      </c>
      <c r="O3787" t="n">
        <v>3</v>
      </c>
      <c r="P3787" t="n">
        <v>2</v>
      </c>
      <c r="Q3787" t="n">
        <v>50</v>
      </c>
      <c r="R3787" s="15" t="n">
        <v>474000</v>
      </c>
      <c r="S3787" s="15" t="n">
        <v>0</v>
      </c>
      <c r="T3787" s="15" t="n">
        <v>474000</v>
      </c>
      <c r="U3787" s="15" t="n">
        <v>195700</v>
      </c>
      <c r="V3787">
        <f>IFERROR(VLOOKUP(D3787,Tablas_Equivalencia!$A$3:$B$8,2,FALSE),"Sin dato")</f>
        <v/>
      </c>
      <c r="W3787">
        <f>IFERROR(VLOOKUP(L3787,Tablas_Equivalencia!$D$3:$E$9,2,FALSE),"Sin dato")</f>
        <v/>
      </c>
      <c r="X3787">
        <f>IF(I3787=1,"Varón","Mujer")</f>
        <v/>
      </c>
      <c r="Y3787">
        <f>IFERROR(VLOOKUP(M3787,Tablas_Equivalencia!$G$3:$H$6,2,FALSE),"Sin dato")</f>
        <v/>
      </c>
      <c r="Z3787">
        <f>IF(J3787&lt;=24,"18-24","25-29")</f>
        <v/>
      </c>
      <c r="AA3787">
        <f>IF(M3787&lt;&gt;1,"",IF(P3787=2,1,0))</f>
        <v/>
      </c>
      <c r="AB3787">
        <f>IF(M3787&lt;&gt;1,"",IF(O3787&gt;=2,1,0))</f>
        <v/>
      </c>
      <c r="AC3787">
        <f>IF(M3787&lt;&gt;1,"",IF(OR(Q3787=999,Q3787=""),"",IF(OR(Q3787&lt;35,Q3787&gt;48),1,0)))</f>
        <v/>
      </c>
      <c r="AD3787">
        <f>IF(COUNT(AA3787:AC3787)&lt;3,"",SUM(AA3787:AC3787))</f>
        <v/>
      </c>
      <c r="AE3787">
        <f>IF(L3787&gt;=4,2,IF(L3787&gt;=2,1,0))</f>
        <v/>
      </c>
      <c r="AF3787">
        <f>IF(L3787&gt;=5,1,0)</f>
        <v/>
      </c>
      <c r="AG3787">
        <f>AE3787+AF3787</f>
        <v/>
      </c>
      <c r="AH3787" s="15">
        <f>IF(M3787&lt;&gt;1,"",IF(OR(R3787=-9,R3787=""),"",R3787))</f>
        <v/>
      </c>
      <c r="AI3787">
        <f>IF(M3787&lt;&gt;1,"",IF(OR(Q3787=999,Q3787=""),"",Q3787))</f>
        <v/>
      </c>
    </row>
    <row r="3788">
      <c r="A3788" t="inlineStr">
        <is>
          <t>TQRMNOP120366</t>
        </is>
      </c>
      <c r="B3788" t="n">
        <v>2025</v>
      </c>
      <c r="C3788" t="n">
        <v>1</v>
      </c>
      <c r="D3788" t="n">
        <v>43</v>
      </c>
      <c r="E3788" t="inlineStr">
        <is>
          <t>S</t>
        </is>
      </c>
      <c r="F3788" t="n">
        <v>30</v>
      </c>
      <c r="G3788" t="n">
        <v>653</v>
      </c>
      <c r="H3788" t="n">
        <v>2</v>
      </c>
      <c r="I3788" t="n">
        <v>1</v>
      </c>
      <c r="J3788" t="n">
        <v>21</v>
      </c>
      <c r="K3788" t="n">
        <v>1</v>
      </c>
      <c r="L3788" t="n">
        <v>5</v>
      </c>
      <c r="M3788" t="n">
        <v>3</v>
      </c>
      <c r="R3788" s="15" t="n">
        <v>0</v>
      </c>
      <c r="S3788" s="15" t="n">
        <v>0</v>
      </c>
      <c r="T3788" s="15" t="n">
        <v>0</v>
      </c>
      <c r="U3788" s="15" t="n">
        <v>267700</v>
      </c>
      <c r="V3788">
        <f>IFERROR(VLOOKUP(D3788,Tablas_Equivalencia!$A$3:$B$8,2,FALSE),"Sin dato")</f>
        <v/>
      </c>
      <c r="W3788">
        <f>IFERROR(VLOOKUP(L3788,Tablas_Equivalencia!$D$3:$E$9,2,FALSE),"Sin dato")</f>
        <v/>
      </c>
      <c r="X3788">
        <f>IF(I3788=1,"Varón","Mujer")</f>
        <v/>
      </c>
      <c r="Y3788">
        <f>IFERROR(VLOOKUP(M3788,Tablas_Equivalencia!$G$3:$H$6,2,FALSE),"Sin dato")</f>
        <v/>
      </c>
      <c r="Z3788">
        <f>IF(J3788&lt;=24,"18-24","25-29")</f>
        <v/>
      </c>
      <c r="AA3788">
        <f>IF(M3788&lt;&gt;1,"",IF(P3788=2,1,0))</f>
        <v/>
      </c>
      <c r="AB3788">
        <f>IF(M3788&lt;&gt;1,"",IF(O3788&gt;=2,1,0))</f>
        <v/>
      </c>
      <c r="AC3788">
        <f>IF(M3788&lt;&gt;1,"",IF(OR(Q3788=999,Q3788=""),"",IF(OR(Q3788&lt;35,Q3788&gt;48),1,0)))</f>
        <v/>
      </c>
      <c r="AD3788">
        <f>IF(COUNT(AA3788:AC3788)&lt;3,"",SUM(AA3788:AC3788))</f>
        <v/>
      </c>
      <c r="AE3788">
        <f>IF(L3788&gt;=4,2,IF(L3788&gt;=2,1,0))</f>
        <v/>
      </c>
      <c r="AF3788">
        <f>IF(L3788&gt;=5,1,0)</f>
        <v/>
      </c>
      <c r="AG3788">
        <f>AE3788+AF3788</f>
        <v/>
      </c>
      <c r="AH3788" s="15">
        <f>IF(M3788&lt;&gt;1,"",IF(OR(R3788=-9,R3788=""),"",R3788))</f>
        <v/>
      </c>
      <c r="AI3788">
        <f>IF(M3788&lt;&gt;1,"",IF(OR(Q3788=999,Q3788=""),"",Q3788))</f>
        <v/>
      </c>
    </row>
    <row r="3789">
      <c r="A3789" t="inlineStr">
        <is>
          <t>TQRMNOP120373</t>
        </is>
      </c>
      <c r="B3789" t="n">
        <v>2025</v>
      </c>
      <c r="C3789" t="n">
        <v>1</v>
      </c>
      <c r="D3789" t="n">
        <v>43</v>
      </c>
      <c r="E3789" t="inlineStr">
        <is>
          <t>N</t>
        </is>
      </c>
      <c r="F3789" t="n">
        <v>26</v>
      </c>
      <c r="G3789" t="n">
        <v>1750</v>
      </c>
      <c r="H3789" t="n">
        <v>1</v>
      </c>
      <c r="I3789" t="n">
        <v>1</v>
      </c>
      <c r="J3789" t="n">
        <v>26</v>
      </c>
      <c r="K3789" t="n">
        <v>2</v>
      </c>
      <c r="L3789" t="n">
        <v>3</v>
      </c>
      <c r="M3789" t="n">
        <v>1</v>
      </c>
      <c r="N3789" t="n">
        <v>3</v>
      </c>
      <c r="O3789" t="n">
        <v>2</v>
      </c>
      <c r="P3789" t="n">
        <v>2</v>
      </c>
      <c r="Q3789" t="n">
        <v>37</v>
      </c>
      <c r="R3789" s="15" t="n">
        <v>274000</v>
      </c>
      <c r="S3789" s="15" t="n">
        <v>62000</v>
      </c>
      <c r="T3789" s="15" t="n">
        <v>336000</v>
      </c>
      <c r="U3789" s="15" t="n">
        <v>192200</v>
      </c>
      <c r="V3789">
        <f>IFERROR(VLOOKUP(D3789,Tablas_Equivalencia!$A$3:$B$8,2,FALSE),"Sin dato")</f>
        <v/>
      </c>
      <c r="W3789">
        <f>IFERROR(VLOOKUP(L3789,Tablas_Equivalencia!$D$3:$E$9,2,FALSE),"Sin dato")</f>
        <v/>
      </c>
      <c r="X3789">
        <f>IF(I3789=1,"Varón","Mujer")</f>
        <v/>
      </c>
      <c r="Y3789">
        <f>IFERROR(VLOOKUP(M3789,Tablas_Equivalencia!$G$3:$H$6,2,FALSE),"Sin dato")</f>
        <v/>
      </c>
      <c r="Z3789">
        <f>IF(J3789&lt;=24,"18-24","25-29")</f>
        <v/>
      </c>
      <c r="AA3789">
        <f>IF(M3789&lt;&gt;1,"",IF(P3789=2,1,0))</f>
        <v/>
      </c>
      <c r="AB3789">
        <f>IF(M3789&lt;&gt;1,"",IF(O3789&gt;=2,1,0))</f>
        <v/>
      </c>
      <c r="AC3789">
        <f>IF(M3789&lt;&gt;1,"",IF(OR(Q3789=999,Q3789=""),"",IF(OR(Q3789&lt;35,Q3789&gt;48),1,0)))</f>
        <v/>
      </c>
      <c r="AD3789">
        <f>IF(COUNT(AA3789:AC3789)&lt;3,"",SUM(AA3789:AC3789))</f>
        <v/>
      </c>
      <c r="AE3789">
        <f>IF(L3789&gt;=4,2,IF(L3789&gt;=2,1,0))</f>
        <v/>
      </c>
      <c r="AF3789">
        <f>IF(L3789&gt;=5,1,0)</f>
        <v/>
      </c>
      <c r="AG3789">
        <f>AE3789+AF3789</f>
        <v/>
      </c>
      <c r="AH3789" s="15">
        <f>IF(M3789&lt;&gt;1,"",IF(OR(R3789=-9,R3789=""),"",R3789))</f>
        <v/>
      </c>
      <c r="AI3789">
        <f>IF(M3789&lt;&gt;1,"",IF(OR(Q3789=999,Q3789=""),"",Q3789))</f>
        <v/>
      </c>
    </row>
    <row r="3790">
      <c r="A3790" t="inlineStr">
        <is>
          <t>TQRMNOP120375</t>
        </is>
      </c>
      <c r="B3790" t="n">
        <v>2025</v>
      </c>
      <c r="C3790" t="n">
        <v>1</v>
      </c>
      <c r="D3790" t="n">
        <v>40</v>
      </c>
      <c r="E3790" t="inlineStr">
        <is>
          <t>N</t>
        </is>
      </c>
      <c r="F3790" t="n">
        <v>23</v>
      </c>
      <c r="G3790" t="n">
        <v>1375</v>
      </c>
      <c r="H3790" t="n">
        <v>3</v>
      </c>
      <c r="I3790" t="n">
        <v>2</v>
      </c>
      <c r="J3790" t="n">
        <v>29</v>
      </c>
      <c r="K3790" t="n">
        <v>1</v>
      </c>
      <c r="L3790" t="n">
        <v>5</v>
      </c>
      <c r="M3790" t="n">
        <v>1</v>
      </c>
      <c r="N3790" t="n">
        <v>3</v>
      </c>
      <c r="O3790" t="n">
        <v>1</v>
      </c>
      <c r="P3790" t="n">
        <v>1</v>
      </c>
      <c r="Q3790" t="n">
        <v>50</v>
      </c>
      <c r="R3790" s="15" t="n">
        <v>707000</v>
      </c>
      <c r="S3790" s="15" t="n">
        <v>0</v>
      </c>
      <c r="T3790" s="15" t="n">
        <v>707000</v>
      </c>
      <c r="U3790" s="15" t="n">
        <v>178300</v>
      </c>
      <c r="V3790">
        <f>IFERROR(VLOOKUP(D3790,Tablas_Equivalencia!$A$3:$B$8,2,FALSE),"Sin dato")</f>
        <v/>
      </c>
      <c r="W3790">
        <f>IFERROR(VLOOKUP(L3790,Tablas_Equivalencia!$D$3:$E$9,2,FALSE),"Sin dato")</f>
        <v/>
      </c>
      <c r="X3790">
        <f>IF(I3790=1,"Varón","Mujer")</f>
        <v/>
      </c>
      <c r="Y3790">
        <f>IFERROR(VLOOKUP(M3790,Tablas_Equivalencia!$G$3:$H$6,2,FALSE),"Sin dato")</f>
        <v/>
      </c>
      <c r="Z3790">
        <f>IF(J3790&lt;=24,"18-24","25-29")</f>
        <v/>
      </c>
      <c r="AA3790">
        <f>IF(M3790&lt;&gt;1,"",IF(P3790=2,1,0))</f>
        <v/>
      </c>
      <c r="AB3790">
        <f>IF(M3790&lt;&gt;1,"",IF(O3790&gt;=2,1,0))</f>
        <v/>
      </c>
      <c r="AC3790">
        <f>IF(M3790&lt;&gt;1,"",IF(OR(Q3790=999,Q3790=""),"",IF(OR(Q3790&lt;35,Q3790&gt;48),1,0)))</f>
        <v/>
      </c>
      <c r="AD3790">
        <f>IF(COUNT(AA3790:AC3790)&lt;3,"",SUM(AA3790:AC3790))</f>
        <v/>
      </c>
      <c r="AE3790">
        <f>IF(L3790&gt;=4,2,IF(L3790&gt;=2,1,0))</f>
        <v/>
      </c>
      <c r="AF3790">
        <f>IF(L3790&gt;=5,1,0)</f>
        <v/>
      </c>
      <c r="AG3790">
        <f>AE3790+AF3790</f>
        <v/>
      </c>
      <c r="AH3790" s="15">
        <f>IF(M3790&lt;&gt;1,"",IF(OR(R3790=-9,R3790=""),"",R3790))</f>
        <v/>
      </c>
      <c r="AI3790">
        <f>IF(M3790&lt;&gt;1,"",IF(OR(Q3790=999,Q3790=""),"",Q3790))</f>
        <v/>
      </c>
    </row>
    <row r="3791">
      <c r="A3791" t="inlineStr">
        <is>
          <t>TQRMNOP120387</t>
        </is>
      </c>
      <c r="B3791" t="n">
        <v>2025</v>
      </c>
      <c r="C3791" t="n">
        <v>1</v>
      </c>
      <c r="D3791" t="n">
        <v>43</v>
      </c>
      <c r="E3791" t="inlineStr">
        <is>
          <t>S</t>
        </is>
      </c>
      <c r="F3791" t="n">
        <v>19</v>
      </c>
      <c r="G3791" t="n">
        <v>1218</v>
      </c>
      <c r="H3791" t="n">
        <v>2</v>
      </c>
      <c r="I3791" t="n">
        <v>2</v>
      </c>
      <c r="J3791" t="n">
        <v>28</v>
      </c>
      <c r="K3791" t="n">
        <v>2</v>
      </c>
      <c r="L3791" t="n">
        <v>6</v>
      </c>
      <c r="M3791" t="n">
        <v>1</v>
      </c>
      <c r="N3791" t="n">
        <v>1</v>
      </c>
      <c r="O3791" t="n">
        <v>1</v>
      </c>
      <c r="P3791" t="n">
        <v>1</v>
      </c>
      <c r="Q3791" t="n">
        <v>28</v>
      </c>
      <c r="R3791" s="15" t="n">
        <v>719000</v>
      </c>
      <c r="S3791" s="15" t="n">
        <v>112000</v>
      </c>
      <c r="T3791" s="15" t="n">
        <v>831000</v>
      </c>
      <c r="U3791" s="15" t="n">
        <v>144400</v>
      </c>
      <c r="V3791">
        <f>IFERROR(VLOOKUP(D3791,Tablas_Equivalencia!$A$3:$B$8,2,FALSE),"Sin dato")</f>
        <v/>
      </c>
      <c r="W3791">
        <f>IFERROR(VLOOKUP(L3791,Tablas_Equivalencia!$D$3:$E$9,2,FALSE),"Sin dato")</f>
        <v/>
      </c>
      <c r="X3791">
        <f>IF(I3791=1,"Varón","Mujer")</f>
        <v/>
      </c>
      <c r="Y3791">
        <f>IFERROR(VLOOKUP(M3791,Tablas_Equivalencia!$G$3:$H$6,2,FALSE),"Sin dato")</f>
        <v/>
      </c>
      <c r="Z3791">
        <f>IF(J3791&lt;=24,"18-24","25-29")</f>
        <v/>
      </c>
      <c r="AA3791">
        <f>IF(M3791&lt;&gt;1,"",IF(P3791=2,1,0))</f>
        <v/>
      </c>
      <c r="AB3791">
        <f>IF(M3791&lt;&gt;1,"",IF(O3791&gt;=2,1,0))</f>
        <v/>
      </c>
      <c r="AC3791">
        <f>IF(M3791&lt;&gt;1,"",IF(OR(Q3791=999,Q3791=""),"",IF(OR(Q3791&lt;35,Q3791&gt;48),1,0)))</f>
        <v/>
      </c>
      <c r="AD3791">
        <f>IF(COUNT(AA3791:AC3791)&lt;3,"",SUM(AA3791:AC3791))</f>
        <v/>
      </c>
      <c r="AE3791">
        <f>IF(L3791&gt;=4,2,IF(L3791&gt;=2,1,0))</f>
        <v/>
      </c>
      <c r="AF3791">
        <f>IF(L3791&gt;=5,1,0)</f>
        <v/>
      </c>
      <c r="AG3791">
        <f>AE3791+AF3791</f>
        <v/>
      </c>
      <c r="AH3791" s="15">
        <f>IF(M3791&lt;&gt;1,"",IF(OR(R3791=-9,R3791=""),"",R3791))</f>
        <v/>
      </c>
      <c r="AI3791">
        <f>IF(M3791&lt;&gt;1,"",IF(OR(Q3791=999,Q3791=""),"",Q3791))</f>
        <v/>
      </c>
    </row>
    <row r="3792">
      <c r="A3792" t="inlineStr">
        <is>
          <t>TQRMNOP120404</t>
        </is>
      </c>
      <c r="B3792" t="n">
        <v>2025</v>
      </c>
      <c r="C3792" t="n">
        <v>1</v>
      </c>
      <c r="D3792" t="n">
        <v>1</v>
      </c>
      <c r="E3792" t="inlineStr">
        <is>
          <t>S</t>
        </is>
      </c>
      <c r="F3792" t="n">
        <v>33</v>
      </c>
      <c r="G3792" t="n">
        <v>660</v>
      </c>
      <c r="H3792" t="n">
        <v>2</v>
      </c>
      <c r="I3792" t="n">
        <v>1</v>
      </c>
      <c r="J3792" t="n">
        <v>25</v>
      </c>
      <c r="K3792" t="n">
        <v>1</v>
      </c>
      <c r="L3792" t="n">
        <v>5</v>
      </c>
      <c r="M3792" t="n">
        <v>1</v>
      </c>
      <c r="N3792" t="n">
        <v>3</v>
      </c>
      <c r="O3792" t="n">
        <v>3</v>
      </c>
      <c r="P3792" t="n">
        <v>2</v>
      </c>
      <c r="Q3792" t="n">
        <v>42</v>
      </c>
      <c r="R3792" s="15" t="n">
        <v>734000</v>
      </c>
      <c r="S3792" s="15" t="n">
        <v>0</v>
      </c>
      <c r="T3792" s="15" t="n">
        <v>734000</v>
      </c>
      <c r="U3792" s="15" t="n">
        <v>236400</v>
      </c>
      <c r="V3792">
        <f>IFERROR(VLOOKUP(D3792,Tablas_Equivalencia!$A$3:$B$8,2,FALSE),"Sin dato")</f>
        <v/>
      </c>
      <c r="W3792">
        <f>IFERROR(VLOOKUP(L3792,Tablas_Equivalencia!$D$3:$E$9,2,FALSE),"Sin dato")</f>
        <v/>
      </c>
      <c r="X3792">
        <f>IF(I3792=1,"Varón","Mujer")</f>
        <v/>
      </c>
      <c r="Y3792">
        <f>IFERROR(VLOOKUP(M3792,Tablas_Equivalencia!$G$3:$H$6,2,FALSE),"Sin dato")</f>
        <v/>
      </c>
      <c r="Z3792">
        <f>IF(J3792&lt;=24,"18-24","25-29")</f>
        <v/>
      </c>
      <c r="AA3792">
        <f>IF(M3792&lt;&gt;1,"",IF(P3792=2,1,0))</f>
        <v/>
      </c>
      <c r="AB3792">
        <f>IF(M3792&lt;&gt;1,"",IF(O3792&gt;=2,1,0))</f>
        <v/>
      </c>
      <c r="AC3792">
        <f>IF(M3792&lt;&gt;1,"",IF(OR(Q3792=999,Q3792=""),"",IF(OR(Q3792&lt;35,Q3792&gt;48),1,0)))</f>
        <v/>
      </c>
      <c r="AD3792">
        <f>IF(COUNT(AA3792:AC3792)&lt;3,"",SUM(AA3792:AC3792))</f>
        <v/>
      </c>
      <c r="AE3792">
        <f>IF(L3792&gt;=4,2,IF(L3792&gt;=2,1,0))</f>
        <v/>
      </c>
      <c r="AF3792">
        <f>IF(L3792&gt;=5,1,0)</f>
        <v/>
      </c>
      <c r="AG3792">
        <f>AE3792+AF3792</f>
        <v/>
      </c>
      <c r="AH3792" s="15">
        <f>IF(M3792&lt;&gt;1,"",IF(OR(R3792=-9,R3792=""),"",R3792))</f>
        <v/>
      </c>
      <c r="AI3792">
        <f>IF(M3792&lt;&gt;1,"",IF(OR(Q3792=999,Q3792=""),"",Q3792))</f>
        <v/>
      </c>
    </row>
    <row r="3793">
      <c r="A3793" t="inlineStr">
        <is>
          <t>TQRMNOP120405</t>
        </is>
      </c>
      <c r="B3793" t="n">
        <v>2025</v>
      </c>
      <c r="C3793" t="n">
        <v>1</v>
      </c>
      <c r="D3793" t="n">
        <v>43</v>
      </c>
      <c r="E3793" t="inlineStr">
        <is>
          <t>N</t>
        </is>
      </c>
      <c r="F3793" t="n">
        <v>38</v>
      </c>
      <c r="G3793" t="n">
        <v>1771</v>
      </c>
      <c r="H3793" t="n">
        <v>3</v>
      </c>
      <c r="I3793" t="n">
        <v>1</v>
      </c>
      <c r="J3793" t="n">
        <v>29</v>
      </c>
      <c r="K3793" t="n">
        <v>2</v>
      </c>
      <c r="L3793" t="n">
        <v>6</v>
      </c>
      <c r="M3793" t="n">
        <v>1</v>
      </c>
      <c r="N3793" t="n">
        <v>1</v>
      </c>
      <c r="O3793" t="n">
        <v>2</v>
      </c>
      <c r="P3793" t="n">
        <v>1</v>
      </c>
      <c r="Q3793" t="n">
        <v>58</v>
      </c>
      <c r="R3793" s="15" t="n">
        <v>1302000</v>
      </c>
      <c r="S3793" s="15" t="n">
        <v>85000</v>
      </c>
      <c r="T3793" s="15" t="n">
        <v>1387000</v>
      </c>
      <c r="U3793" s="15" t="n">
        <v>76000</v>
      </c>
      <c r="V3793">
        <f>IFERROR(VLOOKUP(D3793,Tablas_Equivalencia!$A$3:$B$8,2,FALSE),"Sin dato")</f>
        <v/>
      </c>
      <c r="W3793">
        <f>IFERROR(VLOOKUP(L3793,Tablas_Equivalencia!$D$3:$E$9,2,FALSE),"Sin dato")</f>
        <v/>
      </c>
      <c r="X3793">
        <f>IF(I3793=1,"Varón","Mujer")</f>
        <v/>
      </c>
      <c r="Y3793">
        <f>IFERROR(VLOOKUP(M3793,Tablas_Equivalencia!$G$3:$H$6,2,FALSE),"Sin dato")</f>
        <v/>
      </c>
      <c r="Z3793">
        <f>IF(J3793&lt;=24,"18-24","25-29")</f>
        <v/>
      </c>
      <c r="AA3793">
        <f>IF(M3793&lt;&gt;1,"",IF(P3793=2,1,0))</f>
        <v/>
      </c>
      <c r="AB3793">
        <f>IF(M3793&lt;&gt;1,"",IF(O3793&gt;=2,1,0))</f>
        <v/>
      </c>
      <c r="AC3793">
        <f>IF(M3793&lt;&gt;1,"",IF(OR(Q3793=999,Q3793=""),"",IF(OR(Q3793&lt;35,Q3793&gt;48),1,0)))</f>
        <v/>
      </c>
      <c r="AD3793">
        <f>IF(COUNT(AA3793:AC3793)&lt;3,"",SUM(AA3793:AC3793))</f>
        <v/>
      </c>
      <c r="AE3793">
        <f>IF(L3793&gt;=4,2,IF(L3793&gt;=2,1,0))</f>
        <v/>
      </c>
      <c r="AF3793">
        <f>IF(L3793&gt;=5,1,0)</f>
        <v/>
      </c>
      <c r="AG3793">
        <f>AE3793+AF3793</f>
        <v/>
      </c>
      <c r="AH3793" s="15">
        <f>IF(M3793&lt;&gt;1,"",IF(OR(R3793=-9,R3793=""),"",R3793))</f>
        <v/>
      </c>
      <c r="AI3793">
        <f>IF(M3793&lt;&gt;1,"",IF(OR(Q3793=999,Q3793=""),"",Q3793))</f>
        <v/>
      </c>
    </row>
    <row r="3794">
      <c r="A3794" t="inlineStr">
        <is>
          <t>TQRMNOP120412</t>
        </is>
      </c>
      <c r="B3794" t="n">
        <v>2025</v>
      </c>
      <c r="C3794" t="n">
        <v>1</v>
      </c>
      <c r="D3794" t="n">
        <v>40</v>
      </c>
      <c r="E3794" t="inlineStr">
        <is>
          <t>N</t>
        </is>
      </c>
      <c r="F3794" t="n">
        <v>23</v>
      </c>
      <c r="G3794" t="n">
        <v>304</v>
      </c>
      <c r="H3794" t="n">
        <v>3</v>
      </c>
      <c r="I3794" t="n">
        <v>1</v>
      </c>
      <c r="J3794" t="n">
        <v>24</v>
      </c>
      <c r="K3794" t="n">
        <v>2</v>
      </c>
      <c r="L3794" t="n">
        <v>4</v>
      </c>
      <c r="M3794" t="n">
        <v>3</v>
      </c>
      <c r="R3794" s="15" t="n">
        <v>0</v>
      </c>
      <c r="S3794" s="15" t="n">
        <v>0</v>
      </c>
      <c r="T3794" s="15" t="n">
        <v>0</v>
      </c>
      <c r="U3794" s="15" t="n">
        <v>195800</v>
      </c>
      <c r="V3794">
        <f>IFERROR(VLOOKUP(D3794,Tablas_Equivalencia!$A$3:$B$8,2,FALSE),"Sin dato")</f>
        <v/>
      </c>
      <c r="W3794">
        <f>IFERROR(VLOOKUP(L3794,Tablas_Equivalencia!$D$3:$E$9,2,FALSE),"Sin dato")</f>
        <v/>
      </c>
      <c r="X3794">
        <f>IF(I3794=1,"Varón","Mujer")</f>
        <v/>
      </c>
      <c r="Y3794">
        <f>IFERROR(VLOOKUP(M3794,Tablas_Equivalencia!$G$3:$H$6,2,FALSE),"Sin dato")</f>
        <v/>
      </c>
      <c r="Z3794">
        <f>IF(J3794&lt;=24,"18-24","25-29")</f>
        <v/>
      </c>
      <c r="AA3794">
        <f>IF(M3794&lt;&gt;1,"",IF(P3794=2,1,0))</f>
        <v/>
      </c>
      <c r="AB3794">
        <f>IF(M3794&lt;&gt;1,"",IF(O3794&gt;=2,1,0))</f>
        <v/>
      </c>
      <c r="AC3794">
        <f>IF(M3794&lt;&gt;1,"",IF(OR(Q3794=999,Q3794=""),"",IF(OR(Q3794&lt;35,Q3794&gt;48),1,0)))</f>
        <v/>
      </c>
      <c r="AD3794">
        <f>IF(COUNT(AA3794:AC3794)&lt;3,"",SUM(AA3794:AC3794))</f>
        <v/>
      </c>
      <c r="AE3794">
        <f>IF(L3794&gt;=4,2,IF(L3794&gt;=2,1,0))</f>
        <v/>
      </c>
      <c r="AF3794">
        <f>IF(L3794&gt;=5,1,0)</f>
        <v/>
      </c>
      <c r="AG3794">
        <f>AE3794+AF3794</f>
        <v/>
      </c>
      <c r="AH3794" s="15">
        <f>IF(M3794&lt;&gt;1,"",IF(OR(R3794=-9,R3794=""),"",R3794))</f>
        <v/>
      </c>
      <c r="AI3794">
        <f>IF(M3794&lt;&gt;1,"",IF(OR(Q3794=999,Q3794=""),"",Q3794))</f>
        <v/>
      </c>
    </row>
    <row r="3795">
      <c r="A3795" t="inlineStr">
        <is>
          <t>TQRMNOP120417</t>
        </is>
      </c>
      <c r="B3795" t="n">
        <v>2025</v>
      </c>
      <c r="C3795" t="n">
        <v>1</v>
      </c>
      <c r="D3795" t="n">
        <v>1</v>
      </c>
      <c r="E3795" t="inlineStr">
        <is>
          <t>S</t>
        </is>
      </c>
      <c r="F3795" t="n">
        <v>33</v>
      </c>
      <c r="G3795" t="n">
        <v>1530</v>
      </c>
      <c r="H3795" t="n">
        <v>3</v>
      </c>
      <c r="I3795" t="n">
        <v>2</v>
      </c>
      <c r="J3795" t="n">
        <v>27</v>
      </c>
      <c r="K3795" t="n">
        <v>2</v>
      </c>
      <c r="L3795" t="n">
        <v>4</v>
      </c>
      <c r="M3795" t="n">
        <v>1</v>
      </c>
      <c r="N3795" t="n">
        <v>3</v>
      </c>
      <c r="O3795" t="n">
        <v>1</v>
      </c>
      <c r="P3795" t="n">
        <v>2</v>
      </c>
      <c r="Q3795" t="n">
        <v>23</v>
      </c>
      <c r="R3795" s="15" t="n">
        <v>465000</v>
      </c>
      <c r="S3795" s="15" t="n">
        <v>0</v>
      </c>
      <c r="T3795" s="15" t="n">
        <v>465000</v>
      </c>
      <c r="U3795" s="15" t="n">
        <v>343000</v>
      </c>
      <c r="V3795">
        <f>IFERROR(VLOOKUP(D3795,Tablas_Equivalencia!$A$3:$B$8,2,FALSE),"Sin dato")</f>
        <v/>
      </c>
      <c r="W3795">
        <f>IFERROR(VLOOKUP(L3795,Tablas_Equivalencia!$D$3:$E$9,2,FALSE),"Sin dato")</f>
        <v/>
      </c>
      <c r="X3795">
        <f>IF(I3795=1,"Varón","Mujer")</f>
        <v/>
      </c>
      <c r="Y3795">
        <f>IFERROR(VLOOKUP(M3795,Tablas_Equivalencia!$G$3:$H$6,2,FALSE),"Sin dato")</f>
        <v/>
      </c>
      <c r="Z3795">
        <f>IF(J3795&lt;=24,"18-24","25-29")</f>
        <v/>
      </c>
      <c r="AA3795">
        <f>IF(M3795&lt;&gt;1,"",IF(P3795=2,1,0))</f>
        <v/>
      </c>
      <c r="AB3795">
        <f>IF(M3795&lt;&gt;1,"",IF(O3795&gt;=2,1,0))</f>
        <v/>
      </c>
      <c r="AC3795">
        <f>IF(M3795&lt;&gt;1,"",IF(OR(Q3795=999,Q3795=""),"",IF(OR(Q3795&lt;35,Q3795&gt;48),1,0)))</f>
        <v/>
      </c>
      <c r="AD3795">
        <f>IF(COUNT(AA3795:AC3795)&lt;3,"",SUM(AA3795:AC3795))</f>
        <v/>
      </c>
      <c r="AE3795">
        <f>IF(L3795&gt;=4,2,IF(L3795&gt;=2,1,0))</f>
        <v/>
      </c>
      <c r="AF3795">
        <f>IF(L3795&gt;=5,1,0)</f>
        <v/>
      </c>
      <c r="AG3795">
        <f>AE3795+AF3795</f>
        <v/>
      </c>
      <c r="AH3795" s="15">
        <f>IF(M3795&lt;&gt;1,"",IF(OR(R3795=-9,R3795=""),"",R3795))</f>
        <v/>
      </c>
      <c r="AI3795">
        <f>IF(M3795&lt;&gt;1,"",IF(OR(Q3795=999,Q3795=""),"",Q3795))</f>
        <v/>
      </c>
    </row>
    <row r="3796">
      <c r="A3796" t="inlineStr">
        <is>
          <t>TQRMNOP120425</t>
        </is>
      </c>
      <c r="B3796" t="n">
        <v>2025</v>
      </c>
      <c r="C3796" t="n">
        <v>1</v>
      </c>
      <c r="D3796" t="n">
        <v>41</v>
      </c>
      <c r="E3796" t="inlineStr">
        <is>
          <t>S</t>
        </is>
      </c>
      <c r="F3796" t="n">
        <v>8</v>
      </c>
      <c r="G3796" t="n">
        <v>1703</v>
      </c>
      <c r="H3796" t="n">
        <v>3</v>
      </c>
      <c r="I3796" t="n">
        <v>2</v>
      </c>
      <c r="J3796" t="n">
        <v>24</v>
      </c>
      <c r="K3796" t="n">
        <v>1</v>
      </c>
      <c r="L3796" t="n">
        <v>3</v>
      </c>
      <c r="M3796" t="n">
        <v>1</v>
      </c>
      <c r="N3796" t="n">
        <v>3</v>
      </c>
      <c r="O3796" t="n">
        <v>1</v>
      </c>
      <c r="P3796" t="n">
        <v>2</v>
      </c>
      <c r="Q3796" t="n">
        <v>26</v>
      </c>
      <c r="R3796" s="15" t="n">
        <v>368000</v>
      </c>
      <c r="S3796" s="15" t="n">
        <v>0</v>
      </c>
      <c r="T3796" s="15" t="n">
        <v>368000</v>
      </c>
      <c r="U3796" s="15" t="n">
        <v>297300</v>
      </c>
      <c r="V3796">
        <f>IFERROR(VLOOKUP(D3796,Tablas_Equivalencia!$A$3:$B$8,2,FALSE),"Sin dato")</f>
        <v/>
      </c>
      <c r="W3796">
        <f>IFERROR(VLOOKUP(L3796,Tablas_Equivalencia!$D$3:$E$9,2,FALSE),"Sin dato")</f>
        <v/>
      </c>
      <c r="X3796">
        <f>IF(I3796=1,"Varón","Mujer")</f>
        <v/>
      </c>
      <c r="Y3796">
        <f>IFERROR(VLOOKUP(M3796,Tablas_Equivalencia!$G$3:$H$6,2,FALSE),"Sin dato")</f>
        <v/>
      </c>
      <c r="Z3796">
        <f>IF(J3796&lt;=24,"18-24","25-29")</f>
        <v/>
      </c>
      <c r="AA3796">
        <f>IF(M3796&lt;&gt;1,"",IF(P3796=2,1,0))</f>
        <v/>
      </c>
      <c r="AB3796">
        <f>IF(M3796&lt;&gt;1,"",IF(O3796&gt;=2,1,0))</f>
        <v/>
      </c>
      <c r="AC3796">
        <f>IF(M3796&lt;&gt;1,"",IF(OR(Q3796=999,Q3796=""),"",IF(OR(Q3796&lt;35,Q3796&gt;48),1,0)))</f>
        <v/>
      </c>
      <c r="AD3796">
        <f>IF(COUNT(AA3796:AC3796)&lt;3,"",SUM(AA3796:AC3796))</f>
        <v/>
      </c>
      <c r="AE3796">
        <f>IF(L3796&gt;=4,2,IF(L3796&gt;=2,1,0))</f>
        <v/>
      </c>
      <c r="AF3796">
        <f>IF(L3796&gt;=5,1,0)</f>
        <v/>
      </c>
      <c r="AG3796">
        <f>AE3796+AF3796</f>
        <v/>
      </c>
      <c r="AH3796" s="15">
        <f>IF(M3796&lt;&gt;1,"",IF(OR(R3796=-9,R3796=""),"",R3796))</f>
        <v/>
      </c>
      <c r="AI3796">
        <f>IF(M3796&lt;&gt;1,"",IF(OR(Q3796=999,Q3796=""),"",Q3796))</f>
        <v/>
      </c>
    </row>
    <row r="3797">
      <c r="A3797" t="inlineStr">
        <is>
          <t>TQRMNOP120436</t>
        </is>
      </c>
      <c r="B3797" t="n">
        <v>2025</v>
      </c>
      <c r="C3797" t="n">
        <v>1</v>
      </c>
      <c r="D3797" t="n">
        <v>41</v>
      </c>
      <c r="E3797" t="inlineStr">
        <is>
          <t>N</t>
        </is>
      </c>
      <c r="F3797" t="n">
        <v>15</v>
      </c>
      <c r="G3797" t="n">
        <v>1276</v>
      </c>
      <c r="H3797" t="n">
        <v>10</v>
      </c>
      <c r="I3797" t="n">
        <v>1</v>
      </c>
      <c r="J3797" t="n">
        <v>19</v>
      </c>
      <c r="K3797" t="n">
        <v>2</v>
      </c>
      <c r="L3797" t="n">
        <v>1</v>
      </c>
      <c r="M3797" t="n">
        <v>1</v>
      </c>
      <c r="N3797" t="n">
        <v>3</v>
      </c>
      <c r="O3797" t="n">
        <v>2</v>
      </c>
      <c r="P3797" t="n">
        <v>2</v>
      </c>
      <c r="Q3797" t="n">
        <v>40</v>
      </c>
      <c r="R3797" s="15" t="n">
        <v>430000</v>
      </c>
      <c r="S3797" s="15" t="n">
        <v>0</v>
      </c>
      <c r="T3797" s="15" t="n">
        <v>430000</v>
      </c>
      <c r="U3797" s="15" t="n">
        <v>55800</v>
      </c>
      <c r="V3797">
        <f>IFERROR(VLOOKUP(D3797,Tablas_Equivalencia!$A$3:$B$8,2,FALSE),"Sin dato")</f>
        <v/>
      </c>
      <c r="W3797">
        <f>IFERROR(VLOOKUP(L3797,Tablas_Equivalencia!$D$3:$E$9,2,FALSE),"Sin dato")</f>
        <v/>
      </c>
      <c r="X3797">
        <f>IF(I3797=1,"Varón","Mujer")</f>
        <v/>
      </c>
      <c r="Y3797">
        <f>IFERROR(VLOOKUP(M3797,Tablas_Equivalencia!$G$3:$H$6,2,FALSE),"Sin dato")</f>
        <v/>
      </c>
      <c r="Z3797">
        <f>IF(J3797&lt;=24,"18-24","25-29")</f>
        <v/>
      </c>
      <c r="AA3797">
        <f>IF(M3797&lt;&gt;1,"",IF(P3797=2,1,0))</f>
        <v/>
      </c>
      <c r="AB3797">
        <f>IF(M3797&lt;&gt;1,"",IF(O3797&gt;=2,1,0))</f>
        <v/>
      </c>
      <c r="AC3797">
        <f>IF(M3797&lt;&gt;1,"",IF(OR(Q3797=999,Q3797=""),"",IF(OR(Q3797&lt;35,Q3797&gt;48),1,0)))</f>
        <v/>
      </c>
      <c r="AD3797">
        <f>IF(COUNT(AA3797:AC3797)&lt;3,"",SUM(AA3797:AC3797))</f>
        <v/>
      </c>
      <c r="AE3797">
        <f>IF(L3797&gt;=4,2,IF(L3797&gt;=2,1,0))</f>
        <v/>
      </c>
      <c r="AF3797">
        <f>IF(L3797&gt;=5,1,0)</f>
        <v/>
      </c>
      <c r="AG3797">
        <f>AE3797+AF3797</f>
        <v/>
      </c>
      <c r="AH3797" s="15">
        <f>IF(M3797&lt;&gt;1,"",IF(OR(R3797=-9,R3797=""),"",R3797))</f>
        <v/>
      </c>
      <c r="AI3797">
        <f>IF(M3797&lt;&gt;1,"",IF(OR(Q3797=999,Q3797=""),"",Q3797))</f>
        <v/>
      </c>
    </row>
    <row r="3798">
      <c r="A3798" t="inlineStr">
        <is>
          <t>TQRMNOP120438</t>
        </is>
      </c>
      <c r="B3798" t="n">
        <v>2025</v>
      </c>
      <c r="C3798" t="n">
        <v>1</v>
      </c>
      <c r="D3798" t="n">
        <v>42</v>
      </c>
      <c r="E3798" t="inlineStr">
        <is>
          <t>N</t>
        </is>
      </c>
      <c r="F3798" t="n">
        <v>27</v>
      </c>
      <c r="G3798" t="n">
        <v>1469</v>
      </c>
      <c r="H3798" t="n">
        <v>10</v>
      </c>
      <c r="I3798" t="n">
        <v>1</v>
      </c>
      <c r="J3798" t="n">
        <v>24</v>
      </c>
      <c r="K3798" t="n">
        <v>1</v>
      </c>
      <c r="L3798" t="n">
        <v>5</v>
      </c>
      <c r="M3798" t="n">
        <v>3</v>
      </c>
      <c r="R3798" s="15" t="n">
        <v>0</v>
      </c>
      <c r="S3798" s="15" t="n">
        <v>0</v>
      </c>
      <c r="T3798" s="15" t="n">
        <v>0</v>
      </c>
      <c r="U3798" s="15" t="n">
        <v>214200</v>
      </c>
      <c r="V3798">
        <f>IFERROR(VLOOKUP(D3798,Tablas_Equivalencia!$A$3:$B$8,2,FALSE),"Sin dato")</f>
        <v/>
      </c>
      <c r="W3798">
        <f>IFERROR(VLOOKUP(L3798,Tablas_Equivalencia!$D$3:$E$9,2,FALSE),"Sin dato")</f>
        <v/>
      </c>
      <c r="X3798">
        <f>IF(I3798=1,"Varón","Mujer")</f>
        <v/>
      </c>
      <c r="Y3798">
        <f>IFERROR(VLOOKUP(M3798,Tablas_Equivalencia!$G$3:$H$6,2,FALSE),"Sin dato")</f>
        <v/>
      </c>
      <c r="Z3798">
        <f>IF(J3798&lt;=24,"18-24","25-29")</f>
        <v/>
      </c>
      <c r="AA3798">
        <f>IF(M3798&lt;&gt;1,"",IF(P3798=2,1,0))</f>
        <v/>
      </c>
      <c r="AB3798">
        <f>IF(M3798&lt;&gt;1,"",IF(O3798&gt;=2,1,0))</f>
        <v/>
      </c>
      <c r="AC3798">
        <f>IF(M3798&lt;&gt;1,"",IF(OR(Q3798=999,Q3798=""),"",IF(OR(Q3798&lt;35,Q3798&gt;48),1,0)))</f>
        <v/>
      </c>
      <c r="AD3798">
        <f>IF(COUNT(AA3798:AC3798)&lt;3,"",SUM(AA3798:AC3798))</f>
        <v/>
      </c>
      <c r="AE3798">
        <f>IF(L3798&gt;=4,2,IF(L3798&gt;=2,1,0))</f>
        <v/>
      </c>
      <c r="AF3798">
        <f>IF(L3798&gt;=5,1,0)</f>
        <v/>
      </c>
      <c r="AG3798">
        <f>AE3798+AF3798</f>
        <v/>
      </c>
      <c r="AH3798" s="15">
        <f>IF(M3798&lt;&gt;1,"",IF(OR(R3798=-9,R3798=""),"",R3798))</f>
        <v/>
      </c>
      <c r="AI3798">
        <f>IF(M3798&lt;&gt;1,"",IF(OR(Q3798=999,Q3798=""),"",Q3798))</f>
        <v/>
      </c>
    </row>
    <row r="3799">
      <c r="A3799" t="inlineStr">
        <is>
          <t>TQRMNOP120445</t>
        </is>
      </c>
      <c r="B3799" t="n">
        <v>2025</v>
      </c>
      <c r="C3799" t="n">
        <v>1</v>
      </c>
      <c r="D3799" t="n">
        <v>41</v>
      </c>
      <c r="E3799" t="inlineStr">
        <is>
          <t>N</t>
        </is>
      </c>
      <c r="F3799" t="n">
        <v>15</v>
      </c>
      <c r="G3799" t="n">
        <v>1188</v>
      </c>
      <c r="H3799" t="n">
        <v>1</v>
      </c>
      <c r="I3799" t="n">
        <v>2</v>
      </c>
      <c r="J3799" t="n">
        <v>26</v>
      </c>
      <c r="K3799" t="n">
        <v>2</v>
      </c>
      <c r="L3799" t="n">
        <v>6</v>
      </c>
      <c r="M3799" t="n">
        <v>3</v>
      </c>
      <c r="R3799" s="15" t="n">
        <v>0</v>
      </c>
      <c r="S3799" s="15" t="n">
        <v>0</v>
      </c>
      <c r="T3799" s="15" t="n">
        <v>0</v>
      </c>
      <c r="U3799" s="15" t="n">
        <v>408300</v>
      </c>
      <c r="V3799">
        <f>IFERROR(VLOOKUP(D3799,Tablas_Equivalencia!$A$3:$B$8,2,FALSE),"Sin dato")</f>
        <v/>
      </c>
      <c r="W3799">
        <f>IFERROR(VLOOKUP(L3799,Tablas_Equivalencia!$D$3:$E$9,2,FALSE),"Sin dato")</f>
        <v/>
      </c>
      <c r="X3799">
        <f>IF(I3799=1,"Varón","Mujer")</f>
        <v/>
      </c>
      <c r="Y3799">
        <f>IFERROR(VLOOKUP(M3799,Tablas_Equivalencia!$G$3:$H$6,2,FALSE),"Sin dato")</f>
        <v/>
      </c>
      <c r="Z3799">
        <f>IF(J3799&lt;=24,"18-24","25-29")</f>
        <v/>
      </c>
      <c r="AA3799">
        <f>IF(M3799&lt;&gt;1,"",IF(P3799=2,1,0))</f>
        <v/>
      </c>
      <c r="AB3799">
        <f>IF(M3799&lt;&gt;1,"",IF(O3799&gt;=2,1,0))</f>
        <v/>
      </c>
      <c r="AC3799">
        <f>IF(M3799&lt;&gt;1,"",IF(OR(Q3799=999,Q3799=""),"",IF(OR(Q3799&lt;35,Q3799&gt;48),1,0)))</f>
        <v/>
      </c>
      <c r="AD3799">
        <f>IF(COUNT(AA3799:AC3799)&lt;3,"",SUM(AA3799:AC3799))</f>
        <v/>
      </c>
      <c r="AE3799">
        <f>IF(L3799&gt;=4,2,IF(L3799&gt;=2,1,0))</f>
        <v/>
      </c>
      <c r="AF3799">
        <f>IF(L3799&gt;=5,1,0)</f>
        <v/>
      </c>
      <c r="AG3799">
        <f>AE3799+AF3799</f>
        <v/>
      </c>
      <c r="AH3799" s="15">
        <f>IF(M3799&lt;&gt;1,"",IF(OR(R3799=-9,R3799=""),"",R3799))</f>
        <v/>
      </c>
      <c r="AI3799">
        <f>IF(M3799&lt;&gt;1,"",IF(OR(Q3799=999,Q3799=""),"",Q3799))</f>
        <v/>
      </c>
    </row>
    <row r="3800">
      <c r="A3800" t="inlineStr">
        <is>
          <t>TQRMNOP120446</t>
        </is>
      </c>
      <c r="B3800" t="n">
        <v>2025</v>
      </c>
      <c r="C3800" t="n">
        <v>1</v>
      </c>
      <c r="D3800" t="n">
        <v>1</v>
      </c>
      <c r="E3800" t="inlineStr">
        <is>
          <t>S</t>
        </is>
      </c>
      <c r="F3800" t="n">
        <v>32</v>
      </c>
      <c r="G3800" t="n">
        <v>676</v>
      </c>
      <c r="H3800" t="n">
        <v>3</v>
      </c>
      <c r="I3800" t="n">
        <v>2</v>
      </c>
      <c r="J3800" t="n">
        <v>22</v>
      </c>
      <c r="K3800" t="n">
        <v>1</v>
      </c>
      <c r="L3800" t="n">
        <v>5</v>
      </c>
      <c r="M3800" t="n">
        <v>3</v>
      </c>
      <c r="R3800" s="15" t="n">
        <v>0</v>
      </c>
      <c r="S3800" s="15" t="n">
        <v>75000</v>
      </c>
      <c r="T3800" s="15" t="n">
        <v>75000</v>
      </c>
      <c r="U3800" s="15" t="n">
        <v>85700</v>
      </c>
      <c r="V3800">
        <f>IFERROR(VLOOKUP(D3800,Tablas_Equivalencia!$A$3:$B$8,2,FALSE),"Sin dato")</f>
        <v/>
      </c>
      <c r="W3800">
        <f>IFERROR(VLOOKUP(L3800,Tablas_Equivalencia!$D$3:$E$9,2,FALSE),"Sin dato")</f>
        <v/>
      </c>
      <c r="X3800">
        <f>IF(I3800=1,"Varón","Mujer")</f>
        <v/>
      </c>
      <c r="Y3800">
        <f>IFERROR(VLOOKUP(M3800,Tablas_Equivalencia!$G$3:$H$6,2,FALSE),"Sin dato")</f>
        <v/>
      </c>
      <c r="Z3800">
        <f>IF(J3800&lt;=24,"18-24","25-29")</f>
        <v/>
      </c>
      <c r="AA3800">
        <f>IF(M3800&lt;&gt;1,"",IF(P3800=2,1,0))</f>
        <v/>
      </c>
      <c r="AB3800">
        <f>IF(M3800&lt;&gt;1,"",IF(O3800&gt;=2,1,0))</f>
        <v/>
      </c>
      <c r="AC3800">
        <f>IF(M3800&lt;&gt;1,"",IF(OR(Q3800=999,Q3800=""),"",IF(OR(Q3800&lt;35,Q3800&gt;48),1,0)))</f>
        <v/>
      </c>
      <c r="AD3800">
        <f>IF(COUNT(AA3800:AC3800)&lt;3,"",SUM(AA3800:AC3800))</f>
        <v/>
      </c>
      <c r="AE3800">
        <f>IF(L3800&gt;=4,2,IF(L3800&gt;=2,1,0))</f>
        <v/>
      </c>
      <c r="AF3800">
        <f>IF(L3800&gt;=5,1,0)</f>
        <v/>
      </c>
      <c r="AG3800">
        <f>AE3800+AF3800</f>
        <v/>
      </c>
      <c r="AH3800" s="15">
        <f>IF(M3800&lt;&gt;1,"",IF(OR(R3800=-9,R3800=""),"",R3800))</f>
        <v/>
      </c>
      <c r="AI3800">
        <f>IF(M3800&lt;&gt;1,"",IF(OR(Q3800=999,Q3800=""),"",Q3800))</f>
        <v/>
      </c>
    </row>
    <row r="3801">
      <c r="A3801" t="inlineStr">
        <is>
          <t>TQRMNOP120450</t>
        </is>
      </c>
      <c r="B3801" t="n">
        <v>2025</v>
      </c>
      <c r="C3801" t="n">
        <v>1</v>
      </c>
      <c r="D3801" t="n">
        <v>40</v>
      </c>
      <c r="E3801" t="inlineStr">
        <is>
          <t>N</t>
        </is>
      </c>
      <c r="F3801" t="n">
        <v>23</v>
      </c>
      <c r="G3801" t="n">
        <v>811</v>
      </c>
      <c r="H3801" t="n">
        <v>3</v>
      </c>
      <c r="I3801" t="n">
        <v>2</v>
      </c>
      <c r="J3801" t="n">
        <v>23</v>
      </c>
      <c r="K3801" t="n">
        <v>2</v>
      </c>
      <c r="L3801" t="n">
        <v>6</v>
      </c>
      <c r="M3801" t="n">
        <v>3</v>
      </c>
      <c r="R3801" s="15" t="n">
        <v>0</v>
      </c>
      <c r="S3801" s="15" t="n">
        <v>0</v>
      </c>
      <c r="T3801" s="15" t="n">
        <v>0</v>
      </c>
      <c r="U3801" s="15" t="n">
        <v>102300</v>
      </c>
      <c r="V3801">
        <f>IFERROR(VLOOKUP(D3801,Tablas_Equivalencia!$A$3:$B$8,2,FALSE),"Sin dato")</f>
        <v/>
      </c>
      <c r="W3801">
        <f>IFERROR(VLOOKUP(L3801,Tablas_Equivalencia!$D$3:$E$9,2,FALSE),"Sin dato")</f>
        <v/>
      </c>
      <c r="X3801">
        <f>IF(I3801=1,"Varón","Mujer")</f>
        <v/>
      </c>
      <c r="Y3801">
        <f>IFERROR(VLOOKUP(M3801,Tablas_Equivalencia!$G$3:$H$6,2,FALSE),"Sin dato")</f>
        <v/>
      </c>
      <c r="Z3801">
        <f>IF(J3801&lt;=24,"18-24","25-29")</f>
        <v/>
      </c>
      <c r="AA3801">
        <f>IF(M3801&lt;&gt;1,"",IF(P3801=2,1,0))</f>
        <v/>
      </c>
      <c r="AB3801">
        <f>IF(M3801&lt;&gt;1,"",IF(O3801&gt;=2,1,0))</f>
        <v/>
      </c>
      <c r="AC3801">
        <f>IF(M3801&lt;&gt;1,"",IF(OR(Q3801=999,Q3801=""),"",IF(OR(Q3801&lt;35,Q3801&gt;48),1,0)))</f>
        <v/>
      </c>
      <c r="AD3801">
        <f>IF(COUNT(AA3801:AC3801)&lt;3,"",SUM(AA3801:AC3801))</f>
        <v/>
      </c>
      <c r="AE3801">
        <f>IF(L3801&gt;=4,2,IF(L3801&gt;=2,1,0))</f>
        <v/>
      </c>
      <c r="AF3801">
        <f>IF(L3801&gt;=5,1,0)</f>
        <v/>
      </c>
      <c r="AG3801">
        <f>AE3801+AF3801</f>
        <v/>
      </c>
      <c r="AH3801" s="15">
        <f>IF(M3801&lt;&gt;1,"",IF(OR(R3801=-9,R3801=""),"",R3801))</f>
        <v/>
      </c>
      <c r="AI3801">
        <f>IF(M3801&lt;&gt;1,"",IF(OR(Q3801=999,Q3801=""),"",Q3801))</f>
        <v/>
      </c>
    </row>
    <row r="3802">
      <c r="A3802" t="inlineStr">
        <is>
          <t>TQRMNOP120459</t>
        </is>
      </c>
      <c r="B3802" t="n">
        <v>2025</v>
      </c>
      <c r="C3802" t="n">
        <v>1</v>
      </c>
      <c r="D3802" t="n">
        <v>1</v>
      </c>
      <c r="E3802" t="inlineStr">
        <is>
          <t>S</t>
        </is>
      </c>
      <c r="F3802" t="n">
        <v>33</v>
      </c>
      <c r="G3802" t="n">
        <v>1322</v>
      </c>
      <c r="H3802" t="n">
        <v>1</v>
      </c>
      <c r="I3802" t="n">
        <v>2</v>
      </c>
      <c r="J3802" t="n">
        <v>23</v>
      </c>
      <c r="K3802" t="n">
        <v>2</v>
      </c>
      <c r="L3802" t="n">
        <v>4</v>
      </c>
      <c r="M3802" t="n">
        <v>1</v>
      </c>
      <c r="N3802" t="n">
        <v>2</v>
      </c>
      <c r="O3802" t="n">
        <v>2</v>
      </c>
      <c r="P3802" t="n">
        <v>2</v>
      </c>
      <c r="Q3802" t="n">
        <v>8</v>
      </c>
      <c r="R3802" s="15" t="n">
        <v>316000</v>
      </c>
      <c r="S3802" s="15" t="n">
        <v>134000</v>
      </c>
      <c r="T3802" s="15" t="n">
        <v>450000</v>
      </c>
      <c r="U3802" s="15" t="n">
        <v>54200</v>
      </c>
      <c r="V3802">
        <f>IFERROR(VLOOKUP(D3802,Tablas_Equivalencia!$A$3:$B$8,2,FALSE),"Sin dato")</f>
        <v/>
      </c>
      <c r="W3802">
        <f>IFERROR(VLOOKUP(L3802,Tablas_Equivalencia!$D$3:$E$9,2,FALSE),"Sin dato")</f>
        <v/>
      </c>
      <c r="X3802">
        <f>IF(I3802=1,"Varón","Mujer")</f>
        <v/>
      </c>
      <c r="Y3802">
        <f>IFERROR(VLOOKUP(M3802,Tablas_Equivalencia!$G$3:$H$6,2,FALSE),"Sin dato")</f>
        <v/>
      </c>
      <c r="Z3802">
        <f>IF(J3802&lt;=24,"18-24","25-29")</f>
        <v/>
      </c>
      <c r="AA3802">
        <f>IF(M3802&lt;&gt;1,"",IF(P3802=2,1,0))</f>
        <v/>
      </c>
      <c r="AB3802">
        <f>IF(M3802&lt;&gt;1,"",IF(O3802&gt;=2,1,0))</f>
        <v/>
      </c>
      <c r="AC3802">
        <f>IF(M3802&lt;&gt;1,"",IF(OR(Q3802=999,Q3802=""),"",IF(OR(Q3802&lt;35,Q3802&gt;48),1,0)))</f>
        <v/>
      </c>
      <c r="AD3802">
        <f>IF(COUNT(AA3802:AC3802)&lt;3,"",SUM(AA3802:AC3802))</f>
        <v/>
      </c>
      <c r="AE3802">
        <f>IF(L3802&gt;=4,2,IF(L3802&gt;=2,1,0))</f>
        <v/>
      </c>
      <c r="AF3802">
        <f>IF(L3802&gt;=5,1,0)</f>
        <v/>
      </c>
      <c r="AG3802">
        <f>AE3802+AF3802</f>
        <v/>
      </c>
      <c r="AH3802" s="15">
        <f>IF(M3802&lt;&gt;1,"",IF(OR(R3802=-9,R3802=""),"",R3802))</f>
        <v/>
      </c>
      <c r="AI3802">
        <f>IF(M3802&lt;&gt;1,"",IF(OR(Q3802=999,Q3802=""),"",Q3802))</f>
        <v/>
      </c>
    </row>
    <row r="3803">
      <c r="A3803" t="inlineStr">
        <is>
          <t>TQRMNOP120460</t>
        </is>
      </c>
      <c r="B3803" t="n">
        <v>2025</v>
      </c>
      <c r="C3803" t="n">
        <v>1</v>
      </c>
      <c r="D3803" t="n">
        <v>43</v>
      </c>
      <c r="E3803" t="inlineStr">
        <is>
          <t>S</t>
        </is>
      </c>
      <c r="F3803" t="n">
        <v>36</v>
      </c>
      <c r="G3803" t="n">
        <v>1510</v>
      </c>
      <c r="H3803" t="n">
        <v>3</v>
      </c>
      <c r="I3803" t="n">
        <v>1</v>
      </c>
      <c r="J3803" t="n">
        <v>23</v>
      </c>
      <c r="K3803" t="n">
        <v>2</v>
      </c>
      <c r="L3803" t="n">
        <v>3</v>
      </c>
      <c r="M3803" t="n">
        <v>1</v>
      </c>
      <c r="N3803" t="n">
        <v>3</v>
      </c>
      <c r="O3803" t="n">
        <v>1</v>
      </c>
      <c r="P3803" t="n">
        <v>1</v>
      </c>
      <c r="Q3803" t="n">
        <v>35</v>
      </c>
      <c r="R3803" s="15" t="n">
        <v>430000</v>
      </c>
      <c r="S3803" s="15" t="n">
        <v>0</v>
      </c>
      <c r="T3803" s="15" t="n">
        <v>430000</v>
      </c>
      <c r="U3803" s="15" t="n">
        <v>155700</v>
      </c>
      <c r="V3803">
        <f>IFERROR(VLOOKUP(D3803,Tablas_Equivalencia!$A$3:$B$8,2,FALSE),"Sin dato")</f>
        <v/>
      </c>
      <c r="W3803">
        <f>IFERROR(VLOOKUP(L3803,Tablas_Equivalencia!$D$3:$E$9,2,FALSE),"Sin dato")</f>
        <v/>
      </c>
      <c r="X3803">
        <f>IF(I3803=1,"Varón","Mujer")</f>
        <v/>
      </c>
      <c r="Y3803">
        <f>IFERROR(VLOOKUP(M3803,Tablas_Equivalencia!$G$3:$H$6,2,FALSE),"Sin dato")</f>
        <v/>
      </c>
      <c r="Z3803">
        <f>IF(J3803&lt;=24,"18-24","25-29")</f>
        <v/>
      </c>
      <c r="AA3803">
        <f>IF(M3803&lt;&gt;1,"",IF(P3803=2,1,0))</f>
        <v/>
      </c>
      <c r="AB3803">
        <f>IF(M3803&lt;&gt;1,"",IF(O3803&gt;=2,1,0))</f>
        <v/>
      </c>
      <c r="AC3803">
        <f>IF(M3803&lt;&gt;1,"",IF(OR(Q3803=999,Q3803=""),"",IF(OR(Q3803&lt;35,Q3803&gt;48),1,0)))</f>
        <v/>
      </c>
      <c r="AD3803">
        <f>IF(COUNT(AA3803:AC3803)&lt;3,"",SUM(AA3803:AC3803))</f>
        <v/>
      </c>
      <c r="AE3803">
        <f>IF(L3803&gt;=4,2,IF(L3803&gt;=2,1,0))</f>
        <v/>
      </c>
      <c r="AF3803">
        <f>IF(L3803&gt;=5,1,0)</f>
        <v/>
      </c>
      <c r="AG3803">
        <f>AE3803+AF3803</f>
        <v/>
      </c>
      <c r="AH3803" s="15">
        <f>IF(M3803&lt;&gt;1,"",IF(OR(R3803=-9,R3803=""),"",R3803))</f>
        <v/>
      </c>
      <c r="AI3803">
        <f>IF(M3803&lt;&gt;1,"",IF(OR(Q3803=999,Q3803=""),"",Q3803))</f>
        <v/>
      </c>
    </row>
    <row r="3804">
      <c r="A3804" t="inlineStr">
        <is>
          <t>TQRMNOP120465</t>
        </is>
      </c>
      <c r="B3804" t="n">
        <v>2025</v>
      </c>
      <c r="C3804" t="n">
        <v>1</v>
      </c>
      <c r="D3804" t="n">
        <v>1</v>
      </c>
      <c r="E3804" t="inlineStr">
        <is>
          <t>S</t>
        </is>
      </c>
      <c r="F3804" t="n">
        <v>32</v>
      </c>
      <c r="G3804" t="n">
        <v>848</v>
      </c>
      <c r="H3804" t="n">
        <v>3</v>
      </c>
      <c r="I3804" t="n">
        <v>1</v>
      </c>
      <c r="J3804" t="n">
        <v>29</v>
      </c>
      <c r="K3804" t="n">
        <v>2</v>
      </c>
      <c r="L3804" t="n">
        <v>6</v>
      </c>
      <c r="M3804" t="n">
        <v>1</v>
      </c>
      <c r="N3804" t="n">
        <v>2</v>
      </c>
      <c r="O3804" t="n">
        <v>1</v>
      </c>
      <c r="P3804" t="n">
        <v>1</v>
      </c>
      <c r="Q3804" t="n">
        <v>30</v>
      </c>
      <c r="R3804" s="15" t="n">
        <v>1159000</v>
      </c>
      <c r="S3804" s="15" t="n">
        <v>0</v>
      </c>
      <c r="T3804" s="15" t="n">
        <v>1159000</v>
      </c>
      <c r="U3804" s="15" t="n">
        <v>95100</v>
      </c>
      <c r="V3804">
        <f>IFERROR(VLOOKUP(D3804,Tablas_Equivalencia!$A$3:$B$8,2,FALSE),"Sin dato")</f>
        <v/>
      </c>
      <c r="W3804">
        <f>IFERROR(VLOOKUP(L3804,Tablas_Equivalencia!$D$3:$E$9,2,FALSE),"Sin dato")</f>
        <v/>
      </c>
      <c r="X3804">
        <f>IF(I3804=1,"Varón","Mujer")</f>
        <v/>
      </c>
      <c r="Y3804">
        <f>IFERROR(VLOOKUP(M3804,Tablas_Equivalencia!$G$3:$H$6,2,FALSE),"Sin dato")</f>
        <v/>
      </c>
      <c r="Z3804">
        <f>IF(J3804&lt;=24,"18-24","25-29")</f>
        <v/>
      </c>
      <c r="AA3804">
        <f>IF(M3804&lt;&gt;1,"",IF(P3804=2,1,0))</f>
        <v/>
      </c>
      <c r="AB3804">
        <f>IF(M3804&lt;&gt;1,"",IF(O3804&gt;=2,1,0))</f>
        <v/>
      </c>
      <c r="AC3804">
        <f>IF(M3804&lt;&gt;1,"",IF(OR(Q3804=999,Q3804=""),"",IF(OR(Q3804&lt;35,Q3804&gt;48),1,0)))</f>
        <v/>
      </c>
      <c r="AD3804">
        <f>IF(COUNT(AA3804:AC3804)&lt;3,"",SUM(AA3804:AC3804))</f>
        <v/>
      </c>
      <c r="AE3804">
        <f>IF(L3804&gt;=4,2,IF(L3804&gt;=2,1,0))</f>
        <v/>
      </c>
      <c r="AF3804">
        <f>IF(L3804&gt;=5,1,0)</f>
        <v/>
      </c>
      <c r="AG3804">
        <f>AE3804+AF3804</f>
        <v/>
      </c>
      <c r="AH3804" s="15">
        <f>IF(M3804&lt;&gt;1,"",IF(OR(R3804=-9,R3804=""),"",R3804))</f>
        <v/>
      </c>
      <c r="AI3804">
        <f>IF(M3804&lt;&gt;1,"",IF(OR(Q3804=999,Q3804=""),"",Q3804))</f>
        <v/>
      </c>
    </row>
    <row r="3805">
      <c r="A3805" t="inlineStr">
        <is>
          <t>TQRMNOP120469</t>
        </is>
      </c>
      <c r="B3805" t="n">
        <v>2025</v>
      </c>
      <c r="C3805" t="n">
        <v>1</v>
      </c>
      <c r="D3805" t="n">
        <v>40</v>
      </c>
      <c r="E3805" t="inlineStr">
        <is>
          <t>N</t>
        </is>
      </c>
      <c r="F3805" t="n">
        <v>22</v>
      </c>
      <c r="G3805" t="n">
        <v>1014</v>
      </c>
      <c r="H3805" t="n">
        <v>3</v>
      </c>
      <c r="I3805" t="n">
        <v>1</v>
      </c>
      <c r="J3805" t="n">
        <v>21</v>
      </c>
      <c r="K3805" t="n">
        <v>2</v>
      </c>
      <c r="L3805" t="n">
        <v>4</v>
      </c>
      <c r="M3805" t="n">
        <v>2</v>
      </c>
      <c r="R3805" s="15" t="n">
        <v>0</v>
      </c>
      <c r="S3805" s="15" t="n">
        <v>0</v>
      </c>
      <c r="T3805" s="15" t="n">
        <v>0</v>
      </c>
      <c r="U3805" s="15" t="n">
        <v>148000</v>
      </c>
      <c r="V3805">
        <f>IFERROR(VLOOKUP(D3805,Tablas_Equivalencia!$A$3:$B$8,2,FALSE),"Sin dato")</f>
        <v/>
      </c>
      <c r="W3805">
        <f>IFERROR(VLOOKUP(L3805,Tablas_Equivalencia!$D$3:$E$9,2,FALSE),"Sin dato")</f>
        <v/>
      </c>
      <c r="X3805">
        <f>IF(I3805=1,"Varón","Mujer")</f>
        <v/>
      </c>
      <c r="Y3805">
        <f>IFERROR(VLOOKUP(M3805,Tablas_Equivalencia!$G$3:$H$6,2,FALSE),"Sin dato")</f>
        <v/>
      </c>
      <c r="Z3805">
        <f>IF(J3805&lt;=24,"18-24","25-29")</f>
        <v/>
      </c>
      <c r="AA3805">
        <f>IF(M3805&lt;&gt;1,"",IF(P3805=2,1,0))</f>
        <v/>
      </c>
      <c r="AB3805">
        <f>IF(M3805&lt;&gt;1,"",IF(O3805&gt;=2,1,0))</f>
        <v/>
      </c>
      <c r="AC3805">
        <f>IF(M3805&lt;&gt;1,"",IF(OR(Q3805=999,Q3805=""),"",IF(OR(Q3805&lt;35,Q3805&gt;48),1,0)))</f>
        <v/>
      </c>
      <c r="AD3805">
        <f>IF(COUNT(AA3805:AC3805)&lt;3,"",SUM(AA3805:AC3805))</f>
        <v/>
      </c>
      <c r="AE3805">
        <f>IF(L3805&gt;=4,2,IF(L3805&gt;=2,1,0))</f>
        <v/>
      </c>
      <c r="AF3805">
        <f>IF(L3805&gt;=5,1,0)</f>
        <v/>
      </c>
      <c r="AG3805">
        <f>AE3805+AF3805</f>
        <v/>
      </c>
      <c r="AH3805" s="15">
        <f>IF(M3805&lt;&gt;1,"",IF(OR(R3805=-9,R3805=""),"",R3805))</f>
        <v/>
      </c>
      <c r="AI3805">
        <f>IF(M3805&lt;&gt;1,"",IF(OR(Q3805=999,Q3805=""),"",Q3805))</f>
        <v/>
      </c>
    </row>
    <row r="3806">
      <c r="A3806" t="inlineStr">
        <is>
          <t>TQRMNOP120481</t>
        </is>
      </c>
      <c r="B3806" t="n">
        <v>2025</v>
      </c>
      <c r="C3806" t="n">
        <v>1</v>
      </c>
      <c r="D3806" t="n">
        <v>42</v>
      </c>
      <c r="E3806" t="inlineStr">
        <is>
          <t>N</t>
        </is>
      </c>
      <c r="F3806" t="n">
        <v>27</v>
      </c>
      <c r="G3806" t="n">
        <v>1323</v>
      </c>
      <c r="H3806" t="n">
        <v>3</v>
      </c>
      <c r="I3806" t="n">
        <v>1</v>
      </c>
      <c r="J3806" t="n">
        <v>25</v>
      </c>
      <c r="K3806" t="n">
        <v>2</v>
      </c>
      <c r="L3806" t="n">
        <v>5</v>
      </c>
      <c r="M3806" t="n">
        <v>1</v>
      </c>
      <c r="N3806" t="n">
        <v>3</v>
      </c>
      <c r="O3806" t="n">
        <v>1</v>
      </c>
      <c r="P3806" t="n">
        <v>1</v>
      </c>
      <c r="Q3806" t="n">
        <v>18</v>
      </c>
      <c r="R3806" s="15" t="n">
        <v>-9</v>
      </c>
      <c r="S3806" s="15" t="n">
        <v>107000</v>
      </c>
      <c r="T3806" s="15" t="n">
        <v>106991</v>
      </c>
      <c r="U3806" s="15" t="n">
        <v>227900</v>
      </c>
      <c r="V3806">
        <f>IFERROR(VLOOKUP(D3806,Tablas_Equivalencia!$A$3:$B$8,2,FALSE),"Sin dato")</f>
        <v/>
      </c>
      <c r="W3806">
        <f>IFERROR(VLOOKUP(L3806,Tablas_Equivalencia!$D$3:$E$9,2,FALSE),"Sin dato")</f>
        <v/>
      </c>
      <c r="X3806">
        <f>IF(I3806=1,"Varón","Mujer")</f>
        <v/>
      </c>
      <c r="Y3806">
        <f>IFERROR(VLOOKUP(M3806,Tablas_Equivalencia!$G$3:$H$6,2,FALSE),"Sin dato")</f>
        <v/>
      </c>
      <c r="Z3806">
        <f>IF(J3806&lt;=24,"18-24","25-29")</f>
        <v/>
      </c>
      <c r="AA3806">
        <f>IF(M3806&lt;&gt;1,"",IF(P3806=2,1,0))</f>
        <v/>
      </c>
      <c r="AB3806">
        <f>IF(M3806&lt;&gt;1,"",IF(O3806&gt;=2,1,0))</f>
        <v/>
      </c>
      <c r="AC3806">
        <f>IF(M3806&lt;&gt;1,"",IF(OR(Q3806=999,Q3806=""),"",IF(OR(Q3806&lt;35,Q3806&gt;48),1,0)))</f>
        <v/>
      </c>
      <c r="AD3806">
        <f>IF(COUNT(AA3806:AC3806)&lt;3,"",SUM(AA3806:AC3806))</f>
        <v/>
      </c>
      <c r="AE3806">
        <f>IF(L3806&gt;=4,2,IF(L3806&gt;=2,1,0))</f>
        <v/>
      </c>
      <c r="AF3806">
        <f>IF(L3806&gt;=5,1,0)</f>
        <v/>
      </c>
      <c r="AG3806">
        <f>AE3806+AF3806</f>
        <v/>
      </c>
      <c r="AH3806" s="15">
        <f>IF(M3806&lt;&gt;1,"",IF(OR(R3806=-9,R3806=""),"",R3806))</f>
        <v/>
      </c>
      <c r="AI3806">
        <f>IF(M3806&lt;&gt;1,"",IF(OR(Q3806=999,Q3806=""),"",Q3806))</f>
        <v/>
      </c>
    </row>
    <row r="3807">
      <c r="A3807" t="inlineStr">
        <is>
          <t>TQRMNOP120484</t>
        </is>
      </c>
      <c r="B3807" t="n">
        <v>2025</v>
      </c>
      <c r="C3807" t="n">
        <v>1</v>
      </c>
      <c r="D3807" t="n">
        <v>40</v>
      </c>
      <c r="E3807" t="inlineStr">
        <is>
          <t>N</t>
        </is>
      </c>
      <c r="F3807" t="n">
        <v>9</v>
      </c>
      <c r="G3807" t="n">
        <v>556</v>
      </c>
      <c r="H3807" t="n">
        <v>1</v>
      </c>
      <c r="I3807" t="n">
        <v>2</v>
      </c>
      <c r="J3807" t="n">
        <v>24</v>
      </c>
      <c r="K3807" t="n">
        <v>1</v>
      </c>
      <c r="L3807" t="n">
        <v>6</v>
      </c>
      <c r="M3807" t="n">
        <v>2</v>
      </c>
      <c r="R3807" s="15" t="n">
        <v>0</v>
      </c>
      <c r="S3807" s="15" t="n">
        <v>101000</v>
      </c>
      <c r="T3807" s="15" t="n">
        <v>101000</v>
      </c>
      <c r="U3807" s="15" t="n">
        <v>175100</v>
      </c>
      <c r="V3807">
        <f>IFERROR(VLOOKUP(D3807,Tablas_Equivalencia!$A$3:$B$8,2,FALSE),"Sin dato")</f>
        <v/>
      </c>
      <c r="W3807">
        <f>IFERROR(VLOOKUP(L3807,Tablas_Equivalencia!$D$3:$E$9,2,FALSE),"Sin dato")</f>
        <v/>
      </c>
      <c r="X3807">
        <f>IF(I3807=1,"Varón","Mujer")</f>
        <v/>
      </c>
      <c r="Y3807">
        <f>IFERROR(VLOOKUP(M3807,Tablas_Equivalencia!$G$3:$H$6,2,FALSE),"Sin dato")</f>
        <v/>
      </c>
      <c r="Z3807">
        <f>IF(J3807&lt;=24,"18-24","25-29")</f>
        <v/>
      </c>
      <c r="AA3807">
        <f>IF(M3807&lt;&gt;1,"",IF(P3807=2,1,0))</f>
        <v/>
      </c>
      <c r="AB3807">
        <f>IF(M3807&lt;&gt;1,"",IF(O3807&gt;=2,1,0))</f>
        <v/>
      </c>
      <c r="AC3807">
        <f>IF(M3807&lt;&gt;1,"",IF(OR(Q3807=999,Q3807=""),"",IF(OR(Q3807&lt;35,Q3807&gt;48),1,0)))</f>
        <v/>
      </c>
      <c r="AD3807">
        <f>IF(COUNT(AA3807:AC3807)&lt;3,"",SUM(AA3807:AC3807))</f>
        <v/>
      </c>
      <c r="AE3807">
        <f>IF(L3807&gt;=4,2,IF(L3807&gt;=2,1,0))</f>
        <v/>
      </c>
      <c r="AF3807">
        <f>IF(L3807&gt;=5,1,0)</f>
        <v/>
      </c>
      <c r="AG3807">
        <f>AE3807+AF3807</f>
        <v/>
      </c>
      <c r="AH3807" s="15">
        <f>IF(M3807&lt;&gt;1,"",IF(OR(R3807=-9,R3807=""),"",R3807))</f>
        <v/>
      </c>
      <c r="AI3807">
        <f>IF(M3807&lt;&gt;1,"",IF(OR(Q3807=999,Q3807=""),"",Q3807))</f>
        <v/>
      </c>
    </row>
    <row r="3808">
      <c r="A3808" t="inlineStr">
        <is>
          <t>TQRMNOP120485</t>
        </is>
      </c>
      <c r="B3808" t="n">
        <v>2025</v>
      </c>
      <c r="C3808" t="n">
        <v>1</v>
      </c>
      <c r="D3808" t="n">
        <v>1</v>
      </c>
      <c r="E3808" t="inlineStr">
        <is>
          <t>S</t>
        </is>
      </c>
      <c r="F3808" t="n">
        <v>33</v>
      </c>
      <c r="G3808" t="n">
        <v>422</v>
      </c>
      <c r="H3808" t="n">
        <v>3</v>
      </c>
      <c r="I3808" t="n">
        <v>2</v>
      </c>
      <c r="J3808" t="n">
        <v>18</v>
      </c>
      <c r="K3808" t="n">
        <v>1</v>
      </c>
      <c r="L3808" t="n">
        <v>5</v>
      </c>
      <c r="M3808" t="n">
        <v>3</v>
      </c>
      <c r="R3808" s="15" t="n">
        <v>0</v>
      </c>
      <c r="S3808" s="15" t="n">
        <v>0</v>
      </c>
      <c r="T3808" s="15" t="n">
        <v>0</v>
      </c>
      <c r="U3808" s="15" t="n">
        <v>119300</v>
      </c>
      <c r="V3808">
        <f>IFERROR(VLOOKUP(D3808,Tablas_Equivalencia!$A$3:$B$8,2,FALSE),"Sin dato")</f>
        <v/>
      </c>
      <c r="W3808">
        <f>IFERROR(VLOOKUP(L3808,Tablas_Equivalencia!$D$3:$E$9,2,FALSE),"Sin dato")</f>
        <v/>
      </c>
      <c r="X3808">
        <f>IF(I3808=1,"Varón","Mujer")</f>
        <v/>
      </c>
      <c r="Y3808">
        <f>IFERROR(VLOOKUP(M3808,Tablas_Equivalencia!$G$3:$H$6,2,FALSE),"Sin dato")</f>
        <v/>
      </c>
      <c r="Z3808">
        <f>IF(J3808&lt;=24,"18-24","25-29")</f>
        <v/>
      </c>
      <c r="AA3808">
        <f>IF(M3808&lt;&gt;1,"",IF(P3808=2,1,0))</f>
        <v/>
      </c>
      <c r="AB3808">
        <f>IF(M3808&lt;&gt;1,"",IF(O3808&gt;=2,1,0))</f>
        <v/>
      </c>
      <c r="AC3808">
        <f>IF(M3808&lt;&gt;1,"",IF(OR(Q3808=999,Q3808=""),"",IF(OR(Q3808&lt;35,Q3808&gt;48),1,0)))</f>
        <v/>
      </c>
      <c r="AD3808">
        <f>IF(COUNT(AA3808:AC3808)&lt;3,"",SUM(AA3808:AC3808))</f>
        <v/>
      </c>
      <c r="AE3808">
        <f>IF(L3808&gt;=4,2,IF(L3808&gt;=2,1,0))</f>
        <v/>
      </c>
      <c r="AF3808">
        <f>IF(L3808&gt;=5,1,0)</f>
        <v/>
      </c>
      <c r="AG3808">
        <f>AE3808+AF3808</f>
        <v/>
      </c>
      <c r="AH3808" s="15">
        <f>IF(M3808&lt;&gt;1,"",IF(OR(R3808=-9,R3808=""),"",R3808))</f>
        <v/>
      </c>
      <c r="AI3808">
        <f>IF(M3808&lt;&gt;1,"",IF(OR(Q3808=999,Q3808=""),"",Q3808))</f>
        <v/>
      </c>
    </row>
    <row r="3809">
      <c r="A3809" t="inlineStr">
        <is>
          <t>TQRMNOP120487</t>
        </is>
      </c>
      <c r="B3809" t="n">
        <v>2025</v>
      </c>
      <c r="C3809" t="n">
        <v>1</v>
      </c>
      <c r="D3809" t="n">
        <v>43</v>
      </c>
      <c r="E3809" t="inlineStr">
        <is>
          <t>N</t>
        </is>
      </c>
      <c r="F3809" t="n">
        <v>29</v>
      </c>
      <c r="G3809" t="n">
        <v>886</v>
      </c>
      <c r="H3809" t="n">
        <v>1</v>
      </c>
      <c r="I3809" t="n">
        <v>2</v>
      </c>
      <c r="J3809" t="n">
        <v>21</v>
      </c>
      <c r="K3809" t="n">
        <v>1</v>
      </c>
      <c r="L3809" t="n">
        <v>3</v>
      </c>
      <c r="M3809" t="n">
        <v>3</v>
      </c>
      <c r="R3809" s="15" t="n">
        <v>0</v>
      </c>
      <c r="S3809" s="15" t="n">
        <v>0</v>
      </c>
      <c r="T3809" s="15" t="n">
        <v>0</v>
      </c>
      <c r="U3809" s="15" t="n">
        <v>122300</v>
      </c>
      <c r="V3809">
        <f>IFERROR(VLOOKUP(D3809,Tablas_Equivalencia!$A$3:$B$8,2,FALSE),"Sin dato")</f>
        <v/>
      </c>
      <c r="W3809">
        <f>IFERROR(VLOOKUP(L3809,Tablas_Equivalencia!$D$3:$E$9,2,FALSE),"Sin dato")</f>
        <v/>
      </c>
      <c r="X3809">
        <f>IF(I3809=1,"Varón","Mujer")</f>
        <v/>
      </c>
      <c r="Y3809">
        <f>IFERROR(VLOOKUP(M3809,Tablas_Equivalencia!$G$3:$H$6,2,FALSE),"Sin dato")</f>
        <v/>
      </c>
      <c r="Z3809">
        <f>IF(J3809&lt;=24,"18-24","25-29")</f>
        <v/>
      </c>
      <c r="AA3809">
        <f>IF(M3809&lt;&gt;1,"",IF(P3809=2,1,0))</f>
        <v/>
      </c>
      <c r="AB3809">
        <f>IF(M3809&lt;&gt;1,"",IF(O3809&gt;=2,1,0))</f>
        <v/>
      </c>
      <c r="AC3809">
        <f>IF(M3809&lt;&gt;1,"",IF(OR(Q3809=999,Q3809=""),"",IF(OR(Q3809&lt;35,Q3809&gt;48),1,0)))</f>
        <v/>
      </c>
      <c r="AD3809">
        <f>IF(COUNT(AA3809:AC3809)&lt;3,"",SUM(AA3809:AC3809))</f>
        <v/>
      </c>
      <c r="AE3809">
        <f>IF(L3809&gt;=4,2,IF(L3809&gt;=2,1,0))</f>
        <v/>
      </c>
      <c r="AF3809">
        <f>IF(L3809&gt;=5,1,0)</f>
        <v/>
      </c>
      <c r="AG3809">
        <f>AE3809+AF3809</f>
        <v/>
      </c>
      <c r="AH3809" s="15">
        <f>IF(M3809&lt;&gt;1,"",IF(OR(R3809=-9,R3809=""),"",R3809))</f>
        <v/>
      </c>
      <c r="AI3809">
        <f>IF(M3809&lt;&gt;1,"",IF(OR(Q3809=999,Q3809=""),"",Q3809))</f>
        <v/>
      </c>
    </row>
    <row r="3810">
      <c r="A3810" t="inlineStr">
        <is>
          <t>TQRMNOP120490</t>
        </is>
      </c>
      <c r="B3810" t="n">
        <v>2025</v>
      </c>
      <c r="C3810" t="n">
        <v>1</v>
      </c>
      <c r="D3810" t="n">
        <v>43</v>
      </c>
      <c r="E3810" t="inlineStr">
        <is>
          <t>S</t>
        </is>
      </c>
      <c r="F3810" t="n">
        <v>30</v>
      </c>
      <c r="G3810" t="n">
        <v>798</v>
      </c>
      <c r="H3810" t="n">
        <v>3</v>
      </c>
      <c r="I3810" t="n">
        <v>2</v>
      </c>
      <c r="J3810" t="n">
        <v>24</v>
      </c>
      <c r="K3810" t="n">
        <v>2</v>
      </c>
      <c r="L3810" t="n">
        <v>3</v>
      </c>
      <c r="M3810" t="n">
        <v>2</v>
      </c>
      <c r="R3810" s="15" t="n">
        <v>0</v>
      </c>
      <c r="S3810" s="15" t="n">
        <v>0</v>
      </c>
      <c r="T3810" s="15" t="n">
        <v>0</v>
      </c>
      <c r="U3810" s="15" t="n">
        <v>131500</v>
      </c>
      <c r="V3810">
        <f>IFERROR(VLOOKUP(D3810,Tablas_Equivalencia!$A$3:$B$8,2,FALSE),"Sin dato")</f>
        <v/>
      </c>
      <c r="W3810">
        <f>IFERROR(VLOOKUP(L3810,Tablas_Equivalencia!$D$3:$E$9,2,FALSE),"Sin dato")</f>
        <v/>
      </c>
      <c r="X3810">
        <f>IF(I3810=1,"Varón","Mujer")</f>
        <v/>
      </c>
      <c r="Y3810">
        <f>IFERROR(VLOOKUP(M3810,Tablas_Equivalencia!$G$3:$H$6,2,FALSE),"Sin dato")</f>
        <v/>
      </c>
      <c r="Z3810">
        <f>IF(J3810&lt;=24,"18-24","25-29")</f>
        <v/>
      </c>
      <c r="AA3810">
        <f>IF(M3810&lt;&gt;1,"",IF(P3810=2,1,0))</f>
        <v/>
      </c>
      <c r="AB3810">
        <f>IF(M3810&lt;&gt;1,"",IF(O3810&gt;=2,1,0))</f>
        <v/>
      </c>
      <c r="AC3810">
        <f>IF(M3810&lt;&gt;1,"",IF(OR(Q3810=999,Q3810=""),"",IF(OR(Q3810&lt;35,Q3810&gt;48),1,0)))</f>
        <v/>
      </c>
      <c r="AD3810">
        <f>IF(COUNT(AA3810:AC3810)&lt;3,"",SUM(AA3810:AC3810))</f>
        <v/>
      </c>
      <c r="AE3810">
        <f>IF(L3810&gt;=4,2,IF(L3810&gt;=2,1,0))</f>
        <v/>
      </c>
      <c r="AF3810">
        <f>IF(L3810&gt;=5,1,0)</f>
        <v/>
      </c>
      <c r="AG3810">
        <f>AE3810+AF3810</f>
        <v/>
      </c>
      <c r="AH3810" s="15">
        <f>IF(M3810&lt;&gt;1,"",IF(OR(R3810=-9,R3810=""),"",R3810))</f>
        <v/>
      </c>
      <c r="AI3810">
        <f>IF(M3810&lt;&gt;1,"",IF(OR(Q3810=999,Q3810=""),"",Q3810))</f>
        <v/>
      </c>
    </row>
    <row r="3811">
      <c r="A3811" t="inlineStr">
        <is>
          <t>TQRMNOP120495</t>
        </is>
      </c>
      <c r="B3811" t="n">
        <v>2025</v>
      </c>
      <c r="C3811" t="n">
        <v>1</v>
      </c>
      <c r="D3811" t="n">
        <v>1</v>
      </c>
      <c r="E3811" t="inlineStr">
        <is>
          <t>S</t>
        </is>
      </c>
      <c r="F3811" t="n">
        <v>33</v>
      </c>
      <c r="G3811" t="n">
        <v>592</v>
      </c>
      <c r="H3811" t="n">
        <v>3</v>
      </c>
      <c r="I3811" t="n">
        <v>1</v>
      </c>
      <c r="J3811" t="n">
        <v>28</v>
      </c>
      <c r="K3811" t="n">
        <v>2</v>
      </c>
      <c r="L3811" t="n">
        <v>3</v>
      </c>
      <c r="M3811" t="n">
        <v>1</v>
      </c>
      <c r="N3811" t="n">
        <v>3</v>
      </c>
      <c r="O3811" t="n">
        <v>2</v>
      </c>
      <c r="P3811" t="n">
        <v>2</v>
      </c>
      <c r="Q3811" t="n">
        <v>44</v>
      </c>
      <c r="R3811" s="15" t="n">
        <v>410000</v>
      </c>
      <c r="S3811" s="15" t="n">
        <v>0</v>
      </c>
      <c r="T3811" s="15" t="n">
        <v>410000</v>
      </c>
      <c r="U3811" s="15" t="n">
        <v>181400</v>
      </c>
      <c r="V3811">
        <f>IFERROR(VLOOKUP(D3811,Tablas_Equivalencia!$A$3:$B$8,2,FALSE),"Sin dato")</f>
        <v/>
      </c>
      <c r="W3811">
        <f>IFERROR(VLOOKUP(L3811,Tablas_Equivalencia!$D$3:$E$9,2,FALSE),"Sin dato")</f>
        <v/>
      </c>
      <c r="X3811">
        <f>IF(I3811=1,"Varón","Mujer")</f>
        <v/>
      </c>
      <c r="Y3811">
        <f>IFERROR(VLOOKUP(M3811,Tablas_Equivalencia!$G$3:$H$6,2,FALSE),"Sin dato")</f>
        <v/>
      </c>
      <c r="Z3811">
        <f>IF(J3811&lt;=24,"18-24","25-29")</f>
        <v/>
      </c>
      <c r="AA3811">
        <f>IF(M3811&lt;&gt;1,"",IF(P3811=2,1,0))</f>
        <v/>
      </c>
      <c r="AB3811">
        <f>IF(M3811&lt;&gt;1,"",IF(O3811&gt;=2,1,0))</f>
        <v/>
      </c>
      <c r="AC3811">
        <f>IF(M3811&lt;&gt;1,"",IF(OR(Q3811=999,Q3811=""),"",IF(OR(Q3811&lt;35,Q3811&gt;48),1,0)))</f>
        <v/>
      </c>
      <c r="AD3811">
        <f>IF(COUNT(AA3811:AC3811)&lt;3,"",SUM(AA3811:AC3811))</f>
        <v/>
      </c>
      <c r="AE3811">
        <f>IF(L3811&gt;=4,2,IF(L3811&gt;=2,1,0))</f>
        <v/>
      </c>
      <c r="AF3811">
        <f>IF(L3811&gt;=5,1,0)</f>
        <v/>
      </c>
      <c r="AG3811">
        <f>AE3811+AF3811</f>
        <v/>
      </c>
      <c r="AH3811" s="15">
        <f>IF(M3811&lt;&gt;1,"",IF(OR(R3811=-9,R3811=""),"",R3811))</f>
        <v/>
      </c>
      <c r="AI3811">
        <f>IF(M3811&lt;&gt;1,"",IF(OR(Q3811=999,Q3811=""),"",Q3811))</f>
        <v/>
      </c>
    </row>
    <row r="3812">
      <c r="A3812" t="inlineStr">
        <is>
          <t>TQRMNOP120496</t>
        </is>
      </c>
      <c r="B3812" t="n">
        <v>2025</v>
      </c>
      <c r="C3812" t="n">
        <v>1</v>
      </c>
      <c r="D3812" t="n">
        <v>43</v>
      </c>
      <c r="E3812" t="inlineStr">
        <is>
          <t>S</t>
        </is>
      </c>
      <c r="F3812" t="n">
        <v>17</v>
      </c>
      <c r="G3812" t="n">
        <v>1246</v>
      </c>
      <c r="H3812" t="n">
        <v>1</v>
      </c>
      <c r="I3812" t="n">
        <v>1</v>
      </c>
      <c r="J3812" t="n">
        <v>29</v>
      </c>
      <c r="K3812" t="n">
        <v>2</v>
      </c>
      <c r="L3812" t="n">
        <v>2</v>
      </c>
      <c r="M3812" t="n">
        <v>3</v>
      </c>
      <c r="R3812" s="15" t="n">
        <v>0</v>
      </c>
      <c r="S3812" s="15" t="n">
        <v>0</v>
      </c>
      <c r="T3812" s="15" t="n">
        <v>0</v>
      </c>
      <c r="U3812" s="15" t="n">
        <v>111800</v>
      </c>
      <c r="V3812">
        <f>IFERROR(VLOOKUP(D3812,Tablas_Equivalencia!$A$3:$B$8,2,FALSE),"Sin dato")</f>
        <v/>
      </c>
      <c r="W3812">
        <f>IFERROR(VLOOKUP(L3812,Tablas_Equivalencia!$D$3:$E$9,2,FALSE),"Sin dato")</f>
        <v/>
      </c>
      <c r="X3812">
        <f>IF(I3812=1,"Varón","Mujer")</f>
        <v/>
      </c>
      <c r="Y3812">
        <f>IFERROR(VLOOKUP(M3812,Tablas_Equivalencia!$G$3:$H$6,2,FALSE),"Sin dato")</f>
        <v/>
      </c>
      <c r="Z3812">
        <f>IF(J3812&lt;=24,"18-24","25-29")</f>
        <v/>
      </c>
      <c r="AA3812">
        <f>IF(M3812&lt;&gt;1,"",IF(P3812=2,1,0))</f>
        <v/>
      </c>
      <c r="AB3812">
        <f>IF(M3812&lt;&gt;1,"",IF(O3812&gt;=2,1,0))</f>
        <v/>
      </c>
      <c r="AC3812">
        <f>IF(M3812&lt;&gt;1,"",IF(OR(Q3812=999,Q3812=""),"",IF(OR(Q3812&lt;35,Q3812&gt;48),1,0)))</f>
        <v/>
      </c>
      <c r="AD3812">
        <f>IF(COUNT(AA3812:AC3812)&lt;3,"",SUM(AA3812:AC3812))</f>
        <v/>
      </c>
      <c r="AE3812">
        <f>IF(L3812&gt;=4,2,IF(L3812&gt;=2,1,0))</f>
        <v/>
      </c>
      <c r="AF3812">
        <f>IF(L3812&gt;=5,1,0)</f>
        <v/>
      </c>
      <c r="AG3812">
        <f>AE3812+AF3812</f>
        <v/>
      </c>
      <c r="AH3812" s="15">
        <f>IF(M3812&lt;&gt;1,"",IF(OR(R3812=-9,R3812=""),"",R3812))</f>
        <v/>
      </c>
      <c r="AI3812">
        <f>IF(M3812&lt;&gt;1,"",IF(OR(Q3812=999,Q3812=""),"",Q3812))</f>
        <v/>
      </c>
    </row>
    <row r="3813">
      <c r="A3813" t="inlineStr">
        <is>
          <t>TQRMNOP120500</t>
        </is>
      </c>
      <c r="B3813" t="n">
        <v>2025</v>
      </c>
      <c r="C3813" t="n">
        <v>1</v>
      </c>
      <c r="D3813" t="n">
        <v>40</v>
      </c>
      <c r="E3813" t="inlineStr">
        <is>
          <t>N</t>
        </is>
      </c>
      <c r="F3813" t="n">
        <v>9</v>
      </c>
      <c r="G3813" t="n">
        <v>919</v>
      </c>
      <c r="H3813" t="n">
        <v>3</v>
      </c>
      <c r="I3813" t="n">
        <v>2</v>
      </c>
      <c r="J3813" t="n">
        <v>20</v>
      </c>
      <c r="K3813" t="n">
        <v>2</v>
      </c>
      <c r="L3813" t="n">
        <v>3</v>
      </c>
      <c r="M3813" t="n">
        <v>3</v>
      </c>
      <c r="R3813" s="15" t="n">
        <v>0</v>
      </c>
      <c r="S3813" s="15" t="n">
        <v>75000</v>
      </c>
      <c r="T3813" s="15" t="n">
        <v>75000</v>
      </c>
      <c r="U3813" s="15" t="n">
        <v>240300</v>
      </c>
      <c r="V3813">
        <f>IFERROR(VLOOKUP(D3813,Tablas_Equivalencia!$A$3:$B$8,2,FALSE),"Sin dato")</f>
        <v/>
      </c>
      <c r="W3813">
        <f>IFERROR(VLOOKUP(L3813,Tablas_Equivalencia!$D$3:$E$9,2,FALSE),"Sin dato")</f>
        <v/>
      </c>
      <c r="X3813">
        <f>IF(I3813=1,"Varón","Mujer")</f>
        <v/>
      </c>
      <c r="Y3813">
        <f>IFERROR(VLOOKUP(M3813,Tablas_Equivalencia!$G$3:$H$6,2,FALSE),"Sin dato")</f>
        <v/>
      </c>
      <c r="Z3813">
        <f>IF(J3813&lt;=24,"18-24","25-29")</f>
        <v/>
      </c>
      <c r="AA3813">
        <f>IF(M3813&lt;&gt;1,"",IF(P3813=2,1,0))</f>
        <v/>
      </c>
      <c r="AB3813">
        <f>IF(M3813&lt;&gt;1,"",IF(O3813&gt;=2,1,0))</f>
        <v/>
      </c>
      <c r="AC3813">
        <f>IF(M3813&lt;&gt;1,"",IF(OR(Q3813=999,Q3813=""),"",IF(OR(Q3813&lt;35,Q3813&gt;48),1,0)))</f>
        <v/>
      </c>
      <c r="AD3813">
        <f>IF(COUNT(AA3813:AC3813)&lt;3,"",SUM(AA3813:AC3813))</f>
        <v/>
      </c>
      <c r="AE3813">
        <f>IF(L3813&gt;=4,2,IF(L3813&gt;=2,1,0))</f>
        <v/>
      </c>
      <c r="AF3813">
        <f>IF(L3813&gt;=5,1,0)</f>
        <v/>
      </c>
      <c r="AG3813">
        <f>AE3813+AF3813</f>
        <v/>
      </c>
      <c r="AH3813" s="15">
        <f>IF(M3813&lt;&gt;1,"",IF(OR(R3813=-9,R3813=""),"",R3813))</f>
        <v/>
      </c>
      <c r="AI3813">
        <f>IF(M3813&lt;&gt;1,"",IF(OR(Q3813=999,Q3813=""),"",Q3813))</f>
        <v/>
      </c>
    </row>
    <row r="3814">
      <c r="A3814" t="inlineStr">
        <is>
          <t>TQRMNOP120502</t>
        </is>
      </c>
      <c r="B3814" t="n">
        <v>2025</v>
      </c>
      <c r="C3814" t="n">
        <v>1</v>
      </c>
      <c r="D3814" t="n">
        <v>41</v>
      </c>
      <c r="E3814" t="inlineStr">
        <is>
          <t>N</t>
        </is>
      </c>
      <c r="F3814" t="n">
        <v>12</v>
      </c>
      <c r="G3814" t="n">
        <v>1434</v>
      </c>
      <c r="H3814" t="n">
        <v>3</v>
      </c>
      <c r="I3814" t="n">
        <v>2</v>
      </c>
      <c r="J3814" t="n">
        <v>25</v>
      </c>
      <c r="K3814" t="n">
        <v>2</v>
      </c>
      <c r="L3814" t="n">
        <v>5</v>
      </c>
      <c r="M3814" t="n">
        <v>1</v>
      </c>
      <c r="N3814" t="n">
        <v>3</v>
      </c>
      <c r="O3814" t="n">
        <v>1</v>
      </c>
      <c r="P3814" t="n">
        <v>1</v>
      </c>
      <c r="Q3814" t="n">
        <v>14</v>
      </c>
      <c r="R3814" s="15" t="n">
        <v>898000</v>
      </c>
      <c r="S3814" s="15" t="n">
        <v>0</v>
      </c>
      <c r="T3814" s="15" t="n">
        <v>898000</v>
      </c>
      <c r="U3814" s="15" t="n">
        <v>216000</v>
      </c>
      <c r="V3814">
        <f>IFERROR(VLOOKUP(D3814,Tablas_Equivalencia!$A$3:$B$8,2,FALSE),"Sin dato")</f>
        <v/>
      </c>
      <c r="W3814">
        <f>IFERROR(VLOOKUP(L3814,Tablas_Equivalencia!$D$3:$E$9,2,FALSE),"Sin dato")</f>
        <v/>
      </c>
      <c r="X3814">
        <f>IF(I3814=1,"Varón","Mujer")</f>
        <v/>
      </c>
      <c r="Y3814">
        <f>IFERROR(VLOOKUP(M3814,Tablas_Equivalencia!$G$3:$H$6,2,FALSE),"Sin dato")</f>
        <v/>
      </c>
      <c r="Z3814">
        <f>IF(J3814&lt;=24,"18-24","25-29")</f>
        <v/>
      </c>
      <c r="AA3814">
        <f>IF(M3814&lt;&gt;1,"",IF(P3814=2,1,0))</f>
        <v/>
      </c>
      <c r="AB3814">
        <f>IF(M3814&lt;&gt;1,"",IF(O3814&gt;=2,1,0))</f>
        <v/>
      </c>
      <c r="AC3814">
        <f>IF(M3814&lt;&gt;1,"",IF(OR(Q3814=999,Q3814=""),"",IF(OR(Q3814&lt;35,Q3814&gt;48),1,0)))</f>
        <v/>
      </c>
      <c r="AD3814">
        <f>IF(COUNT(AA3814:AC3814)&lt;3,"",SUM(AA3814:AC3814))</f>
        <v/>
      </c>
      <c r="AE3814">
        <f>IF(L3814&gt;=4,2,IF(L3814&gt;=2,1,0))</f>
        <v/>
      </c>
      <c r="AF3814">
        <f>IF(L3814&gt;=5,1,0)</f>
        <v/>
      </c>
      <c r="AG3814">
        <f>AE3814+AF3814</f>
        <v/>
      </c>
      <c r="AH3814" s="15">
        <f>IF(M3814&lt;&gt;1,"",IF(OR(R3814=-9,R3814=""),"",R3814))</f>
        <v/>
      </c>
      <c r="AI3814">
        <f>IF(M3814&lt;&gt;1,"",IF(OR(Q3814=999,Q3814=""),"",Q3814))</f>
        <v/>
      </c>
    </row>
    <row r="3815">
      <c r="A3815" t="inlineStr">
        <is>
          <t>TQRMNOP120503</t>
        </is>
      </c>
      <c r="B3815" t="n">
        <v>2025</v>
      </c>
      <c r="C3815" t="n">
        <v>1</v>
      </c>
      <c r="D3815" t="n">
        <v>1</v>
      </c>
      <c r="E3815" t="inlineStr">
        <is>
          <t>S</t>
        </is>
      </c>
      <c r="F3815" t="n">
        <v>33</v>
      </c>
      <c r="G3815" t="n">
        <v>1891</v>
      </c>
      <c r="H3815" t="n">
        <v>2</v>
      </c>
      <c r="I3815" t="n">
        <v>2</v>
      </c>
      <c r="J3815" t="n">
        <v>19</v>
      </c>
      <c r="K3815" t="n">
        <v>1</v>
      </c>
      <c r="L3815" t="n">
        <v>5</v>
      </c>
      <c r="M3815" t="n">
        <v>1</v>
      </c>
      <c r="N3815" t="n">
        <v>3</v>
      </c>
      <c r="O3815" t="n">
        <v>1</v>
      </c>
      <c r="P3815" t="n">
        <v>1</v>
      </c>
      <c r="Q3815" t="n">
        <v>23</v>
      </c>
      <c r="R3815" s="15" t="n">
        <v>664000</v>
      </c>
      <c r="S3815" s="15" t="n">
        <v>45000</v>
      </c>
      <c r="T3815" s="15" t="n">
        <v>709000</v>
      </c>
      <c r="U3815" s="15" t="n">
        <v>174700</v>
      </c>
      <c r="V3815">
        <f>IFERROR(VLOOKUP(D3815,Tablas_Equivalencia!$A$3:$B$8,2,FALSE),"Sin dato")</f>
        <v/>
      </c>
      <c r="W3815">
        <f>IFERROR(VLOOKUP(L3815,Tablas_Equivalencia!$D$3:$E$9,2,FALSE),"Sin dato")</f>
        <v/>
      </c>
      <c r="X3815">
        <f>IF(I3815=1,"Varón","Mujer")</f>
        <v/>
      </c>
      <c r="Y3815">
        <f>IFERROR(VLOOKUP(M3815,Tablas_Equivalencia!$G$3:$H$6,2,FALSE),"Sin dato")</f>
        <v/>
      </c>
      <c r="Z3815">
        <f>IF(J3815&lt;=24,"18-24","25-29")</f>
        <v/>
      </c>
      <c r="AA3815">
        <f>IF(M3815&lt;&gt;1,"",IF(P3815=2,1,0))</f>
        <v/>
      </c>
      <c r="AB3815">
        <f>IF(M3815&lt;&gt;1,"",IF(O3815&gt;=2,1,0))</f>
        <v/>
      </c>
      <c r="AC3815">
        <f>IF(M3815&lt;&gt;1,"",IF(OR(Q3815=999,Q3815=""),"",IF(OR(Q3815&lt;35,Q3815&gt;48),1,0)))</f>
        <v/>
      </c>
      <c r="AD3815">
        <f>IF(COUNT(AA3815:AC3815)&lt;3,"",SUM(AA3815:AC3815))</f>
        <v/>
      </c>
      <c r="AE3815">
        <f>IF(L3815&gt;=4,2,IF(L3815&gt;=2,1,0))</f>
        <v/>
      </c>
      <c r="AF3815">
        <f>IF(L3815&gt;=5,1,0)</f>
        <v/>
      </c>
      <c r="AG3815">
        <f>AE3815+AF3815</f>
        <v/>
      </c>
      <c r="AH3815" s="15">
        <f>IF(M3815&lt;&gt;1,"",IF(OR(R3815=-9,R3815=""),"",R3815))</f>
        <v/>
      </c>
      <c r="AI3815">
        <f>IF(M3815&lt;&gt;1,"",IF(OR(Q3815=999,Q3815=""),"",Q3815))</f>
        <v/>
      </c>
    </row>
    <row r="3816">
      <c r="A3816" t="inlineStr">
        <is>
          <t>TQRMNOP120519</t>
        </is>
      </c>
      <c r="B3816" t="n">
        <v>2025</v>
      </c>
      <c r="C3816" t="n">
        <v>1</v>
      </c>
      <c r="D3816" t="n">
        <v>43</v>
      </c>
      <c r="E3816" t="inlineStr">
        <is>
          <t>N</t>
        </is>
      </c>
      <c r="F3816" t="n">
        <v>26</v>
      </c>
      <c r="G3816" t="n">
        <v>1146</v>
      </c>
      <c r="H3816" t="n">
        <v>3</v>
      </c>
      <c r="I3816" t="n">
        <v>1</v>
      </c>
      <c r="J3816" t="n">
        <v>28</v>
      </c>
      <c r="K3816" t="n">
        <v>1</v>
      </c>
      <c r="L3816" t="n">
        <v>5</v>
      </c>
      <c r="M3816" t="n">
        <v>1</v>
      </c>
      <c r="N3816" t="n">
        <v>3</v>
      </c>
      <c r="O3816" t="n">
        <v>1</v>
      </c>
      <c r="P3816" t="n">
        <v>1</v>
      </c>
      <c r="Q3816" t="n">
        <v>44</v>
      </c>
      <c r="R3816" s="15" t="n">
        <v>511000</v>
      </c>
      <c r="S3816" s="15" t="n">
        <v>0</v>
      </c>
      <c r="T3816" s="15" t="n">
        <v>511000</v>
      </c>
      <c r="U3816" s="15" t="n">
        <v>103800</v>
      </c>
      <c r="V3816">
        <f>IFERROR(VLOOKUP(D3816,Tablas_Equivalencia!$A$3:$B$8,2,FALSE),"Sin dato")</f>
        <v/>
      </c>
      <c r="W3816">
        <f>IFERROR(VLOOKUP(L3816,Tablas_Equivalencia!$D$3:$E$9,2,FALSE),"Sin dato")</f>
        <v/>
      </c>
      <c r="X3816">
        <f>IF(I3816=1,"Varón","Mujer")</f>
        <v/>
      </c>
      <c r="Y3816">
        <f>IFERROR(VLOOKUP(M3816,Tablas_Equivalencia!$G$3:$H$6,2,FALSE),"Sin dato")</f>
        <v/>
      </c>
      <c r="Z3816">
        <f>IF(J3816&lt;=24,"18-24","25-29")</f>
        <v/>
      </c>
      <c r="AA3816">
        <f>IF(M3816&lt;&gt;1,"",IF(P3816=2,1,0))</f>
        <v/>
      </c>
      <c r="AB3816">
        <f>IF(M3816&lt;&gt;1,"",IF(O3816&gt;=2,1,0))</f>
        <v/>
      </c>
      <c r="AC3816">
        <f>IF(M3816&lt;&gt;1,"",IF(OR(Q3816=999,Q3816=""),"",IF(OR(Q3816&lt;35,Q3816&gt;48),1,0)))</f>
        <v/>
      </c>
      <c r="AD3816">
        <f>IF(COUNT(AA3816:AC3816)&lt;3,"",SUM(AA3816:AC3816))</f>
        <v/>
      </c>
      <c r="AE3816">
        <f>IF(L3816&gt;=4,2,IF(L3816&gt;=2,1,0))</f>
        <v/>
      </c>
      <c r="AF3816">
        <f>IF(L3816&gt;=5,1,0)</f>
        <v/>
      </c>
      <c r="AG3816">
        <f>AE3816+AF3816</f>
        <v/>
      </c>
      <c r="AH3816" s="15">
        <f>IF(M3816&lt;&gt;1,"",IF(OR(R3816=-9,R3816=""),"",R3816))</f>
        <v/>
      </c>
      <c r="AI3816">
        <f>IF(M3816&lt;&gt;1,"",IF(OR(Q3816=999,Q3816=""),"",Q3816))</f>
        <v/>
      </c>
    </row>
    <row r="3817">
      <c r="A3817" t="inlineStr">
        <is>
          <t>TQRMNOP120522</t>
        </is>
      </c>
      <c r="B3817" t="n">
        <v>2025</v>
      </c>
      <c r="C3817" t="n">
        <v>1</v>
      </c>
      <c r="D3817" t="n">
        <v>1</v>
      </c>
      <c r="E3817" t="inlineStr">
        <is>
          <t>S</t>
        </is>
      </c>
      <c r="F3817" t="n">
        <v>33</v>
      </c>
      <c r="G3817" t="n">
        <v>1105</v>
      </c>
      <c r="H3817" t="n">
        <v>2</v>
      </c>
      <c r="I3817" t="n">
        <v>2</v>
      </c>
      <c r="J3817" t="n">
        <v>20</v>
      </c>
      <c r="K3817" t="n">
        <v>1</v>
      </c>
      <c r="L3817" t="n">
        <v>5</v>
      </c>
      <c r="M3817" t="n">
        <v>3</v>
      </c>
      <c r="R3817" s="15" t="n">
        <v>0</v>
      </c>
      <c r="S3817" s="15" t="n">
        <v>0</v>
      </c>
      <c r="T3817" s="15" t="n">
        <v>0</v>
      </c>
      <c r="U3817" s="15" t="n">
        <v>292800</v>
      </c>
      <c r="V3817">
        <f>IFERROR(VLOOKUP(D3817,Tablas_Equivalencia!$A$3:$B$8,2,FALSE),"Sin dato")</f>
        <v/>
      </c>
      <c r="W3817">
        <f>IFERROR(VLOOKUP(L3817,Tablas_Equivalencia!$D$3:$E$9,2,FALSE),"Sin dato")</f>
        <v/>
      </c>
      <c r="X3817">
        <f>IF(I3817=1,"Varón","Mujer")</f>
        <v/>
      </c>
      <c r="Y3817">
        <f>IFERROR(VLOOKUP(M3817,Tablas_Equivalencia!$G$3:$H$6,2,FALSE),"Sin dato")</f>
        <v/>
      </c>
      <c r="Z3817">
        <f>IF(J3817&lt;=24,"18-24","25-29")</f>
        <v/>
      </c>
      <c r="AA3817">
        <f>IF(M3817&lt;&gt;1,"",IF(P3817=2,1,0))</f>
        <v/>
      </c>
      <c r="AB3817">
        <f>IF(M3817&lt;&gt;1,"",IF(O3817&gt;=2,1,0))</f>
        <v/>
      </c>
      <c r="AC3817">
        <f>IF(M3817&lt;&gt;1,"",IF(OR(Q3817=999,Q3817=""),"",IF(OR(Q3817&lt;35,Q3817&gt;48),1,0)))</f>
        <v/>
      </c>
      <c r="AD3817">
        <f>IF(COUNT(AA3817:AC3817)&lt;3,"",SUM(AA3817:AC3817))</f>
        <v/>
      </c>
      <c r="AE3817">
        <f>IF(L3817&gt;=4,2,IF(L3817&gt;=2,1,0))</f>
        <v/>
      </c>
      <c r="AF3817">
        <f>IF(L3817&gt;=5,1,0)</f>
        <v/>
      </c>
      <c r="AG3817">
        <f>AE3817+AF3817</f>
        <v/>
      </c>
      <c r="AH3817" s="15">
        <f>IF(M3817&lt;&gt;1,"",IF(OR(R3817=-9,R3817=""),"",R3817))</f>
        <v/>
      </c>
      <c r="AI3817">
        <f>IF(M3817&lt;&gt;1,"",IF(OR(Q3817=999,Q3817=""),"",Q3817))</f>
        <v/>
      </c>
    </row>
    <row r="3818">
      <c r="A3818" t="inlineStr">
        <is>
          <t>TQRMNOP120535</t>
        </is>
      </c>
      <c r="B3818" t="n">
        <v>2025</v>
      </c>
      <c r="C3818" t="n">
        <v>1</v>
      </c>
      <c r="D3818" t="n">
        <v>41</v>
      </c>
      <c r="E3818" t="inlineStr">
        <is>
          <t>N</t>
        </is>
      </c>
      <c r="F3818" t="n">
        <v>12</v>
      </c>
      <c r="G3818" t="n">
        <v>1569</v>
      </c>
      <c r="H3818" t="n">
        <v>3</v>
      </c>
      <c r="I3818" t="n">
        <v>2</v>
      </c>
      <c r="J3818" t="n">
        <v>19</v>
      </c>
      <c r="K3818" t="n">
        <v>2</v>
      </c>
      <c r="L3818" t="n">
        <v>4</v>
      </c>
      <c r="M3818" t="n">
        <v>3</v>
      </c>
      <c r="R3818" s="15" t="n">
        <v>0</v>
      </c>
      <c r="S3818" s="15" t="n">
        <v>0</v>
      </c>
      <c r="T3818" s="15" t="n">
        <v>0</v>
      </c>
      <c r="U3818" s="15" t="n">
        <v>400000</v>
      </c>
      <c r="V3818">
        <f>IFERROR(VLOOKUP(D3818,Tablas_Equivalencia!$A$3:$B$8,2,FALSE),"Sin dato")</f>
        <v/>
      </c>
      <c r="W3818">
        <f>IFERROR(VLOOKUP(L3818,Tablas_Equivalencia!$D$3:$E$9,2,FALSE),"Sin dato")</f>
        <v/>
      </c>
      <c r="X3818">
        <f>IF(I3818=1,"Varón","Mujer")</f>
        <v/>
      </c>
      <c r="Y3818">
        <f>IFERROR(VLOOKUP(M3818,Tablas_Equivalencia!$G$3:$H$6,2,FALSE),"Sin dato")</f>
        <v/>
      </c>
      <c r="Z3818">
        <f>IF(J3818&lt;=24,"18-24","25-29")</f>
        <v/>
      </c>
      <c r="AA3818">
        <f>IF(M3818&lt;&gt;1,"",IF(P3818=2,1,0))</f>
        <v/>
      </c>
      <c r="AB3818">
        <f>IF(M3818&lt;&gt;1,"",IF(O3818&gt;=2,1,0))</f>
        <v/>
      </c>
      <c r="AC3818">
        <f>IF(M3818&lt;&gt;1,"",IF(OR(Q3818=999,Q3818=""),"",IF(OR(Q3818&lt;35,Q3818&gt;48),1,0)))</f>
        <v/>
      </c>
      <c r="AD3818">
        <f>IF(COUNT(AA3818:AC3818)&lt;3,"",SUM(AA3818:AC3818))</f>
        <v/>
      </c>
      <c r="AE3818">
        <f>IF(L3818&gt;=4,2,IF(L3818&gt;=2,1,0))</f>
        <v/>
      </c>
      <c r="AF3818">
        <f>IF(L3818&gt;=5,1,0)</f>
        <v/>
      </c>
      <c r="AG3818">
        <f>AE3818+AF3818</f>
        <v/>
      </c>
      <c r="AH3818" s="15">
        <f>IF(M3818&lt;&gt;1,"",IF(OR(R3818=-9,R3818=""),"",R3818))</f>
        <v/>
      </c>
      <c r="AI3818">
        <f>IF(M3818&lt;&gt;1,"",IF(OR(Q3818=999,Q3818=""),"",Q3818))</f>
        <v/>
      </c>
    </row>
    <row r="3819">
      <c r="A3819" t="inlineStr">
        <is>
          <t>TQRMNOP120540</t>
        </is>
      </c>
      <c r="B3819" t="n">
        <v>2025</v>
      </c>
      <c r="C3819" t="n">
        <v>1</v>
      </c>
      <c r="D3819" t="n">
        <v>1</v>
      </c>
      <c r="E3819" t="inlineStr">
        <is>
          <t>S</t>
        </is>
      </c>
      <c r="F3819" t="n">
        <v>32</v>
      </c>
      <c r="G3819" t="n">
        <v>1569</v>
      </c>
      <c r="H3819" t="n">
        <v>2</v>
      </c>
      <c r="I3819" t="n">
        <v>2</v>
      </c>
      <c r="J3819" t="n">
        <v>28</v>
      </c>
      <c r="K3819" t="n">
        <v>2</v>
      </c>
      <c r="L3819" t="n">
        <v>3</v>
      </c>
      <c r="M3819" t="n">
        <v>2</v>
      </c>
      <c r="R3819" s="15" t="n">
        <v>0</v>
      </c>
      <c r="S3819" s="15" t="n">
        <v>0</v>
      </c>
      <c r="T3819" s="15" t="n">
        <v>0</v>
      </c>
      <c r="U3819" s="15" t="n">
        <v>119100</v>
      </c>
      <c r="V3819">
        <f>IFERROR(VLOOKUP(D3819,Tablas_Equivalencia!$A$3:$B$8,2,FALSE),"Sin dato")</f>
        <v/>
      </c>
      <c r="W3819">
        <f>IFERROR(VLOOKUP(L3819,Tablas_Equivalencia!$D$3:$E$9,2,FALSE),"Sin dato")</f>
        <v/>
      </c>
      <c r="X3819">
        <f>IF(I3819=1,"Varón","Mujer")</f>
        <v/>
      </c>
      <c r="Y3819">
        <f>IFERROR(VLOOKUP(M3819,Tablas_Equivalencia!$G$3:$H$6,2,FALSE),"Sin dato")</f>
        <v/>
      </c>
      <c r="Z3819">
        <f>IF(J3819&lt;=24,"18-24","25-29")</f>
        <v/>
      </c>
      <c r="AA3819">
        <f>IF(M3819&lt;&gt;1,"",IF(P3819=2,1,0))</f>
        <v/>
      </c>
      <c r="AB3819">
        <f>IF(M3819&lt;&gt;1,"",IF(O3819&gt;=2,1,0))</f>
        <v/>
      </c>
      <c r="AC3819">
        <f>IF(M3819&lt;&gt;1,"",IF(OR(Q3819=999,Q3819=""),"",IF(OR(Q3819&lt;35,Q3819&gt;48),1,0)))</f>
        <v/>
      </c>
      <c r="AD3819">
        <f>IF(COUNT(AA3819:AC3819)&lt;3,"",SUM(AA3819:AC3819))</f>
        <v/>
      </c>
      <c r="AE3819">
        <f>IF(L3819&gt;=4,2,IF(L3819&gt;=2,1,0))</f>
        <v/>
      </c>
      <c r="AF3819">
        <f>IF(L3819&gt;=5,1,0)</f>
        <v/>
      </c>
      <c r="AG3819">
        <f>AE3819+AF3819</f>
        <v/>
      </c>
      <c r="AH3819" s="15">
        <f>IF(M3819&lt;&gt;1,"",IF(OR(R3819=-9,R3819=""),"",R3819))</f>
        <v/>
      </c>
      <c r="AI3819">
        <f>IF(M3819&lt;&gt;1,"",IF(OR(Q3819=999,Q3819=""),"",Q3819))</f>
        <v/>
      </c>
    </row>
    <row r="3820">
      <c r="A3820" t="inlineStr">
        <is>
          <t>TQRMNOP120541</t>
        </is>
      </c>
      <c r="B3820" t="n">
        <v>2025</v>
      </c>
      <c r="C3820" t="n">
        <v>1</v>
      </c>
      <c r="D3820" t="n">
        <v>43</v>
      </c>
      <c r="E3820" t="inlineStr">
        <is>
          <t>S</t>
        </is>
      </c>
      <c r="F3820" t="n">
        <v>17</v>
      </c>
      <c r="G3820" t="n">
        <v>598</v>
      </c>
      <c r="H3820" t="n">
        <v>3</v>
      </c>
      <c r="I3820" t="n">
        <v>1</v>
      </c>
      <c r="J3820" t="n">
        <v>28</v>
      </c>
      <c r="K3820" t="n">
        <v>1</v>
      </c>
      <c r="L3820" t="n">
        <v>5</v>
      </c>
      <c r="M3820" t="n">
        <v>1</v>
      </c>
      <c r="N3820" t="n">
        <v>2</v>
      </c>
      <c r="O3820" t="n">
        <v>3</v>
      </c>
      <c r="P3820" t="n">
        <v>2</v>
      </c>
      <c r="Q3820" t="n">
        <v>25</v>
      </c>
      <c r="R3820" s="15" t="n">
        <v>944000</v>
      </c>
      <c r="S3820" s="15" t="n">
        <v>0</v>
      </c>
      <c r="T3820" s="15" t="n">
        <v>944000</v>
      </c>
      <c r="U3820" s="15" t="n">
        <v>143400</v>
      </c>
      <c r="V3820">
        <f>IFERROR(VLOOKUP(D3820,Tablas_Equivalencia!$A$3:$B$8,2,FALSE),"Sin dato")</f>
        <v/>
      </c>
      <c r="W3820">
        <f>IFERROR(VLOOKUP(L3820,Tablas_Equivalencia!$D$3:$E$9,2,FALSE),"Sin dato")</f>
        <v/>
      </c>
      <c r="X3820">
        <f>IF(I3820=1,"Varón","Mujer")</f>
        <v/>
      </c>
      <c r="Y3820">
        <f>IFERROR(VLOOKUP(M3820,Tablas_Equivalencia!$G$3:$H$6,2,FALSE),"Sin dato")</f>
        <v/>
      </c>
      <c r="Z3820">
        <f>IF(J3820&lt;=24,"18-24","25-29")</f>
        <v/>
      </c>
      <c r="AA3820">
        <f>IF(M3820&lt;&gt;1,"",IF(P3820=2,1,0))</f>
        <v/>
      </c>
      <c r="AB3820">
        <f>IF(M3820&lt;&gt;1,"",IF(O3820&gt;=2,1,0))</f>
        <v/>
      </c>
      <c r="AC3820">
        <f>IF(M3820&lt;&gt;1,"",IF(OR(Q3820=999,Q3820=""),"",IF(OR(Q3820&lt;35,Q3820&gt;48),1,0)))</f>
        <v/>
      </c>
      <c r="AD3820">
        <f>IF(COUNT(AA3820:AC3820)&lt;3,"",SUM(AA3820:AC3820))</f>
        <v/>
      </c>
      <c r="AE3820">
        <f>IF(L3820&gt;=4,2,IF(L3820&gt;=2,1,0))</f>
        <v/>
      </c>
      <c r="AF3820">
        <f>IF(L3820&gt;=5,1,0)</f>
        <v/>
      </c>
      <c r="AG3820">
        <f>AE3820+AF3820</f>
        <v/>
      </c>
      <c r="AH3820" s="15">
        <f>IF(M3820&lt;&gt;1,"",IF(OR(R3820=-9,R3820=""),"",R3820))</f>
        <v/>
      </c>
      <c r="AI3820">
        <f>IF(M3820&lt;&gt;1,"",IF(OR(Q3820=999,Q3820=""),"",Q3820))</f>
        <v/>
      </c>
    </row>
    <row r="3821">
      <c r="A3821" t="inlineStr">
        <is>
          <t>TQRMNOP120554</t>
        </is>
      </c>
      <c r="B3821" t="n">
        <v>2025</v>
      </c>
      <c r="C3821" t="n">
        <v>1</v>
      </c>
      <c r="D3821" t="n">
        <v>40</v>
      </c>
      <c r="E3821" t="inlineStr">
        <is>
          <t>S</t>
        </is>
      </c>
      <c r="F3821" t="n">
        <v>7</v>
      </c>
      <c r="G3821" t="n">
        <v>1247</v>
      </c>
      <c r="H3821" t="n">
        <v>1</v>
      </c>
      <c r="I3821" t="n">
        <v>1</v>
      </c>
      <c r="J3821" t="n">
        <v>28</v>
      </c>
      <c r="K3821" t="n">
        <v>2</v>
      </c>
      <c r="L3821" t="n">
        <v>4</v>
      </c>
      <c r="M3821" t="n">
        <v>1</v>
      </c>
      <c r="N3821" t="n">
        <v>4</v>
      </c>
      <c r="O3821" t="n">
        <v>1</v>
      </c>
      <c r="P3821" t="n">
        <v>2</v>
      </c>
      <c r="Q3821" t="n">
        <v>48</v>
      </c>
      <c r="R3821" s="15" t="n">
        <v>1193000</v>
      </c>
      <c r="S3821" s="15" t="n">
        <v>0</v>
      </c>
      <c r="T3821" s="15" t="n">
        <v>1193000</v>
      </c>
      <c r="U3821" s="15" t="n">
        <v>41100</v>
      </c>
      <c r="V3821">
        <f>IFERROR(VLOOKUP(D3821,Tablas_Equivalencia!$A$3:$B$8,2,FALSE),"Sin dato")</f>
        <v/>
      </c>
      <c r="W3821">
        <f>IFERROR(VLOOKUP(L3821,Tablas_Equivalencia!$D$3:$E$9,2,FALSE),"Sin dato")</f>
        <v/>
      </c>
      <c r="X3821">
        <f>IF(I3821=1,"Varón","Mujer")</f>
        <v/>
      </c>
      <c r="Y3821">
        <f>IFERROR(VLOOKUP(M3821,Tablas_Equivalencia!$G$3:$H$6,2,FALSE),"Sin dato")</f>
        <v/>
      </c>
      <c r="Z3821">
        <f>IF(J3821&lt;=24,"18-24","25-29")</f>
        <v/>
      </c>
      <c r="AA3821">
        <f>IF(M3821&lt;&gt;1,"",IF(P3821=2,1,0))</f>
        <v/>
      </c>
      <c r="AB3821">
        <f>IF(M3821&lt;&gt;1,"",IF(O3821&gt;=2,1,0))</f>
        <v/>
      </c>
      <c r="AC3821">
        <f>IF(M3821&lt;&gt;1,"",IF(OR(Q3821=999,Q3821=""),"",IF(OR(Q3821&lt;35,Q3821&gt;48),1,0)))</f>
        <v/>
      </c>
      <c r="AD3821">
        <f>IF(COUNT(AA3821:AC3821)&lt;3,"",SUM(AA3821:AC3821))</f>
        <v/>
      </c>
      <c r="AE3821">
        <f>IF(L3821&gt;=4,2,IF(L3821&gt;=2,1,0))</f>
        <v/>
      </c>
      <c r="AF3821">
        <f>IF(L3821&gt;=5,1,0)</f>
        <v/>
      </c>
      <c r="AG3821">
        <f>AE3821+AF3821</f>
        <v/>
      </c>
      <c r="AH3821" s="15">
        <f>IF(M3821&lt;&gt;1,"",IF(OR(R3821=-9,R3821=""),"",R3821))</f>
        <v/>
      </c>
      <c r="AI3821">
        <f>IF(M3821&lt;&gt;1,"",IF(OR(Q3821=999,Q3821=""),"",Q3821))</f>
        <v/>
      </c>
    </row>
    <row r="3822">
      <c r="A3822" t="inlineStr">
        <is>
          <t>TQRMNOP120558</t>
        </is>
      </c>
      <c r="B3822" t="n">
        <v>2025</v>
      </c>
      <c r="C3822" t="n">
        <v>1</v>
      </c>
      <c r="D3822" t="n">
        <v>44</v>
      </c>
      <c r="E3822" t="inlineStr">
        <is>
          <t>N</t>
        </is>
      </c>
      <c r="F3822" t="n">
        <v>2</v>
      </c>
      <c r="G3822" t="n">
        <v>337</v>
      </c>
      <c r="H3822" t="n">
        <v>1</v>
      </c>
      <c r="I3822" t="n">
        <v>1</v>
      </c>
      <c r="J3822" t="n">
        <v>22</v>
      </c>
      <c r="K3822" t="n">
        <v>1</v>
      </c>
      <c r="L3822" t="n">
        <v>5</v>
      </c>
      <c r="M3822" t="n">
        <v>1</v>
      </c>
      <c r="N3822" t="n">
        <v>3</v>
      </c>
      <c r="O3822" t="n">
        <v>1</v>
      </c>
      <c r="P3822" t="n">
        <v>1</v>
      </c>
      <c r="Q3822" t="n">
        <v>41</v>
      </c>
      <c r="R3822" s="15" t="n">
        <v>1394000</v>
      </c>
      <c r="S3822" s="15" t="n">
        <v>0</v>
      </c>
      <c r="T3822" s="15" t="n">
        <v>1394000</v>
      </c>
      <c r="U3822" s="15" t="n">
        <v>89000</v>
      </c>
      <c r="V3822">
        <f>IFERROR(VLOOKUP(D3822,Tablas_Equivalencia!$A$3:$B$8,2,FALSE),"Sin dato")</f>
        <v/>
      </c>
      <c r="W3822">
        <f>IFERROR(VLOOKUP(L3822,Tablas_Equivalencia!$D$3:$E$9,2,FALSE),"Sin dato")</f>
        <v/>
      </c>
      <c r="X3822">
        <f>IF(I3822=1,"Varón","Mujer")</f>
        <v/>
      </c>
      <c r="Y3822">
        <f>IFERROR(VLOOKUP(M3822,Tablas_Equivalencia!$G$3:$H$6,2,FALSE),"Sin dato")</f>
        <v/>
      </c>
      <c r="Z3822">
        <f>IF(J3822&lt;=24,"18-24","25-29")</f>
        <v/>
      </c>
      <c r="AA3822">
        <f>IF(M3822&lt;&gt;1,"",IF(P3822=2,1,0))</f>
        <v/>
      </c>
      <c r="AB3822">
        <f>IF(M3822&lt;&gt;1,"",IF(O3822&gt;=2,1,0))</f>
        <v/>
      </c>
      <c r="AC3822">
        <f>IF(M3822&lt;&gt;1,"",IF(OR(Q3822=999,Q3822=""),"",IF(OR(Q3822&lt;35,Q3822&gt;48),1,0)))</f>
        <v/>
      </c>
      <c r="AD3822">
        <f>IF(COUNT(AA3822:AC3822)&lt;3,"",SUM(AA3822:AC3822))</f>
        <v/>
      </c>
      <c r="AE3822">
        <f>IF(L3822&gt;=4,2,IF(L3822&gt;=2,1,0))</f>
        <v/>
      </c>
      <c r="AF3822">
        <f>IF(L3822&gt;=5,1,0)</f>
        <v/>
      </c>
      <c r="AG3822">
        <f>AE3822+AF3822</f>
        <v/>
      </c>
      <c r="AH3822" s="15">
        <f>IF(M3822&lt;&gt;1,"",IF(OR(R3822=-9,R3822=""),"",R3822))</f>
        <v/>
      </c>
      <c r="AI3822">
        <f>IF(M3822&lt;&gt;1,"",IF(OR(Q3822=999,Q3822=""),"",Q3822))</f>
        <v/>
      </c>
    </row>
    <row r="3823">
      <c r="A3823" t="inlineStr">
        <is>
          <t>TQRMNOP120561</t>
        </is>
      </c>
      <c r="B3823" t="n">
        <v>2025</v>
      </c>
      <c r="C3823" t="n">
        <v>1</v>
      </c>
      <c r="D3823" t="n">
        <v>41</v>
      </c>
      <c r="E3823" t="inlineStr">
        <is>
          <t>S</t>
        </is>
      </c>
      <c r="F3823" t="n">
        <v>8</v>
      </c>
      <c r="G3823" t="n">
        <v>927</v>
      </c>
      <c r="H3823" t="n">
        <v>10</v>
      </c>
      <c r="I3823" t="n">
        <v>1</v>
      </c>
      <c r="J3823" t="n">
        <v>20</v>
      </c>
      <c r="K3823" t="n">
        <v>2</v>
      </c>
      <c r="L3823" t="n">
        <v>3</v>
      </c>
      <c r="M3823" t="n">
        <v>1</v>
      </c>
      <c r="N3823" t="n">
        <v>2</v>
      </c>
      <c r="O3823" t="n">
        <v>3</v>
      </c>
      <c r="P3823" t="n">
        <v>2</v>
      </c>
      <c r="Q3823" t="n">
        <v>39</v>
      </c>
      <c r="R3823" s="15" t="n">
        <v>296000</v>
      </c>
      <c r="S3823" s="15" t="n">
        <v>0</v>
      </c>
      <c r="T3823" s="15" t="n">
        <v>296000</v>
      </c>
      <c r="U3823" s="15" t="n">
        <v>121600</v>
      </c>
      <c r="V3823">
        <f>IFERROR(VLOOKUP(D3823,Tablas_Equivalencia!$A$3:$B$8,2,FALSE),"Sin dato")</f>
        <v/>
      </c>
      <c r="W3823">
        <f>IFERROR(VLOOKUP(L3823,Tablas_Equivalencia!$D$3:$E$9,2,FALSE),"Sin dato")</f>
        <v/>
      </c>
      <c r="X3823">
        <f>IF(I3823=1,"Varón","Mujer")</f>
        <v/>
      </c>
      <c r="Y3823">
        <f>IFERROR(VLOOKUP(M3823,Tablas_Equivalencia!$G$3:$H$6,2,FALSE),"Sin dato")</f>
        <v/>
      </c>
      <c r="Z3823">
        <f>IF(J3823&lt;=24,"18-24","25-29")</f>
        <v/>
      </c>
      <c r="AA3823">
        <f>IF(M3823&lt;&gt;1,"",IF(P3823=2,1,0))</f>
        <v/>
      </c>
      <c r="AB3823">
        <f>IF(M3823&lt;&gt;1,"",IF(O3823&gt;=2,1,0))</f>
        <v/>
      </c>
      <c r="AC3823">
        <f>IF(M3823&lt;&gt;1,"",IF(OR(Q3823=999,Q3823=""),"",IF(OR(Q3823&lt;35,Q3823&gt;48),1,0)))</f>
        <v/>
      </c>
      <c r="AD3823">
        <f>IF(COUNT(AA3823:AC3823)&lt;3,"",SUM(AA3823:AC3823))</f>
        <v/>
      </c>
      <c r="AE3823">
        <f>IF(L3823&gt;=4,2,IF(L3823&gt;=2,1,0))</f>
        <v/>
      </c>
      <c r="AF3823">
        <f>IF(L3823&gt;=5,1,0)</f>
        <v/>
      </c>
      <c r="AG3823">
        <f>AE3823+AF3823</f>
        <v/>
      </c>
      <c r="AH3823" s="15">
        <f>IF(M3823&lt;&gt;1,"",IF(OR(R3823=-9,R3823=""),"",R3823))</f>
        <v/>
      </c>
      <c r="AI3823">
        <f>IF(M3823&lt;&gt;1,"",IF(OR(Q3823=999,Q3823=""),"",Q3823))</f>
        <v/>
      </c>
    </row>
    <row r="3824">
      <c r="A3824" t="inlineStr">
        <is>
          <t>TQRMNOP120562</t>
        </is>
      </c>
      <c r="B3824" t="n">
        <v>2025</v>
      </c>
      <c r="C3824" t="n">
        <v>1</v>
      </c>
      <c r="D3824" t="n">
        <v>1</v>
      </c>
      <c r="E3824" t="inlineStr">
        <is>
          <t>S</t>
        </is>
      </c>
      <c r="F3824" t="n">
        <v>32</v>
      </c>
      <c r="G3824" t="n">
        <v>1495</v>
      </c>
      <c r="H3824" t="n">
        <v>3</v>
      </c>
      <c r="I3824" t="n">
        <v>1</v>
      </c>
      <c r="J3824" t="n">
        <v>29</v>
      </c>
      <c r="K3824" t="n">
        <v>2</v>
      </c>
      <c r="L3824" t="n">
        <v>6</v>
      </c>
      <c r="M3824" t="n">
        <v>1</v>
      </c>
      <c r="N3824" t="n">
        <v>3</v>
      </c>
      <c r="O3824" t="n">
        <v>2</v>
      </c>
      <c r="P3824" t="n">
        <v>2</v>
      </c>
      <c r="Q3824" t="n">
        <v>6</v>
      </c>
      <c r="R3824" s="15" t="n">
        <v>557000</v>
      </c>
      <c r="S3824" s="15" t="n">
        <v>0</v>
      </c>
      <c r="T3824" s="15" t="n">
        <v>557000</v>
      </c>
      <c r="U3824" s="15" t="n">
        <v>178600</v>
      </c>
      <c r="V3824">
        <f>IFERROR(VLOOKUP(D3824,Tablas_Equivalencia!$A$3:$B$8,2,FALSE),"Sin dato")</f>
        <v/>
      </c>
      <c r="W3824">
        <f>IFERROR(VLOOKUP(L3824,Tablas_Equivalencia!$D$3:$E$9,2,FALSE),"Sin dato")</f>
        <v/>
      </c>
      <c r="X3824">
        <f>IF(I3824=1,"Varón","Mujer")</f>
        <v/>
      </c>
      <c r="Y3824">
        <f>IFERROR(VLOOKUP(M3824,Tablas_Equivalencia!$G$3:$H$6,2,FALSE),"Sin dato")</f>
        <v/>
      </c>
      <c r="Z3824">
        <f>IF(J3824&lt;=24,"18-24","25-29")</f>
        <v/>
      </c>
      <c r="AA3824">
        <f>IF(M3824&lt;&gt;1,"",IF(P3824=2,1,0))</f>
        <v/>
      </c>
      <c r="AB3824">
        <f>IF(M3824&lt;&gt;1,"",IF(O3824&gt;=2,1,0))</f>
        <v/>
      </c>
      <c r="AC3824">
        <f>IF(M3824&lt;&gt;1,"",IF(OR(Q3824=999,Q3824=""),"",IF(OR(Q3824&lt;35,Q3824&gt;48),1,0)))</f>
        <v/>
      </c>
      <c r="AD3824">
        <f>IF(COUNT(AA3824:AC3824)&lt;3,"",SUM(AA3824:AC3824))</f>
        <v/>
      </c>
      <c r="AE3824">
        <f>IF(L3824&gt;=4,2,IF(L3824&gt;=2,1,0))</f>
        <v/>
      </c>
      <c r="AF3824">
        <f>IF(L3824&gt;=5,1,0)</f>
        <v/>
      </c>
      <c r="AG3824">
        <f>AE3824+AF3824</f>
        <v/>
      </c>
      <c r="AH3824" s="15">
        <f>IF(M3824&lt;&gt;1,"",IF(OR(R3824=-9,R3824=""),"",R3824))</f>
        <v/>
      </c>
      <c r="AI3824">
        <f>IF(M3824&lt;&gt;1,"",IF(OR(Q3824=999,Q3824=""),"",Q3824))</f>
        <v/>
      </c>
    </row>
    <row r="3825">
      <c r="A3825" t="inlineStr">
        <is>
          <t>TQRMNOP120570</t>
        </is>
      </c>
      <c r="B3825" t="n">
        <v>2025</v>
      </c>
      <c r="C3825" t="n">
        <v>1</v>
      </c>
      <c r="D3825" t="n">
        <v>1</v>
      </c>
      <c r="E3825" t="inlineStr">
        <is>
          <t>S</t>
        </is>
      </c>
      <c r="F3825" t="n">
        <v>33</v>
      </c>
      <c r="G3825" t="n">
        <v>1698</v>
      </c>
      <c r="H3825" t="n">
        <v>1</v>
      </c>
      <c r="I3825" t="n">
        <v>2</v>
      </c>
      <c r="J3825" t="n">
        <v>26</v>
      </c>
      <c r="K3825" t="n">
        <v>1</v>
      </c>
      <c r="L3825" t="n">
        <v>5</v>
      </c>
      <c r="M3825" t="n">
        <v>1</v>
      </c>
      <c r="N3825" t="n">
        <v>2</v>
      </c>
      <c r="O3825" t="n">
        <v>1</v>
      </c>
      <c r="P3825" t="n">
        <v>1</v>
      </c>
      <c r="Q3825" t="n">
        <v>37</v>
      </c>
      <c r="R3825" s="15" t="n">
        <v>507000</v>
      </c>
      <c r="S3825" s="15" t="n">
        <v>0</v>
      </c>
      <c r="T3825" s="15" t="n">
        <v>507000</v>
      </c>
      <c r="U3825" s="15" t="n">
        <v>583800</v>
      </c>
      <c r="V3825">
        <f>IFERROR(VLOOKUP(D3825,Tablas_Equivalencia!$A$3:$B$8,2,FALSE),"Sin dato")</f>
        <v/>
      </c>
      <c r="W3825">
        <f>IFERROR(VLOOKUP(L3825,Tablas_Equivalencia!$D$3:$E$9,2,FALSE),"Sin dato")</f>
        <v/>
      </c>
      <c r="X3825">
        <f>IF(I3825=1,"Varón","Mujer")</f>
        <v/>
      </c>
      <c r="Y3825">
        <f>IFERROR(VLOOKUP(M3825,Tablas_Equivalencia!$G$3:$H$6,2,FALSE),"Sin dato")</f>
        <v/>
      </c>
      <c r="Z3825">
        <f>IF(J3825&lt;=24,"18-24","25-29")</f>
        <v/>
      </c>
      <c r="AA3825">
        <f>IF(M3825&lt;&gt;1,"",IF(P3825=2,1,0))</f>
        <v/>
      </c>
      <c r="AB3825">
        <f>IF(M3825&lt;&gt;1,"",IF(O3825&gt;=2,1,0))</f>
        <v/>
      </c>
      <c r="AC3825">
        <f>IF(M3825&lt;&gt;1,"",IF(OR(Q3825=999,Q3825=""),"",IF(OR(Q3825&lt;35,Q3825&gt;48),1,0)))</f>
        <v/>
      </c>
      <c r="AD3825">
        <f>IF(COUNT(AA3825:AC3825)&lt;3,"",SUM(AA3825:AC3825))</f>
        <v/>
      </c>
      <c r="AE3825">
        <f>IF(L3825&gt;=4,2,IF(L3825&gt;=2,1,0))</f>
        <v/>
      </c>
      <c r="AF3825">
        <f>IF(L3825&gt;=5,1,0)</f>
        <v/>
      </c>
      <c r="AG3825">
        <f>AE3825+AF3825</f>
        <v/>
      </c>
      <c r="AH3825" s="15">
        <f>IF(M3825&lt;&gt;1,"",IF(OR(R3825=-9,R3825=""),"",R3825))</f>
        <v/>
      </c>
      <c r="AI3825">
        <f>IF(M3825&lt;&gt;1,"",IF(OR(Q3825=999,Q3825=""),"",Q3825))</f>
        <v/>
      </c>
    </row>
    <row r="3826">
      <c r="A3826" t="inlineStr">
        <is>
          <t>TQRMNOP120575</t>
        </is>
      </c>
      <c r="B3826" t="n">
        <v>2025</v>
      </c>
      <c r="C3826" t="n">
        <v>1</v>
      </c>
      <c r="D3826" t="n">
        <v>42</v>
      </c>
      <c r="E3826" t="inlineStr">
        <is>
          <t>S</t>
        </is>
      </c>
      <c r="F3826" t="n">
        <v>10</v>
      </c>
      <c r="G3826" t="n">
        <v>1890</v>
      </c>
      <c r="H3826" t="n">
        <v>2</v>
      </c>
      <c r="I3826" t="n">
        <v>1</v>
      </c>
      <c r="J3826" t="n">
        <v>29</v>
      </c>
      <c r="K3826" t="n">
        <v>1</v>
      </c>
      <c r="L3826" t="n">
        <v>5</v>
      </c>
      <c r="M3826" t="n">
        <v>1</v>
      </c>
      <c r="N3826" t="n">
        <v>2</v>
      </c>
      <c r="O3826" t="n">
        <v>2</v>
      </c>
      <c r="P3826" t="n">
        <v>2</v>
      </c>
      <c r="Q3826" t="n">
        <v>26</v>
      </c>
      <c r="R3826" s="15" t="n">
        <v>431000</v>
      </c>
      <c r="S3826" s="15" t="n">
        <v>71000</v>
      </c>
      <c r="T3826" s="15" t="n">
        <v>502000</v>
      </c>
      <c r="U3826" s="15" t="n">
        <v>144500</v>
      </c>
      <c r="V3826">
        <f>IFERROR(VLOOKUP(D3826,Tablas_Equivalencia!$A$3:$B$8,2,FALSE),"Sin dato")</f>
        <v/>
      </c>
      <c r="W3826">
        <f>IFERROR(VLOOKUP(L3826,Tablas_Equivalencia!$D$3:$E$9,2,FALSE),"Sin dato")</f>
        <v/>
      </c>
      <c r="X3826">
        <f>IF(I3826=1,"Varón","Mujer")</f>
        <v/>
      </c>
      <c r="Y3826">
        <f>IFERROR(VLOOKUP(M3826,Tablas_Equivalencia!$G$3:$H$6,2,FALSE),"Sin dato")</f>
        <v/>
      </c>
      <c r="Z3826">
        <f>IF(J3826&lt;=24,"18-24","25-29")</f>
        <v/>
      </c>
      <c r="AA3826">
        <f>IF(M3826&lt;&gt;1,"",IF(P3826=2,1,0))</f>
        <v/>
      </c>
      <c r="AB3826">
        <f>IF(M3826&lt;&gt;1,"",IF(O3826&gt;=2,1,0))</f>
        <v/>
      </c>
      <c r="AC3826">
        <f>IF(M3826&lt;&gt;1,"",IF(OR(Q3826=999,Q3826=""),"",IF(OR(Q3826&lt;35,Q3826&gt;48),1,0)))</f>
        <v/>
      </c>
      <c r="AD3826">
        <f>IF(COUNT(AA3826:AC3826)&lt;3,"",SUM(AA3826:AC3826))</f>
        <v/>
      </c>
      <c r="AE3826">
        <f>IF(L3826&gt;=4,2,IF(L3826&gt;=2,1,0))</f>
        <v/>
      </c>
      <c r="AF3826">
        <f>IF(L3826&gt;=5,1,0)</f>
        <v/>
      </c>
      <c r="AG3826">
        <f>AE3826+AF3826</f>
        <v/>
      </c>
      <c r="AH3826" s="15">
        <f>IF(M3826&lt;&gt;1,"",IF(OR(R3826=-9,R3826=""),"",R3826))</f>
        <v/>
      </c>
      <c r="AI3826">
        <f>IF(M3826&lt;&gt;1,"",IF(OR(Q3826=999,Q3826=""),"",Q3826))</f>
        <v/>
      </c>
    </row>
    <row r="3827">
      <c r="A3827" t="inlineStr">
        <is>
          <t>TQRMNOP120587</t>
        </is>
      </c>
      <c r="B3827" t="n">
        <v>2025</v>
      </c>
      <c r="C3827" t="n">
        <v>1</v>
      </c>
      <c r="D3827" t="n">
        <v>44</v>
      </c>
      <c r="E3827" t="inlineStr">
        <is>
          <t>N</t>
        </is>
      </c>
      <c r="F3827" t="n">
        <v>4</v>
      </c>
      <c r="G3827" t="n">
        <v>1185</v>
      </c>
      <c r="H3827" t="n">
        <v>1</v>
      </c>
      <c r="I3827" t="n">
        <v>1</v>
      </c>
      <c r="J3827" t="n">
        <v>20</v>
      </c>
      <c r="K3827" t="n">
        <v>2</v>
      </c>
      <c r="L3827" t="n">
        <v>4</v>
      </c>
      <c r="M3827" t="n">
        <v>1</v>
      </c>
      <c r="N3827" t="n">
        <v>3</v>
      </c>
      <c r="O3827" t="n">
        <v>3</v>
      </c>
      <c r="P3827" t="n">
        <v>2</v>
      </c>
      <c r="Q3827" t="n">
        <v>29</v>
      </c>
      <c r="R3827" s="15" t="n">
        <v>584000</v>
      </c>
      <c r="S3827" s="15" t="n">
        <v>0</v>
      </c>
      <c r="T3827" s="15" t="n">
        <v>584000</v>
      </c>
      <c r="U3827" s="15" t="n">
        <v>136500</v>
      </c>
      <c r="V3827">
        <f>IFERROR(VLOOKUP(D3827,Tablas_Equivalencia!$A$3:$B$8,2,FALSE),"Sin dato")</f>
        <v/>
      </c>
      <c r="W3827">
        <f>IFERROR(VLOOKUP(L3827,Tablas_Equivalencia!$D$3:$E$9,2,FALSE),"Sin dato")</f>
        <v/>
      </c>
      <c r="X3827">
        <f>IF(I3827=1,"Varón","Mujer")</f>
        <v/>
      </c>
      <c r="Y3827">
        <f>IFERROR(VLOOKUP(M3827,Tablas_Equivalencia!$G$3:$H$6,2,FALSE),"Sin dato")</f>
        <v/>
      </c>
      <c r="Z3827">
        <f>IF(J3827&lt;=24,"18-24","25-29")</f>
        <v/>
      </c>
      <c r="AA3827">
        <f>IF(M3827&lt;&gt;1,"",IF(P3827=2,1,0))</f>
        <v/>
      </c>
      <c r="AB3827">
        <f>IF(M3827&lt;&gt;1,"",IF(O3827&gt;=2,1,0))</f>
        <v/>
      </c>
      <c r="AC3827">
        <f>IF(M3827&lt;&gt;1,"",IF(OR(Q3827=999,Q3827=""),"",IF(OR(Q3827&lt;35,Q3827&gt;48),1,0)))</f>
        <v/>
      </c>
      <c r="AD3827">
        <f>IF(COUNT(AA3827:AC3827)&lt;3,"",SUM(AA3827:AC3827))</f>
        <v/>
      </c>
      <c r="AE3827">
        <f>IF(L3827&gt;=4,2,IF(L3827&gt;=2,1,0))</f>
        <v/>
      </c>
      <c r="AF3827">
        <f>IF(L3827&gt;=5,1,0)</f>
        <v/>
      </c>
      <c r="AG3827">
        <f>AE3827+AF3827</f>
        <v/>
      </c>
      <c r="AH3827" s="15">
        <f>IF(M3827&lt;&gt;1,"",IF(OR(R3827=-9,R3827=""),"",R3827))</f>
        <v/>
      </c>
      <c r="AI3827">
        <f>IF(M3827&lt;&gt;1,"",IF(OR(Q3827=999,Q3827=""),"",Q3827))</f>
        <v/>
      </c>
    </row>
    <row r="3828">
      <c r="A3828" t="inlineStr">
        <is>
          <t>TQRMNOP120596</t>
        </is>
      </c>
      <c r="B3828" t="n">
        <v>2025</v>
      </c>
      <c r="C3828" t="n">
        <v>1</v>
      </c>
      <c r="D3828" t="n">
        <v>1</v>
      </c>
      <c r="E3828" t="inlineStr">
        <is>
          <t>S</t>
        </is>
      </c>
      <c r="F3828" t="n">
        <v>32</v>
      </c>
      <c r="G3828" t="n">
        <v>1419</v>
      </c>
      <c r="H3828" t="n">
        <v>2</v>
      </c>
      <c r="I3828" t="n">
        <v>2</v>
      </c>
      <c r="J3828" t="n">
        <v>26</v>
      </c>
      <c r="K3828" t="n">
        <v>2</v>
      </c>
      <c r="L3828" t="n">
        <v>4</v>
      </c>
      <c r="M3828" t="n">
        <v>1</v>
      </c>
      <c r="N3828" t="n">
        <v>3</v>
      </c>
      <c r="O3828" t="n">
        <v>1</v>
      </c>
      <c r="P3828" t="n">
        <v>1</v>
      </c>
      <c r="Q3828" t="n">
        <v>39</v>
      </c>
      <c r="R3828" s="15" t="n">
        <v>930000</v>
      </c>
      <c r="S3828" s="15" t="n">
        <v>0</v>
      </c>
      <c r="T3828" s="15" t="n">
        <v>930000</v>
      </c>
      <c r="U3828" s="15" t="n">
        <v>130300</v>
      </c>
      <c r="V3828">
        <f>IFERROR(VLOOKUP(D3828,Tablas_Equivalencia!$A$3:$B$8,2,FALSE),"Sin dato")</f>
        <v/>
      </c>
      <c r="W3828">
        <f>IFERROR(VLOOKUP(L3828,Tablas_Equivalencia!$D$3:$E$9,2,FALSE),"Sin dato")</f>
        <v/>
      </c>
      <c r="X3828">
        <f>IF(I3828=1,"Varón","Mujer")</f>
        <v/>
      </c>
      <c r="Y3828">
        <f>IFERROR(VLOOKUP(M3828,Tablas_Equivalencia!$G$3:$H$6,2,FALSE),"Sin dato")</f>
        <v/>
      </c>
      <c r="Z3828">
        <f>IF(J3828&lt;=24,"18-24","25-29")</f>
        <v/>
      </c>
      <c r="AA3828">
        <f>IF(M3828&lt;&gt;1,"",IF(P3828=2,1,0))</f>
        <v/>
      </c>
      <c r="AB3828">
        <f>IF(M3828&lt;&gt;1,"",IF(O3828&gt;=2,1,0))</f>
        <v/>
      </c>
      <c r="AC3828">
        <f>IF(M3828&lt;&gt;1,"",IF(OR(Q3828=999,Q3828=""),"",IF(OR(Q3828&lt;35,Q3828&gt;48),1,0)))</f>
        <v/>
      </c>
      <c r="AD3828">
        <f>IF(COUNT(AA3828:AC3828)&lt;3,"",SUM(AA3828:AC3828))</f>
        <v/>
      </c>
      <c r="AE3828">
        <f>IF(L3828&gt;=4,2,IF(L3828&gt;=2,1,0))</f>
        <v/>
      </c>
      <c r="AF3828">
        <f>IF(L3828&gt;=5,1,0)</f>
        <v/>
      </c>
      <c r="AG3828">
        <f>AE3828+AF3828</f>
        <v/>
      </c>
      <c r="AH3828" s="15">
        <f>IF(M3828&lt;&gt;1,"",IF(OR(R3828=-9,R3828=""),"",R3828))</f>
        <v/>
      </c>
      <c r="AI3828">
        <f>IF(M3828&lt;&gt;1,"",IF(OR(Q3828=999,Q3828=""),"",Q3828))</f>
        <v/>
      </c>
    </row>
    <row r="3829">
      <c r="A3829" t="inlineStr">
        <is>
          <t>TQRMNOP120598</t>
        </is>
      </c>
      <c r="B3829" t="n">
        <v>2025</v>
      </c>
      <c r="C3829" t="n">
        <v>1</v>
      </c>
      <c r="D3829" t="n">
        <v>43</v>
      </c>
      <c r="E3829" t="inlineStr">
        <is>
          <t>S</t>
        </is>
      </c>
      <c r="F3829" t="n">
        <v>20</v>
      </c>
      <c r="G3829" t="n">
        <v>1495</v>
      </c>
      <c r="H3829" t="n">
        <v>3</v>
      </c>
      <c r="I3829" t="n">
        <v>2</v>
      </c>
      <c r="J3829" t="n">
        <v>20</v>
      </c>
      <c r="K3829" t="n">
        <v>2</v>
      </c>
      <c r="L3829" t="n">
        <v>5</v>
      </c>
      <c r="M3829" t="n">
        <v>1</v>
      </c>
      <c r="N3829" t="n">
        <v>3</v>
      </c>
      <c r="O3829" t="n">
        <v>1</v>
      </c>
      <c r="P3829" t="n">
        <v>1</v>
      </c>
      <c r="Q3829" t="n">
        <v>54</v>
      </c>
      <c r="R3829" s="15" t="n">
        <v>-9</v>
      </c>
      <c r="S3829" s="15" t="n">
        <v>0</v>
      </c>
      <c r="T3829" s="15" t="n">
        <v>0</v>
      </c>
      <c r="U3829" s="15" t="n">
        <v>258000</v>
      </c>
      <c r="V3829">
        <f>IFERROR(VLOOKUP(D3829,Tablas_Equivalencia!$A$3:$B$8,2,FALSE),"Sin dato")</f>
        <v/>
      </c>
      <c r="W3829">
        <f>IFERROR(VLOOKUP(L3829,Tablas_Equivalencia!$D$3:$E$9,2,FALSE),"Sin dato")</f>
        <v/>
      </c>
      <c r="X3829">
        <f>IF(I3829=1,"Varón","Mujer")</f>
        <v/>
      </c>
      <c r="Y3829">
        <f>IFERROR(VLOOKUP(M3829,Tablas_Equivalencia!$G$3:$H$6,2,FALSE),"Sin dato")</f>
        <v/>
      </c>
      <c r="Z3829">
        <f>IF(J3829&lt;=24,"18-24","25-29")</f>
        <v/>
      </c>
      <c r="AA3829">
        <f>IF(M3829&lt;&gt;1,"",IF(P3829=2,1,0))</f>
        <v/>
      </c>
      <c r="AB3829">
        <f>IF(M3829&lt;&gt;1,"",IF(O3829&gt;=2,1,0))</f>
        <v/>
      </c>
      <c r="AC3829">
        <f>IF(M3829&lt;&gt;1,"",IF(OR(Q3829=999,Q3829=""),"",IF(OR(Q3829&lt;35,Q3829&gt;48),1,0)))</f>
        <v/>
      </c>
      <c r="AD3829">
        <f>IF(COUNT(AA3829:AC3829)&lt;3,"",SUM(AA3829:AC3829))</f>
        <v/>
      </c>
      <c r="AE3829">
        <f>IF(L3829&gt;=4,2,IF(L3829&gt;=2,1,0))</f>
        <v/>
      </c>
      <c r="AF3829">
        <f>IF(L3829&gt;=5,1,0)</f>
        <v/>
      </c>
      <c r="AG3829">
        <f>AE3829+AF3829</f>
        <v/>
      </c>
      <c r="AH3829" s="15">
        <f>IF(M3829&lt;&gt;1,"",IF(OR(R3829=-9,R3829=""),"",R3829))</f>
        <v/>
      </c>
      <c r="AI3829">
        <f>IF(M3829&lt;&gt;1,"",IF(OR(Q3829=999,Q3829=""),"",Q3829))</f>
        <v/>
      </c>
    </row>
    <row r="3830">
      <c r="A3830" t="inlineStr">
        <is>
          <t>TQRMNOP120600</t>
        </is>
      </c>
      <c r="B3830" t="n">
        <v>2025</v>
      </c>
      <c r="C3830" t="n">
        <v>1</v>
      </c>
      <c r="D3830" t="n">
        <v>1</v>
      </c>
      <c r="E3830" t="inlineStr">
        <is>
          <t>S</t>
        </is>
      </c>
      <c r="F3830" t="n">
        <v>33</v>
      </c>
      <c r="G3830" t="n">
        <v>1212</v>
      </c>
      <c r="H3830" t="n">
        <v>2</v>
      </c>
      <c r="I3830" t="n">
        <v>2</v>
      </c>
      <c r="J3830" t="n">
        <v>24</v>
      </c>
      <c r="K3830" t="n">
        <v>2</v>
      </c>
      <c r="L3830" t="n">
        <v>4</v>
      </c>
      <c r="M3830" t="n">
        <v>1</v>
      </c>
      <c r="N3830" t="n">
        <v>3</v>
      </c>
      <c r="O3830" t="n">
        <v>2</v>
      </c>
      <c r="P3830" t="n">
        <v>2</v>
      </c>
      <c r="Q3830" t="n">
        <v>32</v>
      </c>
      <c r="R3830" s="15" t="n">
        <v>670000</v>
      </c>
      <c r="S3830" s="15" t="n">
        <v>0</v>
      </c>
      <c r="T3830" s="15" t="n">
        <v>670000</v>
      </c>
      <c r="U3830" s="15" t="n">
        <v>130000</v>
      </c>
      <c r="V3830">
        <f>IFERROR(VLOOKUP(D3830,Tablas_Equivalencia!$A$3:$B$8,2,FALSE),"Sin dato")</f>
        <v/>
      </c>
      <c r="W3830">
        <f>IFERROR(VLOOKUP(L3830,Tablas_Equivalencia!$D$3:$E$9,2,FALSE),"Sin dato")</f>
        <v/>
      </c>
      <c r="X3830">
        <f>IF(I3830=1,"Varón","Mujer")</f>
        <v/>
      </c>
      <c r="Y3830">
        <f>IFERROR(VLOOKUP(M3830,Tablas_Equivalencia!$G$3:$H$6,2,FALSE),"Sin dato")</f>
        <v/>
      </c>
      <c r="Z3830">
        <f>IF(J3830&lt;=24,"18-24","25-29")</f>
        <v/>
      </c>
      <c r="AA3830">
        <f>IF(M3830&lt;&gt;1,"",IF(P3830=2,1,0))</f>
        <v/>
      </c>
      <c r="AB3830">
        <f>IF(M3830&lt;&gt;1,"",IF(O3830&gt;=2,1,0))</f>
        <v/>
      </c>
      <c r="AC3830">
        <f>IF(M3830&lt;&gt;1,"",IF(OR(Q3830=999,Q3830=""),"",IF(OR(Q3830&lt;35,Q3830&gt;48),1,0)))</f>
        <v/>
      </c>
      <c r="AD3830">
        <f>IF(COUNT(AA3830:AC3830)&lt;3,"",SUM(AA3830:AC3830))</f>
        <v/>
      </c>
      <c r="AE3830">
        <f>IF(L3830&gt;=4,2,IF(L3830&gt;=2,1,0))</f>
        <v/>
      </c>
      <c r="AF3830">
        <f>IF(L3830&gt;=5,1,0)</f>
        <v/>
      </c>
      <c r="AG3830">
        <f>AE3830+AF3830</f>
        <v/>
      </c>
      <c r="AH3830" s="15">
        <f>IF(M3830&lt;&gt;1,"",IF(OR(R3830=-9,R3830=""),"",R3830))</f>
        <v/>
      </c>
      <c r="AI3830">
        <f>IF(M3830&lt;&gt;1,"",IF(OR(Q3830=999,Q3830=""),"",Q3830))</f>
        <v/>
      </c>
    </row>
    <row r="3831">
      <c r="A3831" t="inlineStr">
        <is>
          <t>TQRMNOP120604</t>
        </is>
      </c>
      <c r="B3831" t="n">
        <v>2025</v>
      </c>
      <c r="C3831" t="n">
        <v>1</v>
      </c>
      <c r="D3831" t="n">
        <v>40</v>
      </c>
      <c r="E3831" t="inlineStr">
        <is>
          <t>S</t>
        </is>
      </c>
      <c r="F3831" t="n">
        <v>7</v>
      </c>
      <c r="G3831" t="n">
        <v>924</v>
      </c>
      <c r="H3831" t="n">
        <v>2</v>
      </c>
      <c r="I3831" t="n">
        <v>1</v>
      </c>
      <c r="J3831" t="n">
        <v>23</v>
      </c>
      <c r="K3831" t="n">
        <v>1</v>
      </c>
      <c r="L3831" t="n">
        <v>4</v>
      </c>
      <c r="M3831" t="n">
        <v>1</v>
      </c>
      <c r="N3831" t="n">
        <v>2</v>
      </c>
      <c r="O3831" t="n">
        <v>2</v>
      </c>
      <c r="P3831" t="n">
        <v>2</v>
      </c>
      <c r="Q3831" t="n">
        <v>33</v>
      </c>
      <c r="R3831" s="15" t="n">
        <v>541000</v>
      </c>
      <c r="S3831" s="15" t="n">
        <v>26000</v>
      </c>
      <c r="T3831" s="15" t="n">
        <v>567000</v>
      </c>
      <c r="U3831" s="15" t="n">
        <v>195900</v>
      </c>
      <c r="V3831">
        <f>IFERROR(VLOOKUP(D3831,Tablas_Equivalencia!$A$3:$B$8,2,FALSE),"Sin dato")</f>
        <v/>
      </c>
      <c r="W3831">
        <f>IFERROR(VLOOKUP(L3831,Tablas_Equivalencia!$D$3:$E$9,2,FALSE),"Sin dato")</f>
        <v/>
      </c>
      <c r="X3831">
        <f>IF(I3831=1,"Varón","Mujer")</f>
        <v/>
      </c>
      <c r="Y3831">
        <f>IFERROR(VLOOKUP(M3831,Tablas_Equivalencia!$G$3:$H$6,2,FALSE),"Sin dato")</f>
        <v/>
      </c>
      <c r="Z3831">
        <f>IF(J3831&lt;=24,"18-24","25-29")</f>
        <v/>
      </c>
      <c r="AA3831">
        <f>IF(M3831&lt;&gt;1,"",IF(P3831=2,1,0))</f>
        <v/>
      </c>
      <c r="AB3831">
        <f>IF(M3831&lt;&gt;1,"",IF(O3831&gt;=2,1,0))</f>
        <v/>
      </c>
      <c r="AC3831">
        <f>IF(M3831&lt;&gt;1,"",IF(OR(Q3831=999,Q3831=""),"",IF(OR(Q3831&lt;35,Q3831&gt;48),1,0)))</f>
        <v/>
      </c>
      <c r="AD3831">
        <f>IF(COUNT(AA3831:AC3831)&lt;3,"",SUM(AA3831:AC3831))</f>
        <v/>
      </c>
      <c r="AE3831">
        <f>IF(L3831&gt;=4,2,IF(L3831&gt;=2,1,0))</f>
        <v/>
      </c>
      <c r="AF3831">
        <f>IF(L3831&gt;=5,1,0)</f>
        <v/>
      </c>
      <c r="AG3831">
        <f>AE3831+AF3831</f>
        <v/>
      </c>
      <c r="AH3831" s="15">
        <f>IF(M3831&lt;&gt;1,"",IF(OR(R3831=-9,R3831=""),"",R3831))</f>
        <v/>
      </c>
      <c r="AI3831">
        <f>IF(M3831&lt;&gt;1,"",IF(OR(Q3831=999,Q3831=""),"",Q3831))</f>
        <v/>
      </c>
    </row>
    <row r="3832">
      <c r="A3832" t="inlineStr">
        <is>
          <t>TQRMNOP120612</t>
        </is>
      </c>
      <c r="B3832" t="n">
        <v>2025</v>
      </c>
      <c r="C3832" t="n">
        <v>1</v>
      </c>
      <c r="D3832" t="n">
        <v>1</v>
      </c>
      <c r="E3832" t="inlineStr">
        <is>
          <t>S</t>
        </is>
      </c>
      <c r="F3832" t="n">
        <v>33</v>
      </c>
      <c r="G3832" t="n">
        <v>941</v>
      </c>
      <c r="H3832" t="n">
        <v>1</v>
      </c>
      <c r="I3832" t="n">
        <v>1</v>
      </c>
      <c r="J3832" t="n">
        <v>19</v>
      </c>
      <c r="K3832" t="n">
        <v>1</v>
      </c>
      <c r="L3832" t="n">
        <v>5</v>
      </c>
      <c r="M3832" t="n">
        <v>3</v>
      </c>
      <c r="R3832" s="15" t="n">
        <v>0</v>
      </c>
      <c r="S3832" s="15" t="n">
        <v>0</v>
      </c>
      <c r="T3832" s="15" t="n">
        <v>0</v>
      </c>
      <c r="U3832" s="15" t="n">
        <v>123700</v>
      </c>
      <c r="V3832">
        <f>IFERROR(VLOOKUP(D3832,Tablas_Equivalencia!$A$3:$B$8,2,FALSE),"Sin dato")</f>
        <v/>
      </c>
      <c r="W3832">
        <f>IFERROR(VLOOKUP(L3832,Tablas_Equivalencia!$D$3:$E$9,2,FALSE),"Sin dato")</f>
        <v/>
      </c>
      <c r="X3832">
        <f>IF(I3832=1,"Varón","Mujer")</f>
        <v/>
      </c>
      <c r="Y3832">
        <f>IFERROR(VLOOKUP(M3832,Tablas_Equivalencia!$G$3:$H$6,2,FALSE),"Sin dato")</f>
        <v/>
      </c>
      <c r="Z3832">
        <f>IF(J3832&lt;=24,"18-24","25-29")</f>
        <v/>
      </c>
      <c r="AA3832">
        <f>IF(M3832&lt;&gt;1,"",IF(P3832=2,1,0))</f>
        <v/>
      </c>
      <c r="AB3832">
        <f>IF(M3832&lt;&gt;1,"",IF(O3832&gt;=2,1,0))</f>
        <v/>
      </c>
      <c r="AC3832">
        <f>IF(M3832&lt;&gt;1,"",IF(OR(Q3832=999,Q3832=""),"",IF(OR(Q3832&lt;35,Q3832&gt;48),1,0)))</f>
        <v/>
      </c>
      <c r="AD3832">
        <f>IF(COUNT(AA3832:AC3832)&lt;3,"",SUM(AA3832:AC3832))</f>
        <v/>
      </c>
      <c r="AE3832">
        <f>IF(L3832&gt;=4,2,IF(L3832&gt;=2,1,0))</f>
        <v/>
      </c>
      <c r="AF3832">
        <f>IF(L3832&gt;=5,1,0)</f>
        <v/>
      </c>
      <c r="AG3832">
        <f>AE3832+AF3832</f>
        <v/>
      </c>
      <c r="AH3832" s="15">
        <f>IF(M3832&lt;&gt;1,"",IF(OR(R3832=-9,R3832=""),"",R3832))</f>
        <v/>
      </c>
      <c r="AI3832">
        <f>IF(M3832&lt;&gt;1,"",IF(OR(Q3832=999,Q3832=""),"",Q3832))</f>
        <v/>
      </c>
    </row>
    <row r="3833">
      <c r="A3833" t="inlineStr">
        <is>
          <t>TQRMNOP120614</t>
        </is>
      </c>
      <c r="B3833" t="n">
        <v>2025</v>
      </c>
      <c r="C3833" t="n">
        <v>1</v>
      </c>
      <c r="D3833" t="n">
        <v>41</v>
      </c>
      <c r="E3833" t="inlineStr">
        <is>
          <t>N</t>
        </is>
      </c>
      <c r="F3833" t="n">
        <v>12</v>
      </c>
      <c r="G3833" t="n">
        <v>1170</v>
      </c>
      <c r="H3833" t="n">
        <v>1</v>
      </c>
      <c r="I3833" t="n">
        <v>1</v>
      </c>
      <c r="J3833" t="n">
        <v>23</v>
      </c>
      <c r="K3833" t="n">
        <v>2</v>
      </c>
      <c r="L3833" t="n">
        <v>6</v>
      </c>
      <c r="M3833" t="n">
        <v>2</v>
      </c>
      <c r="R3833" s="15" t="n">
        <v>0</v>
      </c>
      <c r="S3833" s="15" t="n">
        <v>110000</v>
      </c>
      <c r="T3833" s="15" t="n">
        <v>110000</v>
      </c>
      <c r="U3833" s="15" t="n">
        <v>293600</v>
      </c>
      <c r="V3833">
        <f>IFERROR(VLOOKUP(D3833,Tablas_Equivalencia!$A$3:$B$8,2,FALSE),"Sin dato")</f>
        <v/>
      </c>
      <c r="W3833">
        <f>IFERROR(VLOOKUP(L3833,Tablas_Equivalencia!$D$3:$E$9,2,FALSE),"Sin dato")</f>
        <v/>
      </c>
      <c r="X3833">
        <f>IF(I3833=1,"Varón","Mujer")</f>
        <v/>
      </c>
      <c r="Y3833">
        <f>IFERROR(VLOOKUP(M3833,Tablas_Equivalencia!$G$3:$H$6,2,FALSE),"Sin dato")</f>
        <v/>
      </c>
      <c r="Z3833">
        <f>IF(J3833&lt;=24,"18-24","25-29")</f>
        <v/>
      </c>
      <c r="AA3833">
        <f>IF(M3833&lt;&gt;1,"",IF(P3833=2,1,0))</f>
        <v/>
      </c>
      <c r="AB3833">
        <f>IF(M3833&lt;&gt;1,"",IF(O3833&gt;=2,1,0))</f>
        <v/>
      </c>
      <c r="AC3833">
        <f>IF(M3833&lt;&gt;1,"",IF(OR(Q3833=999,Q3833=""),"",IF(OR(Q3833&lt;35,Q3833&gt;48),1,0)))</f>
        <v/>
      </c>
      <c r="AD3833">
        <f>IF(COUNT(AA3833:AC3833)&lt;3,"",SUM(AA3833:AC3833))</f>
        <v/>
      </c>
      <c r="AE3833">
        <f>IF(L3833&gt;=4,2,IF(L3833&gt;=2,1,0))</f>
        <v/>
      </c>
      <c r="AF3833">
        <f>IF(L3833&gt;=5,1,0)</f>
        <v/>
      </c>
      <c r="AG3833">
        <f>AE3833+AF3833</f>
        <v/>
      </c>
      <c r="AH3833" s="15">
        <f>IF(M3833&lt;&gt;1,"",IF(OR(R3833=-9,R3833=""),"",R3833))</f>
        <v/>
      </c>
      <c r="AI3833">
        <f>IF(M3833&lt;&gt;1,"",IF(OR(Q3833=999,Q3833=""),"",Q3833))</f>
        <v/>
      </c>
    </row>
    <row r="3834">
      <c r="A3834" t="inlineStr">
        <is>
          <t>TQRMNOP120615</t>
        </is>
      </c>
      <c r="B3834" t="n">
        <v>2025</v>
      </c>
      <c r="C3834" t="n">
        <v>1</v>
      </c>
      <c r="D3834" t="n">
        <v>43</v>
      </c>
      <c r="E3834" t="inlineStr">
        <is>
          <t>S</t>
        </is>
      </c>
      <c r="F3834" t="n">
        <v>17</v>
      </c>
      <c r="G3834" t="n">
        <v>1252</v>
      </c>
      <c r="H3834" t="n">
        <v>2</v>
      </c>
      <c r="I3834" t="n">
        <v>2</v>
      </c>
      <c r="J3834" t="n">
        <v>24</v>
      </c>
      <c r="K3834" t="n">
        <v>1</v>
      </c>
      <c r="L3834" t="n">
        <v>3</v>
      </c>
      <c r="M3834" t="n">
        <v>3</v>
      </c>
      <c r="R3834" s="15" t="n">
        <v>0</v>
      </c>
      <c r="S3834" s="15" t="n">
        <v>0</v>
      </c>
      <c r="T3834" s="15" t="n">
        <v>0</v>
      </c>
      <c r="U3834" s="15" t="n">
        <v>267200</v>
      </c>
      <c r="V3834">
        <f>IFERROR(VLOOKUP(D3834,Tablas_Equivalencia!$A$3:$B$8,2,FALSE),"Sin dato")</f>
        <v/>
      </c>
      <c r="W3834">
        <f>IFERROR(VLOOKUP(L3834,Tablas_Equivalencia!$D$3:$E$9,2,FALSE),"Sin dato")</f>
        <v/>
      </c>
      <c r="X3834">
        <f>IF(I3834=1,"Varón","Mujer")</f>
        <v/>
      </c>
      <c r="Y3834">
        <f>IFERROR(VLOOKUP(M3834,Tablas_Equivalencia!$G$3:$H$6,2,FALSE),"Sin dato")</f>
        <v/>
      </c>
      <c r="Z3834">
        <f>IF(J3834&lt;=24,"18-24","25-29")</f>
        <v/>
      </c>
      <c r="AA3834">
        <f>IF(M3834&lt;&gt;1,"",IF(P3834=2,1,0))</f>
        <v/>
      </c>
      <c r="AB3834">
        <f>IF(M3834&lt;&gt;1,"",IF(O3834&gt;=2,1,0))</f>
        <v/>
      </c>
      <c r="AC3834">
        <f>IF(M3834&lt;&gt;1,"",IF(OR(Q3834=999,Q3834=""),"",IF(OR(Q3834&lt;35,Q3834&gt;48),1,0)))</f>
        <v/>
      </c>
      <c r="AD3834">
        <f>IF(COUNT(AA3834:AC3834)&lt;3,"",SUM(AA3834:AC3834))</f>
        <v/>
      </c>
      <c r="AE3834">
        <f>IF(L3834&gt;=4,2,IF(L3834&gt;=2,1,0))</f>
        <v/>
      </c>
      <c r="AF3834">
        <f>IF(L3834&gt;=5,1,0)</f>
        <v/>
      </c>
      <c r="AG3834">
        <f>AE3834+AF3834</f>
        <v/>
      </c>
      <c r="AH3834" s="15">
        <f>IF(M3834&lt;&gt;1,"",IF(OR(R3834=-9,R3834=""),"",R3834))</f>
        <v/>
      </c>
      <c r="AI3834">
        <f>IF(M3834&lt;&gt;1,"",IF(OR(Q3834=999,Q3834=""),"",Q3834))</f>
        <v/>
      </c>
    </row>
    <row r="3835">
      <c r="A3835" t="inlineStr">
        <is>
          <t>TQRMNOP120616</t>
        </is>
      </c>
      <c r="B3835" t="n">
        <v>2025</v>
      </c>
      <c r="C3835" t="n">
        <v>1</v>
      </c>
      <c r="D3835" t="n">
        <v>1</v>
      </c>
      <c r="E3835" t="inlineStr">
        <is>
          <t>S</t>
        </is>
      </c>
      <c r="F3835" t="n">
        <v>32</v>
      </c>
      <c r="G3835" t="n">
        <v>1130</v>
      </c>
      <c r="H3835" t="n">
        <v>10</v>
      </c>
      <c r="I3835" t="n">
        <v>2</v>
      </c>
      <c r="J3835" t="n">
        <v>28</v>
      </c>
      <c r="K3835" t="n">
        <v>1</v>
      </c>
      <c r="L3835" t="n">
        <v>2</v>
      </c>
      <c r="M3835" t="n">
        <v>3</v>
      </c>
      <c r="R3835" s="15" t="n">
        <v>0</v>
      </c>
      <c r="S3835" s="15" t="n">
        <v>0</v>
      </c>
      <c r="T3835" s="15" t="n">
        <v>0</v>
      </c>
      <c r="U3835" s="15" t="n">
        <v>90500</v>
      </c>
      <c r="V3835">
        <f>IFERROR(VLOOKUP(D3835,Tablas_Equivalencia!$A$3:$B$8,2,FALSE),"Sin dato")</f>
        <v/>
      </c>
      <c r="W3835">
        <f>IFERROR(VLOOKUP(L3835,Tablas_Equivalencia!$D$3:$E$9,2,FALSE),"Sin dato")</f>
        <v/>
      </c>
      <c r="X3835">
        <f>IF(I3835=1,"Varón","Mujer")</f>
        <v/>
      </c>
      <c r="Y3835">
        <f>IFERROR(VLOOKUP(M3835,Tablas_Equivalencia!$G$3:$H$6,2,FALSE),"Sin dato")</f>
        <v/>
      </c>
      <c r="Z3835">
        <f>IF(J3835&lt;=24,"18-24","25-29")</f>
        <v/>
      </c>
      <c r="AA3835">
        <f>IF(M3835&lt;&gt;1,"",IF(P3835=2,1,0))</f>
        <v/>
      </c>
      <c r="AB3835">
        <f>IF(M3835&lt;&gt;1,"",IF(O3835&gt;=2,1,0))</f>
        <v/>
      </c>
      <c r="AC3835">
        <f>IF(M3835&lt;&gt;1,"",IF(OR(Q3835=999,Q3835=""),"",IF(OR(Q3835&lt;35,Q3835&gt;48),1,0)))</f>
        <v/>
      </c>
      <c r="AD3835">
        <f>IF(COUNT(AA3835:AC3835)&lt;3,"",SUM(AA3835:AC3835))</f>
        <v/>
      </c>
      <c r="AE3835">
        <f>IF(L3835&gt;=4,2,IF(L3835&gt;=2,1,0))</f>
        <v/>
      </c>
      <c r="AF3835">
        <f>IF(L3835&gt;=5,1,0)</f>
        <v/>
      </c>
      <c r="AG3835">
        <f>AE3835+AF3835</f>
        <v/>
      </c>
      <c r="AH3835" s="15">
        <f>IF(M3835&lt;&gt;1,"",IF(OR(R3835=-9,R3835=""),"",R3835))</f>
        <v/>
      </c>
      <c r="AI3835">
        <f>IF(M3835&lt;&gt;1,"",IF(OR(Q3835=999,Q3835=""),"",Q3835))</f>
        <v/>
      </c>
    </row>
    <row r="3836">
      <c r="A3836" t="inlineStr">
        <is>
          <t>TQRMNOP120617</t>
        </is>
      </c>
      <c r="B3836" t="n">
        <v>2025</v>
      </c>
      <c r="C3836" t="n">
        <v>1</v>
      </c>
      <c r="D3836" t="n">
        <v>44</v>
      </c>
      <c r="E3836" t="inlineStr">
        <is>
          <t>N</t>
        </is>
      </c>
      <c r="F3836" t="n">
        <v>14</v>
      </c>
      <c r="G3836" t="n">
        <v>1622</v>
      </c>
      <c r="H3836" t="n">
        <v>1</v>
      </c>
      <c r="I3836" t="n">
        <v>2</v>
      </c>
      <c r="J3836" t="n">
        <v>25</v>
      </c>
      <c r="K3836" t="n">
        <v>1</v>
      </c>
      <c r="L3836" t="n">
        <v>4</v>
      </c>
      <c r="M3836" t="n">
        <v>2</v>
      </c>
      <c r="R3836" s="15" t="n">
        <v>0</v>
      </c>
      <c r="S3836" s="15" t="n">
        <v>0</v>
      </c>
      <c r="T3836" s="15" t="n">
        <v>0</v>
      </c>
      <c r="U3836" s="15" t="n">
        <v>118100</v>
      </c>
      <c r="V3836">
        <f>IFERROR(VLOOKUP(D3836,Tablas_Equivalencia!$A$3:$B$8,2,FALSE),"Sin dato")</f>
        <v/>
      </c>
      <c r="W3836">
        <f>IFERROR(VLOOKUP(L3836,Tablas_Equivalencia!$D$3:$E$9,2,FALSE),"Sin dato")</f>
        <v/>
      </c>
      <c r="X3836">
        <f>IF(I3836=1,"Varón","Mujer")</f>
        <v/>
      </c>
      <c r="Y3836">
        <f>IFERROR(VLOOKUP(M3836,Tablas_Equivalencia!$G$3:$H$6,2,FALSE),"Sin dato")</f>
        <v/>
      </c>
      <c r="Z3836">
        <f>IF(J3836&lt;=24,"18-24","25-29")</f>
        <v/>
      </c>
      <c r="AA3836">
        <f>IF(M3836&lt;&gt;1,"",IF(P3836=2,1,0))</f>
        <v/>
      </c>
      <c r="AB3836">
        <f>IF(M3836&lt;&gt;1,"",IF(O3836&gt;=2,1,0))</f>
        <v/>
      </c>
      <c r="AC3836">
        <f>IF(M3836&lt;&gt;1,"",IF(OR(Q3836=999,Q3836=""),"",IF(OR(Q3836&lt;35,Q3836&gt;48),1,0)))</f>
        <v/>
      </c>
      <c r="AD3836">
        <f>IF(COUNT(AA3836:AC3836)&lt;3,"",SUM(AA3836:AC3836))</f>
        <v/>
      </c>
      <c r="AE3836">
        <f>IF(L3836&gt;=4,2,IF(L3836&gt;=2,1,0))</f>
        <v/>
      </c>
      <c r="AF3836">
        <f>IF(L3836&gt;=5,1,0)</f>
        <v/>
      </c>
      <c r="AG3836">
        <f>AE3836+AF3836</f>
        <v/>
      </c>
      <c r="AH3836" s="15">
        <f>IF(M3836&lt;&gt;1,"",IF(OR(R3836=-9,R3836=""),"",R3836))</f>
        <v/>
      </c>
      <c r="AI3836">
        <f>IF(M3836&lt;&gt;1,"",IF(OR(Q3836=999,Q3836=""),"",Q3836))</f>
        <v/>
      </c>
    </row>
    <row r="3837">
      <c r="A3837" t="inlineStr">
        <is>
          <t>TQRMNOP120618</t>
        </is>
      </c>
      <c r="B3837" t="n">
        <v>2025</v>
      </c>
      <c r="C3837" t="n">
        <v>1</v>
      </c>
      <c r="D3837" t="n">
        <v>40</v>
      </c>
      <c r="E3837" t="inlineStr">
        <is>
          <t>N</t>
        </is>
      </c>
      <c r="F3837" t="n">
        <v>22</v>
      </c>
      <c r="G3837" t="n">
        <v>1238</v>
      </c>
      <c r="H3837" t="n">
        <v>3</v>
      </c>
      <c r="I3837" t="n">
        <v>1</v>
      </c>
      <c r="J3837" t="n">
        <v>20</v>
      </c>
      <c r="K3837" t="n">
        <v>2</v>
      </c>
      <c r="L3837" t="n">
        <v>2</v>
      </c>
      <c r="M3837" t="n">
        <v>1</v>
      </c>
      <c r="N3837" t="n">
        <v>3</v>
      </c>
      <c r="O3837" t="n">
        <v>3</v>
      </c>
      <c r="P3837" t="n">
        <v>2</v>
      </c>
      <c r="Q3837" t="n">
        <v>19</v>
      </c>
      <c r="R3837" s="15" t="n">
        <v>323000</v>
      </c>
      <c r="S3837" s="15" t="n">
        <v>0</v>
      </c>
      <c r="T3837" s="15" t="n">
        <v>323000</v>
      </c>
      <c r="U3837" s="15" t="n">
        <v>112800</v>
      </c>
      <c r="V3837">
        <f>IFERROR(VLOOKUP(D3837,Tablas_Equivalencia!$A$3:$B$8,2,FALSE),"Sin dato")</f>
        <v/>
      </c>
      <c r="W3837">
        <f>IFERROR(VLOOKUP(L3837,Tablas_Equivalencia!$D$3:$E$9,2,FALSE),"Sin dato")</f>
        <v/>
      </c>
      <c r="X3837">
        <f>IF(I3837=1,"Varón","Mujer")</f>
        <v/>
      </c>
      <c r="Y3837">
        <f>IFERROR(VLOOKUP(M3837,Tablas_Equivalencia!$G$3:$H$6,2,FALSE),"Sin dato")</f>
        <v/>
      </c>
      <c r="Z3837">
        <f>IF(J3837&lt;=24,"18-24","25-29")</f>
        <v/>
      </c>
      <c r="AA3837">
        <f>IF(M3837&lt;&gt;1,"",IF(P3837=2,1,0))</f>
        <v/>
      </c>
      <c r="AB3837">
        <f>IF(M3837&lt;&gt;1,"",IF(O3837&gt;=2,1,0))</f>
        <v/>
      </c>
      <c r="AC3837">
        <f>IF(M3837&lt;&gt;1,"",IF(OR(Q3837=999,Q3837=""),"",IF(OR(Q3837&lt;35,Q3837&gt;48),1,0)))</f>
        <v/>
      </c>
      <c r="AD3837">
        <f>IF(COUNT(AA3837:AC3837)&lt;3,"",SUM(AA3837:AC3837))</f>
        <v/>
      </c>
      <c r="AE3837">
        <f>IF(L3837&gt;=4,2,IF(L3837&gt;=2,1,0))</f>
        <v/>
      </c>
      <c r="AF3837">
        <f>IF(L3837&gt;=5,1,0)</f>
        <v/>
      </c>
      <c r="AG3837">
        <f>AE3837+AF3837</f>
        <v/>
      </c>
      <c r="AH3837" s="15">
        <f>IF(M3837&lt;&gt;1,"",IF(OR(R3837=-9,R3837=""),"",R3837))</f>
        <v/>
      </c>
      <c r="AI3837">
        <f>IF(M3837&lt;&gt;1,"",IF(OR(Q3837=999,Q3837=""),"",Q3837))</f>
        <v/>
      </c>
    </row>
    <row r="3838">
      <c r="A3838" t="inlineStr">
        <is>
          <t>TQRMNOP120619</t>
        </is>
      </c>
      <c r="B3838" t="n">
        <v>2025</v>
      </c>
      <c r="C3838" t="n">
        <v>1</v>
      </c>
      <c r="D3838" t="n">
        <v>42</v>
      </c>
      <c r="E3838" t="inlineStr">
        <is>
          <t>N</t>
        </is>
      </c>
      <c r="F3838" t="n">
        <v>25</v>
      </c>
      <c r="G3838" t="n">
        <v>1533</v>
      </c>
      <c r="H3838" t="n">
        <v>1</v>
      </c>
      <c r="I3838" t="n">
        <v>2</v>
      </c>
      <c r="J3838" t="n">
        <v>18</v>
      </c>
      <c r="K3838" t="n">
        <v>1</v>
      </c>
      <c r="L3838" t="n">
        <v>4</v>
      </c>
      <c r="M3838" t="n">
        <v>2</v>
      </c>
      <c r="R3838" s="15" t="n">
        <v>0</v>
      </c>
      <c r="S3838" s="15" t="n">
        <v>0</v>
      </c>
      <c r="T3838" s="15" t="n">
        <v>0</v>
      </c>
      <c r="U3838" s="15" t="n">
        <v>385400</v>
      </c>
      <c r="V3838">
        <f>IFERROR(VLOOKUP(D3838,Tablas_Equivalencia!$A$3:$B$8,2,FALSE),"Sin dato")</f>
        <v/>
      </c>
      <c r="W3838">
        <f>IFERROR(VLOOKUP(L3838,Tablas_Equivalencia!$D$3:$E$9,2,FALSE),"Sin dato")</f>
        <v/>
      </c>
      <c r="X3838">
        <f>IF(I3838=1,"Varón","Mujer")</f>
        <v/>
      </c>
      <c r="Y3838">
        <f>IFERROR(VLOOKUP(M3838,Tablas_Equivalencia!$G$3:$H$6,2,FALSE),"Sin dato")</f>
        <v/>
      </c>
      <c r="Z3838">
        <f>IF(J3838&lt;=24,"18-24","25-29")</f>
        <v/>
      </c>
      <c r="AA3838">
        <f>IF(M3838&lt;&gt;1,"",IF(P3838=2,1,0))</f>
        <v/>
      </c>
      <c r="AB3838">
        <f>IF(M3838&lt;&gt;1,"",IF(O3838&gt;=2,1,0))</f>
        <v/>
      </c>
      <c r="AC3838">
        <f>IF(M3838&lt;&gt;1,"",IF(OR(Q3838=999,Q3838=""),"",IF(OR(Q3838&lt;35,Q3838&gt;48),1,0)))</f>
        <v/>
      </c>
      <c r="AD3838">
        <f>IF(COUNT(AA3838:AC3838)&lt;3,"",SUM(AA3838:AC3838))</f>
        <v/>
      </c>
      <c r="AE3838">
        <f>IF(L3838&gt;=4,2,IF(L3838&gt;=2,1,0))</f>
        <v/>
      </c>
      <c r="AF3838">
        <f>IF(L3838&gt;=5,1,0)</f>
        <v/>
      </c>
      <c r="AG3838">
        <f>AE3838+AF3838</f>
        <v/>
      </c>
      <c r="AH3838" s="15">
        <f>IF(M3838&lt;&gt;1,"",IF(OR(R3838=-9,R3838=""),"",R3838))</f>
        <v/>
      </c>
      <c r="AI3838">
        <f>IF(M3838&lt;&gt;1,"",IF(OR(Q3838=999,Q3838=""),"",Q3838))</f>
        <v/>
      </c>
    </row>
    <row r="3839">
      <c r="A3839" t="inlineStr">
        <is>
          <t>TQRMNOP120620</t>
        </is>
      </c>
      <c r="B3839" t="n">
        <v>2025</v>
      </c>
      <c r="C3839" t="n">
        <v>1</v>
      </c>
      <c r="D3839" t="n">
        <v>1</v>
      </c>
      <c r="E3839" t="inlineStr">
        <is>
          <t>S</t>
        </is>
      </c>
      <c r="F3839" t="n">
        <v>32</v>
      </c>
      <c r="G3839" t="n">
        <v>1853</v>
      </c>
      <c r="H3839" t="n">
        <v>3</v>
      </c>
      <c r="I3839" t="n">
        <v>2</v>
      </c>
      <c r="J3839" t="n">
        <v>26</v>
      </c>
      <c r="K3839" t="n">
        <v>2</v>
      </c>
      <c r="L3839" t="n">
        <v>6</v>
      </c>
      <c r="M3839" t="n">
        <v>3</v>
      </c>
      <c r="R3839" s="15" t="n">
        <v>0</v>
      </c>
      <c r="S3839" s="15" t="n">
        <v>68000</v>
      </c>
      <c r="T3839" s="15" t="n">
        <v>68000</v>
      </c>
      <c r="U3839" s="15" t="n">
        <v>158800</v>
      </c>
      <c r="V3839">
        <f>IFERROR(VLOOKUP(D3839,Tablas_Equivalencia!$A$3:$B$8,2,FALSE),"Sin dato")</f>
        <v/>
      </c>
      <c r="W3839">
        <f>IFERROR(VLOOKUP(L3839,Tablas_Equivalencia!$D$3:$E$9,2,FALSE),"Sin dato")</f>
        <v/>
      </c>
      <c r="X3839">
        <f>IF(I3839=1,"Varón","Mujer")</f>
        <v/>
      </c>
      <c r="Y3839">
        <f>IFERROR(VLOOKUP(M3839,Tablas_Equivalencia!$G$3:$H$6,2,FALSE),"Sin dato")</f>
        <v/>
      </c>
      <c r="Z3839">
        <f>IF(J3839&lt;=24,"18-24","25-29")</f>
        <v/>
      </c>
      <c r="AA3839">
        <f>IF(M3839&lt;&gt;1,"",IF(P3839=2,1,0))</f>
        <v/>
      </c>
      <c r="AB3839">
        <f>IF(M3839&lt;&gt;1,"",IF(O3839&gt;=2,1,0))</f>
        <v/>
      </c>
      <c r="AC3839">
        <f>IF(M3839&lt;&gt;1,"",IF(OR(Q3839=999,Q3839=""),"",IF(OR(Q3839&lt;35,Q3839&gt;48),1,0)))</f>
        <v/>
      </c>
      <c r="AD3839">
        <f>IF(COUNT(AA3839:AC3839)&lt;3,"",SUM(AA3839:AC3839))</f>
        <v/>
      </c>
      <c r="AE3839">
        <f>IF(L3839&gt;=4,2,IF(L3839&gt;=2,1,0))</f>
        <v/>
      </c>
      <c r="AF3839">
        <f>IF(L3839&gt;=5,1,0)</f>
        <v/>
      </c>
      <c r="AG3839">
        <f>AE3839+AF3839</f>
        <v/>
      </c>
      <c r="AH3839" s="15">
        <f>IF(M3839&lt;&gt;1,"",IF(OR(R3839=-9,R3839=""),"",R3839))</f>
        <v/>
      </c>
      <c r="AI3839">
        <f>IF(M3839&lt;&gt;1,"",IF(OR(Q3839=999,Q3839=""),"",Q3839))</f>
        <v/>
      </c>
    </row>
    <row r="3840">
      <c r="A3840" t="inlineStr">
        <is>
          <t>TQRMNOP120631</t>
        </is>
      </c>
      <c r="B3840" t="n">
        <v>2025</v>
      </c>
      <c r="C3840" t="n">
        <v>1</v>
      </c>
      <c r="D3840" t="n">
        <v>40</v>
      </c>
      <c r="E3840" t="inlineStr">
        <is>
          <t>N</t>
        </is>
      </c>
      <c r="F3840" t="n">
        <v>23</v>
      </c>
      <c r="G3840" t="n">
        <v>831</v>
      </c>
      <c r="H3840" t="n">
        <v>1</v>
      </c>
      <c r="I3840" t="n">
        <v>1</v>
      </c>
      <c r="J3840" t="n">
        <v>26</v>
      </c>
      <c r="K3840" t="n">
        <v>2</v>
      </c>
      <c r="L3840" t="n">
        <v>3</v>
      </c>
      <c r="M3840" t="n">
        <v>1</v>
      </c>
      <c r="N3840" t="n">
        <v>3</v>
      </c>
      <c r="O3840" t="n">
        <v>2</v>
      </c>
      <c r="P3840" t="n">
        <v>2</v>
      </c>
      <c r="Q3840" t="n">
        <v>26</v>
      </c>
      <c r="R3840" s="15" t="n">
        <v>500000</v>
      </c>
      <c r="S3840" s="15" t="n">
        <v>28000</v>
      </c>
      <c r="T3840" s="15" t="n">
        <v>528000</v>
      </c>
      <c r="U3840" s="15" t="n">
        <v>134800</v>
      </c>
      <c r="V3840">
        <f>IFERROR(VLOOKUP(D3840,Tablas_Equivalencia!$A$3:$B$8,2,FALSE),"Sin dato")</f>
        <v/>
      </c>
      <c r="W3840">
        <f>IFERROR(VLOOKUP(L3840,Tablas_Equivalencia!$D$3:$E$9,2,FALSE),"Sin dato")</f>
        <v/>
      </c>
      <c r="X3840">
        <f>IF(I3840=1,"Varón","Mujer")</f>
        <v/>
      </c>
      <c r="Y3840">
        <f>IFERROR(VLOOKUP(M3840,Tablas_Equivalencia!$G$3:$H$6,2,FALSE),"Sin dato")</f>
        <v/>
      </c>
      <c r="Z3840">
        <f>IF(J3840&lt;=24,"18-24","25-29")</f>
        <v/>
      </c>
      <c r="AA3840">
        <f>IF(M3840&lt;&gt;1,"",IF(P3840=2,1,0))</f>
        <v/>
      </c>
      <c r="AB3840">
        <f>IF(M3840&lt;&gt;1,"",IF(O3840&gt;=2,1,0))</f>
        <v/>
      </c>
      <c r="AC3840">
        <f>IF(M3840&lt;&gt;1,"",IF(OR(Q3840=999,Q3840=""),"",IF(OR(Q3840&lt;35,Q3840&gt;48),1,0)))</f>
        <v/>
      </c>
      <c r="AD3840">
        <f>IF(COUNT(AA3840:AC3840)&lt;3,"",SUM(AA3840:AC3840))</f>
        <v/>
      </c>
      <c r="AE3840">
        <f>IF(L3840&gt;=4,2,IF(L3840&gt;=2,1,0))</f>
        <v/>
      </c>
      <c r="AF3840">
        <f>IF(L3840&gt;=5,1,0)</f>
        <v/>
      </c>
      <c r="AG3840">
        <f>AE3840+AF3840</f>
        <v/>
      </c>
      <c r="AH3840" s="15">
        <f>IF(M3840&lt;&gt;1,"",IF(OR(R3840=-9,R3840=""),"",R3840))</f>
        <v/>
      </c>
      <c r="AI3840">
        <f>IF(M3840&lt;&gt;1,"",IF(OR(Q3840=999,Q3840=""),"",Q3840))</f>
        <v/>
      </c>
    </row>
    <row r="3841">
      <c r="A3841" t="inlineStr">
        <is>
          <t>TQRMNOP120635</t>
        </is>
      </c>
      <c r="B3841" t="n">
        <v>2025</v>
      </c>
      <c r="C3841" t="n">
        <v>1</v>
      </c>
      <c r="D3841" t="n">
        <v>43</v>
      </c>
      <c r="E3841" t="inlineStr">
        <is>
          <t>N</t>
        </is>
      </c>
      <c r="F3841" t="n">
        <v>26</v>
      </c>
      <c r="G3841" t="n">
        <v>1313</v>
      </c>
      <c r="H3841" t="n">
        <v>3</v>
      </c>
      <c r="I3841" t="n">
        <v>2</v>
      </c>
      <c r="J3841" t="n">
        <v>24</v>
      </c>
      <c r="K3841" t="n">
        <v>2</v>
      </c>
      <c r="L3841" t="n">
        <v>3</v>
      </c>
      <c r="M3841" t="n">
        <v>2</v>
      </c>
      <c r="R3841" s="15" t="n">
        <v>0</v>
      </c>
      <c r="S3841" s="15" t="n">
        <v>0</v>
      </c>
      <c r="T3841" s="15" t="n">
        <v>0</v>
      </c>
      <c r="U3841" s="15" t="n">
        <v>357900</v>
      </c>
      <c r="V3841">
        <f>IFERROR(VLOOKUP(D3841,Tablas_Equivalencia!$A$3:$B$8,2,FALSE),"Sin dato")</f>
        <v/>
      </c>
      <c r="W3841">
        <f>IFERROR(VLOOKUP(L3841,Tablas_Equivalencia!$D$3:$E$9,2,FALSE),"Sin dato")</f>
        <v/>
      </c>
      <c r="X3841">
        <f>IF(I3841=1,"Varón","Mujer")</f>
        <v/>
      </c>
      <c r="Y3841">
        <f>IFERROR(VLOOKUP(M3841,Tablas_Equivalencia!$G$3:$H$6,2,FALSE),"Sin dato")</f>
        <v/>
      </c>
      <c r="Z3841">
        <f>IF(J3841&lt;=24,"18-24","25-29")</f>
        <v/>
      </c>
      <c r="AA3841">
        <f>IF(M3841&lt;&gt;1,"",IF(P3841=2,1,0))</f>
        <v/>
      </c>
      <c r="AB3841">
        <f>IF(M3841&lt;&gt;1,"",IF(O3841&gt;=2,1,0))</f>
        <v/>
      </c>
      <c r="AC3841">
        <f>IF(M3841&lt;&gt;1,"",IF(OR(Q3841=999,Q3841=""),"",IF(OR(Q3841&lt;35,Q3841&gt;48),1,0)))</f>
        <v/>
      </c>
      <c r="AD3841">
        <f>IF(COUNT(AA3841:AC3841)&lt;3,"",SUM(AA3841:AC3841))</f>
        <v/>
      </c>
      <c r="AE3841">
        <f>IF(L3841&gt;=4,2,IF(L3841&gt;=2,1,0))</f>
        <v/>
      </c>
      <c r="AF3841">
        <f>IF(L3841&gt;=5,1,0)</f>
        <v/>
      </c>
      <c r="AG3841">
        <f>AE3841+AF3841</f>
        <v/>
      </c>
      <c r="AH3841" s="15">
        <f>IF(M3841&lt;&gt;1,"",IF(OR(R3841=-9,R3841=""),"",R3841))</f>
        <v/>
      </c>
      <c r="AI3841">
        <f>IF(M3841&lt;&gt;1,"",IF(OR(Q3841=999,Q3841=""),"",Q3841))</f>
        <v/>
      </c>
    </row>
    <row r="3842">
      <c r="A3842" t="inlineStr">
        <is>
          <t>TQRMNOP120639</t>
        </is>
      </c>
      <c r="B3842" t="n">
        <v>2025</v>
      </c>
      <c r="C3842" t="n">
        <v>1</v>
      </c>
      <c r="D3842" t="n">
        <v>1</v>
      </c>
      <c r="E3842" t="inlineStr">
        <is>
          <t>S</t>
        </is>
      </c>
      <c r="F3842" t="n">
        <v>33</v>
      </c>
      <c r="G3842" t="n">
        <v>719</v>
      </c>
      <c r="H3842" t="n">
        <v>3</v>
      </c>
      <c r="I3842" t="n">
        <v>1</v>
      </c>
      <c r="J3842" t="n">
        <v>25</v>
      </c>
      <c r="K3842" t="n">
        <v>2</v>
      </c>
      <c r="L3842" t="n">
        <v>6</v>
      </c>
      <c r="M3842" t="n">
        <v>1</v>
      </c>
      <c r="N3842" t="n">
        <v>3</v>
      </c>
      <c r="O3842" t="n">
        <v>1</v>
      </c>
      <c r="P3842" t="n">
        <v>1</v>
      </c>
      <c r="Q3842" t="n">
        <v>44</v>
      </c>
      <c r="R3842" s="15" t="n">
        <v>1815000</v>
      </c>
      <c r="S3842" s="15" t="n">
        <v>0</v>
      </c>
      <c r="T3842" s="15" t="n">
        <v>1815000</v>
      </c>
      <c r="U3842" s="15" t="n">
        <v>206700</v>
      </c>
      <c r="V3842">
        <f>IFERROR(VLOOKUP(D3842,Tablas_Equivalencia!$A$3:$B$8,2,FALSE),"Sin dato")</f>
        <v/>
      </c>
      <c r="W3842">
        <f>IFERROR(VLOOKUP(L3842,Tablas_Equivalencia!$D$3:$E$9,2,FALSE),"Sin dato")</f>
        <v/>
      </c>
      <c r="X3842">
        <f>IF(I3842=1,"Varón","Mujer")</f>
        <v/>
      </c>
      <c r="Y3842">
        <f>IFERROR(VLOOKUP(M3842,Tablas_Equivalencia!$G$3:$H$6,2,FALSE),"Sin dato")</f>
        <v/>
      </c>
      <c r="Z3842">
        <f>IF(J3842&lt;=24,"18-24","25-29")</f>
        <v/>
      </c>
      <c r="AA3842">
        <f>IF(M3842&lt;&gt;1,"",IF(P3842=2,1,0))</f>
        <v/>
      </c>
      <c r="AB3842">
        <f>IF(M3842&lt;&gt;1,"",IF(O3842&gt;=2,1,0))</f>
        <v/>
      </c>
      <c r="AC3842">
        <f>IF(M3842&lt;&gt;1,"",IF(OR(Q3842=999,Q3842=""),"",IF(OR(Q3842&lt;35,Q3842&gt;48),1,0)))</f>
        <v/>
      </c>
      <c r="AD3842">
        <f>IF(COUNT(AA3842:AC3842)&lt;3,"",SUM(AA3842:AC3842))</f>
        <v/>
      </c>
      <c r="AE3842">
        <f>IF(L3842&gt;=4,2,IF(L3842&gt;=2,1,0))</f>
        <v/>
      </c>
      <c r="AF3842">
        <f>IF(L3842&gt;=5,1,0)</f>
        <v/>
      </c>
      <c r="AG3842">
        <f>AE3842+AF3842</f>
        <v/>
      </c>
      <c r="AH3842" s="15">
        <f>IF(M3842&lt;&gt;1,"",IF(OR(R3842=-9,R3842=""),"",R3842))</f>
        <v/>
      </c>
      <c r="AI3842">
        <f>IF(M3842&lt;&gt;1,"",IF(OR(Q3842=999,Q3842=""),"",Q3842))</f>
        <v/>
      </c>
    </row>
    <row r="3843">
      <c r="A3843" t="inlineStr">
        <is>
          <t>TQRMNOP120645</t>
        </is>
      </c>
      <c r="B3843" t="n">
        <v>2025</v>
      </c>
      <c r="C3843" t="n">
        <v>1</v>
      </c>
      <c r="D3843" t="n">
        <v>1</v>
      </c>
      <c r="E3843" t="inlineStr">
        <is>
          <t>S</t>
        </is>
      </c>
      <c r="F3843" t="n">
        <v>33</v>
      </c>
      <c r="G3843" t="n">
        <v>1219</v>
      </c>
      <c r="H3843" t="n">
        <v>1</v>
      </c>
      <c r="I3843" t="n">
        <v>1</v>
      </c>
      <c r="J3843" t="n">
        <v>21</v>
      </c>
      <c r="K3843" t="n">
        <v>2</v>
      </c>
      <c r="L3843" t="n">
        <v>4</v>
      </c>
      <c r="M3843" t="n">
        <v>3</v>
      </c>
      <c r="R3843" s="15" t="n">
        <v>0</v>
      </c>
      <c r="S3843" s="15" t="n">
        <v>0</v>
      </c>
      <c r="T3843" s="15" t="n">
        <v>0</v>
      </c>
      <c r="U3843" s="15" t="n">
        <v>167000</v>
      </c>
      <c r="V3843">
        <f>IFERROR(VLOOKUP(D3843,Tablas_Equivalencia!$A$3:$B$8,2,FALSE),"Sin dato")</f>
        <v/>
      </c>
      <c r="W3843">
        <f>IFERROR(VLOOKUP(L3843,Tablas_Equivalencia!$D$3:$E$9,2,FALSE),"Sin dato")</f>
        <v/>
      </c>
      <c r="X3843">
        <f>IF(I3843=1,"Varón","Mujer")</f>
        <v/>
      </c>
      <c r="Y3843">
        <f>IFERROR(VLOOKUP(M3843,Tablas_Equivalencia!$G$3:$H$6,2,FALSE),"Sin dato")</f>
        <v/>
      </c>
      <c r="Z3843">
        <f>IF(J3843&lt;=24,"18-24","25-29")</f>
        <v/>
      </c>
      <c r="AA3843">
        <f>IF(M3843&lt;&gt;1,"",IF(P3843=2,1,0))</f>
        <v/>
      </c>
      <c r="AB3843">
        <f>IF(M3843&lt;&gt;1,"",IF(O3843&gt;=2,1,0))</f>
        <v/>
      </c>
      <c r="AC3843">
        <f>IF(M3843&lt;&gt;1,"",IF(OR(Q3843=999,Q3843=""),"",IF(OR(Q3843&lt;35,Q3843&gt;48),1,0)))</f>
        <v/>
      </c>
      <c r="AD3843">
        <f>IF(COUNT(AA3843:AC3843)&lt;3,"",SUM(AA3843:AC3843))</f>
        <v/>
      </c>
      <c r="AE3843">
        <f>IF(L3843&gt;=4,2,IF(L3843&gt;=2,1,0))</f>
        <v/>
      </c>
      <c r="AF3843">
        <f>IF(L3843&gt;=5,1,0)</f>
        <v/>
      </c>
      <c r="AG3843">
        <f>AE3843+AF3843</f>
        <v/>
      </c>
      <c r="AH3843" s="15">
        <f>IF(M3843&lt;&gt;1,"",IF(OR(R3843=-9,R3843=""),"",R3843))</f>
        <v/>
      </c>
      <c r="AI3843">
        <f>IF(M3843&lt;&gt;1,"",IF(OR(Q3843=999,Q3843=""),"",Q3843))</f>
        <v/>
      </c>
    </row>
    <row r="3844">
      <c r="A3844" t="inlineStr">
        <is>
          <t>TQRMNOP120648</t>
        </is>
      </c>
      <c r="B3844" t="n">
        <v>2025</v>
      </c>
      <c r="C3844" t="n">
        <v>1</v>
      </c>
      <c r="D3844" t="n">
        <v>43</v>
      </c>
      <c r="E3844" t="inlineStr">
        <is>
          <t>N</t>
        </is>
      </c>
      <c r="F3844" t="n">
        <v>26</v>
      </c>
      <c r="G3844" t="n">
        <v>632</v>
      </c>
      <c r="H3844" t="n">
        <v>3</v>
      </c>
      <c r="I3844" t="n">
        <v>1</v>
      </c>
      <c r="J3844" t="n">
        <v>29</v>
      </c>
      <c r="K3844" t="n">
        <v>2</v>
      </c>
      <c r="L3844" t="n">
        <v>6</v>
      </c>
      <c r="M3844" t="n">
        <v>1</v>
      </c>
      <c r="N3844" t="n">
        <v>3</v>
      </c>
      <c r="O3844" t="n">
        <v>2</v>
      </c>
      <c r="P3844" t="n">
        <v>2</v>
      </c>
      <c r="Q3844" t="n">
        <v>25</v>
      </c>
      <c r="R3844" s="15" t="n">
        <v>362000</v>
      </c>
      <c r="S3844" s="15" t="n">
        <v>0</v>
      </c>
      <c r="T3844" s="15" t="n">
        <v>362000</v>
      </c>
      <c r="U3844" s="15" t="n">
        <v>115900</v>
      </c>
      <c r="V3844">
        <f>IFERROR(VLOOKUP(D3844,Tablas_Equivalencia!$A$3:$B$8,2,FALSE),"Sin dato")</f>
        <v/>
      </c>
      <c r="W3844">
        <f>IFERROR(VLOOKUP(L3844,Tablas_Equivalencia!$D$3:$E$9,2,FALSE),"Sin dato")</f>
        <v/>
      </c>
      <c r="X3844">
        <f>IF(I3844=1,"Varón","Mujer")</f>
        <v/>
      </c>
      <c r="Y3844">
        <f>IFERROR(VLOOKUP(M3844,Tablas_Equivalencia!$G$3:$H$6,2,FALSE),"Sin dato")</f>
        <v/>
      </c>
      <c r="Z3844">
        <f>IF(J3844&lt;=24,"18-24","25-29")</f>
        <v/>
      </c>
      <c r="AA3844">
        <f>IF(M3844&lt;&gt;1,"",IF(P3844=2,1,0))</f>
        <v/>
      </c>
      <c r="AB3844">
        <f>IF(M3844&lt;&gt;1,"",IF(O3844&gt;=2,1,0))</f>
        <v/>
      </c>
      <c r="AC3844">
        <f>IF(M3844&lt;&gt;1,"",IF(OR(Q3844=999,Q3844=""),"",IF(OR(Q3844&lt;35,Q3844&gt;48),1,0)))</f>
        <v/>
      </c>
      <c r="AD3844">
        <f>IF(COUNT(AA3844:AC3844)&lt;3,"",SUM(AA3844:AC3844))</f>
        <v/>
      </c>
      <c r="AE3844">
        <f>IF(L3844&gt;=4,2,IF(L3844&gt;=2,1,0))</f>
        <v/>
      </c>
      <c r="AF3844">
        <f>IF(L3844&gt;=5,1,0)</f>
        <v/>
      </c>
      <c r="AG3844">
        <f>AE3844+AF3844</f>
        <v/>
      </c>
      <c r="AH3844" s="15">
        <f>IF(M3844&lt;&gt;1,"",IF(OR(R3844=-9,R3844=""),"",R3844))</f>
        <v/>
      </c>
      <c r="AI3844">
        <f>IF(M3844&lt;&gt;1,"",IF(OR(Q3844=999,Q3844=""),"",Q3844))</f>
        <v/>
      </c>
    </row>
    <row r="3845">
      <c r="A3845" t="inlineStr">
        <is>
          <t>TQRMNOP120652</t>
        </is>
      </c>
      <c r="B3845" t="n">
        <v>2025</v>
      </c>
      <c r="C3845" t="n">
        <v>1</v>
      </c>
      <c r="D3845" t="n">
        <v>44</v>
      </c>
      <c r="E3845" t="inlineStr">
        <is>
          <t>N</t>
        </is>
      </c>
      <c r="F3845" t="n">
        <v>2</v>
      </c>
      <c r="G3845" t="n">
        <v>1102</v>
      </c>
      <c r="H3845" t="n">
        <v>1</v>
      </c>
      <c r="I3845" t="n">
        <v>2</v>
      </c>
      <c r="J3845" t="n">
        <v>23</v>
      </c>
      <c r="K3845" t="n">
        <v>1</v>
      </c>
      <c r="L3845" t="n">
        <v>6</v>
      </c>
      <c r="M3845" t="n">
        <v>1</v>
      </c>
      <c r="N3845" t="n">
        <v>3</v>
      </c>
      <c r="O3845" t="n">
        <v>1</v>
      </c>
      <c r="P3845" t="n">
        <v>1</v>
      </c>
      <c r="Q3845" t="n">
        <v>36</v>
      </c>
      <c r="R3845" s="15" t="n">
        <v>911000</v>
      </c>
      <c r="S3845" s="15" t="n">
        <v>0</v>
      </c>
      <c r="T3845" s="15" t="n">
        <v>911000</v>
      </c>
      <c r="U3845" s="15" t="n">
        <v>205700</v>
      </c>
      <c r="V3845">
        <f>IFERROR(VLOOKUP(D3845,Tablas_Equivalencia!$A$3:$B$8,2,FALSE),"Sin dato")</f>
        <v/>
      </c>
      <c r="W3845">
        <f>IFERROR(VLOOKUP(L3845,Tablas_Equivalencia!$D$3:$E$9,2,FALSE),"Sin dato")</f>
        <v/>
      </c>
      <c r="X3845">
        <f>IF(I3845=1,"Varón","Mujer")</f>
        <v/>
      </c>
      <c r="Y3845">
        <f>IFERROR(VLOOKUP(M3845,Tablas_Equivalencia!$G$3:$H$6,2,FALSE),"Sin dato")</f>
        <v/>
      </c>
      <c r="Z3845">
        <f>IF(J3845&lt;=24,"18-24","25-29")</f>
        <v/>
      </c>
      <c r="AA3845">
        <f>IF(M3845&lt;&gt;1,"",IF(P3845=2,1,0))</f>
        <v/>
      </c>
      <c r="AB3845">
        <f>IF(M3845&lt;&gt;1,"",IF(O3845&gt;=2,1,0))</f>
        <v/>
      </c>
      <c r="AC3845">
        <f>IF(M3845&lt;&gt;1,"",IF(OR(Q3845=999,Q3845=""),"",IF(OR(Q3845&lt;35,Q3845&gt;48),1,0)))</f>
        <v/>
      </c>
      <c r="AD3845">
        <f>IF(COUNT(AA3845:AC3845)&lt;3,"",SUM(AA3845:AC3845))</f>
        <v/>
      </c>
      <c r="AE3845">
        <f>IF(L3845&gt;=4,2,IF(L3845&gt;=2,1,0))</f>
        <v/>
      </c>
      <c r="AF3845">
        <f>IF(L3845&gt;=5,1,0)</f>
        <v/>
      </c>
      <c r="AG3845">
        <f>AE3845+AF3845</f>
        <v/>
      </c>
      <c r="AH3845" s="15">
        <f>IF(M3845&lt;&gt;1,"",IF(OR(R3845=-9,R3845=""),"",R3845))</f>
        <v/>
      </c>
      <c r="AI3845">
        <f>IF(M3845&lt;&gt;1,"",IF(OR(Q3845=999,Q3845=""),"",Q3845))</f>
        <v/>
      </c>
    </row>
    <row r="3846">
      <c r="A3846" t="inlineStr">
        <is>
          <t>TQRMNOP120654</t>
        </is>
      </c>
      <c r="B3846" t="n">
        <v>2025</v>
      </c>
      <c r="C3846" t="n">
        <v>1</v>
      </c>
      <c r="D3846" t="n">
        <v>1</v>
      </c>
      <c r="E3846" t="inlineStr">
        <is>
          <t>S</t>
        </is>
      </c>
      <c r="F3846" t="n">
        <v>33</v>
      </c>
      <c r="G3846" t="n">
        <v>1815</v>
      </c>
      <c r="H3846" t="n">
        <v>1</v>
      </c>
      <c r="I3846" t="n">
        <v>1</v>
      </c>
      <c r="J3846" t="n">
        <v>25</v>
      </c>
      <c r="K3846" t="n">
        <v>2</v>
      </c>
      <c r="L3846" t="n">
        <v>1</v>
      </c>
      <c r="M3846" t="n">
        <v>1</v>
      </c>
      <c r="N3846" t="n">
        <v>3</v>
      </c>
      <c r="O3846" t="n">
        <v>2</v>
      </c>
      <c r="P3846" t="n">
        <v>2</v>
      </c>
      <c r="Q3846" t="n">
        <v>18</v>
      </c>
      <c r="R3846" s="15" t="n">
        <v>412000</v>
      </c>
      <c r="S3846" s="15" t="n">
        <v>0</v>
      </c>
      <c r="T3846" s="15" t="n">
        <v>412000</v>
      </c>
      <c r="U3846" s="15" t="n">
        <v>161500</v>
      </c>
      <c r="V3846">
        <f>IFERROR(VLOOKUP(D3846,Tablas_Equivalencia!$A$3:$B$8,2,FALSE),"Sin dato")</f>
        <v/>
      </c>
      <c r="W3846">
        <f>IFERROR(VLOOKUP(L3846,Tablas_Equivalencia!$D$3:$E$9,2,FALSE),"Sin dato")</f>
        <v/>
      </c>
      <c r="X3846">
        <f>IF(I3846=1,"Varón","Mujer")</f>
        <v/>
      </c>
      <c r="Y3846">
        <f>IFERROR(VLOOKUP(M3846,Tablas_Equivalencia!$G$3:$H$6,2,FALSE),"Sin dato")</f>
        <v/>
      </c>
      <c r="Z3846">
        <f>IF(J3846&lt;=24,"18-24","25-29")</f>
        <v/>
      </c>
      <c r="AA3846">
        <f>IF(M3846&lt;&gt;1,"",IF(P3846=2,1,0))</f>
        <v/>
      </c>
      <c r="AB3846">
        <f>IF(M3846&lt;&gt;1,"",IF(O3846&gt;=2,1,0))</f>
        <v/>
      </c>
      <c r="AC3846">
        <f>IF(M3846&lt;&gt;1,"",IF(OR(Q3846=999,Q3846=""),"",IF(OR(Q3846&lt;35,Q3846&gt;48),1,0)))</f>
        <v/>
      </c>
      <c r="AD3846">
        <f>IF(COUNT(AA3846:AC3846)&lt;3,"",SUM(AA3846:AC3846))</f>
        <v/>
      </c>
      <c r="AE3846">
        <f>IF(L3846&gt;=4,2,IF(L3846&gt;=2,1,0))</f>
        <v/>
      </c>
      <c r="AF3846">
        <f>IF(L3846&gt;=5,1,0)</f>
        <v/>
      </c>
      <c r="AG3846">
        <f>AE3846+AF3846</f>
        <v/>
      </c>
      <c r="AH3846" s="15">
        <f>IF(M3846&lt;&gt;1,"",IF(OR(R3846=-9,R3846=""),"",R3846))</f>
        <v/>
      </c>
      <c r="AI3846">
        <f>IF(M3846&lt;&gt;1,"",IF(OR(Q3846=999,Q3846=""),"",Q3846))</f>
        <v/>
      </c>
    </row>
    <row r="3847">
      <c r="A3847" t="inlineStr">
        <is>
          <t>TQRMNOP120662</t>
        </is>
      </c>
      <c r="B3847" t="n">
        <v>2025</v>
      </c>
      <c r="C3847" t="n">
        <v>1</v>
      </c>
      <c r="D3847" t="n">
        <v>42</v>
      </c>
      <c r="E3847" t="inlineStr">
        <is>
          <t>S</t>
        </is>
      </c>
      <c r="F3847" t="n">
        <v>10</v>
      </c>
      <c r="G3847" t="n">
        <v>1434</v>
      </c>
      <c r="H3847" t="n">
        <v>2</v>
      </c>
      <c r="I3847" t="n">
        <v>1</v>
      </c>
      <c r="J3847" t="n">
        <v>19</v>
      </c>
      <c r="K3847" t="n">
        <v>2</v>
      </c>
      <c r="L3847" t="n">
        <v>4</v>
      </c>
      <c r="M3847" t="n">
        <v>3</v>
      </c>
      <c r="R3847" s="15" t="n">
        <v>0</v>
      </c>
      <c r="S3847" s="15" t="n">
        <v>80000</v>
      </c>
      <c r="T3847" s="15" t="n">
        <v>80000</v>
      </c>
      <c r="U3847" s="15" t="n">
        <v>83100</v>
      </c>
      <c r="V3847">
        <f>IFERROR(VLOOKUP(D3847,Tablas_Equivalencia!$A$3:$B$8,2,FALSE),"Sin dato")</f>
        <v/>
      </c>
      <c r="W3847">
        <f>IFERROR(VLOOKUP(L3847,Tablas_Equivalencia!$D$3:$E$9,2,FALSE),"Sin dato")</f>
        <v/>
      </c>
      <c r="X3847">
        <f>IF(I3847=1,"Varón","Mujer")</f>
        <v/>
      </c>
      <c r="Y3847">
        <f>IFERROR(VLOOKUP(M3847,Tablas_Equivalencia!$G$3:$H$6,2,FALSE),"Sin dato")</f>
        <v/>
      </c>
      <c r="Z3847">
        <f>IF(J3847&lt;=24,"18-24","25-29")</f>
        <v/>
      </c>
      <c r="AA3847">
        <f>IF(M3847&lt;&gt;1,"",IF(P3847=2,1,0))</f>
        <v/>
      </c>
      <c r="AB3847">
        <f>IF(M3847&lt;&gt;1,"",IF(O3847&gt;=2,1,0))</f>
        <v/>
      </c>
      <c r="AC3847">
        <f>IF(M3847&lt;&gt;1,"",IF(OR(Q3847=999,Q3847=""),"",IF(OR(Q3847&lt;35,Q3847&gt;48),1,0)))</f>
        <v/>
      </c>
      <c r="AD3847">
        <f>IF(COUNT(AA3847:AC3847)&lt;3,"",SUM(AA3847:AC3847))</f>
        <v/>
      </c>
      <c r="AE3847">
        <f>IF(L3847&gt;=4,2,IF(L3847&gt;=2,1,0))</f>
        <v/>
      </c>
      <c r="AF3847">
        <f>IF(L3847&gt;=5,1,0)</f>
        <v/>
      </c>
      <c r="AG3847">
        <f>AE3847+AF3847</f>
        <v/>
      </c>
      <c r="AH3847" s="15">
        <f>IF(M3847&lt;&gt;1,"",IF(OR(R3847=-9,R3847=""),"",R3847))</f>
        <v/>
      </c>
      <c r="AI3847">
        <f>IF(M3847&lt;&gt;1,"",IF(OR(Q3847=999,Q3847=""),"",Q3847))</f>
        <v/>
      </c>
    </row>
    <row r="3848">
      <c r="A3848" t="inlineStr">
        <is>
          <t>TQRMNOP120664</t>
        </is>
      </c>
      <c r="B3848" t="n">
        <v>2025</v>
      </c>
      <c r="C3848" t="n">
        <v>1</v>
      </c>
      <c r="D3848" t="n">
        <v>1</v>
      </c>
      <c r="E3848" t="inlineStr">
        <is>
          <t>S</t>
        </is>
      </c>
      <c r="F3848" t="n">
        <v>32</v>
      </c>
      <c r="G3848" t="n">
        <v>1723</v>
      </c>
      <c r="H3848" t="n">
        <v>3</v>
      </c>
      <c r="I3848" t="n">
        <v>2</v>
      </c>
      <c r="J3848" t="n">
        <v>27</v>
      </c>
      <c r="K3848" t="n">
        <v>2</v>
      </c>
      <c r="L3848" t="n">
        <v>6</v>
      </c>
      <c r="M3848" t="n">
        <v>1</v>
      </c>
      <c r="N3848" t="n">
        <v>3</v>
      </c>
      <c r="O3848" t="n">
        <v>1</v>
      </c>
      <c r="P3848" t="n">
        <v>1</v>
      </c>
      <c r="Q3848" t="n">
        <v>37</v>
      </c>
      <c r="R3848" s="15" t="n">
        <v>732000</v>
      </c>
      <c r="S3848" s="15" t="n">
        <v>144000</v>
      </c>
      <c r="T3848" s="15" t="n">
        <v>876000</v>
      </c>
      <c r="U3848" s="15" t="n">
        <v>105200</v>
      </c>
      <c r="V3848">
        <f>IFERROR(VLOOKUP(D3848,Tablas_Equivalencia!$A$3:$B$8,2,FALSE),"Sin dato")</f>
        <v/>
      </c>
      <c r="W3848">
        <f>IFERROR(VLOOKUP(L3848,Tablas_Equivalencia!$D$3:$E$9,2,FALSE),"Sin dato")</f>
        <v/>
      </c>
      <c r="X3848">
        <f>IF(I3848=1,"Varón","Mujer")</f>
        <v/>
      </c>
      <c r="Y3848">
        <f>IFERROR(VLOOKUP(M3848,Tablas_Equivalencia!$G$3:$H$6,2,FALSE),"Sin dato")</f>
        <v/>
      </c>
      <c r="Z3848">
        <f>IF(J3848&lt;=24,"18-24","25-29")</f>
        <v/>
      </c>
      <c r="AA3848">
        <f>IF(M3848&lt;&gt;1,"",IF(P3848=2,1,0))</f>
        <v/>
      </c>
      <c r="AB3848">
        <f>IF(M3848&lt;&gt;1,"",IF(O3848&gt;=2,1,0))</f>
        <v/>
      </c>
      <c r="AC3848">
        <f>IF(M3848&lt;&gt;1,"",IF(OR(Q3848=999,Q3848=""),"",IF(OR(Q3848&lt;35,Q3848&gt;48),1,0)))</f>
        <v/>
      </c>
      <c r="AD3848">
        <f>IF(COUNT(AA3848:AC3848)&lt;3,"",SUM(AA3848:AC3848))</f>
        <v/>
      </c>
      <c r="AE3848">
        <f>IF(L3848&gt;=4,2,IF(L3848&gt;=2,1,0))</f>
        <v/>
      </c>
      <c r="AF3848">
        <f>IF(L3848&gt;=5,1,0)</f>
        <v/>
      </c>
      <c r="AG3848">
        <f>AE3848+AF3848</f>
        <v/>
      </c>
      <c r="AH3848" s="15">
        <f>IF(M3848&lt;&gt;1,"",IF(OR(R3848=-9,R3848=""),"",R3848))</f>
        <v/>
      </c>
      <c r="AI3848">
        <f>IF(M3848&lt;&gt;1,"",IF(OR(Q3848=999,Q3848=""),"",Q3848))</f>
        <v/>
      </c>
    </row>
    <row r="3849">
      <c r="A3849" t="inlineStr">
        <is>
          <t>TQRMNOP120671</t>
        </is>
      </c>
      <c r="B3849" t="n">
        <v>2025</v>
      </c>
      <c r="C3849" t="n">
        <v>1</v>
      </c>
      <c r="D3849" t="n">
        <v>43</v>
      </c>
      <c r="E3849" t="inlineStr">
        <is>
          <t>S</t>
        </is>
      </c>
      <c r="F3849" t="n">
        <v>36</v>
      </c>
      <c r="G3849" t="n">
        <v>1742</v>
      </c>
      <c r="H3849" t="n">
        <v>3</v>
      </c>
      <c r="I3849" t="n">
        <v>2</v>
      </c>
      <c r="J3849" t="n">
        <v>20</v>
      </c>
      <c r="K3849" t="n">
        <v>1</v>
      </c>
      <c r="L3849" t="n">
        <v>5</v>
      </c>
      <c r="M3849" t="n">
        <v>1</v>
      </c>
      <c r="N3849" t="n">
        <v>3</v>
      </c>
      <c r="O3849" t="n">
        <v>1</v>
      </c>
      <c r="P3849" t="n">
        <v>2</v>
      </c>
      <c r="Q3849" t="n">
        <v>21</v>
      </c>
      <c r="R3849" s="15" t="n">
        <v>771000</v>
      </c>
      <c r="S3849" s="15" t="n">
        <v>162000</v>
      </c>
      <c r="T3849" s="15" t="n">
        <v>933000</v>
      </c>
      <c r="U3849" s="15" t="n">
        <v>253100</v>
      </c>
      <c r="V3849">
        <f>IFERROR(VLOOKUP(D3849,Tablas_Equivalencia!$A$3:$B$8,2,FALSE),"Sin dato")</f>
        <v/>
      </c>
      <c r="W3849">
        <f>IFERROR(VLOOKUP(L3849,Tablas_Equivalencia!$D$3:$E$9,2,FALSE),"Sin dato")</f>
        <v/>
      </c>
      <c r="X3849">
        <f>IF(I3849=1,"Varón","Mujer")</f>
        <v/>
      </c>
      <c r="Y3849">
        <f>IFERROR(VLOOKUP(M3849,Tablas_Equivalencia!$G$3:$H$6,2,FALSE),"Sin dato")</f>
        <v/>
      </c>
      <c r="Z3849">
        <f>IF(J3849&lt;=24,"18-24","25-29")</f>
        <v/>
      </c>
      <c r="AA3849">
        <f>IF(M3849&lt;&gt;1,"",IF(P3849=2,1,0))</f>
        <v/>
      </c>
      <c r="AB3849">
        <f>IF(M3849&lt;&gt;1,"",IF(O3849&gt;=2,1,0))</f>
        <v/>
      </c>
      <c r="AC3849">
        <f>IF(M3849&lt;&gt;1,"",IF(OR(Q3849=999,Q3849=""),"",IF(OR(Q3849&lt;35,Q3849&gt;48),1,0)))</f>
        <v/>
      </c>
      <c r="AD3849">
        <f>IF(COUNT(AA3849:AC3849)&lt;3,"",SUM(AA3849:AC3849))</f>
        <v/>
      </c>
      <c r="AE3849">
        <f>IF(L3849&gt;=4,2,IF(L3849&gt;=2,1,0))</f>
        <v/>
      </c>
      <c r="AF3849">
        <f>IF(L3849&gt;=5,1,0)</f>
        <v/>
      </c>
      <c r="AG3849">
        <f>AE3849+AF3849</f>
        <v/>
      </c>
      <c r="AH3849" s="15">
        <f>IF(M3849&lt;&gt;1,"",IF(OR(R3849=-9,R3849=""),"",R3849))</f>
        <v/>
      </c>
      <c r="AI3849">
        <f>IF(M3849&lt;&gt;1,"",IF(OR(Q3849=999,Q3849=""),"",Q3849))</f>
        <v/>
      </c>
    </row>
    <row r="3850">
      <c r="A3850" t="inlineStr">
        <is>
          <t>TQRMNOP120689</t>
        </is>
      </c>
      <c r="B3850" t="n">
        <v>2025</v>
      </c>
      <c r="C3850" t="n">
        <v>1</v>
      </c>
      <c r="D3850" t="n">
        <v>1</v>
      </c>
      <c r="E3850" t="inlineStr">
        <is>
          <t>S</t>
        </is>
      </c>
      <c r="F3850" t="n">
        <v>32</v>
      </c>
      <c r="G3850" t="n">
        <v>900</v>
      </c>
      <c r="H3850" t="n">
        <v>2</v>
      </c>
      <c r="I3850" t="n">
        <v>1</v>
      </c>
      <c r="J3850" t="n">
        <v>26</v>
      </c>
      <c r="K3850" t="n">
        <v>2</v>
      </c>
      <c r="L3850" t="n">
        <v>4</v>
      </c>
      <c r="M3850" t="n">
        <v>1</v>
      </c>
      <c r="N3850" t="n">
        <v>3</v>
      </c>
      <c r="O3850" t="n">
        <v>3</v>
      </c>
      <c r="P3850" t="n">
        <v>2</v>
      </c>
      <c r="Q3850" t="n">
        <v>31</v>
      </c>
      <c r="R3850" s="15" t="n">
        <v>560000</v>
      </c>
      <c r="S3850" s="15" t="n">
        <v>0</v>
      </c>
      <c r="T3850" s="15" t="n">
        <v>560000</v>
      </c>
      <c r="U3850" s="15" t="n">
        <v>85600</v>
      </c>
      <c r="V3850">
        <f>IFERROR(VLOOKUP(D3850,Tablas_Equivalencia!$A$3:$B$8,2,FALSE),"Sin dato")</f>
        <v/>
      </c>
      <c r="W3850">
        <f>IFERROR(VLOOKUP(L3850,Tablas_Equivalencia!$D$3:$E$9,2,FALSE),"Sin dato")</f>
        <v/>
      </c>
      <c r="X3850">
        <f>IF(I3850=1,"Varón","Mujer")</f>
        <v/>
      </c>
      <c r="Y3850">
        <f>IFERROR(VLOOKUP(M3850,Tablas_Equivalencia!$G$3:$H$6,2,FALSE),"Sin dato")</f>
        <v/>
      </c>
      <c r="Z3850">
        <f>IF(J3850&lt;=24,"18-24","25-29")</f>
        <v/>
      </c>
      <c r="AA3850">
        <f>IF(M3850&lt;&gt;1,"",IF(P3850=2,1,0))</f>
        <v/>
      </c>
      <c r="AB3850">
        <f>IF(M3850&lt;&gt;1,"",IF(O3850&gt;=2,1,0))</f>
        <v/>
      </c>
      <c r="AC3850">
        <f>IF(M3850&lt;&gt;1,"",IF(OR(Q3850=999,Q3850=""),"",IF(OR(Q3850&lt;35,Q3850&gt;48),1,0)))</f>
        <v/>
      </c>
      <c r="AD3850">
        <f>IF(COUNT(AA3850:AC3850)&lt;3,"",SUM(AA3850:AC3850))</f>
        <v/>
      </c>
      <c r="AE3850">
        <f>IF(L3850&gt;=4,2,IF(L3850&gt;=2,1,0))</f>
        <v/>
      </c>
      <c r="AF3850">
        <f>IF(L3850&gt;=5,1,0)</f>
        <v/>
      </c>
      <c r="AG3850">
        <f>AE3850+AF3850</f>
        <v/>
      </c>
      <c r="AH3850" s="15">
        <f>IF(M3850&lt;&gt;1,"",IF(OR(R3850=-9,R3850=""),"",R3850))</f>
        <v/>
      </c>
      <c r="AI3850">
        <f>IF(M3850&lt;&gt;1,"",IF(OR(Q3850=999,Q3850=""),"",Q3850))</f>
        <v/>
      </c>
    </row>
    <row r="3851">
      <c r="A3851" t="inlineStr">
        <is>
          <t>TQRMNOP120693</t>
        </is>
      </c>
      <c r="B3851" t="n">
        <v>2025</v>
      </c>
      <c r="C3851" t="n">
        <v>1</v>
      </c>
      <c r="D3851" t="n">
        <v>42</v>
      </c>
      <c r="E3851" t="inlineStr">
        <is>
          <t>N</t>
        </is>
      </c>
      <c r="F3851" t="n">
        <v>25</v>
      </c>
      <c r="G3851" t="n">
        <v>101</v>
      </c>
      <c r="H3851" t="n">
        <v>2</v>
      </c>
      <c r="I3851" t="n">
        <v>2</v>
      </c>
      <c r="J3851" t="n">
        <v>25</v>
      </c>
      <c r="K3851" t="n">
        <v>2</v>
      </c>
      <c r="L3851" t="n">
        <v>6</v>
      </c>
      <c r="M3851" t="n">
        <v>1</v>
      </c>
      <c r="N3851" t="n">
        <v>3</v>
      </c>
      <c r="O3851" t="n">
        <v>1</v>
      </c>
      <c r="P3851" t="n">
        <v>1</v>
      </c>
      <c r="Q3851" t="n">
        <v>46</v>
      </c>
      <c r="R3851" s="15" t="n">
        <v>644000</v>
      </c>
      <c r="S3851" s="15" t="n">
        <v>0</v>
      </c>
      <c r="T3851" s="15" t="n">
        <v>644000</v>
      </c>
      <c r="U3851" s="15" t="n">
        <v>210600</v>
      </c>
      <c r="V3851">
        <f>IFERROR(VLOOKUP(D3851,Tablas_Equivalencia!$A$3:$B$8,2,FALSE),"Sin dato")</f>
        <v/>
      </c>
      <c r="W3851">
        <f>IFERROR(VLOOKUP(L3851,Tablas_Equivalencia!$D$3:$E$9,2,FALSE),"Sin dato")</f>
        <v/>
      </c>
      <c r="X3851">
        <f>IF(I3851=1,"Varón","Mujer")</f>
        <v/>
      </c>
      <c r="Y3851">
        <f>IFERROR(VLOOKUP(M3851,Tablas_Equivalencia!$G$3:$H$6,2,FALSE),"Sin dato")</f>
        <v/>
      </c>
      <c r="Z3851">
        <f>IF(J3851&lt;=24,"18-24","25-29")</f>
        <v/>
      </c>
      <c r="AA3851">
        <f>IF(M3851&lt;&gt;1,"",IF(P3851=2,1,0))</f>
        <v/>
      </c>
      <c r="AB3851">
        <f>IF(M3851&lt;&gt;1,"",IF(O3851&gt;=2,1,0))</f>
        <v/>
      </c>
      <c r="AC3851">
        <f>IF(M3851&lt;&gt;1,"",IF(OR(Q3851=999,Q3851=""),"",IF(OR(Q3851&lt;35,Q3851&gt;48),1,0)))</f>
        <v/>
      </c>
      <c r="AD3851">
        <f>IF(COUNT(AA3851:AC3851)&lt;3,"",SUM(AA3851:AC3851))</f>
        <v/>
      </c>
      <c r="AE3851">
        <f>IF(L3851&gt;=4,2,IF(L3851&gt;=2,1,0))</f>
        <v/>
      </c>
      <c r="AF3851">
        <f>IF(L3851&gt;=5,1,0)</f>
        <v/>
      </c>
      <c r="AG3851">
        <f>AE3851+AF3851</f>
        <v/>
      </c>
      <c r="AH3851" s="15">
        <f>IF(M3851&lt;&gt;1,"",IF(OR(R3851=-9,R3851=""),"",R3851))</f>
        <v/>
      </c>
      <c r="AI3851">
        <f>IF(M3851&lt;&gt;1,"",IF(OR(Q3851=999,Q3851=""),"",Q3851))</f>
        <v/>
      </c>
    </row>
    <row r="3852">
      <c r="A3852" t="inlineStr">
        <is>
          <t>TQRMNOP120702</t>
        </is>
      </c>
      <c r="B3852" t="n">
        <v>2025</v>
      </c>
      <c r="C3852" t="n">
        <v>1</v>
      </c>
      <c r="D3852" t="n">
        <v>42</v>
      </c>
      <c r="E3852" t="inlineStr">
        <is>
          <t>N</t>
        </is>
      </c>
      <c r="F3852" t="n">
        <v>27</v>
      </c>
      <c r="G3852" t="n">
        <v>1288</v>
      </c>
      <c r="H3852" t="n">
        <v>3</v>
      </c>
      <c r="I3852" t="n">
        <v>1</v>
      </c>
      <c r="J3852" t="n">
        <v>21</v>
      </c>
      <c r="K3852" t="n">
        <v>2</v>
      </c>
      <c r="L3852" t="n">
        <v>3</v>
      </c>
      <c r="M3852" t="n">
        <v>2</v>
      </c>
      <c r="R3852" s="15" t="n">
        <v>0</v>
      </c>
      <c r="S3852" s="15" t="n">
        <v>58000</v>
      </c>
      <c r="T3852" s="15" t="n">
        <v>58000</v>
      </c>
      <c r="U3852" s="15" t="n">
        <v>183100</v>
      </c>
      <c r="V3852">
        <f>IFERROR(VLOOKUP(D3852,Tablas_Equivalencia!$A$3:$B$8,2,FALSE),"Sin dato")</f>
        <v/>
      </c>
      <c r="W3852">
        <f>IFERROR(VLOOKUP(L3852,Tablas_Equivalencia!$D$3:$E$9,2,FALSE),"Sin dato")</f>
        <v/>
      </c>
      <c r="X3852">
        <f>IF(I3852=1,"Varón","Mujer")</f>
        <v/>
      </c>
      <c r="Y3852">
        <f>IFERROR(VLOOKUP(M3852,Tablas_Equivalencia!$G$3:$H$6,2,FALSE),"Sin dato")</f>
        <v/>
      </c>
      <c r="Z3852">
        <f>IF(J3852&lt;=24,"18-24","25-29")</f>
        <v/>
      </c>
      <c r="AA3852">
        <f>IF(M3852&lt;&gt;1,"",IF(P3852=2,1,0))</f>
        <v/>
      </c>
      <c r="AB3852">
        <f>IF(M3852&lt;&gt;1,"",IF(O3852&gt;=2,1,0))</f>
        <v/>
      </c>
      <c r="AC3852">
        <f>IF(M3852&lt;&gt;1,"",IF(OR(Q3852=999,Q3852=""),"",IF(OR(Q3852&lt;35,Q3852&gt;48),1,0)))</f>
        <v/>
      </c>
      <c r="AD3852">
        <f>IF(COUNT(AA3852:AC3852)&lt;3,"",SUM(AA3852:AC3852))</f>
        <v/>
      </c>
      <c r="AE3852">
        <f>IF(L3852&gt;=4,2,IF(L3852&gt;=2,1,0))</f>
        <v/>
      </c>
      <c r="AF3852">
        <f>IF(L3852&gt;=5,1,0)</f>
        <v/>
      </c>
      <c r="AG3852">
        <f>AE3852+AF3852</f>
        <v/>
      </c>
      <c r="AH3852" s="15">
        <f>IF(M3852&lt;&gt;1,"",IF(OR(R3852=-9,R3852=""),"",R3852))</f>
        <v/>
      </c>
      <c r="AI3852">
        <f>IF(M3852&lt;&gt;1,"",IF(OR(Q3852=999,Q3852=""),"",Q3852))</f>
        <v/>
      </c>
    </row>
    <row r="3853">
      <c r="A3853" t="inlineStr">
        <is>
          <t>TQRMNOP120709</t>
        </is>
      </c>
      <c r="B3853" t="n">
        <v>2025</v>
      </c>
      <c r="C3853" t="n">
        <v>1</v>
      </c>
      <c r="D3853" t="n">
        <v>1</v>
      </c>
      <c r="E3853" t="inlineStr">
        <is>
          <t>S</t>
        </is>
      </c>
      <c r="F3853" t="n">
        <v>33</v>
      </c>
      <c r="G3853" t="n">
        <v>1027</v>
      </c>
      <c r="H3853" t="n">
        <v>3</v>
      </c>
      <c r="I3853" t="n">
        <v>1</v>
      </c>
      <c r="J3853" t="n">
        <v>18</v>
      </c>
      <c r="K3853" t="n">
        <v>2</v>
      </c>
      <c r="L3853" t="n">
        <v>5</v>
      </c>
      <c r="M3853" t="n">
        <v>2</v>
      </c>
      <c r="R3853" s="15" t="n">
        <v>0</v>
      </c>
      <c r="S3853" s="15" t="n">
        <v>0</v>
      </c>
      <c r="T3853" s="15" t="n">
        <v>0</v>
      </c>
      <c r="U3853" s="15" t="n">
        <v>165000</v>
      </c>
      <c r="V3853">
        <f>IFERROR(VLOOKUP(D3853,Tablas_Equivalencia!$A$3:$B$8,2,FALSE),"Sin dato")</f>
        <v/>
      </c>
      <c r="W3853">
        <f>IFERROR(VLOOKUP(L3853,Tablas_Equivalencia!$D$3:$E$9,2,FALSE),"Sin dato")</f>
        <v/>
      </c>
      <c r="X3853">
        <f>IF(I3853=1,"Varón","Mujer")</f>
        <v/>
      </c>
      <c r="Y3853">
        <f>IFERROR(VLOOKUP(M3853,Tablas_Equivalencia!$G$3:$H$6,2,FALSE),"Sin dato")</f>
        <v/>
      </c>
      <c r="Z3853">
        <f>IF(J3853&lt;=24,"18-24","25-29")</f>
        <v/>
      </c>
      <c r="AA3853">
        <f>IF(M3853&lt;&gt;1,"",IF(P3853=2,1,0))</f>
        <v/>
      </c>
      <c r="AB3853">
        <f>IF(M3853&lt;&gt;1,"",IF(O3853&gt;=2,1,0))</f>
        <v/>
      </c>
      <c r="AC3853">
        <f>IF(M3853&lt;&gt;1,"",IF(OR(Q3853=999,Q3853=""),"",IF(OR(Q3853&lt;35,Q3853&gt;48),1,0)))</f>
        <v/>
      </c>
      <c r="AD3853">
        <f>IF(COUNT(AA3853:AC3853)&lt;3,"",SUM(AA3853:AC3853))</f>
        <v/>
      </c>
      <c r="AE3853">
        <f>IF(L3853&gt;=4,2,IF(L3853&gt;=2,1,0))</f>
        <v/>
      </c>
      <c r="AF3853">
        <f>IF(L3853&gt;=5,1,0)</f>
        <v/>
      </c>
      <c r="AG3853">
        <f>AE3853+AF3853</f>
        <v/>
      </c>
      <c r="AH3853" s="15">
        <f>IF(M3853&lt;&gt;1,"",IF(OR(R3853=-9,R3853=""),"",R3853))</f>
        <v/>
      </c>
      <c r="AI3853">
        <f>IF(M3853&lt;&gt;1,"",IF(OR(Q3853=999,Q3853=""),"",Q3853))</f>
        <v/>
      </c>
    </row>
    <row r="3854">
      <c r="A3854" t="inlineStr">
        <is>
          <t>TQRMNOP120710</t>
        </is>
      </c>
      <c r="B3854" t="n">
        <v>2025</v>
      </c>
      <c r="C3854" t="n">
        <v>1</v>
      </c>
      <c r="D3854" t="n">
        <v>43</v>
      </c>
      <c r="E3854" t="inlineStr">
        <is>
          <t>N</t>
        </is>
      </c>
      <c r="F3854" t="n">
        <v>34</v>
      </c>
      <c r="G3854" t="n">
        <v>1156</v>
      </c>
      <c r="H3854" t="n">
        <v>3</v>
      </c>
      <c r="I3854" t="n">
        <v>2</v>
      </c>
      <c r="J3854" t="n">
        <v>26</v>
      </c>
      <c r="K3854" t="n">
        <v>2</v>
      </c>
      <c r="L3854" t="n">
        <v>5</v>
      </c>
      <c r="M3854" t="n">
        <v>1</v>
      </c>
      <c r="N3854" t="n">
        <v>2</v>
      </c>
      <c r="O3854" t="n">
        <v>2</v>
      </c>
      <c r="P3854" t="n">
        <v>1</v>
      </c>
      <c r="Q3854" t="n">
        <v>14</v>
      </c>
      <c r="R3854" s="15" t="n">
        <v>292000</v>
      </c>
      <c r="S3854" s="15" t="n">
        <v>188000</v>
      </c>
      <c r="T3854" s="15" t="n">
        <v>480000</v>
      </c>
      <c r="U3854" s="15" t="n">
        <v>241100</v>
      </c>
      <c r="V3854">
        <f>IFERROR(VLOOKUP(D3854,Tablas_Equivalencia!$A$3:$B$8,2,FALSE),"Sin dato")</f>
        <v/>
      </c>
      <c r="W3854">
        <f>IFERROR(VLOOKUP(L3854,Tablas_Equivalencia!$D$3:$E$9,2,FALSE),"Sin dato")</f>
        <v/>
      </c>
      <c r="X3854">
        <f>IF(I3854=1,"Varón","Mujer")</f>
        <v/>
      </c>
      <c r="Y3854">
        <f>IFERROR(VLOOKUP(M3854,Tablas_Equivalencia!$G$3:$H$6,2,FALSE),"Sin dato")</f>
        <v/>
      </c>
      <c r="Z3854">
        <f>IF(J3854&lt;=24,"18-24","25-29")</f>
        <v/>
      </c>
      <c r="AA3854">
        <f>IF(M3854&lt;&gt;1,"",IF(P3854=2,1,0))</f>
        <v/>
      </c>
      <c r="AB3854">
        <f>IF(M3854&lt;&gt;1,"",IF(O3854&gt;=2,1,0))</f>
        <v/>
      </c>
      <c r="AC3854">
        <f>IF(M3854&lt;&gt;1,"",IF(OR(Q3854=999,Q3854=""),"",IF(OR(Q3854&lt;35,Q3854&gt;48),1,0)))</f>
        <v/>
      </c>
      <c r="AD3854">
        <f>IF(COUNT(AA3854:AC3854)&lt;3,"",SUM(AA3854:AC3854))</f>
        <v/>
      </c>
      <c r="AE3854">
        <f>IF(L3854&gt;=4,2,IF(L3854&gt;=2,1,0))</f>
        <v/>
      </c>
      <c r="AF3854">
        <f>IF(L3854&gt;=5,1,0)</f>
        <v/>
      </c>
      <c r="AG3854">
        <f>AE3854+AF3854</f>
        <v/>
      </c>
      <c r="AH3854" s="15">
        <f>IF(M3854&lt;&gt;1,"",IF(OR(R3854=-9,R3854=""),"",R3854))</f>
        <v/>
      </c>
      <c r="AI3854">
        <f>IF(M3854&lt;&gt;1,"",IF(OR(Q3854=999,Q3854=""),"",Q3854))</f>
        <v/>
      </c>
    </row>
    <row r="3855">
      <c r="A3855" t="inlineStr">
        <is>
          <t>TQRMNOP120712</t>
        </is>
      </c>
      <c r="B3855" t="n">
        <v>2025</v>
      </c>
      <c r="C3855" t="n">
        <v>1</v>
      </c>
      <c r="D3855" t="n">
        <v>1</v>
      </c>
      <c r="E3855" t="inlineStr">
        <is>
          <t>S</t>
        </is>
      </c>
      <c r="F3855" t="n">
        <v>32</v>
      </c>
      <c r="G3855" t="n">
        <v>931</v>
      </c>
      <c r="H3855" t="n">
        <v>1</v>
      </c>
      <c r="I3855" t="n">
        <v>2</v>
      </c>
      <c r="J3855" t="n">
        <v>24</v>
      </c>
      <c r="K3855" t="n">
        <v>1</v>
      </c>
      <c r="L3855" t="n">
        <v>5</v>
      </c>
      <c r="M3855" t="n">
        <v>1</v>
      </c>
      <c r="N3855" t="n">
        <v>3</v>
      </c>
      <c r="O3855" t="n">
        <v>1</v>
      </c>
      <c r="P3855" t="n">
        <v>1</v>
      </c>
      <c r="Q3855" t="n">
        <v>32</v>
      </c>
      <c r="R3855" s="15" t="n">
        <v>536000</v>
      </c>
      <c r="S3855" s="15" t="n">
        <v>0</v>
      </c>
      <c r="T3855" s="15" t="n">
        <v>536000</v>
      </c>
      <c r="U3855" s="15" t="n">
        <v>289200</v>
      </c>
      <c r="V3855">
        <f>IFERROR(VLOOKUP(D3855,Tablas_Equivalencia!$A$3:$B$8,2,FALSE),"Sin dato")</f>
        <v/>
      </c>
      <c r="W3855">
        <f>IFERROR(VLOOKUP(L3855,Tablas_Equivalencia!$D$3:$E$9,2,FALSE),"Sin dato")</f>
        <v/>
      </c>
      <c r="X3855">
        <f>IF(I3855=1,"Varón","Mujer")</f>
        <v/>
      </c>
      <c r="Y3855">
        <f>IFERROR(VLOOKUP(M3855,Tablas_Equivalencia!$G$3:$H$6,2,FALSE),"Sin dato")</f>
        <v/>
      </c>
      <c r="Z3855">
        <f>IF(J3855&lt;=24,"18-24","25-29")</f>
        <v/>
      </c>
      <c r="AA3855">
        <f>IF(M3855&lt;&gt;1,"",IF(P3855=2,1,0))</f>
        <v/>
      </c>
      <c r="AB3855">
        <f>IF(M3855&lt;&gt;1,"",IF(O3855&gt;=2,1,0))</f>
        <v/>
      </c>
      <c r="AC3855">
        <f>IF(M3855&lt;&gt;1,"",IF(OR(Q3855=999,Q3855=""),"",IF(OR(Q3855&lt;35,Q3855&gt;48),1,0)))</f>
        <v/>
      </c>
      <c r="AD3855">
        <f>IF(COUNT(AA3855:AC3855)&lt;3,"",SUM(AA3855:AC3855))</f>
        <v/>
      </c>
      <c r="AE3855">
        <f>IF(L3855&gt;=4,2,IF(L3855&gt;=2,1,0))</f>
        <v/>
      </c>
      <c r="AF3855">
        <f>IF(L3855&gt;=5,1,0)</f>
        <v/>
      </c>
      <c r="AG3855">
        <f>AE3855+AF3855</f>
        <v/>
      </c>
      <c r="AH3855" s="15">
        <f>IF(M3855&lt;&gt;1,"",IF(OR(R3855=-9,R3855=""),"",R3855))</f>
        <v/>
      </c>
      <c r="AI3855">
        <f>IF(M3855&lt;&gt;1,"",IF(OR(Q3855=999,Q3855=""),"",Q3855))</f>
        <v/>
      </c>
    </row>
    <row r="3856">
      <c r="A3856" t="inlineStr">
        <is>
          <t>TQRMNOP120716</t>
        </is>
      </c>
      <c r="B3856" t="n">
        <v>2025</v>
      </c>
      <c r="C3856" t="n">
        <v>1</v>
      </c>
      <c r="D3856" t="n">
        <v>42</v>
      </c>
      <c r="E3856" t="inlineStr">
        <is>
          <t>S</t>
        </is>
      </c>
      <c r="F3856" t="n">
        <v>10</v>
      </c>
      <c r="G3856" t="n">
        <v>1096</v>
      </c>
      <c r="H3856" t="n">
        <v>1</v>
      </c>
      <c r="I3856" t="n">
        <v>1</v>
      </c>
      <c r="J3856" t="n">
        <v>26</v>
      </c>
      <c r="K3856" t="n">
        <v>1</v>
      </c>
      <c r="L3856" t="n">
        <v>5</v>
      </c>
      <c r="M3856" t="n">
        <v>1</v>
      </c>
      <c r="N3856" t="n">
        <v>3</v>
      </c>
      <c r="O3856" t="n">
        <v>3</v>
      </c>
      <c r="P3856" t="n">
        <v>2</v>
      </c>
      <c r="Q3856" t="n">
        <v>39</v>
      </c>
      <c r="R3856" s="15" t="n">
        <v>463000</v>
      </c>
      <c r="S3856" s="15" t="n">
        <v>0</v>
      </c>
      <c r="T3856" s="15" t="n">
        <v>463000</v>
      </c>
      <c r="U3856" s="15" t="n">
        <v>149000</v>
      </c>
      <c r="V3856">
        <f>IFERROR(VLOOKUP(D3856,Tablas_Equivalencia!$A$3:$B$8,2,FALSE),"Sin dato")</f>
        <v/>
      </c>
      <c r="W3856">
        <f>IFERROR(VLOOKUP(L3856,Tablas_Equivalencia!$D$3:$E$9,2,FALSE),"Sin dato")</f>
        <v/>
      </c>
      <c r="X3856">
        <f>IF(I3856=1,"Varón","Mujer")</f>
        <v/>
      </c>
      <c r="Y3856">
        <f>IFERROR(VLOOKUP(M3856,Tablas_Equivalencia!$G$3:$H$6,2,FALSE),"Sin dato")</f>
        <v/>
      </c>
      <c r="Z3856">
        <f>IF(J3856&lt;=24,"18-24","25-29")</f>
        <v/>
      </c>
      <c r="AA3856">
        <f>IF(M3856&lt;&gt;1,"",IF(P3856=2,1,0))</f>
        <v/>
      </c>
      <c r="AB3856">
        <f>IF(M3856&lt;&gt;1,"",IF(O3856&gt;=2,1,0))</f>
        <v/>
      </c>
      <c r="AC3856">
        <f>IF(M3856&lt;&gt;1,"",IF(OR(Q3856=999,Q3856=""),"",IF(OR(Q3856&lt;35,Q3856&gt;48),1,0)))</f>
        <v/>
      </c>
      <c r="AD3856">
        <f>IF(COUNT(AA3856:AC3856)&lt;3,"",SUM(AA3856:AC3856))</f>
        <v/>
      </c>
      <c r="AE3856">
        <f>IF(L3856&gt;=4,2,IF(L3856&gt;=2,1,0))</f>
        <v/>
      </c>
      <c r="AF3856">
        <f>IF(L3856&gt;=5,1,0)</f>
        <v/>
      </c>
      <c r="AG3856">
        <f>AE3856+AF3856</f>
        <v/>
      </c>
      <c r="AH3856" s="15">
        <f>IF(M3856&lt;&gt;1,"",IF(OR(R3856=-9,R3856=""),"",R3856))</f>
        <v/>
      </c>
      <c r="AI3856">
        <f>IF(M3856&lt;&gt;1,"",IF(OR(Q3856=999,Q3856=""),"",Q3856))</f>
        <v/>
      </c>
    </row>
    <row r="3857">
      <c r="A3857" t="inlineStr">
        <is>
          <t>TQRMNOP120717</t>
        </is>
      </c>
      <c r="B3857" t="n">
        <v>2025</v>
      </c>
      <c r="C3857" t="n">
        <v>1</v>
      </c>
      <c r="D3857" t="n">
        <v>40</v>
      </c>
      <c r="E3857" t="inlineStr">
        <is>
          <t>N</t>
        </is>
      </c>
      <c r="F3857" t="n">
        <v>22</v>
      </c>
      <c r="G3857" t="n">
        <v>1012</v>
      </c>
      <c r="H3857" t="n">
        <v>1</v>
      </c>
      <c r="I3857" t="n">
        <v>1</v>
      </c>
      <c r="J3857" t="n">
        <v>25</v>
      </c>
      <c r="K3857" t="n">
        <v>1</v>
      </c>
      <c r="L3857" t="n">
        <v>6</v>
      </c>
      <c r="M3857" t="n">
        <v>3</v>
      </c>
      <c r="R3857" s="15" t="n">
        <v>0</v>
      </c>
      <c r="S3857" s="15" t="n">
        <v>0</v>
      </c>
      <c r="T3857" s="15" t="n">
        <v>0</v>
      </c>
      <c r="U3857" s="15" t="n">
        <v>138100</v>
      </c>
      <c r="V3857">
        <f>IFERROR(VLOOKUP(D3857,Tablas_Equivalencia!$A$3:$B$8,2,FALSE),"Sin dato")</f>
        <v/>
      </c>
      <c r="W3857">
        <f>IFERROR(VLOOKUP(L3857,Tablas_Equivalencia!$D$3:$E$9,2,FALSE),"Sin dato")</f>
        <v/>
      </c>
      <c r="X3857">
        <f>IF(I3857=1,"Varón","Mujer")</f>
        <v/>
      </c>
      <c r="Y3857">
        <f>IFERROR(VLOOKUP(M3857,Tablas_Equivalencia!$G$3:$H$6,2,FALSE),"Sin dato")</f>
        <v/>
      </c>
      <c r="Z3857">
        <f>IF(J3857&lt;=24,"18-24","25-29")</f>
        <v/>
      </c>
      <c r="AA3857">
        <f>IF(M3857&lt;&gt;1,"",IF(P3857=2,1,0))</f>
        <v/>
      </c>
      <c r="AB3857">
        <f>IF(M3857&lt;&gt;1,"",IF(O3857&gt;=2,1,0))</f>
        <v/>
      </c>
      <c r="AC3857">
        <f>IF(M3857&lt;&gt;1,"",IF(OR(Q3857=999,Q3857=""),"",IF(OR(Q3857&lt;35,Q3857&gt;48),1,0)))</f>
        <v/>
      </c>
      <c r="AD3857">
        <f>IF(COUNT(AA3857:AC3857)&lt;3,"",SUM(AA3857:AC3857))</f>
        <v/>
      </c>
      <c r="AE3857">
        <f>IF(L3857&gt;=4,2,IF(L3857&gt;=2,1,0))</f>
        <v/>
      </c>
      <c r="AF3857">
        <f>IF(L3857&gt;=5,1,0)</f>
        <v/>
      </c>
      <c r="AG3857">
        <f>AE3857+AF3857</f>
        <v/>
      </c>
      <c r="AH3857" s="15">
        <f>IF(M3857&lt;&gt;1,"",IF(OR(R3857=-9,R3857=""),"",R3857))</f>
        <v/>
      </c>
      <c r="AI3857">
        <f>IF(M3857&lt;&gt;1,"",IF(OR(Q3857=999,Q3857=""),"",Q3857))</f>
        <v/>
      </c>
    </row>
    <row r="3858">
      <c r="A3858" t="inlineStr">
        <is>
          <t>TQRMNOP120721</t>
        </is>
      </c>
      <c r="B3858" t="n">
        <v>2025</v>
      </c>
      <c r="C3858" t="n">
        <v>1</v>
      </c>
      <c r="D3858" t="n">
        <v>41</v>
      </c>
      <c r="E3858" t="inlineStr">
        <is>
          <t>N</t>
        </is>
      </c>
      <c r="F3858" t="n">
        <v>12</v>
      </c>
      <c r="G3858" t="n">
        <v>586</v>
      </c>
      <c r="H3858" t="n">
        <v>2</v>
      </c>
      <c r="I3858" t="n">
        <v>1</v>
      </c>
      <c r="J3858" t="n">
        <v>20</v>
      </c>
      <c r="K3858" t="n">
        <v>1</v>
      </c>
      <c r="L3858" t="n">
        <v>1</v>
      </c>
      <c r="M3858" t="n">
        <v>1</v>
      </c>
      <c r="N3858" t="n">
        <v>3</v>
      </c>
      <c r="O3858" t="n">
        <v>2</v>
      </c>
      <c r="P3858" t="n">
        <v>2</v>
      </c>
      <c r="Q3858" t="n">
        <v>32</v>
      </c>
      <c r="R3858" s="15" t="n">
        <v>92000</v>
      </c>
      <c r="S3858" s="15" t="n">
        <v>0</v>
      </c>
      <c r="T3858" s="15" t="n">
        <v>92000</v>
      </c>
      <c r="U3858" s="15" t="n">
        <v>110800</v>
      </c>
      <c r="V3858">
        <f>IFERROR(VLOOKUP(D3858,Tablas_Equivalencia!$A$3:$B$8,2,FALSE),"Sin dato")</f>
        <v/>
      </c>
      <c r="W3858">
        <f>IFERROR(VLOOKUP(L3858,Tablas_Equivalencia!$D$3:$E$9,2,FALSE),"Sin dato")</f>
        <v/>
      </c>
      <c r="X3858">
        <f>IF(I3858=1,"Varón","Mujer")</f>
        <v/>
      </c>
      <c r="Y3858">
        <f>IFERROR(VLOOKUP(M3858,Tablas_Equivalencia!$G$3:$H$6,2,FALSE),"Sin dato")</f>
        <v/>
      </c>
      <c r="Z3858">
        <f>IF(J3858&lt;=24,"18-24","25-29")</f>
        <v/>
      </c>
      <c r="AA3858">
        <f>IF(M3858&lt;&gt;1,"",IF(P3858=2,1,0))</f>
        <v/>
      </c>
      <c r="AB3858">
        <f>IF(M3858&lt;&gt;1,"",IF(O3858&gt;=2,1,0))</f>
        <v/>
      </c>
      <c r="AC3858">
        <f>IF(M3858&lt;&gt;1,"",IF(OR(Q3858=999,Q3858=""),"",IF(OR(Q3858&lt;35,Q3858&gt;48),1,0)))</f>
        <v/>
      </c>
      <c r="AD3858">
        <f>IF(COUNT(AA3858:AC3858)&lt;3,"",SUM(AA3858:AC3858))</f>
        <v/>
      </c>
      <c r="AE3858">
        <f>IF(L3858&gt;=4,2,IF(L3858&gt;=2,1,0))</f>
        <v/>
      </c>
      <c r="AF3858">
        <f>IF(L3858&gt;=5,1,0)</f>
        <v/>
      </c>
      <c r="AG3858">
        <f>AE3858+AF3858</f>
        <v/>
      </c>
      <c r="AH3858" s="15">
        <f>IF(M3858&lt;&gt;1,"",IF(OR(R3858=-9,R3858=""),"",R3858))</f>
        <v/>
      </c>
      <c r="AI3858">
        <f>IF(M3858&lt;&gt;1,"",IF(OR(Q3858=999,Q3858=""),"",Q3858))</f>
        <v/>
      </c>
    </row>
    <row r="3859">
      <c r="A3859" t="inlineStr">
        <is>
          <t>TQRMNOP120725</t>
        </is>
      </c>
      <c r="B3859" t="n">
        <v>2025</v>
      </c>
      <c r="C3859" t="n">
        <v>1</v>
      </c>
      <c r="D3859" t="n">
        <v>1</v>
      </c>
      <c r="E3859" t="inlineStr">
        <is>
          <t>S</t>
        </is>
      </c>
      <c r="F3859" t="n">
        <v>33</v>
      </c>
      <c r="G3859" t="n">
        <v>918</v>
      </c>
      <c r="H3859" t="n">
        <v>1</v>
      </c>
      <c r="I3859" t="n">
        <v>1</v>
      </c>
      <c r="J3859" t="n">
        <v>22</v>
      </c>
      <c r="K3859" t="n">
        <v>2</v>
      </c>
      <c r="L3859" t="n">
        <v>4</v>
      </c>
      <c r="M3859" t="n">
        <v>1</v>
      </c>
      <c r="N3859" t="n">
        <v>3</v>
      </c>
      <c r="O3859" t="n">
        <v>3</v>
      </c>
      <c r="P3859" t="n">
        <v>1</v>
      </c>
      <c r="Q3859" t="n">
        <v>42</v>
      </c>
      <c r="R3859" s="15" t="n">
        <v>533000</v>
      </c>
      <c r="S3859" s="15" t="n">
        <v>88000</v>
      </c>
      <c r="T3859" s="15" t="n">
        <v>621000</v>
      </c>
      <c r="U3859" s="15" t="n">
        <v>124900</v>
      </c>
      <c r="V3859">
        <f>IFERROR(VLOOKUP(D3859,Tablas_Equivalencia!$A$3:$B$8,2,FALSE),"Sin dato")</f>
        <v/>
      </c>
      <c r="W3859">
        <f>IFERROR(VLOOKUP(L3859,Tablas_Equivalencia!$D$3:$E$9,2,FALSE),"Sin dato")</f>
        <v/>
      </c>
      <c r="X3859">
        <f>IF(I3859=1,"Varón","Mujer")</f>
        <v/>
      </c>
      <c r="Y3859">
        <f>IFERROR(VLOOKUP(M3859,Tablas_Equivalencia!$G$3:$H$6,2,FALSE),"Sin dato")</f>
        <v/>
      </c>
      <c r="Z3859">
        <f>IF(J3859&lt;=24,"18-24","25-29")</f>
        <v/>
      </c>
      <c r="AA3859">
        <f>IF(M3859&lt;&gt;1,"",IF(P3859=2,1,0))</f>
        <v/>
      </c>
      <c r="AB3859">
        <f>IF(M3859&lt;&gt;1,"",IF(O3859&gt;=2,1,0))</f>
        <v/>
      </c>
      <c r="AC3859">
        <f>IF(M3859&lt;&gt;1,"",IF(OR(Q3859=999,Q3859=""),"",IF(OR(Q3859&lt;35,Q3859&gt;48),1,0)))</f>
        <v/>
      </c>
      <c r="AD3859">
        <f>IF(COUNT(AA3859:AC3859)&lt;3,"",SUM(AA3859:AC3859))</f>
        <v/>
      </c>
      <c r="AE3859">
        <f>IF(L3859&gt;=4,2,IF(L3859&gt;=2,1,0))</f>
        <v/>
      </c>
      <c r="AF3859">
        <f>IF(L3859&gt;=5,1,0)</f>
        <v/>
      </c>
      <c r="AG3859">
        <f>AE3859+AF3859</f>
        <v/>
      </c>
      <c r="AH3859" s="15">
        <f>IF(M3859&lt;&gt;1,"",IF(OR(R3859=-9,R3859=""),"",R3859))</f>
        <v/>
      </c>
      <c r="AI3859">
        <f>IF(M3859&lt;&gt;1,"",IF(OR(Q3859=999,Q3859=""),"",Q3859))</f>
        <v/>
      </c>
    </row>
    <row r="3860">
      <c r="A3860" t="inlineStr">
        <is>
          <t>TQRMNOP120730</t>
        </is>
      </c>
      <c r="B3860" t="n">
        <v>2025</v>
      </c>
      <c r="C3860" t="n">
        <v>1</v>
      </c>
      <c r="D3860" t="n">
        <v>43</v>
      </c>
      <c r="E3860" t="inlineStr">
        <is>
          <t>S</t>
        </is>
      </c>
      <c r="F3860" t="n">
        <v>36</v>
      </c>
      <c r="G3860" t="n">
        <v>1250</v>
      </c>
      <c r="H3860" t="n">
        <v>3</v>
      </c>
      <c r="I3860" t="n">
        <v>1</v>
      </c>
      <c r="J3860" t="n">
        <v>23</v>
      </c>
      <c r="K3860" t="n">
        <v>2</v>
      </c>
      <c r="L3860" t="n">
        <v>4</v>
      </c>
      <c r="M3860" t="n">
        <v>1</v>
      </c>
      <c r="N3860" t="n">
        <v>3</v>
      </c>
      <c r="O3860" t="n">
        <v>1</v>
      </c>
      <c r="P3860" t="n">
        <v>1</v>
      </c>
      <c r="Q3860" t="n">
        <v>42</v>
      </c>
      <c r="R3860" s="15" t="n">
        <v>-9</v>
      </c>
      <c r="S3860" s="15" t="n">
        <v>0</v>
      </c>
      <c r="T3860" s="15" t="n">
        <v>0</v>
      </c>
      <c r="U3860" s="15" t="n">
        <v>87700</v>
      </c>
      <c r="V3860">
        <f>IFERROR(VLOOKUP(D3860,Tablas_Equivalencia!$A$3:$B$8,2,FALSE),"Sin dato")</f>
        <v/>
      </c>
      <c r="W3860">
        <f>IFERROR(VLOOKUP(L3860,Tablas_Equivalencia!$D$3:$E$9,2,FALSE),"Sin dato")</f>
        <v/>
      </c>
      <c r="X3860">
        <f>IF(I3860=1,"Varón","Mujer")</f>
        <v/>
      </c>
      <c r="Y3860">
        <f>IFERROR(VLOOKUP(M3860,Tablas_Equivalencia!$G$3:$H$6,2,FALSE),"Sin dato")</f>
        <v/>
      </c>
      <c r="Z3860">
        <f>IF(J3860&lt;=24,"18-24","25-29")</f>
        <v/>
      </c>
      <c r="AA3860">
        <f>IF(M3860&lt;&gt;1,"",IF(P3860=2,1,0))</f>
        <v/>
      </c>
      <c r="AB3860">
        <f>IF(M3860&lt;&gt;1,"",IF(O3860&gt;=2,1,0))</f>
        <v/>
      </c>
      <c r="AC3860">
        <f>IF(M3860&lt;&gt;1,"",IF(OR(Q3860=999,Q3860=""),"",IF(OR(Q3860&lt;35,Q3860&gt;48),1,0)))</f>
        <v/>
      </c>
      <c r="AD3860">
        <f>IF(COUNT(AA3860:AC3860)&lt;3,"",SUM(AA3860:AC3860))</f>
        <v/>
      </c>
      <c r="AE3860">
        <f>IF(L3860&gt;=4,2,IF(L3860&gt;=2,1,0))</f>
        <v/>
      </c>
      <c r="AF3860">
        <f>IF(L3860&gt;=5,1,0)</f>
        <v/>
      </c>
      <c r="AG3860">
        <f>AE3860+AF3860</f>
        <v/>
      </c>
      <c r="AH3860" s="15">
        <f>IF(M3860&lt;&gt;1,"",IF(OR(R3860=-9,R3860=""),"",R3860))</f>
        <v/>
      </c>
      <c r="AI3860">
        <f>IF(M3860&lt;&gt;1,"",IF(OR(Q3860=999,Q3860=""),"",Q3860))</f>
        <v/>
      </c>
    </row>
    <row r="3861">
      <c r="A3861" t="inlineStr">
        <is>
          <t>TQRMNOP120739</t>
        </is>
      </c>
      <c r="B3861" t="n">
        <v>2025</v>
      </c>
      <c r="C3861" t="n">
        <v>1</v>
      </c>
      <c r="D3861" t="n">
        <v>43</v>
      </c>
      <c r="E3861" t="inlineStr">
        <is>
          <t>N</t>
        </is>
      </c>
      <c r="F3861" t="n">
        <v>38</v>
      </c>
      <c r="G3861" t="n">
        <v>1347</v>
      </c>
      <c r="H3861" t="n">
        <v>2</v>
      </c>
      <c r="I3861" t="n">
        <v>1</v>
      </c>
      <c r="J3861" t="n">
        <v>18</v>
      </c>
      <c r="K3861" t="n">
        <v>1</v>
      </c>
      <c r="L3861" t="n">
        <v>5</v>
      </c>
      <c r="M3861" t="n">
        <v>1</v>
      </c>
      <c r="N3861" t="n">
        <v>3</v>
      </c>
      <c r="O3861" t="n">
        <v>2</v>
      </c>
      <c r="P3861" t="n">
        <v>1</v>
      </c>
      <c r="Q3861" t="n">
        <v>48</v>
      </c>
      <c r="R3861" s="15" t="n">
        <v>907000</v>
      </c>
      <c r="S3861" s="15" t="n">
        <v>0</v>
      </c>
      <c r="T3861" s="15" t="n">
        <v>907000</v>
      </c>
      <c r="U3861" s="15" t="n">
        <v>90700</v>
      </c>
      <c r="V3861">
        <f>IFERROR(VLOOKUP(D3861,Tablas_Equivalencia!$A$3:$B$8,2,FALSE),"Sin dato")</f>
        <v/>
      </c>
      <c r="W3861">
        <f>IFERROR(VLOOKUP(L3861,Tablas_Equivalencia!$D$3:$E$9,2,FALSE),"Sin dato")</f>
        <v/>
      </c>
      <c r="X3861">
        <f>IF(I3861=1,"Varón","Mujer")</f>
        <v/>
      </c>
      <c r="Y3861">
        <f>IFERROR(VLOOKUP(M3861,Tablas_Equivalencia!$G$3:$H$6,2,FALSE),"Sin dato")</f>
        <v/>
      </c>
      <c r="Z3861">
        <f>IF(J3861&lt;=24,"18-24","25-29")</f>
        <v/>
      </c>
      <c r="AA3861">
        <f>IF(M3861&lt;&gt;1,"",IF(P3861=2,1,0))</f>
        <v/>
      </c>
      <c r="AB3861">
        <f>IF(M3861&lt;&gt;1,"",IF(O3861&gt;=2,1,0))</f>
        <v/>
      </c>
      <c r="AC3861">
        <f>IF(M3861&lt;&gt;1,"",IF(OR(Q3861=999,Q3861=""),"",IF(OR(Q3861&lt;35,Q3861&gt;48),1,0)))</f>
        <v/>
      </c>
      <c r="AD3861">
        <f>IF(COUNT(AA3861:AC3861)&lt;3,"",SUM(AA3861:AC3861))</f>
        <v/>
      </c>
      <c r="AE3861">
        <f>IF(L3861&gt;=4,2,IF(L3861&gt;=2,1,0))</f>
        <v/>
      </c>
      <c r="AF3861">
        <f>IF(L3861&gt;=5,1,0)</f>
        <v/>
      </c>
      <c r="AG3861">
        <f>AE3861+AF3861</f>
        <v/>
      </c>
      <c r="AH3861" s="15">
        <f>IF(M3861&lt;&gt;1,"",IF(OR(R3861=-9,R3861=""),"",R3861))</f>
        <v/>
      </c>
      <c r="AI3861">
        <f>IF(M3861&lt;&gt;1,"",IF(OR(Q3861=999,Q3861=""),"",Q3861))</f>
        <v/>
      </c>
    </row>
    <row r="3862">
      <c r="A3862" t="inlineStr">
        <is>
          <t>TQRMNOP120743</t>
        </is>
      </c>
      <c r="B3862" t="n">
        <v>2025</v>
      </c>
      <c r="C3862" t="n">
        <v>1</v>
      </c>
      <c r="D3862" t="n">
        <v>1</v>
      </c>
      <c r="E3862" t="inlineStr">
        <is>
          <t>S</t>
        </is>
      </c>
      <c r="F3862" t="n">
        <v>33</v>
      </c>
      <c r="G3862" t="n">
        <v>1415</v>
      </c>
      <c r="H3862" t="n">
        <v>1</v>
      </c>
      <c r="I3862" t="n">
        <v>2</v>
      </c>
      <c r="J3862" t="n">
        <v>25</v>
      </c>
      <c r="K3862" t="n">
        <v>2</v>
      </c>
      <c r="L3862" t="n">
        <v>6</v>
      </c>
      <c r="M3862" t="n">
        <v>3</v>
      </c>
      <c r="R3862" s="15" t="n">
        <v>0</v>
      </c>
      <c r="S3862" s="15" t="n">
        <v>51000</v>
      </c>
      <c r="T3862" s="15" t="n">
        <v>51000</v>
      </c>
      <c r="U3862" s="15" t="n">
        <v>168400</v>
      </c>
      <c r="V3862">
        <f>IFERROR(VLOOKUP(D3862,Tablas_Equivalencia!$A$3:$B$8,2,FALSE),"Sin dato")</f>
        <v/>
      </c>
      <c r="W3862">
        <f>IFERROR(VLOOKUP(L3862,Tablas_Equivalencia!$D$3:$E$9,2,FALSE),"Sin dato")</f>
        <v/>
      </c>
      <c r="X3862">
        <f>IF(I3862=1,"Varón","Mujer")</f>
        <v/>
      </c>
      <c r="Y3862">
        <f>IFERROR(VLOOKUP(M3862,Tablas_Equivalencia!$G$3:$H$6,2,FALSE),"Sin dato")</f>
        <v/>
      </c>
      <c r="Z3862">
        <f>IF(J3862&lt;=24,"18-24","25-29")</f>
        <v/>
      </c>
      <c r="AA3862">
        <f>IF(M3862&lt;&gt;1,"",IF(P3862=2,1,0))</f>
        <v/>
      </c>
      <c r="AB3862">
        <f>IF(M3862&lt;&gt;1,"",IF(O3862&gt;=2,1,0))</f>
        <v/>
      </c>
      <c r="AC3862">
        <f>IF(M3862&lt;&gt;1,"",IF(OR(Q3862=999,Q3862=""),"",IF(OR(Q3862&lt;35,Q3862&gt;48),1,0)))</f>
        <v/>
      </c>
      <c r="AD3862">
        <f>IF(COUNT(AA3862:AC3862)&lt;3,"",SUM(AA3862:AC3862))</f>
        <v/>
      </c>
      <c r="AE3862">
        <f>IF(L3862&gt;=4,2,IF(L3862&gt;=2,1,0))</f>
        <v/>
      </c>
      <c r="AF3862">
        <f>IF(L3862&gt;=5,1,0)</f>
        <v/>
      </c>
      <c r="AG3862">
        <f>AE3862+AF3862</f>
        <v/>
      </c>
      <c r="AH3862" s="15">
        <f>IF(M3862&lt;&gt;1,"",IF(OR(R3862=-9,R3862=""),"",R3862))</f>
        <v/>
      </c>
      <c r="AI3862">
        <f>IF(M3862&lt;&gt;1,"",IF(OR(Q3862=999,Q3862=""),"",Q3862))</f>
        <v/>
      </c>
    </row>
    <row r="3863">
      <c r="A3863" t="inlineStr">
        <is>
          <t>TQRMNOP120744</t>
        </is>
      </c>
      <c r="B3863" t="n">
        <v>2025</v>
      </c>
      <c r="C3863" t="n">
        <v>1</v>
      </c>
      <c r="D3863" t="n">
        <v>1</v>
      </c>
      <c r="E3863" t="inlineStr">
        <is>
          <t>S</t>
        </is>
      </c>
      <c r="F3863" t="n">
        <v>32</v>
      </c>
      <c r="G3863" t="n">
        <v>1727</v>
      </c>
      <c r="H3863" t="n">
        <v>1</v>
      </c>
      <c r="I3863" t="n">
        <v>2</v>
      </c>
      <c r="J3863" t="n">
        <v>22</v>
      </c>
      <c r="K3863" t="n">
        <v>2</v>
      </c>
      <c r="L3863" t="n">
        <v>4</v>
      </c>
      <c r="M3863" t="n">
        <v>2</v>
      </c>
      <c r="R3863" s="15" t="n">
        <v>0</v>
      </c>
      <c r="S3863" s="15" t="n">
        <v>0</v>
      </c>
      <c r="T3863" s="15" t="n">
        <v>0</v>
      </c>
      <c r="U3863" s="15" t="n">
        <v>73800</v>
      </c>
      <c r="V3863">
        <f>IFERROR(VLOOKUP(D3863,Tablas_Equivalencia!$A$3:$B$8,2,FALSE),"Sin dato")</f>
        <v/>
      </c>
      <c r="W3863">
        <f>IFERROR(VLOOKUP(L3863,Tablas_Equivalencia!$D$3:$E$9,2,FALSE),"Sin dato")</f>
        <v/>
      </c>
      <c r="X3863">
        <f>IF(I3863=1,"Varón","Mujer")</f>
        <v/>
      </c>
      <c r="Y3863">
        <f>IFERROR(VLOOKUP(M3863,Tablas_Equivalencia!$G$3:$H$6,2,FALSE),"Sin dato")</f>
        <v/>
      </c>
      <c r="Z3863">
        <f>IF(J3863&lt;=24,"18-24","25-29")</f>
        <v/>
      </c>
      <c r="AA3863">
        <f>IF(M3863&lt;&gt;1,"",IF(P3863=2,1,0))</f>
        <v/>
      </c>
      <c r="AB3863">
        <f>IF(M3863&lt;&gt;1,"",IF(O3863&gt;=2,1,0))</f>
        <v/>
      </c>
      <c r="AC3863">
        <f>IF(M3863&lt;&gt;1,"",IF(OR(Q3863=999,Q3863=""),"",IF(OR(Q3863&lt;35,Q3863&gt;48),1,0)))</f>
        <v/>
      </c>
      <c r="AD3863">
        <f>IF(COUNT(AA3863:AC3863)&lt;3,"",SUM(AA3863:AC3863))</f>
        <v/>
      </c>
      <c r="AE3863">
        <f>IF(L3863&gt;=4,2,IF(L3863&gt;=2,1,0))</f>
        <v/>
      </c>
      <c r="AF3863">
        <f>IF(L3863&gt;=5,1,0)</f>
        <v/>
      </c>
      <c r="AG3863">
        <f>AE3863+AF3863</f>
        <v/>
      </c>
      <c r="AH3863" s="15">
        <f>IF(M3863&lt;&gt;1,"",IF(OR(R3863=-9,R3863=""),"",R3863))</f>
        <v/>
      </c>
      <c r="AI3863">
        <f>IF(M3863&lt;&gt;1,"",IF(OR(Q3863=999,Q3863=""),"",Q3863))</f>
        <v/>
      </c>
    </row>
    <row r="3864">
      <c r="A3864" t="inlineStr">
        <is>
          <t>TQRMNOP120745</t>
        </is>
      </c>
      <c r="B3864" t="n">
        <v>2025</v>
      </c>
      <c r="C3864" t="n">
        <v>1</v>
      </c>
      <c r="D3864" t="n">
        <v>42</v>
      </c>
      <c r="E3864" t="inlineStr">
        <is>
          <t>N</t>
        </is>
      </c>
      <c r="F3864" t="n">
        <v>25</v>
      </c>
      <c r="G3864" t="n">
        <v>401</v>
      </c>
      <c r="H3864" t="n">
        <v>2</v>
      </c>
      <c r="I3864" t="n">
        <v>2</v>
      </c>
      <c r="J3864" t="n">
        <v>23</v>
      </c>
      <c r="K3864" t="n">
        <v>2</v>
      </c>
      <c r="L3864" t="n">
        <v>3</v>
      </c>
      <c r="M3864" t="n">
        <v>3</v>
      </c>
      <c r="R3864" s="15" t="n">
        <v>0</v>
      </c>
      <c r="S3864" s="15" t="n">
        <v>0</v>
      </c>
      <c r="T3864" s="15" t="n">
        <v>0</v>
      </c>
      <c r="U3864" s="15" t="n">
        <v>196700</v>
      </c>
      <c r="V3864">
        <f>IFERROR(VLOOKUP(D3864,Tablas_Equivalencia!$A$3:$B$8,2,FALSE),"Sin dato")</f>
        <v/>
      </c>
      <c r="W3864">
        <f>IFERROR(VLOOKUP(L3864,Tablas_Equivalencia!$D$3:$E$9,2,FALSE),"Sin dato")</f>
        <v/>
      </c>
      <c r="X3864">
        <f>IF(I3864=1,"Varón","Mujer")</f>
        <v/>
      </c>
      <c r="Y3864">
        <f>IFERROR(VLOOKUP(M3864,Tablas_Equivalencia!$G$3:$H$6,2,FALSE),"Sin dato")</f>
        <v/>
      </c>
      <c r="Z3864">
        <f>IF(J3864&lt;=24,"18-24","25-29")</f>
        <v/>
      </c>
      <c r="AA3864">
        <f>IF(M3864&lt;&gt;1,"",IF(P3864=2,1,0))</f>
        <v/>
      </c>
      <c r="AB3864">
        <f>IF(M3864&lt;&gt;1,"",IF(O3864&gt;=2,1,0))</f>
        <v/>
      </c>
      <c r="AC3864">
        <f>IF(M3864&lt;&gt;1,"",IF(OR(Q3864=999,Q3864=""),"",IF(OR(Q3864&lt;35,Q3864&gt;48),1,0)))</f>
        <v/>
      </c>
      <c r="AD3864">
        <f>IF(COUNT(AA3864:AC3864)&lt;3,"",SUM(AA3864:AC3864))</f>
        <v/>
      </c>
      <c r="AE3864">
        <f>IF(L3864&gt;=4,2,IF(L3864&gt;=2,1,0))</f>
        <v/>
      </c>
      <c r="AF3864">
        <f>IF(L3864&gt;=5,1,0)</f>
        <v/>
      </c>
      <c r="AG3864">
        <f>AE3864+AF3864</f>
        <v/>
      </c>
      <c r="AH3864" s="15">
        <f>IF(M3864&lt;&gt;1,"",IF(OR(R3864=-9,R3864=""),"",R3864))</f>
        <v/>
      </c>
      <c r="AI3864">
        <f>IF(M3864&lt;&gt;1,"",IF(OR(Q3864=999,Q3864=""),"",Q3864))</f>
        <v/>
      </c>
    </row>
    <row r="3865">
      <c r="A3865" t="inlineStr">
        <is>
          <t>TQRMNOP120766</t>
        </is>
      </c>
      <c r="B3865" t="n">
        <v>2025</v>
      </c>
      <c r="C3865" t="n">
        <v>1</v>
      </c>
      <c r="D3865" t="n">
        <v>43</v>
      </c>
      <c r="E3865" t="inlineStr">
        <is>
          <t>N</t>
        </is>
      </c>
      <c r="F3865" t="n">
        <v>34</v>
      </c>
      <c r="G3865" t="n">
        <v>1341</v>
      </c>
      <c r="H3865" t="n">
        <v>10</v>
      </c>
      <c r="I3865" t="n">
        <v>2</v>
      </c>
      <c r="J3865" t="n">
        <v>23</v>
      </c>
      <c r="K3865" t="n">
        <v>1</v>
      </c>
      <c r="L3865" t="n">
        <v>6</v>
      </c>
      <c r="M3865" t="n">
        <v>1</v>
      </c>
      <c r="N3865" t="n">
        <v>2</v>
      </c>
      <c r="O3865" t="n">
        <v>2</v>
      </c>
      <c r="P3865" t="n">
        <v>2</v>
      </c>
      <c r="Q3865" t="n">
        <v>25</v>
      </c>
      <c r="R3865" s="15" t="n">
        <v>364000</v>
      </c>
      <c r="S3865" s="15" t="n">
        <v>0</v>
      </c>
      <c r="T3865" s="15" t="n">
        <v>364000</v>
      </c>
      <c r="U3865" s="15" t="n">
        <v>171100</v>
      </c>
      <c r="V3865">
        <f>IFERROR(VLOOKUP(D3865,Tablas_Equivalencia!$A$3:$B$8,2,FALSE),"Sin dato")</f>
        <v/>
      </c>
      <c r="W3865">
        <f>IFERROR(VLOOKUP(L3865,Tablas_Equivalencia!$D$3:$E$9,2,FALSE),"Sin dato")</f>
        <v/>
      </c>
      <c r="X3865">
        <f>IF(I3865=1,"Varón","Mujer")</f>
        <v/>
      </c>
      <c r="Y3865">
        <f>IFERROR(VLOOKUP(M3865,Tablas_Equivalencia!$G$3:$H$6,2,FALSE),"Sin dato")</f>
        <v/>
      </c>
      <c r="Z3865">
        <f>IF(J3865&lt;=24,"18-24","25-29")</f>
        <v/>
      </c>
      <c r="AA3865">
        <f>IF(M3865&lt;&gt;1,"",IF(P3865=2,1,0))</f>
        <v/>
      </c>
      <c r="AB3865">
        <f>IF(M3865&lt;&gt;1,"",IF(O3865&gt;=2,1,0))</f>
        <v/>
      </c>
      <c r="AC3865">
        <f>IF(M3865&lt;&gt;1,"",IF(OR(Q3865=999,Q3865=""),"",IF(OR(Q3865&lt;35,Q3865&gt;48),1,0)))</f>
        <v/>
      </c>
      <c r="AD3865">
        <f>IF(COUNT(AA3865:AC3865)&lt;3,"",SUM(AA3865:AC3865))</f>
        <v/>
      </c>
      <c r="AE3865">
        <f>IF(L3865&gt;=4,2,IF(L3865&gt;=2,1,0))</f>
        <v/>
      </c>
      <c r="AF3865">
        <f>IF(L3865&gt;=5,1,0)</f>
        <v/>
      </c>
      <c r="AG3865">
        <f>AE3865+AF3865</f>
        <v/>
      </c>
      <c r="AH3865" s="15">
        <f>IF(M3865&lt;&gt;1,"",IF(OR(R3865=-9,R3865=""),"",R3865))</f>
        <v/>
      </c>
      <c r="AI3865">
        <f>IF(M3865&lt;&gt;1,"",IF(OR(Q3865=999,Q3865=""),"",Q3865))</f>
        <v/>
      </c>
    </row>
    <row r="3866">
      <c r="A3866" t="inlineStr">
        <is>
          <t>TQRMNOP120769</t>
        </is>
      </c>
      <c r="B3866" t="n">
        <v>2025</v>
      </c>
      <c r="C3866" t="n">
        <v>1</v>
      </c>
      <c r="D3866" t="n">
        <v>41</v>
      </c>
      <c r="E3866" t="inlineStr">
        <is>
          <t>N</t>
        </is>
      </c>
      <c r="F3866" t="n">
        <v>12</v>
      </c>
      <c r="G3866" t="n">
        <v>1330</v>
      </c>
      <c r="H3866" t="n">
        <v>2</v>
      </c>
      <c r="I3866" t="n">
        <v>1</v>
      </c>
      <c r="J3866" t="n">
        <v>20</v>
      </c>
      <c r="K3866" t="n">
        <v>2</v>
      </c>
      <c r="L3866" t="n">
        <v>4</v>
      </c>
      <c r="M3866" t="n">
        <v>2</v>
      </c>
      <c r="R3866" s="15" t="n">
        <v>0</v>
      </c>
      <c r="S3866" s="15" t="n">
        <v>0</v>
      </c>
      <c r="T3866" s="15" t="n">
        <v>0</v>
      </c>
      <c r="U3866" s="15" t="n">
        <v>209200</v>
      </c>
      <c r="V3866">
        <f>IFERROR(VLOOKUP(D3866,Tablas_Equivalencia!$A$3:$B$8,2,FALSE),"Sin dato")</f>
        <v/>
      </c>
      <c r="W3866">
        <f>IFERROR(VLOOKUP(L3866,Tablas_Equivalencia!$D$3:$E$9,2,FALSE),"Sin dato")</f>
        <v/>
      </c>
      <c r="X3866">
        <f>IF(I3866=1,"Varón","Mujer")</f>
        <v/>
      </c>
      <c r="Y3866">
        <f>IFERROR(VLOOKUP(M3866,Tablas_Equivalencia!$G$3:$H$6,2,FALSE),"Sin dato")</f>
        <v/>
      </c>
      <c r="Z3866">
        <f>IF(J3866&lt;=24,"18-24","25-29")</f>
        <v/>
      </c>
      <c r="AA3866">
        <f>IF(M3866&lt;&gt;1,"",IF(P3866=2,1,0))</f>
        <v/>
      </c>
      <c r="AB3866">
        <f>IF(M3866&lt;&gt;1,"",IF(O3866&gt;=2,1,0))</f>
        <v/>
      </c>
      <c r="AC3866">
        <f>IF(M3866&lt;&gt;1,"",IF(OR(Q3866=999,Q3866=""),"",IF(OR(Q3866&lt;35,Q3866&gt;48),1,0)))</f>
        <v/>
      </c>
      <c r="AD3866">
        <f>IF(COUNT(AA3866:AC3866)&lt;3,"",SUM(AA3866:AC3866))</f>
        <v/>
      </c>
      <c r="AE3866">
        <f>IF(L3866&gt;=4,2,IF(L3866&gt;=2,1,0))</f>
        <v/>
      </c>
      <c r="AF3866">
        <f>IF(L3866&gt;=5,1,0)</f>
        <v/>
      </c>
      <c r="AG3866">
        <f>AE3866+AF3866</f>
        <v/>
      </c>
      <c r="AH3866" s="15">
        <f>IF(M3866&lt;&gt;1,"",IF(OR(R3866=-9,R3866=""),"",R3866))</f>
        <v/>
      </c>
      <c r="AI3866">
        <f>IF(M3866&lt;&gt;1,"",IF(OR(Q3866=999,Q3866=""),"",Q3866))</f>
        <v/>
      </c>
    </row>
    <row r="3867">
      <c r="A3867" t="inlineStr">
        <is>
          <t>TQRMNOP120770</t>
        </is>
      </c>
      <c r="B3867" t="n">
        <v>2025</v>
      </c>
      <c r="C3867" t="n">
        <v>1</v>
      </c>
      <c r="D3867" t="n">
        <v>1</v>
      </c>
      <c r="E3867" t="inlineStr">
        <is>
          <t>S</t>
        </is>
      </c>
      <c r="F3867" t="n">
        <v>33</v>
      </c>
      <c r="G3867" t="n">
        <v>725</v>
      </c>
      <c r="H3867" t="n">
        <v>1</v>
      </c>
      <c r="I3867" t="n">
        <v>2</v>
      </c>
      <c r="J3867" t="n">
        <v>24</v>
      </c>
      <c r="K3867" t="n">
        <v>2</v>
      </c>
      <c r="L3867" t="n">
        <v>5</v>
      </c>
      <c r="M3867" t="n">
        <v>1</v>
      </c>
      <c r="N3867" t="n">
        <v>3</v>
      </c>
      <c r="O3867" t="n">
        <v>2</v>
      </c>
      <c r="P3867" t="n">
        <v>2</v>
      </c>
      <c r="Q3867" t="n">
        <v>29</v>
      </c>
      <c r="R3867" s="15" t="n">
        <v>271000</v>
      </c>
      <c r="S3867" s="15" t="n">
        <v>0</v>
      </c>
      <c r="T3867" s="15" t="n">
        <v>271000</v>
      </c>
      <c r="U3867" s="15" t="n">
        <v>107400</v>
      </c>
      <c r="V3867">
        <f>IFERROR(VLOOKUP(D3867,Tablas_Equivalencia!$A$3:$B$8,2,FALSE),"Sin dato")</f>
        <v/>
      </c>
      <c r="W3867">
        <f>IFERROR(VLOOKUP(L3867,Tablas_Equivalencia!$D$3:$E$9,2,FALSE),"Sin dato")</f>
        <v/>
      </c>
      <c r="X3867">
        <f>IF(I3867=1,"Varón","Mujer")</f>
        <v/>
      </c>
      <c r="Y3867">
        <f>IFERROR(VLOOKUP(M3867,Tablas_Equivalencia!$G$3:$H$6,2,FALSE),"Sin dato")</f>
        <v/>
      </c>
      <c r="Z3867">
        <f>IF(J3867&lt;=24,"18-24","25-29")</f>
        <v/>
      </c>
      <c r="AA3867">
        <f>IF(M3867&lt;&gt;1,"",IF(P3867=2,1,0))</f>
        <v/>
      </c>
      <c r="AB3867">
        <f>IF(M3867&lt;&gt;1,"",IF(O3867&gt;=2,1,0))</f>
        <v/>
      </c>
      <c r="AC3867">
        <f>IF(M3867&lt;&gt;1,"",IF(OR(Q3867=999,Q3867=""),"",IF(OR(Q3867&lt;35,Q3867&gt;48),1,0)))</f>
        <v/>
      </c>
      <c r="AD3867">
        <f>IF(COUNT(AA3867:AC3867)&lt;3,"",SUM(AA3867:AC3867))</f>
        <v/>
      </c>
      <c r="AE3867">
        <f>IF(L3867&gt;=4,2,IF(L3867&gt;=2,1,0))</f>
        <v/>
      </c>
      <c r="AF3867">
        <f>IF(L3867&gt;=5,1,0)</f>
        <v/>
      </c>
      <c r="AG3867">
        <f>AE3867+AF3867</f>
        <v/>
      </c>
      <c r="AH3867" s="15">
        <f>IF(M3867&lt;&gt;1,"",IF(OR(R3867=-9,R3867=""),"",R3867))</f>
        <v/>
      </c>
      <c r="AI3867">
        <f>IF(M3867&lt;&gt;1,"",IF(OR(Q3867=999,Q3867=""),"",Q3867))</f>
        <v/>
      </c>
    </row>
    <row r="3868">
      <c r="A3868" t="inlineStr">
        <is>
          <t>TQRMNOP120773</t>
        </is>
      </c>
      <c r="B3868" t="n">
        <v>2025</v>
      </c>
      <c r="C3868" t="n">
        <v>1</v>
      </c>
      <c r="D3868" t="n">
        <v>1</v>
      </c>
      <c r="E3868" t="inlineStr">
        <is>
          <t>S</t>
        </is>
      </c>
      <c r="F3868" t="n">
        <v>33</v>
      </c>
      <c r="G3868" t="n">
        <v>1636</v>
      </c>
      <c r="H3868" t="n">
        <v>3</v>
      </c>
      <c r="I3868" t="n">
        <v>2</v>
      </c>
      <c r="J3868" t="n">
        <v>21</v>
      </c>
      <c r="K3868" t="n">
        <v>2</v>
      </c>
      <c r="L3868" t="n">
        <v>2</v>
      </c>
      <c r="M3868" t="n">
        <v>3</v>
      </c>
      <c r="R3868" s="15" t="n">
        <v>0</v>
      </c>
      <c r="S3868" s="15" t="n">
        <v>0</v>
      </c>
      <c r="T3868" s="15" t="n">
        <v>0</v>
      </c>
      <c r="U3868" s="15" t="n">
        <v>89100</v>
      </c>
      <c r="V3868">
        <f>IFERROR(VLOOKUP(D3868,Tablas_Equivalencia!$A$3:$B$8,2,FALSE),"Sin dato")</f>
        <v/>
      </c>
      <c r="W3868">
        <f>IFERROR(VLOOKUP(L3868,Tablas_Equivalencia!$D$3:$E$9,2,FALSE),"Sin dato")</f>
        <v/>
      </c>
      <c r="X3868">
        <f>IF(I3868=1,"Varón","Mujer")</f>
        <v/>
      </c>
      <c r="Y3868">
        <f>IFERROR(VLOOKUP(M3868,Tablas_Equivalencia!$G$3:$H$6,2,FALSE),"Sin dato")</f>
        <v/>
      </c>
      <c r="Z3868">
        <f>IF(J3868&lt;=24,"18-24","25-29")</f>
        <v/>
      </c>
      <c r="AA3868">
        <f>IF(M3868&lt;&gt;1,"",IF(P3868=2,1,0))</f>
        <v/>
      </c>
      <c r="AB3868">
        <f>IF(M3868&lt;&gt;1,"",IF(O3868&gt;=2,1,0))</f>
        <v/>
      </c>
      <c r="AC3868">
        <f>IF(M3868&lt;&gt;1,"",IF(OR(Q3868=999,Q3868=""),"",IF(OR(Q3868&lt;35,Q3868&gt;48),1,0)))</f>
        <v/>
      </c>
      <c r="AD3868">
        <f>IF(COUNT(AA3868:AC3868)&lt;3,"",SUM(AA3868:AC3868))</f>
        <v/>
      </c>
      <c r="AE3868">
        <f>IF(L3868&gt;=4,2,IF(L3868&gt;=2,1,0))</f>
        <v/>
      </c>
      <c r="AF3868">
        <f>IF(L3868&gt;=5,1,0)</f>
        <v/>
      </c>
      <c r="AG3868">
        <f>AE3868+AF3868</f>
        <v/>
      </c>
      <c r="AH3868" s="15">
        <f>IF(M3868&lt;&gt;1,"",IF(OR(R3868=-9,R3868=""),"",R3868))</f>
        <v/>
      </c>
      <c r="AI3868">
        <f>IF(M3868&lt;&gt;1,"",IF(OR(Q3868=999,Q3868=""),"",Q3868))</f>
        <v/>
      </c>
    </row>
    <row r="3869">
      <c r="A3869" t="inlineStr">
        <is>
          <t>TQRMNOP120787</t>
        </is>
      </c>
      <c r="B3869" t="n">
        <v>2025</v>
      </c>
      <c r="C3869" t="n">
        <v>1</v>
      </c>
      <c r="D3869" t="n">
        <v>1</v>
      </c>
      <c r="E3869" t="inlineStr">
        <is>
          <t>S</t>
        </is>
      </c>
      <c r="F3869" t="n">
        <v>33</v>
      </c>
      <c r="G3869" t="n">
        <v>1061</v>
      </c>
      <c r="H3869" t="n">
        <v>3</v>
      </c>
      <c r="I3869" t="n">
        <v>2</v>
      </c>
      <c r="J3869" t="n">
        <v>25</v>
      </c>
      <c r="K3869" t="n">
        <v>1</v>
      </c>
      <c r="L3869" t="n">
        <v>5</v>
      </c>
      <c r="M3869" t="n">
        <v>1</v>
      </c>
      <c r="N3869" t="n">
        <v>3</v>
      </c>
      <c r="O3869" t="n">
        <v>3</v>
      </c>
      <c r="P3869" t="n">
        <v>2</v>
      </c>
      <c r="Q3869" t="n">
        <v>38</v>
      </c>
      <c r="R3869" s="15" t="n">
        <v>262000</v>
      </c>
      <c r="S3869" s="15" t="n">
        <v>0</v>
      </c>
      <c r="T3869" s="15" t="n">
        <v>262000</v>
      </c>
      <c r="U3869" s="15" t="n">
        <v>138000</v>
      </c>
      <c r="V3869">
        <f>IFERROR(VLOOKUP(D3869,Tablas_Equivalencia!$A$3:$B$8,2,FALSE),"Sin dato")</f>
        <v/>
      </c>
      <c r="W3869">
        <f>IFERROR(VLOOKUP(L3869,Tablas_Equivalencia!$D$3:$E$9,2,FALSE),"Sin dato")</f>
        <v/>
      </c>
      <c r="X3869">
        <f>IF(I3869=1,"Varón","Mujer")</f>
        <v/>
      </c>
      <c r="Y3869">
        <f>IFERROR(VLOOKUP(M3869,Tablas_Equivalencia!$G$3:$H$6,2,FALSE),"Sin dato")</f>
        <v/>
      </c>
      <c r="Z3869">
        <f>IF(J3869&lt;=24,"18-24","25-29")</f>
        <v/>
      </c>
      <c r="AA3869">
        <f>IF(M3869&lt;&gt;1,"",IF(P3869=2,1,0))</f>
        <v/>
      </c>
      <c r="AB3869">
        <f>IF(M3869&lt;&gt;1,"",IF(O3869&gt;=2,1,0))</f>
        <v/>
      </c>
      <c r="AC3869">
        <f>IF(M3869&lt;&gt;1,"",IF(OR(Q3869=999,Q3869=""),"",IF(OR(Q3869&lt;35,Q3869&gt;48),1,0)))</f>
        <v/>
      </c>
      <c r="AD3869">
        <f>IF(COUNT(AA3869:AC3869)&lt;3,"",SUM(AA3869:AC3869))</f>
        <v/>
      </c>
      <c r="AE3869">
        <f>IF(L3869&gt;=4,2,IF(L3869&gt;=2,1,0))</f>
        <v/>
      </c>
      <c r="AF3869">
        <f>IF(L3869&gt;=5,1,0)</f>
        <v/>
      </c>
      <c r="AG3869">
        <f>AE3869+AF3869</f>
        <v/>
      </c>
      <c r="AH3869" s="15">
        <f>IF(M3869&lt;&gt;1,"",IF(OR(R3869=-9,R3869=""),"",R3869))</f>
        <v/>
      </c>
      <c r="AI3869">
        <f>IF(M3869&lt;&gt;1,"",IF(OR(Q3869=999,Q3869=""),"",Q3869))</f>
        <v/>
      </c>
    </row>
    <row r="3870">
      <c r="A3870" t="inlineStr">
        <is>
          <t>TQRMNOP120790</t>
        </is>
      </c>
      <c r="B3870" t="n">
        <v>2025</v>
      </c>
      <c r="C3870" t="n">
        <v>1</v>
      </c>
      <c r="D3870" t="n">
        <v>1</v>
      </c>
      <c r="E3870" t="inlineStr">
        <is>
          <t>S</t>
        </is>
      </c>
      <c r="F3870" t="n">
        <v>33</v>
      </c>
      <c r="G3870" t="n">
        <v>836</v>
      </c>
      <c r="H3870" t="n">
        <v>3</v>
      </c>
      <c r="I3870" t="n">
        <v>1</v>
      </c>
      <c r="J3870" t="n">
        <v>20</v>
      </c>
      <c r="K3870" t="n">
        <v>2</v>
      </c>
      <c r="L3870" t="n">
        <v>3</v>
      </c>
      <c r="M3870" t="n">
        <v>2</v>
      </c>
      <c r="R3870" s="15" t="n">
        <v>0</v>
      </c>
      <c r="S3870" s="15" t="n">
        <v>0</v>
      </c>
      <c r="T3870" s="15" t="n">
        <v>0</v>
      </c>
      <c r="U3870" s="15" t="n">
        <v>109100</v>
      </c>
      <c r="V3870">
        <f>IFERROR(VLOOKUP(D3870,Tablas_Equivalencia!$A$3:$B$8,2,FALSE),"Sin dato")</f>
        <v/>
      </c>
      <c r="W3870">
        <f>IFERROR(VLOOKUP(L3870,Tablas_Equivalencia!$D$3:$E$9,2,FALSE),"Sin dato")</f>
        <v/>
      </c>
      <c r="X3870">
        <f>IF(I3870=1,"Varón","Mujer")</f>
        <v/>
      </c>
      <c r="Y3870">
        <f>IFERROR(VLOOKUP(M3870,Tablas_Equivalencia!$G$3:$H$6,2,FALSE),"Sin dato")</f>
        <v/>
      </c>
      <c r="Z3870">
        <f>IF(J3870&lt;=24,"18-24","25-29")</f>
        <v/>
      </c>
      <c r="AA3870">
        <f>IF(M3870&lt;&gt;1,"",IF(P3870=2,1,0))</f>
        <v/>
      </c>
      <c r="AB3870">
        <f>IF(M3870&lt;&gt;1,"",IF(O3870&gt;=2,1,0))</f>
        <v/>
      </c>
      <c r="AC3870">
        <f>IF(M3870&lt;&gt;1,"",IF(OR(Q3870=999,Q3870=""),"",IF(OR(Q3870&lt;35,Q3870&gt;48),1,0)))</f>
        <v/>
      </c>
      <c r="AD3870">
        <f>IF(COUNT(AA3870:AC3870)&lt;3,"",SUM(AA3870:AC3870))</f>
        <v/>
      </c>
      <c r="AE3870">
        <f>IF(L3870&gt;=4,2,IF(L3870&gt;=2,1,0))</f>
        <v/>
      </c>
      <c r="AF3870">
        <f>IF(L3870&gt;=5,1,0)</f>
        <v/>
      </c>
      <c r="AG3870">
        <f>AE3870+AF3870</f>
        <v/>
      </c>
      <c r="AH3870" s="15">
        <f>IF(M3870&lt;&gt;1,"",IF(OR(R3870=-9,R3870=""),"",R3870))</f>
        <v/>
      </c>
      <c r="AI3870">
        <f>IF(M3870&lt;&gt;1,"",IF(OR(Q3870=999,Q3870=""),"",Q3870))</f>
        <v/>
      </c>
    </row>
    <row r="3871">
      <c r="A3871" t="inlineStr">
        <is>
          <t>TQRMNOP120791</t>
        </is>
      </c>
      <c r="B3871" t="n">
        <v>2025</v>
      </c>
      <c r="C3871" t="n">
        <v>1</v>
      </c>
      <c r="D3871" t="n">
        <v>43</v>
      </c>
      <c r="E3871" t="inlineStr">
        <is>
          <t>S</t>
        </is>
      </c>
      <c r="F3871" t="n">
        <v>36</v>
      </c>
      <c r="G3871" t="n">
        <v>1394</v>
      </c>
      <c r="H3871" t="n">
        <v>3</v>
      </c>
      <c r="I3871" t="n">
        <v>1</v>
      </c>
      <c r="J3871" t="n">
        <v>20</v>
      </c>
      <c r="K3871" t="n">
        <v>1</v>
      </c>
      <c r="L3871" t="n">
        <v>5</v>
      </c>
      <c r="M3871" t="n">
        <v>1</v>
      </c>
      <c r="N3871" t="n">
        <v>3</v>
      </c>
      <c r="O3871" t="n">
        <v>2</v>
      </c>
      <c r="P3871" t="n">
        <v>2</v>
      </c>
      <c r="Q3871" t="n">
        <v>12</v>
      </c>
      <c r="R3871" s="15" t="n">
        <v>461000</v>
      </c>
      <c r="S3871" s="15" t="n">
        <v>133000</v>
      </c>
      <c r="T3871" s="15" t="n">
        <v>594000</v>
      </c>
      <c r="U3871" s="15" t="n">
        <v>62500</v>
      </c>
      <c r="V3871">
        <f>IFERROR(VLOOKUP(D3871,Tablas_Equivalencia!$A$3:$B$8,2,FALSE),"Sin dato")</f>
        <v/>
      </c>
      <c r="W3871">
        <f>IFERROR(VLOOKUP(L3871,Tablas_Equivalencia!$D$3:$E$9,2,FALSE),"Sin dato")</f>
        <v/>
      </c>
      <c r="X3871">
        <f>IF(I3871=1,"Varón","Mujer")</f>
        <v/>
      </c>
      <c r="Y3871">
        <f>IFERROR(VLOOKUP(M3871,Tablas_Equivalencia!$G$3:$H$6,2,FALSE),"Sin dato")</f>
        <v/>
      </c>
      <c r="Z3871">
        <f>IF(J3871&lt;=24,"18-24","25-29")</f>
        <v/>
      </c>
      <c r="AA3871">
        <f>IF(M3871&lt;&gt;1,"",IF(P3871=2,1,0))</f>
        <v/>
      </c>
      <c r="AB3871">
        <f>IF(M3871&lt;&gt;1,"",IF(O3871&gt;=2,1,0))</f>
        <v/>
      </c>
      <c r="AC3871">
        <f>IF(M3871&lt;&gt;1,"",IF(OR(Q3871=999,Q3871=""),"",IF(OR(Q3871&lt;35,Q3871&gt;48),1,0)))</f>
        <v/>
      </c>
      <c r="AD3871">
        <f>IF(COUNT(AA3871:AC3871)&lt;3,"",SUM(AA3871:AC3871))</f>
        <v/>
      </c>
      <c r="AE3871">
        <f>IF(L3871&gt;=4,2,IF(L3871&gt;=2,1,0))</f>
        <v/>
      </c>
      <c r="AF3871">
        <f>IF(L3871&gt;=5,1,0)</f>
        <v/>
      </c>
      <c r="AG3871">
        <f>AE3871+AF3871</f>
        <v/>
      </c>
      <c r="AH3871" s="15">
        <f>IF(M3871&lt;&gt;1,"",IF(OR(R3871=-9,R3871=""),"",R3871))</f>
        <v/>
      </c>
      <c r="AI3871">
        <f>IF(M3871&lt;&gt;1,"",IF(OR(Q3871=999,Q3871=""),"",Q3871))</f>
        <v/>
      </c>
    </row>
    <row r="3872">
      <c r="A3872" t="inlineStr">
        <is>
          <t>TQRMNOP120803</t>
        </is>
      </c>
      <c r="B3872" t="n">
        <v>2025</v>
      </c>
      <c r="C3872" t="n">
        <v>1</v>
      </c>
      <c r="D3872" t="n">
        <v>1</v>
      </c>
      <c r="E3872" t="inlineStr">
        <is>
          <t>S</t>
        </is>
      </c>
      <c r="F3872" t="n">
        <v>32</v>
      </c>
      <c r="G3872" t="n">
        <v>1552</v>
      </c>
      <c r="H3872" t="n">
        <v>2</v>
      </c>
      <c r="I3872" t="n">
        <v>1</v>
      </c>
      <c r="J3872" t="n">
        <v>26</v>
      </c>
      <c r="K3872" t="n">
        <v>1</v>
      </c>
      <c r="L3872" t="n">
        <v>4</v>
      </c>
      <c r="M3872" t="n">
        <v>1</v>
      </c>
      <c r="N3872" t="n">
        <v>3</v>
      </c>
      <c r="O3872" t="n">
        <v>2</v>
      </c>
      <c r="P3872" t="n">
        <v>1</v>
      </c>
      <c r="Q3872" t="n">
        <v>31</v>
      </c>
      <c r="R3872" s="15" t="n">
        <v>483000</v>
      </c>
      <c r="S3872" s="15" t="n">
        <v>0</v>
      </c>
      <c r="T3872" s="15" t="n">
        <v>483000</v>
      </c>
      <c r="U3872" s="15" t="n">
        <v>253700</v>
      </c>
      <c r="V3872">
        <f>IFERROR(VLOOKUP(D3872,Tablas_Equivalencia!$A$3:$B$8,2,FALSE),"Sin dato")</f>
        <v/>
      </c>
      <c r="W3872">
        <f>IFERROR(VLOOKUP(L3872,Tablas_Equivalencia!$D$3:$E$9,2,FALSE),"Sin dato")</f>
        <v/>
      </c>
      <c r="X3872">
        <f>IF(I3872=1,"Varón","Mujer")</f>
        <v/>
      </c>
      <c r="Y3872">
        <f>IFERROR(VLOOKUP(M3872,Tablas_Equivalencia!$G$3:$H$6,2,FALSE),"Sin dato")</f>
        <v/>
      </c>
      <c r="Z3872">
        <f>IF(J3872&lt;=24,"18-24","25-29")</f>
        <v/>
      </c>
      <c r="AA3872">
        <f>IF(M3872&lt;&gt;1,"",IF(P3872=2,1,0))</f>
        <v/>
      </c>
      <c r="AB3872">
        <f>IF(M3872&lt;&gt;1,"",IF(O3872&gt;=2,1,0))</f>
        <v/>
      </c>
      <c r="AC3872">
        <f>IF(M3872&lt;&gt;1,"",IF(OR(Q3872=999,Q3872=""),"",IF(OR(Q3872&lt;35,Q3872&gt;48),1,0)))</f>
        <v/>
      </c>
      <c r="AD3872">
        <f>IF(COUNT(AA3872:AC3872)&lt;3,"",SUM(AA3872:AC3872))</f>
        <v/>
      </c>
      <c r="AE3872">
        <f>IF(L3872&gt;=4,2,IF(L3872&gt;=2,1,0))</f>
        <v/>
      </c>
      <c r="AF3872">
        <f>IF(L3872&gt;=5,1,0)</f>
        <v/>
      </c>
      <c r="AG3872">
        <f>AE3872+AF3872</f>
        <v/>
      </c>
      <c r="AH3872" s="15">
        <f>IF(M3872&lt;&gt;1,"",IF(OR(R3872=-9,R3872=""),"",R3872))</f>
        <v/>
      </c>
      <c r="AI3872">
        <f>IF(M3872&lt;&gt;1,"",IF(OR(Q3872=999,Q3872=""),"",Q3872))</f>
        <v/>
      </c>
    </row>
    <row r="3873">
      <c r="A3873" t="inlineStr">
        <is>
          <t>TQRMNOP120810</t>
        </is>
      </c>
      <c r="B3873" t="n">
        <v>2025</v>
      </c>
      <c r="C3873" t="n">
        <v>1</v>
      </c>
      <c r="D3873" t="n">
        <v>43</v>
      </c>
      <c r="E3873" t="inlineStr">
        <is>
          <t>N</t>
        </is>
      </c>
      <c r="F3873" t="n">
        <v>34</v>
      </c>
      <c r="G3873" t="n">
        <v>1281</v>
      </c>
      <c r="H3873" t="n">
        <v>3</v>
      </c>
      <c r="I3873" t="n">
        <v>1</v>
      </c>
      <c r="J3873" t="n">
        <v>28</v>
      </c>
      <c r="K3873" t="n">
        <v>2</v>
      </c>
      <c r="L3873" t="n">
        <v>6</v>
      </c>
      <c r="M3873" t="n">
        <v>1</v>
      </c>
      <c r="N3873" t="n">
        <v>3</v>
      </c>
      <c r="O3873" t="n">
        <v>1</v>
      </c>
      <c r="P3873" t="n">
        <v>1</v>
      </c>
      <c r="Q3873" t="n">
        <v>51</v>
      </c>
      <c r="R3873" s="15" t="n">
        <v>780000</v>
      </c>
      <c r="S3873" s="15" t="n">
        <v>0</v>
      </c>
      <c r="T3873" s="15" t="n">
        <v>780000</v>
      </c>
      <c r="U3873" s="15" t="n">
        <v>95800</v>
      </c>
      <c r="V3873">
        <f>IFERROR(VLOOKUP(D3873,Tablas_Equivalencia!$A$3:$B$8,2,FALSE),"Sin dato")</f>
        <v/>
      </c>
      <c r="W3873">
        <f>IFERROR(VLOOKUP(L3873,Tablas_Equivalencia!$D$3:$E$9,2,FALSE),"Sin dato")</f>
        <v/>
      </c>
      <c r="X3873">
        <f>IF(I3873=1,"Varón","Mujer")</f>
        <v/>
      </c>
      <c r="Y3873">
        <f>IFERROR(VLOOKUP(M3873,Tablas_Equivalencia!$G$3:$H$6,2,FALSE),"Sin dato")</f>
        <v/>
      </c>
      <c r="Z3873">
        <f>IF(J3873&lt;=24,"18-24","25-29")</f>
        <v/>
      </c>
      <c r="AA3873">
        <f>IF(M3873&lt;&gt;1,"",IF(P3873=2,1,0))</f>
        <v/>
      </c>
      <c r="AB3873">
        <f>IF(M3873&lt;&gt;1,"",IF(O3873&gt;=2,1,0))</f>
        <v/>
      </c>
      <c r="AC3873">
        <f>IF(M3873&lt;&gt;1,"",IF(OR(Q3873=999,Q3873=""),"",IF(OR(Q3873&lt;35,Q3873&gt;48),1,0)))</f>
        <v/>
      </c>
      <c r="AD3873">
        <f>IF(COUNT(AA3873:AC3873)&lt;3,"",SUM(AA3873:AC3873))</f>
        <v/>
      </c>
      <c r="AE3873">
        <f>IF(L3873&gt;=4,2,IF(L3873&gt;=2,1,0))</f>
        <v/>
      </c>
      <c r="AF3873">
        <f>IF(L3873&gt;=5,1,0)</f>
        <v/>
      </c>
      <c r="AG3873">
        <f>AE3873+AF3873</f>
        <v/>
      </c>
      <c r="AH3873" s="15">
        <f>IF(M3873&lt;&gt;1,"",IF(OR(R3873=-9,R3873=""),"",R3873))</f>
        <v/>
      </c>
      <c r="AI3873">
        <f>IF(M3873&lt;&gt;1,"",IF(OR(Q3873=999,Q3873=""),"",Q3873))</f>
        <v/>
      </c>
    </row>
    <row r="3874">
      <c r="A3874" t="inlineStr">
        <is>
          <t>TQRMNOP120819</t>
        </is>
      </c>
      <c r="B3874" t="n">
        <v>2025</v>
      </c>
      <c r="C3874" t="n">
        <v>1</v>
      </c>
      <c r="D3874" t="n">
        <v>41</v>
      </c>
      <c r="E3874" t="inlineStr">
        <is>
          <t>N</t>
        </is>
      </c>
      <c r="F3874" t="n">
        <v>15</v>
      </c>
      <c r="G3874" t="n">
        <v>629</v>
      </c>
      <c r="H3874" t="n">
        <v>2</v>
      </c>
      <c r="I3874" t="n">
        <v>2</v>
      </c>
      <c r="J3874" t="n">
        <v>27</v>
      </c>
      <c r="K3874" t="n">
        <v>2</v>
      </c>
      <c r="L3874" t="n">
        <v>3</v>
      </c>
      <c r="M3874" t="n">
        <v>1</v>
      </c>
      <c r="N3874" t="n">
        <v>3</v>
      </c>
      <c r="O3874" t="n">
        <v>2</v>
      </c>
      <c r="P3874" t="n">
        <v>2</v>
      </c>
      <c r="Q3874" t="n">
        <v>31</v>
      </c>
      <c r="R3874" s="15" t="n">
        <v>182000</v>
      </c>
      <c r="S3874" s="15" t="n">
        <v>0</v>
      </c>
      <c r="T3874" s="15" t="n">
        <v>182000</v>
      </c>
      <c r="U3874" s="15" t="n">
        <v>123700</v>
      </c>
      <c r="V3874">
        <f>IFERROR(VLOOKUP(D3874,Tablas_Equivalencia!$A$3:$B$8,2,FALSE),"Sin dato")</f>
        <v/>
      </c>
      <c r="W3874">
        <f>IFERROR(VLOOKUP(L3874,Tablas_Equivalencia!$D$3:$E$9,2,FALSE),"Sin dato")</f>
        <v/>
      </c>
      <c r="X3874">
        <f>IF(I3874=1,"Varón","Mujer")</f>
        <v/>
      </c>
      <c r="Y3874">
        <f>IFERROR(VLOOKUP(M3874,Tablas_Equivalencia!$G$3:$H$6,2,FALSE),"Sin dato")</f>
        <v/>
      </c>
      <c r="Z3874">
        <f>IF(J3874&lt;=24,"18-24","25-29")</f>
        <v/>
      </c>
      <c r="AA3874">
        <f>IF(M3874&lt;&gt;1,"",IF(P3874=2,1,0))</f>
        <v/>
      </c>
      <c r="AB3874">
        <f>IF(M3874&lt;&gt;1,"",IF(O3874&gt;=2,1,0))</f>
        <v/>
      </c>
      <c r="AC3874">
        <f>IF(M3874&lt;&gt;1,"",IF(OR(Q3874=999,Q3874=""),"",IF(OR(Q3874&lt;35,Q3874&gt;48),1,0)))</f>
        <v/>
      </c>
      <c r="AD3874">
        <f>IF(COUNT(AA3874:AC3874)&lt;3,"",SUM(AA3874:AC3874))</f>
        <v/>
      </c>
      <c r="AE3874">
        <f>IF(L3874&gt;=4,2,IF(L3874&gt;=2,1,0))</f>
        <v/>
      </c>
      <c r="AF3874">
        <f>IF(L3874&gt;=5,1,0)</f>
        <v/>
      </c>
      <c r="AG3874">
        <f>AE3874+AF3874</f>
        <v/>
      </c>
      <c r="AH3874" s="15">
        <f>IF(M3874&lt;&gt;1,"",IF(OR(R3874=-9,R3874=""),"",R3874))</f>
        <v/>
      </c>
      <c r="AI3874">
        <f>IF(M3874&lt;&gt;1,"",IF(OR(Q3874=999,Q3874=""),"",Q3874))</f>
        <v/>
      </c>
    </row>
    <row r="3875">
      <c r="A3875" t="inlineStr">
        <is>
          <t>TQRMNOP120828</t>
        </is>
      </c>
      <c r="B3875" t="n">
        <v>2025</v>
      </c>
      <c r="C3875" t="n">
        <v>1</v>
      </c>
      <c r="D3875" t="n">
        <v>42</v>
      </c>
      <c r="E3875" t="inlineStr">
        <is>
          <t>S</t>
        </is>
      </c>
      <c r="F3875" t="n">
        <v>10</v>
      </c>
      <c r="G3875" t="n">
        <v>1229</v>
      </c>
      <c r="H3875" t="n">
        <v>3</v>
      </c>
      <c r="I3875" t="n">
        <v>2</v>
      </c>
      <c r="J3875" t="n">
        <v>29</v>
      </c>
      <c r="K3875" t="n">
        <v>1</v>
      </c>
      <c r="L3875" t="n">
        <v>5</v>
      </c>
      <c r="M3875" t="n">
        <v>1</v>
      </c>
      <c r="N3875" t="n">
        <v>3</v>
      </c>
      <c r="O3875" t="n">
        <v>1</v>
      </c>
      <c r="P3875" t="n">
        <v>2</v>
      </c>
      <c r="Q3875" t="n">
        <v>13</v>
      </c>
      <c r="R3875" s="15" t="n">
        <v>247000</v>
      </c>
      <c r="S3875" s="15" t="n">
        <v>0</v>
      </c>
      <c r="T3875" s="15" t="n">
        <v>247000</v>
      </c>
      <c r="U3875" s="15" t="n">
        <v>87000</v>
      </c>
      <c r="V3875">
        <f>IFERROR(VLOOKUP(D3875,Tablas_Equivalencia!$A$3:$B$8,2,FALSE),"Sin dato")</f>
        <v/>
      </c>
      <c r="W3875">
        <f>IFERROR(VLOOKUP(L3875,Tablas_Equivalencia!$D$3:$E$9,2,FALSE),"Sin dato")</f>
        <v/>
      </c>
      <c r="X3875">
        <f>IF(I3875=1,"Varón","Mujer")</f>
        <v/>
      </c>
      <c r="Y3875">
        <f>IFERROR(VLOOKUP(M3875,Tablas_Equivalencia!$G$3:$H$6,2,FALSE),"Sin dato")</f>
        <v/>
      </c>
      <c r="Z3875">
        <f>IF(J3875&lt;=24,"18-24","25-29")</f>
        <v/>
      </c>
      <c r="AA3875">
        <f>IF(M3875&lt;&gt;1,"",IF(P3875=2,1,0))</f>
        <v/>
      </c>
      <c r="AB3875">
        <f>IF(M3875&lt;&gt;1,"",IF(O3875&gt;=2,1,0))</f>
        <v/>
      </c>
      <c r="AC3875">
        <f>IF(M3875&lt;&gt;1,"",IF(OR(Q3875=999,Q3875=""),"",IF(OR(Q3875&lt;35,Q3875&gt;48),1,0)))</f>
        <v/>
      </c>
      <c r="AD3875">
        <f>IF(COUNT(AA3875:AC3875)&lt;3,"",SUM(AA3875:AC3875))</f>
        <v/>
      </c>
      <c r="AE3875">
        <f>IF(L3875&gt;=4,2,IF(L3875&gt;=2,1,0))</f>
        <v/>
      </c>
      <c r="AF3875">
        <f>IF(L3875&gt;=5,1,0)</f>
        <v/>
      </c>
      <c r="AG3875">
        <f>AE3875+AF3875</f>
        <v/>
      </c>
      <c r="AH3875" s="15">
        <f>IF(M3875&lt;&gt;1,"",IF(OR(R3875=-9,R3875=""),"",R3875))</f>
        <v/>
      </c>
      <c r="AI3875">
        <f>IF(M3875&lt;&gt;1,"",IF(OR(Q3875=999,Q3875=""),"",Q3875))</f>
        <v/>
      </c>
    </row>
    <row r="3876">
      <c r="A3876" t="inlineStr">
        <is>
          <t>TQRMNOP120839</t>
        </is>
      </c>
      <c r="B3876" t="n">
        <v>2025</v>
      </c>
      <c r="C3876" t="n">
        <v>1</v>
      </c>
      <c r="D3876" t="n">
        <v>1</v>
      </c>
      <c r="E3876" t="inlineStr">
        <is>
          <t>S</t>
        </is>
      </c>
      <c r="F3876" t="n">
        <v>33</v>
      </c>
      <c r="G3876" t="n">
        <v>1188</v>
      </c>
      <c r="H3876" t="n">
        <v>1</v>
      </c>
      <c r="I3876" t="n">
        <v>2</v>
      </c>
      <c r="J3876" t="n">
        <v>28</v>
      </c>
      <c r="K3876" t="n">
        <v>2</v>
      </c>
      <c r="L3876" t="n">
        <v>4</v>
      </c>
      <c r="M3876" t="n">
        <v>1</v>
      </c>
      <c r="N3876" t="n">
        <v>3</v>
      </c>
      <c r="O3876" t="n">
        <v>2</v>
      </c>
      <c r="P3876" t="n">
        <v>2</v>
      </c>
      <c r="Q3876" t="n">
        <v>18</v>
      </c>
      <c r="R3876" s="15" t="n">
        <v>-9</v>
      </c>
      <c r="S3876" s="15" t="n">
        <v>0</v>
      </c>
      <c r="T3876" s="15" t="n">
        <v>0</v>
      </c>
      <c r="U3876" s="15" t="n">
        <v>109200</v>
      </c>
      <c r="V3876">
        <f>IFERROR(VLOOKUP(D3876,Tablas_Equivalencia!$A$3:$B$8,2,FALSE),"Sin dato")</f>
        <v/>
      </c>
      <c r="W3876">
        <f>IFERROR(VLOOKUP(L3876,Tablas_Equivalencia!$D$3:$E$9,2,FALSE),"Sin dato")</f>
        <v/>
      </c>
      <c r="X3876">
        <f>IF(I3876=1,"Varón","Mujer")</f>
        <v/>
      </c>
      <c r="Y3876">
        <f>IFERROR(VLOOKUP(M3876,Tablas_Equivalencia!$G$3:$H$6,2,FALSE),"Sin dato")</f>
        <v/>
      </c>
      <c r="Z3876">
        <f>IF(J3876&lt;=24,"18-24","25-29")</f>
        <v/>
      </c>
      <c r="AA3876">
        <f>IF(M3876&lt;&gt;1,"",IF(P3876=2,1,0))</f>
        <v/>
      </c>
      <c r="AB3876">
        <f>IF(M3876&lt;&gt;1,"",IF(O3876&gt;=2,1,0))</f>
        <v/>
      </c>
      <c r="AC3876">
        <f>IF(M3876&lt;&gt;1,"",IF(OR(Q3876=999,Q3876=""),"",IF(OR(Q3876&lt;35,Q3876&gt;48),1,0)))</f>
        <v/>
      </c>
      <c r="AD3876">
        <f>IF(COUNT(AA3876:AC3876)&lt;3,"",SUM(AA3876:AC3876))</f>
        <v/>
      </c>
      <c r="AE3876">
        <f>IF(L3876&gt;=4,2,IF(L3876&gt;=2,1,0))</f>
        <v/>
      </c>
      <c r="AF3876">
        <f>IF(L3876&gt;=5,1,0)</f>
        <v/>
      </c>
      <c r="AG3876">
        <f>AE3876+AF3876</f>
        <v/>
      </c>
      <c r="AH3876" s="15">
        <f>IF(M3876&lt;&gt;1,"",IF(OR(R3876=-9,R3876=""),"",R3876))</f>
        <v/>
      </c>
      <c r="AI3876">
        <f>IF(M3876&lt;&gt;1,"",IF(OR(Q3876=999,Q3876=""),"",Q3876))</f>
        <v/>
      </c>
    </row>
    <row r="3877">
      <c r="A3877" t="inlineStr">
        <is>
          <t>TQRMNOP120842</t>
        </is>
      </c>
      <c r="B3877" t="n">
        <v>2025</v>
      </c>
      <c r="C3877" t="n">
        <v>1</v>
      </c>
      <c r="D3877" t="n">
        <v>40</v>
      </c>
      <c r="E3877" t="inlineStr">
        <is>
          <t>S</t>
        </is>
      </c>
      <c r="F3877" t="n">
        <v>7</v>
      </c>
      <c r="G3877" t="n">
        <v>1474</v>
      </c>
      <c r="H3877" t="n">
        <v>2</v>
      </c>
      <c r="I3877" t="n">
        <v>1</v>
      </c>
      <c r="J3877" t="n">
        <v>26</v>
      </c>
      <c r="K3877" t="n">
        <v>2</v>
      </c>
      <c r="L3877" t="n">
        <v>3</v>
      </c>
      <c r="M3877" t="n">
        <v>1</v>
      </c>
      <c r="N3877" t="n">
        <v>1</v>
      </c>
      <c r="O3877" t="n">
        <v>2</v>
      </c>
      <c r="P3877" t="n">
        <v>2</v>
      </c>
      <c r="Q3877" t="n">
        <v>999</v>
      </c>
      <c r="R3877" s="15" t="n">
        <v>504000</v>
      </c>
      <c r="S3877" s="15" t="n">
        <v>0</v>
      </c>
      <c r="T3877" s="15" t="n">
        <v>504000</v>
      </c>
      <c r="U3877" s="15" t="n">
        <v>310400</v>
      </c>
      <c r="V3877">
        <f>IFERROR(VLOOKUP(D3877,Tablas_Equivalencia!$A$3:$B$8,2,FALSE),"Sin dato")</f>
        <v/>
      </c>
      <c r="W3877">
        <f>IFERROR(VLOOKUP(L3877,Tablas_Equivalencia!$D$3:$E$9,2,FALSE),"Sin dato")</f>
        <v/>
      </c>
      <c r="X3877">
        <f>IF(I3877=1,"Varón","Mujer")</f>
        <v/>
      </c>
      <c r="Y3877">
        <f>IFERROR(VLOOKUP(M3877,Tablas_Equivalencia!$G$3:$H$6,2,FALSE),"Sin dato")</f>
        <v/>
      </c>
      <c r="Z3877">
        <f>IF(J3877&lt;=24,"18-24","25-29")</f>
        <v/>
      </c>
      <c r="AA3877">
        <f>IF(M3877&lt;&gt;1,"",IF(P3877=2,1,0))</f>
        <v/>
      </c>
      <c r="AB3877">
        <f>IF(M3877&lt;&gt;1,"",IF(O3877&gt;=2,1,0))</f>
        <v/>
      </c>
      <c r="AC3877">
        <f>IF(M3877&lt;&gt;1,"",IF(OR(Q3877=999,Q3877=""),"",IF(OR(Q3877&lt;35,Q3877&gt;48),1,0)))</f>
        <v/>
      </c>
      <c r="AD3877">
        <f>IF(COUNT(AA3877:AC3877)&lt;3,"",SUM(AA3877:AC3877))</f>
        <v/>
      </c>
      <c r="AE3877">
        <f>IF(L3877&gt;=4,2,IF(L3877&gt;=2,1,0))</f>
        <v/>
      </c>
      <c r="AF3877">
        <f>IF(L3877&gt;=5,1,0)</f>
        <v/>
      </c>
      <c r="AG3877">
        <f>AE3877+AF3877</f>
        <v/>
      </c>
      <c r="AH3877" s="15">
        <f>IF(M3877&lt;&gt;1,"",IF(OR(R3877=-9,R3877=""),"",R3877))</f>
        <v/>
      </c>
      <c r="AI3877">
        <f>IF(M3877&lt;&gt;1,"",IF(OR(Q3877=999,Q3877=""),"",Q3877))</f>
        <v/>
      </c>
    </row>
    <row r="3878">
      <c r="A3878" t="inlineStr">
        <is>
          <t>TQRMNOP120857</t>
        </is>
      </c>
      <c r="B3878" t="n">
        <v>2025</v>
      </c>
      <c r="C3878" t="n">
        <v>1</v>
      </c>
      <c r="D3878" t="n">
        <v>1</v>
      </c>
      <c r="E3878" t="inlineStr">
        <is>
          <t>S</t>
        </is>
      </c>
      <c r="F3878" t="n">
        <v>33</v>
      </c>
      <c r="G3878" t="n">
        <v>473</v>
      </c>
      <c r="H3878" t="n">
        <v>1</v>
      </c>
      <c r="I3878" t="n">
        <v>2</v>
      </c>
      <c r="J3878" t="n">
        <v>19</v>
      </c>
      <c r="K3878" t="n">
        <v>1</v>
      </c>
      <c r="L3878" t="n">
        <v>3</v>
      </c>
      <c r="M3878" t="n">
        <v>1</v>
      </c>
      <c r="N3878" t="n">
        <v>3</v>
      </c>
      <c r="O3878" t="n">
        <v>2</v>
      </c>
      <c r="P3878" t="n">
        <v>2</v>
      </c>
      <c r="Q3878" t="n">
        <v>17</v>
      </c>
      <c r="R3878" s="15" t="n">
        <v>-9</v>
      </c>
      <c r="S3878" s="15" t="n">
        <v>140000</v>
      </c>
      <c r="T3878" s="15" t="n">
        <v>139991</v>
      </c>
      <c r="U3878" s="15" t="n">
        <v>192700</v>
      </c>
      <c r="V3878">
        <f>IFERROR(VLOOKUP(D3878,Tablas_Equivalencia!$A$3:$B$8,2,FALSE),"Sin dato")</f>
        <v/>
      </c>
      <c r="W3878">
        <f>IFERROR(VLOOKUP(L3878,Tablas_Equivalencia!$D$3:$E$9,2,FALSE),"Sin dato")</f>
        <v/>
      </c>
      <c r="X3878">
        <f>IF(I3878=1,"Varón","Mujer")</f>
        <v/>
      </c>
      <c r="Y3878">
        <f>IFERROR(VLOOKUP(M3878,Tablas_Equivalencia!$G$3:$H$6,2,FALSE),"Sin dato")</f>
        <v/>
      </c>
      <c r="Z3878">
        <f>IF(J3878&lt;=24,"18-24","25-29")</f>
        <v/>
      </c>
      <c r="AA3878">
        <f>IF(M3878&lt;&gt;1,"",IF(P3878=2,1,0))</f>
        <v/>
      </c>
      <c r="AB3878">
        <f>IF(M3878&lt;&gt;1,"",IF(O3878&gt;=2,1,0))</f>
        <v/>
      </c>
      <c r="AC3878">
        <f>IF(M3878&lt;&gt;1,"",IF(OR(Q3878=999,Q3878=""),"",IF(OR(Q3878&lt;35,Q3878&gt;48),1,0)))</f>
        <v/>
      </c>
      <c r="AD3878">
        <f>IF(COUNT(AA3878:AC3878)&lt;3,"",SUM(AA3878:AC3878))</f>
        <v/>
      </c>
      <c r="AE3878">
        <f>IF(L3878&gt;=4,2,IF(L3878&gt;=2,1,0))</f>
        <v/>
      </c>
      <c r="AF3878">
        <f>IF(L3878&gt;=5,1,0)</f>
        <v/>
      </c>
      <c r="AG3878">
        <f>AE3878+AF3878</f>
        <v/>
      </c>
      <c r="AH3878" s="15">
        <f>IF(M3878&lt;&gt;1,"",IF(OR(R3878=-9,R3878=""),"",R3878))</f>
        <v/>
      </c>
      <c r="AI3878">
        <f>IF(M3878&lt;&gt;1,"",IF(OR(Q3878=999,Q3878=""),"",Q3878))</f>
        <v/>
      </c>
    </row>
    <row r="3879">
      <c r="A3879" t="inlineStr">
        <is>
          <t>TQRMNOP120858</t>
        </is>
      </c>
      <c r="B3879" t="n">
        <v>2025</v>
      </c>
      <c r="C3879" t="n">
        <v>1</v>
      </c>
      <c r="D3879" t="n">
        <v>1</v>
      </c>
      <c r="E3879" t="inlineStr">
        <is>
          <t>S</t>
        </is>
      </c>
      <c r="F3879" t="n">
        <v>32</v>
      </c>
      <c r="G3879" t="n">
        <v>1629</v>
      </c>
      <c r="H3879" t="n">
        <v>3</v>
      </c>
      <c r="I3879" t="n">
        <v>1</v>
      </c>
      <c r="J3879" t="n">
        <v>22</v>
      </c>
      <c r="K3879" t="n">
        <v>2</v>
      </c>
      <c r="L3879" t="n">
        <v>4</v>
      </c>
      <c r="M3879" t="n">
        <v>1</v>
      </c>
      <c r="N3879" t="n">
        <v>2</v>
      </c>
      <c r="O3879" t="n">
        <v>2</v>
      </c>
      <c r="P3879" t="n">
        <v>2</v>
      </c>
      <c r="Q3879" t="n">
        <v>32</v>
      </c>
      <c r="R3879" s="15" t="n">
        <v>777000</v>
      </c>
      <c r="S3879" s="15" t="n">
        <v>0</v>
      </c>
      <c r="T3879" s="15" t="n">
        <v>777000</v>
      </c>
      <c r="U3879" s="15" t="n">
        <v>58900</v>
      </c>
      <c r="V3879">
        <f>IFERROR(VLOOKUP(D3879,Tablas_Equivalencia!$A$3:$B$8,2,FALSE),"Sin dato")</f>
        <v/>
      </c>
      <c r="W3879">
        <f>IFERROR(VLOOKUP(L3879,Tablas_Equivalencia!$D$3:$E$9,2,FALSE),"Sin dato")</f>
        <v/>
      </c>
      <c r="X3879">
        <f>IF(I3879=1,"Varón","Mujer")</f>
        <v/>
      </c>
      <c r="Y3879">
        <f>IFERROR(VLOOKUP(M3879,Tablas_Equivalencia!$G$3:$H$6,2,FALSE),"Sin dato")</f>
        <v/>
      </c>
      <c r="Z3879">
        <f>IF(J3879&lt;=24,"18-24","25-29")</f>
        <v/>
      </c>
      <c r="AA3879">
        <f>IF(M3879&lt;&gt;1,"",IF(P3879=2,1,0))</f>
        <v/>
      </c>
      <c r="AB3879">
        <f>IF(M3879&lt;&gt;1,"",IF(O3879&gt;=2,1,0))</f>
        <v/>
      </c>
      <c r="AC3879">
        <f>IF(M3879&lt;&gt;1,"",IF(OR(Q3879=999,Q3879=""),"",IF(OR(Q3879&lt;35,Q3879&gt;48),1,0)))</f>
        <v/>
      </c>
      <c r="AD3879">
        <f>IF(COUNT(AA3879:AC3879)&lt;3,"",SUM(AA3879:AC3879))</f>
        <v/>
      </c>
      <c r="AE3879">
        <f>IF(L3879&gt;=4,2,IF(L3879&gt;=2,1,0))</f>
        <v/>
      </c>
      <c r="AF3879">
        <f>IF(L3879&gt;=5,1,0)</f>
        <v/>
      </c>
      <c r="AG3879">
        <f>AE3879+AF3879</f>
        <v/>
      </c>
      <c r="AH3879" s="15">
        <f>IF(M3879&lt;&gt;1,"",IF(OR(R3879=-9,R3879=""),"",R3879))</f>
        <v/>
      </c>
      <c r="AI3879">
        <f>IF(M3879&lt;&gt;1,"",IF(OR(Q3879=999,Q3879=""),"",Q3879))</f>
        <v/>
      </c>
    </row>
    <row r="3880">
      <c r="A3880" t="inlineStr">
        <is>
          <t>TQRMNOP120861</t>
        </is>
      </c>
      <c r="B3880" t="n">
        <v>2025</v>
      </c>
      <c r="C3880" t="n">
        <v>1</v>
      </c>
      <c r="D3880" t="n">
        <v>1</v>
      </c>
      <c r="E3880" t="inlineStr">
        <is>
          <t>S</t>
        </is>
      </c>
      <c r="F3880" t="n">
        <v>32</v>
      </c>
      <c r="G3880" t="n">
        <v>1153</v>
      </c>
      <c r="H3880" t="n">
        <v>2</v>
      </c>
      <c r="I3880" t="n">
        <v>1</v>
      </c>
      <c r="J3880" t="n">
        <v>24</v>
      </c>
      <c r="K3880" t="n">
        <v>2</v>
      </c>
      <c r="L3880" t="n">
        <v>4</v>
      </c>
      <c r="M3880" t="n">
        <v>1</v>
      </c>
      <c r="N3880" t="n">
        <v>3</v>
      </c>
      <c r="O3880" t="n">
        <v>2</v>
      </c>
      <c r="P3880" t="n">
        <v>2</v>
      </c>
      <c r="Q3880" t="n">
        <v>35</v>
      </c>
      <c r="R3880" s="15" t="n">
        <v>392000</v>
      </c>
      <c r="S3880" s="15" t="n">
        <v>0</v>
      </c>
      <c r="T3880" s="15" t="n">
        <v>392000</v>
      </c>
      <c r="U3880" s="15" t="n">
        <v>180500</v>
      </c>
      <c r="V3880">
        <f>IFERROR(VLOOKUP(D3880,Tablas_Equivalencia!$A$3:$B$8,2,FALSE),"Sin dato")</f>
        <v/>
      </c>
      <c r="W3880">
        <f>IFERROR(VLOOKUP(L3880,Tablas_Equivalencia!$D$3:$E$9,2,FALSE),"Sin dato")</f>
        <v/>
      </c>
      <c r="X3880">
        <f>IF(I3880=1,"Varón","Mujer")</f>
        <v/>
      </c>
      <c r="Y3880">
        <f>IFERROR(VLOOKUP(M3880,Tablas_Equivalencia!$G$3:$H$6,2,FALSE),"Sin dato")</f>
        <v/>
      </c>
      <c r="Z3880">
        <f>IF(J3880&lt;=24,"18-24","25-29")</f>
        <v/>
      </c>
      <c r="AA3880">
        <f>IF(M3880&lt;&gt;1,"",IF(P3880=2,1,0))</f>
        <v/>
      </c>
      <c r="AB3880">
        <f>IF(M3880&lt;&gt;1,"",IF(O3880&gt;=2,1,0))</f>
        <v/>
      </c>
      <c r="AC3880">
        <f>IF(M3880&lt;&gt;1,"",IF(OR(Q3880=999,Q3880=""),"",IF(OR(Q3880&lt;35,Q3880&gt;48),1,0)))</f>
        <v/>
      </c>
      <c r="AD3880">
        <f>IF(COUNT(AA3880:AC3880)&lt;3,"",SUM(AA3880:AC3880))</f>
        <v/>
      </c>
      <c r="AE3880">
        <f>IF(L3880&gt;=4,2,IF(L3880&gt;=2,1,0))</f>
        <v/>
      </c>
      <c r="AF3880">
        <f>IF(L3880&gt;=5,1,0)</f>
        <v/>
      </c>
      <c r="AG3880">
        <f>AE3880+AF3880</f>
        <v/>
      </c>
      <c r="AH3880" s="15">
        <f>IF(M3880&lt;&gt;1,"",IF(OR(R3880=-9,R3880=""),"",R3880))</f>
        <v/>
      </c>
      <c r="AI3880">
        <f>IF(M3880&lt;&gt;1,"",IF(OR(Q3880=999,Q3880=""),"",Q3880))</f>
        <v/>
      </c>
    </row>
    <row r="3881">
      <c r="A3881" t="inlineStr">
        <is>
          <t>TQRMNOP120864</t>
        </is>
      </c>
      <c r="B3881" t="n">
        <v>2025</v>
      </c>
      <c r="C3881" t="n">
        <v>1</v>
      </c>
      <c r="D3881" t="n">
        <v>1</v>
      </c>
      <c r="E3881" t="inlineStr">
        <is>
          <t>S</t>
        </is>
      </c>
      <c r="F3881" t="n">
        <v>32</v>
      </c>
      <c r="G3881" t="n">
        <v>1144</v>
      </c>
      <c r="H3881" t="n">
        <v>3</v>
      </c>
      <c r="I3881" t="n">
        <v>2</v>
      </c>
      <c r="J3881" t="n">
        <v>28</v>
      </c>
      <c r="K3881" t="n">
        <v>2</v>
      </c>
      <c r="L3881" t="n">
        <v>2</v>
      </c>
      <c r="M3881" t="n">
        <v>1</v>
      </c>
      <c r="N3881" t="n">
        <v>3</v>
      </c>
      <c r="O3881" t="n">
        <v>3</v>
      </c>
      <c r="P3881" t="n">
        <v>2</v>
      </c>
      <c r="Q3881" t="n">
        <v>17</v>
      </c>
      <c r="R3881" s="15" t="n">
        <v>361000</v>
      </c>
      <c r="S3881" s="15" t="n">
        <v>0</v>
      </c>
      <c r="T3881" s="15" t="n">
        <v>361000</v>
      </c>
      <c r="U3881" s="15" t="n">
        <v>111900</v>
      </c>
      <c r="V3881">
        <f>IFERROR(VLOOKUP(D3881,Tablas_Equivalencia!$A$3:$B$8,2,FALSE),"Sin dato")</f>
        <v/>
      </c>
      <c r="W3881">
        <f>IFERROR(VLOOKUP(L3881,Tablas_Equivalencia!$D$3:$E$9,2,FALSE),"Sin dato")</f>
        <v/>
      </c>
      <c r="X3881">
        <f>IF(I3881=1,"Varón","Mujer")</f>
        <v/>
      </c>
      <c r="Y3881">
        <f>IFERROR(VLOOKUP(M3881,Tablas_Equivalencia!$G$3:$H$6,2,FALSE),"Sin dato")</f>
        <v/>
      </c>
      <c r="Z3881">
        <f>IF(J3881&lt;=24,"18-24","25-29")</f>
        <v/>
      </c>
      <c r="AA3881">
        <f>IF(M3881&lt;&gt;1,"",IF(P3881=2,1,0))</f>
        <v/>
      </c>
      <c r="AB3881">
        <f>IF(M3881&lt;&gt;1,"",IF(O3881&gt;=2,1,0))</f>
        <v/>
      </c>
      <c r="AC3881">
        <f>IF(M3881&lt;&gt;1,"",IF(OR(Q3881=999,Q3881=""),"",IF(OR(Q3881&lt;35,Q3881&gt;48),1,0)))</f>
        <v/>
      </c>
      <c r="AD3881">
        <f>IF(COUNT(AA3881:AC3881)&lt;3,"",SUM(AA3881:AC3881))</f>
        <v/>
      </c>
      <c r="AE3881">
        <f>IF(L3881&gt;=4,2,IF(L3881&gt;=2,1,0))</f>
        <v/>
      </c>
      <c r="AF3881">
        <f>IF(L3881&gt;=5,1,0)</f>
        <v/>
      </c>
      <c r="AG3881">
        <f>AE3881+AF3881</f>
        <v/>
      </c>
      <c r="AH3881" s="15">
        <f>IF(M3881&lt;&gt;1,"",IF(OR(R3881=-9,R3881=""),"",R3881))</f>
        <v/>
      </c>
      <c r="AI3881">
        <f>IF(M3881&lt;&gt;1,"",IF(OR(Q3881=999,Q3881=""),"",Q3881))</f>
        <v/>
      </c>
    </row>
    <row r="3882">
      <c r="A3882" t="inlineStr">
        <is>
          <t>TQRMNOP120866</t>
        </is>
      </c>
      <c r="B3882" t="n">
        <v>2025</v>
      </c>
      <c r="C3882" t="n">
        <v>1</v>
      </c>
      <c r="D3882" t="n">
        <v>1</v>
      </c>
      <c r="E3882" t="inlineStr">
        <is>
          <t>S</t>
        </is>
      </c>
      <c r="F3882" t="n">
        <v>32</v>
      </c>
      <c r="G3882" t="n">
        <v>1232</v>
      </c>
      <c r="H3882" t="n">
        <v>3</v>
      </c>
      <c r="I3882" t="n">
        <v>2</v>
      </c>
      <c r="J3882" t="n">
        <v>26</v>
      </c>
      <c r="K3882" t="n">
        <v>2</v>
      </c>
      <c r="L3882" t="n">
        <v>4</v>
      </c>
      <c r="M3882" t="n">
        <v>1</v>
      </c>
      <c r="N3882" t="n">
        <v>3</v>
      </c>
      <c r="O3882" t="n">
        <v>2</v>
      </c>
      <c r="P3882" t="n">
        <v>1</v>
      </c>
      <c r="Q3882" t="n">
        <v>31</v>
      </c>
      <c r="R3882" s="15" t="n">
        <v>435000</v>
      </c>
      <c r="S3882" s="15" t="n">
        <v>0</v>
      </c>
      <c r="T3882" s="15" t="n">
        <v>435000</v>
      </c>
      <c r="U3882" s="15" t="n">
        <v>141800</v>
      </c>
      <c r="V3882">
        <f>IFERROR(VLOOKUP(D3882,Tablas_Equivalencia!$A$3:$B$8,2,FALSE),"Sin dato")</f>
        <v/>
      </c>
      <c r="W3882">
        <f>IFERROR(VLOOKUP(L3882,Tablas_Equivalencia!$D$3:$E$9,2,FALSE),"Sin dato")</f>
        <v/>
      </c>
      <c r="X3882">
        <f>IF(I3882=1,"Varón","Mujer")</f>
        <v/>
      </c>
      <c r="Y3882">
        <f>IFERROR(VLOOKUP(M3882,Tablas_Equivalencia!$G$3:$H$6,2,FALSE),"Sin dato")</f>
        <v/>
      </c>
      <c r="Z3882">
        <f>IF(J3882&lt;=24,"18-24","25-29")</f>
        <v/>
      </c>
      <c r="AA3882">
        <f>IF(M3882&lt;&gt;1,"",IF(P3882=2,1,0))</f>
        <v/>
      </c>
      <c r="AB3882">
        <f>IF(M3882&lt;&gt;1,"",IF(O3882&gt;=2,1,0))</f>
        <v/>
      </c>
      <c r="AC3882">
        <f>IF(M3882&lt;&gt;1,"",IF(OR(Q3882=999,Q3882=""),"",IF(OR(Q3882&lt;35,Q3882&gt;48),1,0)))</f>
        <v/>
      </c>
      <c r="AD3882">
        <f>IF(COUNT(AA3882:AC3882)&lt;3,"",SUM(AA3882:AC3882))</f>
        <v/>
      </c>
      <c r="AE3882">
        <f>IF(L3882&gt;=4,2,IF(L3882&gt;=2,1,0))</f>
        <v/>
      </c>
      <c r="AF3882">
        <f>IF(L3882&gt;=5,1,0)</f>
        <v/>
      </c>
      <c r="AG3882">
        <f>AE3882+AF3882</f>
        <v/>
      </c>
      <c r="AH3882" s="15">
        <f>IF(M3882&lt;&gt;1,"",IF(OR(R3882=-9,R3882=""),"",R3882))</f>
        <v/>
      </c>
      <c r="AI3882">
        <f>IF(M3882&lt;&gt;1,"",IF(OR(Q3882=999,Q3882=""),"",Q3882))</f>
        <v/>
      </c>
    </row>
    <row r="3883">
      <c r="A3883" t="inlineStr">
        <is>
          <t>TQRMNOP120867</t>
        </is>
      </c>
      <c r="B3883" t="n">
        <v>2025</v>
      </c>
      <c r="C3883" t="n">
        <v>1</v>
      </c>
      <c r="D3883" t="n">
        <v>43</v>
      </c>
      <c r="E3883" t="inlineStr">
        <is>
          <t>S</t>
        </is>
      </c>
      <c r="F3883" t="n">
        <v>19</v>
      </c>
      <c r="G3883" t="n">
        <v>1006</v>
      </c>
      <c r="H3883" t="n">
        <v>3</v>
      </c>
      <c r="I3883" t="n">
        <v>2</v>
      </c>
      <c r="J3883" t="n">
        <v>26</v>
      </c>
      <c r="K3883" t="n">
        <v>2</v>
      </c>
      <c r="L3883" t="n">
        <v>4</v>
      </c>
      <c r="M3883" t="n">
        <v>2</v>
      </c>
      <c r="R3883" s="15" t="n">
        <v>0</v>
      </c>
      <c r="S3883" s="15" t="n">
        <v>0</v>
      </c>
      <c r="T3883" s="15" t="n">
        <v>0</v>
      </c>
      <c r="U3883" s="15" t="n">
        <v>225100</v>
      </c>
      <c r="V3883">
        <f>IFERROR(VLOOKUP(D3883,Tablas_Equivalencia!$A$3:$B$8,2,FALSE),"Sin dato")</f>
        <v/>
      </c>
      <c r="W3883">
        <f>IFERROR(VLOOKUP(L3883,Tablas_Equivalencia!$D$3:$E$9,2,FALSE),"Sin dato")</f>
        <v/>
      </c>
      <c r="X3883">
        <f>IF(I3883=1,"Varón","Mujer")</f>
        <v/>
      </c>
      <c r="Y3883">
        <f>IFERROR(VLOOKUP(M3883,Tablas_Equivalencia!$G$3:$H$6,2,FALSE),"Sin dato")</f>
        <v/>
      </c>
      <c r="Z3883">
        <f>IF(J3883&lt;=24,"18-24","25-29")</f>
        <v/>
      </c>
      <c r="AA3883">
        <f>IF(M3883&lt;&gt;1,"",IF(P3883=2,1,0))</f>
        <v/>
      </c>
      <c r="AB3883">
        <f>IF(M3883&lt;&gt;1,"",IF(O3883&gt;=2,1,0))</f>
        <v/>
      </c>
      <c r="AC3883">
        <f>IF(M3883&lt;&gt;1,"",IF(OR(Q3883=999,Q3883=""),"",IF(OR(Q3883&lt;35,Q3883&gt;48),1,0)))</f>
        <v/>
      </c>
      <c r="AD3883">
        <f>IF(COUNT(AA3883:AC3883)&lt;3,"",SUM(AA3883:AC3883))</f>
        <v/>
      </c>
      <c r="AE3883">
        <f>IF(L3883&gt;=4,2,IF(L3883&gt;=2,1,0))</f>
        <v/>
      </c>
      <c r="AF3883">
        <f>IF(L3883&gt;=5,1,0)</f>
        <v/>
      </c>
      <c r="AG3883">
        <f>AE3883+AF3883</f>
        <v/>
      </c>
      <c r="AH3883" s="15">
        <f>IF(M3883&lt;&gt;1,"",IF(OR(R3883=-9,R3883=""),"",R3883))</f>
        <v/>
      </c>
      <c r="AI3883">
        <f>IF(M3883&lt;&gt;1,"",IF(OR(Q3883=999,Q3883=""),"",Q3883))</f>
        <v/>
      </c>
    </row>
    <row r="3884">
      <c r="A3884" t="inlineStr">
        <is>
          <t>TQRMNOP120868</t>
        </is>
      </c>
      <c r="B3884" t="n">
        <v>2025</v>
      </c>
      <c r="C3884" t="n">
        <v>1</v>
      </c>
      <c r="D3884" t="n">
        <v>43</v>
      </c>
      <c r="E3884" t="inlineStr">
        <is>
          <t>S</t>
        </is>
      </c>
      <c r="F3884" t="n">
        <v>17</v>
      </c>
      <c r="G3884" t="n">
        <v>828</v>
      </c>
      <c r="H3884" t="n">
        <v>3</v>
      </c>
      <c r="I3884" t="n">
        <v>1</v>
      </c>
      <c r="J3884" t="n">
        <v>27</v>
      </c>
      <c r="K3884" t="n">
        <v>2</v>
      </c>
      <c r="L3884" t="n">
        <v>3</v>
      </c>
      <c r="M3884" t="n">
        <v>1</v>
      </c>
      <c r="N3884" t="n">
        <v>3</v>
      </c>
      <c r="O3884" t="n">
        <v>1</v>
      </c>
      <c r="P3884" t="n">
        <v>1</v>
      </c>
      <c r="Q3884" t="n">
        <v>62</v>
      </c>
      <c r="R3884" s="15" t="n">
        <v>766000</v>
      </c>
      <c r="S3884" s="15" t="n">
        <v>0</v>
      </c>
      <c r="T3884" s="15" t="n">
        <v>766000</v>
      </c>
      <c r="U3884" s="15" t="n">
        <v>267900</v>
      </c>
      <c r="V3884">
        <f>IFERROR(VLOOKUP(D3884,Tablas_Equivalencia!$A$3:$B$8,2,FALSE),"Sin dato")</f>
        <v/>
      </c>
      <c r="W3884">
        <f>IFERROR(VLOOKUP(L3884,Tablas_Equivalencia!$D$3:$E$9,2,FALSE),"Sin dato")</f>
        <v/>
      </c>
      <c r="X3884">
        <f>IF(I3884=1,"Varón","Mujer")</f>
        <v/>
      </c>
      <c r="Y3884">
        <f>IFERROR(VLOOKUP(M3884,Tablas_Equivalencia!$G$3:$H$6,2,FALSE),"Sin dato")</f>
        <v/>
      </c>
      <c r="Z3884">
        <f>IF(J3884&lt;=24,"18-24","25-29")</f>
        <v/>
      </c>
      <c r="AA3884">
        <f>IF(M3884&lt;&gt;1,"",IF(P3884=2,1,0))</f>
        <v/>
      </c>
      <c r="AB3884">
        <f>IF(M3884&lt;&gt;1,"",IF(O3884&gt;=2,1,0))</f>
        <v/>
      </c>
      <c r="AC3884">
        <f>IF(M3884&lt;&gt;1,"",IF(OR(Q3884=999,Q3884=""),"",IF(OR(Q3884&lt;35,Q3884&gt;48),1,0)))</f>
        <v/>
      </c>
      <c r="AD3884">
        <f>IF(COUNT(AA3884:AC3884)&lt;3,"",SUM(AA3884:AC3884))</f>
        <v/>
      </c>
      <c r="AE3884">
        <f>IF(L3884&gt;=4,2,IF(L3884&gt;=2,1,0))</f>
        <v/>
      </c>
      <c r="AF3884">
        <f>IF(L3884&gt;=5,1,0)</f>
        <v/>
      </c>
      <c r="AG3884">
        <f>AE3884+AF3884</f>
        <v/>
      </c>
      <c r="AH3884" s="15">
        <f>IF(M3884&lt;&gt;1,"",IF(OR(R3884=-9,R3884=""),"",R3884))</f>
        <v/>
      </c>
      <c r="AI3884">
        <f>IF(M3884&lt;&gt;1,"",IF(OR(Q3884=999,Q3884=""),"",Q3884))</f>
        <v/>
      </c>
    </row>
    <row r="3885">
      <c r="A3885" t="inlineStr">
        <is>
          <t>TQRMNOP120884</t>
        </is>
      </c>
      <c r="B3885" t="n">
        <v>2025</v>
      </c>
      <c r="C3885" t="n">
        <v>1</v>
      </c>
      <c r="D3885" t="n">
        <v>1</v>
      </c>
      <c r="E3885" t="inlineStr">
        <is>
          <t>S</t>
        </is>
      </c>
      <c r="F3885" t="n">
        <v>32</v>
      </c>
      <c r="G3885" t="n">
        <v>1341</v>
      </c>
      <c r="H3885" t="n">
        <v>2</v>
      </c>
      <c r="I3885" t="n">
        <v>1</v>
      </c>
      <c r="J3885" t="n">
        <v>24</v>
      </c>
      <c r="K3885" t="n">
        <v>1</v>
      </c>
      <c r="L3885" t="n">
        <v>6</v>
      </c>
      <c r="M3885" t="n">
        <v>2</v>
      </c>
      <c r="R3885" s="15" t="n">
        <v>0</v>
      </c>
      <c r="S3885" s="15" t="n">
        <v>0</v>
      </c>
      <c r="T3885" s="15" t="n">
        <v>0</v>
      </c>
      <c r="U3885" s="15" t="n">
        <v>127500</v>
      </c>
      <c r="V3885">
        <f>IFERROR(VLOOKUP(D3885,Tablas_Equivalencia!$A$3:$B$8,2,FALSE),"Sin dato")</f>
        <v/>
      </c>
      <c r="W3885">
        <f>IFERROR(VLOOKUP(L3885,Tablas_Equivalencia!$D$3:$E$9,2,FALSE),"Sin dato")</f>
        <v/>
      </c>
      <c r="X3885">
        <f>IF(I3885=1,"Varón","Mujer")</f>
        <v/>
      </c>
      <c r="Y3885">
        <f>IFERROR(VLOOKUP(M3885,Tablas_Equivalencia!$G$3:$H$6,2,FALSE),"Sin dato")</f>
        <v/>
      </c>
      <c r="Z3885">
        <f>IF(J3885&lt;=24,"18-24","25-29")</f>
        <v/>
      </c>
      <c r="AA3885">
        <f>IF(M3885&lt;&gt;1,"",IF(P3885=2,1,0))</f>
        <v/>
      </c>
      <c r="AB3885">
        <f>IF(M3885&lt;&gt;1,"",IF(O3885&gt;=2,1,0))</f>
        <v/>
      </c>
      <c r="AC3885">
        <f>IF(M3885&lt;&gt;1,"",IF(OR(Q3885=999,Q3885=""),"",IF(OR(Q3885&lt;35,Q3885&gt;48),1,0)))</f>
        <v/>
      </c>
      <c r="AD3885">
        <f>IF(COUNT(AA3885:AC3885)&lt;3,"",SUM(AA3885:AC3885))</f>
        <v/>
      </c>
      <c r="AE3885">
        <f>IF(L3885&gt;=4,2,IF(L3885&gt;=2,1,0))</f>
        <v/>
      </c>
      <c r="AF3885">
        <f>IF(L3885&gt;=5,1,0)</f>
        <v/>
      </c>
      <c r="AG3885">
        <f>AE3885+AF3885</f>
        <v/>
      </c>
      <c r="AH3885" s="15">
        <f>IF(M3885&lt;&gt;1,"",IF(OR(R3885=-9,R3885=""),"",R3885))</f>
        <v/>
      </c>
      <c r="AI3885">
        <f>IF(M3885&lt;&gt;1,"",IF(OR(Q3885=999,Q3885=""),"",Q3885))</f>
        <v/>
      </c>
    </row>
    <row r="3886">
      <c r="A3886" t="inlineStr">
        <is>
          <t>TQRMNOP120885</t>
        </is>
      </c>
      <c r="B3886" t="n">
        <v>2025</v>
      </c>
      <c r="C3886" t="n">
        <v>1</v>
      </c>
      <c r="D3886" t="n">
        <v>44</v>
      </c>
      <c r="E3886" t="inlineStr">
        <is>
          <t>N</t>
        </is>
      </c>
      <c r="F3886" t="n">
        <v>14</v>
      </c>
      <c r="G3886" t="n">
        <v>1181</v>
      </c>
      <c r="H3886" t="n">
        <v>1</v>
      </c>
      <c r="I3886" t="n">
        <v>2</v>
      </c>
      <c r="J3886" t="n">
        <v>26</v>
      </c>
      <c r="K3886" t="n">
        <v>2</v>
      </c>
      <c r="L3886" t="n">
        <v>5</v>
      </c>
      <c r="M3886" t="n">
        <v>1</v>
      </c>
      <c r="N3886" t="n">
        <v>4</v>
      </c>
      <c r="O3886" t="n">
        <v>1</v>
      </c>
      <c r="P3886" t="n">
        <v>1</v>
      </c>
      <c r="Q3886" t="n">
        <v>33</v>
      </c>
      <c r="R3886" s="15" t="n">
        <v>640000</v>
      </c>
      <c r="S3886" s="15" t="n">
        <v>0</v>
      </c>
      <c r="T3886" s="15" t="n">
        <v>640000</v>
      </c>
      <c r="U3886" s="15" t="n">
        <v>112600</v>
      </c>
      <c r="V3886">
        <f>IFERROR(VLOOKUP(D3886,Tablas_Equivalencia!$A$3:$B$8,2,FALSE),"Sin dato")</f>
        <v/>
      </c>
      <c r="W3886">
        <f>IFERROR(VLOOKUP(L3886,Tablas_Equivalencia!$D$3:$E$9,2,FALSE),"Sin dato")</f>
        <v/>
      </c>
      <c r="X3886">
        <f>IF(I3886=1,"Varón","Mujer")</f>
        <v/>
      </c>
      <c r="Y3886">
        <f>IFERROR(VLOOKUP(M3886,Tablas_Equivalencia!$G$3:$H$6,2,FALSE),"Sin dato")</f>
        <v/>
      </c>
      <c r="Z3886">
        <f>IF(J3886&lt;=24,"18-24","25-29")</f>
        <v/>
      </c>
      <c r="AA3886">
        <f>IF(M3886&lt;&gt;1,"",IF(P3886=2,1,0))</f>
        <v/>
      </c>
      <c r="AB3886">
        <f>IF(M3886&lt;&gt;1,"",IF(O3886&gt;=2,1,0))</f>
        <v/>
      </c>
      <c r="AC3886">
        <f>IF(M3886&lt;&gt;1,"",IF(OR(Q3886=999,Q3886=""),"",IF(OR(Q3886&lt;35,Q3886&gt;48),1,0)))</f>
        <v/>
      </c>
      <c r="AD3886">
        <f>IF(COUNT(AA3886:AC3886)&lt;3,"",SUM(AA3886:AC3886))</f>
        <v/>
      </c>
      <c r="AE3886">
        <f>IF(L3886&gt;=4,2,IF(L3886&gt;=2,1,0))</f>
        <v/>
      </c>
      <c r="AF3886">
        <f>IF(L3886&gt;=5,1,0)</f>
        <v/>
      </c>
      <c r="AG3886">
        <f>AE3886+AF3886</f>
        <v/>
      </c>
      <c r="AH3886" s="15">
        <f>IF(M3886&lt;&gt;1,"",IF(OR(R3886=-9,R3886=""),"",R3886))</f>
        <v/>
      </c>
      <c r="AI3886">
        <f>IF(M3886&lt;&gt;1,"",IF(OR(Q3886=999,Q3886=""),"",Q3886))</f>
        <v/>
      </c>
    </row>
    <row r="3887">
      <c r="A3887" t="inlineStr">
        <is>
          <t>TQRMNOP120891</t>
        </is>
      </c>
      <c r="B3887" t="n">
        <v>2025</v>
      </c>
      <c r="C3887" t="n">
        <v>1</v>
      </c>
      <c r="D3887" t="n">
        <v>43</v>
      </c>
      <c r="E3887" t="inlineStr">
        <is>
          <t>N</t>
        </is>
      </c>
      <c r="F3887" t="n">
        <v>38</v>
      </c>
      <c r="G3887" t="n">
        <v>1145</v>
      </c>
      <c r="H3887" t="n">
        <v>1</v>
      </c>
      <c r="I3887" t="n">
        <v>1</v>
      </c>
      <c r="J3887" t="n">
        <v>25</v>
      </c>
      <c r="K3887" t="n">
        <v>1</v>
      </c>
      <c r="L3887" t="n">
        <v>5</v>
      </c>
      <c r="M3887" t="n">
        <v>1</v>
      </c>
      <c r="N3887" t="n">
        <v>2</v>
      </c>
      <c r="O3887" t="n">
        <v>1</v>
      </c>
      <c r="P3887" t="n">
        <v>1</v>
      </c>
      <c r="Q3887" t="n">
        <v>57</v>
      </c>
      <c r="R3887" s="15" t="n">
        <v>1143000</v>
      </c>
      <c r="S3887" s="15" t="n">
        <v>0</v>
      </c>
      <c r="T3887" s="15" t="n">
        <v>1143000</v>
      </c>
      <c r="U3887" s="15" t="n">
        <v>109500</v>
      </c>
      <c r="V3887">
        <f>IFERROR(VLOOKUP(D3887,Tablas_Equivalencia!$A$3:$B$8,2,FALSE),"Sin dato")</f>
        <v/>
      </c>
      <c r="W3887">
        <f>IFERROR(VLOOKUP(L3887,Tablas_Equivalencia!$D$3:$E$9,2,FALSE),"Sin dato")</f>
        <v/>
      </c>
      <c r="X3887">
        <f>IF(I3887=1,"Varón","Mujer")</f>
        <v/>
      </c>
      <c r="Y3887">
        <f>IFERROR(VLOOKUP(M3887,Tablas_Equivalencia!$G$3:$H$6,2,FALSE),"Sin dato")</f>
        <v/>
      </c>
      <c r="Z3887">
        <f>IF(J3887&lt;=24,"18-24","25-29")</f>
        <v/>
      </c>
      <c r="AA3887">
        <f>IF(M3887&lt;&gt;1,"",IF(P3887=2,1,0))</f>
        <v/>
      </c>
      <c r="AB3887">
        <f>IF(M3887&lt;&gt;1,"",IF(O3887&gt;=2,1,0))</f>
        <v/>
      </c>
      <c r="AC3887">
        <f>IF(M3887&lt;&gt;1,"",IF(OR(Q3887=999,Q3887=""),"",IF(OR(Q3887&lt;35,Q3887&gt;48),1,0)))</f>
        <v/>
      </c>
      <c r="AD3887">
        <f>IF(COUNT(AA3887:AC3887)&lt;3,"",SUM(AA3887:AC3887))</f>
        <v/>
      </c>
      <c r="AE3887">
        <f>IF(L3887&gt;=4,2,IF(L3887&gt;=2,1,0))</f>
        <v/>
      </c>
      <c r="AF3887">
        <f>IF(L3887&gt;=5,1,0)</f>
        <v/>
      </c>
      <c r="AG3887">
        <f>AE3887+AF3887</f>
        <v/>
      </c>
      <c r="AH3887" s="15">
        <f>IF(M3887&lt;&gt;1,"",IF(OR(R3887=-9,R3887=""),"",R3887))</f>
        <v/>
      </c>
      <c r="AI3887">
        <f>IF(M3887&lt;&gt;1,"",IF(OR(Q3887=999,Q3887=""),"",Q3887))</f>
        <v/>
      </c>
    </row>
    <row r="3888">
      <c r="A3888" t="inlineStr">
        <is>
          <t>TQRMNOP120906</t>
        </is>
      </c>
      <c r="B3888" t="n">
        <v>2025</v>
      </c>
      <c r="C3888" t="n">
        <v>1</v>
      </c>
      <c r="D3888" t="n">
        <v>43</v>
      </c>
      <c r="E3888" t="inlineStr">
        <is>
          <t>S</t>
        </is>
      </c>
      <c r="F3888" t="n">
        <v>30</v>
      </c>
      <c r="G3888" t="n">
        <v>879</v>
      </c>
      <c r="H3888" t="n">
        <v>1</v>
      </c>
      <c r="I3888" t="n">
        <v>2</v>
      </c>
      <c r="J3888" t="n">
        <v>18</v>
      </c>
      <c r="K3888" t="n">
        <v>2</v>
      </c>
      <c r="L3888" t="n">
        <v>4</v>
      </c>
      <c r="M3888" t="n">
        <v>3</v>
      </c>
      <c r="R3888" s="15" t="n">
        <v>0</v>
      </c>
      <c r="S3888" s="15" t="n">
        <v>0</v>
      </c>
      <c r="T3888" s="15" t="n">
        <v>0</v>
      </c>
      <c r="U3888" s="15" t="n">
        <v>237100</v>
      </c>
      <c r="V3888">
        <f>IFERROR(VLOOKUP(D3888,Tablas_Equivalencia!$A$3:$B$8,2,FALSE),"Sin dato")</f>
        <v/>
      </c>
      <c r="W3888">
        <f>IFERROR(VLOOKUP(L3888,Tablas_Equivalencia!$D$3:$E$9,2,FALSE),"Sin dato")</f>
        <v/>
      </c>
      <c r="X3888">
        <f>IF(I3888=1,"Varón","Mujer")</f>
        <v/>
      </c>
      <c r="Y3888">
        <f>IFERROR(VLOOKUP(M3888,Tablas_Equivalencia!$G$3:$H$6,2,FALSE),"Sin dato")</f>
        <v/>
      </c>
      <c r="Z3888">
        <f>IF(J3888&lt;=24,"18-24","25-29")</f>
        <v/>
      </c>
      <c r="AA3888">
        <f>IF(M3888&lt;&gt;1,"",IF(P3888=2,1,0))</f>
        <v/>
      </c>
      <c r="AB3888">
        <f>IF(M3888&lt;&gt;1,"",IF(O3888&gt;=2,1,0))</f>
        <v/>
      </c>
      <c r="AC3888">
        <f>IF(M3888&lt;&gt;1,"",IF(OR(Q3888=999,Q3888=""),"",IF(OR(Q3888&lt;35,Q3888&gt;48),1,0)))</f>
        <v/>
      </c>
      <c r="AD3888">
        <f>IF(COUNT(AA3888:AC3888)&lt;3,"",SUM(AA3888:AC3888))</f>
        <v/>
      </c>
      <c r="AE3888">
        <f>IF(L3888&gt;=4,2,IF(L3888&gt;=2,1,0))</f>
        <v/>
      </c>
      <c r="AF3888">
        <f>IF(L3888&gt;=5,1,0)</f>
        <v/>
      </c>
      <c r="AG3888">
        <f>AE3888+AF3888</f>
        <v/>
      </c>
      <c r="AH3888" s="15">
        <f>IF(M3888&lt;&gt;1,"",IF(OR(R3888=-9,R3888=""),"",R3888))</f>
        <v/>
      </c>
      <c r="AI3888">
        <f>IF(M3888&lt;&gt;1,"",IF(OR(Q3888=999,Q3888=""),"",Q3888))</f>
        <v/>
      </c>
    </row>
    <row r="3889">
      <c r="A3889" t="inlineStr">
        <is>
          <t>TQRMNOP120920</t>
        </is>
      </c>
      <c r="B3889" t="n">
        <v>2025</v>
      </c>
      <c r="C3889" t="n">
        <v>1</v>
      </c>
      <c r="D3889" t="n">
        <v>40</v>
      </c>
      <c r="E3889" t="inlineStr">
        <is>
          <t>N</t>
        </is>
      </c>
      <c r="F3889" t="n">
        <v>9</v>
      </c>
      <c r="G3889" t="n">
        <v>154</v>
      </c>
      <c r="H3889" t="n">
        <v>1</v>
      </c>
      <c r="I3889" t="n">
        <v>2</v>
      </c>
      <c r="J3889" t="n">
        <v>22</v>
      </c>
      <c r="K3889" t="n">
        <v>2</v>
      </c>
      <c r="L3889" t="n">
        <v>3</v>
      </c>
      <c r="M3889" t="n">
        <v>3</v>
      </c>
      <c r="R3889" s="15" t="n">
        <v>0</v>
      </c>
      <c r="S3889" s="15" t="n">
        <v>0</v>
      </c>
      <c r="T3889" s="15" t="n">
        <v>0</v>
      </c>
      <c r="U3889" s="15" t="n">
        <v>220900</v>
      </c>
      <c r="V3889">
        <f>IFERROR(VLOOKUP(D3889,Tablas_Equivalencia!$A$3:$B$8,2,FALSE),"Sin dato")</f>
        <v/>
      </c>
      <c r="W3889">
        <f>IFERROR(VLOOKUP(L3889,Tablas_Equivalencia!$D$3:$E$9,2,FALSE),"Sin dato")</f>
        <v/>
      </c>
      <c r="X3889">
        <f>IF(I3889=1,"Varón","Mujer")</f>
        <v/>
      </c>
      <c r="Y3889">
        <f>IFERROR(VLOOKUP(M3889,Tablas_Equivalencia!$G$3:$H$6,2,FALSE),"Sin dato")</f>
        <v/>
      </c>
      <c r="Z3889">
        <f>IF(J3889&lt;=24,"18-24","25-29")</f>
        <v/>
      </c>
      <c r="AA3889">
        <f>IF(M3889&lt;&gt;1,"",IF(P3889=2,1,0))</f>
        <v/>
      </c>
      <c r="AB3889">
        <f>IF(M3889&lt;&gt;1,"",IF(O3889&gt;=2,1,0))</f>
        <v/>
      </c>
      <c r="AC3889">
        <f>IF(M3889&lt;&gt;1,"",IF(OR(Q3889=999,Q3889=""),"",IF(OR(Q3889&lt;35,Q3889&gt;48),1,0)))</f>
        <v/>
      </c>
      <c r="AD3889">
        <f>IF(COUNT(AA3889:AC3889)&lt;3,"",SUM(AA3889:AC3889))</f>
        <v/>
      </c>
      <c r="AE3889">
        <f>IF(L3889&gt;=4,2,IF(L3889&gt;=2,1,0))</f>
        <v/>
      </c>
      <c r="AF3889">
        <f>IF(L3889&gt;=5,1,0)</f>
        <v/>
      </c>
      <c r="AG3889">
        <f>AE3889+AF3889</f>
        <v/>
      </c>
      <c r="AH3889" s="15">
        <f>IF(M3889&lt;&gt;1,"",IF(OR(R3889=-9,R3889=""),"",R3889))</f>
        <v/>
      </c>
      <c r="AI3889">
        <f>IF(M3889&lt;&gt;1,"",IF(OR(Q3889=999,Q3889=""),"",Q3889))</f>
        <v/>
      </c>
    </row>
    <row r="3890">
      <c r="A3890" t="inlineStr">
        <is>
          <t>TQRMNOP120922</t>
        </is>
      </c>
      <c r="B3890" t="n">
        <v>2025</v>
      </c>
      <c r="C3890" t="n">
        <v>1</v>
      </c>
      <c r="D3890" t="n">
        <v>1</v>
      </c>
      <c r="E3890" t="inlineStr">
        <is>
          <t>S</t>
        </is>
      </c>
      <c r="F3890" t="n">
        <v>32</v>
      </c>
      <c r="G3890" t="n">
        <v>90</v>
      </c>
      <c r="H3890" t="n">
        <v>2</v>
      </c>
      <c r="I3890" t="n">
        <v>2</v>
      </c>
      <c r="J3890" t="n">
        <v>19</v>
      </c>
      <c r="K3890" t="n">
        <v>2</v>
      </c>
      <c r="L3890" t="n">
        <v>5</v>
      </c>
      <c r="M3890" t="n">
        <v>2</v>
      </c>
      <c r="R3890" s="15" t="n">
        <v>0</v>
      </c>
      <c r="S3890" s="15" t="n">
        <v>0</v>
      </c>
      <c r="T3890" s="15" t="n">
        <v>0</v>
      </c>
      <c r="U3890" s="15" t="n">
        <v>87300</v>
      </c>
      <c r="V3890">
        <f>IFERROR(VLOOKUP(D3890,Tablas_Equivalencia!$A$3:$B$8,2,FALSE),"Sin dato")</f>
        <v/>
      </c>
      <c r="W3890">
        <f>IFERROR(VLOOKUP(L3890,Tablas_Equivalencia!$D$3:$E$9,2,FALSE),"Sin dato")</f>
        <v/>
      </c>
      <c r="X3890">
        <f>IF(I3890=1,"Varón","Mujer")</f>
        <v/>
      </c>
      <c r="Y3890">
        <f>IFERROR(VLOOKUP(M3890,Tablas_Equivalencia!$G$3:$H$6,2,FALSE),"Sin dato")</f>
        <v/>
      </c>
      <c r="Z3890">
        <f>IF(J3890&lt;=24,"18-24","25-29")</f>
        <v/>
      </c>
      <c r="AA3890">
        <f>IF(M3890&lt;&gt;1,"",IF(P3890=2,1,0))</f>
        <v/>
      </c>
      <c r="AB3890">
        <f>IF(M3890&lt;&gt;1,"",IF(O3890&gt;=2,1,0))</f>
        <v/>
      </c>
      <c r="AC3890">
        <f>IF(M3890&lt;&gt;1,"",IF(OR(Q3890=999,Q3890=""),"",IF(OR(Q3890&lt;35,Q3890&gt;48),1,0)))</f>
        <v/>
      </c>
      <c r="AD3890">
        <f>IF(COUNT(AA3890:AC3890)&lt;3,"",SUM(AA3890:AC3890))</f>
        <v/>
      </c>
      <c r="AE3890">
        <f>IF(L3890&gt;=4,2,IF(L3890&gt;=2,1,0))</f>
        <v/>
      </c>
      <c r="AF3890">
        <f>IF(L3890&gt;=5,1,0)</f>
        <v/>
      </c>
      <c r="AG3890">
        <f>AE3890+AF3890</f>
        <v/>
      </c>
      <c r="AH3890" s="15">
        <f>IF(M3890&lt;&gt;1,"",IF(OR(R3890=-9,R3890=""),"",R3890))</f>
        <v/>
      </c>
      <c r="AI3890">
        <f>IF(M3890&lt;&gt;1,"",IF(OR(Q3890=999,Q3890=""),"",Q3890))</f>
        <v/>
      </c>
    </row>
    <row r="3891">
      <c r="A3891" t="inlineStr">
        <is>
          <t>TQRMNOP120924</t>
        </is>
      </c>
      <c r="B3891" t="n">
        <v>2025</v>
      </c>
      <c r="C3891" t="n">
        <v>1</v>
      </c>
      <c r="D3891" t="n">
        <v>41</v>
      </c>
      <c r="E3891" t="inlineStr">
        <is>
          <t>N</t>
        </is>
      </c>
      <c r="F3891" t="n">
        <v>12</v>
      </c>
      <c r="G3891" t="n">
        <v>1262</v>
      </c>
      <c r="H3891" t="n">
        <v>3</v>
      </c>
      <c r="I3891" t="n">
        <v>2</v>
      </c>
      <c r="J3891" t="n">
        <v>22</v>
      </c>
      <c r="K3891" t="n">
        <v>1</v>
      </c>
      <c r="L3891" t="n">
        <v>3</v>
      </c>
      <c r="M3891" t="n">
        <v>1</v>
      </c>
      <c r="N3891" t="n">
        <v>1</v>
      </c>
      <c r="O3891" t="n">
        <v>2</v>
      </c>
      <c r="P3891" t="n">
        <v>2</v>
      </c>
      <c r="Q3891" t="n">
        <v>18</v>
      </c>
      <c r="R3891" s="15" t="n">
        <v>274000</v>
      </c>
      <c r="S3891" s="15" t="n">
        <v>68000</v>
      </c>
      <c r="T3891" s="15" t="n">
        <v>342000</v>
      </c>
      <c r="U3891" s="15" t="n">
        <v>39000</v>
      </c>
      <c r="V3891">
        <f>IFERROR(VLOOKUP(D3891,Tablas_Equivalencia!$A$3:$B$8,2,FALSE),"Sin dato")</f>
        <v/>
      </c>
      <c r="W3891">
        <f>IFERROR(VLOOKUP(L3891,Tablas_Equivalencia!$D$3:$E$9,2,FALSE),"Sin dato")</f>
        <v/>
      </c>
      <c r="X3891">
        <f>IF(I3891=1,"Varón","Mujer")</f>
        <v/>
      </c>
      <c r="Y3891">
        <f>IFERROR(VLOOKUP(M3891,Tablas_Equivalencia!$G$3:$H$6,2,FALSE),"Sin dato")</f>
        <v/>
      </c>
      <c r="Z3891">
        <f>IF(J3891&lt;=24,"18-24","25-29")</f>
        <v/>
      </c>
      <c r="AA3891">
        <f>IF(M3891&lt;&gt;1,"",IF(P3891=2,1,0))</f>
        <v/>
      </c>
      <c r="AB3891">
        <f>IF(M3891&lt;&gt;1,"",IF(O3891&gt;=2,1,0))</f>
        <v/>
      </c>
      <c r="AC3891">
        <f>IF(M3891&lt;&gt;1,"",IF(OR(Q3891=999,Q3891=""),"",IF(OR(Q3891&lt;35,Q3891&gt;48),1,0)))</f>
        <v/>
      </c>
      <c r="AD3891">
        <f>IF(COUNT(AA3891:AC3891)&lt;3,"",SUM(AA3891:AC3891))</f>
        <v/>
      </c>
      <c r="AE3891">
        <f>IF(L3891&gt;=4,2,IF(L3891&gt;=2,1,0))</f>
        <v/>
      </c>
      <c r="AF3891">
        <f>IF(L3891&gt;=5,1,0)</f>
        <v/>
      </c>
      <c r="AG3891">
        <f>AE3891+AF3891</f>
        <v/>
      </c>
      <c r="AH3891" s="15">
        <f>IF(M3891&lt;&gt;1,"",IF(OR(R3891=-9,R3891=""),"",R3891))</f>
        <v/>
      </c>
      <c r="AI3891">
        <f>IF(M3891&lt;&gt;1,"",IF(OR(Q3891=999,Q3891=""),"",Q3891))</f>
        <v/>
      </c>
    </row>
    <row r="3892">
      <c r="A3892" t="inlineStr">
        <is>
          <t>TQRMNOP120925</t>
        </is>
      </c>
      <c r="B3892" t="n">
        <v>2025</v>
      </c>
      <c r="C3892" t="n">
        <v>1</v>
      </c>
      <c r="D3892" t="n">
        <v>40</v>
      </c>
      <c r="E3892" t="inlineStr">
        <is>
          <t>N</t>
        </is>
      </c>
      <c r="F3892" t="n">
        <v>9</v>
      </c>
      <c r="G3892" t="n">
        <v>1473</v>
      </c>
      <c r="H3892" t="n">
        <v>3</v>
      </c>
      <c r="I3892" t="n">
        <v>1</v>
      </c>
      <c r="J3892" t="n">
        <v>18</v>
      </c>
      <c r="K3892" t="n">
        <v>1</v>
      </c>
      <c r="L3892" t="n">
        <v>5</v>
      </c>
      <c r="M3892" t="n">
        <v>1</v>
      </c>
      <c r="N3892" t="n">
        <v>3</v>
      </c>
      <c r="O3892" t="n">
        <v>2</v>
      </c>
      <c r="P3892" t="n">
        <v>2</v>
      </c>
      <c r="Q3892" t="n">
        <v>18</v>
      </c>
      <c r="R3892" s="15" t="n">
        <v>-9</v>
      </c>
      <c r="S3892" s="15" t="n">
        <v>0</v>
      </c>
      <c r="T3892" s="15" t="n">
        <v>0</v>
      </c>
      <c r="U3892" s="15" t="n">
        <v>257700</v>
      </c>
      <c r="V3892">
        <f>IFERROR(VLOOKUP(D3892,Tablas_Equivalencia!$A$3:$B$8,2,FALSE),"Sin dato")</f>
        <v/>
      </c>
      <c r="W3892">
        <f>IFERROR(VLOOKUP(L3892,Tablas_Equivalencia!$D$3:$E$9,2,FALSE),"Sin dato")</f>
        <v/>
      </c>
      <c r="X3892">
        <f>IF(I3892=1,"Varón","Mujer")</f>
        <v/>
      </c>
      <c r="Y3892">
        <f>IFERROR(VLOOKUP(M3892,Tablas_Equivalencia!$G$3:$H$6,2,FALSE),"Sin dato")</f>
        <v/>
      </c>
      <c r="Z3892">
        <f>IF(J3892&lt;=24,"18-24","25-29")</f>
        <v/>
      </c>
      <c r="AA3892">
        <f>IF(M3892&lt;&gt;1,"",IF(P3892=2,1,0))</f>
        <v/>
      </c>
      <c r="AB3892">
        <f>IF(M3892&lt;&gt;1,"",IF(O3892&gt;=2,1,0))</f>
        <v/>
      </c>
      <c r="AC3892">
        <f>IF(M3892&lt;&gt;1,"",IF(OR(Q3892=999,Q3892=""),"",IF(OR(Q3892&lt;35,Q3892&gt;48),1,0)))</f>
        <v/>
      </c>
      <c r="AD3892">
        <f>IF(COUNT(AA3892:AC3892)&lt;3,"",SUM(AA3892:AC3892))</f>
        <v/>
      </c>
      <c r="AE3892">
        <f>IF(L3892&gt;=4,2,IF(L3892&gt;=2,1,0))</f>
        <v/>
      </c>
      <c r="AF3892">
        <f>IF(L3892&gt;=5,1,0)</f>
        <v/>
      </c>
      <c r="AG3892">
        <f>AE3892+AF3892</f>
        <v/>
      </c>
      <c r="AH3892" s="15">
        <f>IF(M3892&lt;&gt;1,"",IF(OR(R3892=-9,R3892=""),"",R3892))</f>
        <v/>
      </c>
      <c r="AI3892">
        <f>IF(M3892&lt;&gt;1,"",IF(OR(Q3892=999,Q3892=""),"",Q3892))</f>
        <v/>
      </c>
    </row>
    <row r="3893">
      <c r="A3893" t="inlineStr">
        <is>
          <t>TQRMNOP120932</t>
        </is>
      </c>
      <c r="B3893" t="n">
        <v>2025</v>
      </c>
      <c r="C3893" t="n">
        <v>1</v>
      </c>
      <c r="D3893" t="n">
        <v>1</v>
      </c>
      <c r="E3893" t="inlineStr">
        <is>
          <t>S</t>
        </is>
      </c>
      <c r="F3893" t="n">
        <v>33</v>
      </c>
      <c r="G3893" t="n">
        <v>90</v>
      </c>
      <c r="H3893" t="n">
        <v>3</v>
      </c>
      <c r="I3893" t="n">
        <v>1</v>
      </c>
      <c r="J3893" t="n">
        <v>29</v>
      </c>
      <c r="K3893" t="n">
        <v>1</v>
      </c>
      <c r="L3893" t="n">
        <v>5</v>
      </c>
      <c r="M3893" t="n">
        <v>1</v>
      </c>
      <c r="N3893" t="n">
        <v>2</v>
      </c>
      <c r="O3893" t="n">
        <v>1</v>
      </c>
      <c r="P3893" t="n">
        <v>2</v>
      </c>
      <c r="Q3893" t="n">
        <v>50</v>
      </c>
      <c r="R3893" s="15" t="n">
        <v>706000</v>
      </c>
      <c r="S3893" s="15" t="n">
        <v>148000</v>
      </c>
      <c r="T3893" s="15" t="n">
        <v>854000</v>
      </c>
      <c r="U3893" s="15" t="n">
        <v>232400</v>
      </c>
      <c r="V3893">
        <f>IFERROR(VLOOKUP(D3893,Tablas_Equivalencia!$A$3:$B$8,2,FALSE),"Sin dato")</f>
        <v/>
      </c>
      <c r="W3893">
        <f>IFERROR(VLOOKUP(L3893,Tablas_Equivalencia!$D$3:$E$9,2,FALSE),"Sin dato")</f>
        <v/>
      </c>
      <c r="X3893">
        <f>IF(I3893=1,"Varón","Mujer")</f>
        <v/>
      </c>
      <c r="Y3893">
        <f>IFERROR(VLOOKUP(M3893,Tablas_Equivalencia!$G$3:$H$6,2,FALSE),"Sin dato")</f>
        <v/>
      </c>
      <c r="Z3893">
        <f>IF(J3893&lt;=24,"18-24","25-29")</f>
        <v/>
      </c>
      <c r="AA3893">
        <f>IF(M3893&lt;&gt;1,"",IF(P3893=2,1,0))</f>
        <v/>
      </c>
      <c r="AB3893">
        <f>IF(M3893&lt;&gt;1,"",IF(O3893&gt;=2,1,0))</f>
        <v/>
      </c>
      <c r="AC3893">
        <f>IF(M3893&lt;&gt;1,"",IF(OR(Q3893=999,Q3893=""),"",IF(OR(Q3893&lt;35,Q3893&gt;48),1,0)))</f>
        <v/>
      </c>
      <c r="AD3893">
        <f>IF(COUNT(AA3893:AC3893)&lt;3,"",SUM(AA3893:AC3893))</f>
        <v/>
      </c>
      <c r="AE3893">
        <f>IF(L3893&gt;=4,2,IF(L3893&gt;=2,1,0))</f>
        <v/>
      </c>
      <c r="AF3893">
        <f>IF(L3893&gt;=5,1,0)</f>
        <v/>
      </c>
      <c r="AG3893">
        <f>AE3893+AF3893</f>
        <v/>
      </c>
      <c r="AH3893" s="15">
        <f>IF(M3893&lt;&gt;1,"",IF(OR(R3893=-9,R3893=""),"",R3893))</f>
        <v/>
      </c>
      <c r="AI3893">
        <f>IF(M3893&lt;&gt;1,"",IF(OR(Q3893=999,Q3893=""),"",Q3893))</f>
        <v/>
      </c>
    </row>
    <row r="3894">
      <c r="A3894" t="inlineStr">
        <is>
          <t>TQRMNOP120936</t>
        </is>
      </c>
      <c r="B3894" t="n">
        <v>2025</v>
      </c>
      <c r="C3894" t="n">
        <v>1</v>
      </c>
      <c r="D3894" t="n">
        <v>43</v>
      </c>
      <c r="E3894" t="inlineStr">
        <is>
          <t>S</t>
        </is>
      </c>
      <c r="F3894" t="n">
        <v>20</v>
      </c>
      <c r="G3894" t="n">
        <v>1558</v>
      </c>
      <c r="H3894" t="n">
        <v>1</v>
      </c>
      <c r="I3894" t="n">
        <v>2</v>
      </c>
      <c r="J3894" t="n">
        <v>27</v>
      </c>
      <c r="K3894" t="n">
        <v>2</v>
      </c>
      <c r="L3894" t="n">
        <v>4</v>
      </c>
      <c r="M3894" t="n">
        <v>3</v>
      </c>
      <c r="R3894" s="15" t="n">
        <v>0</v>
      </c>
      <c r="S3894" s="15" t="n">
        <v>0</v>
      </c>
      <c r="T3894" s="15" t="n">
        <v>0</v>
      </c>
      <c r="U3894" s="15" t="n">
        <v>73800</v>
      </c>
      <c r="V3894">
        <f>IFERROR(VLOOKUP(D3894,Tablas_Equivalencia!$A$3:$B$8,2,FALSE),"Sin dato")</f>
        <v/>
      </c>
      <c r="W3894">
        <f>IFERROR(VLOOKUP(L3894,Tablas_Equivalencia!$D$3:$E$9,2,FALSE),"Sin dato")</f>
        <v/>
      </c>
      <c r="X3894">
        <f>IF(I3894=1,"Varón","Mujer")</f>
        <v/>
      </c>
      <c r="Y3894">
        <f>IFERROR(VLOOKUP(M3894,Tablas_Equivalencia!$G$3:$H$6,2,FALSE),"Sin dato")</f>
        <v/>
      </c>
      <c r="Z3894">
        <f>IF(J3894&lt;=24,"18-24","25-29")</f>
        <v/>
      </c>
      <c r="AA3894">
        <f>IF(M3894&lt;&gt;1,"",IF(P3894=2,1,0))</f>
        <v/>
      </c>
      <c r="AB3894">
        <f>IF(M3894&lt;&gt;1,"",IF(O3894&gt;=2,1,0))</f>
        <v/>
      </c>
      <c r="AC3894">
        <f>IF(M3894&lt;&gt;1,"",IF(OR(Q3894=999,Q3894=""),"",IF(OR(Q3894&lt;35,Q3894&gt;48),1,0)))</f>
        <v/>
      </c>
      <c r="AD3894">
        <f>IF(COUNT(AA3894:AC3894)&lt;3,"",SUM(AA3894:AC3894))</f>
        <v/>
      </c>
      <c r="AE3894">
        <f>IF(L3894&gt;=4,2,IF(L3894&gt;=2,1,0))</f>
        <v/>
      </c>
      <c r="AF3894">
        <f>IF(L3894&gt;=5,1,0)</f>
        <v/>
      </c>
      <c r="AG3894">
        <f>AE3894+AF3894</f>
        <v/>
      </c>
      <c r="AH3894" s="15">
        <f>IF(M3894&lt;&gt;1,"",IF(OR(R3894=-9,R3894=""),"",R3894))</f>
        <v/>
      </c>
      <c r="AI3894">
        <f>IF(M3894&lt;&gt;1,"",IF(OR(Q3894=999,Q3894=""),"",Q3894))</f>
        <v/>
      </c>
    </row>
    <row r="3895">
      <c r="A3895" t="inlineStr">
        <is>
          <t>TQRMNOP120945</t>
        </is>
      </c>
      <c r="B3895" t="n">
        <v>2025</v>
      </c>
      <c r="C3895" t="n">
        <v>1</v>
      </c>
      <c r="D3895" t="n">
        <v>41</v>
      </c>
      <c r="E3895" t="inlineStr">
        <is>
          <t>N</t>
        </is>
      </c>
      <c r="F3895" t="n">
        <v>15</v>
      </c>
      <c r="G3895" t="n">
        <v>762</v>
      </c>
      <c r="H3895" t="n">
        <v>3</v>
      </c>
      <c r="I3895" t="n">
        <v>1</v>
      </c>
      <c r="J3895" t="n">
        <v>22</v>
      </c>
      <c r="K3895" t="n">
        <v>2</v>
      </c>
      <c r="L3895" t="n">
        <v>6</v>
      </c>
      <c r="M3895" t="n">
        <v>1</v>
      </c>
      <c r="N3895" t="n">
        <v>3</v>
      </c>
      <c r="O3895" t="n">
        <v>1</v>
      </c>
      <c r="P3895" t="n">
        <v>2</v>
      </c>
      <c r="Q3895" t="n">
        <v>31</v>
      </c>
      <c r="R3895" s="15" t="n">
        <v>264000</v>
      </c>
      <c r="S3895" s="15" t="n">
        <v>0</v>
      </c>
      <c r="T3895" s="15" t="n">
        <v>264000</v>
      </c>
      <c r="U3895" s="15" t="n">
        <v>124500</v>
      </c>
      <c r="V3895">
        <f>IFERROR(VLOOKUP(D3895,Tablas_Equivalencia!$A$3:$B$8,2,FALSE),"Sin dato")</f>
        <v/>
      </c>
      <c r="W3895">
        <f>IFERROR(VLOOKUP(L3895,Tablas_Equivalencia!$D$3:$E$9,2,FALSE),"Sin dato")</f>
        <v/>
      </c>
      <c r="X3895">
        <f>IF(I3895=1,"Varón","Mujer")</f>
        <v/>
      </c>
      <c r="Y3895">
        <f>IFERROR(VLOOKUP(M3895,Tablas_Equivalencia!$G$3:$H$6,2,FALSE),"Sin dato")</f>
        <v/>
      </c>
      <c r="Z3895">
        <f>IF(J3895&lt;=24,"18-24","25-29")</f>
        <v/>
      </c>
      <c r="AA3895">
        <f>IF(M3895&lt;&gt;1,"",IF(P3895=2,1,0))</f>
        <v/>
      </c>
      <c r="AB3895">
        <f>IF(M3895&lt;&gt;1,"",IF(O3895&gt;=2,1,0))</f>
        <v/>
      </c>
      <c r="AC3895">
        <f>IF(M3895&lt;&gt;1,"",IF(OR(Q3895=999,Q3895=""),"",IF(OR(Q3895&lt;35,Q3895&gt;48),1,0)))</f>
        <v/>
      </c>
      <c r="AD3895">
        <f>IF(COUNT(AA3895:AC3895)&lt;3,"",SUM(AA3895:AC3895))</f>
        <v/>
      </c>
      <c r="AE3895">
        <f>IF(L3895&gt;=4,2,IF(L3895&gt;=2,1,0))</f>
        <v/>
      </c>
      <c r="AF3895">
        <f>IF(L3895&gt;=5,1,0)</f>
        <v/>
      </c>
      <c r="AG3895">
        <f>AE3895+AF3895</f>
        <v/>
      </c>
      <c r="AH3895" s="15">
        <f>IF(M3895&lt;&gt;1,"",IF(OR(R3895=-9,R3895=""),"",R3895))</f>
        <v/>
      </c>
      <c r="AI3895">
        <f>IF(M3895&lt;&gt;1,"",IF(OR(Q3895=999,Q3895=""),"",Q3895))</f>
        <v/>
      </c>
    </row>
    <row r="3896">
      <c r="A3896" t="inlineStr">
        <is>
          <t>TQRMNOP120950</t>
        </is>
      </c>
      <c r="B3896" t="n">
        <v>2025</v>
      </c>
      <c r="C3896" t="n">
        <v>1</v>
      </c>
      <c r="D3896" t="n">
        <v>43</v>
      </c>
      <c r="E3896" t="inlineStr">
        <is>
          <t>S</t>
        </is>
      </c>
      <c r="F3896" t="n">
        <v>30</v>
      </c>
      <c r="G3896" t="n">
        <v>1177</v>
      </c>
      <c r="H3896" t="n">
        <v>1</v>
      </c>
      <c r="I3896" t="n">
        <v>2</v>
      </c>
      <c r="J3896" t="n">
        <v>28</v>
      </c>
      <c r="K3896" t="n">
        <v>2</v>
      </c>
      <c r="L3896" t="n">
        <v>5</v>
      </c>
      <c r="M3896" t="n">
        <v>1</v>
      </c>
      <c r="N3896" t="n">
        <v>3</v>
      </c>
      <c r="O3896" t="n">
        <v>1</v>
      </c>
      <c r="P3896" t="n">
        <v>2</v>
      </c>
      <c r="Q3896" t="n">
        <v>25</v>
      </c>
      <c r="R3896" s="15" t="n">
        <v>261000</v>
      </c>
      <c r="S3896" s="15" t="n">
        <v>0</v>
      </c>
      <c r="T3896" s="15" t="n">
        <v>261000</v>
      </c>
      <c r="U3896" s="15" t="n">
        <v>326000</v>
      </c>
      <c r="V3896">
        <f>IFERROR(VLOOKUP(D3896,Tablas_Equivalencia!$A$3:$B$8,2,FALSE),"Sin dato")</f>
        <v/>
      </c>
      <c r="W3896">
        <f>IFERROR(VLOOKUP(L3896,Tablas_Equivalencia!$D$3:$E$9,2,FALSE),"Sin dato")</f>
        <v/>
      </c>
      <c r="X3896">
        <f>IF(I3896=1,"Varón","Mujer")</f>
        <v/>
      </c>
      <c r="Y3896">
        <f>IFERROR(VLOOKUP(M3896,Tablas_Equivalencia!$G$3:$H$6,2,FALSE),"Sin dato")</f>
        <v/>
      </c>
      <c r="Z3896">
        <f>IF(J3896&lt;=24,"18-24","25-29")</f>
        <v/>
      </c>
      <c r="AA3896">
        <f>IF(M3896&lt;&gt;1,"",IF(P3896=2,1,0))</f>
        <v/>
      </c>
      <c r="AB3896">
        <f>IF(M3896&lt;&gt;1,"",IF(O3896&gt;=2,1,0))</f>
        <v/>
      </c>
      <c r="AC3896">
        <f>IF(M3896&lt;&gt;1,"",IF(OR(Q3896=999,Q3896=""),"",IF(OR(Q3896&lt;35,Q3896&gt;48),1,0)))</f>
        <v/>
      </c>
      <c r="AD3896">
        <f>IF(COUNT(AA3896:AC3896)&lt;3,"",SUM(AA3896:AC3896))</f>
        <v/>
      </c>
      <c r="AE3896">
        <f>IF(L3896&gt;=4,2,IF(L3896&gt;=2,1,0))</f>
        <v/>
      </c>
      <c r="AF3896">
        <f>IF(L3896&gt;=5,1,0)</f>
        <v/>
      </c>
      <c r="AG3896">
        <f>AE3896+AF3896</f>
        <v/>
      </c>
      <c r="AH3896" s="15">
        <f>IF(M3896&lt;&gt;1,"",IF(OR(R3896=-9,R3896=""),"",R3896))</f>
        <v/>
      </c>
      <c r="AI3896">
        <f>IF(M3896&lt;&gt;1,"",IF(OR(Q3896=999,Q3896=""),"",Q3896))</f>
        <v/>
      </c>
    </row>
    <row r="3897">
      <c r="A3897" t="inlineStr">
        <is>
          <t>TQRMNOP120955</t>
        </is>
      </c>
      <c r="B3897" t="n">
        <v>2025</v>
      </c>
      <c r="C3897" t="n">
        <v>1</v>
      </c>
      <c r="D3897" t="n">
        <v>44</v>
      </c>
      <c r="E3897" t="inlineStr">
        <is>
          <t>N</t>
        </is>
      </c>
      <c r="F3897" t="n">
        <v>2</v>
      </c>
      <c r="G3897" t="n">
        <v>1818</v>
      </c>
      <c r="H3897" t="n">
        <v>1</v>
      </c>
      <c r="I3897" t="n">
        <v>1</v>
      </c>
      <c r="J3897" t="n">
        <v>21</v>
      </c>
      <c r="K3897" t="n">
        <v>1</v>
      </c>
      <c r="L3897" t="n">
        <v>5</v>
      </c>
      <c r="M3897" t="n">
        <v>3</v>
      </c>
      <c r="R3897" s="15" t="n">
        <v>0</v>
      </c>
      <c r="S3897" s="15" t="n">
        <v>0</v>
      </c>
      <c r="T3897" s="15" t="n">
        <v>0</v>
      </c>
      <c r="U3897" s="15" t="n">
        <v>157100</v>
      </c>
      <c r="V3897">
        <f>IFERROR(VLOOKUP(D3897,Tablas_Equivalencia!$A$3:$B$8,2,FALSE),"Sin dato")</f>
        <v/>
      </c>
      <c r="W3897">
        <f>IFERROR(VLOOKUP(L3897,Tablas_Equivalencia!$D$3:$E$9,2,FALSE),"Sin dato")</f>
        <v/>
      </c>
      <c r="X3897">
        <f>IF(I3897=1,"Varón","Mujer")</f>
        <v/>
      </c>
      <c r="Y3897">
        <f>IFERROR(VLOOKUP(M3897,Tablas_Equivalencia!$G$3:$H$6,2,FALSE),"Sin dato")</f>
        <v/>
      </c>
      <c r="Z3897">
        <f>IF(J3897&lt;=24,"18-24","25-29")</f>
        <v/>
      </c>
      <c r="AA3897">
        <f>IF(M3897&lt;&gt;1,"",IF(P3897=2,1,0))</f>
        <v/>
      </c>
      <c r="AB3897">
        <f>IF(M3897&lt;&gt;1,"",IF(O3897&gt;=2,1,0))</f>
        <v/>
      </c>
      <c r="AC3897">
        <f>IF(M3897&lt;&gt;1,"",IF(OR(Q3897=999,Q3897=""),"",IF(OR(Q3897&lt;35,Q3897&gt;48),1,0)))</f>
        <v/>
      </c>
      <c r="AD3897">
        <f>IF(COUNT(AA3897:AC3897)&lt;3,"",SUM(AA3897:AC3897))</f>
        <v/>
      </c>
      <c r="AE3897">
        <f>IF(L3897&gt;=4,2,IF(L3897&gt;=2,1,0))</f>
        <v/>
      </c>
      <c r="AF3897">
        <f>IF(L3897&gt;=5,1,0)</f>
        <v/>
      </c>
      <c r="AG3897">
        <f>AE3897+AF3897</f>
        <v/>
      </c>
      <c r="AH3897" s="15">
        <f>IF(M3897&lt;&gt;1,"",IF(OR(R3897=-9,R3897=""),"",R3897))</f>
        <v/>
      </c>
      <c r="AI3897">
        <f>IF(M3897&lt;&gt;1,"",IF(OR(Q3897=999,Q3897=""),"",Q3897))</f>
        <v/>
      </c>
    </row>
    <row r="3898">
      <c r="A3898" t="inlineStr">
        <is>
          <t>TQRMNOP120959</t>
        </is>
      </c>
      <c r="B3898" t="n">
        <v>2025</v>
      </c>
      <c r="C3898" t="n">
        <v>1</v>
      </c>
      <c r="D3898" t="n">
        <v>42</v>
      </c>
      <c r="E3898" t="inlineStr">
        <is>
          <t>S</t>
        </is>
      </c>
      <c r="F3898" t="n">
        <v>10</v>
      </c>
      <c r="G3898" t="n">
        <v>728</v>
      </c>
      <c r="H3898" t="n">
        <v>1</v>
      </c>
      <c r="I3898" t="n">
        <v>2</v>
      </c>
      <c r="J3898" t="n">
        <v>28</v>
      </c>
      <c r="K3898" t="n">
        <v>2</v>
      </c>
      <c r="L3898" t="n">
        <v>4</v>
      </c>
      <c r="M3898" t="n">
        <v>1</v>
      </c>
      <c r="N3898" t="n">
        <v>3</v>
      </c>
      <c r="O3898" t="n">
        <v>3</v>
      </c>
      <c r="P3898" t="n">
        <v>2</v>
      </c>
      <c r="Q3898" t="n">
        <v>32</v>
      </c>
      <c r="R3898" s="15" t="n">
        <v>322000</v>
      </c>
      <c r="S3898" s="15" t="n">
        <v>0</v>
      </c>
      <c r="T3898" s="15" t="n">
        <v>322000</v>
      </c>
      <c r="U3898" s="15" t="n">
        <v>368000</v>
      </c>
      <c r="V3898">
        <f>IFERROR(VLOOKUP(D3898,Tablas_Equivalencia!$A$3:$B$8,2,FALSE),"Sin dato")</f>
        <v/>
      </c>
      <c r="W3898">
        <f>IFERROR(VLOOKUP(L3898,Tablas_Equivalencia!$D$3:$E$9,2,FALSE),"Sin dato")</f>
        <v/>
      </c>
      <c r="X3898">
        <f>IF(I3898=1,"Varón","Mujer")</f>
        <v/>
      </c>
      <c r="Y3898">
        <f>IFERROR(VLOOKUP(M3898,Tablas_Equivalencia!$G$3:$H$6,2,FALSE),"Sin dato")</f>
        <v/>
      </c>
      <c r="Z3898">
        <f>IF(J3898&lt;=24,"18-24","25-29")</f>
        <v/>
      </c>
      <c r="AA3898">
        <f>IF(M3898&lt;&gt;1,"",IF(P3898=2,1,0))</f>
        <v/>
      </c>
      <c r="AB3898">
        <f>IF(M3898&lt;&gt;1,"",IF(O3898&gt;=2,1,0))</f>
        <v/>
      </c>
      <c r="AC3898">
        <f>IF(M3898&lt;&gt;1,"",IF(OR(Q3898=999,Q3898=""),"",IF(OR(Q3898&lt;35,Q3898&gt;48),1,0)))</f>
        <v/>
      </c>
      <c r="AD3898">
        <f>IF(COUNT(AA3898:AC3898)&lt;3,"",SUM(AA3898:AC3898))</f>
        <v/>
      </c>
      <c r="AE3898">
        <f>IF(L3898&gt;=4,2,IF(L3898&gt;=2,1,0))</f>
        <v/>
      </c>
      <c r="AF3898">
        <f>IF(L3898&gt;=5,1,0)</f>
        <v/>
      </c>
      <c r="AG3898">
        <f>AE3898+AF3898</f>
        <v/>
      </c>
      <c r="AH3898" s="15">
        <f>IF(M3898&lt;&gt;1,"",IF(OR(R3898=-9,R3898=""),"",R3898))</f>
        <v/>
      </c>
      <c r="AI3898">
        <f>IF(M3898&lt;&gt;1,"",IF(OR(Q3898=999,Q3898=""),"",Q3898))</f>
        <v/>
      </c>
    </row>
    <row r="3899">
      <c r="A3899" t="inlineStr">
        <is>
          <t>TQRMNOP120960</t>
        </is>
      </c>
      <c r="B3899" t="n">
        <v>2025</v>
      </c>
      <c r="C3899" t="n">
        <v>1</v>
      </c>
      <c r="D3899" t="n">
        <v>40</v>
      </c>
      <c r="E3899" t="inlineStr">
        <is>
          <t>N</t>
        </is>
      </c>
      <c r="F3899" t="n">
        <v>23</v>
      </c>
      <c r="G3899" t="n">
        <v>1155</v>
      </c>
      <c r="H3899" t="n">
        <v>2</v>
      </c>
      <c r="I3899" t="n">
        <v>1</v>
      </c>
      <c r="J3899" t="n">
        <v>26</v>
      </c>
      <c r="K3899" t="n">
        <v>1</v>
      </c>
      <c r="L3899" t="n">
        <v>4</v>
      </c>
      <c r="M3899" t="n">
        <v>1</v>
      </c>
      <c r="N3899" t="n">
        <v>2</v>
      </c>
      <c r="O3899" t="n">
        <v>2</v>
      </c>
      <c r="P3899" t="n">
        <v>2</v>
      </c>
      <c r="Q3899" t="n">
        <v>30</v>
      </c>
      <c r="R3899" s="15" t="n">
        <v>180000</v>
      </c>
      <c r="S3899" s="15" t="n">
        <v>0</v>
      </c>
      <c r="T3899" s="15" t="n">
        <v>180000</v>
      </c>
      <c r="U3899" s="15" t="n">
        <v>258800</v>
      </c>
      <c r="V3899">
        <f>IFERROR(VLOOKUP(D3899,Tablas_Equivalencia!$A$3:$B$8,2,FALSE),"Sin dato")</f>
        <v/>
      </c>
      <c r="W3899">
        <f>IFERROR(VLOOKUP(L3899,Tablas_Equivalencia!$D$3:$E$9,2,FALSE),"Sin dato")</f>
        <v/>
      </c>
      <c r="X3899">
        <f>IF(I3899=1,"Varón","Mujer")</f>
        <v/>
      </c>
      <c r="Y3899">
        <f>IFERROR(VLOOKUP(M3899,Tablas_Equivalencia!$G$3:$H$6,2,FALSE),"Sin dato")</f>
        <v/>
      </c>
      <c r="Z3899">
        <f>IF(J3899&lt;=24,"18-24","25-29")</f>
        <v/>
      </c>
      <c r="AA3899">
        <f>IF(M3899&lt;&gt;1,"",IF(P3899=2,1,0))</f>
        <v/>
      </c>
      <c r="AB3899">
        <f>IF(M3899&lt;&gt;1,"",IF(O3899&gt;=2,1,0))</f>
        <v/>
      </c>
      <c r="AC3899">
        <f>IF(M3899&lt;&gt;1,"",IF(OR(Q3899=999,Q3899=""),"",IF(OR(Q3899&lt;35,Q3899&gt;48),1,0)))</f>
        <v/>
      </c>
      <c r="AD3899">
        <f>IF(COUNT(AA3899:AC3899)&lt;3,"",SUM(AA3899:AC3899))</f>
        <v/>
      </c>
      <c r="AE3899">
        <f>IF(L3899&gt;=4,2,IF(L3899&gt;=2,1,0))</f>
        <v/>
      </c>
      <c r="AF3899">
        <f>IF(L3899&gt;=5,1,0)</f>
        <v/>
      </c>
      <c r="AG3899">
        <f>AE3899+AF3899</f>
        <v/>
      </c>
      <c r="AH3899" s="15">
        <f>IF(M3899&lt;&gt;1,"",IF(OR(R3899=-9,R3899=""),"",R3899))</f>
        <v/>
      </c>
      <c r="AI3899">
        <f>IF(M3899&lt;&gt;1,"",IF(OR(Q3899=999,Q3899=""),"",Q3899))</f>
        <v/>
      </c>
    </row>
    <row r="3900">
      <c r="A3900" t="inlineStr">
        <is>
          <t>TQRMNOP120964</t>
        </is>
      </c>
      <c r="B3900" t="n">
        <v>2025</v>
      </c>
      <c r="C3900" t="n">
        <v>1</v>
      </c>
      <c r="D3900" t="n">
        <v>1</v>
      </c>
      <c r="E3900" t="inlineStr">
        <is>
          <t>S</t>
        </is>
      </c>
      <c r="F3900" t="n">
        <v>33</v>
      </c>
      <c r="G3900" t="n">
        <v>1206</v>
      </c>
      <c r="H3900" t="n">
        <v>1</v>
      </c>
      <c r="I3900" t="n">
        <v>1</v>
      </c>
      <c r="J3900" t="n">
        <v>19</v>
      </c>
      <c r="K3900" t="n">
        <v>2</v>
      </c>
      <c r="L3900" t="n">
        <v>3</v>
      </c>
      <c r="M3900" t="n">
        <v>3</v>
      </c>
      <c r="R3900" s="15" t="n">
        <v>0</v>
      </c>
      <c r="S3900" s="15" t="n">
        <v>0</v>
      </c>
      <c r="T3900" s="15" t="n">
        <v>0</v>
      </c>
      <c r="U3900" s="15" t="n">
        <v>215800</v>
      </c>
      <c r="V3900">
        <f>IFERROR(VLOOKUP(D3900,Tablas_Equivalencia!$A$3:$B$8,2,FALSE),"Sin dato")</f>
        <v/>
      </c>
      <c r="W3900">
        <f>IFERROR(VLOOKUP(L3900,Tablas_Equivalencia!$D$3:$E$9,2,FALSE),"Sin dato")</f>
        <v/>
      </c>
      <c r="X3900">
        <f>IF(I3900=1,"Varón","Mujer")</f>
        <v/>
      </c>
      <c r="Y3900">
        <f>IFERROR(VLOOKUP(M3900,Tablas_Equivalencia!$G$3:$H$6,2,FALSE),"Sin dato")</f>
        <v/>
      </c>
      <c r="Z3900">
        <f>IF(J3900&lt;=24,"18-24","25-29")</f>
        <v/>
      </c>
      <c r="AA3900">
        <f>IF(M3900&lt;&gt;1,"",IF(P3900=2,1,0))</f>
        <v/>
      </c>
      <c r="AB3900">
        <f>IF(M3900&lt;&gt;1,"",IF(O3900&gt;=2,1,0))</f>
        <v/>
      </c>
      <c r="AC3900">
        <f>IF(M3900&lt;&gt;1,"",IF(OR(Q3900=999,Q3900=""),"",IF(OR(Q3900&lt;35,Q3900&gt;48),1,0)))</f>
        <v/>
      </c>
      <c r="AD3900">
        <f>IF(COUNT(AA3900:AC3900)&lt;3,"",SUM(AA3900:AC3900))</f>
        <v/>
      </c>
      <c r="AE3900">
        <f>IF(L3900&gt;=4,2,IF(L3900&gt;=2,1,0))</f>
        <v/>
      </c>
      <c r="AF3900">
        <f>IF(L3900&gt;=5,1,0)</f>
        <v/>
      </c>
      <c r="AG3900">
        <f>AE3900+AF3900</f>
        <v/>
      </c>
      <c r="AH3900" s="15">
        <f>IF(M3900&lt;&gt;1,"",IF(OR(R3900=-9,R3900=""),"",R3900))</f>
        <v/>
      </c>
      <c r="AI3900">
        <f>IF(M3900&lt;&gt;1,"",IF(OR(Q3900=999,Q3900=""),"",Q3900))</f>
        <v/>
      </c>
    </row>
    <row r="3901">
      <c r="A3901" t="inlineStr">
        <is>
          <t>TQRMNOP120967</t>
        </is>
      </c>
      <c r="B3901" t="n">
        <v>2025</v>
      </c>
      <c r="C3901" t="n">
        <v>1</v>
      </c>
      <c r="D3901" t="n">
        <v>1</v>
      </c>
      <c r="E3901" t="inlineStr">
        <is>
          <t>S</t>
        </is>
      </c>
      <c r="F3901" t="n">
        <v>33</v>
      </c>
      <c r="G3901" t="n">
        <v>993</v>
      </c>
      <c r="H3901" t="n">
        <v>1</v>
      </c>
      <c r="I3901" t="n">
        <v>1</v>
      </c>
      <c r="J3901" t="n">
        <v>22</v>
      </c>
      <c r="K3901" t="n">
        <v>2</v>
      </c>
      <c r="L3901" t="n">
        <v>4</v>
      </c>
      <c r="M3901" t="n">
        <v>3</v>
      </c>
      <c r="R3901" s="15" t="n">
        <v>0</v>
      </c>
      <c r="S3901" s="15" t="n">
        <v>0</v>
      </c>
      <c r="T3901" s="15" t="n">
        <v>0</v>
      </c>
      <c r="U3901" s="15" t="n">
        <v>668000</v>
      </c>
      <c r="V3901">
        <f>IFERROR(VLOOKUP(D3901,Tablas_Equivalencia!$A$3:$B$8,2,FALSE),"Sin dato")</f>
        <v/>
      </c>
      <c r="W3901">
        <f>IFERROR(VLOOKUP(L3901,Tablas_Equivalencia!$D$3:$E$9,2,FALSE),"Sin dato")</f>
        <v/>
      </c>
      <c r="X3901">
        <f>IF(I3901=1,"Varón","Mujer")</f>
        <v/>
      </c>
      <c r="Y3901">
        <f>IFERROR(VLOOKUP(M3901,Tablas_Equivalencia!$G$3:$H$6,2,FALSE),"Sin dato")</f>
        <v/>
      </c>
      <c r="Z3901">
        <f>IF(J3901&lt;=24,"18-24","25-29")</f>
        <v/>
      </c>
      <c r="AA3901">
        <f>IF(M3901&lt;&gt;1,"",IF(P3901=2,1,0))</f>
        <v/>
      </c>
      <c r="AB3901">
        <f>IF(M3901&lt;&gt;1,"",IF(O3901&gt;=2,1,0))</f>
        <v/>
      </c>
      <c r="AC3901">
        <f>IF(M3901&lt;&gt;1,"",IF(OR(Q3901=999,Q3901=""),"",IF(OR(Q3901&lt;35,Q3901&gt;48),1,0)))</f>
        <v/>
      </c>
      <c r="AD3901">
        <f>IF(COUNT(AA3901:AC3901)&lt;3,"",SUM(AA3901:AC3901))</f>
        <v/>
      </c>
      <c r="AE3901">
        <f>IF(L3901&gt;=4,2,IF(L3901&gt;=2,1,0))</f>
        <v/>
      </c>
      <c r="AF3901">
        <f>IF(L3901&gt;=5,1,0)</f>
        <v/>
      </c>
      <c r="AG3901">
        <f>AE3901+AF3901</f>
        <v/>
      </c>
      <c r="AH3901" s="15">
        <f>IF(M3901&lt;&gt;1,"",IF(OR(R3901=-9,R3901=""),"",R3901))</f>
        <v/>
      </c>
      <c r="AI3901">
        <f>IF(M3901&lt;&gt;1,"",IF(OR(Q3901=999,Q3901=""),"",Q3901))</f>
        <v/>
      </c>
    </row>
    <row r="3902">
      <c r="A3902" t="inlineStr">
        <is>
          <t>TQRMNOP120971</t>
        </is>
      </c>
      <c r="B3902" t="n">
        <v>2025</v>
      </c>
      <c r="C3902" t="n">
        <v>1</v>
      </c>
      <c r="D3902" t="n">
        <v>44</v>
      </c>
      <c r="E3902" t="inlineStr">
        <is>
          <t>N</t>
        </is>
      </c>
      <c r="F3902" t="n">
        <v>93</v>
      </c>
      <c r="G3902" t="n">
        <v>845</v>
      </c>
      <c r="H3902" t="n">
        <v>2</v>
      </c>
      <c r="I3902" t="n">
        <v>2</v>
      </c>
      <c r="J3902" t="n">
        <v>24</v>
      </c>
      <c r="K3902" t="n">
        <v>2</v>
      </c>
      <c r="L3902" t="n">
        <v>5</v>
      </c>
      <c r="M3902" t="n">
        <v>2</v>
      </c>
      <c r="R3902" s="15" t="n">
        <v>0</v>
      </c>
      <c r="S3902" s="15" t="n">
        <v>0</v>
      </c>
      <c r="T3902" s="15" t="n">
        <v>0</v>
      </c>
      <c r="U3902" s="15" t="n">
        <v>119600</v>
      </c>
      <c r="V3902">
        <f>IFERROR(VLOOKUP(D3902,Tablas_Equivalencia!$A$3:$B$8,2,FALSE),"Sin dato")</f>
        <v/>
      </c>
      <c r="W3902">
        <f>IFERROR(VLOOKUP(L3902,Tablas_Equivalencia!$D$3:$E$9,2,FALSE),"Sin dato")</f>
        <v/>
      </c>
      <c r="X3902">
        <f>IF(I3902=1,"Varón","Mujer")</f>
        <v/>
      </c>
      <c r="Y3902">
        <f>IFERROR(VLOOKUP(M3902,Tablas_Equivalencia!$G$3:$H$6,2,FALSE),"Sin dato")</f>
        <v/>
      </c>
      <c r="Z3902">
        <f>IF(J3902&lt;=24,"18-24","25-29")</f>
        <v/>
      </c>
      <c r="AA3902">
        <f>IF(M3902&lt;&gt;1,"",IF(P3902=2,1,0))</f>
        <v/>
      </c>
      <c r="AB3902">
        <f>IF(M3902&lt;&gt;1,"",IF(O3902&gt;=2,1,0))</f>
        <v/>
      </c>
      <c r="AC3902">
        <f>IF(M3902&lt;&gt;1,"",IF(OR(Q3902=999,Q3902=""),"",IF(OR(Q3902&lt;35,Q3902&gt;48),1,0)))</f>
        <v/>
      </c>
      <c r="AD3902">
        <f>IF(COUNT(AA3902:AC3902)&lt;3,"",SUM(AA3902:AC3902))</f>
        <v/>
      </c>
      <c r="AE3902">
        <f>IF(L3902&gt;=4,2,IF(L3902&gt;=2,1,0))</f>
        <v/>
      </c>
      <c r="AF3902">
        <f>IF(L3902&gt;=5,1,0)</f>
        <v/>
      </c>
      <c r="AG3902">
        <f>AE3902+AF3902</f>
        <v/>
      </c>
      <c r="AH3902" s="15">
        <f>IF(M3902&lt;&gt;1,"",IF(OR(R3902=-9,R3902=""),"",R3902))</f>
        <v/>
      </c>
      <c r="AI3902">
        <f>IF(M3902&lt;&gt;1,"",IF(OR(Q3902=999,Q3902=""),"",Q3902))</f>
        <v/>
      </c>
    </row>
    <row r="3903">
      <c r="A3903" t="inlineStr">
        <is>
          <t>TQRMNOP120974</t>
        </is>
      </c>
      <c r="B3903" t="n">
        <v>2025</v>
      </c>
      <c r="C3903" t="n">
        <v>1</v>
      </c>
      <c r="D3903" t="n">
        <v>40</v>
      </c>
      <c r="E3903" t="inlineStr">
        <is>
          <t>N</t>
        </is>
      </c>
      <c r="F3903" t="n">
        <v>22</v>
      </c>
      <c r="G3903" t="n">
        <v>1359</v>
      </c>
      <c r="H3903" t="n">
        <v>1</v>
      </c>
      <c r="I3903" t="n">
        <v>2</v>
      </c>
      <c r="J3903" t="n">
        <v>29</v>
      </c>
      <c r="K3903" t="n">
        <v>2</v>
      </c>
      <c r="L3903" t="n">
        <v>4</v>
      </c>
      <c r="M3903" t="n">
        <v>1</v>
      </c>
      <c r="N3903" t="n">
        <v>3</v>
      </c>
      <c r="O3903" t="n">
        <v>1</v>
      </c>
      <c r="P3903" t="n">
        <v>2</v>
      </c>
      <c r="Q3903" t="n">
        <v>12</v>
      </c>
      <c r="R3903" s="15" t="n">
        <v>221000</v>
      </c>
      <c r="S3903" s="15" t="n">
        <v>0</v>
      </c>
      <c r="T3903" s="15" t="n">
        <v>221000</v>
      </c>
      <c r="U3903" s="15" t="n">
        <v>237200</v>
      </c>
      <c r="V3903">
        <f>IFERROR(VLOOKUP(D3903,Tablas_Equivalencia!$A$3:$B$8,2,FALSE),"Sin dato")</f>
        <v/>
      </c>
      <c r="W3903">
        <f>IFERROR(VLOOKUP(L3903,Tablas_Equivalencia!$D$3:$E$9,2,FALSE),"Sin dato")</f>
        <v/>
      </c>
      <c r="X3903">
        <f>IF(I3903=1,"Varón","Mujer")</f>
        <v/>
      </c>
      <c r="Y3903">
        <f>IFERROR(VLOOKUP(M3903,Tablas_Equivalencia!$G$3:$H$6,2,FALSE),"Sin dato")</f>
        <v/>
      </c>
      <c r="Z3903">
        <f>IF(J3903&lt;=24,"18-24","25-29")</f>
        <v/>
      </c>
      <c r="AA3903">
        <f>IF(M3903&lt;&gt;1,"",IF(P3903=2,1,0))</f>
        <v/>
      </c>
      <c r="AB3903">
        <f>IF(M3903&lt;&gt;1,"",IF(O3903&gt;=2,1,0))</f>
        <v/>
      </c>
      <c r="AC3903">
        <f>IF(M3903&lt;&gt;1,"",IF(OR(Q3903=999,Q3903=""),"",IF(OR(Q3903&lt;35,Q3903&gt;48),1,0)))</f>
        <v/>
      </c>
      <c r="AD3903">
        <f>IF(COUNT(AA3903:AC3903)&lt;3,"",SUM(AA3903:AC3903))</f>
        <v/>
      </c>
      <c r="AE3903">
        <f>IF(L3903&gt;=4,2,IF(L3903&gt;=2,1,0))</f>
        <v/>
      </c>
      <c r="AF3903">
        <f>IF(L3903&gt;=5,1,0)</f>
        <v/>
      </c>
      <c r="AG3903">
        <f>AE3903+AF3903</f>
        <v/>
      </c>
      <c r="AH3903" s="15">
        <f>IF(M3903&lt;&gt;1,"",IF(OR(R3903=-9,R3903=""),"",R3903))</f>
        <v/>
      </c>
      <c r="AI3903">
        <f>IF(M3903&lt;&gt;1,"",IF(OR(Q3903=999,Q3903=""),"",Q3903))</f>
        <v/>
      </c>
    </row>
    <row r="3904">
      <c r="A3904" t="inlineStr">
        <is>
          <t>TQRMNOP120977</t>
        </is>
      </c>
      <c r="B3904" t="n">
        <v>2025</v>
      </c>
      <c r="C3904" t="n">
        <v>1</v>
      </c>
      <c r="D3904" t="n">
        <v>42</v>
      </c>
      <c r="E3904" t="inlineStr">
        <is>
          <t>N</t>
        </is>
      </c>
      <c r="F3904" t="n">
        <v>25</v>
      </c>
      <c r="G3904" t="n">
        <v>1470</v>
      </c>
      <c r="H3904" t="n">
        <v>3</v>
      </c>
      <c r="I3904" t="n">
        <v>1</v>
      </c>
      <c r="J3904" t="n">
        <v>20</v>
      </c>
      <c r="K3904" t="n">
        <v>2</v>
      </c>
      <c r="L3904" t="n">
        <v>4</v>
      </c>
      <c r="M3904" t="n">
        <v>1</v>
      </c>
      <c r="N3904" t="n">
        <v>3</v>
      </c>
      <c r="O3904" t="n">
        <v>2</v>
      </c>
      <c r="P3904" t="n">
        <v>2</v>
      </c>
      <c r="Q3904" t="n">
        <v>20</v>
      </c>
      <c r="R3904" s="15" t="n">
        <v>407000</v>
      </c>
      <c r="S3904" s="15" t="n">
        <v>0</v>
      </c>
      <c r="T3904" s="15" t="n">
        <v>407000</v>
      </c>
      <c r="U3904" s="15" t="n">
        <v>241000</v>
      </c>
      <c r="V3904">
        <f>IFERROR(VLOOKUP(D3904,Tablas_Equivalencia!$A$3:$B$8,2,FALSE),"Sin dato")</f>
        <v/>
      </c>
      <c r="W3904">
        <f>IFERROR(VLOOKUP(L3904,Tablas_Equivalencia!$D$3:$E$9,2,FALSE),"Sin dato")</f>
        <v/>
      </c>
      <c r="X3904">
        <f>IF(I3904=1,"Varón","Mujer")</f>
        <v/>
      </c>
      <c r="Y3904">
        <f>IFERROR(VLOOKUP(M3904,Tablas_Equivalencia!$G$3:$H$6,2,FALSE),"Sin dato")</f>
        <v/>
      </c>
      <c r="Z3904">
        <f>IF(J3904&lt;=24,"18-24","25-29")</f>
        <v/>
      </c>
      <c r="AA3904">
        <f>IF(M3904&lt;&gt;1,"",IF(P3904=2,1,0))</f>
        <v/>
      </c>
      <c r="AB3904">
        <f>IF(M3904&lt;&gt;1,"",IF(O3904&gt;=2,1,0))</f>
        <v/>
      </c>
      <c r="AC3904">
        <f>IF(M3904&lt;&gt;1,"",IF(OR(Q3904=999,Q3904=""),"",IF(OR(Q3904&lt;35,Q3904&gt;48),1,0)))</f>
        <v/>
      </c>
      <c r="AD3904">
        <f>IF(COUNT(AA3904:AC3904)&lt;3,"",SUM(AA3904:AC3904))</f>
        <v/>
      </c>
      <c r="AE3904">
        <f>IF(L3904&gt;=4,2,IF(L3904&gt;=2,1,0))</f>
        <v/>
      </c>
      <c r="AF3904">
        <f>IF(L3904&gt;=5,1,0)</f>
        <v/>
      </c>
      <c r="AG3904">
        <f>AE3904+AF3904</f>
        <v/>
      </c>
      <c r="AH3904" s="15">
        <f>IF(M3904&lt;&gt;1,"",IF(OR(R3904=-9,R3904=""),"",R3904))</f>
        <v/>
      </c>
      <c r="AI3904">
        <f>IF(M3904&lt;&gt;1,"",IF(OR(Q3904=999,Q3904=""),"",Q3904))</f>
        <v/>
      </c>
    </row>
    <row r="3905">
      <c r="A3905" t="inlineStr">
        <is>
          <t>TQRMNOP120978</t>
        </is>
      </c>
      <c r="B3905" t="n">
        <v>2025</v>
      </c>
      <c r="C3905" t="n">
        <v>1</v>
      </c>
      <c r="D3905" t="n">
        <v>40</v>
      </c>
      <c r="E3905" t="inlineStr">
        <is>
          <t>N</t>
        </is>
      </c>
      <c r="F3905" t="n">
        <v>9</v>
      </c>
      <c r="G3905" t="n">
        <v>699</v>
      </c>
      <c r="H3905" t="n">
        <v>1</v>
      </c>
      <c r="I3905" t="n">
        <v>2</v>
      </c>
      <c r="J3905" t="n">
        <v>22</v>
      </c>
      <c r="K3905" t="n">
        <v>2</v>
      </c>
      <c r="L3905" t="n">
        <v>6</v>
      </c>
      <c r="M3905" t="n">
        <v>1</v>
      </c>
      <c r="N3905" t="n">
        <v>3</v>
      </c>
      <c r="O3905" t="n">
        <v>1</v>
      </c>
      <c r="P3905" t="n">
        <v>1</v>
      </c>
      <c r="Q3905" t="n">
        <v>42</v>
      </c>
      <c r="R3905" s="15" t="n">
        <v>923000</v>
      </c>
      <c r="S3905" s="15" t="n">
        <v>0</v>
      </c>
      <c r="T3905" s="15" t="n">
        <v>923000</v>
      </c>
      <c r="U3905" s="15" t="n">
        <v>103700</v>
      </c>
      <c r="V3905">
        <f>IFERROR(VLOOKUP(D3905,Tablas_Equivalencia!$A$3:$B$8,2,FALSE),"Sin dato")</f>
        <v/>
      </c>
      <c r="W3905">
        <f>IFERROR(VLOOKUP(L3905,Tablas_Equivalencia!$D$3:$E$9,2,FALSE),"Sin dato")</f>
        <v/>
      </c>
      <c r="X3905">
        <f>IF(I3905=1,"Varón","Mujer")</f>
        <v/>
      </c>
      <c r="Y3905">
        <f>IFERROR(VLOOKUP(M3905,Tablas_Equivalencia!$G$3:$H$6,2,FALSE),"Sin dato")</f>
        <v/>
      </c>
      <c r="Z3905">
        <f>IF(J3905&lt;=24,"18-24","25-29")</f>
        <v/>
      </c>
      <c r="AA3905">
        <f>IF(M3905&lt;&gt;1,"",IF(P3905=2,1,0))</f>
        <v/>
      </c>
      <c r="AB3905">
        <f>IF(M3905&lt;&gt;1,"",IF(O3905&gt;=2,1,0))</f>
        <v/>
      </c>
      <c r="AC3905">
        <f>IF(M3905&lt;&gt;1,"",IF(OR(Q3905=999,Q3905=""),"",IF(OR(Q3905&lt;35,Q3905&gt;48),1,0)))</f>
        <v/>
      </c>
      <c r="AD3905">
        <f>IF(COUNT(AA3905:AC3905)&lt;3,"",SUM(AA3905:AC3905))</f>
        <v/>
      </c>
      <c r="AE3905">
        <f>IF(L3905&gt;=4,2,IF(L3905&gt;=2,1,0))</f>
        <v/>
      </c>
      <c r="AF3905">
        <f>IF(L3905&gt;=5,1,0)</f>
        <v/>
      </c>
      <c r="AG3905">
        <f>AE3905+AF3905</f>
        <v/>
      </c>
      <c r="AH3905" s="15">
        <f>IF(M3905&lt;&gt;1,"",IF(OR(R3905=-9,R3905=""),"",R3905))</f>
        <v/>
      </c>
      <c r="AI3905">
        <f>IF(M3905&lt;&gt;1,"",IF(OR(Q3905=999,Q3905=""),"",Q3905))</f>
        <v/>
      </c>
    </row>
    <row r="3906">
      <c r="A3906" t="inlineStr">
        <is>
          <t>TQRMNOP120994</t>
        </is>
      </c>
      <c r="B3906" t="n">
        <v>2025</v>
      </c>
      <c r="C3906" t="n">
        <v>1</v>
      </c>
      <c r="D3906" t="n">
        <v>1</v>
      </c>
      <c r="E3906" t="inlineStr">
        <is>
          <t>S</t>
        </is>
      </c>
      <c r="F3906" t="n">
        <v>33</v>
      </c>
      <c r="G3906" t="n">
        <v>1252</v>
      </c>
      <c r="H3906" t="n">
        <v>3</v>
      </c>
      <c r="I3906" t="n">
        <v>2</v>
      </c>
      <c r="J3906" t="n">
        <v>20</v>
      </c>
      <c r="K3906" t="n">
        <v>2</v>
      </c>
      <c r="L3906" t="n">
        <v>4</v>
      </c>
      <c r="M3906" t="n">
        <v>3</v>
      </c>
      <c r="R3906" s="15" t="n">
        <v>0</v>
      </c>
      <c r="S3906" s="15" t="n">
        <v>0</v>
      </c>
      <c r="T3906" s="15" t="n">
        <v>0</v>
      </c>
      <c r="U3906" s="15" t="n">
        <v>258700</v>
      </c>
      <c r="V3906">
        <f>IFERROR(VLOOKUP(D3906,Tablas_Equivalencia!$A$3:$B$8,2,FALSE),"Sin dato")</f>
        <v/>
      </c>
      <c r="W3906">
        <f>IFERROR(VLOOKUP(L3906,Tablas_Equivalencia!$D$3:$E$9,2,FALSE),"Sin dato")</f>
        <v/>
      </c>
      <c r="X3906">
        <f>IF(I3906=1,"Varón","Mujer")</f>
        <v/>
      </c>
      <c r="Y3906">
        <f>IFERROR(VLOOKUP(M3906,Tablas_Equivalencia!$G$3:$H$6,2,FALSE),"Sin dato")</f>
        <v/>
      </c>
      <c r="Z3906">
        <f>IF(J3906&lt;=24,"18-24","25-29")</f>
        <v/>
      </c>
      <c r="AA3906">
        <f>IF(M3906&lt;&gt;1,"",IF(P3906=2,1,0))</f>
        <v/>
      </c>
      <c r="AB3906">
        <f>IF(M3906&lt;&gt;1,"",IF(O3906&gt;=2,1,0))</f>
        <v/>
      </c>
      <c r="AC3906">
        <f>IF(M3906&lt;&gt;1,"",IF(OR(Q3906=999,Q3906=""),"",IF(OR(Q3906&lt;35,Q3906&gt;48),1,0)))</f>
        <v/>
      </c>
      <c r="AD3906">
        <f>IF(COUNT(AA3906:AC3906)&lt;3,"",SUM(AA3906:AC3906))</f>
        <v/>
      </c>
      <c r="AE3906">
        <f>IF(L3906&gt;=4,2,IF(L3906&gt;=2,1,0))</f>
        <v/>
      </c>
      <c r="AF3906">
        <f>IF(L3906&gt;=5,1,0)</f>
        <v/>
      </c>
      <c r="AG3906">
        <f>AE3906+AF3906</f>
        <v/>
      </c>
      <c r="AH3906" s="15">
        <f>IF(M3906&lt;&gt;1,"",IF(OR(R3906=-9,R3906=""),"",R3906))</f>
        <v/>
      </c>
      <c r="AI3906">
        <f>IF(M3906&lt;&gt;1,"",IF(OR(Q3906=999,Q3906=""),"",Q3906))</f>
        <v/>
      </c>
    </row>
    <row r="3907">
      <c r="A3907" t="inlineStr">
        <is>
          <t>TQRMNOP120997</t>
        </is>
      </c>
      <c r="B3907" t="n">
        <v>2025</v>
      </c>
      <c r="C3907" t="n">
        <v>1</v>
      </c>
      <c r="D3907" t="n">
        <v>1</v>
      </c>
      <c r="E3907" t="inlineStr">
        <is>
          <t>S</t>
        </is>
      </c>
      <c r="F3907" t="n">
        <v>32</v>
      </c>
      <c r="G3907" t="n">
        <v>1380</v>
      </c>
      <c r="H3907" t="n">
        <v>1</v>
      </c>
      <c r="I3907" t="n">
        <v>2</v>
      </c>
      <c r="J3907" t="n">
        <v>23</v>
      </c>
      <c r="K3907" t="n">
        <v>1</v>
      </c>
      <c r="L3907" t="n">
        <v>3</v>
      </c>
      <c r="M3907" t="n">
        <v>1</v>
      </c>
      <c r="N3907" t="n">
        <v>2</v>
      </c>
      <c r="O3907" t="n">
        <v>3</v>
      </c>
      <c r="P3907" t="n">
        <v>2</v>
      </c>
      <c r="Q3907" t="n">
        <v>20</v>
      </c>
      <c r="R3907" s="15" t="n">
        <v>490000</v>
      </c>
      <c r="S3907" s="15" t="n">
        <v>0</v>
      </c>
      <c r="T3907" s="15" t="n">
        <v>490000</v>
      </c>
      <c r="U3907" s="15" t="n">
        <v>86500</v>
      </c>
      <c r="V3907">
        <f>IFERROR(VLOOKUP(D3907,Tablas_Equivalencia!$A$3:$B$8,2,FALSE),"Sin dato")</f>
        <v/>
      </c>
      <c r="W3907">
        <f>IFERROR(VLOOKUP(L3907,Tablas_Equivalencia!$D$3:$E$9,2,FALSE),"Sin dato")</f>
        <v/>
      </c>
      <c r="X3907">
        <f>IF(I3907=1,"Varón","Mujer")</f>
        <v/>
      </c>
      <c r="Y3907">
        <f>IFERROR(VLOOKUP(M3907,Tablas_Equivalencia!$G$3:$H$6,2,FALSE),"Sin dato")</f>
        <v/>
      </c>
      <c r="Z3907">
        <f>IF(J3907&lt;=24,"18-24","25-29")</f>
        <v/>
      </c>
      <c r="AA3907">
        <f>IF(M3907&lt;&gt;1,"",IF(P3907=2,1,0))</f>
        <v/>
      </c>
      <c r="AB3907">
        <f>IF(M3907&lt;&gt;1,"",IF(O3907&gt;=2,1,0))</f>
        <v/>
      </c>
      <c r="AC3907">
        <f>IF(M3907&lt;&gt;1,"",IF(OR(Q3907=999,Q3907=""),"",IF(OR(Q3907&lt;35,Q3907&gt;48),1,0)))</f>
        <v/>
      </c>
      <c r="AD3907">
        <f>IF(COUNT(AA3907:AC3907)&lt;3,"",SUM(AA3907:AC3907))</f>
        <v/>
      </c>
      <c r="AE3907">
        <f>IF(L3907&gt;=4,2,IF(L3907&gt;=2,1,0))</f>
        <v/>
      </c>
      <c r="AF3907">
        <f>IF(L3907&gt;=5,1,0)</f>
        <v/>
      </c>
      <c r="AG3907">
        <f>AE3907+AF3907</f>
        <v/>
      </c>
      <c r="AH3907" s="15">
        <f>IF(M3907&lt;&gt;1,"",IF(OR(R3907=-9,R3907=""),"",R3907))</f>
        <v/>
      </c>
      <c r="AI3907">
        <f>IF(M3907&lt;&gt;1,"",IF(OR(Q3907=999,Q3907=""),"",Q3907))</f>
        <v/>
      </c>
    </row>
    <row r="3908">
      <c r="A3908" t="inlineStr">
        <is>
          <t>TQRMNOP120999</t>
        </is>
      </c>
      <c r="B3908" t="n">
        <v>2025</v>
      </c>
      <c r="C3908" t="n">
        <v>1</v>
      </c>
      <c r="D3908" t="n">
        <v>43</v>
      </c>
      <c r="E3908" t="inlineStr">
        <is>
          <t>N</t>
        </is>
      </c>
      <c r="F3908" t="n">
        <v>29</v>
      </c>
      <c r="G3908" t="n">
        <v>696</v>
      </c>
      <c r="H3908" t="n">
        <v>2</v>
      </c>
      <c r="I3908" t="n">
        <v>1</v>
      </c>
      <c r="J3908" t="n">
        <v>21</v>
      </c>
      <c r="K3908" t="n">
        <v>1</v>
      </c>
      <c r="L3908" t="n">
        <v>4</v>
      </c>
      <c r="M3908" t="n">
        <v>3</v>
      </c>
      <c r="R3908" s="15" t="n">
        <v>0</v>
      </c>
      <c r="S3908" s="15" t="n">
        <v>72000</v>
      </c>
      <c r="T3908" s="15" t="n">
        <v>72000</v>
      </c>
      <c r="U3908" s="15" t="n">
        <v>156900</v>
      </c>
      <c r="V3908">
        <f>IFERROR(VLOOKUP(D3908,Tablas_Equivalencia!$A$3:$B$8,2,FALSE),"Sin dato")</f>
        <v/>
      </c>
      <c r="W3908">
        <f>IFERROR(VLOOKUP(L3908,Tablas_Equivalencia!$D$3:$E$9,2,FALSE),"Sin dato")</f>
        <v/>
      </c>
      <c r="X3908">
        <f>IF(I3908=1,"Varón","Mujer")</f>
        <v/>
      </c>
      <c r="Y3908">
        <f>IFERROR(VLOOKUP(M3908,Tablas_Equivalencia!$G$3:$H$6,2,FALSE),"Sin dato")</f>
        <v/>
      </c>
      <c r="Z3908">
        <f>IF(J3908&lt;=24,"18-24","25-29")</f>
        <v/>
      </c>
      <c r="AA3908">
        <f>IF(M3908&lt;&gt;1,"",IF(P3908=2,1,0))</f>
        <v/>
      </c>
      <c r="AB3908">
        <f>IF(M3908&lt;&gt;1,"",IF(O3908&gt;=2,1,0))</f>
        <v/>
      </c>
      <c r="AC3908">
        <f>IF(M3908&lt;&gt;1,"",IF(OR(Q3908=999,Q3908=""),"",IF(OR(Q3908&lt;35,Q3908&gt;48),1,0)))</f>
        <v/>
      </c>
      <c r="AD3908">
        <f>IF(COUNT(AA3908:AC3908)&lt;3,"",SUM(AA3908:AC3908))</f>
        <v/>
      </c>
      <c r="AE3908">
        <f>IF(L3908&gt;=4,2,IF(L3908&gt;=2,1,0))</f>
        <v/>
      </c>
      <c r="AF3908">
        <f>IF(L3908&gt;=5,1,0)</f>
        <v/>
      </c>
      <c r="AG3908">
        <f>AE3908+AF3908</f>
        <v/>
      </c>
      <c r="AH3908" s="15">
        <f>IF(M3908&lt;&gt;1,"",IF(OR(R3908=-9,R3908=""),"",R3908))</f>
        <v/>
      </c>
      <c r="AI3908">
        <f>IF(M3908&lt;&gt;1,"",IF(OR(Q3908=999,Q3908=""),"",Q3908))</f>
        <v/>
      </c>
    </row>
    <row r="3909">
      <c r="A3909" t="inlineStr">
        <is>
          <t>TQRMNOP121000</t>
        </is>
      </c>
      <c r="B3909" t="n">
        <v>2025</v>
      </c>
      <c r="C3909" t="n">
        <v>1</v>
      </c>
      <c r="D3909" t="n">
        <v>43</v>
      </c>
      <c r="E3909" t="inlineStr">
        <is>
          <t>N</t>
        </is>
      </c>
      <c r="F3909" t="n">
        <v>26</v>
      </c>
      <c r="G3909" t="n">
        <v>1063</v>
      </c>
      <c r="H3909" t="n">
        <v>3</v>
      </c>
      <c r="I3909" t="n">
        <v>1</v>
      </c>
      <c r="J3909" t="n">
        <v>21</v>
      </c>
      <c r="K3909" t="n">
        <v>2</v>
      </c>
      <c r="L3909" t="n">
        <v>4</v>
      </c>
      <c r="M3909" t="n">
        <v>1</v>
      </c>
      <c r="N3909" t="n">
        <v>2</v>
      </c>
      <c r="O3909" t="n">
        <v>1</v>
      </c>
      <c r="P3909" t="n">
        <v>2</v>
      </c>
      <c r="Q3909" t="n">
        <v>50</v>
      </c>
      <c r="R3909" s="15" t="n">
        <v>893000</v>
      </c>
      <c r="S3909" s="15" t="n">
        <v>0</v>
      </c>
      <c r="T3909" s="15" t="n">
        <v>893000</v>
      </c>
      <c r="U3909" s="15" t="n">
        <v>188100</v>
      </c>
      <c r="V3909">
        <f>IFERROR(VLOOKUP(D3909,Tablas_Equivalencia!$A$3:$B$8,2,FALSE),"Sin dato")</f>
        <v/>
      </c>
      <c r="W3909">
        <f>IFERROR(VLOOKUP(L3909,Tablas_Equivalencia!$D$3:$E$9,2,FALSE),"Sin dato")</f>
        <v/>
      </c>
      <c r="X3909">
        <f>IF(I3909=1,"Varón","Mujer")</f>
        <v/>
      </c>
      <c r="Y3909">
        <f>IFERROR(VLOOKUP(M3909,Tablas_Equivalencia!$G$3:$H$6,2,FALSE),"Sin dato")</f>
        <v/>
      </c>
      <c r="Z3909">
        <f>IF(J3909&lt;=24,"18-24","25-29")</f>
        <v/>
      </c>
      <c r="AA3909">
        <f>IF(M3909&lt;&gt;1,"",IF(P3909=2,1,0))</f>
        <v/>
      </c>
      <c r="AB3909">
        <f>IF(M3909&lt;&gt;1,"",IF(O3909&gt;=2,1,0))</f>
        <v/>
      </c>
      <c r="AC3909">
        <f>IF(M3909&lt;&gt;1,"",IF(OR(Q3909=999,Q3909=""),"",IF(OR(Q3909&lt;35,Q3909&gt;48),1,0)))</f>
        <v/>
      </c>
      <c r="AD3909">
        <f>IF(COUNT(AA3909:AC3909)&lt;3,"",SUM(AA3909:AC3909))</f>
        <v/>
      </c>
      <c r="AE3909">
        <f>IF(L3909&gt;=4,2,IF(L3909&gt;=2,1,0))</f>
        <v/>
      </c>
      <c r="AF3909">
        <f>IF(L3909&gt;=5,1,0)</f>
        <v/>
      </c>
      <c r="AG3909">
        <f>AE3909+AF3909</f>
        <v/>
      </c>
      <c r="AH3909" s="15">
        <f>IF(M3909&lt;&gt;1,"",IF(OR(R3909=-9,R3909=""),"",R3909))</f>
        <v/>
      </c>
      <c r="AI3909">
        <f>IF(M3909&lt;&gt;1,"",IF(OR(Q3909=999,Q3909=""),"",Q3909))</f>
        <v/>
      </c>
    </row>
    <row r="3910">
      <c r="A3910" t="inlineStr">
        <is>
          <t>TQRMNOP121002</t>
        </is>
      </c>
      <c r="B3910" t="n">
        <v>2025</v>
      </c>
      <c r="C3910" t="n">
        <v>1</v>
      </c>
      <c r="D3910" t="n">
        <v>40</v>
      </c>
      <c r="E3910" t="inlineStr">
        <is>
          <t>N</t>
        </is>
      </c>
      <c r="F3910" t="n">
        <v>23</v>
      </c>
      <c r="G3910" t="n">
        <v>1091</v>
      </c>
      <c r="H3910" t="n">
        <v>3</v>
      </c>
      <c r="I3910" t="n">
        <v>1</v>
      </c>
      <c r="J3910" t="n">
        <v>26</v>
      </c>
      <c r="K3910" t="n">
        <v>1</v>
      </c>
      <c r="L3910" t="n">
        <v>3</v>
      </c>
      <c r="M3910" t="n">
        <v>1</v>
      </c>
      <c r="N3910" t="n">
        <v>3</v>
      </c>
      <c r="O3910" t="n">
        <v>1</v>
      </c>
      <c r="P3910" t="n">
        <v>1</v>
      </c>
      <c r="Q3910" t="n">
        <v>32</v>
      </c>
      <c r="R3910" s="15" t="n">
        <v>-9</v>
      </c>
      <c r="S3910" s="15" t="n">
        <v>0</v>
      </c>
      <c r="T3910" s="15" t="n">
        <v>0</v>
      </c>
      <c r="U3910" s="15" t="n">
        <v>120000</v>
      </c>
      <c r="V3910">
        <f>IFERROR(VLOOKUP(D3910,Tablas_Equivalencia!$A$3:$B$8,2,FALSE),"Sin dato")</f>
        <v/>
      </c>
      <c r="W3910">
        <f>IFERROR(VLOOKUP(L3910,Tablas_Equivalencia!$D$3:$E$9,2,FALSE),"Sin dato")</f>
        <v/>
      </c>
      <c r="X3910">
        <f>IF(I3910=1,"Varón","Mujer")</f>
        <v/>
      </c>
      <c r="Y3910">
        <f>IFERROR(VLOOKUP(M3910,Tablas_Equivalencia!$G$3:$H$6,2,FALSE),"Sin dato")</f>
        <v/>
      </c>
      <c r="Z3910">
        <f>IF(J3910&lt;=24,"18-24","25-29")</f>
        <v/>
      </c>
      <c r="AA3910">
        <f>IF(M3910&lt;&gt;1,"",IF(P3910=2,1,0))</f>
        <v/>
      </c>
      <c r="AB3910">
        <f>IF(M3910&lt;&gt;1,"",IF(O3910&gt;=2,1,0))</f>
        <v/>
      </c>
      <c r="AC3910">
        <f>IF(M3910&lt;&gt;1,"",IF(OR(Q3910=999,Q3910=""),"",IF(OR(Q3910&lt;35,Q3910&gt;48),1,0)))</f>
        <v/>
      </c>
      <c r="AD3910">
        <f>IF(COUNT(AA3910:AC3910)&lt;3,"",SUM(AA3910:AC3910))</f>
        <v/>
      </c>
      <c r="AE3910">
        <f>IF(L3910&gt;=4,2,IF(L3910&gt;=2,1,0))</f>
        <v/>
      </c>
      <c r="AF3910">
        <f>IF(L3910&gt;=5,1,0)</f>
        <v/>
      </c>
      <c r="AG3910">
        <f>AE3910+AF3910</f>
        <v/>
      </c>
      <c r="AH3910" s="15">
        <f>IF(M3910&lt;&gt;1,"",IF(OR(R3910=-9,R3910=""),"",R3910))</f>
        <v/>
      </c>
      <c r="AI3910">
        <f>IF(M3910&lt;&gt;1,"",IF(OR(Q3910=999,Q3910=""),"",Q3910))</f>
        <v/>
      </c>
    </row>
    <row r="3911">
      <c r="A3911" t="inlineStr">
        <is>
          <t>TQRMNOP121004</t>
        </is>
      </c>
      <c r="B3911" t="n">
        <v>2025</v>
      </c>
      <c r="C3911" t="n">
        <v>1</v>
      </c>
      <c r="D3911" t="n">
        <v>42</v>
      </c>
      <c r="E3911" t="inlineStr">
        <is>
          <t>S</t>
        </is>
      </c>
      <c r="F3911" t="n">
        <v>10</v>
      </c>
      <c r="G3911" t="n">
        <v>785</v>
      </c>
      <c r="H3911" t="n">
        <v>3</v>
      </c>
      <c r="I3911" t="n">
        <v>1</v>
      </c>
      <c r="J3911" t="n">
        <v>20</v>
      </c>
      <c r="K3911" t="n">
        <v>2</v>
      </c>
      <c r="L3911" t="n">
        <v>3</v>
      </c>
      <c r="M3911" t="n">
        <v>3</v>
      </c>
      <c r="R3911" s="15" t="n">
        <v>0</v>
      </c>
      <c r="S3911" s="15" t="n">
        <v>0</v>
      </c>
      <c r="T3911" s="15" t="n">
        <v>0</v>
      </c>
      <c r="U3911" s="15" t="n">
        <v>309300</v>
      </c>
      <c r="V3911">
        <f>IFERROR(VLOOKUP(D3911,Tablas_Equivalencia!$A$3:$B$8,2,FALSE),"Sin dato")</f>
        <v/>
      </c>
      <c r="W3911">
        <f>IFERROR(VLOOKUP(L3911,Tablas_Equivalencia!$D$3:$E$9,2,FALSE),"Sin dato")</f>
        <v/>
      </c>
      <c r="X3911">
        <f>IF(I3911=1,"Varón","Mujer")</f>
        <v/>
      </c>
      <c r="Y3911">
        <f>IFERROR(VLOOKUP(M3911,Tablas_Equivalencia!$G$3:$H$6,2,FALSE),"Sin dato")</f>
        <v/>
      </c>
      <c r="Z3911">
        <f>IF(J3911&lt;=24,"18-24","25-29")</f>
        <v/>
      </c>
      <c r="AA3911">
        <f>IF(M3911&lt;&gt;1,"",IF(P3911=2,1,0))</f>
        <v/>
      </c>
      <c r="AB3911">
        <f>IF(M3911&lt;&gt;1,"",IF(O3911&gt;=2,1,0))</f>
        <v/>
      </c>
      <c r="AC3911">
        <f>IF(M3911&lt;&gt;1,"",IF(OR(Q3911=999,Q3911=""),"",IF(OR(Q3911&lt;35,Q3911&gt;48),1,0)))</f>
        <v/>
      </c>
      <c r="AD3911">
        <f>IF(COUNT(AA3911:AC3911)&lt;3,"",SUM(AA3911:AC3911))</f>
        <v/>
      </c>
      <c r="AE3911">
        <f>IF(L3911&gt;=4,2,IF(L3911&gt;=2,1,0))</f>
        <v/>
      </c>
      <c r="AF3911">
        <f>IF(L3911&gt;=5,1,0)</f>
        <v/>
      </c>
      <c r="AG3911">
        <f>AE3911+AF3911</f>
        <v/>
      </c>
      <c r="AH3911" s="15">
        <f>IF(M3911&lt;&gt;1,"",IF(OR(R3911=-9,R3911=""),"",R3911))</f>
        <v/>
      </c>
      <c r="AI3911">
        <f>IF(M3911&lt;&gt;1,"",IF(OR(Q3911=999,Q3911=""),"",Q3911))</f>
        <v/>
      </c>
    </row>
    <row r="3912">
      <c r="A3912" t="inlineStr">
        <is>
          <t>TQRMNOP121010</t>
        </is>
      </c>
      <c r="B3912" t="n">
        <v>2025</v>
      </c>
      <c r="C3912" t="n">
        <v>1</v>
      </c>
      <c r="D3912" t="n">
        <v>40</v>
      </c>
      <c r="E3912" t="inlineStr">
        <is>
          <t>N</t>
        </is>
      </c>
      <c r="F3912" t="n">
        <v>23</v>
      </c>
      <c r="G3912" t="n">
        <v>852</v>
      </c>
      <c r="H3912" t="n">
        <v>3</v>
      </c>
      <c r="I3912" t="n">
        <v>2</v>
      </c>
      <c r="J3912" t="n">
        <v>24</v>
      </c>
      <c r="K3912" t="n">
        <v>1</v>
      </c>
      <c r="L3912" t="n">
        <v>6</v>
      </c>
      <c r="M3912" t="n">
        <v>3</v>
      </c>
      <c r="R3912" s="15" t="n">
        <v>0</v>
      </c>
      <c r="S3912" s="15" t="n">
        <v>0</v>
      </c>
      <c r="T3912" s="15" t="n">
        <v>0</v>
      </c>
      <c r="U3912" s="15" t="n">
        <v>125800</v>
      </c>
      <c r="V3912">
        <f>IFERROR(VLOOKUP(D3912,Tablas_Equivalencia!$A$3:$B$8,2,FALSE),"Sin dato")</f>
        <v/>
      </c>
      <c r="W3912">
        <f>IFERROR(VLOOKUP(L3912,Tablas_Equivalencia!$D$3:$E$9,2,FALSE),"Sin dato")</f>
        <v/>
      </c>
      <c r="X3912">
        <f>IF(I3912=1,"Varón","Mujer")</f>
        <v/>
      </c>
      <c r="Y3912">
        <f>IFERROR(VLOOKUP(M3912,Tablas_Equivalencia!$G$3:$H$6,2,FALSE),"Sin dato")</f>
        <v/>
      </c>
      <c r="Z3912">
        <f>IF(J3912&lt;=24,"18-24","25-29")</f>
        <v/>
      </c>
      <c r="AA3912">
        <f>IF(M3912&lt;&gt;1,"",IF(P3912=2,1,0))</f>
        <v/>
      </c>
      <c r="AB3912">
        <f>IF(M3912&lt;&gt;1,"",IF(O3912&gt;=2,1,0))</f>
        <v/>
      </c>
      <c r="AC3912">
        <f>IF(M3912&lt;&gt;1,"",IF(OR(Q3912=999,Q3912=""),"",IF(OR(Q3912&lt;35,Q3912&gt;48),1,0)))</f>
        <v/>
      </c>
      <c r="AD3912">
        <f>IF(COUNT(AA3912:AC3912)&lt;3,"",SUM(AA3912:AC3912))</f>
        <v/>
      </c>
      <c r="AE3912">
        <f>IF(L3912&gt;=4,2,IF(L3912&gt;=2,1,0))</f>
        <v/>
      </c>
      <c r="AF3912">
        <f>IF(L3912&gt;=5,1,0)</f>
        <v/>
      </c>
      <c r="AG3912">
        <f>AE3912+AF3912</f>
        <v/>
      </c>
      <c r="AH3912" s="15">
        <f>IF(M3912&lt;&gt;1,"",IF(OR(R3912=-9,R3912=""),"",R3912))</f>
        <v/>
      </c>
      <c r="AI3912">
        <f>IF(M3912&lt;&gt;1,"",IF(OR(Q3912=999,Q3912=""),"",Q3912))</f>
        <v/>
      </c>
    </row>
    <row r="3913">
      <c r="A3913" t="inlineStr">
        <is>
          <t>TQRMNOP121017</t>
        </is>
      </c>
      <c r="B3913" t="n">
        <v>2025</v>
      </c>
      <c r="C3913" t="n">
        <v>1</v>
      </c>
      <c r="D3913" t="n">
        <v>1</v>
      </c>
      <c r="E3913" t="inlineStr">
        <is>
          <t>S</t>
        </is>
      </c>
      <c r="F3913" t="n">
        <v>33</v>
      </c>
      <c r="G3913" t="n">
        <v>1406</v>
      </c>
      <c r="H3913" t="n">
        <v>3</v>
      </c>
      <c r="I3913" t="n">
        <v>1</v>
      </c>
      <c r="J3913" t="n">
        <v>26</v>
      </c>
      <c r="K3913" t="n">
        <v>2</v>
      </c>
      <c r="L3913" t="n">
        <v>5</v>
      </c>
      <c r="M3913" t="n">
        <v>1</v>
      </c>
      <c r="N3913" t="n">
        <v>3</v>
      </c>
      <c r="O3913" t="n">
        <v>1</v>
      </c>
      <c r="P3913" t="n">
        <v>1</v>
      </c>
      <c r="Q3913" t="n">
        <v>41</v>
      </c>
      <c r="R3913" s="15" t="n">
        <v>526000</v>
      </c>
      <c r="S3913" s="15" t="n">
        <v>0</v>
      </c>
      <c r="T3913" s="15" t="n">
        <v>526000</v>
      </c>
      <c r="U3913" s="15" t="n">
        <v>149200</v>
      </c>
      <c r="V3913">
        <f>IFERROR(VLOOKUP(D3913,Tablas_Equivalencia!$A$3:$B$8,2,FALSE),"Sin dato")</f>
        <v/>
      </c>
      <c r="W3913">
        <f>IFERROR(VLOOKUP(L3913,Tablas_Equivalencia!$D$3:$E$9,2,FALSE),"Sin dato")</f>
        <v/>
      </c>
      <c r="X3913">
        <f>IF(I3913=1,"Varón","Mujer")</f>
        <v/>
      </c>
      <c r="Y3913">
        <f>IFERROR(VLOOKUP(M3913,Tablas_Equivalencia!$G$3:$H$6,2,FALSE),"Sin dato")</f>
        <v/>
      </c>
      <c r="Z3913">
        <f>IF(J3913&lt;=24,"18-24","25-29")</f>
        <v/>
      </c>
      <c r="AA3913">
        <f>IF(M3913&lt;&gt;1,"",IF(P3913=2,1,0))</f>
        <v/>
      </c>
      <c r="AB3913">
        <f>IF(M3913&lt;&gt;1,"",IF(O3913&gt;=2,1,0))</f>
        <v/>
      </c>
      <c r="AC3913">
        <f>IF(M3913&lt;&gt;1,"",IF(OR(Q3913=999,Q3913=""),"",IF(OR(Q3913&lt;35,Q3913&gt;48),1,0)))</f>
        <v/>
      </c>
      <c r="AD3913">
        <f>IF(COUNT(AA3913:AC3913)&lt;3,"",SUM(AA3913:AC3913))</f>
        <v/>
      </c>
      <c r="AE3913">
        <f>IF(L3913&gt;=4,2,IF(L3913&gt;=2,1,0))</f>
        <v/>
      </c>
      <c r="AF3913">
        <f>IF(L3913&gt;=5,1,0)</f>
        <v/>
      </c>
      <c r="AG3913">
        <f>AE3913+AF3913</f>
        <v/>
      </c>
      <c r="AH3913" s="15">
        <f>IF(M3913&lt;&gt;1,"",IF(OR(R3913=-9,R3913=""),"",R3913))</f>
        <v/>
      </c>
      <c r="AI3913">
        <f>IF(M3913&lt;&gt;1,"",IF(OR(Q3913=999,Q3913=""),"",Q3913))</f>
        <v/>
      </c>
    </row>
    <row r="3914">
      <c r="A3914" t="inlineStr">
        <is>
          <t>TQRMNOP121030</t>
        </is>
      </c>
      <c r="B3914" t="n">
        <v>2025</v>
      </c>
      <c r="C3914" t="n">
        <v>1</v>
      </c>
      <c r="D3914" t="n">
        <v>40</v>
      </c>
      <c r="E3914" t="inlineStr">
        <is>
          <t>N</t>
        </is>
      </c>
      <c r="F3914" t="n">
        <v>23</v>
      </c>
      <c r="G3914" t="n">
        <v>1613</v>
      </c>
      <c r="H3914" t="n">
        <v>3</v>
      </c>
      <c r="I3914" t="n">
        <v>1</v>
      </c>
      <c r="J3914" t="n">
        <v>18</v>
      </c>
      <c r="K3914" t="n">
        <v>2</v>
      </c>
      <c r="L3914" t="n">
        <v>3</v>
      </c>
      <c r="M3914" t="n">
        <v>1</v>
      </c>
      <c r="N3914" t="n">
        <v>3</v>
      </c>
      <c r="O3914" t="n">
        <v>2</v>
      </c>
      <c r="P3914" t="n">
        <v>2</v>
      </c>
      <c r="Q3914" t="n">
        <v>37</v>
      </c>
      <c r="R3914" s="15" t="n">
        <v>466000</v>
      </c>
      <c r="S3914" s="15" t="n">
        <v>0</v>
      </c>
      <c r="T3914" s="15" t="n">
        <v>466000</v>
      </c>
      <c r="U3914" s="15" t="n">
        <v>132100</v>
      </c>
      <c r="V3914">
        <f>IFERROR(VLOOKUP(D3914,Tablas_Equivalencia!$A$3:$B$8,2,FALSE),"Sin dato")</f>
        <v/>
      </c>
      <c r="W3914">
        <f>IFERROR(VLOOKUP(L3914,Tablas_Equivalencia!$D$3:$E$9,2,FALSE),"Sin dato")</f>
        <v/>
      </c>
      <c r="X3914">
        <f>IF(I3914=1,"Varón","Mujer")</f>
        <v/>
      </c>
      <c r="Y3914">
        <f>IFERROR(VLOOKUP(M3914,Tablas_Equivalencia!$G$3:$H$6,2,FALSE),"Sin dato")</f>
        <v/>
      </c>
      <c r="Z3914">
        <f>IF(J3914&lt;=24,"18-24","25-29")</f>
        <v/>
      </c>
      <c r="AA3914">
        <f>IF(M3914&lt;&gt;1,"",IF(P3914=2,1,0))</f>
        <v/>
      </c>
      <c r="AB3914">
        <f>IF(M3914&lt;&gt;1,"",IF(O3914&gt;=2,1,0))</f>
        <v/>
      </c>
      <c r="AC3914">
        <f>IF(M3914&lt;&gt;1,"",IF(OR(Q3914=999,Q3914=""),"",IF(OR(Q3914&lt;35,Q3914&gt;48),1,0)))</f>
        <v/>
      </c>
      <c r="AD3914">
        <f>IF(COUNT(AA3914:AC3914)&lt;3,"",SUM(AA3914:AC3914))</f>
        <v/>
      </c>
      <c r="AE3914">
        <f>IF(L3914&gt;=4,2,IF(L3914&gt;=2,1,0))</f>
        <v/>
      </c>
      <c r="AF3914">
        <f>IF(L3914&gt;=5,1,0)</f>
        <v/>
      </c>
      <c r="AG3914">
        <f>AE3914+AF3914</f>
        <v/>
      </c>
      <c r="AH3914" s="15">
        <f>IF(M3914&lt;&gt;1,"",IF(OR(R3914=-9,R3914=""),"",R3914))</f>
        <v/>
      </c>
      <c r="AI3914">
        <f>IF(M3914&lt;&gt;1,"",IF(OR(Q3914=999,Q3914=""),"",Q3914))</f>
        <v/>
      </c>
    </row>
    <row r="3915">
      <c r="A3915" t="inlineStr">
        <is>
          <t>TQRMNOP121034</t>
        </is>
      </c>
      <c r="B3915" t="n">
        <v>2025</v>
      </c>
      <c r="C3915" t="n">
        <v>1</v>
      </c>
      <c r="D3915" t="n">
        <v>43</v>
      </c>
      <c r="E3915" t="inlineStr">
        <is>
          <t>N</t>
        </is>
      </c>
      <c r="F3915" t="n">
        <v>29</v>
      </c>
      <c r="G3915" t="n">
        <v>1062</v>
      </c>
      <c r="H3915" t="n">
        <v>2</v>
      </c>
      <c r="I3915" t="n">
        <v>2</v>
      </c>
      <c r="J3915" t="n">
        <v>27</v>
      </c>
      <c r="K3915" t="n">
        <v>2</v>
      </c>
      <c r="L3915" t="n">
        <v>4</v>
      </c>
      <c r="M3915" t="n">
        <v>3</v>
      </c>
      <c r="R3915" s="15" t="n">
        <v>0</v>
      </c>
      <c r="S3915" s="15" t="n">
        <v>82000</v>
      </c>
      <c r="T3915" s="15" t="n">
        <v>82000</v>
      </c>
      <c r="U3915" s="15" t="n">
        <v>114100</v>
      </c>
      <c r="V3915">
        <f>IFERROR(VLOOKUP(D3915,Tablas_Equivalencia!$A$3:$B$8,2,FALSE),"Sin dato")</f>
        <v/>
      </c>
      <c r="W3915">
        <f>IFERROR(VLOOKUP(L3915,Tablas_Equivalencia!$D$3:$E$9,2,FALSE),"Sin dato")</f>
        <v/>
      </c>
      <c r="X3915">
        <f>IF(I3915=1,"Varón","Mujer")</f>
        <v/>
      </c>
      <c r="Y3915">
        <f>IFERROR(VLOOKUP(M3915,Tablas_Equivalencia!$G$3:$H$6,2,FALSE),"Sin dato")</f>
        <v/>
      </c>
      <c r="Z3915">
        <f>IF(J3915&lt;=24,"18-24","25-29")</f>
        <v/>
      </c>
      <c r="AA3915">
        <f>IF(M3915&lt;&gt;1,"",IF(P3915=2,1,0))</f>
        <v/>
      </c>
      <c r="AB3915">
        <f>IF(M3915&lt;&gt;1,"",IF(O3915&gt;=2,1,0))</f>
        <v/>
      </c>
      <c r="AC3915">
        <f>IF(M3915&lt;&gt;1,"",IF(OR(Q3915=999,Q3915=""),"",IF(OR(Q3915&lt;35,Q3915&gt;48),1,0)))</f>
        <v/>
      </c>
      <c r="AD3915">
        <f>IF(COUNT(AA3915:AC3915)&lt;3,"",SUM(AA3915:AC3915))</f>
        <v/>
      </c>
      <c r="AE3915">
        <f>IF(L3915&gt;=4,2,IF(L3915&gt;=2,1,0))</f>
        <v/>
      </c>
      <c r="AF3915">
        <f>IF(L3915&gt;=5,1,0)</f>
        <v/>
      </c>
      <c r="AG3915">
        <f>AE3915+AF3915</f>
        <v/>
      </c>
      <c r="AH3915" s="15">
        <f>IF(M3915&lt;&gt;1,"",IF(OR(R3915=-9,R3915=""),"",R3915))</f>
        <v/>
      </c>
      <c r="AI3915">
        <f>IF(M3915&lt;&gt;1,"",IF(OR(Q3915=999,Q3915=""),"",Q3915))</f>
        <v/>
      </c>
    </row>
    <row r="3916">
      <c r="A3916" t="inlineStr">
        <is>
          <t>TQRMNOP121045</t>
        </is>
      </c>
      <c r="B3916" t="n">
        <v>2025</v>
      </c>
      <c r="C3916" t="n">
        <v>1</v>
      </c>
      <c r="D3916" t="n">
        <v>43</v>
      </c>
      <c r="E3916" t="inlineStr">
        <is>
          <t>N</t>
        </is>
      </c>
      <c r="F3916" t="n">
        <v>38</v>
      </c>
      <c r="G3916" t="n">
        <v>765</v>
      </c>
      <c r="H3916" t="n">
        <v>1</v>
      </c>
      <c r="I3916" t="n">
        <v>2</v>
      </c>
      <c r="J3916" t="n">
        <v>27</v>
      </c>
      <c r="K3916" t="n">
        <v>2</v>
      </c>
      <c r="L3916" t="n">
        <v>6</v>
      </c>
      <c r="M3916" t="n">
        <v>1</v>
      </c>
      <c r="N3916" t="n">
        <v>3</v>
      </c>
      <c r="O3916" t="n">
        <v>1</v>
      </c>
      <c r="P3916" t="n">
        <v>1</v>
      </c>
      <c r="Q3916" t="n">
        <v>43</v>
      </c>
      <c r="R3916" s="15" t="n">
        <v>914000</v>
      </c>
      <c r="S3916" s="15" t="n">
        <v>0</v>
      </c>
      <c r="T3916" s="15" t="n">
        <v>914000</v>
      </c>
      <c r="U3916" s="15" t="n">
        <v>107400</v>
      </c>
      <c r="V3916">
        <f>IFERROR(VLOOKUP(D3916,Tablas_Equivalencia!$A$3:$B$8,2,FALSE),"Sin dato")</f>
        <v/>
      </c>
      <c r="W3916">
        <f>IFERROR(VLOOKUP(L3916,Tablas_Equivalencia!$D$3:$E$9,2,FALSE),"Sin dato")</f>
        <v/>
      </c>
      <c r="X3916">
        <f>IF(I3916=1,"Varón","Mujer")</f>
        <v/>
      </c>
      <c r="Y3916">
        <f>IFERROR(VLOOKUP(M3916,Tablas_Equivalencia!$G$3:$H$6,2,FALSE),"Sin dato")</f>
        <v/>
      </c>
      <c r="Z3916">
        <f>IF(J3916&lt;=24,"18-24","25-29")</f>
        <v/>
      </c>
      <c r="AA3916">
        <f>IF(M3916&lt;&gt;1,"",IF(P3916=2,1,0))</f>
        <v/>
      </c>
      <c r="AB3916">
        <f>IF(M3916&lt;&gt;1,"",IF(O3916&gt;=2,1,0))</f>
        <v/>
      </c>
      <c r="AC3916">
        <f>IF(M3916&lt;&gt;1,"",IF(OR(Q3916=999,Q3916=""),"",IF(OR(Q3916&lt;35,Q3916&gt;48),1,0)))</f>
        <v/>
      </c>
      <c r="AD3916">
        <f>IF(COUNT(AA3916:AC3916)&lt;3,"",SUM(AA3916:AC3916))</f>
        <v/>
      </c>
      <c r="AE3916">
        <f>IF(L3916&gt;=4,2,IF(L3916&gt;=2,1,0))</f>
        <v/>
      </c>
      <c r="AF3916">
        <f>IF(L3916&gt;=5,1,0)</f>
        <v/>
      </c>
      <c r="AG3916">
        <f>AE3916+AF3916</f>
        <v/>
      </c>
      <c r="AH3916" s="15">
        <f>IF(M3916&lt;&gt;1,"",IF(OR(R3916=-9,R3916=""),"",R3916))</f>
        <v/>
      </c>
      <c r="AI3916">
        <f>IF(M3916&lt;&gt;1,"",IF(OR(Q3916=999,Q3916=""),"",Q3916))</f>
        <v/>
      </c>
    </row>
    <row r="3917">
      <c r="A3917" t="inlineStr">
        <is>
          <t>TQRMNOP121046</t>
        </is>
      </c>
      <c r="B3917" t="n">
        <v>2025</v>
      </c>
      <c r="C3917" t="n">
        <v>1</v>
      </c>
      <c r="D3917" t="n">
        <v>1</v>
      </c>
      <c r="E3917" t="inlineStr">
        <is>
          <t>S</t>
        </is>
      </c>
      <c r="F3917" t="n">
        <v>32</v>
      </c>
      <c r="G3917" t="n">
        <v>998</v>
      </c>
      <c r="H3917" t="n">
        <v>3</v>
      </c>
      <c r="I3917" t="n">
        <v>1</v>
      </c>
      <c r="J3917" t="n">
        <v>27</v>
      </c>
      <c r="K3917" t="n">
        <v>2</v>
      </c>
      <c r="L3917" t="n">
        <v>4</v>
      </c>
      <c r="M3917" t="n">
        <v>3</v>
      </c>
      <c r="R3917" s="15" t="n">
        <v>0</v>
      </c>
      <c r="S3917" s="15" t="n">
        <v>0</v>
      </c>
      <c r="T3917" s="15" t="n">
        <v>0</v>
      </c>
      <c r="U3917" s="15" t="n">
        <v>94000</v>
      </c>
      <c r="V3917">
        <f>IFERROR(VLOOKUP(D3917,Tablas_Equivalencia!$A$3:$B$8,2,FALSE),"Sin dato")</f>
        <v/>
      </c>
      <c r="W3917">
        <f>IFERROR(VLOOKUP(L3917,Tablas_Equivalencia!$D$3:$E$9,2,FALSE),"Sin dato")</f>
        <v/>
      </c>
      <c r="X3917">
        <f>IF(I3917=1,"Varón","Mujer")</f>
        <v/>
      </c>
      <c r="Y3917">
        <f>IFERROR(VLOOKUP(M3917,Tablas_Equivalencia!$G$3:$H$6,2,FALSE),"Sin dato")</f>
        <v/>
      </c>
      <c r="Z3917">
        <f>IF(J3917&lt;=24,"18-24","25-29")</f>
        <v/>
      </c>
      <c r="AA3917">
        <f>IF(M3917&lt;&gt;1,"",IF(P3917=2,1,0))</f>
        <v/>
      </c>
      <c r="AB3917">
        <f>IF(M3917&lt;&gt;1,"",IF(O3917&gt;=2,1,0))</f>
        <v/>
      </c>
      <c r="AC3917">
        <f>IF(M3917&lt;&gt;1,"",IF(OR(Q3917=999,Q3917=""),"",IF(OR(Q3917&lt;35,Q3917&gt;48),1,0)))</f>
        <v/>
      </c>
      <c r="AD3917">
        <f>IF(COUNT(AA3917:AC3917)&lt;3,"",SUM(AA3917:AC3917))</f>
        <v/>
      </c>
      <c r="AE3917">
        <f>IF(L3917&gt;=4,2,IF(L3917&gt;=2,1,0))</f>
        <v/>
      </c>
      <c r="AF3917">
        <f>IF(L3917&gt;=5,1,0)</f>
        <v/>
      </c>
      <c r="AG3917">
        <f>AE3917+AF3917</f>
        <v/>
      </c>
      <c r="AH3917" s="15">
        <f>IF(M3917&lt;&gt;1,"",IF(OR(R3917=-9,R3917=""),"",R3917))</f>
        <v/>
      </c>
      <c r="AI3917">
        <f>IF(M3917&lt;&gt;1,"",IF(OR(Q3917=999,Q3917=""),"",Q3917))</f>
        <v/>
      </c>
    </row>
    <row r="3918">
      <c r="A3918" t="inlineStr">
        <is>
          <t>TQRMNOP121049</t>
        </is>
      </c>
      <c r="B3918" t="n">
        <v>2025</v>
      </c>
      <c r="C3918" t="n">
        <v>1</v>
      </c>
      <c r="D3918" t="n">
        <v>40</v>
      </c>
      <c r="E3918" t="inlineStr">
        <is>
          <t>S</t>
        </is>
      </c>
      <c r="F3918" t="n">
        <v>7</v>
      </c>
      <c r="G3918" t="n">
        <v>1050</v>
      </c>
      <c r="H3918" t="n">
        <v>3</v>
      </c>
      <c r="I3918" t="n">
        <v>2</v>
      </c>
      <c r="J3918" t="n">
        <v>19</v>
      </c>
      <c r="K3918" t="n">
        <v>2</v>
      </c>
      <c r="L3918" t="n">
        <v>2</v>
      </c>
      <c r="M3918" t="n">
        <v>3</v>
      </c>
      <c r="R3918" s="15" t="n">
        <v>0</v>
      </c>
      <c r="S3918" s="15" t="n">
        <v>0</v>
      </c>
      <c r="T3918" s="15" t="n">
        <v>0</v>
      </c>
      <c r="U3918" s="15" t="n">
        <v>154800</v>
      </c>
      <c r="V3918">
        <f>IFERROR(VLOOKUP(D3918,Tablas_Equivalencia!$A$3:$B$8,2,FALSE),"Sin dato")</f>
        <v/>
      </c>
      <c r="W3918">
        <f>IFERROR(VLOOKUP(L3918,Tablas_Equivalencia!$D$3:$E$9,2,FALSE),"Sin dato")</f>
        <v/>
      </c>
      <c r="X3918">
        <f>IF(I3918=1,"Varón","Mujer")</f>
        <v/>
      </c>
      <c r="Y3918">
        <f>IFERROR(VLOOKUP(M3918,Tablas_Equivalencia!$G$3:$H$6,2,FALSE),"Sin dato")</f>
        <v/>
      </c>
      <c r="Z3918">
        <f>IF(J3918&lt;=24,"18-24","25-29")</f>
        <v/>
      </c>
      <c r="AA3918">
        <f>IF(M3918&lt;&gt;1,"",IF(P3918=2,1,0))</f>
        <v/>
      </c>
      <c r="AB3918">
        <f>IF(M3918&lt;&gt;1,"",IF(O3918&gt;=2,1,0))</f>
        <v/>
      </c>
      <c r="AC3918">
        <f>IF(M3918&lt;&gt;1,"",IF(OR(Q3918=999,Q3918=""),"",IF(OR(Q3918&lt;35,Q3918&gt;48),1,0)))</f>
        <v/>
      </c>
      <c r="AD3918">
        <f>IF(COUNT(AA3918:AC3918)&lt;3,"",SUM(AA3918:AC3918))</f>
        <v/>
      </c>
      <c r="AE3918">
        <f>IF(L3918&gt;=4,2,IF(L3918&gt;=2,1,0))</f>
        <v/>
      </c>
      <c r="AF3918">
        <f>IF(L3918&gt;=5,1,0)</f>
        <v/>
      </c>
      <c r="AG3918">
        <f>AE3918+AF3918</f>
        <v/>
      </c>
      <c r="AH3918" s="15">
        <f>IF(M3918&lt;&gt;1,"",IF(OR(R3918=-9,R3918=""),"",R3918))</f>
        <v/>
      </c>
      <c r="AI3918">
        <f>IF(M3918&lt;&gt;1,"",IF(OR(Q3918=999,Q3918=""),"",Q3918))</f>
        <v/>
      </c>
    </row>
    <row r="3919">
      <c r="A3919" t="inlineStr">
        <is>
          <t>TQRMNOP121050</t>
        </is>
      </c>
      <c r="B3919" t="n">
        <v>2025</v>
      </c>
      <c r="C3919" t="n">
        <v>1</v>
      </c>
      <c r="D3919" t="n">
        <v>1</v>
      </c>
      <c r="E3919" t="inlineStr">
        <is>
          <t>S</t>
        </is>
      </c>
      <c r="F3919" t="n">
        <v>33</v>
      </c>
      <c r="G3919" t="n">
        <v>1418</v>
      </c>
      <c r="H3919" t="n">
        <v>3</v>
      </c>
      <c r="I3919" t="n">
        <v>2</v>
      </c>
      <c r="J3919" t="n">
        <v>24</v>
      </c>
      <c r="K3919" t="n">
        <v>2</v>
      </c>
      <c r="L3919" t="n">
        <v>6</v>
      </c>
      <c r="M3919" t="n">
        <v>3</v>
      </c>
      <c r="R3919" s="15" t="n">
        <v>0</v>
      </c>
      <c r="S3919" s="15" t="n">
        <v>0</v>
      </c>
      <c r="T3919" s="15" t="n">
        <v>0</v>
      </c>
      <c r="U3919" s="15" t="n">
        <v>268700</v>
      </c>
      <c r="V3919">
        <f>IFERROR(VLOOKUP(D3919,Tablas_Equivalencia!$A$3:$B$8,2,FALSE),"Sin dato")</f>
        <v/>
      </c>
      <c r="W3919">
        <f>IFERROR(VLOOKUP(L3919,Tablas_Equivalencia!$D$3:$E$9,2,FALSE),"Sin dato")</f>
        <v/>
      </c>
      <c r="X3919">
        <f>IF(I3919=1,"Varón","Mujer")</f>
        <v/>
      </c>
      <c r="Y3919">
        <f>IFERROR(VLOOKUP(M3919,Tablas_Equivalencia!$G$3:$H$6,2,FALSE),"Sin dato")</f>
        <v/>
      </c>
      <c r="Z3919">
        <f>IF(J3919&lt;=24,"18-24","25-29")</f>
        <v/>
      </c>
      <c r="AA3919">
        <f>IF(M3919&lt;&gt;1,"",IF(P3919=2,1,0))</f>
        <v/>
      </c>
      <c r="AB3919">
        <f>IF(M3919&lt;&gt;1,"",IF(O3919&gt;=2,1,0))</f>
        <v/>
      </c>
      <c r="AC3919">
        <f>IF(M3919&lt;&gt;1,"",IF(OR(Q3919=999,Q3919=""),"",IF(OR(Q3919&lt;35,Q3919&gt;48),1,0)))</f>
        <v/>
      </c>
      <c r="AD3919">
        <f>IF(COUNT(AA3919:AC3919)&lt;3,"",SUM(AA3919:AC3919))</f>
        <v/>
      </c>
      <c r="AE3919">
        <f>IF(L3919&gt;=4,2,IF(L3919&gt;=2,1,0))</f>
        <v/>
      </c>
      <c r="AF3919">
        <f>IF(L3919&gt;=5,1,0)</f>
        <v/>
      </c>
      <c r="AG3919">
        <f>AE3919+AF3919</f>
        <v/>
      </c>
      <c r="AH3919" s="15">
        <f>IF(M3919&lt;&gt;1,"",IF(OR(R3919=-9,R3919=""),"",R3919))</f>
        <v/>
      </c>
      <c r="AI3919">
        <f>IF(M3919&lt;&gt;1,"",IF(OR(Q3919=999,Q3919=""),"",Q3919))</f>
        <v/>
      </c>
    </row>
    <row r="3920">
      <c r="A3920" t="inlineStr">
        <is>
          <t>TQRMNOP121052</t>
        </is>
      </c>
      <c r="B3920" t="n">
        <v>2025</v>
      </c>
      <c r="C3920" t="n">
        <v>1</v>
      </c>
      <c r="D3920" t="n">
        <v>43</v>
      </c>
      <c r="E3920" t="inlineStr">
        <is>
          <t>S</t>
        </is>
      </c>
      <c r="F3920" t="n">
        <v>17</v>
      </c>
      <c r="G3920" t="n">
        <v>571</v>
      </c>
      <c r="H3920" t="n">
        <v>2</v>
      </c>
      <c r="I3920" t="n">
        <v>2</v>
      </c>
      <c r="J3920" t="n">
        <v>26</v>
      </c>
      <c r="K3920" t="n">
        <v>2</v>
      </c>
      <c r="L3920" t="n">
        <v>4</v>
      </c>
      <c r="M3920" t="n">
        <v>2</v>
      </c>
      <c r="R3920" s="15" t="n">
        <v>0</v>
      </c>
      <c r="S3920" s="15" t="n">
        <v>0</v>
      </c>
      <c r="T3920" s="15" t="n">
        <v>0</v>
      </c>
      <c r="U3920" s="15" t="n">
        <v>266600</v>
      </c>
      <c r="V3920">
        <f>IFERROR(VLOOKUP(D3920,Tablas_Equivalencia!$A$3:$B$8,2,FALSE),"Sin dato")</f>
        <v/>
      </c>
      <c r="W3920">
        <f>IFERROR(VLOOKUP(L3920,Tablas_Equivalencia!$D$3:$E$9,2,FALSE),"Sin dato")</f>
        <v/>
      </c>
      <c r="X3920">
        <f>IF(I3920=1,"Varón","Mujer")</f>
        <v/>
      </c>
      <c r="Y3920">
        <f>IFERROR(VLOOKUP(M3920,Tablas_Equivalencia!$G$3:$H$6,2,FALSE),"Sin dato")</f>
        <v/>
      </c>
      <c r="Z3920">
        <f>IF(J3920&lt;=24,"18-24","25-29")</f>
        <v/>
      </c>
      <c r="AA3920">
        <f>IF(M3920&lt;&gt;1,"",IF(P3920=2,1,0))</f>
        <v/>
      </c>
      <c r="AB3920">
        <f>IF(M3920&lt;&gt;1,"",IF(O3920&gt;=2,1,0))</f>
        <v/>
      </c>
      <c r="AC3920">
        <f>IF(M3920&lt;&gt;1,"",IF(OR(Q3920=999,Q3920=""),"",IF(OR(Q3920&lt;35,Q3920&gt;48),1,0)))</f>
        <v/>
      </c>
      <c r="AD3920">
        <f>IF(COUNT(AA3920:AC3920)&lt;3,"",SUM(AA3920:AC3920))</f>
        <v/>
      </c>
      <c r="AE3920">
        <f>IF(L3920&gt;=4,2,IF(L3920&gt;=2,1,0))</f>
        <v/>
      </c>
      <c r="AF3920">
        <f>IF(L3920&gt;=5,1,0)</f>
        <v/>
      </c>
      <c r="AG3920">
        <f>AE3920+AF3920</f>
        <v/>
      </c>
      <c r="AH3920" s="15">
        <f>IF(M3920&lt;&gt;1,"",IF(OR(R3920=-9,R3920=""),"",R3920))</f>
        <v/>
      </c>
      <c r="AI3920">
        <f>IF(M3920&lt;&gt;1,"",IF(OR(Q3920=999,Q3920=""),"",Q3920))</f>
        <v/>
      </c>
    </row>
    <row r="3921">
      <c r="A3921" t="inlineStr">
        <is>
          <t>TQRMNOP121054</t>
        </is>
      </c>
      <c r="B3921" t="n">
        <v>2025</v>
      </c>
      <c r="C3921" t="n">
        <v>1</v>
      </c>
      <c r="D3921" t="n">
        <v>1</v>
      </c>
      <c r="E3921" t="inlineStr">
        <is>
          <t>S</t>
        </is>
      </c>
      <c r="F3921" t="n">
        <v>32</v>
      </c>
      <c r="G3921" t="n">
        <v>982</v>
      </c>
      <c r="H3921" t="n">
        <v>1</v>
      </c>
      <c r="I3921" t="n">
        <v>1</v>
      </c>
      <c r="J3921" t="n">
        <v>27</v>
      </c>
      <c r="K3921" t="n">
        <v>2</v>
      </c>
      <c r="L3921" t="n">
        <v>4</v>
      </c>
      <c r="M3921" t="n">
        <v>1</v>
      </c>
      <c r="N3921" t="n">
        <v>3</v>
      </c>
      <c r="O3921" t="n">
        <v>1</v>
      </c>
      <c r="P3921" t="n">
        <v>1</v>
      </c>
      <c r="Q3921" t="n">
        <v>44</v>
      </c>
      <c r="R3921" s="15" t="n">
        <v>793000</v>
      </c>
      <c r="S3921" s="15" t="n">
        <v>0</v>
      </c>
      <c r="T3921" s="15" t="n">
        <v>793000</v>
      </c>
      <c r="U3921" s="15" t="n">
        <v>339600</v>
      </c>
      <c r="V3921">
        <f>IFERROR(VLOOKUP(D3921,Tablas_Equivalencia!$A$3:$B$8,2,FALSE),"Sin dato")</f>
        <v/>
      </c>
      <c r="W3921">
        <f>IFERROR(VLOOKUP(L3921,Tablas_Equivalencia!$D$3:$E$9,2,FALSE),"Sin dato")</f>
        <v/>
      </c>
      <c r="X3921">
        <f>IF(I3921=1,"Varón","Mujer")</f>
        <v/>
      </c>
      <c r="Y3921">
        <f>IFERROR(VLOOKUP(M3921,Tablas_Equivalencia!$G$3:$H$6,2,FALSE),"Sin dato")</f>
        <v/>
      </c>
      <c r="Z3921">
        <f>IF(J3921&lt;=24,"18-24","25-29")</f>
        <v/>
      </c>
      <c r="AA3921">
        <f>IF(M3921&lt;&gt;1,"",IF(P3921=2,1,0))</f>
        <v/>
      </c>
      <c r="AB3921">
        <f>IF(M3921&lt;&gt;1,"",IF(O3921&gt;=2,1,0))</f>
        <v/>
      </c>
      <c r="AC3921">
        <f>IF(M3921&lt;&gt;1,"",IF(OR(Q3921=999,Q3921=""),"",IF(OR(Q3921&lt;35,Q3921&gt;48),1,0)))</f>
        <v/>
      </c>
      <c r="AD3921">
        <f>IF(COUNT(AA3921:AC3921)&lt;3,"",SUM(AA3921:AC3921))</f>
        <v/>
      </c>
      <c r="AE3921">
        <f>IF(L3921&gt;=4,2,IF(L3921&gt;=2,1,0))</f>
        <v/>
      </c>
      <c r="AF3921">
        <f>IF(L3921&gt;=5,1,0)</f>
        <v/>
      </c>
      <c r="AG3921">
        <f>AE3921+AF3921</f>
        <v/>
      </c>
      <c r="AH3921" s="15">
        <f>IF(M3921&lt;&gt;1,"",IF(OR(R3921=-9,R3921=""),"",R3921))</f>
        <v/>
      </c>
      <c r="AI3921">
        <f>IF(M3921&lt;&gt;1,"",IF(OR(Q3921=999,Q3921=""),"",Q3921))</f>
        <v/>
      </c>
    </row>
    <row r="3922">
      <c r="A3922" t="inlineStr">
        <is>
          <t>TQRMNOP121061</t>
        </is>
      </c>
      <c r="B3922" t="n">
        <v>2025</v>
      </c>
      <c r="C3922" t="n">
        <v>1</v>
      </c>
      <c r="D3922" t="n">
        <v>40</v>
      </c>
      <c r="E3922" t="inlineStr">
        <is>
          <t>N</t>
        </is>
      </c>
      <c r="F3922" t="n">
        <v>9</v>
      </c>
      <c r="G3922" t="n">
        <v>1379</v>
      </c>
      <c r="H3922" t="n">
        <v>1</v>
      </c>
      <c r="I3922" t="n">
        <v>1</v>
      </c>
      <c r="J3922" t="n">
        <v>19</v>
      </c>
      <c r="K3922" t="n">
        <v>1</v>
      </c>
      <c r="L3922" t="n">
        <v>5</v>
      </c>
      <c r="M3922" t="n">
        <v>1</v>
      </c>
      <c r="N3922" t="n">
        <v>2</v>
      </c>
      <c r="O3922" t="n">
        <v>1</v>
      </c>
      <c r="P3922" t="n">
        <v>1</v>
      </c>
      <c r="Q3922" t="n">
        <v>51</v>
      </c>
      <c r="R3922" s="15" t="n">
        <v>377000</v>
      </c>
      <c r="S3922" s="15" t="n">
        <v>0</v>
      </c>
      <c r="T3922" s="15" t="n">
        <v>377000</v>
      </c>
      <c r="U3922" s="15" t="n">
        <v>116500</v>
      </c>
      <c r="V3922">
        <f>IFERROR(VLOOKUP(D3922,Tablas_Equivalencia!$A$3:$B$8,2,FALSE),"Sin dato")</f>
        <v/>
      </c>
      <c r="W3922">
        <f>IFERROR(VLOOKUP(L3922,Tablas_Equivalencia!$D$3:$E$9,2,FALSE),"Sin dato")</f>
        <v/>
      </c>
      <c r="X3922">
        <f>IF(I3922=1,"Varón","Mujer")</f>
        <v/>
      </c>
      <c r="Y3922">
        <f>IFERROR(VLOOKUP(M3922,Tablas_Equivalencia!$G$3:$H$6,2,FALSE),"Sin dato")</f>
        <v/>
      </c>
      <c r="Z3922">
        <f>IF(J3922&lt;=24,"18-24","25-29")</f>
        <v/>
      </c>
      <c r="AA3922">
        <f>IF(M3922&lt;&gt;1,"",IF(P3922=2,1,0))</f>
        <v/>
      </c>
      <c r="AB3922">
        <f>IF(M3922&lt;&gt;1,"",IF(O3922&gt;=2,1,0))</f>
        <v/>
      </c>
      <c r="AC3922">
        <f>IF(M3922&lt;&gt;1,"",IF(OR(Q3922=999,Q3922=""),"",IF(OR(Q3922&lt;35,Q3922&gt;48),1,0)))</f>
        <v/>
      </c>
      <c r="AD3922">
        <f>IF(COUNT(AA3922:AC3922)&lt;3,"",SUM(AA3922:AC3922))</f>
        <v/>
      </c>
      <c r="AE3922">
        <f>IF(L3922&gt;=4,2,IF(L3922&gt;=2,1,0))</f>
        <v/>
      </c>
      <c r="AF3922">
        <f>IF(L3922&gt;=5,1,0)</f>
        <v/>
      </c>
      <c r="AG3922">
        <f>AE3922+AF3922</f>
        <v/>
      </c>
      <c r="AH3922" s="15">
        <f>IF(M3922&lt;&gt;1,"",IF(OR(R3922=-9,R3922=""),"",R3922))</f>
        <v/>
      </c>
      <c r="AI3922">
        <f>IF(M3922&lt;&gt;1,"",IF(OR(Q3922=999,Q3922=""),"",Q3922))</f>
        <v/>
      </c>
    </row>
    <row r="3923">
      <c r="A3923" t="inlineStr">
        <is>
          <t>TQRMNOP121062</t>
        </is>
      </c>
      <c r="B3923" t="n">
        <v>2025</v>
      </c>
      <c r="C3923" t="n">
        <v>1</v>
      </c>
      <c r="D3923" t="n">
        <v>1</v>
      </c>
      <c r="E3923" t="inlineStr">
        <is>
          <t>S</t>
        </is>
      </c>
      <c r="F3923" t="n">
        <v>33</v>
      </c>
      <c r="G3923" t="n">
        <v>993</v>
      </c>
      <c r="H3923" t="n">
        <v>3</v>
      </c>
      <c r="I3923" t="n">
        <v>2</v>
      </c>
      <c r="J3923" t="n">
        <v>28</v>
      </c>
      <c r="K3923" t="n">
        <v>2</v>
      </c>
      <c r="L3923" t="n">
        <v>6</v>
      </c>
      <c r="M3923" t="n">
        <v>3</v>
      </c>
      <c r="R3923" s="15" t="n">
        <v>0</v>
      </c>
      <c r="S3923" s="15" t="n">
        <v>0</v>
      </c>
      <c r="T3923" s="15" t="n">
        <v>0</v>
      </c>
      <c r="U3923" s="15" t="n">
        <v>296500</v>
      </c>
      <c r="V3923">
        <f>IFERROR(VLOOKUP(D3923,Tablas_Equivalencia!$A$3:$B$8,2,FALSE),"Sin dato")</f>
        <v/>
      </c>
      <c r="W3923">
        <f>IFERROR(VLOOKUP(L3923,Tablas_Equivalencia!$D$3:$E$9,2,FALSE),"Sin dato")</f>
        <v/>
      </c>
      <c r="X3923">
        <f>IF(I3923=1,"Varón","Mujer")</f>
        <v/>
      </c>
      <c r="Y3923">
        <f>IFERROR(VLOOKUP(M3923,Tablas_Equivalencia!$G$3:$H$6,2,FALSE),"Sin dato")</f>
        <v/>
      </c>
      <c r="Z3923">
        <f>IF(J3923&lt;=24,"18-24","25-29")</f>
        <v/>
      </c>
      <c r="AA3923">
        <f>IF(M3923&lt;&gt;1,"",IF(P3923=2,1,0))</f>
        <v/>
      </c>
      <c r="AB3923">
        <f>IF(M3923&lt;&gt;1,"",IF(O3923&gt;=2,1,0))</f>
        <v/>
      </c>
      <c r="AC3923">
        <f>IF(M3923&lt;&gt;1,"",IF(OR(Q3923=999,Q3923=""),"",IF(OR(Q3923&lt;35,Q3923&gt;48),1,0)))</f>
        <v/>
      </c>
      <c r="AD3923">
        <f>IF(COUNT(AA3923:AC3923)&lt;3,"",SUM(AA3923:AC3923))</f>
        <v/>
      </c>
      <c r="AE3923">
        <f>IF(L3923&gt;=4,2,IF(L3923&gt;=2,1,0))</f>
        <v/>
      </c>
      <c r="AF3923">
        <f>IF(L3923&gt;=5,1,0)</f>
        <v/>
      </c>
      <c r="AG3923">
        <f>AE3923+AF3923</f>
        <v/>
      </c>
      <c r="AH3923" s="15">
        <f>IF(M3923&lt;&gt;1,"",IF(OR(R3923=-9,R3923=""),"",R3923))</f>
        <v/>
      </c>
      <c r="AI3923">
        <f>IF(M3923&lt;&gt;1,"",IF(OR(Q3923=999,Q3923=""),"",Q3923))</f>
        <v/>
      </c>
    </row>
    <row r="3924">
      <c r="A3924" t="inlineStr">
        <is>
          <t>TQRMNOP121069</t>
        </is>
      </c>
      <c r="B3924" t="n">
        <v>2025</v>
      </c>
      <c r="C3924" t="n">
        <v>1</v>
      </c>
      <c r="D3924" t="n">
        <v>43</v>
      </c>
      <c r="E3924" t="inlineStr">
        <is>
          <t>S</t>
        </is>
      </c>
      <c r="F3924" t="n">
        <v>19</v>
      </c>
      <c r="G3924" t="n">
        <v>1023</v>
      </c>
      <c r="H3924" t="n">
        <v>2</v>
      </c>
      <c r="I3924" t="n">
        <v>1</v>
      </c>
      <c r="J3924" t="n">
        <v>18</v>
      </c>
      <c r="K3924" t="n">
        <v>2</v>
      </c>
      <c r="L3924" t="n">
        <v>7</v>
      </c>
      <c r="M3924" t="n">
        <v>3</v>
      </c>
      <c r="R3924" s="15" t="n">
        <v>0</v>
      </c>
      <c r="S3924" s="15" t="n">
        <v>0</v>
      </c>
      <c r="T3924" s="15" t="n">
        <v>0</v>
      </c>
      <c r="U3924" s="15" t="n">
        <v>157400</v>
      </c>
      <c r="V3924">
        <f>IFERROR(VLOOKUP(D3924,Tablas_Equivalencia!$A$3:$B$8,2,FALSE),"Sin dato")</f>
        <v/>
      </c>
      <c r="W3924">
        <f>IFERROR(VLOOKUP(L3924,Tablas_Equivalencia!$D$3:$E$9,2,FALSE),"Sin dato")</f>
        <v/>
      </c>
      <c r="X3924">
        <f>IF(I3924=1,"Varón","Mujer")</f>
        <v/>
      </c>
      <c r="Y3924">
        <f>IFERROR(VLOOKUP(M3924,Tablas_Equivalencia!$G$3:$H$6,2,FALSE),"Sin dato")</f>
        <v/>
      </c>
      <c r="Z3924">
        <f>IF(J3924&lt;=24,"18-24","25-29")</f>
        <v/>
      </c>
      <c r="AA3924">
        <f>IF(M3924&lt;&gt;1,"",IF(P3924=2,1,0))</f>
        <v/>
      </c>
      <c r="AB3924">
        <f>IF(M3924&lt;&gt;1,"",IF(O3924&gt;=2,1,0))</f>
        <v/>
      </c>
      <c r="AC3924">
        <f>IF(M3924&lt;&gt;1,"",IF(OR(Q3924=999,Q3924=""),"",IF(OR(Q3924&lt;35,Q3924&gt;48),1,0)))</f>
        <v/>
      </c>
      <c r="AD3924">
        <f>IF(COUNT(AA3924:AC3924)&lt;3,"",SUM(AA3924:AC3924))</f>
        <v/>
      </c>
      <c r="AE3924">
        <f>IF(L3924&gt;=4,2,IF(L3924&gt;=2,1,0))</f>
        <v/>
      </c>
      <c r="AF3924">
        <f>IF(L3924&gt;=5,1,0)</f>
        <v/>
      </c>
      <c r="AG3924">
        <f>AE3924+AF3924</f>
        <v/>
      </c>
      <c r="AH3924" s="15">
        <f>IF(M3924&lt;&gt;1,"",IF(OR(R3924=-9,R3924=""),"",R3924))</f>
        <v/>
      </c>
      <c r="AI3924">
        <f>IF(M3924&lt;&gt;1,"",IF(OR(Q3924=999,Q3924=""),"",Q3924))</f>
        <v/>
      </c>
    </row>
    <row r="3925">
      <c r="A3925" t="inlineStr">
        <is>
          <t>TQRMNOP121079</t>
        </is>
      </c>
      <c r="B3925" t="n">
        <v>2025</v>
      </c>
      <c r="C3925" t="n">
        <v>1</v>
      </c>
      <c r="D3925" t="n">
        <v>1</v>
      </c>
      <c r="E3925" t="inlineStr">
        <is>
          <t>S</t>
        </is>
      </c>
      <c r="F3925" t="n">
        <v>32</v>
      </c>
      <c r="G3925" t="n">
        <v>908</v>
      </c>
      <c r="H3925" t="n">
        <v>1</v>
      </c>
      <c r="I3925" t="n">
        <v>2</v>
      </c>
      <c r="J3925" t="n">
        <v>24</v>
      </c>
      <c r="K3925" t="n">
        <v>2</v>
      </c>
      <c r="L3925" t="n">
        <v>4</v>
      </c>
      <c r="M3925" t="n">
        <v>3</v>
      </c>
      <c r="R3925" s="15" t="n">
        <v>0</v>
      </c>
      <c r="S3925" s="15" t="n">
        <v>56000</v>
      </c>
      <c r="T3925" s="15" t="n">
        <v>56000</v>
      </c>
      <c r="U3925" s="15" t="n">
        <v>321300</v>
      </c>
      <c r="V3925">
        <f>IFERROR(VLOOKUP(D3925,Tablas_Equivalencia!$A$3:$B$8,2,FALSE),"Sin dato")</f>
        <v/>
      </c>
      <c r="W3925">
        <f>IFERROR(VLOOKUP(L3925,Tablas_Equivalencia!$D$3:$E$9,2,FALSE),"Sin dato")</f>
        <v/>
      </c>
      <c r="X3925">
        <f>IF(I3925=1,"Varón","Mujer")</f>
        <v/>
      </c>
      <c r="Y3925">
        <f>IFERROR(VLOOKUP(M3925,Tablas_Equivalencia!$G$3:$H$6,2,FALSE),"Sin dato")</f>
        <v/>
      </c>
      <c r="Z3925">
        <f>IF(J3925&lt;=24,"18-24","25-29")</f>
        <v/>
      </c>
      <c r="AA3925">
        <f>IF(M3925&lt;&gt;1,"",IF(P3925=2,1,0))</f>
        <v/>
      </c>
      <c r="AB3925">
        <f>IF(M3925&lt;&gt;1,"",IF(O3925&gt;=2,1,0))</f>
        <v/>
      </c>
      <c r="AC3925">
        <f>IF(M3925&lt;&gt;1,"",IF(OR(Q3925=999,Q3925=""),"",IF(OR(Q3925&lt;35,Q3925&gt;48),1,0)))</f>
        <v/>
      </c>
      <c r="AD3925">
        <f>IF(COUNT(AA3925:AC3925)&lt;3,"",SUM(AA3925:AC3925))</f>
        <v/>
      </c>
      <c r="AE3925">
        <f>IF(L3925&gt;=4,2,IF(L3925&gt;=2,1,0))</f>
        <v/>
      </c>
      <c r="AF3925">
        <f>IF(L3925&gt;=5,1,0)</f>
        <v/>
      </c>
      <c r="AG3925">
        <f>AE3925+AF3925</f>
        <v/>
      </c>
      <c r="AH3925" s="15">
        <f>IF(M3925&lt;&gt;1,"",IF(OR(R3925=-9,R3925=""),"",R3925))</f>
        <v/>
      </c>
      <c r="AI3925">
        <f>IF(M3925&lt;&gt;1,"",IF(OR(Q3925=999,Q3925=""),"",Q3925))</f>
        <v/>
      </c>
    </row>
    <row r="3926">
      <c r="A3926" t="inlineStr">
        <is>
          <t>TQRMNOP121083</t>
        </is>
      </c>
      <c r="B3926" t="n">
        <v>2025</v>
      </c>
      <c r="C3926" t="n">
        <v>1</v>
      </c>
      <c r="D3926" t="n">
        <v>43</v>
      </c>
      <c r="E3926" t="inlineStr">
        <is>
          <t>S</t>
        </is>
      </c>
      <c r="F3926" t="n">
        <v>17</v>
      </c>
      <c r="G3926" t="n">
        <v>1399</v>
      </c>
      <c r="H3926" t="n">
        <v>3</v>
      </c>
      <c r="I3926" t="n">
        <v>1</v>
      </c>
      <c r="J3926" t="n">
        <v>22</v>
      </c>
      <c r="K3926" t="n">
        <v>2</v>
      </c>
      <c r="L3926" t="n">
        <v>4</v>
      </c>
      <c r="M3926" t="n">
        <v>2</v>
      </c>
      <c r="R3926" s="15" t="n">
        <v>0</v>
      </c>
      <c r="S3926" s="15" t="n">
        <v>48000</v>
      </c>
      <c r="T3926" s="15" t="n">
        <v>48000</v>
      </c>
      <c r="U3926" s="15" t="n">
        <v>264300</v>
      </c>
      <c r="V3926">
        <f>IFERROR(VLOOKUP(D3926,Tablas_Equivalencia!$A$3:$B$8,2,FALSE),"Sin dato")</f>
        <v/>
      </c>
      <c r="W3926">
        <f>IFERROR(VLOOKUP(L3926,Tablas_Equivalencia!$D$3:$E$9,2,FALSE),"Sin dato")</f>
        <v/>
      </c>
      <c r="X3926">
        <f>IF(I3926=1,"Varón","Mujer")</f>
        <v/>
      </c>
      <c r="Y3926">
        <f>IFERROR(VLOOKUP(M3926,Tablas_Equivalencia!$G$3:$H$6,2,FALSE),"Sin dato")</f>
        <v/>
      </c>
      <c r="Z3926">
        <f>IF(J3926&lt;=24,"18-24","25-29")</f>
        <v/>
      </c>
      <c r="AA3926">
        <f>IF(M3926&lt;&gt;1,"",IF(P3926=2,1,0))</f>
        <v/>
      </c>
      <c r="AB3926">
        <f>IF(M3926&lt;&gt;1,"",IF(O3926&gt;=2,1,0))</f>
        <v/>
      </c>
      <c r="AC3926">
        <f>IF(M3926&lt;&gt;1,"",IF(OR(Q3926=999,Q3926=""),"",IF(OR(Q3926&lt;35,Q3926&gt;48),1,0)))</f>
        <v/>
      </c>
      <c r="AD3926">
        <f>IF(COUNT(AA3926:AC3926)&lt;3,"",SUM(AA3926:AC3926))</f>
        <v/>
      </c>
      <c r="AE3926">
        <f>IF(L3926&gt;=4,2,IF(L3926&gt;=2,1,0))</f>
        <v/>
      </c>
      <c r="AF3926">
        <f>IF(L3926&gt;=5,1,0)</f>
        <v/>
      </c>
      <c r="AG3926">
        <f>AE3926+AF3926</f>
        <v/>
      </c>
      <c r="AH3926" s="15">
        <f>IF(M3926&lt;&gt;1,"",IF(OR(R3926=-9,R3926=""),"",R3926))</f>
        <v/>
      </c>
      <c r="AI3926">
        <f>IF(M3926&lt;&gt;1,"",IF(OR(Q3926=999,Q3926=""),"",Q3926))</f>
        <v/>
      </c>
    </row>
    <row r="3927">
      <c r="A3927" t="inlineStr">
        <is>
          <t>TQRMNOP121088</t>
        </is>
      </c>
      <c r="B3927" t="n">
        <v>2025</v>
      </c>
      <c r="C3927" t="n">
        <v>1</v>
      </c>
      <c r="D3927" t="n">
        <v>1</v>
      </c>
      <c r="E3927" t="inlineStr">
        <is>
          <t>S</t>
        </is>
      </c>
      <c r="F3927" t="n">
        <v>32</v>
      </c>
      <c r="G3927" t="n">
        <v>1323</v>
      </c>
      <c r="H3927" t="n">
        <v>1</v>
      </c>
      <c r="I3927" t="n">
        <v>2</v>
      </c>
      <c r="J3927" t="n">
        <v>25</v>
      </c>
      <c r="K3927" t="n">
        <v>1</v>
      </c>
      <c r="L3927" t="n">
        <v>6</v>
      </c>
      <c r="M3927" t="n">
        <v>3</v>
      </c>
      <c r="R3927" s="15" t="n">
        <v>0</v>
      </c>
      <c r="S3927" s="15" t="n">
        <v>0</v>
      </c>
      <c r="T3927" s="15" t="n">
        <v>0</v>
      </c>
      <c r="U3927" s="15" t="n">
        <v>280900</v>
      </c>
      <c r="V3927">
        <f>IFERROR(VLOOKUP(D3927,Tablas_Equivalencia!$A$3:$B$8,2,FALSE),"Sin dato")</f>
        <v/>
      </c>
      <c r="W3927">
        <f>IFERROR(VLOOKUP(L3927,Tablas_Equivalencia!$D$3:$E$9,2,FALSE),"Sin dato")</f>
        <v/>
      </c>
      <c r="X3927">
        <f>IF(I3927=1,"Varón","Mujer")</f>
        <v/>
      </c>
      <c r="Y3927">
        <f>IFERROR(VLOOKUP(M3927,Tablas_Equivalencia!$G$3:$H$6,2,FALSE),"Sin dato")</f>
        <v/>
      </c>
      <c r="Z3927">
        <f>IF(J3927&lt;=24,"18-24","25-29")</f>
        <v/>
      </c>
      <c r="AA3927">
        <f>IF(M3927&lt;&gt;1,"",IF(P3927=2,1,0))</f>
        <v/>
      </c>
      <c r="AB3927">
        <f>IF(M3927&lt;&gt;1,"",IF(O3927&gt;=2,1,0))</f>
        <v/>
      </c>
      <c r="AC3927">
        <f>IF(M3927&lt;&gt;1,"",IF(OR(Q3927=999,Q3927=""),"",IF(OR(Q3927&lt;35,Q3927&gt;48),1,0)))</f>
        <v/>
      </c>
      <c r="AD3927">
        <f>IF(COUNT(AA3927:AC3927)&lt;3,"",SUM(AA3927:AC3927))</f>
        <v/>
      </c>
      <c r="AE3927">
        <f>IF(L3927&gt;=4,2,IF(L3927&gt;=2,1,0))</f>
        <v/>
      </c>
      <c r="AF3927">
        <f>IF(L3927&gt;=5,1,0)</f>
        <v/>
      </c>
      <c r="AG3927">
        <f>AE3927+AF3927</f>
        <v/>
      </c>
      <c r="AH3927" s="15">
        <f>IF(M3927&lt;&gt;1,"",IF(OR(R3927=-9,R3927=""),"",R3927))</f>
        <v/>
      </c>
      <c r="AI3927">
        <f>IF(M3927&lt;&gt;1,"",IF(OR(Q3927=999,Q3927=""),"",Q3927))</f>
        <v/>
      </c>
    </row>
    <row r="3928">
      <c r="A3928" t="inlineStr">
        <is>
          <t>TQRMNOP121093</t>
        </is>
      </c>
      <c r="B3928" t="n">
        <v>2025</v>
      </c>
      <c r="C3928" t="n">
        <v>1</v>
      </c>
      <c r="D3928" t="n">
        <v>40</v>
      </c>
      <c r="E3928" t="inlineStr">
        <is>
          <t>N</t>
        </is>
      </c>
      <c r="F3928" t="n">
        <v>23</v>
      </c>
      <c r="G3928" t="n">
        <v>1743</v>
      </c>
      <c r="H3928" t="n">
        <v>3</v>
      </c>
      <c r="I3928" t="n">
        <v>1</v>
      </c>
      <c r="J3928" t="n">
        <v>23</v>
      </c>
      <c r="K3928" t="n">
        <v>2</v>
      </c>
      <c r="L3928" t="n">
        <v>4</v>
      </c>
      <c r="M3928" t="n">
        <v>2</v>
      </c>
      <c r="R3928" s="15" t="n">
        <v>0</v>
      </c>
      <c r="S3928" s="15" t="n">
        <v>110000</v>
      </c>
      <c r="T3928" s="15" t="n">
        <v>110000</v>
      </c>
      <c r="U3928" s="15" t="n">
        <v>80700</v>
      </c>
      <c r="V3928">
        <f>IFERROR(VLOOKUP(D3928,Tablas_Equivalencia!$A$3:$B$8,2,FALSE),"Sin dato")</f>
        <v/>
      </c>
      <c r="W3928">
        <f>IFERROR(VLOOKUP(L3928,Tablas_Equivalencia!$D$3:$E$9,2,FALSE),"Sin dato")</f>
        <v/>
      </c>
      <c r="X3928">
        <f>IF(I3928=1,"Varón","Mujer")</f>
        <v/>
      </c>
      <c r="Y3928">
        <f>IFERROR(VLOOKUP(M3928,Tablas_Equivalencia!$G$3:$H$6,2,FALSE),"Sin dato")</f>
        <v/>
      </c>
      <c r="Z3928">
        <f>IF(J3928&lt;=24,"18-24","25-29")</f>
        <v/>
      </c>
      <c r="AA3928">
        <f>IF(M3928&lt;&gt;1,"",IF(P3928=2,1,0))</f>
        <v/>
      </c>
      <c r="AB3928">
        <f>IF(M3928&lt;&gt;1,"",IF(O3928&gt;=2,1,0))</f>
        <v/>
      </c>
      <c r="AC3928">
        <f>IF(M3928&lt;&gt;1,"",IF(OR(Q3928=999,Q3928=""),"",IF(OR(Q3928&lt;35,Q3928&gt;48),1,0)))</f>
        <v/>
      </c>
      <c r="AD3928">
        <f>IF(COUNT(AA3928:AC3928)&lt;3,"",SUM(AA3928:AC3928))</f>
        <v/>
      </c>
      <c r="AE3928">
        <f>IF(L3928&gt;=4,2,IF(L3928&gt;=2,1,0))</f>
        <v/>
      </c>
      <c r="AF3928">
        <f>IF(L3928&gt;=5,1,0)</f>
        <v/>
      </c>
      <c r="AG3928">
        <f>AE3928+AF3928</f>
        <v/>
      </c>
      <c r="AH3928" s="15">
        <f>IF(M3928&lt;&gt;1,"",IF(OR(R3928=-9,R3928=""),"",R3928))</f>
        <v/>
      </c>
      <c r="AI3928">
        <f>IF(M3928&lt;&gt;1,"",IF(OR(Q3928=999,Q3928=""),"",Q3928))</f>
        <v/>
      </c>
    </row>
    <row r="3929">
      <c r="A3929" t="inlineStr">
        <is>
          <t>TQRMNOP121094</t>
        </is>
      </c>
      <c r="B3929" t="n">
        <v>2025</v>
      </c>
      <c r="C3929" t="n">
        <v>1</v>
      </c>
      <c r="D3929" t="n">
        <v>42</v>
      </c>
      <c r="E3929" t="inlineStr">
        <is>
          <t>N</t>
        </is>
      </c>
      <c r="F3929" t="n">
        <v>25</v>
      </c>
      <c r="G3929" t="n">
        <v>1518</v>
      </c>
      <c r="H3929" t="n">
        <v>3</v>
      </c>
      <c r="I3929" t="n">
        <v>1</v>
      </c>
      <c r="J3929" t="n">
        <v>25</v>
      </c>
      <c r="K3929" t="n">
        <v>1</v>
      </c>
      <c r="L3929" t="n">
        <v>5</v>
      </c>
      <c r="M3929" t="n">
        <v>1</v>
      </c>
      <c r="N3929" t="n">
        <v>3</v>
      </c>
      <c r="O3929" t="n">
        <v>1</v>
      </c>
      <c r="P3929" t="n">
        <v>1</v>
      </c>
      <c r="Q3929" t="n">
        <v>44</v>
      </c>
      <c r="R3929" s="15" t="n">
        <v>1147000</v>
      </c>
      <c r="S3929" s="15" t="n">
        <v>0</v>
      </c>
      <c r="T3929" s="15" t="n">
        <v>1147000</v>
      </c>
      <c r="U3929" s="15" t="n">
        <v>128600</v>
      </c>
      <c r="V3929">
        <f>IFERROR(VLOOKUP(D3929,Tablas_Equivalencia!$A$3:$B$8,2,FALSE),"Sin dato")</f>
        <v/>
      </c>
      <c r="W3929">
        <f>IFERROR(VLOOKUP(L3929,Tablas_Equivalencia!$D$3:$E$9,2,FALSE),"Sin dato")</f>
        <v/>
      </c>
      <c r="X3929">
        <f>IF(I3929=1,"Varón","Mujer")</f>
        <v/>
      </c>
      <c r="Y3929">
        <f>IFERROR(VLOOKUP(M3929,Tablas_Equivalencia!$G$3:$H$6,2,FALSE),"Sin dato")</f>
        <v/>
      </c>
      <c r="Z3929">
        <f>IF(J3929&lt;=24,"18-24","25-29")</f>
        <v/>
      </c>
      <c r="AA3929">
        <f>IF(M3929&lt;&gt;1,"",IF(P3929=2,1,0))</f>
        <v/>
      </c>
      <c r="AB3929">
        <f>IF(M3929&lt;&gt;1,"",IF(O3929&gt;=2,1,0))</f>
        <v/>
      </c>
      <c r="AC3929">
        <f>IF(M3929&lt;&gt;1,"",IF(OR(Q3929=999,Q3929=""),"",IF(OR(Q3929&lt;35,Q3929&gt;48),1,0)))</f>
        <v/>
      </c>
      <c r="AD3929">
        <f>IF(COUNT(AA3929:AC3929)&lt;3,"",SUM(AA3929:AC3929))</f>
        <v/>
      </c>
      <c r="AE3929">
        <f>IF(L3929&gt;=4,2,IF(L3929&gt;=2,1,0))</f>
        <v/>
      </c>
      <c r="AF3929">
        <f>IF(L3929&gt;=5,1,0)</f>
        <v/>
      </c>
      <c r="AG3929">
        <f>AE3929+AF3929</f>
        <v/>
      </c>
      <c r="AH3929" s="15">
        <f>IF(M3929&lt;&gt;1,"",IF(OR(R3929=-9,R3929=""),"",R3929))</f>
        <v/>
      </c>
      <c r="AI3929">
        <f>IF(M3929&lt;&gt;1,"",IF(OR(Q3929=999,Q3929=""),"",Q3929))</f>
        <v/>
      </c>
    </row>
    <row r="3930">
      <c r="A3930" t="inlineStr">
        <is>
          <t>TQRMNOP121101</t>
        </is>
      </c>
      <c r="B3930" t="n">
        <v>2025</v>
      </c>
      <c r="C3930" t="n">
        <v>1</v>
      </c>
      <c r="D3930" t="n">
        <v>42</v>
      </c>
      <c r="E3930" t="inlineStr">
        <is>
          <t>S</t>
        </is>
      </c>
      <c r="F3930" t="n">
        <v>10</v>
      </c>
      <c r="G3930" t="n">
        <v>1077</v>
      </c>
      <c r="H3930" t="n">
        <v>3</v>
      </c>
      <c r="I3930" t="n">
        <v>1</v>
      </c>
      <c r="J3930" t="n">
        <v>29</v>
      </c>
      <c r="K3930" t="n">
        <v>2</v>
      </c>
      <c r="L3930" t="n">
        <v>6</v>
      </c>
      <c r="M3930" t="n">
        <v>1</v>
      </c>
      <c r="N3930" t="n">
        <v>1</v>
      </c>
      <c r="O3930" t="n">
        <v>2</v>
      </c>
      <c r="P3930" t="n">
        <v>2</v>
      </c>
      <c r="Q3930" t="n">
        <v>30</v>
      </c>
      <c r="R3930" s="15" t="n">
        <v>827000</v>
      </c>
      <c r="S3930" s="15" t="n">
        <v>0</v>
      </c>
      <c r="T3930" s="15" t="n">
        <v>827000</v>
      </c>
      <c r="U3930" s="15" t="n">
        <v>169900</v>
      </c>
      <c r="V3930">
        <f>IFERROR(VLOOKUP(D3930,Tablas_Equivalencia!$A$3:$B$8,2,FALSE),"Sin dato")</f>
        <v/>
      </c>
      <c r="W3930">
        <f>IFERROR(VLOOKUP(L3930,Tablas_Equivalencia!$D$3:$E$9,2,FALSE),"Sin dato")</f>
        <v/>
      </c>
      <c r="X3930">
        <f>IF(I3930=1,"Varón","Mujer")</f>
        <v/>
      </c>
      <c r="Y3930">
        <f>IFERROR(VLOOKUP(M3930,Tablas_Equivalencia!$G$3:$H$6,2,FALSE),"Sin dato")</f>
        <v/>
      </c>
      <c r="Z3930">
        <f>IF(J3930&lt;=24,"18-24","25-29")</f>
        <v/>
      </c>
      <c r="AA3930">
        <f>IF(M3930&lt;&gt;1,"",IF(P3930=2,1,0))</f>
        <v/>
      </c>
      <c r="AB3930">
        <f>IF(M3930&lt;&gt;1,"",IF(O3930&gt;=2,1,0))</f>
        <v/>
      </c>
      <c r="AC3930">
        <f>IF(M3930&lt;&gt;1,"",IF(OR(Q3930=999,Q3930=""),"",IF(OR(Q3930&lt;35,Q3930&gt;48),1,0)))</f>
        <v/>
      </c>
      <c r="AD3930">
        <f>IF(COUNT(AA3930:AC3930)&lt;3,"",SUM(AA3930:AC3930))</f>
        <v/>
      </c>
      <c r="AE3930">
        <f>IF(L3930&gt;=4,2,IF(L3930&gt;=2,1,0))</f>
        <v/>
      </c>
      <c r="AF3930">
        <f>IF(L3930&gt;=5,1,0)</f>
        <v/>
      </c>
      <c r="AG3930">
        <f>AE3930+AF3930</f>
        <v/>
      </c>
      <c r="AH3930" s="15">
        <f>IF(M3930&lt;&gt;1,"",IF(OR(R3930=-9,R3930=""),"",R3930))</f>
        <v/>
      </c>
      <c r="AI3930">
        <f>IF(M3930&lt;&gt;1,"",IF(OR(Q3930=999,Q3930=""),"",Q3930))</f>
        <v/>
      </c>
    </row>
    <row r="3931">
      <c r="A3931" t="inlineStr">
        <is>
          <t>TQRMNOP121102</t>
        </is>
      </c>
      <c r="B3931" t="n">
        <v>2025</v>
      </c>
      <c r="C3931" t="n">
        <v>1</v>
      </c>
      <c r="D3931" t="n">
        <v>1</v>
      </c>
      <c r="E3931" t="inlineStr">
        <is>
          <t>S</t>
        </is>
      </c>
      <c r="F3931" t="n">
        <v>33</v>
      </c>
      <c r="G3931" t="n">
        <v>1223</v>
      </c>
      <c r="H3931" t="n">
        <v>3</v>
      </c>
      <c r="I3931" t="n">
        <v>1</v>
      </c>
      <c r="J3931" t="n">
        <v>26</v>
      </c>
      <c r="K3931" t="n">
        <v>1</v>
      </c>
      <c r="L3931" t="n">
        <v>4</v>
      </c>
      <c r="M3931" t="n">
        <v>1</v>
      </c>
      <c r="N3931" t="n">
        <v>2</v>
      </c>
      <c r="O3931" t="n">
        <v>1</v>
      </c>
      <c r="P3931" t="n">
        <v>2</v>
      </c>
      <c r="Q3931" t="n">
        <v>45</v>
      </c>
      <c r="R3931" s="15" t="n">
        <v>543000</v>
      </c>
      <c r="S3931" s="15" t="n">
        <v>0</v>
      </c>
      <c r="T3931" s="15" t="n">
        <v>543000</v>
      </c>
      <c r="U3931" s="15" t="n">
        <v>183900</v>
      </c>
      <c r="V3931">
        <f>IFERROR(VLOOKUP(D3931,Tablas_Equivalencia!$A$3:$B$8,2,FALSE),"Sin dato")</f>
        <v/>
      </c>
      <c r="W3931">
        <f>IFERROR(VLOOKUP(L3931,Tablas_Equivalencia!$D$3:$E$9,2,FALSE),"Sin dato")</f>
        <v/>
      </c>
      <c r="X3931">
        <f>IF(I3931=1,"Varón","Mujer")</f>
        <v/>
      </c>
      <c r="Y3931">
        <f>IFERROR(VLOOKUP(M3931,Tablas_Equivalencia!$G$3:$H$6,2,FALSE),"Sin dato")</f>
        <v/>
      </c>
      <c r="Z3931">
        <f>IF(J3931&lt;=24,"18-24","25-29")</f>
        <v/>
      </c>
      <c r="AA3931">
        <f>IF(M3931&lt;&gt;1,"",IF(P3931=2,1,0))</f>
        <v/>
      </c>
      <c r="AB3931">
        <f>IF(M3931&lt;&gt;1,"",IF(O3931&gt;=2,1,0))</f>
        <v/>
      </c>
      <c r="AC3931">
        <f>IF(M3931&lt;&gt;1,"",IF(OR(Q3931=999,Q3931=""),"",IF(OR(Q3931&lt;35,Q3931&gt;48),1,0)))</f>
        <v/>
      </c>
      <c r="AD3931">
        <f>IF(COUNT(AA3931:AC3931)&lt;3,"",SUM(AA3931:AC3931))</f>
        <v/>
      </c>
      <c r="AE3931">
        <f>IF(L3931&gt;=4,2,IF(L3931&gt;=2,1,0))</f>
        <v/>
      </c>
      <c r="AF3931">
        <f>IF(L3931&gt;=5,1,0)</f>
        <v/>
      </c>
      <c r="AG3931">
        <f>AE3931+AF3931</f>
        <v/>
      </c>
      <c r="AH3931" s="15">
        <f>IF(M3931&lt;&gt;1,"",IF(OR(R3931=-9,R3931=""),"",R3931))</f>
        <v/>
      </c>
      <c r="AI3931">
        <f>IF(M3931&lt;&gt;1,"",IF(OR(Q3931=999,Q3931=""),"",Q3931))</f>
        <v/>
      </c>
    </row>
    <row r="3932">
      <c r="A3932" t="inlineStr">
        <is>
          <t>TQRMNOP121107</t>
        </is>
      </c>
      <c r="B3932" t="n">
        <v>2025</v>
      </c>
      <c r="C3932" t="n">
        <v>1</v>
      </c>
      <c r="D3932" t="n">
        <v>1</v>
      </c>
      <c r="E3932" t="inlineStr">
        <is>
          <t>S</t>
        </is>
      </c>
      <c r="F3932" t="n">
        <v>32</v>
      </c>
      <c r="G3932" t="n">
        <v>1558</v>
      </c>
      <c r="H3932" t="n">
        <v>3</v>
      </c>
      <c r="I3932" t="n">
        <v>1</v>
      </c>
      <c r="J3932" t="n">
        <v>22</v>
      </c>
      <c r="K3932" t="n">
        <v>2</v>
      </c>
      <c r="L3932" t="n">
        <v>7</v>
      </c>
      <c r="M3932" t="n">
        <v>1</v>
      </c>
      <c r="N3932" t="n">
        <v>3</v>
      </c>
      <c r="O3932" t="n">
        <v>2</v>
      </c>
      <c r="P3932" t="n">
        <v>2</v>
      </c>
      <c r="Q3932" t="n">
        <v>13</v>
      </c>
      <c r="R3932" s="15" t="n">
        <v>192000</v>
      </c>
      <c r="S3932" s="15" t="n">
        <v>0</v>
      </c>
      <c r="T3932" s="15" t="n">
        <v>192000</v>
      </c>
      <c r="U3932" s="15" t="n">
        <v>292200</v>
      </c>
      <c r="V3932">
        <f>IFERROR(VLOOKUP(D3932,Tablas_Equivalencia!$A$3:$B$8,2,FALSE),"Sin dato")</f>
        <v/>
      </c>
      <c r="W3932">
        <f>IFERROR(VLOOKUP(L3932,Tablas_Equivalencia!$D$3:$E$9,2,FALSE),"Sin dato")</f>
        <v/>
      </c>
      <c r="X3932">
        <f>IF(I3932=1,"Varón","Mujer")</f>
        <v/>
      </c>
      <c r="Y3932">
        <f>IFERROR(VLOOKUP(M3932,Tablas_Equivalencia!$G$3:$H$6,2,FALSE),"Sin dato")</f>
        <v/>
      </c>
      <c r="Z3932">
        <f>IF(J3932&lt;=24,"18-24","25-29")</f>
        <v/>
      </c>
      <c r="AA3932">
        <f>IF(M3932&lt;&gt;1,"",IF(P3932=2,1,0))</f>
        <v/>
      </c>
      <c r="AB3932">
        <f>IF(M3932&lt;&gt;1,"",IF(O3932&gt;=2,1,0))</f>
        <v/>
      </c>
      <c r="AC3932">
        <f>IF(M3932&lt;&gt;1,"",IF(OR(Q3932=999,Q3932=""),"",IF(OR(Q3932&lt;35,Q3932&gt;48),1,0)))</f>
        <v/>
      </c>
      <c r="AD3932">
        <f>IF(COUNT(AA3932:AC3932)&lt;3,"",SUM(AA3932:AC3932))</f>
        <v/>
      </c>
      <c r="AE3932">
        <f>IF(L3932&gt;=4,2,IF(L3932&gt;=2,1,0))</f>
        <v/>
      </c>
      <c r="AF3932">
        <f>IF(L3932&gt;=5,1,0)</f>
        <v/>
      </c>
      <c r="AG3932">
        <f>AE3932+AF3932</f>
        <v/>
      </c>
      <c r="AH3932" s="15">
        <f>IF(M3932&lt;&gt;1,"",IF(OR(R3932=-9,R3932=""),"",R3932))</f>
        <v/>
      </c>
      <c r="AI3932">
        <f>IF(M3932&lt;&gt;1,"",IF(OR(Q3932=999,Q3932=""),"",Q3932))</f>
        <v/>
      </c>
    </row>
    <row r="3933">
      <c r="A3933" t="inlineStr">
        <is>
          <t>TQRMNOP121108</t>
        </is>
      </c>
      <c r="B3933" t="n">
        <v>2025</v>
      </c>
      <c r="C3933" t="n">
        <v>1</v>
      </c>
      <c r="D3933" t="n">
        <v>43</v>
      </c>
      <c r="E3933" t="inlineStr">
        <is>
          <t>N</t>
        </is>
      </c>
      <c r="F3933" t="n">
        <v>26</v>
      </c>
      <c r="G3933" t="n">
        <v>1594</v>
      </c>
      <c r="H3933" t="n">
        <v>2</v>
      </c>
      <c r="I3933" t="n">
        <v>2</v>
      </c>
      <c r="J3933" t="n">
        <v>27</v>
      </c>
      <c r="K3933" t="n">
        <v>2</v>
      </c>
      <c r="L3933" t="n">
        <v>4</v>
      </c>
      <c r="M3933" t="n">
        <v>1</v>
      </c>
      <c r="N3933" t="n">
        <v>2</v>
      </c>
      <c r="O3933" t="n">
        <v>1</v>
      </c>
      <c r="P3933" t="n">
        <v>1</v>
      </c>
      <c r="Q3933" t="n">
        <v>47</v>
      </c>
      <c r="R3933" s="15" t="n">
        <v>-9</v>
      </c>
      <c r="S3933" s="15" t="n">
        <v>0</v>
      </c>
      <c r="T3933" s="15" t="n">
        <v>0</v>
      </c>
      <c r="U3933" s="15" t="n">
        <v>337900</v>
      </c>
      <c r="V3933">
        <f>IFERROR(VLOOKUP(D3933,Tablas_Equivalencia!$A$3:$B$8,2,FALSE),"Sin dato")</f>
        <v/>
      </c>
      <c r="W3933">
        <f>IFERROR(VLOOKUP(L3933,Tablas_Equivalencia!$D$3:$E$9,2,FALSE),"Sin dato")</f>
        <v/>
      </c>
      <c r="X3933">
        <f>IF(I3933=1,"Varón","Mujer")</f>
        <v/>
      </c>
      <c r="Y3933">
        <f>IFERROR(VLOOKUP(M3933,Tablas_Equivalencia!$G$3:$H$6,2,FALSE),"Sin dato")</f>
        <v/>
      </c>
      <c r="Z3933">
        <f>IF(J3933&lt;=24,"18-24","25-29")</f>
        <v/>
      </c>
      <c r="AA3933">
        <f>IF(M3933&lt;&gt;1,"",IF(P3933=2,1,0))</f>
        <v/>
      </c>
      <c r="AB3933">
        <f>IF(M3933&lt;&gt;1,"",IF(O3933&gt;=2,1,0))</f>
        <v/>
      </c>
      <c r="AC3933">
        <f>IF(M3933&lt;&gt;1,"",IF(OR(Q3933=999,Q3933=""),"",IF(OR(Q3933&lt;35,Q3933&gt;48),1,0)))</f>
        <v/>
      </c>
      <c r="AD3933">
        <f>IF(COUNT(AA3933:AC3933)&lt;3,"",SUM(AA3933:AC3933))</f>
        <v/>
      </c>
      <c r="AE3933">
        <f>IF(L3933&gt;=4,2,IF(L3933&gt;=2,1,0))</f>
        <v/>
      </c>
      <c r="AF3933">
        <f>IF(L3933&gt;=5,1,0)</f>
        <v/>
      </c>
      <c r="AG3933">
        <f>AE3933+AF3933</f>
        <v/>
      </c>
      <c r="AH3933" s="15">
        <f>IF(M3933&lt;&gt;1,"",IF(OR(R3933=-9,R3933=""),"",R3933))</f>
        <v/>
      </c>
      <c r="AI3933">
        <f>IF(M3933&lt;&gt;1,"",IF(OR(Q3933=999,Q3933=""),"",Q3933))</f>
        <v/>
      </c>
    </row>
    <row r="3934">
      <c r="A3934" t="inlineStr">
        <is>
          <t>TQRMNOP121120</t>
        </is>
      </c>
      <c r="B3934" t="n">
        <v>2025</v>
      </c>
      <c r="C3934" t="n">
        <v>1</v>
      </c>
      <c r="D3934" t="n">
        <v>42</v>
      </c>
      <c r="E3934" t="inlineStr">
        <is>
          <t>S</t>
        </is>
      </c>
      <c r="F3934" t="n">
        <v>10</v>
      </c>
      <c r="G3934" t="n">
        <v>1330</v>
      </c>
      <c r="H3934" t="n">
        <v>2</v>
      </c>
      <c r="I3934" t="n">
        <v>1</v>
      </c>
      <c r="J3934" t="n">
        <v>21</v>
      </c>
      <c r="K3934" t="n">
        <v>2</v>
      </c>
      <c r="L3934" t="n">
        <v>4</v>
      </c>
      <c r="M3934" t="n">
        <v>2</v>
      </c>
      <c r="R3934" s="15" t="n">
        <v>0</v>
      </c>
      <c r="S3934" s="15" t="n">
        <v>38000</v>
      </c>
      <c r="T3934" s="15" t="n">
        <v>38000</v>
      </c>
      <c r="U3934" s="15" t="n">
        <v>169700</v>
      </c>
      <c r="V3934">
        <f>IFERROR(VLOOKUP(D3934,Tablas_Equivalencia!$A$3:$B$8,2,FALSE),"Sin dato")</f>
        <v/>
      </c>
      <c r="W3934">
        <f>IFERROR(VLOOKUP(L3934,Tablas_Equivalencia!$D$3:$E$9,2,FALSE),"Sin dato")</f>
        <v/>
      </c>
      <c r="X3934">
        <f>IF(I3934=1,"Varón","Mujer")</f>
        <v/>
      </c>
      <c r="Y3934">
        <f>IFERROR(VLOOKUP(M3934,Tablas_Equivalencia!$G$3:$H$6,2,FALSE),"Sin dato")</f>
        <v/>
      </c>
      <c r="Z3934">
        <f>IF(J3934&lt;=24,"18-24","25-29")</f>
        <v/>
      </c>
      <c r="AA3934">
        <f>IF(M3934&lt;&gt;1,"",IF(P3934=2,1,0))</f>
        <v/>
      </c>
      <c r="AB3934">
        <f>IF(M3934&lt;&gt;1,"",IF(O3934&gt;=2,1,0))</f>
        <v/>
      </c>
      <c r="AC3934">
        <f>IF(M3934&lt;&gt;1,"",IF(OR(Q3934=999,Q3934=""),"",IF(OR(Q3934&lt;35,Q3934&gt;48),1,0)))</f>
        <v/>
      </c>
      <c r="AD3934">
        <f>IF(COUNT(AA3934:AC3934)&lt;3,"",SUM(AA3934:AC3934))</f>
        <v/>
      </c>
      <c r="AE3934">
        <f>IF(L3934&gt;=4,2,IF(L3934&gt;=2,1,0))</f>
        <v/>
      </c>
      <c r="AF3934">
        <f>IF(L3934&gt;=5,1,0)</f>
        <v/>
      </c>
      <c r="AG3934">
        <f>AE3934+AF3934</f>
        <v/>
      </c>
      <c r="AH3934" s="15">
        <f>IF(M3934&lt;&gt;1,"",IF(OR(R3934=-9,R3934=""),"",R3934))</f>
        <v/>
      </c>
      <c r="AI3934">
        <f>IF(M3934&lt;&gt;1,"",IF(OR(Q3934=999,Q3934=""),"",Q3934))</f>
        <v/>
      </c>
    </row>
    <row r="3935">
      <c r="A3935" t="inlineStr">
        <is>
          <t>TQRMNOP121151</t>
        </is>
      </c>
      <c r="B3935" t="n">
        <v>2025</v>
      </c>
      <c r="C3935" t="n">
        <v>1</v>
      </c>
      <c r="D3935" t="n">
        <v>1</v>
      </c>
      <c r="E3935" t="inlineStr">
        <is>
          <t>S</t>
        </is>
      </c>
      <c r="F3935" t="n">
        <v>32</v>
      </c>
      <c r="G3935" t="n">
        <v>925</v>
      </c>
      <c r="H3935" t="n">
        <v>3</v>
      </c>
      <c r="I3935" t="n">
        <v>2</v>
      </c>
      <c r="J3935" t="n">
        <v>26</v>
      </c>
      <c r="K3935" t="n">
        <v>1</v>
      </c>
      <c r="L3935" t="n">
        <v>3</v>
      </c>
      <c r="M3935" t="n">
        <v>3</v>
      </c>
      <c r="R3935" s="15" t="n">
        <v>0</v>
      </c>
      <c r="S3935" s="15" t="n">
        <v>0</v>
      </c>
      <c r="T3935" s="15" t="n">
        <v>0</v>
      </c>
      <c r="U3935" s="15" t="n">
        <v>160800</v>
      </c>
      <c r="V3935">
        <f>IFERROR(VLOOKUP(D3935,Tablas_Equivalencia!$A$3:$B$8,2,FALSE),"Sin dato")</f>
        <v/>
      </c>
      <c r="W3935">
        <f>IFERROR(VLOOKUP(L3935,Tablas_Equivalencia!$D$3:$E$9,2,FALSE),"Sin dato")</f>
        <v/>
      </c>
      <c r="X3935">
        <f>IF(I3935=1,"Varón","Mujer")</f>
        <v/>
      </c>
      <c r="Y3935">
        <f>IFERROR(VLOOKUP(M3935,Tablas_Equivalencia!$G$3:$H$6,2,FALSE),"Sin dato")</f>
        <v/>
      </c>
      <c r="Z3935">
        <f>IF(J3935&lt;=24,"18-24","25-29")</f>
        <v/>
      </c>
      <c r="AA3935">
        <f>IF(M3935&lt;&gt;1,"",IF(P3935=2,1,0))</f>
        <v/>
      </c>
      <c r="AB3935">
        <f>IF(M3935&lt;&gt;1,"",IF(O3935&gt;=2,1,0))</f>
        <v/>
      </c>
      <c r="AC3935">
        <f>IF(M3935&lt;&gt;1,"",IF(OR(Q3935=999,Q3935=""),"",IF(OR(Q3935&lt;35,Q3935&gt;48),1,0)))</f>
        <v/>
      </c>
      <c r="AD3935">
        <f>IF(COUNT(AA3935:AC3935)&lt;3,"",SUM(AA3935:AC3935))</f>
        <v/>
      </c>
      <c r="AE3935">
        <f>IF(L3935&gt;=4,2,IF(L3935&gt;=2,1,0))</f>
        <v/>
      </c>
      <c r="AF3935">
        <f>IF(L3935&gt;=5,1,0)</f>
        <v/>
      </c>
      <c r="AG3935">
        <f>AE3935+AF3935</f>
        <v/>
      </c>
      <c r="AH3935" s="15">
        <f>IF(M3935&lt;&gt;1,"",IF(OR(R3935=-9,R3935=""),"",R3935))</f>
        <v/>
      </c>
      <c r="AI3935">
        <f>IF(M3935&lt;&gt;1,"",IF(OR(Q3935=999,Q3935=""),"",Q3935))</f>
        <v/>
      </c>
    </row>
    <row r="3936">
      <c r="A3936" t="inlineStr">
        <is>
          <t>TQRMNOP121153</t>
        </is>
      </c>
      <c r="B3936" t="n">
        <v>2025</v>
      </c>
      <c r="C3936" t="n">
        <v>1</v>
      </c>
      <c r="D3936" t="n">
        <v>1</v>
      </c>
      <c r="E3936" t="inlineStr">
        <is>
          <t>S</t>
        </is>
      </c>
      <c r="F3936" t="n">
        <v>33</v>
      </c>
      <c r="G3936" t="n">
        <v>1644</v>
      </c>
      <c r="H3936" t="n">
        <v>2</v>
      </c>
      <c r="I3936" t="n">
        <v>1</v>
      </c>
      <c r="J3936" t="n">
        <v>29</v>
      </c>
      <c r="K3936" t="n">
        <v>1</v>
      </c>
      <c r="L3936" t="n">
        <v>5</v>
      </c>
      <c r="M3936" t="n">
        <v>3</v>
      </c>
      <c r="R3936" s="15" t="n">
        <v>0</v>
      </c>
      <c r="S3936" s="15" t="n">
        <v>0</v>
      </c>
      <c r="T3936" s="15" t="n">
        <v>0</v>
      </c>
      <c r="U3936" s="15" t="n">
        <v>224300</v>
      </c>
      <c r="V3936">
        <f>IFERROR(VLOOKUP(D3936,Tablas_Equivalencia!$A$3:$B$8,2,FALSE),"Sin dato")</f>
        <v/>
      </c>
      <c r="W3936">
        <f>IFERROR(VLOOKUP(L3936,Tablas_Equivalencia!$D$3:$E$9,2,FALSE),"Sin dato")</f>
        <v/>
      </c>
      <c r="X3936">
        <f>IF(I3936=1,"Varón","Mujer")</f>
        <v/>
      </c>
      <c r="Y3936">
        <f>IFERROR(VLOOKUP(M3936,Tablas_Equivalencia!$G$3:$H$6,2,FALSE),"Sin dato")</f>
        <v/>
      </c>
      <c r="Z3936">
        <f>IF(J3936&lt;=24,"18-24","25-29")</f>
        <v/>
      </c>
      <c r="AA3936">
        <f>IF(M3936&lt;&gt;1,"",IF(P3936=2,1,0))</f>
        <v/>
      </c>
      <c r="AB3936">
        <f>IF(M3936&lt;&gt;1,"",IF(O3936&gt;=2,1,0))</f>
        <v/>
      </c>
      <c r="AC3936">
        <f>IF(M3936&lt;&gt;1,"",IF(OR(Q3936=999,Q3936=""),"",IF(OR(Q3936&lt;35,Q3936&gt;48),1,0)))</f>
        <v/>
      </c>
      <c r="AD3936">
        <f>IF(COUNT(AA3936:AC3936)&lt;3,"",SUM(AA3936:AC3936))</f>
        <v/>
      </c>
      <c r="AE3936">
        <f>IF(L3936&gt;=4,2,IF(L3936&gt;=2,1,0))</f>
        <v/>
      </c>
      <c r="AF3936">
        <f>IF(L3936&gt;=5,1,0)</f>
        <v/>
      </c>
      <c r="AG3936">
        <f>AE3936+AF3936</f>
        <v/>
      </c>
      <c r="AH3936" s="15">
        <f>IF(M3936&lt;&gt;1,"",IF(OR(R3936=-9,R3936=""),"",R3936))</f>
        <v/>
      </c>
      <c r="AI3936">
        <f>IF(M3936&lt;&gt;1,"",IF(OR(Q3936=999,Q3936=""),"",Q3936))</f>
        <v/>
      </c>
    </row>
    <row r="3937">
      <c r="A3937" t="inlineStr">
        <is>
          <t>TQRMNOP121159</t>
        </is>
      </c>
      <c r="B3937" t="n">
        <v>2025</v>
      </c>
      <c r="C3937" t="n">
        <v>1</v>
      </c>
      <c r="D3937" t="n">
        <v>41</v>
      </c>
      <c r="E3937" t="inlineStr">
        <is>
          <t>S</t>
        </is>
      </c>
      <c r="F3937" t="n">
        <v>8</v>
      </c>
      <c r="G3937" t="n">
        <v>671</v>
      </c>
      <c r="H3937" t="n">
        <v>3</v>
      </c>
      <c r="I3937" t="n">
        <v>2</v>
      </c>
      <c r="J3937" t="n">
        <v>28</v>
      </c>
      <c r="K3937" t="n">
        <v>2</v>
      </c>
      <c r="L3937" t="n">
        <v>3</v>
      </c>
      <c r="M3937" t="n">
        <v>1</v>
      </c>
      <c r="N3937" t="n">
        <v>3</v>
      </c>
      <c r="O3937" t="n">
        <v>2</v>
      </c>
      <c r="P3937" t="n">
        <v>2</v>
      </c>
      <c r="Q3937" t="n">
        <v>73</v>
      </c>
      <c r="R3937" s="15" t="n">
        <v>214000</v>
      </c>
      <c r="S3937" s="15" t="n">
        <v>0</v>
      </c>
      <c r="T3937" s="15" t="n">
        <v>214000</v>
      </c>
      <c r="U3937" s="15" t="n">
        <v>206400</v>
      </c>
      <c r="V3937">
        <f>IFERROR(VLOOKUP(D3937,Tablas_Equivalencia!$A$3:$B$8,2,FALSE),"Sin dato")</f>
        <v/>
      </c>
      <c r="W3937">
        <f>IFERROR(VLOOKUP(L3937,Tablas_Equivalencia!$D$3:$E$9,2,FALSE),"Sin dato")</f>
        <v/>
      </c>
      <c r="X3937">
        <f>IF(I3937=1,"Varón","Mujer")</f>
        <v/>
      </c>
      <c r="Y3937">
        <f>IFERROR(VLOOKUP(M3937,Tablas_Equivalencia!$G$3:$H$6,2,FALSE),"Sin dato")</f>
        <v/>
      </c>
      <c r="Z3937">
        <f>IF(J3937&lt;=24,"18-24","25-29")</f>
        <v/>
      </c>
      <c r="AA3937">
        <f>IF(M3937&lt;&gt;1,"",IF(P3937=2,1,0))</f>
        <v/>
      </c>
      <c r="AB3937">
        <f>IF(M3937&lt;&gt;1,"",IF(O3937&gt;=2,1,0))</f>
        <v/>
      </c>
      <c r="AC3937">
        <f>IF(M3937&lt;&gt;1,"",IF(OR(Q3937=999,Q3937=""),"",IF(OR(Q3937&lt;35,Q3937&gt;48),1,0)))</f>
        <v/>
      </c>
      <c r="AD3937">
        <f>IF(COUNT(AA3937:AC3937)&lt;3,"",SUM(AA3937:AC3937))</f>
        <v/>
      </c>
      <c r="AE3937">
        <f>IF(L3937&gt;=4,2,IF(L3937&gt;=2,1,0))</f>
        <v/>
      </c>
      <c r="AF3937">
        <f>IF(L3937&gt;=5,1,0)</f>
        <v/>
      </c>
      <c r="AG3937">
        <f>AE3937+AF3937</f>
        <v/>
      </c>
      <c r="AH3937" s="15">
        <f>IF(M3937&lt;&gt;1,"",IF(OR(R3937=-9,R3937=""),"",R3937))</f>
        <v/>
      </c>
      <c r="AI3937">
        <f>IF(M3937&lt;&gt;1,"",IF(OR(Q3937=999,Q3937=""),"",Q3937))</f>
        <v/>
      </c>
    </row>
    <row r="3938">
      <c r="A3938" t="inlineStr">
        <is>
          <t>TQRMNOP121160</t>
        </is>
      </c>
      <c r="B3938" t="n">
        <v>2025</v>
      </c>
      <c r="C3938" t="n">
        <v>1</v>
      </c>
      <c r="D3938" t="n">
        <v>44</v>
      </c>
      <c r="E3938" t="inlineStr">
        <is>
          <t>N</t>
        </is>
      </c>
      <c r="F3938" t="n">
        <v>93</v>
      </c>
      <c r="G3938" t="n">
        <v>1382</v>
      </c>
      <c r="H3938" t="n">
        <v>3</v>
      </c>
      <c r="I3938" t="n">
        <v>2</v>
      </c>
      <c r="J3938" t="n">
        <v>21</v>
      </c>
      <c r="K3938" t="n">
        <v>2</v>
      </c>
      <c r="L3938" t="n">
        <v>4</v>
      </c>
      <c r="M3938" t="n">
        <v>1</v>
      </c>
      <c r="N3938" t="n">
        <v>3</v>
      </c>
      <c r="O3938" t="n">
        <v>2</v>
      </c>
      <c r="P3938" t="n">
        <v>2</v>
      </c>
      <c r="Q3938" t="n">
        <v>43</v>
      </c>
      <c r="R3938" s="15" t="n">
        <v>633000</v>
      </c>
      <c r="S3938" s="15" t="n">
        <v>40000</v>
      </c>
      <c r="T3938" s="15" t="n">
        <v>673000</v>
      </c>
      <c r="U3938" s="15" t="n">
        <v>186800</v>
      </c>
      <c r="V3938">
        <f>IFERROR(VLOOKUP(D3938,Tablas_Equivalencia!$A$3:$B$8,2,FALSE),"Sin dato")</f>
        <v/>
      </c>
      <c r="W3938">
        <f>IFERROR(VLOOKUP(L3938,Tablas_Equivalencia!$D$3:$E$9,2,FALSE),"Sin dato")</f>
        <v/>
      </c>
      <c r="X3938">
        <f>IF(I3938=1,"Varón","Mujer")</f>
        <v/>
      </c>
      <c r="Y3938">
        <f>IFERROR(VLOOKUP(M3938,Tablas_Equivalencia!$G$3:$H$6,2,FALSE),"Sin dato")</f>
        <v/>
      </c>
      <c r="Z3938">
        <f>IF(J3938&lt;=24,"18-24","25-29")</f>
        <v/>
      </c>
      <c r="AA3938">
        <f>IF(M3938&lt;&gt;1,"",IF(P3938=2,1,0))</f>
        <v/>
      </c>
      <c r="AB3938">
        <f>IF(M3938&lt;&gt;1,"",IF(O3938&gt;=2,1,0))</f>
        <v/>
      </c>
      <c r="AC3938">
        <f>IF(M3938&lt;&gt;1,"",IF(OR(Q3938=999,Q3938=""),"",IF(OR(Q3938&lt;35,Q3938&gt;48),1,0)))</f>
        <v/>
      </c>
      <c r="AD3938">
        <f>IF(COUNT(AA3938:AC3938)&lt;3,"",SUM(AA3938:AC3938))</f>
        <v/>
      </c>
      <c r="AE3938">
        <f>IF(L3938&gt;=4,2,IF(L3938&gt;=2,1,0))</f>
        <v/>
      </c>
      <c r="AF3938">
        <f>IF(L3938&gt;=5,1,0)</f>
        <v/>
      </c>
      <c r="AG3938">
        <f>AE3938+AF3938</f>
        <v/>
      </c>
      <c r="AH3938" s="15">
        <f>IF(M3938&lt;&gt;1,"",IF(OR(R3938=-9,R3938=""),"",R3938))</f>
        <v/>
      </c>
      <c r="AI3938">
        <f>IF(M3938&lt;&gt;1,"",IF(OR(Q3938=999,Q3938=""),"",Q3938))</f>
        <v/>
      </c>
    </row>
    <row r="3939">
      <c r="A3939" t="inlineStr">
        <is>
          <t>TQRMNOP121161</t>
        </is>
      </c>
      <c r="B3939" t="n">
        <v>2025</v>
      </c>
      <c r="C3939" t="n">
        <v>1</v>
      </c>
      <c r="D3939" t="n">
        <v>1</v>
      </c>
      <c r="E3939" t="inlineStr">
        <is>
          <t>S</t>
        </is>
      </c>
      <c r="F3939" t="n">
        <v>33</v>
      </c>
      <c r="G3939" t="n">
        <v>1273</v>
      </c>
      <c r="H3939" t="n">
        <v>3</v>
      </c>
      <c r="I3939" t="n">
        <v>2</v>
      </c>
      <c r="J3939" t="n">
        <v>21</v>
      </c>
      <c r="K3939" t="n">
        <v>2</v>
      </c>
      <c r="L3939" t="n">
        <v>3</v>
      </c>
      <c r="M3939" t="n">
        <v>3</v>
      </c>
      <c r="R3939" s="15" t="n">
        <v>0</v>
      </c>
      <c r="S3939" s="15" t="n">
        <v>0</v>
      </c>
      <c r="T3939" s="15" t="n">
        <v>0</v>
      </c>
      <c r="U3939" s="15" t="n">
        <v>163500</v>
      </c>
      <c r="V3939">
        <f>IFERROR(VLOOKUP(D3939,Tablas_Equivalencia!$A$3:$B$8,2,FALSE),"Sin dato")</f>
        <v/>
      </c>
      <c r="W3939">
        <f>IFERROR(VLOOKUP(L3939,Tablas_Equivalencia!$D$3:$E$9,2,FALSE),"Sin dato")</f>
        <v/>
      </c>
      <c r="X3939">
        <f>IF(I3939=1,"Varón","Mujer")</f>
        <v/>
      </c>
      <c r="Y3939">
        <f>IFERROR(VLOOKUP(M3939,Tablas_Equivalencia!$G$3:$H$6,2,FALSE),"Sin dato")</f>
        <v/>
      </c>
      <c r="Z3939">
        <f>IF(J3939&lt;=24,"18-24","25-29")</f>
        <v/>
      </c>
      <c r="AA3939">
        <f>IF(M3939&lt;&gt;1,"",IF(P3939=2,1,0))</f>
        <v/>
      </c>
      <c r="AB3939">
        <f>IF(M3939&lt;&gt;1,"",IF(O3939&gt;=2,1,0))</f>
        <v/>
      </c>
      <c r="AC3939">
        <f>IF(M3939&lt;&gt;1,"",IF(OR(Q3939=999,Q3939=""),"",IF(OR(Q3939&lt;35,Q3939&gt;48),1,0)))</f>
        <v/>
      </c>
      <c r="AD3939">
        <f>IF(COUNT(AA3939:AC3939)&lt;3,"",SUM(AA3939:AC3939))</f>
        <v/>
      </c>
      <c r="AE3939">
        <f>IF(L3939&gt;=4,2,IF(L3939&gt;=2,1,0))</f>
        <v/>
      </c>
      <c r="AF3939">
        <f>IF(L3939&gt;=5,1,0)</f>
        <v/>
      </c>
      <c r="AG3939">
        <f>AE3939+AF3939</f>
        <v/>
      </c>
      <c r="AH3939" s="15">
        <f>IF(M3939&lt;&gt;1,"",IF(OR(R3939=-9,R3939=""),"",R3939))</f>
        <v/>
      </c>
      <c r="AI3939">
        <f>IF(M3939&lt;&gt;1,"",IF(OR(Q3939=999,Q3939=""),"",Q3939))</f>
        <v/>
      </c>
    </row>
    <row r="3940">
      <c r="A3940" t="inlineStr">
        <is>
          <t>TQRMNOP121164</t>
        </is>
      </c>
      <c r="B3940" t="n">
        <v>2025</v>
      </c>
      <c r="C3940" t="n">
        <v>1</v>
      </c>
      <c r="D3940" t="n">
        <v>42</v>
      </c>
      <c r="E3940" t="inlineStr">
        <is>
          <t>N</t>
        </is>
      </c>
      <c r="F3940" t="n">
        <v>25</v>
      </c>
      <c r="G3940" t="n">
        <v>914</v>
      </c>
      <c r="H3940" t="n">
        <v>3</v>
      </c>
      <c r="I3940" t="n">
        <v>1</v>
      </c>
      <c r="J3940" t="n">
        <v>27</v>
      </c>
      <c r="K3940" t="n">
        <v>2</v>
      </c>
      <c r="L3940" t="n">
        <v>5</v>
      </c>
      <c r="M3940" t="n">
        <v>1</v>
      </c>
      <c r="N3940" t="n">
        <v>2</v>
      </c>
      <c r="O3940" t="n">
        <v>1</v>
      </c>
      <c r="P3940" t="n">
        <v>1</v>
      </c>
      <c r="Q3940" t="n">
        <v>45</v>
      </c>
      <c r="R3940" s="15" t="n">
        <v>1229000</v>
      </c>
      <c r="S3940" s="15" t="n">
        <v>0</v>
      </c>
      <c r="T3940" s="15" t="n">
        <v>1229000</v>
      </c>
      <c r="U3940" s="15" t="n">
        <v>183200</v>
      </c>
      <c r="V3940">
        <f>IFERROR(VLOOKUP(D3940,Tablas_Equivalencia!$A$3:$B$8,2,FALSE),"Sin dato")</f>
        <v/>
      </c>
      <c r="W3940">
        <f>IFERROR(VLOOKUP(L3940,Tablas_Equivalencia!$D$3:$E$9,2,FALSE),"Sin dato")</f>
        <v/>
      </c>
      <c r="X3940">
        <f>IF(I3940=1,"Varón","Mujer")</f>
        <v/>
      </c>
      <c r="Y3940">
        <f>IFERROR(VLOOKUP(M3940,Tablas_Equivalencia!$G$3:$H$6,2,FALSE),"Sin dato")</f>
        <v/>
      </c>
      <c r="Z3940">
        <f>IF(J3940&lt;=24,"18-24","25-29")</f>
        <v/>
      </c>
      <c r="AA3940">
        <f>IF(M3940&lt;&gt;1,"",IF(P3940=2,1,0))</f>
        <v/>
      </c>
      <c r="AB3940">
        <f>IF(M3940&lt;&gt;1,"",IF(O3940&gt;=2,1,0))</f>
        <v/>
      </c>
      <c r="AC3940">
        <f>IF(M3940&lt;&gt;1,"",IF(OR(Q3940=999,Q3940=""),"",IF(OR(Q3940&lt;35,Q3940&gt;48),1,0)))</f>
        <v/>
      </c>
      <c r="AD3940">
        <f>IF(COUNT(AA3940:AC3940)&lt;3,"",SUM(AA3940:AC3940))</f>
        <v/>
      </c>
      <c r="AE3940">
        <f>IF(L3940&gt;=4,2,IF(L3940&gt;=2,1,0))</f>
        <v/>
      </c>
      <c r="AF3940">
        <f>IF(L3940&gt;=5,1,0)</f>
        <v/>
      </c>
      <c r="AG3940">
        <f>AE3940+AF3940</f>
        <v/>
      </c>
      <c r="AH3940" s="15">
        <f>IF(M3940&lt;&gt;1,"",IF(OR(R3940=-9,R3940=""),"",R3940))</f>
        <v/>
      </c>
      <c r="AI3940">
        <f>IF(M3940&lt;&gt;1,"",IF(OR(Q3940=999,Q3940=""),"",Q3940))</f>
        <v/>
      </c>
    </row>
    <row r="3941">
      <c r="A3941" t="inlineStr">
        <is>
          <t>TQRMNOP121174</t>
        </is>
      </c>
      <c r="B3941" t="n">
        <v>2025</v>
      </c>
      <c r="C3941" t="n">
        <v>1</v>
      </c>
      <c r="D3941" t="n">
        <v>1</v>
      </c>
      <c r="E3941" t="inlineStr">
        <is>
          <t>S</t>
        </is>
      </c>
      <c r="F3941" t="n">
        <v>33</v>
      </c>
      <c r="G3941" t="n">
        <v>348</v>
      </c>
      <c r="H3941" t="n">
        <v>2</v>
      </c>
      <c r="I3941" t="n">
        <v>2</v>
      </c>
      <c r="J3941" t="n">
        <v>19</v>
      </c>
      <c r="K3941" t="n">
        <v>2</v>
      </c>
      <c r="L3941" t="n">
        <v>4</v>
      </c>
      <c r="M3941" t="n">
        <v>1</v>
      </c>
      <c r="N3941" t="n">
        <v>2</v>
      </c>
      <c r="O3941" t="n">
        <v>1</v>
      </c>
      <c r="P3941" t="n">
        <v>1</v>
      </c>
      <c r="Q3941" t="n">
        <v>20</v>
      </c>
      <c r="R3941" s="15" t="n">
        <v>-9</v>
      </c>
      <c r="S3941" s="15" t="n">
        <v>0</v>
      </c>
      <c r="T3941" s="15" t="n">
        <v>0</v>
      </c>
      <c r="U3941" s="15" t="n">
        <v>129600</v>
      </c>
      <c r="V3941">
        <f>IFERROR(VLOOKUP(D3941,Tablas_Equivalencia!$A$3:$B$8,2,FALSE),"Sin dato")</f>
        <v/>
      </c>
      <c r="W3941">
        <f>IFERROR(VLOOKUP(L3941,Tablas_Equivalencia!$D$3:$E$9,2,FALSE),"Sin dato")</f>
        <v/>
      </c>
      <c r="X3941">
        <f>IF(I3941=1,"Varón","Mujer")</f>
        <v/>
      </c>
      <c r="Y3941">
        <f>IFERROR(VLOOKUP(M3941,Tablas_Equivalencia!$G$3:$H$6,2,FALSE),"Sin dato")</f>
        <v/>
      </c>
      <c r="Z3941">
        <f>IF(J3941&lt;=24,"18-24","25-29")</f>
        <v/>
      </c>
      <c r="AA3941">
        <f>IF(M3941&lt;&gt;1,"",IF(P3941=2,1,0))</f>
        <v/>
      </c>
      <c r="AB3941">
        <f>IF(M3941&lt;&gt;1,"",IF(O3941&gt;=2,1,0))</f>
        <v/>
      </c>
      <c r="AC3941">
        <f>IF(M3941&lt;&gt;1,"",IF(OR(Q3941=999,Q3941=""),"",IF(OR(Q3941&lt;35,Q3941&gt;48),1,0)))</f>
        <v/>
      </c>
      <c r="AD3941">
        <f>IF(COUNT(AA3941:AC3941)&lt;3,"",SUM(AA3941:AC3941))</f>
        <v/>
      </c>
      <c r="AE3941">
        <f>IF(L3941&gt;=4,2,IF(L3941&gt;=2,1,0))</f>
        <v/>
      </c>
      <c r="AF3941">
        <f>IF(L3941&gt;=5,1,0)</f>
        <v/>
      </c>
      <c r="AG3941">
        <f>AE3941+AF3941</f>
        <v/>
      </c>
      <c r="AH3941" s="15">
        <f>IF(M3941&lt;&gt;1,"",IF(OR(R3941=-9,R3941=""),"",R3941))</f>
        <v/>
      </c>
      <c r="AI3941">
        <f>IF(M3941&lt;&gt;1,"",IF(OR(Q3941=999,Q3941=""),"",Q3941))</f>
        <v/>
      </c>
    </row>
    <row r="3942">
      <c r="A3942" t="inlineStr">
        <is>
          <t>TQRMNOP121175</t>
        </is>
      </c>
      <c r="B3942" t="n">
        <v>2025</v>
      </c>
      <c r="C3942" t="n">
        <v>1</v>
      </c>
      <c r="D3942" t="n">
        <v>1</v>
      </c>
      <c r="E3942" t="inlineStr">
        <is>
          <t>S</t>
        </is>
      </c>
      <c r="F3942" t="n">
        <v>33</v>
      </c>
      <c r="G3942" t="n">
        <v>575</v>
      </c>
      <c r="H3942" t="n">
        <v>3</v>
      </c>
      <c r="I3942" t="n">
        <v>1</v>
      </c>
      <c r="J3942" t="n">
        <v>23</v>
      </c>
      <c r="K3942" t="n">
        <v>2</v>
      </c>
      <c r="L3942" t="n">
        <v>7</v>
      </c>
      <c r="M3942" t="n">
        <v>3</v>
      </c>
      <c r="R3942" s="15" t="n">
        <v>0</v>
      </c>
      <c r="S3942" s="15" t="n">
        <v>0</v>
      </c>
      <c r="T3942" s="15" t="n">
        <v>0</v>
      </c>
      <c r="U3942" s="15" t="n">
        <v>192100</v>
      </c>
      <c r="V3942">
        <f>IFERROR(VLOOKUP(D3942,Tablas_Equivalencia!$A$3:$B$8,2,FALSE),"Sin dato")</f>
        <v/>
      </c>
      <c r="W3942">
        <f>IFERROR(VLOOKUP(L3942,Tablas_Equivalencia!$D$3:$E$9,2,FALSE),"Sin dato")</f>
        <v/>
      </c>
      <c r="X3942">
        <f>IF(I3942=1,"Varón","Mujer")</f>
        <v/>
      </c>
      <c r="Y3942">
        <f>IFERROR(VLOOKUP(M3942,Tablas_Equivalencia!$G$3:$H$6,2,FALSE),"Sin dato")</f>
        <v/>
      </c>
      <c r="Z3942">
        <f>IF(J3942&lt;=24,"18-24","25-29")</f>
        <v/>
      </c>
      <c r="AA3942">
        <f>IF(M3942&lt;&gt;1,"",IF(P3942=2,1,0))</f>
        <v/>
      </c>
      <c r="AB3942">
        <f>IF(M3942&lt;&gt;1,"",IF(O3942&gt;=2,1,0))</f>
        <v/>
      </c>
      <c r="AC3942">
        <f>IF(M3942&lt;&gt;1,"",IF(OR(Q3942=999,Q3942=""),"",IF(OR(Q3942&lt;35,Q3942&gt;48),1,0)))</f>
        <v/>
      </c>
      <c r="AD3942">
        <f>IF(COUNT(AA3942:AC3942)&lt;3,"",SUM(AA3942:AC3942))</f>
        <v/>
      </c>
      <c r="AE3942">
        <f>IF(L3942&gt;=4,2,IF(L3942&gt;=2,1,0))</f>
        <v/>
      </c>
      <c r="AF3942">
        <f>IF(L3942&gt;=5,1,0)</f>
        <v/>
      </c>
      <c r="AG3942">
        <f>AE3942+AF3942</f>
        <v/>
      </c>
      <c r="AH3942" s="15">
        <f>IF(M3942&lt;&gt;1,"",IF(OR(R3942=-9,R3942=""),"",R3942))</f>
        <v/>
      </c>
      <c r="AI3942">
        <f>IF(M3942&lt;&gt;1,"",IF(OR(Q3942=999,Q3942=""),"",Q3942))</f>
        <v/>
      </c>
    </row>
    <row r="3943">
      <c r="A3943" t="inlineStr">
        <is>
          <t>TQRMNOP121176</t>
        </is>
      </c>
      <c r="B3943" t="n">
        <v>2025</v>
      </c>
      <c r="C3943" t="n">
        <v>1</v>
      </c>
      <c r="D3943" t="n">
        <v>1</v>
      </c>
      <c r="E3943" t="inlineStr">
        <is>
          <t>S</t>
        </is>
      </c>
      <c r="F3943" t="n">
        <v>32</v>
      </c>
      <c r="G3943" t="n">
        <v>797</v>
      </c>
      <c r="H3943" t="n">
        <v>1</v>
      </c>
      <c r="I3943" t="n">
        <v>2</v>
      </c>
      <c r="J3943" t="n">
        <v>29</v>
      </c>
      <c r="K3943" t="n">
        <v>2</v>
      </c>
      <c r="L3943" t="n">
        <v>3</v>
      </c>
      <c r="M3943" t="n">
        <v>1</v>
      </c>
      <c r="N3943" t="n">
        <v>3</v>
      </c>
      <c r="O3943" t="n">
        <v>3</v>
      </c>
      <c r="P3943" t="n">
        <v>2</v>
      </c>
      <c r="Q3943" t="n">
        <v>26</v>
      </c>
      <c r="R3943" s="15" t="n">
        <v>400000</v>
      </c>
      <c r="S3943" s="15" t="n">
        <v>0</v>
      </c>
      <c r="T3943" s="15" t="n">
        <v>400000</v>
      </c>
      <c r="U3943" s="15" t="n">
        <v>193700</v>
      </c>
      <c r="V3943">
        <f>IFERROR(VLOOKUP(D3943,Tablas_Equivalencia!$A$3:$B$8,2,FALSE),"Sin dato")</f>
        <v/>
      </c>
      <c r="W3943">
        <f>IFERROR(VLOOKUP(L3943,Tablas_Equivalencia!$D$3:$E$9,2,FALSE),"Sin dato")</f>
        <v/>
      </c>
      <c r="X3943">
        <f>IF(I3943=1,"Varón","Mujer")</f>
        <v/>
      </c>
      <c r="Y3943">
        <f>IFERROR(VLOOKUP(M3943,Tablas_Equivalencia!$G$3:$H$6,2,FALSE),"Sin dato")</f>
        <v/>
      </c>
      <c r="Z3943">
        <f>IF(J3943&lt;=24,"18-24","25-29")</f>
        <v/>
      </c>
      <c r="AA3943">
        <f>IF(M3943&lt;&gt;1,"",IF(P3943=2,1,0))</f>
        <v/>
      </c>
      <c r="AB3943">
        <f>IF(M3943&lt;&gt;1,"",IF(O3943&gt;=2,1,0))</f>
        <v/>
      </c>
      <c r="AC3943">
        <f>IF(M3943&lt;&gt;1,"",IF(OR(Q3943=999,Q3943=""),"",IF(OR(Q3943&lt;35,Q3943&gt;48),1,0)))</f>
        <v/>
      </c>
      <c r="AD3943">
        <f>IF(COUNT(AA3943:AC3943)&lt;3,"",SUM(AA3943:AC3943))</f>
        <v/>
      </c>
      <c r="AE3943">
        <f>IF(L3943&gt;=4,2,IF(L3943&gt;=2,1,0))</f>
        <v/>
      </c>
      <c r="AF3943">
        <f>IF(L3943&gt;=5,1,0)</f>
        <v/>
      </c>
      <c r="AG3943">
        <f>AE3943+AF3943</f>
        <v/>
      </c>
      <c r="AH3943" s="15">
        <f>IF(M3943&lt;&gt;1,"",IF(OR(R3943=-9,R3943=""),"",R3943))</f>
        <v/>
      </c>
      <c r="AI3943">
        <f>IF(M3943&lt;&gt;1,"",IF(OR(Q3943=999,Q3943=""),"",Q3943))</f>
        <v/>
      </c>
    </row>
    <row r="3944">
      <c r="A3944" t="inlineStr">
        <is>
          <t>TQRMNOP121177</t>
        </is>
      </c>
      <c r="B3944" t="n">
        <v>2025</v>
      </c>
      <c r="C3944" t="n">
        <v>1</v>
      </c>
      <c r="D3944" t="n">
        <v>41</v>
      </c>
      <c r="E3944" t="inlineStr">
        <is>
          <t>N</t>
        </is>
      </c>
      <c r="F3944" t="n">
        <v>12</v>
      </c>
      <c r="G3944" t="n">
        <v>1545</v>
      </c>
      <c r="H3944" t="n">
        <v>1</v>
      </c>
      <c r="I3944" t="n">
        <v>1</v>
      </c>
      <c r="J3944" t="n">
        <v>19</v>
      </c>
      <c r="K3944" t="n">
        <v>2</v>
      </c>
      <c r="L3944" t="n">
        <v>4</v>
      </c>
      <c r="M3944" t="n">
        <v>3</v>
      </c>
      <c r="R3944" s="15" t="n">
        <v>0</v>
      </c>
      <c r="S3944" s="15" t="n">
        <v>0</v>
      </c>
      <c r="T3944" s="15" t="n">
        <v>0</v>
      </c>
      <c r="U3944" s="15" t="n">
        <v>167700</v>
      </c>
      <c r="V3944">
        <f>IFERROR(VLOOKUP(D3944,Tablas_Equivalencia!$A$3:$B$8,2,FALSE),"Sin dato")</f>
        <v/>
      </c>
      <c r="W3944">
        <f>IFERROR(VLOOKUP(L3944,Tablas_Equivalencia!$D$3:$E$9,2,FALSE),"Sin dato")</f>
        <v/>
      </c>
      <c r="X3944">
        <f>IF(I3944=1,"Varón","Mujer")</f>
        <v/>
      </c>
      <c r="Y3944">
        <f>IFERROR(VLOOKUP(M3944,Tablas_Equivalencia!$G$3:$H$6,2,FALSE),"Sin dato")</f>
        <v/>
      </c>
      <c r="Z3944">
        <f>IF(J3944&lt;=24,"18-24","25-29")</f>
        <v/>
      </c>
      <c r="AA3944">
        <f>IF(M3944&lt;&gt;1,"",IF(P3944=2,1,0))</f>
        <v/>
      </c>
      <c r="AB3944">
        <f>IF(M3944&lt;&gt;1,"",IF(O3944&gt;=2,1,0))</f>
        <v/>
      </c>
      <c r="AC3944">
        <f>IF(M3944&lt;&gt;1,"",IF(OR(Q3944=999,Q3944=""),"",IF(OR(Q3944&lt;35,Q3944&gt;48),1,0)))</f>
        <v/>
      </c>
      <c r="AD3944">
        <f>IF(COUNT(AA3944:AC3944)&lt;3,"",SUM(AA3944:AC3944))</f>
        <v/>
      </c>
      <c r="AE3944">
        <f>IF(L3944&gt;=4,2,IF(L3944&gt;=2,1,0))</f>
        <v/>
      </c>
      <c r="AF3944">
        <f>IF(L3944&gt;=5,1,0)</f>
        <v/>
      </c>
      <c r="AG3944">
        <f>AE3944+AF3944</f>
        <v/>
      </c>
      <c r="AH3944" s="15">
        <f>IF(M3944&lt;&gt;1,"",IF(OR(R3944=-9,R3944=""),"",R3944))</f>
        <v/>
      </c>
      <c r="AI3944">
        <f>IF(M3944&lt;&gt;1,"",IF(OR(Q3944=999,Q3944=""),"",Q3944))</f>
        <v/>
      </c>
    </row>
    <row r="3945">
      <c r="A3945" t="inlineStr">
        <is>
          <t>TQRMNOP121190</t>
        </is>
      </c>
      <c r="B3945" t="n">
        <v>2025</v>
      </c>
      <c r="C3945" t="n">
        <v>1</v>
      </c>
      <c r="D3945" t="n">
        <v>40</v>
      </c>
      <c r="E3945" t="inlineStr">
        <is>
          <t>N</t>
        </is>
      </c>
      <c r="F3945" t="n">
        <v>22</v>
      </c>
      <c r="G3945" t="n">
        <v>1019</v>
      </c>
      <c r="H3945" t="n">
        <v>1</v>
      </c>
      <c r="I3945" t="n">
        <v>2</v>
      </c>
      <c r="J3945" t="n">
        <v>25</v>
      </c>
      <c r="K3945" t="n">
        <v>1</v>
      </c>
      <c r="L3945" t="n">
        <v>5</v>
      </c>
      <c r="M3945" t="n">
        <v>2</v>
      </c>
      <c r="R3945" s="15" t="n">
        <v>0</v>
      </c>
      <c r="S3945" s="15" t="n">
        <v>0</v>
      </c>
      <c r="T3945" s="15" t="n">
        <v>0</v>
      </c>
      <c r="U3945" s="15" t="n">
        <v>224700</v>
      </c>
      <c r="V3945">
        <f>IFERROR(VLOOKUP(D3945,Tablas_Equivalencia!$A$3:$B$8,2,FALSE),"Sin dato")</f>
        <v/>
      </c>
      <c r="W3945">
        <f>IFERROR(VLOOKUP(L3945,Tablas_Equivalencia!$D$3:$E$9,2,FALSE),"Sin dato")</f>
        <v/>
      </c>
      <c r="X3945">
        <f>IF(I3945=1,"Varón","Mujer")</f>
        <v/>
      </c>
      <c r="Y3945">
        <f>IFERROR(VLOOKUP(M3945,Tablas_Equivalencia!$G$3:$H$6,2,FALSE),"Sin dato")</f>
        <v/>
      </c>
      <c r="Z3945">
        <f>IF(J3945&lt;=24,"18-24","25-29")</f>
        <v/>
      </c>
      <c r="AA3945">
        <f>IF(M3945&lt;&gt;1,"",IF(P3945=2,1,0))</f>
        <v/>
      </c>
      <c r="AB3945">
        <f>IF(M3945&lt;&gt;1,"",IF(O3945&gt;=2,1,0))</f>
        <v/>
      </c>
      <c r="AC3945">
        <f>IF(M3945&lt;&gt;1,"",IF(OR(Q3945=999,Q3945=""),"",IF(OR(Q3945&lt;35,Q3945&gt;48),1,0)))</f>
        <v/>
      </c>
      <c r="AD3945">
        <f>IF(COUNT(AA3945:AC3945)&lt;3,"",SUM(AA3945:AC3945))</f>
        <v/>
      </c>
      <c r="AE3945">
        <f>IF(L3945&gt;=4,2,IF(L3945&gt;=2,1,0))</f>
        <v/>
      </c>
      <c r="AF3945">
        <f>IF(L3945&gt;=5,1,0)</f>
        <v/>
      </c>
      <c r="AG3945">
        <f>AE3945+AF3945</f>
        <v/>
      </c>
      <c r="AH3945" s="15">
        <f>IF(M3945&lt;&gt;1,"",IF(OR(R3945=-9,R3945=""),"",R3945))</f>
        <v/>
      </c>
      <c r="AI3945">
        <f>IF(M3945&lt;&gt;1,"",IF(OR(Q3945=999,Q3945=""),"",Q3945))</f>
        <v/>
      </c>
    </row>
    <row r="3946">
      <c r="A3946" t="inlineStr">
        <is>
          <t>TQRMNOP121193</t>
        </is>
      </c>
      <c r="B3946" t="n">
        <v>2025</v>
      </c>
      <c r="C3946" t="n">
        <v>1</v>
      </c>
      <c r="D3946" t="n">
        <v>1</v>
      </c>
      <c r="E3946" t="inlineStr">
        <is>
          <t>S</t>
        </is>
      </c>
      <c r="F3946" t="n">
        <v>33</v>
      </c>
      <c r="G3946" t="n">
        <v>1328</v>
      </c>
      <c r="H3946" t="n">
        <v>3</v>
      </c>
      <c r="I3946" t="n">
        <v>2</v>
      </c>
      <c r="J3946" t="n">
        <v>20</v>
      </c>
      <c r="K3946" t="n">
        <v>2</v>
      </c>
      <c r="L3946" t="n">
        <v>5</v>
      </c>
      <c r="M3946" t="n">
        <v>3</v>
      </c>
      <c r="R3946" s="15" t="n">
        <v>0</v>
      </c>
      <c r="S3946" s="15" t="n">
        <v>164000</v>
      </c>
      <c r="T3946" s="15" t="n">
        <v>164000</v>
      </c>
      <c r="U3946" s="15" t="n">
        <v>225700</v>
      </c>
      <c r="V3946">
        <f>IFERROR(VLOOKUP(D3946,Tablas_Equivalencia!$A$3:$B$8,2,FALSE),"Sin dato")</f>
        <v/>
      </c>
      <c r="W3946">
        <f>IFERROR(VLOOKUP(L3946,Tablas_Equivalencia!$D$3:$E$9,2,FALSE),"Sin dato")</f>
        <v/>
      </c>
      <c r="X3946">
        <f>IF(I3946=1,"Varón","Mujer")</f>
        <v/>
      </c>
      <c r="Y3946">
        <f>IFERROR(VLOOKUP(M3946,Tablas_Equivalencia!$G$3:$H$6,2,FALSE),"Sin dato")</f>
        <v/>
      </c>
      <c r="Z3946">
        <f>IF(J3946&lt;=24,"18-24","25-29")</f>
        <v/>
      </c>
      <c r="AA3946">
        <f>IF(M3946&lt;&gt;1,"",IF(P3946=2,1,0))</f>
        <v/>
      </c>
      <c r="AB3946">
        <f>IF(M3946&lt;&gt;1,"",IF(O3946&gt;=2,1,0))</f>
        <v/>
      </c>
      <c r="AC3946">
        <f>IF(M3946&lt;&gt;1,"",IF(OR(Q3946=999,Q3946=""),"",IF(OR(Q3946&lt;35,Q3946&gt;48),1,0)))</f>
        <v/>
      </c>
      <c r="AD3946">
        <f>IF(COUNT(AA3946:AC3946)&lt;3,"",SUM(AA3946:AC3946))</f>
        <v/>
      </c>
      <c r="AE3946">
        <f>IF(L3946&gt;=4,2,IF(L3946&gt;=2,1,0))</f>
        <v/>
      </c>
      <c r="AF3946">
        <f>IF(L3946&gt;=5,1,0)</f>
        <v/>
      </c>
      <c r="AG3946">
        <f>AE3946+AF3946</f>
        <v/>
      </c>
      <c r="AH3946" s="15">
        <f>IF(M3946&lt;&gt;1,"",IF(OR(R3946=-9,R3946=""),"",R3946))</f>
        <v/>
      </c>
      <c r="AI3946">
        <f>IF(M3946&lt;&gt;1,"",IF(OR(Q3946=999,Q3946=""),"",Q3946))</f>
        <v/>
      </c>
    </row>
    <row r="3947">
      <c r="A3947" t="inlineStr">
        <is>
          <t>TQRMNOP121195</t>
        </is>
      </c>
      <c r="B3947" t="n">
        <v>2025</v>
      </c>
      <c r="C3947" t="n">
        <v>1</v>
      </c>
      <c r="D3947" t="n">
        <v>1</v>
      </c>
      <c r="E3947" t="inlineStr">
        <is>
          <t>S</t>
        </is>
      </c>
      <c r="F3947" t="n">
        <v>32</v>
      </c>
      <c r="G3947" t="n">
        <v>962</v>
      </c>
      <c r="H3947" t="n">
        <v>10</v>
      </c>
      <c r="I3947" t="n">
        <v>2</v>
      </c>
      <c r="J3947" t="n">
        <v>19</v>
      </c>
      <c r="K3947" t="n">
        <v>2</v>
      </c>
      <c r="L3947" t="n">
        <v>4</v>
      </c>
      <c r="M3947" t="n">
        <v>3</v>
      </c>
      <c r="R3947" s="15" t="n">
        <v>0</v>
      </c>
      <c r="S3947" s="15" t="n">
        <v>69000</v>
      </c>
      <c r="T3947" s="15" t="n">
        <v>69000</v>
      </c>
      <c r="U3947" s="15" t="n">
        <v>465600</v>
      </c>
      <c r="V3947">
        <f>IFERROR(VLOOKUP(D3947,Tablas_Equivalencia!$A$3:$B$8,2,FALSE),"Sin dato")</f>
        <v/>
      </c>
      <c r="W3947">
        <f>IFERROR(VLOOKUP(L3947,Tablas_Equivalencia!$D$3:$E$9,2,FALSE),"Sin dato")</f>
        <v/>
      </c>
      <c r="X3947">
        <f>IF(I3947=1,"Varón","Mujer")</f>
        <v/>
      </c>
      <c r="Y3947">
        <f>IFERROR(VLOOKUP(M3947,Tablas_Equivalencia!$G$3:$H$6,2,FALSE),"Sin dato")</f>
        <v/>
      </c>
      <c r="Z3947">
        <f>IF(J3947&lt;=24,"18-24","25-29")</f>
        <v/>
      </c>
      <c r="AA3947">
        <f>IF(M3947&lt;&gt;1,"",IF(P3947=2,1,0))</f>
        <v/>
      </c>
      <c r="AB3947">
        <f>IF(M3947&lt;&gt;1,"",IF(O3947&gt;=2,1,0))</f>
        <v/>
      </c>
      <c r="AC3947">
        <f>IF(M3947&lt;&gt;1,"",IF(OR(Q3947=999,Q3947=""),"",IF(OR(Q3947&lt;35,Q3947&gt;48),1,0)))</f>
        <v/>
      </c>
      <c r="AD3947">
        <f>IF(COUNT(AA3947:AC3947)&lt;3,"",SUM(AA3947:AC3947))</f>
        <v/>
      </c>
      <c r="AE3947">
        <f>IF(L3947&gt;=4,2,IF(L3947&gt;=2,1,0))</f>
        <v/>
      </c>
      <c r="AF3947">
        <f>IF(L3947&gt;=5,1,0)</f>
        <v/>
      </c>
      <c r="AG3947">
        <f>AE3947+AF3947</f>
        <v/>
      </c>
      <c r="AH3947" s="15">
        <f>IF(M3947&lt;&gt;1,"",IF(OR(R3947=-9,R3947=""),"",R3947))</f>
        <v/>
      </c>
      <c r="AI3947">
        <f>IF(M3947&lt;&gt;1,"",IF(OR(Q3947=999,Q3947=""),"",Q3947))</f>
        <v/>
      </c>
    </row>
    <row r="3948">
      <c r="A3948" t="inlineStr">
        <is>
          <t>TQRMNOP121196</t>
        </is>
      </c>
      <c r="B3948" t="n">
        <v>2025</v>
      </c>
      <c r="C3948" t="n">
        <v>1</v>
      </c>
      <c r="D3948" t="n">
        <v>42</v>
      </c>
      <c r="E3948" t="inlineStr">
        <is>
          <t>N</t>
        </is>
      </c>
      <c r="F3948" t="n">
        <v>27</v>
      </c>
      <c r="G3948" t="n">
        <v>1142</v>
      </c>
      <c r="H3948" t="n">
        <v>10</v>
      </c>
      <c r="I3948" t="n">
        <v>1</v>
      </c>
      <c r="J3948" t="n">
        <v>19</v>
      </c>
      <c r="K3948" t="n">
        <v>1</v>
      </c>
      <c r="L3948" t="n">
        <v>3</v>
      </c>
      <c r="M3948" t="n">
        <v>3</v>
      </c>
      <c r="R3948" s="15" t="n">
        <v>0</v>
      </c>
      <c r="S3948" s="15" t="n">
        <v>0</v>
      </c>
      <c r="T3948" s="15" t="n">
        <v>0</v>
      </c>
      <c r="U3948" s="15" t="n">
        <v>201500</v>
      </c>
      <c r="V3948">
        <f>IFERROR(VLOOKUP(D3948,Tablas_Equivalencia!$A$3:$B$8,2,FALSE),"Sin dato")</f>
        <v/>
      </c>
      <c r="W3948">
        <f>IFERROR(VLOOKUP(L3948,Tablas_Equivalencia!$D$3:$E$9,2,FALSE),"Sin dato")</f>
        <v/>
      </c>
      <c r="X3948">
        <f>IF(I3948=1,"Varón","Mujer")</f>
        <v/>
      </c>
      <c r="Y3948">
        <f>IFERROR(VLOOKUP(M3948,Tablas_Equivalencia!$G$3:$H$6,2,FALSE),"Sin dato")</f>
        <v/>
      </c>
      <c r="Z3948">
        <f>IF(J3948&lt;=24,"18-24","25-29")</f>
        <v/>
      </c>
      <c r="AA3948">
        <f>IF(M3948&lt;&gt;1,"",IF(P3948=2,1,0))</f>
        <v/>
      </c>
      <c r="AB3948">
        <f>IF(M3948&lt;&gt;1,"",IF(O3948&gt;=2,1,0))</f>
        <v/>
      </c>
      <c r="AC3948">
        <f>IF(M3948&lt;&gt;1,"",IF(OR(Q3948=999,Q3948=""),"",IF(OR(Q3948&lt;35,Q3948&gt;48),1,0)))</f>
        <v/>
      </c>
      <c r="AD3948">
        <f>IF(COUNT(AA3948:AC3948)&lt;3,"",SUM(AA3948:AC3948))</f>
        <v/>
      </c>
      <c r="AE3948">
        <f>IF(L3948&gt;=4,2,IF(L3948&gt;=2,1,0))</f>
        <v/>
      </c>
      <c r="AF3948">
        <f>IF(L3948&gt;=5,1,0)</f>
        <v/>
      </c>
      <c r="AG3948">
        <f>AE3948+AF3948</f>
        <v/>
      </c>
      <c r="AH3948" s="15">
        <f>IF(M3948&lt;&gt;1,"",IF(OR(R3948=-9,R3948=""),"",R3948))</f>
        <v/>
      </c>
      <c r="AI3948">
        <f>IF(M3948&lt;&gt;1,"",IF(OR(Q3948=999,Q3948=""),"",Q3948))</f>
        <v/>
      </c>
    </row>
    <row r="3949">
      <c r="A3949" t="inlineStr">
        <is>
          <t>TQRMNOP121209</t>
        </is>
      </c>
      <c r="B3949" t="n">
        <v>2025</v>
      </c>
      <c r="C3949" t="n">
        <v>1</v>
      </c>
      <c r="D3949" t="n">
        <v>1</v>
      </c>
      <c r="E3949" t="inlineStr">
        <is>
          <t>S</t>
        </is>
      </c>
      <c r="F3949" t="n">
        <v>33</v>
      </c>
      <c r="G3949" t="n">
        <v>613</v>
      </c>
      <c r="H3949" t="n">
        <v>3</v>
      </c>
      <c r="I3949" t="n">
        <v>2</v>
      </c>
      <c r="J3949" t="n">
        <v>23</v>
      </c>
      <c r="K3949" t="n">
        <v>1</v>
      </c>
      <c r="L3949" t="n">
        <v>4</v>
      </c>
      <c r="M3949" t="n">
        <v>3</v>
      </c>
      <c r="R3949" s="15" t="n">
        <v>0</v>
      </c>
      <c r="S3949" s="15" t="n">
        <v>0</v>
      </c>
      <c r="T3949" s="15" t="n">
        <v>0</v>
      </c>
      <c r="U3949" s="15" t="n">
        <v>253900</v>
      </c>
      <c r="V3949">
        <f>IFERROR(VLOOKUP(D3949,Tablas_Equivalencia!$A$3:$B$8,2,FALSE),"Sin dato")</f>
        <v/>
      </c>
      <c r="W3949">
        <f>IFERROR(VLOOKUP(L3949,Tablas_Equivalencia!$D$3:$E$9,2,FALSE),"Sin dato")</f>
        <v/>
      </c>
      <c r="X3949">
        <f>IF(I3949=1,"Varón","Mujer")</f>
        <v/>
      </c>
      <c r="Y3949">
        <f>IFERROR(VLOOKUP(M3949,Tablas_Equivalencia!$G$3:$H$6,2,FALSE),"Sin dato")</f>
        <v/>
      </c>
      <c r="Z3949">
        <f>IF(J3949&lt;=24,"18-24","25-29")</f>
        <v/>
      </c>
      <c r="AA3949">
        <f>IF(M3949&lt;&gt;1,"",IF(P3949=2,1,0))</f>
        <v/>
      </c>
      <c r="AB3949">
        <f>IF(M3949&lt;&gt;1,"",IF(O3949&gt;=2,1,0))</f>
        <v/>
      </c>
      <c r="AC3949">
        <f>IF(M3949&lt;&gt;1,"",IF(OR(Q3949=999,Q3949=""),"",IF(OR(Q3949&lt;35,Q3949&gt;48),1,0)))</f>
        <v/>
      </c>
      <c r="AD3949">
        <f>IF(COUNT(AA3949:AC3949)&lt;3,"",SUM(AA3949:AC3949))</f>
        <v/>
      </c>
      <c r="AE3949">
        <f>IF(L3949&gt;=4,2,IF(L3949&gt;=2,1,0))</f>
        <v/>
      </c>
      <c r="AF3949">
        <f>IF(L3949&gt;=5,1,0)</f>
        <v/>
      </c>
      <c r="AG3949">
        <f>AE3949+AF3949</f>
        <v/>
      </c>
      <c r="AH3949" s="15">
        <f>IF(M3949&lt;&gt;1,"",IF(OR(R3949=-9,R3949=""),"",R3949))</f>
        <v/>
      </c>
      <c r="AI3949">
        <f>IF(M3949&lt;&gt;1,"",IF(OR(Q3949=999,Q3949=""),"",Q3949))</f>
        <v/>
      </c>
    </row>
    <row r="3950">
      <c r="A3950" t="inlineStr">
        <is>
          <t>TQRMNOP121213</t>
        </is>
      </c>
      <c r="B3950" t="n">
        <v>2025</v>
      </c>
      <c r="C3950" t="n">
        <v>1</v>
      </c>
      <c r="D3950" t="n">
        <v>44</v>
      </c>
      <c r="E3950" t="inlineStr">
        <is>
          <t>N</t>
        </is>
      </c>
      <c r="F3950" t="n">
        <v>93</v>
      </c>
      <c r="G3950" t="n">
        <v>293</v>
      </c>
      <c r="H3950" t="n">
        <v>3</v>
      </c>
      <c r="I3950" t="n">
        <v>1</v>
      </c>
      <c r="J3950" t="n">
        <v>26</v>
      </c>
      <c r="K3950" t="n">
        <v>1</v>
      </c>
      <c r="L3950" t="n">
        <v>4</v>
      </c>
      <c r="M3950" t="n">
        <v>2</v>
      </c>
      <c r="R3950" s="15" t="n">
        <v>0</v>
      </c>
      <c r="S3950" s="15" t="n">
        <v>0</v>
      </c>
      <c r="T3950" s="15" t="n">
        <v>0</v>
      </c>
      <c r="U3950" s="15" t="n">
        <v>54000</v>
      </c>
      <c r="V3950">
        <f>IFERROR(VLOOKUP(D3950,Tablas_Equivalencia!$A$3:$B$8,2,FALSE),"Sin dato")</f>
        <v/>
      </c>
      <c r="W3950">
        <f>IFERROR(VLOOKUP(L3950,Tablas_Equivalencia!$D$3:$E$9,2,FALSE),"Sin dato")</f>
        <v/>
      </c>
      <c r="X3950">
        <f>IF(I3950=1,"Varón","Mujer")</f>
        <v/>
      </c>
      <c r="Y3950">
        <f>IFERROR(VLOOKUP(M3950,Tablas_Equivalencia!$G$3:$H$6,2,FALSE),"Sin dato")</f>
        <v/>
      </c>
      <c r="Z3950">
        <f>IF(J3950&lt;=24,"18-24","25-29")</f>
        <v/>
      </c>
      <c r="AA3950">
        <f>IF(M3950&lt;&gt;1,"",IF(P3950=2,1,0))</f>
        <v/>
      </c>
      <c r="AB3950">
        <f>IF(M3950&lt;&gt;1,"",IF(O3950&gt;=2,1,0))</f>
        <v/>
      </c>
      <c r="AC3950">
        <f>IF(M3950&lt;&gt;1,"",IF(OR(Q3950=999,Q3950=""),"",IF(OR(Q3950&lt;35,Q3950&gt;48),1,0)))</f>
        <v/>
      </c>
      <c r="AD3950">
        <f>IF(COUNT(AA3950:AC3950)&lt;3,"",SUM(AA3950:AC3950))</f>
        <v/>
      </c>
      <c r="AE3950">
        <f>IF(L3950&gt;=4,2,IF(L3950&gt;=2,1,0))</f>
        <v/>
      </c>
      <c r="AF3950">
        <f>IF(L3950&gt;=5,1,0)</f>
        <v/>
      </c>
      <c r="AG3950">
        <f>AE3950+AF3950</f>
        <v/>
      </c>
      <c r="AH3950" s="15">
        <f>IF(M3950&lt;&gt;1,"",IF(OR(R3950=-9,R3950=""),"",R3950))</f>
        <v/>
      </c>
      <c r="AI3950">
        <f>IF(M3950&lt;&gt;1,"",IF(OR(Q3950=999,Q3950=""),"",Q3950))</f>
        <v/>
      </c>
    </row>
    <row r="3951">
      <c r="A3951" t="inlineStr">
        <is>
          <t>TQRMNOP121235</t>
        </is>
      </c>
      <c r="B3951" t="n">
        <v>2025</v>
      </c>
      <c r="C3951" t="n">
        <v>1</v>
      </c>
      <c r="D3951" t="n">
        <v>1</v>
      </c>
      <c r="E3951" t="inlineStr">
        <is>
          <t>S</t>
        </is>
      </c>
      <c r="F3951" t="n">
        <v>32</v>
      </c>
      <c r="G3951" t="n">
        <v>939</v>
      </c>
      <c r="H3951" t="n">
        <v>3</v>
      </c>
      <c r="I3951" t="n">
        <v>1</v>
      </c>
      <c r="J3951" t="n">
        <v>20</v>
      </c>
      <c r="K3951" t="n">
        <v>1</v>
      </c>
      <c r="L3951" t="n">
        <v>4</v>
      </c>
      <c r="M3951" t="n">
        <v>1</v>
      </c>
      <c r="N3951" t="n">
        <v>2</v>
      </c>
      <c r="O3951" t="n">
        <v>2</v>
      </c>
      <c r="P3951" t="n">
        <v>1</v>
      </c>
      <c r="Q3951" t="n">
        <v>58</v>
      </c>
      <c r="R3951" s="15" t="n">
        <v>1821000</v>
      </c>
      <c r="S3951" s="15" t="n">
        <v>0</v>
      </c>
      <c r="T3951" s="15" t="n">
        <v>1821000</v>
      </c>
      <c r="U3951" s="15" t="n">
        <v>39600</v>
      </c>
      <c r="V3951">
        <f>IFERROR(VLOOKUP(D3951,Tablas_Equivalencia!$A$3:$B$8,2,FALSE),"Sin dato")</f>
        <v/>
      </c>
      <c r="W3951">
        <f>IFERROR(VLOOKUP(L3951,Tablas_Equivalencia!$D$3:$E$9,2,FALSE),"Sin dato")</f>
        <v/>
      </c>
      <c r="X3951">
        <f>IF(I3951=1,"Varón","Mujer")</f>
        <v/>
      </c>
      <c r="Y3951">
        <f>IFERROR(VLOOKUP(M3951,Tablas_Equivalencia!$G$3:$H$6,2,FALSE),"Sin dato")</f>
        <v/>
      </c>
      <c r="Z3951">
        <f>IF(J3951&lt;=24,"18-24","25-29")</f>
        <v/>
      </c>
      <c r="AA3951">
        <f>IF(M3951&lt;&gt;1,"",IF(P3951=2,1,0))</f>
        <v/>
      </c>
      <c r="AB3951">
        <f>IF(M3951&lt;&gt;1,"",IF(O3951&gt;=2,1,0))</f>
        <v/>
      </c>
      <c r="AC3951">
        <f>IF(M3951&lt;&gt;1,"",IF(OR(Q3951=999,Q3951=""),"",IF(OR(Q3951&lt;35,Q3951&gt;48),1,0)))</f>
        <v/>
      </c>
      <c r="AD3951">
        <f>IF(COUNT(AA3951:AC3951)&lt;3,"",SUM(AA3951:AC3951))</f>
        <v/>
      </c>
      <c r="AE3951">
        <f>IF(L3951&gt;=4,2,IF(L3951&gt;=2,1,0))</f>
        <v/>
      </c>
      <c r="AF3951">
        <f>IF(L3951&gt;=5,1,0)</f>
        <v/>
      </c>
      <c r="AG3951">
        <f>AE3951+AF3951</f>
        <v/>
      </c>
      <c r="AH3951" s="15">
        <f>IF(M3951&lt;&gt;1,"",IF(OR(R3951=-9,R3951=""),"",R3951))</f>
        <v/>
      </c>
      <c r="AI3951">
        <f>IF(M3951&lt;&gt;1,"",IF(OR(Q3951=999,Q3951=""),"",Q3951))</f>
        <v/>
      </c>
    </row>
    <row r="3952">
      <c r="A3952" t="inlineStr">
        <is>
          <t>TQRMNOP121249</t>
        </is>
      </c>
      <c r="B3952" t="n">
        <v>2025</v>
      </c>
      <c r="C3952" t="n">
        <v>1</v>
      </c>
      <c r="D3952" t="n">
        <v>1</v>
      </c>
      <c r="E3952" t="inlineStr">
        <is>
          <t>S</t>
        </is>
      </c>
      <c r="F3952" t="n">
        <v>32</v>
      </c>
      <c r="G3952" t="n">
        <v>720</v>
      </c>
      <c r="H3952" t="n">
        <v>3</v>
      </c>
      <c r="I3952" t="n">
        <v>2</v>
      </c>
      <c r="J3952" t="n">
        <v>20</v>
      </c>
      <c r="K3952" t="n">
        <v>2</v>
      </c>
      <c r="L3952" t="n">
        <v>4</v>
      </c>
      <c r="M3952" t="n">
        <v>3</v>
      </c>
      <c r="R3952" s="15" t="n">
        <v>0</v>
      </c>
      <c r="S3952" s="15" t="n">
        <v>0</v>
      </c>
      <c r="T3952" s="15" t="n">
        <v>0</v>
      </c>
      <c r="U3952" s="15" t="n">
        <v>174000</v>
      </c>
      <c r="V3952">
        <f>IFERROR(VLOOKUP(D3952,Tablas_Equivalencia!$A$3:$B$8,2,FALSE),"Sin dato")</f>
        <v/>
      </c>
      <c r="W3952">
        <f>IFERROR(VLOOKUP(L3952,Tablas_Equivalencia!$D$3:$E$9,2,FALSE),"Sin dato")</f>
        <v/>
      </c>
      <c r="X3952">
        <f>IF(I3952=1,"Varón","Mujer")</f>
        <v/>
      </c>
      <c r="Y3952">
        <f>IFERROR(VLOOKUP(M3952,Tablas_Equivalencia!$G$3:$H$6,2,FALSE),"Sin dato")</f>
        <v/>
      </c>
      <c r="Z3952">
        <f>IF(J3952&lt;=24,"18-24","25-29")</f>
        <v/>
      </c>
      <c r="AA3952">
        <f>IF(M3952&lt;&gt;1,"",IF(P3952=2,1,0))</f>
        <v/>
      </c>
      <c r="AB3952">
        <f>IF(M3952&lt;&gt;1,"",IF(O3952&gt;=2,1,0))</f>
        <v/>
      </c>
      <c r="AC3952">
        <f>IF(M3952&lt;&gt;1,"",IF(OR(Q3952=999,Q3952=""),"",IF(OR(Q3952&lt;35,Q3952&gt;48),1,0)))</f>
        <v/>
      </c>
      <c r="AD3952">
        <f>IF(COUNT(AA3952:AC3952)&lt;3,"",SUM(AA3952:AC3952))</f>
        <v/>
      </c>
      <c r="AE3952">
        <f>IF(L3952&gt;=4,2,IF(L3952&gt;=2,1,0))</f>
        <v/>
      </c>
      <c r="AF3952">
        <f>IF(L3952&gt;=5,1,0)</f>
        <v/>
      </c>
      <c r="AG3952">
        <f>AE3952+AF3952</f>
        <v/>
      </c>
      <c r="AH3952" s="15">
        <f>IF(M3952&lt;&gt;1,"",IF(OR(R3952=-9,R3952=""),"",R3952))</f>
        <v/>
      </c>
      <c r="AI3952">
        <f>IF(M3952&lt;&gt;1,"",IF(OR(Q3952=999,Q3952=""),"",Q3952))</f>
        <v/>
      </c>
    </row>
    <row r="3953">
      <c r="A3953" t="inlineStr">
        <is>
          <t>TQRMNOP121251</t>
        </is>
      </c>
      <c r="B3953" t="n">
        <v>2025</v>
      </c>
      <c r="C3953" t="n">
        <v>1</v>
      </c>
      <c r="D3953" t="n">
        <v>40</v>
      </c>
      <c r="E3953" t="inlineStr">
        <is>
          <t>S</t>
        </is>
      </c>
      <c r="F3953" t="n">
        <v>7</v>
      </c>
      <c r="G3953" t="n">
        <v>1238</v>
      </c>
      <c r="H3953" t="n">
        <v>1</v>
      </c>
      <c r="I3953" t="n">
        <v>1</v>
      </c>
      <c r="J3953" t="n">
        <v>21</v>
      </c>
      <c r="K3953" t="n">
        <v>2</v>
      </c>
      <c r="L3953" t="n">
        <v>4</v>
      </c>
      <c r="M3953" t="n">
        <v>1</v>
      </c>
      <c r="N3953" t="n">
        <v>3</v>
      </c>
      <c r="O3953" t="n">
        <v>2</v>
      </c>
      <c r="P3953" t="n">
        <v>2</v>
      </c>
      <c r="Q3953" t="n">
        <v>25</v>
      </c>
      <c r="R3953" s="15" t="n">
        <v>283000</v>
      </c>
      <c r="S3953" s="15" t="n">
        <v>0</v>
      </c>
      <c r="T3953" s="15" t="n">
        <v>283000</v>
      </c>
      <c r="U3953" s="15" t="n">
        <v>179800</v>
      </c>
      <c r="V3953">
        <f>IFERROR(VLOOKUP(D3953,Tablas_Equivalencia!$A$3:$B$8,2,FALSE),"Sin dato")</f>
        <v/>
      </c>
      <c r="W3953">
        <f>IFERROR(VLOOKUP(L3953,Tablas_Equivalencia!$D$3:$E$9,2,FALSE),"Sin dato")</f>
        <v/>
      </c>
      <c r="X3953">
        <f>IF(I3953=1,"Varón","Mujer")</f>
        <v/>
      </c>
      <c r="Y3953">
        <f>IFERROR(VLOOKUP(M3953,Tablas_Equivalencia!$G$3:$H$6,2,FALSE),"Sin dato")</f>
        <v/>
      </c>
      <c r="Z3953">
        <f>IF(J3953&lt;=24,"18-24","25-29")</f>
        <v/>
      </c>
      <c r="AA3953">
        <f>IF(M3953&lt;&gt;1,"",IF(P3953=2,1,0))</f>
        <v/>
      </c>
      <c r="AB3953">
        <f>IF(M3953&lt;&gt;1,"",IF(O3953&gt;=2,1,0))</f>
        <v/>
      </c>
      <c r="AC3953">
        <f>IF(M3953&lt;&gt;1,"",IF(OR(Q3953=999,Q3953=""),"",IF(OR(Q3953&lt;35,Q3953&gt;48),1,0)))</f>
        <v/>
      </c>
      <c r="AD3953">
        <f>IF(COUNT(AA3953:AC3953)&lt;3,"",SUM(AA3953:AC3953))</f>
        <v/>
      </c>
      <c r="AE3953">
        <f>IF(L3953&gt;=4,2,IF(L3953&gt;=2,1,0))</f>
        <v/>
      </c>
      <c r="AF3953">
        <f>IF(L3953&gt;=5,1,0)</f>
        <v/>
      </c>
      <c r="AG3953">
        <f>AE3953+AF3953</f>
        <v/>
      </c>
      <c r="AH3953" s="15">
        <f>IF(M3953&lt;&gt;1,"",IF(OR(R3953=-9,R3953=""),"",R3953))</f>
        <v/>
      </c>
      <c r="AI3953">
        <f>IF(M3953&lt;&gt;1,"",IF(OR(Q3953=999,Q3953=""),"",Q3953))</f>
        <v/>
      </c>
    </row>
    <row r="3954">
      <c r="A3954" t="inlineStr">
        <is>
          <t>TQRMNOP121253</t>
        </is>
      </c>
      <c r="B3954" t="n">
        <v>2025</v>
      </c>
      <c r="C3954" t="n">
        <v>1</v>
      </c>
      <c r="D3954" t="n">
        <v>44</v>
      </c>
      <c r="E3954" t="inlineStr">
        <is>
          <t>S</t>
        </is>
      </c>
      <c r="F3954" t="n">
        <v>13</v>
      </c>
      <c r="G3954" t="n">
        <v>780</v>
      </c>
      <c r="H3954" t="n">
        <v>3</v>
      </c>
      <c r="I3954" t="n">
        <v>2</v>
      </c>
      <c r="J3954" t="n">
        <v>20</v>
      </c>
      <c r="K3954" t="n">
        <v>2</v>
      </c>
      <c r="L3954" t="n">
        <v>4</v>
      </c>
      <c r="M3954" t="n">
        <v>1</v>
      </c>
      <c r="N3954" t="n">
        <v>3</v>
      </c>
      <c r="O3954" t="n">
        <v>3</v>
      </c>
      <c r="P3954" t="n">
        <v>2</v>
      </c>
      <c r="Q3954" t="n">
        <v>29</v>
      </c>
      <c r="R3954" s="15" t="n">
        <v>293000</v>
      </c>
      <c r="S3954" s="15" t="n">
        <v>0</v>
      </c>
      <c r="T3954" s="15" t="n">
        <v>293000</v>
      </c>
      <c r="U3954" s="15" t="n">
        <v>67600</v>
      </c>
      <c r="V3954">
        <f>IFERROR(VLOOKUP(D3954,Tablas_Equivalencia!$A$3:$B$8,2,FALSE),"Sin dato")</f>
        <v/>
      </c>
      <c r="W3954">
        <f>IFERROR(VLOOKUP(L3954,Tablas_Equivalencia!$D$3:$E$9,2,FALSE),"Sin dato")</f>
        <v/>
      </c>
      <c r="X3954">
        <f>IF(I3954=1,"Varón","Mujer")</f>
        <v/>
      </c>
      <c r="Y3954">
        <f>IFERROR(VLOOKUP(M3954,Tablas_Equivalencia!$G$3:$H$6,2,FALSE),"Sin dato")</f>
        <v/>
      </c>
      <c r="Z3954">
        <f>IF(J3954&lt;=24,"18-24","25-29")</f>
        <v/>
      </c>
      <c r="AA3954">
        <f>IF(M3954&lt;&gt;1,"",IF(P3954=2,1,0))</f>
        <v/>
      </c>
      <c r="AB3954">
        <f>IF(M3954&lt;&gt;1,"",IF(O3954&gt;=2,1,0))</f>
        <v/>
      </c>
      <c r="AC3954">
        <f>IF(M3954&lt;&gt;1,"",IF(OR(Q3954=999,Q3954=""),"",IF(OR(Q3954&lt;35,Q3954&gt;48),1,0)))</f>
        <v/>
      </c>
      <c r="AD3954">
        <f>IF(COUNT(AA3954:AC3954)&lt;3,"",SUM(AA3954:AC3954))</f>
        <v/>
      </c>
      <c r="AE3954">
        <f>IF(L3954&gt;=4,2,IF(L3954&gt;=2,1,0))</f>
        <v/>
      </c>
      <c r="AF3954">
        <f>IF(L3954&gt;=5,1,0)</f>
        <v/>
      </c>
      <c r="AG3954">
        <f>AE3954+AF3954</f>
        <v/>
      </c>
      <c r="AH3954" s="15">
        <f>IF(M3954&lt;&gt;1,"",IF(OR(R3954=-9,R3954=""),"",R3954))</f>
        <v/>
      </c>
      <c r="AI3954">
        <f>IF(M3954&lt;&gt;1,"",IF(OR(Q3954=999,Q3954=""),"",Q3954))</f>
        <v/>
      </c>
    </row>
    <row r="3955">
      <c r="A3955" t="inlineStr">
        <is>
          <t>TQRMNOP121262</t>
        </is>
      </c>
      <c r="B3955" t="n">
        <v>2025</v>
      </c>
      <c r="C3955" t="n">
        <v>1</v>
      </c>
      <c r="D3955" t="n">
        <v>40</v>
      </c>
      <c r="E3955" t="inlineStr">
        <is>
          <t>S</t>
        </is>
      </c>
      <c r="F3955" t="n">
        <v>7</v>
      </c>
      <c r="G3955" t="n">
        <v>946</v>
      </c>
      <c r="H3955" t="n">
        <v>2</v>
      </c>
      <c r="I3955" t="n">
        <v>2</v>
      </c>
      <c r="J3955" t="n">
        <v>20</v>
      </c>
      <c r="K3955" t="n">
        <v>2</v>
      </c>
      <c r="L3955" t="n">
        <v>4</v>
      </c>
      <c r="M3955" t="n">
        <v>3</v>
      </c>
      <c r="R3955" s="15" t="n">
        <v>0</v>
      </c>
      <c r="S3955" s="15" t="n">
        <v>38000</v>
      </c>
      <c r="T3955" s="15" t="n">
        <v>38000</v>
      </c>
      <c r="U3955" s="15" t="n">
        <v>80400</v>
      </c>
      <c r="V3955">
        <f>IFERROR(VLOOKUP(D3955,Tablas_Equivalencia!$A$3:$B$8,2,FALSE),"Sin dato")</f>
        <v/>
      </c>
      <c r="W3955">
        <f>IFERROR(VLOOKUP(L3955,Tablas_Equivalencia!$D$3:$E$9,2,FALSE),"Sin dato")</f>
        <v/>
      </c>
      <c r="X3955">
        <f>IF(I3955=1,"Varón","Mujer")</f>
        <v/>
      </c>
      <c r="Y3955">
        <f>IFERROR(VLOOKUP(M3955,Tablas_Equivalencia!$G$3:$H$6,2,FALSE),"Sin dato")</f>
        <v/>
      </c>
      <c r="Z3955">
        <f>IF(J3955&lt;=24,"18-24","25-29")</f>
        <v/>
      </c>
      <c r="AA3955">
        <f>IF(M3955&lt;&gt;1,"",IF(P3955=2,1,0))</f>
        <v/>
      </c>
      <c r="AB3955">
        <f>IF(M3955&lt;&gt;1,"",IF(O3955&gt;=2,1,0))</f>
        <v/>
      </c>
      <c r="AC3955">
        <f>IF(M3955&lt;&gt;1,"",IF(OR(Q3955=999,Q3955=""),"",IF(OR(Q3955&lt;35,Q3955&gt;48),1,0)))</f>
        <v/>
      </c>
      <c r="AD3955">
        <f>IF(COUNT(AA3955:AC3955)&lt;3,"",SUM(AA3955:AC3955))</f>
        <v/>
      </c>
      <c r="AE3955">
        <f>IF(L3955&gt;=4,2,IF(L3955&gt;=2,1,0))</f>
        <v/>
      </c>
      <c r="AF3955">
        <f>IF(L3955&gt;=5,1,0)</f>
        <v/>
      </c>
      <c r="AG3955">
        <f>AE3955+AF3955</f>
        <v/>
      </c>
      <c r="AH3955" s="15">
        <f>IF(M3955&lt;&gt;1,"",IF(OR(R3955=-9,R3955=""),"",R3955))</f>
        <v/>
      </c>
      <c r="AI3955">
        <f>IF(M3955&lt;&gt;1,"",IF(OR(Q3955=999,Q3955=""),"",Q3955))</f>
        <v/>
      </c>
    </row>
    <row r="3956">
      <c r="A3956" t="inlineStr">
        <is>
          <t>TQRMNOP121263</t>
        </is>
      </c>
      <c r="B3956" t="n">
        <v>2025</v>
      </c>
      <c r="C3956" t="n">
        <v>1</v>
      </c>
      <c r="D3956" t="n">
        <v>43</v>
      </c>
      <c r="E3956" t="inlineStr">
        <is>
          <t>S</t>
        </is>
      </c>
      <c r="F3956" t="n">
        <v>17</v>
      </c>
      <c r="G3956" t="n">
        <v>1298</v>
      </c>
      <c r="H3956" t="n">
        <v>2</v>
      </c>
      <c r="I3956" t="n">
        <v>2</v>
      </c>
      <c r="J3956" t="n">
        <v>26</v>
      </c>
      <c r="K3956" t="n">
        <v>2</v>
      </c>
      <c r="L3956" t="n">
        <v>4</v>
      </c>
      <c r="M3956" t="n">
        <v>2</v>
      </c>
      <c r="R3956" s="15" t="n">
        <v>0</v>
      </c>
      <c r="S3956" s="15" t="n">
        <v>0</v>
      </c>
      <c r="T3956" s="15" t="n">
        <v>0</v>
      </c>
      <c r="U3956" s="15" t="n">
        <v>183000</v>
      </c>
      <c r="V3956">
        <f>IFERROR(VLOOKUP(D3956,Tablas_Equivalencia!$A$3:$B$8,2,FALSE),"Sin dato")</f>
        <v/>
      </c>
      <c r="W3956">
        <f>IFERROR(VLOOKUP(L3956,Tablas_Equivalencia!$D$3:$E$9,2,FALSE),"Sin dato")</f>
        <v/>
      </c>
      <c r="X3956">
        <f>IF(I3956=1,"Varón","Mujer")</f>
        <v/>
      </c>
      <c r="Y3956">
        <f>IFERROR(VLOOKUP(M3956,Tablas_Equivalencia!$G$3:$H$6,2,FALSE),"Sin dato")</f>
        <v/>
      </c>
      <c r="Z3956">
        <f>IF(J3956&lt;=24,"18-24","25-29")</f>
        <v/>
      </c>
      <c r="AA3956">
        <f>IF(M3956&lt;&gt;1,"",IF(P3956=2,1,0))</f>
        <v/>
      </c>
      <c r="AB3956">
        <f>IF(M3956&lt;&gt;1,"",IF(O3956&gt;=2,1,0))</f>
        <v/>
      </c>
      <c r="AC3956">
        <f>IF(M3956&lt;&gt;1,"",IF(OR(Q3956=999,Q3956=""),"",IF(OR(Q3956&lt;35,Q3956&gt;48),1,0)))</f>
        <v/>
      </c>
      <c r="AD3956">
        <f>IF(COUNT(AA3956:AC3956)&lt;3,"",SUM(AA3956:AC3956))</f>
        <v/>
      </c>
      <c r="AE3956">
        <f>IF(L3956&gt;=4,2,IF(L3956&gt;=2,1,0))</f>
        <v/>
      </c>
      <c r="AF3956">
        <f>IF(L3956&gt;=5,1,0)</f>
        <v/>
      </c>
      <c r="AG3956">
        <f>AE3956+AF3956</f>
        <v/>
      </c>
      <c r="AH3956" s="15">
        <f>IF(M3956&lt;&gt;1,"",IF(OR(R3956=-9,R3956=""),"",R3956))</f>
        <v/>
      </c>
      <c r="AI3956">
        <f>IF(M3956&lt;&gt;1,"",IF(OR(Q3956=999,Q3956=""),"",Q3956))</f>
        <v/>
      </c>
    </row>
    <row r="3957">
      <c r="A3957" t="inlineStr">
        <is>
          <t>TQRMNOP121265</t>
        </is>
      </c>
      <c r="B3957" t="n">
        <v>2025</v>
      </c>
      <c r="C3957" t="n">
        <v>1</v>
      </c>
      <c r="D3957" t="n">
        <v>43</v>
      </c>
      <c r="E3957" t="inlineStr">
        <is>
          <t>S</t>
        </is>
      </c>
      <c r="F3957" t="n">
        <v>19</v>
      </c>
      <c r="G3957" t="n">
        <v>1252</v>
      </c>
      <c r="H3957" t="n">
        <v>3</v>
      </c>
      <c r="I3957" t="n">
        <v>2</v>
      </c>
      <c r="J3957" t="n">
        <v>26</v>
      </c>
      <c r="K3957" t="n">
        <v>2</v>
      </c>
      <c r="L3957" t="n">
        <v>4</v>
      </c>
      <c r="M3957" t="n">
        <v>3</v>
      </c>
      <c r="R3957" s="15" t="n">
        <v>0</v>
      </c>
      <c r="S3957" s="15" t="n">
        <v>0</v>
      </c>
      <c r="T3957" s="15" t="n">
        <v>0</v>
      </c>
      <c r="U3957" s="15" t="n">
        <v>148500</v>
      </c>
      <c r="V3957">
        <f>IFERROR(VLOOKUP(D3957,Tablas_Equivalencia!$A$3:$B$8,2,FALSE),"Sin dato")</f>
        <v/>
      </c>
      <c r="W3957">
        <f>IFERROR(VLOOKUP(L3957,Tablas_Equivalencia!$D$3:$E$9,2,FALSE),"Sin dato")</f>
        <v/>
      </c>
      <c r="X3957">
        <f>IF(I3957=1,"Varón","Mujer")</f>
        <v/>
      </c>
      <c r="Y3957">
        <f>IFERROR(VLOOKUP(M3957,Tablas_Equivalencia!$G$3:$H$6,2,FALSE),"Sin dato")</f>
        <v/>
      </c>
      <c r="Z3957">
        <f>IF(J3957&lt;=24,"18-24","25-29")</f>
        <v/>
      </c>
      <c r="AA3957">
        <f>IF(M3957&lt;&gt;1,"",IF(P3957=2,1,0))</f>
        <v/>
      </c>
      <c r="AB3957">
        <f>IF(M3957&lt;&gt;1,"",IF(O3957&gt;=2,1,0))</f>
        <v/>
      </c>
      <c r="AC3957">
        <f>IF(M3957&lt;&gt;1,"",IF(OR(Q3957=999,Q3957=""),"",IF(OR(Q3957&lt;35,Q3957&gt;48),1,0)))</f>
        <v/>
      </c>
      <c r="AD3957">
        <f>IF(COUNT(AA3957:AC3957)&lt;3,"",SUM(AA3957:AC3957))</f>
        <v/>
      </c>
      <c r="AE3957">
        <f>IF(L3957&gt;=4,2,IF(L3957&gt;=2,1,0))</f>
        <v/>
      </c>
      <c r="AF3957">
        <f>IF(L3957&gt;=5,1,0)</f>
        <v/>
      </c>
      <c r="AG3957">
        <f>AE3957+AF3957</f>
        <v/>
      </c>
      <c r="AH3957" s="15">
        <f>IF(M3957&lt;&gt;1,"",IF(OR(R3957=-9,R3957=""),"",R3957))</f>
        <v/>
      </c>
      <c r="AI3957">
        <f>IF(M3957&lt;&gt;1,"",IF(OR(Q3957=999,Q3957=""),"",Q3957))</f>
        <v/>
      </c>
    </row>
    <row r="3958">
      <c r="A3958" t="inlineStr">
        <is>
          <t>TQRMNOP121278</t>
        </is>
      </c>
      <c r="B3958" t="n">
        <v>2025</v>
      </c>
      <c r="C3958" t="n">
        <v>1</v>
      </c>
      <c r="D3958" t="n">
        <v>41</v>
      </c>
      <c r="E3958" t="inlineStr">
        <is>
          <t>N</t>
        </is>
      </c>
      <c r="F3958" t="n">
        <v>12</v>
      </c>
      <c r="G3958" t="n">
        <v>548</v>
      </c>
      <c r="H3958" t="n">
        <v>3</v>
      </c>
      <c r="I3958" t="n">
        <v>1</v>
      </c>
      <c r="J3958" t="n">
        <v>26</v>
      </c>
      <c r="K3958" t="n">
        <v>1</v>
      </c>
      <c r="L3958" t="n">
        <v>2</v>
      </c>
      <c r="M3958" t="n">
        <v>1</v>
      </c>
      <c r="N3958" t="n">
        <v>2</v>
      </c>
      <c r="O3958" t="n">
        <v>2</v>
      </c>
      <c r="P3958" t="n">
        <v>2</v>
      </c>
      <c r="Q3958" t="n">
        <v>37</v>
      </c>
      <c r="R3958" s="15" t="n">
        <v>368000</v>
      </c>
      <c r="S3958" s="15" t="n">
        <v>0</v>
      </c>
      <c r="T3958" s="15" t="n">
        <v>368000</v>
      </c>
      <c r="U3958" s="15" t="n">
        <v>174100</v>
      </c>
      <c r="V3958">
        <f>IFERROR(VLOOKUP(D3958,Tablas_Equivalencia!$A$3:$B$8,2,FALSE),"Sin dato")</f>
        <v/>
      </c>
      <c r="W3958">
        <f>IFERROR(VLOOKUP(L3958,Tablas_Equivalencia!$D$3:$E$9,2,FALSE),"Sin dato")</f>
        <v/>
      </c>
      <c r="X3958">
        <f>IF(I3958=1,"Varón","Mujer")</f>
        <v/>
      </c>
      <c r="Y3958">
        <f>IFERROR(VLOOKUP(M3958,Tablas_Equivalencia!$G$3:$H$6,2,FALSE),"Sin dato")</f>
        <v/>
      </c>
      <c r="Z3958">
        <f>IF(J3958&lt;=24,"18-24","25-29")</f>
        <v/>
      </c>
      <c r="AA3958">
        <f>IF(M3958&lt;&gt;1,"",IF(P3958=2,1,0))</f>
        <v/>
      </c>
      <c r="AB3958">
        <f>IF(M3958&lt;&gt;1,"",IF(O3958&gt;=2,1,0))</f>
        <v/>
      </c>
      <c r="AC3958">
        <f>IF(M3958&lt;&gt;1,"",IF(OR(Q3958=999,Q3958=""),"",IF(OR(Q3958&lt;35,Q3958&gt;48),1,0)))</f>
        <v/>
      </c>
      <c r="AD3958">
        <f>IF(COUNT(AA3958:AC3958)&lt;3,"",SUM(AA3958:AC3958))</f>
        <v/>
      </c>
      <c r="AE3958">
        <f>IF(L3958&gt;=4,2,IF(L3958&gt;=2,1,0))</f>
        <v/>
      </c>
      <c r="AF3958">
        <f>IF(L3958&gt;=5,1,0)</f>
        <v/>
      </c>
      <c r="AG3958">
        <f>AE3958+AF3958</f>
        <v/>
      </c>
      <c r="AH3958" s="15">
        <f>IF(M3958&lt;&gt;1,"",IF(OR(R3958=-9,R3958=""),"",R3958))</f>
        <v/>
      </c>
      <c r="AI3958">
        <f>IF(M3958&lt;&gt;1,"",IF(OR(Q3958=999,Q3958=""),"",Q3958))</f>
        <v/>
      </c>
    </row>
    <row r="3959">
      <c r="A3959" t="inlineStr">
        <is>
          <t>TQRMNOP121285</t>
        </is>
      </c>
      <c r="B3959" t="n">
        <v>2025</v>
      </c>
      <c r="C3959" t="n">
        <v>1</v>
      </c>
      <c r="D3959" t="n">
        <v>41</v>
      </c>
      <c r="E3959" t="inlineStr">
        <is>
          <t>N</t>
        </is>
      </c>
      <c r="F3959" t="n">
        <v>15</v>
      </c>
      <c r="G3959" t="n">
        <v>813</v>
      </c>
      <c r="H3959" t="n">
        <v>1</v>
      </c>
      <c r="I3959" t="n">
        <v>1</v>
      </c>
      <c r="J3959" t="n">
        <v>23</v>
      </c>
      <c r="K3959" t="n">
        <v>2</v>
      </c>
      <c r="L3959" t="n">
        <v>2</v>
      </c>
      <c r="M3959" t="n">
        <v>2</v>
      </c>
      <c r="R3959" s="15" t="n">
        <v>0</v>
      </c>
      <c r="S3959" s="15" t="n">
        <v>0</v>
      </c>
      <c r="T3959" s="15" t="n">
        <v>0</v>
      </c>
      <c r="U3959" s="15" t="n">
        <v>46600</v>
      </c>
      <c r="V3959">
        <f>IFERROR(VLOOKUP(D3959,Tablas_Equivalencia!$A$3:$B$8,2,FALSE),"Sin dato")</f>
        <v/>
      </c>
      <c r="W3959">
        <f>IFERROR(VLOOKUP(L3959,Tablas_Equivalencia!$D$3:$E$9,2,FALSE),"Sin dato")</f>
        <v/>
      </c>
      <c r="X3959">
        <f>IF(I3959=1,"Varón","Mujer")</f>
        <v/>
      </c>
      <c r="Y3959">
        <f>IFERROR(VLOOKUP(M3959,Tablas_Equivalencia!$G$3:$H$6,2,FALSE),"Sin dato")</f>
        <v/>
      </c>
      <c r="Z3959">
        <f>IF(J3959&lt;=24,"18-24","25-29")</f>
        <v/>
      </c>
      <c r="AA3959">
        <f>IF(M3959&lt;&gt;1,"",IF(P3959=2,1,0))</f>
        <v/>
      </c>
      <c r="AB3959">
        <f>IF(M3959&lt;&gt;1,"",IF(O3959&gt;=2,1,0))</f>
        <v/>
      </c>
      <c r="AC3959">
        <f>IF(M3959&lt;&gt;1,"",IF(OR(Q3959=999,Q3959=""),"",IF(OR(Q3959&lt;35,Q3959&gt;48),1,0)))</f>
        <v/>
      </c>
      <c r="AD3959">
        <f>IF(COUNT(AA3959:AC3959)&lt;3,"",SUM(AA3959:AC3959))</f>
        <v/>
      </c>
      <c r="AE3959">
        <f>IF(L3959&gt;=4,2,IF(L3959&gt;=2,1,0))</f>
        <v/>
      </c>
      <c r="AF3959">
        <f>IF(L3959&gt;=5,1,0)</f>
        <v/>
      </c>
      <c r="AG3959">
        <f>AE3959+AF3959</f>
        <v/>
      </c>
      <c r="AH3959" s="15">
        <f>IF(M3959&lt;&gt;1,"",IF(OR(R3959=-9,R3959=""),"",R3959))</f>
        <v/>
      </c>
      <c r="AI3959">
        <f>IF(M3959&lt;&gt;1,"",IF(OR(Q3959=999,Q3959=""),"",Q3959))</f>
        <v/>
      </c>
    </row>
    <row r="3960">
      <c r="A3960" t="inlineStr">
        <is>
          <t>TQRMNOP121292</t>
        </is>
      </c>
      <c r="B3960" t="n">
        <v>2025</v>
      </c>
      <c r="C3960" t="n">
        <v>1</v>
      </c>
      <c r="D3960" t="n">
        <v>1</v>
      </c>
      <c r="E3960" t="inlineStr">
        <is>
          <t>S</t>
        </is>
      </c>
      <c r="F3960" t="n">
        <v>33</v>
      </c>
      <c r="G3960" t="n">
        <v>1072</v>
      </c>
      <c r="H3960" t="n">
        <v>2</v>
      </c>
      <c r="I3960" t="n">
        <v>2</v>
      </c>
      <c r="J3960" t="n">
        <v>21</v>
      </c>
      <c r="K3960" t="n">
        <v>2</v>
      </c>
      <c r="L3960" t="n">
        <v>5</v>
      </c>
      <c r="M3960" t="n">
        <v>3</v>
      </c>
      <c r="R3960" s="15" t="n">
        <v>0</v>
      </c>
      <c r="S3960" s="15" t="n">
        <v>0</v>
      </c>
      <c r="T3960" s="15" t="n">
        <v>0</v>
      </c>
      <c r="U3960" s="15" t="n">
        <v>341000</v>
      </c>
      <c r="V3960">
        <f>IFERROR(VLOOKUP(D3960,Tablas_Equivalencia!$A$3:$B$8,2,FALSE),"Sin dato")</f>
        <v/>
      </c>
      <c r="W3960">
        <f>IFERROR(VLOOKUP(L3960,Tablas_Equivalencia!$D$3:$E$9,2,FALSE),"Sin dato")</f>
        <v/>
      </c>
      <c r="X3960">
        <f>IF(I3960=1,"Varón","Mujer")</f>
        <v/>
      </c>
      <c r="Y3960">
        <f>IFERROR(VLOOKUP(M3960,Tablas_Equivalencia!$G$3:$H$6,2,FALSE),"Sin dato")</f>
        <v/>
      </c>
      <c r="Z3960">
        <f>IF(J3960&lt;=24,"18-24","25-29")</f>
        <v/>
      </c>
      <c r="AA3960">
        <f>IF(M3960&lt;&gt;1,"",IF(P3960=2,1,0))</f>
        <v/>
      </c>
      <c r="AB3960">
        <f>IF(M3960&lt;&gt;1,"",IF(O3960&gt;=2,1,0))</f>
        <v/>
      </c>
      <c r="AC3960">
        <f>IF(M3960&lt;&gt;1,"",IF(OR(Q3960=999,Q3960=""),"",IF(OR(Q3960&lt;35,Q3960&gt;48),1,0)))</f>
        <v/>
      </c>
      <c r="AD3960">
        <f>IF(COUNT(AA3960:AC3960)&lt;3,"",SUM(AA3960:AC3960))</f>
        <v/>
      </c>
      <c r="AE3960">
        <f>IF(L3960&gt;=4,2,IF(L3960&gt;=2,1,0))</f>
        <v/>
      </c>
      <c r="AF3960">
        <f>IF(L3960&gt;=5,1,0)</f>
        <v/>
      </c>
      <c r="AG3960">
        <f>AE3960+AF3960</f>
        <v/>
      </c>
      <c r="AH3960" s="15">
        <f>IF(M3960&lt;&gt;1,"",IF(OR(R3960=-9,R3960=""),"",R3960))</f>
        <v/>
      </c>
      <c r="AI3960">
        <f>IF(M3960&lt;&gt;1,"",IF(OR(Q3960=999,Q3960=""),"",Q3960))</f>
        <v/>
      </c>
    </row>
    <row r="3961">
      <c r="A3961" t="inlineStr">
        <is>
          <t>TQRMNOP121297</t>
        </is>
      </c>
      <c r="B3961" t="n">
        <v>2025</v>
      </c>
      <c r="C3961" t="n">
        <v>1</v>
      </c>
      <c r="D3961" t="n">
        <v>44</v>
      </c>
      <c r="E3961" t="inlineStr">
        <is>
          <t>N</t>
        </is>
      </c>
      <c r="F3961" t="n">
        <v>93</v>
      </c>
      <c r="G3961" t="n">
        <v>734</v>
      </c>
      <c r="H3961" t="n">
        <v>2</v>
      </c>
      <c r="I3961" t="n">
        <v>2</v>
      </c>
      <c r="J3961" t="n">
        <v>26</v>
      </c>
      <c r="K3961" t="n">
        <v>2</v>
      </c>
      <c r="L3961" t="n">
        <v>6</v>
      </c>
      <c r="M3961" t="n">
        <v>1</v>
      </c>
      <c r="N3961" t="n">
        <v>4</v>
      </c>
      <c r="O3961" t="n">
        <v>1</v>
      </c>
      <c r="P3961" t="n">
        <v>2</v>
      </c>
      <c r="Q3961" t="n">
        <v>40</v>
      </c>
      <c r="R3961" s="15" t="n">
        <v>544000</v>
      </c>
      <c r="S3961" s="15" t="n">
        <v>0</v>
      </c>
      <c r="T3961" s="15" t="n">
        <v>544000</v>
      </c>
      <c r="U3961" s="15" t="n">
        <v>130900</v>
      </c>
      <c r="V3961">
        <f>IFERROR(VLOOKUP(D3961,Tablas_Equivalencia!$A$3:$B$8,2,FALSE),"Sin dato")</f>
        <v/>
      </c>
      <c r="W3961">
        <f>IFERROR(VLOOKUP(L3961,Tablas_Equivalencia!$D$3:$E$9,2,FALSE),"Sin dato")</f>
        <v/>
      </c>
      <c r="X3961">
        <f>IF(I3961=1,"Varón","Mujer")</f>
        <v/>
      </c>
      <c r="Y3961">
        <f>IFERROR(VLOOKUP(M3961,Tablas_Equivalencia!$G$3:$H$6,2,FALSE),"Sin dato")</f>
        <v/>
      </c>
      <c r="Z3961">
        <f>IF(J3961&lt;=24,"18-24","25-29")</f>
        <v/>
      </c>
      <c r="AA3961">
        <f>IF(M3961&lt;&gt;1,"",IF(P3961=2,1,0))</f>
        <v/>
      </c>
      <c r="AB3961">
        <f>IF(M3961&lt;&gt;1,"",IF(O3961&gt;=2,1,0))</f>
        <v/>
      </c>
      <c r="AC3961">
        <f>IF(M3961&lt;&gt;1,"",IF(OR(Q3961=999,Q3961=""),"",IF(OR(Q3961&lt;35,Q3961&gt;48),1,0)))</f>
        <v/>
      </c>
      <c r="AD3961">
        <f>IF(COUNT(AA3961:AC3961)&lt;3,"",SUM(AA3961:AC3961))</f>
        <v/>
      </c>
      <c r="AE3961">
        <f>IF(L3961&gt;=4,2,IF(L3961&gt;=2,1,0))</f>
        <v/>
      </c>
      <c r="AF3961">
        <f>IF(L3961&gt;=5,1,0)</f>
        <v/>
      </c>
      <c r="AG3961">
        <f>AE3961+AF3961</f>
        <v/>
      </c>
      <c r="AH3961" s="15">
        <f>IF(M3961&lt;&gt;1,"",IF(OR(R3961=-9,R3961=""),"",R3961))</f>
        <v/>
      </c>
      <c r="AI3961">
        <f>IF(M3961&lt;&gt;1,"",IF(OR(Q3961=999,Q3961=""),"",Q3961))</f>
        <v/>
      </c>
    </row>
    <row r="3962">
      <c r="A3962" t="inlineStr">
        <is>
          <t>TQRMNOP121301</t>
        </is>
      </c>
      <c r="B3962" t="n">
        <v>2025</v>
      </c>
      <c r="C3962" t="n">
        <v>1</v>
      </c>
      <c r="D3962" t="n">
        <v>44</v>
      </c>
      <c r="E3962" t="inlineStr">
        <is>
          <t>N</t>
        </is>
      </c>
      <c r="F3962" t="n">
        <v>5</v>
      </c>
      <c r="G3962" t="n">
        <v>925</v>
      </c>
      <c r="H3962" t="n">
        <v>3</v>
      </c>
      <c r="I3962" t="n">
        <v>2</v>
      </c>
      <c r="J3962" t="n">
        <v>28</v>
      </c>
      <c r="K3962" t="n">
        <v>2</v>
      </c>
      <c r="L3962" t="n">
        <v>6</v>
      </c>
      <c r="M3962" t="n">
        <v>1</v>
      </c>
      <c r="N3962" t="n">
        <v>2</v>
      </c>
      <c r="O3962" t="n">
        <v>3</v>
      </c>
      <c r="P3962" t="n">
        <v>2</v>
      </c>
      <c r="Q3962" t="n">
        <v>27</v>
      </c>
      <c r="R3962" s="15" t="n">
        <v>813000</v>
      </c>
      <c r="S3962" s="15" t="n">
        <v>77000</v>
      </c>
      <c r="T3962" s="15" t="n">
        <v>890000</v>
      </c>
      <c r="U3962" s="15" t="n">
        <v>43200</v>
      </c>
      <c r="V3962">
        <f>IFERROR(VLOOKUP(D3962,Tablas_Equivalencia!$A$3:$B$8,2,FALSE),"Sin dato")</f>
        <v/>
      </c>
      <c r="W3962">
        <f>IFERROR(VLOOKUP(L3962,Tablas_Equivalencia!$D$3:$E$9,2,FALSE),"Sin dato")</f>
        <v/>
      </c>
      <c r="X3962">
        <f>IF(I3962=1,"Varón","Mujer")</f>
        <v/>
      </c>
      <c r="Y3962">
        <f>IFERROR(VLOOKUP(M3962,Tablas_Equivalencia!$G$3:$H$6,2,FALSE),"Sin dato")</f>
        <v/>
      </c>
      <c r="Z3962">
        <f>IF(J3962&lt;=24,"18-24","25-29")</f>
        <v/>
      </c>
      <c r="AA3962">
        <f>IF(M3962&lt;&gt;1,"",IF(P3962=2,1,0))</f>
        <v/>
      </c>
      <c r="AB3962">
        <f>IF(M3962&lt;&gt;1,"",IF(O3962&gt;=2,1,0))</f>
        <v/>
      </c>
      <c r="AC3962">
        <f>IF(M3962&lt;&gt;1,"",IF(OR(Q3962=999,Q3962=""),"",IF(OR(Q3962&lt;35,Q3962&gt;48),1,0)))</f>
        <v/>
      </c>
      <c r="AD3962">
        <f>IF(COUNT(AA3962:AC3962)&lt;3,"",SUM(AA3962:AC3962))</f>
        <v/>
      </c>
      <c r="AE3962">
        <f>IF(L3962&gt;=4,2,IF(L3962&gt;=2,1,0))</f>
        <v/>
      </c>
      <c r="AF3962">
        <f>IF(L3962&gt;=5,1,0)</f>
        <v/>
      </c>
      <c r="AG3962">
        <f>AE3962+AF3962</f>
        <v/>
      </c>
      <c r="AH3962" s="15">
        <f>IF(M3962&lt;&gt;1,"",IF(OR(R3962=-9,R3962=""),"",R3962))</f>
        <v/>
      </c>
      <c r="AI3962">
        <f>IF(M3962&lt;&gt;1,"",IF(OR(Q3962=999,Q3962=""),"",Q3962))</f>
        <v/>
      </c>
    </row>
    <row r="3963">
      <c r="A3963" t="inlineStr">
        <is>
          <t>TQRMNOP121302</t>
        </is>
      </c>
      <c r="B3963" t="n">
        <v>2025</v>
      </c>
      <c r="C3963" t="n">
        <v>1</v>
      </c>
      <c r="D3963" t="n">
        <v>40</v>
      </c>
      <c r="E3963" t="inlineStr">
        <is>
          <t>N</t>
        </is>
      </c>
      <c r="F3963" t="n">
        <v>22</v>
      </c>
      <c r="G3963" t="n">
        <v>442</v>
      </c>
      <c r="H3963" t="n">
        <v>1</v>
      </c>
      <c r="I3963" t="n">
        <v>2</v>
      </c>
      <c r="J3963" t="n">
        <v>25</v>
      </c>
      <c r="K3963" t="n">
        <v>1</v>
      </c>
      <c r="L3963" t="n">
        <v>5</v>
      </c>
      <c r="M3963" t="n">
        <v>1</v>
      </c>
      <c r="N3963" t="n">
        <v>2</v>
      </c>
      <c r="O3963" t="n">
        <v>1</v>
      </c>
      <c r="P3963" t="n">
        <v>1</v>
      </c>
      <c r="Q3963" t="n">
        <v>22</v>
      </c>
      <c r="R3963" s="15" t="n">
        <v>695000</v>
      </c>
      <c r="S3963" s="15" t="n">
        <v>0</v>
      </c>
      <c r="T3963" s="15" t="n">
        <v>695000</v>
      </c>
      <c r="U3963" s="15" t="n">
        <v>68600</v>
      </c>
      <c r="V3963">
        <f>IFERROR(VLOOKUP(D3963,Tablas_Equivalencia!$A$3:$B$8,2,FALSE),"Sin dato")</f>
        <v/>
      </c>
      <c r="W3963">
        <f>IFERROR(VLOOKUP(L3963,Tablas_Equivalencia!$D$3:$E$9,2,FALSE),"Sin dato")</f>
        <v/>
      </c>
      <c r="X3963">
        <f>IF(I3963=1,"Varón","Mujer")</f>
        <v/>
      </c>
      <c r="Y3963">
        <f>IFERROR(VLOOKUP(M3963,Tablas_Equivalencia!$G$3:$H$6,2,FALSE),"Sin dato")</f>
        <v/>
      </c>
      <c r="Z3963">
        <f>IF(J3963&lt;=24,"18-24","25-29")</f>
        <v/>
      </c>
      <c r="AA3963">
        <f>IF(M3963&lt;&gt;1,"",IF(P3963=2,1,0))</f>
        <v/>
      </c>
      <c r="AB3963">
        <f>IF(M3963&lt;&gt;1,"",IF(O3963&gt;=2,1,0))</f>
        <v/>
      </c>
      <c r="AC3963">
        <f>IF(M3963&lt;&gt;1,"",IF(OR(Q3963=999,Q3963=""),"",IF(OR(Q3963&lt;35,Q3963&gt;48),1,0)))</f>
        <v/>
      </c>
      <c r="AD3963">
        <f>IF(COUNT(AA3963:AC3963)&lt;3,"",SUM(AA3963:AC3963))</f>
        <v/>
      </c>
      <c r="AE3963">
        <f>IF(L3963&gt;=4,2,IF(L3963&gt;=2,1,0))</f>
        <v/>
      </c>
      <c r="AF3963">
        <f>IF(L3963&gt;=5,1,0)</f>
        <v/>
      </c>
      <c r="AG3963">
        <f>AE3963+AF3963</f>
        <v/>
      </c>
      <c r="AH3963" s="15">
        <f>IF(M3963&lt;&gt;1,"",IF(OR(R3963=-9,R3963=""),"",R3963))</f>
        <v/>
      </c>
      <c r="AI3963">
        <f>IF(M3963&lt;&gt;1,"",IF(OR(Q3963=999,Q3963=""),"",Q3963))</f>
        <v/>
      </c>
    </row>
    <row r="3964">
      <c r="A3964" t="inlineStr">
        <is>
          <t>TQRMNOP121308</t>
        </is>
      </c>
      <c r="B3964" t="n">
        <v>2025</v>
      </c>
      <c r="C3964" t="n">
        <v>1</v>
      </c>
      <c r="D3964" t="n">
        <v>43</v>
      </c>
      <c r="E3964" t="inlineStr">
        <is>
          <t>S</t>
        </is>
      </c>
      <c r="F3964" t="n">
        <v>30</v>
      </c>
      <c r="G3964" t="n">
        <v>1210</v>
      </c>
      <c r="H3964" t="n">
        <v>3</v>
      </c>
      <c r="I3964" t="n">
        <v>1</v>
      </c>
      <c r="J3964" t="n">
        <v>21</v>
      </c>
      <c r="K3964" t="n">
        <v>2</v>
      </c>
      <c r="L3964" t="n">
        <v>3</v>
      </c>
      <c r="M3964" t="n">
        <v>1</v>
      </c>
      <c r="N3964" t="n">
        <v>3</v>
      </c>
      <c r="O3964" t="n">
        <v>2</v>
      </c>
      <c r="P3964" t="n">
        <v>2</v>
      </c>
      <c r="Q3964" t="n">
        <v>25</v>
      </c>
      <c r="R3964" s="15" t="n">
        <v>421000</v>
      </c>
      <c r="S3964" s="15" t="n">
        <v>0</v>
      </c>
      <c r="T3964" s="15" t="n">
        <v>421000</v>
      </c>
      <c r="U3964" s="15" t="n">
        <v>110400</v>
      </c>
      <c r="V3964">
        <f>IFERROR(VLOOKUP(D3964,Tablas_Equivalencia!$A$3:$B$8,2,FALSE),"Sin dato")</f>
        <v/>
      </c>
      <c r="W3964">
        <f>IFERROR(VLOOKUP(L3964,Tablas_Equivalencia!$D$3:$E$9,2,FALSE),"Sin dato")</f>
        <v/>
      </c>
      <c r="X3964">
        <f>IF(I3964=1,"Varón","Mujer")</f>
        <v/>
      </c>
      <c r="Y3964">
        <f>IFERROR(VLOOKUP(M3964,Tablas_Equivalencia!$G$3:$H$6,2,FALSE),"Sin dato")</f>
        <v/>
      </c>
      <c r="Z3964">
        <f>IF(J3964&lt;=24,"18-24","25-29")</f>
        <v/>
      </c>
      <c r="AA3964">
        <f>IF(M3964&lt;&gt;1,"",IF(P3964=2,1,0))</f>
        <v/>
      </c>
      <c r="AB3964">
        <f>IF(M3964&lt;&gt;1,"",IF(O3964&gt;=2,1,0))</f>
        <v/>
      </c>
      <c r="AC3964">
        <f>IF(M3964&lt;&gt;1,"",IF(OR(Q3964=999,Q3964=""),"",IF(OR(Q3964&lt;35,Q3964&gt;48),1,0)))</f>
        <v/>
      </c>
      <c r="AD3964">
        <f>IF(COUNT(AA3964:AC3964)&lt;3,"",SUM(AA3964:AC3964))</f>
        <v/>
      </c>
      <c r="AE3964">
        <f>IF(L3964&gt;=4,2,IF(L3964&gt;=2,1,0))</f>
        <v/>
      </c>
      <c r="AF3964">
        <f>IF(L3964&gt;=5,1,0)</f>
        <v/>
      </c>
      <c r="AG3964">
        <f>AE3964+AF3964</f>
        <v/>
      </c>
      <c r="AH3964" s="15">
        <f>IF(M3964&lt;&gt;1,"",IF(OR(R3964=-9,R3964=""),"",R3964))</f>
        <v/>
      </c>
      <c r="AI3964">
        <f>IF(M3964&lt;&gt;1,"",IF(OR(Q3964=999,Q3964=""),"",Q3964))</f>
        <v/>
      </c>
    </row>
    <row r="3965">
      <c r="A3965" t="inlineStr">
        <is>
          <t>TQRMNOP121323</t>
        </is>
      </c>
      <c r="B3965" t="n">
        <v>2025</v>
      </c>
      <c r="C3965" t="n">
        <v>1</v>
      </c>
      <c r="D3965" t="n">
        <v>43</v>
      </c>
      <c r="E3965" t="inlineStr">
        <is>
          <t>S</t>
        </is>
      </c>
      <c r="F3965" t="n">
        <v>19</v>
      </c>
      <c r="G3965" t="n">
        <v>320</v>
      </c>
      <c r="H3965" t="n">
        <v>3</v>
      </c>
      <c r="I3965" t="n">
        <v>1</v>
      </c>
      <c r="J3965" t="n">
        <v>26</v>
      </c>
      <c r="K3965" t="n">
        <v>2</v>
      </c>
      <c r="L3965" t="n">
        <v>4</v>
      </c>
      <c r="M3965" t="n">
        <v>2</v>
      </c>
      <c r="R3965" s="15" t="n">
        <v>0</v>
      </c>
      <c r="S3965" s="15" t="n">
        <v>0</v>
      </c>
      <c r="T3965" s="15" t="n">
        <v>0</v>
      </c>
      <c r="U3965" s="15" t="n">
        <v>54300</v>
      </c>
      <c r="V3965">
        <f>IFERROR(VLOOKUP(D3965,Tablas_Equivalencia!$A$3:$B$8,2,FALSE),"Sin dato")</f>
        <v/>
      </c>
      <c r="W3965">
        <f>IFERROR(VLOOKUP(L3965,Tablas_Equivalencia!$D$3:$E$9,2,FALSE),"Sin dato")</f>
        <v/>
      </c>
      <c r="X3965">
        <f>IF(I3965=1,"Varón","Mujer")</f>
        <v/>
      </c>
      <c r="Y3965">
        <f>IFERROR(VLOOKUP(M3965,Tablas_Equivalencia!$G$3:$H$6,2,FALSE),"Sin dato")</f>
        <v/>
      </c>
      <c r="Z3965">
        <f>IF(J3965&lt;=24,"18-24","25-29")</f>
        <v/>
      </c>
      <c r="AA3965">
        <f>IF(M3965&lt;&gt;1,"",IF(P3965=2,1,0))</f>
        <v/>
      </c>
      <c r="AB3965">
        <f>IF(M3965&lt;&gt;1,"",IF(O3965&gt;=2,1,0))</f>
        <v/>
      </c>
      <c r="AC3965">
        <f>IF(M3965&lt;&gt;1,"",IF(OR(Q3965=999,Q3965=""),"",IF(OR(Q3965&lt;35,Q3965&gt;48),1,0)))</f>
        <v/>
      </c>
      <c r="AD3965">
        <f>IF(COUNT(AA3965:AC3965)&lt;3,"",SUM(AA3965:AC3965))</f>
        <v/>
      </c>
      <c r="AE3965">
        <f>IF(L3965&gt;=4,2,IF(L3965&gt;=2,1,0))</f>
        <v/>
      </c>
      <c r="AF3965">
        <f>IF(L3965&gt;=5,1,0)</f>
        <v/>
      </c>
      <c r="AG3965">
        <f>AE3965+AF3965</f>
        <v/>
      </c>
      <c r="AH3965" s="15">
        <f>IF(M3965&lt;&gt;1,"",IF(OR(R3965=-9,R3965=""),"",R3965))</f>
        <v/>
      </c>
      <c r="AI3965">
        <f>IF(M3965&lt;&gt;1,"",IF(OR(Q3965=999,Q3965=""),"",Q3965))</f>
        <v/>
      </c>
    </row>
    <row r="3966">
      <c r="A3966" t="inlineStr">
        <is>
          <t>TQRMNOP121327</t>
        </is>
      </c>
      <c r="B3966" t="n">
        <v>2025</v>
      </c>
      <c r="C3966" t="n">
        <v>1</v>
      </c>
      <c r="D3966" t="n">
        <v>40</v>
      </c>
      <c r="E3966" t="inlineStr">
        <is>
          <t>N</t>
        </is>
      </c>
      <c r="F3966" t="n">
        <v>9</v>
      </c>
      <c r="G3966" t="n">
        <v>1073</v>
      </c>
      <c r="H3966" t="n">
        <v>1</v>
      </c>
      <c r="I3966" t="n">
        <v>1</v>
      </c>
      <c r="J3966" t="n">
        <v>23</v>
      </c>
      <c r="K3966" t="n">
        <v>1</v>
      </c>
      <c r="L3966" t="n">
        <v>5</v>
      </c>
      <c r="M3966" t="n">
        <v>3</v>
      </c>
      <c r="R3966" s="15" t="n">
        <v>0</v>
      </c>
      <c r="S3966" s="15" t="n">
        <v>146000</v>
      </c>
      <c r="T3966" s="15" t="n">
        <v>146000</v>
      </c>
      <c r="U3966" s="15" t="n">
        <v>106900</v>
      </c>
      <c r="V3966">
        <f>IFERROR(VLOOKUP(D3966,Tablas_Equivalencia!$A$3:$B$8,2,FALSE),"Sin dato")</f>
        <v/>
      </c>
      <c r="W3966">
        <f>IFERROR(VLOOKUP(L3966,Tablas_Equivalencia!$D$3:$E$9,2,FALSE),"Sin dato")</f>
        <v/>
      </c>
      <c r="X3966">
        <f>IF(I3966=1,"Varón","Mujer")</f>
        <v/>
      </c>
      <c r="Y3966">
        <f>IFERROR(VLOOKUP(M3966,Tablas_Equivalencia!$G$3:$H$6,2,FALSE),"Sin dato")</f>
        <v/>
      </c>
      <c r="Z3966">
        <f>IF(J3966&lt;=24,"18-24","25-29")</f>
        <v/>
      </c>
      <c r="AA3966">
        <f>IF(M3966&lt;&gt;1,"",IF(P3966=2,1,0))</f>
        <v/>
      </c>
      <c r="AB3966">
        <f>IF(M3966&lt;&gt;1,"",IF(O3966&gt;=2,1,0))</f>
        <v/>
      </c>
      <c r="AC3966">
        <f>IF(M3966&lt;&gt;1,"",IF(OR(Q3966=999,Q3966=""),"",IF(OR(Q3966&lt;35,Q3966&gt;48),1,0)))</f>
        <v/>
      </c>
      <c r="AD3966">
        <f>IF(COUNT(AA3966:AC3966)&lt;3,"",SUM(AA3966:AC3966))</f>
        <v/>
      </c>
      <c r="AE3966">
        <f>IF(L3966&gt;=4,2,IF(L3966&gt;=2,1,0))</f>
        <v/>
      </c>
      <c r="AF3966">
        <f>IF(L3966&gt;=5,1,0)</f>
        <v/>
      </c>
      <c r="AG3966">
        <f>AE3966+AF3966</f>
        <v/>
      </c>
      <c r="AH3966" s="15">
        <f>IF(M3966&lt;&gt;1,"",IF(OR(R3966=-9,R3966=""),"",R3966))</f>
        <v/>
      </c>
      <c r="AI3966">
        <f>IF(M3966&lt;&gt;1,"",IF(OR(Q3966=999,Q3966=""),"",Q3966))</f>
        <v/>
      </c>
    </row>
    <row r="3967">
      <c r="A3967" t="inlineStr">
        <is>
          <t>TQRMNOP121328</t>
        </is>
      </c>
      <c r="B3967" t="n">
        <v>2025</v>
      </c>
      <c r="C3967" t="n">
        <v>1</v>
      </c>
      <c r="D3967" t="n">
        <v>1</v>
      </c>
      <c r="E3967" t="inlineStr">
        <is>
          <t>S</t>
        </is>
      </c>
      <c r="F3967" t="n">
        <v>33</v>
      </c>
      <c r="G3967" t="n">
        <v>684</v>
      </c>
      <c r="H3967" t="n">
        <v>2</v>
      </c>
      <c r="I3967" t="n">
        <v>1</v>
      </c>
      <c r="J3967" t="n">
        <v>18</v>
      </c>
      <c r="K3967" t="n">
        <v>1</v>
      </c>
      <c r="L3967" t="n">
        <v>1</v>
      </c>
      <c r="M3967" t="n">
        <v>3</v>
      </c>
      <c r="R3967" s="15" t="n">
        <v>0</v>
      </c>
      <c r="S3967" s="15" t="n">
        <v>0</v>
      </c>
      <c r="T3967" s="15" t="n">
        <v>0</v>
      </c>
      <c r="U3967" s="15" t="n">
        <v>93200</v>
      </c>
      <c r="V3967">
        <f>IFERROR(VLOOKUP(D3967,Tablas_Equivalencia!$A$3:$B$8,2,FALSE),"Sin dato")</f>
        <v/>
      </c>
      <c r="W3967">
        <f>IFERROR(VLOOKUP(L3967,Tablas_Equivalencia!$D$3:$E$9,2,FALSE),"Sin dato")</f>
        <v/>
      </c>
      <c r="X3967">
        <f>IF(I3967=1,"Varón","Mujer")</f>
        <v/>
      </c>
      <c r="Y3967">
        <f>IFERROR(VLOOKUP(M3967,Tablas_Equivalencia!$G$3:$H$6,2,FALSE),"Sin dato")</f>
        <v/>
      </c>
      <c r="Z3967">
        <f>IF(J3967&lt;=24,"18-24","25-29")</f>
        <v/>
      </c>
      <c r="AA3967">
        <f>IF(M3967&lt;&gt;1,"",IF(P3967=2,1,0))</f>
        <v/>
      </c>
      <c r="AB3967">
        <f>IF(M3967&lt;&gt;1,"",IF(O3967&gt;=2,1,0))</f>
        <v/>
      </c>
      <c r="AC3967">
        <f>IF(M3967&lt;&gt;1,"",IF(OR(Q3967=999,Q3967=""),"",IF(OR(Q3967&lt;35,Q3967&gt;48),1,0)))</f>
        <v/>
      </c>
      <c r="AD3967">
        <f>IF(COUNT(AA3967:AC3967)&lt;3,"",SUM(AA3967:AC3967))</f>
        <v/>
      </c>
      <c r="AE3967">
        <f>IF(L3967&gt;=4,2,IF(L3967&gt;=2,1,0))</f>
        <v/>
      </c>
      <c r="AF3967">
        <f>IF(L3967&gt;=5,1,0)</f>
        <v/>
      </c>
      <c r="AG3967">
        <f>AE3967+AF3967</f>
        <v/>
      </c>
      <c r="AH3967" s="15">
        <f>IF(M3967&lt;&gt;1,"",IF(OR(R3967=-9,R3967=""),"",R3967))</f>
        <v/>
      </c>
      <c r="AI3967">
        <f>IF(M3967&lt;&gt;1,"",IF(OR(Q3967=999,Q3967=""),"",Q3967))</f>
        <v/>
      </c>
    </row>
    <row r="3968">
      <c r="A3968" t="inlineStr">
        <is>
          <t>TQRMNOP121332</t>
        </is>
      </c>
      <c r="B3968" t="n">
        <v>2025</v>
      </c>
      <c r="C3968" t="n">
        <v>1</v>
      </c>
      <c r="D3968" t="n">
        <v>43</v>
      </c>
      <c r="E3968" t="inlineStr">
        <is>
          <t>S</t>
        </is>
      </c>
      <c r="F3968" t="n">
        <v>30</v>
      </c>
      <c r="G3968" t="n">
        <v>1094</v>
      </c>
      <c r="H3968" t="n">
        <v>3</v>
      </c>
      <c r="I3968" t="n">
        <v>1</v>
      </c>
      <c r="J3968" t="n">
        <v>28</v>
      </c>
      <c r="K3968" t="n">
        <v>2</v>
      </c>
      <c r="L3968" t="n">
        <v>3</v>
      </c>
      <c r="M3968" t="n">
        <v>2</v>
      </c>
      <c r="R3968" s="15" t="n">
        <v>0</v>
      </c>
      <c r="S3968" s="15" t="n">
        <v>0</v>
      </c>
      <c r="T3968" s="15" t="n">
        <v>0</v>
      </c>
      <c r="U3968" s="15" t="n">
        <v>290400</v>
      </c>
      <c r="V3968">
        <f>IFERROR(VLOOKUP(D3968,Tablas_Equivalencia!$A$3:$B$8,2,FALSE),"Sin dato")</f>
        <v/>
      </c>
      <c r="W3968">
        <f>IFERROR(VLOOKUP(L3968,Tablas_Equivalencia!$D$3:$E$9,2,FALSE),"Sin dato")</f>
        <v/>
      </c>
      <c r="X3968">
        <f>IF(I3968=1,"Varón","Mujer")</f>
        <v/>
      </c>
      <c r="Y3968">
        <f>IFERROR(VLOOKUP(M3968,Tablas_Equivalencia!$G$3:$H$6,2,FALSE),"Sin dato")</f>
        <v/>
      </c>
      <c r="Z3968">
        <f>IF(J3968&lt;=24,"18-24","25-29")</f>
        <v/>
      </c>
      <c r="AA3968">
        <f>IF(M3968&lt;&gt;1,"",IF(P3968=2,1,0))</f>
        <v/>
      </c>
      <c r="AB3968">
        <f>IF(M3968&lt;&gt;1,"",IF(O3968&gt;=2,1,0))</f>
        <v/>
      </c>
      <c r="AC3968">
        <f>IF(M3968&lt;&gt;1,"",IF(OR(Q3968=999,Q3968=""),"",IF(OR(Q3968&lt;35,Q3968&gt;48),1,0)))</f>
        <v/>
      </c>
      <c r="AD3968">
        <f>IF(COUNT(AA3968:AC3968)&lt;3,"",SUM(AA3968:AC3968))</f>
        <v/>
      </c>
      <c r="AE3968">
        <f>IF(L3968&gt;=4,2,IF(L3968&gt;=2,1,0))</f>
        <v/>
      </c>
      <c r="AF3968">
        <f>IF(L3968&gt;=5,1,0)</f>
        <v/>
      </c>
      <c r="AG3968">
        <f>AE3968+AF3968</f>
        <v/>
      </c>
      <c r="AH3968" s="15">
        <f>IF(M3968&lt;&gt;1,"",IF(OR(R3968=-9,R3968=""),"",R3968))</f>
        <v/>
      </c>
      <c r="AI3968">
        <f>IF(M3968&lt;&gt;1,"",IF(OR(Q3968=999,Q3968=""),"",Q3968))</f>
        <v/>
      </c>
    </row>
    <row r="3969">
      <c r="A3969" t="inlineStr">
        <is>
          <t>TQRMNOP121335</t>
        </is>
      </c>
      <c r="B3969" t="n">
        <v>2025</v>
      </c>
      <c r="C3969" t="n">
        <v>1</v>
      </c>
      <c r="D3969" t="n">
        <v>44</v>
      </c>
      <c r="E3969" t="inlineStr">
        <is>
          <t>S</t>
        </is>
      </c>
      <c r="F3969" t="n">
        <v>13</v>
      </c>
      <c r="G3969" t="n">
        <v>1713</v>
      </c>
      <c r="H3969" t="n">
        <v>3</v>
      </c>
      <c r="I3969" t="n">
        <v>1</v>
      </c>
      <c r="J3969" t="n">
        <v>26</v>
      </c>
      <c r="K3969" t="n">
        <v>2</v>
      </c>
      <c r="L3969" t="n">
        <v>6</v>
      </c>
      <c r="M3969" t="n">
        <v>1</v>
      </c>
      <c r="N3969" t="n">
        <v>2</v>
      </c>
      <c r="O3969" t="n">
        <v>1</v>
      </c>
      <c r="P3969" t="n">
        <v>1</v>
      </c>
      <c r="Q3969" t="n">
        <v>58</v>
      </c>
      <c r="R3969" s="15" t="n">
        <v>1859000</v>
      </c>
      <c r="S3969" s="15" t="n">
        <v>0</v>
      </c>
      <c r="T3969" s="15" t="n">
        <v>1859000</v>
      </c>
      <c r="U3969" s="15" t="n">
        <v>79900</v>
      </c>
      <c r="V3969">
        <f>IFERROR(VLOOKUP(D3969,Tablas_Equivalencia!$A$3:$B$8,2,FALSE),"Sin dato")</f>
        <v/>
      </c>
      <c r="W3969">
        <f>IFERROR(VLOOKUP(L3969,Tablas_Equivalencia!$D$3:$E$9,2,FALSE),"Sin dato")</f>
        <v/>
      </c>
      <c r="X3969">
        <f>IF(I3969=1,"Varón","Mujer")</f>
        <v/>
      </c>
      <c r="Y3969">
        <f>IFERROR(VLOOKUP(M3969,Tablas_Equivalencia!$G$3:$H$6,2,FALSE),"Sin dato")</f>
        <v/>
      </c>
      <c r="Z3969">
        <f>IF(J3969&lt;=24,"18-24","25-29")</f>
        <v/>
      </c>
      <c r="AA3969">
        <f>IF(M3969&lt;&gt;1,"",IF(P3969=2,1,0))</f>
        <v/>
      </c>
      <c r="AB3969">
        <f>IF(M3969&lt;&gt;1,"",IF(O3969&gt;=2,1,0))</f>
        <v/>
      </c>
      <c r="AC3969">
        <f>IF(M3969&lt;&gt;1,"",IF(OR(Q3969=999,Q3969=""),"",IF(OR(Q3969&lt;35,Q3969&gt;48),1,0)))</f>
        <v/>
      </c>
      <c r="AD3969">
        <f>IF(COUNT(AA3969:AC3969)&lt;3,"",SUM(AA3969:AC3969))</f>
        <v/>
      </c>
      <c r="AE3969">
        <f>IF(L3969&gt;=4,2,IF(L3969&gt;=2,1,0))</f>
        <v/>
      </c>
      <c r="AF3969">
        <f>IF(L3969&gt;=5,1,0)</f>
        <v/>
      </c>
      <c r="AG3969">
        <f>AE3969+AF3969</f>
        <v/>
      </c>
      <c r="AH3969" s="15">
        <f>IF(M3969&lt;&gt;1,"",IF(OR(R3969=-9,R3969=""),"",R3969))</f>
        <v/>
      </c>
      <c r="AI3969">
        <f>IF(M3969&lt;&gt;1,"",IF(OR(Q3969=999,Q3969=""),"",Q3969))</f>
        <v/>
      </c>
    </row>
    <row r="3970">
      <c r="A3970" t="inlineStr">
        <is>
          <t>TQRMNOP121341</t>
        </is>
      </c>
      <c r="B3970" t="n">
        <v>2025</v>
      </c>
      <c r="C3970" t="n">
        <v>1</v>
      </c>
      <c r="D3970" t="n">
        <v>43</v>
      </c>
      <c r="E3970" t="inlineStr">
        <is>
          <t>N</t>
        </is>
      </c>
      <c r="F3970" t="n">
        <v>26</v>
      </c>
      <c r="G3970" t="n">
        <v>1624</v>
      </c>
      <c r="H3970" t="n">
        <v>2</v>
      </c>
      <c r="I3970" t="n">
        <v>2</v>
      </c>
      <c r="J3970" t="n">
        <v>20</v>
      </c>
      <c r="K3970" t="n">
        <v>2</v>
      </c>
      <c r="L3970" t="n">
        <v>4</v>
      </c>
      <c r="M3970" t="n">
        <v>1</v>
      </c>
      <c r="N3970" t="n">
        <v>3</v>
      </c>
      <c r="O3970" t="n">
        <v>1</v>
      </c>
      <c r="P3970" t="n">
        <v>1</v>
      </c>
      <c r="Q3970" t="n">
        <v>27</v>
      </c>
      <c r="R3970" s="15" t="n">
        <v>916000</v>
      </c>
      <c r="S3970" s="15" t="n">
        <v>0</v>
      </c>
      <c r="T3970" s="15" t="n">
        <v>916000</v>
      </c>
      <c r="U3970" s="15" t="n">
        <v>198100</v>
      </c>
      <c r="V3970">
        <f>IFERROR(VLOOKUP(D3970,Tablas_Equivalencia!$A$3:$B$8,2,FALSE),"Sin dato")</f>
        <v/>
      </c>
      <c r="W3970">
        <f>IFERROR(VLOOKUP(L3970,Tablas_Equivalencia!$D$3:$E$9,2,FALSE),"Sin dato")</f>
        <v/>
      </c>
      <c r="X3970">
        <f>IF(I3970=1,"Varón","Mujer")</f>
        <v/>
      </c>
      <c r="Y3970">
        <f>IFERROR(VLOOKUP(M3970,Tablas_Equivalencia!$G$3:$H$6,2,FALSE),"Sin dato")</f>
        <v/>
      </c>
      <c r="Z3970">
        <f>IF(J3970&lt;=24,"18-24","25-29")</f>
        <v/>
      </c>
      <c r="AA3970">
        <f>IF(M3970&lt;&gt;1,"",IF(P3970=2,1,0))</f>
        <v/>
      </c>
      <c r="AB3970">
        <f>IF(M3970&lt;&gt;1,"",IF(O3970&gt;=2,1,0))</f>
        <v/>
      </c>
      <c r="AC3970">
        <f>IF(M3970&lt;&gt;1,"",IF(OR(Q3970=999,Q3970=""),"",IF(OR(Q3970&lt;35,Q3970&gt;48),1,0)))</f>
        <v/>
      </c>
      <c r="AD3970">
        <f>IF(COUNT(AA3970:AC3970)&lt;3,"",SUM(AA3970:AC3970))</f>
        <v/>
      </c>
      <c r="AE3970">
        <f>IF(L3970&gt;=4,2,IF(L3970&gt;=2,1,0))</f>
        <v/>
      </c>
      <c r="AF3970">
        <f>IF(L3970&gt;=5,1,0)</f>
        <v/>
      </c>
      <c r="AG3970">
        <f>AE3970+AF3970</f>
        <v/>
      </c>
      <c r="AH3970" s="15">
        <f>IF(M3970&lt;&gt;1,"",IF(OR(R3970=-9,R3970=""),"",R3970))</f>
        <v/>
      </c>
      <c r="AI3970">
        <f>IF(M3970&lt;&gt;1,"",IF(OR(Q3970=999,Q3970=""),"",Q3970))</f>
        <v/>
      </c>
    </row>
    <row r="3971">
      <c r="A3971" t="inlineStr">
        <is>
          <t>TQRMNOP121346</t>
        </is>
      </c>
      <c r="B3971" t="n">
        <v>2025</v>
      </c>
      <c r="C3971" t="n">
        <v>1</v>
      </c>
      <c r="D3971" t="n">
        <v>1</v>
      </c>
      <c r="E3971" t="inlineStr">
        <is>
          <t>S</t>
        </is>
      </c>
      <c r="F3971" t="n">
        <v>32</v>
      </c>
      <c r="G3971" t="n">
        <v>644</v>
      </c>
      <c r="H3971" t="n">
        <v>1</v>
      </c>
      <c r="I3971" t="n">
        <v>2</v>
      </c>
      <c r="J3971" t="n">
        <v>29</v>
      </c>
      <c r="K3971" t="n">
        <v>1</v>
      </c>
      <c r="L3971" t="n">
        <v>6</v>
      </c>
      <c r="M3971" t="n">
        <v>3</v>
      </c>
      <c r="R3971" s="15" t="n">
        <v>0</v>
      </c>
      <c r="S3971" s="15" t="n">
        <v>0</v>
      </c>
      <c r="T3971" s="15" t="n">
        <v>0</v>
      </c>
      <c r="U3971" s="15" t="n">
        <v>143300</v>
      </c>
      <c r="V3971">
        <f>IFERROR(VLOOKUP(D3971,Tablas_Equivalencia!$A$3:$B$8,2,FALSE),"Sin dato")</f>
        <v/>
      </c>
      <c r="W3971">
        <f>IFERROR(VLOOKUP(L3971,Tablas_Equivalencia!$D$3:$E$9,2,FALSE),"Sin dato")</f>
        <v/>
      </c>
      <c r="X3971">
        <f>IF(I3971=1,"Varón","Mujer")</f>
        <v/>
      </c>
      <c r="Y3971">
        <f>IFERROR(VLOOKUP(M3971,Tablas_Equivalencia!$G$3:$H$6,2,FALSE),"Sin dato")</f>
        <v/>
      </c>
      <c r="Z3971">
        <f>IF(J3971&lt;=24,"18-24","25-29")</f>
        <v/>
      </c>
      <c r="AA3971">
        <f>IF(M3971&lt;&gt;1,"",IF(P3971=2,1,0))</f>
        <v/>
      </c>
      <c r="AB3971">
        <f>IF(M3971&lt;&gt;1,"",IF(O3971&gt;=2,1,0))</f>
        <v/>
      </c>
      <c r="AC3971">
        <f>IF(M3971&lt;&gt;1,"",IF(OR(Q3971=999,Q3971=""),"",IF(OR(Q3971&lt;35,Q3971&gt;48),1,0)))</f>
        <v/>
      </c>
      <c r="AD3971">
        <f>IF(COUNT(AA3971:AC3971)&lt;3,"",SUM(AA3971:AC3971))</f>
        <v/>
      </c>
      <c r="AE3971">
        <f>IF(L3971&gt;=4,2,IF(L3971&gt;=2,1,0))</f>
        <v/>
      </c>
      <c r="AF3971">
        <f>IF(L3971&gt;=5,1,0)</f>
        <v/>
      </c>
      <c r="AG3971">
        <f>AE3971+AF3971</f>
        <v/>
      </c>
      <c r="AH3971" s="15">
        <f>IF(M3971&lt;&gt;1,"",IF(OR(R3971=-9,R3971=""),"",R3971))</f>
        <v/>
      </c>
      <c r="AI3971">
        <f>IF(M3971&lt;&gt;1,"",IF(OR(Q3971=999,Q3971=""),"",Q3971))</f>
        <v/>
      </c>
    </row>
    <row r="3972">
      <c r="A3972" t="inlineStr">
        <is>
          <t>TQRMNOP121358</t>
        </is>
      </c>
      <c r="B3972" t="n">
        <v>2025</v>
      </c>
      <c r="C3972" t="n">
        <v>1</v>
      </c>
      <c r="D3972" t="n">
        <v>1</v>
      </c>
      <c r="E3972" t="inlineStr">
        <is>
          <t>S</t>
        </is>
      </c>
      <c r="F3972" t="n">
        <v>32</v>
      </c>
      <c r="G3972" t="n">
        <v>635</v>
      </c>
      <c r="H3972" t="n">
        <v>3</v>
      </c>
      <c r="I3972" t="n">
        <v>2</v>
      </c>
      <c r="J3972" t="n">
        <v>26</v>
      </c>
      <c r="K3972" t="n">
        <v>2</v>
      </c>
      <c r="L3972" t="n">
        <v>3</v>
      </c>
      <c r="M3972" t="n">
        <v>1</v>
      </c>
      <c r="N3972" t="n">
        <v>1</v>
      </c>
      <c r="O3972" t="n">
        <v>2</v>
      </c>
      <c r="P3972" t="n">
        <v>2</v>
      </c>
      <c r="Q3972" t="n">
        <v>8</v>
      </c>
      <c r="R3972" s="15" t="n">
        <v>260000</v>
      </c>
      <c r="S3972" s="15" t="n">
        <v>116000</v>
      </c>
      <c r="T3972" s="15" t="n">
        <v>376000</v>
      </c>
      <c r="U3972" s="15" t="n">
        <v>216800</v>
      </c>
      <c r="V3972">
        <f>IFERROR(VLOOKUP(D3972,Tablas_Equivalencia!$A$3:$B$8,2,FALSE),"Sin dato")</f>
        <v/>
      </c>
      <c r="W3972">
        <f>IFERROR(VLOOKUP(L3972,Tablas_Equivalencia!$D$3:$E$9,2,FALSE),"Sin dato")</f>
        <v/>
      </c>
      <c r="X3972">
        <f>IF(I3972=1,"Varón","Mujer")</f>
        <v/>
      </c>
      <c r="Y3972">
        <f>IFERROR(VLOOKUP(M3972,Tablas_Equivalencia!$G$3:$H$6,2,FALSE),"Sin dato")</f>
        <v/>
      </c>
      <c r="Z3972">
        <f>IF(J3972&lt;=24,"18-24","25-29")</f>
        <v/>
      </c>
      <c r="AA3972">
        <f>IF(M3972&lt;&gt;1,"",IF(P3972=2,1,0))</f>
        <v/>
      </c>
      <c r="AB3972">
        <f>IF(M3972&lt;&gt;1,"",IF(O3972&gt;=2,1,0))</f>
        <v/>
      </c>
      <c r="AC3972">
        <f>IF(M3972&lt;&gt;1,"",IF(OR(Q3972=999,Q3972=""),"",IF(OR(Q3972&lt;35,Q3972&gt;48),1,0)))</f>
        <v/>
      </c>
      <c r="AD3972">
        <f>IF(COUNT(AA3972:AC3972)&lt;3,"",SUM(AA3972:AC3972))</f>
        <v/>
      </c>
      <c r="AE3972">
        <f>IF(L3972&gt;=4,2,IF(L3972&gt;=2,1,0))</f>
        <v/>
      </c>
      <c r="AF3972">
        <f>IF(L3972&gt;=5,1,0)</f>
        <v/>
      </c>
      <c r="AG3972">
        <f>AE3972+AF3972</f>
        <v/>
      </c>
      <c r="AH3972" s="15">
        <f>IF(M3972&lt;&gt;1,"",IF(OR(R3972=-9,R3972=""),"",R3972))</f>
        <v/>
      </c>
      <c r="AI3972">
        <f>IF(M3972&lt;&gt;1,"",IF(OR(Q3972=999,Q3972=""),"",Q3972))</f>
        <v/>
      </c>
    </row>
    <row r="3973">
      <c r="A3973" t="inlineStr">
        <is>
          <t>TQRMNOP121363</t>
        </is>
      </c>
      <c r="B3973" t="n">
        <v>2025</v>
      </c>
      <c r="C3973" t="n">
        <v>1</v>
      </c>
      <c r="D3973" t="n">
        <v>1</v>
      </c>
      <c r="E3973" t="inlineStr">
        <is>
          <t>S</t>
        </is>
      </c>
      <c r="F3973" t="n">
        <v>33</v>
      </c>
      <c r="G3973" t="n">
        <v>1410</v>
      </c>
      <c r="H3973" t="n">
        <v>1</v>
      </c>
      <c r="I3973" t="n">
        <v>1</v>
      </c>
      <c r="J3973" t="n">
        <v>21</v>
      </c>
      <c r="K3973" t="n">
        <v>2</v>
      </c>
      <c r="L3973" t="n">
        <v>4</v>
      </c>
      <c r="M3973" t="n">
        <v>1</v>
      </c>
      <c r="N3973" t="n">
        <v>3</v>
      </c>
      <c r="O3973" t="n">
        <v>1</v>
      </c>
      <c r="P3973" t="n">
        <v>1</v>
      </c>
      <c r="Q3973" t="n">
        <v>39</v>
      </c>
      <c r="R3973" s="15" t="n">
        <v>660000</v>
      </c>
      <c r="S3973" s="15" t="n">
        <v>0</v>
      </c>
      <c r="T3973" s="15" t="n">
        <v>660000</v>
      </c>
      <c r="U3973" s="15" t="n">
        <v>71200</v>
      </c>
      <c r="V3973">
        <f>IFERROR(VLOOKUP(D3973,Tablas_Equivalencia!$A$3:$B$8,2,FALSE),"Sin dato")</f>
        <v/>
      </c>
      <c r="W3973">
        <f>IFERROR(VLOOKUP(L3973,Tablas_Equivalencia!$D$3:$E$9,2,FALSE),"Sin dato")</f>
        <v/>
      </c>
      <c r="X3973">
        <f>IF(I3973=1,"Varón","Mujer")</f>
        <v/>
      </c>
      <c r="Y3973">
        <f>IFERROR(VLOOKUP(M3973,Tablas_Equivalencia!$G$3:$H$6,2,FALSE),"Sin dato")</f>
        <v/>
      </c>
      <c r="Z3973">
        <f>IF(J3973&lt;=24,"18-24","25-29")</f>
        <v/>
      </c>
      <c r="AA3973">
        <f>IF(M3973&lt;&gt;1,"",IF(P3973=2,1,0))</f>
        <v/>
      </c>
      <c r="AB3973">
        <f>IF(M3973&lt;&gt;1,"",IF(O3973&gt;=2,1,0))</f>
        <v/>
      </c>
      <c r="AC3973">
        <f>IF(M3973&lt;&gt;1,"",IF(OR(Q3973=999,Q3973=""),"",IF(OR(Q3973&lt;35,Q3973&gt;48),1,0)))</f>
        <v/>
      </c>
      <c r="AD3973">
        <f>IF(COUNT(AA3973:AC3973)&lt;3,"",SUM(AA3973:AC3973))</f>
        <v/>
      </c>
      <c r="AE3973">
        <f>IF(L3973&gt;=4,2,IF(L3973&gt;=2,1,0))</f>
        <v/>
      </c>
      <c r="AF3973">
        <f>IF(L3973&gt;=5,1,0)</f>
        <v/>
      </c>
      <c r="AG3973">
        <f>AE3973+AF3973</f>
        <v/>
      </c>
      <c r="AH3973" s="15">
        <f>IF(M3973&lt;&gt;1,"",IF(OR(R3973=-9,R3973=""),"",R3973))</f>
        <v/>
      </c>
      <c r="AI3973">
        <f>IF(M3973&lt;&gt;1,"",IF(OR(Q3973=999,Q3973=""),"",Q3973))</f>
        <v/>
      </c>
    </row>
    <row r="3974">
      <c r="A3974" t="inlineStr">
        <is>
          <t>TQRMNOP121378</t>
        </is>
      </c>
      <c r="B3974" t="n">
        <v>2025</v>
      </c>
      <c r="C3974" t="n">
        <v>1</v>
      </c>
      <c r="D3974" t="n">
        <v>40</v>
      </c>
      <c r="E3974" t="inlineStr">
        <is>
          <t>N</t>
        </is>
      </c>
      <c r="F3974" t="n">
        <v>22</v>
      </c>
      <c r="G3974" t="n">
        <v>1026</v>
      </c>
      <c r="H3974" t="n">
        <v>1</v>
      </c>
      <c r="I3974" t="n">
        <v>1</v>
      </c>
      <c r="J3974" t="n">
        <v>23</v>
      </c>
      <c r="K3974" t="n">
        <v>2</v>
      </c>
      <c r="L3974" t="n">
        <v>3</v>
      </c>
      <c r="M3974" t="n">
        <v>1</v>
      </c>
      <c r="N3974" t="n">
        <v>2</v>
      </c>
      <c r="O3974" t="n">
        <v>2</v>
      </c>
      <c r="P3974" t="n">
        <v>2</v>
      </c>
      <c r="Q3974" t="n">
        <v>35</v>
      </c>
      <c r="R3974" s="15" t="n">
        <v>538000</v>
      </c>
      <c r="S3974" s="15" t="n">
        <v>0</v>
      </c>
      <c r="T3974" s="15" t="n">
        <v>538000</v>
      </c>
      <c r="U3974" s="15" t="n">
        <v>190100</v>
      </c>
      <c r="V3974">
        <f>IFERROR(VLOOKUP(D3974,Tablas_Equivalencia!$A$3:$B$8,2,FALSE),"Sin dato")</f>
        <v/>
      </c>
      <c r="W3974">
        <f>IFERROR(VLOOKUP(L3974,Tablas_Equivalencia!$D$3:$E$9,2,FALSE),"Sin dato")</f>
        <v/>
      </c>
      <c r="X3974">
        <f>IF(I3974=1,"Varón","Mujer")</f>
        <v/>
      </c>
      <c r="Y3974">
        <f>IFERROR(VLOOKUP(M3974,Tablas_Equivalencia!$G$3:$H$6,2,FALSE),"Sin dato")</f>
        <v/>
      </c>
      <c r="Z3974">
        <f>IF(J3974&lt;=24,"18-24","25-29")</f>
        <v/>
      </c>
      <c r="AA3974">
        <f>IF(M3974&lt;&gt;1,"",IF(P3974=2,1,0))</f>
        <v/>
      </c>
      <c r="AB3974">
        <f>IF(M3974&lt;&gt;1,"",IF(O3974&gt;=2,1,0))</f>
        <v/>
      </c>
      <c r="AC3974">
        <f>IF(M3974&lt;&gt;1,"",IF(OR(Q3974=999,Q3974=""),"",IF(OR(Q3974&lt;35,Q3974&gt;48),1,0)))</f>
        <v/>
      </c>
      <c r="AD3974">
        <f>IF(COUNT(AA3974:AC3974)&lt;3,"",SUM(AA3974:AC3974))</f>
        <v/>
      </c>
      <c r="AE3974">
        <f>IF(L3974&gt;=4,2,IF(L3974&gt;=2,1,0))</f>
        <v/>
      </c>
      <c r="AF3974">
        <f>IF(L3974&gt;=5,1,0)</f>
        <v/>
      </c>
      <c r="AG3974">
        <f>AE3974+AF3974</f>
        <v/>
      </c>
      <c r="AH3974" s="15">
        <f>IF(M3974&lt;&gt;1,"",IF(OR(R3974=-9,R3974=""),"",R3974))</f>
        <v/>
      </c>
      <c r="AI3974">
        <f>IF(M3974&lt;&gt;1,"",IF(OR(Q3974=999,Q3974=""),"",Q3974))</f>
        <v/>
      </c>
    </row>
    <row r="3975">
      <c r="A3975" t="inlineStr">
        <is>
          <t>TQRMNOP121381</t>
        </is>
      </c>
      <c r="B3975" t="n">
        <v>2025</v>
      </c>
      <c r="C3975" t="n">
        <v>1</v>
      </c>
      <c r="D3975" t="n">
        <v>40</v>
      </c>
      <c r="E3975" t="inlineStr">
        <is>
          <t>N</t>
        </is>
      </c>
      <c r="F3975" t="n">
        <v>23</v>
      </c>
      <c r="G3975" t="n">
        <v>1519</v>
      </c>
      <c r="H3975" t="n">
        <v>3</v>
      </c>
      <c r="I3975" t="n">
        <v>2</v>
      </c>
      <c r="J3975" t="n">
        <v>22</v>
      </c>
      <c r="K3975" t="n">
        <v>1</v>
      </c>
      <c r="L3975" t="n">
        <v>5</v>
      </c>
      <c r="M3975" t="n">
        <v>3</v>
      </c>
      <c r="R3975" s="15" t="n">
        <v>0</v>
      </c>
      <c r="S3975" s="15" t="n">
        <v>0</v>
      </c>
      <c r="T3975" s="15" t="n">
        <v>0</v>
      </c>
      <c r="U3975" s="15" t="n">
        <v>192600</v>
      </c>
      <c r="V3975">
        <f>IFERROR(VLOOKUP(D3975,Tablas_Equivalencia!$A$3:$B$8,2,FALSE),"Sin dato")</f>
        <v/>
      </c>
      <c r="W3975">
        <f>IFERROR(VLOOKUP(L3975,Tablas_Equivalencia!$D$3:$E$9,2,FALSE),"Sin dato")</f>
        <v/>
      </c>
      <c r="X3975">
        <f>IF(I3975=1,"Varón","Mujer")</f>
        <v/>
      </c>
      <c r="Y3975">
        <f>IFERROR(VLOOKUP(M3975,Tablas_Equivalencia!$G$3:$H$6,2,FALSE),"Sin dato")</f>
        <v/>
      </c>
      <c r="Z3975">
        <f>IF(J3975&lt;=24,"18-24","25-29")</f>
        <v/>
      </c>
      <c r="AA3975">
        <f>IF(M3975&lt;&gt;1,"",IF(P3975=2,1,0))</f>
        <v/>
      </c>
      <c r="AB3975">
        <f>IF(M3975&lt;&gt;1,"",IF(O3975&gt;=2,1,0))</f>
        <v/>
      </c>
      <c r="AC3975">
        <f>IF(M3975&lt;&gt;1,"",IF(OR(Q3975=999,Q3975=""),"",IF(OR(Q3975&lt;35,Q3975&gt;48),1,0)))</f>
        <v/>
      </c>
      <c r="AD3975">
        <f>IF(COUNT(AA3975:AC3975)&lt;3,"",SUM(AA3975:AC3975))</f>
        <v/>
      </c>
      <c r="AE3975">
        <f>IF(L3975&gt;=4,2,IF(L3975&gt;=2,1,0))</f>
        <v/>
      </c>
      <c r="AF3975">
        <f>IF(L3975&gt;=5,1,0)</f>
        <v/>
      </c>
      <c r="AG3975">
        <f>AE3975+AF3975</f>
        <v/>
      </c>
      <c r="AH3975" s="15">
        <f>IF(M3975&lt;&gt;1,"",IF(OR(R3975=-9,R3975=""),"",R3975))</f>
        <v/>
      </c>
      <c r="AI3975">
        <f>IF(M3975&lt;&gt;1,"",IF(OR(Q3975=999,Q3975=""),"",Q3975))</f>
        <v/>
      </c>
    </row>
    <row r="3976">
      <c r="A3976" t="inlineStr">
        <is>
          <t>TQRMNOP121394</t>
        </is>
      </c>
      <c r="B3976" t="n">
        <v>2025</v>
      </c>
      <c r="C3976" t="n">
        <v>1</v>
      </c>
      <c r="D3976" t="n">
        <v>40</v>
      </c>
      <c r="E3976" t="inlineStr">
        <is>
          <t>N</t>
        </is>
      </c>
      <c r="F3976" t="n">
        <v>9</v>
      </c>
      <c r="G3976" t="n">
        <v>1159</v>
      </c>
      <c r="H3976" t="n">
        <v>3</v>
      </c>
      <c r="I3976" t="n">
        <v>1</v>
      </c>
      <c r="J3976" t="n">
        <v>20</v>
      </c>
      <c r="K3976" t="n">
        <v>1</v>
      </c>
      <c r="L3976" t="n">
        <v>5</v>
      </c>
      <c r="M3976" t="n">
        <v>1</v>
      </c>
      <c r="N3976" t="n">
        <v>3</v>
      </c>
      <c r="O3976" t="n">
        <v>1</v>
      </c>
      <c r="P3976" t="n">
        <v>1</v>
      </c>
      <c r="Q3976" t="n">
        <v>25</v>
      </c>
      <c r="R3976" s="15" t="n">
        <v>480000</v>
      </c>
      <c r="S3976" s="15" t="n">
        <v>0</v>
      </c>
      <c r="T3976" s="15" t="n">
        <v>480000</v>
      </c>
      <c r="U3976" s="15" t="n">
        <v>280700</v>
      </c>
      <c r="V3976">
        <f>IFERROR(VLOOKUP(D3976,Tablas_Equivalencia!$A$3:$B$8,2,FALSE),"Sin dato")</f>
        <v/>
      </c>
      <c r="W3976">
        <f>IFERROR(VLOOKUP(L3976,Tablas_Equivalencia!$D$3:$E$9,2,FALSE),"Sin dato")</f>
        <v/>
      </c>
      <c r="X3976">
        <f>IF(I3976=1,"Varón","Mujer")</f>
        <v/>
      </c>
      <c r="Y3976">
        <f>IFERROR(VLOOKUP(M3976,Tablas_Equivalencia!$G$3:$H$6,2,FALSE),"Sin dato")</f>
        <v/>
      </c>
      <c r="Z3976">
        <f>IF(J3976&lt;=24,"18-24","25-29")</f>
        <v/>
      </c>
      <c r="AA3976">
        <f>IF(M3976&lt;&gt;1,"",IF(P3976=2,1,0))</f>
        <v/>
      </c>
      <c r="AB3976">
        <f>IF(M3976&lt;&gt;1,"",IF(O3976&gt;=2,1,0))</f>
        <v/>
      </c>
      <c r="AC3976">
        <f>IF(M3976&lt;&gt;1,"",IF(OR(Q3976=999,Q3976=""),"",IF(OR(Q3976&lt;35,Q3976&gt;48),1,0)))</f>
        <v/>
      </c>
      <c r="AD3976">
        <f>IF(COUNT(AA3976:AC3976)&lt;3,"",SUM(AA3976:AC3976))</f>
        <v/>
      </c>
      <c r="AE3976">
        <f>IF(L3976&gt;=4,2,IF(L3976&gt;=2,1,0))</f>
        <v/>
      </c>
      <c r="AF3976">
        <f>IF(L3976&gt;=5,1,0)</f>
        <v/>
      </c>
      <c r="AG3976">
        <f>AE3976+AF3976</f>
        <v/>
      </c>
      <c r="AH3976" s="15">
        <f>IF(M3976&lt;&gt;1,"",IF(OR(R3976=-9,R3976=""),"",R3976))</f>
        <v/>
      </c>
      <c r="AI3976">
        <f>IF(M3976&lt;&gt;1,"",IF(OR(Q3976=999,Q3976=""),"",Q3976))</f>
        <v/>
      </c>
    </row>
    <row r="3977">
      <c r="A3977" t="inlineStr">
        <is>
          <t>TQRMNOP121397</t>
        </is>
      </c>
      <c r="B3977" t="n">
        <v>2025</v>
      </c>
      <c r="C3977" t="n">
        <v>1</v>
      </c>
      <c r="D3977" t="n">
        <v>1</v>
      </c>
      <c r="E3977" t="inlineStr">
        <is>
          <t>S</t>
        </is>
      </c>
      <c r="F3977" t="n">
        <v>32</v>
      </c>
      <c r="G3977" t="n">
        <v>1794</v>
      </c>
      <c r="H3977" t="n">
        <v>1</v>
      </c>
      <c r="I3977" t="n">
        <v>2</v>
      </c>
      <c r="J3977" t="n">
        <v>23</v>
      </c>
      <c r="K3977" t="n">
        <v>2</v>
      </c>
      <c r="L3977" t="n">
        <v>6</v>
      </c>
      <c r="M3977" t="n">
        <v>1</v>
      </c>
      <c r="N3977" t="n">
        <v>3</v>
      </c>
      <c r="O3977" t="n">
        <v>1</v>
      </c>
      <c r="P3977" t="n">
        <v>1</v>
      </c>
      <c r="Q3977" t="n">
        <v>29</v>
      </c>
      <c r="R3977" s="15" t="n">
        <v>428000</v>
      </c>
      <c r="S3977" s="15" t="n">
        <v>48000</v>
      </c>
      <c r="T3977" s="15" t="n">
        <v>476000</v>
      </c>
      <c r="U3977" s="15" t="n">
        <v>190000</v>
      </c>
      <c r="V3977">
        <f>IFERROR(VLOOKUP(D3977,Tablas_Equivalencia!$A$3:$B$8,2,FALSE),"Sin dato")</f>
        <v/>
      </c>
      <c r="W3977">
        <f>IFERROR(VLOOKUP(L3977,Tablas_Equivalencia!$D$3:$E$9,2,FALSE),"Sin dato")</f>
        <v/>
      </c>
      <c r="X3977">
        <f>IF(I3977=1,"Varón","Mujer")</f>
        <v/>
      </c>
      <c r="Y3977">
        <f>IFERROR(VLOOKUP(M3977,Tablas_Equivalencia!$G$3:$H$6,2,FALSE),"Sin dato")</f>
        <v/>
      </c>
      <c r="Z3977">
        <f>IF(J3977&lt;=24,"18-24","25-29")</f>
        <v/>
      </c>
      <c r="AA3977">
        <f>IF(M3977&lt;&gt;1,"",IF(P3977=2,1,0))</f>
        <v/>
      </c>
      <c r="AB3977">
        <f>IF(M3977&lt;&gt;1,"",IF(O3977&gt;=2,1,0))</f>
        <v/>
      </c>
      <c r="AC3977">
        <f>IF(M3977&lt;&gt;1,"",IF(OR(Q3977=999,Q3977=""),"",IF(OR(Q3977&lt;35,Q3977&gt;48),1,0)))</f>
        <v/>
      </c>
      <c r="AD3977">
        <f>IF(COUNT(AA3977:AC3977)&lt;3,"",SUM(AA3977:AC3977))</f>
        <v/>
      </c>
      <c r="AE3977">
        <f>IF(L3977&gt;=4,2,IF(L3977&gt;=2,1,0))</f>
        <v/>
      </c>
      <c r="AF3977">
        <f>IF(L3977&gt;=5,1,0)</f>
        <v/>
      </c>
      <c r="AG3977">
        <f>AE3977+AF3977</f>
        <v/>
      </c>
      <c r="AH3977" s="15">
        <f>IF(M3977&lt;&gt;1,"",IF(OR(R3977=-9,R3977=""),"",R3977))</f>
        <v/>
      </c>
      <c r="AI3977">
        <f>IF(M3977&lt;&gt;1,"",IF(OR(Q3977=999,Q3977=""),"",Q3977))</f>
        <v/>
      </c>
    </row>
    <row r="3978">
      <c r="A3978" t="inlineStr">
        <is>
          <t>TQRMNOP121401</t>
        </is>
      </c>
      <c r="B3978" t="n">
        <v>2025</v>
      </c>
      <c r="C3978" t="n">
        <v>1</v>
      </c>
      <c r="D3978" t="n">
        <v>43</v>
      </c>
      <c r="E3978" t="inlineStr">
        <is>
          <t>S</t>
        </is>
      </c>
      <c r="F3978" t="n">
        <v>36</v>
      </c>
      <c r="G3978" t="n">
        <v>626</v>
      </c>
      <c r="H3978" t="n">
        <v>2</v>
      </c>
      <c r="I3978" t="n">
        <v>1</v>
      </c>
      <c r="J3978" t="n">
        <v>25</v>
      </c>
      <c r="K3978" t="n">
        <v>2</v>
      </c>
      <c r="L3978" t="n">
        <v>4</v>
      </c>
      <c r="M3978" t="n">
        <v>1</v>
      </c>
      <c r="N3978" t="n">
        <v>3</v>
      </c>
      <c r="O3978" t="n">
        <v>1</v>
      </c>
      <c r="P3978" t="n">
        <v>1</v>
      </c>
      <c r="Q3978" t="n">
        <v>37</v>
      </c>
      <c r="R3978" s="15" t="n">
        <v>845000</v>
      </c>
      <c r="S3978" s="15" t="n">
        <v>0</v>
      </c>
      <c r="T3978" s="15" t="n">
        <v>845000</v>
      </c>
      <c r="U3978" s="15" t="n">
        <v>139300</v>
      </c>
      <c r="V3978">
        <f>IFERROR(VLOOKUP(D3978,Tablas_Equivalencia!$A$3:$B$8,2,FALSE),"Sin dato")</f>
        <v/>
      </c>
      <c r="W3978">
        <f>IFERROR(VLOOKUP(L3978,Tablas_Equivalencia!$D$3:$E$9,2,FALSE),"Sin dato")</f>
        <v/>
      </c>
      <c r="X3978">
        <f>IF(I3978=1,"Varón","Mujer")</f>
        <v/>
      </c>
      <c r="Y3978">
        <f>IFERROR(VLOOKUP(M3978,Tablas_Equivalencia!$G$3:$H$6,2,FALSE),"Sin dato")</f>
        <v/>
      </c>
      <c r="Z3978">
        <f>IF(J3978&lt;=24,"18-24","25-29")</f>
        <v/>
      </c>
      <c r="AA3978">
        <f>IF(M3978&lt;&gt;1,"",IF(P3978=2,1,0))</f>
        <v/>
      </c>
      <c r="AB3978">
        <f>IF(M3978&lt;&gt;1,"",IF(O3978&gt;=2,1,0))</f>
        <v/>
      </c>
      <c r="AC3978">
        <f>IF(M3978&lt;&gt;1,"",IF(OR(Q3978=999,Q3978=""),"",IF(OR(Q3978&lt;35,Q3978&gt;48),1,0)))</f>
        <v/>
      </c>
      <c r="AD3978">
        <f>IF(COUNT(AA3978:AC3978)&lt;3,"",SUM(AA3978:AC3978))</f>
        <v/>
      </c>
      <c r="AE3978">
        <f>IF(L3978&gt;=4,2,IF(L3978&gt;=2,1,0))</f>
        <v/>
      </c>
      <c r="AF3978">
        <f>IF(L3978&gt;=5,1,0)</f>
        <v/>
      </c>
      <c r="AG3978">
        <f>AE3978+AF3978</f>
        <v/>
      </c>
      <c r="AH3978" s="15">
        <f>IF(M3978&lt;&gt;1,"",IF(OR(R3978=-9,R3978=""),"",R3978))</f>
        <v/>
      </c>
      <c r="AI3978">
        <f>IF(M3978&lt;&gt;1,"",IF(OR(Q3978=999,Q3978=""),"",Q3978))</f>
        <v/>
      </c>
    </row>
    <row r="3979">
      <c r="A3979" t="inlineStr">
        <is>
          <t>TQRMNOP121406</t>
        </is>
      </c>
      <c r="B3979" t="n">
        <v>2025</v>
      </c>
      <c r="C3979" t="n">
        <v>1</v>
      </c>
      <c r="D3979" t="n">
        <v>1</v>
      </c>
      <c r="E3979" t="inlineStr">
        <is>
          <t>S</t>
        </is>
      </c>
      <c r="F3979" t="n">
        <v>32</v>
      </c>
      <c r="G3979" t="n">
        <v>1533</v>
      </c>
      <c r="H3979" t="n">
        <v>1</v>
      </c>
      <c r="I3979" t="n">
        <v>2</v>
      </c>
      <c r="J3979" t="n">
        <v>29</v>
      </c>
      <c r="K3979" t="n">
        <v>1</v>
      </c>
      <c r="L3979" t="n">
        <v>5</v>
      </c>
      <c r="M3979" t="n">
        <v>1</v>
      </c>
      <c r="N3979" t="n">
        <v>3</v>
      </c>
      <c r="O3979" t="n">
        <v>2</v>
      </c>
      <c r="P3979" t="n">
        <v>2</v>
      </c>
      <c r="Q3979" t="n">
        <v>19</v>
      </c>
      <c r="R3979" s="15" t="n">
        <v>380000</v>
      </c>
      <c r="S3979" s="15" t="n">
        <v>0</v>
      </c>
      <c r="T3979" s="15" t="n">
        <v>380000</v>
      </c>
      <c r="U3979" s="15" t="n">
        <v>158600</v>
      </c>
      <c r="V3979">
        <f>IFERROR(VLOOKUP(D3979,Tablas_Equivalencia!$A$3:$B$8,2,FALSE),"Sin dato")</f>
        <v/>
      </c>
      <c r="W3979">
        <f>IFERROR(VLOOKUP(L3979,Tablas_Equivalencia!$D$3:$E$9,2,FALSE),"Sin dato")</f>
        <v/>
      </c>
      <c r="X3979">
        <f>IF(I3979=1,"Varón","Mujer")</f>
        <v/>
      </c>
      <c r="Y3979">
        <f>IFERROR(VLOOKUP(M3979,Tablas_Equivalencia!$G$3:$H$6,2,FALSE),"Sin dato")</f>
        <v/>
      </c>
      <c r="Z3979">
        <f>IF(J3979&lt;=24,"18-24","25-29")</f>
        <v/>
      </c>
      <c r="AA3979">
        <f>IF(M3979&lt;&gt;1,"",IF(P3979=2,1,0))</f>
        <v/>
      </c>
      <c r="AB3979">
        <f>IF(M3979&lt;&gt;1,"",IF(O3979&gt;=2,1,0))</f>
        <v/>
      </c>
      <c r="AC3979">
        <f>IF(M3979&lt;&gt;1,"",IF(OR(Q3979=999,Q3979=""),"",IF(OR(Q3979&lt;35,Q3979&gt;48),1,0)))</f>
        <v/>
      </c>
      <c r="AD3979">
        <f>IF(COUNT(AA3979:AC3979)&lt;3,"",SUM(AA3979:AC3979))</f>
        <v/>
      </c>
      <c r="AE3979">
        <f>IF(L3979&gt;=4,2,IF(L3979&gt;=2,1,0))</f>
        <v/>
      </c>
      <c r="AF3979">
        <f>IF(L3979&gt;=5,1,0)</f>
        <v/>
      </c>
      <c r="AG3979">
        <f>AE3979+AF3979</f>
        <v/>
      </c>
      <c r="AH3979" s="15">
        <f>IF(M3979&lt;&gt;1,"",IF(OR(R3979=-9,R3979=""),"",R3979))</f>
        <v/>
      </c>
      <c r="AI3979">
        <f>IF(M3979&lt;&gt;1,"",IF(OR(Q3979=999,Q3979=""),"",Q3979))</f>
        <v/>
      </c>
    </row>
    <row r="3980">
      <c r="A3980" t="inlineStr">
        <is>
          <t>TQRMNOP121411</t>
        </is>
      </c>
      <c r="B3980" t="n">
        <v>2025</v>
      </c>
      <c r="C3980" t="n">
        <v>1</v>
      </c>
      <c r="D3980" t="n">
        <v>1</v>
      </c>
      <c r="E3980" t="inlineStr">
        <is>
          <t>S</t>
        </is>
      </c>
      <c r="F3980" t="n">
        <v>33</v>
      </c>
      <c r="G3980" t="n">
        <v>1424</v>
      </c>
      <c r="H3980" t="n">
        <v>1</v>
      </c>
      <c r="I3980" t="n">
        <v>1</v>
      </c>
      <c r="J3980" t="n">
        <v>27</v>
      </c>
      <c r="K3980" t="n">
        <v>2</v>
      </c>
      <c r="L3980" t="n">
        <v>3</v>
      </c>
      <c r="M3980" t="n">
        <v>1</v>
      </c>
      <c r="N3980" t="n">
        <v>3</v>
      </c>
      <c r="O3980" t="n">
        <v>1</v>
      </c>
      <c r="P3980" t="n">
        <v>2</v>
      </c>
      <c r="Q3980" t="n">
        <v>42</v>
      </c>
      <c r="R3980" s="15" t="n">
        <v>707000</v>
      </c>
      <c r="S3980" s="15" t="n">
        <v>0</v>
      </c>
      <c r="T3980" s="15" t="n">
        <v>707000</v>
      </c>
      <c r="U3980" s="15" t="n">
        <v>124000</v>
      </c>
      <c r="V3980">
        <f>IFERROR(VLOOKUP(D3980,Tablas_Equivalencia!$A$3:$B$8,2,FALSE),"Sin dato")</f>
        <v/>
      </c>
      <c r="W3980">
        <f>IFERROR(VLOOKUP(L3980,Tablas_Equivalencia!$D$3:$E$9,2,FALSE),"Sin dato")</f>
        <v/>
      </c>
      <c r="X3980">
        <f>IF(I3980=1,"Varón","Mujer")</f>
        <v/>
      </c>
      <c r="Y3980">
        <f>IFERROR(VLOOKUP(M3980,Tablas_Equivalencia!$G$3:$H$6,2,FALSE),"Sin dato")</f>
        <v/>
      </c>
      <c r="Z3980">
        <f>IF(J3980&lt;=24,"18-24","25-29")</f>
        <v/>
      </c>
      <c r="AA3980">
        <f>IF(M3980&lt;&gt;1,"",IF(P3980=2,1,0))</f>
        <v/>
      </c>
      <c r="AB3980">
        <f>IF(M3980&lt;&gt;1,"",IF(O3980&gt;=2,1,0))</f>
        <v/>
      </c>
      <c r="AC3980">
        <f>IF(M3980&lt;&gt;1,"",IF(OR(Q3980=999,Q3980=""),"",IF(OR(Q3980&lt;35,Q3980&gt;48),1,0)))</f>
        <v/>
      </c>
      <c r="AD3980">
        <f>IF(COUNT(AA3980:AC3980)&lt;3,"",SUM(AA3980:AC3980))</f>
        <v/>
      </c>
      <c r="AE3980">
        <f>IF(L3980&gt;=4,2,IF(L3980&gt;=2,1,0))</f>
        <v/>
      </c>
      <c r="AF3980">
        <f>IF(L3980&gt;=5,1,0)</f>
        <v/>
      </c>
      <c r="AG3980">
        <f>AE3980+AF3980</f>
        <v/>
      </c>
      <c r="AH3980" s="15">
        <f>IF(M3980&lt;&gt;1,"",IF(OR(R3980=-9,R3980=""),"",R3980))</f>
        <v/>
      </c>
      <c r="AI3980">
        <f>IF(M3980&lt;&gt;1,"",IF(OR(Q3980=999,Q3980=""),"",Q3980))</f>
        <v/>
      </c>
    </row>
    <row r="3981">
      <c r="A3981" t="inlineStr">
        <is>
          <t>TQRMNOP121412</t>
        </is>
      </c>
      <c r="B3981" t="n">
        <v>2025</v>
      </c>
      <c r="C3981" t="n">
        <v>1</v>
      </c>
      <c r="D3981" t="n">
        <v>44</v>
      </c>
      <c r="E3981" t="inlineStr">
        <is>
          <t>S</t>
        </is>
      </c>
      <c r="F3981" t="n">
        <v>13</v>
      </c>
      <c r="G3981" t="n">
        <v>1110</v>
      </c>
      <c r="H3981" t="n">
        <v>1</v>
      </c>
      <c r="I3981" t="n">
        <v>1</v>
      </c>
      <c r="J3981" t="n">
        <v>27</v>
      </c>
      <c r="K3981" t="n">
        <v>1</v>
      </c>
      <c r="L3981" t="n">
        <v>5</v>
      </c>
      <c r="M3981" t="n">
        <v>1</v>
      </c>
      <c r="N3981" t="n">
        <v>3</v>
      </c>
      <c r="O3981" t="n">
        <v>2</v>
      </c>
      <c r="P3981" t="n">
        <v>2</v>
      </c>
      <c r="Q3981" t="n">
        <v>30</v>
      </c>
      <c r="R3981" s="15" t="n">
        <v>733000</v>
      </c>
      <c r="S3981" s="15" t="n">
        <v>182000</v>
      </c>
      <c r="T3981" s="15" t="n">
        <v>915000</v>
      </c>
      <c r="U3981" s="15" t="n">
        <v>143500</v>
      </c>
      <c r="V3981">
        <f>IFERROR(VLOOKUP(D3981,Tablas_Equivalencia!$A$3:$B$8,2,FALSE),"Sin dato")</f>
        <v/>
      </c>
      <c r="W3981">
        <f>IFERROR(VLOOKUP(L3981,Tablas_Equivalencia!$D$3:$E$9,2,FALSE),"Sin dato")</f>
        <v/>
      </c>
      <c r="X3981">
        <f>IF(I3981=1,"Varón","Mujer")</f>
        <v/>
      </c>
      <c r="Y3981">
        <f>IFERROR(VLOOKUP(M3981,Tablas_Equivalencia!$G$3:$H$6,2,FALSE),"Sin dato")</f>
        <v/>
      </c>
      <c r="Z3981">
        <f>IF(J3981&lt;=24,"18-24","25-29")</f>
        <v/>
      </c>
      <c r="AA3981">
        <f>IF(M3981&lt;&gt;1,"",IF(P3981=2,1,0))</f>
        <v/>
      </c>
      <c r="AB3981">
        <f>IF(M3981&lt;&gt;1,"",IF(O3981&gt;=2,1,0))</f>
        <v/>
      </c>
      <c r="AC3981">
        <f>IF(M3981&lt;&gt;1,"",IF(OR(Q3981=999,Q3981=""),"",IF(OR(Q3981&lt;35,Q3981&gt;48),1,0)))</f>
        <v/>
      </c>
      <c r="AD3981">
        <f>IF(COUNT(AA3981:AC3981)&lt;3,"",SUM(AA3981:AC3981))</f>
        <v/>
      </c>
      <c r="AE3981">
        <f>IF(L3981&gt;=4,2,IF(L3981&gt;=2,1,0))</f>
        <v/>
      </c>
      <c r="AF3981">
        <f>IF(L3981&gt;=5,1,0)</f>
        <v/>
      </c>
      <c r="AG3981">
        <f>AE3981+AF3981</f>
        <v/>
      </c>
      <c r="AH3981" s="15">
        <f>IF(M3981&lt;&gt;1,"",IF(OR(R3981=-9,R3981=""),"",R3981))</f>
        <v/>
      </c>
      <c r="AI3981">
        <f>IF(M3981&lt;&gt;1,"",IF(OR(Q3981=999,Q3981=""),"",Q3981))</f>
        <v/>
      </c>
    </row>
    <row r="3982">
      <c r="A3982" t="inlineStr">
        <is>
          <t>TQRMNOP121414</t>
        </is>
      </c>
      <c r="B3982" t="n">
        <v>2025</v>
      </c>
      <c r="C3982" t="n">
        <v>1</v>
      </c>
      <c r="D3982" t="n">
        <v>42</v>
      </c>
      <c r="E3982" t="inlineStr">
        <is>
          <t>N</t>
        </is>
      </c>
      <c r="F3982" t="n">
        <v>27</v>
      </c>
      <c r="G3982" t="n">
        <v>1072</v>
      </c>
      <c r="H3982" t="n">
        <v>3</v>
      </c>
      <c r="I3982" t="n">
        <v>1</v>
      </c>
      <c r="J3982" t="n">
        <v>27</v>
      </c>
      <c r="K3982" t="n">
        <v>1</v>
      </c>
      <c r="L3982" t="n">
        <v>4</v>
      </c>
      <c r="M3982" t="n">
        <v>1</v>
      </c>
      <c r="N3982" t="n">
        <v>3</v>
      </c>
      <c r="O3982" t="n">
        <v>3</v>
      </c>
      <c r="P3982" t="n">
        <v>1</v>
      </c>
      <c r="Q3982" t="n">
        <v>53</v>
      </c>
      <c r="R3982" s="15" t="n">
        <v>392000</v>
      </c>
      <c r="S3982" s="15" t="n">
        <v>0</v>
      </c>
      <c r="T3982" s="15" t="n">
        <v>392000</v>
      </c>
      <c r="U3982" s="15" t="n">
        <v>147500</v>
      </c>
      <c r="V3982">
        <f>IFERROR(VLOOKUP(D3982,Tablas_Equivalencia!$A$3:$B$8,2,FALSE),"Sin dato")</f>
        <v/>
      </c>
      <c r="W3982">
        <f>IFERROR(VLOOKUP(L3982,Tablas_Equivalencia!$D$3:$E$9,2,FALSE),"Sin dato")</f>
        <v/>
      </c>
      <c r="X3982">
        <f>IF(I3982=1,"Varón","Mujer")</f>
        <v/>
      </c>
      <c r="Y3982">
        <f>IFERROR(VLOOKUP(M3982,Tablas_Equivalencia!$G$3:$H$6,2,FALSE),"Sin dato")</f>
        <v/>
      </c>
      <c r="Z3982">
        <f>IF(J3982&lt;=24,"18-24","25-29")</f>
        <v/>
      </c>
      <c r="AA3982">
        <f>IF(M3982&lt;&gt;1,"",IF(P3982=2,1,0))</f>
        <v/>
      </c>
      <c r="AB3982">
        <f>IF(M3982&lt;&gt;1,"",IF(O3982&gt;=2,1,0))</f>
        <v/>
      </c>
      <c r="AC3982">
        <f>IF(M3982&lt;&gt;1,"",IF(OR(Q3982=999,Q3982=""),"",IF(OR(Q3982&lt;35,Q3982&gt;48),1,0)))</f>
        <v/>
      </c>
      <c r="AD3982">
        <f>IF(COUNT(AA3982:AC3982)&lt;3,"",SUM(AA3982:AC3982))</f>
        <v/>
      </c>
      <c r="AE3982">
        <f>IF(L3982&gt;=4,2,IF(L3982&gt;=2,1,0))</f>
        <v/>
      </c>
      <c r="AF3982">
        <f>IF(L3982&gt;=5,1,0)</f>
        <v/>
      </c>
      <c r="AG3982">
        <f>AE3982+AF3982</f>
        <v/>
      </c>
      <c r="AH3982" s="15">
        <f>IF(M3982&lt;&gt;1,"",IF(OR(R3982=-9,R3982=""),"",R3982))</f>
        <v/>
      </c>
      <c r="AI3982">
        <f>IF(M3982&lt;&gt;1,"",IF(OR(Q3982=999,Q3982=""),"",Q3982))</f>
        <v/>
      </c>
    </row>
    <row r="3983">
      <c r="A3983" t="inlineStr">
        <is>
          <t>TQRMNOP121436</t>
        </is>
      </c>
      <c r="B3983" t="n">
        <v>2025</v>
      </c>
      <c r="C3983" t="n">
        <v>1</v>
      </c>
      <c r="D3983" t="n">
        <v>44</v>
      </c>
      <c r="E3983" t="inlineStr">
        <is>
          <t>N</t>
        </is>
      </c>
      <c r="F3983" t="n">
        <v>6</v>
      </c>
      <c r="G3983" t="n">
        <v>848</v>
      </c>
      <c r="H3983" t="n">
        <v>3</v>
      </c>
      <c r="I3983" t="n">
        <v>2</v>
      </c>
      <c r="J3983" t="n">
        <v>19</v>
      </c>
      <c r="K3983" t="n">
        <v>1</v>
      </c>
      <c r="L3983" t="n">
        <v>4</v>
      </c>
      <c r="M3983" t="n">
        <v>3</v>
      </c>
      <c r="R3983" s="15" t="n">
        <v>0</v>
      </c>
      <c r="S3983" s="15" t="n">
        <v>0</v>
      </c>
      <c r="T3983" s="15" t="n">
        <v>0</v>
      </c>
      <c r="U3983" s="15" t="n">
        <v>122700</v>
      </c>
      <c r="V3983">
        <f>IFERROR(VLOOKUP(D3983,Tablas_Equivalencia!$A$3:$B$8,2,FALSE),"Sin dato")</f>
        <v/>
      </c>
      <c r="W3983">
        <f>IFERROR(VLOOKUP(L3983,Tablas_Equivalencia!$D$3:$E$9,2,FALSE),"Sin dato")</f>
        <v/>
      </c>
      <c r="X3983">
        <f>IF(I3983=1,"Varón","Mujer")</f>
        <v/>
      </c>
      <c r="Y3983">
        <f>IFERROR(VLOOKUP(M3983,Tablas_Equivalencia!$G$3:$H$6,2,FALSE),"Sin dato")</f>
        <v/>
      </c>
      <c r="Z3983">
        <f>IF(J3983&lt;=24,"18-24","25-29")</f>
        <v/>
      </c>
      <c r="AA3983">
        <f>IF(M3983&lt;&gt;1,"",IF(P3983=2,1,0))</f>
        <v/>
      </c>
      <c r="AB3983">
        <f>IF(M3983&lt;&gt;1,"",IF(O3983&gt;=2,1,0))</f>
        <v/>
      </c>
      <c r="AC3983">
        <f>IF(M3983&lt;&gt;1,"",IF(OR(Q3983=999,Q3983=""),"",IF(OR(Q3983&lt;35,Q3983&gt;48),1,0)))</f>
        <v/>
      </c>
      <c r="AD3983">
        <f>IF(COUNT(AA3983:AC3983)&lt;3,"",SUM(AA3983:AC3983))</f>
        <v/>
      </c>
      <c r="AE3983">
        <f>IF(L3983&gt;=4,2,IF(L3983&gt;=2,1,0))</f>
        <v/>
      </c>
      <c r="AF3983">
        <f>IF(L3983&gt;=5,1,0)</f>
        <v/>
      </c>
      <c r="AG3983">
        <f>AE3983+AF3983</f>
        <v/>
      </c>
      <c r="AH3983" s="15">
        <f>IF(M3983&lt;&gt;1,"",IF(OR(R3983=-9,R3983=""),"",R3983))</f>
        <v/>
      </c>
      <c r="AI3983">
        <f>IF(M3983&lt;&gt;1,"",IF(OR(Q3983=999,Q3983=""),"",Q3983))</f>
        <v/>
      </c>
    </row>
    <row r="3984">
      <c r="A3984" t="inlineStr">
        <is>
          <t>TQRMNOP121437</t>
        </is>
      </c>
      <c r="B3984" t="n">
        <v>2025</v>
      </c>
      <c r="C3984" t="n">
        <v>1</v>
      </c>
      <c r="D3984" t="n">
        <v>44</v>
      </c>
      <c r="E3984" t="inlineStr">
        <is>
          <t>N</t>
        </is>
      </c>
      <c r="F3984" t="n">
        <v>2</v>
      </c>
      <c r="G3984" t="n">
        <v>1212</v>
      </c>
      <c r="H3984" t="n">
        <v>2</v>
      </c>
      <c r="I3984" t="n">
        <v>2</v>
      </c>
      <c r="J3984" t="n">
        <v>18</v>
      </c>
      <c r="K3984" t="n">
        <v>1</v>
      </c>
      <c r="L3984" t="n">
        <v>5</v>
      </c>
      <c r="M3984" t="n">
        <v>1</v>
      </c>
      <c r="N3984" t="n">
        <v>3</v>
      </c>
      <c r="O3984" t="n">
        <v>1</v>
      </c>
      <c r="P3984" t="n">
        <v>1</v>
      </c>
      <c r="Q3984" t="n">
        <v>29</v>
      </c>
      <c r="R3984" s="15" t="n">
        <v>744000</v>
      </c>
      <c r="S3984" s="15" t="n">
        <v>0</v>
      </c>
      <c r="T3984" s="15" t="n">
        <v>744000</v>
      </c>
      <c r="U3984" s="15" t="n">
        <v>140100</v>
      </c>
      <c r="V3984">
        <f>IFERROR(VLOOKUP(D3984,Tablas_Equivalencia!$A$3:$B$8,2,FALSE),"Sin dato")</f>
        <v/>
      </c>
      <c r="W3984">
        <f>IFERROR(VLOOKUP(L3984,Tablas_Equivalencia!$D$3:$E$9,2,FALSE),"Sin dato")</f>
        <v/>
      </c>
      <c r="X3984">
        <f>IF(I3984=1,"Varón","Mujer")</f>
        <v/>
      </c>
      <c r="Y3984">
        <f>IFERROR(VLOOKUP(M3984,Tablas_Equivalencia!$G$3:$H$6,2,FALSE),"Sin dato")</f>
        <v/>
      </c>
      <c r="Z3984">
        <f>IF(J3984&lt;=24,"18-24","25-29")</f>
        <v/>
      </c>
      <c r="AA3984">
        <f>IF(M3984&lt;&gt;1,"",IF(P3984=2,1,0))</f>
        <v/>
      </c>
      <c r="AB3984">
        <f>IF(M3984&lt;&gt;1,"",IF(O3984&gt;=2,1,0))</f>
        <v/>
      </c>
      <c r="AC3984">
        <f>IF(M3984&lt;&gt;1,"",IF(OR(Q3984=999,Q3984=""),"",IF(OR(Q3984&lt;35,Q3984&gt;48),1,0)))</f>
        <v/>
      </c>
      <c r="AD3984">
        <f>IF(COUNT(AA3984:AC3984)&lt;3,"",SUM(AA3984:AC3984))</f>
        <v/>
      </c>
      <c r="AE3984">
        <f>IF(L3984&gt;=4,2,IF(L3984&gt;=2,1,0))</f>
        <v/>
      </c>
      <c r="AF3984">
        <f>IF(L3984&gt;=5,1,0)</f>
        <v/>
      </c>
      <c r="AG3984">
        <f>AE3984+AF3984</f>
        <v/>
      </c>
      <c r="AH3984" s="15">
        <f>IF(M3984&lt;&gt;1,"",IF(OR(R3984=-9,R3984=""),"",R3984))</f>
        <v/>
      </c>
      <c r="AI3984">
        <f>IF(M3984&lt;&gt;1,"",IF(OR(Q3984=999,Q3984=""),"",Q3984))</f>
        <v/>
      </c>
    </row>
    <row r="3985">
      <c r="A3985" t="inlineStr">
        <is>
          <t>TQRMNOP121443</t>
        </is>
      </c>
      <c r="B3985" t="n">
        <v>2025</v>
      </c>
      <c r="C3985" t="n">
        <v>1</v>
      </c>
      <c r="D3985" t="n">
        <v>40</v>
      </c>
      <c r="E3985" t="inlineStr">
        <is>
          <t>S</t>
        </is>
      </c>
      <c r="F3985" t="n">
        <v>7</v>
      </c>
      <c r="G3985" t="n">
        <v>1862</v>
      </c>
      <c r="H3985" t="n">
        <v>2</v>
      </c>
      <c r="I3985" t="n">
        <v>1</v>
      </c>
      <c r="J3985" t="n">
        <v>27</v>
      </c>
      <c r="K3985" t="n">
        <v>2</v>
      </c>
      <c r="L3985" t="n">
        <v>3</v>
      </c>
      <c r="M3985" t="n">
        <v>1</v>
      </c>
      <c r="N3985" t="n">
        <v>3</v>
      </c>
      <c r="O3985" t="n">
        <v>3</v>
      </c>
      <c r="P3985" t="n">
        <v>2</v>
      </c>
      <c r="Q3985" t="n">
        <v>24</v>
      </c>
      <c r="R3985" s="15" t="n">
        <v>181000</v>
      </c>
      <c r="S3985" s="15" t="n">
        <v>0</v>
      </c>
      <c r="T3985" s="15" t="n">
        <v>181000</v>
      </c>
      <c r="U3985" s="15" t="n">
        <v>39100</v>
      </c>
      <c r="V3985">
        <f>IFERROR(VLOOKUP(D3985,Tablas_Equivalencia!$A$3:$B$8,2,FALSE),"Sin dato")</f>
        <v/>
      </c>
      <c r="W3985">
        <f>IFERROR(VLOOKUP(L3985,Tablas_Equivalencia!$D$3:$E$9,2,FALSE),"Sin dato")</f>
        <v/>
      </c>
      <c r="X3985">
        <f>IF(I3985=1,"Varón","Mujer")</f>
        <v/>
      </c>
      <c r="Y3985">
        <f>IFERROR(VLOOKUP(M3985,Tablas_Equivalencia!$G$3:$H$6,2,FALSE),"Sin dato")</f>
        <v/>
      </c>
      <c r="Z3985">
        <f>IF(J3985&lt;=24,"18-24","25-29")</f>
        <v/>
      </c>
      <c r="AA3985">
        <f>IF(M3985&lt;&gt;1,"",IF(P3985=2,1,0))</f>
        <v/>
      </c>
      <c r="AB3985">
        <f>IF(M3985&lt;&gt;1,"",IF(O3985&gt;=2,1,0))</f>
        <v/>
      </c>
      <c r="AC3985">
        <f>IF(M3985&lt;&gt;1,"",IF(OR(Q3985=999,Q3985=""),"",IF(OR(Q3985&lt;35,Q3985&gt;48),1,0)))</f>
        <v/>
      </c>
      <c r="AD3985">
        <f>IF(COUNT(AA3985:AC3985)&lt;3,"",SUM(AA3985:AC3985))</f>
        <v/>
      </c>
      <c r="AE3985">
        <f>IF(L3985&gt;=4,2,IF(L3985&gt;=2,1,0))</f>
        <v/>
      </c>
      <c r="AF3985">
        <f>IF(L3985&gt;=5,1,0)</f>
        <v/>
      </c>
      <c r="AG3985">
        <f>AE3985+AF3985</f>
        <v/>
      </c>
      <c r="AH3985" s="15">
        <f>IF(M3985&lt;&gt;1,"",IF(OR(R3985=-9,R3985=""),"",R3985))</f>
        <v/>
      </c>
      <c r="AI3985">
        <f>IF(M3985&lt;&gt;1,"",IF(OR(Q3985=999,Q3985=""),"",Q3985))</f>
        <v/>
      </c>
    </row>
    <row r="3986">
      <c r="A3986" t="inlineStr">
        <is>
          <t>TQRMNOP121445</t>
        </is>
      </c>
      <c r="B3986" t="n">
        <v>2025</v>
      </c>
      <c r="C3986" t="n">
        <v>1</v>
      </c>
      <c r="D3986" t="n">
        <v>41</v>
      </c>
      <c r="E3986" t="inlineStr">
        <is>
          <t>S</t>
        </is>
      </c>
      <c r="F3986" t="n">
        <v>8</v>
      </c>
      <c r="G3986" t="n">
        <v>858</v>
      </c>
      <c r="H3986" t="n">
        <v>2</v>
      </c>
      <c r="I3986" t="n">
        <v>2</v>
      </c>
      <c r="J3986" t="n">
        <v>24</v>
      </c>
      <c r="K3986" t="n">
        <v>1</v>
      </c>
      <c r="L3986" t="n">
        <v>5</v>
      </c>
      <c r="M3986" t="n">
        <v>3</v>
      </c>
      <c r="R3986" s="15" t="n">
        <v>0</v>
      </c>
      <c r="S3986" s="15" t="n">
        <v>0</v>
      </c>
      <c r="T3986" s="15" t="n">
        <v>0</v>
      </c>
      <c r="U3986" s="15" t="n">
        <v>95100</v>
      </c>
      <c r="V3986">
        <f>IFERROR(VLOOKUP(D3986,Tablas_Equivalencia!$A$3:$B$8,2,FALSE),"Sin dato")</f>
        <v/>
      </c>
      <c r="W3986">
        <f>IFERROR(VLOOKUP(L3986,Tablas_Equivalencia!$D$3:$E$9,2,FALSE),"Sin dato")</f>
        <v/>
      </c>
      <c r="X3986">
        <f>IF(I3986=1,"Varón","Mujer")</f>
        <v/>
      </c>
      <c r="Y3986">
        <f>IFERROR(VLOOKUP(M3986,Tablas_Equivalencia!$G$3:$H$6,2,FALSE),"Sin dato")</f>
        <v/>
      </c>
      <c r="Z3986">
        <f>IF(J3986&lt;=24,"18-24","25-29")</f>
        <v/>
      </c>
      <c r="AA3986">
        <f>IF(M3986&lt;&gt;1,"",IF(P3986=2,1,0))</f>
        <v/>
      </c>
      <c r="AB3986">
        <f>IF(M3986&lt;&gt;1,"",IF(O3986&gt;=2,1,0))</f>
        <v/>
      </c>
      <c r="AC3986">
        <f>IF(M3986&lt;&gt;1,"",IF(OR(Q3986=999,Q3986=""),"",IF(OR(Q3986&lt;35,Q3986&gt;48),1,0)))</f>
        <v/>
      </c>
      <c r="AD3986">
        <f>IF(COUNT(AA3986:AC3986)&lt;3,"",SUM(AA3986:AC3986))</f>
        <v/>
      </c>
      <c r="AE3986">
        <f>IF(L3986&gt;=4,2,IF(L3986&gt;=2,1,0))</f>
        <v/>
      </c>
      <c r="AF3986">
        <f>IF(L3986&gt;=5,1,0)</f>
        <v/>
      </c>
      <c r="AG3986">
        <f>AE3986+AF3986</f>
        <v/>
      </c>
      <c r="AH3986" s="15">
        <f>IF(M3986&lt;&gt;1,"",IF(OR(R3986=-9,R3986=""),"",R3986))</f>
        <v/>
      </c>
      <c r="AI3986">
        <f>IF(M3986&lt;&gt;1,"",IF(OR(Q3986=999,Q3986=""),"",Q3986))</f>
        <v/>
      </c>
    </row>
    <row r="3987">
      <c r="A3987" t="inlineStr">
        <is>
          <t>TQRMNOP121448</t>
        </is>
      </c>
      <c r="B3987" t="n">
        <v>2025</v>
      </c>
      <c r="C3987" t="n">
        <v>1</v>
      </c>
      <c r="D3987" t="n">
        <v>1</v>
      </c>
      <c r="E3987" t="inlineStr">
        <is>
          <t>S</t>
        </is>
      </c>
      <c r="F3987" t="n">
        <v>32</v>
      </c>
      <c r="G3987" t="n">
        <v>322</v>
      </c>
      <c r="H3987" t="n">
        <v>3</v>
      </c>
      <c r="I3987" t="n">
        <v>1</v>
      </c>
      <c r="J3987" t="n">
        <v>26</v>
      </c>
      <c r="K3987" t="n">
        <v>1</v>
      </c>
      <c r="L3987" t="n">
        <v>6</v>
      </c>
      <c r="M3987" t="n">
        <v>1</v>
      </c>
      <c r="N3987" t="n">
        <v>2</v>
      </c>
      <c r="O3987" t="n">
        <v>1</v>
      </c>
      <c r="P3987" t="n">
        <v>1</v>
      </c>
      <c r="Q3987" t="n">
        <v>39</v>
      </c>
      <c r="R3987" s="15" t="n">
        <v>1712000</v>
      </c>
      <c r="S3987" s="15" t="n">
        <v>54000</v>
      </c>
      <c r="T3987" s="15" t="n">
        <v>1766000</v>
      </c>
      <c r="U3987" s="15" t="n">
        <v>129100</v>
      </c>
      <c r="V3987">
        <f>IFERROR(VLOOKUP(D3987,Tablas_Equivalencia!$A$3:$B$8,2,FALSE),"Sin dato")</f>
        <v/>
      </c>
      <c r="W3987">
        <f>IFERROR(VLOOKUP(L3987,Tablas_Equivalencia!$D$3:$E$9,2,FALSE),"Sin dato")</f>
        <v/>
      </c>
      <c r="X3987">
        <f>IF(I3987=1,"Varón","Mujer")</f>
        <v/>
      </c>
      <c r="Y3987">
        <f>IFERROR(VLOOKUP(M3987,Tablas_Equivalencia!$G$3:$H$6,2,FALSE),"Sin dato")</f>
        <v/>
      </c>
      <c r="Z3987">
        <f>IF(J3987&lt;=24,"18-24","25-29")</f>
        <v/>
      </c>
      <c r="AA3987">
        <f>IF(M3987&lt;&gt;1,"",IF(P3987=2,1,0))</f>
        <v/>
      </c>
      <c r="AB3987">
        <f>IF(M3987&lt;&gt;1,"",IF(O3987&gt;=2,1,0))</f>
        <v/>
      </c>
      <c r="AC3987">
        <f>IF(M3987&lt;&gt;1,"",IF(OR(Q3987=999,Q3987=""),"",IF(OR(Q3987&lt;35,Q3987&gt;48),1,0)))</f>
        <v/>
      </c>
      <c r="AD3987">
        <f>IF(COUNT(AA3987:AC3987)&lt;3,"",SUM(AA3987:AC3987))</f>
        <v/>
      </c>
      <c r="AE3987">
        <f>IF(L3987&gt;=4,2,IF(L3987&gt;=2,1,0))</f>
        <v/>
      </c>
      <c r="AF3987">
        <f>IF(L3987&gt;=5,1,0)</f>
        <v/>
      </c>
      <c r="AG3987">
        <f>AE3987+AF3987</f>
        <v/>
      </c>
      <c r="AH3987" s="15">
        <f>IF(M3987&lt;&gt;1,"",IF(OR(R3987=-9,R3987=""),"",R3987))</f>
        <v/>
      </c>
      <c r="AI3987">
        <f>IF(M3987&lt;&gt;1,"",IF(OR(Q3987=999,Q3987=""),"",Q3987))</f>
        <v/>
      </c>
    </row>
    <row r="3988">
      <c r="A3988" t="inlineStr">
        <is>
          <t>TQRMNOP121449</t>
        </is>
      </c>
      <c r="B3988" t="n">
        <v>2025</v>
      </c>
      <c r="C3988" t="n">
        <v>1</v>
      </c>
      <c r="D3988" t="n">
        <v>43</v>
      </c>
      <c r="E3988" t="inlineStr">
        <is>
          <t>N</t>
        </is>
      </c>
      <c r="F3988" t="n">
        <v>34</v>
      </c>
      <c r="G3988" t="n">
        <v>1215</v>
      </c>
      <c r="H3988" t="n">
        <v>3</v>
      </c>
      <c r="I3988" t="n">
        <v>1</v>
      </c>
      <c r="J3988" t="n">
        <v>20</v>
      </c>
      <c r="K3988" t="n">
        <v>2</v>
      </c>
      <c r="L3988" t="n">
        <v>4</v>
      </c>
      <c r="M3988" t="n">
        <v>1</v>
      </c>
      <c r="N3988" t="n">
        <v>2</v>
      </c>
      <c r="O3988" t="n">
        <v>1</v>
      </c>
      <c r="P3988" t="n">
        <v>2</v>
      </c>
      <c r="Q3988" t="n">
        <v>63</v>
      </c>
      <c r="R3988" s="15" t="n">
        <v>426000</v>
      </c>
      <c r="S3988" s="15" t="n">
        <v>0</v>
      </c>
      <c r="T3988" s="15" t="n">
        <v>426000</v>
      </c>
      <c r="U3988" s="15" t="n">
        <v>207200</v>
      </c>
      <c r="V3988">
        <f>IFERROR(VLOOKUP(D3988,Tablas_Equivalencia!$A$3:$B$8,2,FALSE),"Sin dato")</f>
        <v/>
      </c>
      <c r="W3988">
        <f>IFERROR(VLOOKUP(L3988,Tablas_Equivalencia!$D$3:$E$9,2,FALSE),"Sin dato")</f>
        <v/>
      </c>
      <c r="X3988">
        <f>IF(I3988=1,"Varón","Mujer")</f>
        <v/>
      </c>
      <c r="Y3988">
        <f>IFERROR(VLOOKUP(M3988,Tablas_Equivalencia!$G$3:$H$6,2,FALSE),"Sin dato")</f>
        <v/>
      </c>
      <c r="Z3988">
        <f>IF(J3988&lt;=24,"18-24","25-29")</f>
        <v/>
      </c>
      <c r="AA3988">
        <f>IF(M3988&lt;&gt;1,"",IF(P3988=2,1,0))</f>
        <v/>
      </c>
      <c r="AB3988">
        <f>IF(M3988&lt;&gt;1,"",IF(O3988&gt;=2,1,0))</f>
        <v/>
      </c>
      <c r="AC3988">
        <f>IF(M3988&lt;&gt;1,"",IF(OR(Q3988=999,Q3988=""),"",IF(OR(Q3988&lt;35,Q3988&gt;48),1,0)))</f>
        <v/>
      </c>
      <c r="AD3988">
        <f>IF(COUNT(AA3988:AC3988)&lt;3,"",SUM(AA3988:AC3988))</f>
        <v/>
      </c>
      <c r="AE3988">
        <f>IF(L3988&gt;=4,2,IF(L3988&gt;=2,1,0))</f>
        <v/>
      </c>
      <c r="AF3988">
        <f>IF(L3988&gt;=5,1,0)</f>
        <v/>
      </c>
      <c r="AG3988">
        <f>AE3988+AF3988</f>
        <v/>
      </c>
      <c r="AH3988" s="15">
        <f>IF(M3988&lt;&gt;1,"",IF(OR(R3988=-9,R3988=""),"",R3988))</f>
        <v/>
      </c>
      <c r="AI3988">
        <f>IF(M3988&lt;&gt;1,"",IF(OR(Q3988=999,Q3988=""),"",Q3988))</f>
        <v/>
      </c>
    </row>
    <row r="3989">
      <c r="A3989" t="inlineStr">
        <is>
          <t>TQRMNOP121454</t>
        </is>
      </c>
      <c r="B3989" t="n">
        <v>2025</v>
      </c>
      <c r="C3989" t="n">
        <v>1</v>
      </c>
      <c r="D3989" t="n">
        <v>1</v>
      </c>
      <c r="E3989" t="inlineStr">
        <is>
          <t>S</t>
        </is>
      </c>
      <c r="F3989" t="n">
        <v>33</v>
      </c>
      <c r="G3989" t="n">
        <v>771</v>
      </c>
      <c r="H3989" t="n">
        <v>3</v>
      </c>
      <c r="I3989" t="n">
        <v>1</v>
      </c>
      <c r="J3989" t="n">
        <v>25</v>
      </c>
      <c r="K3989" t="n">
        <v>2</v>
      </c>
      <c r="L3989" t="n">
        <v>6</v>
      </c>
      <c r="M3989" t="n">
        <v>1</v>
      </c>
      <c r="N3989" t="n">
        <v>3</v>
      </c>
      <c r="O3989" t="n">
        <v>1</v>
      </c>
      <c r="P3989" t="n">
        <v>1</v>
      </c>
      <c r="Q3989" t="n">
        <v>57</v>
      </c>
      <c r="R3989" s="15" t="n">
        <v>2153000</v>
      </c>
      <c r="S3989" s="15" t="n">
        <v>0</v>
      </c>
      <c r="T3989" s="15" t="n">
        <v>2153000</v>
      </c>
      <c r="U3989" s="15" t="n">
        <v>138100</v>
      </c>
      <c r="V3989">
        <f>IFERROR(VLOOKUP(D3989,Tablas_Equivalencia!$A$3:$B$8,2,FALSE),"Sin dato")</f>
        <v/>
      </c>
      <c r="W3989">
        <f>IFERROR(VLOOKUP(L3989,Tablas_Equivalencia!$D$3:$E$9,2,FALSE),"Sin dato")</f>
        <v/>
      </c>
      <c r="X3989">
        <f>IF(I3989=1,"Varón","Mujer")</f>
        <v/>
      </c>
      <c r="Y3989">
        <f>IFERROR(VLOOKUP(M3989,Tablas_Equivalencia!$G$3:$H$6,2,FALSE),"Sin dato")</f>
        <v/>
      </c>
      <c r="Z3989">
        <f>IF(J3989&lt;=24,"18-24","25-29")</f>
        <v/>
      </c>
      <c r="AA3989">
        <f>IF(M3989&lt;&gt;1,"",IF(P3989=2,1,0))</f>
        <v/>
      </c>
      <c r="AB3989">
        <f>IF(M3989&lt;&gt;1,"",IF(O3989&gt;=2,1,0))</f>
        <v/>
      </c>
      <c r="AC3989">
        <f>IF(M3989&lt;&gt;1,"",IF(OR(Q3989=999,Q3989=""),"",IF(OR(Q3989&lt;35,Q3989&gt;48),1,0)))</f>
        <v/>
      </c>
      <c r="AD3989">
        <f>IF(COUNT(AA3989:AC3989)&lt;3,"",SUM(AA3989:AC3989))</f>
        <v/>
      </c>
      <c r="AE3989">
        <f>IF(L3989&gt;=4,2,IF(L3989&gt;=2,1,0))</f>
        <v/>
      </c>
      <c r="AF3989">
        <f>IF(L3989&gt;=5,1,0)</f>
        <v/>
      </c>
      <c r="AG3989">
        <f>AE3989+AF3989</f>
        <v/>
      </c>
      <c r="AH3989" s="15">
        <f>IF(M3989&lt;&gt;1,"",IF(OR(R3989=-9,R3989=""),"",R3989))</f>
        <v/>
      </c>
      <c r="AI3989">
        <f>IF(M3989&lt;&gt;1,"",IF(OR(Q3989=999,Q3989=""),"",Q3989))</f>
        <v/>
      </c>
    </row>
    <row r="3990">
      <c r="A3990" t="inlineStr">
        <is>
          <t>TQRMNOP121456</t>
        </is>
      </c>
      <c r="B3990" t="n">
        <v>2025</v>
      </c>
      <c r="C3990" t="n">
        <v>1</v>
      </c>
      <c r="D3990" t="n">
        <v>43</v>
      </c>
      <c r="E3990" t="inlineStr">
        <is>
          <t>N</t>
        </is>
      </c>
      <c r="F3990" t="n">
        <v>29</v>
      </c>
      <c r="G3990" t="n">
        <v>1037</v>
      </c>
      <c r="H3990" t="n">
        <v>10</v>
      </c>
      <c r="I3990" t="n">
        <v>2</v>
      </c>
      <c r="J3990" t="n">
        <v>20</v>
      </c>
      <c r="K3990" t="n">
        <v>1</v>
      </c>
      <c r="L3990" t="n">
        <v>4</v>
      </c>
      <c r="M3990" t="n">
        <v>1</v>
      </c>
      <c r="N3990" t="n">
        <v>3</v>
      </c>
      <c r="O3990" t="n">
        <v>1</v>
      </c>
      <c r="P3990" t="n">
        <v>1</v>
      </c>
      <c r="Q3990" t="n">
        <v>39</v>
      </c>
      <c r="R3990" s="15" t="n">
        <v>415000</v>
      </c>
      <c r="S3990" s="15" t="n">
        <v>0</v>
      </c>
      <c r="T3990" s="15" t="n">
        <v>415000</v>
      </c>
      <c r="U3990" s="15" t="n">
        <v>41400</v>
      </c>
      <c r="V3990">
        <f>IFERROR(VLOOKUP(D3990,Tablas_Equivalencia!$A$3:$B$8,2,FALSE),"Sin dato")</f>
        <v/>
      </c>
      <c r="W3990">
        <f>IFERROR(VLOOKUP(L3990,Tablas_Equivalencia!$D$3:$E$9,2,FALSE),"Sin dato")</f>
        <v/>
      </c>
      <c r="X3990">
        <f>IF(I3990=1,"Varón","Mujer")</f>
        <v/>
      </c>
      <c r="Y3990">
        <f>IFERROR(VLOOKUP(M3990,Tablas_Equivalencia!$G$3:$H$6,2,FALSE),"Sin dato")</f>
        <v/>
      </c>
      <c r="Z3990">
        <f>IF(J3990&lt;=24,"18-24","25-29")</f>
        <v/>
      </c>
      <c r="AA3990">
        <f>IF(M3990&lt;&gt;1,"",IF(P3990=2,1,0))</f>
        <v/>
      </c>
      <c r="AB3990">
        <f>IF(M3990&lt;&gt;1,"",IF(O3990&gt;=2,1,0))</f>
        <v/>
      </c>
      <c r="AC3990">
        <f>IF(M3990&lt;&gt;1,"",IF(OR(Q3990=999,Q3990=""),"",IF(OR(Q3990&lt;35,Q3990&gt;48),1,0)))</f>
        <v/>
      </c>
      <c r="AD3990">
        <f>IF(COUNT(AA3990:AC3990)&lt;3,"",SUM(AA3990:AC3990))</f>
        <v/>
      </c>
      <c r="AE3990">
        <f>IF(L3990&gt;=4,2,IF(L3990&gt;=2,1,0))</f>
        <v/>
      </c>
      <c r="AF3990">
        <f>IF(L3990&gt;=5,1,0)</f>
        <v/>
      </c>
      <c r="AG3990">
        <f>AE3990+AF3990</f>
        <v/>
      </c>
      <c r="AH3990" s="15">
        <f>IF(M3990&lt;&gt;1,"",IF(OR(R3990=-9,R3990=""),"",R3990))</f>
        <v/>
      </c>
      <c r="AI3990">
        <f>IF(M3990&lt;&gt;1,"",IF(OR(Q3990=999,Q3990=""),"",Q3990))</f>
        <v/>
      </c>
    </row>
    <row r="3991">
      <c r="A3991" t="inlineStr">
        <is>
          <t>TQRMNOP121457</t>
        </is>
      </c>
      <c r="B3991" t="n">
        <v>2025</v>
      </c>
      <c r="C3991" t="n">
        <v>1</v>
      </c>
      <c r="D3991" t="n">
        <v>40</v>
      </c>
      <c r="E3991" t="inlineStr">
        <is>
          <t>S</t>
        </is>
      </c>
      <c r="F3991" t="n">
        <v>7</v>
      </c>
      <c r="G3991" t="n">
        <v>1836</v>
      </c>
      <c r="H3991" t="n">
        <v>1</v>
      </c>
      <c r="I3991" t="n">
        <v>1</v>
      </c>
      <c r="J3991" t="n">
        <v>23</v>
      </c>
      <c r="K3991" t="n">
        <v>2</v>
      </c>
      <c r="L3991" t="n">
        <v>2</v>
      </c>
      <c r="M3991" t="n">
        <v>1</v>
      </c>
      <c r="N3991" t="n">
        <v>2</v>
      </c>
      <c r="O3991" t="n">
        <v>2</v>
      </c>
      <c r="P3991" t="n">
        <v>2</v>
      </c>
      <c r="Q3991" t="n">
        <v>66</v>
      </c>
      <c r="R3991" s="15" t="n">
        <v>-9</v>
      </c>
      <c r="S3991" s="15" t="n">
        <v>27000</v>
      </c>
      <c r="T3991" s="15" t="n">
        <v>26991</v>
      </c>
      <c r="U3991" s="15" t="n">
        <v>134300</v>
      </c>
      <c r="V3991">
        <f>IFERROR(VLOOKUP(D3991,Tablas_Equivalencia!$A$3:$B$8,2,FALSE),"Sin dato")</f>
        <v/>
      </c>
      <c r="W3991">
        <f>IFERROR(VLOOKUP(L3991,Tablas_Equivalencia!$D$3:$E$9,2,FALSE),"Sin dato")</f>
        <v/>
      </c>
      <c r="X3991">
        <f>IF(I3991=1,"Varón","Mujer")</f>
        <v/>
      </c>
      <c r="Y3991">
        <f>IFERROR(VLOOKUP(M3991,Tablas_Equivalencia!$G$3:$H$6,2,FALSE),"Sin dato")</f>
        <v/>
      </c>
      <c r="Z3991">
        <f>IF(J3991&lt;=24,"18-24","25-29")</f>
        <v/>
      </c>
      <c r="AA3991">
        <f>IF(M3991&lt;&gt;1,"",IF(P3991=2,1,0))</f>
        <v/>
      </c>
      <c r="AB3991">
        <f>IF(M3991&lt;&gt;1,"",IF(O3991&gt;=2,1,0))</f>
        <v/>
      </c>
      <c r="AC3991">
        <f>IF(M3991&lt;&gt;1,"",IF(OR(Q3991=999,Q3991=""),"",IF(OR(Q3991&lt;35,Q3991&gt;48),1,0)))</f>
        <v/>
      </c>
      <c r="AD3991">
        <f>IF(COUNT(AA3991:AC3991)&lt;3,"",SUM(AA3991:AC3991))</f>
        <v/>
      </c>
      <c r="AE3991">
        <f>IF(L3991&gt;=4,2,IF(L3991&gt;=2,1,0))</f>
        <v/>
      </c>
      <c r="AF3991">
        <f>IF(L3991&gt;=5,1,0)</f>
        <v/>
      </c>
      <c r="AG3991">
        <f>AE3991+AF3991</f>
        <v/>
      </c>
      <c r="AH3991" s="15">
        <f>IF(M3991&lt;&gt;1,"",IF(OR(R3991=-9,R3991=""),"",R3991))</f>
        <v/>
      </c>
      <c r="AI3991">
        <f>IF(M3991&lt;&gt;1,"",IF(OR(Q3991=999,Q3991=""),"",Q3991))</f>
        <v/>
      </c>
    </row>
    <row r="3992">
      <c r="A3992" t="inlineStr">
        <is>
          <t>TQRMNOP121460</t>
        </is>
      </c>
      <c r="B3992" t="n">
        <v>2025</v>
      </c>
      <c r="C3992" t="n">
        <v>1</v>
      </c>
      <c r="D3992" t="n">
        <v>43</v>
      </c>
      <c r="E3992" t="inlineStr">
        <is>
          <t>S</t>
        </is>
      </c>
      <c r="F3992" t="n">
        <v>19</v>
      </c>
      <c r="G3992" t="n">
        <v>1780</v>
      </c>
      <c r="H3992" t="n">
        <v>3</v>
      </c>
      <c r="I3992" t="n">
        <v>1</v>
      </c>
      <c r="J3992" t="n">
        <v>18</v>
      </c>
      <c r="K3992" t="n">
        <v>2</v>
      </c>
      <c r="L3992" t="n">
        <v>3</v>
      </c>
      <c r="M3992" t="n">
        <v>1</v>
      </c>
      <c r="N3992" t="n">
        <v>2</v>
      </c>
      <c r="O3992" t="n">
        <v>3</v>
      </c>
      <c r="P3992" t="n">
        <v>2</v>
      </c>
      <c r="Q3992" t="n">
        <v>34</v>
      </c>
      <c r="R3992" s="15" t="n">
        <v>469000</v>
      </c>
      <c r="S3992" s="15" t="n">
        <v>0</v>
      </c>
      <c r="T3992" s="15" t="n">
        <v>469000</v>
      </c>
      <c r="U3992" s="15" t="n">
        <v>280600</v>
      </c>
      <c r="V3992">
        <f>IFERROR(VLOOKUP(D3992,Tablas_Equivalencia!$A$3:$B$8,2,FALSE),"Sin dato")</f>
        <v/>
      </c>
      <c r="W3992">
        <f>IFERROR(VLOOKUP(L3992,Tablas_Equivalencia!$D$3:$E$9,2,FALSE),"Sin dato")</f>
        <v/>
      </c>
      <c r="X3992">
        <f>IF(I3992=1,"Varón","Mujer")</f>
        <v/>
      </c>
      <c r="Y3992">
        <f>IFERROR(VLOOKUP(M3992,Tablas_Equivalencia!$G$3:$H$6,2,FALSE),"Sin dato")</f>
        <v/>
      </c>
      <c r="Z3992">
        <f>IF(J3992&lt;=24,"18-24","25-29")</f>
        <v/>
      </c>
      <c r="AA3992">
        <f>IF(M3992&lt;&gt;1,"",IF(P3992=2,1,0))</f>
        <v/>
      </c>
      <c r="AB3992">
        <f>IF(M3992&lt;&gt;1,"",IF(O3992&gt;=2,1,0))</f>
        <v/>
      </c>
      <c r="AC3992">
        <f>IF(M3992&lt;&gt;1,"",IF(OR(Q3992=999,Q3992=""),"",IF(OR(Q3992&lt;35,Q3992&gt;48),1,0)))</f>
        <v/>
      </c>
      <c r="AD3992">
        <f>IF(COUNT(AA3992:AC3992)&lt;3,"",SUM(AA3992:AC3992))</f>
        <v/>
      </c>
      <c r="AE3992">
        <f>IF(L3992&gt;=4,2,IF(L3992&gt;=2,1,0))</f>
        <v/>
      </c>
      <c r="AF3992">
        <f>IF(L3992&gt;=5,1,0)</f>
        <v/>
      </c>
      <c r="AG3992">
        <f>AE3992+AF3992</f>
        <v/>
      </c>
      <c r="AH3992" s="15">
        <f>IF(M3992&lt;&gt;1,"",IF(OR(R3992=-9,R3992=""),"",R3992))</f>
        <v/>
      </c>
      <c r="AI3992">
        <f>IF(M3992&lt;&gt;1,"",IF(OR(Q3992=999,Q3992=""),"",Q3992))</f>
        <v/>
      </c>
    </row>
    <row r="3993">
      <c r="A3993" t="inlineStr">
        <is>
          <t>TQRMNOP121464</t>
        </is>
      </c>
      <c r="B3993" t="n">
        <v>2025</v>
      </c>
      <c r="C3993" t="n">
        <v>1</v>
      </c>
      <c r="D3993" t="n">
        <v>1</v>
      </c>
      <c r="E3993" t="inlineStr">
        <is>
          <t>S</t>
        </is>
      </c>
      <c r="F3993" t="n">
        <v>33</v>
      </c>
      <c r="G3993" t="n">
        <v>1495</v>
      </c>
      <c r="H3993" t="n">
        <v>3</v>
      </c>
      <c r="I3993" t="n">
        <v>2</v>
      </c>
      <c r="J3993" t="n">
        <v>29</v>
      </c>
      <c r="K3993" t="n">
        <v>2</v>
      </c>
      <c r="L3993" t="n">
        <v>5</v>
      </c>
      <c r="M3993" t="n">
        <v>2</v>
      </c>
      <c r="R3993" s="15" t="n">
        <v>0</v>
      </c>
      <c r="S3993" s="15" t="n">
        <v>0</v>
      </c>
      <c r="T3993" s="15" t="n">
        <v>0</v>
      </c>
      <c r="U3993" s="15" t="n">
        <v>194400</v>
      </c>
      <c r="V3993">
        <f>IFERROR(VLOOKUP(D3993,Tablas_Equivalencia!$A$3:$B$8,2,FALSE),"Sin dato")</f>
        <v/>
      </c>
      <c r="W3993">
        <f>IFERROR(VLOOKUP(L3993,Tablas_Equivalencia!$D$3:$E$9,2,FALSE),"Sin dato")</f>
        <v/>
      </c>
      <c r="X3993">
        <f>IF(I3993=1,"Varón","Mujer")</f>
        <v/>
      </c>
      <c r="Y3993">
        <f>IFERROR(VLOOKUP(M3993,Tablas_Equivalencia!$G$3:$H$6,2,FALSE),"Sin dato")</f>
        <v/>
      </c>
      <c r="Z3993">
        <f>IF(J3993&lt;=24,"18-24","25-29")</f>
        <v/>
      </c>
      <c r="AA3993">
        <f>IF(M3993&lt;&gt;1,"",IF(P3993=2,1,0))</f>
        <v/>
      </c>
      <c r="AB3993">
        <f>IF(M3993&lt;&gt;1,"",IF(O3993&gt;=2,1,0))</f>
        <v/>
      </c>
      <c r="AC3993">
        <f>IF(M3993&lt;&gt;1,"",IF(OR(Q3993=999,Q3993=""),"",IF(OR(Q3993&lt;35,Q3993&gt;48),1,0)))</f>
        <v/>
      </c>
      <c r="AD3993">
        <f>IF(COUNT(AA3993:AC3993)&lt;3,"",SUM(AA3993:AC3993))</f>
        <v/>
      </c>
      <c r="AE3993">
        <f>IF(L3993&gt;=4,2,IF(L3993&gt;=2,1,0))</f>
        <v/>
      </c>
      <c r="AF3993">
        <f>IF(L3993&gt;=5,1,0)</f>
        <v/>
      </c>
      <c r="AG3993">
        <f>AE3993+AF3993</f>
        <v/>
      </c>
      <c r="AH3993" s="15">
        <f>IF(M3993&lt;&gt;1,"",IF(OR(R3993=-9,R3993=""),"",R3993))</f>
        <v/>
      </c>
      <c r="AI3993">
        <f>IF(M3993&lt;&gt;1,"",IF(OR(Q3993=999,Q3993=""),"",Q3993))</f>
        <v/>
      </c>
    </row>
    <row r="3994">
      <c r="A3994" t="inlineStr">
        <is>
          <t>TQRMNOP121465</t>
        </is>
      </c>
      <c r="B3994" t="n">
        <v>2025</v>
      </c>
      <c r="C3994" t="n">
        <v>1</v>
      </c>
      <c r="D3994" t="n">
        <v>41</v>
      </c>
      <c r="E3994" t="inlineStr">
        <is>
          <t>N</t>
        </is>
      </c>
      <c r="F3994" t="n">
        <v>12</v>
      </c>
      <c r="G3994" t="n">
        <v>1436</v>
      </c>
      <c r="H3994" t="n">
        <v>3</v>
      </c>
      <c r="I3994" t="n">
        <v>2</v>
      </c>
      <c r="J3994" t="n">
        <v>23</v>
      </c>
      <c r="K3994" t="n">
        <v>2</v>
      </c>
      <c r="L3994" t="n">
        <v>4</v>
      </c>
      <c r="M3994" t="n">
        <v>1</v>
      </c>
      <c r="N3994" t="n">
        <v>3</v>
      </c>
      <c r="O3994" t="n">
        <v>1</v>
      </c>
      <c r="P3994" t="n">
        <v>2</v>
      </c>
      <c r="Q3994" t="n">
        <v>38</v>
      </c>
      <c r="R3994" s="15" t="n">
        <v>237000</v>
      </c>
      <c r="S3994" s="15" t="n">
        <v>0</v>
      </c>
      <c r="T3994" s="15" t="n">
        <v>237000</v>
      </c>
      <c r="U3994" s="15" t="n">
        <v>187000</v>
      </c>
      <c r="V3994">
        <f>IFERROR(VLOOKUP(D3994,Tablas_Equivalencia!$A$3:$B$8,2,FALSE),"Sin dato")</f>
        <v/>
      </c>
      <c r="W3994">
        <f>IFERROR(VLOOKUP(L3994,Tablas_Equivalencia!$D$3:$E$9,2,FALSE),"Sin dato")</f>
        <v/>
      </c>
      <c r="X3994">
        <f>IF(I3994=1,"Varón","Mujer")</f>
        <v/>
      </c>
      <c r="Y3994">
        <f>IFERROR(VLOOKUP(M3994,Tablas_Equivalencia!$G$3:$H$6,2,FALSE),"Sin dato")</f>
        <v/>
      </c>
      <c r="Z3994">
        <f>IF(J3994&lt;=24,"18-24","25-29")</f>
        <v/>
      </c>
      <c r="AA3994">
        <f>IF(M3994&lt;&gt;1,"",IF(P3994=2,1,0))</f>
        <v/>
      </c>
      <c r="AB3994">
        <f>IF(M3994&lt;&gt;1,"",IF(O3994&gt;=2,1,0))</f>
        <v/>
      </c>
      <c r="AC3994">
        <f>IF(M3994&lt;&gt;1,"",IF(OR(Q3994=999,Q3994=""),"",IF(OR(Q3994&lt;35,Q3994&gt;48),1,0)))</f>
        <v/>
      </c>
      <c r="AD3994">
        <f>IF(COUNT(AA3994:AC3994)&lt;3,"",SUM(AA3994:AC3994))</f>
        <v/>
      </c>
      <c r="AE3994">
        <f>IF(L3994&gt;=4,2,IF(L3994&gt;=2,1,0))</f>
        <v/>
      </c>
      <c r="AF3994">
        <f>IF(L3994&gt;=5,1,0)</f>
        <v/>
      </c>
      <c r="AG3994">
        <f>AE3994+AF3994</f>
        <v/>
      </c>
      <c r="AH3994" s="15">
        <f>IF(M3994&lt;&gt;1,"",IF(OR(R3994=-9,R3994=""),"",R3994))</f>
        <v/>
      </c>
      <c r="AI3994">
        <f>IF(M3994&lt;&gt;1,"",IF(OR(Q3994=999,Q3994=""),"",Q3994))</f>
        <v/>
      </c>
    </row>
    <row r="3995">
      <c r="A3995" t="inlineStr">
        <is>
          <t>TQRMNOP121470</t>
        </is>
      </c>
      <c r="B3995" t="n">
        <v>2025</v>
      </c>
      <c r="C3995" t="n">
        <v>1</v>
      </c>
      <c r="D3995" t="n">
        <v>42</v>
      </c>
      <c r="E3995" t="inlineStr">
        <is>
          <t>S</t>
        </is>
      </c>
      <c r="F3995" t="n">
        <v>10</v>
      </c>
      <c r="G3995" t="n">
        <v>1136</v>
      </c>
      <c r="H3995" t="n">
        <v>1</v>
      </c>
      <c r="I3995" t="n">
        <v>1</v>
      </c>
      <c r="J3995" t="n">
        <v>19</v>
      </c>
      <c r="K3995" t="n">
        <v>1</v>
      </c>
      <c r="L3995" t="n">
        <v>5</v>
      </c>
      <c r="M3995" t="n">
        <v>1</v>
      </c>
      <c r="N3995" t="n">
        <v>1</v>
      </c>
      <c r="O3995" t="n">
        <v>1</v>
      </c>
      <c r="P3995" t="n">
        <v>1</v>
      </c>
      <c r="Q3995" t="n">
        <v>999</v>
      </c>
      <c r="R3995" s="15" t="n">
        <v>394000</v>
      </c>
      <c r="S3995" s="15" t="n">
        <v>0</v>
      </c>
      <c r="T3995" s="15" t="n">
        <v>394000</v>
      </c>
      <c r="U3995" s="15" t="n">
        <v>118700</v>
      </c>
      <c r="V3995">
        <f>IFERROR(VLOOKUP(D3995,Tablas_Equivalencia!$A$3:$B$8,2,FALSE),"Sin dato")</f>
        <v/>
      </c>
      <c r="W3995">
        <f>IFERROR(VLOOKUP(L3995,Tablas_Equivalencia!$D$3:$E$9,2,FALSE),"Sin dato")</f>
        <v/>
      </c>
      <c r="X3995">
        <f>IF(I3995=1,"Varón","Mujer")</f>
        <v/>
      </c>
      <c r="Y3995">
        <f>IFERROR(VLOOKUP(M3995,Tablas_Equivalencia!$G$3:$H$6,2,FALSE),"Sin dato")</f>
        <v/>
      </c>
      <c r="Z3995">
        <f>IF(J3995&lt;=24,"18-24","25-29")</f>
        <v/>
      </c>
      <c r="AA3995">
        <f>IF(M3995&lt;&gt;1,"",IF(P3995=2,1,0))</f>
        <v/>
      </c>
      <c r="AB3995">
        <f>IF(M3995&lt;&gt;1,"",IF(O3995&gt;=2,1,0))</f>
        <v/>
      </c>
      <c r="AC3995">
        <f>IF(M3995&lt;&gt;1,"",IF(OR(Q3995=999,Q3995=""),"",IF(OR(Q3995&lt;35,Q3995&gt;48),1,0)))</f>
        <v/>
      </c>
      <c r="AD3995">
        <f>IF(COUNT(AA3995:AC3995)&lt;3,"",SUM(AA3995:AC3995))</f>
        <v/>
      </c>
      <c r="AE3995">
        <f>IF(L3995&gt;=4,2,IF(L3995&gt;=2,1,0))</f>
        <v/>
      </c>
      <c r="AF3995">
        <f>IF(L3995&gt;=5,1,0)</f>
        <v/>
      </c>
      <c r="AG3995">
        <f>AE3995+AF3995</f>
        <v/>
      </c>
      <c r="AH3995" s="15">
        <f>IF(M3995&lt;&gt;1,"",IF(OR(R3995=-9,R3995=""),"",R3995))</f>
        <v/>
      </c>
      <c r="AI3995">
        <f>IF(M3995&lt;&gt;1,"",IF(OR(Q3995=999,Q3995=""),"",Q3995))</f>
        <v/>
      </c>
    </row>
    <row r="3996">
      <c r="A3996" t="inlineStr">
        <is>
          <t>TQRMNOP121485</t>
        </is>
      </c>
      <c r="B3996" t="n">
        <v>2025</v>
      </c>
      <c r="C3996" t="n">
        <v>1</v>
      </c>
      <c r="D3996" t="n">
        <v>43</v>
      </c>
      <c r="E3996" t="inlineStr">
        <is>
          <t>S</t>
        </is>
      </c>
      <c r="F3996" t="n">
        <v>36</v>
      </c>
      <c r="G3996" t="n">
        <v>1038</v>
      </c>
      <c r="H3996" t="n">
        <v>2</v>
      </c>
      <c r="I3996" t="n">
        <v>2</v>
      </c>
      <c r="J3996" t="n">
        <v>28</v>
      </c>
      <c r="K3996" t="n">
        <v>2</v>
      </c>
      <c r="L3996" t="n">
        <v>3</v>
      </c>
      <c r="M3996" t="n">
        <v>3</v>
      </c>
      <c r="R3996" s="15" t="n">
        <v>0</v>
      </c>
      <c r="S3996" s="15" t="n">
        <v>0</v>
      </c>
      <c r="T3996" s="15" t="n">
        <v>0</v>
      </c>
      <c r="U3996" s="15" t="n">
        <v>109500</v>
      </c>
      <c r="V3996">
        <f>IFERROR(VLOOKUP(D3996,Tablas_Equivalencia!$A$3:$B$8,2,FALSE),"Sin dato")</f>
        <v/>
      </c>
      <c r="W3996">
        <f>IFERROR(VLOOKUP(L3996,Tablas_Equivalencia!$D$3:$E$9,2,FALSE),"Sin dato")</f>
        <v/>
      </c>
      <c r="X3996">
        <f>IF(I3996=1,"Varón","Mujer")</f>
        <v/>
      </c>
      <c r="Y3996">
        <f>IFERROR(VLOOKUP(M3996,Tablas_Equivalencia!$G$3:$H$6,2,FALSE),"Sin dato")</f>
        <v/>
      </c>
      <c r="Z3996">
        <f>IF(J3996&lt;=24,"18-24","25-29")</f>
        <v/>
      </c>
      <c r="AA3996">
        <f>IF(M3996&lt;&gt;1,"",IF(P3996=2,1,0))</f>
        <v/>
      </c>
      <c r="AB3996">
        <f>IF(M3996&lt;&gt;1,"",IF(O3996&gt;=2,1,0))</f>
        <v/>
      </c>
      <c r="AC3996">
        <f>IF(M3996&lt;&gt;1,"",IF(OR(Q3996=999,Q3996=""),"",IF(OR(Q3996&lt;35,Q3996&gt;48),1,0)))</f>
        <v/>
      </c>
      <c r="AD3996">
        <f>IF(COUNT(AA3996:AC3996)&lt;3,"",SUM(AA3996:AC3996))</f>
        <v/>
      </c>
      <c r="AE3996">
        <f>IF(L3996&gt;=4,2,IF(L3996&gt;=2,1,0))</f>
        <v/>
      </c>
      <c r="AF3996">
        <f>IF(L3996&gt;=5,1,0)</f>
        <v/>
      </c>
      <c r="AG3996">
        <f>AE3996+AF3996</f>
        <v/>
      </c>
      <c r="AH3996" s="15">
        <f>IF(M3996&lt;&gt;1,"",IF(OR(R3996=-9,R3996=""),"",R3996))</f>
        <v/>
      </c>
      <c r="AI3996">
        <f>IF(M3996&lt;&gt;1,"",IF(OR(Q3996=999,Q3996=""),"",Q3996))</f>
        <v/>
      </c>
    </row>
    <row r="3997">
      <c r="A3997" t="inlineStr">
        <is>
          <t>TQRMNOP121490</t>
        </is>
      </c>
      <c r="B3997" t="n">
        <v>2025</v>
      </c>
      <c r="C3997" t="n">
        <v>1</v>
      </c>
      <c r="D3997" t="n">
        <v>1</v>
      </c>
      <c r="E3997" t="inlineStr">
        <is>
          <t>S</t>
        </is>
      </c>
      <c r="F3997" t="n">
        <v>33</v>
      </c>
      <c r="G3997" t="n">
        <v>830</v>
      </c>
      <c r="H3997" t="n">
        <v>3</v>
      </c>
      <c r="I3997" t="n">
        <v>2</v>
      </c>
      <c r="J3997" t="n">
        <v>27</v>
      </c>
      <c r="K3997" t="n">
        <v>2</v>
      </c>
      <c r="L3997" t="n">
        <v>4</v>
      </c>
      <c r="M3997" t="n">
        <v>1</v>
      </c>
      <c r="N3997" t="n">
        <v>3</v>
      </c>
      <c r="O3997" t="n">
        <v>2</v>
      </c>
      <c r="P3997" t="n">
        <v>2</v>
      </c>
      <c r="Q3997" t="n">
        <v>24</v>
      </c>
      <c r="R3997" s="15" t="n">
        <v>1010000</v>
      </c>
      <c r="S3997" s="15" t="n">
        <v>0</v>
      </c>
      <c r="T3997" s="15" t="n">
        <v>1010000</v>
      </c>
      <c r="U3997" s="15" t="n">
        <v>324600</v>
      </c>
      <c r="V3997">
        <f>IFERROR(VLOOKUP(D3997,Tablas_Equivalencia!$A$3:$B$8,2,FALSE),"Sin dato")</f>
        <v/>
      </c>
      <c r="W3997">
        <f>IFERROR(VLOOKUP(L3997,Tablas_Equivalencia!$D$3:$E$9,2,FALSE),"Sin dato")</f>
        <v/>
      </c>
      <c r="X3997">
        <f>IF(I3997=1,"Varón","Mujer")</f>
        <v/>
      </c>
      <c r="Y3997">
        <f>IFERROR(VLOOKUP(M3997,Tablas_Equivalencia!$G$3:$H$6,2,FALSE),"Sin dato")</f>
        <v/>
      </c>
      <c r="Z3997">
        <f>IF(J3997&lt;=24,"18-24","25-29")</f>
        <v/>
      </c>
      <c r="AA3997">
        <f>IF(M3997&lt;&gt;1,"",IF(P3997=2,1,0))</f>
        <v/>
      </c>
      <c r="AB3997">
        <f>IF(M3997&lt;&gt;1,"",IF(O3997&gt;=2,1,0))</f>
        <v/>
      </c>
      <c r="AC3997">
        <f>IF(M3997&lt;&gt;1,"",IF(OR(Q3997=999,Q3997=""),"",IF(OR(Q3997&lt;35,Q3997&gt;48),1,0)))</f>
        <v/>
      </c>
      <c r="AD3997">
        <f>IF(COUNT(AA3997:AC3997)&lt;3,"",SUM(AA3997:AC3997))</f>
        <v/>
      </c>
      <c r="AE3997">
        <f>IF(L3997&gt;=4,2,IF(L3997&gt;=2,1,0))</f>
        <v/>
      </c>
      <c r="AF3997">
        <f>IF(L3997&gt;=5,1,0)</f>
        <v/>
      </c>
      <c r="AG3997">
        <f>AE3997+AF3997</f>
        <v/>
      </c>
      <c r="AH3997" s="15">
        <f>IF(M3997&lt;&gt;1,"",IF(OR(R3997=-9,R3997=""),"",R3997))</f>
        <v/>
      </c>
      <c r="AI3997">
        <f>IF(M3997&lt;&gt;1,"",IF(OR(Q3997=999,Q3997=""),"",Q3997))</f>
        <v/>
      </c>
    </row>
    <row r="3998">
      <c r="A3998" t="inlineStr">
        <is>
          <t>TQRMNOP121492</t>
        </is>
      </c>
      <c r="B3998" t="n">
        <v>2025</v>
      </c>
      <c r="C3998" t="n">
        <v>1</v>
      </c>
      <c r="D3998" t="n">
        <v>40</v>
      </c>
      <c r="E3998" t="inlineStr">
        <is>
          <t>N</t>
        </is>
      </c>
      <c r="F3998" t="n">
        <v>9</v>
      </c>
      <c r="G3998" t="n">
        <v>653</v>
      </c>
      <c r="H3998" t="n">
        <v>2</v>
      </c>
      <c r="I3998" t="n">
        <v>1</v>
      </c>
      <c r="J3998" t="n">
        <v>20</v>
      </c>
      <c r="K3998" t="n">
        <v>2</v>
      </c>
      <c r="L3998" t="n">
        <v>1</v>
      </c>
      <c r="M3998" t="n">
        <v>1</v>
      </c>
      <c r="N3998" t="n">
        <v>2</v>
      </c>
      <c r="O3998" t="n">
        <v>2</v>
      </c>
      <c r="P3998" t="n">
        <v>2</v>
      </c>
      <c r="Q3998" t="n">
        <v>34</v>
      </c>
      <c r="R3998" s="15" t="n">
        <v>179000</v>
      </c>
      <c r="S3998" s="15" t="n">
        <v>0</v>
      </c>
      <c r="T3998" s="15" t="n">
        <v>179000</v>
      </c>
      <c r="U3998" s="15" t="n">
        <v>38400</v>
      </c>
      <c r="V3998">
        <f>IFERROR(VLOOKUP(D3998,Tablas_Equivalencia!$A$3:$B$8,2,FALSE),"Sin dato")</f>
        <v/>
      </c>
      <c r="W3998">
        <f>IFERROR(VLOOKUP(L3998,Tablas_Equivalencia!$D$3:$E$9,2,FALSE),"Sin dato")</f>
        <v/>
      </c>
      <c r="X3998">
        <f>IF(I3998=1,"Varón","Mujer")</f>
        <v/>
      </c>
      <c r="Y3998">
        <f>IFERROR(VLOOKUP(M3998,Tablas_Equivalencia!$G$3:$H$6,2,FALSE),"Sin dato")</f>
        <v/>
      </c>
      <c r="Z3998">
        <f>IF(J3998&lt;=24,"18-24","25-29")</f>
        <v/>
      </c>
      <c r="AA3998">
        <f>IF(M3998&lt;&gt;1,"",IF(P3998=2,1,0))</f>
        <v/>
      </c>
      <c r="AB3998">
        <f>IF(M3998&lt;&gt;1,"",IF(O3998&gt;=2,1,0))</f>
        <v/>
      </c>
      <c r="AC3998">
        <f>IF(M3998&lt;&gt;1,"",IF(OR(Q3998=999,Q3998=""),"",IF(OR(Q3998&lt;35,Q3998&gt;48),1,0)))</f>
        <v/>
      </c>
      <c r="AD3998">
        <f>IF(COUNT(AA3998:AC3998)&lt;3,"",SUM(AA3998:AC3998))</f>
        <v/>
      </c>
      <c r="AE3998">
        <f>IF(L3998&gt;=4,2,IF(L3998&gt;=2,1,0))</f>
        <v/>
      </c>
      <c r="AF3998">
        <f>IF(L3998&gt;=5,1,0)</f>
        <v/>
      </c>
      <c r="AG3998">
        <f>AE3998+AF3998</f>
        <v/>
      </c>
      <c r="AH3998" s="15">
        <f>IF(M3998&lt;&gt;1,"",IF(OR(R3998=-9,R3998=""),"",R3998))</f>
        <v/>
      </c>
      <c r="AI3998">
        <f>IF(M3998&lt;&gt;1,"",IF(OR(Q3998=999,Q3998=""),"",Q3998))</f>
        <v/>
      </c>
    </row>
    <row r="3999">
      <c r="A3999" t="inlineStr">
        <is>
          <t>TQRMNOP121496</t>
        </is>
      </c>
      <c r="B3999" t="n">
        <v>2025</v>
      </c>
      <c r="C3999" t="n">
        <v>1</v>
      </c>
      <c r="D3999" t="n">
        <v>43</v>
      </c>
      <c r="E3999" t="inlineStr">
        <is>
          <t>S</t>
        </is>
      </c>
      <c r="F3999" t="n">
        <v>17</v>
      </c>
      <c r="G3999" t="n">
        <v>1243</v>
      </c>
      <c r="H3999" t="n">
        <v>1</v>
      </c>
      <c r="I3999" t="n">
        <v>2</v>
      </c>
      <c r="J3999" t="n">
        <v>26</v>
      </c>
      <c r="K3999" t="n">
        <v>1</v>
      </c>
      <c r="L3999" t="n">
        <v>3</v>
      </c>
      <c r="M3999" t="n">
        <v>3</v>
      </c>
      <c r="R3999" s="15" t="n">
        <v>0</v>
      </c>
      <c r="S3999" s="15" t="n">
        <v>0</v>
      </c>
      <c r="T3999" s="15" t="n">
        <v>0</v>
      </c>
      <c r="U3999" s="15" t="n">
        <v>226900</v>
      </c>
      <c r="V3999">
        <f>IFERROR(VLOOKUP(D3999,Tablas_Equivalencia!$A$3:$B$8,2,FALSE),"Sin dato")</f>
        <v/>
      </c>
      <c r="W3999">
        <f>IFERROR(VLOOKUP(L3999,Tablas_Equivalencia!$D$3:$E$9,2,FALSE),"Sin dato")</f>
        <v/>
      </c>
      <c r="X3999">
        <f>IF(I3999=1,"Varón","Mujer")</f>
        <v/>
      </c>
      <c r="Y3999">
        <f>IFERROR(VLOOKUP(M3999,Tablas_Equivalencia!$G$3:$H$6,2,FALSE),"Sin dato")</f>
        <v/>
      </c>
      <c r="Z3999">
        <f>IF(J3999&lt;=24,"18-24","25-29")</f>
        <v/>
      </c>
      <c r="AA3999">
        <f>IF(M3999&lt;&gt;1,"",IF(P3999=2,1,0))</f>
        <v/>
      </c>
      <c r="AB3999">
        <f>IF(M3999&lt;&gt;1,"",IF(O3999&gt;=2,1,0))</f>
        <v/>
      </c>
      <c r="AC3999">
        <f>IF(M3999&lt;&gt;1,"",IF(OR(Q3999=999,Q3999=""),"",IF(OR(Q3999&lt;35,Q3999&gt;48),1,0)))</f>
        <v/>
      </c>
      <c r="AD3999">
        <f>IF(COUNT(AA3999:AC3999)&lt;3,"",SUM(AA3999:AC3999))</f>
        <v/>
      </c>
      <c r="AE3999">
        <f>IF(L3999&gt;=4,2,IF(L3999&gt;=2,1,0))</f>
        <v/>
      </c>
      <c r="AF3999">
        <f>IF(L3999&gt;=5,1,0)</f>
        <v/>
      </c>
      <c r="AG3999">
        <f>AE3999+AF3999</f>
        <v/>
      </c>
      <c r="AH3999" s="15">
        <f>IF(M3999&lt;&gt;1,"",IF(OR(R3999=-9,R3999=""),"",R3999))</f>
        <v/>
      </c>
      <c r="AI3999">
        <f>IF(M3999&lt;&gt;1,"",IF(OR(Q3999=999,Q3999=""),"",Q3999))</f>
        <v/>
      </c>
    </row>
    <row r="4000">
      <c r="A4000" t="inlineStr">
        <is>
          <t>TQRMNOP121501</t>
        </is>
      </c>
      <c r="B4000" t="n">
        <v>2025</v>
      </c>
      <c r="C4000" t="n">
        <v>1</v>
      </c>
      <c r="D4000" t="n">
        <v>41</v>
      </c>
      <c r="E4000" t="inlineStr">
        <is>
          <t>S</t>
        </is>
      </c>
      <c r="F4000" t="n">
        <v>8</v>
      </c>
      <c r="G4000" t="n">
        <v>1248</v>
      </c>
      <c r="H4000" t="n">
        <v>3</v>
      </c>
      <c r="I4000" t="n">
        <v>1</v>
      </c>
      <c r="J4000" t="n">
        <v>19</v>
      </c>
      <c r="K4000" t="n">
        <v>2</v>
      </c>
      <c r="L4000" t="n">
        <v>4</v>
      </c>
      <c r="M4000" t="n">
        <v>3</v>
      </c>
      <c r="R4000" s="15" t="n">
        <v>0</v>
      </c>
      <c r="S4000" s="15" t="n">
        <v>0</v>
      </c>
      <c r="T4000" s="15" t="n">
        <v>0</v>
      </c>
      <c r="U4000" s="15" t="n">
        <v>55700</v>
      </c>
      <c r="V4000">
        <f>IFERROR(VLOOKUP(D4000,Tablas_Equivalencia!$A$3:$B$8,2,FALSE),"Sin dato")</f>
        <v/>
      </c>
      <c r="W4000">
        <f>IFERROR(VLOOKUP(L4000,Tablas_Equivalencia!$D$3:$E$9,2,FALSE),"Sin dato")</f>
        <v/>
      </c>
      <c r="X4000">
        <f>IF(I4000=1,"Varón","Mujer")</f>
        <v/>
      </c>
      <c r="Y4000">
        <f>IFERROR(VLOOKUP(M4000,Tablas_Equivalencia!$G$3:$H$6,2,FALSE),"Sin dato")</f>
        <v/>
      </c>
      <c r="Z4000">
        <f>IF(J4000&lt;=24,"18-24","25-29")</f>
        <v/>
      </c>
      <c r="AA4000">
        <f>IF(M4000&lt;&gt;1,"",IF(P4000=2,1,0))</f>
        <v/>
      </c>
      <c r="AB4000">
        <f>IF(M4000&lt;&gt;1,"",IF(O4000&gt;=2,1,0))</f>
        <v/>
      </c>
      <c r="AC4000">
        <f>IF(M4000&lt;&gt;1,"",IF(OR(Q4000=999,Q4000=""),"",IF(OR(Q4000&lt;35,Q4000&gt;48),1,0)))</f>
        <v/>
      </c>
      <c r="AD4000">
        <f>IF(COUNT(AA4000:AC4000)&lt;3,"",SUM(AA4000:AC4000))</f>
        <v/>
      </c>
      <c r="AE4000">
        <f>IF(L4000&gt;=4,2,IF(L4000&gt;=2,1,0))</f>
        <v/>
      </c>
      <c r="AF4000">
        <f>IF(L4000&gt;=5,1,0)</f>
        <v/>
      </c>
      <c r="AG4000">
        <f>AE4000+AF4000</f>
        <v/>
      </c>
      <c r="AH4000" s="15">
        <f>IF(M4000&lt;&gt;1,"",IF(OR(R4000=-9,R4000=""),"",R4000))</f>
        <v/>
      </c>
      <c r="AI4000">
        <f>IF(M4000&lt;&gt;1,"",IF(OR(Q4000=999,Q4000=""),"",Q4000))</f>
        <v/>
      </c>
    </row>
    <row r="4001">
      <c r="A4001" t="inlineStr">
        <is>
          <t>TQRMNOP121503</t>
        </is>
      </c>
      <c r="B4001" t="n">
        <v>2025</v>
      </c>
      <c r="C4001" t="n">
        <v>1</v>
      </c>
      <c r="D4001" t="n">
        <v>40</v>
      </c>
      <c r="E4001" t="inlineStr">
        <is>
          <t>N</t>
        </is>
      </c>
      <c r="F4001" t="n">
        <v>22</v>
      </c>
      <c r="G4001" t="n">
        <v>1090</v>
      </c>
      <c r="H4001" t="n">
        <v>1</v>
      </c>
      <c r="I4001" t="n">
        <v>1</v>
      </c>
      <c r="J4001" t="n">
        <v>25</v>
      </c>
      <c r="K4001" t="n">
        <v>1</v>
      </c>
      <c r="L4001" t="n">
        <v>3</v>
      </c>
      <c r="M4001" t="n">
        <v>2</v>
      </c>
      <c r="R4001" s="15" t="n">
        <v>0</v>
      </c>
      <c r="S4001" s="15" t="n">
        <v>99000</v>
      </c>
      <c r="T4001" s="15" t="n">
        <v>99000</v>
      </c>
      <c r="U4001" s="15" t="n">
        <v>53900</v>
      </c>
      <c r="V4001">
        <f>IFERROR(VLOOKUP(D4001,Tablas_Equivalencia!$A$3:$B$8,2,FALSE),"Sin dato")</f>
        <v/>
      </c>
      <c r="W4001">
        <f>IFERROR(VLOOKUP(L4001,Tablas_Equivalencia!$D$3:$E$9,2,FALSE),"Sin dato")</f>
        <v/>
      </c>
      <c r="X4001">
        <f>IF(I4001=1,"Varón","Mujer")</f>
        <v/>
      </c>
      <c r="Y4001">
        <f>IFERROR(VLOOKUP(M4001,Tablas_Equivalencia!$G$3:$H$6,2,FALSE),"Sin dato")</f>
        <v/>
      </c>
      <c r="Z4001">
        <f>IF(J4001&lt;=24,"18-24","25-29")</f>
        <v/>
      </c>
      <c r="AA4001">
        <f>IF(M4001&lt;&gt;1,"",IF(P4001=2,1,0))</f>
        <v/>
      </c>
      <c r="AB4001">
        <f>IF(M4001&lt;&gt;1,"",IF(O4001&gt;=2,1,0))</f>
        <v/>
      </c>
      <c r="AC4001">
        <f>IF(M4001&lt;&gt;1,"",IF(OR(Q4001=999,Q4001=""),"",IF(OR(Q4001&lt;35,Q4001&gt;48),1,0)))</f>
        <v/>
      </c>
      <c r="AD4001">
        <f>IF(COUNT(AA4001:AC4001)&lt;3,"",SUM(AA4001:AC4001))</f>
        <v/>
      </c>
      <c r="AE4001">
        <f>IF(L4001&gt;=4,2,IF(L4001&gt;=2,1,0))</f>
        <v/>
      </c>
      <c r="AF4001">
        <f>IF(L4001&gt;=5,1,0)</f>
        <v/>
      </c>
      <c r="AG4001">
        <f>AE4001+AF4001</f>
        <v/>
      </c>
      <c r="AH4001" s="15">
        <f>IF(M4001&lt;&gt;1,"",IF(OR(R4001=-9,R4001=""),"",R4001))</f>
        <v/>
      </c>
      <c r="AI4001">
        <f>IF(M4001&lt;&gt;1,"",IF(OR(Q4001=999,Q4001=""),"",Q4001))</f>
        <v/>
      </c>
    </row>
    <row r="4002">
      <c r="A4002" t="inlineStr">
        <is>
          <t>TQRMNOP121507</t>
        </is>
      </c>
      <c r="B4002" t="n">
        <v>2025</v>
      </c>
      <c r="C4002" t="n">
        <v>1</v>
      </c>
      <c r="D4002" t="n">
        <v>1</v>
      </c>
      <c r="E4002" t="inlineStr">
        <is>
          <t>S</t>
        </is>
      </c>
      <c r="F4002" t="n">
        <v>32</v>
      </c>
      <c r="G4002" t="n">
        <v>1651</v>
      </c>
      <c r="H4002" t="n">
        <v>2</v>
      </c>
      <c r="I4002" t="n">
        <v>2</v>
      </c>
      <c r="J4002" t="n">
        <v>21</v>
      </c>
      <c r="K4002" t="n">
        <v>1</v>
      </c>
      <c r="L4002" t="n">
        <v>3</v>
      </c>
      <c r="M4002" t="n">
        <v>1</v>
      </c>
      <c r="N4002" t="n">
        <v>3</v>
      </c>
      <c r="O4002" t="n">
        <v>1</v>
      </c>
      <c r="P4002" t="n">
        <v>2</v>
      </c>
      <c r="Q4002" t="n">
        <v>9</v>
      </c>
      <c r="R4002" s="15" t="n">
        <v>-9</v>
      </c>
      <c r="S4002" s="15" t="n">
        <v>120000</v>
      </c>
      <c r="T4002" s="15" t="n">
        <v>119991</v>
      </c>
      <c r="U4002" s="15" t="n">
        <v>146600</v>
      </c>
      <c r="V4002">
        <f>IFERROR(VLOOKUP(D4002,Tablas_Equivalencia!$A$3:$B$8,2,FALSE),"Sin dato")</f>
        <v/>
      </c>
      <c r="W4002">
        <f>IFERROR(VLOOKUP(L4002,Tablas_Equivalencia!$D$3:$E$9,2,FALSE),"Sin dato")</f>
        <v/>
      </c>
      <c r="X4002">
        <f>IF(I4002=1,"Varón","Mujer")</f>
        <v/>
      </c>
      <c r="Y4002">
        <f>IFERROR(VLOOKUP(M4002,Tablas_Equivalencia!$G$3:$H$6,2,FALSE),"Sin dato")</f>
        <v/>
      </c>
      <c r="Z4002">
        <f>IF(J4002&lt;=24,"18-24","25-29")</f>
        <v/>
      </c>
      <c r="AA4002">
        <f>IF(M4002&lt;&gt;1,"",IF(P4002=2,1,0))</f>
        <v/>
      </c>
      <c r="AB4002">
        <f>IF(M4002&lt;&gt;1,"",IF(O4002&gt;=2,1,0))</f>
        <v/>
      </c>
      <c r="AC4002">
        <f>IF(M4002&lt;&gt;1,"",IF(OR(Q4002=999,Q4002=""),"",IF(OR(Q4002&lt;35,Q4002&gt;48),1,0)))</f>
        <v/>
      </c>
      <c r="AD4002">
        <f>IF(COUNT(AA4002:AC4002)&lt;3,"",SUM(AA4002:AC4002))</f>
        <v/>
      </c>
      <c r="AE4002">
        <f>IF(L4002&gt;=4,2,IF(L4002&gt;=2,1,0))</f>
        <v/>
      </c>
      <c r="AF4002">
        <f>IF(L4002&gt;=5,1,0)</f>
        <v/>
      </c>
      <c r="AG4002">
        <f>AE4002+AF4002</f>
        <v/>
      </c>
      <c r="AH4002" s="15">
        <f>IF(M4002&lt;&gt;1,"",IF(OR(R4002=-9,R4002=""),"",R4002))</f>
        <v/>
      </c>
      <c r="AI4002">
        <f>IF(M4002&lt;&gt;1,"",IF(OR(Q4002=999,Q4002=""),"",Q4002))</f>
        <v/>
      </c>
    </row>
    <row r="4003">
      <c r="A4003" t="inlineStr">
        <is>
          <t>TQRMNOP121508</t>
        </is>
      </c>
      <c r="B4003" t="n">
        <v>2025</v>
      </c>
      <c r="C4003" t="n">
        <v>1</v>
      </c>
      <c r="D4003" t="n">
        <v>1</v>
      </c>
      <c r="E4003" t="inlineStr">
        <is>
          <t>S</t>
        </is>
      </c>
      <c r="F4003" t="n">
        <v>33</v>
      </c>
      <c r="G4003" t="n">
        <v>1142</v>
      </c>
      <c r="H4003" t="n">
        <v>3</v>
      </c>
      <c r="I4003" t="n">
        <v>1</v>
      </c>
      <c r="J4003" t="n">
        <v>18</v>
      </c>
      <c r="K4003" t="n">
        <v>2</v>
      </c>
      <c r="L4003" t="n">
        <v>5</v>
      </c>
      <c r="M4003" t="n">
        <v>1</v>
      </c>
      <c r="N4003" t="n">
        <v>3</v>
      </c>
      <c r="O4003" t="n">
        <v>1</v>
      </c>
      <c r="P4003" t="n">
        <v>1</v>
      </c>
      <c r="Q4003" t="n">
        <v>52</v>
      </c>
      <c r="R4003" s="15" t="n">
        <v>1173000</v>
      </c>
      <c r="S4003" s="15" t="n">
        <v>0</v>
      </c>
      <c r="T4003" s="15" t="n">
        <v>1173000</v>
      </c>
      <c r="U4003" s="15" t="n">
        <v>131700</v>
      </c>
      <c r="V4003">
        <f>IFERROR(VLOOKUP(D4003,Tablas_Equivalencia!$A$3:$B$8,2,FALSE),"Sin dato")</f>
        <v/>
      </c>
      <c r="W4003">
        <f>IFERROR(VLOOKUP(L4003,Tablas_Equivalencia!$D$3:$E$9,2,FALSE),"Sin dato")</f>
        <v/>
      </c>
      <c r="X4003">
        <f>IF(I4003=1,"Varón","Mujer")</f>
        <v/>
      </c>
      <c r="Y4003">
        <f>IFERROR(VLOOKUP(M4003,Tablas_Equivalencia!$G$3:$H$6,2,FALSE),"Sin dato")</f>
        <v/>
      </c>
      <c r="Z4003">
        <f>IF(J4003&lt;=24,"18-24","25-29")</f>
        <v/>
      </c>
      <c r="AA4003">
        <f>IF(M4003&lt;&gt;1,"",IF(P4003=2,1,0))</f>
        <v/>
      </c>
      <c r="AB4003">
        <f>IF(M4003&lt;&gt;1,"",IF(O4003&gt;=2,1,0))</f>
        <v/>
      </c>
      <c r="AC4003">
        <f>IF(M4003&lt;&gt;1,"",IF(OR(Q4003=999,Q4003=""),"",IF(OR(Q4003&lt;35,Q4003&gt;48),1,0)))</f>
        <v/>
      </c>
      <c r="AD4003">
        <f>IF(COUNT(AA4003:AC4003)&lt;3,"",SUM(AA4003:AC4003))</f>
        <v/>
      </c>
      <c r="AE4003">
        <f>IF(L4003&gt;=4,2,IF(L4003&gt;=2,1,0))</f>
        <v/>
      </c>
      <c r="AF4003">
        <f>IF(L4003&gt;=5,1,0)</f>
        <v/>
      </c>
      <c r="AG4003">
        <f>AE4003+AF4003</f>
        <v/>
      </c>
      <c r="AH4003" s="15">
        <f>IF(M4003&lt;&gt;1,"",IF(OR(R4003=-9,R4003=""),"",R4003))</f>
        <v/>
      </c>
      <c r="AI4003">
        <f>IF(M4003&lt;&gt;1,"",IF(OR(Q4003=999,Q4003=""),"",Q4003))</f>
        <v/>
      </c>
    </row>
    <row r="4004">
      <c r="A4004" t="inlineStr">
        <is>
          <t>TQRMNOP121512</t>
        </is>
      </c>
      <c r="B4004" t="n">
        <v>2025</v>
      </c>
      <c r="C4004" t="n">
        <v>1</v>
      </c>
      <c r="D4004" t="n">
        <v>41</v>
      </c>
      <c r="E4004" t="inlineStr">
        <is>
          <t>S</t>
        </is>
      </c>
      <c r="F4004" t="n">
        <v>8</v>
      </c>
      <c r="G4004" t="n">
        <v>495</v>
      </c>
      <c r="H4004" t="n">
        <v>1</v>
      </c>
      <c r="I4004" t="n">
        <v>1</v>
      </c>
      <c r="J4004" t="n">
        <v>23</v>
      </c>
      <c r="K4004" t="n">
        <v>2</v>
      </c>
      <c r="L4004" t="n">
        <v>4</v>
      </c>
      <c r="M4004" t="n">
        <v>1</v>
      </c>
      <c r="N4004" t="n">
        <v>4</v>
      </c>
      <c r="O4004" t="n">
        <v>2</v>
      </c>
      <c r="P4004" t="n">
        <v>2</v>
      </c>
      <c r="Q4004" t="n">
        <v>32</v>
      </c>
      <c r="R4004" s="15" t="n">
        <v>211000</v>
      </c>
      <c r="S4004" s="15" t="n">
        <v>0</v>
      </c>
      <c r="T4004" s="15" t="n">
        <v>211000</v>
      </c>
      <c r="U4004" s="15" t="n">
        <v>146900</v>
      </c>
      <c r="V4004">
        <f>IFERROR(VLOOKUP(D4004,Tablas_Equivalencia!$A$3:$B$8,2,FALSE),"Sin dato")</f>
        <v/>
      </c>
      <c r="W4004">
        <f>IFERROR(VLOOKUP(L4004,Tablas_Equivalencia!$D$3:$E$9,2,FALSE),"Sin dato")</f>
        <v/>
      </c>
      <c r="X4004">
        <f>IF(I4004=1,"Varón","Mujer")</f>
        <v/>
      </c>
      <c r="Y4004">
        <f>IFERROR(VLOOKUP(M4004,Tablas_Equivalencia!$G$3:$H$6,2,FALSE),"Sin dato")</f>
        <v/>
      </c>
      <c r="Z4004">
        <f>IF(J4004&lt;=24,"18-24","25-29")</f>
        <v/>
      </c>
      <c r="AA4004">
        <f>IF(M4004&lt;&gt;1,"",IF(P4004=2,1,0))</f>
        <v/>
      </c>
      <c r="AB4004">
        <f>IF(M4004&lt;&gt;1,"",IF(O4004&gt;=2,1,0))</f>
        <v/>
      </c>
      <c r="AC4004">
        <f>IF(M4004&lt;&gt;1,"",IF(OR(Q4004=999,Q4004=""),"",IF(OR(Q4004&lt;35,Q4004&gt;48),1,0)))</f>
        <v/>
      </c>
      <c r="AD4004">
        <f>IF(COUNT(AA4004:AC4004)&lt;3,"",SUM(AA4004:AC4004))</f>
        <v/>
      </c>
      <c r="AE4004">
        <f>IF(L4004&gt;=4,2,IF(L4004&gt;=2,1,0))</f>
        <v/>
      </c>
      <c r="AF4004">
        <f>IF(L4004&gt;=5,1,0)</f>
        <v/>
      </c>
      <c r="AG4004">
        <f>AE4004+AF4004</f>
        <v/>
      </c>
      <c r="AH4004" s="15">
        <f>IF(M4004&lt;&gt;1,"",IF(OR(R4004=-9,R4004=""),"",R4004))</f>
        <v/>
      </c>
      <c r="AI4004">
        <f>IF(M4004&lt;&gt;1,"",IF(OR(Q4004=999,Q4004=""),"",Q4004))</f>
        <v/>
      </c>
    </row>
    <row r="4005">
      <c r="A4005" t="inlineStr">
        <is>
          <t>TQRMNOP121516</t>
        </is>
      </c>
      <c r="B4005" t="n">
        <v>2025</v>
      </c>
      <c r="C4005" t="n">
        <v>1</v>
      </c>
      <c r="D4005" t="n">
        <v>1</v>
      </c>
      <c r="E4005" t="inlineStr">
        <is>
          <t>S</t>
        </is>
      </c>
      <c r="F4005" t="n">
        <v>32</v>
      </c>
      <c r="G4005" t="n">
        <v>1322</v>
      </c>
      <c r="H4005" t="n">
        <v>3</v>
      </c>
      <c r="I4005" t="n">
        <v>2</v>
      </c>
      <c r="J4005" t="n">
        <v>24</v>
      </c>
      <c r="K4005" t="n">
        <v>1</v>
      </c>
      <c r="L4005" t="n">
        <v>1</v>
      </c>
      <c r="M4005" t="n">
        <v>2</v>
      </c>
      <c r="R4005" s="15" t="n">
        <v>0</v>
      </c>
      <c r="S4005" s="15" t="n">
        <v>0</v>
      </c>
      <c r="T4005" s="15" t="n">
        <v>0</v>
      </c>
      <c r="U4005" s="15" t="n">
        <v>107100</v>
      </c>
      <c r="V4005">
        <f>IFERROR(VLOOKUP(D4005,Tablas_Equivalencia!$A$3:$B$8,2,FALSE),"Sin dato")</f>
        <v/>
      </c>
      <c r="W4005">
        <f>IFERROR(VLOOKUP(L4005,Tablas_Equivalencia!$D$3:$E$9,2,FALSE),"Sin dato")</f>
        <v/>
      </c>
      <c r="X4005">
        <f>IF(I4005=1,"Varón","Mujer")</f>
        <v/>
      </c>
      <c r="Y4005">
        <f>IFERROR(VLOOKUP(M4005,Tablas_Equivalencia!$G$3:$H$6,2,FALSE),"Sin dato")</f>
        <v/>
      </c>
      <c r="Z4005">
        <f>IF(J4005&lt;=24,"18-24","25-29")</f>
        <v/>
      </c>
      <c r="AA4005">
        <f>IF(M4005&lt;&gt;1,"",IF(P4005=2,1,0))</f>
        <v/>
      </c>
      <c r="AB4005">
        <f>IF(M4005&lt;&gt;1,"",IF(O4005&gt;=2,1,0))</f>
        <v/>
      </c>
      <c r="AC4005">
        <f>IF(M4005&lt;&gt;1,"",IF(OR(Q4005=999,Q4005=""),"",IF(OR(Q4005&lt;35,Q4005&gt;48),1,0)))</f>
        <v/>
      </c>
      <c r="AD4005">
        <f>IF(COUNT(AA4005:AC4005)&lt;3,"",SUM(AA4005:AC4005))</f>
        <v/>
      </c>
      <c r="AE4005">
        <f>IF(L4005&gt;=4,2,IF(L4005&gt;=2,1,0))</f>
        <v/>
      </c>
      <c r="AF4005">
        <f>IF(L4005&gt;=5,1,0)</f>
        <v/>
      </c>
      <c r="AG4005">
        <f>AE4005+AF4005</f>
        <v/>
      </c>
      <c r="AH4005" s="15">
        <f>IF(M4005&lt;&gt;1,"",IF(OR(R4005=-9,R4005=""),"",R4005))</f>
        <v/>
      </c>
      <c r="AI4005">
        <f>IF(M4005&lt;&gt;1,"",IF(OR(Q4005=999,Q4005=""),"",Q4005))</f>
        <v/>
      </c>
    </row>
    <row r="4006">
      <c r="A4006" t="inlineStr">
        <is>
          <t>TQRMNOP121518</t>
        </is>
      </c>
      <c r="B4006" t="n">
        <v>2025</v>
      </c>
      <c r="C4006" t="n">
        <v>1</v>
      </c>
      <c r="D4006" t="n">
        <v>40</v>
      </c>
      <c r="E4006" t="inlineStr">
        <is>
          <t>S</t>
        </is>
      </c>
      <c r="F4006" t="n">
        <v>7</v>
      </c>
      <c r="G4006" t="n">
        <v>958</v>
      </c>
      <c r="H4006" t="n">
        <v>3</v>
      </c>
      <c r="I4006" t="n">
        <v>1</v>
      </c>
      <c r="J4006" t="n">
        <v>25</v>
      </c>
      <c r="K4006" t="n">
        <v>2</v>
      </c>
      <c r="L4006" t="n">
        <v>2</v>
      </c>
      <c r="M4006" t="n">
        <v>3</v>
      </c>
      <c r="R4006" s="15" t="n">
        <v>0</v>
      </c>
      <c r="S4006" s="15" t="n">
        <v>66000</v>
      </c>
      <c r="T4006" s="15" t="n">
        <v>66000</v>
      </c>
      <c r="U4006" s="15" t="n">
        <v>61200</v>
      </c>
      <c r="V4006">
        <f>IFERROR(VLOOKUP(D4006,Tablas_Equivalencia!$A$3:$B$8,2,FALSE),"Sin dato")</f>
        <v/>
      </c>
      <c r="W4006">
        <f>IFERROR(VLOOKUP(L4006,Tablas_Equivalencia!$D$3:$E$9,2,FALSE),"Sin dato")</f>
        <v/>
      </c>
      <c r="X4006">
        <f>IF(I4006=1,"Varón","Mujer")</f>
        <v/>
      </c>
      <c r="Y4006">
        <f>IFERROR(VLOOKUP(M4006,Tablas_Equivalencia!$G$3:$H$6,2,FALSE),"Sin dato")</f>
        <v/>
      </c>
      <c r="Z4006">
        <f>IF(J4006&lt;=24,"18-24","25-29")</f>
        <v/>
      </c>
      <c r="AA4006">
        <f>IF(M4006&lt;&gt;1,"",IF(P4006=2,1,0))</f>
        <v/>
      </c>
      <c r="AB4006">
        <f>IF(M4006&lt;&gt;1,"",IF(O4006&gt;=2,1,0))</f>
        <v/>
      </c>
      <c r="AC4006">
        <f>IF(M4006&lt;&gt;1,"",IF(OR(Q4006=999,Q4006=""),"",IF(OR(Q4006&lt;35,Q4006&gt;48),1,0)))</f>
        <v/>
      </c>
      <c r="AD4006">
        <f>IF(COUNT(AA4006:AC4006)&lt;3,"",SUM(AA4006:AC4006))</f>
        <v/>
      </c>
      <c r="AE4006">
        <f>IF(L4006&gt;=4,2,IF(L4006&gt;=2,1,0))</f>
        <v/>
      </c>
      <c r="AF4006">
        <f>IF(L4006&gt;=5,1,0)</f>
        <v/>
      </c>
      <c r="AG4006">
        <f>AE4006+AF4006</f>
        <v/>
      </c>
      <c r="AH4006" s="15">
        <f>IF(M4006&lt;&gt;1,"",IF(OR(R4006=-9,R4006=""),"",R4006))</f>
        <v/>
      </c>
      <c r="AI4006">
        <f>IF(M4006&lt;&gt;1,"",IF(OR(Q4006=999,Q4006=""),"",Q4006))</f>
        <v/>
      </c>
    </row>
    <row r="4007">
      <c r="A4007" t="inlineStr">
        <is>
          <t>TQRMNOP121528</t>
        </is>
      </c>
      <c r="B4007" t="n">
        <v>2025</v>
      </c>
      <c r="C4007" t="n">
        <v>1</v>
      </c>
      <c r="D4007" t="n">
        <v>42</v>
      </c>
      <c r="E4007" t="inlineStr">
        <is>
          <t>S</t>
        </is>
      </c>
      <c r="F4007" t="n">
        <v>10</v>
      </c>
      <c r="G4007" t="n">
        <v>1050</v>
      </c>
      <c r="H4007" t="n">
        <v>3</v>
      </c>
      <c r="I4007" t="n">
        <v>2</v>
      </c>
      <c r="J4007" t="n">
        <v>20</v>
      </c>
      <c r="K4007" t="n">
        <v>1</v>
      </c>
      <c r="L4007" t="n">
        <v>4</v>
      </c>
      <c r="M4007" t="n">
        <v>1</v>
      </c>
      <c r="N4007" t="n">
        <v>3</v>
      </c>
      <c r="O4007" t="n">
        <v>2</v>
      </c>
      <c r="P4007" t="n">
        <v>2</v>
      </c>
      <c r="Q4007" t="n">
        <v>32</v>
      </c>
      <c r="R4007" s="15" t="n">
        <v>-9</v>
      </c>
      <c r="S4007" s="15" t="n">
        <v>0</v>
      </c>
      <c r="T4007" s="15" t="n">
        <v>0</v>
      </c>
      <c r="U4007" s="15" t="n">
        <v>265200</v>
      </c>
      <c r="V4007">
        <f>IFERROR(VLOOKUP(D4007,Tablas_Equivalencia!$A$3:$B$8,2,FALSE),"Sin dato")</f>
        <v/>
      </c>
      <c r="W4007">
        <f>IFERROR(VLOOKUP(L4007,Tablas_Equivalencia!$D$3:$E$9,2,FALSE),"Sin dato")</f>
        <v/>
      </c>
      <c r="X4007">
        <f>IF(I4007=1,"Varón","Mujer")</f>
        <v/>
      </c>
      <c r="Y4007">
        <f>IFERROR(VLOOKUP(M4007,Tablas_Equivalencia!$G$3:$H$6,2,FALSE),"Sin dato")</f>
        <v/>
      </c>
      <c r="Z4007">
        <f>IF(J4007&lt;=24,"18-24","25-29")</f>
        <v/>
      </c>
      <c r="AA4007">
        <f>IF(M4007&lt;&gt;1,"",IF(P4007=2,1,0))</f>
        <v/>
      </c>
      <c r="AB4007">
        <f>IF(M4007&lt;&gt;1,"",IF(O4007&gt;=2,1,0))</f>
        <v/>
      </c>
      <c r="AC4007">
        <f>IF(M4007&lt;&gt;1,"",IF(OR(Q4007=999,Q4007=""),"",IF(OR(Q4007&lt;35,Q4007&gt;48),1,0)))</f>
        <v/>
      </c>
      <c r="AD4007">
        <f>IF(COUNT(AA4007:AC4007)&lt;3,"",SUM(AA4007:AC4007))</f>
        <v/>
      </c>
      <c r="AE4007">
        <f>IF(L4007&gt;=4,2,IF(L4007&gt;=2,1,0))</f>
        <v/>
      </c>
      <c r="AF4007">
        <f>IF(L4007&gt;=5,1,0)</f>
        <v/>
      </c>
      <c r="AG4007">
        <f>AE4007+AF4007</f>
        <v/>
      </c>
      <c r="AH4007" s="15">
        <f>IF(M4007&lt;&gt;1,"",IF(OR(R4007=-9,R4007=""),"",R4007))</f>
        <v/>
      </c>
      <c r="AI4007">
        <f>IF(M4007&lt;&gt;1,"",IF(OR(Q4007=999,Q4007=""),"",Q4007))</f>
        <v/>
      </c>
    </row>
    <row r="4008">
      <c r="A4008" t="inlineStr">
        <is>
          <t>TQRMNOP121531</t>
        </is>
      </c>
      <c r="B4008" t="n">
        <v>2025</v>
      </c>
      <c r="C4008" t="n">
        <v>1</v>
      </c>
      <c r="D4008" t="n">
        <v>1</v>
      </c>
      <c r="E4008" t="inlineStr">
        <is>
          <t>S</t>
        </is>
      </c>
      <c r="F4008" t="n">
        <v>32</v>
      </c>
      <c r="G4008" t="n">
        <v>1251</v>
      </c>
      <c r="H4008" t="n">
        <v>2</v>
      </c>
      <c r="I4008" t="n">
        <v>2</v>
      </c>
      <c r="J4008" t="n">
        <v>27</v>
      </c>
      <c r="K4008" t="n">
        <v>1</v>
      </c>
      <c r="L4008" t="n">
        <v>6</v>
      </c>
      <c r="M4008" t="n">
        <v>3</v>
      </c>
      <c r="R4008" s="15" t="n">
        <v>0</v>
      </c>
      <c r="S4008" s="15" t="n">
        <v>0</v>
      </c>
      <c r="T4008" s="15" t="n">
        <v>0</v>
      </c>
      <c r="U4008" s="15" t="n">
        <v>184700</v>
      </c>
      <c r="V4008">
        <f>IFERROR(VLOOKUP(D4008,Tablas_Equivalencia!$A$3:$B$8,2,FALSE),"Sin dato")</f>
        <v/>
      </c>
      <c r="W4008">
        <f>IFERROR(VLOOKUP(L4008,Tablas_Equivalencia!$D$3:$E$9,2,FALSE),"Sin dato")</f>
        <v/>
      </c>
      <c r="X4008">
        <f>IF(I4008=1,"Varón","Mujer")</f>
        <v/>
      </c>
      <c r="Y4008">
        <f>IFERROR(VLOOKUP(M4008,Tablas_Equivalencia!$G$3:$H$6,2,FALSE),"Sin dato")</f>
        <v/>
      </c>
      <c r="Z4008">
        <f>IF(J4008&lt;=24,"18-24","25-29")</f>
        <v/>
      </c>
      <c r="AA4008">
        <f>IF(M4008&lt;&gt;1,"",IF(P4008=2,1,0))</f>
        <v/>
      </c>
      <c r="AB4008">
        <f>IF(M4008&lt;&gt;1,"",IF(O4008&gt;=2,1,0))</f>
        <v/>
      </c>
      <c r="AC4008">
        <f>IF(M4008&lt;&gt;1,"",IF(OR(Q4008=999,Q4008=""),"",IF(OR(Q4008&lt;35,Q4008&gt;48),1,0)))</f>
        <v/>
      </c>
      <c r="AD4008">
        <f>IF(COUNT(AA4008:AC4008)&lt;3,"",SUM(AA4008:AC4008))</f>
        <v/>
      </c>
      <c r="AE4008">
        <f>IF(L4008&gt;=4,2,IF(L4008&gt;=2,1,0))</f>
        <v/>
      </c>
      <c r="AF4008">
        <f>IF(L4008&gt;=5,1,0)</f>
        <v/>
      </c>
      <c r="AG4008">
        <f>AE4008+AF4008</f>
        <v/>
      </c>
      <c r="AH4008" s="15">
        <f>IF(M4008&lt;&gt;1,"",IF(OR(R4008=-9,R4008=""),"",R4008))</f>
        <v/>
      </c>
      <c r="AI4008">
        <f>IF(M4008&lt;&gt;1,"",IF(OR(Q4008=999,Q4008=""),"",Q4008))</f>
        <v/>
      </c>
    </row>
    <row r="4009">
      <c r="A4009" t="inlineStr">
        <is>
          <t>TQRMNOP121545</t>
        </is>
      </c>
      <c r="B4009" t="n">
        <v>2025</v>
      </c>
      <c r="C4009" t="n">
        <v>1</v>
      </c>
      <c r="D4009" t="n">
        <v>43</v>
      </c>
      <c r="E4009" t="inlineStr">
        <is>
          <t>S</t>
        </is>
      </c>
      <c r="F4009" t="n">
        <v>36</v>
      </c>
      <c r="G4009" t="n">
        <v>1487</v>
      </c>
      <c r="H4009" t="n">
        <v>1</v>
      </c>
      <c r="I4009" t="n">
        <v>2</v>
      </c>
      <c r="J4009" t="n">
        <v>18</v>
      </c>
      <c r="K4009" t="n">
        <v>1</v>
      </c>
      <c r="L4009" t="n">
        <v>3</v>
      </c>
      <c r="M4009" t="n">
        <v>1</v>
      </c>
      <c r="N4009" t="n">
        <v>3</v>
      </c>
      <c r="O4009" t="n">
        <v>3</v>
      </c>
      <c r="P4009" t="n">
        <v>2</v>
      </c>
      <c r="Q4009" t="n">
        <v>14</v>
      </c>
      <c r="R4009" s="15" t="n">
        <v>297000</v>
      </c>
      <c r="S4009" s="15" t="n">
        <v>0</v>
      </c>
      <c r="T4009" s="15" t="n">
        <v>297000</v>
      </c>
      <c r="U4009" s="15" t="n">
        <v>38400</v>
      </c>
      <c r="V4009">
        <f>IFERROR(VLOOKUP(D4009,Tablas_Equivalencia!$A$3:$B$8,2,FALSE),"Sin dato")</f>
        <v/>
      </c>
      <c r="W4009">
        <f>IFERROR(VLOOKUP(L4009,Tablas_Equivalencia!$D$3:$E$9,2,FALSE),"Sin dato")</f>
        <v/>
      </c>
      <c r="X4009">
        <f>IF(I4009=1,"Varón","Mujer")</f>
        <v/>
      </c>
      <c r="Y4009">
        <f>IFERROR(VLOOKUP(M4009,Tablas_Equivalencia!$G$3:$H$6,2,FALSE),"Sin dato")</f>
        <v/>
      </c>
      <c r="Z4009">
        <f>IF(J4009&lt;=24,"18-24","25-29")</f>
        <v/>
      </c>
      <c r="AA4009">
        <f>IF(M4009&lt;&gt;1,"",IF(P4009=2,1,0))</f>
        <v/>
      </c>
      <c r="AB4009">
        <f>IF(M4009&lt;&gt;1,"",IF(O4009&gt;=2,1,0))</f>
        <v/>
      </c>
      <c r="AC4009">
        <f>IF(M4009&lt;&gt;1,"",IF(OR(Q4009=999,Q4009=""),"",IF(OR(Q4009&lt;35,Q4009&gt;48),1,0)))</f>
        <v/>
      </c>
      <c r="AD4009">
        <f>IF(COUNT(AA4009:AC4009)&lt;3,"",SUM(AA4009:AC4009))</f>
        <v/>
      </c>
      <c r="AE4009">
        <f>IF(L4009&gt;=4,2,IF(L4009&gt;=2,1,0))</f>
        <v/>
      </c>
      <c r="AF4009">
        <f>IF(L4009&gt;=5,1,0)</f>
        <v/>
      </c>
      <c r="AG4009">
        <f>AE4009+AF4009</f>
        <v/>
      </c>
      <c r="AH4009" s="15">
        <f>IF(M4009&lt;&gt;1,"",IF(OR(R4009=-9,R4009=""),"",R4009))</f>
        <v/>
      </c>
      <c r="AI4009">
        <f>IF(M4009&lt;&gt;1,"",IF(OR(Q4009=999,Q4009=""),"",Q4009))</f>
        <v/>
      </c>
    </row>
    <row r="4010">
      <c r="A4010" t="inlineStr">
        <is>
          <t>TQRMNOP121546</t>
        </is>
      </c>
      <c r="B4010" t="n">
        <v>2025</v>
      </c>
      <c r="C4010" t="n">
        <v>1</v>
      </c>
      <c r="D4010" t="n">
        <v>40</v>
      </c>
      <c r="E4010" t="inlineStr">
        <is>
          <t>N</t>
        </is>
      </c>
      <c r="F4010" t="n">
        <v>9</v>
      </c>
      <c r="G4010" t="n">
        <v>1690</v>
      </c>
      <c r="H4010" t="n">
        <v>3</v>
      </c>
      <c r="I4010" t="n">
        <v>1</v>
      </c>
      <c r="J4010" t="n">
        <v>27</v>
      </c>
      <c r="K4010" t="n">
        <v>2</v>
      </c>
      <c r="L4010" t="n">
        <v>6</v>
      </c>
      <c r="M4010" t="n">
        <v>1</v>
      </c>
      <c r="N4010" t="n">
        <v>3</v>
      </c>
      <c r="O4010" t="n">
        <v>1</v>
      </c>
      <c r="P4010" t="n">
        <v>1</v>
      </c>
      <c r="Q4010" t="n">
        <v>42</v>
      </c>
      <c r="R4010" s="15" t="n">
        <v>1121000</v>
      </c>
      <c r="S4010" s="15" t="n">
        <v>0</v>
      </c>
      <c r="T4010" s="15" t="n">
        <v>1121000</v>
      </c>
      <c r="U4010" s="15" t="n">
        <v>144100</v>
      </c>
      <c r="V4010">
        <f>IFERROR(VLOOKUP(D4010,Tablas_Equivalencia!$A$3:$B$8,2,FALSE),"Sin dato")</f>
        <v/>
      </c>
      <c r="W4010">
        <f>IFERROR(VLOOKUP(L4010,Tablas_Equivalencia!$D$3:$E$9,2,FALSE),"Sin dato")</f>
        <v/>
      </c>
      <c r="X4010">
        <f>IF(I4010=1,"Varón","Mujer")</f>
        <v/>
      </c>
      <c r="Y4010">
        <f>IFERROR(VLOOKUP(M4010,Tablas_Equivalencia!$G$3:$H$6,2,FALSE),"Sin dato")</f>
        <v/>
      </c>
      <c r="Z4010">
        <f>IF(J4010&lt;=24,"18-24","25-29")</f>
        <v/>
      </c>
      <c r="AA4010">
        <f>IF(M4010&lt;&gt;1,"",IF(P4010=2,1,0))</f>
        <v/>
      </c>
      <c r="AB4010">
        <f>IF(M4010&lt;&gt;1,"",IF(O4010&gt;=2,1,0))</f>
        <v/>
      </c>
      <c r="AC4010">
        <f>IF(M4010&lt;&gt;1,"",IF(OR(Q4010=999,Q4010=""),"",IF(OR(Q4010&lt;35,Q4010&gt;48),1,0)))</f>
        <v/>
      </c>
      <c r="AD4010">
        <f>IF(COUNT(AA4010:AC4010)&lt;3,"",SUM(AA4010:AC4010))</f>
        <v/>
      </c>
      <c r="AE4010">
        <f>IF(L4010&gt;=4,2,IF(L4010&gt;=2,1,0))</f>
        <v/>
      </c>
      <c r="AF4010">
        <f>IF(L4010&gt;=5,1,0)</f>
        <v/>
      </c>
      <c r="AG4010">
        <f>AE4010+AF4010</f>
        <v/>
      </c>
      <c r="AH4010" s="15">
        <f>IF(M4010&lt;&gt;1,"",IF(OR(R4010=-9,R4010=""),"",R4010))</f>
        <v/>
      </c>
      <c r="AI4010">
        <f>IF(M4010&lt;&gt;1,"",IF(OR(Q4010=999,Q4010=""),"",Q4010))</f>
        <v/>
      </c>
    </row>
    <row r="4011">
      <c r="A4011" t="inlineStr">
        <is>
          <t>TQRMNOP121547</t>
        </is>
      </c>
      <c r="B4011" t="n">
        <v>2025</v>
      </c>
      <c r="C4011" t="n">
        <v>1</v>
      </c>
      <c r="D4011" t="n">
        <v>43</v>
      </c>
      <c r="E4011" t="inlineStr">
        <is>
          <t>S</t>
        </is>
      </c>
      <c r="F4011" t="n">
        <v>30</v>
      </c>
      <c r="G4011" t="n">
        <v>1193</v>
      </c>
      <c r="H4011" t="n">
        <v>1</v>
      </c>
      <c r="I4011" t="n">
        <v>1</v>
      </c>
      <c r="J4011" t="n">
        <v>27</v>
      </c>
      <c r="K4011" t="n">
        <v>2</v>
      </c>
      <c r="L4011" t="n">
        <v>4</v>
      </c>
      <c r="M4011" t="n">
        <v>1</v>
      </c>
      <c r="N4011" t="n">
        <v>3</v>
      </c>
      <c r="O4011" t="n">
        <v>2</v>
      </c>
      <c r="P4011" t="n">
        <v>1</v>
      </c>
      <c r="Q4011" t="n">
        <v>36</v>
      </c>
      <c r="R4011" s="15" t="n">
        <v>870000</v>
      </c>
      <c r="S4011" s="15" t="n">
        <v>0</v>
      </c>
      <c r="T4011" s="15" t="n">
        <v>870000</v>
      </c>
      <c r="U4011" s="15" t="n">
        <v>481700</v>
      </c>
      <c r="V4011">
        <f>IFERROR(VLOOKUP(D4011,Tablas_Equivalencia!$A$3:$B$8,2,FALSE),"Sin dato")</f>
        <v/>
      </c>
      <c r="W4011">
        <f>IFERROR(VLOOKUP(L4011,Tablas_Equivalencia!$D$3:$E$9,2,FALSE),"Sin dato")</f>
        <v/>
      </c>
      <c r="X4011">
        <f>IF(I4011=1,"Varón","Mujer")</f>
        <v/>
      </c>
      <c r="Y4011">
        <f>IFERROR(VLOOKUP(M4011,Tablas_Equivalencia!$G$3:$H$6,2,FALSE),"Sin dato")</f>
        <v/>
      </c>
      <c r="Z4011">
        <f>IF(J4011&lt;=24,"18-24","25-29")</f>
        <v/>
      </c>
      <c r="AA4011">
        <f>IF(M4011&lt;&gt;1,"",IF(P4011=2,1,0))</f>
        <v/>
      </c>
      <c r="AB4011">
        <f>IF(M4011&lt;&gt;1,"",IF(O4011&gt;=2,1,0))</f>
        <v/>
      </c>
      <c r="AC4011">
        <f>IF(M4011&lt;&gt;1,"",IF(OR(Q4011=999,Q4011=""),"",IF(OR(Q4011&lt;35,Q4011&gt;48),1,0)))</f>
        <v/>
      </c>
      <c r="AD4011">
        <f>IF(COUNT(AA4011:AC4011)&lt;3,"",SUM(AA4011:AC4011))</f>
        <v/>
      </c>
      <c r="AE4011">
        <f>IF(L4011&gt;=4,2,IF(L4011&gt;=2,1,0))</f>
        <v/>
      </c>
      <c r="AF4011">
        <f>IF(L4011&gt;=5,1,0)</f>
        <v/>
      </c>
      <c r="AG4011">
        <f>AE4011+AF4011</f>
        <v/>
      </c>
      <c r="AH4011" s="15">
        <f>IF(M4011&lt;&gt;1,"",IF(OR(R4011=-9,R4011=""),"",R4011))</f>
        <v/>
      </c>
      <c r="AI4011">
        <f>IF(M4011&lt;&gt;1,"",IF(OR(Q4011=999,Q4011=""),"",Q4011))</f>
        <v/>
      </c>
    </row>
    <row r="4012">
      <c r="A4012" t="inlineStr">
        <is>
          <t>TQRMNOP121552</t>
        </is>
      </c>
      <c r="B4012" t="n">
        <v>2025</v>
      </c>
      <c r="C4012" t="n">
        <v>1</v>
      </c>
      <c r="D4012" t="n">
        <v>1</v>
      </c>
      <c r="E4012" t="inlineStr">
        <is>
          <t>S</t>
        </is>
      </c>
      <c r="F4012" t="n">
        <v>33</v>
      </c>
      <c r="G4012" t="n">
        <v>1038</v>
      </c>
      <c r="H4012" t="n">
        <v>3</v>
      </c>
      <c r="I4012" t="n">
        <v>2</v>
      </c>
      <c r="J4012" t="n">
        <v>21</v>
      </c>
      <c r="K4012" t="n">
        <v>2</v>
      </c>
      <c r="L4012" t="n">
        <v>4</v>
      </c>
      <c r="M4012" t="n">
        <v>3</v>
      </c>
      <c r="R4012" s="15" t="n">
        <v>0</v>
      </c>
      <c r="S4012" s="15" t="n">
        <v>0</v>
      </c>
      <c r="T4012" s="15" t="n">
        <v>0</v>
      </c>
      <c r="U4012" s="15" t="n">
        <v>343600</v>
      </c>
      <c r="V4012">
        <f>IFERROR(VLOOKUP(D4012,Tablas_Equivalencia!$A$3:$B$8,2,FALSE),"Sin dato")</f>
        <v/>
      </c>
      <c r="W4012">
        <f>IFERROR(VLOOKUP(L4012,Tablas_Equivalencia!$D$3:$E$9,2,FALSE),"Sin dato")</f>
        <v/>
      </c>
      <c r="X4012">
        <f>IF(I4012=1,"Varón","Mujer")</f>
        <v/>
      </c>
      <c r="Y4012">
        <f>IFERROR(VLOOKUP(M4012,Tablas_Equivalencia!$G$3:$H$6,2,FALSE),"Sin dato")</f>
        <v/>
      </c>
      <c r="Z4012">
        <f>IF(J4012&lt;=24,"18-24","25-29")</f>
        <v/>
      </c>
      <c r="AA4012">
        <f>IF(M4012&lt;&gt;1,"",IF(P4012=2,1,0))</f>
        <v/>
      </c>
      <c r="AB4012">
        <f>IF(M4012&lt;&gt;1,"",IF(O4012&gt;=2,1,0))</f>
        <v/>
      </c>
      <c r="AC4012">
        <f>IF(M4012&lt;&gt;1,"",IF(OR(Q4012=999,Q4012=""),"",IF(OR(Q4012&lt;35,Q4012&gt;48),1,0)))</f>
        <v/>
      </c>
      <c r="AD4012">
        <f>IF(COUNT(AA4012:AC4012)&lt;3,"",SUM(AA4012:AC4012))</f>
        <v/>
      </c>
      <c r="AE4012">
        <f>IF(L4012&gt;=4,2,IF(L4012&gt;=2,1,0))</f>
        <v/>
      </c>
      <c r="AF4012">
        <f>IF(L4012&gt;=5,1,0)</f>
        <v/>
      </c>
      <c r="AG4012">
        <f>AE4012+AF4012</f>
        <v/>
      </c>
      <c r="AH4012" s="15">
        <f>IF(M4012&lt;&gt;1,"",IF(OR(R4012=-9,R4012=""),"",R4012))</f>
        <v/>
      </c>
      <c r="AI4012">
        <f>IF(M4012&lt;&gt;1,"",IF(OR(Q4012=999,Q4012=""),"",Q4012))</f>
        <v/>
      </c>
    </row>
    <row r="4013">
      <c r="A4013" t="inlineStr">
        <is>
          <t>TQRMNOP121562</t>
        </is>
      </c>
      <c r="B4013" t="n">
        <v>2025</v>
      </c>
      <c r="C4013" t="n">
        <v>1</v>
      </c>
      <c r="D4013" t="n">
        <v>41</v>
      </c>
      <c r="E4013" t="inlineStr">
        <is>
          <t>N</t>
        </is>
      </c>
      <c r="F4013" t="n">
        <v>12</v>
      </c>
      <c r="G4013" t="n">
        <v>518</v>
      </c>
      <c r="H4013" t="n">
        <v>2</v>
      </c>
      <c r="I4013" t="n">
        <v>2</v>
      </c>
      <c r="J4013" t="n">
        <v>20</v>
      </c>
      <c r="K4013" t="n">
        <v>1</v>
      </c>
      <c r="L4013" t="n">
        <v>3</v>
      </c>
      <c r="M4013" t="n">
        <v>3</v>
      </c>
      <c r="R4013" s="15" t="n">
        <v>0</v>
      </c>
      <c r="S4013" s="15" t="n">
        <v>53000</v>
      </c>
      <c r="T4013" s="15" t="n">
        <v>53000</v>
      </c>
      <c r="U4013" s="15" t="n">
        <v>144700</v>
      </c>
      <c r="V4013">
        <f>IFERROR(VLOOKUP(D4013,Tablas_Equivalencia!$A$3:$B$8,2,FALSE),"Sin dato")</f>
        <v/>
      </c>
      <c r="W4013">
        <f>IFERROR(VLOOKUP(L4013,Tablas_Equivalencia!$D$3:$E$9,2,FALSE),"Sin dato")</f>
        <v/>
      </c>
      <c r="X4013">
        <f>IF(I4013=1,"Varón","Mujer")</f>
        <v/>
      </c>
      <c r="Y4013">
        <f>IFERROR(VLOOKUP(M4013,Tablas_Equivalencia!$G$3:$H$6,2,FALSE),"Sin dato")</f>
        <v/>
      </c>
      <c r="Z4013">
        <f>IF(J4013&lt;=24,"18-24","25-29")</f>
        <v/>
      </c>
      <c r="AA4013">
        <f>IF(M4013&lt;&gt;1,"",IF(P4013=2,1,0))</f>
        <v/>
      </c>
      <c r="AB4013">
        <f>IF(M4013&lt;&gt;1,"",IF(O4013&gt;=2,1,0))</f>
        <v/>
      </c>
      <c r="AC4013">
        <f>IF(M4013&lt;&gt;1,"",IF(OR(Q4013=999,Q4013=""),"",IF(OR(Q4013&lt;35,Q4013&gt;48),1,0)))</f>
        <v/>
      </c>
      <c r="AD4013">
        <f>IF(COUNT(AA4013:AC4013)&lt;3,"",SUM(AA4013:AC4013))</f>
        <v/>
      </c>
      <c r="AE4013">
        <f>IF(L4013&gt;=4,2,IF(L4013&gt;=2,1,0))</f>
        <v/>
      </c>
      <c r="AF4013">
        <f>IF(L4013&gt;=5,1,0)</f>
        <v/>
      </c>
      <c r="AG4013">
        <f>AE4013+AF4013</f>
        <v/>
      </c>
      <c r="AH4013" s="15">
        <f>IF(M4013&lt;&gt;1,"",IF(OR(R4013=-9,R4013=""),"",R4013))</f>
        <v/>
      </c>
      <c r="AI4013">
        <f>IF(M4013&lt;&gt;1,"",IF(OR(Q4013=999,Q4013=""),"",Q4013))</f>
        <v/>
      </c>
    </row>
    <row r="4014">
      <c r="A4014" t="inlineStr">
        <is>
          <t>TQRMNOP121563</t>
        </is>
      </c>
      <c r="B4014" t="n">
        <v>2025</v>
      </c>
      <c r="C4014" t="n">
        <v>1</v>
      </c>
      <c r="D4014" t="n">
        <v>1</v>
      </c>
      <c r="E4014" t="inlineStr">
        <is>
          <t>S</t>
        </is>
      </c>
      <c r="F4014" t="n">
        <v>32</v>
      </c>
      <c r="G4014" t="n">
        <v>589</v>
      </c>
      <c r="H4014" t="n">
        <v>3</v>
      </c>
      <c r="I4014" t="n">
        <v>1</v>
      </c>
      <c r="J4014" t="n">
        <v>22</v>
      </c>
      <c r="K4014" t="n">
        <v>2</v>
      </c>
      <c r="L4014" t="n">
        <v>5</v>
      </c>
      <c r="M4014" t="n">
        <v>1</v>
      </c>
      <c r="N4014" t="n">
        <v>4</v>
      </c>
      <c r="O4014" t="n">
        <v>2</v>
      </c>
      <c r="P4014" t="n">
        <v>2</v>
      </c>
      <c r="Q4014" t="n">
        <v>29</v>
      </c>
      <c r="R4014" s="15" t="n">
        <v>1026000</v>
      </c>
      <c r="S4014" s="15" t="n">
        <v>0</v>
      </c>
      <c r="T4014" s="15" t="n">
        <v>1026000</v>
      </c>
      <c r="U4014" s="15" t="n">
        <v>247500</v>
      </c>
      <c r="V4014">
        <f>IFERROR(VLOOKUP(D4014,Tablas_Equivalencia!$A$3:$B$8,2,FALSE),"Sin dato")</f>
        <v/>
      </c>
      <c r="W4014">
        <f>IFERROR(VLOOKUP(L4014,Tablas_Equivalencia!$D$3:$E$9,2,FALSE),"Sin dato")</f>
        <v/>
      </c>
      <c r="X4014">
        <f>IF(I4014=1,"Varón","Mujer")</f>
        <v/>
      </c>
      <c r="Y4014">
        <f>IFERROR(VLOOKUP(M4014,Tablas_Equivalencia!$G$3:$H$6,2,FALSE),"Sin dato")</f>
        <v/>
      </c>
      <c r="Z4014">
        <f>IF(J4014&lt;=24,"18-24","25-29")</f>
        <v/>
      </c>
      <c r="AA4014">
        <f>IF(M4014&lt;&gt;1,"",IF(P4014=2,1,0))</f>
        <v/>
      </c>
      <c r="AB4014">
        <f>IF(M4014&lt;&gt;1,"",IF(O4014&gt;=2,1,0))</f>
        <v/>
      </c>
      <c r="AC4014">
        <f>IF(M4014&lt;&gt;1,"",IF(OR(Q4014=999,Q4014=""),"",IF(OR(Q4014&lt;35,Q4014&gt;48),1,0)))</f>
        <v/>
      </c>
      <c r="AD4014">
        <f>IF(COUNT(AA4014:AC4014)&lt;3,"",SUM(AA4014:AC4014))</f>
        <v/>
      </c>
      <c r="AE4014">
        <f>IF(L4014&gt;=4,2,IF(L4014&gt;=2,1,0))</f>
        <v/>
      </c>
      <c r="AF4014">
        <f>IF(L4014&gt;=5,1,0)</f>
        <v/>
      </c>
      <c r="AG4014">
        <f>AE4014+AF4014</f>
        <v/>
      </c>
      <c r="AH4014" s="15">
        <f>IF(M4014&lt;&gt;1,"",IF(OR(R4014=-9,R4014=""),"",R4014))</f>
        <v/>
      </c>
      <c r="AI4014">
        <f>IF(M4014&lt;&gt;1,"",IF(OR(Q4014=999,Q4014=""),"",Q4014))</f>
        <v/>
      </c>
    </row>
    <row r="4015">
      <c r="A4015" t="inlineStr">
        <is>
          <t>TQRMNOP121565</t>
        </is>
      </c>
      <c r="B4015" t="n">
        <v>2025</v>
      </c>
      <c r="C4015" t="n">
        <v>1</v>
      </c>
      <c r="D4015" t="n">
        <v>1</v>
      </c>
      <c r="E4015" t="inlineStr">
        <is>
          <t>S</t>
        </is>
      </c>
      <c r="F4015" t="n">
        <v>33</v>
      </c>
      <c r="G4015" t="n">
        <v>1648</v>
      </c>
      <c r="H4015" t="n">
        <v>3</v>
      </c>
      <c r="I4015" t="n">
        <v>2</v>
      </c>
      <c r="J4015" t="n">
        <v>27</v>
      </c>
      <c r="K4015" t="n">
        <v>2</v>
      </c>
      <c r="L4015" t="n">
        <v>4</v>
      </c>
      <c r="M4015" t="n">
        <v>1</v>
      </c>
      <c r="N4015" t="n">
        <v>1</v>
      </c>
      <c r="O4015" t="n">
        <v>2</v>
      </c>
      <c r="P4015" t="n">
        <v>1</v>
      </c>
      <c r="Q4015" t="n">
        <v>50</v>
      </c>
      <c r="R4015" s="15" t="n">
        <v>-9</v>
      </c>
      <c r="S4015" s="15" t="n">
        <v>0</v>
      </c>
      <c r="T4015" s="15" t="n">
        <v>0</v>
      </c>
      <c r="U4015" s="15" t="n">
        <v>222700</v>
      </c>
      <c r="V4015">
        <f>IFERROR(VLOOKUP(D4015,Tablas_Equivalencia!$A$3:$B$8,2,FALSE),"Sin dato")</f>
        <v/>
      </c>
      <c r="W4015">
        <f>IFERROR(VLOOKUP(L4015,Tablas_Equivalencia!$D$3:$E$9,2,FALSE),"Sin dato")</f>
        <v/>
      </c>
      <c r="X4015">
        <f>IF(I4015=1,"Varón","Mujer")</f>
        <v/>
      </c>
      <c r="Y4015">
        <f>IFERROR(VLOOKUP(M4015,Tablas_Equivalencia!$G$3:$H$6,2,FALSE),"Sin dato")</f>
        <v/>
      </c>
      <c r="Z4015">
        <f>IF(J4015&lt;=24,"18-24","25-29")</f>
        <v/>
      </c>
      <c r="AA4015">
        <f>IF(M4015&lt;&gt;1,"",IF(P4015=2,1,0))</f>
        <v/>
      </c>
      <c r="AB4015">
        <f>IF(M4015&lt;&gt;1,"",IF(O4015&gt;=2,1,0))</f>
        <v/>
      </c>
      <c r="AC4015">
        <f>IF(M4015&lt;&gt;1,"",IF(OR(Q4015=999,Q4015=""),"",IF(OR(Q4015&lt;35,Q4015&gt;48),1,0)))</f>
        <v/>
      </c>
      <c r="AD4015">
        <f>IF(COUNT(AA4015:AC4015)&lt;3,"",SUM(AA4015:AC4015))</f>
        <v/>
      </c>
      <c r="AE4015">
        <f>IF(L4015&gt;=4,2,IF(L4015&gt;=2,1,0))</f>
        <v/>
      </c>
      <c r="AF4015">
        <f>IF(L4015&gt;=5,1,0)</f>
        <v/>
      </c>
      <c r="AG4015">
        <f>AE4015+AF4015</f>
        <v/>
      </c>
      <c r="AH4015" s="15">
        <f>IF(M4015&lt;&gt;1,"",IF(OR(R4015=-9,R4015=""),"",R4015))</f>
        <v/>
      </c>
      <c r="AI4015">
        <f>IF(M4015&lt;&gt;1,"",IF(OR(Q4015=999,Q4015=""),"",Q4015))</f>
        <v/>
      </c>
    </row>
    <row r="4016">
      <c r="A4016" t="inlineStr">
        <is>
          <t>TQRMNOP121567</t>
        </is>
      </c>
      <c r="B4016" t="n">
        <v>2025</v>
      </c>
      <c r="C4016" t="n">
        <v>1</v>
      </c>
      <c r="D4016" t="n">
        <v>42</v>
      </c>
      <c r="E4016" t="inlineStr">
        <is>
          <t>N</t>
        </is>
      </c>
      <c r="F4016" t="n">
        <v>25</v>
      </c>
      <c r="G4016" t="n">
        <v>979</v>
      </c>
      <c r="H4016" t="n">
        <v>3</v>
      </c>
      <c r="I4016" t="n">
        <v>1</v>
      </c>
      <c r="J4016" t="n">
        <v>29</v>
      </c>
      <c r="K4016" t="n">
        <v>2</v>
      </c>
      <c r="L4016" t="n">
        <v>4</v>
      </c>
      <c r="M4016" t="n">
        <v>3</v>
      </c>
      <c r="R4016" s="15" t="n">
        <v>0</v>
      </c>
      <c r="S4016" s="15" t="n">
        <v>0</v>
      </c>
      <c r="T4016" s="15" t="n">
        <v>0</v>
      </c>
      <c r="U4016" s="15" t="n">
        <v>144900</v>
      </c>
      <c r="V4016">
        <f>IFERROR(VLOOKUP(D4016,Tablas_Equivalencia!$A$3:$B$8,2,FALSE),"Sin dato")</f>
        <v/>
      </c>
      <c r="W4016">
        <f>IFERROR(VLOOKUP(L4016,Tablas_Equivalencia!$D$3:$E$9,2,FALSE),"Sin dato")</f>
        <v/>
      </c>
      <c r="X4016">
        <f>IF(I4016=1,"Varón","Mujer")</f>
        <v/>
      </c>
      <c r="Y4016">
        <f>IFERROR(VLOOKUP(M4016,Tablas_Equivalencia!$G$3:$H$6,2,FALSE),"Sin dato")</f>
        <v/>
      </c>
      <c r="Z4016">
        <f>IF(J4016&lt;=24,"18-24","25-29")</f>
        <v/>
      </c>
      <c r="AA4016">
        <f>IF(M4016&lt;&gt;1,"",IF(P4016=2,1,0))</f>
        <v/>
      </c>
      <c r="AB4016">
        <f>IF(M4016&lt;&gt;1,"",IF(O4016&gt;=2,1,0))</f>
        <v/>
      </c>
      <c r="AC4016">
        <f>IF(M4016&lt;&gt;1,"",IF(OR(Q4016=999,Q4016=""),"",IF(OR(Q4016&lt;35,Q4016&gt;48),1,0)))</f>
        <v/>
      </c>
      <c r="AD4016">
        <f>IF(COUNT(AA4016:AC4016)&lt;3,"",SUM(AA4016:AC4016))</f>
        <v/>
      </c>
      <c r="AE4016">
        <f>IF(L4016&gt;=4,2,IF(L4016&gt;=2,1,0))</f>
        <v/>
      </c>
      <c r="AF4016">
        <f>IF(L4016&gt;=5,1,0)</f>
        <v/>
      </c>
      <c r="AG4016">
        <f>AE4016+AF4016</f>
        <v/>
      </c>
      <c r="AH4016" s="15">
        <f>IF(M4016&lt;&gt;1,"",IF(OR(R4016=-9,R4016=""),"",R4016))</f>
        <v/>
      </c>
      <c r="AI4016">
        <f>IF(M4016&lt;&gt;1,"",IF(OR(Q4016=999,Q4016=""),"",Q4016))</f>
        <v/>
      </c>
    </row>
    <row r="4017">
      <c r="A4017" t="inlineStr">
        <is>
          <t>TQRMNOP121578</t>
        </is>
      </c>
      <c r="B4017" t="n">
        <v>2025</v>
      </c>
      <c r="C4017" t="n">
        <v>1</v>
      </c>
      <c r="D4017" t="n">
        <v>43</v>
      </c>
      <c r="E4017" t="inlineStr">
        <is>
          <t>N</t>
        </is>
      </c>
      <c r="F4017" t="n">
        <v>26</v>
      </c>
      <c r="G4017" t="n">
        <v>589</v>
      </c>
      <c r="H4017" t="n">
        <v>1</v>
      </c>
      <c r="I4017" t="n">
        <v>2</v>
      </c>
      <c r="J4017" t="n">
        <v>27</v>
      </c>
      <c r="K4017" t="n">
        <v>2</v>
      </c>
      <c r="L4017" t="n">
        <v>3</v>
      </c>
      <c r="M4017" t="n">
        <v>3</v>
      </c>
      <c r="R4017" s="15" t="n">
        <v>0</v>
      </c>
      <c r="S4017" s="15" t="n">
        <v>0</v>
      </c>
      <c r="T4017" s="15" t="n">
        <v>0</v>
      </c>
      <c r="U4017" s="15" t="n">
        <v>127900</v>
      </c>
      <c r="V4017">
        <f>IFERROR(VLOOKUP(D4017,Tablas_Equivalencia!$A$3:$B$8,2,FALSE),"Sin dato")</f>
        <v/>
      </c>
      <c r="W4017">
        <f>IFERROR(VLOOKUP(L4017,Tablas_Equivalencia!$D$3:$E$9,2,FALSE),"Sin dato")</f>
        <v/>
      </c>
      <c r="X4017">
        <f>IF(I4017=1,"Varón","Mujer")</f>
        <v/>
      </c>
      <c r="Y4017">
        <f>IFERROR(VLOOKUP(M4017,Tablas_Equivalencia!$G$3:$H$6,2,FALSE),"Sin dato")</f>
        <v/>
      </c>
      <c r="Z4017">
        <f>IF(J4017&lt;=24,"18-24","25-29")</f>
        <v/>
      </c>
      <c r="AA4017">
        <f>IF(M4017&lt;&gt;1,"",IF(P4017=2,1,0))</f>
        <v/>
      </c>
      <c r="AB4017">
        <f>IF(M4017&lt;&gt;1,"",IF(O4017&gt;=2,1,0))</f>
        <v/>
      </c>
      <c r="AC4017">
        <f>IF(M4017&lt;&gt;1,"",IF(OR(Q4017=999,Q4017=""),"",IF(OR(Q4017&lt;35,Q4017&gt;48),1,0)))</f>
        <v/>
      </c>
      <c r="AD4017">
        <f>IF(COUNT(AA4017:AC4017)&lt;3,"",SUM(AA4017:AC4017))</f>
        <v/>
      </c>
      <c r="AE4017">
        <f>IF(L4017&gt;=4,2,IF(L4017&gt;=2,1,0))</f>
        <v/>
      </c>
      <c r="AF4017">
        <f>IF(L4017&gt;=5,1,0)</f>
        <v/>
      </c>
      <c r="AG4017">
        <f>AE4017+AF4017</f>
        <v/>
      </c>
      <c r="AH4017" s="15">
        <f>IF(M4017&lt;&gt;1,"",IF(OR(R4017=-9,R4017=""),"",R4017))</f>
        <v/>
      </c>
      <c r="AI4017">
        <f>IF(M4017&lt;&gt;1,"",IF(OR(Q4017=999,Q4017=""),"",Q4017))</f>
        <v/>
      </c>
    </row>
    <row r="4018">
      <c r="A4018" t="inlineStr">
        <is>
          <t>TQRMNOP121589</t>
        </is>
      </c>
      <c r="B4018" t="n">
        <v>2025</v>
      </c>
      <c r="C4018" t="n">
        <v>1</v>
      </c>
      <c r="D4018" t="n">
        <v>43</v>
      </c>
      <c r="E4018" t="inlineStr">
        <is>
          <t>S</t>
        </is>
      </c>
      <c r="F4018" t="n">
        <v>17</v>
      </c>
      <c r="G4018" t="n">
        <v>1729</v>
      </c>
      <c r="H4018" t="n">
        <v>3</v>
      </c>
      <c r="I4018" t="n">
        <v>2</v>
      </c>
      <c r="J4018" t="n">
        <v>20</v>
      </c>
      <c r="K4018" t="n">
        <v>2</v>
      </c>
      <c r="L4018" t="n">
        <v>4</v>
      </c>
      <c r="M4018" t="n">
        <v>3</v>
      </c>
      <c r="R4018" s="15" t="n">
        <v>0</v>
      </c>
      <c r="S4018" s="15" t="n">
        <v>94000</v>
      </c>
      <c r="T4018" s="15" t="n">
        <v>94000</v>
      </c>
      <c r="U4018" s="15" t="n">
        <v>124900</v>
      </c>
      <c r="V4018">
        <f>IFERROR(VLOOKUP(D4018,Tablas_Equivalencia!$A$3:$B$8,2,FALSE),"Sin dato")</f>
        <v/>
      </c>
      <c r="W4018">
        <f>IFERROR(VLOOKUP(L4018,Tablas_Equivalencia!$D$3:$E$9,2,FALSE),"Sin dato")</f>
        <v/>
      </c>
      <c r="X4018">
        <f>IF(I4018=1,"Varón","Mujer")</f>
        <v/>
      </c>
      <c r="Y4018">
        <f>IFERROR(VLOOKUP(M4018,Tablas_Equivalencia!$G$3:$H$6,2,FALSE),"Sin dato")</f>
        <v/>
      </c>
      <c r="Z4018">
        <f>IF(J4018&lt;=24,"18-24","25-29")</f>
        <v/>
      </c>
      <c r="AA4018">
        <f>IF(M4018&lt;&gt;1,"",IF(P4018=2,1,0))</f>
        <v/>
      </c>
      <c r="AB4018">
        <f>IF(M4018&lt;&gt;1,"",IF(O4018&gt;=2,1,0))</f>
        <v/>
      </c>
      <c r="AC4018">
        <f>IF(M4018&lt;&gt;1,"",IF(OR(Q4018=999,Q4018=""),"",IF(OR(Q4018&lt;35,Q4018&gt;48),1,0)))</f>
        <v/>
      </c>
      <c r="AD4018">
        <f>IF(COUNT(AA4018:AC4018)&lt;3,"",SUM(AA4018:AC4018))</f>
        <v/>
      </c>
      <c r="AE4018">
        <f>IF(L4018&gt;=4,2,IF(L4018&gt;=2,1,0))</f>
        <v/>
      </c>
      <c r="AF4018">
        <f>IF(L4018&gt;=5,1,0)</f>
        <v/>
      </c>
      <c r="AG4018">
        <f>AE4018+AF4018</f>
        <v/>
      </c>
      <c r="AH4018" s="15">
        <f>IF(M4018&lt;&gt;1,"",IF(OR(R4018=-9,R4018=""),"",R4018))</f>
        <v/>
      </c>
      <c r="AI4018">
        <f>IF(M4018&lt;&gt;1,"",IF(OR(Q4018=999,Q4018=""),"",Q4018))</f>
        <v/>
      </c>
    </row>
    <row r="4019">
      <c r="A4019" t="inlineStr">
        <is>
          <t>TQRMNOP121593</t>
        </is>
      </c>
      <c r="B4019" t="n">
        <v>2025</v>
      </c>
      <c r="C4019" t="n">
        <v>1</v>
      </c>
      <c r="D4019" t="n">
        <v>1</v>
      </c>
      <c r="E4019" t="inlineStr">
        <is>
          <t>S</t>
        </is>
      </c>
      <c r="F4019" t="n">
        <v>32</v>
      </c>
      <c r="G4019" t="n">
        <v>887</v>
      </c>
      <c r="H4019" t="n">
        <v>2</v>
      </c>
      <c r="I4019" t="n">
        <v>1</v>
      </c>
      <c r="J4019" t="n">
        <v>25</v>
      </c>
      <c r="K4019" t="n">
        <v>2</v>
      </c>
      <c r="L4019" t="n">
        <v>4</v>
      </c>
      <c r="M4019" t="n">
        <v>1</v>
      </c>
      <c r="N4019" t="n">
        <v>3</v>
      </c>
      <c r="O4019" t="n">
        <v>1</v>
      </c>
      <c r="P4019" t="n">
        <v>1</v>
      </c>
      <c r="Q4019" t="n">
        <v>48</v>
      </c>
      <c r="R4019" s="15" t="n">
        <v>523000</v>
      </c>
      <c r="S4019" s="15" t="n">
        <v>0</v>
      </c>
      <c r="T4019" s="15" t="n">
        <v>523000</v>
      </c>
      <c r="U4019" s="15" t="n">
        <v>119300</v>
      </c>
      <c r="V4019">
        <f>IFERROR(VLOOKUP(D4019,Tablas_Equivalencia!$A$3:$B$8,2,FALSE),"Sin dato")</f>
        <v/>
      </c>
      <c r="W4019">
        <f>IFERROR(VLOOKUP(L4019,Tablas_Equivalencia!$D$3:$E$9,2,FALSE),"Sin dato")</f>
        <v/>
      </c>
      <c r="X4019">
        <f>IF(I4019=1,"Varón","Mujer")</f>
        <v/>
      </c>
      <c r="Y4019">
        <f>IFERROR(VLOOKUP(M4019,Tablas_Equivalencia!$G$3:$H$6,2,FALSE),"Sin dato")</f>
        <v/>
      </c>
      <c r="Z4019">
        <f>IF(J4019&lt;=24,"18-24","25-29")</f>
        <v/>
      </c>
      <c r="AA4019">
        <f>IF(M4019&lt;&gt;1,"",IF(P4019=2,1,0))</f>
        <v/>
      </c>
      <c r="AB4019">
        <f>IF(M4019&lt;&gt;1,"",IF(O4019&gt;=2,1,0))</f>
        <v/>
      </c>
      <c r="AC4019">
        <f>IF(M4019&lt;&gt;1,"",IF(OR(Q4019=999,Q4019=""),"",IF(OR(Q4019&lt;35,Q4019&gt;48),1,0)))</f>
        <v/>
      </c>
      <c r="AD4019">
        <f>IF(COUNT(AA4019:AC4019)&lt;3,"",SUM(AA4019:AC4019))</f>
        <v/>
      </c>
      <c r="AE4019">
        <f>IF(L4019&gt;=4,2,IF(L4019&gt;=2,1,0))</f>
        <v/>
      </c>
      <c r="AF4019">
        <f>IF(L4019&gt;=5,1,0)</f>
        <v/>
      </c>
      <c r="AG4019">
        <f>AE4019+AF4019</f>
        <v/>
      </c>
      <c r="AH4019" s="15">
        <f>IF(M4019&lt;&gt;1,"",IF(OR(R4019=-9,R4019=""),"",R4019))</f>
        <v/>
      </c>
      <c r="AI4019">
        <f>IF(M4019&lt;&gt;1,"",IF(OR(Q4019=999,Q4019=""),"",Q4019))</f>
        <v/>
      </c>
    </row>
    <row r="4020">
      <c r="A4020" t="inlineStr">
        <is>
          <t>TQRMNOP121601</t>
        </is>
      </c>
      <c r="B4020" t="n">
        <v>2025</v>
      </c>
      <c r="C4020" t="n">
        <v>1</v>
      </c>
      <c r="D4020" t="n">
        <v>42</v>
      </c>
      <c r="E4020" t="inlineStr">
        <is>
          <t>S</t>
        </is>
      </c>
      <c r="F4020" t="n">
        <v>10</v>
      </c>
      <c r="G4020" t="n">
        <v>1628</v>
      </c>
      <c r="H4020" t="n">
        <v>3</v>
      </c>
      <c r="I4020" t="n">
        <v>1</v>
      </c>
      <c r="J4020" t="n">
        <v>22</v>
      </c>
      <c r="K4020" t="n">
        <v>1</v>
      </c>
      <c r="L4020" t="n">
        <v>6</v>
      </c>
      <c r="M4020" t="n">
        <v>2</v>
      </c>
      <c r="R4020" s="15" t="n">
        <v>0</v>
      </c>
      <c r="S4020" s="15" t="n">
        <v>0</v>
      </c>
      <c r="T4020" s="15" t="n">
        <v>0</v>
      </c>
      <c r="U4020" s="15" t="n">
        <v>131400</v>
      </c>
      <c r="V4020">
        <f>IFERROR(VLOOKUP(D4020,Tablas_Equivalencia!$A$3:$B$8,2,FALSE),"Sin dato")</f>
        <v/>
      </c>
      <c r="W4020">
        <f>IFERROR(VLOOKUP(L4020,Tablas_Equivalencia!$D$3:$E$9,2,FALSE),"Sin dato")</f>
        <v/>
      </c>
      <c r="X4020">
        <f>IF(I4020=1,"Varón","Mujer")</f>
        <v/>
      </c>
      <c r="Y4020">
        <f>IFERROR(VLOOKUP(M4020,Tablas_Equivalencia!$G$3:$H$6,2,FALSE),"Sin dato")</f>
        <v/>
      </c>
      <c r="Z4020">
        <f>IF(J4020&lt;=24,"18-24","25-29")</f>
        <v/>
      </c>
      <c r="AA4020">
        <f>IF(M4020&lt;&gt;1,"",IF(P4020=2,1,0))</f>
        <v/>
      </c>
      <c r="AB4020">
        <f>IF(M4020&lt;&gt;1,"",IF(O4020&gt;=2,1,0))</f>
        <v/>
      </c>
      <c r="AC4020">
        <f>IF(M4020&lt;&gt;1,"",IF(OR(Q4020=999,Q4020=""),"",IF(OR(Q4020&lt;35,Q4020&gt;48),1,0)))</f>
        <v/>
      </c>
      <c r="AD4020">
        <f>IF(COUNT(AA4020:AC4020)&lt;3,"",SUM(AA4020:AC4020))</f>
        <v/>
      </c>
      <c r="AE4020">
        <f>IF(L4020&gt;=4,2,IF(L4020&gt;=2,1,0))</f>
        <v/>
      </c>
      <c r="AF4020">
        <f>IF(L4020&gt;=5,1,0)</f>
        <v/>
      </c>
      <c r="AG4020">
        <f>AE4020+AF4020</f>
        <v/>
      </c>
      <c r="AH4020" s="15">
        <f>IF(M4020&lt;&gt;1,"",IF(OR(R4020=-9,R4020=""),"",R4020))</f>
        <v/>
      </c>
      <c r="AI4020">
        <f>IF(M4020&lt;&gt;1,"",IF(OR(Q4020=999,Q4020=""),"",Q4020))</f>
        <v/>
      </c>
    </row>
    <row r="4021">
      <c r="A4021" t="inlineStr">
        <is>
          <t>TQRMNOP121607</t>
        </is>
      </c>
      <c r="B4021" t="n">
        <v>2025</v>
      </c>
      <c r="C4021" t="n">
        <v>1</v>
      </c>
      <c r="D4021" t="n">
        <v>43</v>
      </c>
      <c r="E4021" t="inlineStr">
        <is>
          <t>N</t>
        </is>
      </c>
      <c r="F4021" t="n">
        <v>29</v>
      </c>
      <c r="G4021" t="n">
        <v>1118</v>
      </c>
      <c r="H4021" t="n">
        <v>3</v>
      </c>
      <c r="I4021" t="n">
        <v>2</v>
      </c>
      <c r="J4021" t="n">
        <v>23</v>
      </c>
      <c r="K4021" t="n">
        <v>2</v>
      </c>
      <c r="L4021" t="n">
        <v>6</v>
      </c>
      <c r="M4021" t="n">
        <v>1</v>
      </c>
      <c r="N4021" t="n">
        <v>3</v>
      </c>
      <c r="O4021" t="n">
        <v>1</v>
      </c>
      <c r="P4021" t="n">
        <v>1</v>
      </c>
      <c r="Q4021" t="n">
        <v>40</v>
      </c>
      <c r="R4021" s="15" t="n">
        <v>749000</v>
      </c>
      <c r="S4021" s="15" t="n">
        <v>0</v>
      </c>
      <c r="T4021" s="15" t="n">
        <v>749000</v>
      </c>
      <c r="U4021" s="15" t="n">
        <v>123800</v>
      </c>
      <c r="V4021">
        <f>IFERROR(VLOOKUP(D4021,Tablas_Equivalencia!$A$3:$B$8,2,FALSE),"Sin dato")</f>
        <v/>
      </c>
      <c r="W4021">
        <f>IFERROR(VLOOKUP(L4021,Tablas_Equivalencia!$D$3:$E$9,2,FALSE),"Sin dato")</f>
        <v/>
      </c>
      <c r="X4021">
        <f>IF(I4021=1,"Varón","Mujer")</f>
        <v/>
      </c>
      <c r="Y4021">
        <f>IFERROR(VLOOKUP(M4021,Tablas_Equivalencia!$G$3:$H$6,2,FALSE),"Sin dato")</f>
        <v/>
      </c>
      <c r="Z4021">
        <f>IF(J4021&lt;=24,"18-24","25-29")</f>
        <v/>
      </c>
      <c r="AA4021">
        <f>IF(M4021&lt;&gt;1,"",IF(P4021=2,1,0))</f>
        <v/>
      </c>
      <c r="AB4021">
        <f>IF(M4021&lt;&gt;1,"",IF(O4021&gt;=2,1,0))</f>
        <v/>
      </c>
      <c r="AC4021">
        <f>IF(M4021&lt;&gt;1,"",IF(OR(Q4021=999,Q4021=""),"",IF(OR(Q4021&lt;35,Q4021&gt;48),1,0)))</f>
        <v/>
      </c>
      <c r="AD4021">
        <f>IF(COUNT(AA4021:AC4021)&lt;3,"",SUM(AA4021:AC4021))</f>
        <v/>
      </c>
      <c r="AE4021">
        <f>IF(L4021&gt;=4,2,IF(L4021&gt;=2,1,0))</f>
        <v/>
      </c>
      <c r="AF4021">
        <f>IF(L4021&gt;=5,1,0)</f>
        <v/>
      </c>
      <c r="AG4021">
        <f>AE4021+AF4021</f>
        <v/>
      </c>
      <c r="AH4021" s="15">
        <f>IF(M4021&lt;&gt;1,"",IF(OR(R4021=-9,R4021=""),"",R4021))</f>
        <v/>
      </c>
      <c r="AI4021">
        <f>IF(M4021&lt;&gt;1,"",IF(OR(Q4021=999,Q4021=""),"",Q4021))</f>
        <v/>
      </c>
    </row>
    <row r="4022">
      <c r="A4022" t="inlineStr">
        <is>
          <t>TQRMNOP121610</t>
        </is>
      </c>
      <c r="B4022" t="n">
        <v>2025</v>
      </c>
      <c r="C4022" t="n">
        <v>1</v>
      </c>
      <c r="D4022" t="n">
        <v>1</v>
      </c>
      <c r="E4022" t="inlineStr">
        <is>
          <t>S</t>
        </is>
      </c>
      <c r="F4022" t="n">
        <v>33</v>
      </c>
      <c r="G4022" t="n">
        <v>1131</v>
      </c>
      <c r="H4022" t="n">
        <v>2</v>
      </c>
      <c r="I4022" t="n">
        <v>1</v>
      </c>
      <c r="J4022" t="n">
        <v>24</v>
      </c>
      <c r="K4022" t="n">
        <v>1</v>
      </c>
      <c r="L4022" t="n">
        <v>4</v>
      </c>
      <c r="M4022" t="n">
        <v>2</v>
      </c>
      <c r="R4022" s="15" t="n">
        <v>0</v>
      </c>
      <c r="S4022" s="15" t="n">
        <v>0</v>
      </c>
      <c r="T4022" s="15" t="n">
        <v>0</v>
      </c>
      <c r="U4022" s="15" t="n">
        <v>95600</v>
      </c>
      <c r="V4022">
        <f>IFERROR(VLOOKUP(D4022,Tablas_Equivalencia!$A$3:$B$8,2,FALSE),"Sin dato")</f>
        <v/>
      </c>
      <c r="W4022">
        <f>IFERROR(VLOOKUP(L4022,Tablas_Equivalencia!$D$3:$E$9,2,FALSE),"Sin dato")</f>
        <v/>
      </c>
      <c r="X4022">
        <f>IF(I4022=1,"Varón","Mujer")</f>
        <v/>
      </c>
      <c r="Y4022">
        <f>IFERROR(VLOOKUP(M4022,Tablas_Equivalencia!$G$3:$H$6,2,FALSE),"Sin dato")</f>
        <v/>
      </c>
      <c r="Z4022">
        <f>IF(J4022&lt;=24,"18-24","25-29")</f>
        <v/>
      </c>
      <c r="AA4022">
        <f>IF(M4022&lt;&gt;1,"",IF(P4022=2,1,0))</f>
        <v/>
      </c>
      <c r="AB4022">
        <f>IF(M4022&lt;&gt;1,"",IF(O4022&gt;=2,1,0))</f>
        <v/>
      </c>
      <c r="AC4022">
        <f>IF(M4022&lt;&gt;1,"",IF(OR(Q4022=999,Q4022=""),"",IF(OR(Q4022&lt;35,Q4022&gt;48),1,0)))</f>
        <v/>
      </c>
      <c r="AD4022">
        <f>IF(COUNT(AA4022:AC4022)&lt;3,"",SUM(AA4022:AC4022))</f>
        <v/>
      </c>
      <c r="AE4022">
        <f>IF(L4022&gt;=4,2,IF(L4022&gt;=2,1,0))</f>
        <v/>
      </c>
      <c r="AF4022">
        <f>IF(L4022&gt;=5,1,0)</f>
        <v/>
      </c>
      <c r="AG4022">
        <f>AE4022+AF4022</f>
        <v/>
      </c>
      <c r="AH4022" s="15">
        <f>IF(M4022&lt;&gt;1,"",IF(OR(R4022=-9,R4022=""),"",R4022))</f>
        <v/>
      </c>
      <c r="AI4022">
        <f>IF(M4022&lt;&gt;1,"",IF(OR(Q4022=999,Q4022=""),"",Q4022))</f>
        <v/>
      </c>
    </row>
    <row r="4023">
      <c r="A4023" t="inlineStr">
        <is>
          <t>TQRMNOP121611</t>
        </is>
      </c>
      <c r="B4023" t="n">
        <v>2025</v>
      </c>
      <c r="C4023" t="n">
        <v>1</v>
      </c>
      <c r="D4023" t="n">
        <v>42</v>
      </c>
      <c r="E4023" t="inlineStr">
        <is>
          <t>N</t>
        </is>
      </c>
      <c r="F4023" t="n">
        <v>25</v>
      </c>
      <c r="G4023" t="n">
        <v>1719</v>
      </c>
      <c r="H4023" t="n">
        <v>2</v>
      </c>
      <c r="I4023" t="n">
        <v>1</v>
      </c>
      <c r="J4023" t="n">
        <v>27</v>
      </c>
      <c r="K4023" t="n">
        <v>1</v>
      </c>
      <c r="L4023" t="n">
        <v>3</v>
      </c>
      <c r="M4023" t="n">
        <v>3</v>
      </c>
      <c r="R4023" s="15" t="n">
        <v>0</v>
      </c>
      <c r="S4023" s="15" t="n">
        <v>0</v>
      </c>
      <c r="T4023" s="15" t="n">
        <v>0</v>
      </c>
      <c r="U4023" s="15" t="n">
        <v>140600</v>
      </c>
      <c r="V4023">
        <f>IFERROR(VLOOKUP(D4023,Tablas_Equivalencia!$A$3:$B$8,2,FALSE),"Sin dato")</f>
        <v/>
      </c>
      <c r="W4023">
        <f>IFERROR(VLOOKUP(L4023,Tablas_Equivalencia!$D$3:$E$9,2,FALSE),"Sin dato")</f>
        <v/>
      </c>
      <c r="X4023">
        <f>IF(I4023=1,"Varón","Mujer")</f>
        <v/>
      </c>
      <c r="Y4023">
        <f>IFERROR(VLOOKUP(M4023,Tablas_Equivalencia!$G$3:$H$6,2,FALSE),"Sin dato")</f>
        <v/>
      </c>
      <c r="Z4023">
        <f>IF(J4023&lt;=24,"18-24","25-29")</f>
        <v/>
      </c>
      <c r="AA4023">
        <f>IF(M4023&lt;&gt;1,"",IF(P4023=2,1,0))</f>
        <v/>
      </c>
      <c r="AB4023">
        <f>IF(M4023&lt;&gt;1,"",IF(O4023&gt;=2,1,0))</f>
        <v/>
      </c>
      <c r="AC4023">
        <f>IF(M4023&lt;&gt;1,"",IF(OR(Q4023=999,Q4023=""),"",IF(OR(Q4023&lt;35,Q4023&gt;48),1,0)))</f>
        <v/>
      </c>
      <c r="AD4023">
        <f>IF(COUNT(AA4023:AC4023)&lt;3,"",SUM(AA4023:AC4023))</f>
        <v/>
      </c>
      <c r="AE4023">
        <f>IF(L4023&gt;=4,2,IF(L4023&gt;=2,1,0))</f>
        <v/>
      </c>
      <c r="AF4023">
        <f>IF(L4023&gt;=5,1,0)</f>
        <v/>
      </c>
      <c r="AG4023">
        <f>AE4023+AF4023</f>
        <v/>
      </c>
      <c r="AH4023" s="15">
        <f>IF(M4023&lt;&gt;1,"",IF(OR(R4023=-9,R4023=""),"",R4023))</f>
        <v/>
      </c>
      <c r="AI4023">
        <f>IF(M4023&lt;&gt;1,"",IF(OR(Q4023=999,Q4023=""),"",Q4023))</f>
        <v/>
      </c>
    </row>
    <row r="4024">
      <c r="A4024" t="inlineStr">
        <is>
          <t>TQRMNOP121615</t>
        </is>
      </c>
      <c r="B4024" t="n">
        <v>2025</v>
      </c>
      <c r="C4024" t="n">
        <v>1</v>
      </c>
      <c r="D4024" t="n">
        <v>40</v>
      </c>
      <c r="E4024" t="inlineStr">
        <is>
          <t>N</t>
        </is>
      </c>
      <c r="F4024" t="n">
        <v>22</v>
      </c>
      <c r="G4024" t="n">
        <v>1087</v>
      </c>
      <c r="H4024" t="n">
        <v>3</v>
      </c>
      <c r="I4024" t="n">
        <v>2</v>
      </c>
      <c r="J4024" t="n">
        <v>23</v>
      </c>
      <c r="K4024" t="n">
        <v>1</v>
      </c>
      <c r="L4024" t="n">
        <v>4</v>
      </c>
      <c r="M4024" t="n">
        <v>1</v>
      </c>
      <c r="N4024" t="n">
        <v>3</v>
      </c>
      <c r="O4024" t="n">
        <v>1</v>
      </c>
      <c r="P4024" t="n">
        <v>1</v>
      </c>
      <c r="Q4024" t="n">
        <v>36</v>
      </c>
      <c r="R4024" s="15" t="n">
        <v>680000</v>
      </c>
      <c r="S4024" s="15" t="n">
        <v>0</v>
      </c>
      <c r="T4024" s="15" t="n">
        <v>680000</v>
      </c>
      <c r="U4024" s="15" t="n">
        <v>363800</v>
      </c>
      <c r="V4024">
        <f>IFERROR(VLOOKUP(D4024,Tablas_Equivalencia!$A$3:$B$8,2,FALSE),"Sin dato")</f>
        <v/>
      </c>
      <c r="W4024">
        <f>IFERROR(VLOOKUP(L4024,Tablas_Equivalencia!$D$3:$E$9,2,FALSE),"Sin dato")</f>
        <v/>
      </c>
      <c r="X4024">
        <f>IF(I4024=1,"Varón","Mujer")</f>
        <v/>
      </c>
      <c r="Y4024">
        <f>IFERROR(VLOOKUP(M4024,Tablas_Equivalencia!$G$3:$H$6,2,FALSE),"Sin dato")</f>
        <v/>
      </c>
      <c r="Z4024">
        <f>IF(J4024&lt;=24,"18-24","25-29")</f>
        <v/>
      </c>
      <c r="AA4024">
        <f>IF(M4024&lt;&gt;1,"",IF(P4024=2,1,0))</f>
        <v/>
      </c>
      <c r="AB4024">
        <f>IF(M4024&lt;&gt;1,"",IF(O4024&gt;=2,1,0))</f>
        <v/>
      </c>
      <c r="AC4024">
        <f>IF(M4024&lt;&gt;1,"",IF(OR(Q4024=999,Q4024=""),"",IF(OR(Q4024&lt;35,Q4024&gt;48),1,0)))</f>
        <v/>
      </c>
      <c r="AD4024">
        <f>IF(COUNT(AA4024:AC4024)&lt;3,"",SUM(AA4024:AC4024))</f>
        <v/>
      </c>
      <c r="AE4024">
        <f>IF(L4024&gt;=4,2,IF(L4024&gt;=2,1,0))</f>
        <v/>
      </c>
      <c r="AF4024">
        <f>IF(L4024&gt;=5,1,0)</f>
        <v/>
      </c>
      <c r="AG4024">
        <f>AE4024+AF4024</f>
        <v/>
      </c>
      <c r="AH4024" s="15">
        <f>IF(M4024&lt;&gt;1,"",IF(OR(R4024=-9,R4024=""),"",R4024))</f>
        <v/>
      </c>
      <c r="AI4024">
        <f>IF(M4024&lt;&gt;1,"",IF(OR(Q4024=999,Q4024=""),"",Q4024))</f>
        <v/>
      </c>
    </row>
    <row r="4025">
      <c r="A4025" t="inlineStr">
        <is>
          <t>TQRMNOP121619</t>
        </is>
      </c>
      <c r="B4025" t="n">
        <v>2025</v>
      </c>
      <c r="C4025" t="n">
        <v>1</v>
      </c>
      <c r="D4025" t="n">
        <v>41</v>
      </c>
      <c r="E4025" t="inlineStr">
        <is>
          <t>S</t>
        </is>
      </c>
      <c r="F4025" t="n">
        <v>8</v>
      </c>
      <c r="G4025" t="n">
        <v>997</v>
      </c>
      <c r="H4025" t="n">
        <v>3</v>
      </c>
      <c r="I4025" t="n">
        <v>1</v>
      </c>
      <c r="J4025" t="n">
        <v>28</v>
      </c>
      <c r="K4025" t="n">
        <v>1</v>
      </c>
      <c r="L4025" t="n">
        <v>3</v>
      </c>
      <c r="M4025" t="n">
        <v>1</v>
      </c>
      <c r="N4025" t="n">
        <v>3</v>
      </c>
      <c r="O4025" t="n">
        <v>2</v>
      </c>
      <c r="P4025" t="n">
        <v>2</v>
      </c>
      <c r="Q4025" t="n">
        <v>19</v>
      </c>
      <c r="R4025" s="15" t="n">
        <v>336000</v>
      </c>
      <c r="S4025" s="15" t="n">
        <v>0</v>
      </c>
      <c r="T4025" s="15" t="n">
        <v>336000</v>
      </c>
      <c r="U4025" s="15" t="n">
        <v>165900</v>
      </c>
      <c r="V4025">
        <f>IFERROR(VLOOKUP(D4025,Tablas_Equivalencia!$A$3:$B$8,2,FALSE),"Sin dato")</f>
        <v/>
      </c>
      <c r="W4025">
        <f>IFERROR(VLOOKUP(L4025,Tablas_Equivalencia!$D$3:$E$9,2,FALSE),"Sin dato")</f>
        <v/>
      </c>
      <c r="X4025">
        <f>IF(I4025=1,"Varón","Mujer")</f>
        <v/>
      </c>
      <c r="Y4025">
        <f>IFERROR(VLOOKUP(M4025,Tablas_Equivalencia!$G$3:$H$6,2,FALSE),"Sin dato")</f>
        <v/>
      </c>
      <c r="Z4025">
        <f>IF(J4025&lt;=24,"18-24","25-29")</f>
        <v/>
      </c>
      <c r="AA4025">
        <f>IF(M4025&lt;&gt;1,"",IF(P4025=2,1,0))</f>
        <v/>
      </c>
      <c r="AB4025">
        <f>IF(M4025&lt;&gt;1,"",IF(O4025&gt;=2,1,0))</f>
        <v/>
      </c>
      <c r="AC4025">
        <f>IF(M4025&lt;&gt;1,"",IF(OR(Q4025=999,Q4025=""),"",IF(OR(Q4025&lt;35,Q4025&gt;48),1,0)))</f>
        <v/>
      </c>
      <c r="AD4025">
        <f>IF(COUNT(AA4025:AC4025)&lt;3,"",SUM(AA4025:AC4025))</f>
        <v/>
      </c>
      <c r="AE4025">
        <f>IF(L4025&gt;=4,2,IF(L4025&gt;=2,1,0))</f>
        <v/>
      </c>
      <c r="AF4025">
        <f>IF(L4025&gt;=5,1,0)</f>
        <v/>
      </c>
      <c r="AG4025">
        <f>AE4025+AF4025</f>
        <v/>
      </c>
      <c r="AH4025" s="15">
        <f>IF(M4025&lt;&gt;1,"",IF(OR(R4025=-9,R4025=""),"",R4025))</f>
        <v/>
      </c>
      <c r="AI4025">
        <f>IF(M4025&lt;&gt;1,"",IF(OR(Q4025=999,Q4025=""),"",Q4025))</f>
        <v/>
      </c>
    </row>
    <row r="4026">
      <c r="A4026" t="inlineStr">
        <is>
          <t>TQRMNOP121629</t>
        </is>
      </c>
      <c r="B4026" t="n">
        <v>2025</v>
      </c>
      <c r="C4026" t="n">
        <v>1</v>
      </c>
      <c r="D4026" t="n">
        <v>43</v>
      </c>
      <c r="E4026" t="inlineStr">
        <is>
          <t>N</t>
        </is>
      </c>
      <c r="F4026" t="n">
        <v>26</v>
      </c>
      <c r="G4026" t="n">
        <v>1562</v>
      </c>
      <c r="H4026" t="n">
        <v>2</v>
      </c>
      <c r="I4026" t="n">
        <v>2</v>
      </c>
      <c r="J4026" t="n">
        <v>28</v>
      </c>
      <c r="K4026" t="n">
        <v>1</v>
      </c>
      <c r="L4026" t="n">
        <v>5</v>
      </c>
      <c r="M4026" t="n">
        <v>1</v>
      </c>
      <c r="N4026" t="n">
        <v>2</v>
      </c>
      <c r="O4026" t="n">
        <v>2</v>
      </c>
      <c r="P4026" t="n">
        <v>2</v>
      </c>
      <c r="Q4026" t="n">
        <v>22</v>
      </c>
      <c r="R4026" s="15" t="n">
        <v>1281000</v>
      </c>
      <c r="S4026" s="15" t="n">
        <v>0</v>
      </c>
      <c r="T4026" s="15" t="n">
        <v>1281000</v>
      </c>
      <c r="U4026" s="15" t="n">
        <v>81700</v>
      </c>
      <c r="V4026">
        <f>IFERROR(VLOOKUP(D4026,Tablas_Equivalencia!$A$3:$B$8,2,FALSE),"Sin dato")</f>
        <v/>
      </c>
      <c r="W4026">
        <f>IFERROR(VLOOKUP(L4026,Tablas_Equivalencia!$D$3:$E$9,2,FALSE),"Sin dato")</f>
        <v/>
      </c>
      <c r="X4026">
        <f>IF(I4026=1,"Varón","Mujer")</f>
        <v/>
      </c>
      <c r="Y4026">
        <f>IFERROR(VLOOKUP(M4026,Tablas_Equivalencia!$G$3:$H$6,2,FALSE),"Sin dato")</f>
        <v/>
      </c>
      <c r="Z4026">
        <f>IF(J4026&lt;=24,"18-24","25-29")</f>
        <v/>
      </c>
      <c r="AA4026">
        <f>IF(M4026&lt;&gt;1,"",IF(P4026=2,1,0))</f>
        <v/>
      </c>
      <c r="AB4026">
        <f>IF(M4026&lt;&gt;1,"",IF(O4026&gt;=2,1,0))</f>
        <v/>
      </c>
      <c r="AC4026">
        <f>IF(M4026&lt;&gt;1,"",IF(OR(Q4026=999,Q4026=""),"",IF(OR(Q4026&lt;35,Q4026&gt;48),1,0)))</f>
        <v/>
      </c>
      <c r="AD4026">
        <f>IF(COUNT(AA4026:AC4026)&lt;3,"",SUM(AA4026:AC4026))</f>
        <v/>
      </c>
      <c r="AE4026">
        <f>IF(L4026&gt;=4,2,IF(L4026&gt;=2,1,0))</f>
        <v/>
      </c>
      <c r="AF4026">
        <f>IF(L4026&gt;=5,1,0)</f>
        <v/>
      </c>
      <c r="AG4026">
        <f>AE4026+AF4026</f>
        <v/>
      </c>
      <c r="AH4026" s="15">
        <f>IF(M4026&lt;&gt;1,"",IF(OR(R4026=-9,R4026=""),"",R4026))</f>
        <v/>
      </c>
      <c r="AI4026">
        <f>IF(M4026&lt;&gt;1,"",IF(OR(Q4026=999,Q4026=""),"",Q4026))</f>
        <v/>
      </c>
    </row>
    <row r="4027">
      <c r="A4027" t="inlineStr">
        <is>
          <t>TQRMNOP121635</t>
        </is>
      </c>
      <c r="B4027" t="n">
        <v>2025</v>
      </c>
      <c r="C4027" t="n">
        <v>1</v>
      </c>
      <c r="D4027" t="n">
        <v>40</v>
      </c>
      <c r="E4027" t="inlineStr">
        <is>
          <t>N</t>
        </is>
      </c>
      <c r="F4027" t="n">
        <v>22</v>
      </c>
      <c r="G4027" t="n">
        <v>1241</v>
      </c>
      <c r="H4027" t="n">
        <v>3</v>
      </c>
      <c r="I4027" t="n">
        <v>2</v>
      </c>
      <c r="J4027" t="n">
        <v>20</v>
      </c>
      <c r="K4027" t="n">
        <v>2</v>
      </c>
      <c r="L4027" t="n">
        <v>4</v>
      </c>
      <c r="M4027" t="n">
        <v>3</v>
      </c>
      <c r="R4027" s="15" t="n">
        <v>0</v>
      </c>
      <c r="S4027" s="15" t="n">
        <v>0</v>
      </c>
      <c r="T4027" s="15" t="n">
        <v>0</v>
      </c>
      <c r="U4027" s="15" t="n">
        <v>126100</v>
      </c>
      <c r="V4027">
        <f>IFERROR(VLOOKUP(D4027,Tablas_Equivalencia!$A$3:$B$8,2,FALSE),"Sin dato")</f>
        <v/>
      </c>
      <c r="W4027">
        <f>IFERROR(VLOOKUP(L4027,Tablas_Equivalencia!$D$3:$E$9,2,FALSE),"Sin dato")</f>
        <v/>
      </c>
      <c r="X4027">
        <f>IF(I4027=1,"Varón","Mujer")</f>
        <v/>
      </c>
      <c r="Y4027">
        <f>IFERROR(VLOOKUP(M4027,Tablas_Equivalencia!$G$3:$H$6,2,FALSE),"Sin dato")</f>
        <v/>
      </c>
      <c r="Z4027">
        <f>IF(J4027&lt;=24,"18-24","25-29")</f>
        <v/>
      </c>
      <c r="AA4027">
        <f>IF(M4027&lt;&gt;1,"",IF(P4027=2,1,0))</f>
        <v/>
      </c>
      <c r="AB4027">
        <f>IF(M4027&lt;&gt;1,"",IF(O4027&gt;=2,1,0))</f>
        <v/>
      </c>
      <c r="AC4027">
        <f>IF(M4027&lt;&gt;1,"",IF(OR(Q4027=999,Q4027=""),"",IF(OR(Q4027&lt;35,Q4027&gt;48),1,0)))</f>
        <v/>
      </c>
      <c r="AD4027">
        <f>IF(COUNT(AA4027:AC4027)&lt;3,"",SUM(AA4027:AC4027))</f>
        <v/>
      </c>
      <c r="AE4027">
        <f>IF(L4027&gt;=4,2,IF(L4027&gt;=2,1,0))</f>
        <v/>
      </c>
      <c r="AF4027">
        <f>IF(L4027&gt;=5,1,0)</f>
        <v/>
      </c>
      <c r="AG4027">
        <f>AE4027+AF4027</f>
        <v/>
      </c>
      <c r="AH4027" s="15">
        <f>IF(M4027&lt;&gt;1,"",IF(OR(R4027=-9,R4027=""),"",R4027))</f>
        <v/>
      </c>
      <c r="AI4027">
        <f>IF(M4027&lt;&gt;1,"",IF(OR(Q4027=999,Q4027=""),"",Q4027))</f>
        <v/>
      </c>
    </row>
    <row r="4028">
      <c r="A4028" t="inlineStr">
        <is>
          <t>TQRMNOP121636</t>
        </is>
      </c>
      <c r="B4028" t="n">
        <v>2025</v>
      </c>
      <c r="C4028" t="n">
        <v>1</v>
      </c>
      <c r="D4028" t="n">
        <v>1</v>
      </c>
      <c r="E4028" t="inlineStr">
        <is>
          <t>S</t>
        </is>
      </c>
      <c r="F4028" t="n">
        <v>32</v>
      </c>
      <c r="G4028" t="n">
        <v>1287</v>
      </c>
      <c r="H4028" t="n">
        <v>3</v>
      </c>
      <c r="I4028" t="n">
        <v>1</v>
      </c>
      <c r="J4028" t="n">
        <v>23</v>
      </c>
      <c r="K4028" t="n">
        <v>1</v>
      </c>
      <c r="L4028" t="n">
        <v>4</v>
      </c>
      <c r="M4028" t="n">
        <v>3</v>
      </c>
      <c r="R4028" s="15" t="n">
        <v>0</v>
      </c>
      <c r="S4028" s="15" t="n">
        <v>0</v>
      </c>
      <c r="T4028" s="15" t="n">
        <v>0</v>
      </c>
      <c r="U4028" s="15" t="n">
        <v>168100</v>
      </c>
      <c r="V4028">
        <f>IFERROR(VLOOKUP(D4028,Tablas_Equivalencia!$A$3:$B$8,2,FALSE),"Sin dato")</f>
        <v/>
      </c>
      <c r="W4028">
        <f>IFERROR(VLOOKUP(L4028,Tablas_Equivalencia!$D$3:$E$9,2,FALSE),"Sin dato")</f>
        <v/>
      </c>
      <c r="X4028">
        <f>IF(I4028=1,"Varón","Mujer")</f>
        <v/>
      </c>
      <c r="Y4028">
        <f>IFERROR(VLOOKUP(M4028,Tablas_Equivalencia!$G$3:$H$6,2,FALSE),"Sin dato")</f>
        <v/>
      </c>
      <c r="Z4028">
        <f>IF(J4028&lt;=24,"18-24","25-29")</f>
        <v/>
      </c>
      <c r="AA4028">
        <f>IF(M4028&lt;&gt;1,"",IF(P4028=2,1,0))</f>
        <v/>
      </c>
      <c r="AB4028">
        <f>IF(M4028&lt;&gt;1,"",IF(O4028&gt;=2,1,0))</f>
        <v/>
      </c>
      <c r="AC4028">
        <f>IF(M4028&lt;&gt;1,"",IF(OR(Q4028=999,Q4028=""),"",IF(OR(Q4028&lt;35,Q4028&gt;48),1,0)))</f>
        <v/>
      </c>
      <c r="AD4028">
        <f>IF(COUNT(AA4028:AC4028)&lt;3,"",SUM(AA4028:AC4028))</f>
        <v/>
      </c>
      <c r="AE4028">
        <f>IF(L4028&gt;=4,2,IF(L4028&gt;=2,1,0))</f>
        <v/>
      </c>
      <c r="AF4028">
        <f>IF(L4028&gt;=5,1,0)</f>
        <v/>
      </c>
      <c r="AG4028">
        <f>AE4028+AF4028</f>
        <v/>
      </c>
      <c r="AH4028" s="15">
        <f>IF(M4028&lt;&gt;1,"",IF(OR(R4028=-9,R4028=""),"",R4028))</f>
        <v/>
      </c>
      <c r="AI4028">
        <f>IF(M4028&lt;&gt;1,"",IF(OR(Q4028=999,Q4028=""),"",Q4028))</f>
        <v/>
      </c>
    </row>
    <row r="4029">
      <c r="A4029" t="inlineStr">
        <is>
          <t>TQRMNOP121639</t>
        </is>
      </c>
      <c r="B4029" t="n">
        <v>2025</v>
      </c>
      <c r="C4029" t="n">
        <v>1</v>
      </c>
      <c r="D4029" t="n">
        <v>43</v>
      </c>
      <c r="E4029" t="inlineStr">
        <is>
          <t>S</t>
        </is>
      </c>
      <c r="F4029" t="n">
        <v>17</v>
      </c>
      <c r="G4029" t="n">
        <v>869</v>
      </c>
      <c r="H4029" t="n">
        <v>1</v>
      </c>
      <c r="I4029" t="n">
        <v>2</v>
      </c>
      <c r="J4029" t="n">
        <v>25</v>
      </c>
      <c r="K4029" t="n">
        <v>2</v>
      </c>
      <c r="L4029" t="n">
        <v>6</v>
      </c>
      <c r="M4029" t="n">
        <v>3</v>
      </c>
      <c r="R4029" s="15" t="n">
        <v>0</v>
      </c>
      <c r="S4029" s="15" t="n">
        <v>0</v>
      </c>
      <c r="T4029" s="15" t="n">
        <v>0</v>
      </c>
      <c r="U4029" s="15" t="n">
        <v>99600</v>
      </c>
      <c r="V4029">
        <f>IFERROR(VLOOKUP(D4029,Tablas_Equivalencia!$A$3:$B$8,2,FALSE),"Sin dato")</f>
        <v/>
      </c>
      <c r="W4029">
        <f>IFERROR(VLOOKUP(L4029,Tablas_Equivalencia!$D$3:$E$9,2,FALSE),"Sin dato")</f>
        <v/>
      </c>
      <c r="X4029">
        <f>IF(I4029=1,"Varón","Mujer")</f>
        <v/>
      </c>
      <c r="Y4029">
        <f>IFERROR(VLOOKUP(M4029,Tablas_Equivalencia!$G$3:$H$6,2,FALSE),"Sin dato")</f>
        <v/>
      </c>
      <c r="Z4029">
        <f>IF(J4029&lt;=24,"18-24","25-29")</f>
        <v/>
      </c>
      <c r="AA4029">
        <f>IF(M4029&lt;&gt;1,"",IF(P4029=2,1,0))</f>
        <v/>
      </c>
      <c r="AB4029">
        <f>IF(M4029&lt;&gt;1,"",IF(O4029&gt;=2,1,0))</f>
        <v/>
      </c>
      <c r="AC4029">
        <f>IF(M4029&lt;&gt;1,"",IF(OR(Q4029=999,Q4029=""),"",IF(OR(Q4029&lt;35,Q4029&gt;48),1,0)))</f>
        <v/>
      </c>
      <c r="AD4029">
        <f>IF(COUNT(AA4029:AC4029)&lt;3,"",SUM(AA4029:AC4029))</f>
        <v/>
      </c>
      <c r="AE4029">
        <f>IF(L4029&gt;=4,2,IF(L4029&gt;=2,1,0))</f>
        <v/>
      </c>
      <c r="AF4029">
        <f>IF(L4029&gt;=5,1,0)</f>
        <v/>
      </c>
      <c r="AG4029">
        <f>AE4029+AF4029</f>
        <v/>
      </c>
      <c r="AH4029" s="15">
        <f>IF(M4029&lt;&gt;1,"",IF(OR(R4029=-9,R4029=""),"",R4029))</f>
        <v/>
      </c>
      <c r="AI4029">
        <f>IF(M4029&lt;&gt;1,"",IF(OR(Q4029=999,Q4029=""),"",Q4029))</f>
        <v/>
      </c>
    </row>
    <row r="4030">
      <c r="A4030" t="inlineStr">
        <is>
          <t>TQRMNOP121653</t>
        </is>
      </c>
      <c r="B4030" t="n">
        <v>2025</v>
      </c>
      <c r="C4030" t="n">
        <v>1</v>
      </c>
      <c r="D4030" t="n">
        <v>43</v>
      </c>
      <c r="E4030" t="inlineStr">
        <is>
          <t>N</t>
        </is>
      </c>
      <c r="F4030" t="n">
        <v>26</v>
      </c>
      <c r="G4030" t="n">
        <v>1321</v>
      </c>
      <c r="H4030" t="n">
        <v>1</v>
      </c>
      <c r="I4030" t="n">
        <v>1</v>
      </c>
      <c r="J4030" t="n">
        <v>28</v>
      </c>
      <c r="K4030" t="n">
        <v>1</v>
      </c>
      <c r="L4030" t="n">
        <v>5</v>
      </c>
      <c r="M4030" t="n">
        <v>1</v>
      </c>
      <c r="N4030" t="n">
        <v>3</v>
      </c>
      <c r="O4030" t="n">
        <v>1</v>
      </c>
      <c r="P4030" t="n">
        <v>1</v>
      </c>
      <c r="Q4030" t="n">
        <v>35</v>
      </c>
      <c r="R4030" s="15" t="n">
        <v>1219000</v>
      </c>
      <c r="S4030" s="15" t="n">
        <v>0</v>
      </c>
      <c r="T4030" s="15" t="n">
        <v>1219000</v>
      </c>
      <c r="U4030" s="15" t="n">
        <v>103600</v>
      </c>
      <c r="V4030">
        <f>IFERROR(VLOOKUP(D4030,Tablas_Equivalencia!$A$3:$B$8,2,FALSE),"Sin dato")</f>
        <v/>
      </c>
      <c r="W4030">
        <f>IFERROR(VLOOKUP(L4030,Tablas_Equivalencia!$D$3:$E$9,2,FALSE),"Sin dato")</f>
        <v/>
      </c>
      <c r="X4030">
        <f>IF(I4030=1,"Varón","Mujer")</f>
        <v/>
      </c>
      <c r="Y4030">
        <f>IFERROR(VLOOKUP(M4030,Tablas_Equivalencia!$G$3:$H$6,2,FALSE),"Sin dato")</f>
        <v/>
      </c>
      <c r="Z4030">
        <f>IF(J4030&lt;=24,"18-24","25-29")</f>
        <v/>
      </c>
      <c r="AA4030">
        <f>IF(M4030&lt;&gt;1,"",IF(P4030=2,1,0))</f>
        <v/>
      </c>
      <c r="AB4030">
        <f>IF(M4030&lt;&gt;1,"",IF(O4030&gt;=2,1,0))</f>
        <v/>
      </c>
      <c r="AC4030">
        <f>IF(M4030&lt;&gt;1,"",IF(OR(Q4030=999,Q4030=""),"",IF(OR(Q4030&lt;35,Q4030&gt;48),1,0)))</f>
        <v/>
      </c>
      <c r="AD4030">
        <f>IF(COUNT(AA4030:AC4030)&lt;3,"",SUM(AA4030:AC4030))</f>
        <v/>
      </c>
      <c r="AE4030">
        <f>IF(L4030&gt;=4,2,IF(L4030&gt;=2,1,0))</f>
        <v/>
      </c>
      <c r="AF4030">
        <f>IF(L4030&gt;=5,1,0)</f>
        <v/>
      </c>
      <c r="AG4030">
        <f>AE4030+AF4030</f>
        <v/>
      </c>
      <c r="AH4030" s="15">
        <f>IF(M4030&lt;&gt;1,"",IF(OR(R4030=-9,R4030=""),"",R4030))</f>
        <v/>
      </c>
      <c r="AI4030">
        <f>IF(M4030&lt;&gt;1,"",IF(OR(Q4030=999,Q4030=""),"",Q4030))</f>
        <v/>
      </c>
    </row>
    <row r="4031">
      <c r="A4031" t="inlineStr">
        <is>
          <t>TQRMNOP121656</t>
        </is>
      </c>
      <c r="B4031" t="n">
        <v>2025</v>
      </c>
      <c r="C4031" t="n">
        <v>1</v>
      </c>
      <c r="D4031" t="n">
        <v>40</v>
      </c>
      <c r="E4031" t="inlineStr">
        <is>
          <t>N</t>
        </is>
      </c>
      <c r="F4031" t="n">
        <v>9</v>
      </c>
      <c r="G4031" t="n">
        <v>1357</v>
      </c>
      <c r="H4031" t="n">
        <v>3</v>
      </c>
      <c r="I4031" t="n">
        <v>2</v>
      </c>
      <c r="J4031" t="n">
        <v>25</v>
      </c>
      <c r="K4031" t="n">
        <v>1</v>
      </c>
      <c r="L4031" t="n">
        <v>6</v>
      </c>
      <c r="M4031" t="n">
        <v>2</v>
      </c>
      <c r="R4031" s="15" t="n">
        <v>0</v>
      </c>
      <c r="S4031" s="15" t="n">
        <v>0</v>
      </c>
      <c r="T4031" s="15" t="n">
        <v>0</v>
      </c>
      <c r="U4031" s="15" t="n">
        <v>96800</v>
      </c>
      <c r="V4031">
        <f>IFERROR(VLOOKUP(D4031,Tablas_Equivalencia!$A$3:$B$8,2,FALSE),"Sin dato")</f>
        <v/>
      </c>
      <c r="W4031">
        <f>IFERROR(VLOOKUP(L4031,Tablas_Equivalencia!$D$3:$E$9,2,FALSE),"Sin dato")</f>
        <v/>
      </c>
      <c r="X4031">
        <f>IF(I4031=1,"Varón","Mujer")</f>
        <v/>
      </c>
      <c r="Y4031">
        <f>IFERROR(VLOOKUP(M4031,Tablas_Equivalencia!$G$3:$H$6,2,FALSE),"Sin dato")</f>
        <v/>
      </c>
      <c r="Z4031">
        <f>IF(J4031&lt;=24,"18-24","25-29")</f>
        <v/>
      </c>
      <c r="AA4031">
        <f>IF(M4031&lt;&gt;1,"",IF(P4031=2,1,0))</f>
        <v/>
      </c>
      <c r="AB4031">
        <f>IF(M4031&lt;&gt;1,"",IF(O4031&gt;=2,1,0))</f>
        <v/>
      </c>
      <c r="AC4031">
        <f>IF(M4031&lt;&gt;1,"",IF(OR(Q4031=999,Q4031=""),"",IF(OR(Q4031&lt;35,Q4031&gt;48),1,0)))</f>
        <v/>
      </c>
      <c r="AD4031">
        <f>IF(COUNT(AA4031:AC4031)&lt;3,"",SUM(AA4031:AC4031))</f>
        <v/>
      </c>
      <c r="AE4031">
        <f>IF(L4031&gt;=4,2,IF(L4031&gt;=2,1,0))</f>
        <v/>
      </c>
      <c r="AF4031">
        <f>IF(L4031&gt;=5,1,0)</f>
        <v/>
      </c>
      <c r="AG4031">
        <f>AE4031+AF4031</f>
        <v/>
      </c>
      <c r="AH4031" s="15">
        <f>IF(M4031&lt;&gt;1,"",IF(OR(R4031=-9,R4031=""),"",R4031))</f>
        <v/>
      </c>
      <c r="AI4031">
        <f>IF(M4031&lt;&gt;1,"",IF(OR(Q4031=999,Q4031=""),"",Q4031))</f>
        <v/>
      </c>
    </row>
    <row r="4032">
      <c r="A4032" t="inlineStr">
        <is>
          <t>TQRMNOP121677</t>
        </is>
      </c>
      <c r="B4032" t="n">
        <v>2025</v>
      </c>
      <c r="C4032" t="n">
        <v>1</v>
      </c>
      <c r="D4032" t="n">
        <v>42</v>
      </c>
      <c r="E4032" t="inlineStr">
        <is>
          <t>N</t>
        </is>
      </c>
      <c r="F4032" t="n">
        <v>27</v>
      </c>
      <c r="G4032" t="n">
        <v>1000</v>
      </c>
      <c r="H4032" t="n">
        <v>3</v>
      </c>
      <c r="I4032" t="n">
        <v>2</v>
      </c>
      <c r="J4032" t="n">
        <v>23</v>
      </c>
      <c r="K4032" t="n">
        <v>1</v>
      </c>
      <c r="L4032" t="n">
        <v>5</v>
      </c>
      <c r="M4032" t="n">
        <v>3</v>
      </c>
      <c r="R4032" s="15" t="n">
        <v>0</v>
      </c>
      <c r="S4032" s="15" t="n">
        <v>0</v>
      </c>
      <c r="T4032" s="15" t="n">
        <v>0</v>
      </c>
      <c r="U4032" s="15" t="n">
        <v>84400</v>
      </c>
      <c r="V4032">
        <f>IFERROR(VLOOKUP(D4032,Tablas_Equivalencia!$A$3:$B$8,2,FALSE),"Sin dato")</f>
        <v/>
      </c>
      <c r="W4032">
        <f>IFERROR(VLOOKUP(L4032,Tablas_Equivalencia!$D$3:$E$9,2,FALSE),"Sin dato")</f>
        <v/>
      </c>
      <c r="X4032">
        <f>IF(I4032=1,"Varón","Mujer")</f>
        <v/>
      </c>
      <c r="Y4032">
        <f>IFERROR(VLOOKUP(M4032,Tablas_Equivalencia!$G$3:$H$6,2,FALSE),"Sin dato")</f>
        <v/>
      </c>
      <c r="Z4032">
        <f>IF(J4032&lt;=24,"18-24","25-29")</f>
        <v/>
      </c>
      <c r="AA4032">
        <f>IF(M4032&lt;&gt;1,"",IF(P4032=2,1,0))</f>
        <v/>
      </c>
      <c r="AB4032">
        <f>IF(M4032&lt;&gt;1,"",IF(O4032&gt;=2,1,0))</f>
        <v/>
      </c>
      <c r="AC4032">
        <f>IF(M4032&lt;&gt;1,"",IF(OR(Q4032=999,Q4032=""),"",IF(OR(Q4032&lt;35,Q4032&gt;48),1,0)))</f>
        <v/>
      </c>
      <c r="AD4032">
        <f>IF(COUNT(AA4032:AC4032)&lt;3,"",SUM(AA4032:AC4032))</f>
        <v/>
      </c>
      <c r="AE4032">
        <f>IF(L4032&gt;=4,2,IF(L4032&gt;=2,1,0))</f>
        <v/>
      </c>
      <c r="AF4032">
        <f>IF(L4032&gt;=5,1,0)</f>
        <v/>
      </c>
      <c r="AG4032">
        <f>AE4032+AF4032</f>
        <v/>
      </c>
      <c r="AH4032" s="15">
        <f>IF(M4032&lt;&gt;1,"",IF(OR(R4032=-9,R4032=""),"",R4032))</f>
        <v/>
      </c>
      <c r="AI4032">
        <f>IF(M4032&lt;&gt;1,"",IF(OR(Q4032=999,Q4032=""),"",Q4032))</f>
        <v/>
      </c>
    </row>
    <row r="4033">
      <c r="A4033" t="inlineStr">
        <is>
          <t>TQRMNOP121688</t>
        </is>
      </c>
      <c r="B4033" t="n">
        <v>2025</v>
      </c>
      <c r="C4033" t="n">
        <v>1</v>
      </c>
      <c r="D4033" t="n">
        <v>40</v>
      </c>
      <c r="E4033" t="inlineStr">
        <is>
          <t>N</t>
        </is>
      </c>
      <c r="F4033" t="n">
        <v>9</v>
      </c>
      <c r="G4033" t="n">
        <v>896</v>
      </c>
      <c r="H4033" t="n">
        <v>3</v>
      </c>
      <c r="I4033" t="n">
        <v>1</v>
      </c>
      <c r="J4033" t="n">
        <v>28</v>
      </c>
      <c r="K4033" t="n">
        <v>2</v>
      </c>
      <c r="L4033" t="n">
        <v>4</v>
      </c>
      <c r="M4033" t="n">
        <v>1</v>
      </c>
      <c r="N4033" t="n">
        <v>3</v>
      </c>
      <c r="O4033" t="n">
        <v>1</v>
      </c>
      <c r="P4033" t="n">
        <v>1</v>
      </c>
      <c r="Q4033" t="n">
        <v>19</v>
      </c>
      <c r="R4033" s="15" t="n">
        <v>611000</v>
      </c>
      <c r="S4033" s="15" t="n">
        <v>0</v>
      </c>
      <c r="T4033" s="15" t="n">
        <v>611000</v>
      </c>
      <c r="U4033" s="15" t="n">
        <v>228500</v>
      </c>
      <c r="V4033">
        <f>IFERROR(VLOOKUP(D4033,Tablas_Equivalencia!$A$3:$B$8,2,FALSE),"Sin dato")</f>
        <v/>
      </c>
      <c r="W4033">
        <f>IFERROR(VLOOKUP(L4033,Tablas_Equivalencia!$D$3:$E$9,2,FALSE),"Sin dato")</f>
        <v/>
      </c>
      <c r="X4033">
        <f>IF(I4033=1,"Varón","Mujer")</f>
        <v/>
      </c>
      <c r="Y4033">
        <f>IFERROR(VLOOKUP(M4033,Tablas_Equivalencia!$G$3:$H$6,2,FALSE),"Sin dato")</f>
        <v/>
      </c>
      <c r="Z4033">
        <f>IF(J4033&lt;=24,"18-24","25-29")</f>
        <v/>
      </c>
      <c r="AA4033">
        <f>IF(M4033&lt;&gt;1,"",IF(P4033=2,1,0))</f>
        <v/>
      </c>
      <c r="AB4033">
        <f>IF(M4033&lt;&gt;1,"",IF(O4033&gt;=2,1,0))</f>
        <v/>
      </c>
      <c r="AC4033">
        <f>IF(M4033&lt;&gt;1,"",IF(OR(Q4033=999,Q4033=""),"",IF(OR(Q4033&lt;35,Q4033&gt;48),1,0)))</f>
        <v/>
      </c>
      <c r="AD4033">
        <f>IF(COUNT(AA4033:AC4033)&lt;3,"",SUM(AA4033:AC4033))</f>
        <v/>
      </c>
      <c r="AE4033">
        <f>IF(L4033&gt;=4,2,IF(L4033&gt;=2,1,0))</f>
        <v/>
      </c>
      <c r="AF4033">
        <f>IF(L4033&gt;=5,1,0)</f>
        <v/>
      </c>
      <c r="AG4033">
        <f>AE4033+AF4033</f>
        <v/>
      </c>
      <c r="AH4033" s="15">
        <f>IF(M4033&lt;&gt;1,"",IF(OR(R4033=-9,R4033=""),"",R4033))</f>
        <v/>
      </c>
      <c r="AI4033">
        <f>IF(M4033&lt;&gt;1,"",IF(OR(Q4033=999,Q4033=""),"",Q4033))</f>
        <v/>
      </c>
    </row>
    <row r="4034">
      <c r="A4034" t="inlineStr">
        <is>
          <t>TQRMNOP121689</t>
        </is>
      </c>
      <c r="B4034" t="n">
        <v>2025</v>
      </c>
      <c r="C4034" t="n">
        <v>1</v>
      </c>
      <c r="D4034" t="n">
        <v>1</v>
      </c>
      <c r="E4034" t="inlineStr">
        <is>
          <t>S</t>
        </is>
      </c>
      <c r="F4034" t="n">
        <v>33</v>
      </c>
      <c r="G4034" t="n">
        <v>1723</v>
      </c>
      <c r="H4034" t="n">
        <v>2</v>
      </c>
      <c r="I4034" t="n">
        <v>2</v>
      </c>
      <c r="J4034" t="n">
        <v>28</v>
      </c>
      <c r="K4034" t="n">
        <v>2</v>
      </c>
      <c r="L4034" t="n">
        <v>3</v>
      </c>
      <c r="M4034" t="n">
        <v>1</v>
      </c>
      <c r="N4034" t="n">
        <v>3</v>
      </c>
      <c r="O4034" t="n">
        <v>2</v>
      </c>
      <c r="P4034" t="n">
        <v>2</v>
      </c>
      <c r="Q4034" t="n">
        <v>18</v>
      </c>
      <c r="R4034" s="15" t="n">
        <v>332000</v>
      </c>
      <c r="S4034" s="15" t="n">
        <v>0</v>
      </c>
      <c r="T4034" s="15" t="n">
        <v>332000</v>
      </c>
      <c r="U4034" s="15" t="n">
        <v>34200</v>
      </c>
      <c r="V4034">
        <f>IFERROR(VLOOKUP(D4034,Tablas_Equivalencia!$A$3:$B$8,2,FALSE),"Sin dato")</f>
        <v/>
      </c>
      <c r="W4034">
        <f>IFERROR(VLOOKUP(L4034,Tablas_Equivalencia!$D$3:$E$9,2,FALSE),"Sin dato")</f>
        <v/>
      </c>
      <c r="X4034">
        <f>IF(I4034=1,"Varón","Mujer")</f>
        <v/>
      </c>
      <c r="Y4034">
        <f>IFERROR(VLOOKUP(M4034,Tablas_Equivalencia!$G$3:$H$6,2,FALSE),"Sin dato")</f>
        <v/>
      </c>
      <c r="Z4034">
        <f>IF(J4034&lt;=24,"18-24","25-29")</f>
        <v/>
      </c>
      <c r="AA4034">
        <f>IF(M4034&lt;&gt;1,"",IF(P4034=2,1,0))</f>
        <v/>
      </c>
      <c r="AB4034">
        <f>IF(M4034&lt;&gt;1,"",IF(O4034&gt;=2,1,0))</f>
        <v/>
      </c>
      <c r="AC4034">
        <f>IF(M4034&lt;&gt;1,"",IF(OR(Q4034=999,Q4034=""),"",IF(OR(Q4034&lt;35,Q4034&gt;48),1,0)))</f>
        <v/>
      </c>
      <c r="AD4034">
        <f>IF(COUNT(AA4034:AC4034)&lt;3,"",SUM(AA4034:AC4034))</f>
        <v/>
      </c>
      <c r="AE4034">
        <f>IF(L4034&gt;=4,2,IF(L4034&gt;=2,1,0))</f>
        <v/>
      </c>
      <c r="AF4034">
        <f>IF(L4034&gt;=5,1,0)</f>
        <v/>
      </c>
      <c r="AG4034">
        <f>AE4034+AF4034</f>
        <v/>
      </c>
      <c r="AH4034" s="15">
        <f>IF(M4034&lt;&gt;1,"",IF(OR(R4034=-9,R4034=""),"",R4034))</f>
        <v/>
      </c>
      <c r="AI4034">
        <f>IF(M4034&lt;&gt;1,"",IF(OR(Q4034=999,Q4034=""),"",Q4034))</f>
        <v/>
      </c>
    </row>
    <row r="4035">
      <c r="A4035" t="inlineStr">
        <is>
          <t>TQRMNOP121700</t>
        </is>
      </c>
      <c r="B4035" t="n">
        <v>2025</v>
      </c>
      <c r="C4035" t="n">
        <v>1</v>
      </c>
      <c r="D4035" t="n">
        <v>42</v>
      </c>
      <c r="E4035" t="inlineStr">
        <is>
          <t>S</t>
        </is>
      </c>
      <c r="F4035" t="n">
        <v>10</v>
      </c>
      <c r="G4035" t="n">
        <v>918</v>
      </c>
      <c r="H4035" t="n">
        <v>1</v>
      </c>
      <c r="I4035" t="n">
        <v>2</v>
      </c>
      <c r="J4035" t="n">
        <v>29</v>
      </c>
      <c r="K4035" t="n">
        <v>2</v>
      </c>
      <c r="L4035" t="n">
        <v>4</v>
      </c>
      <c r="M4035" t="n">
        <v>1</v>
      </c>
      <c r="N4035" t="n">
        <v>3</v>
      </c>
      <c r="O4035" t="n">
        <v>3</v>
      </c>
      <c r="P4035" t="n">
        <v>2</v>
      </c>
      <c r="Q4035" t="n">
        <v>20</v>
      </c>
      <c r="R4035" s="15" t="n">
        <v>364000</v>
      </c>
      <c r="S4035" s="15" t="n">
        <v>0</v>
      </c>
      <c r="T4035" s="15" t="n">
        <v>364000</v>
      </c>
      <c r="U4035" s="15" t="n">
        <v>146900</v>
      </c>
      <c r="V4035">
        <f>IFERROR(VLOOKUP(D4035,Tablas_Equivalencia!$A$3:$B$8,2,FALSE),"Sin dato")</f>
        <v/>
      </c>
      <c r="W4035">
        <f>IFERROR(VLOOKUP(L4035,Tablas_Equivalencia!$D$3:$E$9,2,FALSE),"Sin dato")</f>
        <v/>
      </c>
      <c r="X4035">
        <f>IF(I4035=1,"Varón","Mujer")</f>
        <v/>
      </c>
      <c r="Y4035">
        <f>IFERROR(VLOOKUP(M4035,Tablas_Equivalencia!$G$3:$H$6,2,FALSE),"Sin dato")</f>
        <v/>
      </c>
      <c r="Z4035">
        <f>IF(J4035&lt;=24,"18-24","25-29")</f>
        <v/>
      </c>
      <c r="AA4035">
        <f>IF(M4035&lt;&gt;1,"",IF(P4035=2,1,0))</f>
        <v/>
      </c>
      <c r="AB4035">
        <f>IF(M4035&lt;&gt;1,"",IF(O4035&gt;=2,1,0))</f>
        <v/>
      </c>
      <c r="AC4035">
        <f>IF(M4035&lt;&gt;1,"",IF(OR(Q4035=999,Q4035=""),"",IF(OR(Q4035&lt;35,Q4035&gt;48),1,0)))</f>
        <v/>
      </c>
      <c r="AD4035">
        <f>IF(COUNT(AA4035:AC4035)&lt;3,"",SUM(AA4035:AC4035))</f>
        <v/>
      </c>
      <c r="AE4035">
        <f>IF(L4035&gt;=4,2,IF(L4035&gt;=2,1,0))</f>
        <v/>
      </c>
      <c r="AF4035">
        <f>IF(L4035&gt;=5,1,0)</f>
        <v/>
      </c>
      <c r="AG4035">
        <f>AE4035+AF4035</f>
        <v/>
      </c>
      <c r="AH4035" s="15">
        <f>IF(M4035&lt;&gt;1,"",IF(OR(R4035=-9,R4035=""),"",R4035))</f>
        <v/>
      </c>
      <c r="AI4035">
        <f>IF(M4035&lt;&gt;1,"",IF(OR(Q4035=999,Q4035=""),"",Q4035))</f>
        <v/>
      </c>
    </row>
    <row r="4036">
      <c r="A4036" t="inlineStr">
        <is>
          <t>TQRMNOP121710</t>
        </is>
      </c>
      <c r="B4036" t="n">
        <v>2025</v>
      </c>
      <c r="C4036" t="n">
        <v>1</v>
      </c>
      <c r="D4036" t="n">
        <v>43</v>
      </c>
      <c r="E4036" t="inlineStr">
        <is>
          <t>N</t>
        </is>
      </c>
      <c r="F4036" t="n">
        <v>34</v>
      </c>
      <c r="G4036" t="n">
        <v>1668</v>
      </c>
      <c r="H4036" t="n">
        <v>10</v>
      </c>
      <c r="I4036" t="n">
        <v>2</v>
      </c>
      <c r="J4036" t="n">
        <v>22</v>
      </c>
      <c r="K4036" t="n">
        <v>2</v>
      </c>
      <c r="L4036" t="n">
        <v>3</v>
      </c>
      <c r="M4036" t="n">
        <v>3</v>
      </c>
      <c r="R4036" s="15" t="n">
        <v>0</v>
      </c>
      <c r="S4036" s="15" t="n">
        <v>0</v>
      </c>
      <c r="T4036" s="15" t="n">
        <v>0</v>
      </c>
      <c r="U4036" s="15" t="n">
        <v>67000</v>
      </c>
      <c r="V4036">
        <f>IFERROR(VLOOKUP(D4036,Tablas_Equivalencia!$A$3:$B$8,2,FALSE),"Sin dato")</f>
        <v/>
      </c>
      <c r="W4036">
        <f>IFERROR(VLOOKUP(L4036,Tablas_Equivalencia!$D$3:$E$9,2,FALSE),"Sin dato")</f>
        <v/>
      </c>
      <c r="X4036">
        <f>IF(I4036=1,"Varón","Mujer")</f>
        <v/>
      </c>
      <c r="Y4036">
        <f>IFERROR(VLOOKUP(M4036,Tablas_Equivalencia!$G$3:$H$6,2,FALSE),"Sin dato")</f>
        <v/>
      </c>
      <c r="Z4036">
        <f>IF(J4036&lt;=24,"18-24","25-29")</f>
        <v/>
      </c>
      <c r="AA4036">
        <f>IF(M4036&lt;&gt;1,"",IF(P4036=2,1,0))</f>
        <v/>
      </c>
      <c r="AB4036">
        <f>IF(M4036&lt;&gt;1,"",IF(O4036&gt;=2,1,0))</f>
        <v/>
      </c>
      <c r="AC4036">
        <f>IF(M4036&lt;&gt;1,"",IF(OR(Q4036=999,Q4036=""),"",IF(OR(Q4036&lt;35,Q4036&gt;48),1,0)))</f>
        <v/>
      </c>
      <c r="AD4036">
        <f>IF(COUNT(AA4036:AC4036)&lt;3,"",SUM(AA4036:AC4036))</f>
        <v/>
      </c>
      <c r="AE4036">
        <f>IF(L4036&gt;=4,2,IF(L4036&gt;=2,1,0))</f>
        <v/>
      </c>
      <c r="AF4036">
        <f>IF(L4036&gt;=5,1,0)</f>
        <v/>
      </c>
      <c r="AG4036">
        <f>AE4036+AF4036</f>
        <v/>
      </c>
      <c r="AH4036" s="15">
        <f>IF(M4036&lt;&gt;1,"",IF(OR(R4036=-9,R4036=""),"",R4036))</f>
        <v/>
      </c>
      <c r="AI4036">
        <f>IF(M4036&lt;&gt;1,"",IF(OR(Q4036=999,Q4036=""),"",Q4036))</f>
        <v/>
      </c>
    </row>
    <row r="4037">
      <c r="A4037" t="inlineStr">
        <is>
          <t>TQRMNOP121712</t>
        </is>
      </c>
      <c r="B4037" t="n">
        <v>2025</v>
      </c>
      <c r="C4037" t="n">
        <v>1</v>
      </c>
      <c r="D4037" t="n">
        <v>1</v>
      </c>
      <c r="E4037" t="inlineStr">
        <is>
          <t>S</t>
        </is>
      </c>
      <c r="F4037" t="n">
        <v>33</v>
      </c>
      <c r="G4037" t="n">
        <v>739</v>
      </c>
      <c r="H4037" t="n">
        <v>3</v>
      </c>
      <c r="I4037" t="n">
        <v>2</v>
      </c>
      <c r="J4037" t="n">
        <v>20</v>
      </c>
      <c r="K4037" t="n">
        <v>2</v>
      </c>
      <c r="L4037" t="n">
        <v>4</v>
      </c>
      <c r="M4037" t="n">
        <v>3</v>
      </c>
      <c r="R4037" s="15" t="n">
        <v>0</v>
      </c>
      <c r="S4037" s="15" t="n">
        <v>0</v>
      </c>
      <c r="T4037" s="15" t="n">
        <v>0</v>
      </c>
      <c r="U4037" s="15" t="n">
        <v>238800</v>
      </c>
      <c r="V4037">
        <f>IFERROR(VLOOKUP(D4037,Tablas_Equivalencia!$A$3:$B$8,2,FALSE),"Sin dato")</f>
        <v/>
      </c>
      <c r="W4037">
        <f>IFERROR(VLOOKUP(L4037,Tablas_Equivalencia!$D$3:$E$9,2,FALSE),"Sin dato")</f>
        <v/>
      </c>
      <c r="X4037">
        <f>IF(I4037=1,"Varón","Mujer")</f>
        <v/>
      </c>
      <c r="Y4037">
        <f>IFERROR(VLOOKUP(M4037,Tablas_Equivalencia!$G$3:$H$6,2,FALSE),"Sin dato")</f>
        <v/>
      </c>
      <c r="Z4037">
        <f>IF(J4037&lt;=24,"18-24","25-29")</f>
        <v/>
      </c>
      <c r="AA4037">
        <f>IF(M4037&lt;&gt;1,"",IF(P4037=2,1,0))</f>
        <v/>
      </c>
      <c r="AB4037">
        <f>IF(M4037&lt;&gt;1,"",IF(O4037&gt;=2,1,0))</f>
        <v/>
      </c>
      <c r="AC4037">
        <f>IF(M4037&lt;&gt;1,"",IF(OR(Q4037=999,Q4037=""),"",IF(OR(Q4037&lt;35,Q4037&gt;48),1,0)))</f>
        <v/>
      </c>
      <c r="AD4037">
        <f>IF(COUNT(AA4037:AC4037)&lt;3,"",SUM(AA4037:AC4037))</f>
        <v/>
      </c>
      <c r="AE4037">
        <f>IF(L4037&gt;=4,2,IF(L4037&gt;=2,1,0))</f>
        <v/>
      </c>
      <c r="AF4037">
        <f>IF(L4037&gt;=5,1,0)</f>
        <v/>
      </c>
      <c r="AG4037">
        <f>AE4037+AF4037</f>
        <v/>
      </c>
      <c r="AH4037" s="15">
        <f>IF(M4037&lt;&gt;1,"",IF(OR(R4037=-9,R4037=""),"",R4037))</f>
        <v/>
      </c>
      <c r="AI4037">
        <f>IF(M4037&lt;&gt;1,"",IF(OR(Q4037=999,Q4037=""),"",Q4037))</f>
        <v/>
      </c>
    </row>
    <row r="4038">
      <c r="A4038" t="inlineStr">
        <is>
          <t>TQRMNOP121713</t>
        </is>
      </c>
      <c r="B4038" t="n">
        <v>2025</v>
      </c>
      <c r="C4038" t="n">
        <v>1</v>
      </c>
      <c r="D4038" t="n">
        <v>40</v>
      </c>
      <c r="E4038" t="inlineStr">
        <is>
          <t>N</t>
        </is>
      </c>
      <c r="F4038" t="n">
        <v>22</v>
      </c>
      <c r="G4038" t="n">
        <v>1177</v>
      </c>
      <c r="H4038" t="n">
        <v>10</v>
      </c>
      <c r="I4038" t="n">
        <v>2</v>
      </c>
      <c r="J4038" t="n">
        <v>21</v>
      </c>
      <c r="K4038" t="n">
        <v>2</v>
      </c>
      <c r="L4038" t="n">
        <v>5</v>
      </c>
      <c r="M4038" t="n">
        <v>3</v>
      </c>
      <c r="R4038" s="15" t="n">
        <v>0</v>
      </c>
      <c r="S4038" s="15" t="n">
        <v>0</v>
      </c>
      <c r="T4038" s="15" t="n">
        <v>0</v>
      </c>
      <c r="U4038" s="15" t="n">
        <v>112700</v>
      </c>
      <c r="V4038">
        <f>IFERROR(VLOOKUP(D4038,Tablas_Equivalencia!$A$3:$B$8,2,FALSE),"Sin dato")</f>
        <v/>
      </c>
      <c r="W4038">
        <f>IFERROR(VLOOKUP(L4038,Tablas_Equivalencia!$D$3:$E$9,2,FALSE),"Sin dato")</f>
        <v/>
      </c>
      <c r="X4038">
        <f>IF(I4038=1,"Varón","Mujer")</f>
        <v/>
      </c>
      <c r="Y4038">
        <f>IFERROR(VLOOKUP(M4038,Tablas_Equivalencia!$G$3:$H$6,2,FALSE),"Sin dato")</f>
        <v/>
      </c>
      <c r="Z4038">
        <f>IF(J4038&lt;=24,"18-24","25-29")</f>
        <v/>
      </c>
      <c r="AA4038">
        <f>IF(M4038&lt;&gt;1,"",IF(P4038=2,1,0))</f>
        <v/>
      </c>
      <c r="AB4038">
        <f>IF(M4038&lt;&gt;1,"",IF(O4038&gt;=2,1,0))</f>
        <v/>
      </c>
      <c r="AC4038">
        <f>IF(M4038&lt;&gt;1,"",IF(OR(Q4038=999,Q4038=""),"",IF(OR(Q4038&lt;35,Q4038&gt;48),1,0)))</f>
        <v/>
      </c>
      <c r="AD4038">
        <f>IF(COUNT(AA4038:AC4038)&lt;3,"",SUM(AA4038:AC4038))</f>
        <v/>
      </c>
      <c r="AE4038">
        <f>IF(L4038&gt;=4,2,IF(L4038&gt;=2,1,0))</f>
        <v/>
      </c>
      <c r="AF4038">
        <f>IF(L4038&gt;=5,1,0)</f>
        <v/>
      </c>
      <c r="AG4038">
        <f>AE4038+AF4038</f>
        <v/>
      </c>
      <c r="AH4038" s="15">
        <f>IF(M4038&lt;&gt;1,"",IF(OR(R4038=-9,R4038=""),"",R4038))</f>
        <v/>
      </c>
      <c r="AI4038">
        <f>IF(M4038&lt;&gt;1,"",IF(OR(Q4038=999,Q4038=""),"",Q4038))</f>
        <v/>
      </c>
    </row>
    <row r="4039">
      <c r="A4039" t="inlineStr">
        <is>
          <t>TQRMNOP121714</t>
        </is>
      </c>
      <c r="B4039" t="n">
        <v>2025</v>
      </c>
      <c r="C4039" t="n">
        <v>1</v>
      </c>
      <c r="D4039" t="n">
        <v>1</v>
      </c>
      <c r="E4039" t="inlineStr">
        <is>
          <t>S</t>
        </is>
      </c>
      <c r="F4039" t="n">
        <v>32</v>
      </c>
      <c r="G4039" t="n">
        <v>582</v>
      </c>
      <c r="H4039" t="n">
        <v>2</v>
      </c>
      <c r="I4039" t="n">
        <v>1</v>
      </c>
      <c r="J4039" t="n">
        <v>21</v>
      </c>
      <c r="K4039" t="n">
        <v>2</v>
      </c>
      <c r="L4039" t="n">
        <v>4</v>
      </c>
      <c r="M4039" t="n">
        <v>3</v>
      </c>
      <c r="R4039" s="15" t="n">
        <v>0</v>
      </c>
      <c r="S4039" s="15" t="n">
        <v>187000</v>
      </c>
      <c r="T4039" s="15" t="n">
        <v>187000</v>
      </c>
      <c r="U4039" s="15" t="n">
        <v>93400</v>
      </c>
      <c r="V4039">
        <f>IFERROR(VLOOKUP(D4039,Tablas_Equivalencia!$A$3:$B$8,2,FALSE),"Sin dato")</f>
        <v/>
      </c>
      <c r="W4039">
        <f>IFERROR(VLOOKUP(L4039,Tablas_Equivalencia!$D$3:$E$9,2,FALSE),"Sin dato")</f>
        <v/>
      </c>
      <c r="X4039">
        <f>IF(I4039=1,"Varón","Mujer")</f>
        <v/>
      </c>
      <c r="Y4039">
        <f>IFERROR(VLOOKUP(M4039,Tablas_Equivalencia!$G$3:$H$6,2,FALSE),"Sin dato")</f>
        <v/>
      </c>
      <c r="Z4039">
        <f>IF(J4039&lt;=24,"18-24","25-29")</f>
        <v/>
      </c>
      <c r="AA4039">
        <f>IF(M4039&lt;&gt;1,"",IF(P4039=2,1,0))</f>
        <v/>
      </c>
      <c r="AB4039">
        <f>IF(M4039&lt;&gt;1,"",IF(O4039&gt;=2,1,0))</f>
        <v/>
      </c>
      <c r="AC4039">
        <f>IF(M4039&lt;&gt;1,"",IF(OR(Q4039=999,Q4039=""),"",IF(OR(Q4039&lt;35,Q4039&gt;48),1,0)))</f>
        <v/>
      </c>
      <c r="AD4039">
        <f>IF(COUNT(AA4039:AC4039)&lt;3,"",SUM(AA4039:AC4039))</f>
        <v/>
      </c>
      <c r="AE4039">
        <f>IF(L4039&gt;=4,2,IF(L4039&gt;=2,1,0))</f>
        <v/>
      </c>
      <c r="AF4039">
        <f>IF(L4039&gt;=5,1,0)</f>
        <v/>
      </c>
      <c r="AG4039">
        <f>AE4039+AF4039</f>
        <v/>
      </c>
      <c r="AH4039" s="15">
        <f>IF(M4039&lt;&gt;1,"",IF(OR(R4039=-9,R4039=""),"",R4039))</f>
        <v/>
      </c>
      <c r="AI4039">
        <f>IF(M4039&lt;&gt;1,"",IF(OR(Q4039=999,Q4039=""),"",Q4039))</f>
        <v/>
      </c>
    </row>
    <row r="4040">
      <c r="A4040" t="inlineStr">
        <is>
          <t>TQRMNOP121715</t>
        </is>
      </c>
      <c r="B4040" t="n">
        <v>2025</v>
      </c>
      <c r="C4040" t="n">
        <v>1</v>
      </c>
      <c r="D4040" t="n">
        <v>1</v>
      </c>
      <c r="E4040" t="inlineStr">
        <is>
          <t>S</t>
        </is>
      </c>
      <c r="F4040" t="n">
        <v>32</v>
      </c>
      <c r="G4040" t="n">
        <v>1223</v>
      </c>
      <c r="H4040" t="n">
        <v>2</v>
      </c>
      <c r="I4040" t="n">
        <v>2</v>
      </c>
      <c r="J4040" t="n">
        <v>21</v>
      </c>
      <c r="K4040" t="n">
        <v>2</v>
      </c>
      <c r="L4040" t="n">
        <v>5</v>
      </c>
      <c r="M4040" t="n">
        <v>2</v>
      </c>
      <c r="R4040" s="15" t="n">
        <v>0</v>
      </c>
      <c r="S4040" s="15" t="n">
        <v>88000</v>
      </c>
      <c r="T4040" s="15" t="n">
        <v>88000</v>
      </c>
      <c r="U4040" s="15" t="n">
        <v>123600</v>
      </c>
      <c r="V4040">
        <f>IFERROR(VLOOKUP(D4040,Tablas_Equivalencia!$A$3:$B$8,2,FALSE),"Sin dato")</f>
        <v/>
      </c>
      <c r="W4040">
        <f>IFERROR(VLOOKUP(L4040,Tablas_Equivalencia!$D$3:$E$9,2,FALSE),"Sin dato")</f>
        <v/>
      </c>
      <c r="X4040">
        <f>IF(I4040=1,"Varón","Mujer")</f>
        <v/>
      </c>
      <c r="Y4040">
        <f>IFERROR(VLOOKUP(M4040,Tablas_Equivalencia!$G$3:$H$6,2,FALSE),"Sin dato")</f>
        <v/>
      </c>
      <c r="Z4040">
        <f>IF(J4040&lt;=24,"18-24","25-29")</f>
        <v/>
      </c>
      <c r="AA4040">
        <f>IF(M4040&lt;&gt;1,"",IF(P4040=2,1,0))</f>
        <v/>
      </c>
      <c r="AB4040">
        <f>IF(M4040&lt;&gt;1,"",IF(O4040&gt;=2,1,0))</f>
        <v/>
      </c>
      <c r="AC4040">
        <f>IF(M4040&lt;&gt;1,"",IF(OR(Q4040=999,Q4040=""),"",IF(OR(Q4040&lt;35,Q4040&gt;48),1,0)))</f>
        <v/>
      </c>
      <c r="AD4040">
        <f>IF(COUNT(AA4040:AC4040)&lt;3,"",SUM(AA4040:AC4040))</f>
        <v/>
      </c>
      <c r="AE4040">
        <f>IF(L4040&gt;=4,2,IF(L4040&gt;=2,1,0))</f>
        <v/>
      </c>
      <c r="AF4040">
        <f>IF(L4040&gt;=5,1,0)</f>
        <v/>
      </c>
      <c r="AG4040">
        <f>AE4040+AF4040</f>
        <v/>
      </c>
      <c r="AH4040" s="15">
        <f>IF(M4040&lt;&gt;1,"",IF(OR(R4040=-9,R4040=""),"",R4040))</f>
        <v/>
      </c>
      <c r="AI4040">
        <f>IF(M4040&lt;&gt;1,"",IF(OR(Q4040=999,Q4040=""),"",Q4040))</f>
        <v/>
      </c>
    </row>
    <row r="4041">
      <c r="A4041" t="inlineStr">
        <is>
          <t>TQRMNOP121724</t>
        </is>
      </c>
      <c r="B4041" t="n">
        <v>2025</v>
      </c>
      <c r="C4041" t="n">
        <v>1</v>
      </c>
      <c r="D4041" t="n">
        <v>44</v>
      </c>
      <c r="E4041" t="inlineStr">
        <is>
          <t>N</t>
        </is>
      </c>
      <c r="F4041" t="n">
        <v>14</v>
      </c>
      <c r="G4041" t="n">
        <v>1041</v>
      </c>
      <c r="H4041" t="n">
        <v>3</v>
      </c>
      <c r="I4041" t="n">
        <v>2</v>
      </c>
      <c r="J4041" t="n">
        <v>18</v>
      </c>
      <c r="K4041" t="n">
        <v>2</v>
      </c>
      <c r="L4041" t="n">
        <v>4</v>
      </c>
      <c r="M4041" t="n">
        <v>2</v>
      </c>
      <c r="R4041" s="15" t="n">
        <v>0</v>
      </c>
      <c r="S4041" s="15" t="n">
        <v>53000</v>
      </c>
      <c r="T4041" s="15" t="n">
        <v>53000</v>
      </c>
      <c r="U4041" s="15" t="n">
        <v>276600</v>
      </c>
      <c r="V4041">
        <f>IFERROR(VLOOKUP(D4041,Tablas_Equivalencia!$A$3:$B$8,2,FALSE),"Sin dato")</f>
        <v/>
      </c>
      <c r="W4041">
        <f>IFERROR(VLOOKUP(L4041,Tablas_Equivalencia!$D$3:$E$9,2,FALSE),"Sin dato")</f>
        <v/>
      </c>
      <c r="X4041">
        <f>IF(I4041=1,"Varón","Mujer")</f>
        <v/>
      </c>
      <c r="Y4041">
        <f>IFERROR(VLOOKUP(M4041,Tablas_Equivalencia!$G$3:$H$6,2,FALSE),"Sin dato")</f>
        <v/>
      </c>
      <c r="Z4041">
        <f>IF(J4041&lt;=24,"18-24","25-29")</f>
        <v/>
      </c>
      <c r="AA4041">
        <f>IF(M4041&lt;&gt;1,"",IF(P4041=2,1,0))</f>
        <v/>
      </c>
      <c r="AB4041">
        <f>IF(M4041&lt;&gt;1,"",IF(O4041&gt;=2,1,0))</f>
        <v/>
      </c>
      <c r="AC4041">
        <f>IF(M4041&lt;&gt;1,"",IF(OR(Q4041=999,Q4041=""),"",IF(OR(Q4041&lt;35,Q4041&gt;48),1,0)))</f>
        <v/>
      </c>
      <c r="AD4041">
        <f>IF(COUNT(AA4041:AC4041)&lt;3,"",SUM(AA4041:AC4041))</f>
        <v/>
      </c>
      <c r="AE4041">
        <f>IF(L4041&gt;=4,2,IF(L4041&gt;=2,1,0))</f>
        <v/>
      </c>
      <c r="AF4041">
        <f>IF(L4041&gt;=5,1,0)</f>
        <v/>
      </c>
      <c r="AG4041">
        <f>AE4041+AF4041</f>
        <v/>
      </c>
      <c r="AH4041" s="15">
        <f>IF(M4041&lt;&gt;1,"",IF(OR(R4041=-9,R4041=""),"",R4041))</f>
        <v/>
      </c>
      <c r="AI4041">
        <f>IF(M4041&lt;&gt;1,"",IF(OR(Q4041=999,Q4041=""),"",Q4041))</f>
        <v/>
      </c>
    </row>
    <row r="4042">
      <c r="A4042" t="inlineStr">
        <is>
          <t>TQRMNOP121726</t>
        </is>
      </c>
      <c r="B4042" t="n">
        <v>2025</v>
      </c>
      <c r="C4042" t="n">
        <v>1</v>
      </c>
      <c r="D4042" t="n">
        <v>1</v>
      </c>
      <c r="E4042" t="inlineStr">
        <is>
          <t>S</t>
        </is>
      </c>
      <c r="F4042" t="n">
        <v>33</v>
      </c>
      <c r="G4042" t="n">
        <v>829</v>
      </c>
      <c r="H4042" t="n">
        <v>10</v>
      </c>
      <c r="I4042" t="n">
        <v>2</v>
      </c>
      <c r="J4042" t="n">
        <v>24</v>
      </c>
      <c r="K4042" t="n">
        <v>2</v>
      </c>
      <c r="L4042" t="n">
        <v>4</v>
      </c>
      <c r="M4042" t="n">
        <v>2</v>
      </c>
      <c r="R4042" s="15" t="n">
        <v>0</v>
      </c>
      <c r="S4042" s="15" t="n">
        <v>0</v>
      </c>
      <c r="T4042" s="15" t="n">
        <v>0</v>
      </c>
      <c r="U4042" s="15" t="n">
        <v>119500</v>
      </c>
      <c r="V4042">
        <f>IFERROR(VLOOKUP(D4042,Tablas_Equivalencia!$A$3:$B$8,2,FALSE),"Sin dato")</f>
        <v/>
      </c>
      <c r="W4042">
        <f>IFERROR(VLOOKUP(L4042,Tablas_Equivalencia!$D$3:$E$9,2,FALSE),"Sin dato")</f>
        <v/>
      </c>
      <c r="X4042">
        <f>IF(I4042=1,"Varón","Mujer")</f>
        <v/>
      </c>
      <c r="Y4042">
        <f>IFERROR(VLOOKUP(M4042,Tablas_Equivalencia!$G$3:$H$6,2,FALSE),"Sin dato")</f>
        <v/>
      </c>
      <c r="Z4042">
        <f>IF(J4042&lt;=24,"18-24","25-29")</f>
        <v/>
      </c>
      <c r="AA4042">
        <f>IF(M4042&lt;&gt;1,"",IF(P4042=2,1,0))</f>
        <v/>
      </c>
      <c r="AB4042">
        <f>IF(M4042&lt;&gt;1,"",IF(O4042&gt;=2,1,0))</f>
        <v/>
      </c>
      <c r="AC4042">
        <f>IF(M4042&lt;&gt;1,"",IF(OR(Q4042=999,Q4042=""),"",IF(OR(Q4042&lt;35,Q4042&gt;48),1,0)))</f>
        <v/>
      </c>
      <c r="AD4042">
        <f>IF(COUNT(AA4042:AC4042)&lt;3,"",SUM(AA4042:AC4042))</f>
        <v/>
      </c>
      <c r="AE4042">
        <f>IF(L4042&gt;=4,2,IF(L4042&gt;=2,1,0))</f>
        <v/>
      </c>
      <c r="AF4042">
        <f>IF(L4042&gt;=5,1,0)</f>
        <v/>
      </c>
      <c r="AG4042">
        <f>AE4042+AF4042</f>
        <v/>
      </c>
      <c r="AH4042" s="15">
        <f>IF(M4042&lt;&gt;1,"",IF(OR(R4042=-9,R4042=""),"",R4042))</f>
        <v/>
      </c>
      <c r="AI4042">
        <f>IF(M4042&lt;&gt;1,"",IF(OR(Q4042=999,Q4042=""),"",Q4042))</f>
        <v/>
      </c>
    </row>
    <row r="4043">
      <c r="A4043" t="inlineStr">
        <is>
          <t>TQRMNOP121730</t>
        </is>
      </c>
      <c r="B4043" t="n">
        <v>2025</v>
      </c>
      <c r="C4043" t="n">
        <v>1</v>
      </c>
      <c r="D4043" t="n">
        <v>43</v>
      </c>
      <c r="E4043" t="inlineStr">
        <is>
          <t>S</t>
        </is>
      </c>
      <c r="F4043" t="n">
        <v>19</v>
      </c>
      <c r="G4043" t="n">
        <v>1293</v>
      </c>
      <c r="H4043" t="n">
        <v>3</v>
      </c>
      <c r="I4043" t="n">
        <v>1</v>
      </c>
      <c r="J4043" t="n">
        <v>23</v>
      </c>
      <c r="K4043" t="n">
        <v>2</v>
      </c>
      <c r="L4043" t="n">
        <v>6</v>
      </c>
      <c r="M4043" t="n">
        <v>2</v>
      </c>
      <c r="R4043" s="15" t="n">
        <v>0</v>
      </c>
      <c r="S4043" s="15" t="n">
        <v>0</v>
      </c>
      <c r="T4043" s="15" t="n">
        <v>0</v>
      </c>
      <c r="U4043" s="15" t="n">
        <v>51900</v>
      </c>
      <c r="V4043">
        <f>IFERROR(VLOOKUP(D4043,Tablas_Equivalencia!$A$3:$B$8,2,FALSE),"Sin dato")</f>
        <v/>
      </c>
      <c r="W4043">
        <f>IFERROR(VLOOKUP(L4043,Tablas_Equivalencia!$D$3:$E$9,2,FALSE),"Sin dato")</f>
        <v/>
      </c>
      <c r="X4043">
        <f>IF(I4043=1,"Varón","Mujer")</f>
        <v/>
      </c>
      <c r="Y4043">
        <f>IFERROR(VLOOKUP(M4043,Tablas_Equivalencia!$G$3:$H$6,2,FALSE),"Sin dato")</f>
        <v/>
      </c>
      <c r="Z4043">
        <f>IF(J4043&lt;=24,"18-24","25-29")</f>
        <v/>
      </c>
      <c r="AA4043">
        <f>IF(M4043&lt;&gt;1,"",IF(P4043=2,1,0))</f>
        <v/>
      </c>
      <c r="AB4043">
        <f>IF(M4043&lt;&gt;1,"",IF(O4043&gt;=2,1,0))</f>
        <v/>
      </c>
      <c r="AC4043">
        <f>IF(M4043&lt;&gt;1,"",IF(OR(Q4043=999,Q4043=""),"",IF(OR(Q4043&lt;35,Q4043&gt;48),1,0)))</f>
        <v/>
      </c>
      <c r="AD4043">
        <f>IF(COUNT(AA4043:AC4043)&lt;3,"",SUM(AA4043:AC4043))</f>
        <v/>
      </c>
      <c r="AE4043">
        <f>IF(L4043&gt;=4,2,IF(L4043&gt;=2,1,0))</f>
        <v/>
      </c>
      <c r="AF4043">
        <f>IF(L4043&gt;=5,1,0)</f>
        <v/>
      </c>
      <c r="AG4043">
        <f>AE4043+AF4043</f>
        <v/>
      </c>
      <c r="AH4043" s="15">
        <f>IF(M4043&lt;&gt;1,"",IF(OR(R4043=-9,R4043=""),"",R4043))</f>
        <v/>
      </c>
      <c r="AI4043">
        <f>IF(M4043&lt;&gt;1,"",IF(OR(Q4043=999,Q4043=""),"",Q4043))</f>
        <v/>
      </c>
    </row>
    <row r="4044">
      <c r="A4044" t="inlineStr">
        <is>
          <t>TQRMNOP121735</t>
        </is>
      </c>
      <c r="B4044" t="n">
        <v>2025</v>
      </c>
      <c r="C4044" t="n">
        <v>1</v>
      </c>
      <c r="D4044" t="n">
        <v>1</v>
      </c>
      <c r="E4044" t="inlineStr">
        <is>
          <t>S</t>
        </is>
      </c>
      <c r="F4044" t="n">
        <v>33</v>
      </c>
      <c r="G4044" t="n">
        <v>851</v>
      </c>
      <c r="H4044" t="n">
        <v>3</v>
      </c>
      <c r="I4044" t="n">
        <v>1</v>
      </c>
      <c r="J4044" t="n">
        <v>26</v>
      </c>
      <c r="K4044" t="n">
        <v>1</v>
      </c>
      <c r="L4044" t="n">
        <v>5</v>
      </c>
      <c r="M4044" t="n">
        <v>1</v>
      </c>
      <c r="N4044" t="n">
        <v>3</v>
      </c>
      <c r="O4044" t="n">
        <v>2</v>
      </c>
      <c r="P4044" t="n">
        <v>2</v>
      </c>
      <c r="Q4044" t="n">
        <v>37</v>
      </c>
      <c r="R4044" s="15" t="n">
        <v>934000</v>
      </c>
      <c r="S4044" s="15" t="n">
        <v>0</v>
      </c>
      <c r="T4044" s="15" t="n">
        <v>934000</v>
      </c>
      <c r="U4044" s="15" t="n">
        <v>200500</v>
      </c>
      <c r="V4044">
        <f>IFERROR(VLOOKUP(D4044,Tablas_Equivalencia!$A$3:$B$8,2,FALSE),"Sin dato")</f>
        <v/>
      </c>
      <c r="W4044">
        <f>IFERROR(VLOOKUP(L4044,Tablas_Equivalencia!$D$3:$E$9,2,FALSE),"Sin dato")</f>
        <v/>
      </c>
      <c r="X4044">
        <f>IF(I4044=1,"Varón","Mujer")</f>
        <v/>
      </c>
      <c r="Y4044">
        <f>IFERROR(VLOOKUP(M4044,Tablas_Equivalencia!$G$3:$H$6,2,FALSE),"Sin dato")</f>
        <v/>
      </c>
      <c r="Z4044">
        <f>IF(J4044&lt;=24,"18-24","25-29")</f>
        <v/>
      </c>
      <c r="AA4044">
        <f>IF(M4044&lt;&gt;1,"",IF(P4044=2,1,0))</f>
        <v/>
      </c>
      <c r="AB4044">
        <f>IF(M4044&lt;&gt;1,"",IF(O4044&gt;=2,1,0))</f>
        <v/>
      </c>
      <c r="AC4044">
        <f>IF(M4044&lt;&gt;1,"",IF(OR(Q4044=999,Q4044=""),"",IF(OR(Q4044&lt;35,Q4044&gt;48),1,0)))</f>
        <v/>
      </c>
      <c r="AD4044">
        <f>IF(COUNT(AA4044:AC4044)&lt;3,"",SUM(AA4044:AC4044))</f>
        <v/>
      </c>
      <c r="AE4044">
        <f>IF(L4044&gt;=4,2,IF(L4044&gt;=2,1,0))</f>
        <v/>
      </c>
      <c r="AF4044">
        <f>IF(L4044&gt;=5,1,0)</f>
        <v/>
      </c>
      <c r="AG4044">
        <f>AE4044+AF4044</f>
        <v/>
      </c>
      <c r="AH4044" s="15">
        <f>IF(M4044&lt;&gt;1,"",IF(OR(R4044=-9,R4044=""),"",R4044))</f>
        <v/>
      </c>
      <c r="AI4044">
        <f>IF(M4044&lt;&gt;1,"",IF(OR(Q4044=999,Q4044=""),"",Q4044))</f>
        <v/>
      </c>
    </row>
    <row r="4045">
      <c r="A4045" t="inlineStr">
        <is>
          <t>TQRMNOP121743</t>
        </is>
      </c>
      <c r="B4045" t="n">
        <v>2025</v>
      </c>
      <c r="C4045" t="n">
        <v>1</v>
      </c>
      <c r="D4045" t="n">
        <v>43</v>
      </c>
      <c r="E4045" t="inlineStr">
        <is>
          <t>N</t>
        </is>
      </c>
      <c r="F4045" t="n">
        <v>29</v>
      </c>
      <c r="G4045" t="n">
        <v>816</v>
      </c>
      <c r="H4045" t="n">
        <v>10</v>
      </c>
      <c r="I4045" t="n">
        <v>1</v>
      </c>
      <c r="J4045" t="n">
        <v>22</v>
      </c>
      <c r="K4045" t="n">
        <v>1</v>
      </c>
      <c r="L4045" t="n">
        <v>5</v>
      </c>
      <c r="M4045" t="n">
        <v>1</v>
      </c>
      <c r="N4045" t="n">
        <v>3</v>
      </c>
      <c r="O4045" t="n">
        <v>1</v>
      </c>
      <c r="P4045" t="n">
        <v>1</v>
      </c>
      <c r="Q4045" t="n">
        <v>43</v>
      </c>
      <c r="R4045" s="15" t="n">
        <v>569000</v>
      </c>
      <c r="S4045" s="15" t="n">
        <v>0</v>
      </c>
      <c r="T4045" s="15" t="n">
        <v>569000</v>
      </c>
      <c r="U4045" s="15" t="n">
        <v>177700</v>
      </c>
      <c r="V4045">
        <f>IFERROR(VLOOKUP(D4045,Tablas_Equivalencia!$A$3:$B$8,2,FALSE),"Sin dato")</f>
        <v/>
      </c>
      <c r="W4045">
        <f>IFERROR(VLOOKUP(L4045,Tablas_Equivalencia!$D$3:$E$9,2,FALSE),"Sin dato")</f>
        <v/>
      </c>
      <c r="X4045">
        <f>IF(I4045=1,"Varón","Mujer")</f>
        <v/>
      </c>
      <c r="Y4045">
        <f>IFERROR(VLOOKUP(M4045,Tablas_Equivalencia!$G$3:$H$6,2,FALSE),"Sin dato")</f>
        <v/>
      </c>
      <c r="Z4045">
        <f>IF(J4045&lt;=24,"18-24","25-29")</f>
        <v/>
      </c>
      <c r="AA4045">
        <f>IF(M4045&lt;&gt;1,"",IF(P4045=2,1,0))</f>
        <v/>
      </c>
      <c r="AB4045">
        <f>IF(M4045&lt;&gt;1,"",IF(O4045&gt;=2,1,0))</f>
        <v/>
      </c>
      <c r="AC4045">
        <f>IF(M4045&lt;&gt;1,"",IF(OR(Q4045=999,Q4045=""),"",IF(OR(Q4045&lt;35,Q4045&gt;48),1,0)))</f>
        <v/>
      </c>
      <c r="AD4045">
        <f>IF(COUNT(AA4045:AC4045)&lt;3,"",SUM(AA4045:AC4045))</f>
        <v/>
      </c>
      <c r="AE4045">
        <f>IF(L4045&gt;=4,2,IF(L4045&gt;=2,1,0))</f>
        <v/>
      </c>
      <c r="AF4045">
        <f>IF(L4045&gt;=5,1,0)</f>
        <v/>
      </c>
      <c r="AG4045">
        <f>AE4045+AF4045</f>
        <v/>
      </c>
      <c r="AH4045" s="15">
        <f>IF(M4045&lt;&gt;1,"",IF(OR(R4045=-9,R4045=""),"",R4045))</f>
        <v/>
      </c>
      <c r="AI4045">
        <f>IF(M4045&lt;&gt;1,"",IF(OR(Q4045=999,Q4045=""),"",Q4045))</f>
        <v/>
      </c>
    </row>
    <row r="4046">
      <c r="A4046" t="inlineStr">
        <is>
          <t>TQRMNOP121746</t>
        </is>
      </c>
      <c r="B4046" t="n">
        <v>2025</v>
      </c>
      <c r="C4046" t="n">
        <v>1</v>
      </c>
      <c r="D4046" t="n">
        <v>40</v>
      </c>
      <c r="E4046" t="inlineStr">
        <is>
          <t>N</t>
        </is>
      </c>
      <c r="F4046" t="n">
        <v>9</v>
      </c>
      <c r="G4046" t="n">
        <v>1053</v>
      </c>
      <c r="H4046" t="n">
        <v>3</v>
      </c>
      <c r="I4046" t="n">
        <v>2</v>
      </c>
      <c r="J4046" t="n">
        <v>18</v>
      </c>
      <c r="K4046" t="n">
        <v>2</v>
      </c>
      <c r="L4046" t="n">
        <v>3</v>
      </c>
      <c r="M4046" t="n">
        <v>3</v>
      </c>
      <c r="R4046" s="15" t="n">
        <v>0</v>
      </c>
      <c r="S4046" s="15" t="n">
        <v>0</v>
      </c>
      <c r="T4046" s="15" t="n">
        <v>0</v>
      </c>
      <c r="U4046" s="15" t="n">
        <v>199800</v>
      </c>
      <c r="V4046">
        <f>IFERROR(VLOOKUP(D4046,Tablas_Equivalencia!$A$3:$B$8,2,FALSE),"Sin dato")</f>
        <v/>
      </c>
      <c r="W4046">
        <f>IFERROR(VLOOKUP(L4046,Tablas_Equivalencia!$D$3:$E$9,2,FALSE),"Sin dato")</f>
        <v/>
      </c>
      <c r="X4046">
        <f>IF(I4046=1,"Varón","Mujer")</f>
        <v/>
      </c>
      <c r="Y4046">
        <f>IFERROR(VLOOKUP(M4046,Tablas_Equivalencia!$G$3:$H$6,2,FALSE),"Sin dato")</f>
        <v/>
      </c>
      <c r="Z4046">
        <f>IF(J4046&lt;=24,"18-24","25-29")</f>
        <v/>
      </c>
      <c r="AA4046">
        <f>IF(M4046&lt;&gt;1,"",IF(P4046=2,1,0))</f>
        <v/>
      </c>
      <c r="AB4046">
        <f>IF(M4046&lt;&gt;1,"",IF(O4046&gt;=2,1,0))</f>
        <v/>
      </c>
      <c r="AC4046">
        <f>IF(M4046&lt;&gt;1,"",IF(OR(Q4046=999,Q4046=""),"",IF(OR(Q4046&lt;35,Q4046&gt;48),1,0)))</f>
        <v/>
      </c>
      <c r="AD4046">
        <f>IF(COUNT(AA4046:AC4046)&lt;3,"",SUM(AA4046:AC4046))</f>
        <v/>
      </c>
      <c r="AE4046">
        <f>IF(L4046&gt;=4,2,IF(L4046&gt;=2,1,0))</f>
        <v/>
      </c>
      <c r="AF4046">
        <f>IF(L4046&gt;=5,1,0)</f>
        <v/>
      </c>
      <c r="AG4046">
        <f>AE4046+AF4046</f>
        <v/>
      </c>
      <c r="AH4046" s="15">
        <f>IF(M4046&lt;&gt;1,"",IF(OR(R4046=-9,R4046=""),"",R4046))</f>
        <v/>
      </c>
      <c r="AI4046">
        <f>IF(M4046&lt;&gt;1,"",IF(OR(Q4046=999,Q4046=""),"",Q4046))</f>
        <v/>
      </c>
    </row>
    <row r="4047">
      <c r="A4047" t="inlineStr">
        <is>
          <t>TQRMNOP121749</t>
        </is>
      </c>
      <c r="B4047" t="n">
        <v>2025</v>
      </c>
      <c r="C4047" t="n">
        <v>1</v>
      </c>
      <c r="D4047" t="n">
        <v>44</v>
      </c>
      <c r="E4047" t="inlineStr">
        <is>
          <t>S</t>
        </is>
      </c>
      <c r="F4047" t="n">
        <v>13</v>
      </c>
      <c r="G4047" t="n">
        <v>275</v>
      </c>
      <c r="H4047" t="n">
        <v>3</v>
      </c>
      <c r="I4047" t="n">
        <v>1</v>
      </c>
      <c r="J4047" t="n">
        <v>28</v>
      </c>
      <c r="K4047" t="n">
        <v>2</v>
      </c>
      <c r="L4047" t="n">
        <v>6</v>
      </c>
      <c r="M4047" t="n">
        <v>1</v>
      </c>
      <c r="N4047" t="n">
        <v>3</v>
      </c>
      <c r="O4047" t="n">
        <v>1</v>
      </c>
      <c r="P4047" t="n">
        <v>1</v>
      </c>
      <c r="Q4047" t="n">
        <v>24</v>
      </c>
      <c r="R4047" s="15" t="n">
        <v>733000</v>
      </c>
      <c r="S4047" s="15" t="n">
        <v>0</v>
      </c>
      <c r="T4047" s="15" t="n">
        <v>733000</v>
      </c>
      <c r="U4047" s="15" t="n">
        <v>199000</v>
      </c>
      <c r="V4047">
        <f>IFERROR(VLOOKUP(D4047,Tablas_Equivalencia!$A$3:$B$8,2,FALSE),"Sin dato")</f>
        <v/>
      </c>
      <c r="W4047">
        <f>IFERROR(VLOOKUP(L4047,Tablas_Equivalencia!$D$3:$E$9,2,FALSE),"Sin dato")</f>
        <v/>
      </c>
      <c r="X4047">
        <f>IF(I4047=1,"Varón","Mujer")</f>
        <v/>
      </c>
      <c r="Y4047">
        <f>IFERROR(VLOOKUP(M4047,Tablas_Equivalencia!$G$3:$H$6,2,FALSE),"Sin dato")</f>
        <v/>
      </c>
      <c r="Z4047">
        <f>IF(J4047&lt;=24,"18-24","25-29")</f>
        <v/>
      </c>
      <c r="AA4047">
        <f>IF(M4047&lt;&gt;1,"",IF(P4047=2,1,0))</f>
        <v/>
      </c>
      <c r="AB4047">
        <f>IF(M4047&lt;&gt;1,"",IF(O4047&gt;=2,1,0))</f>
        <v/>
      </c>
      <c r="AC4047">
        <f>IF(M4047&lt;&gt;1,"",IF(OR(Q4047=999,Q4047=""),"",IF(OR(Q4047&lt;35,Q4047&gt;48),1,0)))</f>
        <v/>
      </c>
      <c r="AD4047">
        <f>IF(COUNT(AA4047:AC4047)&lt;3,"",SUM(AA4047:AC4047))</f>
        <v/>
      </c>
      <c r="AE4047">
        <f>IF(L4047&gt;=4,2,IF(L4047&gt;=2,1,0))</f>
        <v/>
      </c>
      <c r="AF4047">
        <f>IF(L4047&gt;=5,1,0)</f>
        <v/>
      </c>
      <c r="AG4047">
        <f>AE4047+AF4047</f>
        <v/>
      </c>
      <c r="AH4047" s="15">
        <f>IF(M4047&lt;&gt;1,"",IF(OR(R4047=-9,R4047=""),"",R4047))</f>
        <v/>
      </c>
      <c r="AI4047">
        <f>IF(M4047&lt;&gt;1,"",IF(OR(Q4047=999,Q4047=""),"",Q4047))</f>
        <v/>
      </c>
    </row>
    <row r="4048">
      <c r="A4048" t="inlineStr">
        <is>
          <t>TQRMNOP121759</t>
        </is>
      </c>
      <c r="B4048" t="n">
        <v>2025</v>
      </c>
      <c r="C4048" t="n">
        <v>1</v>
      </c>
      <c r="D4048" t="n">
        <v>1</v>
      </c>
      <c r="E4048" t="inlineStr">
        <is>
          <t>S</t>
        </is>
      </c>
      <c r="F4048" t="n">
        <v>33</v>
      </c>
      <c r="G4048" t="n">
        <v>1313</v>
      </c>
      <c r="H4048" t="n">
        <v>3</v>
      </c>
      <c r="I4048" t="n">
        <v>2</v>
      </c>
      <c r="J4048" t="n">
        <v>20</v>
      </c>
      <c r="K4048" t="n">
        <v>1</v>
      </c>
      <c r="L4048" t="n">
        <v>5</v>
      </c>
      <c r="M4048" t="n">
        <v>1</v>
      </c>
      <c r="N4048" t="n">
        <v>3</v>
      </c>
      <c r="O4048" t="n">
        <v>1</v>
      </c>
      <c r="P4048" t="n">
        <v>1</v>
      </c>
      <c r="Q4048" t="n">
        <v>16</v>
      </c>
      <c r="R4048" s="15" t="n">
        <v>408000</v>
      </c>
      <c r="S4048" s="15" t="n">
        <v>0</v>
      </c>
      <c r="T4048" s="15" t="n">
        <v>408000</v>
      </c>
      <c r="U4048" s="15" t="n">
        <v>146400</v>
      </c>
      <c r="V4048">
        <f>IFERROR(VLOOKUP(D4048,Tablas_Equivalencia!$A$3:$B$8,2,FALSE),"Sin dato")</f>
        <v/>
      </c>
      <c r="W4048">
        <f>IFERROR(VLOOKUP(L4048,Tablas_Equivalencia!$D$3:$E$9,2,FALSE),"Sin dato")</f>
        <v/>
      </c>
      <c r="X4048">
        <f>IF(I4048=1,"Varón","Mujer")</f>
        <v/>
      </c>
      <c r="Y4048">
        <f>IFERROR(VLOOKUP(M4048,Tablas_Equivalencia!$G$3:$H$6,2,FALSE),"Sin dato")</f>
        <v/>
      </c>
      <c r="Z4048">
        <f>IF(J4048&lt;=24,"18-24","25-29")</f>
        <v/>
      </c>
      <c r="AA4048">
        <f>IF(M4048&lt;&gt;1,"",IF(P4048=2,1,0))</f>
        <v/>
      </c>
      <c r="AB4048">
        <f>IF(M4048&lt;&gt;1,"",IF(O4048&gt;=2,1,0))</f>
        <v/>
      </c>
      <c r="AC4048">
        <f>IF(M4048&lt;&gt;1,"",IF(OR(Q4048=999,Q4048=""),"",IF(OR(Q4048&lt;35,Q4048&gt;48),1,0)))</f>
        <v/>
      </c>
      <c r="AD4048">
        <f>IF(COUNT(AA4048:AC4048)&lt;3,"",SUM(AA4048:AC4048))</f>
        <v/>
      </c>
      <c r="AE4048">
        <f>IF(L4048&gt;=4,2,IF(L4048&gt;=2,1,0))</f>
        <v/>
      </c>
      <c r="AF4048">
        <f>IF(L4048&gt;=5,1,0)</f>
        <v/>
      </c>
      <c r="AG4048">
        <f>AE4048+AF4048</f>
        <v/>
      </c>
      <c r="AH4048" s="15">
        <f>IF(M4048&lt;&gt;1,"",IF(OR(R4048=-9,R4048=""),"",R4048))</f>
        <v/>
      </c>
      <c r="AI4048">
        <f>IF(M4048&lt;&gt;1,"",IF(OR(Q4048=999,Q4048=""),"",Q4048))</f>
        <v/>
      </c>
    </row>
    <row r="4049">
      <c r="A4049" t="inlineStr">
        <is>
          <t>TQRMNOP121762</t>
        </is>
      </c>
      <c r="B4049" t="n">
        <v>2025</v>
      </c>
      <c r="C4049" t="n">
        <v>1</v>
      </c>
      <c r="D4049" t="n">
        <v>1</v>
      </c>
      <c r="E4049" t="inlineStr">
        <is>
          <t>S</t>
        </is>
      </c>
      <c r="F4049" t="n">
        <v>33</v>
      </c>
      <c r="G4049" t="n">
        <v>1531</v>
      </c>
      <c r="H4049" t="n">
        <v>2</v>
      </c>
      <c r="I4049" t="n">
        <v>1</v>
      </c>
      <c r="J4049" t="n">
        <v>26</v>
      </c>
      <c r="K4049" t="n">
        <v>2</v>
      </c>
      <c r="L4049" t="n">
        <v>4</v>
      </c>
      <c r="M4049" t="n">
        <v>1</v>
      </c>
      <c r="N4049" t="n">
        <v>2</v>
      </c>
      <c r="O4049" t="n">
        <v>1</v>
      </c>
      <c r="P4049" t="n">
        <v>1</v>
      </c>
      <c r="Q4049" t="n">
        <v>35</v>
      </c>
      <c r="R4049" s="15" t="n">
        <v>1297000</v>
      </c>
      <c r="S4049" s="15" t="n">
        <v>0</v>
      </c>
      <c r="T4049" s="15" t="n">
        <v>1297000</v>
      </c>
      <c r="U4049" s="15" t="n">
        <v>154400</v>
      </c>
      <c r="V4049">
        <f>IFERROR(VLOOKUP(D4049,Tablas_Equivalencia!$A$3:$B$8,2,FALSE),"Sin dato")</f>
        <v/>
      </c>
      <c r="W4049">
        <f>IFERROR(VLOOKUP(L4049,Tablas_Equivalencia!$D$3:$E$9,2,FALSE),"Sin dato")</f>
        <v/>
      </c>
      <c r="X4049">
        <f>IF(I4049=1,"Varón","Mujer")</f>
        <v/>
      </c>
      <c r="Y4049">
        <f>IFERROR(VLOOKUP(M4049,Tablas_Equivalencia!$G$3:$H$6,2,FALSE),"Sin dato")</f>
        <v/>
      </c>
      <c r="Z4049">
        <f>IF(J4049&lt;=24,"18-24","25-29")</f>
        <v/>
      </c>
      <c r="AA4049">
        <f>IF(M4049&lt;&gt;1,"",IF(P4049=2,1,0))</f>
        <v/>
      </c>
      <c r="AB4049">
        <f>IF(M4049&lt;&gt;1,"",IF(O4049&gt;=2,1,0))</f>
        <v/>
      </c>
      <c r="AC4049">
        <f>IF(M4049&lt;&gt;1,"",IF(OR(Q4049=999,Q4049=""),"",IF(OR(Q4049&lt;35,Q4049&gt;48),1,0)))</f>
        <v/>
      </c>
      <c r="AD4049">
        <f>IF(COUNT(AA4049:AC4049)&lt;3,"",SUM(AA4049:AC4049))</f>
        <v/>
      </c>
      <c r="AE4049">
        <f>IF(L4049&gt;=4,2,IF(L4049&gt;=2,1,0))</f>
        <v/>
      </c>
      <c r="AF4049">
        <f>IF(L4049&gt;=5,1,0)</f>
        <v/>
      </c>
      <c r="AG4049">
        <f>AE4049+AF4049</f>
        <v/>
      </c>
      <c r="AH4049" s="15">
        <f>IF(M4049&lt;&gt;1,"",IF(OR(R4049=-9,R4049=""),"",R4049))</f>
        <v/>
      </c>
      <c r="AI4049">
        <f>IF(M4049&lt;&gt;1,"",IF(OR(Q4049=999,Q4049=""),"",Q4049))</f>
        <v/>
      </c>
    </row>
    <row r="4050">
      <c r="A4050" t="inlineStr">
        <is>
          <t>TQRMNOP121766</t>
        </is>
      </c>
      <c r="B4050" t="n">
        <v>2025</v>
      </c>
      <c r="C4050" t="n">
        <v>1</v>
      </c>
      <c r="D4050" t="n">
        <v>43</v>
      </c>
      <c r="E4050" t="inlineStr">
        <is>
          <t>S</t>
        </is>
      </c>
      <c r="F4050" t="n">
        <v>19</v>
      </c>
      <c r="G4050" t="n">
        <v>736</v>
      </c>
      <c r="H4050" t="n">
        <v>3</v>
      </c>
      <c r="I4050" t="n">
        <v>2</v>
      </c>
      <c r="J4050" t="n">
        <v>22</v>
      </c>
      <c r="K4050" t="n">
        <v>2</v>
      </c>
      <c r="L4050" t="n">
        <v>4</v>
      </c>
      <c r="M4050" t="n">
        <v>3</v>
      </c>
      <c r="R4050" s="15" t="n">
        <v>0</v>
      </c>
      <c r="S4050" s="15" t="n">
        <v>0</v>
      </c>
      <c r="T4050" s="15" t="n">
        <v>0</v>
      </c>
      <c r="U4050" s="15" t="n">
        <v>56100</v>
      </c>
      <c r="V4050">
        <f>IFERROR(VLOOKUP(D4050,Tablas_Equivalencia!$A$3:$B$8,2,FALSE),"Sin dato")</f>
        <v/>
      </c>
      <c r="W4050">
        <f>IFERROR(VLOOKUP(L4050,Tablas_Equivalencia!$D$3:$E$9,2,FALSE),"Sin dato")</f>
        <v/>
      </c>
      <c r="X4050">
        <f>IF(I4050=1,"Varón","Mujer")</f>
        <v/>
      </c>
      <c r="Y4050">
        <f>IFERROR(VLOOKUP(M4050,Tablas_Equivalencia!$G$3:$H$6,2,FALSE),"Sin dato")</f>
        <v/>
      </c>
      <c r="Z4050">
        <f>IF(J4050&lt;=24,"18-24","25-29")</f>
        <v/>
      </c>
      <c r="AA4050">
        <f>IF(M4050&lt;&gt;1,"",IF(P4050=2,1,0))</f>
        <v/>
      </c>
      <c r="AB4050">
        <f>IF(M4050&lt;&gt;1,"",IF(O4050&gt;=2,1,0))</f>
        <v/>
      </c>
      <c r="AC4050">
        <f>IF(M4050&lt;&gt;1,"",IF(OR(Q4050=999,Q4050=""),"",IF(OR(Q4050&lt;35,Q4050&gt;48),1,0)))</f>
        <v/>
      </c>
      <c r="AD4050">
        <f>IF(COUNT(AA4050:AC4050)&lt;3,"",SUM(AA4050:AC4050))</f>
        <v/>
      </c>
      <c r="AE4050">
        <f>IF(L4050&gt;=4,2,IF(L4050&gt;=2,1,0))</f>
        <v/>
      </c>
      <c r="AF4050">
        <f>IF(L4050&gt;=5,1,0)</f>
        <v/>
      </c>
      <c r="AG4050">
        <f>AE4050+AF4050</f>
        <v/>
      </c>
      <c r="AH4050" s="15">
        <f>IF(M4050&lt;&gt;1,"",IF(OR(R4050=-9,R4050=""),"",R4050))</f>
        <v/>
      </c>
      <c r="AI4050">
        <f>IF(M4050&lt;&gt;1,"",IF(OR(Q4050=999,Q4050=""),"",Q4050))</f>
        <v/>
      </c>
    </row>
    <row r="4051">
      <c r="A4051" t="inlineStr">
        <is>
          <t>TQRMNOP121767</t>
        </is>
      </c>
      <c r="B4051" t="n">
        <v>2025</v>
      </c>
      <c r="C4051" t="n">
        <v>1</v>
      </c>
      <c r="D4051" t="n">
        <v>41</v>
      </c>
      <c r="E4051" t="inlineStr">
        <is>
          <t>N</t>
        </is>
      </c>
      <c r="F4051" t="n">
        <v>12</v>
      </c>
      <c r="G4051" t="n">
        <v>933</v>
      </c>
      <c r="H4051" t="n">
        <v>3</v>
      </c>
      <c r="I4051" t="n">
        <v>2</v>
      </c>
      <c r="J4051" t="n">
        <v>20</v>
      </c>
      <c r="K4051" t="n">
        <v>1</v>
      </c>
      <c r="L4051" t="n">
        <v>5</v>
      </c>
      <c r="M4051" t="n">
        <v>1</v>
      </c>
      <c r="N4051" t="n">
        <v>2</v>
      </c>
      <c r="O4051" t="n">
        <v>1</v>
      </c>
      <c r="P4051" t="n">
        <v>2</v>
      </c>
      <c r="Q4051" t="n">
        <v>37</v>
      </c>
      <c r="R4051" s="15" t="n">
        <v>341000</v>
      </c>
      <c r="S4051" s="15" t="n">
        <v>0</v>
      </c>
      <c r="T4051" s="15" t="n">
        <v>341000</v>
      </c>
      <c r="U4051" s="15" t="n">
        <v>101200</v>
      </c>
      <c r="V4051">
        <f>IFERROR(VLOOKUP(D4051,Tablas_Equivalencia!$A$3:$B$8,2,FALSE),"Sin dato")</f>
        <v/>
      </c>
      <c r="W4051">
        <f>IFERROR(VLOOKUP(L4051,Tablas_Equivalencia!$D$3:$E$9,2,FALSE),"Sin dato")</f>
        <v/>
      </c>
      <c r="X4051">
        <f>IF(I4051=1,"Varón","Mujer")</f>
        <v/>
      </c>
      <c r="Y4051">
        <f>IFERROR(VLOOKUP(M4051,Tablas_Equivalencia!$G$3:$H$6,2,FALSE),"Sin dato")</f>
        <v/>
      </c>
      <c r="Z4051">
        <f>IF(J4051&lt;=24,"18-24","25-29")</f>
        <v/>
      </c>
      <c r="AA4051">
        <f>IF(M4051&lt;&gt;1,"",IF(P4051=2,1,0))</f>
        <v/>
      </c>
      <c r="AB4051">
        <f>IF(M4051&lt;&gt;1,"",IF(O4051&gt;=2,1,0))</f>
        <v/>
      </c>
      <c r="AC4051">
        <f>IF(M4051&lt;&gt;1,"",IF(OR(Q4051=999,Q4051=""),"",IF(OR(Q4051&lt;35,Q4051&gt;48),1,0)))</f>
        <v/>
      </c>
      <c r="AD4051">
        <f>IF(COUNT(AA4051:AC4051)&lt;3,"",SUM(AA4051:AC4051))</f>
        <v/>
      </c>
      <c r="AE4051">
        <f>IF(L4051&gt;=4,2,IF(L4051&gt;=2,1,0))</f>
        <v/>
      </c>
      <c r="AF4051">
        <f>IF(L4051&gt;=5,1,0)</f>
        <v/>
      </c>
      <c r="AG4051">
        <f>AE4051+AF4051</f>
        <v/>
      </c>
      <c r="AH4051" s="15">
        <f>IF(M4051&lt;&gt;1,"",IF(OR(R4051=-9,R4051=""),"",R4051))</f>
        <v/>
      </c>
      <c r="AI4051">
        <f>IF(M4051&lt;&gt;1,"",IF(OR(Q4051=999,Q4051=""),"",Q4051))</f>
        <v/>
      </c>
    </row>
    <row r="4052">
      <c r="A4052" t="inlineStr">
        <is>
          <t>TQRMNOP121775</t>
        </is>
      </c>
      <c r="B4052" t="n">
        <v>2025</v>
      </c>
      <c r="C4052" t="n">
        <v>1</v>
      </c>
      <c r="D4052" t="n">
        <v>43</v>
      </c>
      <c r="E4052" t="inlineStr">
        <is>
          <t>N</t>
        </is>
      </c>
      <c r="F4052" t="n">
        <v>34</v>
      </c>
      <c r="G4052" t="n">
        <v>802</v>
      </c>
      <c r="H4052" t="n">
        <v>1</v>
      </c>
      <c r="I4052" t="n">
        <v>2</v>
      </c>
      <c r="J4052" t="n">
        <v>27</v>
      </c>
      <c r="K4052" t="n">
        <v>1</v>
      </c>
      <c r="L4052" t="n">
        <v>5</v>
      </c>
      <c r="M4052" t="n">
        <v>1</v>
      </c>
      <c r="N4052" t="n">
        <v>2</v>
      </c>
      <c r="O4052" t="n">
        <v>1</v>
      </c>
      <c r="P4052" t="n">
        <v>1</v>
      </c>
      <c r="Q4052" t="n">
        <v>20</v>
      </c>
      <c r="R4052" s="15" t="n">
        <v>991000</v>
      </c>
      <c r="S4052" s="15" t="n">
        <v>0</v>
      </c>
      <c r="T4052" s="15" t="n">
        <v>991000</v>
      </c>
      <c r="U4052" s="15" t="n">
        <v>107400</v>
      </c>
      <c r="V4052">
        <f>IFERROR(VLOOKUP(D4052,Tablas_Equivalencia!$A$3:$B$8,2,FALSE),"Sin dato")</f>
        <v/>
      </c>
      <c r="W4052">
        <f>IFERROR(VLOOKUP(L4052,Tablas_Equivalencia!$D$3:$E$9,2,FALSE),"Sin dato")</f>
        <v/>
      </c>
      <c r="X4052">
        <f>IF(I4052=1,"Varón","Mujer")</f>
        <v/>
      </c>
      <c r="Y4052">
        <f>IFERROR(VLOOKUP(M4052,Tablas_Equivalencia!$G$3:$H$6,2,FALSE),"Sin dato")</f>
        <v/>
      </c>
      <c r="Z4052">
        <f>IF(J4052&lt;=24,"18-24","25-29")</f>
        <v/>
      </c>
      <c r="AA4052">
        <f>IF(M4052&lt;&gt;1,"",IF(P4052=2,1,0))</f>
        <v/>
      </c>
      <c r="AB4052">
        <f>IF(M4052&lt;&gt;1,"",IF(O4052&gt;=2,1,0))</f>
        <v/>
      </c>
      <c r="AC4052">
        <f>IF(M4052&lt;&gt;1,"",IF(OR(Q4052=999,Q4052=""),"",IF(OR(Q4052&lt;35,Q4052&gt;48),1,0)))</f>
        <v/>
      </c>
      <c r="AD4052">
        <f>IF(COUNT(AA4052:AC4052)&lt;3,"",SUM(AA4052:AC4052))</f>
        <v/>
      </c>
      <c r="AE4052">
        <f>IF(L4052&gt;=4,2,IF(L4052&gt;=2,1,0))</f>
        <v/>
      </c>
      <c r="AF4052">
        <f>IF(L4052&gt;=5,1,0)</f>
        <v/>
      </c>
      <c r="AG4052">
        <f>AE4052+AF4052</f>
        <v/>
      </c>
      <c r="AH4052" s="15">
        <f>IF(M4052&lt;&gt;1,"",IF(OR(R4052=-9,R4052=""),"",R4052))</f>
        <v/>
      </c>
      <c r="AI4052">
        <f>IF(M4052&lt;&gt;1,"",IF(OR(Q4052=999,Q4052=""),"",Q4052))</f>
        <v/>
      </c>
    </row>
    <row r="4053">
      <c r="A4053" t="inlineStr">
        <is>
          <t>TQRMNOP121778</t>
        </is>
      </c>
      <c r="B4053" t="n">
        <v>2025</v>
      </c>
      <c r="C4053" t="n">
        <v>1</v>
      </c>
      <c r="D4053" t="n">
        <v>42</v>
      </c>
      <c r="E4053" t="inlineStr">
        <is>
          <t>N</t>
        </is>
      </c>
      <c r="F4053" t="n">
        <v>25</v>
      </c>
      <c r="G4053" t="n">
        <v>1129</v>
      </c>
      <c r="H4053" t="n">
        <v>2</v>
      </c>
      <c r="I4053" t="n">
        <v>2</v>
      </c>
      <c r="J4053" t="n">
        <v>21</v>
      </c>
      <c r="K4053" t="n">
        <v>2</v>
      </c>
      <c r="L4053" t="n">
        <v>4</v>
      </c>
      <c r="M4053" t="n">
        <v>1</v>
      </c>
      <c r="N4053" t="n">
        <v>3</v>
      </c>
      <c r="O4053" t="n">
        <v>1</v>
      </c>
      <c r="P4053" t="n">
        <v>2</v>
      </c>
      <c r="Q4053" t="n">
        <v>26</v>
      </c>
      <c r="R4053" s="15" t="n">
        <v>309000</v>
      </c>
      <c r="S4053" s="15" t="n">
        <v>0</v>
      </c>
      <c r="T4053" s="15" t="n">
        <v>309000</v>
      </c>
      <c r="U4053" s="15" t="n">
        <v>192500</v>
      </c>
      <c r="V4053">
        <f>IFERROR(VLOOKUP(D4053,Tablas_Equivalencia!$A$3:$B$8,2,FALSE),"Sin dato")</f>
        <v/>
      </c>
      <c r="W4053">
        <f>IFERROR(VLOOKUP(L4053,Tablas_Equivalencia!$D$3:$E$9,2,FALSE),"Sin dato")</f>
        <v/>
      </c>
      <c r="X4053">
        <f>IF(I4053=1,"Varón","Mujer")</f>
        <v/>
      </c>
      <c r="Y4053">
        <f>IFERROR(VLOOKUP(M4053,Tablas_Equivalencia!$G$3:$H$6,2,FALSE),"Sin dato")</f>
        <v/>
      </c>
      <c r="Z4053">
        <f>IF(J4053&lt;=24,"18-24","25-29")</f>
        <v/>
      </c>
      <c r="AA4053">
        <f>IF(M4053&lt;&gt;1,"",IF(P4053=2,1,0))</f>
        <v/>
      </c>
      <c r="AB4053">
        <f>IF(M4053&lt;&gt;1,"",IF(O4053&gt;=2,1,0))</f>
        <v/>
      </c>
      <c r="AC4053">
        <f>IF(M4053&lt;&gt;1,"",IF(OR(Q4053=999,Q4053=""),"",IF(OR(Q4053&lt;35,Q4053&gt;48),1,0)))</f>
        <v/>
      </c>
      <c r="AD4053">
        <f>IF(COUNT(AA4053:AC4053)&lt;3,"",SUM(AA4053:AC4053))</f>
        <v/>
      </c>
      <c r="AE4053">
        <f>IF(L4053&gt;=4,2,IF(L4053&gt;=2,1,0))</f>
        <v/>
      </c>
      <c r="AF4053">
        <f>IF(L4053&gt;=5,1,0)</f>
        <v/>
      </c>
      <c r="AG4053">
        <f>AE4053+AF4053</f>
        <v/>
      </c>
      <c r="AH4053" s="15">
        <f>IF(M4053&lt;&gt;1,"",IF(OR(R4053=-9,R4053=""),"",R4053))</f>
        <v/>
      </c>
      <c r="AI4053">
        <f>IF(M4053&lt;&gt;1,"",IF(OR(Q4053=999,Q4053=""),"",Q4053))</f>
        <v/>
      </c>
    </row>
    <row r="4054">
      <c r="A4054" t="inlineStr">
        <is>
          <t>TQRMNOP121779</t>
        </is>
      </c>
      <c r="B4054" t="n">
        <v>2025</v>
      </c>
      <c r="C4054" t="n">
        <v>1</v>
      </c>
      <c r="D4054" t="n">
        <v>1</v>
      </c>
      <c r="E4054" t="inlineStr">
        <is>
          <t>S</t>
        </is>
      </c>
      <c r="F4054" t="n">
        <v>32</v>
      </c>
      <c r="G4054" t="n">
        <v>1039</v>
      </c>
      <c r="H4054" t="n">
        <v>3</v>
      </c>
      <c r="I4054" t="n">
        <v>2</v>
      </c>
      <c r="J4054" t="n">
        <v>20</v>
      </c>
      <c r="K4054" t="n">
        <v>2</v>
      </c>
      <c r="L4054" t="n">
        <v>4</v>
      </c>
      <c r="M4054" t="n">
        <v>1</v>
      </c>
      <c r="N4054" t="n">
        <v>3</v>
      </c>
      <c r="O4054" t="n">
        <v>1</v>
      </c>
      <c r="P4054" t="n">
        <v>1</v>
      </c>
      <c r="Q4054" t="n">
        <v>37</v>
      </c>
      <c r="R4054" s="15" t="n">
        <v>850000</v>
      </c>
      <c r="S4054" s="15" t="n">
        <v>0</v>
      </c>
      <c r="T4054" s="15" t="n">
        <v>850000</v>
      </c>
      <c r="U4054" s="15" t="n">
        <v>44200</v>
      </c>
      <c r="V4054">
        <f>IFERROR(VLOOKUP(D4054,Tablas_Equivalencia!$A$3:$B$8,2,FALSE),"Sin dato")</f>
        <v/>
      </c>
      <c r="W4054">
        <f>IFERROR(VLOOKUP(L4054,Tablas_Equivalencia!$D$3:$E$9,2,FALSE),"Sin dato")</f>
        <v/>
      </c>
      <c r="X4054">
        <f>IF(I4054=1,"Varón","Mujer")</f>
        <v/>
      </c>
      <c r="Y4054">
        <f>IFERROR(VLOOKUP(M4054,Tablas_Equivalencia!$G$3:$H$6,2,FALSE),"Sin dato")</f>
        <v/>
      </c>
      <c r="Z4054">
        <f>IF(J4054&lt;=24,"18-24","25-29")</f>
        <v/>
      </c>
      <c r="AA4054">
        <f>IF(M4054&lt;&gt;1,"",IF(P4054=2,1,0))</f>
        <v/>
      </c>
      <c r="AB4054">
        <f>IF(M4054&lt;&gt;1,"",IF(O4054&gt;=2,1,0))</f>
        <v/>
      </c>
      <c r="AC4054">
        <f>IF(M4054&lt;&gt;1,"",IF(OR(Q4054=999,Q4054=""),"",IF(OR(Q4054&lt;35,Q4054&gt;48),1,0)))</f>
        <v/>
      </c>
      <c r="AD4054">
        <f>IF(COUNT(AA4054:AC4054)&lt;3,"",SUM(AA4054:AC4054))</f>
        <v/>
      </c>
      <c r="AE4054">
        <f>IF(L4054&gt;=4,2,IF(L4054&gt;=2,1,0))</f>
        <v/>
      </c>
      <c r="AF4054">
        <f>IF(L4054&gt;=5,1,0)</f>
        <v/>
      </c>
      <c r="AG4054">
        <f>AE4054+AF4054</f>
        <v/>
      </c>
      <c r="AH4054" s="15">
        <f>IF(M4054&lt;&gt;1,"",IF(OR(R4054=-9,R4054=""),"",R4054))</f>
        <v/>
      </c>
      <c r="AI4054">
        <f>IF(M4054&lt;&gt;1,"",IF(OR(Q4054=999,Q4054=""),"",Q4054))</f>
        <v/>
      </c>
    </row>
    <row r="4055">
      <c r="A4055" t="inlineStr">
        <is>
          <t>TQRMNOP121781</t>
        </is>
      </c>
      <c r="B4055" t="n">
        <v>2025</v>
      </c>
      <c r="C4055" t="n">
        <v>1</v>
      </c>
      <c r="D4055" t="n">
        <v>42</v>
      </c>
      <c r="E4055" t="inlineStr">
        <is>
          <t>N</t>
        </is>
      </c>
      <c r="F4055" t="n">
        <v>25</v>
      </c>
      <c r="G4055" t="n">
        <v>960</v>
      </c>
      <c r="H4055" t="n">
        <v>2</v>
      </c>
      <c r="I4055" t="n">
        <v>2</v>
      </c>
      <c r="J4055" t="n">
        <v>26</v>
      </c>
      <c r="K4055" t="n">
        <v>2</v>
      </c>
      <c r="L4055" t="n">
        <v>3</v>
      </c>
      <c r="M4055" t="n">
        <v>1</v>
      </c>
      <c r="N4055" t="n">
        <v>2</v>
      </c>
      <c r="O4055" t="n">
        <v>2</v>
      </c>
      <c r="P4055" t="n">
        <v>1</v>
      </c>
      <c r="Q4055" t="n">
        <v>34</v>
      </c>
      <c r="R4055" s="15" t="n">
        <v>313000</v>
      </c>
      <c r="S4055" s="15" t="n">
        <v>0</v>
      </c>
      <c r="T4055" s="15" t="n">
        <v>313000</v>
      </c>
      <c r="U4055" s="15" t="n">
        <v>84000</v>
      </c>
      <c r="V4055">
        <f>IFERROR(VLOOKUP(D4055,Tablas_Equivalencia!$A$3:$B$8,2,FALSE),"Sin dato")</f>
        <v/>
      </c>
      <c r="W4055">
        <f>IFERROR(VLOOKUP(L4055,Tablas_Equivalencia!$D$3:$E$9,2,FALSE),"Sin dato")</f>
        <v/>
      </c>
      <c r="X4055">
        <f>IF(I4055=1,"Varón","Mujer")</f>
        <v/>
      </c>
      <c r="Y4055">
        <f>IFERROR(VLOOKUP(M4055,Tablas_Equivalencia!$G$3:$H$6,2,FALSE),"Sin dato")</f>
        <v/>
      </c>
      <c r="Z4055">
        <f>IF(J4055&lt;=24,"18-24","25-29")</f>
        <v/>
      </c>
      <c r="AA4055">
        <f>IF(M4055&lt;&gt;1,"",IF(P4055=2,1,0))</f>
        <v/>
      </c>
      <c r="AB4055">
        <f>IF(M4055&lt;&gt;1,"",IF(O4055&gt;=2,1,0))</f>
        <v/>
      </c>
      <c r="AC4055">
        <f>IF(M4055&lt;&gt;1,"",IF(OR(Q4055=999,Q4055=""),"",IF(OR(Q4055&lt;35,Q4055&gt;48),1,0)))</f>
        <v/>
      </c>
      <c r="AD4055">
        <f>IF(COUNT(AA4055:AC4055)&lt;3,"",SUM(AA4055:AC4055))</f>
        <v/>
      </c>
      <c r="AE4055">
        <f>IF(L4055&gt;=4,2,IF(L4055&gt;=2,1,0))</f>
        <v/>
      </c>
      <c r="AF4055">
        <f>IF(L4055&gt;=5,1,0)</f>
        <v/>
      </c>
      <c r="AG4055">
        <f>AE4055+AF4055</f>
        <v/>
      </c>
      <c r="AH4055" s="15">
        <f>IF(M4055&lt;&gt;1,"",IF(OR(R4055=-9,R4055=""),"",R4055))</f>
        <v/>
      </c>
      <c r="AI4055">
        <f>IF(M4055&lt;&gt;1,"",IF(OR(Q4055=999,Q4055=""),"",Q4055))</f>
        <v/>
      </c>
    </row>
    <row r="4056">
      <c r="A4056" t="inlineStr">
        <is>
          <t>TQRMNOP121785</t>
        </is>
      </c>
      <c r="B4056" t="n">
        <v>2025</v>
      </c>
      <c r="C4056" t="n">
        <v>1</v>
      </c>
      <c r="D4056" t="n">
        <v>1</v>
      </c>
      <c r="E4056" t="inlineStr">
        <is>
          <t>S</t>
        </is>
      </c>
      <c r="F4056" t="n">
        <v>33</v>
      </c>
      <c r="G4056" t="n">
        <v>721</v>
      </c>
      <c r="H4056" t="n">
        <v>3</v>
      </c>
      <c r="I4056" t="n">
        <v>2</v>
      </c>
      <c r="J4056" t="n">
        <v>18</v>
      </c>
      <c r="K4056" t="n">
        <v>2</v>
      </c>
      <c r="L4056" t="n">
        <v>4</v>
      </c>
      <c r="M4056" t="n">
        <v>1</v>
      </c>
      <c r="N4056" t="n">
        <v>2</v>
      </c>
      <c r="O4056" t="n">
        <v>2</v>
      </c>
      <c r="P4056" t="n">
        <v>2</v>
      </c>
      <c r="Q4056" t="n">
        <v>13</v>
      </c>
      <c r="R4056" s="15" t="n">
        <v>225000</v>
      </c>
      <c r="S4056" s="15" t="n">
        <v>0</v>
      </c>
      <c r="T4056" s="15" t="n">
        <v>225000</v>
      </c>
      <c r="U4056" s="15" t="n">
        <v>48900</v>
      </c>
      <c r="V4056">
        <f>IFERROR(VLOOKUP(D4056,Tablas_Equivalencia!$A$3:$B$8,2,FALSE),"Sin dato")</f>
        <v/>
      </c>
      <c r="W4056">
        <f>IFERROR(VLOOKUP(L4056,Tablas_Equivalencia!$D$3:$E$9,2,FALSE),"Sin dato")</f>
        <v/>
      </c>
      <c r="X4056">
        <f>IF(I4056=1,"Varón","Mujer")</f>
        <v/>
      </c>
      <c r="Y4056">
        <f>IFERROR(VLOOKUP(M4056,Tablas_Equivalencia!$G$3:$H$6,2,FALSE),"Sin dato")</f>
        <v/>
      </c>
      <c r="Z4056">
        <f>IF(J4056&lt;=24,"18-24","25-29")</f>
        <v/>
      </c>
      <c r="AA4056">
        <f>IF(M4056&lt;&gt;1,"",IF(P4056=2,1,0))</f>
        <v/>
      </c>
      <c r="AB4056">
        <f>IF(M4056&lt;&gt;1,"",IF(O4056&gt;=2,1,0))</f>
        <v/>
      </c>
      <c r="AC4056">
        <f>IF(M4056&lt;&gt;1,"",IF(OR(Q4056=999,Q4056=""),"",IF(OR(Q4056&lt;35,Q4056&gt;48),1,0)))</f>
        <v/>
      </c>
      <c r="AD4056">
        <f>IF(COUNT(AA4056:AC4056)&lt;3,"",SUM(AA4056:AC4056))</f>
        <v/>
      </c>
      <c r="AE4056">
        <f>IF(L4056&gt;=4,2,IF(L4056&gt;=2,1,0))</f>
        <v/>
      </c>
      <c r="AF4056">
        <f>IF(L4056&gt;=5,1,0)</f>
        <v/>
      </c>
      <c r="AG4056">
        <f>AE4056+AF4056</f>
        <v/>
      </c>
      <c r="AH4056" s="15">
        <f>IF(M4056&lt;&gt;1,"",IF(OR(R4056=-9,R4056=""),"",R4056))</f>
        <v/>
      </c>
      <c r="AI4056">
        <f>IF(M4056&lt;&gt;1,"",IF(OR(Q4056=999,Q4056=""),"",Q4056))</f>
        <v/>
      </c>
    </row>
    <row r="4057">
      <c r="A4057" t="inlineStr">
        <is>
          <t>TQRMNOP121786</t>
        </is>
      </c>
      <c r="B4057" t="n">
        <v>2025</v>
      </c>
      <c r="C4057" t="n">
        <v>1</v>
      </c>
      <c r="D4057" t="n">
        <v>1</v>
      </c>
      <c r="E4057" t="inlineStr">
        <is>
          <t>S</t>
        </is>
      </c>
      <c r="F4057" t="n">
        <v>33</v>
      </c>
      <c r="G4057" t="n">
        <v>798</v>
      </c>
      <c r="H4057" t="n">
        <v>3</v>
      </c>
      <c r="I4057" t="n">
        <v>1</v>
      </c>
      <c r="J4057" t="n">
        <v>25</v>
      </c>
      <c r="K4057" t="n">
        <v>2</v>
      </c>
      <c r="L4057" t="n">
        <v>4</v>
      </c>
      <c r="M4057" t="n">
        <v>1</v>
      </c>
      <c r="N4057" t="n">
        <v>3</v>
      </c>
      <c r="O4057" t="n">
        <v>1</v>
      </c>
      <c r="P4057" t="n">
        <v>1</v>
      </c>
      <c r="Q4057" t="n">
        <v>62</v>
      </c>
      <c r="R4057" s="15" t="n">
        <v>701000</v>
      </c>
      <c r="S4057" s="15" t="n">
        <v>0</v>
      </c>
      <c r="T4057" s="15" t="n">
        <v>701000</v>
      </c>
      <c r="U4057" s="15" t="n">
        <v>161100</v>
      </c>
      <c r="V4057">
        <f>IFERROR(VLOOKUP(D4057,Tablas_Equivalencia!$A$3:$B$8,2,FALSE),"Sin dato")</f>
        <v/>
      </c>
      <c r="W4057">
        <f>IFERROR(VLOOKUP(L4057,Tablas_Equivalencia!$D$3:$E$9,2,FALSE),"Sin dato")</f>
        <v/>
      </c>
      <c r="X4057">
        <f>IF(I4057=1,"Varón","Mujer")</f>
        <v/>
      </c>
      <c r="Y4057">
        <f>IFERROR(VLOOKUP(M4057,Tablas_Equivalencia!$G$3:$H$6,2,FALSE),"Sin dato")</f>
        <v/>
      </c>
      <c r="Z4057">
        <f>IF(J4057&lt;=24,"18-24","25-29")</f>
        <v/>
      </c>
      <c r="AA4057">
        <f>IF(M4057&lt;&gt;1,"",IF(P4057=2,1,0))</f>
        <v/>
      </c>
      <c r="AB4057">
        <f>IF(M4057&lt;&gt;1,"",IF(O4057&gt;=2,1,0))</f>
        <v/>
      </c>
      <c r="AC4057">
        <f>IF(M4057&lt;&gt;1,"",IF(OR(Q4057=999,Q4057=""),"",IF(OR(Q4057&lt;35,Q4057&gt;48),1,0)))</f>
        <v/>
      </c>
      <c r="AD4057">
        <f>IF(COUNT(AA4057:AC4057)&lt;3,"",SUM(AA4057:AC4057))</f>
        <v/>
      </c>
      <c r="AE4057">
        <f>IF(L4057&gt;=4,2,IF(L4057&gt;=2,1,0))</f>
        <v/>
      </c>
      <c r="AF4057">
        <f>IF(L4057&gt;=5,1,0)</f>
        <v/>
      </c>
      <c r="AG4057">
        <f>AE4057+AF4057</f>
        <v/>
      </c>
      <c r="AH4057" s="15">
        <f>IF(M4057&lt;&gt;1,"",IF(OR(R4057=-9,R4057=""),"",R4057))</f>
        <v/>
      </c>
      <c r="AI4057">
        <f>IF(M4057&lt;&gt;1,"",IF(OR(Q4057=999,Q4057=""),"",Q4057))</f>
        <v/>
      </c>
    </row>
    <row r="4058">
      <c r="A4058" t="inlineStr">
        <is>
          <t>TQRMNOP121792</t>
        </is>
      </c>
      <c r="B4058" t="n">
        <v>2025</v>
      </c>
      <c r="C4058" t="n">
        <v>1</v>
      </c>
      <c r="D4058" t="n">
        <v>1</v>
      </c>
      <c r="E4058" t="inlineStr">
        <is>
          <t>S</t>
        </is>
      </c>
      <c r="F4058" t="n">
        <v>32</v>
      </c>
      <c r="G4058" t="n">
        <v>1306</v>
      </c>
      <c r="H4058" t="n">
        <v>3</v>
      </c>
      <c r="I4058" t="n">
        <v>1</v>
      </c>
      <c r="J4058" t="n">
        <v>19</v>
      </c>
      <c r="K4058" t="n">
        <v>1</v>
      </c>
      <c r="L4058" t="n">
        <v>4</v>
      </c>
      <c r="M4058" t="n">
        <v>1</v>
      </c>
      <c r="N4058" t="n">
        <v>3</v>
      </c>
      <c r="O4058" t="n">
        <v>1</v>
      </c>
      <c r="P4058" t="n">
        <v>1</v>
      </c>
      <c r="Q4058" t="n">
        <v>49</v>
      </c>
      <c r="R4058" s="15" t="n">
        <v>1063000</v>
      </c>
      <c r="S4058" s="15" t="n">
        <v>0</v>
      </c>
      <c r="T4058" s="15" t="n">
        <v>1063000</v>
      </c>
      <c r="U4058" s="15" t="n">
        <v>65200</v>
      </c>
      <c r="V4058">
        <f>IFERROR(VLOOKUP(D4058,Tablas_Equivalencia!$A$3:$B$8,2,FALSE),"Sin dato")</f>
        <v/>
      </c>
      <c r="W4058">
        <f>IFERROR(VLOOKUP(L4058,Tablas_Equivalencia!$D$3:$E$9,2,FALSE),"Sin dato")</f>
        <v/>
      </c>
      <c r="X4058">
        <f>IF(I4058=1,"Varón","Mujer")</f>
        <v/>
      </c>
      <c r="Y4058">
        <f>IFERROR(VLOOKUP(M4058,Tablas_Equivalencia!$G$3:$H$6,2,FALSE),"Sin dato")</f>
        <v/>
      </c>
      <c r="Z4058">
        <f>IF(J4058&lt;=24,"18-24","25-29")</f>
        <v/>
      </c>
      <c r="AA4058">
        <f>IF(M4058&lt;&gt;1,"",IF(P4058=2,1,0))</f>
        <v/>
      </c>
      <c r="AB4058">
        <f>IF(M4058&lt;&gt;1,"",IF(O4058&gt;=2,1,0))</f>
        <v/>
      </c>
      <c r="AC4058">
        <f>IF(M4058&lt;&gt;1,"",IF(OR(Q4058=999,Q4058=""),"",IF(OR(Q4058&lt;35,Q4058&gt;48),1,0)))</f>
        <v/>
      </c>
      <c r="AD4058">
        <f>IF(COUNT(AA4058:AC4058)&lt;3,"",SUM(AA4058:AC4058))</f>
        <v/>
      </c>
      <c r="AE4058">
        <f>IF(L4058&gt;=4,2,IF(L4058&gt;=2,1,0))</f>
        <v/>
      </c>
      <c r="AF4058">
        <f>IF(L4058&gt;=5,1,0)</f>
        <v/>
      </c>
      <c r="AG4058">
        <f>AE4058+AF4058</f>
        <v/>
      </c>
      <c r="AH4058" s="15">
        <f>IF(M4058&lt;&gt;1,"",IF(OR(R4058=-9,R4058=""),"",R4058))</f>
        <v/>
      </c>
      <c r="AI4058">
        <f>IF(M4058&lt;&gt;1,"",IF(OR(Q4058=999,Q4058=""),"",Q4058))</f>
        <v/>
      </c>
    </row>
    <row r="4059">
      <c r="A4059" t="inlineStr">
        <is>
          <t>TQRMNOP121794</t>
        </is>
      </c>
      <c r="B4059" t="n">
        <v>2025</v>
      </c>
      <c r="C4059" t="n">
        <v>1</v>
      </c>
      <c r="D4059" t="n">
        <v>40</v>
      </c>
      <c r="E4059" t="inlineStr">
        <is>
          <t>S</t>
        </is>
      </c>
      <c r="F4059" t="n">
        <v>7</v>
      </c>
      <c r="G4059" t="n">
        <v>991</v>
      </c>
      <c r="H4059" t="n">
        <v>1</v>
      </c>
      <c r="I4059" t="n">
        <v>1</v>
      </c>
      <c r="J4059" t="n">
        <v>25</v>
      </c>
      <c r="K4059" t="n">
        <v>2</v>
      </c>
      <c r="L4059" t="n">
        <v>4</v>
      </c>
      <c r="M4059" t="n">
        <v>1</v>
      </c>
      <c r="N4059" t="n">
        <v>3</v>
      </c>
      <c r="O4059" t="n">
        <v>1</v>
      </c>
      <c r="P4059" t="n">
        <v>1</v>
      </c>
      <c r="Q4059" t="n">
        <v>51</v>
      </c>
      <c r="R4059" s="15" t="n">
        <v>793000</v>
      </c>
      <c r="S4059" s="15" t="n">
        <v>0</v>
      </c>
      <c r="T4059" s="15" t="n">
        <v>793000</v>
      </c>
      <c r="U4059" s="15" t="n">
        <v>176500</v>
      </c>
      <c r="V4059">
        <f>IFERROR(VLOOKUP(D4059,Tablas_Equivalencia!$A$3:$B$8,2,FALSE),"Sin dato")</f>
        <v/>
      </c>
      <c r="W4059">
        <f>IFERROR(VLOOKUP(L4059,Tablas_Equivalencia!$D$3:$E$9,2,FALSE),"Sin dato")</f>
        <v/>
      </c>
      <c r="X4059">
        <f>IF(I4059=1,"Varón","Mujer")</f>
        <v/>
      </c>
      <c r="Y4059">
        <f>IFERROR(VLOOKUP(M4059,Tablas_Equivalencia!$G$3:$H$6,2,FALSE),"Sin dato")</f>
        <v/>
      </c>
      <c r="Z4059">
        <f>IF(J4059&lt;=24,"18-24","25-29")</f>
        <v/>
      </c>
      <c r="AA4059">
        <f>IF(M4059&lt;&gt;1,"",IF(P4059=2,1,0))</f>
        <v/>
      </c>
      <c r="AB4059">
        <f>IF(M4059&lt;&gt;1,"",IF(O4059&gt;=2,1,0))</f>
        <v/>
      </c>
      <c r="AC4059">
        <f>IF(M4059&lt;&gt;1,"",IF(OR(Q4059=999,Q4059=""),"",IF(OR(Q4059&lt;35,Q4059&gt;48),1,0)))</f>
        <v/>
      </c>
      <c r="AD4059">
        <f>IF(COUNT(AA4059:AC4059)&lt;3,"",SUM(AA4059:AC4059))</f>
        <v/>
      </c>
      <c r="AE4059">
        <f>IF(L4059&gt;=4,2,IF(L4059&gt;=2,1,0))</f>
        <v/>
      </c>
      <c r="AF4059">
        <f>IF(L4059&gt;=5,1,0)</f>
        <v/>
      </c>
      <c r="AG4059">
        <f>AE4059+AF4059</f>
        <v/>
      </c>
      <c r="AH4059" s="15">
        <f>IF(M4059&lt;&gt;1,"",IF(OR(R4059=-9,R4059=""),"",R4059))</f>
        <v/>
      </c>
      <c r="AI4059">
        <f>IF(M4059&lt;&gt;1,"",IF(OR(Q4059=999,Q4059=""),"",Q4059))</f>
        <v/>
      </c>
    </row>
    <row r="4060">
      <c r="A4060" t="inlineStr">
        <is>
          <t>TQRMNOP121797</t>
        </is>
      </c>
      <c r="B4060" t="n">
        <v>2025</v>
      </c>
      <c r="C4060" t="n">
        <v>1</v>
      </c>
      <c r="D4060" t="n">
        <v>43</v>
      </c>
      <c r="E4060" t="inlineStr">
        <is>
          <t>S</t>
        </is>
      </c>
      <c r="F4060" t="n">
        <v>17</v>
      </c>
      <c r="G4060" t="n">
        <v>1797</v>
      </c>
      <c r="H4060" t="n">
        <v>1</v>
      </c>
      <c r="I4060" t="n">
        <v>1</v>
      </c>
      <c r="J4060" t="n">
        <v>19</v>
      </c>
      <c r="K4060" t="n">
        <v>2</v>
      </c>
      <c r="L4060" t="n">
        <v>3</v>
      </c>
      <c r="M4060" t="n">
        <v>1</v>
      </c>
      <c r="N4060" t="n">
        <v>2</v>
      </c>
      <c r="O4060" t="n">
        <v>1</v>
      </c>
      <c r="P4060" t="n">
        <v>2</v>
      </c>
      <c r="Q4060" t="n">
        <v>21</v>
      </c>
      <c r="R4060" s="15" t="n">
        <v>233000</v>
      </c>
      <c r="S4060" s="15" t="n">
        <v>117000</v>
      </c>
      <c r="T4060" s="15" t="n">
        <v>350000</v>
      </c>
      <c r="U4060" s="15" t="n">
        <v>345200</v>
      </c>
      <c r="V4060">
        <f>IFERROR(VLOOKUP(D4060,Tablas_Equivalencia!$A$3:$B$8,2,FALSE),"Sin dato")</f>
        <v/>
      </c>
      <c r="W4060">
        <f>IFERROR(VLOOKUP(L4060,Tablas_Equivalencia!$D$3:$E$9,2,FALSE),"Sin dato")</f>
        <v/>
      </c>
      <c r="X4060">
        <f>IF(I4060=1,"Varón","Mujer")</f>
        <v/>
      </c>
      <c r="Y4060">
        <f>IFERROR(VLOOKUP(M4060,Tablas_Equivalencia!$G$3:$H$6,2,FALSE),"Sin dato")</f>
        <v/>
      </c>
      <c r="Z4060">
        <f>IF(J4060&lt;=24,"18-24","25-29")</f>
        <v/>
      </c>
      <c r="AA4060">
        <f>IF(M4060&lt;&gt;1,"",IF(P4060=2,1,0))</f>
        <v/>
      </c>
      <c r="AB4060">
        <f>IF(M4060&lt;&gt;1,"",IF(O4060&gt;=2,1,0))</f>
        <v/>
      </c>
      <c r="AC4060">
        <f>IF(M4060&lt;&gt;1,"",IF(OR(Q4060=999,Q4060=""),"",IF(OR(Q4060&lt;35,Q4060&gt;48),1,0)))</f>
        <v/>
      </c>
      <c r="AD4060">
        <f>IF(COUNT(AA4060:AC4060)&lt;3,"",SUM(AA4060:AC4060))</f>
        <v/>
      </c>
      <c r="AE4060">
        <f>IF(L4060&gt;=4,2,IF(L4060&gt;=2,1,0))</f>
        <v/>
      </c>
      <c r="AF4060">
        <f>IF(L4060&gt;=5,1,0)</f>
        <v/>
      </c>
      <c r="AG4060">
        <f>AE4060+AF4060</f>
        <v/>
      </c>
      <c r="AH4060" s="15">
        <f>IF(M4060&lt;&gt;1,"",IF(OR(R4060=-9,R4060=""),"",R4060))</f>
        <v/>
      </c>
      <c r="AI4060">
        <f>IF(M4060&lt;&gt;1,"",IF(OR(Q4060=999,Q4060=""),"",Q4060))</f>
        <v/>
      </c>
    </row>
    <row r="4061">
      <c r="A4061" t="inlineStr">
        <is>
          <t>TQRMNOP121821</t>
        </is>
      </c>
      <c r="B4061" t="n">
        <v>2025</v>
      </c>
      <c r="C4061" t="n">
        <v>1</v>
      </c>
      <c r="D4061" t="n">
        <v>1</v>
      </c>
      <c r="E4061" t="inlineStr">
        <is>
          <t>S</t>
        </is>
      </c>
      <c r="F4061" t="n">
        <v>32</v>
      </c>
      <c r="G4061" t="n">
        <v>1320</v>
      </c>
      <c r="H4061" t="n">
        <v>2</v>
      </c>
      <c r="I4061" t="n">
        <v>2</v>
      </c>
      <c r="J4061" t="n">
        <v>23</v>
      </c>
      <c r="K4061" t="n">
        <v>1</v>
      </c>
      <c r="L4061" t="n">
        <v>4</v>
      </c>
      <c r="M4061" t="n">
        <v>1</v>
      </c>
      <c r="N4061" t="n">
        <v>3</v>
      </c>
      <c r="O4061" t="n">
        <v>1</v>
      </c>
      <c r="P4061" t="n">
        <v>2</v>
      </c>
      <c r="Q4061" t="n">
        <v>22</v>
      </c>
      <c r="R4061" s="15" t="n">
        <v>477000</v>
      </c>
      <c r="S4061" s="15" t="n">
        <v>0</v>
      </c>
      <c r="T4061" s="15" t="n">
        <v>477000</v>
      </c>
      <c r="U4061" s="15" t="n">
        <v>78100</v>
      </c>
      <c r="V4061">
        <f>IFERROR(VLOOKUP(D4061,Tablas_Equivalencia!$A$3:$B$8,2,FALSE),"Sin dato")</f>
        <v/>
      </c>
      <c r="W4061">
        <f>IFERROR(VLOOKUP(L4061,Tablas_Equivalencia!$D$3:$E$9,2,FALSE),"Sin dato")</f>
        <v/>
      </c>
      <c r="X4061">
        <f>IF(I4061=1,"Varón","Mujer")</f>
        <v/>
      </c>
      <c r="Y4061">
        <f>IFERROR(VLOOKUP(M4061,Tablas_Equivalencia!$G$3:$H$6,2,FALSE),"Sin dato")</f>
        <v/>
      </c>
      <c r="Z4061">
        <f>IF(J4061&lt;=24,"18-24","25-29")</f>
        <v/>
      </c>
      <c r="AA4061">
        <f>IF(M4061&lt;&gt;1,"",IF(P4061=2,1,0))</f>
        <v/>
      </c>
      <c r="AB4061">
        <f>IF(M4061&lt;&gt;1,"",IF(O4061&gt;=2,1,0))</f>
        <v/>
      </c>
      <c r="AC4061">
        <f>IF(M4061&lt;&gt;1,"",IF(OR(Q4061=999,Q4061=""),"",IF(OR(Q4061&lt;35,Q4061&gt;48),1,0)))</f>
        <v/>
      </c>
      <c r="AD4061">
        <f>IF(COUNT(AA4061:AC4061)&lt;3,"",SUM(AA4061:AC4061))</f>
        <v/>
      </c>
      <c r="AE4061">
        <f>IF(L4061&gt;=4,2,IF(L4061&gt;=2,1,0))</f>
        <v/>
      </c>
      <c r="AF4061">
        <f>IF(L4061&gt;=5,1,0)</f>
        <v/>
      </c>
      <c r="AG4061">
        <f>AE4061+AF4061</f>
        <v/>
      </c>
      <c r="AH4061" s="15">
        <f>IF(M4061&lt;&gt;1,"",IF(OR(R4061=-9,R4061=""),"",R4061))</f>
        <v/>
      </c>
      <c r="AI4061">
        <f>IF(M4061&lt;&gt;1,"",IF(OR(Q4061=999,Q4061=""),"",Q4061))</f>
        <v/>
      </c>
    </row>
    <row r="4062">
      <c r="A4062" t="inlineStr">
        <is>
          <t>TQRMNOP121824</t>
        </is>
      </c>
      <c r="B4062" t="n">
        <v>2025</v>
      </c>
      <c r="C4062" t="n">
        <v>1</v>
      </c>
      <c r="D4062" t="n">
        <v>41</v>
      </c>
      <c r="E4062" t="inlineStr">
        <is>
          <t>N</t>
        </is>
      </c>
      <c r="F4062" t="n">
        <v>15</v>
      </c>
      <c r="G4062" t="n">
        <v>1554</v>
      </c>
      <c r="H4062" t="n">
        <v>3</v>
      </c>
      <c r="I4062" t="n">
        <v>1</v>
      </c>
      <c r="J4062" t="n">
        <v>25</v>
      </c>
      <c r="K4062" t="n">
        <v>2</v>
      </c>
      <c r="L4062" t="n">
        <v>3</v>
      </c>
      <c r="M4062" t="n">
        <v>3</v>
      </c>
      <c r="R4062" s="15" t="n">
        <v>0</v>
      </c>
      <c r="S4062" s="15" t="n">
        <v>0</v>
      </c>
      <c r="T4062" s="15" t="n">
        <v>0</v>
      </c>
      <c r="U4062" s="15" t="n">
        <v>93700</v>
      </c>
      <c r="V4062">
        <f>IFERROR(VLOOKUP(D4062,Tablas_Equivalencia!$A$3:$B$8,2,FALSE),"Sin dato")</f>
        <v/>
      </c>
      <c r="W4062">
        <f>IFERROR(VLOOKUP(L4062,Tablas_Equivalencia!$D$3:$E$9,2,FALSE),"Sin dato")</f>
        <v/>
      </c>
      <c r="X4062">
        <f>IF(I4062=1,"Varón","Mujer")</f>
        <v/>
      </c>
      <c r="Y4062">
        <f>IFERROR(VLOOKUP(M4062,Tablas_Equivalencia!$G$3:$H$6,2,FALSE),"Sin dato")</f>
        <v/>
      </c>
      <c r="Z4062">
        <f>IF(J4062&lt;=24,"18-24","25-29")</f>
        <v/>
      </c>
      <c r="AA4062">
        <f>IF(M4062&lt;&gt;1,"",IF(P4062=2,1,0))</f>
        <v/>
      </c>
      <c r="AB4062">
        <f>IF(M4062&lt;&gt;1,"",IF(O4062&gt;=2,1,0))</f>
        <v/>
      </c>
      <c r="AC4062">
        <f>IF(M4062&lt;&gt;1,"",IF(OR(Q4062=999,Q4062=""),"",IF(OR(Q4062&lt;35,Q4062&gt;48),1,0)))</f>
        <v/>
      </c>
      <c r="AD4062">
        <f>IF(COUNT(AA4062:AC4062)&lt;3,"",SUM(AA4062:AC4062))</f>
        <v/>
      </c>
      <c r="AE4062">
        <f>IF(L4062&gt;=4,2,IF(L4062&gt;=2,1,0))</f>
        <v/>
      </c>
      <c r="AF4062">
        <f>IF(L4062&gt;=5,1,0)</f>
        <v/>
      </c>
      <c r="AG4062">
        <f>AE4062+AF4062</f>
        <v/>
      </c>
      <c r="AH4062" s="15">
        <f>IF(M4062&lt;&gt;1,"",IF(OR(R4062=-9,R4062=""),"",R4062))</f>
        <v/>
      </c>
      <c r="AI4062">
        <f>IF(M4062&lt;&gt;1,"",IF(OR(Q4062=999,Q4062=""),"",Q4062))</f>
        <v/>
      </c>
    </row>
    <row r="4063">
      <c r="A4063" t="inlineStr">
        <is>
          <t>TQRMNOP121825</t>
        </is>
      </c>
      <c r="B4063" t="n">
        <v>2025</v>
      </c>
      <c r="C4063" t="n">
        <v>1</v>
      </c>
      <c r="D4063" t="n">
        <v>40</v>
      </c>
      <c r="E4063" t="inlineStr">
        <is>
          <t>N</t>
        </is>
      </c>
      <c r="F4063" t="n">
        <v>22</v>
      </c>
      <c r="G4063" t="n">
        <v>899</v>
      </c>
      <c r="H4063" t="n">
        <v>3</v>
      </c>
      <c r="I4063" t="n">
        <v>1</v>
      </c>
      <c r="J4063" t="n">
        <v>24</v>
      </c>
      <c r="K4063" t="n">
        <v>2</v>
      </c>
      <c r="L4063" t="n">
        <v>6</v>
      </c>
      <c r="M4063" t="n">
        <v>2</v>
      </c>
      <c r="R4063" s="15" t="n">
        <v>0</v>
      </c>
      <c r="S4063" s="15" t="n">
        <v>65000</v>
      </c>
      <c r="T4063" s="15" t="n">
        <v>65000</v>
      </c>
      <c r="U4063" s="15" t="n">
        <v>46900</v>
      </c>
      <c r="V4063">
        <f>IFERROR(VLOOKUP(D4063,Tablas_Equivalencia!$A$3:$B$8,2,FALSE),"Sin dato")</f>
        <v/>
      </c>
      <c r="W4063">
        <f>IFERROR(VLOOKUP(L4063,Tablas_Equivalencia!$D$3:$E$9,2,FALSE),"Sin dato")</f>
        <v/>
      </c>
      <c r="X4063">
        <f>IF(I4063=1,"Varón","Mujer")</f>
        <v/>
      </c>
      <c r="Y4063">
        <f>IFERROR(VLOOKUP(M4063,Tablas_Equivalencia!$G$3:$H$6,2,FALSE),"Sin dato")</f>
        <v/>
      </c>
      <c r="Z4063">
        <f>IF(J4063&lt;=24,"18-24","25-29")</f>
        <v/>
      </c>
      <c r="AA4063">
        <f>IF(M4063&lt;&gt;1,"",IF(P4063=2,1,0))</f>
        <v/>
      </c>
      <c r="AB4063">
        <f>IF(M4063&lt;&gt;1,"",IF(O4063&gt;=2,1,0))</f>
        <v/>
      </c>
      <c r="AC4063">
        <f>IF(M4063&lt;&gt;1,"",IF(OR(Q4063=999,Q4063=""),"",IF(OR(Q4063&lt;35,Q4063&gt;48),1,0)))</f>
        <v/>
      </c>
      <c r="AD4063">
        <f>IF(COUNT(AA4063:AC4063)&lt;3,"",SUM(AA4063:AC4063))</f>
        <v/>
      </c>
      <c r="AE4063">
        <f>IF(L4063&gt;=4,2,IF(L4063&gt;=2,1,0))</f>
        <v/>
      </c>
      <c r="AF4063">
        <f>IF(L4063&gt;=5,1,0)</f>
        <v/>
      </c>
      <c r="AG4063">
        <f>AE4063+AF4063</f>
        <v/>
      </c>
      <c r="AH4063" s="15">
        <f>IF(M4063&lt;&gt;1,"",IF(OR(R4063=-9,R4063=""),"",R4063))</f>
        <v/>
      </c>
      <c r="AI4063">
        <f>IF(M4063&lt;&gt;1,"",IF(OR(Q4063=999,Q4063=""),"",Q4063))</f>
        <v/>
      </c>
    </row>
    <row r="4064">
      <c r="A4064" t="inlineStr">
        <is>
          <t>TQRMNOP121828</t>
        </is>
      </c>
      <c r="B4064" t="n">
        <v>2025</v>
      </c>
      <c r="C4064" t="n">
        <v>1</v>
      </c>
      <c r="D4064" t="n">
        <v>40</v>
      </c>
      <c r="E4064" t="inlineStr">
        <is>
          <t>N</t>
        </is>
      </c>
      <c r="F4064" t="n">
        <v>23</v>
      </c>
      <c r="G4064" t="n">
        <v>1636</v>
      </c>
      <c r="H4064" t="n">
        <v>3</v>
      </c>
      <c r="I4064" t="n">
        <v>2</v>
      </c>
      <c r="J4064" t="n">
        <v>19</v>
      </c>
      <c r="K4064" t="n">
        <v>2</v>
      </c>
      <c r="L4064" t="n">
        <v>3</v>
      </c>
      <c r="M4064" t="n">
        <v>1</v>
      </c>
      <c r="N4064" t="n">
        <v>3</v>
      </c>
      <c r="O4064" t="n">
        <v>2</v>
      </c>
      <c r="P4064" t="n">
        <v>2</v>
      </c>
      <c r="Q4064" t="n">
        <v>34</v>
      </c>
      <c r="R4064" s="15" t="n">
        <v>285000</v>
      </c>
      <c r="S4064" s="15" t="n">
        <v>0</v>
      </c>
      <c r="T4064" s="15" t="n">
        <v>285000</v>
      </c>
      <c r="U4064" s="15" t="n">
        <v>139200</v>
      </c>
      <c r="V4064">
        <f>IFERROR(VLOOKUP(D4064,Tablas_Equivalencia!$A$3:$B$8,2,FALSE),"Sin dato")</f>
        <v/>
      </c>
      <c r="W4064">
        <f>IFERROR(VLOOKUP(L4064,Tablas_Equivalencia!$D$3:$E$9,2,FALSE),"Sin dato")</f>
        <v/>
      </c>
      <c r="X4064">
        <f>IF(I4064=1,"Varón","Mujer")</f>
        <v/>
      </c>
      <c r="Y4064">
        <f>IFERROR(VLOOKUP(M4064,Tablas_Equivalencia!$G$3:$H$6,2,FALSE),"Sin dato")</f>
        <v/>
      </c>
      <c r="Z4064">
        <f>IF(J4064&lt;=24,"18-24","25-29")</f>
        <v/>
      </c>
      <c r="AA4064">
        <f>IF(M4064&lt;&gt;1,"",IF(P4064=2,1,0))</f>
        <v/>
      </c>
      <c r="AB4064">
        <f>IF(M4064&lt;&gt;1,"",IF(O4064&gt;=2,1,0))</f>
        <v/>
      </c>
      <c r="AC4064">
        <f>IF(M4064&lt;&gt;1,"",IF(OR(Q4064=999,Q4064=""),"",IF(OR(Q4064&lt;35,Q4064&gt;48),1,0)))</f>
        <v/>
      </c>
      <c r="AD4064">
        <f>IF(COUNT(AA4064:AC4064)&lt;3,"",SUM(AA4064:AC4064))</f>
        <v/>
      </c>
      <c r="AE4064">
        <f>IF(L4064&gt;=4,2,IF(L4064&gt;=2,1,0))</f>
        <v/>
      </c>
      <c r="AF4064">
        <f>IF(L4064&gt;=5,1,0)</f>
        <v/>
      </c>
      <c r="AG4064">
        <f>AE4064+AF4064</f>
        <v/>
      </c>
      <c r="AH4064" s="15">
        <f>IF(M4064&lt;&gt;1,"",IF(OR(R4064=-9,R4064=""),"",R4064))</f>
        <v/>
      </c>
      <c r="AI4064">
        <f>IF(M4064&lt;&gt;1,"",IF(OR(Q4064=999,Q4064=""),"",Q4064))</f>
        <v/>
      </c>
    </row>
    <row r="4065">
      <c r="A4065" t="inlineStr">
        <is>
          <t>TQRMNOP121829</t>
        </is>
      </c>
      <c r="B4065" t="n">
        <v>2025</v>
      </c>
      <c r="C4065" t="n">
        <v>1</v>
      </c>
      <c r="D4065" t="n">
        <v>43</v>
      </c>
      <c r="E4065" t="inlineStr">
        <is>
          <t>N</t>
        </is>
      </c>
      <c r="F4065" t="n">
        <v>26</v>
      </c>
      <c r="G4065" t="n">
        <v>574</v>
      </c>
      <c r="H4065" t="n">
        <v>3</v>
      </c>
      <c r="I4065" t="n">
        <v>1</v>
      </c>
      <c r="J4065" t="n">
        <v>19</v>
      </c>
      <c r="K4065" t="n">
        <v>2</v>
      </c>
      <c r="L4065" t="n">
        <v>4</v>
      </c>
      <c r="M4065" t="n">
        <v>2</v>
      </c>
      <c r="R4065" s="15" t="n">
        <v>0</v>
      </c>
      <c r="S4065" s="15" t="n">
        <v>0</v>
      </c>
      <c r="T4065" s="15" t="n">
        <v>0</v>
      </c>
      <c r="U4065" s="15" t="n">
        <v>363200</v>
      </c>
      <c r="V4065">
        <f>IFERROR(VLOOKUP(D4065,Tablas_Equivalencia!$A$3:$B$8,2,FALSE),"Sin dato")</f>
        <v/>
      </c>
      <c r="W4065">
        <f>IFERROR(VLOOKUP(L4065,Tablas_Equivalencia!$D$3:$E$9,2,FALSE),"Sin dato")</f>
        <v/>
      </c>
      <c r="X4065">
        <f>IF(I4065=1,"Varón","Mujer")</f>
        <v/>
      </c>
      <c r="Y4065">
        <f>IFERROR(VLOOKUP(M4065,Tablas_Equivalencia!$G$3:$H$6,2,FALSE),"Sin dato")</f>
        <v/>
      </c>
      <c r="Z4065">
        <f>IF(J4065&lt;=24,"18-24","25-29")</f>
        <v/>
      </c>
      <c r="AA4065">
        <f>IF(M4065&lt;&gt;1,"",IF(P4065=2,1,0))</f>
        <v/>
      </c>
      <c r="AB4065">
        <f>IF(M4065&lt;&gt;1,"",IF(O4065&gt;=2,1,0))</f>
        <v/>
      </c>
      <c r="AC4065">
        <f>IF(M4065&lt;&gt;1,"",IF(OR(Q4065=999,Q4065=""),"",IF(OR(Q4065&lt;35,Q4065&gt;48),1,0)))</f>
        <v/>
      </c>
      <c r="AD4065">
        <f>IF(COUNT(AA4065:AC4065)&lt;3,"",SUM(AA4065:AC4065))</f>
        <v/>
      </c>
      <c r="AE4065">
        <f>IF(L4065&gt;=4,2,IF(L4065&gt;=2,1,0))</f>
        <v/>
      </c>
      <c r="AF4065">
        <f>IF(L4065&gt;=5,1,0)</f>
        <v/>
      </c>
      <c r="AG4065">
        <f>AE4065+AF4065</f>
        <v/>
      </c>
      <c r="AH4065" s="15">
        <f>IF(M4065&lt;&gt;1,"",IF(OR(R4065=-9,R4065=""),"",R4065))</f>
        <v/>
      </c>
      <c r="AI4065">
        <f>IF(M4065&lt;&gt;1,"",IF(OR(Q4065=999,Q4065=""),"",Q4065))</f>
        <v/>
      </c>
    </row>
    <row r="4066">
      <c r="A4066" t="inlineStr">
        <is>
          <t>TQRMNOP121835</t>
        </is>
      </c>
      <c r="B4066" t="n">
        <v>2025</v>
      </c>
      <c r="C4066" t="n">
        <v>1</v>
      </c>
      <c r="D4066" t="n">
        <v>42</v>
      </c>
      <c r="E4066" t="inlineStr">
        <is>
          <t>N</t>
        </is>
      </c>
      <c r="F4066" t="n">
        <v>27</v>
      </c>
      <c r="G4066" t="n">
        <v>941</v>
      </c>
      <c r="H4066" t="n">
        <v>1</v>
      </c>
      <c r="I4066" t="n">
        <v>2</v>
      </c>
      <c r="J4066" t="n">
        <v>29</v>
      </c>
      <c r="K4066" t="n">
        <v>1</v>
      </c>
      <c r="L4066" t="n">
        <v>6</v>
      </c>
      <c r="M4066" t="n">
        <v>3</v>
      </c>
      <c r="R4066" s="15" t="n">
        <v>0</v>
      </c>
      <c r="S4066" s="15" t="n">
        <v>0</v>
      </c>
      <c r="T4066" s="15" t="n">
        <v>0</v>
      </c>
      <c r="U4066" s="15" t="n">
        <v>128700</v>
      </c>
      <c r="V4066">
        <f>IFERROR(VLOOKUP(D4066,Tablas_Equivalencia!$A$3:$B$8,2,FALSE),"Sin dato")</f>
        <v/>
      </c>
      <c r="W4066">
        <f>IFERROR(VLOOKUP(L4066,Tablas_Equivalencia!$D$3:$E$9,2,FALSE),"Sin dato")</f>
        <v/>
      </c>
      <c r="X4066">
        <f>IF(I4066=1,"Varón","Mujer")</f>
        <v/>
      </c>
      <c r="Y4066">
        <f>IFERROR(VLOOKUP(M4066,Tablas_Equivalencia!$G$3:$H$6,2,FALSE),"Sin dato")</f>
        <v/>
      </c>
      <c r="Z4066">
        <f>IF(J4066&lt;=24,"18-24","25-29")</f>
        <v/>
      </c>
      <c r="AA4066">
        <f>IF(M4066&lt;&gt;1,"",IF(P4066=2,1,0))</f>
        <v/>
      </c>
      <c r="AB4066">
        <f>IF(M4066&lt;&gt;1,"",IF(O4066&gt;=2,1,0))</f>
        <v/>
      </c>
      <c r="AC4066">
        <f>IF(M4066&lt;&gt;1,"",IF(OR(Q4066=999,Q4066=""),"",IF(OR(Q4066&lt;35,Q4066&gt;48),1,0)))</f>
        <v/>
      </c>
      <c r="AD4066">
        <f>IF(COUNT(AA4066:AC4066)&lt;3,"",SUM(AA4066:AC4066))</f>
        <v/>
      </c>
      <c r="AE4066">
        <f>IF(L4066&gt;=4,2,IF(L4066&gt;=2,1,0))</f>
        <v/>
      </c>
      <c r="AF4066">
        <f>IF(L4066&gt;=5,1,0)</f>
        <v/>
      </c>
      <c r="AG4066">
        <f>AE4066+AF4066</f>
        <v/>
      </c>
      <c r="AH4066" s="15">
        <f>IF(M4066&lt;&gt;1,"",IF(OR(R4066=-9,R4066=""),"",R4066))</f>
        <v/>
      </c>
      <c r="AI4066">
        <f>IF(M4066&lt;&gt;1,"",IF(OR(Q4066=999,Q4066=""),"",Q4066))</f>
        <v/>
      </c>
    </row>
    <row r="4067">
      <c r="A4067" t="inlineStr">
        <is>
          <t>TQRMNOP121840</t>
        </is>
      </c>
      <c r="B4067" t="n">
        <v>2025</v>
      </c>
      <c r="C4067" t="n">
        <v>1</v>
      </c>
      <c r="D4067" t="n">
        <v>1</v>
      </c>
      <c r="E4067" t="inlineStr">
        <is>
          <t>S</t>
        </is>
      </c>
      <c r="F4067" t="n">
        <v>32</v>
      </c>
      <c r="G4067" t="n">
        <v>1145</v>
      </c>
      <c r="H4067" t="n">
        <v>3</v>
      </c>
      <c r="I4067" t="n">
        <v>1</v>
      </c>
      <c r="J4067" t="n">
        <v>25</v>
      </c>
      <c r="K4067" t="n">
        <v>2</v>
      </c>
      <c r="L4067" t="n">
        <v>6</v>
      </c>
      <c r="M4067" t="n">
        <v>1</v>
      </c>
      <c r="N4067" t="n">
        <v>4</v>
      </c>
      <c r="O4067" t="n">
        <v>1</v>
      </c>
      <c r="P4067" t="n">
        <v>1</v>
      </c>
      <c r="Q4067" t="n">
        <v>48</v>
      </c>
      <c r="R4067" s="15" t="n">
        <v>900000</v>
      </c>
      <c r="S4067" s="15" t="n">
        <v>0</v>
      </c>
      <c r="T4067" s="15" t="n">
        <v>900000</v>
      </c>
      <c r="U4067" s="15" t="n">
        <v>341900</v>
      </c>
      <c r="V4067">
        <f>IFERROR(VLOOKUP(D4067,Tablas_Equivalencia!$A$3:$B$8,2,FALSE),"Sin dato")</f>
        <v/>
      </c>
      <c r="W4067">
        <f>IFERROR(VLOOKUP(L4067,Tablas_Equivalencia!$D$3:$E$9,2,FALSE),"Sin dato")</f>
        <v/>
      </c>
      <c r="X4067">
        <f>IF(I4067=1,"Varón","Mujer")</f>
        <v/>
      </c>
      <c r="Y4067">
        <f>IFERROR(VLOOKUP(M4067,Tablas_Equivalencia!$G$3:$H$6,2,FALSE),"Sin dato")</f>
        <v/>
      </c>
      <c r="Z4067">
        <f>IF(J4067&lt;=24,"18-24","25-29")</f>
        <v/>
      </c>
      <c r="AA4067">
        <f>IF(M4067&lt;&gt;1,"",IF(P4067=2,1,0))</f>
        <v/>
      </c>
      <c r="AB4067">
        <f>IF(M4067&lt;&gt;1,"",IF(O4067&gt;=2,1,0))</f>
        <v/>
      </c>
      <c r="AC4067">
        <f>IF(M4067&lt;&gt;1,"",IF(OR(Q4067=999,Q4067=""),"",IF(OR(Q4067&lt;35,Q4067&gt;48),1,0)))</f>
        <v/>
      </c>
      <c r="AD4067">
        <f>IF(COUNT(AA4067:AC4067)&lt;3,"",SUM(AA4067:AC4067))</f>
        <v/>
      </c>
      <c r="AE4067">
        <f>IF(L4067&gt;=4,2,IF(L4067&gt;=2,1,0))</f>
        <v/>
      </c>
      <c r="AF4067">
        <f>IF(L4067&gt;=5,1,0)</f>
        <v/>
      </c>
      <c r="AG4067">
        <f>AE4067+AF4067</f>
        <v/>
      </c>
      <c r="AH4067" s="15">
        <f>IF(M4067&lt;&gt;1,"",IF(OR(R4067=-9,R4067=""),"",R4067))</f>
        <v/>
      </c>
      <c r="AI4067">
        <f>IF(M4067&lt;&gt;1,"",IF(OR(Q4067=999,Q4067=""),"",Q4067))</f>
        <v/>
      </c>
    </row>
    <row r="4068">
      <c r="A4068" t="inlineStr">
        <is>
          <t>TQRMNOP121847</t>
        </is>
      </c>
      <c r="B4068" t="n">
        <v>2025</v>
      </c>
      <c r="C4068" t="n">
        <v>1</v>
      </c>
      <c r="D4068" t="n">
        <v>43</v>
      </c>
      <c r="E4068" t="inlineStr">
        <is>
          <t>S</t>
        </is>
      </c>
      <c r="F4068" t="n">
        <v>30</v>
      </c>
      <c r="G4068" t="n">
        <v>1232</v>
      </c>
      <c r="H4068" t="n">
        <v>1</v>
      </c>
      <c r="I4068" t="n">
        <v>1</v>
      </c>
      <c r="J4068" t="n">
        <v>19</v>
      </c>
      <c r="K4068" t="n">
        <v>2</v>
      </c>
      <c r="L4068" t="n">
        <v>4</v>
      </c>
      <c r="M4068" t="n">
        <v>1</v>
      </c>
      <c r="N4068" t="n">
        <v>3</v>
      </c>
      <c r="O4068" t="n">
        <v>1</v>
      </c>
      <c r="P4068" t="n">
        <v>2</v>
      </c>
      <c r="Q4068" t="n">
        <v>30</v>
      </c>
      <c r="R4068" s="15" t="n">
        <v>-9</v>
      </c>
      <c r="S4068" s="15" t="n">
        <v>0</v>
      </c>
      <c r="T4068" s="15" t="n">
        <v>0</v>
      </c>
      <c r="U4068" s="15" t="n">
        <v>179800</v>
      </c>
      <c r="V4068">
        <f>IFERROR(VLOOKUP(D4068,Tablas_Equivalencia!$A$3:$B$8,2,FALSE),"Sin dato")</f>
        <v/>
      </c>
      <c r="W4068">
        <f>IFERROR(VLOOKUP(L4068,Tablas_Equivalencia!$D$3:$E$9,2,FALSE),"Sin dato")</f>
        <v/>
      </c>
      <c r="X4068">
        <f>IF(I4068=1,"Varón","Mujer")</f>
        <v/>
      </c>
      <c r="Y4068">
        <f>IFERROR(VLOOKUP(M4068,Tablas_Equivalencia!$G$3:$H$6,2,FALSE),"Sin dato")</f>
        <v/>
      </c>
      <c r="Z4068">
        <f>IF(J4068&lt;=24,"18-24","25-29")</f>
        <v/>
      </c>
      <c r="AA4068">
        <f>IF(M4068&lt;&gt;1,"",IF(P4068=2,1,0))</f>
        <v/>
      </c>
      <c r="AB4068">
        <f>IF(M4068&lt;&gt;1,"",IF(O4068&gt;=2,1,0))</f>
        <v/>
      </c>
      <c r="AC4068">
        <f>IF(M4068&lt;&gt;1,"",IF(OR(Q4068=999,Q4068=""),"",IF(OR(Q4068&lt;35,Q4068&gt;48),1,0)))</f>
        <v/>
      </c>
      <c r="AD4068">
        <f>IF(COUNT(AA4068:AC4068)&lt;3,"",SUM(AA4068:AC4068))</f>
        <v/>
      </c>
      <c r="AE4068">
        <f>IF(L4068&gt;=4,2,IF(L4068&gt;=2,1,0))</f>
        <v/>
      </c>
      <c r="AF4068">
        <f>IF(L4068&gt;=5,1,0)</f>
        <v/>
      </c>
      <c r="AG4068">
        <f>AE4068+AF4068</f>
        <v/>
      </c>
      <c r="AH4068" s="15">
        <f>IF(M4068&lt;&gt;1,"",IF(OR(R4068=-9,R4068=""),"",R4068))</f>
        <v/>
      </c>
      <c r="AI4068">
        <f>IF(M4068&lt;&gt;1,"",IF(OR(Q4068=999,Q4068=""),"",Q4068))</f>
        <v/>
      </c>
    </row>
    <row r="4069">
      <c r="A4069" t="inlineStr">
        <is>
          <t>TQRMNOP121850</t>
        </is>
      </c>
      <c r="B4069" t="n">
        <v>2025</v>
      </c>
      <c r="C4069" t="n">
        <v>1</v>
      </c>
      <c r="D4069" t="n">
        <v>1</v>
      </c>
      <c r="E4069" t="inlineStr">
        <is>
          <t>S</t>
        </is>
      </c>
      <c r="F4069" t="n">
        <v>32</v>
      </c>
      <c r="G4069" t="n">
        <v>926</v>
      </c>
      <c r="H4069" t="n">
        <v>3</v>
      </c>
      <c r="I4069" t="n">
        <v>2</v>
      </c>
      <c r="J4069" t="n">
        <v>22</v>
      </c>
      <c r="K4069" t="n">
        <v>2</v>
      </c>
      <c r="L4069" t="n">
        <v>4</v>
      </c>
      <c r="M4069" t="n">
        <v>2</v>
      </c>
      <c r="R4069" s="15" t="n">
        <v>0</v>
      </c>
      <c r="S4069" s="15" t="n">
        <v>0</v>
      </c>
      <c r="T4069" s="15" t="n">
        <v>0</v>
      </c>
      <c r="U4069" s="15" t="n">
        <v>277300</v>
      </c>
      <c r="V4069">
        <f>IFERROR(VLOOKUP(D4069,Tablas_Equivalencia!$A$3:$B$8,2,FALSE),"Sin dato")</f>
        <v/>
      </c>
      <c r="W4069">
        <f>IFERROR(VLOOKUP(L4069,Tablas_Equivalencia!$D$3:$E$9,2,FALSE),"Sin dato")</f>
        <v/>
      </c>
      <c r="X4069">
        <f>IF(I4069=1,"Varón","Mujer")</f>
        <v/>
      </c>
      <c r="Y4069">
        <f>IFERROR(VLOOKUP(M4069,Tablas_Equivalencia!$G$3:$H$6,2,FALSE),"Sin dato")</f>
        <v/>
      </c>
      <c r="Z4069">
        <f>IF(J4069&lt;=24,"18-24","25-29")</f>
        <v/>
      </c>
      <c r="AA4069">
        <f>IF(M4069&lt;&gt;1,"",IF(P4069=2,1,0))</f>
        <v/>
      </c>
      <c r="AB4069">
        <f>IF(M4069&lt;&gt;1,"",IF(O4069&gt;=2,1,0))</f>
        <v/>
      </c>
      <c r="AC4069">
        <f>IF(M4069&lt;&gt;1,"",IF(OR(Q4069=999,Q4069=""),"",IF(OR(Q4069&lt;35,Q4069&gt;48),1,0)))</f>
        <v/>
      </c>
      <c r="AD4069">
        <f>IF(COUNT(AA4069:AC4069)&lt;3,"",SUM(AA4069:AC4069))</f>
        <v/>
      </c>
      <c r="AE4069">
        <f>IF(L4069&gt;=4,2,IF(L4069&gt;=2,1,0))</f>
        <v/>
      </c>
      <c r="AF4069">
        <f>IF(L4069&gt;=5,1,0)</f>
        <v/>
      </c>
      <c r="AG4069">
        <f>AE4069+AF4069</f>
        <v/>
      </c>
      <c r="AH4069" s="15">
        <f>IF(M4069&lt;&gt;1,"",IF(OR(R4069=-9,R4069=""),"",R4069))</f>
        <v/>
      </c>
      <c r="AI4069">
        <f>IF(M4069&lt;&gt;1,"",IF(OR(Q4069=999,Q4069=""),"",Q4069))</f>
        <v/>
      </c>
    </row>
    <row r="4070">
      <c r="A4070" t="inlineStr">
        <is>
          <t>TQRMNOP121853</t>
        </is>
      </c>
      <c r="B4070" t="n">
        <v>2025</v>
      </c>
      <c r="C4070" t="n">
        <v>1</v>
      </c>
      <c r="D4070" t="n">
        <v>42</v>
      </c>
      <c r="E4070" t="inlineStr">
        <is>
          <t>N</t>
        </is>
      </c>
      <c r="F4070" t="n">
        <v>25</v>
      </c>
      <c r="G4070" t="n">
        <v>1082</v>
      </c>
      <c r="H4070" t="n">
        <v>3</v>
      </c>
      <c r="I4070" t="n">
        <v>2</v>
      </c>
      <c r="J4070" t="n">
        <v>19</v>
      </c>
      <c r="K4070" t="n">
        <v>2</v>
      </c>
      <c r="L4070" t="n">
        <v>3</v>
      </c>
      <c r="M4070" t="n">
        <v>3</v>
      </c>
      <c r="R4070" s="15" t="n">
        <v>0</v>
      </c>
      <c r="S4070" s="15" t="n">
        <v>0</v>
      </c>
      <c r="T4070" s="15" t="n">
        <v>0</v>
      </c>
      <c r="U4070" s="15" t="n">
        <v>135000</v>
      </c>
      <c r="V4070">
        <f>IFERROR(VLOOKUP(D4070,Tablas_Equivalencia!$A$3:$B$8,2,FALSE),"Sin dato")</f>
        <v/>
      </c>
      <c r="W4070">
        <f>IFERROR(VLOOKUP(L4070,Tablas_Equivalencia!$D$3:$E$9,2,FALSE),"Sin dato")</f>
        <v/>
      </c>
      <c r="X4070">
        <f>IF(I4070=1,"Varón","Mujer")</f>
        <v/>
      </c>
      <c r="Y4070">
        <f>IFERROR(VLOOKUP(M4070,Tablas_Equivalencia!$G$3:$H$6,2,FALSE),"Sin dato")</f>
        <v/>
      </c>
      <c r="Z4070">
        <f>IF(J4070&lt;=24,"18-24","25-29")</f>
        <v/>
      </c>
      <c r="AA4070">
        <f>IF(M4070&lt;&gt;1,"",IF(P4070=2,1,0))</f>
        <v/>
      </c>
      <c r="AB4070">
        <f>IF(M4070&lt;&gt;1,"",IF(O4070&gt;=2,1,0))</f>
        <v/>
      </c>
      <c r="AC4070">
        <f>IF(M4070&lt;&gt;1,"",IF(OR(Q4070=999,Q4070=""),"",IF(OR(Q4070&lt;35,Q4070&gt;48),1,0)))</f>
        <v/>
      </c>
      <c r="AD4070">
        <f>IF(COUNT(AA4070:AC4070)&lt;3,"",SUM(AA4070:AC4070))</f>
        <v/>
      </c>
      <c r="AE4070">
        <f>IF(L4070&gt;=4,2,IF(L4070&gt;=2,1,0))</f>
        <v/>
      </c>
      <c r="AF4070">
        <f>IF(L4070&gt;=5,1,0)</f>
        <v/>
      </c>
      <c r="AG4070">
        <f>AE4070+AF4070</f>
        <v/>
      </c>
      <c r="AH4070" s="15">
        <f>IF(M4070&lt;&gt;1,"",IF(OR(R4070=-9,R4070=""),"",R4070))</f>
        <v/>
      </c>
      <c r="AI4070">
        <f>IF(M4070&lt;&gt;1,"",IF(OR(Q4070=999,Q4070=""),"",Q4070))</f>
        <v/>
      </c>
    </row>
    <row r="4071">
      <c r="A4071" t="inlineStr">
        <is>
          <t>TQRMNOP121856</t>
        </is>
      </c>
      <c r="B4071" t="n">
        <v>2025</v>
      </c>
      <c r="C4071" t="n">
        <v>1</v>
      </c>
      <c r="D4071" t="n">
        <v>43</v>
      </c>
      <c r="E4071" t="inlineStr">
        <is>
          <t>S</t>
        </is>
      </c>
      <c r="F4071" t="n">
        <v>36</v>
      </c>
      <c r="G4071" t="n">
        <v>1118</v>
      </c>
      <c r="H4071" t="n">
        <v>3</v>
      </c>
      <c r="I4071" t="n">
        <v>1</v>
      </c>
      <c r="J4071" t="n">
        <v>26</v>
      </c>
      <c r="K4071" t="n">
        <v>2</v>
      </c>
      <c r="L4071" t="n">
        <v>3</v>
      </c>
      <c r="M4071" t="n">
        <v>1</v>
      </c>
      <c r="N4071" t="n">
        <v>3</v>
      </c>
      <c r="O4071" t="n">
        <v>3</v>
      </c>
      <c r="P4071" t="n">
        <v>2</v>
      </c>
      <c r="Q4071" t="n">
        <v>30</v>
      </c>
      <c r="R4071" s="15" t="n">
        <v>189000</v>
      </c>
      <c r="S4071" s="15" t="n">
        <v>0</v>
      </c>
      <c r="T4071" s="15" t="n">
        <v>189000</v>
      </c>
      <c r="U4071" s="15" t="n">
        <v>232300</v>
      </c>
      <c r="V4071">
        <f>IFERROR(VLOOKUP(D4071,Tablas_Equivalencia!$A$3:$B$8,2,FALSE),"Sin dato")</f>
        <v/>
      </c>
      <c r="W4071">
        <f>IFERROR(VLOOKUP(L4071,Tablas_Equivalencia!$D$3:$E$9,2,FALSE),"Sin dato")</f>
        <v/>
      </c>
      <c r="X4071">
        <f>IF(I4071=1,"Varón","Mujer")</f>
        <v/>
      </c>
      <c r="Y4071">
        <f>IFERROR(VLOOKUP(M4071,Tablas_Equivalencia!$G$3:$H$6,2,FALSE),"Sin dato")</f>
        <v/>
      </c>
      <c r="Z4071">
        <f>IF(J4071&lt;=24,"18-24","25-29")</f>
        <v/>
      </c>
      <c r="AA4071">
        <f>IF(M4071&lt;&gt;1,"",IF(P4071=2,1,0))</f>
        <v/>
      </c>
      <c r="AB4071">
        <f>IF(M4071&lt;&gt;1,"",IF(O4071&gt;=2,1,0))</f>
        <v/>
      </c>
      <c r="AC4071">
        <f>IF(M4071&lt;&gt;1,"",IF(OR(Q4071=999,Q4071=""),"",IF(OR(Q4071&lt;35,Q4071&gt;48),1,0)))</f>
        <v/>
      </c>
      <c r="AD4071">
        <f>IF(COUNT(AA4071:AC4071)&lt;3,"",SUM(AA4071:AC4071))</f>
        <v/>
      </c>
      <c r="AE4071">
        <f>IF(L4071&gt;=4,2,IF(L4071&gt;=2,1,0))</f>
        <v/>
      </c>
      <c r="AF4071">
        <f>IF(L4071&gt;=5,1,0)</f>
        <v/>
      </c>
      <c r="AG4071">
        <f>AE4071+AF4071</f>
        <v/>
      </c>
      <c r="AH4071" s="15">
        <f>IF(M4071&lt;&gt;1,"",IF(OR(R4071=-9,R4071=""),"",R4071))</f>
        <v/>
      </c>
      <c r="AI4071">
        <f>IF(M4071&lt;&gt;1,"",IF(OR(Q4071=999,Q4071=""),"",Q4071))</f>
        <v/>
      </c>
    </row>
    <row r="4072">
      <c r="A4072" t="inlineStr">
        <is>
          <t>TQRMNOP121857</t>
        </is>
      </c>
      <c r="B4072" t="n">
        <v>2025</v>
      </c>
      <c r="C4072" t="n">
        <v>1</v>
      </c>
      <c r="D4072" t="n">
        <v>40</v>
      </c>
      <c r="E4072" t="inlineStr">
        <is>
          <t>S</t>
        </is>
      </c>
      <c r="F4072" t="n">
        <v>7</v>
      </c>
      <c r="G4072" t="n">
        <v>987</v>
      </c>
      <c r="H4072" t="n">
        <v>2</v>
      </c>
      <c r="I4072" t="n">
        <v>2</v>
      </c>
      <c r="J4072" t="n">
        <v>23</v>
      </c>
      <c r="K4072" t="n">
        <v>2</v>
      </c>
      <c r="L4072" t="n">
        <v>5</v>
      </c>
      <c r="M4072" t="n">
        <v>1</v>
      </c>
      <c r="N4072" t="n">
        <v>2</v>
      </c>
      <c r="O4072" t="n">
        <v>1</v>
      </c>
      <c r="P4072" t="n">
        <v>2</v>
      </c>
      <c r="Q4072" t="n">
        <v>41</v>
      </c>
      <c r="R4072" s="15" t="n">
        <v>348000</v>
      </c>
      <c r="S4072" s="15" t="n">
        <v>0</v>
      </c>
      <c r="T4072" s="15" t="n">
        <v>348000</v>
      </c>
      <c r="U4072" s="15" t="n">
        <v>238900</v>
      </c>
      <c r="V4072">
        <f>IFERROR(VLOOKUP(D4072,Tablas_Equivalencia!$A$3:$B$8,2,FALSE),"Sin dato")</f>
        <v/>
      </c>
      <c r="W4072">
        <f>IFERROR(VLOOKUP(L4072,Tablas_Equivalencia!$D$3:$E$9,2,FALSE),"Sin dato")</f>
        <v/>
      </c>
      <c r="X4072">
        <f>IF(I4072=1,"Varón","Mujer")</f>
        <v/>
      </c>
      <c r="Y4072">
        <f>IFERROR(VLOOKUP(M4072,Tablas_Equivalencia!$G$3:$H$6,2,FALSE),"Sin dato")</f>
        <v/>
      </c>
      <c r="Z4072">
        <f>IF(J4072&lt;=24,"18-24","25-29")</f>
        <v/>
      </c>
      <c r="AA4072">
        <f>IF(M4072&lt;&gt;1,"",IF(P4072=2,1,0))</f>
        <v/>
      </c>
      <c r="AB4072">
        <f>IF(M4072&lt;&gt;1,"",IF(O4072&gt;=2,1,0))</f>
        <v/>
      </c>
      <c r="AC4072">
        <f>IF(M4072&lt;&gt;1,"",IF(OR(Q4072=999,Q4072=""),"",IF(OR(Q4072&lt;35,Q4072&gt;48),1,0)))</f>
        <v/>
      </c>
      <c r="AD4072">
        <f>IF(COUNT(AA4072:AC4072)&lt;3,"",SUM(AA4072:AC4072))</f>
        <v/>
      </c>
      <c r="AE4072">
        <f>IF(L4072&gt;=4,2,IF(L4072&gt;=2,1,0))</f>
        <v/>
      </c>
      <c r="AF4072">
        <f>IF(L4072&gt;=5,1,0)</f>
        <v/>
      </c>
      <c r="AG4072">
        <f>AE4072+AF4072</f>
        <v/>
      </c>
      <c r="AH4072" s="15">
        <f>IF(M4072&lt;&gt;1,"",IF(OR(R4072=-9,R4072=""),"",R4072))</f>
        <v/>
      </c>
      <c r="AI4072">
        <f>IF(M4072&lt;&gt;1,"",IF(OR(Q4072=999,Q4072=""),"",Q4072))</f>
        <v/>
      </c>
    </row>
    <row r="4073">
      <c r="A4073" t="inlineStr">
        <is>
          <t>TQRMNOP121858</t>
        </is>
      </c>
      <c r="B4073" t="n">
        <v>2025</v>
      </c>
      <c r="C4073" t="n">
        <v>1</v>
      </c>
      <c r="D4073" t="n">
        <v>44</v>
      </c>
      <c r="E4073" t="inlineStr">
        <is>
          <t>S</t>
        </is>
      </c>
      <c r="F4073" t="n">
        <v>13</v>
      </c>
      <c r="G4073" t="n">
        <v>1452</v>
      </c>
      <c r="H4073" t="n">
        <v>2</v>
      </c>
      <c r="I4073" t="n">
        <v>2</v>
      </c>
      <c r="J4073" t="n">
        <v>22</v>
      </c>
      <c r="K4073" t="n">
        <v>2</v>
      </c>
      <c r="L4073" t="n">
        <v>4</v>
      </c>
      <c r="M4073" t="n">
        <v>1</v>
      </c>
      <c r="N4073" t="n">
        <v>4</v>
      </c>
      <c r="O4073" t="n">
        <v>3</v>
      </c>
      <c r="P4073" t="n">
        <v>2</v>
      </c>
      <c r="Q4073" t="n">
        <v>20</v>
      </c>
      <c r="R4073" s="15" t="n">
        <v>247000</v>
      </c>
      <c r="S4073" s="15" t="n">
        <v>0</v>
      </c>
      <c r="T4073" s="15" t="n">
        <v>247000</v>
      </c>
      <c r="U4073" s="15" t="n">
        <v>45200</v>
      </c>
      <c r="V4073">
        <f>IFERROR(VLOOKUP(D4073,Tablas_Equivalencia!$A$3:$B$8,2,FALSE),"Sin dato")</f>
        <v/>
      </c>
      <c r="W4073">
        <f>IFERROR(VLOOKUP(L4073,Tablas_Equivalencia!$D$3:$E$9,2,FALSE),"Sin dato")</f>
        <v/>
      </c>
      <c r="X4073">
        <f>IF(I4073=1,"Varón","Mujer")</f>
        <v/>
      </c>
      <c r="Y4073">
        <f>IFERROR(VLOOKUP(M4073,Tablas_Equivalencia!$G$3:$H$6,2,FALSE),"Sin dato")</f>
        <v/>
      </c>
      <c r="Z4073">
        <f>IF(J4073&lt;=24,"18-24","25-29")</f>
        <v/>
      </c>
      <c r="AA4073">
        <f>IF(M4073&lt;&gt;1,"",IF(P4073=2,1,0))</f>
        <v/>
      </c>
      <c r="AB4073">
        <f>IF(M4073&lt;&gt;1,"",IF(O4073&gt;=2,1,0))</f>
        <v/>
      </c>
      <c r="AC4073">
        <f>IF(M4073&lt;&gt;1,"",IF(OR(Q4073=999,Q4073=""),"",IF(OR(Q4073&lt;35,Q4073&gt;48),1,0)))</f>
        <v/>
      </c>
      <c r="AD4073">
        <f>IF(COUNT(AA4073:AC4073)&lt;3,"",SUM(AA4073:AC4073))</f>
        <v/>
      </c>
      <c r="AE4073">
        <f>IF(L4073&gt;=4,2,IF(L4073&gt;=2,1,0))</f>
        <v/>
      </c>
      <c r="AF4073">
        <f>IF(L4073&gt;=5,1,0)</f>
        <v/>
      </c>
      <c r="AG4073">
        <f>AE4073+AF4073</f>
        <v/>
      </c>
      <c r="AH4073" s="15">
        <f>IF(M4073&lt;&gt;1,"",IF(OR(R4073=-9,R4073=""),"",R4073))</f>
        <v/>
      </c>
      <c r="AI4073">
        <f>IF(M4073&lt;&gt;1,"",IF(OR(Q4073=999,Q4073=""),"",Q4073))</f>
        <v/>
      </c>
    </row>
    <row r="4074">
      <c r="A4074" t="inlineStr">
        <is>
          <t>TQRMNOP121861</t>
        </is>
      </c>
      <c r="B4074" t="n">
        <v>2025</v>
      </c>
      <c r="C4074" t="n">
        <v>1</v>
      </c>
      <c r="D4074" t="n">
        <v>1</v>
      </c>
      <c r="E4074" t="inlineStr">
        <is>
          <t>S</t>
        </is>
      </c>
      <c r="F4074" t="n">
        <v>33</v>
      </c>
      <c r="G4074" t="n">
        <v>1933</v>
      </c>
      <c r="H4074" t="n">
        <v>2</v>
      </c>
      <c r="I4074" t="n">
        <v>2</v>
      </c>
      <c r="J4074" t="n">
        <v>19</v>
      </c>
      <c r="K4074" t="n">
        <v>2</v>
      </c>
      <c r="L4074" t="n">
        <v>1</v>
      </c>
      <c r="M4074" t="n">
        <v>1</v>
      </c>
      <c r="N4074" t="n">
        <v>3</v>
      </c>
      <c r="O4074" t="n">
        <v>2</v>
      </c>
      <c r="P4074" t="n">
        <v>2</v>
      </c>
      <c r="Q4074" t="n">
        <v>16</v>
      </c>
      <c r="R4074" s="15" t="n">
        <v>152000</v>
      </c>
      <c r="S4074" s="15" t="n">
        <v>51000</v>
      </c>
      <c r="T4074" s="15" t="n">
        <v>203000</v>
      </c>
      <c r="U4074" s="15" t="n">
        <v>65400</v>
      </c>
      <c r="V4074">
        <f>IFERROR(VLOOKUP(D4074,Tablas_Equivalencia!$A$3:$B$8,2,FALSE),"Sin dato")</f>
        <v/>
      </c>
      <c r="W4074">
        <f>IFERROR(VLOOKUP(L4074,Tablas_Equivalencia!$D$3:$E$9,2,FALSE),"Sin dato")</f>
        <v/>
      </c>
      <c r="X4074">
        <f>IF(I4074=1,"Varón","Mujer")</f>
        <v/>
      </c>
      <c r="Y4074">
        <f>IFERROR(VLOOKUP(M4074,Tablas_Equivalencia!$G$3:$H$6,2,FALSE),"Sin dato")</f>
        <v/>
      </c>
      <c r="Z4074">
        <f>IF(J4074&lt;=24,"18-24","25-29")</f>
        <v/>
      </c>
      <c r="AA4074">
        <f>IF(M4074&lt;&gt;1,"",IF(P4074=2,1,0))</f>
        <v/>
      </c>
      <c r="AB4074">
        <f>IF(M4074&lt;&gt;1,"",IF(O4074&gt;=2,1,0))</f>
        <v/>
      </c>
      <c r="AC4074">
        <f>IF(M4074&lt;&gt;1,"",IF(OR(Q4074=999,Q4074=""),"",IF(OR(Q4074&lt;35,Q4074&gt;48),1,0)))</f>
        <v/>
      </c>
      <c r="AD4074">
        <f>IF(COUNT(AA4074:AC4074)&lt;3,"",SUM(AA4074:AC4074))</f>
        <v/>
      </c>
      <c r="AE4074">
        <f>IF(L4074&gt;=4,2,IF(L4074&gt;=2,1,0))</f>
        <v/>
      </c>
      <c r="AF4074">
        <f>IF(L4074&gt;=5,1,0)</f>
        <v/>
      </c>
      <c r="AG4074">
        <f>AE4074+AF4074</f>
        <v/>
      </c>
      <c r="AH4074" s="15">
        <f>IF(M4074&lt;&gt;1,"",IF(OR(R4074=-9,R4074=""),"",R4074))</f>
        <v/>
      </c>
      <c r="AI4074">
        <f>IF(M4074&lt;&gt;1,"",IF(OR(Q4074=999,Q4074=""),"",Q4074))</f>
        <v/>
      </c>
    </row>
    <row r="4075">
      <c r="A4075" t="inlineStr">
        <is>
          <t>TQRMNOP121864</t>
        </is>
      </c>
      <c r="B4075" t="n">
        <v>2025</v>
      </c>
      <c r="C4075" t="n">
        <v>1</v>
      </c>
      <c r="D4075" t="n">
        <v>40</v>
      </c>
      <c r="E4075" t="inlineStr">
        <is>
          <t>S</t>
        </is>
      </c>
      <c r="F4075" t="n">
        <v>7</v>
      </c>
      <c r="G4075" t="n">
        <v>575</v>
      </c>
      <c r="H4075" t="n">
        <v>3</v>
      </c>
      <c r="I4075" t="n">
        <v>2</v>
      </c>
      <c r="J4075" t="n">
        <v>25</v>
      </c>
      <c r="K4075" t="n">
        <v>2</v>
      </c>
      <c r="L4075" t="n">
        <v>3</v>
      </c>
      <c r="M4075" t="n">
        <v>2</v>
      </c>
      <c r="R4075" s="15" t="n">
        <v>0</v>
      </c>
      <c r="S4075" s="15" t="n">
        <v>0</v>
      </c>
      <c r="T4075" s="15" t="n">
        <v>0</v>
      </c>
      <c r="U4075" s="15" t="n">
        <v>62300</v>
      </c>
      <c r="V4075">
        <f>IFERROR(VLOOKUP(D4075,Tablas_Equivalencia!$A$3:$B$8,2,FALSE),"Sin dato")</f>
        <v/>
      </c>
      <c r="W4075">
        <f>IFERROR(VLOOKUP(L4075,Tablas_Equivalencia!$D$3:$E$9,2,FALSE),"Sin dato")</f>
        <v/>
      </c>
      <c r="X4075">
        <f>IF(I4075=1,"Varón","Mujer")</f>
        <v/>
      </c>
      <c r="Y4075">
        <f>IFERROR(VLOOKUP(M4075,Tablas_Equivalencia!$G$3:$H$6,2,FALSE),"Sin dato")</f>
        <v/>
      </c>
      <c r="Z4075">
        <f>IF(J4075&lt;=24,"18-24","25-29")</f>
        <v/>
      </c>
      <c r="AA4075">
        <f>IF(M4075&lt;&gt;1,"",IF(P4075=2,1,0))</f>
        <v/>
      </c>
      <c r="AB4075">
        <f>IF(M4075&lt;&gt;1,"",IF(O4075&gt;=2,1,0))</f>
        <v/>
      </c>
      <c r="AC4075">
        <f>IF(M4075&lt;&gt;1,"",IF(OR(Q4075=999,Q4075=""),"",IF(OR(Q4075&lt;35,Q4075&gt;48),1,0)))</f>
        <v/>
      </c>
      <c r="AD4075">
        <f>IF(COUNT(AA4075:AC4075)&lt;3,"",SUM(AA4075:AC4075))</f>
        <v/>
      </c>
      <c r="AE4075">
        <f>IF(L4075&gt;=4,2,IF(L4075&gt;=2,1,0))</f>
        <v/>
      </c>
      <c r="AF4075">
        <f>IF(L4075&gt;=5,1,0)</f>
        <v/>
      </c>
      <c r="AG4075">
        <f>AE4075+AF4075</f>
        <v/>
      </c>
      <c r="AH4075" s="15">
        <f>IF(M4075&lt;&gt;1,"",IF(OR(R4075=-9,R4075=""),"",R4075))</f>
        <v/>
      </c>
      <c r="AI4075">
        <f>IF(M4075&lt;&gt;1,"",IF(OR(Q4075=999,Q4075=""),"",Q4075))</f>
        <v/>
      </c>
    </row>
    <row r="4076">
      <c r="A4076" t="inlineStr">
        <is>
          <t>TQRMNOP121866</t>
        </is>
      </c>
      <c r="B4076" t="n">
        <v>2025</v>
      </c>
      <c r="C4076" t="n">
        <v>1</v>
      </c>
      <c r="D4076" t="n">
        <v>43</v>
      </c>
      <c r="E4076" t="inlineStr">
        <is>
          <t>S</t>
        </is>
      </c>
      <c r="F4076" t="n">
        <v>20</v>
      </c>
      <c r="G4076" t="n">
        <v>1622</v>
      </c>
      <c r="H4076" t="n">
        <v>3</v>
      </c>
      <c r="I4076" t="n">
        <v>2</v>
      </c>
      <c r="J4076" t="n">
        <v>23</v>
      </c>
      <c r="K4076" t="n">
        <v>2</v>
      </c>
      <c r="L4076" t="n">
        <v>4</v>
      </c>
      <c r="M4076" t="n">
        <v>3</v>
      </c>
      <c r="R4076" s="15" t="n">
        <v>0</v>
      </c>
      <c r="S4076" s="15" t="n">
        <v>0</v>
      </c>
      <c r="T4076" s="15" t="n">
        <v>0</v>
      </c>
      <c r="U4076" s="15" t="n">
        <v>66800</v>
      </c>
      <c r="V4076">
        <f>IFERROR(VLOOKUP(D4076,Tablas_Equivalencia!$A$3:$B$8,2,FALSE),"Sin dato")</f>
        <v/>
      </c>
      <c r="W4076">
        <f>IFERROR(VLOOKUP(L4076,Tablas_Equivalencia!$D$3:$E$9,2,FALSE),"Sin dato")</f>
        <v/>
      </c>
      <c r="X4076">
        <f>IF(I4076=1,"Varón","Mujer")</f>
        <v/>
      </c>
      <c r="Y4076">
        <f>IFERROR(VLOOKUP(M4076,Tablas_Equivalencia!$G$3:$H$6,2,FALSE),"Sin dato")</f>
        <v/>
      </c>
      <c r="Z4076">
        <f>IF(J4076&lt;=24,"18-24","25-29")</f>
        <v/>
      </c>
      <c r="AA4076">
        <f>IF(M4076&lt;&gt;1,"",IF(P4076=2,1,0))</f>
        <v/>
      </c>
      <c r="AB4076">
        <f>IF(M4076&lt;&gt;1,"",IF(O4076&gt;=2,1,0))</f>
        <v/>
      </c>
      <c r="AC4076">
        <f>IF(M4076&lt;&gt;1,"",IF(OR(Q4076=999,Q4076=""),"",IF(OR(Q4076&lt;35,Q4076&gt;48),1,0)))</f>
        <v/>
      </c>
      <c r="AD4076">
        <f>IF(COUNT(AA4076:AC4076)&lt;3,"",SUM(AA4076:AC4076))</f>
        <v/>
      </c>
      <c r="AE4076">
        <f>IF(L4076&gt;=4,2,IF(L4076&gt;=2,1,0))</f>
        <v/>
      </c>
      <c r="AF4076">
        <f>IF(L4076&gt;=5,1,0)</f>
        <v/>
      </c>
      <c r="AG4076">
        <f>AE4076+AF4076</f>
        <v/>
      </c>
      <c r="AH4076" s="15">
        <f>IF(M4076&lt;&gt;1,"",IF(OR(R4076=-9,R4076=""),"",R4076))</f>
        <v/>
      </c>
      <c r="AI4076">
        <f>IF(M4076&lt;&gt;1,"",IF(OR(Q4076=999,Q4076=""),"",Q4076))</f>
        <v/>
      </c>
    </row>
    <row r="4077">
      <c r="A4077" t="inlineStr">
        <is>
          <t>TQRMNOP121869</t>
        </is>
      </c>
      <c r="B4077" t="n">
        <v>2025</v>
      </c>
      <c r="C4077" t="n">
        <v>1</v>
      </c>
      <c r="D4077" t="n">
        <v>40</v>
      </c>
      <c r="E4077" t="inlineStr">
        <is>
          <t>N</t>
        </is>
      </c>
      <c r="F4077" t="n">
        <v>22</v>
      </c>
      <c r="G4077" t="n">
        <v>927</v>
      </c>
      <c r="H4077" t="n">
        <v>3</v>
      </c>
      <c r="I4077" t="n">
        <v>1</v>
      </c>
      <c r="J4077" t="n">
        <v>28</v>
      </c>
      <c r="K4077" t="n">
        <v>2</v>
      </c>
      <c r="L4077" t="n">
        <v>6</v>
      </c>
      <c r="M4077" t="n">
        <v>1</v>
      </c>
      <c r="N4077" t="n">
        <v>3</v>
      </c>
      <c r="O4077" t="n">
        <v>1</v>
      </c>
      <c r="P4077" t="n">
        <v>1</v>
      </c>
      <c r="Q4077" t="n">
        <v>40</v>
      </c>
      <c r="R4077" s="15" t="n">
        <v>-9</v>
      </c>
      <c r="S4077" s="15" t="n">
        <v>0</v>
      </c>
      <c r="T4077" s="15" t="n">
        <v>0</v>
      </c>
      <c r="U4077" s="15" t="n">
        <v>149100</v>
      </c>
      <c r="V4077">
        <f>IFERROR(VLOOKUP(D4077,Tablas_Equivalencia!$A$3:$B$8,2,FALSE),"Sin dato")</f>
        <v/>
      </c>
      <c r="W4077">
        <f>IFERROR(VLOOKUP(L4077,Tablas_Equivalencia!$D$3:$E$9,2,FALSE),"Sin dato")</f>
        <v/>
      </c>
      <c r="X4077">
        <f>IF(I4077=1,"Varón","Mujer")</f>
        <v/>
      </c>
      <c r="Y4077">
        <f>IFERROR(VLOOKUP(M4077,Tablas_Equivalencia!$G$3:$H$6,2,FALSE),"Sin dato")</f>
        <v/>
      </c>
      <c r="Z4077">
        <f>IF(J4077&lt;=24,"18-24","25-29")</f>
        <v/>
      </c>
      <c r="AA4077">
        <f>IF(M4077&lt;&gt;1,"",IF(P4077=2,1,0))</f>
        <v/>
      </c>
      <c r="AB4077">
        <f>IF(M4077&lt;&gt;1,"",IF(O4077&gt;=2,1,0))</f>
        <v/>
      </c>
      <c r="AC4077">
        <f>IF(M4077&lt;&gt;1,"",IF(OR(Q4077=999,Q4077=""),"",IF(OR(Q4077&lt;35,Q4077&gt;48),1,0)))</f>
        <v/>
      </c>
      <c r="AD4077">
        <f>IF(COUNT(AA4077:AC4077)&lt;3,"",SUM(AA4077:AC4077))</f>
        <v/>
      </c>
      <c r="AE4077">
        <f>IF(L4077&gt;=4,2,IF(L4077&gt;=2,1,0))</f>
        <v/>
      </c>
      <c r="AF4077">
        <f>IF(L4077&gt;=5,1,0)</f>
        <v/>
      </c>
      <c r="AG4077">
        <f>AE4077+AF4077</f>
        <v/>
      </c>
      <c r="AH4077" s="15">
        <f>IF(M4077&lt;&gt;1,"",IF(OR(R4077=-9,R4077=""),"",R4077))</f>
        <v/>
      </c>
      <c r="AI4077">
        <f>IF(M4077&lt;&gt;1,"",IF(OR(Q4077=999,Q4077=""),"",Q4077))</f>
        <v/>
      </c>
    </row>
    <row r="4078">
      <c r="A4078" t="inlineStr">
        <is>
          <t>TQRMNOP121876</t>
        </is>
      </c>
      <c r="B4078" t="n">
        <v>2025</v>
      </c>
      <c r="C4078" t="n">
        <v>1</v>
      </c>
      <c r="D4078" t="n">
        <v>1</v>
      </c>
      <c r="E4078" t="inlineStr">
        <is>
          <t>S</t>
        </is>
      </c>
      <c r="F4078" t="n">
        <v>33</v>
      </c>
      <c r="G4078" t="n">
        <v>1083</v>
      </c>
      <c r="H4078" t="n">
        <v>1</v>
      </c>
      <c r="I4078" t="n">
        <v>1</v>
      </c>
      <c r="J4078" t="n">
        <v>23</v>
      </c>
      <c r="K4078" t="n">
        <v>2</v>
      </c>
      <c r="L4078" t="n">
        <v>6</v>
      </c>
      <c r="M4078" t="n">
        <v>3</v>
      </c>
      <c r="R4078" s="15" t="n">
        <v>0</v>
      </c>
      <c r="S4078" s="15" t="n">
        <v>0</v>
      </c>
      <c r="T4078" s="15" t="n">
        <v>0</v>
      </c>
      <c r="U4078" s="15" t="n">
        <v>97600</v>
      </c>
      <c r="V4078">
        <f>IFERROR(VLOOKUP(D4078,Tablas_Equivalencia!$A$3:$B$8,2,FALSE),"Sin dato")</f>
        <v/>
      </c>
      <c r="W4078">
        <f>IFERROR(VLOOKUP(L4078,Tablas_Equivalencia!$D$3:$E$9,2,FALSE),"Sin dato")</f>
        <v/>
      </c>
      <c r="X4078">
        <f>IF(I4078=1,"Varón","Mujer")</f>
        <v/>
      </c>
      <c r="Y4078">
        <f>IFERROR(VLOOKUP(M4078,Tablas_Equivalencia!$G$3:$H$6,2,FALSE),"Sin dato")</f>
        <v/>
      </c>
      <c r="Z4078">
        <f>IF(J4078&lt;=24,"18-24","25-29")</f>
        <v/>
      </c>
      <c r="AA4078">
        <f>IF(M4078&lt;&gt;1,"",IF(P4078=2,1,0))</f>
        <v/>
      </c>
      <c r="AB4078">
        <f>IF(M4078&lt;&gt;1,"",IF(O4078&gt;=2,1,0))</f>
        <v/>
      </c>
      <c r="AC4078">
        <f>IF(M4078&lt;&gt;1,"",IF(OR(Q4078=999,Q4078=""),"",IF(OR(Q4078&lt;35,Q4078&gt;48),1,0)))</f>
        <v/>
      </c>
      <c r="AD4078">
        <f>IF(COUNT(AA4078:AC4078)&lt;3,"",SUM(AA4078:AC4078))</f>
        <v/>
      </c>
      <c r="AE4078">
        <f>IF(L4078&gt;=4,2,IF(L4078&gt;=2,1,0))</f>
        <v/>
      </c>
      <c r="AF4078">
        <f>IF(L4078&gt;=5,1,0)</f>
        <v/>
      </c>
      <c r="AG4078">
        <f>AE4078+AF4078</f>
        <v/>
      </c>
      <c r="AH4078" s="15">
        <f>IF(M4078&lt;&gt;1,"",IF(OR(R4078=-9,R4078=""),"",R4078))</f>
        <v/>
      </c>
      <c r="AI4078">
        <f>IF(M4078&lt;&gt;1,"",IF(OR(Q4078=999,Q4078=""),"",Q4078))</f>
        <v/>
      </c>
    </row>
    <row r="4079">
      <c r="A4079" t="inlineStr">
        <is>
          <t>TQRMNOP121877</t>
        </is>
      </c>
      <c r="B4079" t="n">
        <v>2025</v>
      </c>
      <c r="C4079" t="n">
        <v>1</v>
      </c>
      <c r="D4079" t="n">
        <v>44</v>
      </c>
      <c r="E4079" t="inlineStr">
        <is>
          <t>N</t>
        </is>
      </c>
      <c r="F4079" t="n">
        <v>4</v>
      </c>
      <c r="G4079" t="n">
        <v>1419</v>
      </c>
      <c r="H4079" t="n">
        <v>2</v>
      </c>
      <c r="I4079" t="n">
        <v>2</v>
      </c>
      <c r="J4079" t="n">
        <v>19</v>
      </c>
      <c r="K4079" t="n">
        <v>2</v>
      </c>
      <c r="L4079" t="n">
        <v>3</v>
      </c>
      <c r="M4079" t="n">
        <v>1</v>
      </c>
      <c r="N4079" t="n">
        <v>3</v>
      </c>
      <c r="O4079" t="n">
        <v>3</v>
      </c>
      <c r="P4079" t="n">
        <v>2</v>
      </c>
      <c r="Q4079" t="n">
        <v>43</v>
      </c>
      <c r="R4079" s="15" t="n">
        <v>429000</v>
      </c>
      <c r="S4079" s="15" t="n">
        <v>0</v>
      </c>
      <c r="T4079" s="15" t="n">
        <v>429000</v>
      </c>
      <c r="U4079" s="15" t="n">
        <v>237300</v>
      </c>
      <c r="V4079">
        <f>IFERROR(VLOOKUP(D4079,Tablas_Equivalencia!$A$3:$B$8,2,FALSE),"Sin dato")</f>
        <v/>
      </c>
      <c r="W4079">
        <f>IFERROR(VLOOKUP(L4079,Tablas_Equivalencia!$D$3:$E$9,2,FALSE),"Sin dato")</f>
        <v/>
      </c>
      <c r="X4079">
        <f>IF(I4079=1,"Varón","Mujer")</f>
        <v/>
      </c>
      <c r="Y4079">
        <f>IFERROR(VLOOKUP(M4079,Tablas_Equivalencia!$G$3:$H$6,2,FALSE),"Sin dato")</f>
        <v/>
      </c>
      <c r="Z4079">
        <f>IF(J4079&lt;=24,"18-24","25-29")</f>
        <v/>
      </c>
      <c r="AA4079">
        <f>IF(M4079&lt;&gt;1,"",IF(P4079=2,1,0))</f>
        <v/>
      </c>
      <c r="AB4079">
        <f>IF(M4079&lt;&gt;1,"",IF(O4079&gt;=2,1,0))</f>
        <v/>
      </c>
      <c r="AC4079">
        <f>IF(M4079&lt;&gt;1,"",IF(OR(Q4079=999,Q4079=""),"",IF(OR(Q4079&lt;35,Q4079&gt;48),1,0)))</f>
        <v/>
      </c>
      <c r="AD4079">
        <f>IF(COUNT(AA4079:AC4079)&lt;3,"",SUM(AA4079:AC4079))</f>
        <v/>
      </c>
      <c r="AE4079">
        <f>IF(L4079&gt;=4,2,IF(L4079&gt;=2,1,0))</f>
        <v/>
      </c>
      <c r="AF4079">
        <f>IF(L4079&gt;=5,1,0)</f>
        <v/>
      </c>
      <c r="AG4079">
        <f>AE4079+AF4079</f>
        <v/>
      </c>
      <c r="AH4079" s="15">
        <f>IF(M4079&lt;&gt;1,"",IF(OR(R4079=-9,R4079=""),"",R4079))</f>
        <v/>
      </c>
      <c r="AI4079">
        <f>IF(M4079&lt;&gt;1,"",IF(OR(Q4079=999,Q4079=""),"",Q4079))</f>
        <v/>
      </c>
    </row>
    <row r="4080">
      <c r="A4080" t="inlineStr">
        <is>
          <t>TQRMNOP121882</t>
        </is>
      </c>
      <c r="B4080" t="n">
        <v>2025</v>
      </c>
      <c r="C4080" t="n">
        <v>1</v>
      </c>
      <c r="D4080" t="n">
        <v>43</v>
      </c>
      <c r="E4080" t="inlineStr">
        <is>
          <t>N</t>
        </is>
      </c>
      <c r="F4080" t="n">
        <v>29</v>
      </c>
      <c r="G4080" t="n">
        <v>1444</v>
      </c>
      <c r="H4080" t="n">
        <v>1</v>
      </c>
      <c r="I4080" t="n">
        <v>2</v>
      </c>
      <c r="J4080" t="n">
        <v>23</v>
      </c>
      <c r="K4080" t="n">
        <v>1</v>
      </c>
      <c r="L4080" t="n">
        <v>5</v>
      </c>
      <c r="M4080" t="n">
        <v>3</v>
      </c>
      <c r="R4080" s="15" t="n">
        <v>0</v>
      </c>
      <c r="S4080" s="15" t="n">
        <v>0</v>
      </c>
      <c r="T4080" s="15" t="n">
        <v>0</v>
      </c>
      <c r="U4080" s="15" t="n">
        <v>190900</v>
      </c>
      <c r="V4080">
        <f>IFERROR(VLOOKUP(D4080,Tablas_Equivalencia!$A$3:$B$8,2,FALSE),"Sin dato")</f>
        <v/>
      </c>
      <c r="W4080">
        <f>IFERROR(VLOOKUP(L4080,Tablas_Equivalencia!$D$3:$E$9,2,FALSE),"Sin dato")</f>
        <v/>
      </c>
      <c r="X4080">
        <f>IF(I4080=1,"Varón","Mujer")</f>
        <v/>
      </c>
      <c r="Y4080">
        <f>IFERROR(VLOOKUP(M4080,Tablas_Equivalencia!$G$3:$H$6,2,FALSE),"Sin dato")</f>
        <v/>
      </c>
      <c r="Z4080">
        <f>IF(J4080&lt;=24,"18-24","25-29")</f>
        <v/>
      </c>
      <c r="AA4080">
        <f>IF(M4080&lt;&gt;1,"",IF(P4080=2,1,0))</f>
        <v/>
      </c>
      <c r="AB4080">
        <f>IF(M4080&lt;&gt;1,"",IF(O4080&gt;=2,1,0))</f>
        <v/>
      </c>
      <c r="AC4080">
        <f>IF(M4080&lt;&gt;1,"",IF(OR(Q4080=999,Q4080=""),"",IF(OR(Q4080&lt;35,Q4080&gt;48),1,0)))</f>
        <v/>
      </c>
      <c r="AD4080">
        <f>IF(COUNT(AA4080:AC4080)&lt;3,"",SUM(AA4080:AC4080))</f>
        <v/>
      </c>
      <c r="AE4080">
        <f>IF(L4080&gt;=4,2,IF(L4080&gt;=2,1,0))</f>
        <v/>
      </c>
      <c r="AF4080">
        <f>IF(L4080&gt;=5,1,0)</f>
        <v/>
      </c>
      <c r="AG4080">
        <f>AE4080+AF4080</f>
        <v/>
      </c>
      <c r="AH4080" s="15">
        <f>IF(M4080&lt;&gt;1,"",IF(OR(R4080=-9,R4080=""),"",R4080))</f>
        <v/>
      </c>
      <c r="AI4080">
        <f>IF(M4080&lt;&gt;1,"",IF(OR(Q4080=999,Q4080=""),"",Q4080))</f>
        <v/>
      </c>
    </row>
    <row r="4081">
      <c r="A4081" t="inlineStr">
        <is>
          <t>TQRMNOP121904</t>
        </is>
      </c>
      <c r="B4081" t="n">
        <v>2025</v>
      </c>
      <c r="C4081" t="n">
        <v>1</v>
      </c>
      <c r="D4081" t="n">
        <v>41</v>
      </c>
      <c r="E4081" t="inlineStr">
        <is>
          <t>N</t>
        </is>
      </c>
      <c r="F4081" t="n">
        <v>15</v>
      </c>
      <c r="G4081" t="n">
        <v>1324</v>
      </c>
      <c r="H4081" t="n">
        <v>3</v>
      </c>
      <c r="I4081" t="n">
        <v>1</v>
      </c>
      <c r="J4081" t="n">
        <v>26</v>
      </c>
      <c r="K4081" t="n">
        <v>2</v>
      </c>
      <c r="L4081" t="n">
        <v>4</v>
      </c>
      <c r="M4081" t="n">
        <v>3</v>
      </c>
      <c r="R4081" s="15" t="n">
        <v>0</v>
      </c>
      <c r="S4081" s="15" t="n">
        <v>0</v>
      </c>
      <c r="T4081" s="15" t="n">
        <v>0</v>
      </c>
      <c r="U4081" s="15" t="n">
        <v>76200</v>
      </c>
      <c r="V4081">
        <f>IFERROR(VLOOKUP(D4081,Tablas_Equivalencia!$A$3:$B$8,2,FALSE),"Sin dato")</f>
        <v/>
      </c>
      <c r="W4081">
        <f>IFERROR(VLOOKUP(L4081,Tablas_Equivalencia!$D$3:$E$9,2,FALSE),"Sin dato")</f>
        <v/>
      </c>
      <c r="X4081">
        <f>IF(I4081=1,"Varón","Mujer")</f>
        <v/>
      </c>
      <c r="Y4081">
        <f>IFERROR(VLOOKUP(M4081,Tablas_Equivalencia!$G$3:$H$6,2,FALSE),"Sin dato")</f>
        <v/>
      </c>
      <c r="Z4081">
        <f>IF(J4081&lt;=24,"18-24","25-29")</f>
        <v/>
      </c>
      <c r="AA4081">
        <f>IF(M4081&lt;&gt;1,"",IF(P4081=2,1,0))</f>
        <v/>
      </c>
      <c r="AB4081">
        <f>IF(M4081&lt;&gt;1,"",IF(O4081&gt;=2,1,0))</f>
        <v/>
      </c>
      <c r="AC4081">
        <f>IF(M4081&lt;&gt;1,"",IF(OR(Q4081=999,Q4081=""),"",IF(OR(Q4081&lt;35,Q4081&gt;48),1,0)))</f>
        <v/>
      </c>
      <c r="AD4081">
        <f>IF(COUNT(AA4081:AC4081)&lt;3,"",SUM(AA4081:AC4081))</f>
        <v/>
      </c>
      <c r="AE4081">
        <f>IF(L4081&gt;=4,2,IF(L4081&gt;=2,1,0))</f>
        <v/>
      </c>
      <c r="AF4081">
        <f>IF(L4081&gt;=5,1,0)</f>
        <v/>
      </c>
      <c r="AG4081">
        <f>AE4081+AF4081</f>
        <v/>
      </c>
      <c r="AH4081" s="15">
        <f>IF(M4081&lt;&gt;1,"",IF(OR(R4081=-9,R4081=""),"",R4081))</f>
        <v/>
      </c>
      <c r="AI4081">
        <f>IF(M4081&lt;&gt;1,"",IF(OR(Q4081=999,Q4081=""),"",Q4081))</f>
        <v/>
      </c>
    </row>
    <row r="4082">
      <c r="A4082" t="inlineStr">
        <is>
          <t>TQRMNOP121906</t>
        </is>
      </c>
      <c r="B4082" t="n">
        <v>2025</v>
      </c>
      <c r="C4082" t="n">
        <v>1</v>
      </c>
      <c r="D4082" t="n">
        <v>43</v>
      </c>
      <c r="E4082" t="inlineStr">
        <is>
          <t>N</t>
        </is>
      </c>
      <c r="F4082" t="n">
        <v>38</v>
      </c>
      <c r="G4082" t="n">
        <v>1658</v>
      </c>
      <c r="H4082" t="n">
        <v>3</v>
      </c>
      <c r="I4082" t="n">
        <v>2</v>
      </c>
      <c r="J4082" t="n">
        <v>26</v>
      </c>
      <c r="K4082" t="n">
        <v>2</v>
      </c>
      <c r="L4082" t="n">
        <v>4</v>
      </c>
      <c r="M4082" t="n">
        <v>1</v>
      </c>
      <c r="N4082" t="n">
        <v>2</v>
      </c>
      <c r="O4082" t="n">
        <v>2</v>
      </c>
      <c r="P4082" t="n">
        <v>2</v>
      </c>
      <c r="Q4082" t="n">
        <v>42</v>
      </c>
      <c r="R4082" s="15" t="n">
        <v>698000</v>
      </c>
      <c r="S4082" s="15" t="n">
        <v>0</v>
      </c>
      <c r="T4082" s="15" t="n">
        <v>698000</v>
      </c>
      <c r="U4082" s="15" t="n">
        <v>103800</v>
      </c>
      <c r="V4082">
        <f>IFERROR(VLOOKUP(D4082,Tablas_Equivalencia!$A$3:$B$8,2,FALSE),"Sin dato")</f>
        <v/>
      </c>
      <c r="W4082">
        <f>IFERROR(VLOOKUP(L4082,Tablas_Equivalencia!$D$3:$E$9,2,FALSE),"Sin dato")</f>
        <v/>
      </c>
      <c r="X4082">
        <f>IF(I4082=1,"Varón","Mujer")</f>
        <v/>
      </c>
      <c r="Y4082">
        <f>IFERROR(VLOOKUP(M4082,Tablas_Equivalencia!$G$3:$H$6,2,FALSE),"Sin dato")</f>
        <v/>
      </c>
      <c r="Z4082">
        <f>IF(J4082&lt;=24,"18-24","25-29")</f>
        <v/>
      </c>
      <c r="AA4082">
        <f>IF(M4082&lt;&gt;1,"",IF(P4082=2,1,0))</f>
        <v/>
      </c>
      <c r="AB4082">
        <f>IF(M4082&lt;&gt;1,"",IF(O4082&gt;=2,1,0))</f>
        <v/>
      </c>
      <c r="AC4082">
        <f>IF(M4082&lt;&gt;1,"",IF(OR(Q4082=999,Q4082=""),"",IF(OR(Q4082&lt;35,Q4082&gt;48),1,0)))</f>
        <v/>
      </c>
      <c r="AD4082">
        <f>IF(COUNT(AA4082:AC4082)&lt;3,"",SUM(AA4082:AC4082))</f>
        <v/>
      </c>
      <c r="AE4082">
        <f>IF(L4082&gt;=4,2,IF(L4082&gt;=2,1,0))</f>
        <v/>
      </c>
      <c r="AF4082">
        <f>IF(L4082&gt;=5,1,0)</f>
        <v/>
      </c>
      <c r="AG4082">
        <f>AE4082+AF4082</f>
        <v/>
      </c>
      <c r="AH4082" s="15">
        <f>IF(M4082&lt;&gt;1,"",IF(OR(R4082=-9,R4082=""),"",R4082))</f>
        <v/>
      </c>
      <c r="AI4082">
        <f>IF(M4082&lt;&gt;1,"",IF(OR(Q4082=999,Q4082=""),"",Q4082))</f>
        <v/>
      </c>
    </row>
    <row r="4083">
      <c r="A4083" t="inlineStr">
        <is>
          <t>TQRMNOP121909</t>
        </is>
      </c>
      <c r="B4083" t="n">
        <v>2025</v>
      </c>
      <c r="C4083" t="n">
        <v>1</v>
      </c>
      <c r="D4083" t="n">
        <v>40</v>
      </c>
      <c r="E4083" t="inlineStr">
        <is>
          <t>N</t>
        </is>
      </c>
      <c r="F4083" t="n">
        <v>9</v>
      </c>
      <c r="G4083" t="n">
        <v>398</v>
      </c>
      <c r="H4083" t="n">
        <v>3</v>
      </c>
      <c r="I4083" t="n">
        <v>1</v>
      </c>
      <c r="J4083" t="n">
        <v>18</v>
      </c>
      <c r="K4083" t="n">
        <v>1</v>
      </c>
      <c r="L4083" t="n">
        <v>5</v>
      </c>
      <c r="M4083" t="n">
        <v>1</v>
      </c>
      <c r="N4083" t="n">
        <v>3</v>
      </c>
      <c r="O4083" t="n">
        <v>2</v>
      </c>
      <c r="P4083" t="n">
        <v>2</v>
      </c>
      <c r="Q4083" t="n">
        <v>57</v>
      </c>
      <c r="R4083" s="15" t="n">
        <v>297000</v>
      </c>
      <c r="S4083" s="15" t="n">
        <v>0</v>
      </c>
      <c r="T4083" s="15" t="n">
        <v>297000</v>
      </c>
      <c r="U4083" s="15" t="n">
        <v>176900</v>
      </c>
      <c r="V4083">
        <f>IFERROR(VLOOKUP(D4083,Tablas_Equivalencia!$A$3:$B$8,2,FALSE),"Sin dato")</f>
        <v/>
      </c>
      <c r="W4083">
        <f>IFERROR(VLOOKUP(L4083,Tablas_Equivalencia!$D$3:$E$9,2,FALSE),"Sin dato")</f>
        <v/>
      </c>
      <c r="X4083">
        <f>IF(I4083=1,"Varón","Mujer")</f>
        <v/>
      </c>
      <c r="Y4083">
        <f>IFERROR(VLOOKUP(M4083,Tablas_Equivalencia!$G$3:$H$6,2,FALSE),"Sin dato")</f>
        <v/>
      </c>
      <c r="Z4083">
        <f>IF(J4083&lt;=24,"18-24","25-29")</f>
        <v/>
      </c>
      <c r="AA4083">
        <f>IF(M4083&lt;&gt;1,"",IF(P4083=2,1,0))</f>
        <v/>
      </c>
      <c r="AB4083">
        <f>IF(M4083&lt;&gt;1,"",IF(O4083&gt;=2,1,0))</f>
        <v/>
      </c>
      <c r="AC4083">
        <f>IF(M4083&lt;&gt;1,"",IF(OR(Q4083=999,Q4083=""),"",IF(OR(Q4083&lt;35,Q4083&gt;48),1,0)))</f>
        <v/>
      </c>
      <c r="AD4083">
        <f>IF(COUNT(AA4083:AC4083)&lt;3,"",SUM(AA4083:AC4083))</f>
        <v/>
      </c>
      <c r="AE4083">
        <f>IF(L4083&gt;=4,2,IF(L4083&gt;=2,1,0))</f>
        <v/>
      </c>
      <c r="AF4083">
        <f>IF(L4083&gt;=5,1,0)</f>
        <v/>
      </c>
      <c r="AG4083">
        <f>AE4083+AF4083</f>
        <v/>
      </c>
      <c r="AH4083" s="15">
        <f>IF(M4083&lt;&gt;1,"",IF(OR(R4083=-9,R4083=""),"",R4083))</f>
        <v/>
      </c>
      <c r="AI4083">
        <f>IF(M4083&lt;&gt;1,"",IF(OR(Q4083=999,Q4083=""),"",Q4083))</f>
        <v/>
      </c>
    </row>
    <row r="4084">
      <c r="A4084" t="inlineStr">
        <is>
          <t>TQRMNOP121910</t>
        </is>
      </c>
      <c r="B4084" t="n">
        <v>2025</v>
      </c>
      <c r="C4084" t="n">
        <v>1</v>
      </c>
      <c r="D4084" t="n">
        <v>1</v>
      </c>
      <c r="E4084" t="inlineStr">
        <is>
          <t>S</t>
        </is>
      </c>
      <c r="F4084" t="n">
        <v>32</v>
      </c>
      <c r="G4084" t="n">
        <v>969</v>
      </c>
      <c r="H4084" t="n">
        <v>3</v>
      </c>
      <c r="I4084" t="n">
        <v>1</v>
      </c>
      <c r="J4084" t="n">
        <v>28</v>
      </c>
      <c r="K4084" t="n">
        <v>2</v>
      </c>
      <c r="L4084" t="n">
        <v>4</v>
      </c>
      <c r="M4084" t="n">
        <v>1</v>
      </c>
      <c r="N4084" t="n">
        <v>2</v>
      </c>
      <c r="O4084" t="n">
        <v>1</v>
      </c>
      <c r="P4084" t="n">
        <v>2</v>
      </c>
      <c r="Q4084" t="n">
        <v>38</v>
      </c>
      <c r="R4084" s="15" t="n">
        <v>538000</v>
      </c>
      <c r="S4084" s="15" t="n">
        <v>0</v>
      </c>
      <c r="T4084" s="15" t="n">
        <v>538000</v>
      </c>
      <c r="U4084" s="15" t="n">
        <v>231900</v>
      </c>
      <c r="V4084">
        <f>IFERROR(VLOOKUP(D4084,Tablas_Equivalencia!$A$3:$B$8,2,FALSE),"Sin dato")</f>
        <v/>
      </c>
      <c r="W4084">
        <f>IFERROR(VLOOKUP(L4084,Tablas_Equivalencia!$D$3:$E$9,2,FALSE),"Sin dato")</f>
        <v/>
      </c>
      <c r="X4084">
        <f>IF(I4084=1,"Varón","Mujer")</f>
        <v/>
      </c>
      <c r="Y4084">
        <f>IFERROR(VLOOKUP(M4084,Tablas_Equivalencia!$G$3:$H$6,2,FALSE),"Sin dato")</f>
        <v/>
      </c>
      <c r="Z4084">
        <f>IF(J4084&lt;=24,"18-24","25-29")</f>
        <v/>
      </c>
      <c r="AA4084">
        <f>IF(M4084&lt;&gt;1,"",IF(P4084=2,1,0))</f>
        <v/>
      </c>
      <c r="AB4084">
        <f>IF(M4084&lt;&gt;1,"",IF(O4084&gt;=2,1,0))</f>
        <v/>
      </c>
      <c r="AC4084">
        <f>IF(M4084&lt;&gt;1,"",IF(OR(Q4084=999,Q4084=""),"",IF(OR(Q4084&lt;35,Q4084&gt;48),1,0)))</f>
        <v/>
      </c>
      <c r="AD4084">
        <f>IF(COUNT(AA4084:AC4084)&lt;3,"",SUM(AA4084:AC4084))</f>
        <v/>
      </c>
      <c r="AE4084">
        <f>IF(L4084&gt;=4,2,IF(L4084&gt;=2,1,0))</f>
        <v/>
      </c>
      <c r="AF4084">
        <f>IF(L4084&gt;=5,1,0)</f>
        <v/>
      </c>
      <c r="AG4084">
        <f>AE4084+AF4084</f>
        <v/>
      </c>
      <c r="AH4084" s="15">
        <f>IF(M4084&lt;&gt;1,"",IF(OR(R4084=-9,R4084=""),"",R4084))</f>
        <v/>
      </c>
      <c r="AI4084">
        <f>IF(M4084&lt;&gt;1,"",IF(OR(Q4084=999,Q4084=""),"",Q4084))</f>
        <v/>
      </c>
    </row>
    <row r="4085">
      <c r="A4085" t="inlineStr">
        <is>
          <t>TQRMNOP121914</t>
        </is>
      </c>
      <c r="B4085" t="n">
        <v>2025</v>
      </c>
      <c r="C4085" t="n">
        <v>1</v>
      </c>
      <c r="D4085" t="n">
        <v>43</v>
      </c>
      <c r="E4085" t="inlineStr">
        <is>
          <t>N</t>
        </is>
      </c>
      <c r="F4085" t="n">
        <v>34</v>
      </c>
      <c r="G4085" t="n">
        <v>1240</v>
      </c>
      <c r="H4085" t="n">
        <v>3</v>
      </c>
      <c r="I4085" t="n">
        <v>1</v>
      </c>
      <c r="J4085" t="n">
        <v>23</v>
      </c>
      <c r="K4085" t="n">
        <v>2</v>
      </c>
      <c r="L4085" t="n">
        <v>3</v>
      </c>
      <c r="M4085" t="n">
        <v>1</v>
      </c>
      <c r="N4085" t="n">
        <v>3</v>
      </c>
      <c r="O4085" t="n">
        <v>3</v>
      </c>
      <c r="P4085" t="n">
        <v>2</v>
      </c>
      <c r="Q4085" t="n">
        <v>30</v>
      </c>
      <c r="R4085" s="15" t="n">
        <v>604000</v>
      </c>
      <c r="S4085" s="15" t="n">
        <v>0</v>
      </c>
      <c r="T4085" s="15" t="n">
        <v>604000</v>
      </c>
      <c r="U4085" s="15" t="n">
        <v>175400</v>
      </c>
      <c r="V4085">
        <f>IFERROR(VLOOKUP(D4085,Tablas_Equivalencia!$A$3:$B$8,2,FALSE),"Sin dato")</f>
        <v/>
      </c>
      <c r="W4085">
        <f>IFERROR(VLOOKUP(L4085,Tablas_Equivalencia!$D$3:$E$9,2,FALSE),"Sin dato")</f>
        <v/>
      </c>
      <c r="X4085">
        <f>IF(I4085=1,"Varón","Mujer")</f>
        <v/>
      </c>
      <c r="Y4085">
        <f>IFERROR(VLOOKUP(M4085,Tablas_Equivalencia!$G$3:$H$6,2,FALSE),"Sin dato")</f>
        <v/>
      </c>
      <c r="Z4085">
        <f>IF(J4085&lt;=24,"18-24","25-29")</f>
        <v/>
      </c>
      <c r="AA4085">
        <f>IF(M4085&lt;&gt;1,"",IF(P4085=2,1,0))</f>
        <v/>
      </c>
      <c r="AB4085">
        <f>IF(M4085&lt;&gt;1,"",IF(O4085&gt;=2,1,0))</f>
        <v/>
      </c>
      <c r="AC4085">
        <f>IF(M4085&lt;&gt;1,"",IF(OR(Q4085=999,Q4085=""),"",IF(OR(Q4085&lt;35,Q4085&gt;48),1,0)))</f>
        <v/>
      </c>
      <c r="AD4085">
        <f>IF(COUNT(AA4085:AC4085)&lt;3,"",SUM(AA4085:AC4085))</f>
        <v/>
      </c>
      <c r="AE4085">
        <f>IF(L4085&gt;=4,2,IF(L4085&gt;=2,1,0))</f>
        <v/>
      </c>
      <c r="AF4085">
        <f>IF(L4085&gt;=5,1,0)</f>
        <v/>
      </c>
      <c r="AG4085">
        <f>AE4085+AF4085</f>
        <v/>
      </c>
      <c r="AH4085" s="15">
        <f>IF(M4085&lt;&gt;1,"",IF(OR(R4085=-9,R4085=""),"",R4085))</f>
        <v/>
      </c>
      <c r="AI4085">
        <f>IF(M4085&lt;&gt;1,"",IF(OR(Q4085=999,Q4085=""),"",Q4085))</f>
        <v/>
      </c>
    </row>
    <row r="4086">
      <c r="A4086" t="inlineStr">
        <is>
          <t>TQRMNOP121915</t>
        </is>
      </c>
      <c r="B4086" t="n">
        <v>2025</v>
      </c>
      <c r="C4086" t="n">
        <v>1</v>
      </c>
      <c r="D4086" t="n">
        <v>44</v>
      </c>
      <c r="E4086" t="inlineStr">
        <is>
          <t>N</t>
        </is>
      </c>
      <c r="F4086" t="n">
        <v>2</v>
      </c>
      <c r="G4086" t="n">
        <v>753</v>
      </c>
      <c r="H4086" t="n">
        <v>3</v>
      </c>
      <c r="I4086" t="n">
        <v>2</v>
      </c>
      <c r="J4086" t="n">
        <v>19</v>
      </c>
      <c r="K4086" t="n">
        <v>2</v>
      </c>
      <c r="L4086" t="n">
        <v>3</v>
      </c>
      <c r="M4086" t="n">
        <v>1</v>
      </c>
      <c r="N4086" t="n">
        <v>2</v>
      </c>
      <c r="O4086" t="n">
        <v>2</v>
      </c>
      <c r="P4086" t="n">
        <v>2</v>
      </c>
      <c r="Q4086" t="n">
        <v>10</v>
      </c>
      <c r="R4086" s="15" t="n">
        <v>234000</v>
      </c>
      <c r="S4086" s="15" t="n">
        <v>0</v>
      </c>
      <c r="T4086" s="15" t="n">
        <v>234000</v>
      </c>
      <c r="U4086" s="15" t="n">
        <v>123200</v>
      </c>
      <c r="V4086">
        <f>IFERROR(VLOOKUP(D4086,Tablas_Equivalencia!$A$3:$B$8,2,FALSE),"Sin dato")</f>
        <v/>
      </c>
      <c r="W4086">
        <f>IFERROR(VLOOKUP(L4086,Tablas_Equivalencia!$D$3:$E$9,2,FALSE),"Sin dato")</f>
        <v/>
      </c>
      <c r="X4086">
        <f>IF(I4086=1,"Varón","Mujer")</f>
        <v/>
      </c>
      <c r="Y4086">
        <f>IFERROR(VLOOKUP(M4086,Tablas_Equivalencia!$G$3:$H$6,2,FALSE),"Sin dato")</f>
        <v/>
      </c>
      <c r="Z4086">
        <f>IF(J4086&lt;=24,"18-24","25-29")</f>
        <v/>
      </c>
      <c r="AA4086">
        <f>IF(M4086&lt;&gt;1,"",IF(P4086=2,1,0))</f>
        <v/>
      </c>
      <c r="AB4086">
        <f>IF(M4086&lt;&gt;1,"",IF(O4086&gt;=2,1,0))</f>
        <v/>
      </c>
      <c r="AC4086">
        <f>IF(M4086&lt;&gt;1,"",IF(OR(Q4086=999,Q4086=""),"",IF(OR(Q4086&lt;35,Q4086&gt;48),1,0)))</f>
        <v/>
      </c>
      <c r="AD4086">
        <f>IF(COUNT(AA4086:AC4086)&lt;3,"",SUM(AA4086:AC4086))</f>
        <v/>
      </c>
      <c r="AE4086">
        <f>IF(L4086&gt;=4,2,IF(L4086&gt;=2,1,0))</f>
        <v/>
      </c>
      <c r="AF4086">
        <f>IF(L4086&gt;=5,1,0)</f>
        <v/>
      </c>
      <c r="AG4086">
        <f>AE4086+AF4086</f>
        <v/>
      </c>
      <c r="AH4086" s="15">
        <f>IF(M4086&lt;&gt;1,"",IF(OR(R4086=-9,R4086=""),"",R4086))</f>
        <v/>
      </c>
      <c r="AI4086">
        <f>IF(M4086&lt;&gt;1,"",IF(OR(Q4086=999,Q4086=""),"",Q4086))</f>
        <v/>
      </c>
    </row>
    <row r="4087">
      <c r="A4087" t="inlineStr">
        <is>
          <t>TQRMNOP121934</t>
        </is>
      </c>
      <c r="B4087" t="n">
        <v>2025</v>
      </c>
      <c r="C4087" t="n">
        <v>1</v>
      </c>
      <c r="D4087" t="n">
        <v>42</v>
      </c>
      <c r="E4087" t="inlineStr">
        <is>
          <t>S</t>
        </is>
      </c>
      <c r="F4087" t="n">
        <v>10</v>
      </c>
      <c r="G4087" t="n">
        <v>1398</v>
      </c>
      <c r="H4087" t="n">
        <v>2</v>
      </c>
      <c r="I4087" t="n">
        <v>2</v>
      </c>
      <c r="J4087" t="n">
        <v>27</v>
      </c>
      <c r="K4087" t="n">
        <v>2</v>
      </c>
      <c r="L4087" t="n">
        <v>3</v>
      </c>
      <c r="M4087" t="n">
        <v>3</v>
      </c>
      <c r="R4087" s="15" t="n">
        <v>0</v>
      </c>
      <c r="S4087" s="15" t="n">
        <v>0</v>
      </c>
      <c r="T4087" s="15" t="n">
        <v>0</v>
      </c>
      <c r="U4087" s="15" t="n">
        <v>36100</v>
      </c>
      <c r="V4087">
        <f>IFERROR(VLOOKUP(D4087,Tablas_Equivalencia!$A$3:$B$8,2,FALSE),"Sin dato")</f>
        <v/>
      </c>
      <c r="W4087">
        <f>IFERROR(VLOOKUP(L4087,Tablas_Equivalencia!$D$3:$E$9,2,FALSE),"Sin dato")</f>
        <v/>
      </c>
      <c r="X4087">
        <f>IF(I4087=1,"Varón","Mujer")</f>
        <v/>
      </c>
      <c r="Y4087">
        <f>IFERROR(VLOOKUP(M4087,Tablas_Equivalencia!$G$3:$H$6,2,FALSE),"Sin dato")</f>
        <v/>
      </c>
      <c r="Z4087">
        <f>IF(J4087&lt;=24,"18-24","25-29")</f>
        <v/>
      </c>
      <c r="AA4087">
        <f>IF(M4087&lt;&gt;1,"",IF(P4087=2,1,0))</f>
        <v/>
      </c>
      <c r="AB4087">
        <f>IF(M4087&lt;&gt;1,"",IF(O4087&gt;=2,1,0))</f>
        <v/>
      </c>
      <c r="AC4087">
        <f>IF(M4087&lt;&gt;1,"",IF(OR(Q4087=999,Q4087=""),"",IF(OR(Q4087&lt;35,Q4087&gt;48),1,0)))</f>
        <v/>
      </c>
      <c r="AD4087">
        <f>IF(COUNT(AA4087:AC4087)&lt;3,"",SUM(AA4087:AC4087))</f>
        <v/>
      </c>
      <c r="AE4087">
        <f>IF(L4087&gt;=4,2,IF(L4087&gt;=2,1,0))</f>
        <v/>
      </c>
      <c r="AF4087">
        <f>IF(L4087&gt;=5,1,0)</f>
        <v/>
      </c>
      <c r="AG4087">
        <f>AE4087+AF4087</f>
        <v/>
      </c>
      <c r="AH4087" s="15">
        <f>IF(M4087&lt;&gt;1,"",IF(OR(R4087=-9,R4087=""),"",R4087))</f>
        <v/>
      </c>
      <c r="AI4087">
        <f>IF(M4087&lt;&gt;1,"",IF(OR(Q4087=999,Q4087=""),"",Q4087))</f>
        <v/>
      </c>
    </row>
    <row r="4088">
      <c r="A4088" t="inlineStr">
        <is>
          <t>TQRMNOP121941</t>
        </is>
      </c>
      <c r="B4088" t="n">
        <v>2025</v>
      </c>
      <c r="C4088" t="n">
        <v>1</v>
      </c>
      <c r="D4088" t="n">
        <v>1</v>
      </c>
      <c r="E4088" t="inlineStr">
        <is>
          <t>S</t>
        </is>
      </c>
      <c r="F4088" t="n">
        <v>32</v>
      </c>
      <c r="G4088" t="n">
        <v>1611</v>
      </c>
      <c r="H4088" t="n">
        <v>1</v>
      </c>
      <c r="I4088" t="n">
        <v>1</v>
      </c>
      <c r="J4088" t="n">
        <v>20</v>
      </c>
      <c r="K4088" t="n">
        <v>2</v>
      </c>
      <c r="L4088" t="n">
        <v>2</v>
      </c>
      <c r="M4088" t="n">
        <v>3</v>
      </c>
      <c r="R4088" s="15" t="n">
        <v>0</v>
      </c>
      <c r="S4088" s="15" t="n">
        <v>0</v>
      </c>
      <c r="T4088" s="15" t="n">
        <v>0</v>
      </c>
      <c r="U4088" s="15" t="n">
        <v>446300</v>
      </c>
      <c r="V4088">
        <f>IFERROR(VLOOKUP(D4088,Tablas_Equivalencia!$A$3:$B$8,2,FALSE),"Sin dato")</f>
        <v/>
      </c>
      <c r="W4088">
        <f>IFERROR(VLOOKUP(L4088,Tablas_Equivalencia!$D$3:$E$9,2,FALSE),"Sin dato")</f>
        <v/>
      </c>
      <c r="X4088">
        <f>IF(I4088=1,"Varón","Mujer")</f>
        <v/>
      </c>
      <c r="Y4088">
        <f>IFERROR(VLOOKUP(M4088,Tablas_Equivalencia!$G$3:$H$6,2,FALSE),"Sin dato")</f>
        <v/>
      </c>
      <c r="Z4088">
        <f>IF(J4088&lt;=24,"18-24","25-29")</f>
        <v/>
      </c>
      <c r="AA4088">
        <f>IF(M4088&lt;&gt;1,"",IF(P4088=2,1,0))</f>
        <v/>
      </c>
      <c r="AB4088">
        <f>IF(M4088&lt;&gt;1,"",IF(O4088&gt;=2,1,0))</f>
        <v/>
      </c>
      <c r="AC4088">
        <f>IF(M4088&lt;&gt;1,"",IF(OR(Q4088=999,Q4088=""),"",IF(OR(Q4088&lt;35,Q4088&gt;48),1,0)))</f>
        <v/>
      </c>
      <c r="AD4088">
        <f>IF(COUNT(AA4088:AC4088)&lt;3,"",SUM(AA4088:AC4088))</f>
        <v/>
      </c>
      <c r="AE4088">
        <f>IF(L4088&gt;=4,2,IF(L4088&gt;=2,1,0))</f>
        <v/>
      </c>
      <c r="AF4088">
        <f>IF(L4088&gt;=5,1,0)</f>
        <v/>
      </c>
      <c r="AG4088">
        <f>AE4088+AF4088</f>
        <v/>
      </c>
      <c r="AH4088" s="15">
        <f>IF(M4088&lt;&gt;1,"",IF(OR(R4088=-9,R4088=""),"",R4088))</f>
        <v/>
      </c>
      <c r="AI4088">
        <f>IF(M4088&lt;&gt;1,"",IF(OR(Q4088=999,Q4088=""),"",Q4088))</f>
        <v/>
      </c>
    </row>
    <row r="4089">
      <c r="A4089" t="inlineStr">
        <is>
          <t>TQRMNOP121942</t>
        </is>
      </c>
      <c r="B4089" t="n">
        <v>2025</v>
      </c>
      <c r="C4089" t="n">
        <v>1</v>
      </c>
      <c r="D4089" t="n">
        <v>42</v>
      </c>
      <c r="E4089" t="inlineStr">
        <is>
          <t>N</t>
        </is>
      </c>
      <c r="F4089" t="n">
        <v>25</v>
      </c>
      <c r="G4089" t="n">
        <v>90</v>
      </c>
      <c r="H4089" t="n">
        <v>3</v>
      </c>
      <c r="I4089" t="n">
        <v>2</v>
      </c>
      <c r="J4089" t="n">
        <v>28</v>
      </c>
      <c r="K4089" t="n">
        <v>2</v>
      </c>
      <c r="L4089" t="n">
        <v>6</v>
      </c>
      <c r="M4089" t="n">
        <v>1</v>
      </c>
      <c r="N4089" t="n">
        <v>2</v>
      </c>
      <c r="O4089" t="n">
        <v>3</v>
      </c>
      <c r="P4089" t="n">
        <v>2</v>
      </c>
      <c r="Q4089" t="n">
        <v>28</v>
      </c>
      <c r="R4089" s="15" t="n">
        <v>-9</v>
      </c>
      <c r="S4089" s="15" t="n">
        <v>0</v>
      </c>
      <c r="T4089" s="15" t="n">
        <v>0</v>
      </c>
      <c r="U4089" s="15" t="n">
        <v>84200</v>
      </c>
      <c r="V4089">
        <f>IFERROR(VLOOKUP(D4089,Tablas_Equivalencia!$A$3:$B$8,2,FALSE),"Sin dato")</f>
        <v/>
      </c>
      <c r="W4089">
        <f>IFERROR(VLOOKUP(L4089,Tablas_Equivalencia!$D$3:$E$9,2,FALSE),"Sin dato")</f>
        <v/>
      </c>
      <c r="X4089">
        <f>IF(I4089=1,"Varón","Mujer")</f>
        <v/>
      </c>
      <c r="Y4089">
        <f>IFERROR(VLOOKUP(M4089,Tablas_Equivalencia!$G$3:$H$6,2,FALSE),"Sin dato")</f>
        <v/>
      </c>
      <c r="Z4089">
        <f>IF(J4089&lt;=24,"18-24","25-29")</f>
        <v/>
      </c>
      <c r="AA4089">
        <f>IF(M4089&lt;&gt;1,"",IF(P4089=2,1,0))</f>
        <v/>
      </c>
      <c r="AB4089">
        <f>IF(M4089&lt;&gt;1,"",IF(O4089&gt;=2,1,0))</f>
        <v/>
      </c>
      <c r="AC4089">
        <f>IF(M4089&lt;&gt;1,"",IF(OR(Q4089=999,Q4089=""),"",IF(OR(Q4089&lt;35,Q4089&gt;48),1,0)))</f>
        <v/>
      </c>
      <c r="AD4089">
        <f>IF(COUNT(AA4089:AC4089)&lt;3,"",SUM(AA4089:AC4089))</f>
        <v/>
      </c>
      <c r="AE4089">
        <f>IF(L4089&gt;=4,2,IF(L4089&gt;=2,1,0))</f>
        <v/>
      </c>
      <c r="AF4089">
        <f>IF(L4089&gt;=5,1,0)</f>
        <v/>
      </c>
      <c r="AG4089">
        <f>AE4089+AF4089</f>
        <v/>
      </c>
      <c r="AH4089" s="15">
        <f>IF(M4089&lt;&gt;1,"",IF(OR(R4089=-9,R4089=""),"",R4089))</f>
        <v/>
      </c>
      <c r="AI4089">
        <f>IF(M4089&lt;&gt;1,"",IF(OR(Q4089=999,Q4089=""),"",Q4089))</f>
        <v/>
      </c>
    </row>
    <row r="4090">
      <c r="A4090" t="inlineStr">
        <is>
          <t>TQRMNOP121949</t>
        </is>
      </c>
      <c r="B4090" t="n">
        <v>2025</v>
      </c>
      <c r="C4090" t="n">
        <v>1</v>
      </c>
      <c r="D4090" t="n">
        <v>1</v>
      </c>
      <c r="E4090" t="inlineStr">
        <is>
          <t>S</t>
        </is>
      </c>
      <c r="F4090" t="n">
        <v>33</v>
      </c>
      <c r="G4090" t="n">
        <v>1230</v>
      </c>
      <c r="H4090" t="n">
        <v>3</v>
      </c>
      <c r="I4090" t="n">
        <v>2</v>
      </c>
      <c r="J4090" t="n">
        <v>29</v>
      </c>
      <c r="K4090" t="n">
        <v>2</v>
      </c>
      <c r="L4090" t="n">
        <v>6</v>
      </c>
      <c r="M4090" t="n">
        <v>3</v>
      </c>
      <c r="R4090" s="15" t="n">
        <v>0</v>
      </c>
      <c r="S4090" s="15" t="n">
        <v>76000</v>
      </c>
      <c r="T4090" s="15" t="n">
        <v>76000</v>
      </c>
      <c r="U4090" s="15" t="n">
        <v>75500</v>
      </c>
      <c r="V4090">
        <f>IFERROR(VLOOKUP(D4090,Tablas_Equivalencia!$A$3:$B$8,2,FALSE),"Sin dato")</f>
        <v/>
      </c>
      <c r="W4090">
        <f>IFERROR(VLOOKUP(L4090,Tablas_Equivalencia!$D$3:$E$9,2,FALSE),"Sin dato")</f>
        <v/>
      </c>
      <c r="X4090">
        <f>IF(I4090=1,"Varón","Mujer")</f>
        <v/>
      </c>
      <c r="Y4090">
        <f>IFERROR(VLOOKUP(M4090,Tablas_Equivalencia!$G$3:$H$6,2,FALSE),"Sin dato")</f>
        <v/>
      </c>
      <c r="Z4090">
        <f>IF(J4090&lt;=24,"18-24","25-29")</f>
        <v/>
      </c>
      <c r="AA4090">
        <f>IF(M4090&lt;&gt;1,"",IF(P4090=2,1,0))</f>
        <v/>
      </c>
      <c r="AB4090">
        <f>IF(M4090&lt;&gt;1,"",IF(O4090&gt;=2,1,0))</f>
        <v/>
      </c>
      <c r="AC4090">
        <f>IF(M4090&lt;&gt;1,"",IF(OR(Q4090=999,Q4090=""),"",IF(OR(Q4090&lt;35,Q4090&gt;48),1,0)))</f>
        <v/>
      </c>
      <c r="AD4090">
        <f>IF(COUNT(AA4090:AC4090)&lt;3,"",SUM(AA4090:AC4090))</f>
        <v/>
      </c>
      <c r="AE4090">
        <f>IF(L4090&gt;=4,2,IF(L4090&gt;=2,1,0))</f>
        <v/>
      </c>
      <c r="AF4090">
        <f>IF(L4090&gt;=5,1,0)</f>
        <v/>
      </c>
      <c r="AG4090">
        <f>AE4090+AF4090</f>
        <v/>
      </c>
      <c r="AH4090" s="15">
        <f>IF(M4090&lt;&gt;1,"",IF(OR(R4090=-9,R4090=""),"",R4090))</f>
        <v/>
      </c>
      <c r="AI4090">
        <f>IF(M4090&lt;&gt;1,"",IF(OR(Q4090=999,Q4090=""),"",Q4090))</f>
        <v/>
      </c>
    </row>
    <row r="4091">
      <c r="A4091" t="inlineStr">
        <is>
          <t>TQRMNOP121950</t>
        </is>
      </c>
      <c r="B4091" t="n">
        <v>2025</v>
      </c>
      <c r="C4091" t="n">
        <v>1</v>
      </c>
      <c r="D4091" t="n">
        <v>1</v>
      </c>
      <c r="E4091" t="inlineStr">
        <is>
          <t>S</t>
        </is>
      </c>
      <c r="F4091" t="n">
        <v>32</v>
      </c>
      <c r="G4091" t="n">
        <v>977</v>
      </c>
      <c r="H4091" t="n">
        <v>3</v>
      </c>
      <c r="I4091" t="n">
        <v>2</v>
      </c>
      <c r="J4091" t="n">
        <v>27</v>
      </c>
      <c r="K4091" t="n">
        <v>1</v>
      </c>
      <c r="L4091" t="n">
        <v>4</v>
      </c>
      <c r="M4091" t="n">
        <v>1</v>
      </c>
      <c r="N4091" t="n">
        <v>2</v>
      </c>
      <c r="O4091" t="n">
        <v>1</v>
      </c>
      <c r="P4091" t="n">
        <v>1</v>
      </c>
      <c r="Q4091" t="n">
        <v>33</v>
      </c>
      <c r="R4091" s="15" t="n">
        <v>883000</v>
      </c>
      <c r="S4091" s="15" t="n">
        <v>0</v>
      </c>
      <c r="T4091" s="15" t="n">
        <v>883000</v>
      </c>
      <c r="U4091" s="15" t="n">
        <v>106800</v>
      </c>
      <c r="V4091">
        <f>IFERROR(VLOOKUP(D4091,Tablas_Equivalencia!$A$3:$B$8,2,FALSE),"Sin dato")</f>
        <v/>
      </c>
      <c r="W4091">
        <f>IFERROR(VLOOKUP(L4091,Tablas_Equivalencia!$D$3:$E$9,2,FALSE),"Sin dato")</f>
        <v/>
      </c>
      <c r="X4091">
        <f>IF(I4091=1,"Varón","Mujer")</f>
        <v/>
      </c>
      <c r="Y4091">
        <f>IFERROR(VLOOKUP(M4091,Tablas_Equivalencia!$G$3:$H$6,2,FALSE),"Sin dato")</f>
        <v/>
      </c>
      <c r="Z4091">
        <f>IF(J4091&lt;=24,"18-24","25-29")</f>
        <v/>
      </c>
      <c r="AA4091">
        <f>IF(M4091&lt;&gt;1,"",IF(P4091=2,1,0))</f>
        <v/>
      </c>
      <c r="AB4091">
        <f>IF(M4091&lt;&gt;1,"",IF(O4091&gt;=2,1,0))</f>
        <v/>
      </c>
      <c r="AC4091">
        <f>IF(M4091&lt;&gt;1,"",IF(OR(Q4091=999,Q4091=""),"",IF(OR(Q4091&lt;35,Q4091&gt;48),1,0)))</f>
        <v/>
      </c>
      <c r="AD4091">
        <f>IF(COUNT(AA4091:AC4091)&lt;3,"",SUM(AA4091:AC4091))</f>
        <v/>
      </c>
      <c r="AE4091">
        <f>IF(L4091&gt;=4,2,IF(L4091&gt;=2,1,0))</f>
        <v/>
      </c>
      <c r="AF4091">
        <f>IF(L4091&gt;=5,1,0)</f>
        <v/>
      </c>
      <c r="AG4091">
        <f>AE4091+AF4091</f>
        <v/>
      </c>
      <c r="AH4091" s="15">
        <f>IF(M4091&lt;&gt;1,"",IF(OR(R4091=-9,R4091=""),"",R4091))</f>
        <v/>
      </c>
      <c r="AI4091">
        <f>IF(M4091&lt;&gt;1,"",IF(OR(Q4091=999,Q4091=""),"",Q4091))</f>
        <v/>
      </c>
    </row>
    <row r="4092">
      <c r="A4092" t="inlineStr">
        <is>
          <t>TQRMNOP121955</t>
        </is>
      </c>
      <c r="B4092" t="n">
        <v>2025</v>
      </c>
      <c r="C4092" t="n">
        <v>1</v>
      </c>
      <c r="D4092" t="n">
        <v>44</v>
      </c>
      <c r="E4092" t="inlineStr">
        <is>
          <t>N</t>
        </is>
      </c>
      <c r="F4092" t="n">
        <v>14</v>
      </c>
      <c r="G4092" t="n">
        <v>1560</v>
      </c>
      <c r="H4092" t="n">
        <v>1</v>
      </c>
      <c r="I4092" t="n">
        <v>2</v>
      </c>
      <c r="J4092" t="n">
        <v>18</v>
      </c>
      <c r="K4092" t="n">
        <v>2</v>
      </c>
      <c r="L4092" t="n">
        <v>3</v>
      </c>
      <c r="M4092" t="n">
        <v>1</v>
      </c>
      <c r="N4092" t="n">
        <v>2</v>
      </c>
      <c r="O4092" t="n">
        <v>2</v>
      </c>
      <c r="P4092" t="n">
        <v>2</v>
      </c>
      <c r="Q4092" t="n">
        <v>4</v>
      </c>
      <c r="R4092" s="15" t="n">
        <v>-9</v>
      </c>
      <c r="S4092" s="15" t="n">
        <v>0</v>
      </c>
      <c r="T4092" s="15" t="n">
        <v>0</v>
      </c>
      <c r="U4092" s="15" t="n">
        <v>373100</v>
      </c>
      <c r="V4092">
        <f>IFERROR(VLOOKUP(D4092,Tablas_Equivalencia!$A$3:$B$8,2,FALSE),"Sin dato")</f>
        <v/>
      </c>
      <c r="W4092">
        <f>IFERROR(VLOOKUP(L4092,Tablas_Equivalencia!$D$3:$E$9,2,FALSE),"Sin dato")</f>
        <v/>
      </c>
      <c r="X4092">
        <f>IF(I4092=1,"Varón","Mujer")</f>
        <v/>
      </c>
      <c r="Y4092">
        <f>IFERROR(VLOOKUP(M4092,Tablas_Equivalencia!$G$3:$H$6,2,FALSE),"Sin dato")</f>
        <v/>
      </c>
      <c r="Z4092">
        <f>IF(J4092&lt;=24,"18-24","25-29")</f>
        <v/>
      </c>
      <c r="AA4092">
        <f>IF(M4092&lt;&gt;1,"",IF(P4092=2,1,0))</f>
        <v/>
      </c>
      <c r="AB4092">
        <f>IF(M4092&lt;&gt;1,"",IF(O4092&gt;=2,1,0))</f>
        <v/>
      </c>
      <c r="AC4092">
        <f>IF(M4092&lt;&gt;1,"",IF(OR(Q4092=999,Q4092=""),"",IF(OR(Q4092&lt;35,Q4092&gt;48),1,0)))</f>
        <v/>
      </c>
      <c r="AD4092">
        <f>IF(COUNT(AA4092:AC4092)&lt;3,"",SUM(AA4092:AC4092))</f>
        <v/>
      </c>
      <c r="AE4092">
        <f>IF(L4092&gt;=4,2,IF(L4092&gt;=2,1,0))</f>
        <v/>
      </c>
      <c r="AF4092">
        <f>IF(L4092&gt;=5,1,0)</f>
        <v/>
      </c>
      <c r="AG4092">
        <f>AE4092+AF4092</f>
        <v/>
      </c>
      <c r="AH4092" s="15">
        <f>IF(M4092&lt;&gt;1,"",IF(OR(R4092=-9,R4092=""),"",R4092))</f>
        <v/>
      </c>
      <c r="AI4092">
        <f>IF(M4092&lt;&gt;1,"",IF(OR(Q4092=999,Q4092=""),"",Q4092))</f>
        <v/>
      </c>
    </row>
    <row r="4093">
      <c r="A4093" t="inlineStr">
        <is>
          <t>TQRMNOP121958</t>
        </is>
      </c>
      <c r="B4093" t="n">
        <v>2025</v>
      </c>
      <c r="C4093" t="n">
        <v>1</v>
      </c>
      <c r="D4093" t="n">
        <v>41</v>
      </c>
      <c r="E4093" t="inlineStr">
        <is>
          <t>S</t>
        </is>
      </c>
      <c r="F4093" t="n">
        <v>8</v>
      </c>
      <c r="G4093" t="n">
        <v>1453</v>
      </c>
      <c r="H4093" t="n">
        <v>1</v>
      </c>
      <c r="I4093" t="n">
        <v>1</v>
      </c>
      <c r="J4093" t="n">
        <v>24</v>
      </c>
      <c r="K4093" t="n">
        <v>1</v>
      </c>
      <c r="L4093" t="n">
        <v>5</v>
      </c>
      <c r="M4093" t="n">
        <v>1</v>
      </c>
      <c r="N4093" t="n">
        <v>1</v>
      </c>
      <c r="O4093" t="n">
        <v>1</v>
      </c>
      <c r="P4093" t="n">
        <v>1</v>
      </c>
      <c r="Q4093" t="n">
        <v>48</v>
      </c>
      <c r="R4093" s="15" t="n">
        <v>832000</v>
      </c>
      <c r="S4093" s="15" t="n">
        <v>0</v>
      </c>
      <c r="T4093" s="15" t="n">
        <v>832000</v>
      </c>
      <c r="U4093" s="15" t="n">
        <v>153200</v>
      </c>
      <c r="V4093">
        <f>IFERROR(VLOOKUP(D4093,Tablas_Equivalencia!$A$3:$B$8,2,FALSE),"Sin dato")</f>
        <v/>
      </c>
      <c r="W4093">
        <f>IFERROR(VLOOKUP(L4093,Tablas_Equivalencia!$D$3:$E$9,2,FALSE),"Sin dato")</f>
        <v/>
      </c>
      <c r="X4093">
        <f>IF(I4093=1,"Varón","Mujer")</f>
        <v/>
      </c>
      <c r="Y4093">
        <f>IFERROR(VLOOKUP(M4093,Tablas_Equivalencia!$G$3:$H$6,2,FALSE),"Sin dato")</f>
        <v/>
      </c>
      <c r="Z4093">
        <f>IF(J4093&lt;=24,"18-24","25-29")</f>
        <v/>
      </c>
      <c r="AA4093">
        <f>IF(M4093&lt;&gt;1,"",IF(P4093=2,1,0))</f>
        <v/>
      </c>
      <c r="AB4093">
        <f>IF(M4093&lt;&gt;1,"",IF(O4093&gt;=2,1,0))</f>
        <v/>
      </c>
      <c r="AC4093">
        <f>IF(M4093&lt;&gt;1,"",IF(OR(Q4093=999,Q4093=""),"",IF(OR(Q4093&lt;35,Q4093&gt;48),1,0)))</f>
        <v/>
      </c>
      <c r="AD4093">
        <f>IF(COUNT(AA4093:AC4093)&lt;3,"",SUM(AA4093:AC4093))</f>
        <v/>
      </c>
      <c r="AE4093">
        <f>IF(L4093&gt;=4,2,IF(L4093&gt;=2,1,0))</f>
        <v/>
      </c>
      <c r="AF4093">
        <f>IF(L4093&gt;=5,1,0)</f>
        <v/>
      </c>
      <c r="AG4093">
        <f>AE4093+AF4093</f>
        <v/>
      </c>
      <c r="AH4093" s="15">
        <f>IF(M4093&lt;&gt;1,"",IF(OR(R4093=-9,R4093=""),"",R4093))</f>
        <v/>
      </c>
      <c r="AI4093">
        <f>IF(M4093&lt;&gt;1,"",IF(OR(Q4093=999,Q4093=""),"",Q4093))</f>
        <v/>
      </c>
    </row>
    <row r="4094">
      <c r="A4094" t="inlineStr">
        <is>
          <t>TQRMNOP121962</t>
        </is>
      </c>
      <c r="B4094" t="n">
        <v>2025</v>
      </c>
      <c r="C4094" t="n">
        <v>1</v>
      </c>
      <c r="D4094" t="n">
        <v>1</v>
      </c>
      <c r="E4094" t="inlineStr">
        <is>
          <t>S</t>
        </is>
      </c>
      <c r="F4094" t="n">
        <v>33</v>
      </c>
      <c r="G4094" t="n">
        <v>1759</v>
      </c>
      <c r="H4094" t="n">
        <v>3</v>
      </c>
      <c r="I4094" t="n">
        <v>2</v>
      </c>
      <c r="J4094" t="n">
        <v>27</v>
      </c>
      <c r="K4094" t="n">
        <v>2</v>
      </c>
      <c r="L4094" t="n">
        <v>4</v>
      </c>
      <c r="M4094" t="n">
        <v>2</v>
      </c>
      <c r="R4094" s="15" t="n">
        <v>0</v>
      </c>
      <c r="S4094" s="15" t="n">
        <v>0</v>
      </c>
      <c r="T4094" s="15" t="n">
        <v>0</v>
      </c>
      <c r="U4094" s="15" t="n">
        <v>257200</v>
      </c>
      <c r="V4094">
        <f>IFERROR(VLOOKUP(D4094,Tablas_Equivalencia!$A$3:$B$8,2,FALSE),"Sin dato")</f>
        <v/>
      </c>
      <c r="W4094">
        <f>IFERROR(VLOOKUP(L4094,Tablas_Equivalencia!$D$3:$E$9,2,FALSE),"Sin dato")</f>
        <v/>
      </c>
      <c r="X4094">
        <f>IF(I4094=1,"Varón","Mujer")</f>
        <v/>
      </c>
      <c r="Y4094">
        <f>IFERROR(VLOOKUP(M4094,Tablas_Equivalencia!$G$3:$H$6,2,FALSE),"Sin dato")</f>
        <v/>
      </c>
      <c r="Z4094">
        <f>IF(J4094&lt;=24,"18-24","25-29")</f>
        <v/>
      </c>
      <c r="AA4094">
        <f>IF(M4094&lt;&gt;1,"",IF(P4094=2,1,0))</f>
        <v/>
      </c>
      <c r="AB4094">
        <f>IF(M4094&lt;&gt;1,"",IF(O4094&gt;=2,1,0))</f>
        <v/>
      </c>
      <c r="AC4094">
        <f>IF(M4094&lt;&gt;1,"",IF(OR(Q4094=999,Q4094=""),"",IF(OR(Q4094&lt;35,Q4094&gt;48),1,0)))</f>
        <v/>
      </c>
      <c r="AD4094">
        <f>IF(COUNT(AA4094:AC4094)&lt;3,"",SUM(AA4094:AC4094))</f>
        <v/>
      </c>
      <c r="AE4094">
        <f>IF(L4094&gt;=4,2,IF(L4094&gt;=2,1,0))</f>
        <v/>
      </c>
      <c r="AF4094">
        <f>IF(L4094&gt;=5,1,0)</f>
        <v/>
      </c>
      <c r="AG4094">
        <f>AE4094+AF4094</f>
        <v/>
      </c>
      <c r="AH4094" s="15">
        <f>IF(M4094&lt;&gt;1,"",IF(OR(R4094=-9,R4094=""),"",R4094))</f>
        <v/>
      </c>
      <c r="AI4094">
        <f>IF(M4094&lt;&gt;1,"",IF(OR(Q4094=999,Q4094=""),"",Q4094))</f>
        <v/>
      </c>
    </row>
    <row r="4095">
      <c r="A4095" t="inlineStr">
        <is>
          <t>TQRMNOP121969</t>
        </is>
      </c>
      <c r="B4095" t="n">
        <v>2025</v>
      </c>
      <c r="C4095" t="n">
        <v>1</v>
      </c>
      <c r="D4095" t="n">
        <v>42</v>
      </c>
      <c r="E4095" t="inlineStr">
        <is>
          <t>S</t>
        </is>
      </c>
      <c r="F4095" t="n">
        <v>10</v>
      </c>
      <c r="G4095" t="n">
        <v>346</v>
      </c>
      <c r="H4095" t="n">
        <v>1</v>
      </c>
      <c r="I4095" t="n">
        <v>1</v>
      </c>
      <c r="J4095" t="n">
        <v>29</v>
      </c>
      <c r="K4095" t="n">
        <v>2</v>
      </c>
      <c r="L4095" t="n">
        <v>6</v>
      </c>
      <c r="M4095" t="n">
        <v>1</v>
      </c>
      <c r="N4095" t="n">
        <v>3</v>
      </c>
      <c r="O4095" t="n">
        <v>1</v>
      </c>
      <c r="P4095" t="n">
        <v>1</v>
      </c>
      <c r="Q4095" t="n">
        <v>31</v>
      </c>
      <c r="R4095" s="15" t="n">
        <v>581000</v>
      </c>
      <c r="S4095" s="15" t="n">
        <v>0</v>
      </c>
      <c r="T4095" s="15" t="n">
        <v>581000</v>
      </c>
      <c r="U4095" s="15" t="n">
        <v>156500</v>
      </c>
      <c r="V4095">
        <f>IFERROR(VLOOKUP(D4095,Tablas_Equivalencia!$A$3:$B$8,2,FALSE),"Sin dato")</f>
        <v/>
      </c>
      <c r="W4095">
        <f>IFERROR(VLOOKUP(L4095,Tablas_Equivalencia!$D$3:$E$9,2,FALSE),"Sin dato")</f>
        <v/>
      </c>
      <c r="X4095">
        <f>IF(I4095=1,"Varón","Mujer")</f>
        <v/>
      </c>
      <c r="Y4095">
        <f>IFERROR(VLOOKUP(M4095,Tablas_Equivalencia!$G$3:$H$6,2,FALSE),"Sin dato")</f>
        <v/>
      </c>
      <c r="Z4095">
        <f>IF(J4095&lt;=24,"18-24","25-29")</f>
        <v/>
      </c>
      <c r="AA4095">
        <f>IF(M4095&lt;&gt;1,"",IF(P4095=2,1,0))</f>
        <v/>
      </c>
      <c r="AB4095">
        <f>IF(M4095&lt;&gt;1,"",IF(O4095&gt;=2,1,0))</f>
        <v/>
      </c>
      <c r="AC4095">
        <f>IF(M4095&lt;&gt;1,"",IF(OR(Q4095=999,Q4095=""),"",IF(OR(Q4095&lt;35,Q4095&gt;48),1,0)))</f>
        <v/>
      </c>
      <c r="AD4095">
        <f>IF(COUNT(AA4095:AC4095)&lt;3,"",SUM(AA4095:AC4095))</f>
        <v/>
      </c>
      <c r="AE4095">
        <f>IF(L4095&gt;=4,2,IF(L4095&gt;=2,1,0))</f>
        <v/>
      </c>
      <c r="AF4095">
        <f>IF(L4095&gt;=5,1,0)</f>
        <v/>
      </c>
      <c r="AG4095">
        <f>AE4095+AF4095</f>
        <v/>
      </c>
      <c r="AH4095" s="15">
        <f>IF(M4095&lt;&gt;1,"",IF(OR(R4095=-9,R4095=""),"",R4095))</f>
        <v/>
      </c>
      <c r="AI4095">
        <f>IF(M4095&lt;&gt;1,"",IF(OR(Q4095=999,Q4095=""),"",Q4095))</f>
        <v/>
      </c>
    </row>
    <row r="4096">
      <c r="A4096" t="inlineStr">
        <is>
          <t>TQRMNOP121973</t>
        </is>
      </c>
      <c r="B4096" t="n">
        <v>2025</v>
      </c>
      <c r="C4096" t="n">
        <v>1</v>
      </c>
      <c r="D4096" t="n">
        <v>41</v>
      </c>
      <c r="E4096" t="inlineStr">
        <is>
          <t>N</t>
        </is>
      </c>
      <c r="F4096" t="n">
        <v>15</v>
      </c>
      <c r="G4096" t="n">
        <v>230</v>
      </c>
      <c r="H4096" t="n">
        <v>1</v>
      </c>
      <c r="I4096" t="n">
        <v>1</v>
      </c>
      <c r="J4096" t="n">
        <v>28</v>
      </c>
      <c r="K4096" t="n">
        <v>2</v>
      </c>
      <c r="L4096" t="n">
        <v>3</v>
      </c>
      <c r="M4096" t="n">
        <v>1</v>
      </c>
      <c r="N4096" t="n">
        <v>2</v>
      </c>
      <c r="O4096" t="n">
        <v>3</v>
      </c>
      <c r="P4096" t="n">
        <v>2</v>
      </c>
      <c r="Q4096" t="n">
        <v>43</v>
      </c>
      <c r="R4096" s="15" t="n">
        <v>519000</v>
      </c>
      <c r="S4096" s="15" t="n">
        <v>0</v>
      </c>
      <c r="T4096" s="15" t="n">
        <v>519000</v>
      </c>
      <c r="U4096" s="15" t="n">
        <v>194200</v>
      </c>
      <c r="V4096">
        <f>IFERROR(VLOOKUP(D4096,Tablas_Equivalencia!$A$3:$B$8,2,FALSE),"Sin dato")</f>
        <v/>
      </c>
      <c r="W4096">
        <f>IFERROR(VLOOKUP(L4096,Tablas_Equivalencia!$D$3:$E$9,2,FALSE),"Sin dato")</f>
        <v/>
      </c>
      <c r="X4096">
        <f>IF(I4096=1,"Varón","Mujer")</f>
        <v/>
      </c>
      <c r="Y4096">
        <f>IFERROR(VLOOKUP(M4096,Tablas_Equivalencia!$G$3:$H$6,2,FALSE),"Sin dato")</f>
        <v/>
      </c>
      <c r="Z4096">
        <f>IF(J4096&lt;=24,"18-24","25-29")</f>
        <v/>
      </c>
      <c r="AA4096">
        <f>IF(M4096&lt;&gt;1,"",IF(P4096=2,1,0))</f>
        <v/>
      </c>
      <c r="AB4096">
        <f>IF(M4096&lt;&gt;1,"",IF(O4096&gt;=2,1,0))</f>
        <v/>
      </c>
      <c r="AC4096">
        <f>IF(M4096&lt;&gt;1,"",IF(OR(Q4096=999,Q4096=""),"",IF(OR(Q4096&lt;35,Q4096&gt;48),1,0)))</f>
        <v/>
      </c>
      <c r="AD4096">
        <f>IF(COUNT(AA4096:AC4096)&lt;3,"",SUM(AA4096:AC4096))</f>
        <v/>
      </c>
      <c r="AE4096">
        <f>IF(L4096&gt;=4,2,IF(L4096&gt;=2,1,0))</f>
        <v/>
      </c>
      <c r="AF4096">
        <f>IF(L4096&gt;=5,1,0)</f>
        <v/>
      </c>
      <c r="AG4096">
        <f>AE4096+AF4096</f>
        <v/>
      </c>
      <c r="AH4096" s="15">
        <f>IF(M4096&lt;&gt;1,"",IF(OR(R4096=-9,R4096=""),"",R4096))</f>
        <v/>
      </c>
      <c r="AI4096">
        <f>IF(M4096&lt;&gt;1,"",IF(OR(Q4096=999,Q4096=""),"",Q4096))</f>
        <v/>
      </c>
    </row>
    <row r="4097">
      <c r="A4097" t="inlineStr">
        <is>
          <t>TQRMNOP121983</t>
        </is>
      </c>
      <c r="B4097" t="n">
        <v>2025</v>
      </c>
      <c r="C4097" t="n">
        <v>1</v>
      </c>
      <c r="D4097" t="n">
        <v>43</v>
      </c>
      <c r="E4097" t="inlineStr">
        <is>
          <t>N</t>
        </is>
      </c>
      <c r="F4097" t="n">
        <v>34</v>
      </c>
      <c r="G4097" t="n">
        <v>739</v>
      </c>
      <c r="H4097" t="n">
        <v>1</v>
      </c>
      <c r="I4097" t="n">
        <v>1</v>
      </c>
      <c r="J4097" t="n">
        <v>24</v>
      </c>
      <c r="K4097" t="n">
        <v>2</v>
      </c>
      <c r="L4097" t="n">
        <v>6</v>
      </c>
      <c r="M4097" t="n">
        <v>1</v>
      </c>
      <c r="N4097" t="n">
        <v>3</v>
      </c>
      <c r="O4097" t="n">
        <v>1</v>
      </c>
      <c r="P4097" t="n">
        <v>1</v>
      </c>
      <c r="Q4097" t="n">
        <v>41</v>
      </c>
      <c r="R4097" s="15" t="n">
        <v>1643000</v>
      </c>
      <c r="S4097" s="15" t="n">
        <v>0</v>
      </c>
      <c r="T4097" s="15" t="n">
        <v>1643000</v>
      </c>
      <c r="U4097" s="15" t="n">
        <v>144100</v>
      </c>
      <c r="V4097">
        <f>IFERROR(VLOOKUP(D4097,Tablas_Equivalencia!$A$3:$B$8,2,FALSE),"Sin dato")</f>
        <v/>
      </c>
      <c r="W4097">
        <f>IFERROR(VLOOKUP(L4097,Tablas_Equivalencia!$D$3:$E$9,2,FALSE),"Sin dato")</f>
        <v/>
      </c>
      <c r="X4097">
        <f>IF(I4097=1,"Varón","Mujer")</f>
        <v/>
      </c>
      <c r="Y4097">
        <f>IFERROR(VLOOKUP(M4097,Tablas_Equivalencia!$G$3:$H$6,2,FALSE),"Sin dato")</f>
        <v/>
      </c>
      <c r="Z4097">
        <f>IF(J4097&lt;=24,"18-24","25-29")</f>
        <v/>
      </c>
      <c r="AA4097">
        <f>IF(M4097&lt;&gt;1,"",IF(P4097=2,1,0))</f>
        <v/>
      </c>
      <c r="AB4097">
        <f>IF(M4097&lt;&gt;1,"",IF(O4097&gt;=2,1,0))</f>
        <v/>
      </c>
      <c r="AC4097">
        <f>IF(M4097&lt;&gt;1,"",IF(OR(Q4097=999,Q4097=""),"",IF(OR(Q4097&lt;35,Q4097&gt;48),1,0)))</f>
        <v/>
      </c>
      <c r="AD4097">
        <f>IF(COUNT(AA4097:AC4097)&lt;3,"",SUM(AA4097:AC4097))</f>
        <v/>
      </c>
      <c r="AE4097">
        <f>IF(L4097&gt;=4,2,IF(L4097&gt;=2,1,0))</f>
        <v/>
      </c>
      <c r="AF4097">
        <f>IF(L4097&gt;=5,1,0)</f>
        <v/>
      </c>
      <c r="AG4097">
        <f>AE4097+AF4097</f>
        <v/>
      </c>
      <c r="AH4097" s="15">
        <f>IF(M4097&lt;&gt;1,"",IF(OR(R4097=-9,R4097=""),"",R4097))</f>
        <v/>
      </c>
      <c r="AI4097">
        <f>IF(M4097&lt;&gt;1,"",IF(OR(Q4097=999,Q4097=""),"",Q4097))</f>
        <v/>
      </c>
    </row>
    <row r="4098">
      <c r="A4098" t="inlineStr">
        <is>
          <t>TQRMNOP121993</t>
        </is>
      </c>
      <c r="B4098" t="n">
        <v>2025</v>
      </c>
      <c r="C4098" t="n">
        <v>1</v>
      </c>
      <c r="D4098" t="n">
        <v>1</v>
      </c>
      <c r="E4098" t="inlineStr">
        <is>
          <t>S</t>
        </is>
      </c>
      <c r="F4098" t="n">
        <v>32</v>
      </c>
      <c r="G4098" t="n">
        <v>1657</v>
      </c>
      <c r="H4098" t="n">
        <v>1</v>
      </c>
      <c r="I4098" t="n">
        <v>2</v>
      </c>
      <c r="J4098" t="n">
        <v>21</v>
      </c>
      <c r="K4098" t="n">
        <v>2</v>
      </c>
      <c r="L4098" t="n">
        <v>4</v>
      </c>
      <c r="M4098" t="n">
        <v>3</v>
      </c>
      <c r="R4098" s="15" t="n">
        <v>0</v>
      </c>
      <c r="S4098" s="15" t="n">
        <v>191000</v>
      </c>
      <c r="T4098" s="15" t="n">
        <v>191000</v>
      </c>
      <c r="U4098" s="15" t="n">
        <v>263800</v>
      </c>
      <c r="V4098">
        <f>IFERROR(VLOOKUP(D4098,Tablas_Equivalencia!$A$3:$B$8,2,FALSE),"Sin dato")</f>
        <v/>
      </c>
      <c r="W4098">
        <f>IFERROR(VLOOKUP(L4098,Tablas_Equivalencia!$D$3:$E$9,2,FALSE),"Sin dato")</f>
        <v/>
      </c>
      <c r="X4098">
        <f>IF(I4098=1,"Varón","Mujer")</f>
        <v/>
      </c>
      <c r="Y4098">
        <f>IFERROR(VLOOKUP(M4098,Tablas_Equivalencia!$G$3:$H$6,2,FALSE),"Sin dato")</f>
        <v/>
      </c>
      <c r="Z4098">
        <f>IF(J4098&lt;=24,"18-24","25-29")</f>
        <v/>
      </c>
      <c r="AA4098">
        <f>IF(M4098&lt;&gt;1,"",IF(P4098=2,1,0))</f>
        <v/>
      </c>
      <c r="AB4098">
        <f>IF(M4098&lt;&gt;1,"",IF(O4098&gt;=2,1,0))</f>
        <v/>
      </c>
      <c r="AC4098">
        <f>IF(M4098&lt;&gt;1,"",IF(OR(Q4098=999,Q4098=""),"",IF(OR(Q4098&lt;35,Q4098&gt;48),1,0)))</f>
        <v/>
      </c>
      <c r="AD4098">
        <f>IF(COUNT(AA4098:AC4098)&lt;3,"",SUM(AA4098:AC4098))</f>
        <v/>
      </c>
      <c r="AE4098">
        <f>IF(L4098&gt;=4,2,IF(L4098&gt;=2,1,0))</f>
        <v/>
      </c>
      <c r="AF4098">
        <f>IF(L4098&gt;=5,1,0)</f>
        <v/>
      </c>
      <c r="AG4098">
        <f>AE4098+AF4098</f>
        <v/>
      </c>
      <c r="AH4098" s="15">
        <f>IF(M4098&lt;&gt;1,"",IF(OR(R4098=-9,R4098=""),"",R4098))</f>
        <v/>
      </c>
      <c r="AI4098">
        <f>IF(M4098&lt;&gt;1,"",IF(OR(Q4098=999,Q4098=""),"",Q4098))</f>
        <v/>
      </c>
    </row>
    <row r="4099">
      <c r="A4099" t="inlineStr">
        <is>
          <t>TQRMNOP121995</t>
        </is>
      </c>
      <c r="B4099" t="n">
        <v>2025</v>
      </c>
      <c r="C4099" t="n">
        <v>1</v>
      </c>
      <c r="D4099" t="n">
        <v>1</v>
      </c>
      <c r="E4099" t="inlineStr">
        <is>
          <t>S</t>
        </is>
      </c>
      <c r="F4099" t="n">
        <v>33</v>
      </c>
      <c r="G4099" t="n">
        <v>1442</v>
      </c>
      <c r="H4099" t="n">
        <v>3</v>
      </c>
      <c r="I4099" t="n">
        <v>2</v>
      </c>
      <c r="J4099" t="n">
        <v>22</v>
      </c>
      <c r="K4099" t="n">
        <v>2</v>
      </c>
      <c r="L4099" t="n">
        <v>1</v>
      </c>
      <c r="M4099" t="n">
        <v>2</v>
      </c>
      <c r="R4099" s="15" t="n">
        <v>0</v>
      </c>
      <c r="S4099" s="15" t="n">
        <v>0</v>
      </c>
      <c r="T4099" s="15" t="n">
        <v>0</v>
      </c>
      <c r="U4099" s="15" t="n">
        <v>147300</v>
      </c>
      <c r="V4099">
        <f>IFERROR(VLOOKUP(D4099,Tablas_Equivalencia!$A$3:$B$8,2,FALSE),"Sin dato")</f>
        <v/>
      </c>
      <c r="W4099">
        <f>IFERROR(VLOOKUP(L4099,Tablas_Equivalencia!$D$3:$E$9,2,FALSE),"Sin dato")</f>
        <v/>
      </c>
      <c r="X4099">
        <f>IF(I4099=1,"Varón","Mujer")</f>
        <v/>
      </c>
      <c r="Y4099">
        <f>IFERROR(VLOOKUP(M4099,Tablas_Equivalencia!$G$3:$H$6,2,FALSE),"Sin dato")</f>
        <v/>
      </c>
      <c r="Z4099">
        <f>IF(J4099&lt;=24,"18-24","25-29")</f>
        <v/>
      </c>
      <c r="AA4099">
        <f>IF(M4099&lt;&gt;1,"",IF(P4099=2,1,0))</f>
        <v/>
      </c>
      <c r="AB4099">
        <f>IF(M4099&lt;&gt;1,"",IF(O4099&gt;=2,1,0))</f>
        <v/>
      </c>
      <c r="AC4099">
        <f>IF(M4099&lt;&gt;1,"",IF(OR(Q4099=999,Q4099=""),"",IF(OR(Q4099&lt;35,Q4099&gt;48),1,0)))</f>
        <v/>
      </c>
      <c r="AD4099">
        <f>IF(COUNT(AA4099:AC4099)&lt;3,"",SUM(AA4099:AC4099))</f>
        <v/>
      </c>
      <c r="AE4099">
        <f>IF(L4099&gt;=4,2,IF(L4099&gt;=2,1,0))</f>
        <v/>
      </c>
      <c r="AF4099">
        <f>IF(L4099&gt;=5,1,0)</f>
        <v/>
      </c>
      <c r="AG4099">
        <f>AE4099+AF4099</f>
        <v/>
      </c>
      <c r="AH4099" s="15">
        <f>IF(M4099&lt;&gt;1,"",IF(OR(R4099=-9,R4099=""),"",R4099))</f>
        <v/>
      </c>
      <c r="AI4099">
        <f>IF(M4099&lt;&gt;1,"",IF(OR(Q4099=999,Q4099=""),"",Q4099))</f>
        <v/>
      </c>
    </row>
    <row r="4100">
      <c r="A4100" t="inlineStr">
        <is>
          <t>TQRMNOP121997</t>
        </is>
      </c>
      <c r="B4100" t="n">
        <v>2025</v>
      </c>
      <c r="C4100" t="n">
        <v>1</v>
      </c>
      <c r="D4100" t="n">
        <v>40</v>
      </c>
      <c r="E4100" t="inlineStr">
        <is>
          <t>N</t>
        </is>
      </c>
      <c r="F4100" t="n">
        <v>22</v>
      </c>
      <c r="G4100" t="n">
        <v>876</v>
      </c>
      <c r="H4100" t="n">
        <v>3</v>
      </c>
      <c r="I4100" t="n">
        <v>1</v>
      </c>
      <c r="J4100" t="n">
        <v>27</v>
      </c>
      <c r="K4100" t="n">
        <v>2</v>
      </c>
      <c r="L4100" t="n">
        <v>4</v>
      </c>
      <c r="M4100" t="n">
        <v>1</v>
      </c>
      <c r="N4100" t="n">
        <v>3</v>
      </c>
      <c r="O4100" t="n">
        <v>1</v>
      </c>
      <c r="P4100" t="n">
        <v>1</v>
      </c>
      <c r="Q4100" t="n">
        <v>27</v>
      </c>
      <c r="R4100" s="15" t="n">
        <v>407000</v>
      </c>
      <c r="S4100" s="15" t="n">
        <v>0</v>
      </c>
      <c r="T4100" s="15" t="n">
        <v>407000</v>
      </c>
      <c r="U4100" s="15" t="n">
        <v>207600</v>
      </c>
      <c r="V4100">
        <f>IFERROR(VLOOKUP(D4100,Tablas_Equivalencia!$A$3:$B$8,2,FALSE),"Sin dato")</f>
        <v/>
      </c>
      <c r="W4100">
        <f>IFERROR(VLOOKUP(L4100,Tablas_Equivalencia!$D$3:$E$9,2,FALSE),"Sin dato")</f>
        <v/>
      </c>
      <c r="X4100">
        <f>IF(I4100=1,"Varón","Mujer")</f>
        <v/>
      </c>
      <c r="Y4100">
        <f>IFERROR(VLOOKUP(M4100,Tablas_Equivalencia!$G$3:$H$6,2,FALSE),"Sin dato")</f>
        <v/>
      </c>
      <c r="Z4100">
        <f>IF(J4100&lt;=24,"18-24","25-29")</f>
        <v/>
      </c>
      <c r="AA4100">
        <f>IF(M4100&lt;&gt;1,"",IF(P4100=2,1,0))</f>
        <v/>
      </c>
      <c r="AB4100">
        <f>IF(M4100&lt;&gt;1,"",IF(O4100&gt;=2,1,0))</f>
        <v/>
      </c>
      <c r="AC4100">
        <f>IF(M4100&lt;&gt;1,"",IF(OR(Q4100=999,Q4100=""),"",IF(OR(Q4100&lt;35,Q4100&gt;48),1,0)))</f>
        <v/>
      </c>
      <c r="AD4100">
        <f>IF(COUNT(AA4100:AC4100)&lt;3,"",SUM(AA4100:AC4100))</f>
        <v/>
      </c>
      <c r="AE4100">
        <f>IF(L4100&gt;=4,2,IF(L4100&gt;=2,1,0))</f>
        <v/>
      </c>
      <c r="AF4100">
        <f>IF(L4100&gt;=5,1,0)</f>
        <v/>
      </c>
      <c r="AG4100">
        <f>AE4100+AF4100</f>
        <v/>
      </c>
      <c r="AH4100" s="15">
        <f>IF(M4100&lt;&gt;1,"",IF(OR(R4100=-9,R4100=""),"",R4100))</f>
        <v/>
      </c>
      <c r="AI4100">
        <f>IF(M4100&lt;&gt;1,"",IF(OR(Q4100=999,Q4100=""),"",Q4100))</f>
        <v/>
      </c>
    </row>
    <row r="4101">
      <c r="A4101" t="inlineStr">
        <is>
          <t>TQRMNOP122020</t>
        </is>
      </c>
      <c r="B4101" t="n">
        <v>2025</v>
      </c>
      <c r="C4101" t="n">
        <v>1</v>
      </c>
      <c r="D4101" t="n">
        <v>41</v>
      </c>
      <c r="E4101" t="inlineStr">
        <is>
          <t>S</t>
        </is>
      </c>
      <c r="F4101" t="n">
        <v>8</v>
      </c>
      <c r="G4101" t="n">
        <v>1264</v>
      </c>
      <c r="H4101" t="n">
        <v>1</v>
      </c>
      <c r="I4101" t="n">
        <v>2</v>
      </c>
      <c r="J4101" t="n">
        <v>25</v>
      </c>
      <c r="K4101" t="n">
        <v>2</v>
      </c>
      <c r="L4101" t="n">
        <v>5</v>
      </c>
      <c r="M4101" t="n">
        <v>3</v>
      </c>
      <c r="R4101" s="15" t="n">
        <v>0</v>
      </c>
      <c r="S4101" s="15" t="n">
        <v>0</v>
      </c>
      <c r="T4101" s="15" t="n">
        <v>0</v>
      </c>
      <c r="U4101" s="15" t="n">
        <v>112900</v>
      </c>
      <c r="V4101">
        <f>IFERROR(VLOOKUP(D4101,Tablas_Equivalencia!$A$3:$B$8,2,FALSE),"Sin dato")</f>
        <v/>
      </c>
      <c r="W4101">
        <f>IFERROR(VLOOKUP(L4101,Tablas_Equivalencia!$D$3:$E$9,2,FALSE),"Sin dato")</f>
        <v/>
      </c>
      <c r="X4101">
        <f>IF(I4101=1,"Varón","Mujer")</f>
        <v/>
      </c>
      <c r="Y4101">
        <f>IFERROR(VLOOKUP(M4101,Tablas_Equivalencia!$G$3:$H$6,2,FALSE),"Sin dato")</f>
        <v/>
      </c>
      <c r="Z4101">
        <f>IF(J4101&lt;=24,"18-24","25-29")</f>
        <v/>
      </c>
      <c r="AA4101">
        <f>IF(M4101&lt;&gt;1,"",IF(P4101=2,1,0))</f>
        <v/>
      </c>
      <c r="AB4101">
        <f>IF(M4101&lt;&gt;1,"",IF(O4101&gt;=2,1,0))</f>
        <v/>
      </c>
      <c r="AC4101">
        <f>IF(M4101&lt;&gt;1,"",IF(OR(Q4101=999,Q4101=""),"",IF(OR(Q4101&lt;35,Q4101&gt;48),1,0)))</f>
        <v/>
      </c>
      <c r="AD4101">
        <f>IF(COUNT(AA4101:AC4101)&lt;3,"",SUM(AA4101:AC4101))</f>
        <v/>
      </c>
      <c r="AE4101">
        <f>IF(L4101&gt;=4,2,IF(L4101&gt;=2,1,0))</f>
        <v/>
      </c>
      <c r="AF4101">
        <f>IF(L4101&gt;=5,1,0)</f>
        <v/>
      </c>
      <c r="AG4101">
        <f>AE4101+AF4101</f>
        <v/>
      </c>
      <c r="AH4101" s="15">
        <f>IF(M4101&lt;&gt;1,"",IF(OR(R4101=-9,R4101=""),"",R4101))</f>
        <v/>
      </c>
      <c r="AI4101">
        <f>IF(M4101&lt;&gt;1,"",IF(OR(Q4101=999,Q4101=""),"",Q4101))</f>
        <v/>
      </c>
    </row>
    <row r="4102">
      <c r="A4102" t="inlineStr">
        <is>
          <t>TQRMNOP122022</t>
        </is>
      </c>
      <c r="B4102" t="n">
        <v>2025</v>
      </c>
      <c r="C4102" t="n">
        <v>1</v>
      </c>
      <c r="D4102" t="n">
        <v>1</v>
      </c>
      <c r="E4102" t="inlineStr">
        <is>
          <t>S</t>
        </is>
      </c>
      <c r="F4102" t="n">
        <v>32</v>
      </c>
      <c r="G4102" t="n">
        <v>1595</v>
      </c>
      <c r="H4102" t="n">
        <v>1</v>
      </c>
      <c r="I4102" t="n">
        <v>1</v>
      </c>
      <c r="J4102" t="n">
        <v>29</v>
      </c>
      <c r="K4102" t="n">
        <v>2</v>
      </c>
      <c r="L4102" t="n">
        <v>3</v>
      </c>
      <c r="M4102" t="n">
        <v>2</v>
      </c>
      <c r="R4102" s="15" t="n">
        <v>0</v>
      </c>
      <c r="S4102" s="15" t="n">
        <v>67000</v>
      </c>
      <c r="T4102" s="15" t="n">
        <v>67000</v>
      </c>
      <c r="U4102" s="15" t="n">
        <v>173600</v>
      </c>
      <c r="V4102">
        <f>IFERROR(VLOOKUP(D4102,Tablas_Equivalencia!$A$3:$B$8,2,FALSE),"Sin dato")</f>
        <v/>
      </c>
      <c r="W4102">
        <f>IFERROR(VLOOKUP(L4102,Tablas_Equivalencia!$D$3:$E$9,2,FALSE),"Sin dato")</f>
        <v/>
      </c>
      <c r="X4102">
        <f>IF(I4102=1,"Varón","Mujer")</f>
        <v/>
      </c>
      <c r="Y4102">
        <f>IFERROR(VLOOKUP(M4102,Tablas_Equivalencia!$G$3:$H$6,2,FALSE),"Sin dato")</f>
        <v/>
      </c>
      <c r="Z4102">
        <f>IF(J4102&lt;=24,"18-24","25-29")</f>
        <v/>
      </c>
      <c r="AA4102">
        <f>IF(M4102&lt;&gt;1,"",IF(P4102=2,1,0))</f>
        <v/>
      </c>
      <c r="AB4102">
        <f>IF(M4102&lt;&gt;1,"",IF(O4102&gt;=2,1,0))</f>
        <v/>
      </c>
      <c r="AC4102">
        <f>IF(M4102&lt;&gt;1,"",IF(OR(Q4102=999,Q4102=""),"",IF(OR(Q4102&lt;35,Q4102&gt;48),1,0)))</f>
        <v/>
      </c>
      <c r="AD4102">
        <f>IF(COUNT(AA4102:AC4102)&lt;3,"",SUM(AA4102:AC4102))</f>
        <v/>
      </c>
      <c r="AE4102">
        <f>IF(L4102&gt;=4,2,IF(L4102&gt;=2,1,0))</f>
        <v/>
      </c>
      <c r="AF4102">
        <f>IF(L4102&gt;=5,1,0)</f>
        <v/>
      </c>
      <c r="AG4102">
        <f>AE4102+AF4102</f>
        <v/>
      </c>
      <c r="AH4102" s="15">
        <f>IF(M4102&lt;&gt;1,"",IF(OR(R4102=-9,R4102=""),"",R4102))</f>
        <v/>
      </c>
      <c r="AI4102">
        <f>IF(M4102&lt;&gt;1,"",IF(OR(Q4102=999,Q4102=""),"",Q4102))</f>
        <v/>
      </c>
    </row>
    <row r="4103">
      <c r="A4103" t="inlineStr">
        <is>
          <t>TQRMNOP122030</t>
        </is>
      </c>
      <c r="B4103" t="n">
        <v>2025</v>
      </c>
      <c r="C4103" t="n">
        <v>1</v>
      </c>
      <c r="D4103" t="n">
        <v>43</v>
      </c>
      <c r="E4103" t="inlineStr">
        <is>
          <t>S</t>
        </is>
      </c>
      <c r="F4103" t="n">
        <v>19</v>
      </c>
      <c r="G4103" t="n">
        <v>1272</v>
      </c>
      <c r="H4103" t="n">
        <v>3</v>
      </c>
      <c r="I4103" t="n">
        <v>1</v>
      </c>
      <c r="J4103" t="n">
        <v>18</v>
      </c>
      <c r="K4103" t="n">
        <v>2</v>
      </c>
      <c r="L4103" t="n">
        <v>2</v>
      </c>
      <c r="M4103" t="n">
        <v>1</v>
      </c>
      <c r="N4103" t="n">
        <v>2</v>
      </c>
      <c r="O4103" t="n">
        <v>3</v>
      </c>
      <c r="P4103" t="n">
        <v>2</v>
      </c>
      <c r="Q4103" t="n">
        <v>35</v>
      </c>
      <c r="R4103" s="15" t="n">
        <v>1016000</v>
      </c>
      <c r="S4103" s="15" t="n">
        <v>0</v>
      </c>
      <c r="T4103" s="15" t="n">
        <v>1016000</v>
      </c>
      <c r="U4103" s="15" t="n">
        <v>79500</v>
      </c>
      <c r="V4103">
        <f>IFERROR(VLOOKUP(D4103,Tablas_Equivalencia!$A$3:$B$8,2,FALSE),"Sin dato")</f>
        <v/>
      </c>
      <c r="W4103">
        <f>IFERROR(VLOOKUP(L4103,Tablas_Equivalencia!$D$3:$E$9,2,FALSE),"Sin dato")</f>
        <v/>
      </c>
      <c r="X4103">
        <f>IF(I4103=1,"Varón","Mujer")</f>
        <v/>
      </c>
      <c r="Y4103">
        <f>IFERROR(VLOOKUP(M4103,Tablas_Equivalencia!$G$3:$H$6,2,FALSE),"Sin dato")</f>
        <v/>
      </c>
      <c r="Z4103">
        <f>IF(J4103&lt;=24,"18-24","25-29")</f>
        <v/>
      </c>
      <c r="AA4103">
        <f>IF(M4103&lt;&gt;1,"",IF(P4103=2,1,0))</f>
        <v/>
      </c>
      <c r="AB4103">
        <f>IF(M4103&lt;&gt;1,"",IF(O4103&gt;=2,1,0))</f>
        <v/>
      </c>
      <c r="AC4103">
        <f>IF(M4103&lt;&gt;1,"",IF(OR(Q4103=999,Q4103=""),"",IF(OR(Q4103&lt;35,Q4103&gt;48),1,0)))</f>
        <v/>
      </c>
      <c r="AD4103">
        <f>IF(COUNT(AA4103:AC4103)&lt;3,"",SUM(AA4103:AC4103))</f>
        <v/>
      </c>
      <c r="AE4103">
        <f>IF(L4103&gt;=4,2,IF(L4103&gt;=2,1,0))</f>
        <v/>
      </c>
      <c r="AF4103">
        <f>IF(L4103&gt;=5,1,0)</f>
        <v/>
      </c>
      <c r="AG4103">
        <f>AE4103+AF4103</f>
        <v/>
      </c>
      <c r="AH4103" s="15">
        <f>IF(M4103&lt;&gt;1,"",IF(OR(R4103=-9,R4103=""),"",R4103))</f>
        <v/>
      </c>
      <c r="AI4103">
        <f>IF(M4103&lt;&gt;1,"",IF(OR(Q4103=999,Q4103=""),"",Q4103))</f>
        <v/>
      </c>
    </row>
    <row r="4104">
      <c r="A4104" t="inlineStr">
        <is>
          <t>TQRMNOP122032</t>
        </is>
      </c>
      <c r="B4104" t="n">
        <v>2025</v>
      </c>
      <c r="C4104" t="n">
        <v>1</v>
      </c>
      <c r="D4104" t="n">
        <v>1</v>
      </c>
      <c r="E4104" t="inlineStr">
        <is>
          <t>S</t>
        </is>
      </c>
      <c r="F4104" t="n">
        <v>33</v>
      </c>
      <c r="G4104" t="n">
        <v>489</v>
      </c>
      <c r="H4104" t="n">
        <v>2</v>
      </c>
      <c r="I4104" t="n">
        <v>2</v>
      </c>
      <c r="J4104" t="n">
        <v>28</v>
      </c>
      <c r="K4104" t="n">
        <v>1</v>
      </c>
      <c r="L4104" t="n">
        <v>4</v>
      </c>
      <c r="M4104" t="n">
        <v>2</v>
      </c>
      <c r="R4104" s="15" t="n">
        <v>0</v>
      </c>
      <c r="S4104" s="15" t="n">
        <v>0</v>
      </c>
      <c r="T4104" s="15" t="n">
        <v>0</v>
      </c>
      <c r="U4104" s="15" t="n">
        <v>185700</v>
      </c>
      <c r="V4104">
        <f>IFERROR(VLOOKUP(D4104,Tablas_Equivalencia!$A$3:$B$8,2,FALSE),"Sin dato")</f>
        <v/>
      </c>
      <c r="W4104">
        <f>IFERROR(VLOOKUP(L4104,Tablas_Equivalencia!$D$3:$E$9,2,FALSE),"Sin dato")</f>
        <v/>
      </c>
      <c r="X4104">
        <f>IF(I4104=1,"Varón","Mujer")</f>
        <v/>
      </c>
      <c r="Y4104">
        <f>IFERROR(VLOOKUP(M4104,Tablas_Equivalencia!$G$3:$H$6,2,FALSE),"Sin dato")</f>
        <v/>
      </c>
      <c r="Z4104">
        <f>IF(J4104&lt;=24,"18-24","25-29")</f>
        <v/>
      </c>
      <c r="AA4104">
        <f>IF(M4104&lt;&gt;1,"",IF(P4104=2,1,0))</f>
        <v/>
      </c>
      <c r="AB4104">
        <f>IF(M4104&lt;&gt;1,"",IF(O4104&gt;=2,1,0))</f>
        <v/>
      </c>
      <c r="AC4104">
        <f>IF(M4104&lt;&gt;1,"",IF(OR(Q4104=999,Q4104=""),"",IF(OR(Q4104&lt;35,Q4104&gt;48),1,0)))</f>
        <v/>
      </c>
      <c r="AD4104">
        <f>IF(COUNT(AA4104:AC4104)&lt;3,"",SUM(AA4104:AC4104))</f>
        <v/>
      </c>
      <c r="AE4104">
        <f>IF(L4104&gt;=4,2,IF(L4104&gt;=2,1,0))</f>
        <v/>
      </c>
      <c r="AF4104">
        <f>IF(L4104&gt;=5,1,0)</f>
        <v/>
      </c>
      <c r="AG4104">
        <f>AE4104+AF4104</f>
        <v/>
      </c>
      <c r="AH4104" s="15">
        <f>IF(M4104&lt;&gt;1,"",IF(OR(R4104=-9,R4104=""),"",R4104))</f>
        <v/>
      </c>
      <c r="AI4104">
        <f>IF(M4104&lt;&gt;1,"",IF(OR(Q4104=999,Q4104=""),"",Q4104))</f>
        <v/>
      </c>
    </row>
    <row r="4105">
      <c r="A4105" t="inlineStr">
        <is>
          <t>TQRMNOP122034</t>
        </is>
      </c>
      <c r="B4105" t="n">
        <v>2025</v>
      </c>
      <c r="C4105" t="n">
        <v>1</v>
      </c>
      <c r="D4105" t="n">
        <v>43</v>
      </c>
      <c r="E4105" t="inlineStr">
        <is>
          <t>N</t>
        </is>
      </c>
      <c r="F4105" t="n">
        <v>29</v>
      </c>
      <c r="G4105" t="n">
        <v>1502</v>
      </c>
      <c r="H4105" t="n">
        <v>3</v>
      </c>
      <c r="I4105" t="n">
        <v>1</v>
      </c>
      <c r="J4105" t="n">
        <v>19</v>
      </c>
      <c r="K4105" t="n">
        <v>1</v>
      </c>
      <c r="L4105" t="n">
        <v>5</v>
      </c>
      <c r="M4105" t="n">
        <v>3</v>
      </c>
      <c r="R4105" s="15" t="n">
        <v>0</v>
      </c>
      <c r="S4105" s="15" t="n">
        <v>87000</v>
      </c>
      <c r="T4105" s="15" t="n">
        <v>87000</v>
      </c>
      <c r="U4105" s="15" t="n">
        <v>244200</v>
      </c>
      <c r="V4105">
        <f>IFERROR(VLOOKUP(D4105,Tablas_Equivalencia!$A$3:$B$8,2,FALSE),"Sin dato")</f>
        <v/>
      </c>
      <c r="W4105">
        <f>IFERROR(VLOOKUP(L4105,Tablas_Equivalencia!$D$3:$E$9,2,FALSE),"Sin dato")</f>
        <v/>
      </c>
      <c r="X4105">
        <f>IF(I4105=1,"Varón","Mujer")</f>
        <v/>
      </c>
      <c r="Y4105">
        <f>IFERROR(VLOOKUP(M4105,Tablas_Equivalencia!$G$3:$H$6,2,FALSE),"Sin dato")</f>
        <v/>
      </c>
      <c r="Z4105">
        <f>IF(J4105&lt;=24,"18-24","25-29")</f>
        <v/>
      </c>
      <c r="AA4105">
        <f>IF(M4105&lt;&gt;1,"",IF(P4105=2,1,0))</f>
        <v/>
      </c>
      <c r="AB4105">
        <f>IF(M4105&lt;&gt;1,"",IF(O4105&gt;=2,1,0))</f>
        <v/>
      </c>
      <c r="AC4105">
        <f>IF(M4105&lt;&gt;1,"",IF(OR(Q4105=999,Q4105=""),"",IF(OR(Q4105&lt;35,Q4105&gt;48),1,0)))</f>
        <v/>
      </c>
      <c r="AD4105">
        <f>IF(COUNT(AA4105:AC4105)&lt;3,"",SUM(AA4105:AC4105))</f>
        <v/>
      </c>
      <c r="AE4105">
        <f>IF(L4105&gt;=4,2,IF(L4105&gt;=2,1,0))</f>
        <v/>
      </c>
      <c r="AF4105">
        <f>IF(L4105&gt;=5,1,0)</f>
        <v/>
      </c>
      <c r="AG4105">
        <f>AE4105+AF4105</f>
        <v/>
      </c>
      <c r="AH4105" s="15">
        <f>IF(M4105&lt;&gt;1,"",IF(OR(R4105=-9,R4105=""),"",R4105))</f>
        <v/>
      </c>
      <c r="AI4105">
        <f>IF(M4105&lt;&gt;1,"",IF(OR(Q4105=999,Q4105=""),"",Q4105))</f>
        <v/>
      </c>
    </row>
    <row r="4106">
      <c r="A4106" t="inlineStr">
        <is>
          <t>TQRMNOP122037</t>
        </is>
      </c>
      <c r="B4106" t="n">
        <v>2025</v>
      </c>
      <c r="C4106" t="n">
        <v>1</v>
      </c>
      <c r="D4106" t="n">
        <v>44</v>
      </c>
      <c r="E4106" t="inlineStr">
        <is>
          <t>N</t>
        </is>
      </c>
      <c r="F4106" t="n">
        <v>6</v>
      </c>
      <c r="G4106" t="n">
        <v>1033</v>
      </c>
      <c r="H4106" t="n">
        <v>1</v>
      </c>
      <c r="I4106" t="n">
        <v>1</v>
      </c>
      <c r="J4106" t="n">
        <v>26</v>
      </c>
      <c r="K4106" t="n">
        <v>2</v>
      </c>
      <c r="L4106" t="n">
        <v>3</v>
      </c>
      <c r="M4106" t="n">
        <v>1</v>
      </c>
      <c r="N4106" t="n">
        <v>3</v>
      </c>
      <c r="O4106" t="n">
        <v>3</v>
      </c>
      <c r="P4106" t="n">
        <v>2</v>
      </c>
      <c r="Q4106" t="n">
        <v>8</v>
      </c>
      <c r="R4106" s="15" t="n">
        <v>223000</v>
      </c>
      <c r="S4106" s="15" t="n">
        <v>0</v>
      </c>
      <c r="T4106" s="15" t="n">
        <v>223000</v>
      </c>
      <c r="U4106" s="15" t="n">
        <v>192800</v>
      </c>
      <c r="V4106">
        <f>IFERROR(VLOOKUP(D4106,Tablas_Equivalencia!$A$3:$B$8,2,FALSE),"Sin dato")</f>
        <v/>
      </c>
      <c r="W4106">
        <f>IFERROR(VLOOKUP(L4106,Tablas_Equivalencia!$D$3:$E$9,2,FALSE),"Sin dato")</f>
        <v/>
      </c>
      <c r="X4106">
        <f>IF(I4106=1,"Varón","Mujer")</f>
        <v/>
      </c>
      <c r="Y4106">
        <f>IFERROR(VLOOKUP(M4106,Tablas_Equivalencia!$G$3:$H$6,2,FALSE),"Sin dato")</f>
        <v/>
      </c>
      <c r="Z4106">
        <f>IF(J4106&lt;=24,"18-24","25-29")</f>
        <v/>
      </c>
      <c r="AA4106">
        <f>IF(M4106&lt;&gt;1,"",IF(P4106=2,1,0))</f>
        <v/>
      </c>
      <c r="AB4106">
        <f>IF(M4106&lt;&gt;1,"",IF(O4106&gt;=2,1,0))</f>
        <v/>
      </c>
      <c r="AC4106">
        <f>IF(M4106&lt;&gt;1,"",IF(OR(Q4106=999,Q4106=""),"",IF(OR(Q4106&lt;35,Q4106&gt;48),1,0)))</f>
        <v/>
      </c>
      <c r="AD4106">
        <f>IF(COUNT(AA4106:AC4106)&lt;3,"",SUM(AA4106:AC4106))</f>
        <v/>
      </c>
      <c r="AE4106">
        <f>IF(L4106&gt;=4,2,IF(L4106&gt;=2,1,0))</f>
        <v/>
      </c>
      <c r="AF4106">
        <f>IF(L4106&gt;=5,1,0)</f>
        <v/>
      </c>
      <c r="AG4106">
        <f>AE4106+AF4106</f>
        <v/>
      </c>
      <c r="AH4106" s="15">
        <f>IF(M4106&lt;&gt;1,"",IF(OR(R4106=-9,R4106=""),"",R4106))</f>
        <v/>
      </c>
      <c r="AI4106">
        <f>IF(M4106&lt;&gt;1,"",IF(OR(Q4106=999,Q4106=""),"",Q4106))</f>
        <v/>
      </c>
    </row>
    <row r="4107">
      <c r="A4107" t="inlineStr">
        <is>
          <t>TQRMNOP122040</t>
        </is>
      </c>
      <c r="B4107" t="n">
        <v>2025</v>
      </c>
      <c r="C4107" t="n">
        <v>1</v>
      </c>
      <c r="D4107" t="n">
        <v>1</v>
      </c>
      <c r="E4107" t="inlineStr">
        <is>
          <t>S</t>
        </is>
      </c>
      <c r="F4107" t="n">
        <v>33</v>
      </c>
      <c r="G4107" t="n">
        <v>817</v>
      </c>
      <c r="H4107" t="n">
        <v>1</v>
      </c>
      <c r="I4107" t="n">
        <v>2</v>
      </c>
      <c r="J4107" t="n">
        <v>23</v>
      </c>
      <c r="K4107" t="n">
        <v>2</v>
      </c>
      <c r="L4107" t="n">
        <v>4</v>
      </c>
      <c r="M4107" t="n">
        <v>1</v>
      </c>
      <c r="N4107" t="n">
        <v>3</v>
      </c>
      <c r="O4107" t="n">
        <v>1</v>
      </c>
      <c r="P4107" t="n">
        <v>2</v>
      </c>
      <c r="Q4107" t="n">
        <v>42</v>
      </c>
      <c r="R4107" s="15" t="n">
        <v>255000</v>
      </c>
      <c r="S4107" s="15" t="n">
        <v>0</v>
      </c>
      <c r="T4107" s="15" t="n">
        <v>255000</v>
      </c>
      <c r="U4107" s="15" t="n">
        <v>128800</v>
      </c>
      <c r="V4107">
        <f>IFERROR(VLOOKUP(D4107,Tablas_Equivalencia!$A$3:$B$8,2,FALSE),"Sin dato")</f>
        <v/>
      </c>
      <c r="W4107">
        <f>IFERROR(VLOOKUP(L4107,Tablas_Equivalencia!$D$3:$E$9,2,FALSE),"Sin dato")</f>
        <v/>
      </c>
      <c r="X4107">
        <f>IF(I4107=1,"Varón","Mujer")</f>
        <v/>
      </c>
      <c r="Y4107">
        <f>IFERROR(VLOOKUP(M4107,Tablas_Equivalencia!$G$3:$H$6,2,FALSE),"Sin dato")</f>
        <v/>
      </c>
      <c r="Z4107">
        <f>IF(J4107&lt;=24,"18-24","25-29")</f>
        <v/>
      </c>
      <c r="AA4107">
        <f>IF(M4107&lt;&gt;1,"",IF(P4107=2,1,0))</f>
        <v/>
      </c>
      <c r="AB4107">
        <f>IF(M4107&lt;&gt;1,"",IF(O4107&gt;=2,1,0))</f>
        <v/>
      </c>
      <c r="AC4107">
        <f>IF(M4107&lt;&gt;1,"",IF(OR(Q4107=999,Q4107=""),"",IF(OR(Q4107&lt;35,Q4107&gt;48),1,0)))</f>
        <v/>
      </c>
      <c r="AD4107">
        <f>IF(COUNT(AA4107:AC4107)&lt;3,"",SUM(AA4107:AC4107))</f>
        <v/>
      </c>
      <c r="AE4107">
        <f>IF(L4107&gt;=4,2,IF(L4107&gt;=2,1,0))</f>
        <v/>
      </c>
      <c r="AF4107">
        <f>IF(L4107&gt;=5,1,0)</f>
        <v/>
      </c>
      <c r="AG4107">
        <f>AE4107+AF4107</f>
        <v/>
      </c>
      <c r="AH4107" s="15">
        <f>IF(M4107&lt;&gt;1,"",IF(OR(R4107=-9,R4107=""),"",R4107))</f>
        <v/>
      </c>
      <c r="AI4107">
        <f>IF(M4107&lt;&gt;1,"",IF(OR(Q4107=999,Q4107=""),"",Q4107))</f>
        <v/>
      </c>
    </row>
    <row r="4108">
      <c r="A4108" t="inlineStr">
        <is>
          <t>TQRMNOP122041</t>
        </is>
      </c>
      <c r="B4108" t="n">
        <v>2025</v>
      </c>
      <c r="C4108" t="n">
        <v>1</v>
      </c>
      <c r="D4108" t="n">
        <v>44</v>
      </c>
      <c r="E4108" t="inlineStr">
        <is>
          <t>N</t>
        </is>
      </c>
      <c r="F4108" t="n">
        <v>5</v>
      </c>
      <c r="G4108" t="n">
        <v>2090</v>
      </c>
      <c r="H4108" t="n">
        <v>3</v>
      </c>
      <c r="I4108" t="n">
        <v>2</v>
      </c>
      <c r="J4108" t="n">
        <v>29</v>
      </c>
      <c r="K4108" t="n">
        <v>2</v>
      </c>
      <c r="L4108" t="n">
        <v>6</v>
      </c>
      <c r="M4108" t="n">
        <v>3</v>
      </c>
      <c r="R4108" s="15" t="n">
        <v>0</v>
      </c>
      <c r="S4108" s="15" t="n">
        <v>0</v>
      </c>
      <c r="T4108" s="15" t="n">
        <v>0</v>
      </c>
      <c r="U4108" s="15" t="n">
        <v>70800</v>
      </c>
      <c r="V4108">
        <f>IFERROR(VLOOKUP(D4108,Tablas_Equivalencia!$A$3:$B$8,2,FALSE),"Sin dato")</f>
        <v/>
      </c>
      <c r="W4108">
        <f>IFERROR(VLOOKUP(L4108,Tablas_Equivalencia!$D$3:$E$9,2,FALSE),"Sin dato")</f>
        <v/>
      </c>
      <c r="X4108">
        <f>IF(I4108=1,"Varón","Mujer")</f>
        <v/>
      </c>
      <c r="Y4108">
        <f>IFERROR(VLOOKUP(M4108,Tablas_Equivalencia!$G$3:$H$6,2,FALSE),"Sin dato")</f>
        <v/>
      </c>
      <c r="Z4108">
        <f>IF(J4108&lt;=24,"18-24","25-29")</f>
        <v/>
      </c>
      <c r="AA4108">
        <f>IF(M4108&lt;&gt;1,"",IF(P4108=2,1,0))</f>
        <v/>
      </c>
      <c r="AB4108">
        <f>IF(M4108&lt;&gt;1,"",IF(O4108&gt;=2,1,0))</f>
        <v/>
      </c>
      <c r="AC4108">
        <f>IF(M4108&lt;&gt;1,"",IF(OR(Q4108=999,Q4108=""),"",IF(OR(Q4108&lt;35,Q4108&gt;48),1,0)))</f>
        <v/>
      </c>
      <c r="AD4108">
        <f>IF(COUNT(AA4108:AC4108)&lt;3,"",SUM(AA4108:AC4108))</f>
        <v/>
      </c>
      <c r="AE4108">
        <f>IF(L4108&gt;=4,2,IF(L4108&gt;=2,1,0))</f>
        <v/>
      </c>
      <c r="AF4108">
        <f>IF(L4108&gt;=5,1,0)</f>
        <v/>
      </c>
      <c r="AG4108">
        <f>AE4108+AF4108</f>
        <v/>
      </c>
      <c r="AH4108" s="15">
        <f>IF(M4108&lt;&gt;1,"",IF(OR(R4108=-9,R4108=""),"",R4108))</f>
        <v/>
      </c>
      <c r="AI4108">
        <f>IF(M4108&lt;&gt;1,"",IF(OR(Q4108=999,Q4108=""),"",Q4108))</f>
        <v/>
      </c>
    </row>
    <row r="4109">
      <c r="A4109" t="inlineStr">
        <is>
          <t>TQRMNOP122043</t>
        </is>
      </c>
      <c r="B4109" t="n">
        <v>2025</v>
      </c>
      <c r="C4109" t="n">
        <v>1</v>
      </c>
      <c r="D4109" t="n">
        <v>42</v>
      </c>
      <c r="E4109" t="inlineStr">
        <is>
          <t>S</t>
        </is>
      </c>
      <c r="F4109" t="n">
        <v>10</v>
      </c>
      <c r="G4109" t="n">
        <v>1006</v>
      </c>
      <c r="H4109" t="n">
        <v>3</v>
      </c>
      <c r="I4109" t="n">
        <v>2</v>
      </c>
      <c r="J4109" t="n">
        <v>27</v>
      </c>
      <c r="K4109" t="n">
        <v>2</v>
      </c>
      <c r="L4109" t="n">
        <v>4</v>
      </c>
      <c r="M4109" t="n">
        <v>1</v>
      </c>
      <c r="N4109" t="n">
        <v>3</v>
      </c>
      <c r="O4109" t="n">
        <v>1</v>
      </c>
      <c r="P4109" t="n">
        <v>2</v>
      </c>
      <c r="Q4109" t="n">
        <v>22</v>
      </c>
      <c r="R4109" s="15" t="n">
        <v>-9</v>
      </c>
      <c r="S4109" s="15" t="n">
        <v>0</v>
      </c>
      <c r="T4109" s="15" t="n">
        <v>0</v>
      </c>
      <c r="U4109" s="15" t="n">
        <v>108500</v>
      </c>
      <c r="V4109">
        <f>IFERROR(VLOOKUP(D4109,Tablas_Equivalencia!$A$3:$B$8,2,FALSE),"Sin dato")</f>
        <v/>
      </c>
      <c r="W4109">
        <f>IFERROR(VLOOKUP(L4109,Tablas_Equivalencia!$D$3:$E$9,2,FALSE),"Sin dato")</f>
        <v/>
      </c>
      <c r="X4109">
        <f>IF(I4109=1,"Varón","Mujer")</f>
        <v/>
      </c>
      <c r="Y4109">
        <f>IFERROR(VLOOKUP(M4109,Tablas_Equivalencia!$G$3:$H$6,2,FALSE),"Sin dato")</f>
        <v/>
      </c>
      <c r="Z4109">
        <f>IF(J4109&lt;=24,"18-24","25-29")</f>
        <v/>
      </c>
      <c r="AA4109">
        <f>IF(M4109&lt;&gt;1,"",IF(P4109=2,1,0))</f>
        <v/>
      </c>
      <c r="AB4109">
        <f>IF(M4109&lt;&gt;1,"",IF(O4109&gt;=2,1,0))</f>
        <v/>
      </c>
      <c r="AC4109">
        <f>IF(M4109&lt;&gt;1,"",IF(OR(Q4109=999,Q4109=""),"",IF(OR(Q4109&lt;35,Q4109&gt;48),1,0)))</f>
        <v/>
      </c>
      <c r="AD4109">
        <f>IF(COUNT(AA4109:AC4109)&lt;3,"",SUM(AA4109:AC4109))</f>
        <v/>
      </c>
      <c r="AE4109">
        <f>IF(L4109&gt;=4,2,IF(L4109&gt;=2,1,0))</f>
        <v/>
      </c>
      <c r="AF4109">
        <f>IF(L4109&gt;=5,1,0)</f>
        <v/>
      </c>
      <c r="AG4109">
        <f>AE4109+AF4109</f>
        <v/>
      </c>
      <c r="AH4109" s="15">
        <f>IF(M4109&lt;&gt;1,"",IF(OR(R4109=-9,R4109=""),"",R4109))</f>
        <v/>
      </c>
      <c r="AI4109">
        <f>IF(M4109&lt;&gt;1,"",IF(OR(Q4109=999,Q4109=""),"",Q4109))</f>
        <v/>
      </c>
    </row>
    <row r="4110">
      <c r="A4110" t="inlineStr">
        <is>
          <t>TQRMNOP122058</t>
        </is>
      </c>
      <c r="B4110" t="n">
        <v>2025</v>
      </c>
      <c r="C4110" t="n">
        <v>1</v>
      </c>
      <c r="D4110" t="n">
        <v>43</v>
      </c>
      <c r="E4110" t="inlineStr">
        <is>
          <t>N</t>
        </is>
      </c>
      <c r="F4110" t="n">
        <v>26</v>
      </c>
      <c r="G4110" t="n">
        <v>1445</v>
      </c>
      <c r="H4110" t="n">
        <v>1</v>
      </c>
      <c r="I4110" t="n">
        <v>1</v>
      </c>
      <c r="J4110" t="n">
        <v>18</v>
      </c>
      <c r="K4110" t="n">
        <v>2</v>
      </c>
      <c r="L4110" t="n">
        <v>5</v>
      </c>
      <c r="M4110" t="n">
        <v>2</v>
      </c>
      <c r="R4110" s="15" t="n">
        <v>0</v>
      </c>
      <c r="S4110" s="15" t="n">
        <v>0</v>
      </c>
      <c r="T4110" s="15" t="n">
        <v>0</v>
      </c>
      <c r="U4110" s="15" t="n">
        <v>39000</v>
      </c>
      <c r="V4110">
        <f>IFERROR(VLOOKUP(D4110,Tablas_Equivalencia!$A$3:$B$8,2,FALSE),"Sin dato")</f>
        <v/>
      </c>
      <c r="W4110">
        <f>IFERROR(VLOOKUP(L4110,Tablas_Equivalencia!$D$3:$E$9,2,FALSE),"Sin dato")</f>
        <v/>
      </c>
      <c r="X4110">
        <f>IF(I4110=1,"Varón","Mujer")</f>
        <v/>
      </c>
      <c r="Y4110">
        <f>IFERROR(VLOOKUP(M4110,Tablas_Equivalencia!$G$3:$H$6,2,FALSE),"Sin dato")</f>
        <v/>
      </c>
      <c r="Z4110">
        <f>IF(J4110&lt;=24,"18-24","25-29")</f>
        <v/>
      </c>
      <c r="AA4110">
        <f>IF(M4110&lt;&gt;1,"",IF(P4110=2,1,0))</f>
        <v/>
      </c>
      <c r="AB4110">
        <f>IF(M4110&lt;&gt;1,"",IF(O4110&gt;=2,1,0))</f>
        <v/>
      </c>
      <c r="AC4110">
        <f>IF(M4110&lt;&gt;1,"",IF(OR(Q4110=999,Q4110=""),"",IF(OR(Q4110&lt;35,Q4110&gt;48),1,0)))</f>
        <v/>
      </c>
      <c r="AD4110">
        <f>IF(COUNT(AA4110:AC4110)&lt;3,"",SUM(AA4110:AC4110))</f>
        <v/>
      </c>
      <c r="AE4110">
        <f>IF(L4110&gt;=4,2,IF(L4110&gt;=2,1,0))</f>
        <v/>
      </c>
      <c r="AF4110">
        <f>IF(L4110&gt;=5,1,0)</f>
        <v/>
      </c>
      <c r="AG4110">
        <f>AE4110+AF4110</f>
        <v/>
      </c>
      <c r="AH4110" s="15">
        <f>IF(M4110&lt;&gt;1,"",IF(OR(R4110=-9,R4110=""),"",R4110))</f>
        <v/>
      </c>
      <c r="AI4110">
        <f>IF(M4110&lt;&gt;1,"",IF(OR(Q4110=999,Q4110=""),"",Q4110))</f>
        <v/>
      </c>
    </row>
    <row r="4111">
      <c r="A4111" t="inlineStr">
        <is>
          <t>TQRMNOP122059</t>
        </is>
      </c>
      <c r="B4111" t="n">
        <v>2025</v>
      </c>
      <c r="C4111" t="n">
        <v>1</v>
      </c>
      <c r="D4111" t="n">
        <v>1</v>
      </c>
      <c r="E4111" t="inlineStr">
        <is>
          <t>S</t>
        </is>
      </c>
      <c r="F4111" t="n">
        <v>32</v>
      </c>
      <c r="G4111" t="n">
        <v>1399</v>
      </c>
      <c r="H4111" t="n">
        <v>1</v>
      </c>
      <c r="I4111" t="n">
        <v>2</v>
      </c>
      <c r="J4111" t="n">
        <v>19</v>
      </c>
      <c r="K4111" t="n">
        <v>1</v>
      </c>
      <c r="L4111" t="n">
        <v>4</v>
      </c>
      <c r="M4111" t="n">
        <v>1</v>
      </c>
      <c r="N4111" t="n">
        <v>3</v>
      </c>
      <c r="O4111" t="n">
        <v>2</v>
      </c>
      <c r="P4111" t="n">
        <v>2</v>
      </c>
      <c r="Q4111" t="n">
        <v>28</v>
      </c>
      <c r="R4111" s="15" t="n">
        <v>480000</v>
      </c>
      <c r="S4111" s="15" t="n">
        <v>0</v>
      </c>
      <c r="T4111" s="15" t="n">
        <v>480000</v>
      </c>
      <c r="U4111" s="15" t="n">
        <v>252300</v>
      </c>
      <c r="V4111">
        <f>IFERROR(VLOOKUP(D4111,Tablas_Equivalencia!$A$3:$B$8,2,FALSE),"Sin dato")</f>
        <v/>
      </c>
      <c r="W4111">
        <f>IFERROR(VLOOKUP(L4111,Tablas_Equivalencia!$D$3:$E$9,2,FALSE),"Sin dato")</f>
        <v/>
      </c>
      <c r="X4111">
        <f>IF(I4111=1,"Varón","Mujer")</f>
        <v/>
      </c>
      <c r="Y4111">
        <f>IFERROR(VLOOKUP(M4111,Tablas_Equivalencia!$G$3:$H$6,2,FALSE),"Sin dato")</f>
        <v/>
      </c>
      <c r="Z4111">
        <f>IF(J4111&lt;=24,"18-24","25-29")</f>
        <v/>
      </c>
      <c r="AA4111">
        <f>IF(M4111&lt;&gt;1,"",IF(P4111=2,1,0))</f>
        <v/>
      </c>
      <c r="AB4111">
        <f>IF(M4111&lt;&gt;1,"",IF(O4111&gt;=2,1,0))</f>
        <v/>
      </c>
      <c r="AC4111">
        <f>IF(M4111&lt;&gt;1,"",IF(OR(Q4111=999,Q4111=""),"",IF(OR(Q4111&lt;35,Q4111&gt;48),1,0)))</f>
        <v/>
      </c>
      <c r="AD4111">
        <f>IF(COUNT(AA4111:AC4111)&lt;3,"",SUM(AA4111:AC4111))</f>
        <v/>
      </c>
      <c r="AE4111">
        <f>IF(L4111&gt;=4,2,IF(L4111&gt;=2,1,0))</f>
        <v/>
      </c>
      <c r="AF4111">
        <f>IF(L4111&gt;=5,1,0)</f>
        <v/>
      </c>
      <c r="AG4111">
        <f>AE4111+AF4111</f>
        <v/>
      </c>
      <c r="AH4111" s="15">
        <f>IF(M4111&lt;&gt;1,"",IF(OR(R4111=-9,R4111=""),"",R4111))</f>
        <v/>
      </c>
      <c r="AI4111">
        <f>IF(M4111&lt;&gt;1,"",IF(OR(Q4111=999,Q4111=""),"",Q4111))</f>
        <v/>
      </c>
    </row>
    <row r="4112">
      <c r="A4112" t="inlineStr">
        <is>
          <t>TQRMNOP122069</t>
        </is>
      </c>
      <c r="B4112" t="n">
        <v>2025</v>
      </c>
      <c r="C4112" t="n">
        <v>1</v>
      </c>
      <c r="D4112" t="n">
        <v>44</v>
      </c>
      <c r="E4112" t="inlineStr">
        <is>
          <t>N</t>
        </is>
      </c>
      <c r="F4112" t="n">
        <v>93</v>
      </c>
      <c r="G4112" t="n">
        <v>623</v>
      </c>
      <c r="H4112" t="n">
        <v>3</v>
      </c>
      <c r="I4112" t="n">
        <v>2</v>
      </c>
      <c r="J4112" t="n">
        <v>19</v>
      </c>
      <c r="K4112" t="n">
        <v>1</v>
      </c>
      <c r="L4112" t="n">
        <v>4</v>
      </c>
      <c r="M4112" t="n">
        <v>2</v>
      </c>
      <c r="R4112" s="15" t="n">
        <v>0</v>
      </c>
      <c r="S4112" s="15" t="n">
        <v>0</v>
      </c>
      <c r="T4112" s="15" t="n">
        <v>0</v>
      </c>
      <c r="U4112" s="15" t="n">
        <v>86600</v>
      </c>
      <c r="V4112">
        <f>IFERROR(VLOOKUP(D4112,Tablas_Equivalencia!$A$3:$B$8,2,FALSE),"Sin dato")</f>
        <v/>
      </c>
      <c r="W4112">
        <f>IFERROR(VLOOKUP(L4112,Tablas_Equivalencia!$D$3:$E$9,2,FALSE),"Sin dato")</f>
        <v/>
      </c>
      <c r="X4112">
        <f>IF(I4112=1,"Varón","Mujer")</f>
        <v/>
      </c>
      <c r="Y4112">
        <f>IFERROR(VLOOKUP(M4112,Tablas_Equivalencia!$G$3:$H$6,2,FALSE),"Sin dato")</f>
        <v/>
      </c>
      <c r="Z4112">
        <f>IF(J4112&lt;=24,"18-24","25-29")</f>
        <v/>
      </c>
      <c r="AA4112">
        <f>IF(M4112&lt;&gt;1,"",IF(P4112=2,1,0))</f>
        <v/>
      </c>
      <c r="AB4112">
        <f>IF(M4112&lt;&gt;1,"",IF(O4112&gt;=2,1,0))</f>
        <v/>
      </c>
      <c r="AC4112">
        <f>IF(M4112&lt;&gt;1,"",IF(OR(Q4112=999,Q4112=""),"",IF(OR(Q4112&lt;35,Q4112&gt;48),1,0)))</f>
        <v/>
      </c>
      <c r="AD4112">
        <f>IF(COUNT(AA4112:AC4112)&lt;3,"",SUM(AA4112:AC4112))</f>
        <v/>
      </c>
      <c r="AE4112">
        <f>IF(L4112&gt;=4,2,IF(L4112&gt;=2,1,0))</f>
        <v/>
      </c>
      <c r="AF4112">
        <f>IF(L4112&gt;=5,1,0)</f>
        <v/>
      </c>
      <c r="AG4112">
        <f>AE4112+AF4112</f>
        <v/>
      </c>
      <c r="AH4112" s="15">
        <f>IF(M4112&lt;&gt;1,"",IF(OR(R4112=-9,R4112=""),"",R4112))</f>
        <v/>
      </c>
      <c r="AI4112">
        <f>IF(M4112&lt;&gt;1,"",IF(OR(Q4112=999,Q4112=""),"",Q4112))</f>
        <v/>
      </c>
    </row>
    <row r="4113">
      <c r="A4113" t="inlineStr">
        <is>
          <t>TQRMNOP122070</t>
        </is>
      </c>
      <c r="B4113" t="n">
        <v>2025</v>
      </c>
      <c r="C4113" t="n">
        <v>1</v>
      </c>
      <c r="D4113" t="n">
        <v>1</v>
      </c>
      <c r="E4113" t="inlineStr">
        <is>
          <t>S</t>
        </is>
      </c>
      <c r="F4113" t="n">
        <v>32</v>
      </c>
      <c r="G4113" t="n">
        <v>690</v>
      </c>
      <c r="H4113" t="n">
        <v>3</v>
      </c>
      <c r="I4113" t="n">
        <v>2</v>
      </c>
      <c r="J4113" t="n">
        <v>28</v>
      </c>
      <c r="K4113" t="n">
        <v>1</v>
      </c>
      <c r="L4113" t="n">
        <v>2</v>
      </c>
      <c r="M4113" t="n">
        <v>1</v>
      </c>
      <c r="N4113" t="n">
        <v>3</v>
      </c>
      <c r="O4113" t="n">
        <v>1</v>
      </c>
      <c r="P4113" t="n">
        <v>2</v>
      </c>
      <c r="Q4113" t="n">
        <v>13</v>
      </c>
      <c r="R4113" s="15" t="n">
        <v>306000</v>
      </c>
      <c r="S4113" s="15" t="n">
        <v>153000</v>
      </c>
      <c r="T4113" s="15" t="n">
        <v>459000</v>
      </c>
      <c r="U4113" s="15" t="n">
        <v>110100</v>
      </c>
      <c r="V4113">
        <f>IFERROR(VLOOKUP(D4113,Tablas_Equivalencia!$A$3:$B$8,2,FALSE),"Sin dato")</f>
        <v/>
      </c>
      <c r="W4113">
        <f>IFERROR(VLOOKUP(L4113,Tablas_Equivalencia!$D$3:$E$9,2,FALSE),"Sin dato")</f>
        <v/>
      </c>
      <c r="X4113">
        <f>IF(I4113=1,"Varón","Mujer")</f>
        <v/>
      </c>
      <c r="Y4113">
        <f>IFERROR(VLOOKUP(M4113,Tablas_Equivalencia!$G$3:$H$6,2,FALSE),"Sin dato")</f>
        <v/>
      </c>
      <c r="Z4113">
        <f>IF(J4113&lt;=24,"18-24","25-29")</f>
        <v/>
      </c>
      <c r="AA4113">
        <f>IF(M4113&lt;&gt;1,"",IF(P4113=2,1,0))</f>
        <v/>
      </c>
      <c r="AB4113">
        <f>IF(M4113&lt;&gt;1,"",IF(O4113&gt;=2,1,0))</f>
        <v/>
      </c>
      <c r="AC4113">
        <f>IF(M4113&lt;&gt;1,"",IF(OR(Q4113=999,Q4113=""),"",IF(OR(Q4113&lt;35,Q4113&gt;48),1,0)))</f>
        <v/>
      </c>
      <c r="AD4113">
        <f>IF(COUNT(AA4113:AC4113)&lt;3,"",SUM(AA4113:AC4113))</f>
        <v/>
      </c>
      <c r="AE4113">
        <f>IF(L4113&gt;=4,2,IF(L4113&gt;=2,1,0))</f>
        <v/>
      </c>
      <c r="AF4113">
        <f>IF(L4113&gt;=5,1,0)</f>
        <v/>
      </c>
      <c r="AG4113">
        <f>AE4113+AF4113</f>
        <v/>
      </c>
      <c r="AH4113" s="15">
        <f>IF(M4113&lt;&gt;1,"",IF(OR(R4113=-9,R4113=""),"",R4113))</f>
        <v/>
      </c>
      <c r="AI4113">
        <f>IF(M4113&lt;&gt;1,"",IF(OR(Q4113=999,Q4113=""),"",Q4113))</f>
        <v/>
      </c>
    </row>
    <row r="4114">
      <c r="A4114" t="inlineStr">
        <is>
          <t>TQRMNOP122073</t>
        </is>
      </c>
      <c r="B4114" t="n">
        <v>2025</v>
      </c>
      <c r="C4114" t="n">
        <v>1</v>
      </c>
      <c r="D4114" t="n">
        <v>40</v>
      </c>
      <c r="E4114" t="inlineStr">
        <is>
          <t>N</t>
        </is>
      </c>
      <c r="F4114" t="n">
        <v>23</v>
      </c>
      <c r="G4114" t="n">
        <v>130</v>
      </c>
      <c r="H4114" t="n">
        <v>2</v>
      </c>
      <c r="I4114" t="n">
        <v>1</v>
      </c>
      <c r="J4114" t="n">
        <v>28</v>
      </c>
      <c r="K4114" t="n">
        <v>2</v>
      </c>
      <c r="L4114" t="n">
        <v>4</v>
      </c>
      <c r="M4114" t="n">
        <v>1</v>
      </c>
      <c r="N4114" t="n">
        <v>2</v>
      </c>
      <c r="O4114" t="n">
        <v>1</v>
      </c>
      <c r="P4114" t="n">
        <v>2</v>
      </c>
      <c r="Q4114" t="n">
        <v>36</v>
      </c>
      <c r="R4114" s="15" t="n">
        <v>643000</v>
      </c>
      <c r="S4114" s="15" t="n">
        <v>0</v>
      </c>
      <c r="T4114" s="15" t="n">
        <v>643000</v>
      </c>
      <c r="U4114" s="15" t="n">
        <v>202700</v>
      </c>
      <c r="V4114">
        <f>IFERROR(VLOOKUP(D4114,Tablas_Equivalencia!$A$3:$B$8,2,FALSE),"Sin dato")</f>
        <v/>
      </c>
      <c r="W4114">
        <f>IFERROR(VLOOKUP(L4114,Tablas_Equivalencia!$D$3:$E$9,2,FALSE),"Sin dato")</f>
        <v/>
      </c>
      <c r="X4114">
        <f>IF(I4114=1,"Varón","Mujer")</f>
        <v/>
      </c>
      <c r="Y4114">
        <f>IFERROR(VLOOKUP(M4114,Tablas_Equivalencia!$G$3:$H$6,2,FALSE),"Sin dato")</f>
        <v/>
      </c>
      <c r="Z4114">
        <f>IF(J4114&lt;=24,"18-24","25-29")</f>
        <v/>
      </c>
      <c r="AA4114">
        <f>IF(M4114&lt;&gt;1,"",IF(P4114=2,1,0))</f>
        <v/>
      </c>
      <c r="AB4114">
        <f>IF(M4114&lt;&gt;1,"",IF(O4114&gt;=2,1,0))</f>
        <v/>
      </c>
      <c r="AC4114">
        <f>IF(M4114&lt;&gt;1,"",IF(OR(Q4114=999,Q4114=""),"",IF(OR(Q4114&lt;35,Q4114&gt;48),1,0)))</f>
        <v/>
      </c>
      <c r="AD4114">
        <f>IF(COUNT(AA4114:AC4114)&lt;3,"",SUM(AA4114:AC4114))</f>
        <v/>
      </c>
      <c r="AE4114">
        <f>IF(L4114&gt;=4,2,IF(L4114&gt;=2,1,0))</f>
        <v/>
      </c>
      <c r="AF4114">
        <f>IF(L4114&gt;=5,1,0)</f>
        <v/>
      </c>
      <c r="AG4114">
        <f>AE4114+AF4114</f>
        <v/>
      </c>
      <c r="AH4114" s="15">
        <f>IF(M4114&lt;&gt;1,"",IF(OR(R4114=-9,R4114=""),"",R4114))</f>
        <v/>
      </c>
      <c r="AI4114">
        <f>IF(M4114&lt;&gt;1,"",IF(OR(Q4114=999,Q4114=""),"",Q4114))</f>
        <v/>
      </c>
    </row>
    <row r="4115">
      <c r="A4115" t="inlineStr">
        <is>
          <t>TQRMNOP122077</t>
        </is>
      </c>
      <c r="B4115" t="n">
        <v>2025</v>
      </c>
      <c r="C4115" t="n">
        <v>1</v>
      </c>
      <c r="D4115" t="n">
        <v>1</v>
      </c>
      <c r="E4115" t="inlineStr">
        <is>
          <t>S</t>
        </is>
      </c>
      <c r="F4115" t="n">
        <v>32</v>
      </c>
      <c r="G4115" t="n">
        <v>958</v>
      </c>
      <c r="H4115" t="n">
        <v>1</v>
      </c>
      <c r="I4115" t="n">
        <v>2</v>
      </c>
      <c r="J4115" t="n">
        <v>20</v>
      </c>
      <c r="K4115" t="n">
        <v>1</v>
      </c>
      <c r="L4115" t="n">
        <v>5</v>
      </c>
      <c r="M4115" t="n">
        <v>3</v>
      </c>
      <c r="R4115" s="15" t="n">
        <v>0</v>
      </c>
      <c r="S4115" s="15" t="n">
        <v>0</v>
      </c>
      <c r="T4115" s="15" t="n">
        <v>0</v>
      </c>
      <c r="U4115" s="15" t="n">
        <v>219300</v>
      </c>
      <c r="V4115">
        <f>IFERROR(VLOOKUP(D4115,Tablas_Equivalencia!$A$3:$B$8,2,FALSE),"Sin dato")</f>
        <v/>
      </c>
      <c r="W4115">
        <f>IFERROR(VLOOKUP(L4115,Tablas_Equivalencia!$D$3:$E$9,2,FALSE),"Sin dato")</f>
        <v/>
      </c>
      <c r="X4115">
        <f>IF(I4115=1,"Varón","Mujer")</f>
        <v/>
      </c>
      <c r="Y4115">
        <f>IFERROR(VLOOKUP(M4115,Tablas_Equivalencia!$G$3:$H$6,2,FALSE),"Sin dato")</f>
        <v/>
      </c>
      <c r="Z4115">
        <f>IF(J4115&lt;=24,"18-24","25-29")</f>
        <v/>
      </c>
      <c r="AA4115">
        <f>IF(M4115&lt;&gt;1,"",IF(P4115=2,1,0))</f>
        <v/>
      </c>
      <c r="AB4115">
        <f>IF(M4115&lt;&gt;1,"",IF(O4115&gt;=2,1,0))</f>
        <v/>
      </c>
      <c r="AC4115">
        <f>IF(M4115&lt;&gt;1,"",IF(OR(Q4115=999,Q4115=""),"",IF(OR(Q4115&lt;35,Q4115&gt;48),1,0)))</f>
        <v/>
      </c>
      <c r="AD4115">
        <f>IF(COUNT(AA4115:AC4115)&lt;3,"",SUM(AA4115:AC4115))</f>
        <v/>
      </c>
      <c r="AE4115">
        <f>IF(L4115&gt;=4,2,IF(L4115&gt;=2,1,0))</f>
        <v/>
      </c>
      <c r="AF4115">
        <f>IF(L4115&gt;=5,1,0)</f>
        <v/>
      </c>
      <c r="AG4115">
        <f>AE4115+AF4115</f>
        <v/>
      </c>
      <c r="AH4115" s="15">
        <f>IF(M4115&lt;&gt;1,"",IF(OR(R4115=-9,R4115=""),"",R4115))</f>
        <v/>
      </c>
      <c r="AI4115">
        <f>IF(M4115&lt;&gt;1,"",IF(OR(Q4115=999,Q4115=""),"",Q4115))</f>
        <v/>
      </c>
    </row>
    <row r="4116">
      <c r="A4116" t="inlineStr">
        <is>
          <t>TQRMNOP122083</t>
        </is>
      </c>
      <c r="B4116" t="n">
        <v>2025</v>
      </c>
      <c r="C4116" t="n">
        <v>1</v>
      </c>
      <c r="D4116" t="n">
        <v>40</v>
      </c>
      <c r="E4116" t="inlineStr">
        <is>
          <t>S</t>
        </is>
      </c>
      <c r="F4116" t="n">
        <v>7</v>
      </c>
      <c r="G4116" t="n">
        <v>1621</v>
      </c>
      <c r="H4116" t="n">
        <v>2</v>
      </c>
      <c r="I4116" t="n">
        <v>1</v>
      </c>
      <c r="J4116" t="n">
        <v>23</v>
      </c>
      <c r="K4116" t="n">
        <v>1</v>
      </c>
      <c r="L4116" t="n">
        <v>4</v>
      </c>
      <c r="M4116" t="n">
        <v>1</v>
      </c>
      <c r="N4116" t="n">
        <v>3</v>
      </c>
      <c r="O4116" t="n">
        <v>1</v>
      </c>
      <c r="P4116" t="n">
        <v>1</v>
      </c>
      <c r="Q4116" t="n">
        <v>23</v>
      </c>
      <c r="R4116" s="15" t="n">
        <v>537000</v>
      </c>
      <c r="S4116" s="15" t="n">
        <v>0</v>
      </c>
      <c r="T4116" s="15" t="n">
        <v>537000</v>
      </c>
      <c r="U4116" s="15" t="n">
        <v>189800</v>
      </c>
      <c r="V4116">
        <f>IFERROR(VLOOKUP(D4116,Tablas_Equivalencia!$A$3:$B$8,2,FALSE),"Sin dato")</f>
        <v/>
      </c>
      <c r="W4116">
        <f>IFERROR(VLOOKUP(L4116,Tablas_Equivalencia!$D$3:$E$9,2,FALSE),"Sin dato")</f>
        <v/>
      </c>
      <c r="X4116">
        <f>IF(I4116=1,"Varón","Mujer")</f>
        <v/>
      </c>
      <c r="Y4116">
        <f>IFERROR(VLOOKUP(M4116,Tablas_Equivalencia!$G$3:$H$6,2,FALSE),"Sin dato")</f>
        <v/>
      </c>
      <c r="Z4116">
        <f>IF(J4116&lt;=24,"18-24","25-29")</f>
        <v/>
      </c>
      <c r="AA4116">
        <f>IF(M4116&lt;&gt;1,"",IF(P4116=2,1,0))</f>
        <v/>
      </c>
      <c r="AB4116">
        <f>IF(M4116&lt;&gt;1,"",IF(O4116&gt;=2,1,0))</f>
        <v/>
      </c>
      <c r="AC4116">
        <f>IF(M4116&lt;&gt;1,"",IF(OR(Q4116=999,Q4116=""),"",IF(OR(Q4116&lt;35,Q4116&gt;48),1,0)))</f>
        <v/>
      </c>
      <c r="AD4116">
        <f>IF(COUNT(AA4116:AC4116)&lt;3,"",SUM(AA4116:AC4116))</f>
        <v/>
      </c>
      <c r="AE4116">
        <f>IF(L4116&gt;=4,2,IF(L4116&gt;=2,1,0))</f>
        <v/>
      </c>
      <c r="AF4116">
        <f>IF(L4116&gt;=5,1,0)</f>
        <v/>
      </c>
      <c r="AG4116">
        <f>AE4116+AF4116</f>
        <v/>
      </c>
      <c r="AH4116" s="15">
        <f>IF(M4116&lt;&gt;1,"",IF(OR(R4116=-9,R4116=""),"",R4116))</f>
        <v/>
      </c>
      <c r="AI4116">
        <f>IF(M4116&lt;&gt;1,"",IF(OR(Q4116=999,Q4116=""),"",Q4116))</f>
        <v/>
      </c>
    </row>
    <row r="4117">
      <c r="A4117" t="inlineStr">
        <is>
          <t>TQRMNOP122106</t>
        </is>
      </c>
      <c r="B4117" t="n">
        <v>2025</v>
      </c>
      <c r="C4117" t="n">
        <v>1</v>
      </c>
      <c r="D4117" t="n">
        <v>40</v>
      </c>
      <c r="E4117" t="inlineStr">
        <is>
          <t>S</t>
        </is>
      </c>
      <c r="F4117" t="n">
        <v>7</v>
      </c>
      <c r="G4117" t="n">
        <v>656</v>
      </c>
      <c r="H4117" t="n">
        <v>3</v>
      </c>
      <c r="I4117" t="n">
        <v>1</v>
      </c>
      <c r="J4117" t="n">
        <v>29</v>
      </c>
      <c r="K4117" t="n">
        <v>2</v>
      </c>
      <c r="L4117" t="n">
        <v>2</v>
      </c>
      <c r="M4117" t="n">
        <v>3</v>
      </c>
      <c r="R4117" s="15" t="n">
        <v>0</v>
      </c>
      <c r="S4117" s="15" t="n">
        <v>166000</v>
      </c>
      <c r="T4117" s="15" t="n">
        <v>166000</v>
      </c>
      <c r="U4117" s="15" t="n">
        <v>222300</v>
      </c>
      <c r="V4117">
        <f>IFERROR(VLOOKUP(D4117,Tablas_Equivalencia!$A$3:$B$8,2,FALSE),"Sin dato")</f>
        <v/>
      </c>
      <c r="W4117">
        <f>IFERROR(VLOOKUP(L4117,Tablas_Equivalencia!$D$3:$E$9,2,FALSE),"Sin dato")</f>
        <v/>
      </c>
      <c r="X4117">
        <f>IF(I4117=1,"Varón","Mujer")</f>
        <v/>
      </c>
      <c r="Y4117">
        <f>IFERROR(VLOOKUP(M4117,Tablas_Equivalencia!$G$3:$H$6,2,FALSE),"Sin dato")</f>
        <v/>
      </c>
      <c r="Z4117">
        <f>IF(J4117&lt;=24,"18-24","25-29")</f>
        <v/>
      </c>
      <c r="AA4117">
        <f>IF(M4117&lt;&gt;1,"",IF(P4117=2,1,0))</f>
        <v/>
      </c>
      <c r="AB4117">
        <f>IF(M4117&lt;&gt;1,"",IF(O4117&gt;=2,1,0))</f>
        <v/>
      </c>
      <c r="AC4117">
        <f>IF(M4117&lt;&gt;1,"",IF(OR(Q4117=999,Q4117=""),"",IF(OR(Q4117&lt;35,Q4117&gt;48),1,0)))</f>
        <v/>
      </c>
      <c r="AD4117">
        <f>IF(COUNT(AA4117:AC4117)&lt;3,"",SUM(AA4117:AC4117))</f>
        <v/>
      </c>
      <c r="AE4117">
        <f>IF(L4117&gt;=4,2,IF(L4117&gt;=2,1,0))</f>
        <v/>
      </c>
      <c r="AF4117">
        <f>IF(L4117&gt;=5,1,0)</f>
        <v/>
      </c>
      <c r="AG4117">
        <f>AE4117+AF4117</f>
        <v/>
      </c>
      <c r="AH4117" s="15">
        <f>IF(M4117&lt;&gt;1,"",IF(OR(R4117=-9,R4117=""),"",R4117))</f>
        <v/>
      </c>
      <c r="AI4117">
        <f>IF(M4117&lt;&gt;1,"",IF(OR(Q4117=999,Q4117=""),"",Q4117))</f>
        <v/>
      </c>
    </row>
    <row r="4118">
      <c r="A4118" t="inlineStr">
        <is>
          <t>TQRMNOP122121</t>
        </is>
      </c>
      <c r="B4118" t="n">
        <v>2025</v>
      </c>
      <c r="C4118" t="n">
        <v>1</v>
      </c>
      <c r="D4118" t="n">
        <v>43</v>
      </c>
      <c r="E4118" t="inlineStr">
        <is>
          <t>N</t>
        </is>
      </c>
      <c r="F4118" t="n">
        <v>38</v>
      </c>
      <c r="G4118" t="n">
        <v>1384</v>
      </c>
      <c r="H4118" t="n">
        <v>1</v>
      </c>
      <c r="I4118" t="n">
        <v>1</v>
      </c>
      <c r="J4118" t="n">
        <v>27</v>
      </c>
      <c r="K4118" t="n">
        <v>2</v>
      </c>
      <c r="L4118" t="n">
        <v>5</v>
      </c>
      <c r="M4118" t="n">
        <v>1</v>
      </c>
      <c r="N4118" t="n">
        <v>3</v>
      </c>
      <c r="O4118" t="n">
        <v>2</v>
      </c>
      <c r="P4118" t="n">
        <v>2</v>
      </c>
      <c r="Q4118" t="n">
        <v>28</v>
      </c>
      <c r="R4118" s="15" t="n">
        <v>687000</v>
      </c>
      <c r="S4118" s="15" t="n">
        <v>0</v>
      </c>
      <c r="T4118" s="15" t="n">
        <v>687000</v>
      </c>
      <c r="U4118" s="15" t="n">
        <v>88800</v>
      </c>
      <c r="V4118">
        <f>IFERROR(VLOOKUP(D4118,Tablas_Equivalencia!$A$3:$B$8,2,FALSE),"Sin dato")</f>
        <v/>
      </c>
      <c r="W4118">
        <f>IFERROR(VLOOKUP(L4118,Tablas_Equivalencia!$D$3:$E$9,2,FALSE),"Sin dato")</f>
        <v/>
      </c>
      <c r="X4118">
        <f>IF(I4118=1,"Varón","Mujer")</f>
        <v/>
      </c>
      <c r="Y4118">
        <f>IFERROR(VLOOKUP(M4118,Tablas_Equivalencia!$G$3:$H$6,2,FALSE),"Sin dato")</f>
        <v/>
      </c>
      <c r="Z4118">
        <f>IF(J4118&lt;=24,"18-24","25-29")</f>
        <v/>
      </c>
      <c r="AA4118">
        <f>IF(M4118&lt;&gt;1,"",IF(P4118=2,1,0))</f>
        <v/>
      </c>
      <c r="AB4118">
        <f>IF(M4118&lt;&gt;1,"",IF(O4118&gt;=2,1,0))</f>
        <v/>
      </c>
      <c r="AC4118">
        <f>IF(M4118&lt;&gt;1,"",IF(OR(Q4118=999,Q4118=""),"",IF(OR(Q4118&lt;35,Q4118&gt;48),1,0)))</f>
        <v/>
      </c>
      <c r="AD4118">
        <f>IF(COUNT(AA4118:AC4118)&lt;3,"",SUM(AA4118:AC4118))</f>
        <v/>
      </c>
      <c r="AE4118">
        <f>IF(L4118&gt;=4,2,IF(L4118&gt;=2,1,0))</f>
        <v/>
      </c>
      <c r="AF4118">
        <f>IF(L4118&gt;=5,1,0)</f>
        <v/>
      </c>
      <c r="AG4118">
        <f>AE4118+AF4118</f>
        <v/>
      </c>
      <c r="AH4118" s="15">
        <f>IF(M4118&lt;&gt;1,"",IF(OR(R4118=-9,R4118=""),"",R4118))</f>
        <v/>
      </c>
      <c r="AI4118">
        <f>IF(M4118&lt;&gt;1,"",IF(OR(Q4118=999,Q4118=""),"",Q4118))</f>
        <v/>
      </c>
    </row>
    <row r="4119">
      <c r="A4119" t="inlineStr">
        <is>
          <t>TQRMNOP122124</t>
        </is>
      </c>
      <c r="B4119" t="n">
        <v>2025</v>
      </c>
      <c r="C4119" t="n">
        <v>1</v>
      </c>
      <c r="D4119" t="n">
        <v>43</v>
      </c>
      <c r="E4119" t="inlineStr">
        <is>
          <t>N</t>
        </is>
      </c>
      <c r="F4119" t="n">
        <v>34</v>
      </c>
      <c r="G4119" t="n">
        <v>1471</v>
      </c>
      <c r="H4119" t="n">
        <v>3</v>
      </c>
      <c r="I4119" t="n">
        <v>1</v>
      </c>
      <c r="J4119" t="n">
        <v>20</v>
      </c>
      <c r="K4119" t="n">
        <v>2</v>
      </c>
      <c r="L4119" t="n">
        <v>4</v>
      </c>
      <c r="M4119" t="n">
        <v>1</v>
      </c>
      <c r="N4119" t="n">
        <v>2</v>
      </c>
      <c r="O4119" t="n">
        <v>1</v>
      </c>
      <c r="P4119" t="n">
        <v>1</v>
      </c>
      <c r="Q4119" t="n">
        <v>49</v>
      </c>
      <c r="R4119" s="15" t="n">
        <v>986000</v>
      </c>
      <c r="S4119" s="15" t="n">
        <v>0</v>
      </c>
      <c r="T4119" s="15" t="n">
        <v>986000</v>
      </c>
      <c r="U4119" s="15" t="n">
        <v>80800</v>
      </c>
      <c r="V4119">
        <f>IFERROR(VLOOKUP(D4119,Tablas_Equivalencia!$A$3:$B$8,2,FALSE),"Sin dato")</f>
        <v/>
      </c>
      <c r="W4119">
        <f>IFERROR(VLOOKUP(L4119,Tablas_Equivalencia!$D$3:$E$9,2,FALSE),"Sin dato")</f>
        <v/>
      </c>
      <c r="X4119">
        <f>IF(I4119=1,"Varón","Mujer")</f>
        <v/>
      </c>
      <c r="Y4119">
        <f>IFERROR(VLOOKUP(M4119,Tablas_Equivalencia!$G$3:$H$6,2,FALSE),"Sin dato")</f>
        <v/>
      </c>
      <c r="Z4119">
        <f>IF(J4119&lt;=24,"18-24","25-29")</f>
        <v/>
      </c>
      <c r="AA4119">
        <f>IF(M4119&lt;&gt;1,"",IF(P4119=2,1,0))</f>
        <v/>
      </c>
      <c r="AB4119">
        <f>IF(M4119&lt;&gt;1,"",IF(O4119&gt;=2,1,0))</f>
        <v/>
      </c>
      <c r="AC4119">
        <f>IF(M4119&lt;&gt;1,"",IF(OR(Q4119=999,Q4119=""),"",IF(OR(Q4119&lt;35,Q4119&gt;48),1,0)))</f>
        <v/>
      </c>
      <c r="AD4119">
        <f>IF(COUNT(AA4119:AC4119)&lt;3,"",SUM(AA4119:AC4119))</f>
        <v/>
      </c>
      <c r="AE4119">
        <f>IF(L4119&gt;=4,2,IF(L4119&gt;=2,1,0))</f>
        <v/>
      </c>
      <c r="AF4119">
        <f>IF(L4119&gt;=5,1,0)</f>
        <v/>
      </c>
      <c r="AG4119">
        <f>AE4119+AF4119</f>
        <v/>
      </c>
      <c r="AH4119" s="15">
        <f>IF(M4119&lt;&gt;1,"",IF(OR(R4119=-9,R4119=""),"",R4119))</f>
        <v/>
      </c>
      <c r="AI4119">
        <f>IF(M4119&lt;&gt;1,"",IF(OR(Q4119=999,Q4119=""),"",Q4119))</f>
        <v/>
      </c>
    </row>
    <row r="4120">
      <c r="A4120" t="inlineStr">
        <is>
          <t>TQRMNOP122129</t>
        </is>
      </c>
      <c r="B4120" t="n">
        <v>2025</v>
      </c>
      <c r="C4120" t="n">
        <v>1</v>
      </c>
      <c r="D4120" t="n">
        <v>1</v>
      </c>
      <c r="E4120" t="inlineStr">
        <is>
          <t>S</t>
        </is>
      </c>
      <c r="F4120" t="n">
        <v>32</v>
      </c>
      <c r="G4120" t="n">
        <v>1127</v>
      </c>
      <c r="H4120" t="n">
        <v>1</v>
      </c>
      <c r="I4120" t="n">
        <v>2</v>
      </c>
      <c r="J4120" t="n">
        <v>18</v>
      </c>
      <c r="K4120" t="n">
        <v>2</v>
      </c>
      <c r="L4120" t="n">
        <v>4</v>
      </c>
      <c r="M4120" t="n">
        <v>3</v>
      </c>
      <c r="R4120" s="15" t="n">
        <v>0</v>
      </c>
      <c r="S4120" s="15" t="n">
        <v>0</v>
      </c>
      <c r="T4120" s="15" t="n">
        <v>0</v>
      </c>
      <c r="U4120" s="15" t="n">
        <v>112000</v>
      </c>
      <c r="V4120">
        <f>IFERROR(VLOOKUP(D4120,Tablas_Equivalencia!$A$3:$B$8,2,FALSE),"Sin dato")</f>
        <v/>
      </c>
      <c r="W4120">
        <f>IFERROR(VLOOKUP(L4120,Tablas_Equivalencia!$D$3:$E$9,2,FALSE),"Sin dato")</f>
        <v/>
      </c>
      <c r="X4120">
        <f>IF(I4120=1,"Varón","Mujer")</f>
        <v/>
      </c>
      <c r="Y4120">
        <f>IFERROR(VLOOKUP(M4120,Tablas_Equivalencia!$G$3:$H$6,2,FALSE),"Sin dato")</f>
        <v/>
      </c>
      <c r="Z4120">
        <f>IF(J4120&lt;=24,"18-24","25-29")</f>
        <v/>
      </c>
      <c r="AA4120">
        <f>IF(M4120&lt;&gt;1,"",IF(P4120=2,1,0))</f>
        <v/>
      </c>
      <c r="AB4120">
        <f>IF(M4120&lt;&gt;1,"",IF(O4120&gt;=2,1,0))</f>
        <v/>
      </c>
      <c r="AC4120">
        <f>IF(M4120&lt;&gt;1,"",IF(OR(Q4120=999,Q4120=""),"",IF(OR(Q4120&lt;35,Q4120&gt;48),1,0)))</f>
        <v/>
      </c>
      <c r="AD4120">
        <f>IF(COUNT(AA4120:AC4120)&lt;3,"",SUM(AA4120:AC4120))</f>
        <v/>
      </c>
      <c r="AE4120">
        <f>IF(L4120&gt;=4,2,IF(L4120&gt;=2,1,0))</f>
        <v/>
      </c>
      <c r="AF4120">
        <f>IF(L4120&gt;=5,1,0)</f>
        <v/>
      </c>
      <c r="AG4120">
        <f>AE4120+AF4120</f>
        <v/>
      </c>
      <c r="AH4120" s="15">
        <f>IF(M4120&lt;&gt;1,"",IF(OR(R4120=-9,R4120=""),"",R4120))</f>
        <v/>
      </c>
      <c r="AI4120">
        <f>IF(M4120&lt;&gt;1,"",IF(OR(Q4120=999,Q4120=""),"",Q4120))</f>
        <v/>
      </c>
    </row>
    <row r="4121">
      <c r="A4121" t="inlineStr">
        <is>
          <t>TQRMNOP122133</t>
        </is>
      </c>
      <c r="B4121" t="n">
        <v>2025</v>
      </c>
      <c r="C4121" t="n">
        <v>1</v>
      </c>
      <c r="D4121" t="n">
        <v>43</v>
      </c>
      <c r="E4121" t="inlineStr">
        <is>
          <t>S</t>
        </is>
      </c>
      <c r="F4121" t="n">
        <v>19</v>
      </c>
      <c r="G4121" t="n">
        <v>1193</v>
      </c>
      <c r="H4121" t="n">
        <v>3</v>
      </c>
      <c r="I4121" t="n">
        <v>2</v>
      </c>
      <c r="J4121" t="n">
        <v>18</v>
      </c>
      <c r="K4121" t="n">
        <v>1</v>
      </c>
      <c r="L4121" t="n">
        <v>5</v>
      </c>
      <c r="M4121" t="n">
        <v>1</v>
      </c>
      <c r="N4121" t="n">
        <v>2</v>
      </c>
      <c r="O4121" t="n">
        <v>1</v>
      </c>
      <c r="P4121" t="n">
        <v>2</v>
      </c>
      <c r="Q4121" t="n">
        <v>20</v>
      </c>
      <c r="R4121" s="15" t="n">
        <v>379000</v>
      </c>
      <c r="S4121" s="15" t="n">
        <v>0</v>
      </c>
      <c r="T4121" s="15" t="n">
        <v>379000</v>
      </c>
      <c r="U4121" s="15" t="n">
        <v>141800</v>
      </c>
      <c r="V4121">
        <f>IFERROR(VLOOKUP(D4121,Tablas_Equivalencia!$A$3:$B$8,2,FALSE),"Sin dato")</f>
        <v/>
      </c>
      <c r="W4121">
        <f>IFERROR(VLOOKUP(L4121,Tablas_Equivalencia!$D$3:$E$9,2,FALSE),"Sin dato")</f>
        <v/>
      </c>
      <c r="X4121">
        <f>IF(I4121=1,"Varón","Mujer")</f>
        <v/>
      </c>
      <c r="Y4121">
        <f>IFERROR(VLOOKUP(M4121,Tablas_Equivalencia!$G$3:$H$6,2,FALSE),"Sin dato")</f>
        <v/>
      </c>
      <c r="Z4121">
        <f>IF(J4121&lt;=24,"18-24","25-29")</f>
        <v/>
      </c>
      <c r="AA4121">
        <f>IF(M4121&lt;&gt;1,"",IF(P4121=2,1,0))</f>
        <v/>
      </c>
      <c r="AB4121">
        <f>IF(M4121&lt;&gt;1,"",IF(O4121&gt;=2,1,0))</f>
        <v/>
      </c>
      <c r="AC4121">
        <f>IF(M4121&lt;&gt;1,"",IF(OR(Q4121=999,Q4121=""),"",IF(OR(Q4121&lt;35,Q4121&gt;48),1,0)))</f>
        <v/>
      </c>
      <c r="AD4121">
        <f>IF(COUNT(AA4121:AC4121)&lt;3,"",SUM(AA4121:AC4121))</f>
        <v/>
      </c>
      <c r="AE4121">
        <f>IF(L4121&gt;=4,2,IF(L4121&gt;=2,1,0))</f>
        <v/>
      </c>
      <c r="AF4121">
        <f>IF(L4121&gt;=5,1,0)</f>
        <v/>
      </c>
      <c r="AG4121">
        <f>AE4121+AF4121</f>
        <v/>
      </c>
      <c r="AH4121" s="15">
        <f>IF(M4121&lt;&gt;1,"",IF(OR(R4121=-9,R4121=""),"",R4121))</f>
        <v/>
      </c>
      <c r="AI4121">
        <f>IF(M4121&lt;&gt;1,"",IF(OR(Q4121=999,Q4121=""),"",Q4121))</f>
        <v/>
      </c>
    </row>
    <row r="4122">
      <c r="A4122" t="inlineStr">
        <is>
          <t>TQRMNOP122135</t>
        </is>
      </c>
      <c r="B4122" t="n">
        <v>2025</v>
      </c>
      <c r="C4122" t="n">
        <v>1</v>
      </c>
      <c r="D4122" t="n">
        <v>1</v>
      </c>
      <c r="E4122" t="inlineStr">
        <is>
          <t>S</t>
        </is>
      </c>
      <c r="F4122" t="n">
        <v>32</v>
      </c>
      <c r="G4122" t="n">
        <v>1257</v>
      </c>
      <c r="H4122" t="n">
        <v>1</v>
      </c>
      <c r="I4122" t="n">
        <v>2</v>
      </c>
      <c r="J4122" t="n">
        <v>27</v>
      </c>
      <c r="K4122" t="n">
        <v>2</v>
      </c>
      <c r="L4122" t="n">
        <v>3</v>
      </c>
      <c r="M4122" t="n">
        <v>1</v>
      </c>
      <c r="N4122" t="n">
        <v>4</v>
      </c>
      <c r="O4122" t="n">
        <v>2</v>
      </c>
      <c r="P4122" t="n">
        <v>2</v>
      </c>
      <c r="Q4122" t="n">
        <v>11</v>
      </c>
      <c r="R4122" s="15" t="n">
        <v>196000</v>
      </c>
      <c r="S4122" s="15" t="n">
        <v>0</v>
      </c>
      <c r="T4122" s="15" t="n">
        <v>196000</v>
      </c>
      <c r="U4122" s="15" t="n">
        <v>102500</v>
      </c>
      <c r="V4122">
        <f>IFERROR(VLOOKUP(D4122,Tablas_Equivalencia!$A$3:$B$8,2,FALSE),"Sin dato")</f>
        <v/>
      </c>
      <c r="W4122">
        <f>IFERROR(VLOOKUP(L4122,Tablas_Equivalencia!$D$3:$E$9,2,FALSE),"Sin dato")</f>
        <v/>
      </c>
      <c r="X4122">
        <f>IF(I4122=1,"Varón","Mujer")</f>
        <v/>
      </c>
      <c r="Y4122">
        <f>IFERROR(VLOOKUP(M4122,Tablas_Equivalencia!$G$3:$H$6,2,FALSE),"Sin dato")</f>
        <v/>
      </c>
      <c r="Z4122">
        <f>IF(J4122&lt;=24,"18-24","25-29")</f>
        <v/>
      </c>
      <c r="AA4122">
        <f>IF(M4122&lt;&gt;1,"",IF(P4122=2,1,0))</f>
        <v/>
      </c>
      <c r="AB4122">
        <f>IF(M4122&lt;&gt;1,"",IF(O4122&gt;=2,1,0))</f>
        <v/>
      </c>
      <c r="AC4122">
        <f>IF(M4122&lt;&gt;1,"",IF(OR(Q4122=999,Q4122=""),"",IF(OR(Q4122&lt;35,Q4122&gt;48),1,0)))</f>
        <v/>
      </c>
      <c r="AD4122">
        <f>IF(COUNT(AA4122:AC4122)&lt;3,"",SUM(AA4122:AC4122))</f>
        <v/>
      </c>
      <c r="AE4122">
        <f>IF(L4122&gt;=4,2,IF(L4122&gt;=2,1,0))</f>
        <v/>
      </c>
      <c r="AF4122">
        <f>IF(L4122&gt;=5,1,0)</f>
        <v/>
      </c>
      <c r="AG4122">
        <f>AE4122+AF4122</f>
        <v/>
      </c>
      <c r="AH4122" s="15">
        <f>IF(M4122&lt;&gt;1,"",IF(OR(R4122=-9,R4122=""),"",R4122))</f>
        <v/>
      </c>
      <c r="AI4122">
        <f>IF(M4122&lt;&gt;1,"",IF(OR(Q4122=999,Q4122=""),"",Q4122))</f>
        <v/>
      </c>
    </row>
    <row r="4123">
      <c r="A4123" t="inlineStr">
        <is>
          <t>TQRMNOP122146</t>
        </is>
      </c>
      <c r="B4123" t="n">
        <v>2025</v>
      </c>
      <c r="C4123" t="n">
        <v>1</v>
      </c>
      <c r="D4123" t="n">
        <v>40</v>
      </c>
      <c r="E4123" t="inlineStr">
        <is>
          <t>N</t>
        </is>
      </c>
      <c r="F4123" t="n">
        <v>22</v>
      </c>
      <c r="G4123" t="n">
        <v>983</v>
      </c>
      <c r="H4123" t="n">
        <v>3</v>
      </c>
      <c r="I4123" t="n">
        <v>2</v>
      </c>
      <c r="J4123" t="n">
        <v>22</v>
      </c>
      <c r="K4123" t="n">
        <v>2</v>
      </c>
      <c r="L4123" t="n">
        <v>3</v>
      </c>
      <c r="M4123" t="n">
        <v>3</v>
      </c>
      <c r="R4123" s="15" t="n">
        <v>0</v>
      </c>
      <c r="S4123" s="15" t="n">
        <v>0</v>
      </c>
      <c r="T4123" s="15" t="n">
        <v>0</v>
      </c>
      <c r="U4123" s="15" t="n">
        <v>146800</v>
      </c>
      <c r="V4123">
        <f>IFERROR(VLOOKUP(D4123,Tablas_Equivalencia!$A$3:$B$8,2,FALSE),"Sin dato")</f>
        <v/>
      </c>
      <c r="W4123">
        <f>IFERROR(VLOOKUP(L4123,Tablas_Equivalencia!$D$3:$E$9,2,FALSE),"Sin dato")</f>
        <v/>
      </c>
      <c r="X4123">
        <f>IF(I4123=1,"Varón","Mujer")</f>
        <v/>
      </c>
      <c r="Y4123">
        <f>IFERROR(VLOOKUP(M4123,Tablas_Equivalencia!$G$3:$H$6,2,FALSE),"Sin dato")</f>
        <v/>
      </c>
      <c r="Z4123">
        <f>IF(J4123&lt;=24,"18-24","25-29")</f>
        <v/>
      </c>
      <c r="AA4123">
        <f>IF(M4123&lt;&gt;1,"",IF(P4123=2,1,0))</f>
        <v/>
      </c>
      <c r="AB4123">
        <f>IF(M4123&lt;&gt;1,"",IF(O4123&gt;=2,1,0))</f>
        <v/>
      </c>
      <c r="AC4123">
        <f>IF(M4123&lt;&gt;1,"",IF(OR(Q4123=999,Q4123=""),"",IF(OR(Q4123&lt;35,Q4123&gt;48),1,0)))</f>
        <v/>
      </c>
      <c r="AD4123">
        <f>IF(COUNT(AA4123:AC4123)&lt;3,"",SUM(AA4123:AC4123))</f>
        <v/>
      </c>
      <c r="AE4123">
        <f>IF(L4123&gt;=4,2,IF(L4123&gt;=2,1,0))</f>
        <v/>
      </c>
      <c r="AF4123">
        <f>IF(L4123&gt;=5,1,0)</f>
        <v/>
      </c>
      <c r="AG4123">
        <f>AE4123+AF4123</f>
        <v/>
      </c>
      <c r="AH4123" s="15">
        <f>IF(M4123&lt;&gt;1,"",IF(OR(R4123=-9,R4123=""),"",R4123))</f>
        <v/>
      </c>
      <c r="AI4123">
        <f>IF(M4123&lt;&gt;1,"",IF(OR(Q4123=999,Q4123=""),"",Q4123))</f>
        <v/>
      </c>
    </row>
    <row r="4124">
      <c r="A4124" t="inlineStr">
        <is>
          <t>TQRMNOP122158</t>
        </is>
      </c>
      <c r="B4124" t="n">
        <v>2025</v>
      </c>
      <c r="C4124" t="n">
        <v>1</v>
      </c>
      <c r="D4124" t="n">
        <v>1</v>
      </c>
      <c r="E4124" t="inlineStr">
        <is>
          <t>S</t>
        </is>
      </c>
      <c r="F4124" t="n">
        <v>33</v>
      </c>
      <c r="G4124" t="n">
        <v>1627</v>
      </c>
      <c r="H4124" t="n">
        <v>1</v>
      </c>
      <c r="I4124" t="n">
        <v>1</v>
      </c>
      <c r="J4124" t="n">
        <v>26</v>
      </c>
      <c r="K4124" t="n">
        <v>2</v>
      </c>
      <c r="L4124" t="n">
        <v>3</v>
      </c>
      <c r="M4124" t="n">
        <v>1</v>
      </c>
      <c r="N4124" t="n">
        <v>1</v>
      </c>
      <c r="O4124" t="n">
        <v>1</v>
      </c>
      <c r="P4124" t="n">
        <v>1</v>
      </c>
      <c r="Q4124" t="n">
        <v>46</v>
      </c>
      <c r="R4124" s="15" t="n">
        <v>595000</v>
      </c>
      <c r="S4124" s="15" t="n">
        <v>0</v>
      </c>
      <c r="T4124" s="15" t="n">
        <v>595000</v>
      </c>
      <c r="U4124" s="15" t="n">
        <v>98300</v>
      </c>
      <c r="V4124">
        <f>IFERROR(VLOOKUP(D4124,Tablas_Equivalencia!$A$3:$B$8,2,FALSE),"Sin dato")</f>
        <v/>
      </c>
      <c r="W4124">
        <f>IFERROR(VLOOKUP(L4124,Tablas_Equivalencia!$D$3:$E$9,2,FALSE),"Sin dato")</f>
        <v/>
      </c>
      <c r="X4124">
        <f>IF(I4124=1,"Varón","Mujer")</f>
        <v/>
      </c>
      <c r="Y4124">
        <f>IFERROR(VLOOKUP(M4124,Tablas_Equivalencia!$G$3:$H$6,2,FALSE),"Sin dato")</f>
        <v/>
      </c>
      <c r="Z4124">
        <f>IF(J4124&lt;=24,"18-24","25-29")</f>
        <v/>
      </c>
      <c r="AA4124">
        <f>IF(M4124&lt;&gt;1,"",IF(P4124=2,1,0))</f>
        <v/>
      </c>
      <c r="AB4124">
        <f>IF(M4124&lt;&gt;1,"",IF(O4124&gt;=2,1,0))</f>
        <v/>
      </c>
      <c r="AC4124">
        <f>IF(M4124&lt;&gt;1,"",IF(OR(Q4124=999,Q4124=""),"",IF(OR(Q4124&lt;35,Q4124&gt;48),1,0)))</f>
        <v/>
      </c>
      <c r="AD4124">
        <f>IF(COUNT(AA4124:AC4124)&lt;3,"",SUM(AA4124:AC4124))</f>
        <v/>
      </c>
      <c r="AE4124">
        <f>IF(L4124&gt;=4,2,IF(L4124&gt;=2,1,0))</f>
        <v/>
      </c>
      <c r="AF4124">
        <f>IF(L4124&gt;=5,1,0)</f>
        <v/>
      </c>
      <c r="AG4124">
        <f>AE4124+AF4124</f>
        <v/>
      </c>
      <c r="AH4124" s="15">
        <f>IF(M4124&lt;&gt;1,"",IF(OR(R4124=-9,R4124=""),"",R4124))</f>
        <v/>
      </c>
      <c r="AI4124">
        <f>IF(M4124&lt;&gt;1,"",IF(OR(Q4124=999,Q4124=""),"",Q4124))</f>
        <v/>
      </c>
    </row>
    <row r="4125">
      <c r="A4125" t="inlineStr">
        <is>
          <t>TQRMNOP122163</t>
        </is>
      </c>
      <c r="B4125" t="n">
        <v>2025</v>
      </c>
      <c r="C4125" t="n">
        <v>1</v>
      </c>
      <c r="D4125" t="n">
        <v>41</v>
      </c>
      <c r="E4125" t="inlineStr">
        <is>
          <t>N</t>
        </is>
      </c>
      <c r="F4125" t="n">
        <v>15</v>
      </c>
      <c r="G4125" t="n">
        <v>1268</v>
      </c>
      <c r="H4125" t="n">
        <v>3</v>
      </c>
      <c r="I4125" t="n">
        <v>1</v>
      </c>
      <c r="J4125" t="n">
        <v>22</v>
      </c>
      <c r="K4125" t="n">
        <v>1</v>
      </c>
      <c r="L4125" t="n">
        <v>5</v>
      </c>
      <c r="M4125" t="n">
        <v>3</v>
      </c>
      <c r="R4125" s="15" t="n">
        <v>0</v>
      </c>
      <c r="S4125" s="15" t="n">
        <v>0</v>
      </c>
      <c r="T4125" s="15" t="n">
        <v>0</v>
      </c>
      <c r="U4125" s="15" t="n">
        <v>188600</v>
      </c>
      <c r="V4125">
        <f>IFERROR(VLOOKUP(D4125,Tablas_Equivalencia!$A$3:$B$8,2,FALSE),"Sin dato")</f>
        <v/>
      </c>
      <c r="W4125">
        <f>IFERROR(VLOOKUP(L4125,Tablas_Equivalencia!$D$3:$E$9,2,FALSE),"Sin dato")</f>
        <v/>
      </c>
      <c r="X4125">
        <f>IF(I4125=1,"Varón","Mujer")</f>
        <v/>
      </c>
      <c r="Y4125">
        <f>IFERROR(VLOOKUP(M4125,Tablas_Equivalencia!$G$3:$H$6,2,FALSE),"Sin dato")</f>
        <v/>
      </c>
      <c r="Z4125">
        <f>IF(J4125&lt;=24,"18-24","25-29")</f>
        <v/>
      </c>
      <c r="AA4125">
        <f>IF(M4125&lt;&gt;1,"",IF(P4125=2,1,0))</f>
        <v/>
      </c>
      <c r="AB4125">
        <f>IF(M4125&lt;&gt;1,"",IF(O4125&gt;=2,1,0))</f>
        <v/>
      </c>
      <c r="AC4125">
        <f>IF(M4125&lt;&gt;1,"",IF(OR(Q4125=999,Q4125=""),"",IF(OR(Q4125&lt;35,Q4125&gt;48),1,0)))</f>
        <v/>
      </c>
      <c r="AD4125">
        <f>IF(COUNT(AA4125:AC4125)&lt;3,"",SUM(AA4125:AC4125))</f>
        <v/>
      </c>
      <c r="AE4125">
        <f>IF(L4125&gt;=4,2,IF(L4125&gt;=2,1,0))</f>
        <v/>
      </c>
      <c r="AF4125">
        <f>IF(L4125&gt;=5,1,0)</f>
        <v/>
      </c>
      <c r="AG4125">
        <f>AE4125+AF4125</f>
        <v/>
      </c>
      <c r="AH4125" s="15">
        <f>IF(M4125&lt;&gt;1,"",IF(OR(R4125=-9,R4125=""),"",R4125))</f>
        <v/>
      </c>
      <c r="AI4125">
        <f>IF(M4125&lt;&gt;1,"",IF(OR(Q4125=999,Q4125=""),"",Q4125))</f>
        <v/>
      </c>
    </row>
    <row r="4126">
      <c r="A4126" t="inlineStr">
        <is>
          <t>TQRMNOP122166</t>
        </is>
      </c>
      <c r="B4126" t="n">
        <v>2025</v>
      </c>
      <c r="C4126" t="n">
        <v>1</v>
      </c>
      <c r="D4126" t="n">
        <v>43</v>
      </c>
      <c r="E4126" t="inlineStr">
        <is>
          <t>S</t>
        </is>
      </c>
      <c r="F4126" t="n">
        <v>17</v>
      </c>
      <c r="G4126" t="n">
        <v>940</v>
      </c>
      <c r="H4126" t="n">
        <v>3</v>
      </c>
      <c r="I4126" t="n">
        <v>2</v>
      </c>
      <c r="J4126" t="n">
        <v>28</v>
      </c>
      <c r="K4126" t="n">
        <v>1</v>
      </c>
      <c r="L4126" t="n">
        <v>5</v>
      </c>
      <c r="M4126" t="n">
        <v>2</v>
      </c>
      <c r="R4126" s="15" t="n">
        <v>0</v>
      </c>
      <c r="S4126" s="15" t="n">
        <v>0</v>
      </c>
      <c r="T4126" s="15" t="n">
        <v>0</v>
      </c>
      <c r="U4126" s="15" t="n">
        <v>289000</v>
      </c>
      <c r="V4126">
        <f>IFERROR(VLOOKUP(D4126,Tablas_Equivalencia!$A$3:$B$8,2,FALSE),"Sin dato")</f>
        <v/>
      </c>
      <c r="W4126">
        <f>IFERROR(VLOOKUP(L4126,Tablas_Equivalencia!$D$3:$E$9,2,FALSE),"Sin dato")</f>
        <v/>
      </c>
      <c r="X4126">
        <f>IF(I4126=1,"Varón","Mujer")</f>
        <v/>
      </c>
      <c r="Y4126">
        <f>IFERROR(VLOOKUP(M4126,Tablas_Equivalencia!$G$3:$H$6,2,FALSE),"Sin dato")</f>
        <v/>
      </c>
      <c r="Z4126">
        <f>IF(J4126&lt;=24,"18-24","25-29")</f>
        <v/>
      </c>
      <c r="AA4126">
        <f>IF(M4126&lt;&gt;1,"",IF(P4126=2,1,0))</f>
        <v/>
      </c>
      <c r="AB4126">
        <f>IF(M4126&lt;&gt;1,"",IF(O4126&gt;=2,1,0))</f>
        <v/>
      </c>
      <c r="AC4126">
        <f>IF(M4126&lt;&gt;1,"",IF(OR(Q4126=999,Q4126=""),"",IF(OR(Q4126&lt;35,Q4126&gt;48),1,0)))</f>
        <v/>
      </c>
      <c r="AD4126">
        <f>IF(COUNT(AA4126:AC4126)&lt;3,"",SUM(AA4126:AC4126))</f>
        <v/>
      </c>
      <c r="AE4126">
        <f>IF(L4126&gt;=4,2,IF(L4126&gt;=2,1,0))</f>
        <v/>
      </c>
      <c r="AF4126">
        <f>IF(L4126&gt;=5,1,0)</f>
        <v/>
      </c>
      <c r="AG4126">
        <f>AE4126+AF4126</f>
        <v/>
      </c>
      <c r="AH4126" s="15">
        <f>IF(M4126&lt;&gt;1,"",IF(OR(R4126=-9,R4126=""),"",R4126))</f>
        <v/>
      </c>
      <c r="AI4126">
        <f>IF(M4126&lt;&gt;1,"",IF(OR(Q4126=999,Q4126=""),"",Q4126))</f>
        <v/>
      </c>
    </row>
    <row r="4127">
      <c r="A4127" t="inlineStr">
        <is>
          <t>TQRMNOP122178</t>
        </is>
      </c>
      <c r="B4127" t="n">
        <v>2025</v>
      </c>
      <c r="C4127" t="n">
        <v>1</v>
      </c>
      <c r="D4127" t="n">
        <v>1</v>
      </c>
      <c r="E4127" t="inlineStr">
        <is>
          <t>S</t>
        </is>
      </c>
      <c r="F4127" t="n">
        <v>33</v>
      </c>
      <c r="G4127" t="n">
        <v>1011</v>
      </c>
      <c r="H4127" t="n">
        <v>3</v>
      </c>
      <c r="I4127" t="n">
        <v>2</v>
      </c>
      <c r="J4127" t="n">
        <v>19</v>
      </c>
      <c r="K4127" t="n">
        <v>1</v>
      </c>
      <c r="L4127" t="n">
        <v>5</v>
      </c>
      <c r="M4127" t="n">
        <v>2</v>
      </c>
      <c r="R4127" s="15" t="n">
        <v>0</v>
      </c>
      <c r="S4127" s="15" t="n">
        <v>0</v>
      </c>
      <c r="T4127" s="15" t="n">
        <v>0</v>
      </c>
      <c r="U4127" s="15" t="n">
        <v>246300</v>
      </c>
      <c r="V4127">
        <f>IFERROR(VLOOKUP(D4127,Tablas_Equivalencia!$A$3:$B$8,2,FALSE),"Sin dato")</f>
        <v/>
      </c>
      <c r="W4127">
        <f>IFERROR(VLOOKUP(L4127,Tablas_Equivalencia!$D$3:$E$9,2,FALSE),"Sin dato")</f>
        <v/>
      </c>
      <c r="X4127">
        <f>IF(I4127=1,"Varón","Mujer")</f>
        <v/>
      </c>
      <c r="Y4127">
        <f>IFERROR(VLOOKUP(M4127,Tablas_Equivalencia!$G$3:$H$6,2,FALSE),"Sin dato")</f>
        <v/>
      </c>
      <c r="Z4127">
        <f>IF(J4127&lt;=24,"18-24","25-29")</f>
        <v/>
      </c>
      <c r="AA4127">
        <f>IF(M4127&lt;&gt;1,"",IF(P4127=2,1,0))</f>
        <v/>
      </c>
      <c r="AB4127">
        <f>IF(M4127&lt;&gt;1,"",IF(O4127&gt;=2,1,0))</f>
        <v/>
      </c>
      <c r="AC4127">
        <f>IF(M4127&lt;&gt;1,"",IF(OR(Q4127=999,Q4127=""),"",IF(OR(Q4127&lt;35,Q4127&gt;48),1,0)))</f>
        <v/>
      </c>
      <c r="AD4127">
        <f>IF(COUNT(AA4127:AC4127)&lt;3,"",SUM(AA4127:AC4127))</f>
        <v/>
      </c>
      <c r="AE4127">
        <f>IF(L4127&gt;=4,2,IF(L4127&gt;=2,1,0))</f>
        <v/>
      </c>
      <c r="AF4127">
        <f>IF(L4127&gt;=5,1,0)</f>
        <v/>
      </c>
      <c r="AG4127">
        <f>AE4127+AF4127</f>
        <v/>
      </c>
      <c r="AH4127" s="15">
        <f>IF(M4127&lt;&gt;1,"",IF(OR(R4127=-9,R4127=""),"",R4127))</f>
        <v/>
      </c>
      <c r="AI4127">
        <f>IF(M4127&lt;&gt;1,"",IF(OR(Q4127=999,Q4127=""),"",Q4127))</f>
        <v/>
      </c>
    </row>
    <row r="4128">
      <c r="A4128" t="inlineStr">
        <is>
          <t>TQRMNOP122192</t>
        </is>
      </c>
      <c r="B4128" t="n">
        <v>2025</v>
      </c>
      <c r="C4128" t="n">
        <v>1</v>
      </c>
      <c r="D4128" t="n">
        <v>1</v>
      </c>
      <c r="E4128" t="inlineStr">
        <is>
          <t>S</t>
        </is>
      </c>
      <c r="F4128" t="n">
        <v>33</v>
      </c>
      <c r="G4128" t="n">
        <v>615</v>
      </c>
      <c r="H4128" t="n">
        <v>10</v>
      </c>
      <c r="I4128" t="n">
        <v>1</v>
      </c>
      <c r="J4128" t="n">
        <v>23</v>
      </c>
      <c r="K4128" t="n">
        <v>2</v>
      </c>
      <c r="L4128" t="n">
        <v>3</v>
      </c>
      <c r="M4128" t="n">
        <v>1</v>
      </c>
      <c r="N4128" t="n">
        <v>3</v>
      </c>
      <c r="O4128" t="n">
        <v>3</v>
      </c>
      <c r="P4128" t="n">
        <v>2</v>
      </c>
      <c r="Q4128" t="n">
        <v>19</v>
      </c>
      <c r="R4128" s="15" t="n">
        <v>573000</v>
      </c>
      <c r="S4128" s="15" t="n">
        <v>0</v>
      </c>
      <c r="T4128" s="15" t="n">
        <v>573000</v>
      </c>
      <c r="U4128" s="15" t="n">
        <v>122300</v>
      </c>
      <c r="V4128">
        <f>IFERROR(VLOOKUP(D4128,Tablas_Equivalencia!$A$3:$B$8,2,FALSE),"Sin dato")</f>
        <v/>
      </c>
      <c r="W4128">
        <f>IFERROR(VLOOKUP(L4128,Tablas_Equivalencia!$D$3:$E$9,2,FALSE),"Sin dato")</f>
        <v/>
      </c>
      <c r="X4128">
        <f>IF(I4128=1,"Varón","Mujer")</f>
        <v/>
      </c>
      <c r="Y4128">
        <f>IFERROR(VLOOKUP(M4128,Tablas_Equivalencia!$G$3:$H$6,2,FALSE),"Sin dato")</f>
        <v/>
      </c>
      <c r="Z4128">
        <f>IF(J4128&lt;=24,"18-24","25-29")</f>
        <v/>
      </c>
      <c r="AA4128">
        <f>IF(M4128&lt;&gt;1,"",IF(P4128=2,1,0))</f>
        <v/>
      </c>
      <c r="AB4128">
        <f>IF(M4128&lt;&gt;1,"",IF(O4128&gt;=2,1,0))</f>
        <v/>
      </c>
      <c r="AC4128">
        <f>IF(M4128&lt;&gt;1,"",IF(OR(Q4128=999,Q4128=""),"",IF(OR(Q4128&lt;35,Q4128&gt;48),1,0)))</f>
        <v/>
      </c>
      <c r="AD4128">
        <f>IF(COUNT(AA4128:AC4128)&lt;3,"",SUM(AA4128:AC4128))</f>
        <v/>
      </c>
      <c r="AE4128">
        <f>IF(L4128&gt;=4,2,IF(L4128&gt;=2,1,0))</f>
        <v/>
      </c>
      <c r="AF4128">
        <f>IF(L4128&gt;=5,1,0)</f>
        <v/>
      </c>
      <c r="AG4128">
        <f>AE4128+AF4128</f>
        <v/>
      </c>
      <c r="AH4128" s="15">
        <f>IF(M4128&lt;&gt;1,"",IF(OR(R4128=-9,R4128=""),"",R4128))</f>
        <v/>
      </c>
      <c r="AI4128">
        <f>IF(M4128&lt;&gt;1,"",IF(OR(Q4128=999,Q4128=""),"",Q4128))</f>
        <v/>
      </c>
    </row>
    <row r="4129">
      <c r="A4129" t="inlineStr">
        <is>
          <t>TQRMNOP122206</t>
        </is>
      </c>
      <c r="B4129" t="n">
        <v>2025</v>
      </c>
      <c r="C4129" t="n">
        <v>1</v>
      </c>
      <c r="D4129" t="n">
        <v>42</v>
      </c>
      <c r="E4129" t="inlineStr">
        <is>
          <t>S</t>
        </is>
      </c>
      <c r="F4129" t="n">
        <v>10</v>
      </c>
      <c r="G4129" t="n">
        <v>1087</v>
      </c>
      <c r="H4129" t="n">
        <v>3</v>
      </c>
      <c r="I4129" t="n">
        <v>1</v>
      </c>
      <c r="J4129" t="n">
        <v>22</v>
      </c>
      <c r="K4129" t="n">
        <v>2</v>
      </c>
      <c r="L4129" t="n">
        <v>5</v>
      </c>
      <c r="M4129" t="n">
        <v>3</v>
      </c>
      <c r="R4129" s="15" t="n">
        <v>0</v>
      </c>
      <c r="S4129" s="15" t="n">
        <v>0</v>
      </c>
      <c r="T4129" s="15" t="n">
        <v>0</v>
      </c>
      <c r="U4129" s="15" t="n">
        <v>95700</v>
      </c>
      <c r="V4129">
        <f>IFERROR(VLOOKUP(D4129,Tablas_Equivalencia!$A$3:$B$8,2,FALSE),"Sin dato")</f>
        <v/>
      </c>
      <c r="W4129">
        <f>IFERROR(VLOOKUP(L4129,Tablas_Equivalencia!$D$3:$E$9,2,FALSE),"Sin dato")</f>
        <v/>
      </c>
      <c r="X4129">
        <f>IF(I4129=1,"Varón","Mujer")</f>
        <v/>
      </c>
      <c r="Y4129">
        <f>IFERROR(VLOOKUP(M4129,Tablas_Equivalencia!$G$3:$H$6,2,FALSE),"Sin dato")</f>
        <v/>
      </c>
      <c r="Z4129">
        <f>IF(J4129&lt;=24,"18-24","25-29")</f>
        <v/>
      </c>
      <c r="AA4129">
        <f>IF(M4129&lt;&gt;1,"",IF(P4129=2,1,0))</f>
        <v/>
      </c>
      <c r="AB4129">
        <f>IF(M4129&lt;&gt;1,"",IF(O4129&gt;=2,1,0))</f>
        <v/>
      </c>
      <c r="AC4129">
        <f>IF(M4129&lt;&gt;1,"",IF(OR(Q4129=999,Q4129=""),"",IF(OR(Q4129&lt;35,Q4129&gt;48),1,0)))</f>
        <v/>
      </c>
      <c r="AD4129">
        <f>IF(COUNT(AA4129:AC4129)&lt;3,"",SUM(AA4129:AC4129))</f>
        <v/>
      </c>
      <c r="AE4129">
        <f>IF(L4129&gt;=4,2,IF(L4129&gt;=2,1,0))</f>
        <v/>
      </c>
      <c r="AF4129">
        <f>IF(L4129&gt;=5,1,0)</f>
        <v/>
      </c>
      <c r="AG4129">
        <f>AE4129+AF4129</f>
        <v/>
      </c>
      <c r="AH4129" s="15">
        <f>IF(M4129&lt;&gt;1,"",IF(OR(R4129=-9,R4129=""),"",R4129))</f>
        <v/>
      </c>
      <c r="AI4129">
        <f>IF(M4129&lt;&gt;1,"",IF(OR(Q4129=999,Q4129=""),"",Q4129))</f>
        <v/>
      </c>
    </row>
    <row r="4130">
      <c r="A4130" t="inlineStr">
        <is>
          <t>TQRMNOP122207</t>
        </is>
      </c>
      <c r="B4130" t="n">
        <v>2025</v>
      </c>
      <c r="C4130" t="n">
        <v>1</v>
      </c>
      <c r="D4130" t="n">
        <v>44</v>
      </c>
      <c r="E4130" t="inlineStr">
        <is>
          <t>S</t>
        </is>
      </c>
      <c r="F4130" t="n">
        <v>13</v>
      </c>
      <c r="G4130" t="n">
        <v>1190</v>
      </c>
      <c r="H4130" t="n">
        <v>3</v>
      </c>
      <c r="I4130" t="n">
        <v>1</v>
      </c>
      <c r="J4130" t="n">
        <v>18</v>
      </c>
      <c r="K4130" t="n">
        <v>2</v>
      </c>
      <c r="L4130" t="n">
        <v>2</v>
      </c>
      <c r="M4130" t="n">
        <v>1</v>
      </c>
      <c r="N4130" t="n">
        <v>3</v>
      </c>
      <c r="O4130" t="n">
        <v>1</v>
      </c>
      <c r="P4130" t="n">
        <v>2</v>
      </c>
      <c r="Q4130" t="n">
        <v>13</v>
      </c>
      <c r="R4130" s="15" t="n">
        <v>244000</v>
      </c>
      <c r="S4130" s="15" t="n">
        <v>0</v>
      </c>
      <c r="T4130" s="15" t="n">
        <v>244000</v>
      </c>
      <c r="U4130" s="15" t="n">
        <v>66900</v>
      </c>
      <c r="V4130">
        <f>IFERROR(VLOOKUP(D4130,Tablas_Equivalencia!$A$3:$B$8,2,FALSE),"Sin dato")</f>
        <v/>
      </c>
      <c r="W4130">
        <f>IFERROR(VLOOKUP(L4130,Tablas_Equivalencia!$D$3:$E$9,2,FALSE),"Sin dato")</f>
        <v/>
      </c>
      <c r="X4130">
        <f>IF(I4130=1,"Varón","Mujer")</f>
        <v/>
      </c>
      <c r="Y4130">
        <f>IFERROR(VLOOKUP(M4130,Tablas_Equivalencia!$G$3:$H$6,2,FALSE),"Sin dato")</f>
        <v/>
      </c>
      <c r="Z4130">
        <f>IF(J4130&lt;=24,"18-24","25-29")</f>
        <v/>
      </c>
      <c r="AA4130">
        <f>IF(M4130&lt;&gt;1,"",IF(P4130=2,1,0))</f>
        <v/>
      </c>
      <c r="AB4130">
        <f>IF(M4130&lt;&gt;1,"",IF(O4130&gt;=2,1,0))</f>
        <v/>
      </c>
      <c r="AC4130">
        <f>IF(M4130&lt;&gt;1,"",IF(OR(Q4130=999,Q4130=""),"",IF(OR(Q4130&lt;35,Q4130&gt;48),1,0)))</f>
        <v/>
      </c>
      <c r="AD4130">
        <f>IF(COUNT(AA4130:AC4130)&lt;3,"",SUM(AA4130:AC4130))</f>
        <v/>
      </c>
      <c r="AE4130">
        <f>IF(L4130&gt;=4,2,IF(L4130&gt;=2,1,0))</f>
        <v/>
      </c>
      <c r="AF4130">
        <f>IF(L4130&gt;=5,1,0)</f>
        <v/>
      </c>
      <c r="AG4130">
        <f>AE4130+AF4130</f>
        <v/>
      </c>
      <c r="AH4130" s="15">
        <f>IF(M4130&lt;&gt;1,"",IF(OR(R4130=-9,R4130=""),"",R4130))</f>
        <v/>
      </c>
      <c r="AI4130">
        <f>IF(M4130&lt;&gt;1,"",IF(OR(Q4130=999,Q4130=""),"",Q4130))</f>
        <v/>
      </c>
    </row>
    <row r="4131">
      <c r="A4131" t="inlineStr">
        <is>
          <t>TQRMNOP122211</t>
        </is>
      </c>
      <c r="B4131" t="n">
        <v>2025</v>
      </c>
      <c r="C4131" t="n">
        <v>1</v>
      </c>
      <c r="D4131" t="n">
        <v>40</v>
      </c>
      <c r="E4131" t="inlineStr">
        <is>
          <t>S</t>
        </is>
      </c>
      <c r="F4131" t="n">
        <v>7</v>
      </c>
      <c r="G4131" t="n">
        <v>1040</v>
      </c>
      <c r="H4131" t="n">
        <v>1</v>
      </c>
      <c r="I4131" t="n">
        <v>2</v>
      </c>
      <c r="J4131" t="n">
        <v>19</v>
      </c>
      <c r="K4131" t="n">
        <v>1</v>
      </c>
      <c r="L4131" t="n">
        <v>5</v>
      </c>
      <c r="M4131" t="n">
        <v>2</v>
      </c>
      <c r="R4131" s="15" t="n">
        <v>0</v>
      </c>
      <c r="S4131" s="15" t="n">
        <v>0</v>
      </c>
      <c r="T4131" s="15" t="n">
        <v>0</v>
      </c>
      <c r="U4131" s="15" t="n">
        <v>209500</v>
      </c>
      <c r="V4131">
        <f>IFERROR(VLOOKUP(D4131,Tablas_Equivalencia!$A$3:$B$8,2,FALSE),"Sin dato")</f>
        <v/>
      </c>
      <c r="W4131">
        <f>IFERROR(VLOOKUP(L4131,Tablas_Equivalencia!$D$3:$E$9,2,FALSE),"Sin dato")</f>
        <v/>
      </c>
      <c r="X4131">
        <f>IF(I4131=1,"Varón","Mujer")</f>
        <v/>
      </c>
      <c r="Y4131">
        <f>IFERROR(VLOOKUP(M4131,Tablas_Equivalencia!$G$3:$H$6,2,FALSE),"Sin dato")</f>
        <v/>
      </c>
      <c r="Z4131">
        <f>IF(J4131&lt;=24,"18-24","25-29")</f>
        <v/>
      </c>
      <c r="AA4131">
        <f>IF(M4131&lt;&gt;1,"",IF(P4131=2,1,0))</f>
        <v/>
      </c>
      <c r="AB4131">
        <f>IF(M4131&lt;&gt;1,"",IF(O4131&gt;=2,1,0))</f>
        <v/>
      </c>
      <c r="AC4131">
        <f>IF(M4131&lt;&gt;1,"",IF(OR(Q4131=999,Q4131=""),"",IF(OR(Q4131&lt;35,Q4131&gt;48),1,0)))</f>
        <v/>
      </c>
      <c r="AD4131">
        <f>IF(COUNT(AA4131:AC4131)&lt;3,"",SUM(AA4131:AC4131))</f>
        <v/>
      </c>
      <c r="AE4131">
        <f>IF(L4131&gt;=4,2,IF(L4131&gt;=2,1,0))</f>
        <v/>
      </c>
      <c r="AF4131">
        <f>IF(L4131&gt;=5,1,0)</f>
        <v/>
      </c>
      <c r="AG4131">
        <f>AE4131+AF4131</f>
        <v/>
      </c>
      <c r="AH4131" s="15">
        <f>IF(M4131&lt;&gt;1,"",IF(OR(R4131=-9,R4131=""),"",R4131))</f>
        <v/>
      </c>
      <c r="AI4131">
        <f>IF(M4131&lt;&gt;1,"",IF(OR(Q4131=999,Q4131=""),"",Q4131))</f>
        <v/>
      </c>
    </row>
    <row r="4132">
      <c r="A4132" t="inlineStr">
        <is>
          <t>TQRMNOP122215</t>
        </is>
      </c>
      <c r="B4132" t="n">
        <v>2025</v>
      </c>
      <c r="C4132" t="n">
        <v>1</v>
      </c>
      <c r="D4132" t="n">
        <v>43</v>
      </c>
      <c r="E4132" t="inlineStr">
        <is>
          <t>S</t>
        </is>
      </c>
      <c r="F4132" t="n">
        <v>36</v>
      </c>
      <c r="G4132" t="n">
        <v>1177</v>
      </c>
      <c r="H4132" t="n">
        <v>3</v>
      </c>
      <c r="I4132" t="n">
        <v>2</v>
      </c>
      <c r="J4132" t="n">
        <v>26</v>
      </c>
      <c r="K4132" t="n">
        <v>2</v>
      </c>
      <c r="L4132" t="n">
        <v>5</v>
      </c>
      <c r="M4132" t="n">
        <v>3</v>
      </c>
      <c r="R4132" s="15" t="n">
        <v>0</v>
      </c>
      <c r="S4132" s="15" t="n">
        <v>0</v>
      </c>
      <c r="T4132" s="15" t="n">
        <v>0</v>
      </c>
      <c r="U4132" s="15" t="n">
        <v>122700</v>
      </c>
      <c r="V4132">
        <f>IFERROR(VLOOKUP(D4132,Tablas_Equivalencia!$A$3:$B$8,2,FALSE),"Sin dato")</f>
        <v/>
      </c>
      <c r="W4132">
        <f>IFERROR(VLOOKUP(L4132,Tablas_Equivalencia!$D$3:$E$9,2,FALSE),"Sin dato")</f>
        <v/>
      </c>
      <c r="X4132">
        <f>IF(I4132=1,"Varón","Mujer")</f>
        <v/>
      </c>
      <c r="Y4132">
        <f>IFERROR(VLOOKUP(M4132,Tablas_Equivalencia!$G$3:$H$6,2,FALSE),"Sin dato")</f>
        <v/>
      </c>
      <c r="Z4132">
        <f>IF(J4132&lt;=24,"18-24","25-29")</f>
        <v/>
      </c>
      <c r="AA4132">
        <f>IF(M4132&lt;&gt;1,"",IF(P4132=2,1,0))</f>
        <v/>
      </c>
      <c r="AB4132">
        <f>IF(M4132&lt;&gt;1,"",IF(O4132&gt;=2,1,0))</f>
        <v/>
      </c>
      <c r="AC4132">
        <f>IF(M4132&lt;&gt;1,"",IF(OR(Q4132=999,Q4132=""),"",IF(OR(Q4132&lt;35,Q4132&gt;48),1,0)))</f>
        <v/>
      </c>
      <c r="AD4132">
        <f>IF(COUNT(AA4132:AC4132)&lt;3,"",SUM(AA4132:AC4132))</f>
        <v/>
      </c>
      <c r="AE4132">
        <f>IF(L4132&gt;=4,2,IF(L4132&gt;=2,1,0))</f>
        <v/>
      </c>
      <c r="AF4132">
        <f>IF(L4132&gt;=5,1,0)</f>
        <v/>
      </c>
      <c r="AG4132">
        <f>AE4132+AF4132</f>
        <v/>
      </c>
      <c r="AH4132" s="15">
        <f>IF(M4132&lt;&gt;1,"",IF(OR(R4132=-9,R4132=""),"",R4132))</f>
        <v/>
      </c>
      <c r="AI4132">
        <f>IF(M4132&lt;&gt;1,"",IF(OR(Q4132=999,Q4132=""),"",Q4132))</f>
        <v/>
      </c>
    </row>
    <row r="4133">
      <c r="A4133" t="inlineStr">
        <is>
          <t>TQRMNOP122216</t>
        </is>
      </c>
      <c r="B4133" t="n">
        <v>2025</v>
      </c>
      <c r="C4133" t="n">
        <v>1</v>
      </c>
      <c r="D4133" t="n">
        <v>43</v>
      </c>
      <c r="E4133" t="inlineStr">
        <is>
          <t>S</t>
        </is>
      </c>
      <c r="F4133" t="n">
        <v>36</v>
      </c>
      <c r="G4133" t="n">
        <v>537</v>
      </c>
      <c r="H4133" t="n">
        <v>2</v>
      </c>
      <c r="I4133" t="n">
        <v>2</v>
      </c>
      <c r="J4133" t="n">
        <v>24</v>
      </c>
      <c r="K4133" t="n">
        <v>2</v>
      </c>
      <c r="L4133" t="n">
        <v>3</v>
      </c>
      <c r="M4133" t="n">
        <v>2</v>
      </c>
      <c r="R4133" s="15" t="n">
        <v>0</v>
      </c>
      <c r="S4133" s="15" t="n">
        <v>0</v>
      </c>
      <c r="T4133" s="15" t="n">
        <v>0</v>
      </c>
      <c r="U4133" s="15" t="n">
        <v>127000</v>
      </c>
      <c r="V4133">
        <f>IFERROR(VLOOKUP(D4133,Tablas_Equivalencia!$A$3:$B$8,2,FALSE),"Sin dato")</f>
        <v/>
      </c>
      <c r="W4133">
        <f>IFERROR(VLOOKUP(L4133,Tablas_Equivalencia!$D$3:$E$9,2,FALSE),"Sin dato")</f>
        <v/>
      </c>
      <c r="X4133">
        <f>IF(I4133=1,"Varón","Mujer")</f>
        <v/>
      </c>
      <c r="Y4133">
        <f>IFERROR(VLOOKUP(M4133,Tablas_Equivalencia!$G$3:$H$6,2,FALSE),"Sin dato")</f>
        <v/>
      </c>
      <c r="Z4133">
        <f>IF(J4133&lt;=24,"18-24","25-29")</f>
        <v/>
      </c>
      <c r="AA4133">
        <f>IF(M4133&lt;&gt;1,"",IF(P4133=2,1,0))</f>
        <v/>
      </c>
      <c r="AB4133">
        <f>IF(M4133&lt;&gt;1,"",IF(O4133&gt;=2,1,0))</f>
        <v/>
      </c>
      <c r="AC4133">
        <f>IF(M4133&lt;&gt;1,"",IF(OR(Q4133=999,Q4133=""),"",IF(OR(Q4133&lt;35,Q4133&gt;48),1,0)))</f>
        <v/>
      </c>
      <c r="AD4133">
        <f>IF(COUNT(AA4133:AC4133)&lt;3,"",SUM(AA4133:AC4133))</f>
        <v/>
      </c>
      <c r="AE4133">
        <f>IF(L4133&gt;=4,2,IF(L4133&gt;=2,1,0))</f>
        <v/>
      </c>
      <c r="AF4133">
        <f>IF(L4133&gt;=5,1,0)</f>
        <v/>
      </c>
      <c r="AG4133">
        <f>AE4133+AF4133</f>
        <v/>
      </c>
      <c r="AH4133" s="15">
        <f>IF(M4133&lt;&gt;1,"",IF(OR(R4133=-9,R4133=""),"",R4133))</f>
        <v/>
      </c>
      <c r="AI4133">
        <f>IF(M4133&lt;&gt;1,"",IF(OR(Q4133=999,Q4133=""),"",Q4133))</f>
        <v/>
      </c>
    </row>
    <row r="4134">
      <c r="A4134" t="inlineStr">
        <is>
          <t>TQRMNOP122219</t>
        </is>
      </c>
      <c r="B4134" t="n">
        <v>2025</v>
      </c>
      <c r="C4134" t="n">
        <v>1</v>
      </c>
      <c r="D4134" t="n">
        <v>1</v>
      </c>
      <c r="E4134" t="inlineStr">
        <is>
          <t>S</t>
        </is>
      </c>
      <c r="F4134" t="n">
        <v>33</v>
      </c>
      <c r="G4134" t="n">
        <v>709</v>
      </c>
      <c r="H4134" t="n">
        <v>3</v>
      </c>
      <c r="I4134" t="n">
        <v>2</v>
      </c>
      <c r="J4134" t="n">
        <v>21</v>
      </c>
      <c r="K4134" t="n">
        <v>1</v>
      </c>
      <c r="L4134" t="n">
        <v>5</v>
      </c>
      <c r="M4134" t="n">
        <v>2</v>
      </c>
      <c r="R4134" s="15" t="n">
        <v>0</v>
      </c>
      <c r="S4134" s="15" t="n">
        <v>0</v>
      </c>
      <c r="T4134" s="15" t="n">
        <v>0</v>
      </c>
      <c r="U4134" s="15" t="n">
        <v>81700</v>
      </c>
      <c r="V4134">
        <f>IFERROR(VLOOKUP(D4134,Tablas_Equivalencia!$A$3:$B$8,2,FALSE),"Sin dato")</f>
        <v/>
      </c>
      <c r="W4134">
        <f>IFERROR(VLOOKUP(L4134,Tablas_Equivalencia!$D$3:$E$9,2,FALSE),"Sin dato")</f>
        <v/>
      </c>
      <c r="X4134">
        <f>IF(I4134=1,"Varón","Mujer")</f>
        <v/>
      </c>
      <c r="Y4134">
        <f>IFERROR(VLOOKUP(M4134,Tablas_Equivalencia!$G$3:$H$6,2,FALSE),"Sin dato")</f>
        <v/>
      </c>
      <c r="Z4134">
        <f>IF(J4134&lt;=24,"18-24","25-29")</f>
        <v/>
      </c>
      <c r="AA4134">
        <f>IF(M4134&lt;&gt;1,"",IF(P4134=2,1,0))</f>
        <v/>
      </c>
      <c r="AB4134">
        <f>IF(M4134&lt;&gt;1,"",IF(O4134&gt;=2,1,0))</f>
        <v/>
      </c>
      <c r="AC4134">
        <f>IF(M4134&lt;&gt;1,"",IF(OR(Q4134=999,Q4134=""),"",IF(OR(Q4134&lt;35,Q4134&gt;48),1,0)))</f>
        <v/>
      </c>
      <c r="AD4134">
        <f>IF(COUNT(AA4134:AC4134)&lt;3,"",SUM(AA4134:AC4134))</f>
        <v/>
      </c>
      <c r="AE4134">
        <f>IF(L4134&gt;=4,2,IF(L4134&gt;=2,1,0))</f>
        <v/>
      </c>
      <c r="AF4134">
        <f>IF(L4134&gt;=5,1,0)</f>
        <v/>
      </c>
      <c r="AG4134">
        <f>AE4134+AF4134</f>
        <v/>
      </c>
      <c r="AH4134" s="15">
        <f>IF(M4134&lt;&gt;1,"",IF(OR(R4134=-9,R4134=""),"",R4134))</f>
        <v/>
      </c>
      <c r="AI4134">
        <f>IF(M4134&lt;&gt;1,"",IF(OR(Q4134=999,Q4134=""),"",Q4134))</f>
        <v/>
      </c>
    </row>
    <row r="4135">
      <c r="A4135" t="inlineStr">
        <is>
          <t>TQRMNOP122221</t>
        </is>
      </c>
      <c r="B4135" t="n">
        <v>2025</v>
      </c>
      <c r="C4135" t="n">
        <v>1</v>
      </c>
      <c r="D4135" t="n">
        <v>43</v>
      </c>
      <c r="E4135" t="inlineStr">
        <is>
          <t>S</t>
        </is>
      </c>
      <c r="F4135" t="n">
        <v>36</v>
      </c>
      <c r="G4135" t="n">
        <v>1119</v>
      </c>
      <c r="H4135" t="n">
        <v>1</v>
      </c>
      <c r="I4135" t="n">
        <v>2</v>
      </c>
      <c r="J4135" t="n">
        <v>29</v>
      </c>
      <c r="K4135" t="n">
        <v>2</v>
      </c>
      <c r="L4135" t="n">
        <v>4</v>
      </c>
      <c r="M4135" t="n">
        <v>1</v>
      </c>
      <c r="N4135" t="n">
        <v>2</v>
      </c>
      <c r="O4135" t="n">
        <v>1</v>
      </c>
      <c r="P4135" t="n">
        <v>1</v>
      </c>
      <c r="Q4135" t="n">
        <v>44</v>
      </c>
      <c r="R4135" s="15" t="n">
        <v>429000</v>
      </c>
      <c r="S4135" s="15" t="n">
        <v>0</v>
      </c>
      <c r="T4135" s="15" t="n">
        <v>429000</v>
      </c>
      <c r="U4135" s="15" t="n">
        <v>115800</v>
      </c>
      <c r="V4135">
        <f>IFERROR(VLOOKUP(D4135,Tablas_Equivalencia!$A$3:$B$8,2,FALSE),"Sin dato")</f>
        <v/>
      </c>
      <c r="W4135">
        <f>IFERROR(VLOOKUP(L4135,Tablas_Equivalencia!$D$3:$E$9,2,FALSE),"Sin dato")</f>
        <v/>
      </c>
      <c r="X4135">
        <f>IF(I4135=1,"Varón","Mujer")</f>
        <v/>
      </c>
      <c r="Y4135">
        <f>IFERROR(VLOOKUP(M4135,Tablas_Equivalencia!$G$3:$H$6,2,FALSE),"Sin dato")</f>
        <v/>
      </c>
      <c r="Z4135">
        <f>IF(J4135&lt;=24,"18-24","25-29")</f>
        <v/>
      </c>
      <c r="AA4135">
        <f>IF(M4135&lt;&gt;1,"",IF(P4135=2,1,0))</f>
        <v/>
      </c>
      <c r="AB4135">
        <f>IF(M4135&lt;&gt;1,"",IF(O4135&gt;=2,1,0))</f>
        <v/>
      </c>
      <c r="AC4135">
        <f>IF(M4135&lt;&gt;1,"",IF(OR(Q4135=999,Q4135=""),"",IF(OR(Q4135&lt;35,Q4135&gt;48),1,0)))</f>
        <v/>
      </c>
      <c r="AD4135">
        <f>IF(COUNT(AA4135:AC4135)&lt;3,"",SUM(AA4135:AC4135))</f>
        <v/>
      </c>
      <c r="AE4135">
        <f>IF(L4135&gt;=4,2,IF(L4135&gt;=2,1,0))</f>
        <v/>
      </c>
      <c r="AF4135">
        <f>IF(L4135&gt;=5,1,0)</f>
        <v/>
      </c>
      <c r="AG4135">
        <f>AE4135+AF4135</f>
        <v/>
      </c>
      <c r="AH4135" s="15">
        <f>IF(M4135&lt;&gt;1,"",IF(OR(R4135=-9,R4135=""),"",R4135))</f>
        <v/>
      </c>
      <c r="AI4135">
        <f>IF(M4135&lt;&gt;1,"",IF(OR(Q4135=999,Q4135=""),"",Q4135))</f>
        <v/>
      </c>
    </row>
    <row r="4136">
      <c r="A4136" t="inlineStr">
        <is>
          <t>TQRMNOP122225</t>
        </is>
      </c>
      <c r="B4136" t="n">
        <v>2025</v>
      </c>
      <c r="C4136" t="n">
        <v>1</v>
      </c>
      <c r="D4136" t="n">
        <v>42</v>
      </c>
      <c r="E4136" t="inlineStr">
        <is>
          <t>S</t>
        </is>
      </c>
      <c r="F4136" t="n">
        <v>10</v>
      </c>
      <c r="G4136" t="n">
        <v>1110</v>
      </c>
      <c r="H4136" t="n">
        <v>2</v>
      </c>
      <c r="I4136" t="n">
        <v>2</v>
      </c>
      <c r="J4136" t="n">
        <v>20</v>
      </c>
      <c r="K4136" t="n">
        <v>1</v>
      </c>
      <c r="L4136" t="n">
        <v>5</v>
      </c>
      <c r="M4136" t="n">
        <v>2</v>
      </c>
      <c r="R4136" s="15" t="n">
        <v>0</v>
      </c>
      <c r="S4136" s="15" t="n">
        <v>88000</v>
      </c>
      <c r="T4136" s="15" t="n">
        <v>88000</v>
      </c>
      <c r="U4136" s="15" t="n">
        <v>153800</v>
      </c>
      <c r="V4136">
        <f>IFERROR(VLOOKUP(D4136,Tablas_Equivalencia!$A$3:$B$8,2,FALSE),"Sin dato")</f>
        <v/>
      </c>
      <c r="W4136">
        <f>IFERROR(VLOOKUP(L4136,Tablas_Equivalencia!$D$3:$E$9,2,FALSE),"Sin dato")</f>
        <v/>
      </c>
      <c r="X4136">
        <f>IF(I4136=1,"Varón","Mujer")</f>
        <v/>
      </c>
      <c r="Y4136">
        <f>IFERROR(VLOOKUP(M4136,Tablas_Equivalencia!$G$3:$H$6,2,FALSE),"Sin dato")</f>
        <v/>
      </c>
      <c r="Z4136">
        <f>IF(J4136&lt;=24,"18-24","25-29")</f>
        <v/>
      </c>
      <c r="AA4136">
        <f>IF(M4136&lt;&gt;1,"",IF(P4136=2,1,0))</f>
        <v/>
      </c>
      <c r="AB4136">
        <f>IF(M4136&lt;&gt;1,"",IF(O4136&gt;=2,1,0))</f>
        <v/>
      </c>
      <c r="AC4136">
        <f>IF(M4136&lt;&gt;1,"",IF(OR(Q4136=999,Q4136=""),"",IF(OR(Q4136&lt;35,Q4136&gt;48),1,0)))</f>
        <v/>
      </c>
      <c r="AD4136">
        <f>IF(COUNT(AA4136:AC4136)&lt;3,"",SUM(AA4136:AC4136))</f>
        <v/>
      </c>
      <c r="AE4136">
        <f>IF(L4136&gt;=4,2,IF(L4136&gt;=2,1,0))</f>
        <v/>
      </c>
      <c r="AF4136">
        <f>IF(L4136&gt;=5,1,0)</f>
        <v/>
      </c>
      <c r="AG4136">
        <f>AE4136+AF4136</f>
        <v/>
      </c>
      <c r="AH4136" s="15">
        <f>IF(M4136&lt;&gt;1,"",IF(OR(R4136=-9,R4136=""),"",R4136))</f>
        <v/>
      </c>
      <c r="AI4136">
        <f>IF(M4136&lt;&gt;1,"",IF(OR(Q4136=999,Q4136=""),"",Q4136))</f>
        <v/>
      </c>
    </row>
    <row r="4137">
      <c r="A4137" t="inlineStr">
        <is>
          <t>TQRMNOP122226</t>
        </is>
      </c>
      <c r="B4137" t="n">
        <v>2025</v>
      </c>
      <c r="C4137" t="n">
        <v>1</v>
      </c>
      <c r="D4137" t="n">
        <v>42</v>
      </c>
      <c r="E4137" t="inlineStr">
        <is>
          <t>N</t>
        </is>
      </c>
      <c r="F4137" t="n">
        <v>27</v>
      </c>
      <c r="G4137" t="n">
        <v>1325</v>
      </c>
      <c r="H4137" t="n">
        <v>2</v>
      </c>
      <c r="I4137" t="n">
        <v>2</v>
      </c>
      <c r="J4137" t="n">
        <v>24</v>
      </c>
      <c r="K4137" t="n">
        <v>2</v>
      </c>
      <c r="L4137" t="n">
        <v>4</v>
      </c>
      <c r="M4137" t="n">
        <v>3</v>
      </c>
      <c r="R4137" s="15" t="n">
        <v>0</v>
      </c>
      <c r="S4137" s="15" t="n">
        <v>0</v>
      </c>
      <c r="T4137" s="15" t="n">
        <v>0</v>
      </c>
      <c r="U4137" s="15" t="n">
        <v>119200</v>
      </c>
      <c r="V4137">
        <f>IFERROR(VLOOKUP(D4137,Tablas_Equivalencia!$A$3:$B$8,2,FALSE),"Sin dato")</f>
        <v/>
      </c>
      <c r="W4137">
        <f>IFERROR(VLOOKUP(L4137,Tablas_Equivalencia!$D$3:$E$9,2,FALSE),"Sin dato")</f>
        <v/>
      </c>
      <c r="X4137">
        <f>IF(I4137=1,"Varón","Mujer")</f>
        <v/>
      </c>
      <c r="Y4137">
        <f>IFERROR(VLOOKUP(M4137,Tablas_Equivalencia!$G$3:$H$6,2,FALSE),"Sin dato")</f>
        <v/>
      </c>
      <c r="Z4137">
        <f>IF(J4137&lt;=24,"18-24","25-29")</f>
        <v/>
      </c>
      <c r="AA4137">
        <f>IF(M4137&lt;&gt;1,"",IF(P4137=2,1,0))</f>
        <v/>
      </c>
      <c r="AB4137">
        <f>IF(M4137&lt;&gt;1,"",IF(O4137&gt;=2,1,0))</f>
        <v/>
      </c>
      <c r="AC4137">
        <f>IF(M4137&lt;&gt;1,"",IF(OR(Q4137=999,Q4137=""),"",IF(OR(Q4137&lt;35,Q4137&gt;48),1,0)))</f>
        <v/>
      </c>
      <c r="AD4137">
        <f>IF(COUNT(AA4137:AC4137)&lt;3,"",SUM(AA4137:AC4137))</f>
        <v/>
      </c>
      <c r="AE4137">
        <f>IF(L4137&gt;=4,2,IF(L4137&gt;=2,1,0))</f>
        <v/>
      </c>
      <c r="AF4137">
        <f>IF(L4137&gt;=5,1,0)</f>
        <v/>
      </c>
      <c r="AG4137">
        <f>AE4137+AF4137</f>
        <v/>
      </c>
      <c r="AH4137" s="15">
        <f>IF(M4137&lt;&gt;1,"",IF(OR(R4137=-9,R4137=""),"",R4137))</f>
        <v/>
      </c>
      <c r="AI4137">
        <f>IF(M4137&lt;&gt;1,"",IF(OR(Q4137=999,Q4137=""),"",Q4137))</f>
        <v/>
      </c>
    </row>
    <row r="4138">
      <c r="A4138" t="inlineStr">
        <is>
          <t>TQRMNOP122227</t>
        </is>
      </c>
      <c r="B4138" t="n">
        <v>2025</v>
      </c>
      <c r="C4138" t="n">
        <v>1</v>
      </c>
      <c r="D4138" t="n">
        <v>1</v>
      </c>
      <c r="E4138" t="inlineStr">
        <is>
          <t>S</t>
        </is>
      </c>
      <c r="F4138" t="n">
        <v>33</v>
      </c>
      <c r="G4138" t="n">
        <v>1567</v>
      </c>
      <c r="H4138" t="n">
        <v>1</v>
      </c>
      <c r="I4138" t="n">
        <v>2</v>
      </c>
      <c r="J4138" t="n">
        <v>23</v>
      </c>
      <c r="K4138" t="n">
        <v>2</v>
      </c>
      <c r="L4138" t="n">
        <v>4</v>
      </c>
      <c r="M4138" t="n">
        <v>2</v>
      </c>
      <c r="R4138" s="15" t="n">
        <v>0</v>
      </c>
      <c r="S4138" s="15" t="n">
        <v>77000</v>
      </c>
      <c r="T4138" s="15" t="n">
        <v>77000</v>
      </c>
      <c r="U4138" s="15" t="n">
        <v>118100</v>
      </c>
      <c r="V4138">
        <f>IFERROR(VLOOKUP(D4138,Tablas_Equivalencia!$A$3:$B$8,2,FALSE),"Sin dato")</f>
        <v/>
      </c>
      <c r="W4138">
        <f>IFERROR(VLOOKUP(L4138,Tablas_Equivalencia!$D$3:$E$9,2,FALSE),"Sin dato")</f>
        <v/>
      </c>
      <c r="X4138">
        <f>IF(I4138=1,"Varón","Mujer")</f>
        <v/>
      </c>
      <c r="Y4138">
        <f>IFERROR(VLOOKUP(M4138,Tablas_Equivalencia!$G$3:$H$6,2,FALSE),"Sin dato")</f>
        <v/>
      </c>
      <c r="Z4138">
        <f>IF(J4138&lt;=24,"18-24","25-29")</f>
        <v/>
      </c>
      <c r="AA4138">
        <f>IF(M4138&lt;&gt;1,"",IF(P4138=2,1,0))</f>
        <v/>
      </c>
      <c r="AB4138">
        <f>IF(M4138&lt;&gt;1,"",IF(O4138&gt;=2,1,0))</f>
        <v/>
      </c>
      <c r="AC4138">
        <f>IF(M4138&lt;&gt;1,"",IF(OR(Q4138=999,Q4138=""),"",IF(OR(Q4138&lt;35,Q4138&gt;48),1,0)))</f>
        <v/>
      </c>
      <c r="AD4138">
        <f>IF(COUNT(AA4138:AC4138)&lt;3,"",SUM(AA4138:AC4138))</f>
        <v/>
      </c>
      <c r="AE4138">
        <f>IF(L4138&gt;=4,2,IF(L4138&gt;=2,1,0))</f>
        <v/>
      </c>
      <c r="AF4138">
        <f>IF(L4138&gt;=5,1,0)</f>
        <v/>
      </c>
      <c r="AG4138">
        <f>AE4138+AF4138</f>
        <v/>
      </c>
      <c r="AH4138" s="15">
        <f>IF(M4138&lt;&gt;1,"",IF(OR(R4138=-9,R4138=""),"",R4138))</f>
        <v/>
      </c>
      <c r="AI4138">
        <f>IF(M4138&lt;&gt;1,"",IF(OR(Q4138=999,Q4138=""),"",Q4138))</f>
        <v/>
      </c>
    </row>
    <row r="4139">
      <c r="A4139" t="inlineStr">
        <is>
          <t>TQRMNOP122228</t>
        </is>
      </c>
      <c r="B4139" t="n">
        <v>2025</v>
      </c>
      <c r="C4139" t="n">
        <v>1</v>
      </c>
      <c r="D4139" t="n">
        <v>43</v>
      </c>
      <c r="E4139" t="inlineStr">
        <is>
          <t>S</t>
        </is>
      </c>
      <c r="F4139" t="n">
        <v>19</v>
      </c>
      <c r="G4139" t="n">
        <v>531</v>
      </c>
      <c r="H4139" t="n">
        <v>3</v>
      </c>
      <c r="I4139" t="n">
        <v>1</v>
      </c>
      <c r="J4139" t="n">
        <v>27</v>
      </c>
      <c r="K4139" t="n">
        <v>2</v>
      </c>
      <c r="L4139" t="n">
        <v>4</v>
      </c>
      <c r="M4139" t="n">
        <v>1</v>
      </c>
      <c r="N4139" t="n">
        <v>3</v>
      </c>
      <c r="O4139" t="n">
        <v>2</v>
      </c>
      <c r="P4139" t="n">
        <v>2</v>
      </c>
      <c r="Q4139" t="n">
        <v>35</v>
      </c>
      <c r="R4139" s="15" t="n">
        <v>253000</v>
      </c>
      <c r="S4139" s="15" t="n">
        <v>77000</v>
      </c>
      <c r="T4139" s="15" t="n">
        <v>330000</v>
      </c>
      <c r="U4139" s="15" t="n">
        <v>280900</v>
      </c>
      <c r="V4139">
        <f>IFERROR(VLOOKUP(D4139,Tablas_Equivalencia!$A$3:$B$8,2,FALSE),"Sin dato")</f>
        <v/>
      </c>
      <c r="W4139">
        <f>IFERROR(VLOOKUP(L4139,Tablas_Equivalencia!$D$3:$E$9,2,FALSE),"Sin dato")</f>
        <v/>
      </c>
      <c r="X4139">
        <f>IF(I4139=1,"Varón","Mujer")</f>
        <v/>
      </c>
      <c r="Y4139">
        <f>IFERROR(VLOOKUP(M4139,Tablas_Equivalencia!$G$3:$H$6,2,FALSE),"Sin dato")</f>
        <v/>
      </c>
      <c r="Z4139">
        <f>IF(J4139&lt;=24,"18-24","25-29")</f>
        <v/>
      </c>
      <c r="AA4139">
        <f>IF(M4139&lt;&gt;1,"",IF(P4139=2,1,0))</f>
        <v/>
      </c>
      <c r="AB4139">
        <f>IF(M4139&lt;&gt;1,"",IF(O4139&gt;=2,1,0))</f>
        <v/>
      </c>
      <c r="AC4139">
        <f>IF(M4139&lt;&gt;1,"",IF(OR(Q4139=999,Q4139=""),"",IF(OR(Q4139&lt;35,Q4139&gt;48),1,0)))</f>
        <v/>
      </c>
      <c r="AD4139">
        <f>IF(COUNT(AA4139:AC4139)&lt;3,"",SUM(AA4139:AC4139))</f>
        <v/>
      </c>
      <c r="AE4139">
        <f>IF(L4139&gt;=4,2,IF(L4139&gt;=2,1,0))</f>
        <v/>
      </c>
      <c r="AF4139">
        <f>IF(L4139&gt;=5,1,0)</f>
        <v/>
      </c>
      <c r="AG4139">
        <f>AE4139+AF4139</f>
        <v/>
      </c>
      <c r="AH4139" s="15">
        <f>IF(M4139&lt;&gt;1,"",IF(OR(R4139=-9,R4139=""),"",R4139))</f>
        <v/>
      </c>
      <c r="AI4139">
        <f>IF(M4139&lt;&gt;1,"",IF(OR(Q4139=999,Q4139=""),"",Q4139))</f>
        <v/>
      </c>
    </row>
    <row r="4140">
      <c r="A4140" t="inlineStr">
        <is>
          <t>TQRMNOP122234</t>
        </is>
      </c>
      <c r="B4140" t="n">
        <v>2025</v>
      </c>
      <c r="C4140" t="n">
        <v>1</v>
      </c>
      <c r="D4140" t="n">
        <v>1</v>
      </c>
      <c r="E4140" t="inlineStr">
        <is>
          <t>S</t>
        </is>
      </c>
      <c r="F4140" t="n">
        <v>32</v>
      </c>
      <c r="G4140" t="n">
        <v>1396</v>
      </c>
      <c r="H4140" t="n">
        <v>1</v>
      </c>
      <c r="I4140" t="n">
        <v>1</v>
      </c>
      <c r="J4140" t="n">
        <v>21</v>
      </c>
      <c r="K4140" t="n">
        <v>1</v>
      </c>
      <c r="L4140" t="n">
        <v>5</v>
      </c>
      <c r="M4140" t="n">
        <v>2</v>
      </c>
      <c r="R4140" s="15" t="n">
        <v>0</v>
      </c>
      <c r="S4140" s="15" t="n">
        <v>0</v>
      </c>
      <c r="T4140" s="15" t="n">
        <v>0</v>
      </c>
      <c r="U4140" s="15" t="n">
        <v>144000</v>
      </c>
      <c r="V4140">
        <f>IFERROR(VLOOKUP(D4140,Tablas_Equivalencia!$A$3:$B$8,2,FALSE),"Sin dato")</f>
        <v/>
      </c>
      <c r="W4140">
        <f>IFERROR(VLOOKUP(L4140,Tablas_Equivalencia!$D$3:$E$9,2,FALSE),"Sin dato")</f>
        <v/>
      </c>
      <c r="X4140">
        <f>IF(I4140=1,"Varón","Mujer")</f>
        <v/>
      </c>
      <c r="Y4140">
        <f>IFERROR(VLOOKUP(M4140,Tablas_Equivalencia!$G$3:$H$6,2,FALSE),"Sin dato")</f>
        <v/>
      </c>
      <c r="Z4140">
        <f>IF(J4140&lt;=24,"18-24","25-29")</f>
        <v/>
      </c>
      <c r="AA4140">
        <f>IF(M4140&lt;&gt;1,"",IF(P4140=2,1,0))</f>
        <v/>
      </c>
      <c r="AB4140">
        <f>IF(M4140&lt;&gt;1,"",IF(O4140&gt;=2,1,0))</f>
        <v/>
      </c>
      <c r="AC4140">
        <f>IF(M4140&lt;&gt;1,"",IF(OR(Q4140=999,Q4140=""),"",IF(OR(Q4140&lt;35,Q4140&gt;48),1,0)))</f>
        <v/>
      </c>
      <c r="AD4140">
        <f>IF(COUNT(AA4140:AC4140)&lt;3,"",SUM(AA4140:AC4140))</f>
        <v/>
      </c>
      <c r="AE4140">
        <f>IF(L4140&gt;=4,2,IF(L4140&gt;=2,1,0))</f>
        <v/>
      </c>
      <c r="AF4140">
        <f>IF(L4140&gt;=5,1,0)</f>
        <v/>
      </c>
      <c r="AG4140">
        <f>AE4140+AF4140</f>
        <v/>
      </c>
      <c r="AH4140" s="15">
        <f>IF(M4140&lt;&gt;1,"",IF(OR(R4140=-9,R4140=""),"",R4140))</f>
        <v/>
      </c>
      <c r="AI4140">
        <f>IF(M4140&lt;&gt;1,"",IF(OR(Q4140=999,Q4140=""),"",Q4140))</f>
        <v/>
      </c>
    </row>
    <row r="4141">
      <c r="A4141" t="inlineStr">
        <is>
          <t>TQRMNOP122241</t>
        </is>
      </c>
      <c r="B4141" t="n">
        <v>2025</v>
      </c>
      <c r="C4141" t="n">
        <v>1</v>
      </c>
      <c r="D4141" t="n">
        <v>40</v>
      </c>
      <c r="E4141" t="inlineStr">
        <is>
          <t>N</t>
        </is>
      </c>
      <c r="F4141" t="n">
        <v>22</v>
      </c>
      <c r="G4141" t="n">
        <v>792</v>
      </c>
      <c r="H4141" t="n">
        <v>3</v>
      </c>
      <c r="I4141" t="n">
        <v>1</v>
      </c>
      <c r="J4141" t="n">
        <v>22</v>
      </c>
      <c r="K4141" t="n">
        <v>2</v>
      </c>
      <c r="L4141" t="n">
        <v>4</v>
      </c>
      <c r="M4141" t="n">
        <v>3</v>
      </c>
      <c r="R4141" s="15" t="n">
        <v>0</v>
      </c>
      <c r="S4141" s="15" t="n">
        <v>0</v>
      </c>
      <c r="T4141" s="15" t="n">
        <v>0</v>
      </c>
      <c r="U4141" s="15" t="n">
        <v>298700</v>
      </c>
      <c r="V4141">
        <f>IFERROR(VLOOKUP(D4141,Tablas_Equivalencia!$A$3:$B$8,2,FALSE),"Sin dato")</f>
        <v/>
      </c>
      <c r="W4141">
        <f>IFERROR(VLOOKUP(L4141,Tablas_Equivalencia!$D$3:$E$9,2,FALSE),"Sin dato")</f>
        <v/>
      </c>
      <c r="X4141">
        <f>IF(I4141=1,"Varón","Mujer")</f>
        <v/>
      </c>
      <c r="Y4141">
        <f>IFERROR(VLOOKUP(M4141,Tablas_Equivalencia!$G$3:$H$6,2,FALSE),"Sin dato")</f>
        <v/>
      </c>
      <c r="Z4141">
        <f>IF(J4141&lt;=24,"18-24","25-29")</f>
        <v/>
      </c>
      <c r="AA4141">
        <f>IF(M4141&lt;&gt;1,"",IF(P4141=2,1,0))</f>
        <v/>
      </c>
      <c r="AB4141">
        <f>IF(M4141&lt;&gt;1,"",IF(O4141&gt;=2,1,0))</f>
        <v/>
      </c>
      <c r="AC4141">
        <f>IF(M4141&lt;&gt;1,"",IF(OR(Q4141=999,Q4141=""),"",IF(OR(Q4141&lt;35,Q4141&gt;48),1,0)))</f>
        <v/>
      </c>
      <c r="AD4141">
        <f>IF(COUNT(AA4141:AC4141)&lt;3,"",SUM(AA4141:AC4141))</f>
        <v/>
      </c>
      <c r="AE4141">
        <f>IF(L4141&gt;=4,2,IF(L4141&gt;=2,1,0))</f>
        <v/>
      </c>
      <c r="AF4141">
        <f>IF(L4141&gt;=5,1,0)</f>
        <v/>
      </c>
      <c r="AG4141">
        <f>AE4141+AF4141</f>
        <v/>
      </c>
      <c r="AH4141" s="15">
        <f>IF(M4141&lt;&gt;1,"",IF(OR(R4141=-9,R4141=""),"",R4141))</f>
        <v/>
      </c>
      <c r="AI4141">
        <f>IF(M4141&lt;&gt;1,"",IF(OR(Q4141=999,Q4141=""),"",Q4141))</f>
        <v/>
      </c>
    </row>
    <row r="4142">
      <c r="A4142" t="inlineStr">
        <is>
          <t>TQRMNOP122255</t>
        </is>
      </c>
      <c r="B4142" t="n">
        <v>2025</v>
      </c>
      <c r="C4142" t="n">
        <v>1</v>
      </c>
      <c r="D4142" t="n">
        <v>44</v>
      </c>
      <c r="E4142" t="inlineStr">
        <is>
          <t>N</t>
        </is>
      </c>
      <c r="F4142" t="n">
        <v>14</v>
      </c>
      <c r="G4142" t="n">
        <v>563</v>
      </c>
      <c r="H4142" t="n">
        <v>3</v>
      </c>
      <c r="I4142" t="n">
        <v>1</v>
      </c>
      <c r="J4142" t="n">
        <v>23</v>
      </c>
      <c r="K4142" t="n">
        <v>1</v>
      </c>
      <c r="L4142" t="n">
        <v>3</v>
      </c>
      <c r="M4142" t="n">
        <v>2</v>
      </c>
      <c r="R4142" s="15" t="n">
        <v>0</v>
      </c>
      <c r="S4142" s="15" t="n">
        <v>0</v>
      </c>
      <c r="T4142" s="15" t="n">
        <v>0</v>
      </c>
      <c r="U4142" s="15" t="n">
        <v>292600</v>
      </c>
      <c r="V4142">
        <f>IFERROR(VLOOKUP(D4142,Tablas_Equivalencia!$A$3:$B$8,2,FALSE),"Sin dato")</f>
        <v/>
      </c>
      <c r="W4142">
        <f>IFERROR(VLOOKUP(L4142,Tablas_Equivalencia!$D$3:$E$9,2,FALSE),"Sin dato")</f>
        <v/>
      </c>
      <c r="X4142">
        <f>IF(I4142=1,"Varón","Mujer")</f>
        <v/>
      </c>
      <c r="Y4142">
        <f>IFERROR(VLOOKUP(M4142,Tablas_Equivalencia!$G$3:$H$6,2,FALSE),"Sin dato")</f>
        <v/>
      </c>
      <c r="Z4142">
        <f>IF(J4142&lt;=24,"18-24","25-29")</f>
        <v/>
      </c>
      <c r="AA4142">
        <f>IF(M4142&lt;&gt;1,"",IF(P4142=2,1,0))</f>
        <v/>
      </c>
      <c r="AB4142">
        <f>IF(M4142&lt;&gt;1,"",IF(O4142&gt;=2,1,0))</f>
        <v/>
      </c>
      <c r="AC4142">
        <f>IF(M4142&lt;&gt;1,"",IF(OR(Q4142=999,Q4142=""),"",IF(OR(Q4142&lt;35,Q4142&gt;48),1,0)))</f>
        <v/>
      </c>
      <c r="AD4142">
        <f>IF(COUNT(AA4142:AC4142)&lt;3,"",SUM(AA4142:AC4142))</f>
        <v/>
      </c>
      <c r="AE4142">
        <f>IF(L4142&gt;=4,2,IF(L4142&gt;=2,1,0))</f>
        <v/>
      </c>
      <c r="AF4142">
        <f>IF(L4142&gt;=5,1,0)</f>
        <v/>
      </c>
      <c r="AG4142">
        <f>AE4142+AF4142</f>
        <v/>
      </c>
      <c r="AH4142" s="15">
        <f>IF(M4142&lt;&gt;1,"",IF(OR(R4142=-9,R4142=""),"",R4142))</f>
        <v/>
      </c>
      <c r="AI4142">
        <f>IF(M4142&lt;&gt;1,"",IF(OR(Q4142=999,Q4142=""),"",Q4142))</f>
        <v/>
      </c>
    </row>
    <row r="4143">
      <c r="A4143" t="inlineStr">
        <is>
          <t>TQRMNOP122256</t>
        </is>
      </c>
      <c r="B4143" t="n">
        <v>2025</v>
      </c>
      <c r="C4143" t="n">
        <v>1</v>
      </c>
      <c r="D4143" t="n">
        <v>40</v>
      </c>
      <c r="E4143" t="inlineStr">
        <is>
          <t>N</t>
        </is>
      </c>
      <c r="F4143" t="n">
        <v>22</v>
      </c>
      <c r="G4143" t="n">
        <v>1444</v>
      </c>
      <c r="H4143" t="n">
        <v>3</v>
      </c>
      <c r="I4143" t="n">
        <v>2</v>
      </c>
      <c r="J4143" t="n">
        <v>23</v>
      </c>
      <c r="K4143" t="n">
        <v>2</v>
      </c>
      <c r="L4143" t="n">
        <v>6</v>
      </c>
      <c r="M4143" t="n">
        <v>3</v>
      </c>
      <c r="R4143" s="15" t="n">
        <v>0</v>
      </c>
      <c r="S4143" s="15" t="n">
        <v>102000</v>
      </c>
      <c r="T4143" s="15" t="n">
        <v>102000</v>
      </c>
      <c r="U4143" s="15" t="n">
        <v>34900</v>
      </c>
      <c r="V4143">
        <f>IFERROR(VLOOKUP(D4143,Tablas_Equivalencia!$A$3:$B$8,2,FALSE),"Sin dato")</f>
        <v/>
      </c>
      <c r="W4143">
        <f>IFERROR(VLOOKUP(L4143,Tablas_Equivalencia!$D$3:$E$9,2,FALSE),"Sin dato")</f>
        <v/>
      </c>
      <c r="X4143">
        <f>IF(I4143=1,"Varón","Mujer")</f>
        <v/>
      </c>
      <c r="Y4143">
        <f>IFERROR(VLOOKUP(M4143,Tablas_Equivalencia!$G$3:$H$6,2,FALSE),"Sin dato")</f>
        <v/>
      </c>
      <c r="Z4143">
        <f>IF(J4143&lt;=24,"18-24","25-29")</f>
        <v/>
      </c>
      <c r="AA4143">
        <f>IF(M4143&lt;&gt;1,"",IF(P4143=2,1,0))</f>
        <v/>
      </c>
      <c r="AB4143">
        <f>IF(M4143&lt;&gt;1,"",IF(O4143&gt;=2,1,0))</f>
        <v/>
      </c>
      <c r="AC4143">
        <f>IF(M4143&lt;&gt;1,"",IF(OR(Q4143=999,Q4143=""),"",IF(OR(Q4143&lt;35,Q4143&gt;48),1,0)))</f>
        <v/>
      </c>
      <c r="AD4143">
        <f>IF(COUNT(AA4143:AC4143)&lt;3,"",SUM(AA4143:AC4143))</f>
        <v/>
      </c>
      <c r="AE4143">
        <f>IF(L4143&gt;=4,2,IF(L4143&gt;=2,1,0))</f>
        <v/>
      </c>
      <c r="AF4143">
        <f>IF(L4143&gt;=5,1,0)</f>
        <v/>
      </c>
      <c r="AG4143">
        <f>AE4143+AF4143</f>
        <v/>
      </c>
      <c r="AH4143" s="15">
        <f>IF(M4143&lt;&gt;1,"",IF(OR(R4143=-9,R4143=""),"",R4143))</f>
        <v/>
      </c>
      <c r="AI4143">
        <f>IF(M4143&lt;&gt;1,"",IF(OR(Q4143=999,Q4143=""),"",Q4143))</f>
        <v/>
      </c>
    </row>
    <row r="4144">
      <c r="A4144" t="inlineStr">
        <is>
          <t>TQRMNOP122258</t>
        </is>
      </c>
      <c r="B4144" t="n">
        <v>2025</v>
      </c>
      <c r="C4144" t="n">
        <v>1</v>
      </c>
      <c r="D4144" t="n">
        <v>44</v>
      </c>
      <c r="E4144" t="inlineStr">
        <is>
          <t>S</t>
        </is>
      </c>
      <c r="F4144" t="n">
        <v>13</v>
      </c>
      <c r="G4144" t="n">
        <v>1062</v>
      </c>
      <c r="H4144" t="n">
        <v>10</v>
      </c>
      <c r="I4144" t="n">
        <v>1</v>
      </c>
      <c r="J4144" t="n">
        <v>23</v>
      </c>
      <c r="K4144" t="n">
        <v>1</v>
      </c>
      <c r="L4144" t="n">
        <v>4</v>
      </c>
      <c r="M4144" t="n">
        <v>2</v>
      </c>
      <c r="R4144" s="15" t="n">
        <v>0</v>
      </c>
      <c r="S4144" s="15" t="n">
        <v>80000</v>
      </c>
      <c r="T4144" s="15" t="n">
        <v>80000</v>
      </c>
      <c r="U4144" s="15" t="n">
        <v>100300</v>
      </c>
      <c r="V4144">
        <f>IFERROR(VLOOKUP(D4144,Tablas_Equivalencia!$A$3:$B$8,2,FALSE),"Sin dato")</f>
        <v/>
      </c>
      <c r="W4144">
        <f>IFERROR(VLOOKUP(L4144,Tablas_Equivalencia!$D$3:$E$9,2,FALSE),"Sin dato")</f>
        <v/>
      </c>
      <c r="X4144">
        <f>IF(I4144=1,"Varón","Mujer")</f>
        <v/>
      </c>
      <c r="Y4144">
        <f>IFERROR(VLOOKUP(M4144,Tablas_Equivalencia!$G$3:$H$6,2,FALSE),"Sin dato")</f>
        <v/>
      </c>
      <c r="Z4144">
        <f>IF(J4144&lt;=24,"18-24","25-29")</f>
        <v/>
      </c>
      <c r="AA4144">
        <f>IF(M4144&lt;&gt;1,"",IF(P4144=2,1,0))</f>
        <v/>
      </c>
      <c r="AB4144">
        <f>IF(M4144&lt;&gt;1,"",IF(O4144&gt;=2,1,0))</f>
        <v/>
      </c>
      <c r="AC4144">
        <f>IF(M4144&lt;&gt;1,"",IF(OR(Q4144=999,Q4144=""),"",IF(OR(Q4144&lt;35,Q4144&gt;48),1,0)))</f>
        <v/>
      </c>
      <c r="AD4144">
        <f>IF(COUNT(AA4144:AC4144)&lt;3,"",SUM(AA4144:AC4144))</f>
        <v/>
      </c>
      <c r="AE4144">
        <f>IF(L4144&gt;=4,2,IF(L4144&gt;=2,1,0))</f>
        <v/>
      </c>
      <c r="AF4144">
        <f>IF(L4144&gt;=5,1,0)</f>
        <v/>
      </c>
      <c r="AG4144">
        <f>AE4144+AF4144</f>
        <v/>
      </c>
      <c r="AH4144" s="15">
        <f>IF(M4144&lt;&gt;1,"",IF(OR(R4144=-9,R4144=""),"",R4144))</f>
        <v/>
      </c>
      <c r="AI4144">
        <f>IF(M4144&lt;&gt;1,"",IF(OR(Q4144=999,Q4144=""),"",Q4144))</f>
        <v/>
      </c>
    </row>
    <row r="4145">
      <c r="A4145" t="inlineStr">
        <is>
          <t>TQRMNOP122265</t>
        </is>
      </c>
      <c r="B4145" t="n">
        <v>2025</v>
      </c>
      <c r="C4145" t="n">
        <v>1</v>
      </c>
      <c r="D4145" t="n">
        <v>1</v>
      </c>
      <c r="E4145" t="inlineStr">
        <is>
          <t>S</t>
        </is>
      </c>
      <c r="F4145" t="n">
        <v>33</v>
      </c>
      <c r="G4145" t="n">
        <v>1204</v>
      </c>
      <c r="H4145" t="n">
        <v>3</v>
      </c>
      <c r="I4145" t="n">
        <v>2</v>
      </c>
      <c r="J4145" t="n">
        <v>19</v>
      </c>
      <c r="K4145" t="n">
        <v>2</v>
      </c>
      <c r="L4145" t="n">
        <v>2</v>
      </c>
      <c r="M4145" t="n">
        <v>2</v>
      </c>
      <c r="R4145" s="15" t="n">
        <v>0</v>
      </c>
      <c r="S4145" s="15" t="n">
        <v>0</v>
      </c>
      <c r="T4145" s="15" t="n">
        <v>0</v>
      </c>
      <c r="U4145" s="15" t="n">
        <v>55400</v>
      </c>
      <c r="V4145">
        <f>IFERROR(VLOOKUP(D4145,Tablas_Equivalencia!$A$3:$B$8,2,FALSE),"Sin dato")</f>
        <v/>
      </c>
      <c r="W4145">
        <f>IFERROR(VLOOKUP(L4145,Tablas_Equivalencia!$D$3:$E$9,2,FALSE),"Sin dato")</f>
        <v/>
      </c>
      <c r="X4145">
        <f>IF(I4145=1,"Varón","Mujer")</f>
        <v/>
      </c>
      <c r="Y4145">
        <f>IFERROR(VLOOKUP(M4145,Tablas_Equivalencia!$G$3:$H$6,2,FALSE),"Sin dato")</f>
        <v/>
      </c>
      <c r="Z4145">
        <f>IF(J4145&lt;=24,"18-24","25-29")</f>
        <v/>
      </c>
      <c r="AA4145">
        <f>IF(M4145&lt;&gt;1,"",IF(P4145=2,1,0))</f>
        <v/>
      </c>
      <c r="AB4145">
        <f>IF(M4145&lt;&gt;1,"",IF(O4145&gt;=2,1,0))</f>
        <v/>
      </c>
      <c r="AC4145">
        <f>IF(M4145&lt;&gt;1,"",IF(OR(Q4145=999,Q4145=""),"",IF(OR(Q4145&lt;35,Q4145&gt;48),1,0)))</f>
        <v/>
      </c>
      <c r="AD4145">
        <f>IF(COUNT(AA4145:AC4145)&lt;3,"",SUM(AA4145:AC4145))</f>
        <v/>
      </c>
      <c r="AE4145">
        <f>IF(L4145&gt;=4,2,IF(L4145&gt;=2,1,0))</f>
        <v/>
      </c>
      <c r="AF4145">
        <f>IF(L4145&gt;=5,1,0)</f>
        <v/>
      </c>
      <c r="AG4145">
        <f>AE4145+AF4145</f>
        <v/>
      </c>
      <c r="AH4145" s="15">
        <f>IF(M4145&lt;&gt;1,"",IF(OR(R4145=-9,R4145=""),"",R4145))</f>
        <v/>
      </c>
      <c r="AI4145">
        <f>IF(M4145&lt;&gt;1,"",IF(OR(Q4145=999,Q4145=""),"",Q4145))</f>
        <v/>
      </c>
    </row>
    <row r="4146">
      <c r="A4146" t="inlineStr">
        <is>
          <t>TQRMNOP122269</t>
        </is>
      </c>
      <c r="B4146" t="n">
        <v>2025</v>
      </c>
      <c r="C4146" t="n">
        <v>1</v>
      </c>
      <c r="D4146" t="n">
        <v>1</v>
      </c>
      <c r="E4146" t="inlineStr">
        <is>
          <t>S</t>
        </is>
      </c>
      <c r="F4146" t="n">
        <v>33</v>
      </c>
      <c r="G4146" t="n">
        <v>1219</v>
      </c>
      <c r="H4146" t="n">
        <v>2</v>
      </c>
      <c r="I4146" t="n">
        <v>1</v>
      </c>
      <c r="J4146" t="n">
        <v>23</v>
      </c>
      <c r="K4146" t="n">
        <v>1</v>
      </c>
      <c r="L4146" t="n">
        <v>4</v>
      </c>
      <c r="M4146" t="n">
        <v>1</v>
      </c>
      <c r="N4146" t="n">
        <v>3</v>
      </c>
      <c r="O4146" t="n">
        <v>3</v>
      </c>
      <c r="P4146" t="n">
        <v>2</v>
      </c>
      <c r="Q4146" t="n">
        <v>25</v>
      </c>
      <c r="R4146" s="15" t="n">
        <v>662000</v>
      </c>
      <c r="S4146" s="15" t="n">
        <v>0</v>
      </c>
      <c r="T4146" s="15" t="n">
        <v>662000</v>
      </c>
      <c r="U4146" s="15" t="n">
        <v>111800</v>
      </c>
      <c r="V4146">
        <f>IFERROR(VLOOKUP(D4146,Tablas_Equivalencia!$A$3:$B$8,2,FALSE),"Sin dato")</f>
        <v/>
      </c>
      <c r="W4146">
        <f>IFERROR(VLOOKUP(L4146,Tablas_Equivalencia!$D$3:$E$9,2,FALSE),"Sin dato")</f>
        <v/>
      </c>
      <c r="X4146">
        <f>IF(I4146=1,"Varón","Mujer")</f>
        <v/>
      </c>
      <c r="Y4146">
        <f>IFERROR(VLOOKUP(M4146,Tablas_Equivalencia!$G$3:$H$6,2,FALSE),"Sin dato")</f>
        <v/>
      </c>
      <c r="Z4146">
        <f>IF(J4146&lt;=24,"18-24","25-29")</f>
        <v/>
      </c>
      <c r="AA4146">
        <f>IF(M4146&lt;&gt;1,"",IF(P4146=2,1,0))</f>
        <v/>
      </c>
      <c r="AB4146">
        <f>IF(M4146&lt;&gt;1,"",IF(O4146&gt;=2,1,0))</f>
        <v/>
      </c>
      <c r="AC4146">
        <f>IF(M4146&lt;&gt;1,"",IF(OR(Q4146=999,Q4146=""),"",IF(OR(Q4146&lt;35,Q4146&gt;48),1,0)))</f>
        <v/>
      </c>
      <c r="AD4146">
        <f>IF(COUNT(AA4146:AC4146)&lt;3,"",SUM(AA4146:AC4146))</f>
        <v/>
      </c>
      <c r="AE4146">
        <f>IF(L4146&gt;=4,2,IF(L4146&gt;=2,1,0))</f>
        <v/>
      </c>
      <c r="AF4146">
        <f>IF(L4146&gt;=5,1,0)</f>
        <v/>
      </c>
      <c r="AG4146">
        <f>AE4146+AF4146</f>
        <v/>
      </c>
      <c r="AH4146" s="15">
        <f>IF(M4146&lt;&gt;1,"",IF(OR(R4146=-9,R4146=""),"",R4146))</f>
        <v/>
      </c>
      <c r="AI4146">
        <f>IF(M4146&lt;&gt;1,"",IF(OR(Q4146=999,Q4146=""),"",Q4146))</f>
        <v/>
      </c>
    </row>
    <row r="4147">
      <c r="A4147" t="inlineStr">
        <is>
          <t>TQRMNOP122270</t>
        </is>
      </c>
      <c r="B4147" t="n">
        <v>2025</v>
      </c>
      <c r="C4147" t="n">
        <v>1</v>
      </c>
      <c r="D4147" t="n">
        <v>1</v>
      </c>
      <c r="E4147" t="inlineStr">
        <is>
          <t>S</t>
        </is>
      </c>
      <c r="F4147" t="n">
        <v>33</v>
      </c>
      <c r="G4147" t="n">
        <v>1665</v>
      </c>
      <c r="H4147" t="n">
        <v>1</v>
      </c>
      <c r="I4147" t="n">
        <v>1</v>
      </c>
      <c r="J4147" t="n">
        <v>29</v>
      </c>
      <c r="K4147" t="n">
        <v>1</v>
      </c>
      <c r="L4147" t="n">
        <v>6</v>
      </c>
      <c r="M4147" t="n">
        <v>1</v>
      </c>
      <c r="N4147" t="n">
        <v>3</v>
      </c>
      <c r="O4147" t="n">
        <v>1</v>
      </c>
      <c r="P4147" t="n">
        <v>1</v>
      </c>
      <c r="Q4147" t="n">
        <v>33</v>
      </c>
      <c r="R4147" s="15" t="n">
        <v>1412000</v>
      </c>
      <c r="S4147" s="15" t="n">
        <v>0</v>
      </c>
      <c r="T4147" s="15" t="n">
        <v>1412000</v>
      </c>
      <c r="U4147" s="15" t="n">
        <v>210200</v>
      </c>
      <c r="V4147">
        <f>IFERROR(VLOOKUP(D4147,Tablas_Equivalencia!$A$3:$B$8,2,FALSE),"Sin dato")</f>
        <v/>
      </c>
      <c r="W4147">
        <f>IFERROR(VLOOKUP(L4147,Tablas_Equivalencia!$D$3:$E$9,2,FALSE),"Sin dato")</f>
        <v/>
      </c>
      <c r="X4147">
        <f>IF(I4147=1,"Varón","Mujer")</f>
        <v/>
      </c>
      <c r="Y4147">
        <f>IFERROR(VLOOKUP(M4147,Tablas_Equivalencia!$G$3:$H$6,2,FALSE),"Sin dato")</f>
        <v/>
      </c>
      <c r="Z4147">
        <f>IF(J4147&lt;=24,"18-24","25-29")</f>
        <v/>
      </c>
      <c r="AA4147">
        <f>IF(M4147&lt;&gt;1,"",IF(P4147=2,1,0))</f>
        <v/>
      </c>
      <c r="AB4147">
        <f>IF(M4147&lt;&gt;1,"",IF(O4147&gt;=2,1,0))</f>
        <v/>
      </c>
      <c r="AC4147">
        <f>IF(M4147&lt;&gt;1,"",IF(OR(Q4147=999,Q4147=""),"",IF(OR(Q4147&lt;35,Q4147&gt;48),1,0)))</f>
        <v/>
      </c>
      <c r="AD4147">
        <f>IF(COUNT(AA4147:AC4147)&lt;3,"",SUM(AA4147:AC4147))</f>
        <v/>
      </c>
      <c r="AE4147">
        <f>IF(L4147&gt;=4,2,IF(L4147&gt;=2,1,0))</f>
        <v/>
      </c>
      <c r="AF4147">
        <f>IF(L4147&gt;=5,1,0)</f>
        <v/>
      </c>
      <c r="AG4147">
        <f>AE4147+AF4147</f>
        <v/>
      </c>
      <c r="AH4147" s="15">
        <f>IF(M4147&lt;&gt;1,"",IF(OR(R4147=-9,R4147=""),"",R4147))</f>
        <v/>
      </c>
      <c r="AI4147">
        <f>IF(M4147&lt;&gt;1,"",IF(OR(Q4147=999,Q4147=""),"",Q4147))</f>
        <v/>
      </c>
    </row>
    <row r="4148">
      <c r="A4148" t="inlineStr">
        <is>
          <t>TQRMNOP122271</t>
        </is>
      </c>
      <c r="B4148" t="n">
        <v>2025</v>
      </c>
      <c r="C4148" t="n">
        <v>1</v>
      </c>
      <c r="D4148" t="n">
        <v>1</v>
      </c>
      <c r="E4148" t="inlineStr">
        <is>
          <t>S</t>
        </is>
      </c>
      <c r="F4148" t="n">
        <v>32</v>
      </c>
      <c r="G4148" t="n">
        <v>1842</v>
      </c>
      <c r="H4148" t="n">
        <v>1</v>
      </c>
      <c r="I4148" t="n">
        <v>1</v>
      </c>
      <c r="J4148" t="n">
        <v>23</v>
      </c>
      <c r="K4148" t="n">
        <v>1</v>
      </c>
      <c r="L4148" t="n">
        <v>6</v>
      </c>
      <c r="M4148" t="n">
        <v>2</v>
      </c>
      <c r="R4148" s="15" t="n">
        <v>0</v>
      </c>
      <c r="S4148" s="15" t="n">
        <v>36000</v>
      </c>
      <c r="T4148" s="15" t="n">
        <v>36000</v>
      </c>
      <c r="U4148" s="15" t="n">
        <v>88200</v>
      </c>
      <c r="V4148">
        <f>IFERROR(VLOOKUP(D4148,Tablas_Equivalencia!$A$3:$B$8,2,FALSE),"Sin dato")</f>
        <v/>
      </c>
      <c r="W4148">
        <f>IFERROR(VLOOKUP(L4148,Tablas_Equivalencia!$D$3:$E$9,2,FALSE),"Sin dato")</f>
        <v/>
      </c>
      <c r="X4148">
        <f>IF(I4148=1,"Varón","Mujer")</f>
        <v/>
      </c>
      <c r="Y4148">
        <f>IFERROR(VLOOKUP(M4148,Tablas_Equivalencia!$G$3:$H$6,2,FALSE),"Sin dato")</f>
        <v/>
      </c>
      <c r="Z4148">
        <f>IF(J4148&lt;=24,"18-24","25-29")</f>
        <v/>
      </c>
      <c r="AA4148">
        <f>IF(M4148&lt;&gt;1,"",IF(P4148=2,1,0))</f>
        <v/>
      </c>
      <c r="AB4148">
        <f>IF(M4148&lt;&gt;1,"",IF(O4148&gt;=2,1,0))</f>
        <v/>
      </c>
      <c r="AC4148">
        <f>IF(M4148&lt;&gt;1,"",IF(OR(Q4148=999,Q4148=""),"",IF(OR(Q4148&lt;35,Q4148&gt;48),1,0)))</f>
        <v/>
      </c>
      <c r="AD4148">
        <f>IF(COUNT(AA4148:AC4148)&lt;3,"",SUM(AA4148:AC4148))</f>
        <v/>
      </c>
      <c r="AE4148">
        <f>IF(L4148&gt;=4,2,IF(L4148&gt;=2,1,0))</f>
        <v/>
      </c>
      <c r="AF4148">
        <f>IF(L4148&gt;=5,1,0)</f>
        <v/>
      </c>
      <c r="AG4148">
        <f>AE4148+AF4148</f>
        <v/>
      </c>
      <c r="AH4148" s="15">
        <f>IF(M4148&lt;&gt;1,"",IF(OR(R4148=-9,R4148=""),"",R4148))</f>
        <v/>
      </c>
      <c r="AI4148">
        <f>IF(M4148&lt;&gt;1,"",IF(OR(Q4148=999,Q4148=""),"",Q4148))</f>
        <v/>
      </c>
    </row>
    <row r="4149">
      <c r="A4149" t="inlineStr">
        <is>
          <t>TQRMNOP122283</t>
        </is>
      </c>
      <c r="B4149" t="n">
        <v>2025</v>
      </c>
      <c r="C4149" t="n">
        <v>1</v>
      </c>
      <c r="D4149" t="n">
        <v>43</v>
      </c>
      <c r="E4149" t="inlineStr">
        <is>
          <t>S</t>
        </is>
      </c>
      <c r="F4149" t="n">
        <v>30</v>
      </c>
      <c r="G4149" t="n">
        <v>1321</v>
      </c>
      <c r="H4149" t="n">
        <v>3</v>
      </c>
      <c r="I4149" t="n">
        <v>1</v>
      </c>
      <c r="J4149" t="n">
        <v>29</v>
      </c>
      <c r="K4149" t="n">
        <v>1</v>
      </c>
      <c r="L4149" t="n">
        <v>3</v>
      </c>
      <c r="M4149" t="n">
        <v>3</v>
      </c>
      <c r="R4149" s="15" t="n">
        <v>0</v>
      </c>
      <c r="S4149" s="15" t="n">
        <v>0</v>
      </c>
      <c r="T4149" s="15" t="n">
        <v>0</v>
      </c>
      <c r="U4149" s="15" t="n">
        <v>133400</v>
      </c>
      <c r="V4149">
        <f>IFERROR(VLOOKUP(D4149,Tablas_Equivalencia!$A$3:$B$8,2,FALSE),"Sin dato")</f>
        <v/>
      </c>
      <c r="W4149">
        <f>IFERROR(VLOOKUP(L4149,Tablas_Equivalencia!$D$3:$E$9,2,FALSE),"Sin dato")</f>
        <v/>
      </c>
      <c r="X4149">
        <f>IF(I4149=1,"Varón","Mujer")</f>
        <v/>
      </c>
      <c r="Y4149">
        <f>IFERROR(VLOOKUP(M4149,Tablas_Equivalencia!$G$3:$H$6,2,FALSE),"Sin dato")</f>
        <v/>
      </c>
      <c r="Z4149">
        <f>IF(J4149&lt;=24,"18-24","25-29")</f>
        <v/>
      </c>
      <c r="AA4149">
        <f>IF(M4149&lt;&gt;1,"",IF(P4149=2,1,0))</f>
        <v/>
      </c>
      <c r="AB4149">
        <f>IF(M4149&lt;&gt;1,"",IF(O4149&gt;=2,1,0))</f>
        <v/>
      </c>
      <c r="AC4149">
        <f>IF(M4149&lt;&gt;1,"",IF(OR(Q4149=999,Q4149=""),"",IF(OR(Q4149&lt;35,Q4149&gt;48),1,0)))</f>
        <v/>
      </c>
      <c r="AD4149">
        <f>IF(COUNT(AA4149:AC4149)&lt;3,"",SUM(AA4149:AC4149))</f>
        <v/>
      </c>
      <c r="AE4149">
        <f>IF(L4149&gt;=4,2,IF(L4149&gt;=2,1,0))</f>
        <v/>
      </c>
      <c r="AF4149">
        <f>IF(L4149&gt;=5,1,0)</f>
        <v/>
      </c>
      <c r="AG4149">
        <f>AE4149+AF4149</f>
        <v/>
      </c>
      <c r="AH4149" s="15">
        <f>IF(M4149&lt;&gt;1,"",IF(OR(R4149=-9,R4149=""),"",R4149))</f>
        <v/>
      </c>
      <c r="AI4149">
        <f>IF(M4149&lt;&gt;1,"",IF(OR(Q4149=999,Q4149=""),"",Q4149))</f>
        <v/>
      </c>
    </row>
    <row r="4150">
      <c r="A4150" t="inlineStr">
        <is>
          <t>TQRMNOP122284</t>
        </is>
      </c>
      <c r="B4150" t="n">
        <v>2025</v>
      </c>
      <c r="C4150" t="n">
        <v>1</v>
      </c>
      <c r="D4150" t="n">
        <v>1</v>
      </c>
      <c r="E4150" t="inlineStr">
        <is>
          <t>S</t>
        </is>
      </c>
      <c r="F4150" t="n">
        <v>32</v>
      </c>
      <c r="G4150" t="n">
        <v>1488</v>
      </c>
      <c r="H4150" t="n">
        <v>1</v>
      </c>
      <c r="I4150" t="n">
        <v>1</v>
      </c>
      <c r="J4150" t="n">
        <v>25</v>
      </c>
      <c r="K4150" t="n">
        <v>1</v>
      </c>
      <c r="L4150" t="n">
        <v>5</v>
      </c>
      <c r="M4150" t="n">
        <v>1</v>
      </c>
      <c r="N4150" t="n">
        <v>3</v>
      </c>
      <c r="O4150" t="n">
        <v>1</v>
      </c>
      <c r="P4150" t="n">
        <v>1</v>
      </c>
      <c r="Q4150" t="n">
        <v>42</v>
      </c>
      <c r="R4150" s="15" t="n">
        <v>730000</v>
      </c>
      <c r="S4150" s="15" t="n">
        <v>0</v>
      </c>
      <c r="T4150" s="15" t="n">
        <v>730000</v>
      </c>
      <c r="U4150" s="15" t="n">
        <v>216400</v>
      </c>
      <c r="V4150">
        <f>IFERROR(VLOOKUP(D4150,Tablas_Equivalencia!$A$3:$B$8,2,FALSE),"Sin dato")</f>
        <v/>
      </c>
      <c r="W4150">
        <f>IFERROR(VLOOKUP(L4150,Tablas_Equivalencia!$D$3:$E$9,2,FALSE),"Sin dato")</f>
        <v/>
      </c>
      <c r="X4150">
        <f>IF(I4150=1,"Varón","Mujer")</f>
        <v/>
      </c>
      <c r="Y4150">
        <f>IFERROR(VLOOKUP(M4150,Tablas_Equivalencia!$G$3:$H$6,2,FALSE),"Sin dato")</f>
        <v/>
      </c>
      <c r="Z4150">
        <f>IF(J4150&lt;=24,"18-24","25-29")</f>
        <v/>
      </c>
      <c r="AA4150">
        <f>IF(M4150&lt;&gt;1,"",IF(P4150=2,1,0))</f>
        <v/>
      </c>
      <c r="AB4150">
        <f>IF(M4150&lt;&gt;1,"",IF(O4150&gt;=2,1,0))</f>
        <v/>
      </c>
      <c r="AC4150">
        <f>IF(M4150&lt;&gt;1,"",IF(OR(Q4150=999,Q4150=""),"",IF(OR(Q4150&lt;35,Q4150&gt;48),1,0)))</f>
        <v/>
      </c>
      <c r="AD4150">
        <f>IF(COUNT(AA4150:AC4150)&lt;3,"",SUM(AA4150:AC4150))</f>
        <v/>
      </c>
      <c r="AE4150">
        <f>IF(L4150&gt;=4,2,IF(L4150&gt;=2,1,0))</f>
        <v/>
      </c>
      <c r="AF4150">
        <f>IF(L4150&gt;=5,1,0)</f>
        <v/>
      </c>
      <c r="AG4150">
        <f>AE4150+AF4150</f>
        <v/>
      </c>
      <c r="AH4150" s="15">
        <f>IF(M4150&lt;&gt;1,"",IF(OR(R4150=-9,R4150=""),"",R4150))</f>
        <v/>
      </c>
      <c r="AI4150">
        <f>IF(M4150&lt;&gt;1,"",IF(OR(Q4150=999,Q4150=""),"",Q4150))</f>
        <v/>
      </c>
    </row>
    <row r="4151">
      <c r="A4151" t="inlineStr">
        <is>
          <t>TQRMNOP122288</t>
        </is>
      </c>
      <c r="B4151" t="n">
        <v>2025</v>
      </c>
      <c r="C4151" t="n">
        <v>1</v>
      </c>
      <c r="D4151" t="n">
        <v>43</v>
      </c>
      <c r="E4151" t="inlineStr">
        <is>
          <t>N</t>
        </is>
      </c>
      <c r="F4151" t="n">
        <v>29</v>
      </c>
      <c r="G4151" t="n">
        <v>474</v>
      </c>
      <c r="H4151" t="n">
        <v>3</v>
      </c>
      <c r="I4151" t="n">
        <v>2</v>
      </c>
      <c r="J4151" t="n">
        <v>25</v>
      </c>
      <c r="K4151" t="n">
        <v>2</v>
      </c>
      <c r="L4151" t="n">
        <v>2</v>
      </c>
      <c r="M4151" t="n">
        <v>3</v>
      </c>
      <c r="R4151" s="15" t="n">
        <v>0</v>
      </c>
      <c r="S4151" s="15" t="n">
        <v>36000</v>
      </c>
      <c r="T4151" s="15" t="n">
        <v>36000</v>
      </c>
      <c r="U4151" s="15" t="n">
        <v>96900</v>
      </c>
      <c r="V4151">
        <f>IFERROR(VLOOKUP(D4151,Tablas_Equivalencia!$A$3:$B$8,2,FALSE),"Sin dato")</f>
        <v/>
      </c>
      <c r="W4151">
        <f>IFERROR(VLOOKUP(L4151,Tablas_Equivalencia!$D$3:$E$9,2,FALSE),"Sin dato")</f>
        <v/>
      </c>
      <c r="X4151">
        <f>IF(I4151=1,"Varón","Mujer")</f>
        <v/>
      </c>
      <c r="Y4151">
        <f>IFERROR(VLOOKUP(M4151,Tablas_Equivalencia!$G$3:$H$6,2,FALSE),"Sin dato")</f>
        <v/>
      </c>
      <c r="Z4151">
        <f>IF(J4151&lt;=24,"18-24","25-29")</f>
        <v/>
      </c>
      <c r="AA4151">
        <f>IF(M4151&lt;&gt;1,"",IF(P4151=2,1,0))</f>
        <v/>
      </c>
      <c r="AB4151">
        <f>IF(M4151&lt;&gt;1,"",IF(O4151&gt;=2,1,0))</f>
        <v/>
      </c>
      <c r="AC4151">
        <f>IF(M4151&lt;&gt;1,"",IF(OR(Q4151=999,Q4151=""),"",IF(OR(Q4151&lt;35,Q4151&gt;48),1,0)))</f>
        <v/>
      </c>
      <c r="AD4151">
        <f>IF(COUNT(AA4151:AC4151)&lt;3,"",SUM(AA4151:AC4151))</f>
        <v/>
      </c>
      <c r="AE4151">
        <f>IF(L4151&gt;=4,2,IF(L4151&gt;=2,1,0))</f>
        <v/>
      </c>
      <c r="AF4151">
        <f>IF(L4151&gt;=5,1,0)</f>
        <v/>
      </c>
      <c r="AG4151">
        <f>AE4151+AF4151</f>
        <v/>
      </c>
      <c r="AH4151" s="15">
        <f>IF(M4151&lt;&gt;1,"",IF(OR(R4151=-9,R4151=""),"",R4151))</f>
        <v/>
      </c>
      <c r="AI4151">
        <f>IF(M4151&lt;&gt;1,"",IF(OR(Q4151=999,Q4151=""),"",Q4151))</f>
        <v/>
      </c>
    </row>
    <row r="4152">
      <c r="A4152" t="inlineStr">
        <is>
          <t>TQRMNOP122290</t>
        </is>
      </c>
      <c r="B4152" t="n">
        <v>2025</v>
      </c>
      <c r="C4152" t="n">
        <v>1</v>
      </c>
      <c r="D4152" t="n">
        <v>1</v>
      </c>
      <c r="E4152" t="inlineStr">
        <is>
          <t>S</t>
        </is>
      </c>
      <c r="F4152" t="n">
        <v>33</v>
      </c>
      <c r="G4152" t="n">
        <v>925</v>
      </c>
      <c r="H4152" t="n">
        <v>3</v>
      </c>
      <c r="I4152" t="n">
        <v>2</v>
      </c>
      <c r="J4152" t="n">
        <v>26</v>
      </c>
      <c r="K4152" t="n">
        <v>2</v>
      </c>
      <c r="L4152" t="n">
        <v>3</v>
      </c>
      <c r="M4152" t="n">
        <v>1</v>
      </c>
      <c r="N4152" t="n">
        <v>3</v>
      </c>
      <c r="O4152" t="n">
        <v>2</v>
      </c>
      <c r="P4152" t="n">
        <v>2</v>
      </c>
      <c r="Q4152" t="n">
        <v>18</v>
      </c>
      <c r="R4152" s="15" t="n">
        <v>217000</v>
      </c>
      <c r="S4152" s="15" t="n">
        <v>0</v>
      </c>
      <c r="T4152" s="15" t="n">
        <v>217000</v>
      </c>
      <c r="U4152" s="15" t="n">
        <v>199100</v>
      </c>
      <c r="V4152">
        <f>IFERROR(VLOOKUP(D4152,Tablas_Equivalencia!$A$3:$B$8,2,FALSE),"Sin dato")</f>
        <v/>
      </c>
      <c r="W4152">
        <f>IFERROR(VLOOKUP(L4152,Tablas_Equivalencia!$D$3:$E$9,2,FALSE),"Sin dato")</f>
        <v/>
      </c>
      <c r="X4152">
        <f>IF(I4152=1,"Varón","Mujer")</f>
        <v/>
      </c>
      <c r="Y4152">
        <f>IFERROR(VLOOKUP(M4152,Tablas_Equivalencia!$G$3:$H$6,2,FALSE),"Sin dato")</f>
        <v/>
      </c>
      <c r="Z4152">
        <f>IF(J4152&lt;=24,"18-24","25-29")</f>
        <v/>
      </c>
      <c r="AA4152">
        <f>IF(M4152&lt;&gt;1,"",IF(P4152=2,1,0))</f>
        <v/>
      </c>
      <c r="AB4152">
        <f>IF(M4152&lt;&gt;1,"",IF(O4152&gt;=2,1,0))</f>
        <v/>
      </c>
      <c r="AC4152">
        <f>IF(M4152&lt;&gt;1,"",IF(OR(Q4152=999,Q4152=""),"",IF(OR(Q4152&lt;35,Q4152&gt;48),1,0)))</f>
        <v/>
      </c>
      <c r="AD4152">
        <f>IF(COUNT(AA4152:AC4152)&lt;3,"",SUM(AA4152:AC4152))</f>
        <v/>
      </c>
      <c r="AE4152">
        <f>IF(L4152&gt;=4,2,IF(L4152&gt;=2,1,0))</f>
        <v/>
      </c>
      <c r="AF4152">
        <f>IF(L4152&gt;=5,1,0)</f>
        <v/>
      </c>
      <c r="AG4152">
        <f>AE4152+AF4152</f>
        <v/>
      </c>
      <c r="AH4152" s="15">
        <f>IF(M4152&lt;&gt;1,"",IF(OR(R4152=-9,R4152=""),"",R4152))</f>
        <v/>
      </c>
      <c r="AI4152">
        <f>IF(M4152&lt;&gt;1,"",IF(OR(Q4152=999,Q4152=""),"",Q4152))</f>
        <v/>
      </c>
    </row>
    <row r="4153">
      <c r="A4153" t="inlineStr">
        <is>
          <t>TQRMNOP122295</t>
        </is>
      </c>
      <c r="B4153" t="n">
        <v>2025</v>
      </c>
      <c r="C4153" t="n">
        <v>1</v>
      </c>
      <c r="D4153" t="n">
        <v>43</v>
      </c>
      <c r="E4153" t="inlineStr">
        <is>
          <t>S</t>
        </is>
      </c>
      <c r="F4153" t="n">
        <v>19</v>
      </c>
      <c r="G4153" t="n">
        <v>1392</v>
      </c>
      <c r="H4153" t="n">
        <v>3</v>
      </c>
      <c r="I4153" t="n">
        <v>1</v>
      </c>
      <c r="J4153" t="n">
        <v>21</v>
      </c>
      <c r="K4153" t="n">
        <v>2</v>
      </c>
      <c r="L4153" t="n">
        <v>1</v>
      </c>
      <c r="M4153" t="n">
        <v>1</v>
      </c>
      <c r="N4153" t="n">
        <v>4</v>
      </c>
      <c r="O4153" t="n">
        <v>2</v>
      </c>
      <c r="P4153" t="n">
        <v>2</v>
      </c>
      <c r="Q4153" t="n">
        <v>24</v>
      </c>
      <c r="R4153" s="15" t="n">
        <v>283000</v>
      </c>
      <c r="S4153" s="15" t="n">
        <v>0</v>
      </c>
      <c r="T4153" s="15" t="n">
        <v>283000</v>
      </c>
      <c r="U4153" s="15" t="n">
        <v>61800</v>
      </c>
      <c r="V4153">
        <f>IFERROR(VLOOKUP(D4153,Tablas_Equivalencia!$A$3:$B$8,2,FALSE),"Sin dato")</f>
        <v/>
      </c>
      <c r="W4153">
        <f>IFERROR(VLOOKUP(L4153,Tablas_Equivalencia!$D$3:$E$9,2,FALSE),"Sin dato")</f>
        <v/>
      </c>
      <c r="X4153">
        <f>IF(I4153=1,"Varón","Mujer")</f>
        <v/>
      </c>
      <c r="Y4153">
        <f>IFERROR(VLOOKUP(M4153,Tablas_Equivalencia!$G$3:$H$6,2,FALSE),"Sin dato")</f>
        <v/>
      </c>
      <c r="Z4153">
        <f>IF(J4153&lt;=24,"18-24","25-29")</f>
        <v/>
      </c>
      <c r="AA4153">
        <f>IF(M4153&lt;&gt;1,"",IF(P4153=2,1,0))</f>
        <v/>
      </c>
      <c r="AB4153">
        <f>IF(M4153&lt;&gt;1,"",IF(O4153&gt;=2,1,0))</f>
        <v/>
      </c>
      <c r="AC4153">
        <f>IF(M4153&lt;&gt;1,"",IF(OR(Q4153=999,Q4153=""),"",IF(OR(Q4153&lt;35,Q4153&gt;48),1,0)))</f>
        <v/>
      </c>
      <c r="AD4153">
        <f>IF(COUNT(AA4153:AC4153)&lt;3,"",SUM(AA4153:AC4153))</f>
        <v/>
      </c>
      <c r="AE4153">
        <f>IF(L4153&gt;=4,2,IF(L4153&gt;=2,1,0))</f>
        <v/>
      </c>
      <c r="AF4153">
        <f>IF(L4153&gt;=5,1,0)</f>
        <v/>
      </c>
      <c r="AG4153">
        <f>AE4153+AF4153</f>
        <v/>
      </c>
      <c r="AH4153" s="15">
        <f>IF(M4153&lt;&gt;1,"",IF(OR(R4153=-9,R4153=""),"",R4153))</f>
        <v/>
      </c>
      <c r="AI4153">
        <f>IF(M4153&lt;&gt;1,"",IF(OR(Q4153=999,Q4153=""),"",Q4153))</f>
        <v/>
      </c>
    </row>
    <row r="4154">
      <c r="A4154" t="inlineStr">
        <is>
          <t>TQRMNOP122309</t>
        </is>
      </c>
      <c r="B4154" t="n">
        <v>2025</v>
      </c>
      <c r="C4154" t="n">
        <v>1</v>
      </c>
      <c r="D4154" t="n">
        <v>41</v>
      </c>
      <c r="E4154" t="inlineStr">
        <is>
          <t>S</t>
        </is>
      </c>
      <c r="F4154" t="n">
        <v>8</v>
      </c>
      <c r="G4154" t="n">
        <v>696</v>
      </c>
      <c r="H4154" t="n">
        <v>10</v>
      </c>
      <c r="I4154" t="n">
        <v>1</v>
      </c>
      <c r="J4154" t="n">
        <v>26</v>
      </c>
      <c r="K4154" t="n">
        <v>2</v>
      </c>
      <c r="L4154" t="n">
        <v>3</v>
      </c>
      <c r="M4154" t="n">
        <v>1</v>
      </c>
      <c r="N4154" t="n">
        <v>3</v>
      </c>
      <c r="O4154" t="n">
        <v>1</v>
      </c>
      <c r="P4154" t="n">
        <v>2</v>
      </c>
      <c r="Q4154" t="n">
        <v>41</v>
      </c>
      <c r="R4154" s="15" t="n">
        <v>618000</v>
      </c>
      <c r="S4154" s="15" t="n">
        <v>0</v>
      </c>
      <c r="T4154" s="15" t="n">
        <v>618000</v>
      </c>
      <c r="U4154" s="15" t="n">
        <v>65100</v>
      </c>
      <c r="V4154">
        <f>IFERROR(VLOOKUP(D4154,Tablas_Equivalencia!$A$3:$B$8,2,FALSE),"Sin dato")</f>
        <v/>
      </c>
      <c r="W4154">
        <f>IFERROR(VLOOKUP(L4154,Tablas_Equivalencia!$D$3:$E$9,2,FALSE),"Sin dato")</f>
        <v/>
      </c>
      <c r="X4154">
        <f>IF(I4154=1,"Varón","Mujer")</f>
        <v/>
      </c>
      <c r="Y4154">
        <f>IFERROR(VLOOKUP(M4154,Tablas_Equivalencia!$G$3:$H$6,2,FALSE),"Sin dato")</f>
        <v/>
      </c>
      <c r="Z4154">
        <f>IF(J4154&lt;=24,"18-24","25-29")</f>
        <v/>
      </c>
      <c r="AA4154">
        <f>IF(M4154&lt;&gt;1,"",IF(P4154=2,1,0))</f>
        <v/>
      </c>
      <c r="AB4154">
        <f>IF(M4154&lt;&gt;1,"",IF(O4154&gt;=2,1,0))</f>
        <v/>
      </c>
      <c r="AC4154">
        <f>IF(M4154&lt;&gt;1,"",IF(OR(Q4154=999,Q4154=""),"",IF(OR(Q4154&lt;35,Q4154&gt;48),1,0)))</f>
        <v/>
      </c>
      <c r="AD4154">
        <f>IF(COUNT(AA4154:AC4154)&lt;3,"",SUM(AA4154:AC4154))</f>
        <v/>
      </c>
      <c r="AE4154">
        <f>IF(L4154&gt;=4,2,IF(L4154&gt;=2,1,0))</f>
        <v/>
      </c>
      <c r="AF4154">
        <f>IF(L4154&gt;=5,1,0)</f>
        <v/>
      </c>
      <c r="AG4154">
        <f>AE4154+AF4154</f>
        <v/>
      </c>
      <c r="AH4154" s="15">
        <f>IF(M4154&lt;&gt;1,"",IF(OR(R4154=-9,R4154=""),"",R4154))</f>
        <v/>
      </c>
      <c r="AI4154">
        <f>IF(M4154&lt;&gt;1,"",IF(OR(Q4154=999,Q4154=""),"",Q4154))</f>
        <v/>
      </c>
    </row>
    <row r="4155">
      <c r="A4155" t="inlineStr">
        <is>
          <t>TQRMNOP122314</t>
        </is>
      </c>
      <c r="B4155" t="n">
        <v>2025</v>
      </c>
      <c r="C4155" t="n">
        <v>1</v>
      </c>
      <c r="D4155" t="n">
        <v>40</v>
      </c>
      <c r="E4155" t="inlineStr">
        <is>
          <t>N</t>
        </is>
      </c>
      <c r="F4155" t="n">
        <v>9</v>
      </c>
      <c r="G4155" t="n">
        <v>970</v>
      </c>
      <c r="H4155" t="n">
        <v>3</v>
      </c>
      <c r="I4155" t="n">
        <v>2</v>
      </c>
      <c r="J4155" t="n">
        <v>23</v>
      </c>
      <c r="K4155" t="n">
        <v>1</v>
      </c>
      <c r="L4155" t="n">
        <v>5</v>
      </c>
      <c r="M4155" t="n">
        <v>3</v>
      </c>
      <c r="R4155" s="15" t="n">
        <v>0</v>
      </c>
      <c r="S4155" s="15" t="n">
        <v>0</v>
      </c>
      <c r="T4155" s="15" t="n">
        <v>0</v>
      </c>
      <c r="U4155" s="15" t="n">
        <v>199900</v>
      </c>
      <c r="V4155">
        <f>IFERROR(VLOOKUP(D4155,Tablas_Equivalencia!$A$3:$B$8,2,FALSE),"Sin dato")</f>
        <v/>
      </c>
      <c r="W4155">
        <f>IFERROR(VLOOKUP(L4155,Tablas_Equivalencia!$D$3:$E$9,2,FALSE),"Sin dato")</f>
        <v/>
      </c>
      <c r="X4155">
        <f>IF(I4155=1,"Varón","Mujer")</f>
        <v/>
      </c>
      <c r="Y4155">
        <f>IFERROR(VLOOKUP(M4155,Tablas_Equivalencia!$G$3:$H$6,2,FALSE),"Sin dato")</f>
        <v/>
      </c>
      <c r="Z4155">
        <f>IF(J4155&lt;=24,"18-24","25-29")</f>
        <v/>
      </c>
      <c r="AA4155">
        <f>IF(M4155&lt;&gt;1,"",IF(P4155=2,1,0))</f>
        <v/>
      </c>
      <c r="AB4155">
        <f>IF(M4155&lt;&gt;1,"",IF(O4155&gt;=2,1,0))</f>
        <v/>
      </c>
      <c r="AC4155">
        <f>IF(M4155&lt;&gt;1,"",IF(OR(Q4155=999,Q4155=""),"",IF(OR(Q4155&lt;35,Q4155&gt;48),1,0)))</f>
        <v/>
      </c>
      <c r="AD4155">
        <f>IF(COUNT(AA4155:AC4155)&lt;3,"",SUM(AA4155:AC4155))</f>
        <v/>
      </c>
      <c r="AE4155">
        <f>IF(L4155&gt;=4,2,IF(L4155&gt;=2,1,0))</f>
        <v/>
      </c>
      <c r="AF4155">
        <f>IF(L4155&gt;=5,1,0)</f>
        <v/>
      </c>
      <c r="AG4155">
        <f>AE4155+AF4155</f>
        <v/>
      </c>
      <c r="AH4155" s="15">
        <f>IF(M4155&lt;&gt;1,"",IF(OR(R4155=-9,R4155=""),"",R4155))</f>
        <v/>
      </c>
      <c r="AI4155">
        <f>IF(M4155&lt;&gt;1,"",IF(OR(Q4155=999,Q4155=""),"",Q4155))</f>
        <v/>
      </c>
    </row>
    <row r="4156">
      <c r="A4156" t="inlineStr">
        <is>
          <t>TQRMNOP122318</t>
        </is>
      </c>
      <c r="B4156" t="n">
        <v>2025</v>
      </c>
      <c r="C4156" t="n">
        <v>1</v>
      </c>
      <c r="D4156" t="n">
        <v>1</v>
      </c>
      <c r="E4156" t="inlineStr">
        <is>
          <t>S</t>
        </is>
      </c>
      <c r="F4156" t="n">
        <v>32</v>
      </c>
      <c r="G4156" t="n">
        <v>1516</v>
      </c>
      <c r="H4156" t="n">
        <v>1</v>
      </c>
      <c r="I4156" t="n">
        <v>2</v>
      </c>
      <c r="J4156" t="n">
        <v>19</v>
      </c>
      <c r="K4156" t="n">
        <v>1</v>
      </c>
      <c r="L4156" t="n">
        <v>5</v>
      </c>
      <c r="M4156" t="n">
        <v>3</v>
      </c>
      <c r="R4156" s="15" t="n">
        <v>0</v>
      </c>
      <c r="S4156" s="15" t="n">
        <v>66000</v>
      </c>
      <c r="T4156" s="15" t="n">
        <v>66000</v>
      </c>
      <c r="U4156" s="15" t="n">
        <v>99600</v>
      </c>
      <c r="V4156">
        <f>IFERROR(VLOOKUP(D4156,Tablas_Equivalencia!$A$3:$B$8,2,FALSE),"Sin dato")</f>
        <v/>
      </c>
      <c r="W4156">
        <f>IFERROR(VLOOKUP(L4156,Tablas_Equivalencia!$D$3:$E$9,2,FALSE),"Sin dato")</f>
        <v/>
      </c>
      <c r="X4156">
        <f>IF(I4156=1,"Varón","Mujer")</f>
        <v/>
      </c>
      <c r="Y4156">
        <f>IFERROR(VLOOKUP(M4156,Tablas_Equivalencia!$G$3:$H$6,2,FALSE),"Sin dato")</f>
        <v/>
      </c>
      <c r="Z4156">
        <f>IF(J4156&lt;=24,"18-24","25-29")</f>
        <v/>
      </c>
      <c r="AA4156">
        <f>IF(M4156&lt;&gt;1,"",IF(P4156=2,1,0))</f>
        <v/>
      </c>
      <c r="AB4156">
        <f>IF(M4156&lt;&gt;1,"",IF(O4156&gt;=2,1,0))</f>
        <v/>
      </c>
      <c r="AC4156">
        <f>IF(M4156&lt;&gt;1,"",IF(OR(Q4156=999,Q4156=""),"",IF(OR(Q4156&lt;35,Q4156&gt;48),1,0)))</f>
        <v/>
      </c>
      <c r="AD4156">
        <f>IF(COUNT(AA4156:AC4156)&lt;3,"",SUM(AA4156:AC4156))</f>
        <v/>
      </c>
      <c r="AE4156">
        <f>IF(L4156&gt;=4,2,IF(L4156&gt;=2,1,0))</f>
        <v/>
      </c>
      <c r="AF4156">
        <f>IF(L4156&gt;=5,1,0)</f>
        <v/>
      </c>
      <c r="AG4156">
        <f>AE4156+AF4156</f>
        <v/>
      </c>
      <c r="AH4156" s="15">
        <f>IF(M4156&lt;&gt;1,"",IF(OR(R4156=-9,R4156=""),"",R4156))</f>
        <v/>
      </c>
      <c r="AI4156">
        <f>IF(M4156&lt;&gt;1,"",IF(OR(Q4156=999,Q4156=""),"",Q4156))</f>
        <v/>
      </c>
    </row>
    <row r="4157">
      <c r="A4157" t="inlineStr">
        <is>
          <t>TQRMNOP122320</t>
        </is>
      </c>
      <c r="B4157" t="n">
        <v>2025</v>
      </c>
      <c r="C4157" t="n">
        <v>1</v>
      </c>
      <c r="D4157" t="n">
        <v>43</v>
      </c>
      <c r="E4157" t="inlineStr">
        <is>
          <t>S</t>
        </is>
      </c>
      <c r="F4157" t="n">
        <v>20</v>
      </c>
      <c r="G4157" t="n">
        <v>1357</v>
      </c>
      <c r="H4157" t="n">
        <v>3</v>
      </c>
      <c r="I4157" t="n">
        <v>2</v>
      </c>
      <c r="J4157" t="n">
        <v>27</v>
      </c>
      <c r="K4157" t="n">
        <v>2</v>
      </c>
      <c r="L4157" t="n">
        <v>4</v>
      </c>
      <c r="M4157" t="n">
        <v>1</v>
      </c>
      <c r="N4157" t="n">
        <v>3</v>
      </c>
      <c r="O4157" t="n">
        <v>2</v>
      </c>
      <c r="P4157" t="n">
        <v>2</v>
      </c>
      <c r="Q4157" t="n">
        <v>16</v>
      </c>
      <c r="R4157" s="15" t="n">
        <v>255000</v>
      </c>
      <c r="S4157" s="15" t="n">
        <v>99000</v>
      </c>
      <c r="T4157" s="15" t="n">
        <v>354000</v>
      </c>
      <c r="U4157" s="15" t="n">
        <v>176100</v>
      </c>
      <c r="V4157">
        <f>IFERROR(VLOOKUP(D4157,Tablas_Equivalencia!$A$3:$B$8,2,FALSE),"Sin dato")</f>
        <v/>
      </c>
      <c r="W4157">
        <f>IFERROR(VLOOKUP(L4157,Tablas_Equivalencia!$D$3:$E$9,2,FALSE),"Sin dato")</f>
        <v/>
      </c>
      <c r="X4157">
        <f>IF(I4157=1,"Varón","Mujer")</f>
        <v/>
      </c>
      <c r="Y4157">
        <f>IFERROR(VLOOKUP(M4157,Tablas_Equivalencia!$G$3:$H$6,2,FALSE),"Sin dato")</f>
        <v/>
      </c>
      <c r="Z4157">
        <f>IF(J4157&lt;=24,"18-24","25-29")</f>
        <v/>
      </c>
      <c r="AA4157">
        <f>IF(M4157&lt;&gt;1,"",IF(P4157=2,1,0))</f>
        <v/>
      </c>
      <c r="AB4157">
        <f>IF(M4157&lt;&gt;1,"",IF(O4157&gt;=2,1,0))</f>
        <v/>
      </c>
      <c r="AC4157">
        <f>IF(M4157&lt;&gt;1,"",IF(OR(Q4157=999,Q4157=""),"",IF(OR(Q4157&lt;35,Q4157&gt;48),1,0)))</f>
        <v/>
      </c>
      <c r="AD4157">
        <f>IF(COUNT(AA4157:AC4157)&lt;3,"",SUM(AA4157:AC4157))</f>
        <v/>
      </c>
      <c r="AE4157">
        <f>IF(L4157&gt;=4,2,IF(L4157&gt;=2,1,0))</f>
        <v/>
      </c>
      <c r="AF4157">
        <f>IF(L4157&gt;=5,1,0)</f>
        <v/>
      </c>
      <c r="AG4157">
        <f>AE4157+AF4157</f>
        <v/>
      </c>
      <c r="AH4157" s="15">
        <f>IF(M4157&lt;&gt;1,"",IF(OR(R4157=-9,R4157=""),"",R4157))</f>
        <v/>
      </c>
      <c r="AI4157">
        <f>IF(M4157&lt;&gt;1,"",IF(OR(Q4157=999,Q4157=""),"",Q4157))</f>
        <v/>
      </c>
    </row>
    <row r="4158">
      <c r="A4158" t="inlineStr">
        <is>
          <t>TQRMNOP122322</t>
        </is>
      </c>
      <c r="B4158" t="n">
        <v>2025</v>
      </c>
      <c r="C4158" t="n">
        <v>1</v>
      </c>
      <c r="D4158" t="n">
        <v>44</v>
      </c>
      <c r="E4158" t="inlineStr">
        <is>
          <t>N</t>
        </is>
      </c>
      <c r="F4158" t="n">
        <v>93</v>
      </c>
      <c r="G4158" t="n">
        <v>1100</v>
      </c>
      <c r="H4158" t="n">
        <v>3</v>
      </c>
      <c r="I4158" t="n">
        <v>2</v>
      </c>
      <c r="J4158" t="n">
        <v>20</v>
      </c>
      <c r="K4158" t="n">
        <v>1</v>
      </c>
      <c r="L4158" t="n">
        <v>4</v>
      </c>
      <c r="M4158" t="n">
        <v>3</v>
      </c>
      <c r="R4158" s="15" t="n">
        <v>0</v>
      </c>
      <c r="S4158" s="15" t="n">
        <v>0</v>
      </c>
      <c r="T4158" s="15" t="n">
        <v>0</v>
      </c>
      <c r="U4158" s="15" t="n">
        <v>77700</v>
      </c>
      <c r="V4158">
        <f>IFERROR(VLOOKUP(D4158,Tablas_Equivalencia!$A$3:$B$8,2,FALSE),"Sin dato")</f>
        <v/>
      </c>
      <c r="W4158">
        <f>IFERROR(VLOOKUP(L4158,Tablas_Equivalencia!$D$3:$E$9,2,FALSE),"Sin dato")</f>
        <v/>
      </c>
      <c r="X4158">
        <f>IF(I4158=1,"Varón","Mujer")</f>
        <v/>
      </c>
      <c r="Y4158">
        <f>IFERROR(VLOOKUP(M4158,Tablas_Equivalencia!$G$3:$H$6,2,FALSE),"Sin dato")</f>
        <v/>
      </c>
      <c r="Z4158">
        <f>IF(J4158&lt;=24,"18-24","25-29")</f>
        <v/>
      </c>
      <c r="AA4158">
        <f>IF(M4158&lt;&gt;1,"",IF(P4158=2,1,0))</f>
        <v/>
      </c>
      <c r="AB4158">
        <f>IF(M4158&lt;&gt;1,"",IF(O4158&gt;=2,1,0))</f>
        <v/>
      </c>
      <c r="AC4158">
        <f>IF(M4158&lt;&gt;1,"",IF(OR(Q4158=999,Q4158=""),"",IF(OR(Q4158&lt;35,Q4158&gt;48),1,0)))</f>
        <v/>
      </c>
      <c r="AD4158">
        <f>IF(COUNT(AA4158:AC4158)&lt;3,"",SUM(AA4158:AC4158))</f>
        <v/>
      </c>
      <c r="AE4158">
        <f>IF(L4158&gt;=4,2,IF(L4158&gt;=2,1,0))</f>
        <v/>
      </c>
      <c r="AF4158">
        <f>IF(L4158&gt;=5,1,0)</f>
        <v/>
      </c>
      <c r="AG4158">
        <f>AE4158+AF4158</f>
        <v/>
      </c>
      <c r="AH4158" s="15">
        <f>IF(M4158&lt;&gt;1,"",IF(OR(R4158=-9,R4158=""),"",R4158))</f>
        <v/>
      </c>
      <c r="AI4158">
        <f>IF(M4158&lt;&gt;1,"",IF(OR(Q4158=999,Q4158=""),"",Q4158))</f>
        <v/>
      </c>
    </row>
    <row r="4159">
      <c r="A4159" t="inlineStr">
        <is>
          <t>TQRMNOP122329</t>
        </is>
      </c>
      <c r="B4159" t="n">
        <v>2025</v>
      </c>
      <c r="C4159" t="n">
        <v>1</v>
      </c>
      <c r="D4159" t="n">
        <v>1</v>
      </c>
      <c r="E4159" t="inlineStr">
        <is>
          <t>S</t>
        </is>
      </c>
      <c r="F4159" t="n">
        <v>33</v>
      </c>
      <c r="G4159" t="n">
        <v>1625</v>
      </c>
      <c r="H4159" t="n">
        <v>2</v>
      </c>
      <c r="I4159" t="n">
        <v>1</v>
      </c>
      <c r="J4159" t="n">
        <v>22</v>
      </c>
      <c r="K4159" t="n">
        <v>1</v>
      </c>
      <c r="L4159" t="n">
        <v>4</v>
      </c>
      <c r="M4159" t="n">
        <v>1</v>
      </c>
      <c r="N4159" t="n">
        <v>2</v>
      </c>
      <c r="O4159" t="n">
        <v>2</v>
      </c>
      <c r="P4159" t="n">
        <v>2</v>
      </c>
      <c r="Q4159" t="n">
        <v>53</v>
      </c>
      <c r="R4159" s="15" t="n">
        <v>594000</v>
      </c>
      <c r="S4159" s="15" t="n">
        <v>0</v>
      </c>
      <c r="T4159" s="15" t="n">
        <v>594000</v>
      </c>
      <c r="U4159" s="15" t="n">
        <v>66600</v>
      </c>
      <c r="V4159">
        <f>IFERROR(VLOOKUP(D4159,Tablas_Equivalencia!$A$3:$B$8,2,FALSE),"Sin dato")</f>
        <v/>
      </c>
      <c r="W4159">
        <f>IFERROR(VLOOKUP(L4159,Tablas_Equivalencia!$D$3:$E$9,2,FALSE),"Sin dato")</f>
        <v/>
      </c>
      <c r="X4159">
        <f>IF(I4159=1,"Varón","Mujer")</f>
        <v/>
      </c>
      <c r="Y4159">
        <f>IFERROR(VLOOKUP(M4159,Tablas_Equivalencia!$G$3:$H$6,2,FALSE),"Sin dato")</f>
        <v/>
      </c>
      <c r="Z4159">
        <f>IF(J4159&lt;=24,"18-24","25-29")</f>
        <v/>
      </c>
      <c r="AA4159">
        <f>IF(M4159&lt;&gt;1,"",IF(P4159=2,1,0))</f>
        <v/>
      </c>
      <c r="AB4159">
        <f>IF(M4159&lt;&gt;1,"",IF(O4159&gt;=2,1,0))</f>
        <v/>
      </c>
      <c r="AC4159">
        <f>IF(M4159&lt;&gt;1,"",IF(OR(Q4159=999,Q4159=""),"",IF(OR(Q4159&lt;35,Q4159&gt;48),1,0)))</f>
        <v/>
      </c>
      <c r="AD4159">
        <f>IF(COUNT(AA4159:AC4159)&lt;3,"",SUM(AA4159:AC4159))</f>
        <v/>
      </c>
      <c r="AE4159">
        <f>IF(L4159&gt;=4,2,IF(L4159&gt;=2,1,0))</f>
        <v/>
      </c>
      <c r="AF4159">
        <f>IF(L4159&gt;=5,1,0)</f>
        <v/>
      </c>
      <c r="AG4159">
        <f>AE4159+AF4159</f>
        <v/>
      </c>
      <c r="AH4159" s="15">
        <f>IF(M4159&lt;&gt;1,"",IF(OR(R4159=-9,R4159=""),"",R4159))</f>
        <v/>
      </c>
      <c r="AI4159">
        <f>IF(M4159&lt;&gt;1,"",IF(OR(Q4159=999,Q4159=""),"",Q4159))</f>
        <v/>
      </c>
    </row>
    <row r="4160">
      <c r="A4160" t="inlineStr">
        <is>
          <t>TQRMNOP122335</t>
        </is>
      </c>
      <c r="B4160" t="n">
        <v>2025</v>
      </c>
      <c r="C4160" t="n">
        <v>1</v>
      </c>
      <c r="D4160" t="n">
        <v>1</v>
      </c>
      <c r="E4160" t="inlineStr">
        <is>
          <t>S</t>
        </is>
      </c>
      <c r="F4160" t="n">
        <v>33</v>
      </c>
      <c r="G4160" t="n">
        <v>1028</v>
      </c>
      <c r="H4160" t="n">
        <v>3</v>
      </c>
      <c r="I4160" t="n">
        <v>2</v>
      </c>
      <c r="J4160" t="n">
        <v>20</v>
      </c>
      <c r="K4160" t="n">
        <v>1</v>
      </c>
      <c r="L4160" t="n">
        <v>5</v>
      </c>
      <c r="M4160" t="n">
        <v>3</v>
      </c>
      <c r="R4160" s="15" t="n">
        <v>0</v>
      </c>
      <c r="S4160" s="15" t="n">
        <v>0</v>
      </c>
      <c r="T4160" s="15" t="n">
        <v>0</v>
      </c>
      <c r="U4160" s="15" t="n">
        <v>83800</v>
      </c>
      <c r="V4160">
        <f>IFERROR(VLOOKUP(D4160,Tablas_Equivalencia!$A$3:$B$8,2,FALSE),"Sin dato")</f>
        <v/>
      </c>
      <c r="W4160">
        <f>IFERROR(VLOOKUP(L4160,Tablas_Equivalencia!$D$3:$E$9,2,FALSE),"Sin dato")</f>
        <v/>
      </c>
      <c r="X4160">
        <f>IF(I4160=1,"Varón","Mujer")</f>
        <v/>
      </c>
      <c r="Y4160">
        <f>IFERROR(VLOOKUP(M4160,Tablas_Equivalencia!$G$3:$H$6,2,FALSE),"Sin dato")</f>
        <v/>
      </c>
      <c r="Z4160">
        <f>IF(J4160&lt;=24,"18-24","25-29")</f>
        <v/>
      </c>
      <c r="AA4160">
        <f>IF(M4160&lt;&gt;1,"",IF(P4160=2,1,0))</f>
        <v/>
      </c>
      <c r="AB4160">
        <f>IF(M4160&lt;&gt;1,"",IF(O4160&gt;=2,1,0))</f>
        <v/>
      </c>
      <c r="AC4160">
        <f>IF(M4160&lt;&gt;1,"",IF(OR(Q4160=999,Q4160=""),"",IF(OR(Q4160&lt;35,Q4160&gt;48),1,0)))</f>
        <v/>
      </c>
      <c r="AD4160">
        <f>IF(COUNT(AA4160:AC4160)&lt;3,"",SUM(AA4160:AC4160))</f>
        <v/>
      </c>
      <c r="AE4160">
        <f>IF(L4160&gt;=4,2,IF(L4160&gt;=2,1,0))</f>
        <v/>
      </c>
      <c r="AF4160">
        <f>IF(L4160&gt;=5,1,0)</f>
        <v/>
      </c>
      <c r="AG4160">
        <f>AE4160+AF4160</f>
        <v/>
      </c>
      <c r="AH4160" s="15">
        <f>IF(M4160&lt;&gt;1,"",IF(OR(R4160=-9,R4160=""),"",R4160))</f>
        <v/>
      </c>
      <c r="AI4160">
        <f>IF(M4160&lt;&gt;1,"",IF(OR(Q4160=999,Q4160=""),"",Q4160))</f>
        <v/>
      </c>
    </row>
    <row r="4161">
      <c r="A4161" t="inlineStr">
        <is>
          <t>TQRMNOP122338</t>
        </is>
      </c>
      <c r="B4161" t="n">
        <v>2025</v>
      </c>
      <c r="C4161" t="n">
        <v>1</v>
      </c>
      <c r="D4161" t="n">
        <v>1</v>
      </c>
      <c r="E4161" t="inlineStr">
        <is>
          <t>S</t>
        </is>
      </c>
      <c r="F4161" t="n">
        <v>32</v>
      </c>
      <c r="G4161" t="n">
        <v>986</v>
      </c>
      <c r="H4161" t="n">
        <v>1</v>
      </c>
      <c r="I4161" t="n">
        <v>2</v>
      </c>
      <c r="J4161" t="n">
        <v>22</v>
      </c>
      <c r="K4161" t="n">
        <v>2</v>
      </c>
      <c r="L4161" t="n">
        <v>6</v>
      </c>
      <c r="M4161" t="n">
        <v>1</v>
      </c>
      <c r="N4161" t="n">
        <v>3</v>
      </c>
      <c r="O4161" t="n">
        <v>1</v>
      </c>
      <c r="P4161" t="n">
        <v>1</v>
      </c>
      <c r="Q4161" t="n">
        <v>28</v>
      </c>
      <c r="R4161" s="15" t="n">
        <v>867000</v>
      </c>
      <c r="S4161" s="15" t="n">
        <v>0</v>
      </c>
      <c r="T4161" s="15" t="n">
        <v>867000</v>
      </c>
      <c r="U4161" s="15" t="n">
        <v>141300</v>
      </c>
      <c r="V4161">
        <f>IFERROR(VLOOKUP(D4161,Tablas_Equivalencia!$A$3:$B$8,2,FALSE),"Sin dato")</f>
        <v/>
      </c>
      <c r="W4161">
        <f>IFERROR(VLOOKUP(L4161,Tablas_Equivalencia!$D$3:$E$9,2,FALSE),"Sin dato")</f>
        <v/>
      </c>
      <c r="X4161">
        <f>IF(I4161=1,"Varón","Mujer")</f>
        <v/>
      </c>
      <c r="Y4161">
        <f>IFERROR(VLOOKUP(M4161,Tablas_Equivalencia!$G$3:$H$6,2,FALSE),"Sin dato")</f>
        <v/>
      </c>
      <c r="Z4161">
        <f>IF(J4161&lt;=24,"18-24","25-29")</f>
        <v/>
      </c>
      <c r="AA4161">
        <f>IF(M4161&lt;&gt;1,"",IF(P4161=2,1,0))</f>
        <v/>
      </c>
      <c r="AB4161">
        <f>IF(M4161&lt;&gt;1,"",IF(O4161&gt;=2,1,0))</f>
        <v/>
      </c>
      <c r="AC4161">
        <f>IF(M4161&lt;&gt;1,"",IF(OR(Q4161=999,Q4161=""),"",IF(OR(Q4161&lt;35,Q4161&gt;48),1,0)))</f>
        <v/>
      </c>
      <c r="AD4161">
        <f>IF(COUNT(AA4161:AC4161)&lt;3,"",SUM(AA4161:AC4161))</f>
        <v/>
      </c>
      <c r="AE4161">
        <f>IF(L4161&gt;=4,2,IF(L4161&gt;=2,1,0))</f>
        <v/>
      </c>
      <c r="AF4161">
        <f>IF(L4161&gt;=5,1,0)</f>
        <v/>
      </c>
      <c r="AG4161">
        <f>AE4161+AF4161</f>
        <v/>
      </c>
      <c r="AH4161" s="15">
        <f>IF(M4161&lt;&gt;1,"",IF(OR(R4161=-9,R4161=""),"",R4161))</f>
        <v/>
      </c>
      <c r="AI4161">
        <f>IF(M4161&lt;&gt;1,"",IF(OR(Q4161=999,Q4161=""),"",Q4161))</f>
        <v/>
      </c>
    </row>
    <row r="4162">
      <c r="A4162" t="inlineStr">
        <is>
          <t>TQRMNOP122344</t>
        </is>
      </c>
      <c r="B4162" t="n">
        <v>2025</v>
      </c>
      <c r="C4162" t="n">
        <v>1</v>
      </c>
      <c r="D4162" t="n">
        <v>42</v>
      </c>
      <c r="E4162" t="inlineStr">
        <is>
          <t>N</t>
        </is>
      </c>
      <c r="F4162" t="n">
        <v>25</v>
      </c>
      <c r="G4162" t="n">
        <v>1349</v>
      </c>
      <c r="H4162" t="n">
        <v>10</v>
      </c>
      <c r="I4162" t="n">
        <v>2</v>
      </c>
      <c r="J4162" t="n">
        <v>24</v>
      </c>
      <c r="K4162" t="n">
        <v>2</v>
      </c>
      <c r="L4162" t="n">
        <v>4</v>
      </c>
      <c r="M4162" t="n">
        <v>3</v>
      </c>
      <c r="R4162" s="15" t="n">
        <v>0</v>
      </c>
      <c r="S4162" s="15" t="n">
        <v>0</v>
      </c>
      <c r="T4162" s="15" t="n">
        <v>0</v>
      </c>
      <c r="U4162" s="15" t="n">
        <v>131200</v>
      </c>
      <c r="V4162">
        <f>IFERROR(VLOOKUP(D4162,Tablas_Equivalencia!$A$3:$B$8,2,FALSE),"Sin dato")</f>
        <v/>
      </c>
      <c r="W4162">
        <f>IFERROR(VLOOKUP(L4162,Tablas_Equivalencia!$D$3:$E$9,2,FALSE),"Sin dato")</f>
        <v/>
      </c>
      <c r="X4162">
        <f>IF(I4162=1,"Varón","Mujer")</f>
        <v/>
      </c>
      <c r="Y4162">
        <f>IFERROR(VLOOKUP(M4162,Tablas_Equivalencia!$G$3:$H$6,2,FALSE),"Sin dato")</f>
        <v/>
      </c>
      <c r="Z4162">
        <f>IF(J4162&lt;=24,"18-24","25-29")</f>
        <v/>
      </c>
      <c r="AA4162">
        <f>IF(M4162&lt;&gt;1,"",IF(P4162=2,1,0))</f>
        <v/>
      </c>
      <c r="AB4162">
        <f>IF(M4162&lt;&gt;1,"",IF(O4162&gt;=2,1,0))</f>
        <v/>
      </c>
      <c r="AC4162">
        <f>IF(M4162&lt;&gt;1,"",IF(OR(Q4162=999,Q4162=""),"",IF(OR(Q4162&lt;35,Q4162&gt;48),1,0)))</f>
        <v/>
      </c>
      <c r="AD4162">
        <f>IF(COUNT(AA4162:AC4162)&lt;3,"",SUM(AA4162:AC4162))</f>
        <v/>
      </c>
      <c r="AE4162">
        <f>IF(L4162&gt;=4,2,IF(L4162&gt;=2,1,0))</f>
        <v/>
      </c>
      <c r="AF4162">
        <f>IF(L4162&gt;=5,1,0)</f>
        <v/>
      </c>
      <c r="AG4162">
        <f>AE4162+AF4162</f>
        <v/>
      </c>
      <c r="AH4162" s="15">
        <f>IF(M4162&lt;&gt;1,"",IF(OR(R4162=-9,R4162=""),"",R4162))</f>
        <v/>
      </c>
      <c r="AI4162">
        <f>IF(M4162&lt;&gt;1,"",IF(OR(Q4162=999,Q4162=""),"",Q4162))</f>
        <v/>
      </c>
    </row>
    <row r="4163">
      <c r="A4163" t="inlineStr">
        <is>
          <t>TQRMNOP122349</t>
        </is>
      </c>
      <c r="B4163" t="n">
        <v>2025</v>
      </c>
      <c r="C4163" t="n">
        <v>1</v>
      </c>
      <c r="D4163" t="n">
        <v>1</v>
      </c>
      <c r="E4163" t="inlineStr">
        <is>
          <t>S</t>
        </is>
      </c>
      <c r="F4163" t="n">
        <v>33</v>
      </c>
      <c r="G4163" t="n">
        <v>964</v>
      </c>
      <c r="H4163" t="n">
        <v>3</v>
      </c>
      <c r="I4163" t="n">
        <v>1</v>
      </c>
      <c r="J4163" t="n">
        <v>18</v>
      </c>
      <c r="K4163" t="n">
        <v>2</v>
      </c>
      <c r="L4163" t="n">
        <v>3</v>
      </c>
      <c r="M4163" t="n">
        <v>1</v>
      </c>
      <c r="N4163" t="n">
        <v>3</v>
      </c>
      <c r="O4163" t="n">
        <v>1</v>
      </c>
      <c r="P4163" t="n">
        <v>2</v>
      </c>
      <c r="Q4163" t="n">
        <v>49</v>
      </c>
      <c r="R4163" s="15" t="n">
        <v>667000</v>
      </c>
      <c r="S4163" s="15" t="n">
        <v>0</v>
      </c>
      <c r="T4163" s="15" t="n">
        <v>667000</v>
      </c>
      <c r="U4163" s="15" t="n">
        <v>230700</v>
      </c>
      <c r="V4163">
        <f>IFERROR(VLOOKUP(D4163,Tablas_Equivalencia!$A$3:$B$8,2,FALSE),"Sin dato")</f>
        <v/>
      </c>
      <c r="W4163">
        <f>IFERROR(VLOOKUP(L4163,Tablas_Equivalencia!$D$3:$E$9,2,FALSE),"Sin dato")</f>
        <v/>
      </c>
      <c r="X4163">
        <f>IF(I4163=1,"Varón","Mujer")</f>
        <v/>
      </c>
      <c r="Y4163">
        <f>IFERROR(VLOOKUP(M4163,Tablas_Equivalencia!$G$3:$H$6,2,FALSE),"Sin dato")</f>
        <v/>
      </c>
      <c r="Z4163">
        <f>IF(J4163&lt;=24,"18-24","25-29")</f>
        <v/>
      </c>
      <c r="AA4163">
        <f>IF(M4163&lt;&gt;1,"",IF(P4163=2,1,0))</f>
        <v/>
      </c>
      <c r="AB4163">
        <f>IF(M4163&lt;&gt;1,"",IF(O4163&gt;=2,1,0))</f>
        <v/>
      </c>
      <c r="AC4163">
        <f>IF(M4163&lt;&gt;1,"",IF(OR(Q4163=999,Q4163=""),"",IF(OR(Q4163&lt;35,Q4163&gt;48),1,0)))</f>
        <v/>
      </c>
      <c r="AD4163">
        <f>IF(COUNT(AA4163:AC4163)&lt;3,"",SUM(AA4163:AC4163))</f>
        <v/>
      </c>
      <c r="AE4163">
        <f>IF(L4163&gt;=4,2,IF(L4163&gt;=2,1,0))</f>
        <v/>
      </c>
      <c r="AF4163">
        <f>IF(L4163&gt;=5,1,0)</f>
        <v/>
      </c>
      <c r="AG4163">
        <f>AE4163+AF4163</f>
        <v/>
      </c>
      <c r="AH4163" s="15">
        <f>IF(M4163&lt;&gt;1,"",IF(OR(R4163=-9,R4163=""),"",R4163))</f>
        <v/>
      </c>
      <c r="AI4163">
        <f>IF(M4163&lt;&gt;1,"",IF(OR(Q4163=999,Q4163=""),"",Q4163))</f>
        <v/>
      </c>
    </row>
    <row r="4164">
      <c r="A4164" t="inlineStr">
        <is>
          <t>TQRMNOP122353</t>
        </is>
      </c>
      <c r="B4164" t="n">
        <v>2025</v>
      </c>
      <c r="C4164" t="n">
        <v>1</v>
      </c>
      <c r="D4164" t="n">
        <v>43</v>
      </c>
      <c r="E4164" t="inlineStr">
        <is>
          <t>N</t>
        </is>
      </c>
      <c r="F4164" t="n">
        <v>34</v>
      </c>
      <c r="G4164" t="n">
        <v>814</v>
      </c>
      <c r="H4164" t="n">
        <v>1</v>
      </c>
      <c r="I4164" t="n">
        <v>2</v>
      </c>
      <c r="J4164" t="n">
        <v>27</v>
      </c>
      <c r="K4164" t="n">
        <v>1</v>
      </c>
      <c r="L4164" t="n">
        <v>4</v>
      </c>
      <c r="M4164" t="n">
        <v>1</v>
      </c>
      <c r="N4164" t="n">
        <v>3</v>
      </c>
      <c r="O4164" t="n">
        <v>1</v>
      </c>
      <c r="P4164" t="n">
        <v>1</v>
      </c>
      <c r="Q4164" t="n">
        <v>42</v>
      </c>
      <c r="R4164" s="15" t="n">
        <v>504000</v>
      </c>
      <c r="S4164" s="15" t="n">
        <v>0</v>
      </c>
      <c r="T4164" s="15" t="n">
        <v>504000</v>
      </c>
      <c r="U4164" s="15" t="n">
        <v>228100</v>
      </c>
      <c r="V4164">
        <f>IFERROR(VLOOKUP(D4164,Tablas_Equivalencia!$A$3:$B$8,2,FALSE),"Sin dato")</f>
        <v/>
      </c>
      <c r="W4164">
        <f>IFERROR(VLOOKUP(L4164,Tablas_Equivalencia!$D$3:$E$9,2,FALSE),"Sin dato")</f>
        <v/>
      </c>
      <c r="X4164">
        <f>IF(I4164=1,"Varón","Mujer")</f>
        <v/>
      </c>
      <c r="Y4164">
        <f>IFERROR(VLOOKUP(M4164,Tablas_Equivalencia!$G$3:$H$6,2,FALSE),"Sin dato")</f>
        <v/>
      </c>
      <c r="Z4164">
        <f>IF(J4164&lt;=24,"18-24","25-29")</f>
        <v/>
      </c>
      <c r="AA4164">
        <f>IF(M4164&lt;&gt;1,"",IF(P4164=2,1,0))</f>
        <v/>
      </c>
      <c r="AB4164">
        <f>IF(M4164&lt;&gt;1,"",IF(O4164&gt;=2,1,0))</f>
        <v/>
      </c>
      <c r="AC4164">
        <f>IF(M4164&lt;&gt;1,"",IF(OR(Q4164=999,Q4164=""),"",IF(OR(Q4164&lt;35,Q4164&gt;48),1,0)))</f>
        <v/>
      </c>
      <c r="AD4164">
        <f>IF(COUNT(AA4164:AC4164)&lt;3,"",SUM(AA4164:AC4164))</f>
        <v/>
      </c>
      <c r="AE4164">
        <f>IF(L4164&gt;=4,2,IF(L4164&gt;=2,1,0))</f>
        <v/>
      </c>
      <c r="AF4164">
        <f>IF(L4164&gt;=5,1,0)</f>
        <v/>
      </c>
      <c r="AG4164">
        <f>AE4164+AF4164</f>
        <v/>
      </c>
      <c r="AH4164" s="15">
        <f>IF(M4164&lt;&gt;1,"",IF(OR(R4164=-9,R4164=""),"",R4164))</f>
        <v/>
      </c>
      <c r="AI4164">
        <f>IF(M4164&lt;&gt;1,"",IF(OR(Q4164=999,Q4164=""),"",Q4164))</f>
        <v/>
      </c>
    </row>
    <row r="4165">
      <c r="A4165" t="inlineStr">
        <is>
          <t>TQRMNOP122356</t>
        </is>
      </c>
      <c r="B4165" t="n">
        <v>2025</v>
      </c>
      <c r="C4165" t="n">
        <v>1</v>
      </c>
      <c r="D4165" t="n">
        <v>42</v>
      </c>
      <c r="E4165" t="inlineStr">
        <is>
          <t>N</t>
        </is>
      </c>
      <c r="F4165" t="n">
        <v>27</v>
      </c>
      <c r="G4165" t="n">
        <v>753</v>
      </c>
      <c r="H4165" t="n">
        <v>3</v>
      </c>
      <c r="I4165" t="n">
        <v>1</v>
      </c>
      <c r="J4165" t="n">
        <v>23</v>
      </c>
      <c r="K4165" t="n">
        <v>2</v>
      </c>
      <c r="L4165" t="n">
        <v>4</v>
      </c>
      <c r="M4165" t="n">
        <v>3</v>
      </c>
      <c r="R4165" s="15" t="n">
        <v>0</v>
      </c>
      <c r="S4165" s="15" t="n">
        <v>0</v>
      </c>
      <c r="T4165" s="15" t="n">
        <v>0</v>
      </c>
      <c r="U4165" s="15" t="n">
        <v>222800</v>
      </c>
      <c r="V4165">
        <f>IFERROR(VLOOKUP(D4165,Tablas_Equivalencia!$A$3:$B$8,2,FALSE),"Sin dato")</f>
        <v/>
      </c>
      <c r="W4165">
        <f>IFERROR(VLOOKUP(L4165,Tablas_Equivalencia!$D$3:$E$9,2,FALSE),"Sin dato")</f>
        <v/>
      </c>
      <c r="X4165">
        <f>IF(I4165=1,"Varón","Mujer")</f>
        <v/>
      </c>
      <c r="Y4165">
        <f>IFERROR(VLOOKUP(M4165,Tablas_Equivalencia!$G$3:$H$6,2,FALSE),"Sin dato")</f>
        <v/>
      </c>
      <c r="Z4165">
        <f>IF(J4165&lt;=24,"18-24","25-29")</f>
        <v/>
      </c>
      <c r="AA4165">
        <f>IF(M4165&lt;&gt;1,"",IF(P4165=2,1,0))</f>
        <v/>
      </c>
      <c r="AB4165">
        <f>IF(M4165&lt;&gt;1,"",IF(O4165&gt;=2,1,0))</f>
        <v/>
      </c>
      <c r="AC4165">
        <f>IF(M4165&lt;&gt;1,"",IF(OR(Q4165=999,Q4165=""),"",IF(OR(Q4165&lt;35,Q4165&gt;48),1,0)))</f>
        <v/>
      </c>
      <c r="AD4165">
        <f>IF(COUNT(AA4165:AC4165)&lt;3,"",SUM(AA4165:AC4165))</f>
        <v/>
      </c>
      <c r="AE4165">
        <f>IF(L4165&gt;=4,2,IF(L4165&gt;=2,1,0))</f>
        <v/>
      </c>
      <c r="AF4165">
        <f>IF(L4165&gt;=5,1,0)</f>
        <v/>
      </c>
      <c r="AG4165">
        <f>AE4165+AF4165</f>
        <v/>
      </c>
      <c r="AH4165" s="15">
        <f>IF(M4165&lt;&gt;1,"",IF(OR(R4165=-9,R4165=""),"",R4165))</f>
        <v/>
      </c>
      <c r="AI4165">
        <f>IF(M4165&lt;&gt;1,"",IF(OR(Q4165=999,Q4165=""),"",Q4165))</f>
        <v/>
      </c>
    </row>
    <row r="4166">
      <c r="A4166" t="inlineStr">
        <is>
          <t>TQRMNOP122368</t>
        </is>
      </c>
      <c r="B4166" t="n">
        <v>2025</v>
      </c>
      <c r="C4166" t="n">
        <v>1</v>
      </c>
      <c r="D4166" t="n">
        <v>42</v>
      </c>
      <c r="E4166" t="inlineStr">
        <is>
          <t>N</t>
        </is>
      </c>
      <c r="F4166" t="n">
        <v>25</v>
      </c>
      <c r="G4166" t="n">
        <v>1501</v>
      </c>
      <c r="H4166" t="n">
        <v>1</v>
      </c>
      <c r="I4166" t="n">
        <v>2</v>
      </c>
      <c r="J4166" t="n">
        <v>28</v>
      </c>
      <c r="K4166" t="n">
        <v>2</v>
      </c>
      <c r="L4166" t="n">
        <v>4</v>
      </c>
      <c r="M4166" t="n">
        <v>2</v>
      </c>
      <c r="R4166" s="15" t="n">
        <v>0</v>
      </c>
      <c r="S4166" s="15" t="n">
        <v>0</v>
      </c>
      <c r="T4166" s="15" t="n">
        <v>0</v>
      </c>
      <c r="U4166" s="15" t="n">
        <v>223100</v>
      </c>
      <c r="V4166">
        <f>IFERROR(VLOOKUP(D4166,Tablas_Equivalencia!$A$3:$B$8,2,FALSE),"Sin dato")</f>
        <v/>
      </c>
      <c r="W4166">
        <f>IFERROR(VLOOKUP(L4166,Tablas_Equivalencia!$D$3:$E$9,2,FALSE),"Sin dato")</f>
        <v/>
      </c>
      <c r="X4166">
        <f>IF(I4166=1,"Varón","Mujer")</f>
        <v/>
      </c>
      <c r="Y4166">
        <f>IFERROR(VLOOKUP(M4166,Tablas_Equivalencia!$G$3:$H$6,2,FALSE),"Sin dato")</f>
        <v/>
      </c>
      <c r="Z4166">
        <f>IF(J4166&lt;=24,"18-24","25-29")</f>
        <v/>
      </c>
      <c r="AA4166">
        <f>IF(M4166&lt;&gt;1,"",IF(P4166=2,1,0))</f>
        <v/>
      </c>
      <c r="AB4166">
        <f>IF(M4166&lt;&gt;1,"",IF(O4166&gt;=2,1,0))</f>
        <v/>
      </c>
      <c r="AC4166">
        <f>IF(M4166&lt;&gt;1,"",IF(OR(Q4166=999,Q4166=""),"",IF(OR(Q4166&lt;35,Q4166&gt;48),1,0)))</f>
        <v/>
      </c>
      <c r="AD4166">
        <f>IF(COUNT(AA4166:AC4166)&lt;3,"",SUM(AA4166:AC4166))</f>
        <v/>
      </c>
      <c r="AE4166">
        <f>IF(L4166&gt;=4,2,IF(L4166&gt;=2,1,0))</f>
        <v/>
      </c>
      <c r="AF4166">
        <f>IF(L4166&gt;=5,1,0)</f>
        <v/>
      </c>
      <c r="AG4166">
        <f>AE4166+AF4166</f>
        <v/>
      </c>
      <c r="AH4166" s="15">
        <f>IF(M4166&lt;&gt;1,"",IF(OR(R4166=-9,R4166=""),"",R4166))</f>
        <v/>
      </c>
      <c r="AI4166">
        <f>IF(M4166&lt;&gt;1,"",IF(OR(Q4166=999,Q4166=""),"",Q4166))</f>
        <v/>
      </c>
    </row>
    <row r="4167">
      <c r="A4167" t="inlineStr">
        <is>
          <t>TQRMNOP122374</t>
        </is>
      </c>
      <c r="B4167" t="n">
        <v>2025</v>
      </c>
      <c r="C4167" t="n">
        <v>1</v>
      </c>
      <c r="D4167" t="n">
        <v>40</v>
      </c>
      <c r="E4167" t="inlineStr">
        <is>
          <t>N</t>
        </is>
      </c>
      <c r="F4167" t="n">
        <v>23</v>
      </c>
      <c r="G4167" t="n">
        <v>856</v>
      </c>
      <c r="H4167" t="n">
        <v>3</v>
      </c>
      <c r="I4167" t="n">
        <v>1</v>
      </c>
      <c r="J4167" t="n">
        <v>22</v>
      </c>
      <c r="K4167" t="n">
        <v>2</v>
      </c>
      <c r="L4167" t="n">
        <v>3</v>
      </c>
      <c r="M4167" t="n">
        <v>3</v>
      </c>
      <c r="R4167" s="15" t="n">
        <v>0</v>
      </c>
      <c r="S4167" s="15" t="n">
        <v>133000</v>
      </c>
      <c r="T4167" s="15" t="n">
        <v>133000</v>
      </c>
      <c r="U4167" s="15" t="n">
        <v>98200</v>
      </c>
      <c r="V4167">
        <f>IFERROR(VLOOKUP(D4167,Tablas_Equivalencia!$A$3:$B$8,2,FALSE),"Sin dato")</f>
        <v/>
      </c>
      <c r="W4167">
        <f>IFERROR(VLOOKUP(L4167,Tablas_Equivalencia!$D$3:$E$9,2,FALSE),"Sin dato")</f>
        <v/>
      </c>
      <c r="X4167">
        <f>IF(I4167=1,"Varón","Mujer")</f>
        <v/>
      </c>
      <c r="Y4167">
        <f>IFERROR(VLOOKUP(M4167,Tablas_Equivalencia!$G$3:$H$6,2,FALSE),"Sin dato")</f>
        <v/>
      </c>
      <c r="Z4167">
        <f>IF(J4167&lt;=24,"18-24","25-29")</f>
        <v/>
      </c>
      <c r="AA4167">
        <f>IF(M4167&lt;&gt;1,"",IF(P4167=2,1,0))</f>
        <v/>
      </c>
      <c r="AB4167">
        <f>IF(M4167&lt;&gt;1,"",IF(O4167&gt;=2,1,0))</f>
        <v/>
      </c>
      <c r="AC4167">
        <f>IF(M4167&lt;&gt;1,"",IF(OR(Q4167=999,Q4167=""),"",IF(OR(Q4167&lt;35,Q4167&gt;48),1,0)))</f>
        <v/>
      </c>
      <c r="AD4167">
        <f>IF(COUNT(AA4167:AC4167)&lt;3,"",SUM(AA4167:AC4167))</f>
        <v/>
      </c>
      <c r="AE4167">
        <f>IF(L4167&gt;=4,2,IF(L4167&gt;=2,1,0))</f>
        <v/>
      </c>
      <c r="AF4167">
        <f>IF(L4167&gt;=5,1,0)</f>
        <v/>
      </c>
      <c r="AG4167">
        <f>AE4167+AF4167</f>
        <v/>
      </c>
      <c r="AH4167" s="15">
        <f>IF(M4167&lt;&gt;1,"",IF(OR(R4167=-9,R4167=""),"",R4167))</f>
        <v/>
      </c>
      <c r="AI4167">
        <f>IF(M4167&lt;&gt;1,"",IF(OR(Q4167=999,Q4167=""),"",Q4167))</f>
        <v/>
      </c>
    </row>
    <row r="4168">
      <c r="A4168" t="inlineStr">
        <is>
          <t>TQRMNOP122379</t>
        </is>
      </c>
      <c r="B4168" t="n">
        <v>2025</v>
      </c>
      <c r="C4168" t="n">
        <v>1</v>
      </c>
      <c r="D4168" t="n">
        <v>40</v>
      </c>
      <c r="E4168" t="inlineStr">
        <is>
          <t>N</t>
        </is>
      </c>
      <c r="F4168" t="n">
        <v>22</v>
      </c>
      <c r="G4168" t="n">
        <v>1114</v>
      </c>
      <c r="H4168" t="n">
        <v>3</v>
      </c>
      <c r="I4168" t="n">
        <v>1</v>
      </c>
      <c r="J4168" t="n">
        <v>20</v>
      </c>
      <c r="K4168" t="n">
        <v>1</v>
      </c>
      <c r="L4168" t="n">
        <v>2</v>
      </c>
      <c r="M4168" t="n">
        <v>3</v>
      </c>
      <c r="R4168" s="15" t="n">
        <v>0</v>
      </c>
      <c r="S4168" s="15" t="n">
        <v>0</v>
      </c>
      <c r="T4168" s="15" t="n">
        <v>0</v>
      </c>
      <c r="U4168" s="15" t="n">
        <v>62900</v>
      </c>
      <c r="V4168">
        <f>IFERROR(VLOOKUP(D4168,Tablas_Equivalencia!$A$3:$B$8,2,FALSE),"Sin dato")</f>
        <v/>
      </c>
      <c r="W4168">
        <f>IFERROR(VLOOKUP(L4168,Tablas_Equivalencia!$D$3:$E$9,2,FALSE),"Sin dato")</f>
        <v/>
      </c>
      <c r="X4168">
        <f>IF(I4168=1,"Varón","Mujer")</f>
        <v/>
      </c>
      <c r="Y4168">
        <f>IFERROR(VLOOKUP(M4168,Tablas_Equivalencia!$G$3:$H$6,2,FALSE),"Sin dato")</f>
        <v/>
      </c>
      <c r="Z4168">
        <f>IF(J4168&lt;=24,"18-24","25-29")</f>
        <v/>
      </c>
      <c r="AA4168">
        <f>IF(M4168&lt;&gt;1,"",IF(P4168=2,1,0))</f>
        <v/>
      </c>
      <c r="AB4168">
        <f>IF(M4168&lt;&gt;1,"",IF(O4168&gt;=2,1,0))</f>
        <v/>
      </c>
      <c r="AC4168">
        <f>IF(M4168&lt;&gt;1,"",IF(OR(Q4168=999,Q4168=""),"",IF(OR(Q4168&lt;35,Q4168&gt;48),1,0)))</f>
        <v/>
      </c>
      <c r="AD4168">
        <f>IF(COUNT(AA4168:AC4168)&lt;3,"",SUM(AA4168:AC4168))</f>
        <v/>
      </c>
      <c r="AE4168">
        <f>IF(L4168&gt;=4,2,IF(L4168&gt;=2,1,0))</f>
        <v/>
      </c>
      <c r="AF4168">
        <f>IF(L4168&gt;=5,1,0)</f>
        <v/>
      </c>
      <c r="AG4168">
        <f>AE4168+AF4168</f>
        <v/>
      </c>
      <c r="AH4168" s="15">
        <f>IF(M4168&lt;&gt;1,"",IF(OR(R4168=-9,R4168=""),"",R4168))</f>
        <v/>
      </c>
      <c r="AI4168">
        <f>IF(M4168&lt;&gt;1,"",IF(OR(Q4168=999,Q4168=""),"",Q4168))</f>
        <v/>
      </c>
    </row>
    <row r="4169">
      <c r="A4169" t="inlineStr">
        <is>
          <t>TQRMNOP122381</t>
        </is>
      </c>
      <c r="B4169" t="n">
        <v>2025</v>
      </c>
      <c r="C4169" t="n">
        <v>1</v>
      </c>
      <c r="D4169" t="n">
        <v>43</v>
      </c>
      <c r="E4169" t="inlineStr">
        <is>
          <t>S</t>
        </is>
      </c>
      <c r="F4169" t="n">
        <v>30</v>
      </c>
      <c r="G4169" t="n">
        <v>1583</v>
      </c>
      <c r="H4169" t="n">
        <v>3</v>
      </c>
      <c r="I4169" t="n">
        <v>1</v>
      </c>
      <c r="J4169" t="n">
        <v>28</v>
      </c>
      <c r="K4169" t="n">
        <v>2</v>
      </c>
      <c r="L4169" t="n">
        <v>4</v>
      </c>
      <c r="M4169" t="n">
        <v>3</v>
      </c>
      <c r="R4169" s="15" t="n">
        <v>0</v>
      </c>
      <c r="S4169" s="15" t="n">
        <v>0</v>
      </c>
      <c r="T4169" s="15" t="n">
        <v>0</v>
      </c>
      <c r="U4169" s="15" t="n">
        <v>145200</v>
      </c>
      <c r="V4169">
        <f>IFERROR(VLOOKUP(D4169,Tablas_Equivalencia!$A$3:$B$8,2,FALSE),"Sin dato")</f>
        <v/>
      </c>
      <c r="W4169">
        <f>IFERROR(VLOOKUP(L4169,Tablas_Equivalencia!$D$3:$E$9,2,FALSE),"Sin dato")</f>
        <v/>
      </c>
      <c r="X4169">
        <f>IF(I4169=1,"Varón","Mujer")</f>
        <v/>
      </c>
      <c r="Y4169">
        <f>IFERROR(VLOOKUP(M4169,Tablas_Equivalencia!$G$3:$H$6,2,FALSE),"Sin dato")</f>
        <v/>
      </c>
      <c r="Z4169">
        <f>IF(J4169&lt;=24,"18-24","25-29")</f>
        <v/>
      </c>
      <c r="AA4169">
        <f>IF(M4169&lt;&gt;1,"",IF(P4169=2,1,0))</f>
        <v/>
      </c>
      <c r="AB4169">
        <f>IF(M4169&lt;&gt;1,"",IF(O4169&gt;=2,1,0))</f>
        <v/>
      </c>
      <c r="AC4169">
        <f>IF(M4169&lt;&gt;1,"",IF(OR(Q4169=999,Q4169=""),"",IF(OR(Q4169&lt;35,Q4169&gt;48),1,0)))</f>
        <v/>
      </c>
      <c r="AD4169">
        <f>IF(COUNT(AA4169:AC4169)&lt;3,"",SUM(AA4169:AC4169))</f>
        <v/>
      </c>
      <c r="AE4169">
        <f>IF(L4169&gt;=4,2,IF(L4169&gt;=2,1,0))</f>
        <v/>
      </c>
      <c r="AF4169">
        <f>IF(L4169&gt;=5,1,0)</f>
        <v/>
      </c>
      <c r="AG4169">
        <f>AE4169+AF4169</f>
        <v/>
      </c>
      <c r="AH4169" s="15">
        <f>IF(M4169&lt;&gt;1,"",IF(OR(R4169=-9,R4169=""),"",R4169))</f>
        <v/>
      </c>
      <c r="AI4169">
        <f>IF(M4169&lt;&gt;1,"",IF(OR(Q4169=999,Q4169=""),"",Q4169))</f>
        <v/>
      </c>
    </row>
    <row r="4170">
      <c r="A4170" t="inlineStr">
        <is>
          <t>TQRMNOP122387</t>
        </is>
      </c>
      <c r="B4170" t="n">
        <v>2025</v>
      </c>
      <c r="C4170" t="n">
        <v>1</v>
      </c>
      <c r="D4170" t="n">
        <v>43</v>
      </c>
      <c r="E4170" t="inlineStr">
        <is>
          <t>N</t>
        </is>
      </c>
      <c r="F4170" t="n">
        <v>34</v>
      </c>
      <c r="G4170" t="n">
        <v>565</v>
      </c>
      <c r="H4170" t="n">
        <v>2</v>
      </c>
      <c r="I4170" t="n">
        <v>1</v>
      </c>
      <c r="J4170" t="n">
        <v>21</v>
      </c>
      <c r="K4170" t="n">
        <v>1</v>
      </c>
      <c r="L4170" t="n">
        <v>5</v>
      </c>
      <c r="M4170" t="n">
        <v>1</v>
      </c>
      <c r="N4170" t="n">
        <v>3</v>
      </c>
      <c r="O4170" t="n">
        <v>3</v>
      </c>
      <c r="P4170" t="n">
        <v>2</v>
      </c>
      <c r="Q4170" t="n">
        <v>36</v>
      </c>
      <c r="R4170" s="15" t="n">
        <v>578000</v>
      </c>
      <c r="S4170" s="15" t="n">
        <v>0</v>
      </c>
      <c r="T4170" s="15" t="n">
        <v>578000</v>
      </c>
      <c r="U4170" s="15" t="n">
        <v>62600</v>
      </c>
      <c r="V4170">
        <f>IFERROR(VLOOKUP(D4170,Tablas_Equivalencia!$A$3:$B$8,2,FALSE),"Sin dato")</f>
        <v/>
      </c>
      <c r="W4170">
        <f>IFERROR(VLOOKUP(L4170,Tablas_Equivalencia!$D$3:$E$9,2,FALSE),"Sin dato")</f>
        <v/>
      </c>
      <c r="X4170">
        <f>IF(I4170=1,"Varón","Mujer")</f>
        <v/>
      </c>
      <c r="Y4170">
        <f>IFERROR(VLOOKUP(M4170,Tablas_Equivalencia!$G$3:$H$6,2,FALSE),"Sin dato")</f>
        <v/>
      </c>
      <c r="Z4170">
        <f>IF(J4170&lt;=24,"18-24","25-29")</f>
        <v/>
      </c>
      <c r="AA4170">
        <f>IF(M4170&lt;&gt;1,"",IF(P4170=2,1,0))</f>
        <v/>
      </c>
      <c r="AB4170">
        <f>IF(M4170&lt;&gt;1,"",IF(O4170&gt;=2,1,0))</f>
        <v/>
      </c>
      <c r="AC4170">
        <f>IF(M4170&lt;&gt;1,"",IF(OR(Q4170=999,Q4170=""),"",IF(OR(Q4170&lt;35,Q4170&gt;48),1,0)))</f>
        <v/>
      </c>
      <c r="AD4170">
        <f>IF(COUNT(AA4170:AC4170)&lt;3,"",SUM(AA4170:AC4170))</f>
        <v/>
      </c>
      <c r="AE4170">
        <f>IF(L4170&gt;=4,2,IF(L4170&gt;=2,1,0))</f>
        <v/>
      </c>
      <c r="AF4170">
        <f>IF(L4170&gt;=5,1,0)</f>
        <v/>
      </c>
      <c r="AG4170">
        <f>AE4170+AF4170</f>
        <v/>
      </c>
      <c r="AH4170" s="15">
        <f>IF(M4170&lt;&gt;1,"",IF(OR(R4170=-9,R4170=""),"",R4170))</f>
        <v/>
      </c>
      <c r="AI4170">
        <f>IF(M4170&lt;&gt;1,"",IF(OR(Q4170=999,Q4170=""),"",Q4170))</f>
        <v/>
      </c>
    </row>
    <row r="4171">
      <c r="A4171" t="inlineStr">
        <is>
          <t>TQRMNOP122394</t>
        </is>
      </c>
      <c r="B4171" t="n">
        <v>2025</v>
      </c>
      <c r="C4171" t="n">
        <v>1</v>
      </c>
      <c r="D4171" t="n">
        <v>1</v>
      </c>
      <c r="E4171" t="inlineStr">
        <is>
          <t>S</t>
        </is>
      </c>
      <c r="F4171" t="n">
        <v>32</v>
      </c>
      <c r="G4171" t="n">
        <v>151</v>
      </c>
      <c r="H4171" t="n">
        <v>10</v>
      </c>
      <c r="I4171" t="n">
        <v>1</v>
      </c>
      <c r="J4171" t="n">
        <v>29</v>
      </c>
      <c r="K4171" t="n">
        <v>2</v>
      </c>
      <c r="L4171" t="n">
        <v>5</v>
      </c>
      <c r="M4171" t="n">
        <v>1</v>
      </c>
      <c r="N4171" t="n">
        <v>3</v>
      </c>
      <c r="O4171" t="n">
        <v>1</v>
      </c>
      <c r="P4171" t="n">
        <v>1</v>
      </c>
      <c r="Q4171" t="n">
        <v>52</v>
      </c>
      <c r="R4171" s="15" t="n">
        <v>2571000</v>
      </c>
      <c r="S4171" s="15" t="n">
        <v>0</v>
      </c>
      <c r="T4171" s="15" t="n">
        <v>2571000</v>
      </c>
      <c r="U4171" s="15" t="n">
        <v>108900</v>
      </c>
      <c r="V4171">
        <f>IFERROR(VLOOKUP(D4171,Tablas_Equivalencia!$A$3:$B$8,2,FALSE),"Sin dato")</f>
        <v/>
      </c>
      <c r="W4171">
        <f>IFERROR(VLOOKUP(L4171,Tablas_Equivalencia!$D$3:$E$9,2,FALSE),"Sin dato")</f>
        <v/>
      </c>
      <c r="X4171">
        <f>IF(I4171=1,"Varón","Mujer")</f>
        <v/>
      </c>
      <c r="Y4171">
        <f>IFERROR(VLOOKUP(M4171,Tablas_Equivalencia!$G$3:$H$6,2,FALSE),"Sin dato")</f>
        <v/>
      </c>
      <c r="Z4171">
        <f>IF(J4171&lt;=24,"18-24","25-29")</f>
        <v/>
      </c>
      <c r="AA4171">
        <f>IF(M4171&lt;&gt;1,"",IF(P4171=2,1,0))</f>
        <v/>
      </c>
      <c r="AB4171">
        <f>IF(M4171&lt;&gt;1,"",IF(O4171&gt;=2,1,0))</f>
        <v/>
      </c>
      <c r="AC4171">
        <f>IF(M4171&lt;&gt;1,"",IF(OR(Q4171=999,Q4171=""),"",IF(OR(Q4171&lt;35,Q4171&gt;48),1,0)))</f>
        <v/>
      </c>
      <c r="AD4171">
        <f>IF(COUNT(AA4171:AC4171)&lt;3,"",SUM(AA4171:AC4171))</f>
        <v/>
      </c>
      <c r="AE4171">
        <f>IF(L4171&gt;=4,2,IF(L4171&gt;=2,1,0))</f>
        <v/>
      </c>
      <c r="AF4171">
        <f>IF(L4171&gt;=5,1,0)</f>
        <v/>
      </c>
      <c r="AG4171">
        <f>AE4171+AF4171</f>
        <v/>
      </c>
      <c r="AH4171" s="15">
        <f>IF(M4171&lt;&gt;1,"",IF(OR(R4171=-9,R4171=""),"",R4171))</f>
        <v/>
      </c>
      <c r="AI4171">
        <f>IF(M4171&lt;&gt;1,"",IF(OR(Q4171=999,Q4171=""),"",Q4171))</f>
        <v/>
      </c>
    </row>
    <row r="4172">
      <c r="A4172" t="inlineStr">
        <is>
          <t>TQRMNOP122398</t>
        </is>
      </c>
      <c r="B4172" t="n">
        <v>2025</v>
      </c>
      <c r="C4172" t="n">
        <v>1</v>
      </c>
      <c r="D4172" t="n">
        <v>44</v>
      </c>
      <c r="E4172" t="inlineStr">
        <is>
          <t>N</t>
        </is>
      </c>
      <c r="F4172" t="n">
        <v>93</v>
      </c>
      <c r="G4172" t="n">
        <v>1435</v>
      </c>
      <c r="H4172" t="n">
        <v>3</v>
      </c>
      <c r="I4172" t="n">
        <v>2</v>
      </c>
      <c r="J4172" t="n">
        <v>21</v>
      </c>
      <c r="K4172" t="n">
        <v>2</v>
      </c>
      <c r="L4172" t="n">
        <v>5</v>
      </c>
      <c r="M4172" t="n">
        <v>3</v>
      </c>
      <c r="R4172" s="15" t="n">
        <v>0</v>
      </c>
      <c r="S4172" s="15" t="n">
        <v>0</v>
      </c>
      <c r="T4172" s="15" t="n">
        <v>0</v>
      </c>
      <c r="U4172" s="15" t="n">
        <v>255100</v>
      </c>
      <c r="V4172">
        <f>IFERROR(VLOOKUP(D4172,Tablas_Equivalencia!$A$3:$B$8,2,FALSE),"Sin dato")</f>
        <v/>
      </c>
      <c r="W4172">
        <f>IFERROR(VLOOKUP(L4172,Tablas_Equivalencia!$D$3:$E$9,2,FALSE),"Sin dato")</f>
        <v/>
      </c>
      <c r="X4172">
        <f>IF(I4172=1,"Varón","Mujer")</f>
        <v/>
      </c>
      <c r="Y4172">
        <f>IFERROR(VLOOKUP(M4172,Tablas_Equivalencia!$G$3:$H$6,2,FALSE),"Sin dato")</f>
        <v/>
      </c>
      <c r="Z4172">
        <f>IF(J4172&lt;=24,"18-24","25-29")</f>
        <v/>
      </c>
      <c r="AA4172">
        <f>IF(M4172&lt;&gt;1,"",IF(P4172=2,1,0))</f>
        <v/>
      </c>
      <c r="AB4172">
        <f>IF(M4172&lt;&gt;1,"",IF(O4172&gt;=2,1,0))</f>
        <v/>
      </c>
      <c r="AC4172">
        <f>IF(M4172&lt;&gt;1,"",IF(OR(Q4172=999,Q4172=""),"",IF(OR(Q4172&lt;35,Q4172&gt;48),1,0)))</f>
        <v/>
      </c>
      <c r="AD4172">
        <f>IF(COUNT(AA4172:AC4172)&lt;3,"",SUM(AA4172:AC4172))</f>
        <v/>
      </c>
      <c r="AE4172">
        <f>IF(L4172&gt;=4,2,IF(L4172&gt;=2,1,0))</f>
        <v/>
      </c>
      <c r="AF4172">
        <f>IF(L4172&gt;=5,1,0)</f>
        <v/>
      </c>
      <c r="AG4172">
        <f>AE4172+AF4172</f>
        <v/>
      </c>
      <c r="AH4172" s="15">
        <f>IF(M4172&lt;&gt;1,"",IF(OR(R4172=-9,R4172=""),"",R4172))</f>
        <v/>
      </c>
      <c r="AI4172">
        <f>IF(M4172&lt;&gt;1,"",IF(OR(Q4172=999,Q4172=""),"",Q4172))</f>
        <v/>
      </c>
    </row>
    <row r="4173">
      <c r="A4173" t="inlineStr">
        <is>
          <t>TQRMNOP122406</t>
        </is>
      </c>
      <c r="B4173" t="n">
        <v>2025</v>
      </c>
      <c r="C4173" t="n">
        <v>1</v>
      </c>
      <c r="D4173" t="n">
        <v>40</v>
      </c>
      <c r="E4173" t="inlineStr">
        <is>
          <t>N</t>
        </is>
      </c>
      <c r="F4173" t="n">
        <v>23</v>
      </c>
      <c r="G4173" t="n">
        <v>806</v>
      </c>
      <c r="H4173" t="n">
        <v>3</v>
      </c>
      <c r="I4173" t="n">
        <v>1</v>
      </c>
      <c r="J4173" t="n">
        <v>23</v>
      </c>
      <c r="K4173" t="n">
        <v>2</v>
      </c>
      <c r="L4173" t="n">
        <v>4</v>
      </c>
      <c r="M4173" t="n">
        <v>3</v>
      </c>
      <c r="R4173" s="15" t="n">
        <v>0</v>
      </c>
      <c r="S4173" s="15" t="n">
        <v>75000</v>
      </c>
      <c r="T4173" s="15" t="n">
        <v>75000</v>
      </c>
      <c r="U4173" s="15" t="n">
        <v>190300</v>
      </c>
      <c r="V4173">
        <f>IFERROR(VLOOKUP(D4173,Tablas_Equivalencia!$A$3:$B$8,2,FALSE),"Sin dato")</f>
        <v/>
      </c>
      <c r="W4173">
        <f>IFERROR(VLOOKUP(L4173,Tablas_Equivalencia!$D$3:$E$9,2,FALSE),"Sin dato")</f>
        <v/>
      </c>
      <c r="X4173">
        <f>IF(I4173=1,"Varón","Mujer")</f>
        <v/>
      </c>
      <c r="Y4173">
        <f>IFERROR(VLOOKUP(M4173,Tablas_Equivalencia!$G$3:$H$6,2,FALSE),"Sin dato")</f>
        <v/>
      </c>
      <c r="Z4173">
        <f>IF(J4173&lt;=24,"18-24","25-29")</f>
        <v/>
      </c>
      <c r="AA4173">
        <f>IF(M4173&lt;&gt;1,"",IF(P4173=2,1,0))</f>
        <v/>
      </c>
      <c r="AB4173">
        <f>IF(M4173&lt;&gt;1,"",IF(O4173&gt;=2,1,0))</f>
        <v/>
      </c>
      <c r="AC4173">
        <f>IF(M4173&lt;&gt;1,"",IF(OR(Q4173=999,Q4173=""),"",IF(OR(Q4173&lt;35,Q4173&gt;48),1,0)))</f>
        <v/>
      </c>
      <c r="AD4173">
        <f>IF(COUNT(AA4173:AC4173)&lt;3,"",SUM(AA4173:AC4173))</f>
        <v/>
      </c>
      <c r="AE4173">
        <f>IF(L4173&gt;=4,2,IF(L4173&gt;=2,1,0))</f>
        <v/>
      </c>
      <c r="AF4173">
        <f>IF(L4173&gt;=5,1,0)</f>
        <v/>
      </c>
      <c r="AG4173">
        <f>AE4173+AF4173</f>
        <v/>
      </c>
      <c r="AH4173" s="15">
        <f>IF(M4173&lt;&gt;1,"",IF(OR(R4173=-9,R4173=""),"",R4173))</f>
        <v/>
      </c>
      <c r="AI4173">
        <f>IF(M4173&lt;&gt;1,"",IF(OR(Q4173=999,Q4173=""),"",Q4173))</f>
        <v/>
      </c>
    </row>
    <row r="4174">
      <c r="A4174" t="inlineStr">
        <is>
          <t>TQRMNOP122407</t>
        </is>
      </c>
      <c r="B4174" t="n">
        <v>2025</v>
      </c>
      <c r="C4174" t="n">
        <v>1</v>
      </c>
      <c r="D4174" t="n">
        <v>41</v>
      </c>
      <c r="E4174" t="inlineStr">
        <is>
          <t>S</t>
        </is>
      </c>
      <c r="F4174" t="n">
        <v>8</v>
      </c>
      <c r="G4174" t="n">
        <v>1219</v>
      </c>
      <c r="H4174" t="n">
        <v>3</v>
      </c>
      <c r="I4174" t="n">
        <v>1</v>
      </c>
      <c r="J4174" t="n">
        <v>22</v>
      </c>
      <c r="K4174" t="n">
        <v>1</v>
      </c>
      <c r="L4174" t="n">
        <v>5</v>
      </c>
      <c r="M4174" t="n">
        <v>3</v>
      </c>
      <c r="R4174" s="15" t="n">
        <v>0</v>
      </c>
      <c r="S4174" s="15" t="n">
        <v>0</v>
      </c>
      <c r="T4174" s="15" t="n">
        <v>0</v>
      </c>
      <c r="U4174" s="15" t="n">
        <v>59100</v>
      </c>
      <c r="V4174">
        <f>IFERROR(VLOOKUP(D4174,Tablas_Equivalencia!$A$3:$B$8,2,FALSE),"Sin dato")</f>
        <v/>
      </c>
      <c r="W4174">
        <f>IFERROR(VLOOKUP(L4174,Tablas_Equivalencia!$D$3:$E$9,2,FALSE),"Sin dato")</f>
        <v/>
      </c>
      <c r="X4174">
        <f>IF(I4174=1,"Varón","Mujer")</f>
        <v/>
      </c>
      <c r="Y4174">
        <f>IFERROR(VLOOKUP(M4174,Tablas_Equivalencia!$G$3:$H$6,2,FALSE),"Sin dato")</f>
        <v/>
      </c>
      <c r="Z4174">
        <f>IF(J4174&lt;=24,"18-24","25-29")</f>
        <v/>
      </c>
      <c r="AA4174">
        <f>IF(M4174&lt;&gt;1,"",IF(P4174=2,1,0))</f>
        <v/>
      </c>
      <c r="AB4174">
        <f>IF(M4174&lt;&gt;1,"",IF(O4174&gt;=2,1,0))</f>
        <v/>
      </c>
      <c r="AC4174">
        <f>IF(M4174&lt;&gt;1,"",IF(OR(Q4174=999,Q4174=""),"",IF(OR(Q4174&lt;35,Q4174&gt;48),1,0)))</f>
        <v/>
      </c>
      <c r="AD4174">
        <f>IF(COUNT(AA4174:AC4174)&lt;3,"",SUM(AA4174:AC4174))</f>
        <v/>
      </c>
      <c r="AE4174">
        <f>IF(L4174&gt;=4,2,IF(L4174&gt;=2,1,0))</f>
        <v/>
      </c>
      <c r="AF4174">
        <f>IF(L4174&gt;=5,1,0)</f>
        <v/>
      </c>
      <c r="AG4174">
        <f>AE4174+AF4174</f>
        <v/>
      </c>
      <c r="AH4174" s="15">
        <f>IF(M4174&lt;&gt;1,"",IF(OR(R4174=-9,R4174=""),"",R4174))</f>
        <v/>
      </c>
      <c r="AI4174">
        <f>IF(M4174&lt;&gt;1,"",IF(OR(Q4174=999,Q4174=""),"",Q4174))</f>
        <v/>
      </c>
    </row>
    <row r="4175">
      <c r="A4175" t="inlineStr">
        <is>
          <t>TQRMNOP122417</t>
        </is>
      </c>
      <c r="B4175" t="n">
        <v>2025</v>
      </c>
      <c r="C4175" t="n">
        <v>1</v>
      </c>
      <c r="D4175" t="n">
        <v>40</v>
      </c>
      <c r="E4175" t="inlineStr">
        <is>
          <t>N</t>
        </is>
      </c>
      <c r="F4175" t="n">
        <v>22</v>
      </c>
      <c r="G4175" t="n">
        <v>274</v>
      </c>
      <c r="H4175" t="n">
        <v>3</v>
      </c>
      <c r="I4175" t="n">
        <v>2</v>
      </c>
      <c r="J4175" t="n">
        <v>21</v>
      </c>
      <c r="K4175" t="n">
        <v>2</v>
      </c>
      <c r="L4175" t="n">
        <v>3</v>
      </c>
      <c r="M4175" t="n">
        <v>2</v>
      </c>
      <c r="R4175" s="15" t="n">
        <v>0</v>
      </c>
      <c r="S4175" s="15" t="n">
        <v>0</v>
      </c>
      <c r="T4175" s="15" t="n">
        <v>0</v>
      </c>
      <c r="U4175" s="15" t="n">
        <v>87300</v>
      </c>
      <c r="V4175">
        <f>IFERROR(VLOOKUP(D4175,Tablas_Equivalencia!$A$3:$B$8,2,FALSE),"Sin dato")</f>
        <v/>
      </c>
      <c r="W4175">
        <f>IFERROR(VLOOKUP(L4175,Tablas_Equivalencia!$D$3:$E$9,2,FALSE),"Sin dato")</f>
        <v/>
      </c>
      <c r="X4175">
        <f>IF(I4175=1,"Varón","Mujer")</f>
        <v/>
      </c>
      <c r="Y4175">
        <f>IFERROR(VLOOKUP(M4175,Tablas_Equivalencia!$G$3:$H$6,2,FALSE),"Sin dato")</f>
        <v/>
      </c>
      <c r="Z4175">
        <f>IF(J4175&lt;=24,"18-24","25-29")</f>
        <v/>
      </c>
      <c r="AA4175">
        <f>IF(M4175&lt;&gt;1,"",IF(P4175=2,1,0))</f>
        <v/>
      </c>
      <c r="AB4175">
        <f>IF(M4175&lt;&gt;1,"",IF(O4175&gt;=2,1,0))</f>
        <v/>
      </c>
      <c r="AC4175">
        <f>IF(M4175&lt;&gt;1,"",IF(OR(Q4175=999,Q4175=""),"",IF(OR(Q4175&lt;35,Q4175&gt;48),1,0)))</f>
        <v/>
      </c>
      <c r="AD4175">
        <f>IF(COUNT(AA4175:AC4175)&lt;3,"",SUM(AA4175:AC4175))</f>
        <v/>
      </c>
      <c r="AE4175">
        <f>IF(L4175&gt;=4,2,IF(L4175&gt;=2,1,0))</f>
        <v/>
      </c>
      <c r="AF4175">
        <f>IF(L4175&gt;=5,1,0)</f>
        <v/>
      </c>
      <c r="AG4175">
        <f>AE4175+AF4175</f>
        <v/>
      </c>
      <c r="AH4175" s="15">
        <f>IF(M4175&lt;&gt;1,"",IF(OR(R4175=-9,R4175=""),"",R4175))</f>
        <v/>
      </c>
      <c r="AI4175">
        <f>IF(M4175&lt;&gt;1,"",IF(OR(Q4175=999,Q4175=""),"",Q4175))</f>
        <v/>
      </c>
    </row>
    <row r="4176">
      <c r="A4176" t="inlineStr">
        <is>
          <t>TQRMNOP122430</t>
        </is>
      </c>
      <c r="B4176" t="n">
        <v>2025</v>
      </c>
      <c r="C4176" t="n">
        <v>1</v>
      </c>
      <c r="D4176" t="n">
        <v>43</v>
      </c>
      <c r="E4176" t="inlineStr">
        <is>
          <t>S</t>
        </is>
      </c>
      <c r="F4176" t="n">
        <v>30</v>
      </c>
      <c r="G4176" t="n">
        <v>1423</v>
      </c>
      <c r="H4176" t="n">
        <v>1</v>
      </c>
      <c r="I4176" t="n">
        <v>2</v>
      </c>
      <c r="J4176" t="n">
        <v>26</v>
      </c>
      <c r="K4176" t="n">
        <v>2</v>
      </c>
      <c r="L4176" t="n">
        <v>6</v>
      </c>
      <c r="M4176" t="n">
        <v>1</v>
      </c>
      <c r="N4176" t="n">
        <v>1</v>
      </c>
      <c r="O4176" t="n">
        <v>1</v>
      </c>
      <c r="P4176" t="n">
        <v>1</v>
      </c>
      <c r="Q4176" t="n">
        <v>35</v>
      </c>
      <c r="R4176" s="15" t="n">
        <v>605000</v>
      </c>
      <c r="S4176" s="15" t="n">
        <v>70000</v>
      </c>
      <c r="T4176" s="15" t="n">
        <v>675000</v>
      </c>
      <c r="U4176" s="15" t="n">
        <v>633700</v>
      </c>
      <c r="V4176">
        <f>IFERROR(VLOOKUP(D4176,Tablas_Equivalencia!$A$3:$B$8,2,FALSE),"Sin dato")</f>
        <v/>
      </c>
      <c r="W4176">
        <f>IFERROR(VLOOKUP(L4176,Tablas_Equivalencia!$D$3:$E$9,2,FALSE),"Sin dato")</f>
        <v/>
      </c>
      <c r="X4176">
        <f>IF(I4176=1,"Varón","Mujer")</f>
        <v/>
      </c>
      <c r="Y4176">
        <f>IFERROR(VLOOKUP(M4176,Tablas_Equivalencia!$G$3:$H$6,2,FALSE),"Sin dato")</f>
        <v/>
      </c>
      <c r="Z4176">
        <f>IF(J4176&lt;=24,"18-24","25-29")</f>
        <v/>
      </c>
      <c r="AA4176">
        <f>IF(M4176&lt;&gt;1,"",IF(P4176=2,1,0))</f>
        <v/>
      </c>
      <c r="AB4176">
        <f>IF(M4176&lt;&gt;1,"",IF(O4176&gt;=2,1,0))</f>
        <v/>
      </c>
      <c r="AC4176">
        <f>IF(M4176&lt;&gt;1,"",IF(OR(Q4176=999,Q4176=""),"",IF(OR(Q4176&lt;35,Q4176&gt;48),1,0)))</f>
        <v/>
      </c>
      <c r="AD4176">
        <f>IF(COUNT(AA4176:AC4176)&lt;3,"",SUM(AA4176:AC4176))</f>
        <v/>
      </c>
      <c r="AE4176">
        <f>IF(L4176&gt;=4,2,IF(L4176&gt;=2,1,0))</f>
        <v/>
      </c>
      <c r="AF4176">
        <f>IF(L4176&gt;=5,1,0)</f>
        <v/>
      </c>
      <c r="AG4176">
        <f>AE4176+AF4176</f>
        <v/>
      </c>
      <c r="AH4176" s="15">
        <f>IF(M4176&lt;&gt;1,"",IF(OR(R4176=-9,R4176=""),"",R4176))</f>
        <v/>
      </c>
      <c r="AI4176">
        <f>IF(M4176&lt;&gt;1,"",IF(OR(Q4176=999,Q4176=""),"",Q4176))</f>
        <v/>
      </c>
    </row>
    <row r="4177">
      <c r="A4177" t="inlineStr">
        <is>
          <t>TQRMNOP122439</t>
        </is>
      </c>
      <c r="B4177" t="n">
        <v>2025</v>
      </c>
      <c r="C4177" t="n">
        <v>1</v>
      </c>
      <c r="D4177" t="n">
        <v>1</v>
      </c>
      <c r="E4177" t="inlineStr">
        <is>
          <t>S</t>
        </is>
      </c>
      <c r="F4177" t="n">
        <v>32</v>
      </c>
      <c r="G4177" t="n">
        <v>1021</v>
      </c>
      <c r="H4177" t="n">
        <v>3</v>
      </c>
      <c r="I4177" t="n">
        <v>1</v>
      </c>
      <c r="J4177" t="n">
        <v>26</v>
      </c>
      <c r="K4177" t="n">
        <v>2</v>
      </c>
      <c r="L4177" t="n">
        <v>4</v>
      </c>
      <c r="M4177" t="n">
        <v>1</v>
      </c>
      <c r="N4177" t="n">
        <v>3</v>
      </c>
      <c r="O4177" t="n">
        <v>1</v>
      </c>
      <c r="P4177" t="n">
        <v>2</v>
      </c>
      <c r="Q4177" t="n">
        <v>9</v>
      </c>
      <c r="R4177" s="15" t="n">
        <v>510000</v>
      </c>
      <c r="S4177" s="15" t="n">
        <v>0</v>
      </c>
      <c r="T4177" s="15" t="n">
        <v>510000</v>
      </c>
      <c r="U4177" s="15" t="n">
        <v>313600</v>
      </c>
      <c r="V4177">
        <f>IFERROR(VLOOKUP(D4177,Tablas_Equivalencia!$A$3:$B$8,2,FALSE),"Sin dato")</f>
        <v/>
      </c>
      <c r="W4177">
        <f>IFERROR(VLOOKUP(L4177,Tablas_Equivalencia!$D$3:$E$9,2,FALSE),"Sin dato")</f>
        <v/>
      </c>
      <c r="X4177">
        <f>IF(I4177=1,"Varón","Mujer")</f>
        <v/>
      </c>
      <c r="Y4177">
        <f>IFERROR(VLOOKUP(M4177,Tablas_Equivalencia!$G$3:$H$6,2,FALSE),"Sin dato")</f>
        <v/>
      </c>
      <c r="Z4177">
        <f>IF(J4177&lt;=24,"18-24","25-29")</f>
        <v/>
      </c>
      <c r="AA4177">
        <f>IF(M4177&lt;&gt;1,"",IF(P4177=2,1,0))</f>
        <v/>
      </c>
      <c r="AB4177">
        <f>IF(M4177&lt;&gt;1,"",IF(O4177&gt;=2,1,0))</f>
        <v/>
      </c>
      <c r="AC4177">
        <f>IF(M4177&lt;&gt;1,"",IF(OR(Q4177=999,Q4177=""),"",IF(OR(Q4177&lt;35,Q4177&gt;48),1,0)))</f>
        <v/>
      </c>
      <c r="AD4177">
        <f>IF(COUNT(AA4177:AC4177)&lt;3,"",SUM(AA4177:AC4177))</f>
        <v/>
      </c>
      <c r="AE4177">
        <f>IF(L4177&gt;=4,2,IF(L4177&gt;=2,1,0))</f>
        <v/>
      </c>
      <c r="AF4177">
        <f>IF(L4177&gt;=5,1,0)</f>
        <v/>
      </c>
      <c r="AG4177">
        <f>AE4177+AF4177</f>
        <v/>
      </c>
      <c r="AH4177" s="15">
        <f>IF(M4177&lt;&gt;1,"",IF(OR(R4177=-9,R4177=""),"",R4177))</f>
        <v/>
      </c>
      <c r="AI4177">
        <f>IF(M4177&lt;&gt;1,"",IF(OR(Q4177=999,Q4177=""),"",Q4177))</f>
        <v/>
      </c>
    </row>
    <row r="4178">
      <c r="A4178" t="inlineStr">
        <is>
          <t>TQRMNOP122445</t>
        </is>
      </c>
      <c r="B4178" t="n">
        <v>2025</v>
      </c>
      <c r="C4178" t="n">
        <v>1</v>
      </c>
      <c r="D4178" t="n">
        <v>1</v>
      </c>
      <c r="E4178" t="inlineStr">
        <is>
          <t>S</t>
        </is>
      </c>
      <c r="F4178" t="n">
        <v>32</v>
      </c>
      <c r="G4178" t="n">
        <v>1469</v>
      </c>
      <c r="H4178" t="n">
        <v>2</v>
      </c>
      <c r="I4178" t="n">
        <v>2</v>
      </c>
      <c r="J4178" t="n">
        <v>21</v>
      </c>
      <c r="K4178" t="n">
        <v>1</v>
      </c>
      <c r="L4178" t="n">
        <v>5</v>
      </c>
      <c r="M4178" t="n">
        <v>1</v>
      </c>
      <c r="N4178" t="n">
        <v>3</v>
      </c>
      <c r="O4178" t="n">
        <v>2</v>
      </c>
      <c r="P4178" t="n">
        <v>2</v>
      </c>
      <c r="Q4178" t="n">
        <v>33</v>
      </c>
      <c r="R4178" s="15" t="n">
        <v>493000</v>
      </c>
      <c r="S4178" s="15" t="n">
        <v>0</v>
      </c>
      <c r="T4178" s="15" t="n">
        <v>493000</v>
      </c>
      <c r="U4178" s="15" t="n">
        <v>354500</v>
      </c>
      <c r="V4178">
        <f>IFERROR(VLOOKUP(D4178,Tablas_Equivalencia!$A$3:$B$8,2,FALSE),"Sin dato")</f>
        <v/>
      </c>
      <c r="W4178">
        <f>IFERROR(VLOOKUP(L4178,Tablas_Equivalencia!$D$3:$E$9,2,FALSE),"Sin dato")</f>
        <v/>
      </c>
      <c r="X4178">
        <f>IF(I4178=1,"Varón","Mujer")</f>
        <v/>
      </c>
      <c r="Y4178">
        <f>IFERROR(VLOOKUP(M4178,Tablas_Equivalencia!$G$3:$H$6,2,FALSE),"Sin dato")</f>
        <v/>
      </c>
      <c r="Z4178">
        <f>IF(J4178&lt;=24,"18-24","25-29")</f>
        <v/>
      </c>
      <c r="AA4178">
        <f>IF(M4178&lt;&gt;1,"",IF(P4178=2,1,0))</f>
        <v/>
      </c>
      <c r="AB4178">
        <f>IF(M4178&lt;&gt;1,"",IF(O4178&gt;=2,1,0))</f>
        <v/>
      </c>
      <c r="AC4178">
        <f>IF(M4178&lt;&gt;1,"",IF(OR(Q4178=999,Q4178=""),"",IF(OR(Q4178&lt;35,Q4178&gt;48),1,0)))</f>
        <v/>
      </c>
      <c r="AD4178">
        <f>IF(COUNT(AA4178:AC4178)&lt;3,"",SUM(AA4178:AC4178))</f>
        <v/>
      </c>
      <c r="AE4178">
        <f>IF(L4178&gt;=4,2,IF(L4178&gt;=2,1,0))</f>
        <v/>
      </c>
      <c r="AF4178">
        <f>IF(L4178&gt;=5,1,0)</f>
        <v/>
      </c>
      <c r="AG4178">
        <f>AE4178+AF4178</f>
        <v/>
      </c>
      <c r="AH4178" s="15">
        <f>IF(M4178&lt;&gt;1,"",IF(OR(R4178=-9,R4178=""),"",R4178))</f>
        <v/>
      </c>
      <c r="AI4178">
        <f>IF(M4178&lt;&gt;1,"",IF(OR(Q4178=999,Q4178=""),"",Q4178))</f>
        <v/>
      </c>
    </row>
    <row r="4179">
      <c r="A4179" t="inlineStr">
        <is>
          <t>TQRMNOP122452</t>
        </is>
      </c>
      <c r="B4179" t="n">
        <v>2025</v>
      </c>
      <c r="C4179" t="n">
        <v>1</v>
      </c>
      <c r="D4179" t="n">
        <v>43</v>
      </c>
      <c r="E4179" t="inlineStr">
        <is>
          <t>S</t>
        </is>
      </c>
      <c r="F4179" t="n">
        <v>17</v>
      </c>
      <c r="G4179" t="n">
        <v>1437</v>
      </c>
      <c r="H4179" t="n">
        <v>3</v>
      </c>
      <c r="I4179" t="n">
        <v>2</v>
      </c>
      <c r="J4179" t="n">
        <v>26</v>
      </c>
      <c r="K4179" t="n">
        <v>2</v>
      </c>
      <c r="L4179" t="n">
        <v>4</v>
      </c>
      <c r="M4179" t="n">
        <v>1</v>
      </c>
      <c r="N4179" t="n">
        <v>3</v>
      </c>
      <c r="O4179" t="n">
        <v>1</v>
      </c>
      <c r="P4179" t="n">
        <v>2</v>
      </c>
      <c r="Q4179" t="n">
        <v>33</v>
      </c>
      <c r="R4179" s="15" t="n">
        <v>420000</v>
      </c>
      <c r="S4179" s="15" t="n">
        <v>40000</v>
      </c>
      <c r="T4179" s="15" t="n">
        <v>460000</v>
      </c>
      <c r="U4179" s="15" t="n">
        <v>90500</v>
      </c>
      <c r="V4179">
        <f>IFERROR(VLOOKUP(D4179,Tablas_Equivalencia!$A$3:$B$8,2,FALSE),"Sin dato")</f>
        <v/>
      </c>
      <c r="W4179">
        <f>IFERROR(VLOOKUP(L4179,Tablas_Equivalencia!$D$3:$E$9,2,FALSE),"Sin dato")</f>
        <v/>
      </c>
      <c r="X4179">
        <f>IF(I4179=1,"Varón","Mujer")</f>
        <v/>
      </c>
      <c r="Y4179">
        <f>IFERROR(VLOOKUP(M4179,Tablas_Equivalencia!$G$3:$H$6,2,FALSE),"Sin dato")</f>
        <v/>
      </c>
      <c r="Z4179">
        <f>IF(J4179&lt;=24,"18-24","25-29")</f>
        <v/>
      </c>
      <c r="AA4179">
        <f>IF(M4179&lt;&gt;1,"",IF(P4179=2,1,0))</f>
        <v/>
      </c>
      <c r="AB4179">
        <f>IF(M4179&lt;&gt;1,"",IF(O4179&gt;=2,1,0))</f>
        <v/>
      </c>
      <c r="AC4179">
        <f>IF(M4179&lt;&gt;1,"",IF(OR(Q4179=999,Q4179=""),"",IF(OR(Q4179&lt;35,Q4179&gt;48),1,0)))</f>
        <v/>
      </c>
      <c r="AD4179">
        <f>IF(COUNT(AA4179:AC4179)&lt;3,"",SUM(AA4179:AC4179))</f>
        <v/>
      </c>
      <c r="AE4179">
        <f>IF(L4179&gt;=4,2,IF(L4179&gt;=2,1,0))</f>
        <v/>
      </c>
      <c r="AF4179">
        <f>IF(L4179&gt;=5,1,0)</f>
        <v/>
      </c>
      <c r="AG4179">
        <f>AE4179+AF4179</f>
        <v/>
      </c>
      <c r="AH4179" s="15">
        <f>IF(M4179&lt;&gt;1,"",IF(OR(R4179=-9,R4179=""),"",R4179))</f>
        <v/>
      </c>
      <c r="AI4179">
        <f>IF(M4179&lt;&gt;1,"",IF(OR(Q4179=999,Q4179=""),"",Q4179))</f>
        <v/>
      </c>
    </row>
    <row r="4180">
      <c r="A4180" t="inlineStr">
        <is>
          <t>TQRMNOP122456</t>
        </is>
      </c>
      <c r="B4180" t="n">
        <v>2025</v>
      </c>
      <c r="C4180" t="n">
        <v>1</v>
      </c>
      <c r="D4180" t="n">
        <v>41</v>
      </c>
      <c r="E4180" t="inlineStr">
        <is>
          <t>S</t>
        </is>
      </c>
      <c r="F4180" t="n">
        <v>8</v>
      </c>
      <c r="G4180" t="n">
        <v>507</v>
      </c>
      <c r="H4180" t="n">
        <v>3</v>
      </c>
      <c r="I4180" t="n">
        <v>2</v>
      </c>
      <c r="J4180" t="n">
        <v>21</v>
      </c>
      <c r="K4180" t="n">
        <v>2</v>
      </c>
      <c r="L4180" t="n">
        <v>3</v>
      </c>
      <c r="M4180" t="n">
        <v>1</v>
      </c>
      <c r="N4180" t="n">
        <v>3</v>
      </c>
      <c r="O4180" t="n">
        <v>2</v>
      </c>
      <c r="P4180" t="n">
        <v>2</v>
      </c>
      <c r="Q4180" t="n">
        <v>27</v>
      </c>
      <c r="R4180" s="15" t="n">
        <v>314000</v>
      </c>
      <c r="S4180" s="15" t="n">
        <v>0</v>
      </c>
      <c r="T4180" s="15" t="n">
        <v>314000</v>
      </c>
      <c r="U4180" s="15" t="n">
        <v>200800</v>
      </c>
      <c r="V4180">
        <f>IFERROR(VLOOKUP(D4180,Tablas_Equivalencia!$A$3:$B$8,2,FALSE),"Sin dato")</f>
        <v/>
      </c>
      <c r="W4180">
        <f>IFERROR(VLOOKUP(L4180,Tablas_Equivalencia!$D$3:$E$9,2,FALSE),"Sin dato")</f>
        <v/>
      </c>
      <c r="X4180">
        <f>IF(I4180=1,"Varón","Mujer")</f>
        <v/>
      </c>
      <c r="Y4180">
        <f>IFERROR(VLOOKUP(M4180,Tablas_Equivalencia!$G$3:$H$6,2,FALSE),"Sin dato")</f>
        <v/>
      </c>
      <c r="Z4180">
        <f>IF(J4180&lt;=24,"18-24","25-29")</f>
        <v/>
      </c>
      <c r="AA4180">
        <f>IF(M4180&lt;&gt;1,"",IF(P4180=2,1,0))</f>
        <v/>
      </c>
      <c r="AB4180">
        <f>IF(M4180&lt;&gt;1,"",IF(O4180&gt;=2,1,0))</f>
        <v/>
      </c>
      <c r="AC4180">
        <f>IF(M4180&lt;&gt;1,"",IF(OR(Q4180=999,Q4180=""),"",IF(OR(Q4180&lt;35,Q4180&gt;48),1,0)))</f>
        <v/>
      </c>
      <c r="AD4180">
        <f>IF(COUNT(AA4180:AC4180)&lt;3,"",SUM(AA4180:AC4180))</f>
        <v/>
      </c>
      <c r="AE4180">
        <f>IF(L4180&gt;=4,2,IF(L4180&gt;=2,1,0))</f>
        <v/>
      </c>
      <c r="AF4180">
        <f>IF(L4180&gt;=5,1,0)</f>
        <v/>
      </c>
      <c r="AG4180">
        <f>AE4180+AF4180</f>
        <v/>
      </c>
      <c r="AH4180" s="15">
        <f>IF(M4180&lt;&gt;1,"",IF(OR(R4180=-9,R4180=""),"",R4180))</f>
        <v/>
      </c>
      <c r="AI4180">
        <f>IF(M4180&lt;&gt;1,"",IF(OR(Q4180=999,Q4180=""),"",Q4180))</f>
        <v/>
      </c>
    </row>
    <row r="4181">
      <c r="A4181" t="inlineStr">
        <is>
          <t>TQRMNOP122467</t>
        </is>
      </c>
      <c r="B4181" t="n">
        <v>2025</v>
      </c>
      <c r="C4181" t="n">
        <v>1</v>
      </c>
      <c r="D4181" t="n">
        <v>43</v>
      </c>
      <c r="E4181" t="inlineStr">
        <is>
          <t>N</t>
        </is>
      </c>
      <c r="F4181" t="n">
        <v>38</v>
      </c>
      <c r="G4181" t="n">
        <v>909</v>
      </c>
      <c r="H4181" t="n">
        <v>1</v>
      </c>
      <c r="I4181" t="n">
        <v>1</v>
      </c>
      <c r="J4181" t="n">
        <v>25</v>
      </c>
      <c r="K4181" t="n">
        <v>2</v>
      </c>
      <c r="L4181" t="n">
        <v>4</v>
      </c>
      <c r="M4181" t="n">
        <v>3</v>
      </c>
      <c r="R4181" s="15" t="n">
        <v>0</v>
      </c>
      <c r="S4181" s="15" t="n">
        <v>38000</v>
      </c>
      <c r="T4181" s="15" t="n">
        <v>38000</v>
      </c>
      <c r="U4181" s="15" t="n">
        <v>140700</v>
      </c>
      <c r="V4181">
        <f>IFERROR(VLOOKUP(D4181,Tablas_Equivalencia!$A$3:$B$8,2,FALSE),"Sin dato")</f>
        <v/>
      </c>
      <c r="W4181">
        <f>IFERROR(VLOOKUP(L4181,Tablas_Equivalencia!$D$3:$E$9,2,FALSE),"Sin dato")</f>
        <v/>
      </c>
      <c r="X4181">
        <f>IF(I4181=1,"Varón","Mujer")</f>
        <v/>
      </c>
      <c r="Y4181">
        <f>IFERROR(VLOOKUP(M4181,Tablas_Equivalencia!$G$3:$H$6,2,FALSE),"Sin dato")</f>
        <v/>
      </c>
      <c r="Z4181">
        <f>IF(J4181&lt;=24,"18-24","25-29")</f>
        <v/>
      </c>
      <c r="AA4181">
        <f>IF(M4181&lt;&gt;1,"",IF(P4181=2,1,0))</f>
        <v/>
      </c>
      <c r="AB4181">
        <f>IF(M4181&lt;&gt;1,"",IF(O4181&gt;=2,1,0))</f>
        <v/>
      </c>
      <c r="AC4181">
        <f>IF(M4181&lt;&gt;1,"",IF(OR(Q4181=999,Q4181=""),"",IF(OR(Q4181&lt;35,Q4181&gt;48),1,0)))</f>
        <v/>
      </c>
      <c r="AD4181">
        <f>IF(COUNT(AA4181:AC4181)&lt;3,"",SUM(AA4181:AC4181))</f>
        <v/>
      </c>
      <c r="AE4181">
        <f>IF(L4181&gt;=4,2,IF(L4181&gt;=2,1,0))</f>
        <v/>
      </c>
      <c r="AF4181">
        <f>IF(L4181&gt;=5,1,0)</f>
        <v/>
      </c>
      <c r="AG4181">
        <f>AE4181+AF4181</f>
        <v/>
      </c>
      <c r="AH4181" s="15">
        <f>IF(M4181&lt;&gt;1,"",IF(OR(R4181=-9,R4181=""),"",R4181))</f>
        <v/>
      </c>
      <c r="AI4181">
        <f>IF(M4181&lt;&gt;1,"",IF(OR(Q4181=999,Q4181=""),"",Q4181))</f>
        <v/>
      </c>
    </row>
    <row r="4182">
      <c r="A4182" t="inlineStr">
        <is>
          <t>TQRMNOP122474</t>
        </is>
      </c>
      <c r="B4182" t="n">
        <v>2025</v>
      </c>
      <c r="C4182" t="n">
        <v>1</v>
      </c>
      <c r="D4182" t="n">
        <v>40</v>
      </c>
      <c r="E4182" t="inlineStr">
        <is>
          <t>N</t>
        </is>
      </c>
      <c r="F4182" t="n">
        <v>22</v>
      </c>
      <c r="G4182" t="n">
        <v>1799</v>
      </c>
      <c r="H4182" t="n">
        <v>3</v>
      </c>
      <c r="I4182" t="n">
        <v>2</v>
      </c>
      <c r="J4182" t="n">
        <v>24</v>
      </c>
      <c r="K4182" t="n">
        <v>2</v>
      </c>
      <c r="L4182" t="n">
        <v>3</v>
      </c>
      <c r="M4182" t="n">
        <v>1</v>
      </c>
      <c r="N4182" t="n">
        <v>3</v>
      </c>
      <c r="O4182" t="n">
        <v>1</v>
      </c>
      <c r="P4182" t="n">
        <v>1</v>
      </c>
      <c r="Q4182" t="n">
        <v>17</v>
      </c>
      <c r="R4182" s="15" t="n">
        <v>-9</v>
      </c>
      <c r="S4182" s="15" t="n">
        <v>0</v>
      </c>
      <c r="T4182" s="15" t="n">
        <v>0</v>
      </c>
      <c r="U4182" s="15" t="n">
        <v>181900</v>
      </c>
      <c r="V4182">
        <f>IFERROR(VLOOKUP(D4182,Tablas_Equivalencia!$A$3:$B$8,2,FALSE),"Sin dato")</f>
        <v/>
      </c>
      <c r="W4182">
        <f>IFERROR(VLOOKUP(L4182,Tablas_Equivalencia!$D$3:$E$9,2,FALSE),"Sin dato")</f>
        <v/>
      </c>
      <c r="X4182">
        <f>IF(I4182=1,"Varón","Mujer")</f>
        <v/>
      </c>
      <c r="Y4182">
        <f>IFERROR(VLOOKUP(M4182,Tablas_Equivalencia!$G$3:$H$6,2,FALSE),"Sin dato")</f>
        <v/>
      </c>
      <c r="Z4182">
        <f>IF(J4182&lt;=24,"18-24","25-29")</f>
        <v/>
      </c>
      <c r="AA4182">
        <f>IF(M4182&lt;&gt;1,"",IF(P4182=2,1,0))</f>
        <v/>
      </c>
      <c r="AB4182">
        <f>IF(M4182&lt;&gt;1,"",IF(O4182&gt;=2,1,0))</f>
        <v/>
      </c>
      <c r="AC4182">
        <f>IF(M4182&lt;&gt;1,"",IF(OR(Q4182=999,Q4182=""),"",IF(OR(Q4182&lt;35,Q4182&gt;48),1,0)))</f>
        <v/>
      </c>
      <c r="AD4182">
        <f>IF(COUNT(AA4182:AC4182)&lt;3,"",SUM(AA4182:AC4182))</f>
        <v/>
      </c>
      <c r="AE4182">
        <f>IF(L4182&gt;=4,2,IF(L4182&gt;=2,1,0))</f>
        <v/>
      </c>
      <c r="AF4182">
        <f>IF(L4182&gt;=5,1,0)</f>
        <v/>
      </c>
      <c r="AG4182">
        <f>AE4182+AF4182</f>
        <v/>
      </c>
      <c r="AH4182" s="15">
        <f>IF(M4182&lt;&gt;1,"",IF(OR(R4182=-9,R4182=""),"",R4182))</f>
        <v/>
      </c>
      <c r="AI4182">
        <f>IF(M4182&lt;&gt;1,"",IF(OR(Q4182=999,Q4182=""),"",Q4182))</f>
        <v/>
      </c>
    </row>
    <row r="4183">
      <c r="A4183" t="inlineStr">
        <is>
          <t>TQRMNOP122477</t>
        </is>
      </c>
      <c r="B4183" t="n">
        <v>2025</v>
      </c>
      <c r="C4183" t="n">
        <v>1</v>
      </c>
      <c r="D4183" t="n">
        <v>1</v>
      </c>
      <c r="E4183" t="inlineStr">
        <is>
          <t>S</t>
        </is>
      </c>
      <c r="F4183" t="n">
        <v>33</v>
      </c>
      <c r="G4183" t="n">
        <v>1834</v>
      </c>
      <c r="H4183" t="n">
        <v>3</v>
      </c>
      <c r="I4183" t="n">
        <v>2</v>
      </c>
      <c r="J4183" t="n">
        <v>28</v>
      </c>
      <c r="K4183" t="n">
        <v>2</v>
      </c>
      <c r="L4183" t="n">
        <v>6</v>
      </c>
      <c r="M4183" t="n">
        <v>3</v>
      </c>
      <c r="R4183" s="15" t="n">
        <v>0</v>
      </c>
      <c r="S4183" s="15" t="n">
        <v>0</v>
      </c>
      <c r="T4183" s="15" t="n">
        <v>0</v>
      </c>
      <c r="U4183" s="15" t="n">
        <v>163000</v>
      </c>
      <c r="V4183">
        <f>IFERROR(VLOOKUP(D4183,Tablas_Equivalencia!$A$3:$B$8,2,FALSE),"Sin dato")</f>
        <v/>
      </c>
      <c r="W4183">
        <f>IFERROR(VLOOKUP(L4183,Tablas_Equivalencia!$D$3:$E$9,2,FALSE),"Sin dato")</f>
        <v/>
      </c>
      <c r="X4183">
        <f>IF(I4183=1,"Varón","Mujer")</f>
        <v/>
      </c>
      <c r="Y4183">
        <f>IFERROR(VLOOKUP(M4183,Tablas_Equivalencia!$G$3:$H$6,2,FALSE),"Sin dato")</f>
        <v/>
      </c>
      <c r="Z4183">
        <f>IF(J4183&lt;=24,"18-24","25-29")</f>
        <v/>
      </c>
      <c r="AA4183">
        <f>IF(M4183&lt;&gt;1,"",IF(P4183=2,1,0))</f>
        <v/>
      </c>
      <c r="AB4183">
        <f>IF(M4183&lt;&gt;1,"",IF(O4183&gt;=2,1,0))</f>
        <v/>
      </c>
      <c r="AC4183">
        <f>IF(M4183&lt;&gt;1,"",IF(OR(Q4183=999,Q4183=""),"",IF(OR(Q4183&lt;35,Q4183&gt;48),1,0)))</f>
        <v/>
      </c>
      <c r="AD4183">
        <f>IF(COUNT(AA4183:AC4183)&lt;3,"",SUM(AA4183:AC4183))</f>
        <v/>
      </c>
      <c r="AE4183">
        <f>IF(L4183&gt;=4,2,IF(L4183&gt;=2,1,0))</f>
        <v/>
      </c>
      <c r="AF4183">
        <f>IF(L4183&gt;=5,1,0)</f>
        <v/>
      </c>
      <c r="AG4183">
        <f>AE4183+AF4183</f>
        <v/>
      </c>
      <c r="AH4183" s="15">
        <f>IF(M4183&lt;&gt;1,"",IF(OR(R4183=-9,R4183=""),"",R4183))</f>
        <v/>
      </c>
      <c r="AI4183">
        <f>IF(M4183&lt;&gt;1,"",IF(OR(Q4183=999,Q4183=""),"",Q4183))</f>
        <v/>
      </c>
    </row>
    <row r="4184">
      <c r="A4184" t="inlineStr">
        <is>
          <t>TQRMNOP122490</t>
        </is>
      </c>
      <c r="B4184" t="n">
        <v>2025</v>
      </c>
      <c r="C4184" t="n">
        <v>1</v>
      </c>
      <c r="D4184" t="n">
        <v>1</v>
      </c>
      <c r="E4184" t="inlineStr">
        <is>
          <t>S</t>
        </is>
      </c>
      <c r="F4184" t="n">
        <v>32</v>
      </c>
      <c r="G4184" t="n">
        <v>1067</v>
      </c>
      <c r="H4184" t="n">
        <v>1</v>
      </c>
      <c r="I4184" t="n">
        <v>2</v>
      </c>
      <c r="J4184" t="n">
        <v>25</v>
      </c>
      <c r="K4184" t="n">
        <v>1</v>
      </c>
      <c r="L4184" t="n">
        <v>5</v>
      </c>
      <c r="M4184" t="n">
        <v>1</v>
      </c>
      <c r="N4184" t="n">
        <v>3</v>
      </c>
      <c r="O4184" t="n">
        <v>1</v>
      </c>
      <c r="P4184" t="n">
        <v>1</v>
      </c>
      <c r="Q4184" t="n">
        <v>29</v>
      </c>
      <c r="R4184" s="15" t="n">
        <v>790000</v>
      </c>
      <c r="S4184" s="15" t="n">
        <v>0</v>
      </c>
      <c r="T4184" s="15" t="n">
        <v>790000</v>
      </c>
      <c r="U4184" s="15" t="n">
        <v>176700</v>
      </c>
      <c r="V4184">
        <f>IFERROR(VLOOKUP(D4184,Tablas_Equivalencia!$A$3:$B$8,2,FALSE),"Sin dato")</f>
        <v/>
      </c>
      <c r="W4184">
        <f>IFERROR(VLOOKUP(L4184,Tablas_Equivalencia!$D$3:$E$9,2,FALSE),"Sin dato")</f>
        <v/>
      </c>
      <c r="X4184">
        <f>IF(I4184=1,"Varón","Mujer")</f>
        <v/>
      </c>
      <c r="Y4184">
        <f>IFERROR(VLOOKUP(M4184,Tablas_Equivalencia!$G$3:$H$6,2,FALSE),"Sin dato")</f>
        <v/>
      </c>
      <c r="Z4184">
        <f>IF(J4184&lt;=24,"18-24","25-29")</f>
        <v/>
      </c>
      <c r="AA4184">
        <f>IF(M4184&lt;&gt;1,"",IF(P4184=2,1,0))</f>
        <v/>
      </c>
      <c r="AB4184">
        <f>IF(M4184&lt;&gt;1,"",IF(O4184&gt;=2,1,0))</f>
        <v/>
      </c>
      <c r="AC4184">
        <f>IF(M4184&lt;&gt;1,"",IF(OR(Q4184=999,Q4184=""),"",IF(OR(Q4184&lt;35,Q4184&gt;48),1,0)))</f>
        <v/>
      </c>
      <c r="AD4184">
        <f>IF(COUNT(AA4184:AC4184)&lt;3,"",SUM(AA4184:AC4184))</f>
        <v/>
      </c>
      <c r="AE4184">
        <f>IF(L4184&gt;=4,2,IF(L4184&gt;=2,1,0))</f>
        <v/>
      </c>
      <c r="AF4184">
        <f>IF(L4184&gt;=5,1,0)</f>
        <v/>
      </c>
      <c r="AG4184">
        <f>AE4184+AF4184</f>
        <v/>
      </c>
      <c r="AH4184" s="15">
        <f>IF(M4184&lt;&gt;1,"",IF(OR(R4184=-9,R4184=""),"",R4184))</f>
        <v/>
      </c>
      <c r="AI4184">
        <f>IF(M4184&lt;&gt;1,"",IF(OR(Q4184=999,Q4184=""),"",Q4184))</f>
        <v/>
      </c>
    </row>
    <row r="4185">
      <c r="A4185" t="inlineStr">
        <is>
          <t>TQRMNOP122494</t>
        </is>
      </c>
      <c r="B4185" t="n">
        <v>2025</v>
      </c>
      <c r="C4185" t="n">
        <v>1</v>
      </c>
      <c r="D4185" t="n">
        <v>40</v>
      </c>
      <c r="E4185" t="inlineStr">
        <is>
          <t>S</t>
        </is>
      </c>
      <c r="F4185" t="n">
        <v>7</v>
      </c>
      <c r="G4185" t="n">
        <v>1285</v>
      </c>
      <c r="H4185" t="n">
        <v>1</v>
      </c>
      <c r="I4185" t="n">
        <v>1</v>
      </c>
      <c r="J4185" t="n">
        <v>29</v>
      </c>
      <c r="K4185" t="n">
        <v>2</v>
      </c>
      <c r="L4185" t="n">
        <v>6</v>
      </c>
      <c r="M4185" t="n">
        <v>1</v>
      </c>
      <c r="N4185" t="n">
        <v>3</v>
      </c>
      <c r="O4185" t="n">
        <v>1</v>
      </c>
      <c r="P4185" t="n">
        <v>1</v>
      </c>
      <c r="Q4185" t="n">
        <v>35</v>
      </c>
      <c r="R4185" s="15" t="n">
        <v>635000</v>
      </c>
      <c r="S4185" s="15" t="n">
        <v>0</v>
      </c>
      <c r="T4185" s="15" t="n">
        <v>635000</v>
      </c>
      <c r="U4185" s="15" t="n">
        <v>33900</v>
      </c>
      <c r="V4185">
        <f>IFERROR(VLOOKUP(D4185,Tablas_Equivalencia!$A$3:$B$8,2,FALSE),"Sin dato")</f>
        <v/>
      </c>
      <c r="W4185">
        <f>IFERROR(VLOOKUP(L4185,Tablas_Equivalencia!$D$3:$E$9,2,FALSE),"Sin dato")</f>
        <v/>
      </c>
      <c r="X4185">
        <f>IF(I4185=1,"Varón","Mujer")</f>
        <v/>
      </c>
      <c r="Y4185">
        <f>IFERROR(VLOOKUP(M4185,Tablas_Equivalencia!$G$3:$H$6,2,FALSE),"Sin dato")</f>
        <v/>
      </c>
      <c r="Z4185">
        <f>IF(J4185&lt;=24,"18-24","25-29")</f>
        <v/>
      </c>
      <c r="AA4185">
        <f>IF(M4185&lt;&gt;1,"",IF(P4185=2,1,0))</f>
        <v/>
      </c>
      <c r="AB4185">
        <f>IF(M4185&lt;&gt;1,"",IF(O4185&gt;=2,1,0))</f>
        <v/>
      </c>
      <c r="AC4185">
        <f>IF(M4185&lt;&gt;1,"",IF(OR(Q4185=999,Q4185=""),"",IF(OR(Q4185&lt;35,Q4185&gt;48),1,0)))</f>
        <v/>
      </c>
      <c r="AD4185">
        <f>IF(COUNT(AA4185:AC4185)&lt;3,"",SUM(AA4185:AC4185))</f>
        <v/>
      </c>
      <c r="AE4185">
        <f>IF(L4185&gt;=4,2,IF(L4185&gt;=2,1,0))</f>
        <v/>
      </c>
      <c r="AF4185">
        <f>IF(L4185&gt;=5,1,0)</f>
        <v/>
      </c>
      <c r="AG4185">
        <f>AE4185+AF4185</f>
        <v/>
      </c>
      <c r="AH4185" s="15">
        <f>IF(M4185&lt;&gt;1,"",IF(OR(R4185=-9,R4185=""),"",R4185))</f>
        <v/>
      </c>
      <c r="AI4185">
        <f>IF(M4185&lt;&gt;1,"",IF(OR(Q4185=999,Q4185=""),"",Q4185))</f>
        <v/>
      </c>
    </row>
    <row r="4186">
      <c r="A4186" t="inlineStr">
        <is>
          <t>TQRMNOP122495</t>
        </is>
      </c>
      <c r="B4186" t="n">
        <v>2025</v>
      </c>
      <c r="C4186" t="n">
        <v>1</v>
      </c>
      <c r="D4186" t="n">
        <v>42</v>
      </c>
      <c r="E4186" t="inlineStr">
        <is>
          <t>S</t>
        </is>
      </c>
      <c r="F4186" t="n">
        <v>10</v>
      </c>
      <c r="G4186" t="n">
        <v>1157</v>
      </c>
      <c r="H4186" t="n">
        <v>3</v>
      </c>
      <c r="I4186" t="n">
        <v>2</v>
      </c>
      <c r="J4186" t="n">
        <v>19</v>
      </c>
      <c r="K4186" t="n">
        <v>2</v>
      </c>
      <c r="L4186" t="n">
        <v>4</v>
      </c>
      <c r="M4186" t="n">
        <v>3</v>
      </c>
      <c r="R4186" s="15" t="n">
        <v>0</v>
      </c>
      <c r="S4186" s="15" t="n">
        <v>0</v>
      </c>
      <c r="T4186" s="15" t="n">
        <v>0</v>
      </c>
      <c r="U4186" s="15" t="n">
        <v>76400</v>
      </c>
      <c r="V4186">
        <f>IFERROR(VLOOKUP(D4186,Tablas_Equivalencia!$A$3:$B$8,2,FALSE),"Sin dato")</f>
        <v/>
      </c>
      <c r="W4186">
        <f>IFERROR(VLOOKUP(L4186,Tablas_Equivalencia!$D$3:$E$9,2,FALSE),"Sin dato")</f>
        <v/>
      </c>
      <c r="X4186">
        <f>IF(I4186=1,"Varón","Mujer")</f>
        <v/>
      </c>
      <c r="Y4186">
        <f>IFERROR(VLOOKUP(M4186,Tablas_Equivalencia!$G$3:$H$6,2,FALSE),"Sin dato")</f>
        <v/>
      </c>
      <c r="Z4186">
        <f>IF(J4186&lt;=24,"18-24","25-29")</f>
        <v/>
      </c>
      <c r="AA4186">
        <f>IF(M4186&lt;&gt;1,"",IF(P4186=2,1,0))</f>
        <v/>
      </c>
      <c r="AB4186">
        <f>IF(M4186&lt;&gt;1,"",IF(O4186&gt;=2,1,0))</f>
        <v/>
      </c>
      <c r="AC4186">
        <f>IF(M4186&lt;&gt;1,"",IF(OR(Q4186=999,Q4186=""),"",IF(OR(Q4186&lt;35,Q4186&gt;48),1,0)))</f>
        <v/>
      </c>
      <c r="AD4186">
        <f>IF(COUNT(AA4186:AC4186)&lt;3,"",SUM(AA4186:AC4186))</f>
        <v/>
      </c>
      <c r="AE4186">
        <f>IF(L4186&gt;=4,2,IF(L4186&gt;=2,1,0))</f>
        <v/>
      </c>
      <c r="AF4186">
        <f>IF(L4186&gt;=5,1,0)</f>
        <v/>
      </c>
      <c r="AG4186">
        <f>AE4186+AF4186</f>
        <v/>
      </c>
      <c r="AH4186" s="15">
        <f>IF(M4186&lt;&gt;1,"",IF(OR(R4186=-9,R4186=""),"",R4186))</f>
        <v/>
      </c>
      <c r="AI4186">
        <f>IF(M4186&lt;&gt;1,"",IF(OR(Q4186=999,Q4186=""),"",Q4186))</f>
        <v/>
      </c>
    </row>
    <row r="4187">
      <c r="A4187" t="inlineStr">
        <is>
          <t>TQRMNOP122497</t>
        </is>
      </c>
      <c r="B4187" t="n">
        <v>2025</v>
      </c>
      <c r="C4187" t="n">
        <v>1</v>
      </c>
      <c r="D4187" t="n">
        <v>41</v>
      </c>
      <c r="E4187" t="inlineStr">
        <is>
          <t>N</t>
        </is>
      </c>
      <c r="F4187" t="n">
        <v>15</v>
      </c>
      <c r="G4187" t="n">
        <v>741</v>
      </c>
      <c r="H4187" t="n">
        <v>2</v>
      </c>
      <c r="I4187" t="n">
        <v>2</v>
      </c>
      <c r="J4187" t="n">
        <v>23</v>
      </c>
      <c r="K4187" t="n">
        <v>1</v>
      </c>
      <c r="L4187" t="n">
        <v>5</v>
      </c>
      <c r="M4187" t="n">
        <v>3</v>
      </c>
      <c r="R4187" s="15" t="n">
        <v>0</v>
      </c>
      <c r="S4187" s="15" t="n">
        <v>0</v>
      </c>
      <c r="T4187" s="15" t="n">
        <v>0</v>
      </c>
      <c r="U4187" s="15" t="n">
        <v>320300</v>
      </c>
      <c r="V4187">
        <f>IFERROR(VLOOKUP(D4187,Tablas_Equivalencia!$A$3:$B$8,2,FALSE),"Sin dato")</f>
        <v/>
      </c>
      <c r="W4187">
        <f>IFERROR(VLOOKUP(L4187,Tablas_Equivalencia!$D$3:$E$9,2,FALSE),"Sin dato")</f>
        <v/>
      </c>
      <c r="X4187">
        <f>IF(I4187=1,"Varón","Mujer")</f>
        <v/>
      </c>
      <c r="Y4187">
        <f>IFERROR(VLOOKUP(M4187,Tablas_Equivalencia!$G$3:$H$6,2,FALSE),"Sin dato")</f>
        <v/>
      </c>
      <c r="Z4187">
        <f>IF(J4187&lt;=24,"18-24","25-29")</f>
        <v/>
      </c>
      <c r="AA4187">
        <f>IF(M4187&lt;&gt;1,"",IF(P4187=2,1,0))</f>
        <v/>
      </c>
      <c r="AB4187">
        <f>IF(M4187&lt;&gt;1,"",IF(O4187&gt;=2,1,0))</f>
        <v/>
      </c>
      <c r="AC4187">
        <f>IF(M4187&lt;&gt;1,"",IF(OR(Q4187=999,Q4187=""),"",IF(OR(Q4187&lt;35,Q4187&gt;48),1,0)))</f>
        <v/>
      </c>
      <c r="AD4187">
        <f>IF(COUNT(AA4187:AC4187)&lt;3,"",SUM(AA4187:AC4187))</f>
        <v/>
      </c>
      <c r="AE4187">
        <f>IF(L4187&gt;=4,2,IF(L4187&gt;=2,1,0))</f>
        <v/>
      </c>
      <c r="AF4187">
        <f>IF(L4187&gt;=5,1,0)</f>
        <v/>
      </c>
      <c r="AG4187">
        <f>AE4187+AF4187</f>
        <v/>
      </c>
      <c r="AH4187" s="15">
        <f>IF(M4187&lt;&gt;1,"",IF(OR(R4187=-9,R4187=""),"",R4187))</f>
        <v/>
      </c>
      <c r="AI4187">
        <f>IF(M4187&lt;&gt;1,"",IF(OR(Q4187=999,Q4187=""),"",Q4187))</f>
        <v/>
      </c>
    </row>
    <row r="4188">
      <c r="A4188" t="inlineStr">
        <is>
          <t>TQRMNOP122498</t>
        </is>
      </c>
      <c r="B4188" t="n">
        <v>2025</v>
      </c>
      <c r="C4188" t="n">
        <v>1</v>
      </c>
      <c r="D4188" t="n">
        <v>43</v>
      </c>
      <c r="E4188" t="inlineStr">
        <is>
          <t>N</t>
        </is>
      </c>
      <c r="F4188" t="n">
        <v>38</v>
      </c>
      <c r="G4188" t="n">
        <v>968</v>
      </c>
      <c r="H4188" t="n">
        <v>1</v>
      </c>
      <c r="I4188" t="n">
        <v>1</v>
      </c>
      <c r="J4188" t="n">
        <v>28</v>
      </c>
      <c r="K4188" t="n">
        <v>2</v>
      </c>
      <c r="L4188" t="n">
        <v>4</v>
      </c>
      <c r="M4188" t="n">
        <v>2</v>
      </c>
      <c r="R4188" s="15" t="n">
        <v>0</v>
      </c>
      <c r="S4188" s="15" t="n">
        <v>0</v>
      </c>
      <c r="T4188" s="15" t="n">
        <v>0</v>
      </c>
      <c r="U4188" s="15" t="n">
        <v>206300</v>
      </c>
      <c r="V4188">
        <f>IFERROR(VLOOKUP(D4188,Tablas_Equivalencia!$A$3:$B$8,2,FALSE),"Sin dato")</f>
        <v/>
      </c>
      <c r="W4188">
        <f>IFERROR(VLOOKUP(L4188,Tablas_Equivalencia!$D$3:$E$9,2,FALSE),"Sin dato")</f>
        <v/>
      </c>
      <c r="X4188">
        <f>IF(I4188=1,"Varón","Mujer")</f>
        <v/>
      </c>
      <c r="Y4188">
        <f>IFERROR(VLOOKUP(M4188,Tablas_Equivalencia!$G$3:$H$6,2,FALSE),"Sin dato")</f>
        <v/>
      </c>
      <c r="Z4188">
        <f>IF(J4188&lt;=24,"18-24","25-29")</f>
        <v/>
      </c>
      <c r="AA4188">
        <f>IF(M4188&lt;&gt;1,"",IF(P4188=2,1,0))</f>
        <v/>
      </c>
      <c r="AB4188">
        <f>IF(M4188&lt;&gt;1,"",IF(O4188&gt;=2,1,0))</f>
        <v/>
      </c>
      <c r="AC4188">
        <f>IF(M4188&lt;&gt;1,"",IF(OR(Q4188=999,Q4188=""),"",IF(OR(Q4188&lt;35,Q4188&gt;48),1,0)))</f>
        <v/>
      </c>
      <c r="AD4188">
        <f>IF(COUNT(AA4188:AC4188)&lt;3,"",SUM(AA4188:AC4188))</f>
        <v/>
      </c>
      <c r="AE4188">
        <f>IF(L4188&gt;=4,2,IF(L4188&gt;=2,1,0))</f>
        <v/>
      </c>
      <c r="AF4188">
        <f>IF(L4188&gt;=5,1,0)</f>
        <v/>
      </c>
      <c r="AG4188">
        <f>AE4188+AF4188</f>
        <v/>
      </c>
      <c r="AH4188" s="15">
        <f>IF(M4188&lt;&gt;1,"",IF(OR(R4188=-9,R4188=""),"",R4188))</f>
        <v/>
      </c>
      <c r="AI4188">
        <f>IF(M4188&lt;&gt;1,"",IF(OR(Q4188=999,Q4188=""),"",Q4188))</f>
        <v/>
      </c>
    </row>
    <row r="4189">
      <c r="A4189" t="inlineStr">
        <is>
          <t>TQRMNOP122506</t>
        </is>
      </c>
      <c r="B4189" t="n">
        <v>2025</v>
      </c>
      <c r="C4189" t="n">
        <v>1</v>
      </c>
      <c r="D4189" t="n">
        <v>1</v>
      </c>
      <c r="E4189" t="inlineStr">
        <is>
          <t>S</t>
        </is>
      </c>
      <c r="F4189" t="n">
        <v>33</v>
      </c>
      <c r="G4189" t="n">
        <v>1670</v>
      </c>
      <c r="H4189" t="n">
        <v>1</v>
      </c>
      <c r="I4189" t="n">
        <v>2</v>
      </c>
      <c r="J4189" t="n">
        <v>26</v>
      </c>
      <c r="K4189" t="n">
        <v>1</v>
      </c>
      <c r="L4189" t="n">
        <v>5</v>
      </c>
      <c r="M4189" t="n">
        <v>1</v>
      </c>
      <c r="N4189" t="n">
        <v>3</v>
      </c>
      <c r="O4189" t="n">
        <v>2</v>
      </c>
      <c r="P4189" t="n">
        <v>2</v>
      </c>
      <c r="Q4189" t="n">
        <v>28</v>
      </c>
      <c r="R4189" s="15" t="n">
        <v>113000</v>
      </c>
      <c r="S4189" s="15" t="n">
        <v>0</v>
      </c>
      <c r="T4189" s="15" t="n">
        <v>113000</v>
      </c>
      <c r="U4189" s="15" t="n">
        <v>45800</v>
      </c>
      <c r="V4189">
        <f>IFERROR(VLOOKUP(D4189,Tablas_Equivalencia!$A$3:$B$8,2,FALSE),"Sin dato")</f>
        <v/>
      </c>
      <c r="W4189">
        <f>IFERROR(VLOOKUP(L4189,Tablas_Equivalencia!$D$3:$E$9,2,FALSE),"Sin dato")</f>
        <v/>
      </c>
      <c r="X4189">
        <f>IF(I4189=1,"Varón","Mujer")</f>
        <v/>
      </c>
      <c r="Y4189">
        <f>IFERROR(VLOOKUP(M4189,Tablas_Equivalencia!$G$3:$H$6,2,FALSE),"Sin dato")</f>
        <v/>
      </c>
      <c r="Z4189">
        <f>IF(J4189&lt;=24,"18-24","25-29")</f>
        <v/>
      </c>
      <c r="AA4189">
        <f>IF(M4189&lt;&gt;1,"",IF(P4189=2,1,0))</f>
        <v/>
      </c>
      <c r="AB4189">
        <f>IF(M4189&lt;&gt;1,"",IF(O4189&gt;=2,1,0))</f>
        <v/>
      </c>
      <c r="AC4189">
        <f>IF(M4189&lt;&gt;1,"",IF(OR(Q4189=999,Q4189=""),"",IF(OR(Q4189&lt;35,Q4189&gt;48),1,0)))</f>
        <v/>
      </c>
      <c r="AD4189">
        <f>IF(COUNT(AA4189:AC4189)&lt;3,"",SUM(AA4189:AC4189))</f>
        <v/>
      </c>
      <c r="AE4189">
        <f>IF(L4189&gt;=4,2,IF(L4189&gt;=2,1,0))</f>
        <v/>
      </c>
      <c r="AF4189">
        <f>IF(L4189&gt;=5,1,0)</f>
        <v/>
      </c>
      <c r="AG4189">
        <f>AE4189+AF4189</f>
        <v/>
      </c>
      <c r="AH4189" s="15">
        <f>IF(M4189&lt;&gt;1,"",IF(OR(R4189=-9,R4189=""),"",R4189))</f>
        <v/>
      </c>
      <c r="AI4189">
        <f>IF(M4189&lt;&gt;1,"",IF(OR(Q4189=999,Q4189=""),"",Q4189))</f>
        <v/>
      </c>
    </row>
    <row r="4190">
      <c r="A4190" t="inlineStr">
        <is>
          <t>TQRMNOP122510</t>
        </is>
      </c>
      <c r="B4190" t="n">
        <v>2025</v>
      </c>
      <c r="C4190" t="n">
        <v>1</v>
      </c>
      <c r="D4190" t="n">
        <v>42</v>
      </c>
      <c r="E4190" t="inlineStr">
        <is>
          <t>N</t>
        </is>
      </c>
      <c r="F4190" t="n">
        <v>25</v>
      </c>
      <c r="G4190" t="n">
        <v>873</v>
      </c>
      <c r="H4190" t="n">
        <v>2</v>
      </c>
      <c r="I4190" t="n">
        <v>1</v>
      </c>
      <c r="J4190" t="n">
        <v>18</v>
      </c>
      <c r="K4190" t="n">
        <v>1</v>
      </c>
      <c r="L4190" t="n">
        <v>4</v>
      </c>
      <c r="M4190" t="n">
        <v>3</v>
      </c>
      <c r="R4190" s="15" t="n">
        <v>0</v>
      </c>
      <c r="S4190" s="15" t="n">
        <v>0</v>
      </c>
      <c r="T4190" s="15" t="n">
        <v>0</v>
      </c>
      <c r="U4190" s="15" t="n">
        <v>82600</v>
      </c>
      <c r="V4190">
        <f>IFERROR(VLOOKUP(D4190,Tablas_Equivalencia!$A$3:$B$8,2,FALSE),"Sin dato")</f>
        <v/>
      </c>
      <c r="W4190">
        <f>IFERROR(VLOOKUP(L4190,Tablas_Equivalencia!$D$3:$E$9,2,FALSE),"Sin dato")</f>
        <v/>
      </c>
      <c r="X4190">
        <f>IF(I4190=1,"Varón","Mujer")</f>
        <v/>
      </c>
      <c r="Y4190">
        <f>IFERROR(VLOOKUP(M4190,Tablas_Equivalencia!$G$3:$H$6,2,FALSE),"Sin dato")</f>
        <v/>
      </c>
      <c r="Z4190">
        <f>IF(J4190&lt;=24,"18-24","25-29")</f>
        <v/>
      </c>
      <c r="AA4190">
        <f>IF(M4190&lt;&gt;1,"",IF(P4190=2,1,0))</f>
        <v/>
      </c>
      <c r="AB4190">
        <f>IF(M4190&lt;&gt;1,"",IF(O4190&gt;=2,1,0))</f>
        <v/>
      </c>
      <c r="AC4190">
        <f>IF(M4190&lt;&gt;1,"",IF(OR(Q4190=999,Q4190=""),"",IF(OR(Q4190&lt;35,Q4190&gt;48),1,0)))</f>
        <v/>
      </c>
      <c r="AD4190">
        <f>IF(COUNT(AA4190:AC4190)&lt;3,"",SUM(AA4190:AC4190))</f>
        <v/>
      </c>
      <c r="AE4190">
        <f>IF(L4190&gt;=4,2,IF(L4190&gt;=2,1,0))</f>
        <v/>
      </c>
      <c r="AF4190">
        <f>IF(L4190&gt;=5,1,0)</f>
        <v/>
      </c>
      <c r="AG4190">
        <f>AE4190+AF4190</f>
        <v/>
      </c>
      <c r="AH4190" s="15">
        <f>IF(M4190&lt;&gt;1,"",IF(OR(R4190=-9,R4190=""),"",R4190))</f>
        <v/>
      </c>
      <c r="AI4190">
        <f>IF(M4190&lt;&gt;1,"",IF(OR(Q4190=999,Q4190=""),"",Q4190))</f>
        <v/>
      </c>
    </row>
    <row r="4191">
      <c r="A4191" t="inlineStr">
        <is>
          <t>TQRMNOP122514</t>
        </is>
      </c>
      <c r="B4191" t="n">
        <v>2025</v>
      </c>
      <c r="C4191" t="n">
        <v>1</v>
      </c>
      <c r="D4191" t="n">
        <v>1</v>
      </c>
      <c r="E4191" t="inlineStr">
        <is>
          <t>S</t>
        </is>
      </c>
      <c r="F4191" t="n">
        <v>33</v>
      </c>
      <c r="G4191" t="n">
        <v>1624</v>
      </c>
      <c r="H4191" t="n">
        <v>3</v>
      </c>
      <c r="I4191" t="n">
        <v>1</v>
      </c>
      <c r="J4191" t="n">
        <v>21</v>
      </c>
      <c r="K4191" t="n">
        <v>2</v>
      </c>
      <c r="L4191" t="n">
        <v>4</v>
      </c>
      <c r="M4191" t="n">
        <v>3</v>
      </c>
      <c r="R4191" s="15" t="n">
        <v>0</v>
      </c>
      <c r="S4191" s="15" t="n">
        <v>0</v>
      </c>
      <c r="T4191" s="15" t="n">
        <v>0</v>
      </c>
      <c r="U4191" s="15" t="n">
        <v>131800</v>
      </c>
      <c r="V4191">
        <f>IFERROR(VLOOKUP(D4191,Tablas_Equivalencia!$A$3:$B$8,2,FALSE),"Sin dato")</f>
        <v/>
      </c>
      <c r="W4191">
        <f>IFERROR(VLOOKUP(L4191,Tablas_Equivalencia!$D$3:$E$9,2,FALSE),"Sin dato")</f>
        <v/>
      </c>
      <c r="X4191">
        <f>IF(I4191=1,"Varón","Mujer")</f>
        <v/>
      </c>
      <c r="Y4191">
        <f>IFERROR(VLOOKUP(M4191,Tablas_Equivalencia!$G$3:$H$6,2,FALSE),"Sin dato")</f>
        <v/>
      </c>
      <c r="Z4191">
        <f>IF(J4191&lt;=24,"18-24","25-29")</f>
        <v/>
      </c>
      <c r="AA4191">
        <f>IF(M4191&lt;&gt;1,"",IF(P4191=2,1,0))</f>
        <v/>
      </c>
      <c r="AB4191">
        <f>IF(M4191&lt;&gt;1,"",IF(O4191&gt;=2,1,0))</f>
        <v/>
      </c>
      <c r="AC4191">
        <f>IF(M4191&lt;&gt;1,"",IF(OR(Q4191=999,Q4191=""),"",IF(OR(Q4191&lt;35,Q4191&gt;48),1,0)))</f>
        <v/>
      </c>
      <c r="AD4191">
        <f>IF(COUNT(AA4191:AC4191)&lt;3,"",SUM(AA4191:AC4191))</f>
        <v/>
      </c>
      <c r="AE4191">
        <f>IF(L4191&gt;=4,2,IF(L4191&gt;=2,1,0))</f>
        <v/>
      </c>
      <c r="AF4191">
        <f>IF(L4191&gt;=5,1,0)</f>
        <v/>
      </c>
      <c r="AG4191">
        <f>AE4191+AF4191</f>
        <v/>
      </c>
      <c r="AH4191" s="15">
        <f>IF(M4191&lt;&gt;1,"",IF(OR(R4191=-9,R4191=""),"",R4191))</f>
        <v/>
      </c>
      <c r="AI4191">
        <f>IF(M4191&lt;&gt;1,"",IF(OR(Q4191=999,Q4191=""),"",Q4191))</f>
        <v/>
      </c>
    </row>
    <row r="4192">
      <c r="A4192" t="inlineStr">
        <is>
          <t>TQRMNOP122515</t>
        </is>
      </c>
      <c r="B4192" t="n">
        <v>2025</v>
      </c>
      <c r="C4192" t="n">
        <v>1</v>
      </c>
      <c r="D4192" t="n">
        <v>40</v>
      </c>
      <c r="E4192" t="inlineStr">
        <is>
          <t>N</t>
        </is>
      </c>
      <c r="F4192" t="n">
        <v>9</v>
      </c>
      <c r="G4192" t="n">
        <v>971</v>
      </c>
      <c r="H4192" t="n">
        <v>2</v>
      </c>
      <c r="I4192" t="n">
        <v>2</v>
      </c>
      <c r="J4192" t="n">
        <v>28</v>
      </c>
      <c r="K4192" t="n">
        <v>2</v>
      </c>
      <c r="L4192" t="n">
        <v>5</v>
      </c>
      <c r="M4192" t="n">
        <v>1</v>
      </c>
      <c r="N4192" t="n">
        <v>4</v>
      </c>
      <c r="O4192" t="n">
        <v>1</v>
      </c>
      <c r="P4192" t="n">
        <v>2</v>
      </c>
      <c r="Q4192" t="n">
        <v>26</v>
      </c>
      <c r="R4192" s="15" t="n">
        <v>450000</v>
      </c>
      <c r="S4192" s="15" t="n">
        <v>0</v>
      </c>
      <c r="T4192" s="15" t="n">
        <v>450000</v>
      </c>
      <c r="U4192" s="15" t="n">
        <v>42200</v>
      </c>
      <c r="V4192">
        <f>IFERROR(VLOOKUP(D4192,Tablas_Equivalencia!$A$3:$B$8,2,FALSE),"Sin dato")</f>
        <v/>
      </c>
      <c r="W4192">
        <f>IFERROR(VLOOKUP(L4192,Tablas_Equivalencia!$D$3:$E$9,2,FALSE),"Sin dato")</f>
        <v/>
      </c>
      <c r="X4192">
        <f>IF(I4192=1,"Varón","Mujer")</f>
        <v/>
      </c>
      <c r="Y4192">
        <f>IFERROR(VLOOKUP(M4192,Tablas_Equivalencia!$G$3:$H$6,2,FALSE),"Sin dato")</f>
        <v/>
      </c>
      <c r="Z4192">
        <f>IF(J4192&lt;=24,"18-24","25-29")</f>
        <v/>
      </c>
      <c r="AA4192">
        <f>IF(M4192&lt;&gt;1,"",IF(P4192=2,1,0))</f>
        <v/>
      </c>
      <c r="AB4192">
        <f>IF(M4192&lt;&gt;1,"",IF(O4192&gt;=2,1,0))</f>
        <v/>
      </c>
      <c r="AC4192">
        <f>IF(M4192&lt;&gt;1,"",IF(OR(Q4192=999,Q4192=""),"",IF(OR(Q4192&lt;35,Q4192&gt;48),1,0)))</f>
        <v/>
      </c>
      <c r="AD4192">
        <f>IF(COUNT(AA4192:AC4192)&lt;3,"",SUM(AA4192:AC4192))</f>
        <v/>
      </c>
      <c r="AE4192">
        <f>IF(L4192&gt;=4,2,IF(L4192&gt;=2,1,0))</f>
        <v/>
      </c>
      <c r="AF4192">
        <f>IF(L4192&gt;=5,1,0)</f>
        <v/>
      </c>
      <c r="AG4192">
        <f>AE4192+AF4192</f>
        <v/>
      </c>
      <c r="AH4192" s="15">
        <f>IF(M4192&lt;&gt;1,"",IF(OR(R4192=-9,R4192=""),"",R4192))</f>
        <v/>
      </c>
      <c r="AI4192">
        <f>IF(M4192&lt;&gt;1,"",IF(OR(Q4192=999,Q4192=""),"",Q4192))</f>
        <v/>
      </c>
    </row>
    <row r="4193">
      <c r="A4193" t="inlineStr">
        <is>
          <t>TQRMNOP122532</t>
        </is>
      </c>
      <c r="B4193" t="n">
        <v>2025</v>
      </c>
      <c r="C4193" t="n">
        <v>1</v>
      </c>
      <c r="D4193" t="n">
        <v>44</v>
      </c>
      <c r="E4193" t="inlineStr">
        <is>
          <t>N</t>
        </is>
      </c>
      <c r="F4193" t="n">
        <v>93</v>
      </c>
      <c r="G4193" t="n">
        <v>1277</v>
      </c>
      <c r="H4193" t="n">
        <v>2</v>
      </c>
      <c r="I4193" t="n">
        <v>1</v>
      </c>
      <c r="J4193" t="n">
        <v>25</v>
      </c>
      <c r="K4193" t="n">
        <v>2</v>
      </c>
      <c r="L4193" t="n">
        <v>3</v>
      </c>
      <c r="M4193" t="n">
        <v>1</v>
      </c>
      <c r="N4193" t="n">
        <v>3</v>
      </c>
      <c r="O4193" t="n">
        <v>2</v>
      </c>
      <c r="P4193" t="n">
        <v>2</v>
      </c>
      <c r="Q4193" t="n">
        <v>24</v>
      </c>
      <c r="R4193" s="15" t="n">
        <v>605000</v>
      </c>
      <c r="S4193" s="15" t="n">
        <v>0</v>
      </c>
      <c r="T4193" s="15" t="n">
        <v>605000</v>
      </c>
      <c r="U4193" s="15" t="n">
        <v>123600</v>
      </c>
      <c r="V4193">
        <f>IFERROR(VLOOKUP(D4193,Tablas_Equivalencia!$A$3:$B$8,2,FALSE),"Sin dato")</f>
        <v/>
      </c>
      <c r="W4193">
        <f>IFERROR(VLOOKUP(L4193,Tablas_Equivalencia!$D$3:$E$9,2,FALSE),"Sin dato")</f>
        <v/>
      </c>
      <c r="X4193">
        <f>IF(I4193=1,"Varón","Mujer")</f>
        <v/>
      </c>
      <c r="Y4193">
        <f>IFERROR(VLOOKUP(M4193,Tablas_Equivalencia!$G$3:$H$6,2,FALSE),"Sin dato")</f>
        <v/>
      </c>
      <c r="Z4193">
        <f>IF(J4193&lt;=24,"18-24","25-29")</f>
        <v/>
      </c>
      <c r="AA4193">
        <f>IF(M4193&lt;&gt;1,"",IF(P4193=2,1,0))</f>
        <v/>
      </c>
      <c r="AB4193">
        <f>IF(M4193&lt;&gt;1,"",IF(O4193&gt;=2,1,0))</f>
        <v/>
      </c>
      <c r="AC4193">
        <f>IF(M4193&lt;&gt;1,"",IF(OR(Q4193=999,Q4193=""),"",IF(OR(Q4193&lt;35,Q4193&gt;48),1,0)))</f>
        <v/>
      </c>
      <c r="AD4193">
        <f>IF(COUNT(AA4193:AC4193)&lt;3,"",SUM(AA4193:AC4193))</f>
        <v/>
      </c>
      <c r="AE4193">
        <f>IF(L4193&gt;=4,2,IF(L4193&gt;=2,1,0))</f>
        <v/>
      </c>
      <c r="AF4193">
        <f>IF(L4193&gt;=5,1,0)</f>
        <v/>
      </c>
      <c r="AG4193">
        <f>AE4193+AF4193</f>
        <v/>
      </c>
      <c r="AH4193" s="15">
        <f>IF(M4193&lt;&gt;1,"",IF(OR(R4193=-9,R4193=""),"",R4193))</f>
        <v/>
      </c>
      <c r="AI4193">
        <f>IF(M4193&lt;&gt;1,"",IF(OR(Q4193=999,Q4193=""),"",Q4193))</f>
        <v/>
      </c>
    </row>
    <row r="4194">
      <c r="A4194" t="inlineStr">
        <is>
          <t>TQRMNOP122541</t>
        </is>
      </c>
      <c r="B4194" t="n">
        <v>2025</v>
      </c>
      <c r="C4194" t="n">
        <v>1</v>
      </c>
      <c r="D4194" t="n">
        <v>40</v>
      </c>
      <c r="E4194" t="inlineStr">
        <is>
          <t>N</t>
        </is>
      </c>
      <c r="F4194" t="n">
        <v>22</v>
      </c>
      <c r="G4194" t="n">
        <v>713</v>
      </c>
      <c r="H4194" t="n">
        <v>2</v>
      </c>
      <c r="I4194" t="n">
        <v>2</v>
      </c>
      <c r="J4194" t="n">
        <v>20</v>
      </c>
      <c r="K4194" t="n">
        <v>1</v>
      </c>
      <c r="L4194" t="n">
        <v>3</v>
      </c>
      <c r="M4194" t="n">
        <v>1</v>
      </c>
      <c r="N4194" t="n">
        <v>2</v>
      </c>
      <c r="O4194" t="n">
        <v>2</v>
      </c>
      <c r="P4194" t="n">
        <v>2</v>
      </c>
      <c r="Q4194" t="n">
        <v>34</v>
      </c>
      <c r="R4194" s="15" t="n">
        <v>164000</v>
      </c>
      <c r="S4194" s="15" t="n">
        <v>81000</v>
      </c>
      <c r="T4194" s="15" t="n">
        <v>245000</v>
      </c>
      <c r="U4194" s="15" t="n">
        <v>108900</v>
      </c>
      <c r="V4194">
        <f>IFERROR(VLOOKUP(D4194,Tablas_Equivalencia!$A$3:$B$8,2,FALSE),"Sin dato")</f>
        <v/>
      </c>
      <c r="W4194">
        <f>IFERROR(VLOOKUP(L4194,Tablas_Equivalencia!$D$3:$E$9,2,FALSE),"Sin dato")</f>
        <v/>
      </c>
      <c r="X4194">
        <f>IF(I4194=1,"Varón","Mujer")</f>
        <v/>
      </c>
      <c r="Y4194">
        <f>IFERROR(VLOOKUP(M4194,Tablas_Equivalencia!$G$3:$H$6,2,FALSE),"Sin dato")</f>
        <v/>
      </c>
      <c r="Z4194">
        <f>IF(J4194&lt;=24,"18-24","25-29")</f>
        <v/>
      </c>
      <c r="AA4194">
        <f>IF(M4194&lt;&gt;1,"",IF(P4194=2,1,0))</f>
        <v/>
      </c>
      <c r="AB4194">
        <f>IF(M4194&lt;&gt;1,"",IF(O4194&gt;=2,1,0))</f>
        <v/>
      </c>
      <c r="AC4194">
        <f>IF(M4194&lt;&gt;1,"",IF(OR(Q4194=999,Q4194=""),"",IF(OR(Q4194&lt;35,Q4194&gt;48),1,0)))</f>
        <v/>
      </c>
      <c r="AD4194">
        <f>IF(COUNT(AA4194:AC4194)&lt;3,"",SUM(AA4194:AC4194))</f>
        <v/>
      </c>
      <c r="AE4194">
        <f>IF(L4194&gt;=4,2,IF(L4194&gt;=2,1,0))</f>
        <v/>
      </c>
      <c r="AF4194">
        <f>IF(L4194&gt;=5,1,0)</f>
        <v/>
      </c>
      <c r="AG4194">
        <f>AE4194+AF4194</f>
        <v/>
      </c>
      <c r="AH4194" s="15">
        <f>IF(M4194&lt;&gt;1,"",IF(OR(R4194=-9,R4194=""),"",R4194))</f>
        <v/>
      </c>
      <c r="AI4194">
        <f>IF(M4194&lt;&gt;1,"",IF(OR(Q4194=999,Q4194=""),"",Q4194))</f>
        <v/>
      </c>
    </row>
    <row r="4195">
      <c r="A4195" t="inlineStr">
        <is>
          <t>TQRMNOP122542</t>
        </is>
      </c>
      <c r="B4195" t="n">
        <v>2025</v>
      </c>
      <c r="C4195" t="n">
        <v>1</v>
      </c>
      <c r="D4195" t="n">
        <v>1</v>
      </c>
      <c r="E4195" t="inlineStr">
        <is>
          <t>S</t>
        </is>
      </c>
      <c r="F4195" t="n">
        <v>32</v>
      </c>
      <c r="G4195" t="n">
        <v>2282</v>
      </c>
      <c r="H4195" t="n">
        <v>2</v>
      </c>
      <c r="I4195" t="n">
        <v>1</v>
      </c>
      <c r="J4195" t="n">
        <v>26</v>
      </c>
      <c r="K4195" t="n">
        <v>2</v>
      </c>
      <c r="L4195" t="n">
        <v>3</v>
      </c>
      <c r="M4195" t="n">
        <v>1</v>
      </c>
      <c r="N4195" t="n">
        <v>3</v>
      </c>
      <c r="O4195" t="n">
        <v>1</v>
      </c>
      <c r="P4195" t="n">
        <v>2</v>
      </c>
      <c r="Q4195" t="n">
        <v>32</v>
      </c>
      <c r="R4195" s="15" t="n">
        <v>-9</v>
      </c>
      <c r="S4195" s="15" t="n">
        <v>56000</v>
      </c>
      <c r="T4195" s="15" t="n">
        <v>55991</v>
      </c>
      <c r="U4195" s="15" t="n">
        <v>130600</v>
      </c>
      <c r="V4195">
        <f>IFERROR(VLOOKUP(D4195,Tablas_Equivalencia!$A$3:$B$8,2,FALSE),"Sin dato")</f>
        <v/>
      </c>
      <c r="W4195">
        <f>IFERROR(VLOOKUP(L4195,Tablas_Equivalencia!$D$3:$E$9,2,FALSE),"Sin dato")</f>
        <v/>
      </c>
      <c r="X4195">
        <f>IF(I4195=1,"Varón","Mujer")</f>
        <v/>
      </c>
      <c r="Y4195">
        <f>IFERROR(VLOOKUP(M4195,Tablas_Equivalencia!$G$3:$H$6,2,FALSE),"Sin dato")</f>
        <v/>
      </c>
      <c r="Z4195">
        <f>IF(J4195&lt;=24,"18-24","25-29")</f>
        <v/>
      </c>
      <c r="AA4195">
        <f>IF(M4195&lt;&gt;1,"",IF(P4195=2,1,0))</f>
        <v/>
      </c>
      <c r="AB4195">
        <f>IF(M4195&lt;&gt;1,"",IF(O4195&gt;=2,1,0))</f>
        <v/>
      </c>
      <c r="AC4195">
        <f>IF(M4195&lt;&gt;1,"",IF(OR(Q4195=999,Q4195=""),"",IF(OR(Q4195&lt;35,Q4195&gt;48),1,0)))</f>
        <v/>
      </c>
      <c r="AD4195">
        <f>IF(COUNT(AA4195:AC4195)&lt;3,"",SUM(AA4195:AC4195))</f>
        <v/>
      </c>
      <c r="AE4195">
        <f>IF(L4195&gt;=4,2,IF(L4195&gt;=2,1,0))</f>
        <v/>
      </c>
      <c r="AF4195">
        <f>IF(L4195&gt;=5,1,0)</f>
        <v/>
      </c>
      <c r="AG4195">
        <f>AE4195+AF4195</f>
        <v/>
      </c>
      <c r="AH4195" s="15">
        <f>IF(M4195&lt;&gt;1,"",IF(OR(R4195=-9,R4195=""),"",R4195))</f>
        <v/>
      </c>
      <c r="AI4195">
        <f>IF(M4195&lt;&gt;1,"",IF(OR(Q4195=999,Q4195=""),"",Q4195))</f>
        <v/>
      </c>
    </row>
    <row r="4196">
      <c r="A4196" t="inlineStr">
        <is>
          <t>TQRMNOP122545</t>
        </is>
      </c>
      <c r="B4196" t="n">
        <v>2025</v>
      </c>
      <c r="C4196" t="n">
        <v>1</v>
      </c>
      <c r="D4196" t="n">
        <v>1</v>
      </c>
      <c r="E4196" t="inlineStr">
        <is>
          <t>S</t>
        </is>
      </c>
      <c r="F4196" t="n">
        <v>33</v>
      </c>
      <c r="G4196" t="n">
        <v>1855</v>
      </c>
      <c r="H4196" t="n">
        <v>3</v>
      </c>
      <c r="I4196" t="n">
        <v>1</v>
      </c>
      <c r="J4196" t="n">
        <v>18</v>
      </c>
      <c r="K4196" t="n">
        <v>1</v>
      </c>
      <c r="L4196" t="n">
        <v>5</v>
      </c>
      <c r="M4196" t="n">
        <v>1</v>
      </c>
      <c r="N4196" t="n">
        <v>3</v>
      </c>
      <c r="O4196" t="n">
        <v>1</v>
      </c>
      <c r="P4196" t="n">
        <v>1</v>
      </c>
      <c r="Q4196" t="n">
        <v>59</v>
      </c>
      <c r="R4196" s="15" t="n">
        <v>668000</v>
      </c>
      <c r="S4196" s="15" t="n">
        <v>0</v>
      </c>
      <c r="T4196" s="15" t="n">
        <v>668000</v>
      </c>
      <c r="U4196" s="15" t="n">
        <v>244400</v>
      </c>
      <c r="V4196">
        <f>IFERROR(VLOOKUP(D4196,Tablas_Equivalencia!$A$3:$B$8,2,FALSE),"Sin dato")</f>
        <v/>
      </c>
      <c r="W4196">
        <f>IFERROR(VLOOKUP(L4196,Tablas_Equivalencia!$D$3:$E$9,2,FALSE),"Sin dato")</f>
        <v/>
      </c>
      <c r="X4196">
        <f>IF(I4196=1,"Varón","Mujer")</f>
        <v/>
      </c>
      <c r="Y4196">
        <f>IFERROR(VLOOKUP(M4196,Tablas_Equivalencia!$G$3:$H$6,2,FALSE),"Sin dato")</f>
        <v/>
      </c>
      <c r="Z4196">
        <f>IF(J4196&lt;=24,"18-24","25-29")</f>
        <v/>
      </c>
      <c r="AA4196">
        <f>IF(M4196&lt;&gt;1,"",IF(P4196=2,1,0))</f>
        <v/>
      </c>
      <c r="AB4196">
        <f>IF(M4196&lt;&gt;1,"",IF(O4196&gt;=2,1,0))</f>
        <v/>
      </c>
      <c r="AC4196">
        <f>IF(M4196&lt;&gt;1,"",IF(OR(Q4196=999,Q4196=""),"",IF(OR(Q4196&lt;35,Q4196&gt;48),1,0)))</f>
        <v/>
      </c>
      <c r="AD4196">
        <f>IF(COUNT(AA4196:AC4196)&lt;3,"",SUM(AA4196:AC4196))</f>
        <v/>
      </c>
      <c r="AE4196">
        <f>IF(L4196&gt;=4,2,IF(L4196&gt;=2,1,0))</f>
        <v/>
      </c>
      <c r="AF4196">
        <f>IF(L4196&gt;=5,1,0)</f>
        <v/>
      </c>
      <c r="AG4196">
        <f>AE4196+AF4196</f>
        <v/>
      </c>
      <c r="AH4196" s="15">
        <f>IF(M4196&lt;&gt;1,"",IF(OR(R4196=-9,R4196=""),"",R4196))</f>
        <v/>
      </c>
      <c r="AI4196">
        <f>IF(M4196&lt;&gt;1,"",IF(OR(Q4196=999,Q4196=""),"",Q4196))</f>
        <v/>
      </c>
    </row>
    <row r="4197">
      <c r="A4197" t="inlineStr">
        <is>
          <t>TQRMNOP122548</t>
        </is>
      </c>
      <c r="B4197" t="n">
        <v>2025</v>
      </c>
      <c r="C4197" t="n">
        <v>1</v>
      </c>
      <c r="D4197" t="n">
        <v>40</v>
      </c>
      <c r="E4197" t="inlineStr">
        <is>
          <t>N</t>
        </is>
      </c>
      <c r="F4197" t="n">
        <v>22</v>
      </c>
      <c r="G4197" t="n">
        <v>1807</v>
      </c>
      <c r="H4197" t="n">
        <v>1</v>
      </c>
      <c r="I4197" t="n">
        <v>2</v>
      </c>
      <c r="J4197" t="n">
        <v>19</v>
      </c>
      <c r="K4197" t="n">
        <v>2</v>
      </c>
      <c r="L4197" t="n">
        <v>1</v>
      </c>
      <c r="M4197" t="n">
        <v>3</v>
      </c>
      <c r="R4197" s="15" t="n">
        <v>0</v>
      </c>
      <c r="S4197" s="15" t="n">
        <v>0</v>
      </c>
      <c r="T4197" s="15" t="n">
        <v>0</v>
      </c>
      <c r="U4197" s="15" t="n">
        <v>76000</v>
      </c>
      <c r="V4197">
        <f>IFERROR(VLOOKUP(D4197,Tablas_Equivalencia!$A$3:$B$8,2,FALSE),"Sin dato")</f>
        <v/>
      </c>
      <c r="W4197">
        <f>IFERROR(VLOOKUP(L4197,Tablas_Equivalencia!$D$3:$E$9,2,FALSE),"Sin dato")</f>
        <v/>
      </c>
      <c r="X4197">
        <f>IF(I4197=1,"Varón","Mujer")</f>
        <v/>
      </c>
      <c r="Y4197">
        <f>IFERROR(VLOOKUP(M4197,Tablas_Equivalencia!$G$3:$H$6,2,FALSE),"Sin dato")</f>
        <v/>
      </c>
      <c r="Z4197">
        <f>IF(J4197&lt;=24,"18-24","25-29")</f>
        <v/>
      </c>
      <c r="AA4197">
        <f>IF(M4197&lt;&gt;1,"",IF(P4197=2,1,0))</f>
        <v/>
      </c>
      <c r="AB4197">
        <f>IF(M4197&lt;&gt;1,"",IF(O4197&gt;=2,1,0))</f>
        <v/>
      </c>
      <c r="AC4197">
        <f>IF(M4197&lt;&gt;1,"",IF(OR(Q4197=999,Q4197=""),"",IF(OR(Q4197&lt;35,Q4197&gt;48),1,0)))</f>
        <v/>
      </c>
      <c r="AD4197">
        <f>IF(COUNT(AA4197:AC4197)&lt;3,"",SUM(AA4197:AC4197))</f>
        <v/>
      </c>
      <c r="AE4197">
        <f>IF(L4197&gt;=4,2,IF(L4197&gt;=2,1,0))</f>
        <v/>
      </c>
      <c r="AF4197">
        <f>IF(L4197&gt;=5,1,0)</f>
        <v/>
      </c>
      <c r="AG4197">
        <f>AE4197+AF4197</f>
        <v/>
      </c>
      <c r="AH4197" s="15">
        <f>IF(M4197&lt;&gt;1,"",IF(OR(R4197=-9,R4197=""),"",R4197))</f>
        <v/>
      </c>
      <c r="AI4197">
        <f>IF(M4197&lt;&gt;1,"",IF(OR(Q4197=999,Q4197=""),"",Q4197))</f>
        <v/>
      </c>
    </row>
    <row r="4198">
      <c r="A4198" t="inlineStr">
        <is>
          <t>TQRMNOP122552</t>
        </is>
      </c>
      <c r="B4198" t="n">
        <v>2025</v>
      </c>
      <c r="C4198" t="n">
        <v>1</v>
      </c>
      <c r="D4198" t="n">
        <v>1</v>
      </c>
      <c r="E4198" t="inlineStr">
        <is>
          <t>S</t>
        </is>
      </c>
      <c r="F4198" t="n">
        <v>32</v>
      </c>
      <c r="G4198" t="n">
        <v>1173</v>
      </c>
      <c r="H4198" t="n">
        <v>1</v>
      </c>
      <c r="I4198" t="n">
        <v>1</v>
      </c>
      <c r="J4198" t="n">
        <v>25</v>
      </c>
      <c r="K4198" t="n">
        <v>2</v>
      </c>
      <c r="L4198" t="n">
        <v>4</v>
      </c>
      <c r="M4198" t="n">
        <v>1</v>
      </c>
      <c r="N4198" t="n">
        <v>1</v>
      </c>
      <c r="O4198" t="n">
        <v>1</v>
      </c>
      <c r="P4198" t="n">
        <v>2</v>
      </c>
      <c r="Q4198" t="n">
        <v>13</v>
      </c>
      <c r="R4198" s="15" t="n">
        <v>272000</v>
      </c>
      <c r="S4198" s="15" t="n">
        <v>0</v>
      </c>
      <c r="T4198" s="15" t="n">
        <v>272000</v>
      </c>
      <c r="U4198" s="15" t="n">
        <v>167000</v>
      </c>
      <c r="V4198">
        <f>IFERROR(VLOOKUP(D4198,Tablas_Equivalencia!$A$3:$B$8,2,FALSE),"Sin dato")</f>
        <v/>
      </c>
      <c r="W4198">
        <f>IFERROR(VLOOKUP(L4198,Tablas_Equivalencia!$D$3:$E$9,2,FALSE),"Sin dato")</f>
        <v/>
      </c>
      <c r="X4198">
        <f>IF(I4198=1,"Varón","Mujer")</f>
        <v/>
      </c>
      <c r="Y4198">
        <f>IFERROR(VLOOKUP(M4198,Tablas_Equivalencia!$G$3:$H$6,2,FALSE),"Sin dato")</f>
        <v/>
      </c>
      <c r="Z4198">
        <f>IF(J4198&lt;=24,"18-24","25-29")</f>
        <v/>
      </c>
      <c r="AA4198">
        <f>IF(M4198&lt;&gt;1,"",IF(P4198=2,1,0))</f>
        <v/>
      </c>
      <c r="AB4198">
        <f>IF(M4198&lt;&gt;1,"",IF(O4198&gt;=2,1,0))</f>
        <v/>
      </c>
      <c r="AC4198">
        <f>IF(M4198&lt;&gt;1,"",IF(OR(Q4198=999,Q4198=""),"",IF(OR(Q4198&lt;35,Q4198&gt;48),1,0)))</f>
        <v/>
      </c>
      <c r="AD4198">
        <f>IF(COUNT(AA4198:AC4198)&lt;3,"",SUM(AA4198:AC4198))</f>
        <v/>
      </c>
      <c r="AE4198">
        <f>IF(L4198&gt;=4,2,IF(L4198&gt;=2,1,0))</f>
        <v/>
      </c>
      <c r="AF4198">
        <f>IF(L4198&gt;=5,1,0)</f>
        <v/>
      </c>
      <c r="AG4198">
        <f>AE4198+AF4198</f>
        <v/>
      </c>
      <c r="AH4198" s="15">
        <f>IF(M4198&lt;&gt;1,"",IF(OR(R4198=-9,R4198=""),"",R4198))</f>
        <v/>
      </c>
      <c r="AI4198">
        <f>IF(M4198&lt;&gt;1,"",IF(OR(Q4198=999,Q4198=""),"",Q4198))</f>
        <v/>
      </c>
    </row>
    <row r="4199">
      <c r="A4199" t="inlineStr">
        <is>
          <t>TQRMNOP122559</t>
        </is>
      </c>
      <c r="B4199" t="n">
        <v>2025</v>
      </c>
      <c r="C4199" t="n">
        <v>1</v>
      </c>
      <c r="D4199" t="n">
        <v>40</v>
      </c>
      <c r="E4199" t="inlineStr">
        <is>
          <t>N</t>
        </is>
      </c>
      <c r="F4199" t="n">
        <v>9</v>
      </c>
      <c r="G4199" t="n">
        <v>1220</v>
      </c>
      <c r="H4199" t="n">
        <v>2</v>
      </c>
      <c r="I4199" t="n">
        <v>2</v>
      </c>
      <c r="J4199" t="n">
        <v>29</v>
      </c>
      <c r="K4199" t="n">
        <v>2</v>
      </c>
      <c r="L4199" t="n">
        <v>6</v>
      </c>
      <c r="M4199" t="n">
        <v>1</v>
      </c>
      <c r="N4199" t="n">
        <v>3</v>
      </c>
      <c r="O4199" t="n">
        <v>1</v>
      </c>
      <c r="P4199" t="n">
        <v>1</v>
      </c>
      <c r="Q4199" t="n">
        <v>25</v>
      </c>
      <c r="R4199" s="15" t="n">
        <v>738000</v>
      </c>
      <c r="S4199" s="15" t="n">
        <v>0</v>
      </c>
      <c r="T4199" s="15" t="n">
        <v>738000</v>
      </c>
      <c r="U4199" s="15" t="n">
        <v>146400</v>
      </c>
      <c r="V4199">
        <f>IFERROR(VLOOKUP(D4199,Tablas_Equivalencia!$A$3:$B$8,2,FALSE),"Sin dato")</f>
        <v/>
      </c>
      <c r="W4199">
        <f>IFERROR(VLOOKUP(L4199,Tablas_Equivalencia!$D$3:$E$9,2,FALSE),"Sin dato")</f>
        <v/>
      </c>
      <c r="X4199">
        <f>IF(I4199=1,"Varón","Mujer")</f>
        <v/>
      </c>
      <c r="Y4199">
        <f>IFERROR(VLOOKUP(M4199,Tablas_Equivalencia!$G$3:$H$6,2,FALSE),"Sin dato")</f>
        <v/>
      </c>
      <c r="Z4199">
        <f>IF(J4199&lt;=24,"18-24","25-29")</f>
        <v/>
      </c>
      <c r="AA4199">
        <f>IF(M4199&lt;&gt;1,"",IF(P4199=2,1,0))</f>
        <v/>
      </c>
      <c r="AB4199">
        <f>IF(M4199&lt;&gt;1,"",IF(O4199&gt;=2,1,0))</f>
        <v/>
      </c>
      <c r="AC4199">
        <f>IF(M4199&lt;&gt;1,"",IF(OR(Q4199=999,Q4199=""),"",IF(OR(Q4199&lt;35,Q4199&gt;48),1,0)))</f>
        <v/>
      </c>
      <c r="AD4199">
        <f>IF(COUNT(AA4199:AC4199)&lt;3,"",SUM(AA4199:AC4199))</f>
        <v/>
      </c>
      <c r="AE4199">
        <f>IF(L4199&gt;=4,2,IF(L4199&gt;=2,1,0))</f>
        <v/>
      </c>
      <c r="AF4199">
        <f>IF(L4199&gt;=5,1,0)</f>
        <v/>
      </c>
      <c r="AG4199">
        <f>AE4199+AF4199</f>
        <v/>
      </c>
      <c r="AH4199" s="15">
        <f>IF(M4199&lt;&gt;1,"",IF(OR(R4199=-9,R4199=""),"",R4199))</f>
        <v/>
      </c>
      <c r="AI4199">
        <f>IF(M4199&lt;&gt;1,"",IF(OR(Q4199=999,Q4199=""),"",Q4199))</f>
        <v/>
      </c>
    </row>
    <row r="4200">
      <c r="A4200" t="inlineStr">
        <is>
          <t>TQRMNOP122562</t>
        </is>
      </c>
      <c r="B4200" t="n">
        <v>2025</v>
      </c>
      <c r="C4200" t="n">
        <v>1</v>
      </c>
      <c r="D4200" t="n">
        <v>41</v>
      </c>
      <c r="E4200" t="inlineStr">
        <is>
          <t>S</t>
        </is>
      </c>
      <c r="F4200" t="n">
        <v>8</v>
      </c>
      <c r="G4200" t="n">
        <v>1338</v>
      </c>
      <c r="H4200" t="n">
        <v>1</v>
      </c>
      <c r="I4200" t="n">
        <v>2</v>
      </c>
      <c r="J4200" t="n">
        <v>27</v>
      </c>
      <c r="K4200" t="n">
        <v>2</v>
      </c>
      <c r="L4200" t="n">
        <v>4</v>
      </c>
      <c r="M4200" t="n">
        <v>3</v>
      </c>
      <c r="R4200" s="15" t="n">
        <v>0</v>
      </c>
      <c r="S4200" s="15" t="n">
        <v>0</v>
      </c>
      <c r="T4200" s="15" t="n">
        <v>0</v>
      </c>
      <c r="U4200" s="15" t="n">
        <v>186900</v>
      </c>
      <c r="V4200">
        <f>IFERROR(VLOOKUP(D4200,Tablas_Equivalencia!$A$3:$B$8,2,FALSE),"Sin dato")</f>
        <v/>
      </c>
      <c r="W4200">
        <f>IFERROR(VLOOKUP(L4200,Tablas_Equivalencia!$D$3:$E$9,2,FALSE),"Sin dato")</f>
        <v/>
      </c>
      <c r="X4200">
        <f>IF(I4200=1,"Varón","Mujer")</f>
        <v/>
      </c>
      <c r="Y4200">
        <f>IFERROR(VLOOKUP(M4200,Tablas_Equivalencia!$G$3:$H$6,2,FALSE),"Sin dato")</f>
        <v/>
      </c>
      <c r="Z4200">
        <f>IF(J4200&lt;=24,"18-24","25-29")</f>
        <v/>
      </c>
      <c r="AA4200">
        <f>IF(M4200&lt;&gt;1,"",IF(P4200=2,1,0))</f>
        <v/>
      </c>
      <c r="AB4200">
        <f>IF(M4200&lt;&gt;1,"",IF(O4200&gt;=2,1,0))</f>
        <v/>
      </c>
      <c r="AC4200">
        <f>IF(M4200&lt;&gt;1,"",IF(OR(Q4200=999,Q4200=""),"",IF(OR(Q4200&lt;35,Q4200&gt;48),1,0)))</f>
        <v/>
      </c>
      <c r="AD4200">
        <f>IF(COUNT(AA4200:AC4200)&lt;3,"",SUM(AA4200:AC4200))</f>
        <v/>
      </c>
      <c r="AE4200">
        <f>IF(L4200&gt;=4,2,IF(L4200&gt;=2,1,0))</f>
        <v/>
      </c>
      <c r="AF4200">
        <f>IF(L4200&gt;=5,1,0)</f>
        <v/>
      </c>
      <c r="AG4200">
        <f>AE4200+AF4200</f>
        <v/>
      </c>
      <c r="AH4200" s="15">
        <f>IF(M4200&lt;&gt;1,"",IF(OR(R4200=-9,R4200=""),"",R4200))</f>
        <v/>
      </c>
      <c r="AI4200">
        <f>IF(M4200&lt;&gt;1,"",IF(OR(Q4200=999,Q4200=""),"",Q4200))</f>
        <v/>
      </c>
    </row>
    <row r="4201">
      <c r="A4201" t="inlineStr">
        <is>
          <t>TQRMNOP122563</t>
        </is>
      </c>
      <c r="B4201" t="n">
        <v>2025</v>
      </c>
      <c r="C4201" t="n">
        <v>1</v>
      </c>
      <c r="D4201" t="n">
        <v>40</v>
      </c>
      <c r="E4201" t="inlineStr">
        <is>
          <t>N</t>
        </is>
      </c>
      <c r="F4201" t="n">
        <v>22</v>
      </c>
      <c r="G4201" t="n">
        <v>1231</v>
      </c>
      <c r="H4201" t="n">
        <v>2</v>
      </c>
      <c r="I4201" t="n">
        <v>1</v>
      </c>
      <c r="J4201" t="n">
        <v>26</v>
      </c>
      <c r="K4201" t="n">
        <v>2</v>
      </c>
      <c r="L4201" t="n">
        <v>3</v>
      </c>
      <c r="M4201" t="n">
        <v>1</v>
      </c>
      <c r="N4201" t="n">
        <v>2</v>
      </c>
      <c r="O4201" t="n">
        <v>2</v>
      </c>
      <c r="P4201" t="n">
        <v>2</v>
      </c>
      <c r="Q4201" t="n">
        <v>35</v>
      </c>
      <c r="R4201" s="15" t="n">
        <v>344000</v>
      </c>
      <c r="S4201" s="15" t="n">
        <v>0</v>
      </c>
      <c r="T4201" s="15" t="n">
        <v>344000</v>
      </c>
      <c r="U4201" s="15" t="n">
        <v>116000</v>
      </c>
      <c r="V4201">
        <f>IFERROR(VLOOKUP(D4201,Tablas_Equivalencia!$A$3:$B$8,2,FALSE),"Sin dato")</f>
        <v/>
      </c>
      <c r="W4201">
        <f>IFERROR(VLOOKUP(L4201,Tablas_Equivalencia!$D$3:$E$9,2,FALSE),"Sin dato")</f>
        <v/>
      </c>
      <c r="X4201">
        <f>IF(I4201=1,"Varón","Mujer")</f>
        <v/>
      </c>
      <c r="Y4201">
        <f>IFERROR(VLOOKUP(M4201,Tablas_Equivalencia!$G$3:$H$6,2,FALSE),"Sin dato")</f>
        <v/>
      </c>
      <c r="Z4201">
        <f>IF(J4201&lt;=24,"18-24","25-29")</f>
        <v/>
      </c>
      <c r="AA4201">
        <f>IF(M4201&lt;&gt;1,"",IF(P4201=2,1,0))</f>
        <v/>
      </c>
      <c r="AB4201">
        <f>IF(M4201&lt;&gt;1,"",IF(O4201&gt;=2,1,0))</f>
        <v/>
      </c>
      <c r="AC4201">
        <f>IF(M4201&lt;&gt;1,"",IF(OR(Q4201=999,Q4201=""),"",IF(OR(Q4201&lt;35,Q4201&gt;48),1,0)))</f>
        <v/>
      </c>
      <c r="AD4201">
        <f>IF(COUNT(AA4201:AC4201)&lt;3,"",SUM(AA4201:AC4201))</f>
        <v/>
      </c>
      <c r="AE4201">
        <f>IF(L4201&gt;=4,2,IF(L4201&gt;=2,1,0))</f>
        <v/>
      </c>
      <c r="AF4201">
        <f>IF(L4201&gt;=5,1,0)</f>
        <v/>
      </c>
      <c r="AG4201">
        <f>AE4201+AF4201</f>
        <v/>
      </c>
      <c r="AH4201" s="15">
        <f>IF(M4201&lt;&gt;1,"",IF(OR(R4201=-9,R4201=""),"",R4201))</f>
        <v/>
      </c>
      <c r="AI4201">
        <f>IF(M4201&lt;&gt;1,"",IF(OR(Q4201=999,Q4201=""),"",Q4201))</f>
        <v/>
      </c>
    </row>
    <row r="4202">
      <c r="A4202" t="inlineStr">
        <is>
          <t>TQRMNOP122564</t>
        </is>
      </c>
      <c r="B4202" t="n">
        <v>2025</v>
      </c>
      <c r="C4202" t="n">
        <v>1</v>
      </c>
      <c r="D4202" t="n">
        <v>41</v>
      </c>
      <c r="E4202" t="inlineStr">
        <is>
          <t>N</t>
        </is>
      </c>
      <c r="F4202" t="n">
        <v>15</v>
      </c>
      <c r="G4202" t="n">
        <v>1506</v>
      </c>
      <c r="H4202" t="n">
        <v>3</v>
      </c>
      <c r="I4202" t="n">
        <v>2</v>
      </c>
      <c r="J4202" t="n">
        <v>25</v>
      </c>
      <c r="K4202" t="n">
        <v>1</v>
      </c>
      <c r="L4202" t="n">
        <v>5</v>
      </c>
      <c r="M4202" t="n">
        <v>1</v>
      </c>
      <c r="N4202" t="n">
        <v>3</v>
      </c>
      <c r="O4202" t="n">
        <v>3</v>
      </c>
      <c r="P4202" t="n">
        <v>2</v>
      </c>
      <c r="Q4202" t="n">
        <v>23</v>
      </c>
      <c r="R4202" s="15" t="n">
        <v>657000</v>
      </c>
      <c r="S4202" s="15" t="n">
        <v>0</v>
      </c>
      <c r="T4202" s="15" t="n">
        <v>657000</v>
      </c>
      <c r="U4202" s="15" t="n">
        <v>115700</v>
      </c>
      <c r="V4202">
        <f>IFERROR(VLOOKUP(D4202,Tablas_Equivalencia!$A$3:$B$8,2,FALSE),"Sin dato")</f>
        <v/>
      </c>
      <c r="W4202">
        <f>IFERROR(VLOOKUP(L4202,Tablas_Equivalencia!$D$3:$E$9,2,FALSE),"Sin dato")</f>
        <v/>
      </c>
      <c r="X4202">
        <f>IF(I4202=1,"Varón","Mujer")</f>
        <v/>
      </c>
      <c r="Y4202">
        <f>IFERROR(VLOOKUP(M4202,Tablas_Equivalencia!$G$3:$H$6,2,FALSE),"Sin dato")</f>
        <v/>
      </c>
      <c r="Z4202">
        <f>IF(J4202&lt;=24,"18-24","25-29")</f>
        <v/>
      </c>
      <c r="AA4202">
        <f>IF(M4202&lt;&gt;1,"",IF(P4202=2,1,0))</f>
        <v/>
      </c>
      <c r="AB4202">
        <f>IF(M4202&lt;&gt;1,"",IF(O4202&gt;=2,1,0))</f>
        <v/>
      </c>
      <c r="AC4202">
        <f>IF(M4202&lt;&gt;1,"",IF(OR(Q4202=999,Q4202=""),"",IF(OR(Q4202&lt;35,Q4202&gt;48),1,0)))</f>
        <v/>
      </c>
      <c r="AD4202">
        <f>IF(COUNT(AA4202:AC4202)&lt;3,"",SUM(AA4202:AC4202))</f>
        <v/>
      </c>
      <c r="AE4202">
        <f>IF(L4202&gt;=4,2,IF(L4202&gt;=2,1,0))</f>
        <v/>
      </c>
      <c r="AF4202">
        <f>IF(L4202&gt;=5,1,0)</f>
        <v/>
      </c>
      <c r="AG4202">
        <f>AE4202+AF4202</f>
        <v/>
      </c>
      <c r="AH4202" s="15">
        <f>IF(M4202&lt;&gt;1,"",IF(OR(R4202=-9,R4202=""),"",R4202))</f>
        <v/>
      </c>
      <c r="AI4202">
        <f>IF(M4202&lt;&gt;1,"",IF(OR(Q4202=999,Q4202=""),"",Q4202))</f>
        <v/>
      </c>
    </row>
    <row r="4203">
      <c r="A4203" t="inlineStr">
        <is>
          <t>TQRMNOP122566</t>
        </is>
      </c>
      <c r="B4203" t="n">
        <v>2025</v>
      </c>
      <c r="C4203" t="n">
        <v>1</v>
      </c>
      <c r="D4203" t="n">
        <v>40</v>
      </c>
      <c r="E4203" t="inlineStr">
        <is>
          <t>N</t>
        </is>
      </c>
      <c r="F4203" t="n">
        <v>9</v>
      </c>
      <c r="G4203" t="n">
        <v>1310</v>
      </c>
      <c r="H4203" t="n">
        <v>3</v>
      </c>
      <c r="I4203" t="n">
        <v>1</v>
      </c>
      <c r="J4203" t="n">
        <v>29</v>
      </c>
      <c r="K4203" t="n">
        <v>2</v>
      </c>
      <c r="L4203" t="n">
        <v>4</v>
      </c>
      <c r="M4203" t="n">
        <v>3</v>
      </c>
      <c r="R4203" s="15" t="n">
        <v>0</v>
      </c>
      <c r="S4203" s="15" t="n">
        <v>0</v>
      </c>
      <c r="T4203" s="15" t="n">
        <v>0</v>
      </c>
      <c r="U4203" s="15" t="n">
        <v>120600</v>
      </c>
      <c r="V4203">
        <f>IFERROR(VLOOKUP(D4203,Tablas_Equivalencia!$A$3:$B$8,2,FALSE),"Sin dato")</f>
        <v/>
      </c>
      <c r="W4203">
        <f>IFERROR(VLOOKUP(L4203,Tablas_Equivalencia!$D$3:$E$9,2,FALSE),"Sin dato")</f>
        <v/>
      </c>
      <c r="X4203">
        <f>IF(I4203=1,"Varón","Mujer")</f>
        <v/>
      </c>
      <c r="Y4203">
        <f>IFERROR(VLOOKUP(M4203,Tablas_Equivalencia!$G$3:$H$6,2,FALSE),"Sin dato")</f>
        <v/>
      </c>
      <c r="Z4203">
        <f>IF(J4203&lt;=24,"18-24","25-29")</f>
        <v/>
      </c>
      <c r="AA4203">
        <f>IF(M4203&lt;&gt;1,"",IF(P4203=2,1,0))</f>
        <v/>
      </c>
      <c r="AB4203">
        <f>IF(M4203&lt;&gt;1,"",IF(O4203&gt;=2,1,0))</f>
        <v/>
      </c>
      <c r="AC4203">
        <f>IF(M4203&lt;&gt;1,"",IF(OR(Q4203=999,Q4203=""),"",IF(OR(Q4203&lt;35,Q4203&gt;48),1,0)))</f>
        <v/>
      </c>
      <c r="AD4203">
        <f>IF(COUNT(AA4203:AC4203)&lt;3,"",SUM(AA4203:AC4203))</f>
        <v/>
      </c>
      <c r="AE4203">
        <f>IF(L4203&gt;=4,2,IF(L4203&gt;=2,1,0))</f>
        <v/>
      </c>
      <c r="AF4203">
        <f>IF(L4203&gt;=5,1,0)</f>
        <v/>
      </c>
      <c r="AG4203">
        <f>AE4203+AF4203</f>
        <v/>
      </c>
      <c r="AH4203" s="15">
        <f>IF(M4203&lt;&gt;1,"",IF(OR(R4203=-9,R4203=""),"",R4203))</f>
        <v/>
      </c>
      <c r="AI4203">
        <f>IF(M4203&lt;&gt;1,"",IF(OR(Q4203=999,Q4203=""),"",Q4203))</f>
        <v/>
      </c>
    </row>
    <row r="4204">
      <c r="A4204" t="inlineStr">
        <is>
          <t>TQRMNOP122581</t>
        </is>
      </c>
      <c r="B4204" t="n">
        <v>2025</v>
      </c>
      <c r="C4204" t="n">
        <v>1</v>
      </c>
      <c r="D4204" t="n">
        <v>42</v>
      </c>
      <c r="E4204" t="inlineStr">
        <is>
          <t>S</t>
        </is>
      </c>
      <c r="F4204" t="n">
        <v>10</v>
      </c>
      <c r="G4204" t="n">
        <v>743</v>
      </c>
      <c r="H4204" t="n">
        <v>1</v>
      </c>
      <c r="I4204" t="n">
        <v>1</v>
      </c>
      <c r="J4204" t="n">
        <v>20</v>
      </c>
      <c r="K4204" t="n">
        <v>2</v>
      </c>
      <c r="L4204" t="n">
        <v>3</v>
      </c>
      <c r="M4204" t="n">
        <v>3</v>
      </c>
      <c r="R4204" s="15" t="n">
        <v>0</v>
      </c>
      <c r="S4204" s="15" t="n">
        <v>0</v>
      </c>
      <c r="T4204" s="15" t="n">
        <v>0</v>
      </c>
      <c r="U4204" s="15" t="n">
        <v>172000</v>
      </c>
      <c r="V4204">
        <f>IFERROR(VLOOKUP(D4204,Tablas_Equivalencia!$A$3:$B$8,2,FALSE),"Sin dato")</f>
        <v/>
      </c>
      <c r="W4204">
        <f>IFERROR(VLOOKUP(L4204,Tablas_Equivalencia!$D$3:$E$9,2,FALSE),"Sin dato")</f>
        <v/>
      </c>
      <c r="X4204">
        <f>IF(I4204=1,"Varón","Mujer")</f>
        <v/>
      </c>
      <c r="Y4204">
        <f>IFERROR(VLOOKUP(M4204,Tablas_Equivalencia!$G$3:$H$6,2,FALSE),"Sin dato")</f>
        <v/>
      </c>
      <c r="Z4204">
        <f>IF(J4204&lt;=24,"18-24","25-29")</f>
        <v/>
      </c>
      <c r="AA4204">
        <f>IF(M4204&lt;&gt;1,"",IF(P4204=2,1,0))</f>
        <v/>
      </c>
      <c r="AB4204">
        <f>IF(M4204&lt;&gt;1,"",IF(O4204&gt;=2,1,0))</f>
        <v/>
      </c>
      <c r="AC4204">
        <f>IF(M4204&lt;&gt;1,"",IF(OR(Q4204=999,Q4204=""),"",IF(OR(Q4204&lt;35,Q4204&gt;48),1,0)))</f>
        <v/>
      </c>
      <c r="AD4204">
        <f>IF(COUNT(AA4204:AC4204)&lt;3,"",SUM(AA4204:AC4204))</f>
        <v/>
      </c>
      <c r="AE4204">
        <f>IF(L4204&gt;=4,2,IF(L4204&gt;=2,1,0))</f>
        <v/>
      </c>
      <c r="AF4204">
        <f>IF(L4204&gt;=5,1,0)</f>
        <v/>
      </c>
      <c r="AG4204">
        <f>AE4204+AF4204</f>
        <v/>
      </c>
      <c r="AH4204" s="15">
        <f>IF(M4204&lt;&gt;1,"",IF(OR(R4204=-9,R4204=""),"",R4204))</f>
        <v/>
      </c>
      <c r="AI4204">
        <f>IF(M4204&lt;&gt;1,"",IF(OR(Q4204=999,Q4204=""),"",Q4204))</f>
        <v/>
      </c>
    </row>
    <row r="4205">
      <c r="A4205" t="inlineStr">
        <is>
          <t>TQRMNOP122586</t>
        </is>
      </c>
      <c r="B4205" t="n">
        <v>2025</v>
      </c>
      <c r="C4205" t="n">
        <v>1</v>
      </c>
      <c r="D4205" t="n">
        <v>43</v>
      </c>
      <c r="E4205" t="inlineStr">
        <is>
          <t>N</t>
        </is>
      </c>
      <c r="F4205" t="n">
        <v>29</v>
      </c>
      <c r="G4205" t="n">
        <v>512</v>
      </c>
      <c r="H4205" t="n">
        <v>2</v>
      </c>
      <c r="I4205" t="n">
        <v>1</v>
      </c>
      <c r="J4205" t="n">
        <v>26</v>
      </c>
      <c r="K4205" t="n">
        <v>2</v>
      </c>
      <c r="L4205" t="n">
        <v>3</v>
      </c>
      <c r="M4205" t="n">
        <v>3</v>
      </c>
      <c r="R4205" s="15" t="n">
        <v>0</v>
      </c>
      <c r="S4205" s="15" t="n">
        <v>0</v>
      </c>
      <c r="T4205" s="15" t="n">
        <v>0</v>
      </c>
      <c r="U4205" s="15" t="n">
        <v>87700</v>
      </c>
      <c r="V4205">
        <f>IFERROR(VLOOKUP(D4205,Tablas_Equivalencia!$A$3:$B$8,2,FALSE),"Sin dato")</f>
        <v/>
      </c>
      <c r="W4205">
        <f>IFERROR(VLOOKUP(L4205,Tablas_Equivalencia!$D$3:$E$9,2,FALSE),"Sin dato")</f>
        <v/>
      </c>
      <c r="X4205">
        <f>IF(I4205=1,"Varón","Mujer")</f>
        <v/>
      </c>
      <c r="Y4205">
        <f>IFERROR(VLOOKUP(M4205,Tablas_Equivalencia!$G$3:$H$6,2,FALSE),"Sin dato")</f>
        <v/>
      </c>
      <c r="Z4205">
        <f>IF(J4205&lt;=24,"18-24","25-29")</f>
        <v/>
      </c>
      <c r="AA4205">
        <f>IF(M4205&lt;&gt;1,"",IF(P4205=2,1,0))</f>
        <v/>
      </c>
      <c r="AB4205">
        <f>IF(M4205&lt;&gt;1,"",IF(O4205&gt;=2,1,0))</f>
        <v/>
      </c>
      <c r="AC4205">
        <f>IF(M4205&lt;&gt;1,"",IF(OR(Q4205=999,Q4205=""),"",IF(OR(Q4205&lt;35,Q4205&gt;48),1,0)))</f>
        <v/>
      </c>
      <c r="AD4205">
        <f>IF(COUNT(AA4205:AC4205)&lt;3,"",SUM(AA4205:AC4205))</f>
        <v/>
      </c>
      <c r="AE4205">
        <f>IF(L4205&gt;=4,2,IF(L4205&gt;=2,1,0))</f>
        <v/>
      </c>
      <c r="AF4205">
        <f>IF(L4205&gt;=5,1,0)</f>
        <v/>
      </c>
      <c r="AG4205">
        <f>AE4205+AF4205</f>
        <v/>
      </c>
      <c r="AH4205" s="15">
        <f>IF(M4205&lt;&gt;1,"",IF(OR(R4205=-9,R4205=""),"",R4205))</f>
        <v/>
      </c>
      <c r="AI4205">
        <f>IF(M4205&lt;&gt;1,"",IF(OR(Q4205=999,Q4205=""),"",Q4205))</f>
        <v/>
      </c>
    </row>
    <row r="4206">
      <c r="A4206" t="inlineStr">
        <is>
          <t>TQRMNOP122598</t>
        </is>
      </c>
      <c r="B4206" t="n">
        <v>2025</v>
      </c>
      <c r="C4206" t="n">
        <v>1</v>
      </c>
      <c r="D4206" t="n">
        <v>43</v>
      </c>
      <c r="E4206" t="inlineStr">
        <is>
          <t>S</t>
        </is>
      </c>
      <c r="F4206" t="n">
        <v>19</v>
      </c>
      <c r="G4206" t="n">
        <v>1058</v>
      </c>
      <c r="H4206" t="n">
        <v>1</v>
      </c>
      <c r="I4206" t="n">
        <v>2</v>
      </c>
      <c r="J4206" t="n">
        <v>18</v>
      </c>
      <c r="K4206" t="n">
        <v>2</v>
      </c>
      <c r="L4206" t="n">
        <v>5</v>
      </c>
      <c r="M4206" t="n">
        <v>1</v>
      </c>
      <c r="N4206" t="n">
        <v>3</v>
      </c>
      <c r="O4206" t="n">
        <v>1</v>
      </c>
      <c r="P4206" t="n">
        <v>2</v>
      </c>
      <c r="Q4206" t="n">
        <v>36</v>
      </c>
      <c r="R4206" s="15" t="n">
        <v>640000</v>
      </c>
      <c r="S4206" s="15" t="n">
        <v>0</v>
      </c>
      <c r="T4206" s="15" t="n">
        <v>640000</v>
      </c>
      <c r="U4206" s="15" t="n">
        <v>83800</v>
      </c>
      <c r="V4206">
        <f>IFERROR(VLOOKUP(D4206,Tablas_Equivalencia!$A$3:$B$8,2,FALSE),"Sin dato")</f>
        <v/>
      </c>
      <c r="W4206">
        <f>IFERROR(VLOOKUP(L4206,Tablas_Equivalencia!$D$3:$E$9,2,FALSE),"Sin dato")</f>
        <v/>
      </c>
      <c r="X4206">
        <f>IF(I4206=1,"Varón","Mujer")</f>
        <v/>
      </c>
      <c r="Y4206">
        <f>IFERROR(VLOOKUP(M4206,Tablas_Equivalencia!$G$3:$H$6,2,FALSE),"Sin dato")</f>
        <v/>
      </c>
      <c r="Z4206">
        <f>IF(J4206&lt;=24,"18-24","25-29")</f>
        <v/>
      </c>
      <c r="AA4206">
        <f>IF(M4206&lt;&gt;1,"",IF(P4206=2,1,0))</f>
        <v/>
      </c>
      <c r="AB4206">
        <f>IF(M4206&lt;&gt;1,"",IF(O4206&gt;=2,1,0))</f>
        <v/>
      </c>
      <c r="AC4206">
        <f>IF(M4206&lt;&gt;1,"",IF(OR(Q4206=999,Q4206=""),"",IF(OR(Q4206&lt;35,Q4206&gt;48),1,0)))</f>
        <v/>
      </c>
      <c r="AD4206">
        <f>IF(COUNT(AA4206:AC4206)&lt;3,"",SUM(AA4206:AC4206))</f>
        <v/>
      </c>
      <c r="AE4206">
        <f>IF(L4206&gt;=4,2,IF(L4206&gt;=2,1,0))</f>
        <v/>
      </c>
      <c r="AF4206">
        <f>IF(L4206&gt;=5,1,0)</f>
        <v/>
      </c>
      <c r="AG4206">
        <f>AE4206+AF4206</f>
        <v/>
      </c>
      <c r="AH4206" s="15">
        <f>IF(M4206&lt;&gt;1,"",IF(OR(R4206=-9,R4206=""),"",R4206))</f>
        <v/>
      </c>
      <c r="AI4206">
        <f>IF(M4206&lt;&gt;1,"",IF(OR(Q4206=999,Q4206=""),"",Q4206))</f>
        <v/>
      </c>
    </row>
    <row r="4207">
      <c r="A4207" t="inlineStr">
        <is>
          <t>TQRMNOP122600</t>
        </is>
      </c>
      <c r="B4207" t="n">
        <v>2025</v>
      </c>
      <c r="C4207" t="n">
        <v>1</v>
      </c>
      <c r="D4207" t="n">
        <v>1</v>
      </c>
      <c r="E4207" t="inlineStr">
        <is>
          <t>S</t>
        </is>
      </c>
      <c r="F4207" t="n">
        <v>33</v>
      </c>
      <c r="G4207" t="n">
        <v>1351</v>
      </c>
      <c r="H4207" t="n">
        <v>3</v>
      </c>
      <c r="I4207" t="n">
        <v>2</v>
      </c>
      <c r="J4207" t="n">
        <v>18</v>
      </c>
      <c r="K4207" t="n">
        <v>1</v>
      </c>
      <c r="L4207" t="n">
        <v>5</v>
      </c>
      <c r="M4207" t="n">
        <v>2</v>
      </c>
      <c r="R4207" s="15" t="n">
        <v>0</v>
      </c>
      <c r="S4207" s="15" t="n">
        <v>0</v>
      </c>
      <c r="T4207" s="15" t="n">
        <v>0</v>
      </c>
      <c r="U4207" s="15" t="n">
        <v>99300</v>
      </c>
      <c r="V4207">
        <f>IFERROR(VLOOKUP(D4207,Tablas_Equivalencia!$A$3:$B$8,2,FALSE),"Sin dato")</f>
        <v/>
      </c>
      <c r="W4207">
        <f>IFERROR(VLOOKUP(L4207,Tablas_Equivalencia!$D$3:$E$9,2,FALSE),"Sin dato")</f>
        <v/>
      </c>
      <c r="X4207">
        <f>IF(I4207=1,"Varón","Mujer")</f>
        <v/>
      </c>
      <c r="Y4207">
        <f>IFERROR(VLOOKUP(M4207,Tablas_Equivalencia!$G$3:$H$6,2,FALSE),"Sin dato")</f>
        <v/>
      </c>
      <c r="Z4207">
        <f>IF(J4207&lt;=24,"18-24","25-29")</f>
        <v/>
      </c>
      <c r="AA4207">
        <f>IF(M4207&lt;&gt;1,"",IF(P4207=2,1,0))</f>
        <v/>
      </c>
      <c r="AB4207">
        <f>IF(M4207&lt;&gt;1,"",IF(O4207&gt;=2,1,0))</f>
        <v/>
      </c>
      <c r="AC4207">
        <f>IF(M4207&lt;&gt;1,"",IF(OR(Q4207=999,Q4207=""),"",IF(OR(Q4207&lt;35,Q4207&gt;48),1,0)))</f>
        <v/>
      </c>
      <c r="AD4207">
        <f>IF(COUNT(AA4207:AC4207)&lt;3,"",SUM(AA4207:AC4207))</f>
        <v/>
      </c>
      <c r="AE4207">
        <f>IF(L4207&gt;=4,2,IF(L4207&gt;=2,1,0))</f>
        <v/>
      </c>
      <c r="AF4207">
        <f>IF(L4207&gt;=5,1,0)</f>
        <v/>
      </c>
      <c r="AG4207">
        <f>AE4207+AF4207</f>
        <v/>
      </c>
      <c r="AH4207" s="15">
        <f>IF(M4207&lt;&gt;1,"",IF(OR(R4207=-9,R4207=""),"",R4207))</f>
        <v/>
      </c>
      <c r="AI4207">
        <f>IF(M4207&lt;&gt;1,"",IF(OR(Q4207=999,Q4207=""),"",Q4207))</f>
        <v/>
      </c>
    </row>
    <row r="4208">
      <c r="A4208" t="inlineStr">
        <is>
          <t>TQRMNOP122602</t>
        </is>
      </c>
      <c r="B4208" t="n">
        <v>2025</v>
      </c>
      <c r="C4208" t="n">
        <v>1</v>
      </c>
      <c r="D4208" t="n">
        <v>43</v>
      </c>
      <c r="E4208" t="inlineStr">
        <is>
          <t>S</t>
        </is>
      </c>
      <c r="F4208" t="n">
        <v>20</v>
      </c>
      <c r="G4208" t="n">
        <v>1135</v>
      </c>
      <c r="H4208" t="n">
        <v>3</v>
      </c>
      <c r="I4208" t="n">
        <v>2</v>
      </c>
      <c r="J4208" t="n">
        <v>19</v>
      </c>
      <c r="K4208" t="n">
        <v>2</v>
      </c>
      <c r="L4208" t="n">
        <v>3</v>
      </c>
      <c r="M4208" t="n">
        <v>3</v>
      </c>
      <c r="R4208" s="15" t="n">
        <v>0</v>
      </c>
      <c r="S4208" s="15" t="n">
        <v>0</v>
      </c>
      <c r="T4208" s="15" t="n">
        <v>0</v>
      </c>
      <c r="U4208" s="15" t="n">
        <v>198500</v>
      </c>
      <c r="V4208">
        <f>IFERROR(VLOOKUP(D4208,Tablas_Equivalencia!$A$3:$B$8,2,FALSE),"Sin dato")</f>
        <v/>
      </c>
      <c r="W4208">
        <f>IFERROR(VLOOKUP(L4208,Tablas_Equivalencia!$D$3:$E$9,2,FALSE),"Sin dato")</f>
        <v/>
      </c>
      <c r="X4208">
        <f>IF(I4208=1,"Varón","Mujer")</f>
        <v/>
      </c>
      <c r="Y4208">
        <f>IFERROR(VLOOKUP(M4208,Tablas_Equivalencia!$G$3:$H$6,2,FALSE),"Sin dato")</f>
        <v/>
      </c>
      <c r="Z4208">
        <f>IF(J4208&lt;=24,"18-24","25-29")</f>
        <v/>
      </c>
      <c r="AA4208">
        <f>IF(M4208&lt;&gt;1,"",IF(P4208=2,1,0))</f>
        <v/>
      </c>
      <c r="AB4208">
        <f>IF(M4208&lt;&gt;1,"",IF(O4208&gt;=2,1,0))</f>
        <v/>
      </c>
      <c r="AC4208">
        <f>IF(M4208&lt;&gt;1,"",IF(OR(Q4208=999,Q4208=""),"",IF(OR(Q4208&lt;35,Q4208&gt;48),1,0)))</f>
        <v/>
      </c>
      <c r="AD4208">
        <f>IF(COUNT(AA4208:AC4208)&lt;3,"",SUM(AA4208:AC4208))</f>
        <v/>
      </c>
      <c r="AE4208">
        <f>IF(L4208&gt;=4,2,IF(L4208&gt;=2,1,0))</f>
        <v/>
      </c>
      <c r="AF4208">
        <f>IF(L4208&gt;=5,1,0)</f>
        <v/>
      </c>
      <c r="AG4208">
        <f>AE4208+AF4208</f>
        <v/>
      </c>
      <c r="AH4208" s="15">
        <f>IF(M4208&lt;&gt;1,"",IF(OR(R4208=-9,R4208=""),"",R4208))</f>
        <v/>
      </c>
      <c r="AI4208">
        <f>IF(M4208&lt;&gt;1,"",IF(OR(Q4208=999,Q4208=""),"",Q4208))</f>
        <v/>
      </c>
    </row>
    <row r="4209">
      <c r="A4209" t="inlineStr">
        <is>
          <t>TQRMNOP122609</t>
        </is>
      </c>
      <c r="B4209" t="n">
        <v>2025</v>
      </c>
      <c r="C4209" t="n">
        <v>1</v>
      </c>
      <c r="D4209" t="n">
        <v>41</v>
      </c>
      <c r="E4209" t="inlineStr">
        <is>
          <t>N</t>
        </is>
      </c>
      <c r="F4209" t="n">
        <v>12</v>
      </c>
      <c r="G4209" t="n">
        <v>1558</v>
      </c>
      <c r="H4209" t="n">
        <v>10</v>
      </c>
      <c r="I4209" t="n">
        <v>1</v>
      </c>
      <c r="J4209" t="n">
        <v>24</v>
      </c>
      <c r="K4209" t="n">
        <v>2</v>
      </c>
      <c r="L4209" t="n">
        <v>6</v>
      </c>
      <c r="M4209" t="n">
        <v>1</v>
      </c>
      <c r="N4209" t="n">
        <v>2</v>
      </c>
      <c r="O4209" t="n">
        <v>1</v>
      </c>
      <c r="P4209" t="n">
        <v>1</v>
      </c>
      <c r="Q4209" t="n">
        <v>55</v>
      </c>
      <c r="R4209" s="15" t="n">
        <v>452000</v>
      </c>
      <c r="S4209" s="15" t="n">
        <v>210000</v>
      </c>
      <c r="T4209" s="15" t="n">
        <v>662000</v>
      </c>
      <c r="U4209" s="15" t="n">
        <v>121600</v>
      </c>
      <c r="V4209">
        <f>IFERROR(VLOOKUP(D4209,Tablas_Equivalencia!$A$3:$B$8,2,FALSE),"Sin dato")</f>
        <v/>
      </c>
      <c r="W4209">
        <f>IFERROR(VLOOKUP(L4209,Tablas_Equivalencia!$D$3:$E$9,2,FALSE),"Sin dato")</f>
        <v/>
      </c>
      <c r="X4209">
        <f>IF(I4209=1,"Varón","Mujer")</f>
        <v/>
      </c>
      <c r="Y4209">
        <f>IFERROR(VLOOKUP(M4209,Tablas_Equivalencia!$G$3:$H$6,2,FALSE),"Sin dato")</f>
        <v/>
      </c>
      <c r="Z4209">
        <f>IF(J4209&lt;=24,"18-24","25-29")</f>
        <v/>
      </c>
      <c r="AA4209">
        <f>IF(M4209&lt;&gt;1,"",IF(P4209=2,1,0))</f>
        <v/>
      </c>
      <c r="AB4209">
        <f>IF(M4209&lt;&gt;1,"",IF(O4209&gt;=2,1,0))</f>
        <v/>
      </c>
      <c r="AC4209">
        <f>IF(M4209&lt;&gt;1,"",IF(OR(Q4209=999,Q4209=""),"",IF(OR(Q4209&lt;35,Q4209&gt;48),1,0)))</f>
        <v/>
      </c>
      <c r="AD4209">
        <f>IF(COUNT(AA4209:AC4209)&lt;3,"",SUM(AA4209:AC4209))</f>
        <v/>
      </c>
      <c r="AE4209">
        <f>IF(L4209&gt;=4,2,IF(L4209&gt;=2,1,0))</f>
        <v/>
      </c>
      <c r="AF4209">
        <f>IF(L4209&gt;=5,1,0)</f>
        <v/>
      </c>
      <c r="AG4209">
        <f>AE4209+AF4209</f>
        <v/>
      </c>
      <c r="AH4209" s="15">
        <f>IF(M4209&lt;&gt;1,"",IF(OR(R4209=-9,R4209=""),"",R4209))</f>
        <v/>
      </c>
      <c r="AI4209">
        <f>IF(M4209&lt;&gt;1,"",IF(OR(Q4209=999,Q4209=""),"",Q4209))</f>
        <v/>
      </c>
    </row>
    <row r="4210">
      <c r="A4210" t="inlineStr">
        <is>
          <t>TQRMNOP122621</t>
        </is>
      </c>
      <c r="B4210" t="n">
        <v>2025</v>
      </c>
      <c r="C4210" t="n">
        <v>1</v>
      </c>
      <c r="D4210" t="n">
        <v>40</v>
      </c>
      <c r="E4210" t="inlineStr">
        <is>
          <t>N</t>
        </is>
      </c>
      <c r="F4210" t="n">
        <v>9</v>
      </c>
      <c r="G4210" t="n">
        <v>622</v>
      </c>
      <c r="H4210" t="n">
        <v>3</v>
      </c>
      <c r="I4210" t="n">
        <v>2</v>
      </c>
      <c r="J4210" t="n">
        <v>23</v>
      </c>
      <c r="K4210" t="n">
        <v>2</v>
      </c>
      <c r="L4210" t="n">
        <v>6</v>
      </c>
      <c r="M4210" t="n">
        <v>1</v>
      </c>
      <c r="N4210" t="n">
        <v>3</v>
      </c>
      <c r="O4210" t="n">
        <v>1</v>
      </c>
      <c r="P4210" t="n">
        <v>1</v>
      </c>
      <c r="Q4210" t="n">
        <v>44</v>
      </c>
      <c r="R4210" s="15" t="n">
        <v>655000</v>
      </c>
      <c r="S4210" s="15" t="n">
        <v>50000</v>
      </c>
      <c r="T4210" s="15" t="n">
        <v>705000</v>
      </c>
      <c r="U4210" s="15" t="n">
        <v>205700</v>
      </c>
      <c r="V4210">
        <f>IFERROR(VLOOKUP(D4210,Tablas_Equivalencia!$A$3:$B$8,2,FALSE),"Sin dato")</f>
        <v/>
      </c>
      <c r="W4210">
        <f>IFERROR(VLOOKUP(L4210,Tablas_Equivalencia!$D$3:$E$9,2,FALSE),"Sin dato")</f>
        <v/>
      </c>
      <c r="X4210">
        <f>IF(I4210=1,"Varón","Mujer")</f>
        <v/>
      </c>
      <c r="Y4210">
        <f>IFERROR(VLOOKUP(M4210,Tablas_Equivalencia!$G$3:$H$6,2,FALSE),"Sin dato")</f>
        <v/>
      </c>
      <c r="Z4210">
        <f>IF(J4210&lt;=24,"18-24","25-29")</f>
        <v/>
      </c>
      <c r="AA4210">
        <f>IF(M4210&lt;&gt;1,"",IF(P4210=2,1,0))</f>
        <v/>
      </c>
      <c r="AB4210">
        <f>IF(M4210&lt;&gt;1,"",IF(O4210&gt;=2,1,0))</f>
        <v/>
      </c>
      <c r="AC4210">
        <f>IF(M4210&lt;&gt;1,"",IF(OR(Q4210=999,Q4210=""),"",IF(OR(Q4210&lt;35,Q4210&gt;48),1,0)))</f>
        <v/>
      </c>
      <c r="AD4210">
        <f>IF(COUNT(AA4210:AC4210)&lt;3,"",SUM(AA4210:AC4210))</f>
        <v/>
      </c>
      <c r="AE4210">
        <f>IF(L4210&gt;=4,2,IF(L4210&gt;=2,1,0))</f>
        <v/>
      </c>
      <c r="AF4210">
        <f>IF(L4210&gt;=5,1,0)</f>
        <v/>
      </c>
      <c r="AG4210">
        <f>AE4210+AF4210</f>
        <v/>
      </c>
      <c r="AH4210" s="15">
        <f>IF(M4210&lt;&gt;1,"",IF(OR(R4210=-9,R4210=""),"",R4210))</f>
        <v/>
      </c>
      <c r="AI4210">
        <f>IF(M4210&lt;&gt;1,"",IF(OR(Q4210=999,Q4210=""),"",Q4210))</f>
        <v/>
      </c>
    </row>
    <row r="4211">
      <c r="A4211" t="inlineStr">
        <is>
          <t>TQRMNOP122626</t>
        </is>
      </c>
      <c r="B4211" t="n">
        <v>2025</v>
      </c>
      <c r="C4211" t="n">
        <v>1</v>
      </c>
      <c r="D4211" t="n">
        <v>43</v>
      </c>
      <c r="E4211" t="inlineStr">
        <is>
          <t>N</t>
        </is>
      </c>
      <c r="F4211" t="n">
        <v>26</v>
      </c>
      <c r="G4211" t="n">
        <v>1064</v>
      </c>
      <c r="H4211" t="n">
        <v>3</v>
      </c>
      <c r="I4211" t="n">
        <v>2</v>
      </c>
      <c r="J4211" t="n">
        <v>28</v>
      </c>
      <c r="K4211" t="n">
        <v>1</v>
      </c>
      <c r="L4211" t="n">
        <v>5</v>
      </c>
      <c r="M4211" t="n">
        <v>1</v>
      </c>
      <c r="N4211" t="n">
        <v>4</v>
      </c>
      <c r="O4211" t="n">
        <v>1</v>
      </c>
      <c r="P4211" t="n">
        <v>1</v>
      </c>
      <c r="Q4211" t="n">
        <v>27</v>
      </c>
      <c r="R4211" s="15" t="n">
        <v>735000</v>
      </c>
      <c r="S4211" s="15" t="n">
        <v>0</v>
      </c>
      <c r="T4211" s="15" t="n">
        <v>735000</v>
      </c>
      <c r="U4211" s="15" t="n">
        <v>252200</v>
      </c>
      <c r="V4211">
        <f>IFERROR(VLOOKUP(D4211,Tablas_Equivalencia!$A$3:$B$8,2,FALSE),"Sin dato")</f>
        <v/>
      </c>
      <c r="W4211">
        <f>IFERROR(VLOOKUP(L4211,Tablas_Equivalencia!$D$3:$E$9,2,FALSE),"Sin dato")</f>
        <v/>
      </c>
      <c r="X4211">
        <f>IF(I4211=1,"Varón","Mujer")</f>
        <v/>
      </c>
      <c r="Y4211">
        <f>IFERROR(VLOOKUP(M4211,Tablas_Equivalencia!$G$3:$H$6,2,FALSE),"Sin dato")</f>
        <v/>
      </c>
      <c r="Z4211">
        <f>IF(J4211&lt;=24,"18-24","25-29")</f>
        <v/>
      </c>
      <c r="AA4211">
        <f>IF(M4211&lt;&gt;1,"",IF(P4211=2,1,0))</f>
        <v/>
      </c>
      <c r="AB4211">
        <f>IF(M4211&lt;&gt;1,"",IF(O4211&gt;=2,1,0))</f>
        <v/>
      </c>
      <c r="AC4211">
        <f>IF(M4211&lt;&gt;1,"",IF(OR(Q4211=999,Q4211=""),"",IF(OR(Q4211&lt;35,Q4211&gt;48),1,0)))</f>
        <v/>
      </c>
      <c r="AD4211">
        <f>IF(COUNT(AA4211:AC4211)&lt;3,"",SUM(AA4211:AC4211))</f>
        <v/>
      </c>
      <c r="AE4211">
        <f>IF(L4211&gt;=4,2,IF(L4211&gt;=2,1,0))</f>
        <v/>
      </c>
      <c r="AF4211">
        <f>IF(L4211&gt;=5,1,0)</f>
        <v/>
      </c>
      <c r="AG4211">
        <f>AE4211+AF4211</f>
        <v/>
      </c>
      <c r="AH4211" s="15">
        <f>IF(M4211&lt;&gt;1,"",IF(OR(R4211=-9,R4211=""),"",R4211))</f>
        <v/>
      </c>
      <c r="AI4211">
        <f>IF(M4211&lt;&gt;1,"",IF(OR(Q4211=999,Q4211=""),"",Q4211))</f>
        <v/>
      </c>
    </row>
    <row r="4212">
      <c r="A4212" t="inlineStr">
        <is>
          <t>TQRMNOP122629</t>
        </is>
      </c>
      <c r="B4212" t="n">
        <v>2025</v>
      </c>
      <c r="C4212" t="n">
        <v>1</v>
      </c>
      <c r="D4212" t="n">
        <v>1</v>
      </c>
      <c r="E4212" t="inlineStr">
        <is>
          <t>S</t>
        </is>
      </c>
      <c r="F4212" t="n">
        <v>33</v>
      </c>
      <c r="G4212" t="n">
        <v>710</v>
      </c>
      <c r="H4212" t="n">
        <v>2</v>
      </c>
      <c r="I4212" t="n">
        <v>1</v>
      </c>
      <c r="J4212" t="n">
        <v>23</v>
      </c>
      <c r="K4212" t="n">
        <v>2</v>
      </c>
      <c r="L4212" t="n">
        <v>6</v>
      </c>
      <c r="M4212" t="n">
        <v>3</v>
      </c>
      <c r="R4212" s="15" t="n">
        <v>0</v>
      </c>
      <c r="S4212" s="15" t="n">
        <v>0</v>
      </c>
      <c r="T4212" s="15" t="n">
        <v>0</v>
      </c>
      <c r="U4212" s="15" t="n">
        <v>86100</v>
      </c>
      <c r="V4212">
        <f>IFERROR(VLOOKUP(D4212,Tablas_Equivalencia!$A$3:$B$8,2,FALSE),"Sin dato")</f>
        <v/>
      </c>
      <c r="W4212">
        <f>IFERROR(VLOOKUP(L4212,Tablas_Equivalencia!$D$3:$E$9,2,FALSE),"Sin dato")</f>
        <v/>
      </c>
      <c r="X4212">
        <f>IF(I4212=1,"Varón","Mujer")</f>
        <v/>
      </c>
      <c r="Y4212">
        <f>IFERROR(VLOOKUP(M4212,Tablas_Equivalencia!$G$3:$H$6,2,FALSE),"Sin dato")</f>
        <v/>
      </c>
      <c r="Z4212">
        <f>IF(J4212&lt;=24,"18-24","25-29")</f>
        <v/>
      </c>
      <c r="AA4212">
        <f>IF(M4212&lt;&gt;1,"",IF(P4212=2,1,0))</f>
        <v/>
      </c>
      <c r="AB4212">
        <f>IF(M4212&lt;&gt;1,"",IF(O4212&gt;=2,1,0))</f>
        <v/>
      </c>
      <c r="AC4212">
        <f>IF(M4212&lt;&gt;1,"",IF(OR(Q4212=999,Q4212=""),"",IF(OR(Q4212&lt;35,Q4212&gt;48),1,0)))</f>
        <v/>
      </c>
      <c r="AD4212">
        <f>IF(COUNT(AA4212:AC4212)&lt;3,"",SUM(AA4212:AC4212))</f>
        <v/>
      </c>
      <c r="AE4212">
        <f>IF(L4212&gt;=4,2,IF(L4212&gt;=2,1,0))</f>
        <v/>
      </c>
      <c r="AF4212">
        <f>IF(L4212&gt;=5,1,0)</f>
        <v/>
      </c>
      <c r="AG4212">
        <f>AE4212+AF4212</f>
        <v/>
      </c>
      <c r="AH4212" s="15">
        <f>IF(M4212&lt;&gt;1,"",IF(OR(R4212=-9,R4212=""),"",R4212))</f>
        <v/>
      </c>
      <c r="AI4212">
        <f>IF(M4212&lt;&gt;1,"",IF(OR(Q4212=999,Q4212=""),"",Q4212))</f>
        <v/>
      </c>
    </row>
    <row r="4213">
      <c r="A4213" t="inlineStr">
        <is>
          <t>TQRMNOP122630</t>
        </is>
      </c>
      <c r="B4213" t="n">
        <v>2025</v>
      </c>
      <c r="C4213" t="n">
        <v>1</v>
      </c>
      <c r="D4213" t="n">
        <v>42</v>
      </c>
      <c r="E4213" t="inlineStr">
        <is>
          <t>N</t>
        </is>
      </c>
      <c r="F4213" t="n">
        <v>25</v>
      </c>
      <c r="G4213" t="n">
        <v>751</v>
      </c>
      <c r="H4213" t="n">
        <v>1</v>
      </c>
      <c r="I4213" t="n">
        <v>1</v>
      </c>
      <c r="J4213" t="n">
        <v>19</v>
      </c>
      <c r="K4213" t="n">
        <v>2</v>
      </c>
      <c r="L4213" t="n">
        <v>3</v>
      </c>
      <c r="M4213" t="n">
        <v>1</v>
      </c>
      <c r="N4213" t="n">
        <v>3</v>
      </c>
      <c r="O4213" t="n">
        <v>3</v>
      </c>
      <c r="P4213" t="n">
        <v>2</v>
      </c>
      <c r="Q4213" t="n">
        <v>15</v>
      </c>
      <c r="R4213" s="15" t="n">
        <v>-9</v>
      </c>
      <c r="S4213" s="15" t="n">
        <v>0</v>
      </c>
      <c r="T4213" s="15" t="n">
        <v>0</v>
      </c>
      <c r="U4213" s="15" t="n">
        <v>146700</v>
      </c>
      <c r="V4213">
        <f>IFERROR(VLOOKUP(D4213,Tablas_Equivalencia!$A$3:$B$8,2,FALSE),"Sin dato")</f>
        <v/>
      </c>
      <c r="W4213">
        <f>IFERROR(VLOOKUP(L4213,Tablas_Equivalencia!$D$3:$E$9,2,FALSE),"Sin dato")</f>
        <v/>
      </c>
      <c r="X4213">
        <f>IF(I4213=1,"Varón","Mujer")</f>
        <v/>
      </c>
      <c r="Y4213">
        <f>IFERROR(VLOOKUP(M4213,Tablas_Equivalencia!$G$3:$H$6,2,FALSE),"Sin dato")</f>
        <v/>
      </c>
      <c r="Z4213">
        <f>IF(J4213&lt;=24,"18-24","25-29")</f>
        <v/>
      </c>
      <c r="AA4213">
        <f>IF(M4213&lt;&gt;1,"",IF(P4213=2,1,0))</f>
        <v/>
      </c>
      <c r="AB4213">
        <f>IF(M4213&lt;&gt;1,"",IF(O4213&gt;=2,1,0))</f>
        <v/>
      </c>
      <c r="AC4213">
        <f>IF(M4213&lt;&gt;1,"",IF(OR(Q4213=999,Q4213=""),"",IF(OR(Q4213&lt;35,Q4213&gt;48),1,0)))</f>
        <v/>
      </c>
      <c r="AD4213">
        <f>IF(COUNT(AA4213:AC4213)&lt;3,"",SUM(AA4213:AC4213))</f>
        <v/>
      </c>
      <c r="AE4213">
        <f>IF(L4213&gt;=4,2,IF(L4213&gt;=2,1,0))</f>
        <v/>
      </c>
      <c r="AF4213">
        <f>IF(L4213&gt;=5,1,0)</f>
        <v/>
      </c>
      <c r="AG4213">
        <f>AE4213+AF4213</f>
        <v/>
      </c>
      <c r="AH4213" s="15">
        <f>IF(M4213&lt;&gt;1,"",IF(OR(R4213=-9,R4213=""),"",R4213))</f>
        <v/>
      </c>
      <c r="AI4213">
        <f>IF(M4213&lt;&gt;1,"",IF(OR(Q4213=999,Q4213=""),"",Q4213))</f>
        <v/>
      </c>
    </row>
    <row r="4214">
      <c r="A4214" t="inlineStr">
        <is>
          <t>TQRMNOP122633</t>
        </is>
      </c>
      <c r="B4214" t="n">
        <v>2025</v>
      </c>
      <c r="C4214" t="n">
        <v>1</v>
      </c>
      <c r="D4214" t="n">
        <v>41</v>
      </c>
      <c r="E4214" t="inlineStr">
        <is>
          <t>N</t>
        </is>
      </c>
      <c r="F4214" t="n">
        <v>15</v>
      </c>
      <c r="G4214" t="n">
        <v>457</v>
      </c>
      <c r="H4214" t="n">
        <v>3</v>
      </c>
      <c r="I4214" t="n">
        <v>1</v>
      </c>
      <c r="J4214" t="n">
        <v>25</v>
      </c>
      <c r="K4214" t="n">
        <v>1</v>
      </c>
      <c r="L4214" t="n">
        <v>4</v>
      </c>
      <c r="M4214" t="n">
        <v>1</v>
      </c>
      <c r="N4214" t="n">
        <v>3</v>
      </c>
      <c r="O4214" t="n">
        <v>2</v>
      </c>
      <c r="P4214" t="n">
        <v>2</v>
      </c>
      <c r="Q4214" t="n">
        <v>23</v>
      </c>
      <c r="R4214" s="15" t="n">
        <v>313000</v>
      </c>
      <c r="S4214" s="15" t="n">
        <v>0</v>
      </c>
      <c r="T4214" s="15" t="n">
        <v>313000</v>
      </c>
      <c r="U4214" s="15" t="n">
        <v>183200</v>
      </c>
      <c r="V4214">
        <f>IFERROR(VLOOKUP(D4214,Tablas_Equivalencia!$A$3:$B$8,2,FALSE),"Sin dato")</f>
        <v/>
      </c>
      <c r="W4214">
        <f>IFERROR(VLOOKUP(L4214,Tablas_Equivalencia!$D$3:$E$9,2,FALSE),"Sin dato")</f>
        <v/>
      </c>
      <c r="X4214">
        <f>IF(I4214=1,"Varón","Mujer")</f>
        <v/>
      </c>
      <c r="Y4214">
        <f>IFERROR(VLOOKUP(M4214,Tablas_Equivalencia!$G$3:$H$6,2,FALSE),"Sin dato")</f>
        <v/>
      </c>
      <c r="Z4214">
        <f>IF(J4214&lt;=24,"18-24","25-29")</f>
        <v/>
      </c>
      <c r="AA4214">
        <f>IF(M4214&lt;&gt;1,"",IF(P4214=2,1,0))</f>
        <v/>
      </c>
      <c r="AB4214">
        <f>IF(M4214&lt;&gt;1,"",IF(O4214&gt;=2,1,0))</f>
        <v/>
      </c>
      <c r="AC4214">
        <f>IF(M4214&lt;&gt;1,"",IF(OR(Q4214=999,Q4214=""),"",IF(OR(Q4214&lt;35,Q4214&gt;48),1,0)))</f>
        <v/>
      </c>
      <c r="AD4214">
        <f>IF(COUNT(AA4214:AC4214)&lt;3,"",SUM(AA4214:AC4214))</f>
        <v/>
      </c>
      <c r="AE4214">
        <f>IF(L4214&gt;=4,2,IF(L4214&gt;=2,1,0))</f>
        <v/>
      </c>
      <c r="AF4214">
        <f>IF(L4214&gt;=5,1,0)</f>
        <v/>
      </c>
      <c r="AG4214">
        <f>AE4214+AF4214</f>
        <v/>
      </c>
      <c r="AH4214" s="15">
        <f>IF(M4214&lt;&gt;1,"",IF(OR(R4214=-9,R4214=""),"",R4214))</f>
        <v/>
      </c>
      <c r="AI4214">
        <f>IF(M4214&lt;&gt;1,"",IF(OR(Q4214=999,Q4214=""),"",Q4214))</f>
        <v/>
      </c>
    </row>
    <row r="4215">
      <c r="A4215" t="inlineStr">
        <is>
          <t>TQRMNOP122634</t>
        </is>
      </c>
      <c r="B4215" t="n">
        <v>2025</v>
      </c>
      <c r="C4215" t="n">
        <v>1</v>
      </c>
      <c r="D4215" t="n">
        <v>41</v>
      </c>
      <c r="E4215" t="inlineStr">
        <is>
          <t>S</t>
        </is>
      </c>
      <c r="F4215" t="n">
        <v>8</v>
      </c>
      <c r="G4215" t="n">
        <v>1288</v>
      </c>
      <c r="H4215" t="n">
        <v>2</v>
      </c>
      <c r="I4215" t="n">
        <v>2</v>
      </c>
      <c r="J4215" t="n">
        <v>27</v>
      </c>
      <c r="K4215" t="n">
        <v>2</v>
      </c>
      <c r="L4215" t="n">
        <v>3</v>
      </c>
      <c r="M4215" t="n">
        <v>1</v>
      </c>
      <c r="N4215" t="n">
        <v>2</v>
      </c>
      <c r="O4215" t="n">
        <v>2</v>
      </c>
      <c r="P4215" t="n">
        <v>2</v>
      </c>
      <c r="Q4215" t="n">
        <v>15</v>
      </c>
      <c r="R4215" s="15" t="n">
        <v>341000</v>
      </c>
      <c r="S4215" s="15" t="n">
        <v>0</v>
      </c>
      <c r="T4215" s="15" t="n">
        <v>341000</v>
      </c>
      <c r="U4215" s="15" t="n">
        <v>115600</v>
      </c>
      <c r="V4215">
        <f>IFERROR(VLOOKUP(D4215,Tablas_Equivalencia!$A$3:$B$8,2,FALSE),"Sin dato")</f>
        <v/>
      </c>
      <c r="W4215">
        <f>IFERROR(VLOOKUP(L4215,Tablas_Equivalencia!$D$3:$E$9,2,FALSE),"Sin dato")</f>
        <v/>
      </c>
      <c r="X4215">
        <f>IF(I4215=1,"Varón","Mujer")</f>
        <v/>
      </c>
      <c r="Y4215">
        <f>IFERROR(VLOOKUP(M4215,Tablas_Equivalencia!$G$3:$H$6,2,FALSE),"Sin dato")</f>
        <v/>
      </c>
      <c r="Z4215">
        <f>IF(J4215&lt;=24,"18-24","25-29")</f>
        <v/>
      </c>
      <c r="AA4215">
        <f>IF(M4215&lt;&gt;1,"",IF(P4215=2,1,0))</f>
        <v/>
      </c>
      <c r="AB4215">
        <f>IF(M4215&lt;&gt;1,"",IF(O4215&gt;=2,1,0))</f>
        <v/>
      </c>
      <c r="AC4215">
        <f>IF(M4215&lt;&gt;1,"",IF(OR(Q4215=999,Q4215=""),"",IF(OR(Q4215&lt;35,Q4215&gt;48),1,0)))</f>
        <v/>
      </c>
      <c r="AD4215">
        <f>IF(COUNT(AA4215:AC4215)&lt;3,"",SUM(AA4215:AC4215))</f>
        <v/>
      </c>
      <c r="AE4215">
        <f>IF(L4215&gt;=4,2,IF(L4215&gt;=2,1,0))</f>
        <v/>
      </c>
      <c r="AF4215">
        <f>IF(L4215&gt;=5,1,0)</f>
        <v/>
      </c>
      <c r="AG4215">
        <f>AE4215+AF4215</f>
        <v/>
      </c>
      <c r="AH4215" s="15">
        <f>IF(M4215&lt;&gt;1,"",IF(OR(R4215=-9,R4215=""),"",R4215))</f>
        <v/>
      </c>
      <c r="AI4215">
        <f>IF(M4215&lt;&gt;1,"",IF(OR(Q4215=999,Q4215=""),"",Q4215))</f>
        <v/>
      </c>
    </row>
    <row r="4216">
      <c r="A4216" t="inlineStr">
        <is>
          <t>TQRMNOP122643</t>
        </is>
      </c>
      <c r="B4216" t="n">
        <v>2025</v>
      </c>
      <c r="C4216" t="n">
        <v>1</v>
      </c>
      <c r="D4216" t="n">
        <v>1</v>
      </c>
      <c r="E4216" t="inlineStr">
        <is>
          <t>S</t>
        </is>
      </c>
      <c r="F4216" t="n">
        <v>32</v>
      </c>
      <c r="G4216" t="n">
        <v>1444</v>
      </c>
      <c r="H4216" t="n">
        <v>1</v>
      </c>
      <c r="I4216" t="n">
        <v>1</v>
      </c>
      <c r="J4216" t="n">
        <v>20</v>
      </c>
      <c r="K4216" t="n">
        <v>1</v>
      </c>
      <c r="L4216" t="n">
        <v>5</v>
      </c>
      <c r="M4216" t="n">
        <v>3</v>
      </c>
      <c r="R4216" s="15" t="n">
        <v>0</v>
      </c>
      <c r="S4216" s="15" t="n">
        <v>64000</v>
      </c>
      <c r="T4216" s="15" t="n">
        <v>64000</v>
      </c>
      <c r="U4216" s="15" t="n">
        <v>142400</v>
      </c>
      <c r="V4216">
        <f>IFERROR(VLOOKUP(D4216,Tablas_Equivalencia!$A$3:$B$8,2,FALSE),"Sin dato")</f>
        <v/>
      </c>
      <c r="W4216">
        <f>IFERROR(VLOOKUP(L4216,Tablas_Equivalencia!$D$3:$E$9,2,FALSE),"Sin dato")</f>
        <v/>
      </c>
      <c r="X4216">
        <f>IF(I4216=1,"Varón","Mujer")</f>
        <v/>
      </c>
      <c r="Y4216">
        <f>IFERROR(VLOOKUP(M4216,Tablas_Equivalencia!$G$3:$H$6,2,FALSE),"Sin dato")</f>
        <v/>
      </c>
      <c r="Z4216">
        <f>IF(J4216&lt;=24,"18-24","25-29")</f>
        <v/>
      </c>
      <c r="AA4216">
        <f>IF(M4216&lt;&gt;1,"",IF(P4216=2,1,0))</f>
        <v/>
      </c>
      <c r="AB4216">
        <f>IF(M4216&lt;&gt;1,"",IF(O4216&gt;=2,1,0))</f>
        <v/>
      </c>
      <c r="AC4216">
        <f>IF(M4216&lt;&gt;1,"",IF(OR(Q4216=999,Q4216=""),"",IF(OR(Q4216&lt;35,Q4216&gt;48),1,0)))</f>
        <v/>
      </c>
      <c r="AD4216">
        <f>IF(COUNT(AA4216:AC4216)&lt;3,"",SUM(AA4216:AC4216))</f>
        <v/>
      </c>
      <c r="AE4216">
        <f>IF(L4216&gt;=4,2,IF(L4216&gt;=2,1,0))</f>
        <v/>
      </c>
      <c r="AF4216">
        <f>IF(L4216&gt;=5,1,0)</f>
        <v/>
      </c>
      <c r="AG4216">
        <f>AE4216+AF4216</f>
        <v/>
      </c>
      <c r="AH4216" s="15">
        <f>IF(M4216&lt;&gt;1,"",IF(OR(R4216=-9,R4216=""),"",R4216))</f>
        <v/>
      </c>
      <c r="AI4216">
        <f>IF(M4216&lt;&gt;1,"",IF(OR(Q4216=999,Q4216=""),"",Q4216))</f>
        <v/>
      </c>
    </row>
    <row r="4217">
      <c r="A4217" t="inlineStr">
        <is>
          <t>TQRMNOP122644</t>
        </is>
      </c>
      <c r="B4217" t="n">
        <v>2025</v>
      </c>
      <c r="C4217" t="n">
        <v>1</v>
      </c>
      <c r="D4217" t="n">
        <v>43</v>
      </c>
      <c r="E4217" t="inlineStr">
        <is>
          <t>S</t>
        </is>
      </c>
      <c r="F4217" t="n">
        <v>20</v>
      </c>
      <c r="G4217" t="n">
        <v>572</v>
      </c>
      <c r="H4217" t="n">
        <v>3</v>
      </c>
      <c r="I4217" t="n">
        <v>1</v>
      </c>
      <c r="J4217" t="n">
        <v>21</v>
      </c>
      <c r="K4217" t="n">
        <v>1</v>
      </c>
      <c r="L4217" t="n">
        <v>5</v>
      </c>
      <c r="M4217" t="n">
        <v>1</v>
      </c>
      <c r="N4217" t="n">
        <v>2</v>
      </c>
      <c r="O4217" t="n">
        <v>1</v>
      </c>
      <c r="P4217" t="n">
        <v>1</v>
      </c>
      <c r="Q4217" t="n">
        <v>56</v>
      </c>
      <c r="R4217" s="15" t="n">
        <v>1078000</v>
      </c>
      <c r="S4217" s="15" t="n">
        <v>0</v>
      </c>
      <c r="T4217" s="15" t="n">
        <v>1078000</v>
      </c>
      <c r="U4217" s="15" t="n">
        <v>265900</v>
      </c>
      <c r="V4217">
        <f>IFERROR(VLOOKUP(D4217,Tablas_Equivalencia!$A$3:$B$8,2,FALSE),"Sin dato")</f>
        <v/>
      </c>
      <c r="W4217">
        <f>IFERROR(VLOOKUP(L4217,Tablas_Equivalencia!$D$3:$E$9,2,FALSE),"Sin dato")</f>
        <v/>
      </c>
      <c r="X4217">
        <f>IF(I4217=1,"Varón","Mujer")</f>
        <v/>
      </c>
      <c r="Y4217">
        <f>IFERROR(VLOOKUP(M4217,Tablas_Equivalencia!$G$3:$H$6,2,FALSE),"Sin dato")</f>
        <v/>
      </c>
      <c r="Z4217">
        <f>IF(J4217&lt;=24,"18-24","25-29")</f>
        <v/>
      </c>
      <c r="AA4217">
        <f>IF(M4217&lt;&gt;1,"",IF(P4217=2,1,0))</f>
        <v/>
      </c>
      <c r="AB4217">
        <f>IF(M4217&lt;&gt;1,"",IF(O4217&gt;=2,1,0))</f>
        <v/>
      </c>
      <c r="AC4217">
        <f>IF(M4217&lt;&gt;1,"",IF(OR(Q4217=999,Q4217=""),"",IF(OR(Q4217&lt;35,Q4217&gt;48),1,0)))</f>
        <v/>
      </c>
      <c r="AD4217">
        <f>IF(COUNT(AA4217:AC4217)&lt;3,"",SUM(AA4217:AC4217))</f>
        <v/>
      </c>
      <c r="AE4217">
        <f>IF(L4217&gt;=4,2,IF(L4217&gt;=2,1,0))</f>
        <v/>
      </c>
      <c r="AF4217">
        <f>IF(L4217&gt;=5,1,0)</f>
        <v/>
      </c>
      <c r="AG4217">
        <f>AE4217+AF4217</f>
        <v/>
      </c>
      <c r="AH4217" s="15">
        <f>IF(M4217&lt;&gt;1,"",IF(OR(R4217=-9,R4217=""),"",R4217))</f>
        <v/>
      </c>
      <c r="AI4217">
        <f>IF(M4217&lt;&gt;1,"",IF(OR(Q4217=999,Q4217=""),"",Q4217))</f>
        <v/>
      </c>
    </row>
    <row r="4218">
      <c r="A4218" t="inlineStr">
        <is>
          <t>TQRMNOP122645</t>
        </is>
      </c>
      <c r="B4218" t="n">
        <v>2025</v>
      </c>
      <c r="C4218" t="n">
        <v>1</v>
      </c>
      <c r="D4218" t="n">
        <v>43</v>
      </c>
      <c r="E4218" t="inlineStr">
        <is>
          <t>S</t>
        </is>
      </c>
      <c r="F4218" t="n">
        <v>36</v>
      </c>
      <c r="G4218" t="n">
        <v>2072</v>
      </c>
      <c r="H4218" t="n">
        <v>3</v>
      </c>
      <c r="I4218" t="n">
        <v>2</v>
      </c>
      <c r="J4218" t="n">
        <v>24</v>
      </c>
      <c r="K4218" t="n">
        <v>2</v>
      </c>
      <c r="L4218" t="n">
        <v>6</v>
      </c>
      <c r="M4218" t="n">
        <v>1</v>
      </c>
      <c r="N4218" t="n">
        <v>3</v>
      </c>
      <c r="O4218" t="n">
        <v>1</v>
      </c>
      <c r="P4218" t="n">
        <v>1</v>
      </c>
      <c r="Q4218" t="n">
        <v>51</v>
      </c>
      <c r="R4218" s="15" t="n">
        <v>-9</v>
      </c>
      <c r="S4218" s="15" t="n">
        <v>0</v>
      </c>
      <c r="T4218" s="15" t="n">
        <v>0</v>
      </c>
      <c r="U4218" s="15" t="n">
        <v>219600</v>
      </c>
      <c r="V4218">
        <f>IFERROR(VLOOKUP(D4218,Tablas_Equivalencia!$A$3:$B$8,2,FALSE),"Sin dato")</f>
        <v/>
      </c>
      <c r="W4218">
        <f>IFERROR(VLOOKUP(L4218,Tablas_Equivalencia!$D$3:$E$9,2,FALSE),"Sin dato")</f>
        <v/>
      </c>
      <c r="X4218">
        <f>IF(I4218=1,"Varón","Mujer")</f>
        <v/>
      </c>
      <c r="Y4218">
        <f>IFERROR(VLOOKUP(M4218,Tablas_Equivalencia!$G$3:$H$6,2,FALSE),"Sin dato")</f>
        <v/>
      </c>
      <c r="Z4218">
        <f>IF(J4218&lt;=24,"18-24","25-29")</f>
        <v/>
      </c>
      <c r="AA4218">
        <f>IF(M4218&lt;&gt;1,"",IF(P4218=2,1,0))</f>
        <v/>
      </c>
      <c r="AB4218">
        <f>IF(M4218&lt;&gt;1,"",IF(O4218&gt;=2,1,0))</f>
        <v/>
      </c>
      <c r="AC4218">
        <f>IF(M4218&lt;&gt;1,"",IF(OR(Q4218=999,Q4218=""),"",IF(OR(Q4218&lt;35,Q4218&gt;48),1,0)))</f>
        <v/>
      </c>
      <c r="AD4218">
        <f>IF(COUNT(AA4218:AC4218)&lt;3,"",SUM(AA4218:AC4218))</f>
        <v/>
      </c>
      <c r="AE4218">
        <f>IF(L4218&gt;=4,2,IF(L4218&gt;=2,1,0))</f>
        <v/>
      </c>
      <c r="AF4218">
        <f>IF(L4218&gt;=5,1,0)</f>
        <v/>
      </c>
      <c r="AG4218">
        <f>AE4218+AF4218</f>
        <v/>
      </c>
      <c r="AH4218" s="15">
        <f>IF(M4218&lt;&gt;1,"",IF(OR(R4218=-9,R4218=""),"",R4218))</f>
        <v/>
      </c>
      <c r="AI4218">
        <f>IF(M4218&lt;&gt;1,"",IF(OR(Q4218=999,Q4218=""),"",Q4218))</f>
        <v/>
      </c>
    </row>
    <row r="4219">
      <c r="A4219" t="inlineStr">
        <is>
          <t>TQRMNOP122648</t>
        </is>
      </c>
      <c r="B4219" t="n">
        <v>2025</v>
      </c>
      <c r="C4219" t="n">
        <v>1</v>
      </c>
      <c r="D4219" t="n">
        <v>1</v>
      </c>
      <c r="E4219" t="inlineStr">
        <is>
          <t>S</t>
        </is>
      </c>
      <c r="F4219" t="n">
        <v>32</v>
      </c>
      <c r="G4219" t="n">
        <v>1406</v>
      </c>
      <c r="H4219" t="n">
        <v>3</v>
      </c>
      <c r="I4219" t="n">
        <v>1</v>
      </c>
      <c r="J4219" t="n">
        <v>27</v>
      </c>
      <c r="K4219" t="n">
        <v>2</v>
      </c>
      <c r="L4219" t="n">
        <v>5</v>
      </c>
      <c r="M4219" t="n">
        <v>3</v>
      </c>
      <c r="R4219" s="15" t="n">
        <v>0</v>
      </c>
      <c r="S4219" s="15" t="n">
        <v>0</v>
      </c>
      <c r="T4219" s="15" t="n">
        <v>0</v>
      </c>
      <c r="U4219" s="15" t="n">
        <v>281700</v>
      </c>
      <c r="V4219">
        <f>IFERROR(VLOOKUP(D4219,Tablas_Equivalencia!$A$3:$B$8,2,FALSE),"Sin dato")</f>
        <v/>
      </c>
      <c r="W4219">
        <f>IFERROR(VLOOKUP(L4219,Tablas_Equivalencia!$D$3:$E$9,2,FALSE),"Sin dato")</f>
        <v/>
      </c>
      <c r="X4219">
        <f>IF(I4219=1,"Varón","Mujer")</f>
        <v/>
      </c>
      <c r="Y4219">
        <f>IFERROR(VLOOKUP(M4219,Tablas_Equivalencia!$G$3:$H$6,2,FALSE),"Sin dato")</f>
        <v/>
      </c>
      <c r="Z4219">
        <f>IF(J4219&lt;=24,"18-24","25-29")</f>
        <v/>
      </c>
      <c r="AA4219">
        <f>IF(M4219&lt;&gt;1,"",IF(P4219=2,1,0))</f>
        <v/>
      </c>
      <c r="AB4219">
        <f>IF(M4219&lt;&gt;1,"",IF(O4219&gt;=2,1,0))</f>
        <v/>
      </c>
      <c r="AC4219">
        <f>IF(M4219&lt;&gt;1,"",IF(OR(Q4219=999,Q4219=""),"",IF(OR(Q4219&lt;35,Q4219&gt;48),1,0)))</f>
        <v/>
      </c>
      <c r="AD4219">
        <f>IF(COUNT(AA4219:AC4219)&lt;3,"",SUM(AA4219:AC4219))</f>
        <v/>
      </c>
      <c r="AE4219">
        <f>IF(L4219&gt;=4,2,IF(L4219&gt;=2,1,0))</f>
        <v/>
      </c>
      <c r="AF4219">
        <f>IF(L4219&gt;=5,1,0)</f>
        <v/>
      </c>
      <c r="AG4219">
        <f>AE4219+AF4219</f>
        <v/>
      </c>
      <c r="AH4219" s="15">
        <f>IF(M4219&lt;&gt;1,"",IF(OR(R4219=-9,R4219=""),"",R4219))</f>
        <v/>
      </c>
      <c r="AI4219">
        <f>IF(M4219&lt;&gt;1,"",IF(OR(Q4219=999,Q4219=""),"",Q4219))</f>
        <v/>
      </c>
    </row>
    <row r="4220">
      <c r="A4220" t="inlineStr">
        <is>
          <t>TQRMNOP122649</t>
        </is>
      </c>
      <c r="B4220" t="n">
        <v>2025</v>
      </c>
      <c r="C4220" t="n">
        <v>1</v>
      </c>
      <c r="D4220" t="n">
        <v>1</v>
      </c>
      <c r="E4220" t="inlineStr">
        <is>
          <t>S</t>
        </is>
      </c>
      <c r="F4220" t="n">
        <v>33</v>
      </c>
      <c r="G4220" t="n">
        <v>673</v>
      </c>
      <c r="H4220" t="n">
        <v>3</v>
      </c>
      <c r="I4220" t="n">
        <v>1</v>
      </c>
      <c r="J4220" t="n">
        <v>29</v>
      </c>
      <c r="K4220" t="n">
        <v>2</v>
      </c>
      <c r="L4220" t="n">
        <v>3</v>
      </c>
      <c r="M4220" t="n">
        <v>1</v>
      </c>
      <c r="N4220" t="n">
        <v>3</v>
      </c>
      <c r="O4220" t="n">
        <v>2</v>
      </c>
      <c r="P4220" t="n">
        <v>2</v>
      </c>
      <c r="Q4220" t="n">
        <v>26</v>
      </c>
      <c r="R4220" s="15" t="n">
        <v>1034000</v>
      </c>
      <c r="S4220" s="15" t="n">
        <v>0</v>
      </c>
      <c r="T4220" s="15" t="n">
        <v>1034000</v>
      </c>
      <c r="U4220" s="15" t="n">
        <v>71600</v>
      </c>
      <c r="V4220">
        <f>IFERROR(VLOOKUP(D4220,Tablas_Equivalencia!$A$3:$B$8,2,FALSE),"Sin dato")</f>
        <v/>
      </c>
      <c r="W4220">
        <f>IFERROR(VLOOKUP(L4220,Tablas_Equivalencia!$D$3:$E$9,2,FALSE),"Sin dato")</f>
        <v/>
      </c>
      <c r="X4220">
        <f>IF(I4220=1,"Varón","Mujer")</f>
        <v/>
      </c>
      <c r="Y4220">
        <f>IFERROR(VLOOKUP(M4220,Tablas_Equivalencia!$G$3:$H$6,2,FALSE),"Sin dato")</f>
        <v/>
      </c>
      <c r="Z4220">
        <f>IF(J4220&lt;=24,"18-24","25-29")</f>
        <v/>
      </c>
      <c r="AA4220">
        <f>IF(M4220&lt;&gt;1,"",IF(P4220=2,1,0))</f>
        <v/>
      </c>
      <c r="AB4220">
        <f>IF(M4220&lt;&gt;1,"",IF(O4220&gt;=2,1,0))</f>
        <v/>
      </c>
      <c r="AC4220">
        <f>IF(M4220&lt;&gt;1,"",IF(OR(Q4220=999,Q4220=""),"",IF(OR(Q4220&lt;35,Q4220&gt;48),1,0)))</f>
        <v/>
      </c>
      <c r="AD4220">
        <f>IF(COUNT(AA4220:AC4220)&lt;3,"",SUM(AA4220:AC4220))</f>
        <v/>
      </c>
      <c r="AE4220">
        <f>IF(L4220&gt;=4,2,IF(L4220&gt;=2,1,0))</f>
        <v/>
      </c>
      <c r="AF4220">
        <f>IF(L4220&gt;=5,1,0)</f>
        <v/>
      </c>
      <c r="AG4220">
        <f>AE4220+AF4220</f>
        <v/>
      </c>
      <c r="AH4220" s="15">
        <f>IF(M4220&lt;&gt;1,"",IF(OR(R4220=-9,R4220=""),"",R4220))</f>
        <v/>
      </c>
      <c r="AI4220">
        <f>IF(M4220&lt;&gt;1,"",IF(OR(Q4220=999,Q4220=""),"",Q4220))</f>
        <v/>
      </c>
    </row>
    <row r="4221">
      <c r="A4221" t="inlineStr">
        <is>
          <t>TQRMNOP122653</t>
        </is>
      </c>
      <c r="B4221" t="n">
        <v>2025</v>
      </c>
      <c r="C4221" t="n">
        <v>1</v>
      </c>
      <c r="D4221" t="n">
        <v>43</v>
      </c>
      <c r="E4221" t="inlineStr">
        <is>
          <t>S</t>
        </is>
      </c>
      <c r="F4221" t="n">
        <v>19</v>
      </c>
      <c r="G4221" t="n">
        <v>1631</v>
      </c>
      <c r="H4221" t="n">
        <v>1</v>
      </c>
      <c r="I4221" t="n">
        <v>1</v>
      </c>
      <c r="J4221" t="n">
        <v>22</v>
      </c>
      <c r="K4221" t="n">
        <v>2</v>
      </c>
      <c r="L4221" t="n">
        <v>6</v>
      </c>
      <c r="M4221" t="n">
        <v>1</v>
      </c>
      <c r="N4221" t="n">
        <v>3</v>
      </c>
      <c r="O4221" t="n">
        <v>1</v>
      </c>
      <c r="P4221" t="n">
        <v>1</v>
      </c>
      <c r="Q4221" t="n">
        <v>18</v>
      </c>
      <c r="R4221" s="15" t="n">
        <v>573000</v>
      </c>
      <c r="S4221" s="15" t="n">
        <v>0</v>
      </c>
      <c r="T4221" s="15" t="n">
        <v>573000</v>
      </c>
      <c r="U4221" s="15" t="n">
        <v>51500</v>
      </c>
      <c r="V4221">
        <f>IFERROR(VLOOKUP(D4221,Tablas_Equivalencia!$A$3:$B$8,2,FALSE),"Sin dato")</f>
        <v/>
      </c>
      <c r="W4221">
        <f>IFERROR(VLOOKUP(L4221,Tablas_Equivalencia!$D$3:$E$9,2,FALSE),"Sin dato")</f>
        <v/>
      </c>
      <c r="X4221">
        <f>IF(I4221=1,"Varón","Mujer")</f>
        <v/>
      </c>
      <c r="Y4221">
        <f>IFERROR(VLOOKUP(M4221,Tablas_Equivalencia!$G$3:$H$6,2,FALSE),"Sin dato")</f>
        <v/>
      </c>
      <c r="Z4221">
        <f>IF(J4221&lt;=24,"18-24","25-29")</f>
        <v/>
      </c>
      <c r="AA4221">
        <f>IF(M4221&lt;&gt;1,"",IF(P4221=2,1,0))</f>
        <v/>
      </c>
      <c r="AB4221">
        <f>IF(M4221&lt;&gt;1,"",IF(O4221&gt;=2,1,0))</f>
        <v/>
      </c>
      <c r="AC4221">
        <f>IF(M4221&lt;&gt;1,"",IF(OR(Q4221=999,Q4221=""),"",IF(OR(Q4221&lt;35,Q4221&gt;48),1,0)))</f>
        <v/>
      </c>
      <c r="AD4221">
        <f>IF(COUNT(AA4221:AC4221)&lt;3,"",SUM(AA4221:AC4221))</f>
        <v/>
      </c>
      <c r="AE4221">
        <f>IF(L4221&gt;=4,2,IF(L4221&gt;=2,1,0))</f>
        <v/>
      </c>
      <c r="AF4221">
        <f>IF(L4221&gt;=5,1,0)</f>
        <v/>
      </c>
      <c r="AG4221">
        <f>AE4221+AF4221</f>
        <v/>
      </c>
      <c r="AH4221" s="15">
        <f>IF(M4221&lt;&gt;1,"",IF(OR(R4221=-9,R4221=""),"",R4221))</f>
        <v/>
      </c>
      <c r="AI4221">
        <f>IF(M4221&lt;&gt;1,"",IF(OR(Q4221=999,Q4221=""),"",Q4221))</f>
        <v/>
      </c>
    </row>
    <row r="4222">
      <c r="A4222" t="inlineStr">
        <is>
          <t>TQRMNOP122663</t>
        </is>
      </c>
      <c r="B4222" t="n">
        <v>2025</v>
      </c>
      <c r="C4222" t="n">
        <v>1</v>
      </c>
      <c r="D4222" t="n">
        <v>41</v>
      </c>
      <c r="E4222" t="inlineStr">
        <is>
          <t>N</t>
        </is>
      </c>
      <c r="F4222" t="n">
        <v>12</v>
      </c>
      <c r="G4222" t="n">
        <v>1120</v>
      </c>
      <c r="H4222" t="n">
        <v>2</v>
      </c>
      <c r="I4222" t="n">
        <v>2</v>
      </c>
      <c r="J4222" t="n">
        <v>19</v>
      </c>
      <c r="K4222" t="n">
        <v>2</v>
      </c>
      <c r="L4222" t="n">
        <v>4</v>
      </c>
      <c r="M4222" t="n">
        <v>3</v>
      </c>
      <c r="R4222" s="15" t="n">
        <v>0</v>
      </c>
      <c r="S4222" s="15" t="n">
        <v>0</v>
      </c>
      <c r="T4222" s="15" t="n">
        <v>0</v>
      </c>
      <c r="U4222" s="15" t="n">
        <v>67500</v>
      </c>
      <c r="V4222">
        <f>IFERROR(VLOOKUP(D4222,Tablas_Equivalencia!$A$3:$B$8,2,FALSE),"Sin dato")</f>
        <v/>
      </c>
      <c r="W4222">
        <f>IFERROR(VLOOKUP(L4222,Tablas_Equivalencia!$D$3:$E$9,2,FALSE),"Sin dato")</f>
        <v/>
      </c>
      <c r="X4222">
        <f>IF(I4222=1,"Varón","Mujer")</f>
        <v/>
      </c>
      <c r="Y4222">
        <f>IFERROR(VLOOKUP(M4222,Tablas_Equivalencia!$G$3:$H$6,2,FALSE),"Sin dato")</f>
        <v/>
      </c>
      <c r="Z4222">
        <f>IF(J4222&lt;=24,"18-24","25-29")</f>
        <v/>
      </c>
      <c r="AA4222">
        <f>IF(M4222&lt;&gt;1,"",IF(P4222=2,1,0))</f>
        <v/>
      </c>
      <c r="AB4222">
        <f>IF(M4222&lt;&gt;1,"",IF(O4222&gt;=2,1,0))</f>
        <v/>
      </c>
      <c r="AC4222">
        <f>IF(M4222&lt;&gt;1,"",IF(OR(Q4222=999,Q4222=""),"",IF(OR(Q4222&lt;35,Q4222&gt;48),1,0)))</f>
        <v/>
      </c>
      <c r="AD4222">
        <f>IF(COUNT(AA4222:AC4222)&lt;3,"",SUM(AA4222:AC4222))</f>
        <v/>
      </c>
      <c r="AE4222">
        <f>IF(L4222&gt;=4,2,IF(L4222&gt;=2,1,0))</f>
        <v/>
      </c>
      <c r="AF4222">
        <f>IF(L4222&gt;=5,1,0)</f>
        <v/>
      </c>
      <c r="AG4222">
        <f>AE4222+AF4222</f>
        <v/>
      </c>
      <c r="AH4222" s="15">
        <f>IF(M4222&lt;&gt;1,"",IF(OR(R4222=-9,R4222=""),"",R4222))</f>
        <v/>
      </c>
      <c r="AI4222">
        <f>IF(M4222&lt;&gt;1,"",IF(OR(Q4222=999,Q4222=""),"",Q4222))</f>
        <v/>
      </c>
    </row>
    <row r="4223">
      <c r="A4223" t="inlineStr">
        <is>
          <t>TQRMNOP122668</t>
        </is>
      </c>
      <c r="B4223" t="n">
        <v>2025</v>
      </c>
      <c r="C4223" t="n">
        <v>1</v>
      </c>
      <c r="D4223" t="n">
        <v>42</v>
      </c>
      <c r="E4223" t="inlineStr">
        <is>
          <t>N</t>
        </is>
      </c>
      <c r="F4223" t="n">
        <v>27</v>
      </c>
      <c r="G4223" t="n">
        <v>1437</v>
      </c>
      <c r="H4223" t="n">
        <v>10</v>
      </c>
      <c r="I4223" t="n">
        <v>1</v>
      </c>
      <c r="J4223" t="n">
        <v>23</v>
      </c>
      <c r="K4223" t="n">
        <v>1</v>
      </c>
      <c r="L4223" t="n">
        <v>4</v>
      </c>
      <c r="M4223" t="n">
        <v>1</v>
      </c>
      <c r="N4223" t="n">
        <v>2</v>
      </c>
      <c r="O4223" t="n">
        <v>2</v>
      </c>
      <c r="P4223" t="n">
        <v>2</v>
      </c>
      <c r="Q4223" t="n">
        <v>70</v>
      </c>
      <c r="R4223" s="15" t="n">
        <v>600000</v>
      </c>
      <c r="S4223" s="15" t="n">
        <v>0</v>
      </c>
      <c r="T4223" s="15" t="n">
        <v>600000</v>
      </c>
      <c r="U4223" s="15" t="n">
        <v>224600</v>
      </c>
      <c r="V4223">
        <f>IFERROR(VLOOKUP(D4223,Tablas_Equivalencia!$A$3:$B$8,2,FALSE),"Sin dato")</f>
        <v/>
      </c>
      <c r="W4223">
        <f>IFERROR(VLOOKUP(L4223,Tablas_Equivalencia!$D$3:$E$9,2,FALSE),"Sin dato")</f>
        <v/>
      </c>
      <c r="X4223">
        <f>IF(I4223=1,"Varón","Mujer")</f>
        <v/>
      </c>
      <c r="Y4223">
        <f>IFERROR(VLOOKUP(M4223,Tablas_Equivalencia!$G$3:$H$6,2,FALSE),"Sin dato")</f>
        <v/>
      </c>
      <c r="Z4223">
        <f>IF(J4223&lt;=24,"18-24","25-29")</f>
        <v/>
      </c>
      <c r="AA4223">
        <f>IF(M4223&lt;&gt;1,"",IF(P4223=2,1,0))</f>
        <v/>
      </c>
      <c r="AB4223">
        <f>IF(M4223&lt;&gt;1,"",IF(O4223&gt;=2,1,0))</f>
        <v/>
      </c>
      <c r="AC4223">
        <f>IF(M4223&lt;&gt;1,"",IF(OR(Q4223=999,Q4223=""),"",IF(OR(Q4223&lt;35,Q4223&gt;48),1,0)))</f>
        <v/>
      </c>
      <c r="AD4223">
        <f>IF(COUNT(AA4223:AC4223)&lt;3,"",SUM(AA4223:AC4223))</f>
        <v/>
      </c>
      <c r="AE4223">
        <f>IF(L4223&gt;=4,2,IF(L4223&gt;=2,1,0))</f>
        <v/>
      </c>
      <c r="AF4223">
        <f>IF(L4223&gt;=5,1,0)</f>
        <v/>
      </c>
      <c r="AG4223">
        <f>AE4223+AF4223</f>
        <v/>
      </c>
      <c r="AH4223" s="15">
        <f>IF(M4223&lt;&gt;1,"",IF(OR(R4223=-9,R4223=""),"",R4223))</f>
        <v/>
      </c>
      <c r="AI4223">
        <f>IF(M4223&lt;&gt;1,"",IF(OR(Q4223=999,Q4223=""),"",Q4223))</f>
        <v/>
      </c>
    </row>
    <row r="4224">
      <c r="A4224" t="inlineStr">
        <is>
          <t>TQRMNOP122669</t>
        </is>
      </c>
      <c r="B4224" t="n">
        <v>2025</v>
      </c>
      <c r="C4224" t="n">
        <v>1</v>
      </c>
      <c r="D4224" t="n">
        <v>1</v>
      </c>
      <c r="E4224" t="inlineStr">
        <is>
          <t>S</t>
        </is>
      </c>
      <c r="F4224" t="n">
        <v>32</v>
      </c>
      <c r="G4224" t="n">
        <v>1151</v>
      </c>
      <c r="H4224" t="n">
        <v>2</v>
      </c>
      <c r="I4224" t="n">
        <v>1</v>
      </c>
      <c r="J4224" t="n">
        <v>28</v>
      </c>
      <c r="K4224" t="n">
        <v>1</v>
      </c>
      <c r="L4224" t="n">
        <v>4</v>
      </c>
      <c r="M4224" t="n">
        <v>2</v>
      </c>
      <c r="R4224" s="15" t="n">
        <v>0</v>
      </c>
      <c r="S4224" s="15" t="n">
        <v>0</v>
      </c>
      <c r="T4224" s="15" t="n">
        <v>0</v>
      </c>
      <c r="U4224" s="15" t="n">
        <v>139200</v>
      </c>
      <c r="V4224">
        <f>IFERROR(VLOOKUP(D4224,Tablas_Equivalencia!$A$3:$B$8,2,FALSE),"Sin dato")</f>
        <v/>
      </c>
      <c r="W4224">
        <f>IFERROR(VLOOKUP(L4224,Tablas_Equivalencia!$D$3:$E$9,2,FALSE),"Sin dato")</f>
        <v/>
      </c>
      <c r="X4224">
        <f>IF(I4224=1,"Varón","Mujer")</f>
        <v/>
      </c>
      <c r="Y4224">
        <f>IFERROR(VLOOKUP(M4224,Tablas_Equivalencia!$G$3:$H$6,2,FALSE),"Sin dato")</f>
        <v/>
      </c>
      <c r="Z4224">
        <f>IF(J4224&lt;=24,"18-24","25-29")</f>
        <v/>
      </c>
      <c r="AA4224">
        <f>IF(M4224&lt;&gt;1,"",IF(P4224=2,1,0))</f>
        <v/>
      </c>
      <c r="AB4224">
        <f>IF(M4224&lt;&gt;1,"",IF(O4224&gt;=2,1,0))</f>
        <v/>
      </c>
      <c r="AC4224">
        <f>IF(M4224&lt;&gt;1,"",IF(OR(Q4224=999,Q4224=""),"",IF(OR(Q4224&lt;35,Q4224&gt;48),1,0)))</f>
        <v/>
      </c>
      <c r="AD4224">
        <f>IF(COUNT(AA4224:AC4224)&lt;3,"",SUM(AA4224:AC4224))</f>
        <v/>
      </c>
      <c r="AE4224">
        <f>IF(L4224&gt;=4,2,IF(L4224&gt;=2,1,0))</f>
        <v/>
      </c>
      <c r="AF4224">
        <f>IF(L4224&gt;=5,1,0)</f>
        <v/>
      </c>
      <c r="AG4224">
        <f>AE4224+AF4224</f>
        <v/>
      </c>
      <c r="AH4224" s="15">
        <f>IF(M4224&lt;&gt;1,"",IF(OR(R4224=-9,R4224=""),"",R4224))</f>
        <v/>
      </c>
      <c r="AI4224">
        <f>IF(M4224&lt;&gt;1,"",IF(OR(Q4224=999,Q4224=""),"",Q4224))</f>
        <v/>
      </c>
    </row>
    <row r="4225">
      <c r="A4225" t="inlineStr">
        <is>
          <t>TQRMNOP122675</t>
        </is>
      </c>
      <c r="B4225" t="n">
        <v>2025</v>
      </c>
      <c r="C4225" t="n">
        <v>1</v>
      </c>
      <c r="D4225" t="n">
        <v>43</v>
      </c>
      <c r="E4225" t="inlineStr">
        <is>
          <t>N</t>
        </is>
      </c>
      <c r="F4225" t="n">
        <v>34</v>
      </c>
      <c r="G4225" t="n">
        <v>344</v>
      </c>
      <c r="H4225" t="n">
        <v>1</v>
      </c>
      <c r="I4225" t="n">
        <v>1</v>
      </c>
      <c r="J4225" t="n">
        <v>27</v>
      </c>
      <c r="K4225" t="n">
        <v>2</v>
      </c>
      <c r="L4225" t="n">
        <v>4</v>
      </c>
      <c r="M4225" t="n">
        <v>1</v>
      </c>
      <c r="N4225" t="n">
        <v>2</v>
      </c>
      <c r="O4225" t="n">
        <v>1</v>
      </c>
      <c r="P4225" t="n">
        <v>2</v>
      </c>
      <c r="Q4225" t="n">
        <v>39</v>
      </c>
      <c r="R4225" s="15" t="n">
        <v>656000</v>
      </c>
      <c r="S4225" s="15" t="n">
        <v>0</v>
      </c>
      <c r="T4225" s="15" t="n">
        <v>656000</v>
      </c>
      <c r="U4225" s="15" t="n">
        <v>345200</v>
      </c>
      <c r="V4225">
        <f>IFERROR(VLOOKUP(D4225,Tablas_Equivalencia!$A$3:$B$8,2,FALSE),"Sin dato")</f>
        <v/>
      </c>
      <c r="W4225">
        <f>IFERROR(VLOOKUP(L4225,Tablas_Equivalencia!$D$3:$E$9,2,FALSE),"Sin dato")</f>
        <v/>
      </c>
      <c r="X4225">
        <f>IF(I4225=1,"Varón","Mujer")</f>
        <v/>
      </c>
      <c r="Y4225">
        <f>IFERROR(VLOOKUP(M4225,Tablas_Equivalencia!$G$3:$H$6,2,FALSE),"Sin dato")</f>
        <v/>
      </c>
      <c r="Z4225">
        <f>IF(J4225&lt;=24,"18-24","25-29")</f>
        <v/>
      </c>
      <c r="AA4225">
        <f>IF(M4225&lt;&gt;1,"",IF(P4225=2,1,0))</f>
        <v/>
      </c>
      <c r="AB4225">
        <f>IF(M4225&lt;&gt;1,"",IF(O4225&gt;=2,1,0))</f>
        <v/>
      </c>
      <c r="AC4225">
        <f>IF(M4225&lt;&gt;1,"",IF(OR(Q4225=999,Q4225=""),"",IF(OR(Q4225&lt;35,Q4225&gt;48),1,0)))</f>
        <v/>
      </c>
      <c r="AD4225">
        <f>IF(COUNT(AA4225:AC4225)&lt;3,"",SUM(AA4225:AC4225))</f>
        <v/>
      </c>
      <c r="AE4225">
        <f>IF(L4225&gt;=4,2,IF(L4225&gt;=2,1,0))</f>
        <v/>
      </c>
      <c r="AF4225">
        <f>IF(L4225&gt;=5,1,0)</f>
        <v/>
      </c>
      <c r="AG4225">
        <f>AE4225+AF4225</f>
        <v/>
      </c>
      <c r="AH4225" s="15">
        <f>IF(M4225&lt;&gt;1,"",IF(OR(R4225=-9,R4225=""),"",R4225))</f>
        <v/>
      </c>
      <c r="AI4225">
        <f>IF(M4225&lt;&gt;1,"",IF(OR(Q4225=999,Q4225=""),"",Q4225))</f>
        <v/>
      </c>
    </row>
    <row r="4226">
      <c r="A4226" t="inlineStr">
        <is>
          <t>TQRMNOP122679</t>
        </is>
      </c>
      <c r="B4226" t="n">
        <v>2025</v>
      </c>
      <c r="C4226" t="n">
        <v>1</v>
      </c>
      <c r="D4226" t="n">
        <v>43</v>
      </c>
      <c r="E4226" t="inlineStr">
        <is>
          <t>N</t>
        </is>
      </c>
      <c r="F4226" t="n">
        <v>38</v>
      </c>
      <c r="G4226" t="n">
        <v>1461</v>
      </c>
      <c r="H4226" t="n">
        <v>3</v>
      </c>
      <c r="I4226" t="n">
        <v>1</v>
      </c>
      <c r="J4226" t="n">
        <v>25</v>
      </c>
      <c r="K4226" t="n">
        <v>1</v>
      </c>
      <c r="L4226" t="n">
        <v>3</v>
      </c>
      <c r="M4226" t="n">
        <v>1</v>
      </c>
      <c r="N4226" t="n">
        <v>3</v>
      </c>
      <c r="O4226" t="n">
        <v>3</v>
      </c>
      <c r="P4226" t="n">
        <v>2</v>
      </c>
      <c r="Q4226" t="n">
        <v>34</v>
      </c>
      <c r="R4226" s="15" t="n">
        <v>525000</v>
      </c>
      <c r="S4226" s="15" t="n">
        <v>0</v>
      </c>
      <c r="T4226" s="15" t="n">
        <v>525000</v>
      </c>
      <c r="U4226" s="15" t="n">
        <v>81900</v>
      </c>
      <c r="V4226">
        <f>IFERROR(VLOOKUP(D4226,Tablas_Equivalencia!$A$3:$B$8,2,FALSE),"Sin dato")</f>
        <v/>
      </c>
      <c r="W4226">
        <f>IFERROR(VLOOKUP(L4226,Tablas_Equivalencia!$D$3:$E$9,2,FALSE),"Sin dato")</f>
        <v/>
      </c>
      <c r="X4226">
        <f>IF(I4226=1,"Varón","Mujer")</f>
        <v/>
      </c>
      <c r="Y4226">
        <f>IFERROR(VLOOKUP(M4226,Tablas_Equivalencia!$G$3:$H$6,2,FALSE),"Sin dato")</f>
        <v/>
      </c>
      <c r="Z4226">
        <f>IF(J4226&lt;=24,"18-24","25-29")</f>
        <v/>
      </c>
      <c r="AA4226">
        <f>IF(M4226&lt;&gt;1,"",IF(P4226=2,1,0))</f>
        <v/>
      </c>
      <c r="AB4226">
        <f>IF(M4226&lt;&gt;1,"",IF(O4226&gt;=2,1,0))</f>
        <v/>
      </c>
      <c r="AC4226">
        <f>IF(M4226&lt;&gt;1,"",IF(OR(Q4226=999,Q4226=""),"",IF(OR(Q4226&lt;35,Q4226&gt;48),1,0)))</f>
        <v/>
      </c>
      <c r="AD4226">
        <f>IF(COUNT(AA4226:AC4226)&lt;3,"",SUM(AA4226:AC4226))</f>
        <v/>
      </c>
      <c r="AE4226">
        <f>IF(L4226&gt;=4,2,IF(L4226&gt;=2,1,0))</f>
        <v/>
      </c>
      <c r="AF4226">
        <f>IF(L4226&gt;=5,1,0)</f>
        <v/>
      </c>
      <c r="AG4226">
        <f>AE4226+AF4226</f>
        <v/>
      </c>
      <c r="AH4226" s="15">
        <f>IF(M4226&lt;&gt;1,"",IF(OR(R4226=-9,R4226=""),"",R4226))</f>
        <v/>
      </c>
      <c r="AI4226">
        <f>IF(M4226&lt;&gt;1,"",IF(OR(Q4226=999,Q4226=""),"",Q4226))</f>
        <v/>
      </c>
    </row>
    <row r="4227">
      <c r="A4227" t="inlineStr">
        <is>
          <t>TQRMNOP122682</t>
        </is>
      </c>
      <c r="B4227" t="n">
        <v>2025</v>
      </c>
      <c r="C4227" t="n">
        <v>1</v>
      </c>
      <c r="D4227" t="n">
        <v>1</v>
      </c>
      <c r="E4227" t="inlineStr">
        <is>
          <t>S</t>
        </is>
      </c>
      <c r="F4227" t="n">
        <v>32</v>
      </c>
      <c r="G4227" t="n">
        <v>1085</v>
      </c>
      <c r="H4227" t="n">
        <v>3</v>
      </c>
      <c r="I4227" t="n">
        <v>1</v>
      </c>
      <c r="J4227" t="n">
        <v>19</v>
      </c>
      <c r="K4227" t="n">
        <v>2</v>
      </c>
      <c r="L4227" t="n">
        <v>4</v>
      </c>
      <c r="M4227" t="n">
        <v>1</v>
      </c>
      <c r="N4227" t="n">
        <v>3</v>
      </c>
      <c r="O4227" t="n">
        <v>1</v>
      </c>
      <c r="P4227" t="n">
        <v>1</v>
      </c>
      <c r="Q4227" t="n">
        <v>44</v>
      </c>
      <c r="R4227" s="15" t="n">
        <v>466000</v>
      </c>
      <c r="S4227" s="15" t="n">
        <v>0</v>
      </c>
      <c r="T4227" s="15" t="n">
        <v>466000</v>
      </c>
      <c r="U4227" s="15" t="n">
        <v>189900</v>
      </c>
      <c r="V4227">
        <f>IFERROR(VLOOKUP(D4227,Tablas_Equivalencia!$A$3:$B$8,2,FALSE),"Sin dato")</f>
        <v/>
      </c>
      <c r="W4227">
        <f>IFERROR(VLOOKUP(L4227,Tablas_Equivalencia!$D$3:$E$9,2,FALSE),"Sin dato")</f>
        <v/>
      </c>
      <c r="X4227">
        <f>IF(I4227=1,"Varón","Mujer")</f>
        <v/>
      </c>
      <c r="Y4227">
        <f>IFERROR(VLOOKUP(M4227,Tablas_Equivalencia!$G$3:$H$6,2,FALSE),"Sin dato")</f>
        <v/>
      </c>
      <c r="Z4227">
        <f>IF(J4227&lt;=24,"18-24","25-29")</f>
        <v/>
      </c>
      <c r="AA4227">
        <f>IF(M4227&lt;&gt;1,"",IF(P4227=2,1,0))</f>
        <v/>
      </c>
      <c r="AB4227">
        <f>IF(M4227&lt;&gt;1,"",IF(O4227&gt;=2,1,0))</f>
        <v/>
      </c>
      <c r="AC4227">
        <f>IF(M4227&lt;&gt;1,"",IF(OR(Q4227=999,Q4227=""),"",IF(OR(Q4227&lt;35,Q4227&gt;48),1,0)))</f>
        <v/>
      </c>
      <c r="AD4227">
        <f>IF(COUNT(AA4227:AC4227)&lt;3,"",SUM(AA4227:AC4227))</f>
        <v/>
      </c>
      <c r="AE4227">
        <f>IF(L4227&gt;=4,2,IF(L4227&gt;=2,1,0))</f>
        <v/>
      </c>
      <c r="AF4227">
        <f>IF(L4227&gt;=5,1,0)</f>
        <v/>
      </c>
      <c r="AG4227">
        <f>AE4227+AF4227</f>
        <v/>
      </c>
      <c r="AH4227" s="15">
        <f>IF(M4227&lt;&gt;1,"",IF(OR(R4227=-9,R4227=""),"",R4227))</f>
        <v/>
      </c>
      <c r="AI4227">
        <f>IF(M4227&lt;&gt;1,"",IF(OR(Q4227=999,Q4227=""),"",Q4227))</f>
        <v/>
      </c>
    </row>
    <row r="4228">
      <c r="A4228" t="inlineStr">
        <is>
          <t>TQRMNOP122687</t>
        </is>
      </c>
      <c r="B4228" t="n">
        <v>2025</v>
      </c>
      <c r="C4228" t="n">
        <v>1</v>
      </c>
      <c r="D4228" t="n">
        <v>42</v>
      </c>
      <c r="E4228" t="inlineStr">
        <is>
          <t>N</t>
        </is>
      </c>
      <c r="F4228" t="n">
        <v>25</v>
      </c>
      <c r="G4228" t="n">
        <v>1007</v>
      </c>
      <c r="H4228" t="n">
        <v>3</v>
      </c>
      <c r="I4228" t="n">
        <v>2</v>
      </c>
      <c r="J4228" t="n">
        <v>23</v>
      </c>
      <c r="K4228" t="n">
        <v>2</v>
      </c>
      <c r="L4228" t="n">
        <v>5</v>
      </c>
      <c r="M4228" t="n">
        <v>2</v>
      </c>
      <c r="R4228" s="15" t="n">
        <v>0</v>
      </c>
      <c r="S4228" s="15" t="n">
        <v>0</v>
      </c>
      <c r="T4228" s="15" t="n">
        <v>0</v>
      </c>
      <c r="U4228" s="15" t="n">
        <v>268100</v>
      </c>
      <c r="V4228">
        <f>IFERROR(VLOOKUP(D4228,Tablas_Equivalencia!$A$3:$B$8,2,FALSE),"Sin dato")</f>
        <v/>
      </c>
      <c r="W4228">
        <f>IFERROR(VLOOKUP(L4228,Tablas_Equivalencia!$D$3:$E$9,2,FALSE),"Sin dato")</f>
        <v/>
      </c>
      <c r="X4228">
        <f>IF(I4228=1,"Varón","Mujer")</f>
        <v/>
      </c>
      <c r="Y4228">
        <f>IFERROR(VLOOKUP(M4228,Tablas_Equivalencia!$G$3:$H$6,2,FALSE),"Sin dato")</f>
        <v/>
      </c>
      <c r="Z4228">
        <f>IF(J4228&lt;=24,"18-24","25-29")</f>
        <v/>
      </c>
      <c r="AA4228">
        <f>IF(M4228&lt;&gt;1,"",IF(P4228=2,1,0))</f>
        <v/>
      </c>
      <c r="AB4228">
        <f>IF(M4228&lt;&gt;1,"",IF(O4228&gt;=2,1,0))</f>
        <v/>
      </c>
      <c r="AC4228">
        <f>IF(M4228&lt;&gt;1,"",IF(OR(Q4228=999,Q4228=""),"",IF(OR(Q4228&lt;35,Q4228&gt;48),1,0)))</f>
        <v/>
      </c>
      <c r="AD4228">
        <f>IF(COUNT(AA4228:AC4228)&lt;3,"",SUM(AA4228:AC4228))</f>
        <v/>
      </c>
      <c r="AE4228">
        <f>IF(L4228&gt;=4,2,IF(L4228&gt;=2,1,0))</f>
        <v/>
      </c>
      <c r="AF4228">
        <f>IF(L4228&gt;=5,1,0)</f>
        <v/>
      </c>
      <c r="AG4228">
        <f>AE4228+AF4228</f>
        <v/>
      </c>
      <c r="AH4228" s="15">
        <f>IF(M4228&lt;&gt;1,"",IF(OR(R4228=-9,R4228=""),"",R4228))</f>
        <v/>
      </c>
      <c r="AI4228">
        <f>IF(M4228&lt;&gt;1,"",IF(OR(Q4228=999,Q4228=""),"",Q4228))</f>
        <v/>
      </c>
    </row>
    <row r="4229">
      <c r="A4229" t="inlineStr">
        <is>
          <t>TQRMNOP122688</t>
        </is>
      </c>
      <c r="B4229" t="n">
        <v>2025</v>
      </c>
      <c r="C4229" t="n">
        <v>1</v>
      </c>
      <c r="D4229" t="n">
        <v>44</v>
      </c>
      <c r="E4229" t="inlineStr">
        <is>
          <t>N</t>
        </is>
      </c>
      <c r="F4229" t="n">
        <v>2</v>
      </c>
      <c r="G4229" t="n">
        <v>1426</v>
      </c>
      <c r="H4229" t="n">
        <v>3</v>
      </c>
      <c r="I4229" t="n">
        <v>1</v>
      </c>
      <c r="J4229" t="n">
        <v>29</v>
      </c>
      <c r="K4229" t="n">
        <v>2</v>
      </c>
      <c r="L4229" t="n">
        <v>4</v>
      </c>
      <c r="M4229" t="n">
        <v>1</v>
      </c>
      <c r="N4229" t="n">
        <v>3</v>
      </c>
      <c r="O4229" t="n">
        <v>1</v>
      </c>
      <c r="P4229" t="n">
        <v>1</v>
      </c>
      <c r="Q4229" t="n">
        <v>999</v>
      </c>
      <c r="R4229" s="15" t="n">
        <v>587000</v>
      </c>
      <c r="S4229" s="15" t="n">
        <v>0</v>
      </c>
      <c r="T4229" s="15" t="n">
        <v>587000</v>
      </c>
      <c r="U4229" s="15" t="n">
        <v>212000</v>
      </c>
      <c r="V4229">
        <f>IFERROR(VLOOKUP(D4229,Tablas_Equivalencia!$A$3:$B$8,2,FALSE),"Sin dato")</f>
        <v/>
      </c>
      <c r="W4229">
        <f>IFERROR(VLOOKUP(L4229,Tablas_Equivalencia!$D$3:$E$9,2,FALSE),"Sin dato")</f>
        <v/>
      </c>
      <c r="X4229">
        <f>IF(I4229=1,"Varón","Mujer")</f>
        <v/>
      </c>
      <c r="Y4229">
        <f>IFERROR(VLOOKUP(M4229,Tablas_Equivalencia!$G$3:$H$6,2,FALSE),"Sin dato")</f>
        <v/>
      </c>
      <c r="Z4229">
        <f>IF(J4229&lt;=24,"18-24","25-29")</f>
        <v/>
      </c>
      <c r="AA4229">
        <f>IF(M4229&lt;&gt;1,"",IF(P4229=2,1,0))</f>
        <v/>
      </c>
      <c r="AB4229">
        <f>IF(M4229&lt;&gt;1,"",IF(O4229&gt;=2,1,0))</f>
        <v/>
      </c>
      <c r="AC4229">
        <f>IF(M4229&lt;&gt;1,"",IF(OR(Q4229=999,Q4229=""),"",IF(OR(Q4229&lt;35,Q4229&gt;48),1,0)))</f>
        <v/>
      </c>
      <c r="AD4229">
        <f>IF(COUNT(AA4229:AC4229)&lt;3,"",SUM(AA4229:AC4229))</f>
        <v/>
      </c>
      <c r="AE4229">
        <f>IF(L4229&gt;=4,2,IF(L4229&gt;=2,1,0))</f>
        <v/>
      </c>
      <c r="AF4229">
        <f>IF(L4229&gt;=5,1,0)</f>
        <v/>
      </c>
      <c r="AG4229">
        <f>AE4229+AF4229</f>
        <v/>
      </c>
      <c r="AH4229" s="15">
        <f>IF(M4229&lt;&gt;1,"",IF(OR(R4229=-9,R4229=""),"",R4229))</f>
        <v/>
      </c>
      <c r="AI4229">
        <f>IF(M4229&lt;&gt;1,"",IF(OR(Q4229=999,Q4229=""),"",Q4229))</f>
        <v/>
      </c>
    </row>
    <row r="4230">
      <c r="A4230" t="inlineStr">
        <is>
          <t>TQRMNOP122689</t>
        </is>
      </c>
      <c r="B4230" t="n">
        <v>2025</v>
      </c>
      <c r="C4230" t="n">
        <v>1</v>
      </c>
      <c r="D4230" t="n">
        <v>41</v>
      </c>
      <c r="E4230" t="inlineStr">
        <is>
          <t>N</t>
        </is>
      </c>
      <c r="F4230" t="n">
        <v>12</v>
      </c>
      <c r="G4230" t="n">
        <v>1491</v>
      </c>
      <c r="H4230" t="n">
        <v>10</v>
      </c>
      <c r="I4230" t="n">
        <v>2</v>
      </c>
      <c r="J4230" t="n">
        <v>26</v>
      </c>
      <c r="K4230" t="n">
        <v>2</v>
      </c>
      <c r="L4230" t="n">
        <v>4</v>
      </c>
      <c r="M4230" t="n">
        <v>3</v>
      </c>
      <c r="R4230" s="15" t="n">
        <v>0</v>
      </c>
      <c r="S4230" s="15" t="n">
        <v>0</v>
      </c>
      <c r="T4230" s="15" t="n">
        <v>0</v>
      </c>
      <c r="U4230" s="15" t="n">
        <v>214300</v>
      </c>
      <c r="V4230">
        <f>IFERROR(VLOOKUP(D4230,Tablas_Equivalencia!$A$3:$B$8,2,FALSE),"Sin dato")</f>
        <v/>
      </c>
      <c r="W4230">
        <f>IFERROR(VLOOKUP(L4230,Tablas_Equivalencia!$D$3:$E$9,2,FALSE),"Sin dato")</f>
        <v/>
      </c>
      <c r="X4230">
        <f>IF(I4230=1,"Varón","Mujer")</f>
        <v/>
      </c>
      <c r="Y4230">
        <f>IFERROR(VLOOKUP(M4230,Tablas_Equivalencia!$G$3:$H$6,2,FALSE),"Sin dato")</f>
        <v/>
      </c>
      <c r="Z4230">
        <f>IF(J4230&lt;=24,"18-24","25-29")</f>
        <v/>
      </c>
      <c r="AA4230">
        <f>IF(M4230&lt;&gt;1,"",IF(P4230=2,1,0))</f>
        <v/>
      </c>
      <c r="AB4230">
        <f>IF(M4230&lt;&gt;1,"",IF(O4230&gt;=2,1,0))</f>
        <v/>
      </c>
      <c r="AC4230">
        <f>IF(M4230&lt;&gt;1,"",IF(OR(Q4230=999,Q4230=""),"",IF(OR(Q4230&lt;35,Q4230&gt;48),1,0)))</f>
        <v/>
      </c>
      <c r="AD4230">
        <f>IF(COUNT(AA4230:AC4230)&lt;3,"",SUM(AA4230:AC4230))</f>
        <v/>
      </c>
      <c r="AE4230">
        <f>IF(L4230&gt;=4,2,IF(L4230&gt;=2,1,0))</f>
        <v/>
      </c>
      <c r="AF4230">
        <f>IF(L4230&gt;=5,1,0)</f>
        <v/>
      </c>
      <c r="AG4230">
        <f>AE4230+AF4230</f>
        <v/>
      </c>
      <c r="AH4230" s="15">
        <f>IF(M4230&lt;&gt;1,"",IF(OR(R4230=-9,R4230=""),"",R4230))</f>
        <v/>
      </c>
      <c r="AI4230">
        <f>IF(M4230&lt;&gt;1,"",IF(OR(Q4230=999,Q4230=""),"",Q4230))</f>
        <v/>
      </c>
    </row>
    <row r="4231">
      <c r="A4231" t="inlineStr">
        <is>
          <t>TQRMNOP122695</t>
        </is>
      </c>
      <c r="B4231" t="n">
        <v>2025</v>
      </c>
      <c r="C4231" t="n">
        <v>1</v>
      </c>
      <c r="D4231" t="n">
        <v>42</v>
      </c>
      <c r="E4231" t="inlineStr">
        <is>
          <t>N</t>
        </is>
      </c>
      <c r="F4231" t="n">
        <v>27</v>
      </c>
      <c r="G4231" t="n">
        <v>1685</v>
      </c>
      <c r="H4231" t="n">
        <v>1</v>
      </c>
      <c r="I4231" t="n">
        <v>1</v>
      </c>
      <c r="J4231" t="n">
        <v>26</v>
      </c>
      <c r="K4231" t="n">
        <v>2</v>
      </c>
      <c r="L4231" t="n">
        <v>6</v>
      </c>
      <c r="M4231" t="n">
        <v>3</v>
      </c>
      <c r="R4231" s="15" t="n">
        <v>0</v>
      </c>
      <c r="S4231" s="15" t="n">
        <v>0</v>
      </c>
      <c r="T4231" s="15" t="n">
        <v>0</v>
      </c>
      <c r="U4231" s="15" t="n">
        <v>195400</v>
      </c>
      <c r="V4231">
        <f>IFERROR(VLOOKUP(D4231,Tablas_Equivalencia!$A$3:$B$8,2,FALSE),"Sin dato")</f>
        <v/>
      </c>
      <c r="W4231">
        <f>IFERROR(VLOOKUP(L4231,Tablas_Equivalencia!$D$3:$E$9,2,FALSE),"Sin dato")</f>
        <v/>
      </c>
      <c r="X4231">
        <f>IF(I4231=1,"Varón","Mujer")</f>
        <v/>
      </c>
      <c r="Y4231">
        <f>IFERROR(VLOOKUP(M4231,Tablas_Equivalencia!$G$3:$H$6,2,FALSE),"Sin dato")</f>
        <v/>
      </c>
      <c r="Z4231">
        <f>IF(J4231&lt;=24,"18-24","25-29")</f>
        <v/>
      </c>
      <c r="AA4231">
        <f>IF(M4231&lt;&gt;1,"",IF(P4231=2,1,0))</f>
        <v/>
      </c>
      <c r="AB4231">
        <f>IF(M4231&lt;&gt;1,"",IF(O4231&gt;=2,1,0))</f>
        <v/>
      </c>
      <c r="AC4231">
        <f>IF(M4231&lt;&gt;1,"",IF(OR(Q4231=999,Q4231=""),"",IF(OR(Q4231&lt;35,Q4231&gt;48),1,0)))</f>
        <v/>
      </c>
      <c r="AD4231">
        <f>IF(COUNT(AA4231:AC4231)&lt;3,"",SUM(AA4231:AC4231))</f>
        <v/>
      </c>
      <c r="AE4231">
        <f>IF(L4231&gt;=4,2,IF(L4231&gt;=2,1,0))</f>
        <v/>
      </c>
      <c r="AF4231">
        <f>IF(L4231&gt;=5,1,0)</f>
        <v/>
      </c>
      <c r="AG4231">
        <f>AE4231+AF4231</f>
        <v/>
      </c>
      <c r="AH4231" s="15">
        <f>IF(M4231&lt;&gt;1,"",IF(OR(R4231=-9,R4231=""),"",R4231))</f>
        <v/>
      </c>
      <c r="AI4231">
        <f>IF(M4231&lt;&gt;1,"",IF(OR(Q4231=999,Q4231=""),"",Q4231))</f>
        <v/>
      </c>
    </row>
    <row r="4232">
      <c r="A4232" t="inlineStr">
        <is>
          <t>TQRMNOP122705</t>
        </is>
      </c>
      <c r="B4232" t="n">
        <v>2025</v>
      </c>
      <c r="C4232" t="n">
        <v>1</v>
      </c>
      <c r="D4232" t="n">
        <v>1</v>
      </c>
      <c r="E4232" t="inlineStr">
        <is>
          <t>S</t>
        </is>
      </c>
      <c r="F4232" t="n">
        <v>32</v>
      </c>
      <c r="G4232" t="n">
        <v>1110</v>
      </c>
      <c r="H4232" t="n">
        <v>1</v>
      </c>
      <c r="I4232" t="n">
        <v>1</v>
      </c>
      <c r="J4232" t="n">
        <v>25</v>
      </c>
      <c r="K4232" t="n">
        <v>2</v>
      </c>
      <c r="L4232" t="n">
        <v>4</v>
      </c>
      <c r="M4232" t="n">
        <v>1</v>
      </c>
      <c r="N4232" t="n">
        <v>3</v>
      </c>
      <c r="O4232" t="n">
        <v>2</v>
      </c>
      <c r="P4232" t="n">
        <v>1</v>
      </c>
      <c r="Q4232" t="n">
        <v>50</v>
      </c>
      <c r="R4232" s="15" t="n">
        <v>-9</v>
      </c>
      <c r="S4232" s="15" t="n">
        <v>0</v>
      </c>
      <c r="T4232" s="15" t="n">
        <v>0</v>
      </c>
      <c r="U4232" s="15" t="n">
        <v>193500</v>
      </c>
      <c r="V4232">
        <f>IFERROR(VLOOKUP(D4232,Tablas_Equivalencia!$A$3:$B$8,2,FALSE),"Sin dato")</f>
        <v/>
      </c>
      <c r="W4232">
        <f>IFERROR(VLOOKUP(L4232,Tablas_Equivalencia!$D$3:$E$9,2,FALSE),"Sin dato")</f>
        <v/>
      </c>
      <c r="X4232">
        <f>IF(I4232=1,"Varón","Mujer")</f>
        <v/>
      </c>
      <c r="Y4232">
        <f>IFERROR(VLOOKUP(M4232,Tablas_Equivalencia!$G$3:$H$6,2,FALSE),"Sin dato")</f>
        <v/>
      </c>
      <c r="Z4232">
        <f>IF(J4232&lt;=24,"18-24","25-29")</f>
        <v/>
      </c>
      <c r="AA4232">
        <f>IF(M4232&lt;&gt;1,"",IF(P4232=2,1,0))</f>
        <v/>
      </c>
      <c r="AB4232">
        <f>IF(M4232&lt;&gt;1,"",IF(O4232&gt;=2,1,0))</f>
        <v/>
      </c>
      <c r="AC4232">
        <f>IF(M4232&lt;&gt;1,"",IF(OR(Q4232=999,Q4232=""),"",IF(OR(Q4232&lt;35,Q4232&gt;48),1,0)))</f>
        <v/>
      </c>
      <c r="AD4232">
        <f>IF(COUNT(AA4232:AC4232)&lt;3,"",SUM(AA4232:AC4232))</f>
        <v/>
      </c>
      <c r="AE4232">
        <f>IF(L4232&gt;=4,2,IF(L4232&gt;=2,1,0))</f>
        <v/>
      </c>
      <c r="AF4232">
        <f>IF(L4232&gt;=5,1,0)</f>
        <v/>
      </c>
      <c r="AG4232">
        <f>AE4232+AF4232</f>
        <v/>
      </c>
      <c r="AH4232" s="15">
        <f>IF(M4232&lt;&gt;1,"",IF(OR(R4232=-9,R4232=""),"",R4232))</f>
        <v/>
      </c>
      <c r="AI4232">
        <f>IF(M4232&lt;&gt;1,"",IF(OR(Q4232=999,Q4232=""),"",Q4232))</f>
        <v/>
      </c>
    </row>
    <row r="4233">
      <c r="A4233" t="inlineStr">
        <is>
          <t>TQRMNOP122709</t>
        </is>
      </c>
      <c r="B4233" t="n">
        <v>2025</v>
      </c>
      <c r="C4233" t="n">
        <v>1</v>
      </c>
      <c r="D4233" t="n">
        <v>41</v>
      </c>
      <c r="E4233" t="inlineStr">
        <is>
          <t>S</t>
        </is>
      </c>
      <c r="F4233" t="n">
        <v>8</v>
      </c>
      <c r="G4233" t="n">
        <v>1162</v>
      </c>
      <c r="H4233" t="n">
        <v>10</v>
      </c>
      <c r="I4233" t="n">
        <v>2</v>
      </c>
      <c r="J4233" t="n">
        <v>23</v>
      </c>
      <c r="K4233" t="n">
        <v>2</v>
      </c>
      <c r="L4233" t="n">
        <v>5</v>
      </c>
      <c r="M4233" t="n">
        <v>1</v>
      </c>
      <c r="N4233" t="n">
        <v>3</v>
      </c>
      <c r="O4233" t="n">
        <v>1</v>
      </c>
      <c r="P4233" t="n">
        <v>1</v>
      </c>
      <c r="Q4233" t="n">
        <v>43</v>
      </c>
      <c r="R4233" s="15" t="n">
        <v>567000</v>
      </c>
      <c r="S4233" s="15" t="n">
        <v>0</v>
      </c>
      <c r="T4233" s="15" t="n">
        <v>567000</v>
      </c>
      <c r="U4233" s="15" t="n">
        <v>285900</v>
      </c>
      <c r="V4233">
        <f>IFERROR(VLOOKUP(D4233,Tablas_Equivalencia!$A$3:$B$8,2,FALSE),"Sin dato")</f>
        <v/>
      </c>
      <c r="W4233">
        <f>IFERROR(VLOOKUP(L4233,Tablas_Equivalencia!$D$3:$E$9,2,FALSE),"Sin dato")</f>
        <v/>
      </c>
      <c r="X4233">
        <f>IF(I4233=1,"Varón","Mujer")</f>
        <v/>
      </c>
      <c r="Y4233">
        <f>IFERROR(VLOOKUP(M4233,Tablas_Equivalencia!$G$3:$H$6,2,FALSE),"Sin dato")</f>
        <v/>
      </c>
      <c r="Z4233">
        <f>IF(J4233&lt;=24,"18-24","25-29")</f>
        <v/>
      </c>
      <c r="AA4233">
        <f>IF(M4233&lt;&gt;1,"",IF(P4233=2,1,0))</f>
        <v/>
      </c>
      <c r="AB4233">
        <f>IF(M4233&lt;&gt;1,"",IF(O4233&gt;=2,1,0))</f>
        <v/>
      </c>
      <c r="AC4233">
        <f>IF(M4233&lt;&gt;1,"",IF(OR(Q4233=999,Q4233=""),"",IF(OR(Q4233&lt;35,Q4233&gt;48),1,0)))</f>
        <v/>
      </c>
      <c r="AD4233">
        <f>IF(COUNT(AA4233:AC4233)&lt;3,"",SUM(AA4233:AC4233))</f>
        <v/>
      </c>
      <c r="AE4233">
        <f>IF(L4233&gt;=4,2,IF(L4233&gt;=2,1,0))</f>
        <v/>
      </c>
      <c r="AF4233">
        <f>IF(L4233&gt;=5,1,0)</f>
        <v/>
      </c>
      <c r="AG4233">
        <f>AE4233+AF4233</f>
        <v/>
      </c>
      <c r="AH4233" s="15">
        <f>IF(M4233&lt;&gt;1,"",IF(OR(R4233=-9,R4233=""),"",R4233))</f>
        <v/>
      </c>
      <c r="AI4233">
        <f>IF(M4233&lt;&gt;1,"",IF(OR(Q4233=999,Q4233=""),"",Q4233))</f>
        <v/>
      </c>
    </row>
    <row r="4234">
      <c r="A4234" t="inlineStr">
        <is>
          <t>TQRMNOP122712</t>
        </is>
      </c>
      <c r="B4234" t="n">
        <v>2025</v>
      </c>
      <c r="C4234" t="n">
        <v>1</v>
      </c>
      <c r="D4234" t="n">
        <v>43</v>
      </c>
      <c r="E4234" t="inlineStr">
        <is>
          <t>N</t>
        </is>
      </c>
      <c r="F4234" t="n">
        <v>29</v>
      </c>
      <c r="G4234" t="n">
        <v>1542</v>
      </c>
      <c r="H4234" t="n">
        <v>2</v>
      </c>
      <c r="I4234" t="n">
        <v>2</v>
      </c>
      <c r="J4234" t="n">
        <v>22</v>
      </c>
      <c r="K4234" t="n">
        <v>1</v>
      </c>
      <c r="L4234" t="n">
        <v>4</v>
      </c>
      <c r="M4234" t="n">
        <v>3</v>
      </c>
      <c r="R4234" s="15" t="n">
        <v>0</v>
      </c>
      <c r="S4234" s="15" t="n">
        <v>0</v>
      </c>
      <c r="T4234" s="15" t="n">
        <v>0</v>
      </c>
      <c r="U4234" s="15" t="n">
        <v>144700</v>
      </c>
      <c r="V4234">
        <f>IFERROR(VLOOKUP(D4234,Tablas_Equivalencia!$A$3:$B$8,2,FALSE),"Sin dato")</f>
        <v/>
      </c>
      <c r="W4234">
        <f>IFERROR(VLOOKUP(L4234,Tablas_Equivalencia!$D$3:$E$9,2,FALSE),"Sin dato")</f>
        <v/>
      </c>
      <c r="X4234">
        <f>IF(I4234=1,"Varón","Mujer")</f>
        <v/>
      </c>
      <c r="Y4234">
        <f>IFERROR(VLOOKUP(M4234,Tablas_Equivalencia!$G$3:$H$6,2,FALSE),"Sin dato")</f>
        <v/>
      </c>
      <c r="Z4234">
        <f>IF(J4234&lt;=24,"18-24","25-29")</f>
        <v/>
      </c>
      <c r="AA4234">
        <f>IF(M4234&lt;&gt;1,"",IF(P4234=2,1,0))</f>
        <v/>
      </c>
      <c r="AB4234">
        <f>IF(M4234&lt;&gt;1,"",IF(O4234&gt;=2,1,0))</f>
        <v/>
      </c>
      <c r="AC4234">
        <f>IF(M4234&lt;&gt;1,"",IF(OR(Q4234=999,Q4234=""),"",IF(OR(Q4234&lt;35,Q4234&gt;48),1,0)))</f>
        <v/>
      </c>
      <c r="AD4234">
        <f>IF(COUNT(AA4234:AC4234)&lt;3,"",SUM(AA4234:AC4234))</f>
        <v/>
      </c>
      <c r="AE4234">
        <f>IF(L4234&gt;=4,2,IF(L4234&gt;=2,1,0))</f>
        <v/>
      </c>
      <c r="AF4234">
        <f>IF(L4234&gt;=5,1,0)</f>
        <v/>
      </c>
      <c r="AG4234">
        <f>AE4234+AF4234</f>
        <v/>
      </c>
      <c r="AH4234" s="15">
        <f>IF(M4234&lt;&gt;1,"",IF(OR(R4234=-9,R4234=""),"",R4234))</f>
        <v/>
      </c>
      <c r="AI4234">
        <f>IF(M4234&lt;&gt;1,"",IF(OR(Q4234=999,Q4234=""),"",Q4234))</f>
        <v/>
      </c>
    </row>
    <row r="4235">
      <c r="A4235" t="inlineStr">
        <is>
          <t>TQRMNOP122717</t>
        </is>
      </c>
      <c r="B4235" t="n">
        <v>2025</v>
      </c>
      <c r="C4235" t="n">
        <v>1</v>
      </c>
      <c r="D4235" t="n">
        <v>1</v>
      </c>
      <c r="E4235" t="inlineStr">
        <is>
          <t>S</t>
        </is>
      </c>
      <c r="F4235" t="n">
        <v>33</v>
      </c>
      <c r="G4235" t="n">
        <v>1321</v>
      </c>
      <c r="H4235" t="n">
        <v>3</v>
      </c>
      <c r="I4235" t="n">
        <v>2</v>
      </c>
      <c r="J4235" t="n">
        <v>28</v>
      </c>
      <c r="K4235" t="n">
        <v>2</v>
      </c>
      <c r="L4235" t="n">
        <v>3</v>
      </c>
      <c r="M4235" t="n">
        <v>2</v>
      </c>
      <c r="R4235" s="15" t="n">
        <v>0</v>
      </c>
      <c r="S4235" s="15" t="n">
        <v>0</v>
      </c>
      <c r="T4235" s="15" t="n">
        <v>0</v>
      </c>
      <c r="U4235" s="15" t="n">
        <v>152500</v>
      </c>
      <c r="V4235">
        <f>IFERROR(VLOOKUP(D4235,Tablas_Equivalencia!$A$3:$B$8,2,FALSE),"Sin dato")</f>
        <v/>
      </c>
      <c r="W4235">
        <f>IFERROR(VLOOKUP(L4235,Tablas_Equivalencia!$D$3:$E$9,2,FALSE),"Sin dato")</f>
        <v/>
      </c>
      <c r="X4235">
        <f>IF(I4235=1,"Varón","Mujer")</f>
        <v/>
      </c>
      <c r="Y4235">
        <f>IFERROR(VLOOKUP(M4235,Tablas_Equivalencia!$G$3:$H$6,2,FALSE),"Sin dato")</f>
        <v/>
      </c>
      <c r="Z4235">
        <f>IF(J4235&lt;=24,"18-24","25-29")</f>
        <v/>
      </c>
      <c r="AA4235">
        <f>IF(M4235&lt;&gt;1,"",IF(P4235=2,1,0))</f>
        <v/>
      </c>
      <c r="AB4235">
        <f>IF(M4235&lt;&gt;1,"",IF(O4235&gt;=2,1,0))</f>
        <v/>
      </c>
      <c r="AC4235">
        <f>IF(M4235&lt;&gt;1,"",IF(OR(Q4235=999,Q4235=""),"",IF(OR(Q4235&lt;35,Q4235&gt;48),1,0)))</f>
        <v/>
      </c>
      <c r="AD4235">
        <f>IF(COUNT(AA4235:AC4235)&lt;3,"",SUM(AA4235:AC4235))</f>
        <v/>
      </c>
      <c r="AE4235">
        <f>IF(L4235&gt;=4,2,IF(L4235&gt;=2,1,0))</f>
        <v/>
      </c>
      <c r="AF4235">
        <f>IF(L4235&gt;=5,1,0)</f>
        <v/>
      </c>
      <c r="AG4235">
        <f>AE4235+AF4235</f>
        <v/>
      </c>
      <c r="AH4235" s="15">
        <f>IF(M4235&lt;&gt;1,"",IF(OR(R4235=-9,R4235=""),"",R4235))</f>
        <v/>
      </c>
      <c r="AI4235">
        <f>IF(M4235&lt;&gt;1,"",IF(OR(Q4235=999,Q4235=""),"",Q4235))</f>
        <v/>
      </c>
    </row>
    <row r="4236">
      <c r="A4236" t="inlineStr">
        <is>
          <t>TQRMNOP122718</t>
        </is>
      </c>
      <c r="B4236" t="n">
        <v>2025</v>
      </c>
      <c r="C4236" t="n">
        <v>1</v>
      </c>
      <c r="D4236" t="n">
        <v>44</v>
      </c>
      <c r="E4236" t="inlineStr">
        <is>
          <t>S</t>
        </is>
      </c>
      <c r="F4236" t="n">
        <v>13</v>
      </c>
      <c r="G4236" t="n">
        <v>1363</v>
      </c>
      <c r="H4236" t="n">
        <v>2</v>
      </c>
      <c r="I4236" t="n">
        <v>2</v>
      </c>
      <c r="J4236" t="n">
        <v>26</v>
      </c>
      <c r="K4236" t="n">
        <v>1</v>
      </c>
      <c r="L4236" t="n">
        <v>4</v>
      </c>
      <c r="M4236" t="n">
        <v>1</v>
      </c>
      <c r="N4236" t="n">
        <v>1</v>
      </c>
      <c r="O4236" t="n">
        <v>1</v>
      </c>
      <c r="P4236" t="n">
        <v>1</v>
      </c>
      <c r="Q4236" t="n">
        <v>40</v>
      </c>
      <c r="R4236" s="15" t="n">
        <v>1092000</v>
      </c>
      <c r="S4236" s="15" t="n">
        <v>0</v>
      </c>
      <c r="T4236" s="15" t="n">
        <v>1092000</v>
      </c>
      <c r="U4236" s="15" t="n">
        <v>129600</v>
      </c>
      <c r="V4236">
        <f>IFERROR(VLOOKUP(D4236,Tablas_Equivalencia!$A$3:$B$8,2,FALSE),"Sin dato")</f>
        <v/>
      </c>
      <c r="W4236">
        <f>IFERROR(VLOOKUP(L4236,Tablas_Equivalencia!$D$3:$E$9,2,FALSE),"Sin dato")</f>
        <v/>
      </c>
      <c r="X4236">
        <f>IF(I4236=1,"Varón","Mujer")</f>
        <v/>
      </c>
      <c r="Y4236">
        <f>IFERROR(VLOOKUP(M4236,Tablas_Equivalencia!$G$3:$H$6,2,FALSE),"Sin dato")</f>
        <v/>
      </c>
      <c r="Z4236">
        <f>IF(J4236&lt;=24,"18-24","25-29")</f>
        <v/>
      </c>
      <c r="AA4236">
        <f>IF(M4236&lt;&gt;1,"",IF(P4236=2,1,0))</f>
        <v/>
      </c>
      <c r="AB4236">
        <f>IF(M4236&lt;&gt;1,"",IF(O4236&gt;=2,1,0))</f>
        <v/>
      </c>
      <c r="AC4236">
        <f>IF(M4236&lt;&gt;1,"",IF(OR(Q4236=999,Q4236=""),"",IF(OR(Q4236&lt;35,Q4236&gt;48),1,0)))</f>
        <v/>
      </c>
      <c r="AD4236">
        <f>IF(COUNT(AA4236:AC4236)&lt;3,"",SUM(AA4236:AC4236))</f>
        <v/>
      </c>
      <c r="AE4236">
        <f>IF(L4236&gt;=4,2,IF(L4236&gt;=2,1,0))</f>
        <v/>
      </c>
      <c r="AF4236">
        <f>IF(L4236&gt;=5,1,0)</f>
        <v/>
      </c>
      <c r="AG4236">
        <f>AE4236+AF4236</f>
        <v/>
      </c>
      <c r="AH4236" s="15">
        <f>IF(M4236&lt;&gt;1,"",IF(OR(R4236=-9,R4236=""),"",R4236))</f>
        <v/>
      </c>
      <c r="AI4236">
        <f>IF(M4236&lt;&gt;1,"",IF(OR(Q4236=999,Q4236=""),"",Q4236))</f>
        <v/>
      </c>
    </row>
    <row r="4237">
      <c r="A4237" t="inlineStr">
        <is>
          <t>TQRMNOP122722</t>
        </is>
      </c>
      <c r="B4237" t="n">
        <v>2025</v>
      </c>
      <c r="C4237" t="n">
        <v>1</v>
      </c>
      <c r="D4237" t="n">
        <v>1</v>
      </c>
      <c r="E4237" t="inlineStr">
        <is>
          <t>S</t>
        </is>
      </c>
      <c r="F4237" t="n">
        <v>33</v>
      </c>
      <c r="G4237" t="n">
        <v>1546</v>
      </c>
      <c r="H4237" t="n">
        <v>2</v>
      </c>
      <c r="I4237" t="n">
        <v>1</v>
      </c>
      <c r="J4237" t="n">
        <v>29</v>
      </c>
      <c r="K4237" t="n">
        <v>2</v>
      </c>
      <c r="L4237" t="n">
        <v>5</v>
      </c>
      <c r="M4237" t="n">
        <v>1</v>
      </c>
      <c r="N4237" t="n">
        <v>3</v>
      </c>
      <c r="O4237" t="n">
        <v>1</v>
      </c>
      <c r="P4237" t="n">
        <v>2</v>
      </c>
      <c r="Q4237" t="n">
        <v>44</v>
      </c>
      <c r="R4237" s="15" t="n">
        <v>618000</v>
      </c>
      <c r="S4237" s="15" t="n">
        <v>0</v>
      </c>
      <c r="T4237" s="15" t="n">
        <v>618000</v>
      </c>
      <c r="U4237" s="15" t="n">
        <v>88000</v>
      </c>
      <c r="V4237">
        <f>IFERROR(VLOOKUP(D4237,Tablas_Equivalencia!$A$3:$B$8,2,FALSE),"Sin dato")</f>
        <v/>
      </c>
      <c r="W4237">
        <f>IFERROR(VLOOKUP(L4237,Tablas_Equivalencia!$D$3:$E$9,2,FALSE),"Sin dato")</f>
        <v/>
      </c>
      <c r="X4237">
        <f>IF(I4237=1,"Varón","Mujer")</f>
        <v/>
      </c>
      <c r="Y4237">
        <f>IFERROR(VLOOKUP(M4237,Tablas_Equivalencia!$G$3:$H$6,2,FALSE),"Sin dato")</f>
        <v/>
      </c>
      <c r="Z4237">
        <f>IF(J4237&lt;=24,"18-24","25-29")</f>
        <v/>
      </c>
      <c r="AA4237">
        <f>IF(M4237&lt;&gt;1,"",IF(P4237=2,1,0))</f>
        <v/>
      </c>
      <c r="AB4237">
        <f>IF(M4237&lt;&gt;1,"",IF(O4237&gt;=2,1,0))</f>
        <v/>
      </c>
      <c r="AC4237">
        <f>IF(M4237&lt;&gt;1,"",IF(OR(Q4237=999,Q4237=""),"",IF(OR(Q4237&lt;35,Q4237&gt;48),1,0)))</f>
        <v/>
      </c>
      <c r="AD4237">
        <f>IF(COUNT(AA4237:AC4237)&lt;3,"",SUM(AA4237:AC4237))</f>
        <v/>
      </c>
      <c r="AE4237">
        <f>IF(L4237&gt;=4,2,IF(L4237&gt;=2,1,0))</f>
        <v/>
      </c>
      <c r="AF4237">
        <f>IF(L4237&gt;=5,1,0)</f>
        <v/>
      </c>
      <c r="AG4237">
        <f>AE4237+AF4237</f>
        <v/>
      </c>
      <c r="AH4237" s="15">
        <f>IF(M4237&lt;&gt;1,"",IF(OR(R4237=-9,R4237=""),"",R4237))</f>
        <v/>
      </c>
      <c r="AI4237">
        <f>IF(M4237&lt;&gt;1,"",IF(OR(Q4237=999,Q4237=""),"",Q4237))</f>
        <v/>
      </c>
    </row>
    <row r="4238">
      <c r="A4238" t="inlineStr">
        <is>
          <t>TQRMNOP122725</t>
        </is>
      </c>
      <c r="B4238" t="n">
        <v>2025</v>
      </c>
      <c r="C4238" t="n">
        <v>1</v>
      </c>
      <c r="D4238" t="n">
        <v>40</v>
      </c>
      <c r="E4238" t="inlineStr">
        <is>
          <t>N</t>
        </is>
      </c>
      <c r="F4238" t="n">
        <v>22</v>
      </c>
      <c r="G4238" t="n">
        <v>1538</v>
      </c>
      <c r="H4238" t="n">
        <v>1</v>
      </c>
      <c r="I4238" t="n">
        <v>1</v>
      </c>
      <c r="J4238" t="n">
        <v>21</v>
      </c>
      <c r="K4238" t="n">
        <v>2</v>
      </c>
      <c r="L4238" t="n">
        <v>4</v>
      </c>
      <c r="M4238" t="n">
        <v>3</v>
      </c>
      <c r="R4238" s="15" t="n">
        <v>0</v>
      </c>
      <c r="S4238" s="15" t="n">
        <v>108000</v>
      </c>
      <c r="T4238" s="15" t="n">
        <v>108000</v>
      </c>
      <c r="U4238" s="15" t="n">
        <v>126800</v>
      </c>
      <c r="V4238">
        <f>IFERROR(VLOOKUP(D4238,Tablas_Equivalencia!$A$3:$B$8,2,FALSE),"Sin dato")</f>
        <v/>
      </c>
      <c r="W4238">
        <f>IFERROR(VLOOKUP(L4238,Tablas_Equivalencia!$D$3:$E$9,2,FALSE),"Sin dato")</f>
        <v/>
      </c>
      <c r="X4238">
        <f>IF(I4238=1,"Varón","Mujer")</f>
        <v/>
      </c>
      <c r="Y4238">
        <f>IFERROR(VLOOKUP(M4238,Tablas_Equivalencia!$G$3:$H$6,2,FALSE),"Sin dato")</f>
        <v/>
      </c>
      <c r="Z4238">
        <f>IF(J4238&lt;=24,"18-24","25-29")</f>
        <v/>
      </c>
      <c r="AA4238">
        <f>IF(M4238&lt;&gt;1,"",IF(P4238=2,1,0))</f>
        <v/>
      </c>
      <c r="AB4238">
        <f>IF(M4238&lt;&gt;1,"",IF(O4238&gt;=2,1,0))</f>
        <v/>
      </c>
      <c r="AC4238">
        <f>IF(M4238&lt;&gt;1,"",IF(OR(Q4238=999,Q4238=""),"",IF(OR(Q4238&lt;35,Q4238&gt;48),1,0)))</f>
        <v/>
      </c>
      <c r="AD4238">
        <f>IF(COUNT(AA4238:AC4238)&lt;3,"",SUM(AA4238:AC4238))</f>
        <v/>
      </c>
      <c r="AE4238">
        <f>IF(L4238&gt;=4,2,IF(L4238&gt;=2,1,0))</f>
        <v/>
      </c>
      <c r="AF4238">
        <f>IF(L4238&gt;=5,1,0)</f>
        <v/>
      </c>
      <c r="AG4238">
        <f>AE4238+AF4238</f>
        <v/>
      </c>
      <c r="AH4238" s="15">
        <f>IF(M4238&lt;&gt;1,"",IF(OR(R4238=-9,R4238=""),"",R4238))</f>
        <v/>
      </c>
      <c r="AI4238">
        <f>IF(M4238&lt;&gt;1,"",IF(OR(Q4238=999,Q4238=""),"",Q4238))</f>
        <v/>
      </c>
    </row>
    <row r="4239">
      <c r="A4239" t="inlineStr">
        <is>
          <t>TQRMNOP122730</t>
        </is>
      </c>
      <c r="B4239" t="n">
        <v>2025</v>
      </c>
      <c r="C4239" t="n">
        <v>1</v>
      </c>
      <c r="D4239" t="n">
        <v>42</v>
      </c>
      <c r="E4239" t="inlineStr">
        <is>
          <t>S</t>
        </is>
      </c>
      <c r="F4239" t="n">
        <v>10</v>
      </c>
      <c r="G4239" t="n">
        <v>1442</v>
      </c>
      <c r="H4239" t="n">
        <v>2</v>
      </c>
      <c r="I4239" t="n">
        <v>2</v>
      </c>
      <c r="J4239" t="n">
        <v>28</v>
      </c>
      <c r="K4239" t="n">
        <v>1</v>
      </c>
      <c r="L4239" t="n">
        <v>5</v>
      </c>
      <c r="M4239" t="n">
        <v>2</v>
      </c>
      <c r="R4239" s="15" t="n">
        <v>0</v>
      </c>
      <c r="S4239" s="15" t="n">
        <v>0</v>
      </c>
      <c r="T4239" s="15" t="n">
        <v>0</v>
      </c>
      <c r="U4239" s="15" t="n">
        <v>115900</v>
      </c>
      <c r="V4239">
        <f>IFERROR(VLOOKUP(D4239,Tablas_Equivalencia!$A$3:$B$8,2,FALSE),"Sin dato")</f>
        <v/>
      </c>
      <c r="W4239">
        <f>IFERROR(VLOOKUP(L4239,Tablas_Equivalencia!$D$3:$E$9,2,FALSE),"Sin dato")</f>
        <v/>
      </c>
      <c r="X4239">
        <f>IF(I4239=1,"Varón","Mujer")</f>
        <v/>
      </c>
      <c r="Y4239">
        <f>IFERROR(VLOOKUP(M4239,Tablas_Equivalencia!$G$3:$H$6,2,FALSE),"Sin dato")</f>
        <v/>
      </c>
      <c r="Z4239">
        <f>IF(J4239&lt;=24,"18-24","25-29")</f>
        <v/>
      </c>
      <c r="AA4239">
        <f>IF(M4239&lt;&gt;1,"",IF(P4239=2,1,0))</f>
        <v/>
      </c>
      <c r="AB4239">
        <f>IF(M4239&lt;&gt;1,"",IF(O4239&gt;=2,1,0))</f>
        <v/>
      </c>
      <c r="AC4239">
        <f>IF(M4239&lt;&gt;1,"",IF(OR(Q4239=999,Q4239=""),"",IF(OR(Q4239&lt;35,Q4239&gt;48),1,0)))</f>
        <v/>
      </c>
      <c r="AD4239">
        <f>IF(COUNT(AA4239:AC4239)&lt;3,"",SUM(AA4239:AC4239))</f>
        <v/>
      </c>
      <c r="AE4239">
        <f>IF(L4239&gt;=4,2,IF(L4239&gt;=2,1,0))</f>
        <v/>
      </c>
      <c r="AF4239">
        <f>IF(L4239&gt;=5,1,0)</f>
        <v/>
      </c>
      <c r="AG4239">
        <f>AE4239+AF4239</f>
        <v/>
      </c>
      <c r="AH4239" s="15">
        <f>IF(M4239&lt;&gt;1,"",IF(OR(R4239=-9,R4239=""),"",R4239))</f>
        <v/>
      </c>
      <c r="AI4239">
        <f>IF(M4239&lt;&gt;1,"",IF(OR(Q4239=999,Q4239=""),"",Q4239))</f>
        <v/>
      </c>
    </row>
    <row r="4240">
      <c r="A4240" t="inlineStr">
        <is>
          <t>TQRMNOP122732</t>
        </is>
      </c>
      <c r="B4240" t="n">
        <v>2025</v>
      </c>
      <c r="C4240" t="n">
        <v>1</v>
      </c>
      <c r="D4240" t="n">
        <v>1</v>
      </c>
      <c r="E4240" t="inlineStr">
        <is>
          <t>S</t>
        </is>
      </c>
      <c r="F4240" t="n">
        <v>33</v>
      </c>
      <c r="G4240" t="n">
        <v>1046</v>
      </c>
      <c r="H4240" t="n">
        <v>2</v>
      </c>
      <c r="I4240" t="n">
        <v>2</v>
      </c>
      <c r="J4240" t="n">
        <v>29</v>
      </c>
      <c r="K4240" t="n">
        <v>2</v>
      </c>
      <c r="L4240" t="n">
        <v>6</v>
      </c>
      <c r="M4240" t="n">
        <v>1</v>
      </c>
      <c r="N4240" t="n">
        <v>2</v>
      </c>
      <c r="O4240" t="n">
        <v>1</v>
      </c>
      <c r="P4240" t="n">
        <v>1</v>
      </c>
      <c r="Q4240" t="n">
        <v>45</v>
      </c>
      <c r="R4240" s="15" t="n">
        <v>-9</v>
      </c>
      <c r="S4240" s="15" t="n">
        <v>0</v>
      </c>
      <c r="T4240" s="15" t="n">
        <v>0</v>
      </c>
      <c r="U4240" s="15" t="n">
        <v>71400</v>
      </c>
      <c r="V4240">
        <f>IFERROR(VLOOKUP(D4240,Tablas_Equivalencia!$A$3:$B$8,2,FALSE),"Sin dato")</f>
        <v/>
      </c>
      <c r="W4240">
        <f>IFERROR(VLOOKUP(L4240,Tablas_Equivalencia!$D$3:$E$9,2,FALSE),"Sin dato")</f>
        <v/>
      </c>
      <c r="X4240">
        <f>IF(I4240=1,"Varón","Mujer")</f>
        <v/>
      </c>
      <c r="Y4240">
        <f>IFERROR(VLOOKUP(M4240,Tablas_Equivalencia!$G$3:$H$6,2,FALSE),"Sin dato")</f>
        <v/>
      </c>
      <c r="Z4240">
        <f>IF(J4240&lt;=24,"18-24","25-29")</f>
        <v/>
      </c>
      <c r="AA4240">
        <f>IF(M4240&lt;&gt;1,"",IF(P4240=2,1,0))</f>
        <v/>
      </c>
      <c r="AB4240">
        <f>IF(M4240&lt;&gt;1,"",IF(O4240&gt;=2,1,0))</f>
        <v/>
      </c>
      <c r="AC4240">
        <f>IF(M4240&lt;&gt;1,"",IF(OR(Q4240=999,Q4240=""),"",IF(OR(Q4240&lt;35,Q4240&gt;48),1,0)))</f>
        <v/>
      </c>
      <c r="AD4240">
        <f>IF(COUNT(AA4240:AC4240)&lt;3,"",SUM(AA4240:AC4240))</f>
        <v/>
      </c>
      <c r="AE4240">
        <f>IF(L4240&gt;=4,2,IF(L4240&gt;=2,1,0))</f>
        <v/>
      </c>
      <c r="AF4240">
        <f>IF(L4240&gt;=5,1,0)</f>
        <v/>
      </c>
      <c r="AG4240">
        <f>AE4240+AF4240</f>
        <v/>
      </c>
      <c r="AH4240" s="15">
        <f>IF(M4240&lt;&gt;1,"",IF(OR(R4240=-9,R4240=""),"",R4240))</f>
        <v/>
      </c>
      <c r="AI4240">
        <f>IF(M4240&lt;&gt;1,"",IF(OR(Q4240=999,Q4240=""),"",Q4240))</f>
        <v/>
      </c>
    </row>
    <row r="4241">
      <c r="A4241" t="inlineStr">
        <is>
          <t>TQRMNOP122734</t>
        </is>
      </c>
      <c r="B4241" t="n">
        <v>2025</v>
      </c>
      <c r="C4241" t="n">
        <v>1</v>
      </c>
      <c r="D4241" t="n">
        <v>1</v>
      </c>
      <c r="E4241" t="inlineStr">
        <is>
          <t>S</t>
        </is>
      </c>
      <c r="F4241" t="n">
        <v>32</v>
      </c>
      <c r="G4241" t="n">
        <v>877</v>
      </c>
      <c r="H4241" t="n">
        <v>2</v>
      </c>
      <c r="I4241" t="n">
        <v>1</v>
      </c>
      <c r="J4241" t="n">
        <v>22</v>
      </c>
      <c r="K4241" t="n">
        <v>2</v>
      </c>
      <c r="L4241" t="n">
        <v>3</v>
      </c>
      <c r="M4241" t="n">
        <v>3</v>
      </c>
      <c r="R4241" s="15" t="n">
        <v>0</v>
      </c>
      <c r="S4241" s="15" t="n">
        <v>0</v>
      </c>
      <c r="T4241" s="15" t="n">
        <v>0</v>
      </c>
      <c r="U4241" s="15" t="n">
        <v>184600</v>
      </c>
      <c r="V4241">
        <f>IFERROR(VLOOKUP(D4241,Tablas_Equivalencia!$A$3:$B$8,2,FALSE),"Sin dato")</f>
        <v/>
      </c>
      <c r="W4241">
        <f>IFERROR(VLOOKUP(L4241,Tablas_Equivalencia!$D$3:$E$9,2,FALSE),"Sin dato")</f>
        <v/>
      </c>
      <c r="X4241">
        <f>IF(I4241=1,"Varón","Mujer")</f>
        <v/>
      </c>
      <c r="Y4241">
        <f>IFERROR(VLOOKUP(M4241,Tablas_Equivalencia!$G$3:$H$6,2,FALSE),"Sin dato")</f>
        <v/>
      </c>
      <c r="Z4241">
        <f>IF(J4241&lt;=24,"18-24","25-29")</f>
        <v/>
      </c>
      <c r="AA4241">
        <f>IF(M4241&lt;&gt;1,"",IF(P4241=2,1,0))</f>
        <v/>
      </c>
      <c r="AB4241">
        <f>IF(M4241&lt;&gt;1,"",IF(O4241&gt;=2,1,0))</f>
        <v/>
      </c>
      <c r="AC4241">
        <f>IF(M4241&lt;&gt;1,"",IF(OR(Q4241=999,Q4241=""),"",IF(OR(Q4241&lt;35,Q4241&gt;48),1,0)))</f>
        <v/>
      </c>
      <c r="AD4241">
        <f>IF(COUNT(AA4241:AC4241)&lt;3,"",SUM(AA4241:AC4241))</f>
        <v/>
      </c>
      <c r="AE4241">
        <f>IF(L4241&gt;=4,2,IF(L4241&gt;=2,1,0))</f>
        <v/>
      </c>
      <c r="AF4241">
        <f>IF(L4241&gt;=5,1,0)</f>
        <v/>
      </c>
      <c r="AG4241">
        <f>AE4241+AF4241</f>
        <v/>
      </c>
      <c r="AH4241" s="15">
        <f>IF(M4241&lt;&gt;1,"",IF(OR(R4241=-9,R4241=""),"",R4241))</f>
        <v/>
      </c>
      <c r="AI4241">
        <f>IF(M4241&lt;&gt;1,"",IF(OR(Q4241=999,Q4241=""),"",Q4241))</f>
        <v/>
      </c>
    </row>
    <row r="4242">
      <c r="A4242" t="inlineStr">
        <is>
          <t>TQRMNOP122736</t>
        </is>
      </c>
      <c r="B4242" t="n">
        <v>2025</v>
      </c>
      <c r="C4242" t="n">
        <v>1</v>
      </c>
      <c r="D4242" t="n">
        <v>1</v>
      </c>
      <c r="E4242" t="inlineStr">
        <is>
          <t>S</t>
        </is>
      </c>
      <c r="F4242" t="n">
        <v>33</v>
      </c>
      <c r="G4242" t="n">
        <v>1655</v>
      </c>
      <c r="H4242" t="n">
        <v>3</v>
      </c>
      <c r="I4242" t="n">
        <v>1</v>
      </c>
      <c r="J4242" t="n">
        <v>29</v>
      </c>
      <c r="K4242" t="n">
        <v>2</v>
      </c>
      <c r="L4242" t="n">
        <v>3</v>
      </c>
      <c r="M4242" t="n">
        <v>3</v>
      </c>
      <c r="R4242" s="15" t="n">
        <v>0</v>
      </c>
      <c r="S4242" s="15" t="n">
        <v>0</v>
      </c>
      <c r="T4242" s="15" t="n">
        <v>0</v>
      </c>
      <c r="U4242" s="15" t="n">
        <v>268900</v>
      </c>
      <c r="V4242">
        <f>IFERROR(VLOOKUP(D4242,Tablas_Equivalencia!$A$3:$B$8,2,FALSE),"Sin dato")</f>
        <v/>
      </c>
      <c r="W4242">
        <f>IFERROR(VLOOKUP(L4242,Tablas_Equivalencia!$D$3:$E$9,2,FALSE),"Sin dato")</f>
        <v/>
      </c>
      <c r="X4242">
        <f>IF(I4242=1,"Varón","Mujer")</f>
        <v/>
      </c>
      <c r="Y4242">
        <f>IFERROR(VLOOKUP(M4242,Tablas_Equivalencia!$G$3:$H$6,2,FALSE),"Sin dato")</f>
        <v/>
      </c>
      <c r="Z4242">
        <f>IF(J4242&lt;=24,"18-24","25-29")</f>
        <v/>
      </c>
      <c r="AA4242">
        <f>IF(M4242&lt;&gt;1,"",IF(P4242=2,1,0))</f>
        <v/>
      </c>
      <c r="AB4242">
        <f>IF(M4242&lt;&gt;1,"",IF(O4242&gt;=2,1,0))</f>
        <v/>
      </c>
      <c r="AC4242">
        <f>IF(M4242&lt;&gt;1,"",IF(OR(Q4242=999,Q4242=""),"",IF(OR(Q4242&lt;35,Q4242&gt;48),1,0)))</f>
        <v/>
      </c>
      <c r="AD4242">
        <f>IF(COUNT(AA4242:AC4242)&lt;3,"",SUM(AA4242:AC4242))</f>
        <v/>
      </c>
      <c r="AE4242">
        <f>IF(L4242&gt;=4,2,IF(L4242&gt;=2,1,0))</f>
        <v/>
      </c>
      <c r="AF4242">
        <f>IF(L4242&gt;=5,1,0)</f>
        <v/>
      </c>
      <c r="AG4242">
        <f>AE4242+AF4242</f>
        <v/>
      </c>
      <c r="AH4242" s="15">
        <f>IF(M4242&lt;&gt;1,"",IF(OR(R4242=-9,R4242=""),"",R4242))</f>
        <v/>
      </c>
      <c r="AI4242">
        <f>IF(M4242&lt;&gt;1,"",IF(OR(Q4242=999,Q4242=""),"",Q4242))</f>
        <v/>
      </c>
    </row>
    <row r="4243">
      <c r="A4243" t="inlineStr">
        <is>
          <t>TQRMNOP122737</t>
        </is>
      </c>
      <c r="B4243" t="n">
        <v>2025</v>
      </c>
      <c r="C4243" t="n">
        <v>1</v>
      </c>
      <c r="D4243" t="n">
        <v>40</v>
      </c>
      <c r="E4243" t="inlineStr">
        <is>
          <t>N</t>
        </is>
      </c>
      <c r="F4243" t="n">
        <v>22</v>
      </c>
      <c r="G4243" t="n">
        <v>1218</v>
      </c>
      <c r="H4243" t="n">
        <v>2</v>
      </c>
      <c r="I4243" t="n">
        <v>1</v>
      </c>
      <c r="J4243" t="n">
        <v>25</v>
      </c>
      <c r="K4243" t="n">
        <v>1</v>
      </c>
      <c r="L4243" t="n">
        <v>4</v>
      </c>
      <c r="M4243" t="n">
        <v>1</v>
      </c>
      <c r="N4243" t="n">
        <v>3</v>
      </c>
      <c r="O4243" t="n">
        <v>1</v>
      </c>
      <c r="P4243" t="n">
        <v>2</v>
      </c>
      <c r="Q4243" t="n">
        <v>7</v>
      </c>
      <c r="R4243" s="15" t="n">
        <v>127000</v>
      </c>
      <c r="S4243" s="15" t="n">
        <v>0</v>
      </c>
      <c r="T4243" s="15" t="n">
        <v>127000</v>
      </c>
      <c r="U4243" s="15" t="n">
        <v>144400</v>
      </c>
      <c r="V4243">
        <f>IFERROR(VLOOKUP(D4243,Tablas_Equivalencia!$A$3:$B$8,2,FALSE),"Sin dato")</f>
        <v/>
      </c>
      <c r="W4243">
        <f>IFERROR(VLOOKUP(L4243,Tablas_Equivalencia!$D$3:$E$9,2,FALSE),"Sin dato")</f>
        <v/>
      </c>
      <c r="X4243">
        <f>IF(I4243=1,"Varón","Mujer")</f>
        <v/>
      </c>
      <c r="Y4243">
        <f>IFERROR(VLOOKUP(M4243,Tablas_Equivalencia!$G$3:$H$6,2,FALSE),"Sin dato")</f>
        <v/>
      </c>
      <c r="Z4243">
        <f>IF(J4243&lt;=24,"18-24","25-29")</f>
        <v/>
      </c>
      <c r="AA4243">
        <f>IF(M4243&lt;&gt;1,"",IF(P4243=2,1,0))</f>
        <v/>
      </c>
      <c r="AB4243">
        <f>IF(M4243&lt;&gt;1,"",IF(O4243&gt;=2,1,0))</f>
        <v/>
      </c>
      <c r="AC4243">
        <f>IF(M4243&lt;&gt;1,"",IF(OR(Q4243=999,Q4243=""),"",IF(OR(Q4243&lt;35,Q4243&gt;48),1,0)))</f>
        <v/>
      </c>
      <c r="AD4243">
        <f>IF(COUNT(AA4243:AC4243)&lt;3,"",SUM(AA4243:AC4243))</f>
        <v/>
      </c>
      <c r="AE4243">
        <f>IF(L4243&gt;=4,2,IF(L4243&gt;=2,1,0))</f>
        <v/>
      </c>
      <c r="AF4243">
        <f>IF(L4243&gt;=5,1,0)</f>
        <v/>
      </c>
      <c r="AG4243">
        <f>AE4243+AF4243</f>
        <v/>
      </c>
      <c r="AH4243" s="15">
        <f>IF(M4243&lt;&gt;1,"",IF(OR(R4243=-9,R4243=""),"",R4243))</f>
        <v/>
      </c>
      <c r="AI4243">
        <f>IF(M4243&lt;&gt;1,"",IF(OR(Q4243=999,Q4243=""),"",Q4243))</f>
        <v/>
      </c>
    </row>
    <row r="4244">
      <c r="A4244" t="inlineStr">
        <is>
          <t>TQRMNOP122739</t>
        </is>
      </c>
      <c r="B4244" t="n">
        <v>2025</v>
      </c>
      <c r="C4244" t="n">
        <v>1</v>
      </c>
      <c r="D4244" t="n">
        <v>1</v>
      </c>
      <c r="E4244" t="inlineStr">
        <is>
          <t>S</t>
        </is>
      </c>
      <c r="F4244" t="n">
        <v>32</v>
      </c>
      <c r="G4244" t="n">
        <v>898</v>
      </c>
      <c r="H4244" t="n">
        <v>3</v>
      </c>
      <c r="I4244" t="n">
        <v>1</v>
      </c>
      <c r="J4244" t="n">
        <v>23</v>
      </c>
      <c r="K4244" t="n">
        <v>2</v>
      </c>
      <c r="L4244" t="n">
        <v>6</v>
      </c>
      <c r="M4244" t="n">
        <v>3</v>
      </c>
      <c r="R4244" s="15" t="n">
        <v>0</v>
      </c>
      <c r="S4244" s="15" t="n">
        <v>0</v>
      </c>
      <c r="T4244" s="15" t="n">
        <v>0</v>
      </c>
      <c r="U4244" s="15" t="n">
        <v>170200</v>
      </c>
      <c r="V4244">
        <f>IFERROR(VLOOKUP(D4244,Tablas_Equivalencia!$A$3:$B$8,2,FALSE),"Sin dato")</f>
        <v/>
      </c>
      <c r="W4244">
        <f>IFERROR(VLOOKUP(L4244,Tablas_Equivalencia!$D$3:$E$9,2,FALSE),"Sin dato")</f>
        <v/>
      </c>
      <c r="X4244">
        <f>IF(I4244=1,"Varón","Mujer")</f>
        <v/>
      </c>
      <c r="Y4244">
        <f>IFERROR(VLOOKUP(M4244,Tablas_Equivalencia!$G$3:$H$6,2,FALSE),"Sin dato")</f>
        <v/>
      </c>
      <c r="Z4244">
        <f>IF(J4244&lt;=24,"18-24","25-29")</f>
        <v/>
      </c>
      <c r="AA4244">
        <f>IF(M4244&lt;&gt;1,"",IF(P4244=2,1,0))</f>
        <v/>
      </c>
      <c r="AB4244">
        <f>IF(M4244&lt;&gt;1,"",IF(O4244&gt;=2,1,0))</f>
        <v/>
      </c>
      <c r="AC4244">
        <f>IF(M4244&lt;&gt;1,"",IF(OR(Q4244=999,Q4244=""),"",IF(OR(Q4244&lt;35,Q4244&gt;48),1,0)))</f>
        <v/>
      </c>
      <c r="AD4244">
        <f>IF(COUNT(AA4244:AC4244)&lt;3,"",SUM(AA4244:AC4244))</f>
        <v/>
      </c>
      <c r="AE4244">
        <f>IF(L4244&gt;=4,2,IF(L4244&gt;=2,1,0))</f>
        <v/>
      </c>
      <c r="AF4244">
        <f>IF(L4244&gt;=5,1,0)</f>
        <v/>
      </c>
      <c r="AG4244">
        <f>AE4244+AF4244</f>
        <v/>
      </c>
      <c r="AH4244" s="15">
        <f>IF(M4244&lt;&gt;1,"",IF(OR(R4244=-9,R4244=""),"",R4244))</f>
        <v/>
      </c>
      <c r="AI4244">
        <f>IF(M4244&lt;&gt;1,"",IF(OR(Q4244=999,Q4244=""),"",Q4244))</f>
        <v/>
      </c>
    </row>
    <row r="4245">
      <c r="A4245" t="inlineStr">
        <is>
          <t>TQRMNOP122748</t>
        </is>
      </c>
      <c r="B4245" t="n">
        <v>2025</v>
      </c>
      <c r="C4245" t="n">
        <v>1</v>
      </c>
      <c r="D4245" t="n">
        <v>44</v>
      </c>
      <c r="E4245" t="inlineStr">
        <is>
          <t>N</t>
        </is>
      </c>
      <c r="F4245" t="n">
        <v>14</v>
      </c>
      <c r="G4245" t="n">
        <v>979</v>
      </c>
      <c r="H4245" t="n">
        <v>3</v>
      </c>
      <c r="I4245" t="n">
        <v>2</v>
      </c>
      <c r="J4245" t="n">
        <v>18</v>
      </c>
      <c r="K4245" t="n">
        <v>2</v>
      </c>
      <c r="L4245" t="n">
        <v>3</v>
      </c>
      <c r="M4245" t="n">
        <v>3</v>
      </c>
      <c r="R4245" s="15" t="n">
        <v>0</v>
      </c>
      <c r="S4245" s="15" t="n">
        <v>0</v>
      </c>
      <c r="T4245" s="15" t="n">
        <v>0</v>
      </c>
      <c r="U4245" s="15" t="n">
        <v>119800</v>
      </c>
      <c r="V4245">
        <f>IFERROR(VLOOKUP(D4245,Tablas_Equivalencia!$A$3:$B$8,2,FALSE),"Sin dato")</f>
        <v/>
      </c>
      <c r="W4245">
        <f>IFERROR(VLOOKUP(L4245,Tablas_Equivalencia!$D$3:$E$9,2,FALSE),"Sin dato")</f>
        <v/>
      </c>
      <c r="X4245">
        <f>IF(I4245=1,"Varón","Mujer")</f>
        <v/>
      </c>
      <c r="Y4245">
        <f>IFERROR(VLOOKUP(M4245,Tablas_Equivalencia!$G$3:$H$6,2,FALSE),"Sin dato")</f>
        <v/>
      </c>
      <c r="Z4245">
        <f>IF(J4245&lt;=24,"18-24","25-29")</f>
        <v/>
      </c>
      <c r="AA4245">
        <f>IF(M4245&lt;&gt;1,"",IF(P4245=2,1,0))</f>
        <v/>
      </c>
      <c r="AB4245">
        <f>IF(M4245&lt;&gt;1,"",IF(O4245&gt;=2,1,0))</f>
        <v/>
      </c>
      <c r="AC4245">
        <f>IF(M4245&lt;&gt;1,"",IF(OR(Q4245=999,Q4245=""),"",IF(OR(Q4245&lt;35,Q4245&gt;48),1,0)))</f>
        <v/>
      </c>
      <c r="AD4245">
        <f>IF(COUNT(AA4245:AC4245)&lt;3,"",SUM(AA4245:AC4245))</f>
        <v/>
      </c>
      <c r="AE4245">
        <f>IF(L4245&gt;=4,2,IF(L4245&gt;=2,1,0))</f>
        <v/>
      </c>
      <c r="AF4245">
        <f>IF(L4245&gt;=5,1,0)</f>
        <v/>
      </c>
      <c r="AG4245">
        <f>AE4245+AF4245</f>
        <v/>
      </c>
      <c r="AH4245" s="15">
        <f>IF(M4245&lt;&gt;1,"",IF(OR(R4245=-9,R4245=""),"",R4245))</f>
        <v/>
      </c>
      <c r="AI4245">
        <f>IF(M4245&lt;&gt;1,"",IF(OR(Q4245=999,Q4245=""),"",Q4245))</f>
        <v/>
      </c>
    </row>
    <row r="4246">
      <c r="A4246" t="inlineStr">
        <is>
          <t>TQRMNOP122762</t>
        </is>
      </c>
      <c r="B4246" t="n">
        <v>2025</v>
      </c>
      <c r="C4246" t="n">
        <v>1</v>
      </c>
      <c r="D4246" t="n">
        <v>44</v>
      </c>
      <c r="E4246" t="inlineStr">
        <is>
          <t>N</t>
        </is>
      </c>
      <c r="F4246" t="n">
        <v>14</v>
      </c>
      <c r="G4246" t="n">
        <v>634</v>
      </c>
      <c r="H4246" t="n">
        <v>1</v>
      </c>
      <c r="I4246" t="n">
        <v>1</v>
      </c>
      <c r="J4246" t="n">
        <v>27</v>
      </c>
      <c r="K4246" t="n">
        <v>2</v>
      </c>
      <c r="L4246" t="n">
        <v>4</v>
      </c>
      <c r="M4246" t="n">
        <v>1</v>
      </c>
      <c r="N4246" t="n">
        <v>2</v>
      </c>
      <c r="O4246" t="n">
        <v>2</v>
      </c>
      <c r="P4246" t="n">
        <v>2</v>
      </c>
      <c r="Q4246" t="n">
        <v>39</v>
      </c>
      <c r="R4246" s="15" t="n">
        <v>518000</v>
      </c>
      <c r="S4246" s="15" t="n">
        <v>0</v>
      </c>
      <c r="T4246" s="15" t="n">
        <v>518000</v>
      </c>
      <c r="U4246" s="15" t="n">
        <v>129800</v>
      </c>
      <c r="V4246">
        <f>IFERROR(VLOOKUP(D4246,Tablas_Equivalencia!$A$3:$B$8,2,FALSE),"Sin dato")</f>
        <v/>
      </c>
      <c r="W4246">
        <f>IFERROR(VLOOKUP(L4246,Tablas_Equivalencia!$D$3:$E$9,2,FALSE),"Sin dato")</f>
        <v/>
      </c>
      <c r="X4246">
        <f>IF(I4246=1,"Varón","Mujer")</f>
        <v/>
      </c>
      <c r="Y4246">
        <f>IFERROR(VLOOKUP(M4246,Tablas_Equivalencia!$G$3:$H$6,2,FALSE),"Sin dato")</f>
        <v/>
      </c>
      <c r="Z4246">
        <f>IF(J4246&lt;=24,"18-24","25-29")</f>
        <v/>
      </c>
      <c r="AA4246">
        <f>IF(M4246&lt;&gt;1,"",IF(P4246=2,1,0))</f>
        <v/>
      </c>
      <c r="AB4246">
        <f>IF(M4246&lt;&gt;1,"",IF(O4246&gt;=2,1,0))</f>
        <v/>
      </c>
      <c r="AC4246">
        <f>IF(M4246&lt;&gt;1,"",IF(OR(Q4246=999,Q4246=""),"",IF(OR(Q4246&lt;35,Q4246&gt;48),1,0)))</f>
        <v/>
      </c>
      <c r="AD4246">
        <f>IF(COUNT(AA4246:AC4246)&lt;3,"",SUM(AA4246:AC4246))</f>
        <v/>
      </c>
      <c r="AE4246">
        <f>IF(L4246&gt;=4,2,IF(L4246&gt;=2,1,0))</f>
        <v/>
      </c>
      <c r="AF4246">
        <f>IF(L4246&gt;=5,1,0)</f>
        <v/>
      </c>
      <c r="AG4246">
        <f>AE4246+AF4246</f>
        <v/>
      </c>
      <c r="AH4246" s="15">
        <f>IF(M4246&lt;&gt;1,"",IF(OR(R4246=-9,R4246=""),"",R4246))</f>
        <v/>
      </c>
      <c r="AI4246">
        <f>IF(M4246&lt;&gt;1,"",IF(OR(Q4246=999,Q4246=""),"",Q4246))</f>
        <v/>
      </c>
    </row>
    <row r="4247">
      <c r="A4247" t="inlineStr">
        <is>
          <t>TQRMNOP122770</t>
        </is>
      </c>
      <c r="B4247" t="n">
        <v>2025</v>
      </c>
      <c r="C4247" t="n">
        <v>1</v>
      </c>
      <c r="D4247" t="n">
        <v>43</v>
      </c>
      <c r="E4247" t="inlineStr">
        <is>
          <t>N</t>
        </is>
      </c>
      <c r="F4247" t="n">
        <v>26</v>
      </c>
      <c r="G4247" t="n">
        <v>538</v>
      </c>
      <c r="H4247" t="n">
        <v>3</v>
      </c>
      <c r="I4247" t="n">
        <v>1</v>
      </c>
      <c r="J4247" t="n">
        <v>21</v>
      </c>
      <c r="K4247" t="n">
        <v>2</v>
      </c>
      <c r="L4247" t="n">
        <v>3</v>
      </c>
      <c r="M4247" t="n">
        <v>2</v>
      </c>
      <c r="R4247" s="15" t="n">
        <v>0</v>
      </c>
      <c r="S4247" s="15" t="n">
        <v>0</v>
      </c>
      <c r="T4247" s="15" t="n">
        <v>0</v>
      </c>
      <c r="U4247" s="15" t="n">
        <v>467800</v>
      </c>
      <c r="V4247">
        <f>IFERROR(VLOOKUP(D4247,Tablas_Equivalencia!$A$3:$B$8,2,FALSE),"Sin dato")</f>
        <v/>
      </c>
      <c r="W4247">
        <f>IFERROR(VLOOKUP(L4247,Tablas_Equivalencia!$D$3:$E$9,2,FALSE),"Sin dato")</f>
        <v/>
      </c>
      <c r="X4247">
        <f>IF(I4247=1,"Varón","Mujer")</f>
        <v/>
      </c>
      <c r="Y4247">
        <f>IFERROR(VLOOKUP(M4247,Tablas_Equivalencia!$G$3:$H$6,2,FALSE),"Sin dato")</f>
        <v/>
      </c>
      <c r="Z4247">
        <f>IF(J4247&lt;=24,"18-24","25-29")</f>
        <v/>
      </c>
      <c r="AA4247">
        <f>IF(M4247&lt;&gt;1,"",IF(P4247=2,1,0))</f>
        <v/>
      </c>
      <c r="AB4247">
        <f>IF(M4247&lt;&gt;1,"",IF(O4247&gt;=2,1,0))</f>
        <v/>
      </c>
      <c r="AC4247">
        <f>IF(M4247&lt;&gt;1,"",IF(OR(Q4247=999,Q4247=""),"",IF(OR(Q4247&lt;35,Q4247&gt;48),1,0)))</f>
        <v/>
      </c>
      <c r="AD4247">
        <f>IF(COUNT(AA4247:AC4247)&lt;3,"",SUM(AA4247:AC4247))</f>
        <v/>
      </c>
      <c r="AE4247">
        <f>IF(L4247&gt;=4,2,IF(L4247&gt;=2,1,0))</f>
        <v/>
      </c>
      <c r="AF4247">
        <f>IF(L4247&gt;=5,1,0)</f>
        <v/>
      </c>
      <c r="AG4247">
        <f>AE4247+AF4247</f>
        <v/>
      </c>
      <c r="AH4247" s="15">
        <f>IF(M4247&lt;&gt;1,"",IF(OR(R4247=-9,R4247=""),"",R4247))</f>
        <v/>
      </c>
      <c r="AI4247">
        <f>IF(M4247&lt;&gt;1,"",IF(OR(Q4247=999,Q4247=""),"",Q4247))</f>
        <v/>
      </c>
    </row>
    <row r="4248">
      <c r="A4248" t="inlineStr">
        <is>
          <t>TQRMNOP122772</t>
        </is>
      </c>
      <c r="B4248" t="n">
        <v>2025</v>
      </c>
      <c r="C4248" t="n">
        <v>1</v>
      </c>
      <c r="D4248" t="n">
        <v>42</v>
      </c>
      <c r="E4248" t="inlineStr">
        <is>
          <t>N</t>
        </is>
      </c>
      <c r="F4248" t="n">
        <v>25</v>
      </c>
      <c r="G4248" t="n">
        <v>975</v>
      </c>
      <c r="H4248" t="n">
        <v>3</v>
      </c>
      <c r="I4248" t="n">
        <v>1</v>
      </c>
      <c r="J4248" t="n">
        <v>21</v>
      </c>
      <c r="K4248" t="n">
        <v>1</v>
      </c>
      <c r="L4248" t="n">
        <v>5</v>
      </c>
      <c r="M4248" t="n">
        <v>1</v>
      </c>
      <c r="N4248" t="n">
        <v>3</v>
      </c>
      <c r="O4248" t="n">
        <v>2</v>
      </c>
      <c r="P4248" t="n">
        <v>2</v>
      </c>
      <c r="Q4248" t="n">
        <v>47</v>
      </c>
      <c r="R4248" s="15" t="n">
        <v>-9</v>
      </c>
      <c r="S4248" s="15" t="n">
        <v>39000</v>
      </c>
      <c r="T4248" s="15" t="n">
        <v>38991</v>
      </c>
      <c r="U4248" s="15" t="n">
        <v>128500</v>
      </c>
      <c r="V4248">
        <f>IFERROR(VLOOKUP(D4248,Tablas_Equivalencia!$A$3:$B$8,2,FALSE),"Sin dato")</f>
        <v/>
      </c>
      <c r="W4248">
        <f>IFERROR(VLOOKUP(L4248,Tablas_Equivalencia!$D$3:$E$9,2,FALSE),"Sin dato")</f>
        <v/>
      </c>
      <c r="X4248">
        <f>IF(I4248=1,"Varón","Mujer")</f>
        <v/>
      </c>
      <c r="Y4248">
        <f>IFERROR(VLOOKUP(M4248,Tablas_Equivalencia!$G$3:$H$6,2,FALSE),"Sin dato")</f>
        <v/>
      </c>
      <c r="Z4248">
        <f>IF(J4248&lt;=24,"18-24","25-29")</f>
        <v/>
      </c>
      <c r="AA4248">
        <f>IF(M4248&lt;&gt;1,"",IF(P4248=2,1,0))</f>
        <v/>
      </c>
      <c r="AB4248">
        <f>IF(M4248&lt;&gt;1,"",IF(O4248&gt;=2,1,0))</f>
        <v/>
      </c>
      <c r="AC4248">
        <f>IF(M4248&lt;&gt;1,"",IF(OR(Q4248=999,Q4248=""),"",IF(OR(Q4248&lt;35,Q4248&gt;48),1,0)))</f>
        <v/>
      </c>
      <c r="AD4248">
        <f>IF(COUNT(AA4248:AC4248)&lt;3,"",SUM(AA4248:AC4248))</f>
        <v/>
      </c>
      <c r="AE4248">
        <f>IF(L4248&gt;=4,2,IF(L4248&gt;=2,1,0))</f>
        <v/>
      </c>
      <c r="AF4248">
        <f>IF(L4248&gt;=5,1,0)</f>
        <v/>
      </c>
      <c r="AG4248">
        <f>AE4248+AF4248</f>
        <v/>
      </c>
      <c r="AH4248" s="15">
        <f>IF(M4248&lt;&gt;1,"",IF(OR(R4248=-9,R4248=""),"",R4248))</f>
        <v/>
      </c>
      <c r="AI4248">
        <f>IF(M4248&lt;&gt;1,"",IF(OR(Q4248=999,Q4248=""),"",Q4248))</f>
        <v/>
      </c>
    </row>
    <row r="4249">
      <c r="A4249" t="inlineStr">
        <is>
          <t>TQRMNOP122779</t>
        </is>
      </c>
      <c r="B4249" t="n">
        <v>2025</v>
      </c>
      <c r="C4249" t="n">
        <v>1</v>
      </c>
      <c r="D4249" t="n">
        <v>1</v>
      </c>
      <c r="E4249" t="inlineStr">
        <is>
          <t>S</t>
        </is>
      </c>
      <c r="F4249" t="n">
        <v>33</v>
      </c>
      <c r="G4249" t="n">
        <v>900</v>
      </c>
      <c r="H4249" t="n">
        <v>3</v>
      </c>
      <c r="I4249" t="n">
        <v>1</v>
      </c>
      <c r="J4249" t="n">
        <v>24</v>
      </c>
      <c r="K4249" t="n">
        <v>1</v>
      </c>
      <c r="L4249" t="n">
        <v>5</v>
      </c>
      <c r="M4249" t="n">
        <v>2</v>
      </c>
      <c r="R4249" s="15" t="n">
        <v>0</v>
      </c>
      <c r="S4249" s="15" t="n">
        <v>0</v>
      </c>
      <c r="T4249" s="15" t="n">
        <v>0</v>
      </c>
      <c r="U4249" s="15" t="n">
        <v>286800</v>
      </c>
      <c r="V4249">
        <f>IFERROR(VLOOKUP(D4249,Tablas_Equivalencia!$A$3:$B$8,2,FALSE),"Sin dato")</f>
        <v/>
      </c>
      <c r="W4249">
        <f>IFERROR(VLOOKUP(L4249,Tablas_Equivalencia!$D$3:$E$9,2,FALSE),"Sin dato")</f>
        <v/>
      </c>
      <c r="X4249">
        <f>IF(I4249=1,"Varón","Mujer")</f>
        <v/>
      </c>
      <c r="Y4249">
        <f>IFERROR(VLOOKUP(M4249,Tablas_Equivalencia!$G$3:$H$6,2,FALSE),"Sin dato")</f>
        <v/>
      </c>
      <c r="Z4249">
        <f>IF(J4249&lt;=24,"18-24","25-29")</f>
        <v/>
      </c>
      <c r="AA4249">
        <f>IF(M4249&lt;&gt;1,"",IF(P4249=2,1,0))</f>
        <v/>
      </c>
      <c r="AB4249">
        <f>IF(M4249&lt;&gt;1,"",IF(O4249&gt;=2,1,0))</f>
        <v/>
      </c>
      <c r="AC4249">
        <f>IF(M4249&lt;&gt;1,"",IF(OR(Q4249=999,Q4249=""),"",IF(OR(Q4249&lt;35,Q4249&gt;48),1,0)))</f>
        <v/>
      </c>
      <c r="AD4249">
        <f>IF(COUNT(AA4249:AC4249)&lt;3,"",SUM(AA4249:AC4249))</f>
        <v/>
      </c>
      <c r="AE4249">
        <f>IF(L4249&gt;=4,2,IF(L4249&gt;=2,1,0))</f>
        <v/>
      </c>
      <c r="AF4249">
        <f>IF(L4249&gt;=5,1,0)</f>
        <v/>
      </c>
      <c r="AG4249">
        <f>AE4249+AF4249</f>
        <v/>
      </c>
      <c r="AH4249" s="15">
        <f>IF(M4249&lt;&gt;1,"",IF(OR(R4249=-9,R4249=""),"",R4249))</f>
        <v/>
      </c>
      <c r="AI4249">
        <f>IF(M4249&lt;&gt;1,"",IF(OR(Q4249=999,Q4249=""),"",Q4249))</f>
        <v/>
      </c>
    </row>
    <row r="4250">
      <c r="A4250" t="inlineStr">
        <is>
          <t>TQRMNOP122782</t>
        </is>
      </c>
      <c r="B4250" t="n">
        <v>2025</v>
      </c>
      <c r="C4250" t="n">
        <v>1</v>
      </c>
      <c r="D4250" t="n">
        <v>42</v>
      </c>
      <c r="E4250" t="inlineStr">
        <is>
          <t>S</t>
        </is>
      </c>
      <c r="F4250" t="n">
        <v>10</v>
      </c>
      <c r="G4250" t="n">
        <v>1118</v>
      </c>
      <c r="H4250" t="n">
        <v>2</v>
      </c>
      <c r="I4250" t="n">
        <v>1</v>
      </c>
      <c r="J4250" t="n">
        <v>24</v>
      </c>
      <c r="K4250" t="n">
        <v>2</v>
      </c>
      <c r="L4250" t="n">
        <v>4</v>
      </c>
      <c r="M4250" t="n">
        <v>1</v>
      </c>
      <c r="N4250" t="n">
        <v>3</v>
      </c>
      <c r="O4250" t="n">
        <v>1</v>
      </c>
      <c r="P4250" t="n">
        <v>1</v>
      </c>
      <c r="Q4250" t="n">
        <v>31</v>
      </c>
      <c r="R4250" s="15" t="n">
        <v>-9</v>
      </c>
      <c r="S4250" s="15" t="n">
        <v>72000</v>
      </c>
      <c r="T4250" s="15" t="n">
        <v>71991</v>
      </c>
      <c r="U4250" s="15" t="n">
        <v>91200</v>
      </c>
      <c r="V4250">
        <f>IFERROR(VLOOKUP(D4250,Tablas_Equivalencia!$A$3:$B$8,2,FALSE),"Sin dato")</f>
        <v/>
      </c>
      <c r="W4250">
        <f>IFERROR(VLOOKUP(L4250,Tablas_Equivalencia!$D$3:$E$9,2,FALSE),"Sin dato")</f>
        <v/>
      </c>
      <c r="X4250">
        <f>IF(I4250=1,"Varón","Mujer")</f>
        <v/>
      </c>
      <c r="Y4250">
        <f>IFERROR(VLOOKUP(M4250,Tablas_Equivalencia!$G$3:$H$6,2,FALSE),"Sin dato")</f>
        <v/>
      </c>
      <c r="Z4250">
        <f>IF(J4250&lt;=24,"18-24","25-29")</f>
        <v/>
      </c>
      <c r="AA4250">
        <f>IF(M4250&lt;&gt;1,"",IF(P4250=2,1,0))</f>
        <v/>
      </c>
      <c r="AB4250">
        <f>IF(M4250&lt;&gt;1,"",IF(O4250&gt;=2,1,0))</f>
        <v/>
      </c>
      <c r="AC4250">
        <f>IF(M4250&lt;&gt;1,"",IF(OR(Q4250=999,Q4250=""),"",IF(OR(Q4250&lt;35,Q4250&gt;48),1,0)))</f>
        <v/>
      </c>
      <c r="AD4250">
        <f>IF(COUNT(AA4250:AC4250)&lt;3,"",SUM(AA4250:AC4250))</f>
        <v/>
      </c>
      <c r="AE4250">
        <f>IF(L4250&gt;=4,2,IF(L4250&gt;=2,1,0))</f>
        <v/>
      </c>
      <c r="AF4250">
        <f>IF(L4250&gt;=5,1,0)</f>
        <v/>
      </c>
      <c r="AG4250">
        <f>AE4250+AF4250</f>
        <v/>
      </c>
      <c r="AH4250" s="15">
        <f>IF(M4250&lt;&gt;1,"",IF(OR(R4250=-9,R4250=""),"",R4250))</f>
        <v/>
      </c>
      <c r="AI4250">
        <f>IF(M4250&lt;&gt;1,"",IF(OR(Q4250=999,Q4250=""),"",Q4250))</f>
        <v/>
      </c>
    </row>
    <row r="4251">
      <c r="A4251" t="inlineStr">
        <is>
          <t>TQRMNOP122784</t>
        </is>
      </c>
      <c r="B4251" t="n">
        <v>2025</v>
      </c>
      <c r="C4251" t="n">
        <v>1</v>
      </c>
      <c r="D4251" t="n">
        <v>40</v>
      </c>
      <c r="E4251" t="inlineStr">
        <is>
          <t>N</t>
        </is>
      </c>
      <c r="F4251" t="n">
        <v>22</v>
      </c>
      <c r="G4251" t="n">
        <v>724</v>
      </c>
      <c r="H4251" t="n">
        <v>2</v>
      </c>
      <c r="I4251" t="n">
        <v>1</v>
      </c>
      <c r="J4251" t="n">
        <v>24</v>
      </c>
      <c r="K4251" t="n">
        <v>2</v>
      </c>
      <c r="L4251" t="n">
        <v>3</v>
      </c>
      <c r="M4251" t="n">
        <v>1</v>
      </c>
      <c r="N4251" t="n">
        <v>3</v>
      </c>
      <c r="O4251" t="n">
        <v>2</v>
      </c>
      <c r="P4251" t="n">
        <v>2</v>
      </c>
      <c r="Q4251" t="n">
        <v>28</v>
      </c>
      <c r="R4251" s="15" t="n">
        <v>262000</v>
      </c>
      <c r="S4251" s="15" t="n">
        <v>0</v>
      </c>
      <c r="T4251" s="15" t="n">
        <v>262000</v>
      </c>
      <c r="U4251" s="15" t="n">
        <v>175900</v>
      </c>
      <c r="V4251">
        <f>IFERROR(VLOOKUP(D4251,Tablas_Equivalencia!$A$3:$B$8,2,FALSE),"Sin dato")</f>
        <v/>
      </c>
      <c r="W4251">
        <f>IFERROR(VLOOKUP(L4251,Tablas_Equivalencia!$D$3:$E$9,2,FALSE),"Sin dato")</f>
        <v/>
      </c>
      <c r="X4251">
        <f>IF(I4251=1,"Varón","Mujer")</f>
        <v/>
      </c>
      <c r="Y4251">
        <f>IFERROR(VLOOKUP(M4251,Tablas_Equivalencia!$G$3:$H$6,2,FALSE),"Sin dato")</f>
        <v/>
      </c>
      <c r="Z4251">
        <f>IF(J4251&lt;=24,"18-24","25-29")</f>
        <v/>
      </c>
      <c r="AA4251">
        <f>IF(M4251&lt;&gt;1,"",IF(P4251=2,1,0))</f>
        <v/>
      </c>
      <c r="AB4251">
        <f>IF(M4251&lt;&gt;1,"",IF(O4251&gt;=2,1,0))</f>
        <v/>
      </c>
      <c r="AC4251">
        <f>IF(M4251&lt;&gt;1,"",IF(OR(Q4251=999,Q4251=""),"",IF(OR(Q4251&lt;35,Q4251&gt;48),1,0)))</f>
        <v/>
      </c>
      <c r="AD4251">
        <f>IF(COUNT(AA4251:AC4251)&lt;3,"",SUM(AA4251:AC4251))</f>
        <v/>
      </c>
      <c r="AE4251">
        <f>IF(L4251&gt;=4,2,IF(L4251&gt;=2,1,0))</f>
        <v/>
      </c>
      <c r="AF4251">
        <f>IF(L4251&gt;=5,1,0)</f>
        <v/>
      </c>
      <c r="AG4251">
        <f>AE4251+AF4251</f>
        <v/>
      </c>
      <c r="AH4251" s="15">
        <f>IF(M4251&lt;&gt;1,"",IF(OR(R4251=-9,R4251=""),"",R4251))</f>
        <v/>
      </c>
      <c r="AI4251">
        <f>IF(M4251&lt;&gt;1,"",IF(OR(Q4251=999,Q4251=""),"",Q4251))</f>
        <v/>
      </c>
    </row>
    <row r="4252">
      <c r="A4252" t="inlineStr">
        <is>
          <t>TQRMNOP122785</t>
        </is>
      </c>
      <c r="B4252" t="n">
        <v>2025</v>
      </c>
      <c r="C4252" t="n">
        <v>1</v>
      </c>
      <c r="D4252" t="n">
        <v>41</v>
      </c>
      <c r="E4252" t="inlineStr">
        <is>
          <t>N</t>
        </is>
      </c>
      <c r="F4252" t="n">
        <v>12</v>
      </c>
      <c r="G4252" t="n">
        <v>1971</v>
      </c>
      <c r="H4252" t="n">
        <v>1</v>
      </c>
      <c r="I4252" t="n">
        <v>2</v>
      </c>
      <c r="J4252" t="n">
        <v>21</v>
      </c>
      <c r="K4252" t="n">
        <v>1</v>
      </c>
      <c r="L4252" t="n">
        <v>5</v>
      </c>
      <c r="M4252" t="n">
        <v>3</v>
      </c>
      <c r="R4252" s="15" t="n">
        <v>0</v>
      </c>
      <c r="S4252" s="15" t="n">
        <v>0</v>
      </c>
      <c r="T4252" s="15" t="n">
        <v>0</v>
      </c>
      <c r="U4252" s="15" t="n">
        <v>172700</v>
      </c>
      <c r="V4252">
        <f>IFERROR(VLOOKUP(D4252,Tablas_Equivalencia!$A$3:$B$8,2,FALSE),"Sin dato")</f>
        <v/>
      </c>
      <c r="W4252">
        <f>IFERROR(VLOOKUP(L4252,Tablas_Equivalencia!$D$3:$E$9,2,FALSE),"Sin dato")</f>
        <v/>
      </c>
      <c r="X4252">
        <f>IF(I4252=1,"Varón","Mujer")</f>
        <v/>
      </c>
      <c r="Y4252">
        <f>IFERROR(VLOOKUP(M4252,Tablas_Equivalencia!$G$3:$H$6,2,FALSE),"Sin dato")</f>
        <v/>
      </c>
      <c r="Z4252">
        <f>IF(J4252&lt;=24,"18-24","25-29")</f>
        <v/>
      </c>
      <c r="AA4252">
        <f>IF(M4252&lt;&gt;1,"",IF(P4252=2,1,0))</f>
        <v/>
      </c>
      <c r="AB4252">
        <f>IF(M4252&lt;&gt;1,"",IF(O4252&gt;=2,1,0))</f>
        <v/>
      </c>
      <c r="AC4252">
        <f>IF(M4252&lt;&gt;1,"",IF(OR(Q4252=999,Q4252=""),"",IF(OR(Q4252&lt;35,Q4252&gt;48),1,0)))</f>
        <v/>
      </c>
      <c r="AD4252">
        <f>IF(COUNT(AA4252:AC4252)&lt;3,"",SUM(AA4252:AC4252))</f>
        <v/>
      </c>
      <c r="AE4252">
        <f>IF(L4252&gt;=4,2,IF(L4252&gt;=2,1,0))</f>
        <v/>
      </c>
      <c r="AF4252">
        <f>IF(L4252&gt;=5,1,0)</f>
        <v/>
      </c>
      <c r="AG4252">
        <f>AE4252+AF4252</f>
        <v/>
      </c>
      <c r="AH4252" s="15">
        <f>IF(M4252&lt;&gt;1,"",IF(OR(R4252=-9,R4252=""),"",R4252))</f>
        <v/>
      </c>
      <c r="AI4252">
        <f>IF(M4252&lt;&gt;1,"",IF(OR(Q4252=999,Q4252=""),"",Q4252))</f>
        <v/>
      </c>
    </row>
    <row r="4253">
      <c r="A4253" t="inlineStr">
        <is>
          <t>TQRMNOP122787</t>
        </is>
      </c>
      <c r="B4253" t="n">
        <v>2025</v>
      </c>
      <c r="C4253" t="n">
        <v>1</v>
      </c>
      <c r="D4253" t="n">
        <v>43</v>
      </c>
      <c r="E4253" t="inlineStr">
        <is>
          <t>N</t>
        </is>
      </c>
      <c r="F4253" t="n">
        <v>26</v>
      </c>
      <c r="G4253" t="n">
        <v>712</v>
      </c>
      <c r="H4253" t="n">
        <v>2</v>
      </c>
      <c r="I4253" t="n">
        <v>2</v>
      </c>
      <c r="J4253" t="n">
        <v>24</v>
      </c>
      <c r="K4253" t="n">
        <v>2</v>
      </c>
      <c r="L4253" t="n">
        <v>6</v>
      </c>
      <c r="M4253" t="n">
        <v>1</v>
      </c>
      <c r="N4253" t="n">
        <v>3</v>
      </c>
      <c r="O4253" t="n">
        <v>3</v>
      </c>
      <c r="P4253" t="n">
        <v>1</v>
      </c>
      <c r="Q4253" t="n">
        <v>54</v>
      </c>
      <c r="R4253" s="15" t="n">
        <v>614000</v>
      </c>
      <c r="S4253" s="15" t="n">
        <v>0</v>
      </c>
      <c r="T4253" s="15" t="n">
        <v>614000</v>
      </c>
      <c r="U4253" s="15" t="n">
        <v>159800</v>
      </c>
      <c r="V4253">
        <f>IFERROR(VLOOKUP(D4253,Tablas_Equivalencia!$A$3:$B$8,2,FALSE),"Sin dato")</f>
        <v/>
      </c>
      <c r="W4253">
        <f>IFERROR(VLOOKUP(L4253,Tablas_Equivalencia!$D$3:$E$9,2,FALSE),"Sin dato")</f>
        <v/>
      </c>
      <c r="X4253">
        <f>IF(I4253=1,"Varón","Mujer")</f>
        <v/>
      </c>
      <c r="Y4253">
        <f>IFERROR(VLOOKUP(M4253,Tablas_Equivalencia!$G$3:$H$6,2,FALSE),"Sin dato")</f>
        <v/>
      </c>
      <c r="Z4253">
        <f>IF(J4253&lt;=24,"18-24","25-29")</f>
        <v/>
      </c>
      <c r="AA4253">
        <f>IF(M4253&lt;&gt;1,"",IF(P4253=2,1,0))</f>
        <v/>
      </c>
      <c r="AB4253">
        <f>IF(M4253&lt;&gt;1,"",IF(O4253&gt;=2,1,0))</f>
        <v/>
      </c>
      <c r="AC4253">
        <f>IF(M4253&lt;&gt;1,"",IF(OR(Q4253=999,Q4253=""),"",IF(OR(Q4253&lt;35,Q4253&gt;48),1,0)))</f>
        <v/>
      </c>
      <c r="AD4253">
        <f>IF(COUNT(AA4253:AC4253)&lt;3,"",SUM(AA4253:AC4253))</f>
        <v/>
      </c>
      <c r="AE4253">
        <f>IF(L4253&gt;=4,2,IF(L4253&gt;=2,1,0))</f>
        <v/>
      </c>
      <c r="AF4253">
        <f>IF(L4253&gt;=5,1,0)</f>
        <v/>
      </c>
      <c r="AG4253">
        <f>AE4253+AF4253</f>
        <v/>
      </c>
      <c r="AH4253" s="15">
        <f>IF(M4253&lt;&gt;1,"",IF(OR(R4253=-9,R4253=""),"",R4253))</f>
        <v/>
      </c>
      <c r="AI4253">
        <f>IF(M4253&lt;&gt;1,"",IF(OR(Q4253=999,Q4253=""),"",Q4253))</f>
        <v/>
      </c>
    </row>
    <row r="4254">
      <c r="A4254" t="inlineStr">
        <is>
          <t>TQRMNOP122788</t>
        </is>
      </c>
      <c r="B4254" t="n">
        <v>2025</v>
      </c>
      <c r="C4254" t="n">
        <v>1</v>
      </c>
      <c r="D4254" t="n">
        <v>42</v>
      </c>
      <c r="E4254" t="inlineStr">
        <is>
          <t>N</t>
        </is>
      </c>
      <c r="F4254" t="n">
        <v>25</v>
      </c>
      <c r="G4254" t="n">
        <v>1453</v>
      </c>
      <c r="H4254" t="n">
        <v>2</v>
      </c>
      <c r="I4254" t="n">
        <v>1</v>
      </c>
      <c r="J4254" t="n">
        <v>20</v>
      </c>
      <c r="K4254" t="n">
        <v>1</v>
      </c>
      <c r="L4254" t="n">
        <v>4</v>
      </c>
      <c r="M4254" t="n">
        <v>1</v>
      </c>
      <c r="N4254" t="n">
        <v>3</v>
      </c>
      <c r="O4254" t="n">
        <v>2</v>
      </c>
      <c r="P4254" t="n">
        <v>2</v>
      </c>
      <c r="Q4254" t="n">
        <v>36</v>
      </c>
      <c r="R4254" s="15" t="n">
        <v>208000</v>
      </c>
      <c r="S4254" s="15" t="n">
        <v>0</v>
      </c>
      <c r="T4254" s="15" t="n">
        <v>208000</v>
      </c>
      <c r="U4254" s="15" t="n">
        <v>96300</v>
      </c>
      <c r="V4254">
        <f>IFERROR(VLOOKUP(D4254,Tablas_Equivalencia!$A$3:$B$8,2,FALSE),"Sin dato")</f>
        <v/>
      </c>
      <c r="W4254">
        <f>IFERROR(VLOOKUP(L4254,Tablas_Equivalencia!$D$3:$E$9,2,FALSE),"Sin dato")</f>
        <v/>
      </c>
      <c r="X4254">
        <f>IF(I4254=1,"Varón","Mujer")</f>
        <v/>
      </c>
      <c r="Y4254">
        <f>IFERROR(VLOOKUP(M4254,Tablas_Equivalencia!$G$3:$H$6,2,FALSE),"Sin dato")</f>
        <v/>
      </c>
      <c r="Z4254">
        <f>IF(J4254&lt;=24,"18-24","25-29")</f>
        <v/>
      </c>
      <c r="AA4254">
        <f>IF(M4254&lt;&gt;1,"",IF(P4254=2,1,0))</f>
        <v/>
      </c>
      <c r="AB4254">
        <f>IF(M4254&lt;&gt;1,"",IF(O4254&gt;=2,1,0))</f>
        <v/>
      </c>
      <c r="AC4254">
        <f>IF(M4254&lt;&gt;1,"",IF(OR(Q4254=999,Q4254=""),"",IF(OR(Q4254&lt;35,Q4254&gt;48),1,0)))</f>
        <v/>
      </c>
      <c r="AD4254">
        <f>IF(COUNT(AA4254:AC4254)&lt;3,"",SUM(AA4254:AC4254))</f>
        <v/>
      </c>
      <c r="AE4254">
        <f>IF(L4254&gt;=4,2,IF(L4254&gt;=2,1,0))</f>
        <v/>
      </c>
      <c r="AF4254">
        <f>IF(L4254&gt;=5,1,0)</f>
        <v/>
      </c>
      <c r="AG4254">
        <f>AE4254+AF4254</f>
        <v/>
      </c>
      <c r="AH4254" s="15">
        <f>IF(M4254&lt;&gt;1,"",IF(OR(R4254=-9,R4254=""),"",R4254))</f>
        <v/>
      </c>
      <c r="AI4254">
        <f>IF(M4254&lt;&gt;1,"",IF(OR(Q4254=999,Q4254=""),"",Q4254))</f>
        <v/>
      </c>
    </row>
    <row r="4255">
      <c r="A4255" t="inlineStr">
        <is>
          <t>TQRMNOP122796</t>
        </is>
      </c>
      <c r="B4255" t="n">
        <v>2025</v>
      </c>
      <c r="C4255" t="n">
        <v>1</v>
      </c>
      <c r="D4255" t="n">
        <v>40</v>
      </c>
      <c r="E4255" t="inlineStr">
        <is>
          <t>N</t>
        </is>
      </c>
      <c r="F4255" t="n">
        <v>22</v>
      </c>
      <c r="G4255" t="n">
        <v>1194</v>
      </c>
      <c r="H4255" t="n">
        <v>1</v>
      </c>
      <c r="I4255" t="n">
        <v>2</v>
      </c>
      <c r="J4255" t="n">
        <v>27</v>
      </c>
      <c r="K4255" t="n">
        <v>1</v>
      </c>
      <c r="L4255" t="n">
        <v>5</v>
      </c>
      <c r="M4255" t="n">
        <v>1</v>
      </c>
      <c r="N4255" t="n">
        <v>3</v>
      </c>
      <c r="O4255" t="n">
        <v>3</v>
      </c>
      <c r="P4255" t="n">
        <v>2</v>
      </c>
      <c r="Q4255" t="n">
        <v>18</v>
      </c>
      <c r="R4255" s="15" t="n">
        <v>445000</v>
      </c>
      <c r="S4255" s="15" t="n">
        <v>189000</v>
      </c>
      <c r="T4255" s="15" t="n">
        <v>634000</v>
      </c>
      <c r="U4255" s="15" t="n">
        <v>96600</v>
      </c>
      <c r="V4255">
        <f>IFERROR(VLOOKUP(D4255,Tablas_Equivalencia!$A$3:$B$8,2,FALSE),"Sin dato")</f>
        <v/>
      </c>
      <c r="W4255">
        <f>IFERROR(VLOOKUP(L4255,Tablas_Equivalencia!$D$3:$E$9,2,FALSE),"Sin dato")</f>
        <v/>
      </c>
      <c r="X4255">
        <f>IF(I4255=1,"Varón","Mujer")</f>
        <v/>
      </c>
      <c r="Y4255">
        <f>IFERROR(VLOOKUP(M4255,Tablas_Equivalencia!$G$3:$H$6,2,FALSE),"Sin dato")</f>
        <v/>
      </c>
      <c r="Z4255">
        <f>IF(J4255&lt;=24,"18-24","25-29")</f>
        <v/>
      </c>
      <c r="AA4255">
        <f>IF(M4255&lt;&gt;1,"",IF(P4255=2,1,0))</f>
        <v/>
      </c>
      <c r="AB4255">
        <f>IF(M4255&lt;&gt;1,"",IF(O4255&gt;=2,1,0))</f>
        <v/>
      </c>
      <c r="AC4255">
        <f>IF(M4255&lt;&gt;1,"",IF(OR(Q4255=999,Q4255=""),"",IF(OR(Q4255&lt;35,Q4255&gt;48),1,0)))</f>
        <v/>
      </c>
      <c r="AD4255">
        <f>IF(COUNT(AA4255:AC4255)&lt;3,"",SUM(AA4255:AC4255))</f>
        <v/>
      </c>
      <c r="AE4255">
        <f>IF(L4255&gt;=4,2,IF(L4255&gt;=2,1,0))</f>
        <v/>
      </c>
      <c r="AF4255">
        <f>IF(L4255&gt;=5,1,0)</f>
        <v/>
      </c>
      <c r="AG4255">
        <f>AE4255+AF4255</f>
        <v/>
      </c>
      <c r="AH4255" s="15">
        <f>IF(M4255&lt;&gt;1,"",IF(OR(R4255=-9,R4255=""),"",R4255))</f>
        <v/>
      </c>
      <c r="AI4255">
        <f>IF(M4255&lt;&gt;1,"",IF(OR(Q4255=999,Q4255=""),"",Q4255))</f>
        <v/>
      </c>
    </row>
    <row r="4256">
      <c r="A4256" t="inlineStr">
        <is>
          <t>TQRMNOP122801</t>
        </is>
      </c>
      <c r="B4256" t="n">
        <v>2025</v>
      </c>
      <c r="C4256" t="n">
        <v>1</v>
      </c>
      <c r="D4256" t="n">
        <v>43</v>
      </c>
      <c r="E4256" t="inlineStr">
        <is>
          <t>N</t>
        </is>
      </c>
      <c r="F4256" t="n">
        <v>38</v>
      </c>
      <c r="G4256" t="n">
        <v>766</v>
      </c>
      <c r="H4256" t="n">
        <v>1</v>
      </c>
      <c r="I4256" t="n">
        <v>2</v>
      </c>
      <c r="J4256" t="n">
        <v>27</v>
      </c>
      <c r="K4256" t="n">
        <v>1</v>
      </c>
      <c r="L4256" t="n">
        <v>5</v>
      </c>
      <c r="M4256" t="n">
        <v>1</v>
      </c>
      <c r="N4256" t="n">
        <v>3</v>
      </c>
      <c r="O4256" t="n">
        <v>1</v>
      </c>
      <c r="P4256" t="n">
        <v>1</v>
      </c>
      <c r="Q4256" t="n">
        <v>45</v>
      </c>
      <c r="R4256" s="15" t="n">
        <v>792000</v>
      </c>
      <c r="S4256" s="15" t="n">
        <v>0</v>
      </c>
      <c r="T4256" s="15" t="n">
        <v>792000</v>
      </c>
      <c r="U4256" s="15" t="n">
        <v>77900</v>
      </c>
      <c r="V4256">
        <f>IFERROR(VLOOKUP(D4256,Tablas_Equivalencia!$A$3:$B$8,2,FALSE),"Sin dato")</f>
        <v/>
      </c>
      <c r="W4256">
        <f>IFERROR(VLOOKUP(L4256,Tablas_Equivalencia!$D$3:$E$9,2,FALSE),"Sin dato")</f>
        <v/>
      </c>
      <c r="X4256">
        <f>IF(I4256=1,"Varón","Mujer")</f>
        <v/>
      </c>
      <c r="Y4256">
        <f>IFERROR(VLOOKUP(M4256,Tablas_Equivalencia!$G$3:$H$6,2,FALSE),"Sin dato")</f>
        <v/>
      </c>
      <c r="Z4256">
        <f>IF(J4256&lt;=24,"18-24","25-29")</f>
        <v/>
      </c>
      <c r="AA4256">
        <f>IF(M4256&lt;&gt;1,"",IF(P4256=2,1,0))</f>
        <v/>
      </c>
      <c r="AB4256">
        <f>IF(M4256&lt;&gt;1,"",IF(O4256&gt;=2,1,0))</f>
        <v/>
      </c>
      <c r="AC4256">
        <f>IF(M4256&lt;&gt;1,"",IF(OR(Q4256=999,Q4256=""),"",IF(OR(Q4256&lt;35,Q4256&gt;48),1,0)))</f>
        <v/>
      </c>
      <c r="AD4256">
        <f>IF(COUNT(AA4256:AC4256)&lt;3,"",SUM(AA4256:AC4256))</f>
        <v/>
      </c>
      <c r="AE4256">
        <f>IF(L4256&gt;=4,2,IF(L4256&gt;=2,1,0))</f>
        <v/>
      </c>
      <c r="AF4256">
        <f>IF(L4256&gt;=5,1,0)</f>
        <v/>
      </c>
      <c r="AG4256">
        <f>AE4256+AF4256</f>
        <v/>
      </c>
      <c r="AH4256" s="15">
        <f>IF(M4256&lt;&gt;1,"",IF(OR(R4256=-9,R4256=""),"",R4256))</f>
        <v/>
      </c>
      <c r="AI4256">
        <f>IF(M4256&lt;&gt;1,"",IF(OR(Q4256=999,Q4256=""),"",Q4256))</f>
        <v/>
      </c>
    </row>
    <row r="4257">
      <c r="A4257" t="inlineStr">
        <is>
          <t>TQRMNOP122812</t>
        </is>
      </c>
      <c r="B4257" t="n">
        <v>2025</v>
      </c>
      <c r="C4257" t="n">
        <v>1</v>
      </c>
      <c r="D4257" t="n">
        <v>44</v>
      </c>
      <c r="E4257" t="inlineStr">
        <is>
          <t>N</t>
        </is>
      </c>
      <c r="F4257" t="n">
        <v>93</v>
      </c>
      <c r="G4257" t="n">
        <v>1569</v>
      </c>
      <c r="H4257" t="n">
        <v>2</v>
      </c>
      <c r="I4257" t="n">
        <v>1</v>
      </c>
      <c r="J4257" t="n">
        <v>21</v>
      </c>
      <c r="K4257" t="n">
        <v>2</v>
      </c>
      <c r="L4257" t="n">
        <v>5</v>
      </c>
      <c r="M4257" t="n">
        <v>1</v>
      </c>
      <c r="N4257" t="n">
        <v>3</v>
      </c>
      <c r="O4257" t="n">
        <v>1</v>
      </c>
      <c r="P4257" t="n">
        <v>1</v>
      </c>
      <c r="Q4257" t="n">
        <v>21</v>
      </c>
      <c r="R4257" s="15" t="n">
        <v>543000</v>
      </c>
      <c r="S4257" s="15" t="n">
        <v>243000</v>
      </c>
      <c r="T4257" s="15" t="n">
        <v>786000</v>
      </c>
      <c r="U4257" s="15" t="n">
        <v>462000</v>
      </c>
      <c r="V4257">
        <f>IFERROR(VLOOKUP(D4257,Tablas_Equivalencia!$A$3:$B$8,2,FALSE),"Sin dato")</f>
        <v/>
      </c>
      <c r="W4257">
        <f>IFERROR(VLOOKUP(L4257,Tablas_Equivalencia!$D$3:$E$9,2,FALSE),"Sin dato")</f>
        <v/>
      </c>
      <c r="X4257">
        <f>IF(I4257=1,"Varón","Mujer")</f>
        <v/>
      </c>
      <c r="Y4257">
        <f>IFERROR(VLOOKUP(M4257,Tablas_Equivalencia!$G$3:$H$6,2,FALSE),"Sin dato")</f>
        <v/>
      </c>
      <c r="Z4257">
        <f>IF(J4257&lt;=24,"18-24","25-29")</f>
        <v/>
      </c>
      <c r="AA4257">
        <f>IF(M4257&lt;&gt;1,"",IF(P4257=2,1,0))</f>
        <v/>
      </c>
      <c r="AB4257">
        <f>IF(M4257&lt;&gt;1,"",IF(O4257&gt;=2,1,0))</f>
        <v/>
      </c>
      <c r="AC4257">
        <f>IF(M4257&lt;&gt;1,"",IF(OR(Q4257=999,Q4257=""),"",IF(OR(Q4257&lt;35,Q4257&gt;48),1,0)))</f>
        <v/>
      </c>
      <c r="AD4257">
        <f>IF(COUNT(AA4257:AC4257)&lt;3,"",SUM(AA4257:AC4257))</f>
        <v/>
      </c>
      <c r="AE4257">
        <f>IF(L4257&gt;=4,2,IF(L4257&gt;=2,1,0))</f>
        <v/>
      </c>
      <c r="AF4257">
        <f>IF(L4257&gt;=5,1,0)</f>
        <v/>
      </c>
      <c r="AG4257">
        <f>AE4257+AF4257</f>
        <v/>
      </c>
      <c r="AH4257" s="15">
        <f>IF(M4257&lt;&gt;1,"",IF(OR(R4257=-9,R4257=""),"",R4257))</f>
        <v/>
      </c>
      <c r="AI4257">
        <f>IF(M4257&lt;&gt;1,"",IF(OR(Q4257=999,Q4257=""),"",Q4257))</f>
        <v/>
      </c>
    </row>
    <row r="4258">
      <c r="A4258" t="inlineStr">
        <is>
          <t>TQRMNOP122820</t>
        </is>
      </c>
      <c r="B4258" t="n">
        <v>2025</v>
      </c>
      <c r="C4258" t="n">
        <v>1</v>
      </c>
      <c r="D4258" t="n">
        <v>43</v>
      </c>
      <c r="E4258" t="inlineStr">
        <is>
          <t>N</t>
        </is>
      </c>
      <c r="F4258" t="n">
        <v>29</v>
      </c>
      <c r="G4258" t="n">
        <v>451</v>
      </c>
      <c r="H4258" t="n">
        <v>3</v>
      </c>
      <c r="I4258" t="n">
        <v>2</v>
      </c>
      <c r="J4258" t="n">
        <v>27</v>
      </c>
      <c r="K4258" t="n">
        <v>1</v>
      </c>
      <c r="L4258" t="n">
        <v>1</v>
      </c>
      <c r="M4258" t="n">
        <v>1</v>
      </c>
      <c r="N4258" t="n">
        <v>2</v>
      </c>
      <c r="O4258" t="n">
        <v>2</v>
      </c>
      <c r="P4258" t="n">
        <v>2</v>
      </c>
      <c r="Q4258" t="n">
        <v>28</v>
      </c>
      <c r="R4258" s="15" t="n">
        <v>140000</v>
      </c>
      <c r="S4258" s="15" t="n">
        <v>50000</v>
      </c>
      <c r="T4258" s="15" t="n">
        <v>190000</v>
      </c>
      <c r="U4258" s="15" t="n">
        <v>141700</v>
      </c>
      <c r="V4258">
        <f>IFERROR(VLOOKUP(D4258,Tablas_Equivalencia!$A$3:$B$8,2,FALSE),"Sin dato")</f>
        <v/>
      </c>
      <c r="W4258">
        <f>IFERROR(VLOOKUP(L4258,Tablas_Equivalencia!$D$3:$E$9,2,FALSE),"Sin dato")</f>
        <v/>
      </c>
      <c r="X4258">
        <f>IF(I4258=1,"Varón","Mujer")</f>
        <v/>
      </c>
      <c r="Y4258">
        <f>IFERROR(VLOOKUP(M4258,Tablas_Equivalencia!$G$3:$H$6,2,FALSE),"Sin dato")</f>
        <v/>
      </c>
      <c r="Z4258">
        <f>IF(J4258&lt;=24,"18-24","25-29")</f>
        <v/>
      </c>
      <c r="AA4258">
        <f>IF(M4258&lt;&gt;1,"",IF(P4258=2,1,0))</f>
        <v/>
      </c>
      <c r="AB4258">
        <f>IF(M4258&lt;&gt;1,"",IF(O4258&gt;=2,1,0))</f>
        <v/>
      </c>
      <c r="AC4258">
        <f>IF(M4258&lt;&gt;1,"",IF(OR(Q4258=999,Q4258=""),"",IF(OR(Q4258&lt;35,Q4258&gt;48),1,0)))</f>
        <v/>
      </c>
      <c r="AD4258">
        <f>IF(COUNT(AA4258:AC4258)&lt;3,"",SUM(AA4258:AC4258))</f>
        <v/>
      </c>
      <c r="AE4258">
        <f>IF(L4258&gt;=4,2,IF(L4258&gt;=2,1,0))</f>
        <v/>
      </c>
      <c r="AF4258">
        <f>IF(L4258&gt;=5,1,0)</f>
        <v/>
      </c>
      <c r="AG4258">
        <f>AE4258+AF4258</f>
        <v/>
      </c>
      <c r="AH4258" s="15">
        <f>IF(M4258&lt;&gt;1,"",IF(OR(R4258=-9,R4258=""),"",R4258))</f>
        <v/>
      </c>
      <c r="AI4258">
        <f>IF(M4258&lt;&gt;1,"",IF(OR(Q4258=999,Q4258=""),"",Q4258))</f>
        <v/>
      </c>
    </row>
    <row r="4259">
      <c r="A4259" t="inlineStr">
        <is>
          <t>TQRMNOP122827</t>
        </is>
      </c>
      <c r="B4259" t="n">
        <v>2025</v>
      </c>
      <c r="C4259" t="n">
        <v>1</v>
      </c>
      <c r="D4259" t="n">
        <v>1</v>
      </c>
      <c r="E4259" t="inlineStr">
        <is>
          <t>S</t>
        </is>
      </c>
      <c r="F4259" t="n">
        <v>32</v>
      </c>
      <c r="G4259" t="n">
        <v>271</v>
      </c>
      <c r="H4259" t="n">
        <v>3</v>
      </c>
      <c r="I4259" t="n">
        <v>1</v>
      </c>
      <c r="J4259" t="n">
        <v>29</v>
      </c>
      <c r="K4259" t="n">
        <v>2</v>
      </c>
      <c r="L4259" t="n">
        <v>4</v>
      </c>
      <c r="M4259" t="n">
        <v>1</v>
      </c>
      <c r="N4259" t="n">
        <v>4</v>
      </c>
      <c r="O4259" t="n">
        <v>1</v>
      </c>
      <c r="P4259" t="n">
        <v>1</v>
      </c>
      <c r="Q4259" t="n">
        <v>35</v>
      </c>
      <c r="R4259" s="15" t="n">
        <v>988000</v>
      </c>
      <c r="S4259" s="15" t="n">
        <v>0</v>
      </c>
      <c r="T4259" s="15" t="n">
        <v>988000</v>
      </c>
      <c r="U4259" s="15" t="n">
        <v>189300</v>
      </c>
      <c r="V4259">
        <f>IFERROR(VLOOKUP(D4259,Tablas_Equivalencia!$A$3:$B$8,2,FALSE),"Sin dato")</f>
        <v/>
      </c>
      <c r="W4259">
        <f>IFERROR(VLOOKUP(L4259,Tablas_Equivalencia!$D$3:$E$9,2,FALSE),"Sin dato")</f>
        <v/>
      </c>
      <c r="X4259">
        <f>IF(I4259=1,"Varón","Mujer")</f>
        <v/>
      </c>
      <c r="Y4259">
        <f>IFERROR(VLOOKUP(M4259,Tablas_Equivalencia!$G$3:$H$6,2,FALSE),"Sin dato")</f>
        <v/>
      </c>
      <c r="Z4259">
        <f>IF(J4259&lt;=24,"18-24","25-29")</f>
        <v/>
      </c>
      <c r="AA4259">
        <f>IF(M4259&lt;&gt;1,"",IF(P4259=2,1,0))</f>
        <v/>
      </c>
      <c r="AB4259">
        <f>IF(M4259&lt;&gt;1,"",IF(O4259&gt;=2,1,0))</f>
        <v/>
      </c>
      <c r="AC4259">
        <f>IF(M4259&lt;&gt;1,"",IF(OR(Q4259=999,Q4259=""),"",IF(OR(Q4259&lt;35,Q4259&gt;48),1,0)))</f>
        <v/>
      </c>
      <c r="AD4259">
        <f>IF(COUNT(AA4259:AC4259)&lt;3,"",SUM(AA4259:AC4259))</f>
        <v/>
      </c>
      <c r="AE4259">
        <f>IF(L4259&gt;=4,2,IF(L4259&gt;=2,1,0))</f>
        <v/>
      </c>
      <c r="AF4259">
        <f>IF(L4259&gt;=5,1,0)</f>
        <v/>
      </c>
      <c r="AG4259">
        <f>AE4259+AF4259</f>
        <v/>
      </c>
      <c r="AH4259" s="15">
        <f>IF(M4259&lt;&gt;1,"",IF(OR(R4259=-9,R4259=""),"",R4259))</f>
        <v/>
      </c>
      <c r="AI4259">
        <f>IF(M4259&lt;&gt;1,"",IF(OR(Q4259=999,Q4259=""),"",Q4259))</f>
        <v/>
      </c>
    </row>
    <row r="4260">
      <c r="A4260" t="inlineStr">
        <is>
          <t>TQRMNOP122828</t>
        </is>
      </c>
      <c r="B4260" t="n">
        <v>2025</v>
      </c>
      <c r="C4260" t="n">
        <v>1</v>
      </c>
      <c r="D4260" t="n">
        <v>43</v>
      </c>
      <c r="E4260" t="inlineStr">
        <is>
          <t>N</t>
        </is>
      </c>
      <c r="F4260" t="n">
        <v>38</v>
      </c>
      <c r="G4260" t="n">
        <v>1568</v>
      </c>
      <c r="H4260" t="n">
        <v>1</v>
      </c>
      <c r="I4260" t="n">
        <v>2</v>
      </c>
      <c r="J4260" t="n">
        <v>20</v>
      </c>
      <c r="K4260" t="n">
        <v>1</v>
      </c>
      <c r="L4260" t="n">
        <v>5</v>
      </c>
      <c r="M4260" t="n">
        <v>3</v>
      </c>
      <c r="R4260" s="15" t="n">
        <v>0</v>
      </c>
      <c r="S4260" s="15" t="n">
        <v>0</v>
      </c>
      <c r="T4260" s="15" t="n">
        <v>0</v>
      </c>
      <c r="U4260" s="15" t="n">
        <v>87500</v>
      </c>
      <c r="V4260">
        <f>IFERROR(VLOOKUP(D4260,Tablas_Equivalencia!$A$3:$B$8,2,FALSE),"Sin dato")</f>
        <v/>
      </c>
      <c r="W4260">
        <f>IFERROR(VLOOKUP(L4260,Tablas_Equivalencia!$D$3:$E$9,2,FALSE),"Sin dato")</f>
        <v/>
      </c>
      <c r="X4260">
        <f>IF(I4260=1,"Varón","Mujer")</f>
        <v/>
      </c>
      <c r="Y4260">
        <f>IFERROR(VLOOKUP(M4260,Tablas_Equivalencia!$G$3:$H$6,2,FALSE),"Sin dato")</f>
        <v/>
      </c>
      <c r="Z4260">
        <f>IF(J4260&lt;=24,"18-24","25-29")</f>
        <v/>
      </c>
      <c r="AA4260">
        <f>IF(M4260&lt;&gt;1,"",IF(P4260=2,1,0))</f>
        <v/>
      </c>
      <c r="AB4260">
        <f>IF(M4260&lt;&gt;1,"",IF(O4260&gt;=2,1,0))</f>
        <v/>
      </c>
      <c r="AC4260">
        <f>IF(M4260&lt;&gt;1,"",IF(OR(Q4260=999,Q4260=""),"",IF(OR(Q4260&lt;35,Q4260&gt;48),1,0)))</f>
        <v/>
      </c>
      <c r="AD4260">
        <f>IF(COUNT(AA4260:AC4260)&lt;3,"",SUM(AA4260:AC4260))</f>
        <v/>
      </c>
      <c r="AE4260">
        <f>IF(L4260&gt;=4,2,IF(L4260&gt;=2,1,0))</f>
        <v/>
      </c>
      <c r="AF4260">
        <f>IF(L4260&gt;=5,1,0)</f>
        <v/>
      </c>
      <c r="AG4260">
        <f>AE4260+AF4260</f>
        <v/>
      </c>
      <c r="AH4260" s="15">
        <f>IF(M4260&lt;&gt;1,"",IF(OR(R4260=-9,R4260=""),"",R4260))</f>
        <v/>
      </c>
      <c r="AI4260">
        <f>IF(M4260&lt;&gt;1,"",IF(OR(Q4260=999,Q4260=""),"",Q4260))</f>
        <v/>
      </c>
    </row>
    <row r="4261">
      <c r="A4261" t="inlineStr">
        <is>
          <t>TQRMNOP122830</t>
        </is>
      </c>
      <c r="B4261" t="n">
        <v>2025</v>
      </c>
      <c r="C4261" t="n">
        <v>1</v>
      </c>
      <c r="D4261" t="n">
        <v>42</v>
      </c>
      <c r="E4261" t="inlineStr">
        <is>
          <t>N</t>
        </is>
      </c>
      <c r="F4261" t="n">
        <v>25</v>
      </c>
      <c r="G4261" t="n">
        <v>1695</v>
      </c>
      <c r="H4261" t="n">
        <v>2</v>
      </c>
      <c r="I4261" t="n">
        <v>1</v>
      </c>
      <c r="J4261" t="n">
        <v>23</v>
      </c>
      <c r="K4261" t="n">
        <v>2</v>
      </c>
      <c r="L4261" t="n">
        <v>3</v>
      </c>
      <c r="M4261" t="n">
        <v>3</v>
      </c>
      <c r="R4261" s="15" t="n">
        <v>0</v>
      </c>
      <c r="S4261" s="15" t="n">
        <v>30000</v>
      </c>
      <c r="T4261" s="15" t="n">
        <v>30000</v>
      </c>
      <c r="U4261" s="15" t="n">
        <v>78700</v>
      </c>
      <c r="V4261">
        <f>IFERROR(VLOOKUP(D4261,Tablas_Equivalencia!$A$3:$B$8,2,FALSE),"Sin dato")</f>
        <v/>
      </c>
      <c r="W4261">
        <f>IFERROR(VLOOKUP(L4261,Tablas_Equivalencia!$D$3:$E$9,2,FALSE),"Sin dato")</f>
        <v/>
      </c>
      <c r="X4261">
        <f>IF(I4261=1,"Varón","Mujer")</f>
        <v/>
      </c>
      <c r="Y4261">
        <f>IFERROR(VLOOKUP(M4261,Tablas_Equivalencia!$G$3:$H$6,2,FALSE),"Sin dato")</f>
        <v/>
      </c>
      <c r="Z4261">
        <f>IF(J4261&lt;=24,"18-24","25-29")</f>
        <v/>
      </c>
      <c r="AA4261">
        <f>IF(M4261&lt;&gt;1,"",IF(P4261=2,1,0))</f>
        <v/>
      </c>
      <c r="AB4261">
        <f>IF(M4261&lt;&gt;1,"",IF(O4261&gt;=2,1,0))</f>
        <v/>
      </c>
      <c r="AC4261">
        <f>IF(M4261&lt;&gt;1,"",IF(OR(Q4261=999,Q4261=""),"",IF(OR(Q4261&lt;35,Q4261&gt;48),1,0)))</f>
        <v/>
      </c>
      <c r="AD4261">
        <f>IF(COUNT(AA4261:AC4261)&lt;3,"",SUM(AA4261:AC4261))</f>
        <v/>
      </c>
      <c r="AE4261">
        <f>IF(L4261&gt;=4,2,IF(L4261&gt;=2,1,0))</f>
        <v/>
      </c>
      <c r="AF4261">
        <f>IF(L4261&gt;=5,1,0)</f>
        <v/>
      </c>
      <c r="AG4261">
        <f>AE4261+AF4261</f>
        <v/>
      </c>
      <c r="AH4261" s="15">
        <f>IF(M4261&lt;&gt;1,"",IF(OR(R4261=-9,R4261=""),"",R4261))</f>
        <v/>
      </c>
      <c r="AI4261">
        <f>IF(M4261&lt;&gt;1,"",IF(OR(Q4261=999,Q4261=""),"",Q4261))</f>
        <v/>
      </c>
    </row>
    <row r="4262">
      <c r="A4262" t="inlineStr">
        <is>
          <t>TQRMNOP122831</t>
        </is>
      </c>
      <c r="B4262" t="n">
        <v>2025</v>
      </c>
      <c r="C4262" t="n">
        <v>1</v>
      </c>
      <c r="D4262" t="n">
        <v>43</v>
      </c>
      <c r="E4262" t="inlineStr">
        <is>
          <t>S</t>
        </is>
      </c>
      <c r="F4262" t="n">
        <v>19</v>
      </c>
      <c r="G4262" t="n">
        <v>1634</v>
      </c>
      <c r="H4262" t="n">
        <v>3</v>
      </c>
      <c r="I4262" t="n">
        <v>1</v>
      </c>
      <c r="J4262" t="n">
        <v>24</v>
      </c>
      <c r="K4262" t="n">
        <v>1</v>
      </c>
      <c r="L4262" t="n">
        <v>5</v>
      </c>
      <c r="M4262" t="n">
        <v>1</v>
      </c>
      <c r="N4262" t="n">
        <v>3</v>
      </c>
      <c r="O4262" t="n">
        <v>3</v>
      </c>
      <c r="P4262" t="n">
        <v>1</v>
      </c>
      <c r="Q4262" t="n">
        <v>43</v>
      </c>
      <c r="R4262" s="15" t="n">
        <v>490000</v>
      </c>
      <c r="S4262" s="15" t="n">
        <v>0</v>
      </c>
      <c r="T4262" s="15" t="n">
        <v>490000</v>
      </c>
      <c r="U4262" s="15" t="n">
        <v>58500</v>
      </c>
      <c r="V4262">
        <f>IFERROR(VLOOKUP(D4262,Tablas_Equivalencia!$A$3:$B$8,2,FALSE),"Sin dato")</f>
        <v/>
      </c>
      <c r="W4262">
        <f>IFERROR(VLOOKUP(L4262,Tablas_Equivalencia!$D$3:$E$9,2,FALSE),"Sin dato")</f>
        <v/>
      </c>
      <c r="X4262">
        <f>IF(I4262=1,"Varón","Mujer")</f>
        <v/>
      </c>
      <c r="Y4262">
        <f>IFERROR(VLOOKUP(M4262,Tablas_Equivalencia!$G$3:$H$6,2,FALSE),"Sin dato")</f>
        <v/>
      </c>
      <c r="Z4262">
        <f>IF(J4262&lt;=24,"18-24","25-29")</f>
        <v/>
      </c>
      <c r="AA4262">
        <f>IF(M4262&lt;&gt;1,"",IF(P4262=2,1,0))</f>
        <v/>
      </c>
      <c r="AB4262">
        <f>IF(M4262&lt;&gt;1,"",IF(O4262&gt;=2,1,0))</f>
        <v/>
      </c>
      <c r="AC4262">
        <f>IF(M4262&lt;&gt;1,"",IF(OR(Q4262=999,Q4262=""),"",IF(OR(Q4262&lt;35,Q4262&gt;48),1,0)))</f>
        <v/>
      </c>
      <c r="AD4262">
        <f>IF(COUNT(AA4262:AC4262)&lt;3,"",SUM(AA4262:AC4262))</f>
        <v/>
      </c>
      <c r="AE4262">
        <f>IF(L4262&gt;=4,2,IF(L4262&gt;=2,1,0))</f>
        <v/>
      </c>
      <c r="AF4262">
        <f>IF(L4262&gt;=5,1,0)</f>
        <v/>
      </c>
      <c r="AG4262">
        <f>AE4262+AF4262</f>
        <v/>
      </c>
      <c r="AH4262" s="15">
        <f>IF(M4262&lt;&gt;1,"",IF(OR(R4262=-9,R4262=""),"",R4262))</f>
        <v/>
      </c>
      <c r="AI4262">
        <f>IF(M4262&lt;&gt;1,"",IF(OR(Q4262=999,Q4262=""),"",Q4262))</f>
        <v/>
      </c>
    </row>
    <row r="4263">
      <c r="A4263" t="inlineStr">
        <is>
          <t>TQRMNOP122838</t>
        </is>
      </c>
      <c r="B4263" t="n">
        <v>2025</v>
      </c>
      <c r="C4263" t="n">
        <v>1</v>
      </c>
      <c r="D4263" t="n">
        <v>1</v>
      </c>
      <c r="E4263" t="inlineStr">
        <is>
          <t>S</t>
        </is>
      </c>
      <c r="F4263" t="n">
        <v>32</v>
      </c>
      <c r="G4263" t="n">
        <v>1059</v>
      </c>
      <c r="H4263" t="n">
        <v>1</v>
      </c>
      <c r="I4263" t="n">
        <v>2</v>
      </c>
      <c r="J4263" t="n">
        <v>29</v>
      </c>
      <c r="K4263" t="n">
        <v>2</v>
      </c>
      <c r="L4263" t="n">
        <v>4</v>
      </c>
      <c r="M4263" t="n">
        <v>1</v>
      </c>
      <c r="N4263" t="n">
        <v>3</v>
      </c>
      <c r="O4263" t="n">
        <v>2</v>
      </c>
      <c r="P4263" t="n">
        <v>2</v>
      </c>
      <c r="Q4263" t="n">
        <v>22</v>
      </c>
      <c r="R4263" s="15" t="n">
        <v>431000</v>
      </c>
      <c r="S4263" s="15" t="n">
        <v>0</v>
      </c>
      <c r="T4263" s="15" t="n">
        <v>431000</v>
      </c>
      <c r="U4263" s="15" t="n">
        <v>65900</v>
      </c>
      <c r="V4263">
        <f>IFERROR(VLOOKUP(D4263,Tablas_Equivalencia!$A$3:$B$8,2,FALSE),"Sin dato")</f>
        <v/>
      </c>
      <c r="W4263">
        <f>IFERROR(VLOOKUP(L4263,Tablas_Equivalencia!$D$3:$E$9,2,FALSE),"Sin dato")</f>
        <v/>
      </c>
      <c r="X4263">
        <f>IF(I4263=1,"Varón","Mujer")</f>
        <v/>
      </c>
      <c r="Y4263">
        <f>IFERROR(VLOOKUP(M4263,Tablas_Equivalencia!$G$3:$H$6,2,FALSE),"Sin dato")</f>
        <v/>
      </c>
      <c r="Z4263">
        <f>IF(J4263&lt;=24,"18-24","25-29")</f>
        <v/>
      </c>
      <c r="AA4263">
        <f>IF(M4263&lt;&gt;1,"",IF(P4263=2,1,0))</f>
        <v/>
      </c>
      <c r="AB4263">
        <f>IF(M4263&lt;&gt;1,"",IF(O4263&gt;=2,1,0))</f>
        <v/>
      </c>
      <c r="AC4263">
        <f>IF(M4263&lt;&gt;1,"",IF(OR(Q4263=999,Q4263=""),"",IF(OR(Q4263&lt;35,Q4263&gt;48),1,0)))</f>
        <v/>
      </c>
      <c r="AD4263">
        <f>IF(COUNT(AA4263:AC4263)&lt;3,"",SUM(AA4263:AC4263))</f>
        <v/>
      </c>
      <c r="AE4263">
        <f>IF(L4263&gt;=4,2,IF(L4263&gt;=2,1,0))</f>
        <v/>
      </c>
      <c r="AF4263">
        <f>IF(L4263&gt;=5,1,0)</f>
        <v/>
      </c>
      <c r="AG4263">
        <f>AE4263+AF4263</f>
        <v/>
      </c>
      <c r="AH4263" s="15">
        <f>IF(M4263&lt;&gt;1,"",IF(OR(R4263=-9,R4263=""),"",R4263))</f>
        <v/>
      </c>
      <c r="AI4263">
        <f>IF(M4263&lt;&gt;1,"",IF(OR(Q4263=999,Q4263=""),"",Q4263))</f>
        <v/>
      </c>
    </row>
    <row r="4264">
      <c r="A4264" t="inlineStr">
        <is>
          <t>TQRMNOP122839</t>
        </is>
      </c>
      <c r="B4264" t="n">
        <v>2025</v>
      </c>
      <c r="C4264" t="n">
        <v>1</v>
      </c>
      <c r="D4264" t="n">
        <v>1</v>
      </c>
      <c r="E4264" t="inlineStr">
        <is>
          <t>S</t>
        </is>
      </c>
      <c r="F4264" t="n">
        <v>33</v>
      </c>
      <c r="G4264" t="n">
        <v>988</v>
      </c>
      <c r="H4264" t="n">
        <v>3</v>
      </c>
      <c r="I4264" t="n">
        <v>1</v>
      </c>
      <c r="J4264" t="n">
        <v>20</v>
      </c>
      <c r="K4264" t="n">
        <v>2</v>
      </c>
      <c r="L4264" t="n">
        <v>5</v>
      </c>
      <c r="M4264" t="n">
        <v>1</v>
      </c>
      <c r="N4264" t="n">
        <v>2</v>
      </c>
      <c r="O4264" t="n">
        <v>1</v>
      </c>
      <c r="P4264" t="n">
        <v>1</v>
      </c>
      <c r="Q4264" t="n">
        <v>41</v>
      </c>
      <c r="R4264" s="15" t="n">
        <v>572000</v>
      </c>
      <c r="S4264" s="15" t="n">
        <v>172000</v>
      </c>
      <c r="T4264" s="15" t="n">
        <v>744000</v>
      </c>
      <c r="U4264" s="15" t="n">
        <v>150200</v>
      </c>
      <c r="V4264">
        <f>IFERROR(VLOOKUP(D4264,Tablas_Equivalencia!$A$3:$B$8,2,FALSE),"Sin dato")</f>
        <v/>
      </c>
      <c r="W4264">
        <f>IFERROR(VLOOKUP(L4264,Tablas_Equivalencia!$D$3:$E$9,2,FALSE),"Sin dato")</f>
        <v/>
      </c>
      <c r="X4264">
        <f>IF(I4264=1,"Varón","Mujer")</f>
        <v/>
      </c>
      <c r="Y4264">
        <f>IFERROR(VLOOKUP(M4264,Tablas_Equivalencia!$G$3:$H$6,2,FALSE),"Sin dato")</f>
        <v/>
      </c>
      <c r="Z4264">
        <f>IF(J4264&lt;=24,"18-24","25-29")</f>
        <v/>
      </c>
      <c r="AA4264">
        <f>IF(M4264&lt;&gt;1,"",IF(P4264=2,1,0))</f>
        <v/>
      </c>
      <c r="AB4264">
        <f>IF(M4264&lt;&gt;1,"",IF(O4264&gt;=2,1,0))</f>
        <v/>
      </c>
      <c r="AC4264">
        <f>IF(M4264&lt;&gt;1,"",IF(OR(Q4264=999,Q4264=""),"",IF(OR(Q4264&lt;35,Q4264&gt;48),1,0)))</f>
        <v/>
      </c>
      <c r="AD4264">
        <f>IF(COUNT(AA4264:AC4264)&lt;3,"",SUM(AA4264:AC4264))</f>
        <v/>
      </c>
      <c r="AE4264">
        <f>IF(L4264&gt;=4,2,IF(L4264&gt;=2,1,0))</f>
        <v/>
      </c>
      <c r="AF4264">
        <f>IF(L4264&gt;=5,1,0)</f>
        <v/>
      </c>
      <c r="AG4264">
        <f>AE4264+AF4264</f>
        <v/>
      </c>
      <c r="AH4264" s="15">
        <f>IF(M4264&lt;&gt;1,"",IF(OR(R4264=-9,R4264=""),"",R4264))</f>
        <v/>
      </c>
      <c r="AI4264">
        <f>IF(M4264&lt;&gt;1,"",IF(OR(Q4264=999,Q4264=""),"",Q4264))</f>
        <v/>
      </c>
    </row>
    <row r="4265">
      <c r="A4265" t="inlineStr">
        <is>
          <t>TQRMNOP122840</t>
        </is>
      </c>
      <c r="B4265" t="n">
        <v>2025</v>
      </c>
      <c r="C4265" t="n">
        <v>1</v>
      </c>
      <c r="D4265" t="n">
        <v>42</v>
      </c>
      <c r="E4265" t="inlineStr">
        <is>
          <t>N</t>
        </is>
      </c>
      <c r="F4265" t="n">
        <v>25</v>
      </c>
      <c r="G4265" t="n">
        <v>1119</v>
      </c>
      <c r="H4265" t="n">
        <v>3</v>
      </c>
      <c r="I4265" t="n">
        <v>2</v>
      </c>
      <c r="J4265" t="n">
        <v>27</v>
      </c>
      <c r="K4265" t="n">
        <v>2</v>
      </c>
      <c r="L4265" t="n">
        <v>2</v>
      </c>
      <c r="M4265" t="n">
        <v>1</v>
      </c>
      <c r="N4265" t="n">
        <v>3</v>
      </c>
      <c r="O4265" t="n">
        <v>2</v>
      </c>
      <c r="P4265" t="n">
        <v>2</v>
      </c>
      <c r="Q4265" t="n">
        <v>20</v>
      </c>
      <c r="R4265" s="15" t="n">
        <v>203000</v>
      </c>
      <c r="S4265" s="15" t="n">
        <v>0</v>
      </c>
      <c r="T4265" s="15" t="n">
        <v>203000</v>
      </c>
      <c r="U4265" s="15" t="n">
        <v>54300</v>
      </c>
      <c r="V4265">
        <f>IFERROR(VLOOKUP(D4265,Tablas_Equivalencia!$A$3:$B$8,2,FALSE),"Sin dato")</f>
        <v/>
      </c>
      <c r="W4265">
        <f>IFERROR(VLOOKUP(L4265,Tablas_Equivalencia!$D$3:$E$9,2,FALSE),"Sin dato")</f>
        <v/>
      </c>
      <c r="X4265">
        <f>IF(I4265=1,"Varón","Mujer")</f>
        <v/>
      </c>
      <c r="Y4265">
        <f>IFERROR(VLOOKUP(M4265,Tablas_Equivalencia!$G$3:$H$6,2,FALSE),"Sin dato")</f>
        <v/>
      </c>
      <c r="Z4265">
        <f>IF(J4265&lt;=24,"18-24","25-29")</f>
        <v/>
      </c>
      <c r="AA4265">
        <f>IF(M4265&lt;&gt;1,"",IF(P4265=2,1,0))</f>
        <v/>
      </c>
      <c r="AB4265">
        <f>IF(M4265&lt;&gt;1,"",IF(O4265&gt;=2,1,0))</f>
        <v/>
      </c>
      <c r="AC4265">
        <f>IF(M4265&lt;&gt;1,"",IF(OR(Q4265=999,Q4265=""),"",IF(OR(Q4265&lt;35,Q4265&gt;48),1,0)))</f>
        <v/>
      </c>
      <c r="AD4265">
        <f>IF(COUNT(AA4265:AC4265)&lt;3,"",SUM(AA4265:AC4265))</f>
        <v/>
      </c>
      <c r="AE4265">
        <f>IF(L4265&gt;=4,2,IF(L4265&gt;=2,1,0))</f>
        <v/>
      </c>
      <c r="AF4265">
        <f>IF(L4265&gt;=5,1,0)</f>
        <v/>
      </c>
      <c r="AG4265">
        <f>AE4265+AF4265</f>
        <v/>
      </c>
      <c r="AH4265" s="15">
        <f>IF(M4265&lt;&gt;1,"",IF(OR(R4265=-9,R4265=""),"",R4265))</f>
        <v/>
      </c>
      <c r="AI4265">
        <f>IF(M4265&lt;&gt;1,"",IF(OR(Q4265=999,Q4265=""),"",Q4265))</f>
        <v/>
      </c>
    </row>
    <row r="4266">
      <c r="A4266" t="inlineStr">
        <is>
          <t>TQRMNOP122845</t>
        </is>
      </c>
      <c r="B4266" t="n">
        <v>2025</v>
      </c>
      <c r="C4266" t="n">
        <v>1</v>
      </c>
      <c r="D4266" t="n">
        <v>1</v>
      </c>
      <c r="E4266" t="inlineStr">
        <is>
          <t>S</t>
        </is>
      </c>
      <c r="F4266" t="n">
        <v>33</v>
      </c>
      <c r="G4266" t="n">
        <v>1135</v>
      </c>
      <c r="H4266" t="n">
        <v>1</v>
      </c>
      <c r="I4266" t="n">
        <v>2</v>
      </c>
      <c r="J4266" t="n">
        <v>29</v>
      </c>
      <c r="K4266" t="n">
        <v>2</v>
      </c>
      <c r="L4266" t="n">
        <v>5</v>
      </c>
      <c r="M4266" t="n">
        <v>3</v>
      </c>
      <c r="R4266" s="15" t="n">
        <v>0</v>
      </c>
      <c r="S4266" s="15" t="n">
        <v>0</v>
      </c>
      <c r="T4266" s="15" t="n">
        <v>0</v>
      </c>
      <c r="U4266" s="15" t="n">
        <v>103100</v>
      </c>
      <c r="V4266">
        <f>IFERROR(VLOOKUP(D4266,Tablas_Equivalencia!$A$3:$B$8,2,FALSE),"Sin dato")</f>
        <v/>
      </c>
      <c r="W4266">
        <f>IFERROR(VLOOKUP(L4266,Tablas_Equivalencia!$D$3:$E$9,2,FALSE),"Sin dato")</f>
        <v/>
      </c>
      <c r="X4266">
        <f>IF(I4266=1,"Varón","Mujer")</f>
        <v/>
      </c>
      <c r="Y4266">
        <f>IFERROR(VLOOKUP(M4266,Tablas_Equivalencia!$G$3:$H$6,2,FALSE),"Sin dato")</f>
        <v/>
      </c>
      <c r="Z4266">
        <f>IF(J4266&lt;=24,"18-24","25-29")</f>
        <v/>
      </c>
      <c r="AA4266">
        <f>IF(M4266&lt;&gt;1,"",IF(P4266=2,1,0))</f>
        <v/>
      </c>
      <c r="AB4266">
        <f>IF(M4266&lt;&gt;1,"",IF(O4266&gt;=2,1,0))</f>
        <v/>
      </c>
      <c r="AC4266">
        <f>IF(M4266&lt;&gt;1,"",IF(OR(Q4266=999,Q4266=""),"",IF(OR(Q4266&lt;35,Q4266&gt;48),1,0)))</f>
        <v/>
      </c>
      <c r="AD4266">
        <f>IF(COUNT(AA4266:AC4266)&lt;3,"",SUM(AA4266:AC4266))</f>
        <v/>
      </c>
      <c r="AE4266">
        <f>IF(L4266&gt;=4,2,IF(L4266&gt;=2,1,0))</f>
        <v/>
      </c>
      <c r="AF4266">
        <f>IF(L4266&gt;=5,1,0)</f>
        <v/>
      </c>
      <c r="AG4266">
        <f>AE4266+AF4266</f>
        <v/>
      </c>
      <c r="AH4266" s="15">
        <f>IF(M4266&lt;&gt;1,"",IF(OR(R4266=-9,R4266=""),"",R4266))</f>
        <v/>
      </c>
      <c r="AI4266">
        <f>IF(M4266&lt;&gt;1,"",IF(OR(Q4266=999,Q4266=""),"",Q4266))</f>
        <v/>
      </c>
    </row>
    <row r="4267">
      <c r="A4267" t="inlineStr">
        <is>
          <t>TQRMNOP122846</t>
        </is>
      </c>
      <c r="B4267" t="n">
        <v>2025</v>
      </c>
      <c r="C4267" t="n">
        <v>1</v>
      </c>
      <c r="D4267" t="n">
        <v>41</v>
      </c>
      <c r="E4267" t="inlineStr">
        <is>
          <t>S</t>
        </is>
      </c>
      <c r="F4267" t="n">
        <v>8</v>
      </c>
      <c r="G4267" t="n">
        <v>1508</v>
      </c>
      <c r="H4267" t="n">
        <v>10</v>
      </c>
      <c r="I4267" t="n">
        <v>2</v>
      </c>
      <c r="J4267" t="n">
        <v>26</v>
      </c>
      <c r="K4267" t="n">
        <v>1</v>
      </c>
      <c r="L4267" t="n">
        <v>5</v>
      </c>
      <c r="M4267" t="n">
        <v>3</v>
      </c>
      <c r="R4267" s="15" t="n">
        <v>0</v>
      </c>
      <c r="S4267" s="15" t="n">
        <v>0</v>
      </c>
      <c r="T4267" s="15" t="n">
        <v>0</v>
      </c>
      <c r="U4267" s="15" t="n">
        <v>206900</v>
      </c>
      <c r="V4267">
        <f>IFERROR(VLOOKUP(D4267,Tablas_Equivalencia!$A$3:$B$8,2,FALSE),"Sin dato")</f>
        <v/>
      </c>
      <c r="W4267">
        <f>IFERROR(VLOOKUP(L4267,Tablas_Equivalencia!$D$3:$E$9,2,FALSE),"Sin dato")</f>
        <v/>
      </c>
      <c r="X4267">
        <f>IF(I4267=1,"Varón","Mujer")</f>
        <v/>
      </c>
      <c r="Y4267">
        <f>IFERROR(VLOOKUP(M4267,Tablas_Equivalencia!$G$3:$H$6,2,FALSE),"Sin dato")</f>
        <v/>
      </c>
      <c r="Z4267">
        <f>IF(J4267&lt;=24,"18-24","25-29")</f>
        <v/>
      </c>
      <c r="AA4267">
        <f>IF(M4267&lt;&gt;1,"",IF(P4267=2,1,0))</f>
        <v/>
      </c>
      <c r="AB4267">
        <f>IF(M4267&lt;&gt;1,"",IF(O4267&gt;=2,1,0))</f>
        <v/>
      </c>
      <c r="AC4267">
        <f>IF(M4267&lt;&gt;1,"",IF(OR(Q4267=999,Q4267=""),"",IF(OR(Q4267&lt;35,Q4267&gt;48),1,0)))</f>
        <v/>
      </c>
      <c r="AD4267">
        <f>IF(COUNT(AA4267:AC4267)&lt;3,"",SUM(AA4267:AC4267))</f>
        <v/>
      </c>
      <c r="AE4267">
        <f>IF(L4267&gt;=4,2,IF(L4267&gt;=2,1,0))</f>
        <v/>
      </c>
      <c r="AF4267">
        <f>IF(L4267&gt;=5,1,0)</f>
        <v/>
      </c>
      <c r="AG4267">
        <f>AE4267+AF4267</f>
        <v/>
      </c>
      <c r="AH4267" s="15">
        <f>IF(M4267&lt;&gt;1,"",IF(OR(R4267=-9,R4267=""),"",R4267))</f>
        <v/>
      </c>
      <c r="AI4267">
        <f>IF(M4267&lt;&gt;1,"",IF(OR(Q4267=999,Q4267=""),"",Q4267))</f>
        <v/>
      </c>
    </row>
    <row r="4268">
      <c r="A4268" t="inlineStr">
        <is>
          <t>TQRMNOP122847</t>
        </is>
      </c>
      <c r="B4268" t="n">
        <v>2025</v>
      </c>
      <c r="C4268" t="n">
        <v>1</v>
      </c>
      <c r="D4268" t="n">
        <v>1</v>
      </c>
      <c r="E4268" t="inlineStr">
        <is>
          <t>S</t>
        </is>
      </c>
      <c r="F4268" t="n">
        <v>32</v>
      </c>
      <c r="G4268" t="n">
        <v>949</v>
      </c>
      <c r="H4268" t="n">
        <v>10</v>
      </c>
      <c r="I4268" t="n">
        <v>1</v>
      </c>
      <c r="J4268" t="n">
        <v>27</v>
      </c>
      <c r="K4268" t="n">
        <v>1</v>
      </c>
      <c r="L4268" t="n">
        <v>5</v>
      </c>
      <c r="M4268" t="n">
        <v>1</v>
      </c>
      <c r="N4268" t="n">
        <v>3</v>
      </c>
      <c r="O4268" t="n">
        <v>1</v>
      </c>
      <c r="P4268" t="n">
        <v>1</v>
      </c>
      <c r="Q4268" t="n">
        <v>39</v>
      </c>
      <c r="R4268" s="15" t="n">
        <v>1146000</v>
      </c>
      <c r="S4268" s="15" t="n">
        <v>65000</v>
      </c>
      <c r="T4268" s="15" t="n">
        <v>1211000</v>
      </c>
      <c r="U4268" s="15" t="n">
        <v>82700</v>
      </c>
      <c r="V4268">
        <f>IFERROR(VLOOKUP(D4268,Tablas_Equivalencia!$A$3:$B$8,2,FALSE),"Sin dato")</f>
        <v/>
      </c>
      <c r="W4268">
        <f>IFERROR(VLOOKUP(L4268,Tablas_Equivalencia!$D$3:$E$9,2,FALSE),"Sin dato")</f>
        <v/>
      </c>
      <c r="X4268">
        <f>IF(I4268=1,"Varón","Mujer")</f>
        <v/>
      </c>
      <c r="Y4268">
        <f>IFERROR(VLOOKUP(M4268,Tablas_Equivalencia!$G$3:$H$6,2,FALSE),"Sin dato")</f>
        <v/>
      </c>
      <c r="Z4268">
        <f>IF(J4268&lt;=24,"18-24","25-29")</f>
        <v/>
      </c>
      <c r="AA4268">
        <f>IF(M4268&lt;&gt;1,"",IF(P4268=2,1,0))</f>
        <v/>
      </c>
      <c r="AB4268">
        <f>IF(M4268&lt;&gt;1,"",IF(O4268&gt;=2,1,0))</f>
        <v/>
      </c>
      <c r="AC4268">
        <f>IF(M4268&lt;&gt;1,"",IF(OR(Q4268=999,Q4268=""),"",IF(OR(Q4268&lt;35,Q4268&gt;48),1,0)))</f>
        <v/>
      </c>
      <c r="AD4268">
        <f>IF(COUNT(AA4268:AC4268)&lt;3,"",SUM(AA4268:AC4268))</f>
        <v/>
      </c>
      <c r="AE4268">
        <f>IF(L4268&gt;=4,2,IF(L4268&gt;=2,1,0))</f>
        <v/>
      </c>
      <c r="AF4268">
        <f>IF(L4268&gt;=5,1,0)</f>
        <v/>
      </c>
      <c r="AG4268">
        <f>AE4268+AF4268</f>
        <v/>
      </c>
      <c r="AH4268" s="15">
        <f>IF(M4268&lt;&gt;1,"",IF(OR(R4268=-9,R4268=""),"",R4268))</f>
        <v/>
      </c>
      <c r="AI4268">
        <f>IF(M4268&lt;&gt;1,"",IF(OR(Q4268=999,Q4268=""),"",Q4268))</f>
        <v/>
      </c>
    </row>
    <row r="4269">
      <c r="A4269" t="inlineStr">
        <is>
          <t>TQRMNOP122848</t>
        </is>
      </c>
      <c r="B4269" t="n">
        <v>2025</v>
      </c>
      <c r="C4269" t="n">
        <v>1</v>
      </c>
      <c r="D4269" t="n">
        <v>43</v>
      </c>
      <c r="E4269" t="inlineStr">
        <is>
          <t>N</t>
        </is>
      </c>
      <c r="F4269" t="n">
        <v>29</v>
      </c>
      <c r="G4269" t="n">
        <v>1010</v>
      </c>
      <c r="H4269" t="n">
        <v>3</v>
      </c>
      <c r="I4269" t="n">
        <v>2</v>
      </c>
      <c r="J4269" t="n">
        <v>22</v>
      </c>
      <c r="K4269" t="n">
        <v>1</v>
      </c>
      <c r="L4269" t="n">
        <v>4</v>
      </c>
      <c r="M4269" t="n">
        <v>1</v>
      </c>
      <c r="N4269" t="n">
        <v>3</v>
      </c>
      <c r="O4269" t="n">
        <v>2</v>
      </c>
      <c r="P4269" t="n">
        <v>2</v>
      </c>
      <c r="Q4269" t="n">
        <v>26</v>
      </c>
      <c r="R4269" s="15" t="n">
        <v>-9</v>
      </c>
      <c r="S4269" s="15" t="n">
        <v>0</v>
      </c>
      <c r="T4269" s="15" t="n">
        <v>0</v>
      </c>
      <c r="U4269" s="15" t="n">
        <v>352900</v>
      </c>
      <c r="V4269">
        <f>IFERROR(VLOOKUP(D4269,Tablas_Equivalencia!$A$3:$B$8,2,FALSE),"Sin dato")</f>
        <v/>
      </c>
      <c r="W4269">
        <f>IFERROR(VLOOKUP(L4269,Tablas_Equivalencia!$D$3:$E$9,2,FALSE),"Sin dato")</f>
        <v/>
      </c>
      <c r="X4269">
        <f>IF(I4269=1,"Varón","Mujer")</f>
        <v/>
      </c>
      <c r="Y4269">
        <f>IFERROR(VLOOKUP(M4269,Tablas_Equivalencia!$G$3:$H$6,2,FALSE),"Sin dato")</f>
        <v/>
      </c>
      <c r="Z4269">
        <f>IF(J4269&lt;=24,"18-24","25-29")</f>
        <v/>
      </c>
      <c r="AA4269">
        <f>IF(M4269&lt;&gt;1,"",IF(P4269=2,1,0))</f>
        <v/>
      </c>
      <c r="AB4269">
        <f>IF(M4269&lt;&gt;1,"",IF(O4269&gt;=2,1,0))</f>
        <v/>
      </c>
      <c r="AC4269">
        <f>IF(M4269&lt;&gt;1,"",IF(OR(Q4269=999,Q4269=""),"",IF(OR(Q4269&lt;35,Q4269&gt;48),1,0)))</f>
        <v/>
      </c>
      <c r="AD4269">
        <f>IF(COUNT(AA4269:AC4269)&lt;3,"",SUM(AA4269:AC4269))</f>
        <v/>
      </c>
      <c r="AE4269">
        <f>IF(L4269&gt;=4,2,IF(L4269&gt;=2,1,0))</f>
        <v/>
      </c>
      <c r="AF4269">
        <f>IF(L4269&gt;=5,1,0)</f>
        <v/>
      </c>
      <c r="AG4269">
        <f>AE4269+AF4269</f>
        <v/>
      </c>
      <c r="AH4269" s="15">
        <f>IF(M4269&lt;&gt;1,"",IF(OR(R4269=-9,R4269=""),"",R4269))</f>
        <v/>
      </c>
      <c r="AI4269">
        <f>IF(M4269&lt;&gt;1,"",IF(OR(Q4269=999,Q4269=""),"",Q4269))</f>
        <v/>
      </c>
    </row>
    <row r="4270">
      <c r="A4270" t="inlineStr">
        <is>
          <t>TQRMNOP122850</t>
        </is>
      </c>
      <c r="B4270" t="n">
        <v>2025</v>
      </c>
      <c r="C4270" t="n">
        <v>1</v>
      </c>
      <c r="D4270" t="n">
        <v>43</v>
      </c>
      <c r="E4270" t="inlineStr">
        <is>
          <t>N</t>
        </is>
      </c>
      <c r="F4270" t="n">
        <v>38</v>
      </c>
      <c r="G4270" t="n">
        <v>1167</v>
      </c>
      <c r="H4270" t="n">
        <v>3</v>
      </c>
      <c r="I4270" t="n">
        <v>2</v>
      </c>
      <c r="J4270" t="n">
        <v>26</v>
      </c>
      <c r="K4270" t="n">
        <v>2</v>
      </c>
      <c r="L4270" t="n">
        <v>6</v>
      </c>
      <c r="M4270" t="n">
        <v>1</v>
      </c>
      <c r="N4270" t="n">
        <v>3</v>
      </c>
      <c r="O4270" t="n">
        <v>2</v>
      </c>
      <c r="P4270" t="n">
        <v>2</v>
      </c>
      <c r="Q4270" t="n">
        <v>22</v>
      </c>
      <c r="R4270" s="15" t="n">
        <v>446000</v>
      </c>
      <c r="S4270" s="15" t="n">
        <v>0</v>
      </c>
      <c r="T4270" s="15" t="n">
        <v>446000</v>
      </c>
      <c r="U4270" s="15" t="n">
        <v>133300</v>
      </c>
      <c r="V4270">
        <f>IFERROR(VLOOKUP(D4270,Tablas_Equivalencia!$A$3:$B$8,2,FALSE),"Sin dato")</f>
        <v/>
      </c>
      <c r="W4270">
        <f>IFERROR(VLOOKUP(L4270,Tablas_Equivalencia!$D$3:$E$9,2,FALSE),"Sin dato")</f>
        <v/>
      </c>
      <c r="X4270">
        <f>IF(I4270=1,"Varón","Mujer")</f>
        <v/>
      </c>
      <c r="Y4270">
        <f>IFERROR(VLOOKUP(M4270,Tablas_Equivalencia!$G$3:$H$6,2,FALSE),"Sin dato")</f>
        <v/>
      </c>
      <c r="Z4270">
        <f>IF(J4270&lt;=24,"18-24","25-29")</f>
        <v/>
      </c>
      <c r="AA4270">
        <f>IF(M4270&lt;&gt;1,"",IF(P4270=2,1,0))</f>
        <v/>
      </c>
      <c r="AB4270">
        <f>IF(M4270&lt;&gt;1,"",IF(O4270&gt;=2,1,0))</f>
        <v/>
      </c>
      <c r="AC4270">
        <f>IF(M4270&lt;&gt;1,"",IF(OR(Q4270=999,Q4270=""),"",IF(OR(Q4270&lt;35,Q4270&gt;48),1,0)))</f>
        <v/>
      </c>
      <c r="AD4270">
        <f>IF(COUNT(AA4270:AC4270)&lt;3,"",SUM(AA4270:AC4270))</f>
        <v/>
      </c>
      <c r="AE4270">
        <f>IF(L4270&gt;=4,2,IF(L4270&gt;=2,1,0))</f>
        <v/>
      </c>
      <c r="AF4270">
        <f>IF(L4270&gt;=5,1,0)</f>
        <v/>
      </c>
      <c r="AG4270">
        <f>AE4270+AF4270</f>
        <v/>
      </c>
      <c r="AH4270" s="15">
        <f>IF(M4270&lt;&gt;1,"",IF(OR(R4270=-9,R4270=""),"",R4270))</f>
        <v/>
      </c>
      <c r="AI4270">
        <f>IF(M4270&lt;&gt;1,"",IF(OR(Q4270=999,Q4270=""),"",Q4270))</f>
        <v/>
      </c>
    </row>
    <row r="4271">
      <c r="A4271" t="inlineStr">
        <is>
          <t>TQRMNOP122852</t>
        </is>
      </c>
      <c r="B4271" t="n">
        <v>2025</v>
      </c>
      <c r="C4271" t="n">
        <v>1</v>
      </c>
      <c r="D4271" t="n">
        <v>41</v>
      </c>
      <c r="E4271" t="inlineStr">
        <is>
          <t>N</t>
        </is>
      </c>
      <c r="F4271" t="n">
        <v>12</v>
      </c>
      <c r="G4271" t="n">
        <v>1235</v>
      </c>
      <c r="H4271" t="n">
        <v>1</v>
      </c>
      <c r="I4271" t="n">
        <v>2</v>
      </c>
      <c r="J4271" t="n">
        <v>18</v>
      </c>
      <c r="K4271" t="n">
        <v>2</v>
      </c>
      <c r="L4271" t="n">
        <v>2</v>
      </c>
      <c r="M4271" t="n">
        <v>3</v>
      </c>
      <c r="R4271" s="15" t="n">
        <v>0</v>
      </c>
      <c r="S4271" s="15" t="n">
        <v>0</v>
      </c>
      <c r="T4271" s="15" t="n">
        <v>0</v>
      </c>
      <c r="U4271" s="15" t="n">
        <v>149000</v>
      </c>
      <c r="V4271">
        <f>IFERROR(VLOOKUP(D4271,Tablas_Equivalencia!$A$3:$B$8,2,FALSE),"Sin dato")</f>
        <v/>
      </c>
      <c r="W4271">
        <f>IFERROR(VLOOKUP(L4271,Tablas_Equivalencia!$D$3:$E$9,2,FALSE),"Sin dato")</f>
        <v/>
      </c>
      <c r="X4271">
        <f>IF(I4271=1,"Varón","Mujer")</f>
        <v/>
      </c>
      <c r="Y4271">
        <f>IFERROR(VLOOKUP(M4271,Tablas_Equivalencia!$G$3:$H$6,2,FALSE),"Sin dato")</f>
        <v/>
      </c>
      <c r="Z4271">
        <f>IF(J4271&lt;=24,"18-24","25-29")</f>
        <v/>
      </c>
      <c r="AA4271">
        <f>IF(M4271&lt;&gt;1,"",IF(P4271=2,1,0))</f>
        <v/>
      </c>
      <c r="AB4271">
        <f>IF(M4271&lt;&gt;1,"",IF(O4271&gt;=2,1,0))</f>
        <v/>
      </c>
      <c r="AC4271">
        <f>IF(M4271&lt;&gt;1,"",IF(OR(Q4271=999,Q4271=""),"",IF(OR(Q4271&lt;35,Q4271&gt;48),1,0)))</f>
        <v/>
      </c>
      <c r="AD4271">
        <f>IF(COUNT(AA4271:AC4271)&lt;3,"",SUM(AA4271:AC4271))</f>
        <v/>
      </c>
      <c r="AE4271">
        <f>IF(L4271&gt;=4,2,IF(L4271&gt;=2,1,0))</f>
        <v/>
      </c>
      <c r="AF4271">
        <f>IF(L4271&gt;=5,1,0)</f>
        <v/>
      </c>
      <c r="AG4271">
        <f>AE4271+AF4271</f>
        <v/>
      </c>
      <c r="AH4271" s="15">
        <f>IF(M4271&lt;&gt;1,"",IF(OR(R4271=-9,R4271=""),"",R4271))</f>
        <v/>
      </c>
      <c r="AI4271">
        <f>IF(M4271&lt;&gt;1,"",IF(OR(Q4271=999,Q4271=""),"",Q4271))</f>
        <v/>
      </c>
    </row>
    <row r="4272">
      <c r="A4272" t="inlineStr">
        <is>
          <t>TQRMNOP122854</t>
        </is>
      </c>
      <c r="B4272" t="n">
        <v>2025</v>
      </c>
      <c r="C4272" t="n">
        <v>1</v>
      </c>
      <c r="D4272" t="n">
        <v>40</v>
      </c>
      <c r="E4272" t="inlineStr">
        <is>
          <t>N</t>
        </is>
      </c>
      <c r="F4272" t="n">
        <v>22</v>
      </c>
      <c r="G4272" t="n">
        <v>1329</v>
      </c>
      <c r="H4272" t="n">
        <v>3</v>
      </c>
      <c r="I4272" t="n">
        <v>2</v>
      </c>
      <c r="J4272" t="n">
        <v>25</v>
      </c>
      <c r="K4272" t="n">
        <v>2</v>
      </c>
      <c r="L4272" t="n">
        <v>2</v>
      </c>
      <c r="M4272" t="n">
        <v>1</v>
      </c>
      <c r="N4272" t="n">
        <v>3</v>
      </c>
      <c r="O4272" t="n">
        <v>2</v>
      </c>
      <c r="P4272" t="n">
        <v>2</v>
      </c>
      <c r="Q4272" t="n">
        <v>23</v>
      </c>
      <c r="R4272" s="15" t="n">
        <v>251000</v>
      </c>
      <c r="S4272" s="15" t="n">
        <v>0</v>
      </c>
      <c r="T4272" s="15" t="n">
        <v>251000</v>
      </c>
      <c r="U4272" s="15" t="n">
        <v>178400</v>
      </c>
      <c r="V4272">
        <f>IFERROR(VLOOKUP(D4272,Tablas_Equivalencia!$A$3:$B$8,2,FALSE),"Sin dato")</f>
        <v/>
      </c>
      <c r="W4272">
        <f>IFERROR(VLOOKUP(L4272,Tablas_Equivalencia!$D$3:$E$9,2,FALSE),"Sin dato")</f>
        <v/>
      </c>
      <c r="X4272">
        <f>IF(I4272=1,"Varón","Mujer")</f>
        <v/>
      </c>
      <c r="Y4272">
        <f>IFERROR(VLOOKUP(M4272,Tablas_Equivalencia!$G$3:$H$6,2,FALSE),"Sin dato")</f>
        <v/>
      </c>
      <c r="Z4272">
        <f>IF(J4272&lt;=24,"18-24","25-29")</f>
        <v/>
      </c>
      <c r="AA4272">
        <f>IF(M4272&lt;&gt;1,"",IF(P4272=2,1,0))</f>
        <v/>
      </c>
      <c r="AB4272">
        <f>IF(M4272&lt;&gt;1,"",IF(O4272&gt;=2,1,0))</f>
        <v/>
      </c>
      <c r="AC4272">
        <f>IF(M4272&lt;&gt;1,"",IF(OR(Q4272=999,Q4272=""),"",IF(OR(Q4272&lt;35,Q4272&gt;48),1,0)))</f>
        <v/>
      </c>
      <c r="AD4272">
        <f>IF(COUNT(AA4272:AC4272)&lt;3,"",SUM(AA4272:AC4272))</f>
        <v/>
      </c>
      <c r="AE4272">
        <f>IF(L4272&gt;=4,2,IF(L4272&gt;=2,1,0))</f>
        <v/>
      </c>
      <c r="AF4272">
        <f>IF(L4272&gt;=5,1,0)</f>
        <v/>
      </c>
      <c r="AG4272">
        <f>AE4272+AF4272</f>
        <v/>
      </c>
      <c r="AH4272" s="15">
        <f>IF(M4272&lt;&gt;1,"",IF(OR(R4272=-9,R4272=""),"",R4272))</f>
        <v/>
      </c>
      <c r="AI4272">
        <f>IF(M4272&lt;&gt;1,"",IF(OR(Q4272=999,Q4272=""),"",Q4272))</f>
        <v/>
      </c>
    </row>
    <row r="4273">
      <c r="A4273" t="inlineStr">
        <is>
          <t>TQRMNOP122857</t>
        </is>
      </c>
      <c r="B4273" t="n">
        <v>2025</v>
      </c>
      <c r="C4273" t="n">
        <v>1</v>
      </c>
      <c r="D4273" t="n">
        <v>40</v>
      </c>
      <c r="E4273" t="inlineStr">
        <is>
          <t>S</t>
        </is>
      </c>
      <c r="F4273" t="n">
        <v>7</v>
      </c>
      <c r="G4273" t="n">
        <v>1198</v>
      </c>
      <c r="H4273" t="n">
        <v>1</v>
      </c>
      <c r="I4273" t="n">
        <v>2</v>
      </c>
      <c r="J4273" t="n">
        <v>24</v>
      </c>
      <c r="K4273" t="n">
        <v>2</v>
      </c>
      <c r="L4273" t="n">
        <v>4</v>
      </c>
      <c r="M4273" t="n">
        <v>1</v>
      </c>
      <c r="N4273" t="n">
        <v>3</v>
      </c>
      <c r="O4273" t="n">
        <v>1</v>
      </c>
      <c r="P4273" t="n">
        <v>1</v>
      </c>
      <c r="Q4273" t="n">
        <v>29</v>
      </c>
      <c r="R4273" s="15" t="n">
        <v>482000</v>
      </c>
      <c r="S4273" s="15" t="n">
        <v>0</v>
      </c>
      <c r="T4273" s="15" t="n">
        <v>482000</v>
      </c>
      <c r="U4273" s="15" t="n">
        <v>147000</v>
      </c>
      <c r="V4273">
        <f>IFERROR(VLOOKUP(D4273,Tablas_Equivalencia!$A$3:$B$8,2,FALSE),"Sin dato")</f>
        <v/>
      </c>
      <c r="W4273">
        <f>IFERROR(VLOOKUP(L4273,Tablas_Equivalencia!$D$3:$E$9,2,FALSE),"Sin dato")</f>
        <v/>
      </c>
      <c r="X4273">
        <f>IF(I4273=1,"Varón","Mujer")</f>
        <v/>
      </c>
      <c r="Y4273">
        <f>IFERROR(VLOOKUP(M4273,Tablas_Equivalencia!$G$3:$H$6,2,FALSE),"Sin dato")</f>
        <v/>
      </c>
      <c r="Z4273">
        <f>IF(J4273&lt;=24,"18-24","25-29")</f>
        <v/>
      </c>
      <c r="AA4273">
        <f>IF(M4273&lt;&gt;1,"",IF(P4273=2,1,0))</f>
        <v/>
      </c>
      <c r="AB4273">
        <f>IF(M4273&lt;&gt;1,"",IF(O4273&gt;=2,1,0))</f>
        <v/>
      </c>
      <c r="AC4273">
        <f>IF(M4273&lt;&gt;1,"",IF(OR(Q4273=999,Q4273=""),"",IF(OR(Q4273&lt;35,Q4273&gt;48),1,0)))</f>
        <v/>
      </c>
      <c r="AD4273">
        <f>IF(COUNT(AA4273:AC4273)&lt;3,"",SUM(AA4273:AC4273))</f>
        <v/>
      </c>
      <c r="AE4273">
        <f>IF(L4273&gt;=4,2,IF(L4273&gt;=2,1,0))</f>
        <v/>
      </c>
      <c r="AF4273">
        <f>IF(L4273&gt;=5,1,0)</f>
        <v/>
      </c>
      <c r="AG4273">
        <f>AE4273+AF4273</f>
        <v/>
      </c>
      <c r="AH4273" s="15">
        <f>IF(M4273&lt;&gt;1,"",IF(OR(R4273=-9,R4273=""),"",R4273))</f>
        <v/>
      </c>
      <c r="AI4273">
        <f>IF(M4273&lt;&gt;1,"",IF(OR(Q4273=999,Q4273=""),"",Q4273))</f>
        <v/>
      </c>
    </row>
    <row r="4274">
      <c r="A4274" t="inlineStr">
        <is>
          <t>TQRMNOP122858</t>
        </is>
      </c>
      <c r="B4274" t="n">
        <v>2025</v>
      </c>
      <c r="C4274" t="n">
        <v>1</v>
      </c>
      <c r="D4274" t="n">
        <v>1</v>
      </c>
      <c r="E4274" t="inlineStr">
        <is>
          <t>S</t>
        </is>
      </c>
      <c r="F4274" t="n">
        <v>32</v>
      </c>
      <c r="G4274" t="n">
        <v>1066</v>
      </c>
      <c r="H4274" t="n">
        <v>10</v>
      </c>
      <c r="I4274" t="n">
        <v>2</v>
      </c>
      <c r="J4274" t="n">
        <v>22</v>
      </c>
      <c r="K4274" t="n">
        <v>1</v>
      </c>
      <c r="L4274" t="n">
        <v>4</v>
      </c>
      <c r="M4274" t="n">
        <v>1</v>
      </c>
      <c r="N4274" t="n">
        <v>3</v>
      </c>
      <c r="O4274" t="n">
        <v>1</v>
      </c>
      <c r="P4274" t="n">
        <v>1</v>
      </c>
      <c r="Q4274" t="n">
        <v>43</v>
      </c>
      <c r="R4274" s="15" t="n">
        <v>664000</v>
      </c>
      <c r="S4274" s="15" t="n">
        <v>0</v>
      </c>
      <c r="T4274" s="15" t="n">
        <v>664000</v>
      </c>
      <c r="U4274" s="15" t="n">
        <v>46000</v>
      </c>
      <c r="V4274">
        <f>IFERROR(VLOOKUP(D4274,Tablas_Equivalencia!$A$3:$B$8,2,FALSE),"Sin dato")</f>
        <v/>
      </c>
      <c r="W4274">
        <f>IFERROR(VLOOKUP(L4274,Tablas_Equivalencia!$D$3:$E$9,2,FALSE),"Sin dato")</f>
        <v/>
      </c>
      <c r="X4274">
        <f>IF(I4274=1,"Varón","Mujer")</f>
        <v/>
      </c>
      <c r="Y4274">
        <f>IFERROR(VLOOKUP(M4274,Tablas_Equivalencia!$G$3:$H$6,2,FALSE),"Sin dato")</f>
        <v/>
      </c>
      <c r="Z4274">
        <f>IF(J4274&lt;=24,"18-24","25-29")</f>
        <v/>
      </c>
      <c r="AA4274">
        <f>IF(M4274&lt;&gt;1,"",IF(P4274=2,1,0))</f>
        <v/>
      </c>
      <c r="AB4274">
        <f>IF(M4274&lt;&gt;1,"",IF(O4274&gt;=2,1,0))</f>
        <v/>
      </c>
      <c r="AC4274">
        <f>IF(M4274&lt;&gt;1,"",IF(OR(Q4274=999,Q4274=""),"",IF(OR(Q4274&lt;35,Q4274&gt;48),1,0)))</f>
        <v/>
      </c>
      <c r="AD4274">
        <f>IF(COUNT(AA4274:AC4274)&lt;3,"",SUM(AA4274:AC4274))</f>
        <v/>
      </c>
      <c r="AE4274">
        <f>IF(L4274&gt;=4,2,IF(L4274&gt;=2,1,0))</f>
        <v/>
      </c>
      <c r="AF4274">
        <f>IF(L4274&gt;=5,1,0)</f>
        <v/>
      </c>
      <c r="AG4274">
        <f>AE4274+AF4274</f>
        <v/>
      </c>
      <c r="AH4274" s="15">
        <f>IF(M4274&lt;&gt;1,"",IF(OR(R4274=-9,R4274=""),"",R4274))</f>
        <v/>
      </c>
      <c r="AI4274">
        <f>IF(M4274&lt;&gt;1,"",IF(OR(Q4274=999,Q4274=""),"",Q4274))</f>
        <v/>
      </c>
    </row>
    <row r="4275">
      <c r="A4275" t="inlineStr">
        <is>
          <t>TQRMNOP122863</t>
        </is>
      </c>
      <c r="B4275" t="n">
        <v>2025</v>
      </c>
      <c r="C4275" t="n">
        <v>1</v>
      </c>
      <c r="D4275" t="n">
        <v>43</v>
      </c>
      <c r="E4275" t="inlineStr">
        <is>
          <t>S</t>
        </is>
      </c>
      <c r="F4275" t="n">
        <v>36</v>
      </c>
      <c r="G4275" t="n">
        <v>719</v>
      </c>
      <c r="H4275" t="n">
        <v>1</v>
      </c>
      <c r="I4275" t="n">
        <v>2</v>
      </c>
      <c r="J4275" t="n">
        <v>25</v>
      </c>
      <c r="K4275" t="n">
        <v>2</v>
      </c>
      <c r="L4275" t="n">
        <v>3</v>
      </c>
      <c r="M4275" t="n">
        <v>1</v>
      </c>
      <c r="N4275" t="n">
        <v>3</v>
      </c>
      <c r="O4275" t="n">
        <v>1</v>
      </c>
      <c r="P4275" t="n">
        <v>1</v>
      </c>
      <c r="Q4275" t="n">
        <v>34</v>
      </c>
      <c r="R4275" s="15" t="n">
        <v>359000</v>
      </c>
      <c r="S4275" s="15" t="n">
        <v>0</v>
      </c>
      <c r="T4275" s="15" t="n">
        <v>359000</v>
      </c>
      <c r="U4275" s="15" t="n">
        <v>168100</v>
      </c>
      <c r="V4275">
        <f>IFERROR(VLOOKUP(D4275,Tablas_Equivalencia!$A$3:$B$8,2,FALSE),"Sin dato")</f>
        <v/>
      </c>
      <c r="W4275">
        <f>IFERROR(VLOOKUP(L4275,Tablas_Equivalencia!$D$3:$E$9,2,FALSE),"Sin dato")</f>
        <v/>
      </c>
      <c r="X4275">
        <f>IF(I4275=1,"Varón","Mujer")</f>
        <v/>
      </c>
      <c r="Y4275">
        <f>IFERROR(VLOOKUP(M4275,Tablas_Equivalencia!$G$3:$H$6,2,FALSE),"Sin dato")</f>
        <v/>
      </c>
      <c r="Z4275">
        <f>IF(J4275&lt;=24,"18-24","25-29")</f>
        <v/>
      </c>
      <c r="AA4275">
        <f>IF(M4275&lt;&gt;1,"",IF(P4275=2,1,0))</f>
        <v/>
      </c>
      <c r="AB4275">
        <f>IF(M4275&lt;&gt;1,"",IF(O4275&gt;=2,1,0))</f>
        <v/>
      </c>
      <c r="AC4275">
        <f>IF(M4275&lt;&gt;1,"",IF(OR(Q4275=999,Q4275=""),"",IF(OR(Q4275&lt;35,Q4275&gt;48),1,0)))</f>
        <v/>
      </c>
      <c r="AD4275">
        <f>IF(COUNT(AA4275:AC4275)&lt;3,"",SUM(AA4275:AC4275))</f>
        <v/>
      </c>
      <c r="AE4275">
        <f>IF(L4275&gt;=4,2,IF(L4275&gt;=2,1,0))</f>
        <v/>
      </c>
      <c r="AF4275">
        <f>IF(L4275&gt;=5,1,0)</f>
        <v/>
      </c>
      <c r="AG4275">
        <f>AE4275+AF4275</f>
        <v/>
      </c>
      <c r="AH4275" s="15">
        <f>IF(M4275&lt;&gt;1,"",IF(OR(R4275=-9,R4275=""),"",R4275))</f>
        <v/>
      </c>
      <c r="AI4275">
        <f>IF(M4275&lt;&gt;1,"",IF(OR(Q4275=999,Q4275=""),"",Q4275))</f>
        <v/>
      </c>
    </row>
    <row r="4276">
      <c r="A4276" t="inlineStr">
        <is>
          <t>TQRMNOP122879</t>
        </is>
      </c>
      <c r="B4276" t="n">
        <v>2025</v>
      </c>
      <c r="C4276" t="n">
        <v>1</v>
      </c>
      <c r="D4276" t="n">
        <v>1</v>
      </c>
      <c r="E4276" t="inlineStr">
        <is>
          <t>S</t>
        </is>
      </c>
      <c r="F4276" t="n">
        <v>33</v>
      </c>
      <c r="G4276" t="n">
        <v>1427</v>
      </c>
      <c r="H4276" t="n">
        <v>3</v>
      </c>
      <c r="I4276" t="n">
        <v>2</v>
      </c>
      <c r="J4276" t="n">
        <v>25</v>
      </c>
      <c r="K4276" t="n">
        <v>2</v>
      </c>
      <c r="L4276" t="n">
        <v>6</v>
      </c>
      <c r="M4276" t="n">
        <v>3</v>
      </c>
      <c r="R4276" s="15" t="n">
        <v>0</v>
      </c>
      <c r="S4276" s="15" t="n">
        <v>0</v>
      </c>
      <c r="T4276" s="15" t="n">
        <v>0</v>
      </c>
      <c r="U4276" s="15" t="n">
        <v>140400</v>
      </c>
      <c r="V4276">
        <f>IFERROR(VLOOKUP(D4276,Tablas_Equivalencia!$A$3:$B$8,2,FALSE),"Sin dato")</f>
        <v/>
      </c>
      <c r="W4276">
        <f>IFERROR(VLOOKUP(L4276,Tablas_Equivalencia!$D$3:$E$9,2,FALSE),"Sin dato")</f>
        <v/>
      </c>
      <c r="X4276">
        <f>IF(I4276=1,"Varón","Mujer")</f>
        <v/>
      </c>
      <c r="Y4276">
        <f>IFERROR(VLOOKUP(M4276,Tablas_Equivalencia!$G$3:$H$6,2,FALSE),"Sin dato")</f>
        <v/>
      </c>
      <c r="Z4276">
        <f>IF(J4276&lt;=24,"18-24","25-29")</f>
        <v/>
      </c>
      <c r="AA4276">
        <f>IF(M4276&lt;&gt;1,"",IF(P4276=2,1,0))</f>
        <v/>
      </c>
      <c r="AB4276">
        <f>IF(M4276&lt;&gt;1,"",IF(O4276&gt;=2,1,0))</f>
        <v/>
      </c>
      <c r="AC4276">
        <f>IF(M4276&lt;&gt;1,"",IF(OR(Q4276=999,Q4276=""),"",IF(OR(Q4276&lt;35,Q4276&gt;48),1,0)))</f>
        <v/>
      </c>
      <c r="AD4276">
        <f>IF(COUNT(AA4276:AC4276)&lt;3,"",SUM(AA4276:AC4276))</f>
        <v/>
      </c>
      <c r="AE4276">
        <f>IF(L4276&gt;=4,2,IF(L4276&gt;=2,1,0))</f>
        <v/>
      </c>
      <c r="AF4276">
        <f>IF(L4276&gt;=5,1,0)</f>
        <v/>
      </c>
      <c r="AG4276">
        <f>AE4276+AF4276</f>
        <v/>
      </c>
      <c r="AH4276" s="15">
        <f>IF(M4276&lt;&gt;1,"",IF(OR(R4276=-9,R4276=""),"",R4276))</f>
        <v/>
      </c>
      <c r="AI4276">
        <f>IF(M4276&lt;&gt;1,"",IF(OR(Q4276=999,Q4276=""),"",Q4276))</f>
        <v/>
      </c>
    </row>
    <row r="4277">
      <c r="A4277" t="inlineStr">
        <is>
          <t>TQRMNOP122881</t>
        </is>
      </c>
      <c r="B4277" t="n">
        <v>2025</v>
      </c>
      <c r="C4277" t="n">
        <v>1</v>
      </c>
      <c r="D4277" t="n">
        <v>42</v>
      </c>
      <c r="E4277" t="inlineStr">
        <is>
          <t>N</t>
        </is>
      </c>
      <c r="F4277" t="n">
        <v>25</v>
      </c>
      <c r="G4277" t="n">
        <v>1167</v>
      </c>
      <c r="H4277" t="n">
        <v>3</v>
      </c>
      <c r="I4277" t="n">
        <v>2</v>
      </c>
      <c r="J4277" t="n">
        <v>26</v>
      </c>
      <c r="K4277" t="n">
        <v>1</v>
      </c>
      <c r="L4277" t="n">
        <v>4</v>
      </c>
      <c r="M4277" t="n">
        <v>1</v>
      </c>
      <c r="N4277" t="n">
        <v>2</v>
      </c>
      <c r="O4277" t="n">
        <v>1</v>
      </c>
      <c r="P4277" t="n">
        <v>1</v>
      </c>
      <c r="Q4277" t="n">
        <v>38</v>
      </c>
      <c r="R4277" s="15" t="n">
        <v>677000</v>
      </c>
      <c r="S4277" s="15" t="n">
        <v>0</v>
      </c>
      <c r="T4277" s="15" t="n">
        <v>677000</v>
      </c>
      <c r="U4277" s="15" t="n">
        <v>109300</v>
      </c>
      <c r="V4277">
        <f>IFERROR(VLOOKUP(D4277,Tablas_Equivalencia!$A$3:$B$8,2,FALSE),"Sin dato")</f>
        <v/>
      </c>
      <c r="W4277">
        <f>IFERROR(VLOOKUP(L4277,Tablas_Equivalencia!$D$3:$E$9,2,FALSE),"Sin dato")</f>
        <v/>
      </c>
      <c r="X4277">
        <f>IF(I4277=1,"Varón","Mujer")</f>
        <v/>
      </c>
      <c r="Y4277">
        <f>IFERROR(VLOOKUP(M4277,Tablas_Equivalencia!$G$3:$H$6,2,FALSE),"Sin dato")</f>
        <v/>
      </c>
      <c r="Z4277">
        <f>IF(J4277&lt;=24,"18-24","25-29")</f>
        <v/>
      </c>
      <c r="AA4277">
        <f>IF(M4277&lt;&gt;1,"",IF(P4277=2,1,0))</f>
        <v/>
      </c>
      <c r="AB4277">
        <f>IF(M4277&lt;&gt;1,"",IF(O4277&gt;=2,1,0))</f>
        <v/>
      </c>
      <c r="AC4277">
        <f>IF(M4277&lt;&gt;1,"",IF(OR(Q4277=999,Q4277=""),"",IF(OR(Q4277&lt;35,Q4277&gt;48),1,0)))</f>
        <v/>
      </c>
      <c r="AD4277">
        <f>IF(COUNT(AA4277:AC4277)&lt;3,"",SUM(AA4277:AC4277))</f>
        <v/>
      </c>
      <c r="AE4277">
        <f>IF(L4277&gt;=4,2,IF(L4277&gt;=2,1,0))</f>
        <v/>
      </c>
      <c r="AF4277">
        <f>IF(L4277&gt;=5,1,0)</f>
        <v/>
      </c>
      <c r="AG4277">
        <f>AE4277+AF4277</f>
        <v/>
      </c>
      <c r="AH4277" s="15">
        <f>IF(M4277&lt;&gt;1,"",IF(OR(R4277=-9,R4277=""),"",R4277))</f>
        <v/>
      </c>
      <c r="AI4277">
        <f>IF(M4277&lt;&gt;1,"",IF(OR(Q4277=999,Q4277=""),"",Q4277))</f>
        <v/>
      </c>
    </row>
    <row r="4278">
      <c r="A4278" t="inlineStr">
        <is>
          <t>TQRMNOP122882</t>
        </is>
      </c>
      <c r="B4278" t="n">
        <v>2025</v>
      </c>
      <c r="C4278" t="n">
        <v>1</v>
      </c>
      <c r="D4278" t="n">
        <v>1</v>
      </c>
      <c r="E4278" t="inlineStr">
        <is>
          <t>S</t>
        </is>
      </c>
      <c r="F4278" t="n">
        <v>33</v>
      </c>
      <c r="G4278" t="n">
        <v>938</v>
      </c>
      <c r="H4278" t="n">
        <v>3</v>
      </c>
      <c r="I4278" t="n">
        <v>2</v>
      </c>
      <c r="J4278" t="n">
        <v>27</v>
      </c>
      <c r="K4278" t="n">
        <v>2</v>
      </c>
      <c r="L4278" t="n">
        <v>1</v>
      </c>
      <c r="M4278" t="n">
        <v>3</v>
      </c>
      <c r="R4278" s="15" t="n">
        <v>0</v>
      </c>
      <c r="S4278" s="15" t="n">
        <v>0</v>
      </c>
      <c r="T4278" s="15" t="n">
        <v>0</v>
      </c>
      <c r="U4278" s="15" t="n">
        <v>123700</v>
      </c>
      <c r="V4278">
        <f>IFERROR(VLOOKUP(D4278,Tablas_Equivalencia!$A$3:$B$8,2,FALSE),"Sin dato")</f>
        <v/>
      </c>
      <c r="W4278">
        <f>IFERROR(VLOOKUP(L4278,Tablas_Equivalencia!$D$3:$E$9,2,FALSE),"Sin dato")</f>
        <v/>
      </c>
      <c r="X4278">
        <f>IF(I4278=1,"Varón","Mujer")</f>
        <v/>
      </c>
      <c r="Y4278">
        <f>IFERROR(VLOOKUP(M4278,Tablas_Equivalencia!$G$3:$H$6,2,FALSE),"Sin dato")</f>
        <v/>
      </c>
      <c r="Z4278">
        <f>IF(J4278&lt;=24,"18-24","25-29")</f>
        <v/>
      </c>
      <c r="AA4278">
        <f>IF(M4278&lt;&gt;1,"",IF(P4278=2,1,0))</f>
        <v/>
      </c>
      <c r="AB4278">
        <f>IF(M4278&lt;&gt;1,"",IF(O4278&gt;=2,1,0))</f>
        <v/>
      </c>
      <c r="AC4278">
        <f>IF(M4278&lt;&gt;1,"",IF(OR(Q4278=999,Q4278=""),"",IF(OR(Q4278&lt;35,Q4278&gt;48),1,0)))</f>
        <v/>
      </c>
      <c r="AD4278">
        <f>IF(COUNT(AA4278:AC4278)&lt;3,"",SUM(AA4278:AC4278))</f>
        <v/>
      </c>
      <c r="AE4278">
        <f>IF(L4278&gt;=4,2,IF(L4278&gt;=2,1,0))</f>
        <v/>
      </c>
      <c r="AF4278">
        <f>IF(L4278&gt;=5,1,0)</f>
        <v/>
      </c>
      <c r="AG4278">
        <f>AE4278+AF4278</f>
        <v/>
      </c>
      <c r="AH4278" s="15">
        <f>IF(M4278&lt;&gt;1,"",IF(OR(R4278=-9,R4278=""),"",R4278))</f>
        <v/>
      </c>
      <c r="AI4278">
        <f>IF(M4278&lt;&gt;1,"",IF(OR(Q4278=999,Q4278=""),"",Q4278))</f>
        <v/>
      </c>
    </row>
    <row r="4279">
      <c r="A4279" t="inlineStr">
        <is>
          <t>TQRMNOP122883</t>
        </is>
      </c>
      <c r="B4279" t="n">
        <v>2025</v>
      </c>
      <c r="C4279" t="n">
        <v>1</v>
      </c>
      <c r="D4279" t="n">
        <v>40</v>
      </c>
      <c r="E4279" t="inlineStr">
        <is>
          <t>N</t>
        </is>
      </c>
      <c r="F4279" t="n">
        <v>22</v>
      </c>
      <c r="G4279" t="n">
        <v>1118</v>
      </c>
      <c r="H4279" t="n">
        <v>3</v>
      </c>
      <c r="I4279" t="n">
        <v>1</v>
      </c>
      <c r="J4279" t="n">
        <v>18</v>
      </c>
      <c r="K4279" t="n">
        <v>1</v>
      </c>
      <c r="L4279" t="n">
        <v>5</v>
      </c>
      <c r="M4279" t="n">
        <v>1</v>
      </c>
      <c r="N4279" t="n">
        <v>3</v>
      </c>
      <c r="O4279" t="n">
        <v>3</v>
      </c>
      <c r="P4279" t="n">
        <v>2</v>
      </c>
      <c r="Q4279" t="n">
        <v>32</v>
      </c>
      <c r="R4279" s="15" t="n">
        <v>354000</v>
      </c>
      <c r="S4279" s="15" t="n">
        <v>0</v>
      </c>
      <c r="T4279" s="15" t="n">
        <v>354000</v>
      </c>
      <c r="U4279" s="15" t="n">
        <v>77800</v>
      </c>
      <c r="V4279">
        <f>IFERROR(VLOOKUP(D4279,Tablas_Equivalencia!$A$3:$B$8,2,FALSE),"Sin dato")</f>
        <v/>
      </c>
      <c r="W4279">
        <f>IFERROR(VLOOKUP(L4279,Tablas_Equivalencia!$D$3:$E$9,2,FALSE),"Sin dato")</f>
        <v/>
      </c>
      <c r="X4279">
        <f>IF(I4279=1,"Varón","Mujer")</f>
        <v/>
      </c>
      <c r="Y4279">
        <f>IFERROR(VLOOKUP(M4279,Tablas_Equivalencia!$G$3:$H$6,2,FALSE),"Sin dato")</f>
        <v/>
      </c>
      <c r="Z4279">
        <f>IF(J4279&lt;=24,"18-24","25-29")</f>
        <v/>
      </c>
      <c r="AA4279">
        <f>IF(M4279&lt;&gt;1,"",IF(P4279=2,1,0))</f>
        <v/>
      </c>
      <c r="AB4279">
        <f>IF(M4279&lt;&gt;1,"",IF(O4279&gt;=2,1,0))</f>
        <v/>
      </c>
      <c r="AC4279">
        <f>IF(M4279&lt;&gt;1,"",IF(OR(Q4279=999,Q4279=""),"",IF(OR(Q4279&lt;35,Q4279&gt;48),1,0)))</f>
        <v/>
      </c>
      <c r="AD4279">
        <f>IF(COUNT(AA4279:AC4279)&lt;3,"",SUM(AA4279:AC4279))</f>
        <v/>
      </c>
      <c r="AE4279">
        <f>IF(L4279&gt;=4,2,IF(L4279&gt;=2,1,0))</f>
        <v/>
      </c>
      <c r="AF4279">
        <f>IF(L4279&gt;=5,1,0)</f>
        <v/>
      </c>
      <c r="AG4279">
        <f>AE4279+AF4279</f>
        <v/>
      </c>
      <c r="AH4279" s="15">
        <f>IF(M4279&lt;&gt;1,"",IF(OR(R4279=-9,R4279=""),"",R4279))</f>
        <v/>
      </c>
      <c r="AI4279">
        <f>IF(M4279&lt;&gt;1,"",IF(OR(Q4279=999,Q4279=""),"",Q4279))</f>
        <v/>
      </c>
    </row>
    <row r="4280">
      <c r="A4280" t="inlineStr">
        <is>
          <t>TQRMNOP122884</t>
        </is>
      </c>
      <c r="B4280" t="n">
        <v>2025</v>
      </c>
      <c r="C4280" t="n">
        <v>1</v>
      </c>
      <c r="D4280" t="n">
        <v>44</v>
      </c>
      <c r="E4280" t="inlineStr">
        <is>
          <t>N</t>
        </is>
      </c>
      <c r="F4280" t="n">
        <v>6</v>
      </c>
      <c r="G4280" t="n">
        <v>2001</v>
      </c>
      <c r="H4280" t="n">
        <v>1</v>
      </c>
      <c r="I4280" t="n">
        <v>1</v>
      </c>
      <c r="J4280" t="n">
        <v>24</v>
      </c>
      <c r="K4280" t="n">
        <v>2</v>
      </c>
      <c r="L4280" t="n">
        <v>3</v>
      </c>
      <c r="M4280" t="n">
        <v>1</v>
      </c>
      <c r="N4280" t="n">
        <v>2</v>
      </c>
      <c r="O4280" t="n">
        <v>1</v>
      </c>
      <c r="P4280" t="n">
        <v>1</v>
      </c>
      <c r="Q4280" t="n">
        <v>20</v>
      </c>
      <c r="R4280" s="15" t="n">
        <v>368000</v>
      </c>
      <c r="S4280" s="15" t="n">
        <v>0</v>
      </c>
      <c r="T4280" s="15" t="n">
        <v>368000</v>
      </c>
      <c r="U4280" s="15" t="n">
        <v>149500</v>
      </c>
      <c r="V4280">
        <f>IFERROR(VLOOKUP(D4280,Tablas_Equivalencia!$A$3:$B$8,2,FALSE),"Sin dato")</f>
        <v/>
      </c>
      <c r="W4280">
        <f>IFERROR(VLOOKUP(L4280,Tablas_Equivalencia!$D$3:$E$9,2,FALSE),"Sin dato")</f>
        <v/>
      </c>
      <c r="X4280">
        <f>IF(I4280=1,"Varón","Mujer")</f>
        <v/>
      </c>
      <c r="Y4280">
        <f>IFERROR(VLOOKUP(M4280,Tablas_Equivalencia!$G$3:$H$6,2,FALSE),"Sin dato")</f>
        <v/>
      </c>
      <c r="Z4280">
        <f>IF(J4280&lt;=24,"18-24","25-29")</f>
        <v/>
      </c>
      <c r="AA4280">
        <f>IF(M4280&lt;&gt;1,"",IF(P4280=2,1,0))</f>
        <v/>
      </c>
      <c r="AB4280">
        <f>IF(M4280&lt;&gt;1,"",IF(O4280&gt;=2,1,0))</f>
        <v/>
      </c>
      <c r="AC4280">
        <f>IF(M4280&lt;&gt;1,"",IF(OR(Q4280=999,Q4280=""),"",IF(OR(Q4280&lt;35,Q4280&gt;48),1,0)))</f>
        <v/>
      </c>
      <c r="AD4280">
        <f>IF(COUNT(AA4280:AC4280)&lt;3,"",SUM(AA4280:AC4280))</f>
        <v/>
      </c>
      <c r="AE4280">
        <f>IF(L4280&gt;=4,2,IF(L4280&gt;=2,1,0))</f>
        <v/>
      </c>
      <c r="AF4280">
        <f>IF(L4280&gt;=5,1,0)</f>
        <v/>
      </c>
      <c r="AG4280">
        <f>AE4280+AF4280</f>
        <v/>
      </c>
      <c r="AH4280" s="15">
        <f>IF(M4280&lt;&gt;1,"",IF(OR(R4280=-9,R4280=""),"",R4280))</f>
        <v/>
      </c>
      <c r="AI4280">
        <f>IF(M4280&lt;&gt;1,"",IF(OR(Q4280=999,Q4280=""),"",Q4280))</f>
        <v/>
      </c>
    </row>
    <row r="4281">
      <c r="A4281" t="inlineStr">
        <is>
          <t>TQRMNOP122886</t>
        </is>
      </c>
      <c r="B4281" t="n">
        <v>2025</v>
      </c>
      <c r="C4281" t="n">
        <v>1</v>
      </c>
      <c r="D4281" t="n">
        <v>40</v>
      </c>
      <c r="E4281" t="inlineStr">
        <is>
          <t>N</t>
        </is>
      </c>
      <c r="F4281" t="n">
        <v>22</v>
      </c>
      <c r="G4281" t="n">
        <v>1647</v>
      </c>
      <c r="H4281" t="n">
        <v>3</v>
      </c>
      <c r="I4281" t="n">
        <v>1</v>
      </c>
      <c r="J4281" t="n">
        <v>27</v>
      </c>
      <c r="K4281" t="n">
        <v>1</v>
      </c>
      <c r="L4281" t="n">
        <v>3</v>
      </c>
      <c r="M4281" t="n">
        <v>1</v>
      </c>
      <c r="N4281" t="n">
        <v>3</v>
      </c>
      <c r="O4281" t="n">
        <v>2</v>
      </c>
      <c r="P4281" t="n">
        <v>2</v>
      </c>
      <c r="Q4281" t="n">
        <v>25</v>
      </c>
      <c r="R4281" s="15" t="n">
        <v>208000</v>
      </c>
      <c r="S4281" s="15" t="n">
        <v>0</v>
      </c>
      <c r="T4281" s="15" t="n">
        <v>208000</v>
      </c>
      <c r="U4281" s="15" t="n">
        <v>126600</v>
      </c>
      <c r="V4281">
        <f>IFERROR(VLOOKUP(D4281,Tablas_Equivalencia!$A$3:$B$8,2,FALSE),"Sin dato")</f>
        <v/>
      </c>
      <c r="W4281">
        <f>IFERROR(VLOOKUP(L4281,Tablas_Equivalencia!$D$3:$E$9,2,FALSE),"Sin dato")</f>
        <v/>
      </c>
      <c r="X4281">
        <f>IF(I4281=1,"Varón","Mujer")</f>
        <v/>
      </c>
      <c r="Y4281">
        <f>IFERROR(VLOOKUP(M4281,Tablas_Equivalencia!$G$3:$H$6,2,FALSE),"Sin dato")</f>
        <v/>
      </c>
      <c r="Z4281">
        <f>IF(J4281&lt;=24,"18-24","25-29")</f>
        <v/>
      </c>
      <c r="AA4281">
        <f>IF(M4281&lt;&gt;1,"",IF(P4281=2,1,0))</f>
        <v/>
      </c>
      <c r="AB4281">
        <f>IF(M4281&lt;&gt;1,"",IF(O4281&gt;=2,1,0))</f>
        <v/>
      </c>
      <c r="AC4281">
        <f>IF(M4281&lt;&gt;1,"",IF(OR(Q4281=999,Q4281=""),"",IF(OR(Q4281&lt;35,Q4281&gt;48),1,0)))</f>
        <v/>
      </c>
      <c r="AD4281">
        <f>IF(COUNT(AA4281:AC4281)&lt;3,"",SUM(AA4281:AC4281))</f>
        <v/>
      </c>
      <c r="AE4281">
        <f>IF(L4281&gt;=4,2,IF(L4281&gt;=2,1,0))</f>
        <v/>
      </c>
      <c r="AF4281">
        <f>IF(L4281&gt;=5,1,0)</f>
        <v/>
      </c>
      <c r="AG4281">
        <f>AE4281+AF4281</f>
        <v/>
      </c>
      <c r="AH4281" s="15">
        <f>IF(M4281&lt;&gt;1,"",IF(OR(R4281=-9,R4281=""),"",R4281))</f>
        <v/>
      </c>
      <c r="AI4281">
        <f>IF(M4281&lt;&gt;1,"",IF(OR(Q4281=999,Q4281=""),"",Q4281))</f>
        <v/>
      </c>
    </row>
    <row r="4282">
      <c r="A4282" t="inlineStr">
        <is>
          <t>TQRMNOP122895</t>
        </is>
      </c>
      <c r="B4282" t="n">
        <v>2025</v>
      </c>
      <c r="C4282" t="n">
        <v>1</v>
      </c>
      <c r="D4282" t="n">
        <v>1</v>
      </c>
      <c r="E4282" t="inlineStr">
        <is>
          <t>S</t>
        </is>
      </c>
      <c r="F4282" t="n">
        <v>32</v>
      </c>
      <c r="G4282" t="n">
        <v>1412</v>
      </c>
      <c r="H4282" t="n">
        <v>1</v>
      </c>
      <c r="I4282" t="n">
        <v>2</v>
      </c>
      <c r="J4282" t="n">
        <v>20</v>
      </c>
      <c r="K4282" t="n">
        <v>2</v>
      </c>
      <c r="L4282" t="n">
        <v>4</v>
      </c>
      <c r="M4282" t="n">
        <v>3</v>
      </c>
      <c r="R4282" s="15" t="n">
        <v>0</v>
      </c>
      <c r="S4282" s="15" t="n">
        <v>0</v>
      </c>
      <c r="T4282" s="15" t="n">
        <v>0</v>
      </c>
      <c r="U4282" s="15" t="n">
        <v>191300</v>
      </c>
      <c r="V4282">
        <f>IFERROR(VLOOKUP(D4282,Tablas_Equivalencia!$A$3:$B$8,2,FALSE),"Sin dato")</f>
        <v/>
      </c>
      <c r="W4282">
        <f>IFERROR(VLOOKUP(L4282,Tablas_Equivalencia!$D$3:$E$9,2,FALSE),"Sin dato")</f>
        <v/>
      </c>
      <c r="X4282">
        <f>IF(I4282=1,"Varón","Mujer")</f>
        <v/>
      </c>
      <c r="Y4282">
        <f>IFERROR(VLOOKUP(M4282,Tablas_Equivalencia!$G$3:$H$6,2,FALSE),"Sin dato")</f>
        <v/>
      </c>
      <c r="Z4282">
        <f>IF(J4282&lt;=24,"18-24","25-29")</f>
        <v/>
      </c>
      <c r="AA4282">
        <f>IF(M4282&lt;&gt;1,"",IF(P4282=2,1,0))</f>
        <v/>
      </c>
      <c r="AB4282">
        <f>IF(M4282&lt;&gt;1,"",IF(O4282&gt;=2,1,0))</f>
        <v/>
      </c>
      <c r="AC4282">
        <f>IF(M4282&lt;&gt;1,"",IF(OR(Q4282=999,Q4282=""),"",IF(OR(Q4282&lt;35,Q4282&gt;48),1,0)))</f>
        <v/>
      </c>
      <c r="AD4282">
        <f>IF(COUNT(AA4282:AC4282)&lt;3,"",SUM(AA4282:AC4282))</f>
        <v/>
      </c>
      <c r="AE4282">
        <f>IF(L4282&gt;=4,2,IF(L4282&gt;=2,1,0))</f>
        <v/>
      </c>
      <c r="AF4282">
        <f>IF(L4282&gt;=5,1,0)</f>
        <v/>
      </c>
      <c r="AG4282">
        <f>AE4282+AF4282</f>
        <v/>
      </c>
      <c r="AH4282" s="15">
        <f>IF(M4282&lt;&gt;1,"",IF(OR(R4282=-9,R4282=""),"",R4282))</f>
        <v/>
      </c>
      <c r="AI4282">
        <f>IF(M4282&lt;&gt;1,"",IF(OR(Q4282=999,Q4282=""),"",Q4282))</f>
        <v/>
      </c>
    </row>
    <row r="4283">
      <c r="A4283" t="inlineStr">
        <is>
          <t>TQRMNOP122898</t>
        </is>
      </c>
      <c r="B4283" t="n">
        <v>2025</v>
      </c>
      <c r="C4283" t="n">
        <v>1</v>
      </c>
      <c r="D4283" t="n">
        <v>40</v>
      </c>
      <c r="E4283" t="inlineStr">
        <is>
          <t>N</t>
        </is>
      </c>
      <c r="F4283" t="n">
        <v>22</v>
      </c>
      <c r="G4283" t="n">
        <v>1283</v>
      </c>
      <c r="H4283" t="n">
        <v>2</v>
      </c>
      <c r="I4283" t="n">
        <v>1</v>
      </c>
      <c r="J4283" t="n">
        <v>26</v>
      </c>
      <c r="K4283" t="n">
        <v>2</v>
      </c>
      <c r="L4283" t="n">
        <v>4</v>
      </c>
      <c r="M4283" t="n">
        <v>1</v>
      </c>
      <c r="N4283" t="n">
        <v>2</v>
      </c>
      <c r="O4283" t="n">
        <v>1</v>
      </c>
      <c r="P4283" t="n">
        <v>1</v>
      </c>
      <c r="Q4283" t="n">
        <v>999</v>
      </c>
      <c r="R4283" s="15" t="n">
        <v>689000</v>
      </c>
      <c r="S4283" s="15" t="n">
        <v>0</v>
      </c>
      <c r="T4283" s="15" t="n">
        <v>689000</v>
      </c>
      <c r="U4283" s="15" t="n">
        <v>63600</v>
      </c>
      <c r="V4283">
        <f>IFERROR(VLOOKUP(D4283,Tablas_Equivalencia!$A$3:$B$8,2,FALSE),"Sin dato")</f>
        <v/>
      </c>
      <c r="W4283">
        <f>IFERROR(VLOOKUP(L4283,Tablas_Equivalencia!$D$3:$E$9,2,FALSE),"Sin dato")</f>
        <v/>
      </c>
      <c r="X4283">
        <f>IF(I4283=1,"Varón","Mujer")</f>
        <v/>
      </c>
      <c r="Y4283">
        <f>IFERROR(VLOOKUP(M4283,Tablas_Equivalencia!$G$3:$H$6,2,FALSE),"Sin dato")</f>
        <v/>
      </c>
      <c r="Z4283">
        <f>IF(J4283&lt;=24,"18-24","25-29")</f>
        <v/>
      </c>
      <c r="AA4283">
        <f>IF(M4283&lt;&gt;1,"",IF(P4283=2,1,0))</f>
        <v/>
      </c>
      <c r="AB4283">
        <f>IF(M4283&lt;&gt;1,"",IF(O4283&gt;=2,1,0))</f>
        <v/>
      </c>
      <c r="AC4283">
        <f>IF(M4283&lt;&gt;1,"",IF(OR(Q4283=999,Q4283=""),"",IF(OR(Q4283&lt;35,Q4283&gt;48),1,0)))</f>
        <v/>
      </c>
      <c r="AD4283">
        <f>IF(COUNT(AA4283:AC4283)&lt;3,"",SUM(AA4283:AC4283))</f>
        <v/>
      </c>
      <c r="AE4283">
        <f>IF(L4283&gt;=4,2,IF(L4283&gt;=2,1,0))</f>
        <v/>
      </c>
      <c r="AF4283">
        <f>IF(L4283&gt;=5,1,0)</f>
        <v/>
      </c>
      <c r="AG4283">
        <f>AE4283+AF4283</f>
        <v/>
      </c>
      <c r="AH4283" s="15">
        <f>IF(M4283&lt;&gt;1,"",IF(OR(R4283=-9,R4283=""),"",R4283))</f>
        <v/>
      </c>
      <c r="AI4283">
        <f>IF(M4283&lt;&gt;1,"",IF(OR(Q4283=999,Q4283=""),"",Q4283))</f>
        <v/>
      </c>
    </row>
    <row r="4284">
      <c r="A4284" t="inlineStr">
        <is>
          <t>TQRMNOP122909</t>
        </is>
      </c>
      <c r="B4284" t="n">
        <v>2025</v>
      </c>
      <c r="C4284" t="n">
        <v>1</v>
      </c>
      <c r="D4284" t="n">
        <v>43</v>
      </c>
      <c r="E4284" t="inlineStr">
        <is>
          <t>N</t>
        </is>
      </c>
      <c r="F4284" t="n">
        <v>38</v>
      </c>
      <c r="G4284" t="n">
        <v>1359</v>
      </c>
      <c r="H4284" t="n">
        <v>10</v>
      </c>
      <c r="I4284" t="n">
        <v>1</v>
      </c>
      <c r="J4284" t="n">
        <v>20</v>
      </c>
      <c r="K4284" t="n">
        <v>2</v>
      </c>
      <c r="L4284" t="n">
        <v>4</v>
      </c>
      <c r="M4284" t="n">
        <v>3</v>
      </c>
      <c r="R4284" s="15" t="n">
        <v>0</v>
      </c>
      <c r="S4284" s="15" t="n">
        <v>0</v>
      </c>
      <c r="T4284" s="15" t="n">
        <v>0</v>
      </c>
      <c r="U4284" s="15" t="n">
        <v>117300</v>
      </c>
      <c r="V4284">
        <f>IFERROR(VLOOKUP(D4284,Tablas_Equivalencia!$A$3:$B$8,2,FALSE),"Sin dato")</f>
        <v/>
      </c>
      <c r="W4284">
        <f>IFERROR(VLOOKUP(L4284,Tablas_Equivalencia!$D$3:$E$9,2,FALSE),"Sin dato")</f>
        <v/>
      </c>
      <c r="X4284">
        <f>IF(I4284=1,"Varón","Mujer")</f>
        <v/>
      </c>
      <c r="Y4284">
        <f>IFERROR(VLOOKUP(M4284,Tablas_Equivalencia!$G$3:$H$6,2,FALSE),"Sin dato")</f>
        <v/>
      </c>
      <c r="Z4284">
        <f>IF(J4284&lt;=24,"18-24","25-29")</f>
        <v/>
      </c>
      <c r="AA4284">
        <f>IF(M4284&lt;&gt;1,"",IF(P4284=2,1,0))</f>
        <v/>
      </c>
      <c r="AB4284">
        <f>IF(M4284&lt;&gt;1,"",IF(O4284&gt;=2,1,0))</f>
        <v/>
      </c>
      <c r="AC4284">
        <f>IF(M4284&lt;&gt;1,"",IF(OR(Q4284=999,Q4284=""),"",IF(OR(Q4284&lt;35,Q4284&gt;48),1,0)))</f>
        <v/>
      </c>
      <c r="AD4284">
        <f>IF(COUNT(AA4284:AC4284)&lt;3,"",SUM(AA4284:AC4284))</f>
        <v/>
      </c>
      <c r="AE4284">
        <f>IF(L4284&gt;=4,2,IF(L4284&gt;=2,1,0))</f>
        <v/>
      </c>
      <c r="AF4284">
        <f>IF(L4284&gt;=5,1,0)</f>
        <v/>
      </c>
      <c r="AG4284">
        <f>AE4284+AF4284</f>
        <v/>
      </c>
      <c r="AH4284" s="15">
        <f>IF(M4284&lt;&gt;1,"",IF(OR(R4284=-9,R4284=""),"",R4284))</f>
        <v/>
      </c>
      <c r="AI4284">
        <f>IF(M4284&lt;&gt;1,"",IF(OR(Q4284=999,Q4284=""),"",Q4284))</f>
        <v/>
      </c>
    </row>
    <row r="4285">
      <c r="A4285" t="inlineStr">
        <is>
          <t>TQRMNOP122915</t>
        </is>
      </c>
      <c r="B4285" t="n">
        <v>2025</v>
      </c>
      <c r="C4285" t="n">
        <v>1</v>
      </c>
      <c r="D4285" t="n">
        <v>1</v>
      </c>
      <c r="E4285" t="inlineStr">
        <is>
          <t>S</t>
        </is>
      </c>
      <c r="F4285" t="n">
        <v>32</v>
      </c>
      <c r="G4285" t="n">
        <v>1047</v>
      </c>
      <c r="H4285" t="n">
        <v>3</v>
      </c>
      <c r="I4285" t="n">
        <v>2</v>
      </c>
      <c r="J4285" t="n">
        <v>28</v>
      </c>
      <c r="K4285" t="n">
        <v>2</v>
      </c>
      <c r="L4285" t="n">
        <v>3</v>
      </c>
      <c r="M4285" t="n">
        <v>3</v>
      </c>
      <c r="R4285" s="15" t="n">
        <v>0</v>
      </c>
      <c r="S4285" s="15" t="n">
        <v>0</v>
      </c>
      <c r="T4285" s="15" t="n">
        <v>0</v>
      </c>
      <c r="U4285" s="15" t="n">
        <v>211400</v>
      </c>
      <c r="V4285">
        <f>IFERROR(VLOOKUP(D4285,Tablas_Equivalencia!$A$3:$B$8,2,FALSE),"Sin dato")</f>
        <v/>
      </c>
      <c r="W4285">
        <f>IFERROR(VLOOKUP(L4285,Tablas_Equivalencia!$D$3:$E$9,2,FALSE),"Sin dato")</f>
        <v/>
      </c>
      <c r="X4285">
        <f>IF(I4285=1,"Varón","Mujer")</f>
        <v/>
      </c>
      <c r="Y4285">
        <f>IFERROR(VLOOKUP(M4285,Tablas_Equivalencia!$G$3:$H$6,2,FALSE),"Sin dato")</f>
        <v/>
      </c>
      <c r="Z4285">
        <f>IF(J4285&lt;=24,"18-24","25-29")</f>
        <v/>
      </c>
      <c r="AA4285">
        <f>IF(M4285&lt;&gt;1,"",IF(P4285=2,1,0))</f>
        <v/>
      </c>
      <c r="AB4285">
        <f>IF(M4285&lt;&gt;1,"",IF(O4285&gt;=2,1,0))</f>
        <v/>
      </c>
      <c r="AC4285">
        <f>IF(M4285&lt;&gt;1,"",IF(OR(Q4285=999,Q4285=""),"",IF(OR(Q4285&lt;35,Q4285&gt;48),1,0)))</f>
        <v/>
      </c>
      <c r="AD4285">
        <f>IF(COUNT(AA4285:AC4285)&lt;3,"",SUM(AA4285:AC4285))</f>
        <v/>
      </c>
      <c r="AE4285">
        <f>IF(L4285&gt;=4,2,IF(L4285&gt;=2,1,0))</f>
        <v/>
      </c>
      <c r="AF4285">
        <f>IF(L4285&gt;=5,1,0)</f>
        <v/>
      </c>
      <c r="AG4285">
        <f>AE4285+AF4285</f>
        <v/>
      </c>
      <c r="AH4285" s="15">
        <f>IF(M4285&lt;&gt;1,"",IF(OR(R4285=-9,R4285=""),"",R4285))</f>
        <v/>
      </c>
      <c r="AI4285">
        <f>IF(M4285&lt;&gt;1,"",IF(OR(Q4285=999,Q4285=""),"",Q4285))</f>
        <v/>
      </c>
    </row>
    <row r="4286">
      <c r="A4286" t="inlineStr">
        <is>
          <t>TQRMNOP122917</t>
        </is>
      </c>
      <c r="B4286" t="n">
        <v>2025</v>
      </c>
      <c r="C4286" t="n">
        <v>1</v>
      </c>
      <c r="D4286" t="n">
        <v>1</v>
      </c>
      <c r="E4286" t="inlineStr">
        <is>
          <t>S</t>
        </is>
      </c>
      <c r="F4286" t="n">
        <v>33</v>
      </c>
      <c r="G4286" t="n">
        <v>522</v>
      </c>
      <c r="H4286" t="n">
        <v>1</v>
      </c>
      <c r="I4286" t="n">
        <v>2</v>
      </c>
      <c r="J4286" t="n">
        <v>26</v>
      </c>
      <c r="K4286" t="n">
        <v>2</v>
      </c>
      <c r="L4286" t="n">
        <v>3</v>
      </c>
      <c r="M4286" t="n">
        <v>2</v>
      </c>
      <c r="R4286" s="15" t="n">
        <v>0</v>
      </c>
      <c r="S4286" s="15" t="n">
        <v>0</v>
      </c>
      <c r="T4286" s="15" t="n">
        <v>0</v>
      </c>
      <c r="U4286" s="15" t="n">
        <v>359700</v>
      </c>
      <c r="V4286">
        <f>IFERROR(VLOOKUP(D4286,Tablas_Equivalencia!$A$3:$B$8,2,FALSE),"Sin dato")</f>
        <v/>
      </c>
      <c r="W4286">
        <f>IFERROR(VLOOKUP(L4286,Tablas_Equivalencia!$D$3:$E$9,2,FALSE),"Sin dato")</f>
        <v/>
      </c>
      <c r="X4286">
        <f>IF(I4286=1,"Varón","Mujer")</f>
        <v/>
      </c>
      <c r="Y4286">
        <f>IFERROR(VLOOKUP(M4286,Tablas_Equivalencia!$G$3:$H$6,2,FALSE),"Sin dato")</f>
        <v/>
      </c>
      <c r="Z4286">
        <f>IF(J4286&lt;=24,"18-24","25-29")</f>
        <v/>
      </c>
      <c r="AA4286">
        <f>IF(M4286&lt;&gt;1,"",IF(P4286=2,1,0))</f>
        <v/>
      </c>
      <c r="AB4286">
        <f>IF(M4286&lt;&gt;1,"",IF(O4286&gt;=2,1,0))</f>
        <v/>
      </c>
      <c r="AC4286">
        <f>IF(M4286&lt;&gt;1,"",IF(OR(Q4286=999,Q4286=""),"",IF(OR(Q4286&lt;35,Q4286&gt;48),1,0)))</f>
        <v/>
      </c>
      <c r="AD4286">
        <f>IF(COUNT(AA4286:AC4286)&lt;3,"",SUM(AA4286:AC4286))</f>
        <v/>
      </c>
      <c r="AE4286">
        <f>IF(L4286&gt;=4,2,IF(L4286&gt;=2,1,0))</f>
        <v/>
      </c>
      <c r="AF4286">
        <f>IF(L4286&gt;=5,1,0)</f>
        <v/>
      </c>
      <c r="AG4286">
        <f>AE4286+AF4286</f>
        <v/>
      </c>
      <c r="AH4286" s="15">
        <f>IF(M4286&lt;&gt;1,"",IF(OR(R4286=-9,R4286=""),"",R4286))</f>
        <v/>
      </c>
      <c r="AI4286">
        <f>IF(M4286&lt;&gt;1,"",IF(OR(Q4286=999,Q4286=""),"",Q4286))</f>
        <v/>
      </c>
    </row>
    <row r="4287">
      <c r="A4287" t="inlineStr">
        <is>
          <t>TQRMNOP122920</t>
        </is>
      </c>
      <c r="B4287" t="n">
        <v>2025</v>
      </c>
      <c r="C4287" t="n">
        <v>1</v>
      </c>
      <c r="D4287" t="n">
        <v>40</v>
      </c>
      <c r="E4287" t="inlineStr">
        <is>
          <t>N</t>
        </is>
      </c>
      <c r="F4287" t="n">
        <v>23</v>
      </c>
      <c r="G4287" t="n">
        <v>680</v>
      </c>
      <c r="H4287" t="n">
        <v>3</v>
      </c>
      <c r="I4287" t="n">
        <v>1</v>
      </c>
      <c r="J4287" t="n">
        <v>22</v>
      </c>
      <c r="K4287" t="n">
        <v>2</v>
      </c>
      <c r="L4287" t="n">
        <v>3</v>
      </c>
      <c r="M4287" t="n">
        <v>2</v>
      </c>
      <c r="R4287" s="15" t="n">
        <v>0</v>
      </c>
      <c r="S4287" s="15" t="n">
        <v>120000</v>
      </c>
      <c r="T4287" s="15" t="n">
        <v>120000</v>
      </c>
      <c r="U4287" s="15" t="n">
        <v>103500</v>
      </c>
      <c r="V4287">
        <f>IFERROR(VLOOKUP(D4287,Tablas_Equivalencia!$A$3:$B$8,2,FALSE),"Sin dato")</f>
        <v/>
      </c>
      <c r="W4287">
        <f>IFERROR(VLOOKUP(L4287,Tablas_Equivalencia!$D$3:$E$9,2,FALSE),"Sin dato")</f>
        <v/>
      </c>
      <c r="X4287">
        <f>IF(I4287=1,"Varón","Mujer")</f>
        <v/>
      </c>
      <c r="Y4287">
        <f>IFERROR(VLOOKUP(M4287,Tablas_Equivalencia!$G$3:$H$6,2,FALSE),"Sin dato")</f>
        <v/>
      </c>
      <c r="Z4287">
        <f>IF(J4287&lt;=24,"18-24","25-29")</f>
        <v/>
      </c>
      <c r="AA4287">
        <f>IF(M4287&lt;&gt;1,"",IF(P4287=2,1,0))</f>
        <v/>
      </c>
      <c r="AB4287">
        <f>IF(M4287&lt;&gt;1,"",IF(O4287&gt;=2,1,0))</f>
        <v/>
      </c>
      <c r="AC4287">
        <f>IF(M4287&lt;&gt;1,"",IF(OR(Q4287=999,Q4287=""),"",IF(OR(Q4287&lt;35,Q4287&gt;48),1,0)))</f>
        <v/>
      </c>
      <c r="AD4287">
        <f>IF(COUNT(AA4287:AC4287)&lt;3,"",SUM(AA4287:AC4287))</f>
        <v/>
      </c>
      <c r="AE4287">
        <f>IF(L4287&gt;=4,2,IF(L4287&gt;=2,1,0))</f>
        <v/>
      </c>
      <c r="AF4287">
        <f>IF(L4287&gt;=5,1,0)</f>
        <v/>
      </c>
      <c r="AG4287">
        <f>AE4287+AF4287</f>
        <v/>
      </c>
      <c r="AH4287" s="15">
        <f>IF(M4287&lt;&gt;1,"",IF(OR(R4287=-9,R4287=""),"",R4287))</f>
        <v/>
      </c>
      <c r="AI4287">
        <f>IF(M4287&lt;&gt;1,"",IF(OR(Q4287=999,Q4287=""),"",Q4287))</f>
        <v/>
      </c>
    </row>
    <row r="4288">
      <c r="A4288" t="inlineStr">
        <is>
          <t>TQRMNOP122921</t>
        </is>
      </c>
      <c r="B4288" t="n">
        <v>2025</v>
      </c>
      <c r="C4288" t="n">
        <v>1</v>
      </c>
      <c r="D4288" t="n">
        <v>43</v>
      </c>
      <c r="E4288" t="inlineStr">
        <is>
          <t>S</t>
        </is>
      </c>
      <c r="F4288" t="n">
        <v>30</v>
      </c>
      <c r="G4288" t="n">
        <v>458</v>
      </c>
      <c r="H4288" t="n">
        <v>1</v>
      </c>
      <c r="I4288" t="n">
        <v>1</v>
      </c>
      <c r="J4288" t="n">
        <v>25</v>
      </c>
      <c r="K4288" t="n">
        <v>1</v>
      </c>
      <c r="L4288" t="n">
        <v>2</v>
      </c>
      <c r="M4288" t="n">
        <v>2</v>
      </c>
      <c r="R4288" s="15" t="n">
        <v>0</v>
      </c>
      <c r="S4288" s="15" t="n">
        <v>0</v>
      </c>
      <c r="T4288" s="15" t="n">
        <v>0</v>
      </c>
      <c r="U4288" s="15" t="n">
        <v>85100</v>
      </c>
      <c r="V4288">
        <f>IFERROR(VLOOKUP(D4288,Tablas_Equivalencia!$A$3:$B$8,2,FALSE),"Sin dato")</f>
        <v/>
      </c>
      <c r="W4288">
        <f>IFERROR(VLOOKUP(L4288,Tablas_Equivalencia!$D$3:$E$9,2,FALSE),"Sin dato")</f>
        <v/>
      </c>
      <c r="X4288">
        <f>IF(I4288=1,"Varón","Mujer")</f>
        <v/>
      </c>
      <c r="Y4288">
        <f>IFERROR(VLOOKUP(M4288,Tablas_Equivalencia!$G$3:$H$6,2,FALSE),"Sin dato")</f>
        <v/>
      </c>
      <c r="Z4288">
        <f>IF(J4288&lt;=24,"18-24","25-29")</f>
        <v/>
      </c>
      <c r="AA4288">
        <f>IF(M4288&lt;&gt;1,"",IF(P4288=2,1,0))</f>
        <v/>
      </c>
      <c r="AB4288">
        <f>IF(M4288&lt;&gt;1,"",IF(O4288&gt;=2,1,0))</f>
        <v/>
      </c>
      <c r="AC4288">
        <f>IF(M4288&lt;&gt;1,"",IF(OR(Q4288=999,Q4288=""),"",IF(OR(Q4288&lt;35,Q4288&gt;48),1,0)))</f>
        <v/>
      </c>
      <c r="AD4288">
        <f>IF(COUNT(AA4288:AC4288)&lt;3,"",SUM(AA4288:AC4288))</f>
        <v/>
      </c>
      <c r="AE4288">
        <f>IF(L4288&gt;=4,2,IF(L4288&gt;=2,1,0))</f>
        <v/>
      </c>
      <c r="AF4288">
        <f>IF(L4288&gt;=5,1,0)</f>
        <v/>
      </c>
      <c r="AG4288">
        <f>AE4288+AF4288</f>
        <v/>
      </c>
      <c r="AH4288" s="15">
        <f>IF(M4288&lt;&gt;1,"",IF(OR(R4288=-9,R4288=""),"",R4288))</f>
        <v/>
      </c>
      <c r="AI4288">
        <f>IF(M4288&lt;&gt;1,"",IF(OR(Q4288=999,Q4288=""),"",Q4288))</f>
        <v/>
      </c>
    </row>
    <row r="4289">
      <c r="A4289" t="inlineStr">
        <is>
          <t>TQRMNOP122929</t>
        </is>
      </c>
      <c r="B4289" t="n">
        <v>2025</v>
      </c>
      <c r="C4289" t="n">
        <v>1</v>
      </c>
      <c r="D4289" t="n">
        <v>41</v>
      </c>
      <c r="E4289" t="inlineStr">
        <is>
          <t>N</t>
        </is>
      </c>
      <c r="F4289" t="n">
        <v>12</v>
      </c>
      <c r="G4289" t="n">
        <v>838</v>
      </c>
      <c r="H4289" t="n">
        <v>1</v>
      </c>
      <c r="I4289" t="n">
        <v>1</v>
      </c>
      <c r="J4289" t="n">
        <v>29</v>
      </c>
      <c r="K4289" t="n">
        <v>2</v>
      </c>
      <c r="L4289" t="n">
        <v>4</v>
      </c>
      <c r="M4289" t="n">
        <v>1</v>
      </c>
      <c r="N4289" t="n">
        <v>2</v>
      </c>
      <c r="O4289" t="n">
        <v>1</v>
      </c>
      <c r="P4289" t="n">
        <v>2</v>
      </c>
      <c r="Q4289" t="n">
        <v>39</v>
      </c>
      <c r="R4289" s="15" t="n">
        <v>278000</v>
      </c>
      <c r="S4289" s="15" t="n">
        <v>0</v>
      </c>
      <c r="T4289" s="15" t="n">
        <v>278000</v>
      </c>
      <c r="U4289" s="15" t="n">
        <v>115600</v>
      </c>
      <c r="V4289">
        <f>IFERROR(VLOOKUP(D4289,Tablas_Equivalencia!$A$3:$B$8,2,FALSE),"Sin dato")</f>
        <v/>
      </c>
      <c r="W4289">
        <f>IFERROR(VLOOKUP(L4289,Tablas_Equivalencia!$D$3:$E$9,2,FALSE),"Sin dato")</f>
        <v/>
      </c>
      <c r="X4289">
        <f>IF(I4289=1,"Varón","Mujer")</f>
        <v/>
      </c>
      <c r="Y4289">
        <f>IFERROR(VLOOKUP(M4289,Tablas_Equivalencia!$G$3:$H$6,2,FALSE),"Sin dato")</f>
        <v/>
      </c>
      <c r="Z4289">
        <f>IF(J4289&lt;=24,"18-24","25-29")</f>
        <v/>
      </c>
      <c r="AA4289">
        <f>IF(M4289&lt;&gt;1,"",IF(P4289=2,1,0))</f>
        <v/>
      </c>
      <c r="AB4289">
        <f>IF(M4289&lt;&gt;1,"",IF(O4289&gt;=2,1,0))</f>
        <v/>
      </c>
      <c r="AC4289">
        <f>IF(M4289&lt;&gt;1,"",IF(OR(Q4289=999,Q4289=""),"",IF(OR(Q4289&lt;35,Q4289&gt;48),1,0)))</f>
        <v/>
      </c>
      <c r="AD4289">
        <f>IF(COUNT(AA4289:AC4289)&lt;3,"",SUM(AA4289:AC4289))</f>
        <v/>
      </c>
      <c r="AE4289">
        <f>IF(L4289&gt;=4,2,IF(L4289&gt;=2,1,0))</f>
        <v/>
      </c>
      <c r="AF4289">
        <f>IF(L4289&gt;=5,1,0)</f>
        <v/>
      </c>
      <c r="AG4289">
        <f>AE4289+AF4289</f>
        <v/>
      </c>
      <c r="AH4289" s="15">
        <f>IF(M4289&lt;&gt;1,"",IF(OR(R4289=-9,R4289=""),"",R4289))</f>
        <v/>
      </c>
      <c r="AI4289">
        <f>IF(M4289&lt;&gt;1,"",IF(OR(Q4289=999,Q4289=""),"",Q4289))</f>
        <v/>
      </c>
    </row>
    <row r="4290">
      <c r="A4290" t="inlineStr">
        <is>
          <t>TQRMNOP122934</t>
        </is>
      </c>
      <c r="B4290" t="n">
        <v>2025</v>
      </c>
      <c r="C4290" t="n">
        <v>1</v>
      </c>
      <c r="D4290" t="n">
        <v>40</v>
      </c>
      <c r="E4290" t="inlineStr">
        <is>
          <t>N</t>
        </is>
      </c>
      <c r="F4290" t="n">
        <v>9</v>
      </c>
      <c r="G4290" t="n">
        <v>953</v>
      </c>
      <c r="H4290" t="n">
        <v>3</v>
      </c>
      <c r="I4290" t="n">
        <v>2</v>
      </c>
      <c r="J4290" t="n">
        <v>21</v>
      </c>
      <c r="K4290" t="n">
        <v>2</v>
      </c>
      <c r="L4290" t="n">
        <v>4</v>
      </c>
      <c r="M4290" t="n">
        <v>3</v>
      </c>
      <c r="R4290" s="15" t="n">
        <v>0</v>
      </c>
      <c r="S4290" s="15" t="n">
        <v>38000</v>
      </c>
      <c r="T4290" s="15" t="n">
        <v>38000</v>
      </c>
      <c r="U4290" s="15" t="n">
        <v>62300</v>
      </c>
      <c r="V4290">
        <f>IFERROR(VLOOKUP(D4290,Tablas_Equivalencia!$A$3:$B$8,2,FALSE),"Sin dato")</f>
        <v/>
      </c>
      <c r="W4290">
        <f>IFERROR(VLOOKUP(L4290,Tablas_Equivalencia!$D$3:$E$9,2,FALSE),"Sin dato")</f>
        <v/>
      </c>
      <c r="X4290">
        <f>IF(I4290=1,"Varón","Mujer")</f>
        <v/>
      </c>
      <c r="Y4290">
        <f>IFERROR(VLOOKUP(M4290,Tablas_Equivalencia!$G$3:$H$6,2,FALSE),"Sin dato")</f>
        <v/>
      </c>
      <c r="Z4290">
        <f>IF(J4290&lt;=24,"18-24","25-29")</f>
        <v/>
      </c>
      <c r="AA4290">
        <f>IF(M4290&lt;&gt;1,"",IF(P4290=2,1,0))</f>
        <v/>
      </c>
      <c r="AB4290">
        <f>IF(M4290&lt;&gt;1,"",IF(O4290&gt;=2,1,0))</f>
        <v/>
      </c>
      <c r="AC4290">
        <f>IF(M4290&lt;&gt;1,"",IF(OR(Q4290=999,Q4290=""),"",IF(OR(Q4290&lt;35,Q4290&gt;48),1,0)))</f>
        <v/>
      </c>
      <c r="AD4290">
        <f>IF(COUNT(AA4290:AC4290)&lt;3,"",SUM(AA4290:AC4290))</f>
        <v/>
      </c>
      <c r="AE4290">
        <f>IF(L4290&gt;=4,2,IF(L4290&gt;=2,1,0))</f>
        <v/>
      </c>
      <c r="AF4290">
        <f>IF(L4290&gt;=5,1,0)</f>
        <v/>
      </c>
      <c r="AG4290">
        <f>AE4290+AF4290</f>
        <v/>
      </c>
      <c r="AH4290" s="15">
        <f>IF(M4290&lt;&gt;1,"",IF(OR(R4290=-9,R4290=""),"",R4290))</f>
        <v/>
      </c>
      <c r="AI4290">
        <f>IF(M4290&lt;&gt;1,"",IF(OR(Q4290=999,Q4290=""),"",Q4290))</f>
        <v/>
      </c>
    </row>
    <row r="4291">
      <c r="A4291" t="inlineStr">
        <is>
          <t>TQRMNOP122943</t>
        </is>
      </c>
      <c r="B4291" t="n">
        <v>2025</v>
      </c>
      <c r="C4291" t="n">
        <v>1</v>
      </c>
      <c r="D4291" t="n">
        <v>43</v>
      </c>
      <c r="E4291" t="inlineStr">
        <is>
          <t>N</t>
        </is>
      </c>
      <c r="F4291" t="n">
        <v>34</v>
      </c>
      <c r="G4291" t="n">
        <v>901</v>
      </c>
      <c r="H4291" t="n">
        <v>1</v>
      </c>
      <c r="I4291" t="n">
        <v>2</v>
      </c>
      <c r="J4291" t="n">
        <v>19</v>
      </c>
      <c r="K4291" t="n">
        <v>2</v>
      </c>
      <c r="L4291" t="n">
        <v>4</v>
      </c>
      <c r="M4291" t="n">
        <v>1</v>
      </c>
      <c r="N4291" t="n">
        <v>1</v>
      </c>
      <c r="O4291" t="n">
        <v>1</v>
      </c>
      <c r="P4291" t="n">
        <v>1</v>
      </c>
      <c r="Q4291" t="n">
        <v>63</v>
      </c>
      <c r="R4291" s="15" t="n">
        <v>1429000</v>
      </c>
      <c r="S4291" s="15" t="n">
        <v>0</v>
      </c>
      <c r="T4291" s="15" t="n">
        <v>1429000</v>
      </c>
      <c r="U4291" s="15" t="n">
        <v>185000</v>
      </c>
      <c r="V4291">
        <f>IFERROR(VLOOKUP(D4291,Tablas_Equivalencia!$A$3:$B$8,2,FALSE),"Sin dato")</f>
        <v/>
      </c>
      <c r="W4291">
        <f>IFERROR(VLOOKUP(L4291,Tablas_Equivalencia!$D$3:$E$9,2,FALSE),"Sin dato")</f>
        <v/>
      </c>
      <c r="X4291">
        <f>IF(I4291=1,"Varón","Mujer")</f>
        <v/>
      </c>
      <c r="Y4291">
        <f>IFERROR(VLOOKUP(M4291,Tablas_Equivalencia!$G$3:$H$6,2,FALSE),"Sin dato")</f>
        <v/>
      </c>
      <c r="Z4291">
        <f>IF(J4291&lt;=24,"18-24","25-29")</f>
        <v/>
      </c>
      <c r="AA4291">
        <f>IF(M4291&lt;&gt;1,"",IF(P4291=2,1,0))</f>
        <v/>
      </c>
      <c r="AB4291">
        <f>IF(M4291&lt;&gt;1,"",IF(O4291&gt;=2,1,0))</f>
        <v/>
      </c>
      <c r="AC4291">
        <f>IF(M4291&lt;&gt;1,"",IF(OR(Q4291=999,Q4291=""),"",IF(OR(Q4291&lt;35,Q4291&gt;48),1,0)))</f>
        <v/>
      </c>
      <c r="AD4291">
        <f>IF(COUNT(AA4291:AC4291)&lt;3,"",SUM(AA4291:AC4291))</f>
        <v/>
      </c>
      <c r="AE4291">
        <f>IF(L4291&gt;=4,2,IF(L4291&gt;=2,1,0))</f>
        <v/>
      </c>
      <c r="AF4291">
        <f>IF(L4291&gt;=5,1,0)</f>
        <v/>
      </c>
      <c r="AG4291">
        <f>AE4291+AF4291</f>
        <v/>
      </c>
      <c r="AH4291" s="15">
        <f>IF(M4291&lt;&gt;1,"",IF(OR(R4291=-9,R4291=""),"",R4291))</f>
        <v/>
      </c>
      <c r="AI4291">
        <f>IF(M4291&lt;&gt;1,"",IF(OR(Q4291=999,Q4291=""),"",Q4291))</f>
        <v/>
      </c>
    </row>
    <row r="4292">
      <c r="A4292" t="inlineStr">
        <is>
          <t>TQRMNOP122945</t>
        </is>
      </c>
      <c r="B4292" t="n">
        <v>2025</v>
      </c>
      <c r="C4292" t="n">
        <v>1</v>
      </c>
      <c r="D4292" t="n">
        <v>43</v>
      </c>
      <c r="E4292" t="inlineStr">
        <is>
          <t>S</t>
        </is>
      </c>
      <c r="F4292" t="n">
        <v>36</v>
      </c>
      <c r="G4292" t="n">
        <v>2283</v>
      </c>
      <c r="H4292" t="n">
        <v>10</v>
      </c>
      <c r="I4292" t="n">
        <v>2</v>
      </c>
      <c r="J4292" t="n">
        <v>22</v>
      </c>
      <c r="K4292" t="n">
        <v>1</v>
      </c>
      <c r="L4292" t="n">
        <v>6</v>
      </c>
      <c r="M4292" t="n">
        <v>1</v>
      </c>
      <c r="N4292" t="n">
        <v>3</v>
      </c>
      <c r="O4292" t="n">
        <v>1</v>
      </c>
      <c r="P4292" t="n">
        <v>1</v>
      </c>
      <c r="Q4292" t="n">
        <v>35</v>
      </c>
      <c r="R4292" s="15" t="n">
        <v>-9</v>
      </c>
      <c r="S4292" s="15" t="n">
        <v>0</v>
      </c>
      <c r="T4292" s="15" t="n">
        <v>0</v>
      </c>
      <c r="U4292" s="15" t="n">
        <v>69100</v>
      </c>
      <c r="V4292">
        <f>IFERROR(VLOOKUP(D4292,Tablas_Equivalencia!$A$3:$B$8,2,FALSE),"Sin dato")</f>
        <v/>
      </c>
      <c r="W4292">
        <f>IFERROR(VLOOKUP(L4292,Tablas_Equivalencia!$D$3:$E$9,2,FALSE),"Sin dato")</f>
        <v/>
      </c>
      <c r="X4292">
        <f>IF(I4292=1,"Varón","Mujer")</f>
        <v/>
      </c>
      <c r="Y4292">
        <f>IFERROR(VLOOKUP(M4292,Tablas_Equivalencia!$G$3:$H$6,2,FALSE),"Sin dato")</f>
        <v/>
      </c>
      <c r="Z4292">
        <f>IF(J4292&lt;=24,"18-24","25-29")</f>
        <v/>
      </c>
      <c r="AA4292">
        <f>IF(M4292&lt;&gt;1,"",IF(P4292=2,1,0))</f>
        <v/>
      </c>
      <c r="AB4292">
        <f>IF(M4292&lt;&gt;1,"",IF(O4292&gt;=2,1,0))</f>
        <v/>
      </c>
      <c r="AC4292">
        <f>IF(M4292&lt;&gt;1,"",IF(OR(Q4292=999,Q4292=""),"",IF(OR(Q4292&lt;35,Q4292&gt;48),1,0)))</f>
        <v/>
      </c>
      <c r="AD4292">
        <f>IF(COUNT(AA4292:AC4292)&lt;3,"",SUM(AA4292:AC4292))</f>
        <v/>
      </c>
      <c r="AE4292">
        <f>IF(L4292&gt;=4,2,IF(L4292&gt;=2,1,0))</f>
        <v/>
      </c>
      <c r="AF4292">
        <f>IF(L4292&gt;=5,1,0)</f>
        <v/>
      </c>
      <c r="AG4292">
        <f>AE4292+AF4292</f>
        <v/>
      </c>
      <c r="AH4292" s="15">
        <f>IF(M4292&lt;&gt;1,"",IF(OR(R4292=-9,R4292=""),"",R4292))</f>
        <v/>
      </c>
      <c r="AI4292">
        <f>IF(M4292&lt;&gt;1,"",IF(OR(Q4292=999,Q4292=""),"",Q4292))</f>
        <v/>
      </c>
    </row>
    <row r="4293">
      <c r="A4293" t="inlineStr">
        <is>
          <t>TQRMNOP122947</t>
        </is>
      </c>
      <c r="B4293" t="n">
        <v>2025</v>
      </c>
      <c r="C4293" t="n">
        <v>1</v>
      </c>
      <c r="D4293" t="n">
        <v>1</v>
      </c>
      <c r="E4293" t="inlineStr">
        <is>
          <t>S</t>
        </is>
      </c>
      <c r="F4293" t="n">
        <v>33</v>
      </c>
      <c r="G4293" t="n">
        <v>1055</v>
      </c>
      <c r="H4293" t="n">
        <v>2</v>
      </c>
      <c r="I4293" t="n">
        <v>2</v>
      </c>
      <c r="J4293" t="n">
        <v>19</v>
      </c>
      <c r="K4293" t="n">
        <v>1</v>
      </c>
      <c r="L4293" t="n">
        <v>1</v>
      </c>
      <c r="M4293" t="n">
        <v>1</v>
      </c>
      <c r="N4293" t="n">
        <v>2</v>
      </c>
      <c r="O4293" t="n">
        <v>1</v>
      </c>
      <c r="P4293" t="n">
        <v>2</v>
      </c>
      <c r="Q4293" t="n">
        <v>20</v>
      </c>
      <c r="R4293" s="15" t="n">
        <v>201000</v>
      </c>
      <c r="S4293" s="15" t="n">
        <v>0</v>
      </c>
      <c r="T4293" s="15" t="n">
        <v>201000</v>
      </c>
      <c r="U4293" s="15" t="n">
        <v>248000</v>
      </c>
      <c r="V4293">
        <f>IFERROR(VLOOKUP(D4293,Tablas_Equivalencia!$A$3:$B$8,2,FALSE),"Sin dato")</f>
        <v/>
      </c>
      <c r="W4293">
        <f>IFERROR(VLOOKUP(L4293,Tablas_Equivalencia!$D$3:$E$9,2,FALSE),"Sin dato")</f>
        <v/>
      </c>
      <c r="X4293">
        <f>IF(I4293=1,"Varón","Mujer")</f>
        <v/>
      </c>
      <c r="Y4293">
        <f>IFERROR(VLOOKUP(M4293,Tablas_Equivalencia!$G$3:$H$6,2,FALSE),"Sin dato")</f>
        <v/>
      </c>
      <c r="Z4293">
        <f>IF(J4293&lt;=24,"18-24","25-29")</f>
        <v/>
      </c>
      <c r="AA4293">
        <f>IF(M4293&lt;&gt;1,"",IF(P4293=2,1,0))</f>
        <v/>
      </c>
      <c r="AB4293">
        <f>IF(M4293&lt;&gt;1,"",IF(O4293&gt;=2,1,0))</f>
        <v/>
      </c>
      <c r="AC4293">
        <f>IF(M4293&lt;&gt;1,"",IF(OR(Q4293=999,Q4293=""),"",IF(OR(Q4293&lt;35,Q4293&gt;48),1,0)))</f>
        <v/>
      </c>
      <c r="AD4293">
        <f>IF(COUNT(AA4293:AC4293)&lt;3,"",SUM(AA4293:AC4293))</f>
        <v/>
      </c>
      <c r="AE4293">
        <f>IF(L4293&gt;=4,2,IF(L4293&gt;=2,1,0))</f>
        <v/>
      </c>
      <c r="AF4293">
        <f>IF(L4293&gt;=5,1,0)</f>
        <v/>
      </c>
      <c r="AG4293">
        <f>AE4293+AF4293</f>
        <v/>
      </c>
      <c r="AH4293" s="15">
        <f>IF(M4293&lt;&gt;1,"",IF(OR(R4293=-9,R4293=""),"",R4293))</f>
        <v/>
      </c>
      <c r="AI4293">
        <f>IF(M4293&lt;&gt;1,"",IF(OR(Q4293=999,Q4293=""),"",Q4293))</f>
        <v/>
      </c>
    </row>
    <row r="4294">
      <c r="A4294" t="inlineStr">
        <is>
          <t>TQRMNOP122948</t>
        </is>
      </c>
      <c r="B4294" t="n">
        <v>2025</v>
      </c>
      <c r="C4294" t="n">
        <v>1</v>
      </c>
      <c r="D4294" t="n">
        <v>1</v>
      </c>
      <c r="E4294" t="inlineStr">
        <is>
          <t>S</t>
        </is>
      </c>
      <c r="F4294" t="n">
        <v>33</v>
      </c>
      <c r="G4294" t="n">
        <v>916</v>
      </c>
      <c r="H4294" t="n">
        <v>1</v>
      </c>
      <c r="I4294" t="n">
        <v>1</v>
      </c>
      <c r="J4294" t="n">
        <v>21</v>
      </c>
      <c r="K4294" t="n">
        <v>2</v>
      </c>
      <c r="L4294" t="n">
        <v>4</v>
      </c>
      <c r="M4294" t="n">
        <v>3</v>
      </c>
      <c r="R4294" s="15" t="n">
        <v>0</v>
      </c>
      <c r="S4294" s="15" t="n">
        <v>0</v>
      </c>
      <c r="T4294" s="15" t="n">
        <v>0</v>
      </c>
      <c r="U4294" s="15" t="n">
        <v>178200</v>
      </c>
      <c r="V4294">
        <f>IFERROR(VLOOKUP(D4294,Tablas_Equivalencia!$A$3:$B$8,2,FALSE),"Sin dato")</f>
        <v/>
      </c>
      <c r="W4294">
        <f>IFERROR(VLOOKUP(L4294,Tablas_Equivalencia!$D$3:$E$9,2,FALSE),"Sin dato")</f>
        <v/>
      </c>
      <c r="X4294">
        <f>IF(I4294=1,"Varón","Mujer")</f>
        <v/>
      </c>
      <c r="Y4294">
        <f>IFERROR(VLOOKUP(M4294,Tablas_Equivalencia!$G$3:$H$6,2,FALSE),"Sin dato")</f>
        <v/>
      </c>
      <c r="Z4294">
        <f>IF(J4294&lt;=24,"18-24","25-29")</f>
        <v/>
      </c>
      <c r="AA4294">
        <f>IF(M4294&lt;&gt;1,"",IF(P4294=2,1,0))</f>
        <v/>
      </c>
      <c r="AB4294">
        <f>IF(M4294&lt;&gt;1,"",IF(O4294&gt;=2,1,0))</f>
        <v/>
      </c>
      <c r="AC4294">
        <f>IF(M4294&lt;&gt;1,"",IF(OR(Q4294=999,Q4294=""),"",IF(OR(Q4294&lt;35,Q4294&gt;48),1,0)))</f>
        <v/>
      </c>
      <c r="AD4294">
        <f>IF(COUNT(AA4294:AC4294)&lt;3,"",SUM(AA4294:AC4294))</f>
        <v/>
      </c>
      <c r="AE4294">
        <f>IF(L4294&gt;=4,2,IF(L4294&gt;=2,1,0))</f>
        <v/>
      </c>
      <c r="AF4294">
        <f>IF(L4294&gt;=5,1,0)</f>
        <v/>
      </c>
      <c r="AG4294">
        <f>AE4294+AF4294</f>
        <v/>
      </c>
      <c r="AH4294" s="15">
        <f>IF(M4294&lt;&gt;1,"",IF(OR(R4294=-9,R4294=""),"",R4294))</f>
        <v/>
      </c>
      <c r="AI4294">
        <f>IF(M4294&lt;&gt;1,"",IF(OR(Q4294=999,Q4294=""),"",Q4294))</f>
        <v/>
      </c>
    </row>
    <row r="4295">
      <c r="A4295" t="inlineStr">
        <is>
          <t>TQRMNOP122955</t>
        </is>
      </c>
      <c r="B4295" t="n">
        <v>2025</v>
      </c>
      <c r="C4295" t="n">
        <v>1</v>
      </c>
      <c r="D4295" t="n">
        <v>43</v>
      </c>
      <c r="E4295" t="inlineStr">
        <is>
          <t>N</t>
        </is>
      </c>
      <c r="F4295" t="n">
        <v>38</v>
      </c>
      <c r="G4295" t="n">
        <v>1962</v>
      </c>
      <c r="H4295" t="n">
        <v>3</v>
      </c>
      <c r="I4295" t="n">
        <v>1</v>
      </c>
      <c r="J4295" t="n">
        <v>25</v>
      </c>
      <c r="K4295" t="n">
        <v>2</v>
      </c>
      <c r="L4295" t="n">
        <v>1</v>
      </c>
      <c r="M4295" t="n">
        <v>1</v>
      </c>
      <c r="N4295" t="n">
        <v>3</v>
      </c>
      <c r="O4295" t="n">
        <v>2</v>
      </c>
      <c r="P4295" t="n">
        <v>2</v>
      </c>
      <c r="Q4295" t="n">
        <v>21</v>
      </c>
      <c r="R4295" s="15" t="n">
        <v>386000</v>
      </c>
      <c r="S4295" s="15" t="n">
        <v>0</v>
      </c>
      <c r="T4295" s="15" t="n">
        <v>386000</v>
      </c>
      <c r="U4295" s="15" t="n">
        <v>315000</v>
      </c>
      <c r="V4295">
        <f>IFERROR(VLOOKUP(D4295,Tablas_Equivalencia!$A$3:$B$8,2,FALSE),"Sin dato")</f>
        <v/>
      </c>
      <c r="W4295">
        <f>IFERROR(VLOOKUP(L4295,Tablas_Equivalencia!$D$3:$E$9,2,FALSE),"Sin dato")</f>
        <v/>
      </c>
      <c r="X4295">
        <f>IF(I4295=1,"Varón","Mujer")</f>
        <v/>
      </c>
      <c r="Y4295">
        <f>IFERROR(VLOOKUP(M4295,Tablas_Equivalencia!$G$3:$H$6,2,FALSE),"Sin dato")</f>
        <v/>
      </c>
      <c r="Z4295">
        <f>IF(J4295&lt;=24,"18-24","25-29")</f>
        <v/>
      </c>
      <c r="AA4295">
        <f>IF(M4295&lt;&gt;1,"",IF(P4295=2,1,0))</f>
        <v/>
      </c>
      <c r="AB4295">
        <f>IF(M4295&lt;&gt;1,"",IF(O4295&gt;=2,1,0))</f>
        <v/>
      </c>
      <c r="AC4295">
        <f>IF(M4295&lt;&gt;1,"",IF(OR(Q4295=999,Q4295=""),"",IF(OR(Q4295&lt;35,Q4295&gt;48),1,0)))</f>
        <v/>
      </c>
      <c r="AD4295">
        <f>IF(COUNT(AA4295:AC4295)&lt;3,"",SUM(AA4295:AC4295))</f>
        <v/>
      </c>
      <c r="AE4295">
        <f>IF(L4295&gt;=4,2,IF(L4295&gt;=2,1,0))</f>
        <v/>
      </c>
      <c r="AF4295">
        <f>IF(L4295&gt;=5,1,0)</f>
        <v/>
      </c>
      <c r="AG4295">
        <f>AE4295+AF4295</f>
        <v/>
      </c>
      <c r="AH4295" s="15">
        <f>IF(M4295&lt;&gt;1,"",IF(OR(R4295=-9,R4295=""),"",R4295))</f>
        <v/>
      </c>
      <c r="AI4295">
        <f>IF(M4295&lt;&gt;1,"",IF(OR(Q4295=999,Q4295=""),"",Q4295))</f>
        <v/>
      </c>
    </row>
    <row r="4296">
      <c r="A4296" t="inlineStr">
        <is>
          <t>TQRMNOP122959</t>
        </is>
      </c>
      <c r="B4296" t="n">
        <v>2025</v>
      </c>
      <c r="C4296" t="n">
        <v>1</v>
      </c>
      <c r="D4296" t="n">
        <v>40</v>
      </c>
      <c r="E4296" t="inlineStr">
        <is>
          <t>N</t>
        </is>
      </c>
      <c r="F4296" t="n">
        <v>9</v>
      </c>
      <c r="G4296" t="n">
        <v>1034</v>
      </c>
      <c r="H4296" t="n">
        <v>3</v>
      </c>
      <c r="I4296" t="n">
        <v>2</v>
      </c>
      <c r="J4296" t="n">
        <v>24</v>
      </c>
      <c r="K4296" t="n">
        <v>1</v>
      </c>
      <c r="L4296" t="n">
        <v>5</v>
      </c>
      <c r="M4296" t="n">
        <v>1</v>
      </c>
      <c r="N4296" t="n">
        <v>3</v>
      </c>
      <c r="O4296" t="n">
        <v>2</v>
      </c>
      <c r="P4296" t="n">
        <v>2</v>
      </c>
      <c r="Q4296" t="n">
        <v>18</v>
      </c>
      <c r="R4296" s="15" t="n">
        <v>329000</v>
      </c>
      <c r="S4296" s="15" t="n">
        <v>32000</v>
      </c>
      <c r="T4296" s="15" t="n">
        <v>361000</v>
      </c>
      <c r="U4296" s="15" t="n">
        <v>221600</v>
      </c>
      <c r="V4296">
        <f>IFERROR(VLOOKUP(D4296,Tablas_Equivalencia!$A$3:$B$8,2,FALSE),"Sin dato")</f>
        <v/>
      </c>
      <c r="W4296">
        <f>IFERROR(VLOOKUP(L4296,Tablas_Equivalencia!$D$3:$E$9,2,FALSE),"Sin dato")</f>
        <v/>
      </c>
      <c r="X4296">
        <f>IF(I4296=1,"Varón","Mujer")</f>
        <v/>
      </c>
      <c r="Y4296">
        <f>IFERROR(VLOOKUP(M4296,Tablas_Equivalencia!$G$3:$H$6,2,FALSE),"Sin dato")</f>
        <v/>
      </c>
      <c r="Z4296">
        <f>IF(J4296&lt;=24,"18-24","25-29")</f>
        <v/>
      </c>
      <c r="AA4296">
        <f>IF(M4296&lt;&gt;1,"",IF(P4296=2,1,0))</f>
        <v/>
      </c>
      <c r="AB4296">
        <f>IF(M4296&lt;&gt;1,"",IF(O4296&gt;=2,1,0))</f>
        <v/>
      </c>
      <c r="AC4296">
        <f>IF(M4296&lt;&gt;1,"",IF(OR(Q4296=999,Q4296=""),"",IF(OR(Q4296&lt;35,Q4296&gt;48),1,0)))</f>
        <v/>
      </c>
      <c r="AD4296">
        <f>IF(COUNT(AA4296:AC4296)&lt;3,"",SUM(AA4296:AC4296))</f>
        <v/>
      </c>
      <c r="AE4296">
        <f>IF(L4296&gt;=4,2,IF(L4296&gt;=2,1,0))</f>
        <v/>
      </c>
      <c r="AF4296">
        <f>IF(L4296&gt;=5,1,0)</f>
        <v/>
      </c>
      <c r="AG4296">
        <f>AE4296+AF4296</f>
        <v/>
      </c>
      <c r="AH4296" s="15">
        <f>IF(M4296&lt;&gt;1,"",IF(OR(R4296=-9,R4296=""),"",R4296))</f>
        <v/>
      </c>
      <c r="AI4296">
        <f>IF(M4296&lt;&gt;1,"",IF(OR(Q4296=999,Q4296=""),"",Q4296))</f>
        <v/>
      </c>
    </row>
    <row r="4297">
      <c r="A4297" t="inlineStr">
        <is>
          <t>TQRMNOP122972</t>
        </is>
      </c>
      <c r="B4297" t="n">
        <v>2025</v>
      </c>
      <c r="C4297" t="n">
        <v>1</v>
      </c>
      <c r="D4297" t="n">
        <v>40</v>
      </c>
      <c r="E4297" t="inlineStr">
        <is>
          <t>N</t>
        </is>
      </c>
      <c r="F4297" t="n">
        <v>23</v>
      </c>
      <c r="G4297" t="n">
        <v>902</v>
      </c>
      <c r="H4297" t="n">
        <v>1</v>
      </c>
      <c r="I4297" t="n">
        <v>1</v>
      </c>
      <c r="J4297" t="n">
        <v>29</v>
      </c>
      <c r="K4297" t="n">
        <v>2</v>
      </c>
      <c r="L4297" t="n">
        <v>3</v>
      </c>
      <c r="M4297" t="n">
        <v>2</v>
      </c>
      <c r="R4297" s="15" t="n">
        <v>0</v>
      </c>
      <c r="S4297" s="15" t="n">
        <v>0</v>
      </c>
      <c r="T4297" s="15" t="n">
        <v>0</v>
      </c>
      <c r="U4297" s="15" t="n">
        <v>277300</v>
      </c>
      <c r="V4297">
        <f>IFERROR(VLOOKUP(D4297,Tablas_Equivalencia!$A$3:$B$8,2,FALSE),"Sin dato")</f>
        <v/>
      </c>
      <c r="W4297">
        <f>IFERROR(VLOOKUP(L4297,Tablas_Equivalencia!$D$3:$E$9,2,FALSE),"Sin dato")</f>
        <v/>
      </c>
      <c r="X4297">
        <f>IF(I4297=1,"Varón","Mujer")</f>
        <v/>
      </c>
      <c r="Y4297">
        <f>IFERROR(VLOOKUP(M4297,Tablas_Equivalencia!$G$3:$H$6,2,FALSE),"Sin dato")</f>
        <v/>
      </c>
      <c r="Z4297">
        <f>IF(J4297&lt;=24,"18-24","25-29")</f>
        <v/>
      </c>
      <c r="AA4297">
        <f>IF(M4297&lt;&gt;1,"",IF(P4297=2,1,0))</f>
        <v/>
      </c>
      <c r="AB4297">
        <f>IF(M4297&lt;&gt;1,"",IF(O4297&gt;=2,1,0))</f>
        <v/>
      </c>
      <c r="AC4297">
        <f>IF(M4297&lt;&gt;1,"",IF(OR(Q4297=999,Q4297=""),"",IF(OR(Q4297&lt;35,Q4297&gt;48),1,0)))</f>
        <v/>
      </c>
      <c r="AD4297">
        <f>IF(COUNT(AA4297:AC4297)&lt;3,"",SUM(AA4297:AC4297))</f>
        <v/>
      </c>
      <c r="AE4297">
        <f>IF(L4297&gt;=4,2,IF(L4297&gt;=2,1,0))</f>
        <v/>
      </c>
      <c r="AF4297">
        <f>IF(L4297&gt;=5,1,0)</f>
        <v/>
      </c>
      <c r="AG4297">
        <f>AE4297+AF4297</f>
        <v/>
      </c>
      <c r="AH4297" s="15">
        <f>IF(M4297&lt;&gt;1,"",IF(OR(R4297=-9,R4297=""),"",R4297))</f>
        <v/>
      </c>
      <c r="AI4297">
        <f>IF(M4297&lt;&gt;1,"",IF(OR(Q4297=999,Q4297=""),"",Q4297))</f>
        <v/>
      </c>
    </row>
    <row r="4298">
      <c r="A4298" t="inlineStr">
        <is>
          <t>TQRMNOP122974</t>
        </is>
      </c>
      <c r="B4298" t="n">
        <v>2025</v>
      </c>
      <c r="C4298" t="n">
        <v>1</v>
      </c>
      <c r="D4298" t="n">
        <v>42</v>
      </c>
      <c r="E4298" t="inlineStr">
        <is>
          <t>N</t>
        </is>
      </c>
      <c r="F4298" t="n">
        <v>25</v>
      </c>
      <c r="G4298" t="n">
        <v>1300</v>
      </c>
      <c r="H4298" t="n">
        <v>1</v>
      </c>
      <c r="I4298" t="n">
        <v>1</v>
      </c>
      <c r="J4298" t="n">
        <v>21</v>
      </c>
      <c r="K4298" t="n">
        <v>2</v>
      </c>
      <c r="L4298" t="n">
        <v>3</v>
      </c>
      <c r="M4298" t="n">
        <v>1</v>
      </c>
      <c r="N4298" t="n">
        <v>4</v>
      </c>
      <c r="O4298" t="n">
        <v>2</v>
      </c>
      <c r="P4298" t="n">
        <v>2</v>
      </c>
      <c r="Q4298" t="n">
        <v>60</v>
      </c>
      <c r="R4298" s="15" t="n">
        <v>712000</v>
      </c>
      <c r="S4298" s="15" t="n">
        <v>0</v>
      </c>
      <c r="T4298" s="15" t="n">
        <v>712000</v>
      </c>
      <c r="U4298" s="15" t="n">
        <v>264900</v>
      </c>
      <c r="V4298">
        <f>IFERROR(VLOOKUP(D4298,Tablas_Equivalencia!$A$3:$B$8,2,FALSE),"Sin dato")</f>
        <v/>
      </c>
      <c r="W4298">
        <f>IFERROR(VLOOKUP(L4298,Tablas_Equivalencia!$D$3:$E$9,2,FALSE),"Sin dato")</f>
        <v/>
      </c>
      <c r="X4298">
        <f>IF(I4298=1,"Varón","Mujer")</f>
        <v/>
      </c>
      <c r="Y4298">
        <f>IFERROR(VLOOKUP(M4298,Tablas_Equivalencia!$G$3:$H$6,2,FALSE),"Sin dato")</f>
        <v/>
      </c>
      <c r="Z4298">
        <f>IF(J4298&lt;=24,"18-24","25-29")</f>
        <v/>
      </c>
      <c r="AA4298">
        <f>IF(M4298&lt;&gt;1,"",IF(P4298=2,1,0))</f>
        <v/>
      </c>
      <c r="AB4298">
        <f>IF(M4298&lt;&gt;1,"",IF(O4298&gt;=2,1,0))</f>
        <v/>
      </c>
      <c r="AC4298">
        <f>IF(M4298&lt;&gt;1,"",IF(OR(Q4298=999,Q4298=""),"",IF(OR(Q4298&lt;35,Q4298&gt;48),1,0)))</f>
        <v/>
      </c>
      <c r="AD4298">
        <f>IF(COUNT(AA4298:AC4298)&lt;3,"",SUM(AA4298:AC4298))</f>
        <v/>
      </c>
      <c r="AE4298">
        <f>IF(L4298&gt;=4,2,IF(L4298&gt;=2,1,0))</f>
        <v/>
      </c>
      <c r="AF4298">
        <f>IF(L4298&gt;=5,1,0)</f>
        <v/>
      </c>
      <c r="AG4298">
        <f>AE4298+AF4298</f>
        <v/>
      </c>
      <c r="AH4298" s="15">
        <f>IF(M4298&lt;&gt;1,"",IF(OR(R4298=-9,R4298=""),"",R4298))</f>
        <v/>
      </c>
      <c r="AI4298">
        <f>IF(M4298&lt;&gt;1,"",IF(OR(Q4298=999,Q4298=""),"",Q4298))</f>
        <v/>
      </c>
    </row>
    <row r="4299">
      <c r="A4299" t="inlineStr">
        <is>
          <t>TQRMNOP122978</t>
        </is>
      </c>
      <c r="B4299" t="n">
        <v>2025</v>
      </c>
      <c r="C4299" t="n">
        <v>1</v>
      </c>
      <c r="D4299" t="n">
        <v>1</v>
      </c>
      <c r="E4299" t="inlineStr">
        <is>
          <t>S</t>
        </is>
      </c>
      <c r="F4299" t="n">
        <v>33</v>
      </c>
      <c r="G4299" t="n">
        <v>1318</v>
      </c>
      <c r="H4299" t="n">
        <v>3</v>
      </c>
      <c r="I4299" t="n">
        <v>2</v>
      </c>
      <c r="J4299" t="n">
        <v>23</v>
      </c>
      <c r="K4299" t="n">
        <v>2</v>
      </c>
      <c r="L4299" t="n">
        <v>4</v>
      </c>
      <c r="M4299" t="n">
        <v>3</v>
      </c>
      <c r="R4299" s="15" t="n">
        <v>0</v>
      </c>
      <c r="S4299" s="15" t="n">
        <v>0</v>
      </c>
      <c r="T4299" s="15" t="n">
        <v>0</v>
      </c>
      <c r="U4299" s="15" t="n">
        <v>84900</v>
      </c>
      <c r="V4299">
        <f>IFERROR(VLOOKUP(D4299,Tablas_Equivalencia!$A$3:$B$8,2,FALSE),"Sin dato")</f>
        <v/>
      </c>
      <c r="W4299">
        <f>IFERROR(VLOOKUP(L4299,Tablas_Equivalencia!$D$3:$E$9,2,FALSE),"Sin dato")</f>
        <v/>
      </c>
      <c r="X4299">
        <f>IF(I4299=1,"Varón","Mujer")</f>
        <v/>
      </c>
      <c r="Y4299">
        <f>IFERROR(VLOOKUP(M4299,Tablas_Equivalencia!$G$3:$H$6,2,FALSE),"Sin dato")</f>
        <v/>
      </c>
      <c r="Z4299">
        <f>IF(J4299&lt;=24,"18-24","25-29")</f>
        <v/>
      </c>
      <c r="AA4299">
        <f>IF(M4299&lt;&gt;1,"",IF(P4299=2,1,0))</f>
        <v/>
      </c>
      <c r="AB4299">
        <f>IF(M4299&lt;&gt;1,"",IF(O4299&gt;=2,1,0))</f>
        <v/>
      </c>
      <c r="AC4299">
        <f>IF(M4299&lt;&gt;1,"",IF(OR(Q4299=999,Q4299=""),"",IF(OR(Q4299&lt;35,Q4299&gt;48),1,0)))</f>
        <v/>
      </c>
      <c r="AD4299">
        <f>IF(COUNT(AA4299:AC4299)&lt;3,"",SUM(AA4299:AC4299))</f>
        <v/>
      </c>
      <c r="AE4299">
        <f>IF(L4299&gt;=4,2,IF(L4299&gt;=2,1,0))</f>
        <v/>
      </c>
      <c r="AF4299">
        <f>IF(L4299&gt;=5,1,0)</f>
        <v/>
      </c>
      <c r="AG4299">
        <f>AE4299+AF4299</f>
        <v/>
      </c>
      <c r="AH4299" s="15">
        <f>IF(M4299&lt;&gt;1,"",IF(OR(R4299=-9,R4299=""),"",R4299))</f>
        <v/>
      </c>
      <c r="AI4299">
        <f>IF(M4299&lt;&gt;1,"",IF(OR(Q4299=999,Q4299=""),"",Q4299))</f>
        <v/>
      </c>
    </row>
    <row r="4300">
      <c r="A4300" t="inlineStr">
        <is>
          <t>TQRMNOP122981</t>
        </is>
      </c>
      <c r="B4300" t="n">
        <v>2025</v>
      </c>
      <c r="C4300" t="n">
        <v>1</v>
      </c>
      <c r="D4300" t="n">
        <v>1</v>
      </c>
      <c r="E4300" t="inlineStr">
        <is>
          <t>S</t>
        </is>
      </c>
      <c r="F4300" t="n">
        <v>32</v>
      </c>
      <c r="G4300" t="n">
        <v>1061</v>
      </c>
      <c r="H4300" t="n">
        <v>1</v>
      </c>
      <c r="I4300" t="n">
        <v>2</v>
      </c>
      <c r="J4300" t="n">
        <v>22</v>
      </c>
      <c r="K4300" t="n">
        <v>1</v>
      </c>
      <c r="L4300" t="n">
        <v>4</v>
      </c>
      <c r="M4300" t="n">
        <v>3</v>
      </c>
      <c r="R4300" s="15" t="n">
        <v>0</v>
      </c>
      <c r="S4300" s="15" t="n">
        <v>0</v>
      </c>
      <c r="T4300" s="15" t="n">
        <v>0</v>
      </c>
      <c r="U4300" s="15" t="n">
        <v>169500</v>
      </c>
      <c r="V4300">
        <f>IFERROR(VLOOKUP(D4300,Tablas_Equivalencia!$A$3:$B$8,2,FALSE),"Sin dato")</f>
        <v/>
      </c>
      <c r="W4300">
        <f>IFERROR(VLOOKUP(L4300,Tablas_Equivalencia!$D$3:$E$9,2,FALSE),"Sin dato")</f>
        <v/>
      </c>
      <c r="X4300">
        <f>IF(I4300=1,"Varón","Mujer")</f>
        <v/>
      </c>
      <c r="Y4300">
        <f>IFERROR(VLOOKUP(M4300,Tablas_Equivalencia!$G$3:$H$6,2,FALSE),"Sin dato")</f>
        <v/>
      </c>
      <c r="Z4300">
        <f>IF(J4300&lt;=24,"18-24","25-29")</f>
        <v/>
      </c>
      <c r="AA4300">
        <f>IF(M4300&lt;&gt;1,"",IF(P4300=2,1,0))</f>
        <v/>
      </c>
      <c r="AB4300">
        <f>IF(M4300&lt;&gt;1,"",IF(O4300&gt;=2,1,0))</f>
        <v/>
      </c>
      <c r="AC4300">
        <f>IF(M4300&lt;&gt;1,"",IF(OR(Q4300=999,Q4300=""),"",IF(OR(Q4300&lt;35,Q4300&gt;48),1,0)))</f>
        <v/>
      </c>
      <c r="AD4300">
        <f>IF(COUNT(AA4300:AC4300)&lt;3,"",SUM(AA4300:AC4300))</f>
        <v/>
      </c>
      <c r="AE4300">
        <f>IF(L4300&gt;=4,2,IF(L4300&gt;=2,1,0))</f>
        <v/>
      </c>
      <c r="AF4300">
        <f>IF(L4300&gt;=5,1,0)</f>
        <v/>
      </c>
      <c r="AG4300">
        <f>AE4300+AF4300</f>
        <v/>
      </c>
      <c r="AH4300" s="15">
        <f>IF(M4300&lt;&gt;1,"",IF(OR(R4300=-9,R4300=""),"",R4300))</f>
        <v/>
      </c>
      <c r="AI4300">
        <f>IF(M4300&lt;&gt;1,"",IF(OR(Q4300=999,Q4300=""),"",Q4300))</f>
        <v/>
      </c>
    </row>
    <row r="4301">
      <c r="A4301" t="inlineStr">
        <is>
          <t>TQRMNOP122986</t>
        </is>
      </c>
      <c r="B4301" t="n">
        <v>2025</v>
      </c>
      <c r="C4301" t="n">
        <v>1</v>
      </c>
      <c r="D4301" t="n">
        <v>42</v>
      </c>
      <c r="E4301" t="inlineStr">
        <is>
          <t>S</t>
        </is>
      </c>
      <c r="F4301" t="n">
        <v>10</v>
      </c>
      <c r="G4301" t="n">
        <v>1787</v>
      </c>
      <c r="H4301" t="n">
        <v>1</v>
      </c>
      <c r="I4301" t="n">
        <v>1</v>
      </c>
      <c r="J4301" t="n">
        <v>24</v>
      </c>
      <c r="K4301" t="n">
        <v>2</v>
      </c>
      <c r="L4301" t="n">
        <v>7</v>
      </c>
      <c r="M4301" t="n">
        <v>3</v>
      </c>
      <c r="R4301" s="15" t="n">
        <v>0</v>
      </c>
      <c r="S4301" s="15" t="n">
        <v>0</v>
      </c>
      <c r="T4301" s="15" t="n">
        <v>0</v>
      </c>
      <c r="U4301" s="15" t="n">
        <v>167000</v>
      </c>
      <c r="V4301">
        <f>IFERROR(VLOOKUP(D4301,Tablas_Equivalencia!$A$3:$B$8,2,FALSE),"Sin dato")</f>
        <v/>
      </c>
      <c r="W4301">
        <f>IFERROR(VLOOKUP(L4301,Tablas_Equivalencia!$D$3:$E$9,2,FALSE),"Sin dato")</f>
        <v/>
      </c>
      <c r="X4301">
        <f>IF(I4301=1,"Varón","Mujer")</f>
        <v/>
      </c>
      <c r="Y4301">
        <f>IFERROR(VLOOKUP(M4301,Tablas_Equivalencia!$G$3:$H$6,2,FALSE),"Sin dato")</f>
        <v/>
      </c>
      <c r="Z4301">
        <f>IF(J4301&lt;=24,"18-24","25-29")</f>
        <v/>
      </c>
      <c r="AA4301">
        <f>IF(M4301&lt;&gt;1,"",IF(P4301=2,1,0))</f>
        <v/>
      </c>
      <c r="AB4301">
        <f>IF(M4301&lt;&gt;1,"",IF(O4301&gt;=2,1,0))</f>
        <v/>
      </c>
      <c r="AC4301">
        <f>IF(M4301&lt;&gt;1,"",IF(OR(Q4301=999,Q4301=""),"",IF(OR(Q4301&lt;35,Q4301&gt;48),1,0)))</f>
        <v/>
      </c>
      <c r="AD4301">
        <f>IF(COUNT(AA4301:AC4301)&lt;3,"",SUM(AA4301:AC4301))</f>
        <v/>
      </c>
      <c r="AE4301">
        <f>IF(L4301&gt;=4,2,IF(L4301&gt;=2,1,0))</f>
        <v/>
      </c>
      <c r="AF4301">
        <f>IF(L4301&gt;=5,1,0)</f>
        <v/>
      </c>
      <c r="AG4301">
        <f>AE4301+AF4301</f>
        <v/>
      </c>
      <c r="AH4301" s="15">
        <f>IF(M4301&lt;&gt;1,"",IF(OR(R4301=-9,R4301=""),"",R4301))</f>
        <v/>
      </c>
      <c r="AI4301">
        <f>IF(M4301&lt;&gt;1,"",IF(OR(Q4301=999,Q4301=""),"",Q4301))</f>
        <v/>
      </c>
    </row>
    <row r="4302">
      <c r="A4302" t="inlineStr">
        <is>
          <t>TQRMNOP122996</t>
        </is>
      </c>
      <c r="B4302" t="n">
        <v>2025</v>
      </c>
      <c r="C4302" t="n">
        <v>1</v>
      </c>
      <c r="D4302" t="n">
        <v>43</v>
      </c>
      <c r="E4302" t="inlineStr">
        <is>
          <t>S</t>
        </is>
      </c>
      <c r="F4302" t="n">
        <v>30</v>
      </c>
      <c r="G4302" t="n">
        <v>1549</v>
      </c>
      <c r="H4302" t="n">
        <v>10</v>
      </c>
      <c r="I4302" t="n">
        <v>1</v>
      </c>
      <c r="J4302" t="n">
        <v>29</v>
      </c>
      <c r="K4302" t="n">
        <v>2</v>
      </c>
      <c r="L4302" t="n">
        <v>4</v>
      </c>
      <c r="M4302" t="n">
        <v>2</v>
      </c>
      <c r="R4302" s="15" t="n">
        <v>0</v>
      </c>
      <c r="S4302" s="15" t="n">
        <v>0</v>
      </c>
      <c r="T4302" s="15" t="n">
        <v>0</v>
      </c>
      <c r="U4302" s="15" t="n">
        <v>184100</v>
      </c>
      <c r="V4302">
        <f>IFERROR(VLOOKUP(D4302,Tablas_Equivalencia!$A$3:$B$8,2,FALSE),"Sin dato")</f>
        <v/>
      </c>
      <c r="W4302">
        <f>IFERROR(VLOOKUP(L4302,Tablas_Equivalencia!$D$3:$E$9,2,FALSE),"Sin dato")</f>
        <v/>
      </c>
      <c r="X4302">
        <f>IF(I4302=1,"Varón","Mujer")</f>
        <v/>
      </c>
      <c r="Y4302">
        <f>IFERROR(VLOOKUP(M4302,Tablas_Equivalencia!$G$3:$H$6,2,FALSE),"Sin dato")</f>
        <v/>
      </c>
      <c r="Z4302">
        <f>IF(J4302&lt;=24,"18-24","25-29")</f>
        <v/>
      </c>
      <c r="AA4302">
        <f>IF(M4302&lt;&gt;1,"",IF(P4302=2,1,0))</f>
        <v/>
      </c>
      <c r="AB4302">
        <f>IF(M4302&lt;&gt;1,"",IF(O4302&gt;=2,1,0))</f>
        <v/>
      </c>
      <c r="AC4302">
        <f>IF(M4302&lt;&gt;1,"",IF(OR(Q4302=999,Q4302=""),"",IF(OR(Q4302&lt;35,Q4302&gt;48),1,0)))</f>
        <v/>
      </c>
      <c r="AD4302">
        <f>IF(COUNT(AA4302:AC4302)&lt;3,"",SUM(AA4302:AC4302))</f>
        <v/>
      </c>
      <c r="AE4302">
        <f>IF(L4302&gt;=4,2,IF(L4302&gt;=2,1,0))</f>
        <v/>
      </c>
      <c r="AF4302">
        <f>IF(L4302&gt;=5,1,0)</f>
        <v/>
      </c>
      <c r="AG4302">
        <f>AE4302+AF4302</f>
        <v/>
      </c>
      <c r="AH4302" s="15">
        <f>IF(M4302&lt;&gt;1,"",IF(OR(R4302=-9,R4302=""),"",R4302))</f>
        <v/>
      </c>
      <c r="AI4302">
        <f>IF(M4302&lt;&gt;1,"",IF(OR(Q4302=999,Q4302=""),"",Q4302))</f>
        <v/>
      </c>
    </row>
    <row r="4303">
      <c r="A4303" t="inlineStr">
        <is>
          <t>TQRMNOP123004</t>
        </is>
      </c>
      <c r="B4303" t="n">
        <v>2025</v>
      </c>
      <c r="C4303" t="n">
        <v>1</v>
      </c>
      <c r="D4303" t="n">
        <v>42</v>
      </c>
      <c r="E4303" t="inlineStr">
        <is>
          <t>N</t>
        </is>
      </c>
      <c r="F4303" t="n">
        <v>27</v>
      </c>
      <c r="G4303" t="n">
        <v>1283</v>
      </c>
      <c r="H4303" t="n">
        <v>10</v>
      </c>
      <c r="I4303" t="n">
        <v>1</v>
      </c>
      <c r="J4303" t="n">
        <v>29</v>
      </c>
      <c r="K4303" t="n">
        <v>1</v>
      </c>
      <c r="L4303" t="n">
        <v>3</v>
      </c>
      <c r="M4303" t="n">
        <v>2</v>
      </c>
      <c r="R4303" s="15" t="n">
        <v>0</v>
      </c>
      <c r="S4303" s="15" t="n">
        <v>0</v>
      </c>
      <c r="T4303" s="15" t="n">
        <v>0</v>
      </c>
      <c r="U4303" s="15" t="n">
        <v>102600</v>
      </c>
      <c r="V4303">
        <f>IFERROR(VLOOKUP(D4303,Tablas_Equivalencia!$A$3:$B$8,2,FALSE),"Sin dato")</f>
        <v/>
      </c>
      <c r="W4303">
        <f>IFERROR(VLOOKUP(L4303,Tablas_Equivalencia!$D$3:$E$9,2,FALSE),"Sin dato")</f>
        <v/>
      </c>
      <c r="X4303">
        <f>IF(I4303=1,"Varón","Mujer")</f>
        <v/>
      </c>
      <c r="Y4303">
        <f>IFERROR(VLOOKUP(M4303,Tablas_Equivalencia!$G$3:$H$6,2,FALSE),"Sin dato")</f>
        <v/>
      </c>
      <c r="Z4303">
        <f>IF(J4303&lt;=24,"18-24","25-29")</f>
        <v/>
      </c>
      <c r="AA4303">
        <f>IF(M4303&lt;&gt;1,"",IF(P4303=2,1,0))</f>
        <v/>
      </c>
      <c r="AB4303">
        <f>IF(M4303&lt;&gt;1,"",IF(O4303&gt;=2,1,0))</f>
        <v/>
      </c>
      <c r="AC4303">
        <f>IF(M4303&lt;&gt;1,"",IF(OR(Q4303=999,Q4303=""),"",IF(OR(Q4303&lt;35,Q4303&gt;48),1,0)))</f>
        <v/>
      </c>
      <c r="AD4303">
        <f>IF(COUNT(AA4303:AC4303)&lt;3,"",SUM(AA4303:AC4303))</f>
        <v/>
      </c>
      <c r="AE4303">
        <f>IF(L4303&gt;=4,2,IF(L4303&gt;=2,1,0))</f>
        <v/>
      </c>
      <c r="AF4303">
        <f>IF(L4303&gt;=5,1,0)</f>
        <v/>
      </c>
      <c r="AG4303">
        <f>AE4303+AF4303</f>
        <v/>
      </c>
      <c r="AH4303" s="15">
        <f>IF(M4303&lt;&gt;1,"",IF(OR(R4303=-9,R4303=""),"",R4303))</f>
        <v/>
      </c>
      <c r="AI4303">
        <f>IF(M4303&lt;&gt;1,"",IF(OR(Q4303=999,Q4303=""),"",Q4303))</f>
        <v/>
      </c>
    </row>
    <row r="4304">
      <c r="A4304" t="inlineStr">
        <is>
          <t>TQRMNOP123011</t>
        </is>
      </c>
      <c r="B4304" t="n">
        <v>2025</v>
      </c>
      <c r="C4304" t="n">
        <v>1</v>
      </c>
      <c r="D4304" t="n">
        <v>44</v>
      </c>
      <c r="E4304" t="inlineStr">
        <is>
          <t>N</t>
        </is>
      </c>
      <c r="F4304" t="n">
        <v>14</v>
      </c>
      <c r="G4304" t="n">
        <v>491</v>
      </c>
      <c r="H4304" t="n">
        <v>10</v>
      </c>
      <c r="I4304" t="n">
        <v>2</v>
      </c>
      <c r="J4304" t="n">
        <v>26</v>
      </c>
      <c r="K4304" t="n">
        <v>1</v>
      </c>
      <c r="L4304" t="n">
        <v>4</v>
      </c>
      <c r="M4304" t="n">
        <v>3</v>
      </c>
      <c r="R4304" s="15" t="n">
        <v>0</v>
      </c>
      <c r="S4304" s="15" t="n">
        <v>0</v>
      </c>
      <c r="T4304" s="15" t="n">
        <v>0</v>
      </c>
      <c r="U4304" s="15" t="n">
        <v>187300</v>
      </c>
      <c r="V4304">
        <f>IFERROR(VLOOKUP(D4304,Tablas_Equivalencia!$A$3:$B$8,2,FALSE),"Sin dato")</f>
        <v/>
      </c>
      <c r="W4304">
        <f>IFERROR(VLOOKUP(L4304,Tablas_Equivalencia!$D$3:$E$9,2,FALSE),"Sin dato")</f>
        <v/>
      </c>
      <c r="X4304">
        <f>IF(I4304=1,"Varón","Mujer")</f>
        <v/>
      </c>
      <c r="Y4304">
        <f>IFERROR(VLOOKUP(M4304,Tablas_Equivalencia!$G$3:$H$6,2,FALSE),"Sin dato")</f>
        <v/>
      </c>
      <c r="Z4304">
        <f>IF(J4304&lt;=24,"18-24","25-29")</f>
        <v/>
      </c>
      <c r="AA4304">
        <f>IF(M4304&lt;&gt;1,"",IF(P4304=2,1,0))</f>
        <v/>
      </c>
      <c r="AB4304">
        <f>IF(M4304&lt;&gt;1,"",IF(O4304&gt;=2,1,0))</f>
        <v/>
      </c>
      <c r="AC4304">
        <f>IF(M4304&lt;&gt;1,"",IF(OR(Q4304=999,Q4304=""),"",IF(OR(Q4304&lt;35,Q4304&gt;48),1,0)))</f>
        <v/>
      </c>
      <c r="AD4304">
        <f>IF(COUNT(AA4304:AC4304)&lt;3,"",SUM(AA4304:AC4304))</f>
        <v/>
      </c>
      <c r="AE4304">
        <f>IF(L4304&gt;=4,2,IF(L4304&gt;=2,1,0))</f>
        <v/>
      </c>
      <c r="AF4304">
        <f>IF(L4304&gt;=5,1,0)</f>
        <v/>
      </c>
      <c r="AG4304">
        <f>AE4304+AF4304</f>
        <v/>
      </c>
      <c r="AH4304" s="15">
        <f>IF(M4304&lt;&gt;1,"",IF(OR(R4304=-9,R4304=""),"",R4304))</f>
        <v/>
      </c>
      <c r="AI4304">
        <f>IF(M4304&lt;&gt;1,"",IF(OR(Q4304=999,Q4304=""),"",Q4304))</f>
        <v/>
      </c>
    </row>
    <row r="4305">
      <c r="A4305" t="inlineStr">
        <is>
          <t>TQRMNOP123014</t>
        </is>
      </c>
      <c r="B4305" t="n">
        <v>2025</v>
      </c>
      <c r="C4305" t="n">
        <v>1</v>
      </c>
      <c r="D4305" t="n">
        <v>1</v>
      </c>
      <c r="E4305" t="inlineStr">
        <is>
          <t>S</t>
        </is>
      </c>
      <c r="F4305" t="n">
        <v>32</v>
      </c>
      <c r="G4305" t="n">
        <v>1291</v>
      </c>
      <c r="H4305" t="n">
        <v>2</v>
      </c>
      <c r="I4305" t="n">
        <v>2</v>
      </c>
      <c r="J4305" t="n">
        <v>22</v>
      </c>
      <c r="K4305" t="n">
        <v>2</v>
      </c>
      <c r="L4305" t="n">
        <v>5</v>
      </c>
      <c r="M4305" t="n">
        <v>2</v>
      </c>
      <c r="R4305" s="15" t="n">
        <v>0</v>
      </c>
      <c r="S4305" s="15" t="n">
        <v>0</v>
      </c>
      <c r="T4305" s="15" t="n">
        <v>0</v>
      </c>
      <c r="U4305" s="15" t="n">
        <v>106500</v>
      </c>
      <c r="V4305">
        <f>IFERROR(VLOOKUP(D4305,Tablas_Equivalencia!$A$3:$B$8,2,FALSE),"Sin dato")</f>
        <v/>
      </c>
      <c r="W4305">
        <f>IFERROR(VLOOKUP(L4305,Tablas_Equivalencia!$D$3:$E$9,2,FALSE),"Sin dato")</f>
        <v/>
      </c>
      <c r="X4305">
        <f>IF(I4305=1,"Varón","Mujer")</f>
        <v/>
      </c>
      <c r="Y4305">
        <f>IFERROR(VLOOKUP(M4305,Tablas_Equivalencia!$G$3:$H$6,2,FALSE),"Sin dato")</f>
        <v/>
      </c>
      <c r="Z4305">
        <f>IF(J4305&lt;=24,"18-24","25-29")</f>
        <v/>
      </c>
      <c r="AA4305">
        <f>IF(M4305&lt;&gt;1,"",IF(P4305=2,1,0))</f>
        <v/>
      </c>
      <c r="AB4305">
        <f>IF(M4305&lt;&gt;1,"",IF(O4305&gt;=2,1,0))</f>
        <v/>
      </c>
      <c r="AC4305">
        <f>IF(M4305&lt;&gt;1,"",IF(OR(Q4305=999,Q4305=""),"",IF(OR(Q4305&lt;35,Q4305&gt;48),1,0)))</f>
        <v/>
      </c>
      <c r="AD4305">
        <f>IF(COUNT(AA4305:AC4305)&lt;3,"",SUM(AA4305:AC4305))</f>
        <v/>
      </c>
      <c r="AE4305">
        <f>IF(L4305&gt;=4,2,IF(L4305&gt;=2,1,0))</f>
        <v/>
      </c>
      <c r="AF4305">
        <f>IF(L4305&gt;=5,1,0)</f>
        <v/>
      </c>
      <c r="AG4305">
        <f>AE4305+AF4305</f>
        <v/>
      </c>
      <c r="AH4305" s="15">
        <f>IF(M4305&lt;&gt;1,"",IF(OR(R4305=-9,R4305=""),"",R4305))</f>
        <v/>
      </c>
      <c r="AI4305">
        <f>IF(M4305&lt;&gt;1,"",IF(OR(Q4305=999,Q4305=""),"",Q4305))</f>
        <v/>
      </c>
    </row>
    <row r="4306">
      <c r="A4306" t="inlineStr">
        <is>
          <t>TQRMNOP123015</t>
        </is>
      </c>
      <c r="B4306" t="n">
        <v>2025</v>
      </c>
      <c r="C4306" t="n">
        <v>1</v>
      </c>
      <c r="D4306" t="n">
        <v>1</v>
      </c>
      <c r="E4306" t="inlineStr">
        <is>
          <t>S</t>
        </is>
      </c>
      <c r="F4306" t="n">
        <v>32</v>
      </c>
      <c r="G4306" t="n">
        <v>1207</v>
      </c>
      <c r="H4306" t="n">
        <v>2</v>
      </c>
      <c r="I4306" t="n">
        <v>1</v>
      </c>
      <c r="J4306" t="n">
        <v>26</v>
      </c>
      <c r="K4306" t="n">
        <v>2</v>
      </c>
      <c r="L4306" t="n">
        <v>4</v>
      </c>
      <c r="M4306" t="n">
        <v>1</v>
      </c>
      <c r="N4306" t="n">
        <v>3</v>
      </c>
      <c r="O4306" t="n">
        <v>1</v>
      </c>
      <c r="P4306" t="n">
        <v>1</v>
      </c>
      <c r="Q4306" t="n">
        <v>26</v>
      </c>
      <c r="R4306" s="15" t="n">
        <v>625000</v>
      </c>
      <c r="S4306" s="15" t="n">
        <v>147000</v>
      </c>
      <c r="T4306" s="15" t="n">
        <v>772000</v>
      </c>
      <c r="U4306" s="15" t="n">
        <v>214400</v>
      </c>
      <c r="V4306">
        <f>IFERROR(VLOOKUP(D4306,Tablas_Equivalencia!$A$3:$B$8,2,FALSE),"Sin dato")</f>
        <v/>
      </c>
      <c r="W4306">
        <f>IFERROR(VLOOKUP(L4306,Tablas_Equivalencia!$D$3:$E$9,2,FALSE),"Sin dato")</f>
        <v/>
      </c>
      <c r="X4306">
        <f>IF(I4306=1,"Varón","Mujer")</f>
        <v/>
      </c>
      <c r="Y4306">
        <f>IFERROR(VLOOKUP(M4306,Tablas_Equivalencia!$G$3:$H$6,2,FALSE),"Sin dato")</f>
        <v/>
      </c>
      <c r="Z4306">
        <f>IF(J4306&lt;=24,"18-24","25-29")</f>
        <v/>
      </c>
      <c r="AA4306">
        <f>IF(M4306&lt;&gt;1,"",IF(P4306=2,1,0))</f>
        <v/>
      </c>
      <c r="AB4306">
        <f>IF(M4306&lt;&gt;1,"",IF(O4306&gt;=2,1,0))</f>
        <v/>
      </c>
      <c r="AC4306">
        <f>IF(M4306&lt;&gt;1,"",IF(OR(Q4306=999,Q4306=""),"",IF(OR(Q4306&lt;35,Q4306&gt;48),1,0)))</f>
        <v/>
      </c>
      <c r="AD4306">
        <f>IF(COUNT(AA4306:AC4306)&lt;3,"",SUM(AA4306:AC4306))</f>
        <v/>
      </c>
      <c r="AE4306">
        <f>IF(L4306&gt;=4,2,IF(L4306&gt;=2,1,0))</f>
        <v/>
      </c>
      <c r="AF4306">
        <f>IF(L4306&gt;=5,1,0)</f>
        <v/>
      </c>
      <c r="AG4306">
        <f>AE4306+AF4306</f>
        <v/>
      </c>
      <c r="AH4306" s="15">
        <f>IF(M4306&lt;&gt;1,"",IF(OR(R4306=-9,R4306=""),"",R4306))</f>
        <v/>
      </c>
      <c r="AI4306">
        <f>IF(M4306&lt;&gt;1,"",IF(OR(Q4306=999,Q4306=""),"",Q4306))</f>
        <v/>
      </c>
    </row>
    <row r="4307">
      <c r="A4307" t="inlineStr">
        <is>
          <t>TQRMNOP123024</t>
        </is>
      </c>
      <c r="B4307" t="n">
        <v>2025</v>
      </c>
      <c r="C4307" t="n">
        <v>1</v>
      </c>
      <c r="D4307" t="n">
        <v>43</v>
      </c>
      <c r="E4307" t="inlineStr">
        <is>
          <t>S</t>
        </is>
      </c>
      <c r="F4307" t="n">
        <v>17</v>
      </c>
      <c r="G4307" t="n">
        <v>881</v>
      </c>
      <c r="H4307" t="n">
        <v>1</v>
      </c>
      <c r="I4307" t="n">
        <v>2</v>
      </c>
      <c r="J4307" t="n">
        <v>24</v>
      </c>
      <c r="K4307" t="n">
        <v>2</v>
      </c>
      <c r="L4307" t="n">
        <v>4</v>
      </c>
      <c r="M4307" t="n">
        <v>1</v>
      </c>
      <c r="N4307" t="n">
        <v>3</v>
      </c>
      <c r="O4307" t="n">
        <v>1</v>
      </c>
      <c r="P4307" t="n">
        <v>1</v>
      </c>
      <c r="Q4307" t="n">
        <v>25</v>
      </c>
      <c r="R4307" s="15" t="n">
        <v>589000</v>
      </c>
      <c r="S4307" s="15" t="n">
        <v>0</v>
      </c>
      <c r="T4307" s="15" t="n">
        <v>589000</v>
      </c>
      <c r="U4307" s="15" t="n">
        <v>131100</v>
      </c>
      <c r="V4307">
        <f>IFERROR(VLOOKUP(D4307,Tablas_Equivalencia!$A$3:$B$8,2,FALSE),"Sin dato")</f>
        <v/>
      </c>
      <c r="W4307">
        <f>IFERROR(VLOOKUP(L4307,Tablas_Equivalencia!$D$3:$E$9,2,FALSE),"Sin dato")</f>
        <v/>
      </c>
      <c r="X4307">
        <f>IF(I4307=1,"Varón","Mujer")</f>
        <v/>
      </c>
      <c r="Y4307">
        <f>IFERROR(VLOOKUP(M4307,Tablas_Equivalencia!$G$3:$H$6,2,FALSE),"Sin dato")</f>
        <v/>
      </c>
      <c r="Z4307">
        <f>IF(J4307&lt;=24,"18-24","25-29")</f>
        <v/>
      </c>
      <c r="AA4307">
        <f>IF(M4307&lt;&gt;1,"",IF(P4307=2,1,0))</f>
        <v/>
      </c>
      <c r="AB4307">
        <f>IF(M4307&lt;&gt;1,"",IF(O4307&gt;=2,1,0))</f>
        <v/>
      </c>
      <c r="AC4307">
        <f>IF(M4307&lt;&gt;1,"",IF(OR(Q4307=999,Q4307=""),"",IF(OR(Q4307&lt;35,Q4307&gt;48),1,0)))</f>
        <v/>
      </c>
      <c r="AD4307">
        <f>IF(COUNT(AA4307:AC4307)&lt;3,"",SUM(AA4307:AC4307))</f>
        <v/>
      </c>
      <c r="AE4307">
        <f>IF(L4307&gt;=4,2,IF(L4307&gt;=2,1,0))</f>
        <v/>
      </c>
      <c r="AF4307">
        <f>IF(L4307&gt;=5,1,0)</f>
        <v/>
      </c>
      <c r="AG4307">
        <f>AE4307+AF4307</f>
        <v/>
      </c>
      <c r="AH4307" s="15">
        <f>IF(M4307&lt;&gt;1,"",IF(OR(R4307=-9,R4307=""),"",R4307))</f>
        <v/>
      </c>
      <c r="AI4307">
        <f>IF(M4307&lt;&gt;1,"",IF(OR(Q4307=999,Q4307=""),"",Q4307))</f>
        <v/>
      </c>
    </row>
    <row r="4308">
      <c r="A4308" t="inlineStr">
        <is>
          <t>TQRMNOP123026</t>
        </is>
      </c>
      <c r="B4308" t="n">
        <v>2025</v>
      </c>
      <c r="C4308" t="n">
        <v>1</v>
      </c>
      <c r="D4308" t="n">
        <v>43</v>
      </c>
      <c r="E4308" t="inlineStr">
        <is>
          <t>N</t>
        </is>
      </c>
      <c r="F4308" t="n">
        <v>26</v>
      </c>
      <c r="G4308" t="n">
        <v>1381</v>
      </c>
      <c r="H4308" t="n">
        <v>2</v>
      </c>
      <c r="I4308" t="n">
        <v>1</v>
      </c>
      <c r="J4308" t="n">
        <v>22</v>
      </c>
      <c r="K4308" t="n">
        <v>2</v>
      </c>
      <c r="L4308" t="n">
        <v>2</v>
      </c>
      <c r="M4308" t="n">
        <v>1</v>
      </c>
      <c r="N4308" t="n">
        <v>3</v>
      </c>
      <c r="O4308" t="n">
        <v>2</v>
      </c>
      <c r="P4308" t="n">
        <v>2</v>
      </c>
      <c r="Q4308" t="n">
        <v>27</v>
      </c>
      <c r="R4308" s="15" t="n">
        <v>794000</v>
      </c>
      <c r="S4308" s="15" t="n">
        <v>0</v>
      </c>
      <c r="T4308" s="15" t="n">
        <v>794000</v>
      </c>
      <c r="U4308" s="15" t="n">
        <v>49300</v>
      </c>
      <c r="V4308">
        <f>IFERROR(VLOOKUP(D4308,Tablas_Equivalencia!$A$3:$B$8,2,FALSE),"Sin dato")</f>
        <v/>
      </c>
      <c r="W4308">
        <f>IFERROR(VLOOKUP(L4308,Tablas_Equivalencia!$D$3:$E$9,2,FALSE),"Sin dato")</f>
        <v/>
      </c>
      <c r="X4308">
        <f>IF(I4308=1,"Varón","Mujer")</f>
        <v/>
      </c>
      <c r="Y4308">
        <f>IFERROR(VLOOKUP(M4308,Tablas_Equivalencia!$G$3:$H$6,2,FALSE),"Sin dato")</f>
        <v/>
      </c>
      <c r="Z4308">
        <f>IF(J4308&lt;=24,"18-24","25-29")</f>
        <v/>
      </c>
      <c r="AA4308">
        <f>IF(M4308&lt;&gt;1,"",IF(P4308=2,1,0))</f>
        <v/>
      </c>
      <c r="AB4308">
        <f>IF(M4308&lt;&gt;1,"",IF(O4308&gt;=2,1,0))</f>
        <v/>
      </c>
      <c r="AC4308">
        <f>IF(M4308&lt;&gt;1,"",IF(OR(Q4308=999,Q4308=""),"",IF(OR(Q4308&lt;35,Q4308&gt;48),1,0)))</f>
        <v/>
      </c>
      <c r="AD4308">
        <f>IF(COUNT(AA4308:AC4308)&lt;3,"",SUM(AA4308:AC4308))</f>
        <v/>
      </c>
      <c r="AE4308">
        <f>IF(L4308&gt;=4,2,IF(L4308&gt;=2,1,0))</f>
        <v/>
      </c>
      <c r="AF4308">
        <f>IF(L4308&gt;=5,1,0)</f>
        <v/>
      </c>
      <c r="AG4308">
        <f>AE4308+AF4308</f>
        <v/>
      </c>
      <c r="AH4308" s="15">
        <f>IF(M4308&lt;&gt;1,"",IF(OR(R4308=-9,R4308=""),"",R4308))</f>
        <v/>
      </c>
      <c r="AI4308">
        <f>IF(M4308&lt;&gt;1,"",IF(OR(Q4308=999,Q4308=""),"",Q4308))</f>
        <v/>
      </c>
    </row>
    <row r="4309">
      <c r="A4309" t="inlineStr">
        <is>
          <t>TQRMNOP123029</t>
        </is>
      </c>
      <c r="B4309" t="n">
        <v>2025</v>
      </c>
      <c r="C4309" t="n">
        <v>1</v>
      </c>
      <c r="D4309" t="n">
        <v>40</v>
      </c>
      <c r="E4309" t="inlineStr">
        <is>
          <t>S</t>
        </is>
      </c>
      <c r="F4309" t="n">
        <v>7</v>
      </c>
      <c r="G4309" t="n">
        <v>1314</v>
      </c>
      <c r="H4309" t="n">
        <v>3</v>
      </c>
      <c r="I4309" t="n">
        <v>2</v>
      </c>
      <c r="J4309" t="n">
        <v>28</v>
      </c>
      <c r="K4309" t="n">
        <v>1</v>
      </c>
      <c r="L4309" t="n">
        <v>4</v>
      </c>
      <c r="M4309" t="n">
        <v>1</v>
      </c>
      <c r="N4309" t="n">
        <v>3</v>
      </c>
      <c r="O4309" t="n">
        <v>1</v>
      </c>
      <c r="P4309" t="n">
        <v>1</v>
      </c>
      <c r="Q4309" t="n">
        <v>39</v>
      </c>
      <c r="R4309" s="15" t="n">
        <v>370000</v>
      </c>
      <c r="S4309" s="15" t="n">
        <v>0</v>
      </c>
      <c r="T4309" s="15" t="n">
        <v>370000</v>
      </c>
      <c r="U4309" s="15" t="n">
        <v>76900</v>
      </c>
      <c r="V4309">
        <f>IFERROR(VLOOKUP(D4309,Tablas_Equivalencia!$A$3:$B$8,2,FALSE),"Sin dato")</f>
        <v/>
      </c>
      <c r="W4309">
        <f>IFERROR(VLOOKUP(L4309,Tablas_Equivalencia!$D$3:$E$9,2,FALSE),"Sin dato")</f>
        <v/>
      </c>
      <c r="X4309">
        <f>IF(I4309=1,"Varón","Mujer")</f>
        <v/>
      </c>
      <c r="Y4309">
        <f>IFERROR(VLOOKUP(M4309,Tablas_Equivalencia!$G$3:$H$6,2,FALSE),"Sin dato")</f>
        <v/>
      </c>
      <c r="Z4309">
        <f>IF(J4309&lt;=24,"18-24","25-29")</f>
        <v/>
      </c>
      <c r="AA4309">
        <f>IF(M4309&lt;&gt;1,"",IF(P4309=2,1,0))</f>
        <v/>
      </c>
      <c r="AB4309">
        <f>IF(M4309&lt;&gt;1,"",IF(O4309&gt;=2,1,0))</f>
        <v/>
      </c>
      <c r="AC4309">
        <f>IF(M4309&lt;&gt;1,"",IF(OR(Q4309=999,Q4309=""),"",IF(OR(Q4309&lt;35,Q4309&gt;48),1,0)))</f>
        <v/>
      </c>
      <c r="AD4309">
        <f>IF(COUNT(AA4309:AC4309)&lt;3,"",SUM(AA4309:AC4309))</f>
        <v/>
      </c>
      <c r="AE4309">
        <f>IF(L4309&gt;=4,2,IF(L4309&gt;=2,1,0))</f>
        <v/>
      </c>
      <c r="AF4309">
        <f>IF(L4309&gt;=5,1,0)</f>
        <v/>
      </c>
      <c r="AG4309">
        <f>AE4309+AF4309</f>
        <v/>
      </c>
      <c r="AH4309" s="15">
        <f>IF(M4309&lt;&gt;1,"",IF(OR(R4309=-9,R4309=""),"",R4309))</f>
        <v/>
      </c>
      <c r="AI4309">
        <f>IF(M4309&lt;&gt;1,"",IF(OR(Q4309=999,Q4309=""),"",Q4309))</f>
        <v/>
      </c>
    </row>
    <row r="4310">
      <c r="A4310" t="inlineStr">
        <is>
          <t>TQRMNOP123046</t>
        </is>
      </c>
      <c r="B4310" t="n">
        <v>2025</v>
      </c>
      <c r="C4310" t="n">
        <v>1</v>
      </c>
      <c r="D4310" t="n">
        <v>41</v>
      </c>
      <c r="E4310" t="inlineStr">
        <is>
          <t>N</t>
        </is>
      </c>
      <c r="F4310" t="n">
        <v>15</v>
      </c>
      <c r="G4310" t="n">
        <v>581</v>
      </c>
      <c r="H4310" t="n">
        <v>3</v>
      </c>
      <c r="I4310" t="n">
        <v>2</v>
      </c>
      <c r="J4310" t="n">
        <v>24</v>
      </c>
      <c r="K4310" t="n">
        <v>2</v>
      </c>
      <c r="L4310" t="n">
        <v>2</v>
      </c>
      <c r="M4310" t="n">
        <v>1</v>
      </c>
      <c r="N4310" t="n">
        <v>4</v>
      </c>
      <c r="O4310" t="n">
        <v>1</v>
      </c>
      <c r="P4310" t="n">
        <v>2</v>
      </c>
      <c r="Q4310" t="n">
        <v>28</v>
      </c>
      <c r="R4310" s="15" t="n">
        <v>-9</v>
      </c>
      <c r="S4310" s="15" t="n">
        <v>0</v>
      </c>
      <c r="T4310" s="15" t="n">
        <v>0</v>
      </c>
      <c r="U4310" s="15" t="n">
        <v>180100</v>
      </c>
      <c r="V4310">
        <f>IFERROR(VLOOKUP(D4310,Tablas_Equivalencia!$A$3:$B$8,2,FALSE),"Sin dato")</f>
        <v/>
      </c>
      <c r="W4310">
        <f>IFERROR(VLOOKUP(L4310,Tablas_Equivalencia!$D$3:$E$9,2,FALSE),"Sin dato")</f>
        <v/>
      </c>
      <c r="X4310">
        <f>IF(I4310=1,"Varón","Mujer")</f>
        <v/>
      </c>
      <c r="Y4310">
        <f>IFERROR(VLOOKUP(M4310,Tablas_Equivalencia!$G$3:$H$6,2,FALSE),"Sin dato")</f>
        <v/>
      </c>
      <c r="Z4310">
        <f>IF(J4310&lt;=24,"18-24","25-29")</f>
        <v/>
      </c>
      <c r="AA4310">
        <f>IF(M4310&lt;&gt;1,"",IF(P4310=2,1,0))</f>
        <v/>
      </c>
      <c r="AB4310">
        <f>IF(M4310&lt;&gt;1,"",IF(O4310&gt;=2,1,0))</f>
        <v/>
      </c>
      <c r="AC4310">
        <f>IF(M4310&lt;&gt;1,"",IF(OR(Q4310=999,Q4310=""),"",IF(OR(Q4310&lt;35,Q4310&gt;48),1,0)))</f>
        <v/>
      </c>
      <c r="AD4310">
        <f>IF(COUNT(AA4310:AC4310)&lt;3,"",SUM(AA4310:AC4310))</f>
        <v/>
      </c>
      <c r="AE4310">
        <f>IF(L4310&gt;=4,2,IF(L4310&gt;=2,1,0))</f>
        <v/>
      </c>
      <c r="AF4310">
        <f>IF(L4310&gt;=5,1,0)</f>
        <v/>
      </c>
      <c r="AG4310">
        <f>AE4310+AF4310</f>
        <v/>
      </c>
      <c r="AH4310" s="15">
        <f>IF(M4310&lt;&gt;1,"",IF(OR(R4310=-9,R4310=""),"",R4310))</f>
        <v/>
      </c>
      <c r="AI4310">
        <f>IF(M4310&lt;&gt;1,"",IF(OR(Q4310=999,Q4310=""),"",Q4310))</f>
        <v/>
      </c>
    </row>
    <row r="4311">
      <c r="A4311" t="inlineStr">
        <is>
          <t>TQRMNOP123052</t>
        </is>
      </c>
      <c r="B4311" t="n">
        <v>2025</v>
      </c>
      <c r="C4311" t="n">
        <v>1</v>
      </c>
      <c r="D4311" t="n">
        <v>1</v>
      </c>
      <c r="E4311" t="inlineStr">
        <is>
          <t>S</t>
        </is>
      </c>
      <c r="F4311" t="n">
        <v>33</v>
      </c>
      <c r="G4311" t="n">
        <v>1389</v>
      </c>
      <c r="H4311" t="n">
        <v>1</v>
      </c>
      <c r="I4311" t="n">
        <v>2</v>
      </c>
      <c r="J4311" t="n">
        <v>28</v>
      </c>
      <c r="K4311" t="n">
        <v>2</v>
      </c>
      <c r="L4311" t="n">
        <v>3</v>
      </c>
      <c r="M4311" t="n">
        <v>1</v>
      </c>
      <c r="N4311" t="n">
        <v>3</v>
      </c>
      <c r="O4311" t="n">
        <v>1</v>
      </c>
      <c r="P4311" t="n">
        <v>1</v>
      </c>
      <c r="Q4311" t="n">
        <v>43</v>
      </c>
      <c r="R4311" s="15" t="n">
        <v>412000</v>
      </c>
      <c r="S4311" s="15" t="n">
        <v>0</v>
      </c>
      <c r="T4311" s="15" t="n">
        <v>412000</v>
      </c>
      <c r="U4311" s="15" t="n">
        <v>108600</v>
      </c>
      <c r="V4311">
        <f>IFERROR(VLOOKUP(D4311,Tablas_Equivalencia!$A$3:$B$8,2,FALSE),"Sin dato")</f>
        <v/>
      </c>
      <c r="W4311">
        <f>IFERROR(VLOOKUP(L4311,Tablas_Equivalencia!$D$3:$E$9,2,FALSE),"Sin dato")</f>
        <v/>
      </c>
      <c r="X4311">
        <f>IF(I4311=1,"Varón","Mujer")</f>
        <v/>
      </c>
      <c r="Y4311">
        <f>IFERROR(VLOOKUP(M4311,Tablas_Equivalencia!$G$3:$H$6,2,FALSE),"Sin dato")</f>
        <v/>
      </c>
      <c r="Z4311">
        <f>IF(J4311&lt;=24,"18-24","25-29")</f>
        <v/>
      </c>
      <c r="AA4311">
        <f>IF(M4311&lt;&gt;1,"",IF(P4311=2,1,0))</f>
        <v/>
      </c>
      <c r="AB4311">
        <f>IF(M4311&lt;&gt;1,"",IF(O4311&gt;=2,1,0))</f>
        <v/>
      </c>
      <c r="AC4311">
        <f>IF(M4311&lt;&gt;1,"",IF(OR(Q4311=999,Q4311=""),"",IF(OR(Q4311&lt;35,Q4311&gt;48),1,0)))</f>
        <v/>
      </c>
      <c r="AD4311">
        <f>IF(COUNT(AA4311:AC4311)&lt;3,"",SUM(AA4311:AC4311))</f>
        <v/>
      </c>
      <c r="AE4311">
        <f>IF(L4311&gt;=4,2,IF(L4311&gt;=2,1,0))</f>
        <v/>
      </c>
      <c r="AF4311">
        <f>IF(L4311&gt;=5,1,0)</f>
        <v/>
      </c>
      <c r="AG4311">
        <f>AE4311+AF4311</f>
        <v/>
      </c>
      <c r="AH4311" s="15">
        <f>IF(M4311&lt;&gt;1,"",IF(OR(R4311=-9,R4311=""),"",R4311))</f>
        <v/>
      </c>
      <c r="AI4311">
        <f>IF(M4311&lt;&gt;1,"",IF(OR(Q4311=999,Q4311=""),"",Q4311))</f>
        <v/>
      </c>
    </row>
    <row r="4312">
      <c r="A4312" t="inlineStr">
        <is>
          <t>TQRMNOP123054</t>
        </is>
      </c>
      <c r="B4312" t="n">
        <v>2025</v>
      </c>
      <c r="C4312" t="n">
        <v>1</v>
      </c>
      <c r="D4312" t="n">
        <v>42</v>
      </c>
      <c r="E4312" t="inlineStr">
        <is>
          <t>N</t>
        </is>
      </c>
      <c r="F4312" t="n">
        <v>27</v>
      </c>
      <c r="G4312" t="n">
        <v>1261</v>
      </c>
      <c r="H4312" t="n">
        <v>3</v>
      </c>
      <c r="I4312" t="n">
        <v>2</v>
      </c>
      <c r="J4312" t="n">
        <v>27</v>
      </c>
      <c r="K4312" t="n">
        <v>1</v>
      </c>
      <c r="L4312" t="n">
        <v>2</v>
      </c>
      <c r="M4312" t="n">
        <v>1</v>
      </c>
      <c r="N4312" t="n">
        <v>2</v>
      </c>
      <c r="O4312" t="n">
        <v>1</v>
      </c>
      <c r="P4312" t="n">
        <v>2</v>
      </c>
      <c r="Q4312" t="n">
        <v>32</v>
      </c>
      <c r="R4312" s="15" t="n">
        <v>412000</v>
      </c>
      <c r="S4312" s="15" t="n">
        <v>210000</v>
      </c>
      <c r="T4312" s="15" t="n">
        <v>622000</v>
      </c>
      <c r="U4312" s="15" t="n">
        <v>229700</v>
      </c>
      <c r="V4312">
        <f>IFERROR(VLOOKUP(D4312,Tablas_Equivalencia!$A$3:$B$8,2,FALSE),"Sin dato")</f>
        <v/>
      </c>
      <c r="W4312">
        <f>IFERROR(VLOOKUP(L4312,Tablas_Equivalencia!$D$3:$E$9,2,FALSE),"Sin dato")</f>
        <v/>
      </c>
      <c r="X4312">
        <f>IF(I4312=1,"Varón","Mujer")</f>
        <v/>
      </c>
      <c r="Y4312">
        <f>IFERROR(VLOOKUP(M4312,Tablas_Equivalencia!$G$3:$H$6,2,FALSE),"Sin dato")</f>
        <v/>
      </c>
      <c r="Z4312">
        <f>IF(J4312&lt;=24,"18-24","25-29")</f>
        <v/>
      </c>
      <c r="AA4312">
        <f>IF(M4312&lt;&gt;1,"",IF(P4312=2,1,0))</f>
        <v/>
      </c>
      <c r="AB4312">
        <f>IF(M4312&lt;&gt;1,"",IF(O4312&gt;=2,1,0))</f>
        <v/>
      </c>
      <c r="AC4312">
        <f>IF(M4312&lt;&gt;1,"",IF(OR(Q4312=999,Q4312=""),"",IF(OR(Q4312&lt;35,Q4312&gt;48),1,0)))</f>
        <v/>
      </c>
      <c r="AD4312">
        <f>IF(COUNT(AA4312:AC4312)&lt;3,"",SUM(AA4312:AC4312))</f>
        <v/>
      </c>
      <c r="AE4312">
        <f>IF(L4312&gt;=4,2,IF(L4312&gt;=2,1,0))</f>
        <v/>
      </c>
      <c r="AF4312">
        <f>IF(L4312&gt;=5,1,0)</f>
        <v/>
      </c>
      <c r="AG4312">
        <f>AE4312+AF4312</f>
        <v/>
      </c>
      <c r="AH4312" s="15">
        <f>IF(M4312&lt;&gt;1,"",IF(OR(R4312=-9,R4312=""),"",R4312))</f>
        <v/>
      </c>
      <c r="AI4312">
        <f>IF(M4312&lt;&gt;1,"",IF(OR(Q4312=999,Q4312=""),"",Q4312))</f>
        <v/>
      </c>
    </row>
    <row r="4313">
      <c r="A4313" t="inlineStr">
        <is>
          <t>TQRMNOP123064</t>
        </is>
      </c>
      <c r="B4313" t="n">
        <v>2025</v>
      </c>
      <c r="C4313" t="n">
        <v>1</v>
      </c>
      <c r="D4313" t="n">
        <v>44</v>
      </c>
      <c r="E4313" t="inlineStr">
        <is>
          <t>N</t>
        </is>
      </c>
      <c r="F4313" t="n">
        <v>2</v>
      </c>
      <c r="G4313" t="n">
        <v>739</v>
      </c>
      <c r="H4313" t="n">
        <v>2</v>
      </c>
      <c r="I4313" t="n">
        <v>2</v>
      </c>
      <c r="J4313" t="n">
        <v>29</v>
      </c>
      <c r="K4313" t="n">
        <v>2</v>
      </c>
      <c r="L4313" t="n">
        <v>1</v>
      </c>
      <c r="M4313" t="n">
        <v>1</v>
      </c>
      <c r="N4313" t="n">
        <v>3</v>
      </c>
      <c r="O4313" t="n">
        <v>2</v>
      </c>
      <c r="P4313" t="n">
        <v>2</v>
      </c>
      <c r="Q4313" t="n">
        <v>34</v>
      </c>
      <c r="R4313" s="15" t="n">
        <v>333000</v>
      </c>
      <c r="S4313" s="15" t="n">
        <v>0</v>
      </c>
      <c r="T4313" s="15" t="n">
        <v>333000</v>
      </c>
      <c r="U4313" s="15" t="n">
        <v>131000</v>
      </c>
      <c r="V4313">
        <f>IFERROR(VLOOKUP(D4313,Tablas_Equivalencia!$A$3:$B$8,2,FALSE),"Sin dato")</f>
        <v/>
      </c>
      <c r="W4313">
        <f>IFERROR(VLOOKUP(L4313,Tablas_Equivalencia!$D$3:$E$9,2,FALSE),"Sin dato")</f>
        <v/>
      </c>
      <c r="X4313">
        <f>IF(I4313=1,"Varón","Mujer")</f>
        <v/>
      </c>
      <c r="Y4313">
        <f>IFERROR(VLOOKUP(M4313,Tablas_Equivalencia!$G$3:$H$6,2,FALSE),"Sin dato")</f>
        <v/>
      </c>
      <c r="Z4313">
        <f>IF(J4313&lt;=24,"18-24","25-29")</f>
        <v/>
      </c>
      <c r="AA4313">
        <f>IF(M4313&lt;&gt;1,"",IF(P4313=2,1,0))</f>
        <v/>
      </c>
      <c r="AB4313">
        <f>IF(M4313&lt;&gt;1,"",IF(O4313&gt;=2,1,0))</f>
        <v/>
      </c>
      <c r="AC4313">
        <f>IF(M4313&lt;&gt;1,"",IF(OR(Q4313=999,Q4313=""),"",IF(OR(Q4313&lt;35,Q4313&gt;48),1,0)))</f>
        <v/>
      </c>
      <c r="AD4313">
        <f>IF(COUNT(AA4313:AC4313)&lt;3,"",SUM(AA4313:AC4313))</f>
        <v/>
      </c>
      <c r="AE4313">
        <f>IF(L4313&gt;=4,2,IF(L4313&gt;=2,1,0))</f>
        <v/>
      </c>
      <c r="AF4313">
        <f>IF(L4313&gt;=5,1,0)</f>
        <v/>
      </c>
      <c r="AG4313">
        <f>AE4313+AF4313</f>
        <v/>
      </c>
      <c r="AH4313" s="15">
        <f>IF(M4313&lt;&gt;1,"",IF(OR(R4313=-9,R4313=""),"",R4313))</f>
        <v/>
      </c>
      <c r="AI4313">
        <f>IF(M4313&lt;&gt;1,"",IF(OR(Q4313=999,Q4313=""),"",Q4313))</f>
        <v/>
      </c>
    </row>
    <row r="4314">
      <c r="A4314" t="inlineStr">
        <is>
          <t>TQRMNOP123072</t>
        </is>
      </c>
      <c r="B4314" t="n">
        <v>2025</v>
      </c>
      <c r="C4314" t="n">
        <v>1</v>
      </c>
      <c r="D4314" t="n">
        <v>1</v>
      </c>
      <c r="E4314" t="inlineStr">
        <is>
          <t>S</t>
        </is>
      </c>
      <c r="F4314" t="n">
        <v>32</v>
      </c>
      <c r="G4314" t="n">
        <v>994</v>
      </c>
      <c r="H4314" t="n">
        <v>2</v>
      </c>
      <c r="I4314" t="n">
        <v>1</v>
      </c>
      <c r="J4314" t="n">
        <v>25</v>
      </c>
      <c r="K4314" t="n">
        <v>2</v>
      </c>
      <c r="L4314" t="n">
        <v>4</v>
      </c>
      <c r="M4314" t="n">
        <v>1</v>
      </c>
      <c r="N4314" t="n">
        <v>3</v>
      </c>
      <c r="O4314" t="n">
        <v>2</v>
      </c>
      <c r="P4314" t="n">
        <v>2</v>
      </c>
      <c r="Q4314" t="n">
        <v>51</v>
      </c>
      <c r="R4314" s="15" t="n">
        <v>367000</v>
      </c>
      <c r="S4314" s="15" t="n">
        <v>0</v>
      </c>
      <c r="T4314" s="15" t="n">
        <v>367000</v>
      </c>
      <c r="U4314" s="15" t="n">
        <v>39900</v>
      </c>
      <c r="V4314">
        <f>IFERROR(VLOOKUP(D4314,Tablas_Equivalencia!$A$3:$B$8,2,FALSE),"Sin dato")</f>
        <v/>
      </c>
      <c r="W4314">
        <f>IFERROR(VLOOKUP(L4314,Tablas_Equivalencia!$D$3:$E$9,2,FALSE),"Sin dato")</f>
        <v/>
      </c>
      <c r="X4314">
        <f>IF(I4314=1,"Varón","Mujer")</f>
        <v/>
      </c>
      <c r="Y4314">
        <f>IFERROR(VLOOKUP(M4314,Tablas_Equivalencia!$G$3:$H$6,2,FALSE),"Sin dato")</f>
        <v/>
      </c>
      <c r="Z4314">
        <f>IF(J4314&lt;=24,"18-24","25-29")</f>
        <v/>
      </c>
      <c r="AA4314">
        <f>IF(M4314&lt;&gt;1,"",IF(P4314=2,1,0))</f>
        <v/>
      </c>
      <c r="AB4314">
        <f>IF(M4314&lt;&gt;1,"",IF(O4314&gt;=2,1,0))</f>
        <v/>
      </c>
      <c r="AC4314">
        <f>IF(M4314&lt;&gt;1,"",IF(OR(Q4314=999,Q4314=""),"",IF(OR(Q4314&lt;35,Q4314&gt;48),1,0)))</f>
        <v/>
      </c>
      <c r="AD4314">
        <f>IF(COUNT(AA4314:AC4314)&lt;3,"",SUM(AA4314:AC4314))</f>
        <v/>
      </c>
      <c r="AE4314">
        <f>IF(L4314&gt;=4,2,IF(L4314&gt;=2,1,0))</f>
        <v/>
      </c>
      <c r="AF4314">
        <f>IF(L4314&gt;=5,1,0)</f>
        <v/>
      </c>
      <c r="AG4314">
        <f>AE4314+AF4314</f>
        <v/>
      </c>
      <c r="AH4314" s="15">
        <f>IF(M4314&lt;&gt;1,"",IF(OR(R4314=-9,R4314=""),"",R4314))</f>
        <v/>
      </c>
      <c r="AI4314">
        <f>IF(M4314&lt;&gt;1,"",IF(OR(Q4314=999,Q4314=""),"",Q4314))</f>
        <v/>
      </c>
    </row>
    <row r="4315">
      <c r="A4315" t="inlineStr">
        <is>
          <t>TQRMNOP123074</t>
        </is>
      </c>
      <c r="B4315" t="n">
        <v>2025</v>
      </c>
      <c r="C4315" t="n">
        <v>1</v>
      </c>
      <c r="D4315" t="n">
        <v>1</v>
      </c>
      <c r="E4315" t="inlineStr">
        <is>
          <t>S</t>
        </is>
      </c>
      <c r="F4315" t="n">
        <v>32</v>
      </c>
      <c r="G4315" t="n">
        <v>892</v>
      </c>
      <c r="H4315" t="n">
        <v>1</v>
      </c>
      <c r="I4315" t="n">
        <v>2</v>
      </c>
      <c r="J4315" t="n">
        <v>28</v>
      </c>
      <c r="K4315" t="n">
        <v>2</v>
      </c>
      <c r="L4315" t="n">
        <v>4</v>
      </c>
      <c r="M4315" t="n">
        <v>1</v>
      </c>
      <c r="N4315" t="n">
        <v>3</v>
      </c>
      <c r="O4315" t="n">
        <v>2</v>
      </c>
      <c r="P4315" t="n">
        <v>2</v>
      </c>
      <c r="Q4315" t="n">
        <v>67</v>
      </c>
      <c r="R4315" s="15" t="n">
        <v>849000</v>
      </c>
      <c r="S4315" s="15" t="n">
        <v>0</v>
      </c>
      <c r="T4315" s="15" t="n">
        <v>849000</v>
      </c>
      <c r="U4315" s="15" t="n">
        <v>146700</v>
      </c>
      <c r="V4315">
        <f>IFERROR(VLOOKUP(D4315,Tablas_Equivalencia!$A$3:$B$8,2,FALSE),"Sin dato")</f>
        <v/>
      </c>
      <c r="W4315">
        <f>IFERROR(VLOOKUP(L4315,Tablas_Equivalencia!$D$3:$E$9,2,FALSE),"Sin dato")</f>
        <v/>
      </c>
      <c r="X4315">
        <f>IF(I4315=1,"Varón","Mujer")</f>
        <v/>
      </c>
      <c r="Y4315">
        <f>IFERROR(VLOOKUP(M4315,Tablas_Equivalencia!$G$3:$H$6,2,FALSE),"Sin dato")</f>
        <v/>
      </c>
      <c r="Z4315">
        <f>IF(J4315&lt;=24,"18-24","25-29")</f>
        <v/>
      </c>
      <c r="AA4315">
        <f>IF(M4315&lt;&gt;1,"",IF(P4315=2,1,0))</f>
        <v/>
      </c>
      <c r="AB4315">
        <f>IF(M4315&lt;&gt;1,"",IF(O4315&gt;=2,1,0))</f>
        <v/>
      </c>
      <c r="AC4315">
        <f>IF(M4315&lt;&gt;1,"",IF(OR(Q4315=999,Q4315=""),"",IF(OR(Q4315&lt;35,Q4315&gt;48),1,0)))</f>
        <v/>
      </c>
      <c r="AD4315">
        <f>IF(COUNT(AA4315:AC4315)&lt;3,"",SUM(AA4315:AC4315))</f>
        <v/>
      </c>
      <c r="AE4315">
        <f>IF(L4315&gt;=4,2,IF(L4315&gt;=2,1,0))</f>
        <v/>
      </c>
      <c r="AF4315">
        <f>IF(L4315&gt;=5,1,0)</f>
        <v/>
      </c>
      <c r="AG4315">
        <f>AE4315+AF4315</f>
        <v/>
      </c>
      <c r="AH4315" s="15">
        <f>IF(M4315&lt;&gt;1,"",IF(OR(R4315=-9,R4315=""),"",R4315))</f>
        <v/>
      </c>
      <c r="AI4315">
        <f>IF(M4315&lt;&gt;1,"",IF(OR(Q4315=999,Q4315=""),"",Q4315))</f>
        <v/>
      </c>
    </row>
    <row r="4316">
      <c r="A4316" t="inlineStr">
        <is>
          <t>TQRMNOP123093</t>
        </is>
      </c>
      <c r="B4316" t="n">
        <v>2025</v>
      </c>
      <c r="C4316" t="n">
        <v>1</v>
      </c>
      <c r="D4316" t="n">
        <v>43</v>
      </c>
      <c r="E4316" t="inlineStr">
        <is>
          <t>N</t>
        </is>
      </c>
      <c r="F4316" t="n">
        <v>26</v>
      </c>
      <c r="G4316" t="n">
        <v>970</v>
      </c>
      <c r="H4316" t="n">
        <v>3</v>
      </c>
      <c r="I4316" t="n">
        <v>2</v>
      </c>
      <c r="J4316" t="n">
        <v>23</v>
      </c>
      <c r="K4316" t="n">
        <v>2</v>
      </c>
      <c r="L4316" t="n">
        <v>4</v>
      </c>
      <c r="M4316" t="n">
        <v>1</v>
      </c>
      <c r="N4316" t="n">
        <v>2</v>
      </c>
      <c r="O4316" t="n">
        <v>2</v>
      </c>
      <c r="P4316" t="n">
        <v>2</v>
      </c>
      <c r="Q4316" t="n">
        <v>31</v>
      </c>
      <c r="R4316" s="15" t="n">
        <v>197000</v>
      </c>
      <c r="S4316" s="15" t="n">
        <v>0</v>
      </c>
      <c r="T4316" s="15" t="n">
        <v>197000</v>
      </c>
      <c r="U4316" s="15" t="n">
        <v>91900</v>
      </c>
      <c r="V4316">
        <f>IFERROR(VLOOKUP(D4316,Tablas_Equivalencia!$A$3:$B$8,2,FALSE),"Sin dato")</f>
        <v/>
      </c>
      <c r="W4316">
        <f>IFERROR(VLOOKUP(L4316,Tablas_Equivalencia!$D$3:$E$9,2,FALSE),"Sin dato")</f>
        <v/>
      </c>
      <c r="X4316">
        <f>IF(I4316=1,"Varón","Mujer")</f>
        <v/>
      </c>
      <c r="Y4316">
        <f>IFERROR(VLOOKUP(M4316,Tablas_Equivalencia!$G$3:$H$6,2,FALSE),"Sin dato")</f>
        <v/>
      </c>
      <c r="Z4316">
        <f>IF(J4316&lt;=24,"18-24","25-29")</f>
        <v/>
      </c>
      <c r="AA4316">
        <f>IF(M4316&lt;&gt;1,"",IF(P4316=2,1,0))</f>
        <v/>
      </c>
      <c r="AB4316">
        <f>IF(M4316&lt;&gt;1,"",IF(O4316&gt;=2,1,0))</f>
        <v/>
      </c>
      <c r="AC4316">
        <f>IF(M4316&lt;&gt;1,"",IF(OR(Q4316=999,Q4316=""),"",IF(OR(Q4316&lt;35,Q4316&gt;48),1,0)))</f>
        <v/>
      </c>
      <c r="AD4316">
        <f>IF(COUNT(AA4316:AC4316)&lt;3,"",SUM(AA4316:AC4316))</f>
        <v/>
      </c>
      <c r="AE4316">
        <f>IF(L4316&gt;=4,2,IF(L4316&gt;=2,1,0))</f>
        <v/>
      </c>
      <c r="AF4316">
        <f>IF(L4316&gt;=5,1,0)</f>
        <v/>
      </c>
      <c r="AG4316">
        <f>AE4316+AF4316</f>
        <v/>
      </c>
      <c r="AH4316" s="15">
        <f>IF(M4316&lt;&gt;1,"",IF(OR(R4316=-9,R4316=""),"",R4316))</f>
        <v/>
      </c>
      <c r="AI4316">
        <f>IF(M4316&lt;&gt;1,"",IF(OR(Q4316=999,Q4316=""),"",Q4316))</f>
        <v/>
      </c>
    </row>
    <row r="4317">
      <c r="A4317" t="inlineStr">
        <is>
          <t>TQRMNOP123100</t>
        </is>
      </c>
      <c r="B4317" t="n">
        <v>2025</v>
      </c>
      <c r="C4317" t="n">
        <v>1</v>
      </c>
      <c r="D4317" t="n">
        <v>1</v>
      </c>
      <c r="E4317" t="inlineStr">
        <is>
          <t>S</t>
        </is>
      </c>
      <c r="F4317" t="n">
        <v>32</v>
      </c>
      <c r="G4317" t="n">
        <v>1101</v>
      </c>
      <c r="H4317" t="n">
        <v>3</v>
      </c>
      <c r="I4317" t="n">
        <v>2</v>
      </c>
      <c r="J4317" t="n">
        <v>21</v>
      </c>
      <c r="K4317" t="n">
        <v>1</v>
      </c>
      <c r="L4317" t="n">
        <v>5</v>
      </c>
      <c r="M4317" t="n">
        <v>1</v>
      </c>
      <c r="N4317" t="n">
        <v>3</v>
      </c>
      <c r="O4317" t="n">
        <v>1</v>
      </c>
      <c r="P4317" t="n">
        <v>1</v>
      </c>
      <c r="Q4317" t="n">
        <v>28</v>
      </c>
      <c r="R4317" s="15" t="n">
        <v>1210000</v>
      </c>
      <c r="S4317" s="15" t="n">
        <v>0</v>
      </c>
      <c r="T4317" s="15" t="n">
        <v>1210000</v>
      </c>
      <c r="U4317" s="15" t="n">
        <v>105200</v>
      </c>
      <c r="V4317">
        <f>IFERROR(VLOOKUP(D4317,Tablas_Equivalencia!$A$3:$B$8,2,FALSE),"Sin dato")</f>
        <v/>
      </c>
      <c r="W4317">
        <f>IFERROR(VLOOKUP(L4317,Tablas_Equivalencia!$D$3:$E$9,2,FALSE),"Sin dato")</f>
        <v/>
      </c>
      <c r="X4317">
        <f>IF(I4317=1,"Varón","Mujer")</f>
        <v/>
      </c>
      <c r="Y4317">
        <f>IFERROR(VLOOKUP(M4317,Tablas_Equivalencia!$G$3:$H$6,2,FALSE),"Sin dato")</f>
        <v/>
      </c>
      <c r="Z4317">
        <f>IF(J4317&lt;=24,"18-24","25-29")</f>
        <v/>
      </c>
      <c r="AA4317">
        <f>IF(M4317&lt;&gt;1,"",IF(P4317=2,1,0))</f>
        <v/>
      </c>
      <c r="AB4317">
        <f>IF(M4317&lt;&gt;1,"",IF(O4317&gt;=2,1,0))</f>
        <v/>
      </c>
      <c r="AC4317">
        <f>IF(M4317&lt;&gt;1,"",IF(OR(Q4317=999,Q4317=""),"",IF(OR(Q4317&lt;35,Q4317&gt;48),1,0)))</f>
        <v/>
      </c>
      <c r="AD4317">
        <f>IF(COUNT(AA4317:AC4317)&lt;3,"",SUM(AA4317:AC4317))</f>
        <v/>
      </c>
      <c r="AE4317">
        <f>IF(L4317&gt;=4,2,IF(L4317&gt;=2,1,0))</f>
        <v/>
      </c>
      <c r="AF4317">
        <f>IF(L4317&gt;=5,1,0)</f>
        <v/>
      </c>
      <c r="AG4317">
        <f>AE4317+AF4317</f>
        <v/>
      </c>
      <c r="AH4317" s="15">
        <f>IF(M4317&lt;&gt;1,"",IF(OR(R4317=-9,R4317=""),"",R4317))</f>
        <v/>
      </c>
      <c r="AI4317">
        <f>IF(M4317&lt;&gt;1,"",IF(OR(Q4317=999,Q4317=""),"",Q4317))</f>
        <v/>
      </c>
    </row>
    <row r="4318">
      <c r="A4318" t="inlineStr">
        <is>
          <t>TQRMNOP123101</t>
        </is>
      </c>
      <c r="B4318" t="n">
        <v>2025</v>
      </c>
      <c r="C4318" t="n">
        <v>1</v>
      </c>
      <c r="D4318" t="n">
        <v>41</v>
      </c>
      <c r="E4318" t="inlineStr">
        <is>
          <t>N</t>
        </is>
      </c>
      <c r="F4318" t="n">
        <v>15</v>
      </c>
      <c r="G4318" t="n">
        <v>1274</v>
      </c>
      <c r="H4318" t="n">
        <v>1</v>
      </c>
      <c r="I4318" t="n">
        <v>2</v>
      </c>
      <c r="J4318" t="n">
        <v>20</v>
      </c>
      <c r="K4318" t="n">
        <v>1</v>
      </c>
      <c r="L4318" t="n">
        <v>5</v>
      </c>
      <c r="M4318" t="n">
        <v>1</v>
      </c>
      <c r="N4318" t="n">
        <v>3</v>
      </c>
      <c r="O4318" t="n">
        <v>1</v>
      </c>
      <c r="P4318" t="n">
        <v>2</v>
      </c>
      <c r="Q4318" t="n">
        <v>1</v>
      </c>
      <c r="R4318" s="15" t="n">
        <v>112000</v>
      </c>
      <c r="S4318" s="15" t="n">
        <v>0</v>
      </c>
      <c r="T4318" s="15" t="n">
        <v>112000</v>
      </c>
      <c r="U4318" s="15" t="n">
        <v>505900</v>
      </c>
      <c r="V4318">
        <f>IFERROR(VLOOKUP(D4318,Tablas_Equivalencia!$A$3:$B$8,2,FALSE),"Sin dato")</f>
        <v/>
      </c>
      <c r="W4318">
        <f>IFERROR(VLOOKUP(L4318,Tablas_Equivalencia!$D$3:$E$9,2,FALSE),"Sin dato")</f>
        <v/>
      </c>
      <c r="X4318">
        <f>IF(I4318=1,"Varón","Mujer")</f>
        <v/>
      </c>
      <c r="Y4318">
        <f>IFERROR(VLOOKUP(M4318,Tablas_Equivalencia!$G$3:$H$6,2,FALSE),"Sin dato")</f>
        <v/>
      </c>
      <c r="Z4318">
        <f>IF(J4318&lt;=24,"18-24","25-29")</f>
        <v/>
      </c>
      <c r="AA4318">
        <f>IF(M4318&lt;&gt;1,"",IF(P4318=2,1,0))</f>
        <v/>
      </c>
      <c r="AB4318">
        <f>IF(M4318&lt;&gt;1,"",IF(O4318&gt;=2,1,0))</f>
        <v/>
      </c>
      <c r="AC4318">
        <f>IF(M4318&lt;&gt;1,"",IF(OR(Q4318=999,Q4318=""),"",IF(OR(Q4318&lt;35,Q4318&gt;48),1,0)))</f>
        <v/>
      </c>
      <c r="AD4318">
        <f>IF(COUNT(AA4318:AC4318)&lt;3,"",SUM(AA4318:AC4318))</f>
        <v/>
      </c>
      <c r="AE4318">
        <f>IF(L4318&gt;=4,2,IF(L4318&gt;=2,1,0))</f>
        <v/>
      </c>
      <c r="AF4318">
        <f>IF(L4318&gt;=5,1,0)</f>
        <v/>
      </c>
      <c r="AG4318">
        <f>AE4318+AF4318</f>
        <v/>
      </c>
      <c r="AH4318" s="15">
        <f>IF(M4318&lt;&gt;1,"",IF(OR(R4318=-9,R4318=""),"",R4318))</f>
        <v/>
      </c>
      <c r="AI4318">
        <f>IF(M4318&lt;&gt;1,"",IF(OR(Q4318=999,Q4318=""),"",Q4318))</f>
        <v/>
      </c>
    </row>
    <row r="4319">
      <c r="A4319" t="inlineStr">
        <is>
          <t>TQRMNOP123103</t>
        </is>
      </c>
      <c r="B4319" t="n">
        <v>2025</v>
      </c>
      <c r="C4319" t="n">
        <v>1</v>
      </c>
      <c r="D4319" t="n">
        <v>42</v>
      </c>
      <c r="E4319" t="inlineStr">
        <is>
          <t>N</t>
        </is>
      </c>
      <c r="F4319" t="n">
        <v>25</v>
      </c>
      <c r="G4319" t="n">
        <v>1128</v>
      </c>
      <c r="H4319" t="n">
        <v>3</v>
      </c>
      <c r="I4319" t="n">
        <v>2</v>
      </c>
      <c r="J4319" t="n">
        <v>25</v>
      </c>
      <c r="K4319" t="n">
        <v>2</v>
      </c>
      <c r="L4319" t="n">
        <v>5</v>
      </c>
      <c r="M4319" t="n">
        <v>2</v>
      </c>
      <c r="R4319" s="15" t="n">
        <v>0</v>
      </c>
      <c r="S4319" s="15" t="n">
        <v>0</v>
      </c>
      <c r="T4319" s="15" t="n">
        <v>0</v>
      </c>
      <c r="U4319" s="15" t="n">
        <v>172400</v>
      </c>
      <c r="V4319">
        <f>IFERROR(VLOOKUP(D4319,Tablas_Equivalencia!$A$3:$B$8,2,FALSE),"Sin dato")</f>
        <v/>
      </c>
      <c r="W4319">
        <f>IFERROR(VLOOKUP(L4319,Tablas_Equivalencia!$D$3:$E$9,2,FALSE),"Sin dato")</f>
        <v/>
      </c>
      <c r="X4319">
        <f>IF(I4319=1,"Varón","Mujer")</f>
        <v/>
      </c>
      <c r="Y4319">
        <f>IFERROR(VLOOKUP(M4319,Tablas_Equivalencia!$G$3:$H$6,2,FALSE),"Sin dato")</f>
        <v/>
      </c>
      <c r="Z4319">
        <f>IF(J4319&lt;=24,"18-24","25-29")</f>
        <v/>
      </c>
      <c r="AA4319">
        <f>IF(M4319&lt;&gt;1,"",IF(P4319=2,1,0))</f>
        <v/>
      </c>
      <c r="AB4319">
        <f>IF(M4319&lt;&gt;1,"",IF(O4319&gt;=2,1,0))</f>
        <v/>
      </c>
      <c r="AC4319">
        <f>IF(M4319&lt;&gt;1,"",IF(OR(Q4319=999,Q4319=""),"",IF(OR(Q4319&lt;35,Q4319&gt;48),1,0)))</f>
        <v/>
      </c>
      <c r="AD4319">
        <f>IF(COUNT(AA4319:AC4319)&lt;3,"",SUM(AA4319:AC4319))</f>
        <v/>
      </c>
      <c r="AE4319">
        <f>IF(L4319&gt;=4,2,IF(L4319&gt;=2,1,0))</f>
        <v/>
      </c>
      <c r="AF4319">
        <f>IF(L4319&gt;=5,1,0)</f>
        <v/>
      </c>
      <c r="AG4319">
        <f>AE4319+AF4319</f>
        <v/>
      </c>
      <c r="AH4319" s="15">
        <f>IF(M4319&lt;&gt;1,"",IF(OR(R4319=-9,R4319=""),"",R4319))</f>
        <v/>
      </c>
      <c r="AI4319">
        <f>IF(M4319&lt;&gt;1,"",IF(OR(Q4319=999,Q4319=""),"",Q4319))</f>
        <v/>
      </c>
    </row>
    <row r="4320">
      <c r="A4320" t="inlineStr">
        <is>
          <t>TQRMNOP123108</t>
        </is>
      </c>
      <c r="B4320" t="n">
        <v>2025</v>
      </c>
      <c r="C4320" t="n">
        <v>1</v>
      </c>
      <c r="D4320" t="n">
        <v>42</v>
      </c>
      <c r="E4320" t="inlineStr">
        <is>
          <t>S</t>
        </is>
      </c>
      <c r="F4320" t="n">
        <v>10</v>
      </c>
      <c r="G4320" t="n">
        <v>1386</v>
      </c>
      <c r="H4320" t="n">
        <v>3</v>
      </c>
      <c r="I4320" t="n">
        <v>1</v>
      </c>
      <c r="J4320" t="n">
        <v>26</v>
      </c>
      <c r="K4320" t="n">
        <v>1</v>
      </c>
      <c r="L4320" t="n">
        <v>5</v>
      </c>
      <c r="M4320" t="n">
        <v>3</v>
      </c>
      <c r="R4320" s="15" t="n">
        <v>0</v>
      </c>
      <c r="S4320" s="15" t="n">
        <v>0</v>
      </c>
      <c r="T4320" s="15" t="n">
        <v>0</v>
      </c>
      <c r="U4320" s="15" t="n">
        <v>167700</v>
      </c>
      <c r="V4320">
        <f>IFERROR(VLOOKUP(D4320,Tablas_Equivalencia!$A$3:$B$8,2,FALSE),"Sin dato")</f>
        <v/>
      </c>
      <c r="W4320">
        <f>IFERROR(VLOOKUP(L4320,Tablas_Equivalencia!$D$3:$E$9,2,FALSE),"Sin dato")</f>
        <v/>
      </c>
      <c r="X4320">
        <f>IF(I4320=1,"Varón","Mujer")</f>
        <v/>
      </c>
      <c r="Y4320">
        <f>IFERROR(VLOOKUP(M4320,Tablas_Equivalencia!$G$3:$H$6,2,FALSE),"Sin dato")</f>
        <v/>
      </c>
      <c r="Z4320">
        <f>IF(J4320&lt;=24,"18-24","25-29")</f>
        <v/>
      </c>
      <c r="AA4320">
        <f>IF(M4320&lt;&gt;1,"",IF(P4320=2,1,0))</f>
        <v/>
      </c>
      <c r="AB4320">
        <f>IF(M4320&lt;&gt;1,"",IF(O4320&gt;=2,1,0))</f>
        <v/>
      </c>
      <c r="AC4320">
        <f>IF(M4320&lt;&gt;1,"",IF(OR(Q4320=999,Q4320=""),"",IF(OR(Q4320&lt;35,Q4320&gt;48),1,0)))</f>
        <v/>
      </c>
      <c r="AD4320">
        <f>IF(COUNT(AA4320:AC4320)&lt;3,"",SUM(AA4320:AC4320))</f>
        <v/>
      </c>
      <c r="AE4320">
        <f>IF(L4320&gt;=4,2,IF(L4320&gt;=2,1,0))</f>
        <v/>
      </c>
      <c r="AF4320">
        <f>IF(L4320&gt;=5,1,0)</f>
        <v/>
      </c>
      <c r="AG4320">
        <f>AE4320+AF4320</f>
        <v/>
      </c>
      <c r="AH4320" s="15">
        <f>IF(M4320&lt;&gt;1,"",IF(OR(R4320=-9,R4320=""),"",R4320))</f>
        <v/>
      </c>
      <c r="AI4320">
        <f>IF(M4320&lt;&gt;1,"",IF(OR(Q4320=999,Q4320=""),"",Q4320))</f>
        <v/>
      </c>
    </row>
    <row r="4321">
      <c r="A4321" t="inlineStr">
        <is>
          <t>TQRMNOP123110</t>
        </is>
      </c>
      <c r="B4321" t="n">
        <v>2025</v>
      </c>
      <c r="C4321" t="n">
        <v>1</v>
      </c>
      <c r="D4321" t="n">
        <v>41</v>
      </c>
      <c r="E4321" t="inlineStr">
        <is>
          <t>N</t>
        </is>
      </c>
      <c r="F4321" t="n">
        <v>15</v>
      </c>
      <c r="G4321" t="n">
        <v>1087</v>
      </c>
      <c r="H4321" t="n">
        <v>2</v>
      </c>
      <c r="I4321" t="n">
        <v>2</v>
      </c>
      <c r="J4321" t="n">
        <v>23</v>
      </c>
      <c r="K4321" t="n">
        <v>2</v>
      </c>
      <c r="L4321" t="n">
        <v>3</v>
      </c>
      <c r="M4321" t="n">
        <v>3</v>
      </c>
      <c r="R4321" s="15" t="n">
        <v>0</v>
      </c>
      <c r="S4321" s="15" t="n">
        <v>0</v>
      </c>
      <c r="T4321" s="15" t="n">
        <v>0</v>
      </c>
      <c r="U4321" s="15" t="n">
        <v>429500</v>
      </c>
      <c r="V4321">
        <f>IFERROR(VLOOKUP(D4321,Tablas_Equivalencia!$A$3:$B$8,2,FALSE),"Sin dato")</f>
        <v/>
      </c>
      <c r="W4321">
        <f>IFERROR(VLOOKUP(L4321,Tablas_Equivalencia!$D$3:$E$9,2,FALSE),"Sin dato")</f>
        <v/>
      </c>
      <c r="X4321">
        <f>IF(I4321=1,"Varón","Mujer")</f>
        <v/>
      </c>
      <c r="Y4321">
        <f>IFERROR(VLOOKUP(M4321,Tablas_Equivalencia!$G$3:$H$6,2,FALSE),"Sin dato")</f>
        <v/>
      </c>
      <c r="Z4321">
        <f>IF(J4321&lt;=24,"18-24","25-29")</f>
        <v/>
      </c>
      <c r="AA4321">
        <f>IF(M4321&lt;&gt;1,"",IF(P4321=2,1,0))</f>
        <v/>
      </c>
      <c r="AB4321">
        <f>IF(M4321&lt;&gt;1,"",IF(O4321&gt;=2,1,0))</f>
        <v/>
      </c>
      <c r="AC4321">
        <f>IF(M4321&lt;&gt;1,"",IF(OR(Q4321=999,Q4321=""),"",IF(OR(Q4321&lt;35,Q4321&gt;48),1,0)))</f>
        <v/>
      </c>
      <c r="AD4321">
        <f>IF(COUNT(AA4321:AC4321)&lt;3,"",SUM(AA4321:AC4321))</f>
        <v/>
      </c>
      <c r="AE4321">
        <f>IF(L4321&gt;=4,2,IF(L4321&gt;=2,1,0))</f>
        <v/>
      </c>
      <c r="AF4321">
        <f>IF(L4321&gt;=5,1,0)</f>
        <v/>
      </c>
      <c r="AG4321">
        <f>AE4321+AF4321</f>
        <v/>
      </c>
      <c r="AH4321" s="15">
        <f>IF(M4321&lt;&gt;1,"",IF(OR(R4321=-9,R4321=""),"",R4321))</f>
        <v/>
      </c>
      <c r="AI4321">
        <f>IF(M4321&lt;&gt;1,"",IF(OR(Q4321=999,Q4321=""),"",Q4321))</f>
        <v/>
      </c>
    </row>
    <row r="4322">
      <c r="A4322" t="inlineStr">
        <is>
          <t>TQRMNOP123113</t>
        </is>
      </c>
      <c r="B4322" t="n">
        <v>2025</v>
      </c>
      <c r="C4322" t="n">
        <v>1</v>
      </c>
      <c r="D4322" t="n">
        <v>42</v>
      </c>
      <c r="E4322" t="inlineStr">
        <is>
          <t>N</t>
        </is>
      </c>
      <c r="F4322" t="n">
        <v>27</v>
      </c>
      <c r="G4322" t="n">
        <v>2045</v>
      </c>
      <c r="H4322" t="n">
        <v>1</v>
      </c>
      <c r="I4322" t="n">
        <v>1</v>
      </c>
      <c r="J4322" t="n">
        <v>24</v>
      </c>
      <c r="K4322" t="n">
        <v>2</v>
      </c>
      <c r="L4322" t="n">
        <v>6</v>
      </c>
      <c r="M4322" t="n">
        <v>3</v>
      </c>
      <c r="R4322" s="15" t="n">
        <v>0</v>
      </c>
      <c r="S4322" s="15" t="n">
        <v>101000</v>
      </c>
      <c r="T4322" s="15" t="n">
        <v>101000</v>
      </c>
      <c r="U4322" s="15" t="n">
        <v>227600</v>
      </c>
      <c r="V4322">
        <f>IFERROR(VLOOKUP(D4322,Tablas_Equivalencia!$A$3:$B$8,2,FALSE),"Sin dato")</f>
        <v/>
      </c>
      <c r="W4322">
        <f>IFERROR(VLOOKUP(L4322,Tablas_Equivalencia!$D$3:$E$9,2,FALSE),"Sin dato")</f>
        <v/>
      </c>
      <c r="X4322">
        <f>IF(I4322=1,"Varón","Mujer")</f>
        <v/>
      </c>
      <c r="Y4322">
        <f>IFERROR(VLOOKUP(M4322,Tablas_Equivalencia!$G$3:$H$6,2,FALSE),"Sin dato")</f>
        <v/>
      </c>
      <c r="Z4322">
        <f>IF(J4322&lt;=24,"18-24","25-29")</f>
        <v/>
      </c>
      <c r="AA4322">
        <f>IF(M4322&lt;&gt;1,"",IF(P4322=2,1,0))</f>
        <v/>
      </c>
      <c r="AB4322">
        <f>IF(M4322&lt;&gt;1,"",IF(O4322&gt;=2,1,0))</f>
        <v/>
      </c>
      <c r="AC4322">
        <f>IF(M4322&lt;&gt;1,"",IF(OR(Q4322=999,Q4322=""),"",IF(OR(Q4322&lt;35,Q4322&gt;48),1,0)))</f>
        <v/>
      </c>
      <c r="AD4322">
        <f>IF(COUNT(AA4322:AC4322)&lt;3,"",SUM(AA4322:AC4322))</f>
        <v/>
      </c>
      <c r="AE4322">
        <f>IF(L4322&gt;=4,2,IF(L4322&gt;=2,1,0))</f>
        <v/>
      </c>
      <c r="AF4322">
        <f>IF(L4322&gt;=5,1,0)</f>
        <v/>
      </c>
      <c r="AG4322">
        <f>AE4322+AF4322</f>
        <v/>
      </c>
      <c r="AH4322" s="15">
        <f>IF(M4322&lt;&gt;1,"",IF(OR(R4322=-9,R4322=""),"",R4322))</f>
        <v/>
      </c>
      <c r="AI4322">
        <f>IF(M4322&lt;&gt;1,"",IF(OR(Q4322=999,Q4322=""),"",Q4322))</f>
        <v/>
      </c>
    </row>
    <row r="4323">
      <c r="A4323" t="inlineStr">
        <is>
          <t>TQRMNOP123119</t>
        </is>
      </c>
      <c r="B4323" t="n">
        <v>2025</v>
      </c>
      <c r="C4323" t="n">
        <v>1</v>
      </c>
      <c r="D4323" t="n">
        <v>43</v>
      </c>
      <c r="E4323" t="inlineStr">
        <is>
          <t>S</t>
        </is>
      </c>
      <c r="F4323" t="n">
        <v>17</v>
      </c>
      <c r="G4323" t="n">
        <v>1515</v>
      </c>
      <c r="H4323" t="n">
        <v>3</v>
      </c>
      <c r="I4323" t="n">
        <v>1</v>
      </c>
      <c r="J4323" t="n">
        <v>29</v>
      </c>
      <c r="K4323" t="n">
        <v>1</v>
      </c>
      <c r="L4323" t="n">
        <v>4</v>
      </c>
      <c r="M4323" t="n">
        <v>1</v>
      </c>
      <c r="N4323" t="n">
        <v>3</v>
      </c>
      <c r="O4323" t="n">
        <v>1</v>
      </c>
      <c r="P4323" t="n">
        <v>1</v>
      </c>
      <c r="Q4323" t="n">
        <v>31</v>
      </c>
      <c r="R4323" s="15" t="n">
        <v>581000</v>
      </c>
      <c r="S4323" s="15" t="n">
        <v>0</v>
      </c>
      <c r="T4323" s="15" t="n">
        <v>581000</v>
      </c>
      <c r="U4323" s="15" t="n">
        <v>99600</v>
      </c>
      <c r="V4323">
        <f>IFERROR(VLOOKUP(D4323,Tablas_Equivalencia!$A$3:$B$8,2,FALSE),"Sin dato")</f>
        <v/>
      </c>
      <c r="W4323">
        <f>IFERROR(VLOOKUP(L4323,Tablas_Equivalencia!$D$3:$E$9,2,FALSE),"Sin dato")</f>
        <v/>
      </c>
      <c r="X4323">
        <f>IF(I4323=1,"Varón","Mujer")</f>
        <v/>
      </c>
      <c r="Y4323">
        <f>IFERROR(VLOOKUP(M4323,Tablas_Equivalencia!$G$3:$H$6,2,FALSE),"Sin dato")</f>
        <v/>
      </c>
      <c r="Z4323">
        <f>IF(J4323&lt;=24,"18-24","25-29")</f>
        <v/>
      </c>
      <c r="AA4323">
        <f>IF(M4323&lt;&gt;1,"",IF(P4323=2,1,0))</f>
        <v/>
      </c>
      <c r="AB4323">
        <f>IF(M4323&lt;&gt;1,"",IF(O4323&gt;=2,1,0))</f>
        <v/>
      </c>
      <c r="AC4323">
        <f>IF(M4323&lt;&gt;1,"",IF(OR(Q4323=999,Q4323=""),"",IF(OR(Q4323&lt;35,Q4323&gt;48),1,0)))</f>
        <v/>
      </c>
      <c r="AD4323">
        <f>IF(COUNT(AA4323:AC4323)&lt;3,"",SUM(AA4323:AC4323))</f>
        <v/>
      </c>
      <c r="AE4323">
        <f>IF(L4323&gt;=4,2,IF(L4323&gt;=2,1,0))</f>
        <v/>
      </c>
      <c r="AF4323">
        <f>IF(L4323&gt;=5,1,0)</f>
        <v/>
      </c>
      <c r="AG4323">
        <f>AE4323+AF4323</f>
        <v/>
      </c>
      <c r="AH4323" s="15">
        <f>IF(M4323&lt;&gt;1,"",IF(OR(R4323=-9,R4323=""),"",R4323))</f>
        <v/>
      </c>
      <c r="AI4323">
        <f>IF(M4323&lt;&gt;1,"",IF(OR(Q4323=999,Q4323=""),"",Q4323))</f>
        <v/>
      </c>
    </row>
    <row r="4324">
      <c r="A4324" t="inlineStr">
        <is>
          <t>TQRMNOP123123</t>
        </is>
      </c>
      <c r="B4324" t="n">
        <v>2025</v>
      </c>
      <c r="C4324" t="n">
        <v>1</v>
      </c>
      <c r="D4324" t="n">
        <v>43</v>
      </c>
      <c r="E4324" t="inlineStr">
        <is>
          <t>S</t>
        </is>
      </c>
      <c r="F4324" t="n">
        <v>19</v>
      </c>
      <c r="G4324" t="n">
        <v>1359</v>
      </c>
      <c r="H4324" t="n">
        <v>3</v>
      </c>
      <c r="I4324" t="n">
        <v>1</v>
      </c>
      <c r="J4324" t="n">
        <v>28</v>
      </c>
      <c r="K4324" t="n">
        <v>2</v>
      </c>
      <c r="L4324" t="n">
        <v>6</v>
      </c>
      <c r="M4324" t="n">
        <v>1</v>
      </c>
      <c r="N4324" t="n">
        <v>3</v>
      </c>
      <c r="O4324" t="n">
        <v>1</v>
      </c>
      <c r="P4324" t="n">
        <v>1</v>
      </c>
      <c r="Q4324" t="n">
        <v>47</v>
      </c>
      <c r="R4324" s="15" t="n">
        <v>2226000</v>
      </c>
      <c r="S4324" s="15" t="n">
        <v>0</v>
      </c>
      <c r="T4324" s="15" t="n">
        <v>2226000</v>
      </c>
      <c r="U4324" s="15" t="n">
        <v>78700</v>
      </c>
      <c r="V4324">
        <f>IFERROR(VLOOKUP(D4324,Tablas_Equivalencia!$A$3:$B$8,2,FALSE),"Sin dato")</f>
        <v/>
      </c>
      <c r="W4324">
        <f>IFERROR(VLOOKUP(L4324,Tablas_Equivalencia!$D$3:$E$9,2,FALSE),"Sin dato")</f>
        <v/>
      </c>
      <c r="X4324">
        <f>IF(I4324=1,"Varón","Mujer")</f>
        <v/>
      </c>
      <c r="Y4324">
        <f>IFERROR(VLOOKUP(M4324,Tablas_Equivalencia!$G$3:$H$6,2,FALSE),"Sin dato")</f>
        <v/>
      </c>
      <c r="Z4324">
        <f>IF(J4324&lt;=24,"18-24","25-29")</f>
        <v/>
      </c>
      <c r="AA4324">
        <f>IF(M4324&lt;&gt;1,"",IF(P4324=2,1,0))</f>
        <v/>
      </c>
      <c r="AB4324">
        <f>IF(M4324&lt;&gt;1,"",IF(O4324&gt;=2,1,0))</f>
        <v/>
      </c>
      <c r="AC4324">
        <f>IF(M4324&lt;&gt;1,"",IF(OR(Q4324=999,Q4324=""),"",IF(OR(Q4324&lt;35,Q4324&gt;48),1,0)))</f>
        <v/>
      </c>
      <c r="AD4324">
        <f>IF(COUNT(AA4324:AC4324)&lt;3,"",SUM(AA4324:AC4324))</f>
        <v/>
      </c>
      <c r="AE4324">
        <f>IF(L4324&gt;=4,2,IF(L4324&gt;=2,1,0))</f>
        <v/>
      </c>
      <c r="AF4324">
        <f>IF(L4324&gt;=5,1,0)</f>
        <v/>
      </c>
      <c r="AG4324">
        <f>AE4324+AF4324</f>
        <v/>
      </c>
      <c r="AH4324" s="15">
        <f>IF(M4324&lt;&gt;1,"",IF(OR(R4324=-9,R4324=""),"",R4324))</f>
        <v/>
      </c>
      <c r="AI4324">
        <f>IF(M4324&lt;&gt;1,"",IF(OR(Q4324=999,Q4324=""),"",Q4324))</f>
        <v/>
      </c>
    </row>
    <row r="4325">
      <c r="A4325" t="inlineStr">
        <is>
          <t>TQRMNOP123129</t>
        </is>
      </c>
      <c r="B4325" t="n">
        <v>2025</v>
      </c>
      <c r="C4325" t="n">
        <v>1</v>
      </c>
      <c r="D4325" t="n">
        <v>44</v>
      </c>
      <c r="E4325" t="inlineStr">
        <is>
          <t>N</t>
        </is>
      </c>
      <c r="F4325" t="n">
        <v>5</v>
      </c>
      <c r="G4325" t="n">
        <v>603</v>
      </c>
      <c r="H4325" t="n">
        <v>1</v>
      </c>
      <c r="I4325" t="n">
        <v>1</v>
      </c>
      <c r="J4325" t="n">
        <v>27</v>
      </c>
      <c r="K4325" t="n">
        <v>2</v>
      </c>
      <c r="L4325" t="n">
        <v>3</v>
      </c>
      <c r="M4325" t="n">
        <v>2</v>
      </c>
      <c r="R4325" s="15" t="n">
        <v>0</v>
      </c>
      <c r="S4325" s="15" t="n">
        <v>0</v>
      </c>
      <c r="T4325" s="15" t="n">
        <v>0</v>
      </c>
      <c r="U4325" s="15" t="n">
        <v>259800</v>
      </c>
      <c r="V4325">
        <f>IFERROR(VLOOKUP(D4325,Tablas_Equivalencia!$A$3:$B$8,2,FALSE),"Sin dato")</f>
        <v/>
      </c>
      <c r="W4325">
        <f>IFERROR(VLOOKUP(L4325,Tablas_Equivalencia!$D$3:$E$9,2,FALSE),"Sin dato")</f>
        <v/>
      </c>
      <c r="X4325">
        <f>IF(I4325=1,"Varón","Mujer")</f>
        <v/>
      </c>
      <c r="Y4325">
        <f>IFERROR(VLOOKUP(M4325,Tablas_Equivalencia!$G$3:$H$6,2,FALSE),"Sin dato")</f>
        <v/>
      </c>
      <c r="Z4325">
        <f>IF(J4325&lt;=24,"18-24","25-29")</f>
        <v/>
      </c>
      <c r="AA4325">
        <f>IF(M4325&lt;&gt;1,"",IF(P4325=2,1,0))</f>
        <v/>
      </c>
      <c r="AB4325">
        <f>IF(M4325&lt;&gt;1,"",IF(O4325&gt;=2,1,0))</f>
        <v/>
      </c>
      <c r="AC4325">
        <f>IF(M4325&lt;&gt;1,"",IF(OR(Q4325=999,Q4325=""),"",IF(OR(Q4325&lt;35,Q4325&gt;48),1,0)))</f>
        <v/>
      </c>
      <c r="AD4325">
        <f>IF(COUNT(AA4325:AC4325)&lt;3,"",SUM(AA4325:AC4325))</f>
        <v/>
      </c>
      <c r="AE4325">
        <f>IF(L4325&gt;=4,2,IF(L4325&gt;=2,1,0))</f>
        <v/>
      </c>
      <c r="AF4325">
        <f>IF(L4325&gt;=5,1,0)</f>
        <v/>
      </c>
      <c r="AG4325">
        <f>AE4325+AF4325</f>
        <v/>
      </c>
      <c r="AH4325" s="15">
        <f>IF(M4325&lt;&gt;1,"",IF(OR(R4325=-9,R4325=""),"",R4325))</f>
        <v/>
      </c>
      <c r="AI4325">
        <f>IF(M4325&lt;&gt;1,"",IF(OR(Q4325=999,Q4325=""),"",Q4325))</f>
        <v/>
      </c>
    </row>
    <row r="4326">
      <c r="A4326" t="inlineStr">
        <is>
          <t>TQRMNOP123134</t>
        </is>
      </c>
      <c r="B4326" t="n">
        <v>2025</v>
      </c>
      <c r="C4326" t="n">
        <v>1</v>
      </c>
      <c r="D4326" t="n">
        <v>41</v>
      </c>
      <c r="E4326" t="inlineStr">
        <is>
          <t>S</t>
        </is>
      </c>
      <c r="F4326" t="n">
        <v>8</v>
      </c>
      <c r="G4326" t="n">
        <v>757</v>
      </c>
      <c r="H4326" t="n">
        <v>2</v>
      </c>
      <c r="I4326" t="n">
        <v>1</v>
      </c>
      <c r="J4326" t="n">
        <v>28</v>
      </c>
      <c r="K4326" t="n">
        <v>2</v>
      </c>
      <c r="L4326" t="n">
        <v>6</v>
      </c>
      <c r="M4326" t="n">
        <v>1</v>
      </c>
      <c r="N4326" t="n">
        <v>3</v>
      </c>
      <c r="O4326" t="n">
        <v>2</v>
      </c>
      <c r="P4326" t="n">
        <v>2</v>
      </c>
      <c r="Q4326" t="n">
        <v>36</v>
      </c>
      <c r="R4326" s="15" t="n">
        <v>347000</v>
      </c>
      <c r="S4326" s="15" t="n">
        <v>0</v>
      </c>
      <c r="T4326" s="15" t="n">
        <v>347000</v>
      </c>
      <c r="U4326" s="15" t="n">
        <v>404000</v>
      </c>
      <c r="V4326">
        <f>IFERROR(VLOOKUP(D4326,Tablas_Equivalencia!$A$3:$B$8,2,FALSE),"Sin dato")</f>
        <v/>
      </c>
      <c r="W4326">
        <f>IFERROR(VLOOKUP(L4326,Tablas_Equivalencia!$D$3:$E$9,2,FALSE),"Sin dato")</f>
        <v/>
      </c>
      <c r="X4326">
        <f>IF(I4326=1,"Varón","Mujer")</f>
        <v/>
      </c>
      <c r="Y4326">
        <f>IFERROR(VLOOKUP(M4326,Tablas_Equivalencia!$G$3:$H$6,2,FALSE),"Sin dato")</f>
        <v/>
      </c>
      <c r="Z4326">
        <f>IF(J4326&lt;=24,"18-24","25-29")</f>
        <v/>
      </c>
      <c r="AA4326">
        <f>IF(M4326&lt;&gt;1,"",IF(P4326=2,1,0))</f>
        <v/>
      </c>
      <c r="AB4326">
        <f>IF(M4326&lt;&gt;1,"",IF(O4326&gt;=2,1,0))</f>
        <v/>
      </c>
      <c r="AC4326">
        <f>IF(M4326&lt;&gt;1,"",IF(OR(Q4326=999,Q4326=""),"",IF(OR(Q4326&lt;35,Q4326&gt;48),1,0)))</f>
        <v/>
      </c>
      <c r="AD4326">
        <f>IF(COUNT(AA4326:AC4326)&lt;3,"",SUM(AA4326:AC4326))</f>
        <v/>
      </c>
      <c r="AE4326">
        <f>IF(L4326&gt;=4,2,IF(L4326&gt;=2,1,0))</f>
        <v/>
      </c>
      <c r="AF4326">
        <f>IF(L4326&gt;=5,1,0)</f>
        <v/>
      </c>
      <c r="AG4326">
        <f>AE4326+AF4326</f>
        <v/>
      </c>
      <c r="AH4326" s="15">
        <f>IF(M4326&lt;&gt;1,"",IF(OR(R4326=-9,R4326=""),"",R4326))</f>
        <v/>
      </c>
      <c r="AI4326">
        <f>IF(M4326&lt;&gt;1,"",IF(OR(Q4326=999,Q4326=""),"",Q4326))</f>
        <v/>
      </c>
    </row>
    <row r="4327">
      <c r="A4327" t="inlineStr">
        <is>
          <t>TQRMNOP123136</t>
        </is>
      </c>
      <c r="B4327" t="n">
        <v>2025</v>
      </c>
      <c r="C4327" t="n">
        <v>1</v>
      </c>
      <c r="D4327" t="n">
        <v>44</v>
      </c>
      <c r="E4327" t="inlineStr">
        <is>
          <t>N</t>
        </is>
      </c>
      <c r="F4327" t="n">
        <v>14</v>
      </c>
      <c r="G4327" t="n">
        <v>1458</v>
      </c>
      <c r="H4327" t="n">
        <v>3</v>
      </c>
      <c r="I4327" t="n">
        <v>1</v>
      </c>
      <c r="J4327" t="n">
        <v>27</v>
      </c>
      <c r="K4327" t="n">
        <v>2</v>
      </c>
      <c r="L4327" t="n">
        <v>2</v>
      </c>
      <c r="M4327" t="n">
        <v>1</v>
      </c>
      <c r="N4327" t="n">
        <v>3</v>
      </c>
      <c r="O4327" t="n">
        <v>2</v>
      </c>
      <c r="P4327" t="n">
        <v>2</v>
      </c>
      <c r="Q4327" t="n">
        <v>43</v>
      </c>
      <c r="R4327" s="15" t="n">
        <v>559000</v>
      </c>
      <c r="S4327" s="15" t="n">
        <v>0</v>
      </c>
      <c r="T4327" s="15" t="n">
        <v>559000</v>
      </c>
      <c r="U4327" s="15" t="n">
        <v>174400</v>
      </c>
      <c r="V4327">
        <f>IFERROR(VLOOKUP(D4327,Tablas_Equivalencia!$A$3:$B$8,2,FALSE),"Sin dato")</f>
        <v/>
      </c>
      <c r="W4327">
        <f>IFERROR(VLOOKUP(L4327,Tablas_Equivalencia!$D$3:$E$9,2,FALSE),"Sin dato")</f>
        <v/>
      </c>
      <c r="X4327">
        <f>IF(I4327=1,"Varón","Mujer")</f>
        <v/>
      </c>
      <c r="Y4327">
        <f>IFERROR(VLOOKUP(M4327,Tablas_Equivalencia!$G$3:$H$6,2,FALSE),"Sin dato")</f>
        <v/>
      </c>
      <c r="Z4327">
        <f>IF(J4327&lt;=24,"18-24","25-29")</f>
        <v/>
      </c>
      <c r="AA4327">
        <f>IF(M4327&lt;&gt;1,"",IF(P4327=2,1,0))</f>
        <v/>
      </c>
      <c r="AB4327">
        <f>IF(M4327&lt;&gt;1,"",IF(O4327&gt;=2,1,0))</f>
        <v/>
      </c>
      <c r="AC4327">
        <f>IF(M4327&lt;&gt;1,"",IF(OR(Q4327=999,Q4327=""),"",IF(OR(Q4327&lt;35,Q4327&gt;48),1,0)))</f>
        <v/>
      </c>
      <c r="AD4327">
        <f>IF(COUNT(AA4327:AC4327)&lt;3,"",SUM(AA4327:AC4327))</f>
        <v/>
      </c>
      <c r="AE4327">
        <f>IF(L4327&gt;=4,2,IF(L4327&gt;=2,1,0))</f>
        <v/>
      </c>
      <c r="AF4327">
        <f>IF(L4327&gt;=5,1,0)</f>
        <v/>
      </c>
      <c r="AG4327">
        <f>AE4327+AF4327</f>
        <v/>
      </c>
      <c r="AH4327" s="15">
        <f>IF(M4327&lt;&gt;1,"",IF(OR(R4327=-9,R4327=""),"",R4327))</f>
        <v/>
      </c>
      <c r="AI4327">
        <f>IF(M4327&lt;&gt;1,"",IF(OR(Q4327=999,Q4327=""),"",Q4327))</f>
        <v/>
      </c>
    </row>
    <row r="4328">
      <c r="A4328" t="inlineStr">
        <is>
          <t>TQRMNOP123150</t>
        </is>
      </c>
      <c r="B4328" t="n">
        <v>2025</v>
      </c>
      <c r="C4328" t="n">
        <v>1</v>
      </c>
      <c r="D4328" t="n">
        <v>41</v>
      </c>
      <c r="E4328" t="inlineStr">
        <is>
          <t>N</t>
        </is>
      </c>
      <c r="F4328" t="n">
        <v>12</v>
      </c>
      <c r="G4328" t="n">
        <v>894</v>
      </c>
      <c r="H4328" t="n">
        <v>3</v>
      </c>
      <c r="I4328" t="n">
        <v>2</v>
      </c>
      <c r="J4328" t="n">
        <v>18</v>
      </c>
      <c r="K4328" t="n">
        <v>2</v>
      </c>
      <c r="L4328" t="n">
        <v>4</v>
      </c>
      <c r="M4328" t="n">
        <v>1</v>
      </c>
      <c r="N4328" t="n">
        <v>3</v>
      </c>
      <c r="O4328" t="n">
        <v>1</v>
      </c>
      <c r="P4328" t="n">
        <v>2</v>
      </c>
      <c r="Q4328" t="n">
        <v>34</v>
      </c>
      <c r="R4328" s="15" t="n">
        <v>294000</v>
      </c>
      <c r="S4328" s="15" t="n">
        <v>0</v>
      </c>
      <c r="T4328" s="15" t="n">
        <v>294000</v>
      </c>
      <c r="U4328" s="15" t="n">
        <v>95500</v>
      </c>
      <c r="V4328">
        <f>IFERROR(VLOOKUP(D4328,Tablas_Equivalencia!$A$3:$B$8,2,FALSE),"Sin dato")</f>
        <v/>
      </c>
      <c r="W4328">
        <f>IFERROR(VLOOKUP(L4328,Tablas_Equivalencia!$D$3:$E$9,2,FALSE),"Sin dato")</f>
        <v/>
      </c>
      <c r="X4328">
        <f>IF(I4328=1,"Varón","Mujer")</f>
        <v/>
      </c>
      <c r="Y4328">
        <f>IFERROR(VLOOKUP(M4328,Tablas_Equivalencia!$G$3:$H$6,2,FALSE),"Sin dato")</f>
        <v/>
      </c>
      <c r="Z4328">
        <f>IF(J4328&lt;=24,"18-24","25-29")</f>
        <v/>
      </c>
      <c r="AA4328">
        <f>IF(M4328&lt;&gt;1,"",IF(P4328=2,1,0))</f>
        <v/>
      </c>
      <c r="AB4328">
        <f>IF(M4328&lt;&gt;1,"",IF(O4328&gt;=2,1,0))</f>
        <v/>
      </c>
      <c r="AC4328">
        <f>IF(M4328&lt;&gt;1,"",IF(OR(Q4328=999,Q4328=""),"",IF(OR(Q4328&lt;35,Q4328&gt;48),1,0)))</f>
        <v/>
      </c>
      <c r="AD4328">
        <f>IF(COUNT(AA4328:AC4328)&lt;3,"",SUM(AA4328:AC4328))</f>
        <v/>
      </c>
      <c r="AE4328">
        <f>IF(L4328&gt;=4,2,IF(L4328&gt;=2,1,0))</f>
        <v/>
      </c>
      <c r="AF4328">
        <f>IF(L4328&gt;=5,1,0)</f>
        <v/>
      </c>
      <c r="AG4328">
        <f>AE4328+AF4328</f>
        <v/>
      </c>
      <c r="AH4328" s="15">
        <f>IF(M4328&lt;&gt;1,"",IF(OR(R4328=-9,R4328=""),"",R4328))</f>
        <v/>
      </c>
      <c r="AI4328">
        <f>IF(M4328&lt;&gt;1,"",IF(OR(Q4328=999,Q4328=""),"",Q4328))</f>
        <v/>
      </c>
    </row>
    <row r="4329">
      <c r="A4329" t="inlineStr">
        <is>
          <t>TQRMNOP123162</t>
        </is>
      </c>
      <c r="B4329" t="n">
        <v>2025</v>
      </c>
      <c r="C4329" t="n">
        <v>1</v>
      </c>
      <c r="D4329" t="n">
        <v>41</v>
      </c>
      <c r="E4329" t="inlineStr">
        <is>
          <t>S</t>
        </is>
      </c>
      <c r="F4329" t="n">
        <v>8</v>
      </c>
      <c r="G4329" t="n">
        <v>1568</v>
      </c>
      <c r="H4329" t="n">
        <v>3</v>
      </c>
      <c r="I4329" t="n">
        <v>2</v>
      </c>
      <c r="J4329" t="n">
        <v>21</v>
      </c>
      <c r="K4329" t="n">
        <v>2</v>
      </c>
      <c r="L4329" t="n">
        <v>3</v>
      </c>
      <c r="M4329" t="n">
        <v>2</v>
      </c>
      <c r="R4329" s="15" t="n">
        <v>0</v>
      </c>
      <c r="S4329" s="15" t="n">
        <v>0</v>
      </c>
      <c r="T4329" s="15" t="n">
        <v>0</v>
      </c>
      <c r="U4329" s="15" t="n">
        <v>186000</v>
      </c>
      <c r="V4329">
        <f>IFERROR(VLOOKUP(D4329,Tablas_Equivalencia!$A$3:$B$8,2,FALSE),"Sin dato")</f>
        <v/>
      </c>
      <c r="W4329">
        <f>IFERROR(VLOOKUP(L4329,Tablas_Equivalencia!$D$3:$E$9,2,FALSE),"Sin dato")</f>
        <v/>
      </c>
      <c r="X4329">
        <f>IF(I4329=1,"Varón","Mujer")</f>
        <v/>
      </c>
      <c r="Y4329">
        <f>IFERROR(VLOOKUP(M4329,Tablas_Equivalencia!$G$3:$H$6,2,FALSE),"Sin dato")</f>
        <v/>
      </c>
      <c r="Z4329">
        <f>IF(J4329&lt;=24,"18-24","25-29")</f>
        <v/>
      </c>
      <c r="AA4329">
        <f>IF(M4329&lt;&gt;1,"",IF(P4329=2,1,0))</f>
        <v/>
      </c>
      <c r="AB4329">
        <f>IF(M4329&lt;&gt;1,"",IF(O4329&gt;=2,1,0))</f>
        <v/>
      </c>
      <c r="AC4329">
        <f>IF(M4329&lt;&gt;1,"",IF(OR(Q4329=999,Q4329=""),"",IF(OR(Q4329&lt;35,Q4329&gt;48),1,0)))</f>
        <v/>
      </c>
      <c r="AD4329">
        <f>IF(COUNT(AA4329:AC4329)&lt;3,"",SUM(AA4329:AC4329))</f>
        <v/>
      </c>
      <c r="AE4329">
        <f>IF(L4329&gt;=4,2,IF(L4329&gt;=2,1,0))</f>
        <v/>
      </c>
      <c r="AF4329">
        <f>IF(L4329&gt;=5,1,0)</f>
        <v/>
      </c>
      <c r="AG4329">
        <f>AE4329+AF4329</f>
        <v/>
      </c>
      <c r="AH4329" s="15">
        <f>IF(M4329&lt;&gt;1,"",IF(OR(R4329=-9,R4329=""),"",R4329))</f>
        <v/>
      </c>
      <c r="AI4329">
        <f>IF(M4329&lt;&gt;1,"",IF(OR(Q4329=999,Q4329=""),"",Q4329))</f>
        <v/>
      </c>
    </row>
    <row r="4330">
      <c r="A4330" t="inlineStr">
        <is>
          <t>TQRMNOP123164</t>
        </is>
      </c>
      <c r="B4330" t="n">
        <v>2025</v>
      </c>
      <c r="C4330" t="n">
        <v>1</v>
      </c>
      <c r="D4330" t="n">
        <v>42</v>
      </c>
      <c r="E4330" t="inlineStr">
        <is>
          <t>S</t>
        </is>
      </c>
      <c r="F4330" t="n">
        <v>10</v>
      </c>
      <c r="G4330" t="n">
        <v>1184</v>
      </c>
      <c r="H4330" t="n">
        <v>2</v>
      </c>
      <c r="I4330" t="n">
        <v>1</v>
      </c>
      <c r="J4330" t="n">
        <v>29</v>
      </c>
      <c r="K4330" t="n">
        <v>2</v>
      </c>
      <c r="L4330" t="n">
        <v>4</v>
      </c>
      <c r="M4330" t="n">
        <v>2</v>
      </c>
      <c r="R4330" s="15" t="n">
        <v>0</v>
      </c>
      <c r="S4330" s="15" t="n">
        <v>16000</v>
      </c>
      <c r="T4330" s="15" t="n">
        <v>16000</v>
      </c>
      <c r="U4330" s="15" t="n">
        <v>65300</v>
      </c>
      <c r="V4330">
        <f>IFERROR(VLOOKUP(D4330,Tablas_Equivalencia!$A$3:$B$8,2,FALSE),"Sin dato")</f>
        <v/>
      </c>
      <c r="W4330">
        <f>IFERROR(VLOOKUP(L4330,Tablas_Equivalencia!$D$3:$E$9,2,FALSE),"Sin dato")</f>
        <v/>
      </c>
      <c r="X4330">
        <f>IF(I4330=1,"Varón","Mujer")</f>
        <v/>
      </c>
      <c r="Y4330">
        <f>IFERROR(VLOOKUP(M4330,Tablas_Equivalencia!$G$3:$H$6,2,FALSE),"Sin dato")</f>
        <v/>
      </c>
      <c r="Z4330">
        <f>IF(J4330&lt;=24,"18-24","25-29")</f>
        <v/>
      </c>
      <c r="AA4330">
        <f>IF(M4330&lt;&gt;1,"",IF(P4330=2,1,0))</f>
        <v/>
      </c>
      <c r="AB4330">
        <f>IF(M4330&lt;&gt;1,"",IF(O4330&gt;=2,1,0))</f>
        <v/>
      </c>
      <c r="AC4330">
        <f>IF(M4330&lt;&gt;1,"",IF(OR(Q4330=999,Q4330=""),"",IF(OR(Q4330&lt;35,Q4330&gt;48),1,0)))</f>
        <v/>
      </c>
      <c r="AD4330">
        <f>IF(COUNT(AA4330:AC4330)&lt;3,"",SUM(AA4330:AC4330))</f>
        <v/>
      </c>
      <c r="AE4330">
        <f>IF(L4330&gt;=4,2,IF(L4330&gt;=2,1,0))</f>
        <v/>
      </c>
      <c r="AF4330">
        <f>IF(L4330&gt;=5,1,0)</f>
        <v/>
      </c>
      <c r="AG4330">
        <f>AE4330+AF4330</f>
        <v/>
      </c>
      <c r="AH4330" s="15">
        <f>IF(M4330&lt;&gt;1,"",IF(OR(R4330=-9,R4330=""),"",R4330))</f>
        <v/>
      </c>
      <c r="AI4330">
        <f>IF(M4330&lt;&gt;1,"",IF(OR(Q4330=999,Q4330=""),"",Q4330))</f>
        <v/>
      </c>
    </row>
    <row r="4331">
      <c r="A4331" t="inlineStr">
        <is>
          <t>TQRMNOP123168</t>
        </is>
      </c>
      <c r="B4331" t="n">
        <v>2025</v>
      </c>
      <c r="C4331" t="n">
        <v>1</v>
      </c>
      <c r="D4331" t="n">
        <v>1</v>
      </c>
      <c r="E4331" t="inlineStr">
        <is>
          <t>S</t>
        </is>
      </c>
      <c r="F4331" t="n">
        <v>32</v>
      </c>
      <c r="G4331" t="n">
        <v>756</v>
      </c>
      <c r="H4331" t="n">
        <v>2</v>
      </c>
      <c r="I4331" t="n">
        <v>1</v>
      </c>
      <c r="J4331" t="n">
        <v>18</v>
      </c>
      <c r="K4331" t="n">
        <v>2</v>
      </c>
      <c r="L4331" t="n">
        <v>3</v>
      </c>
      <c r="M4331" t="n">
        <v>3</v>
      </c>
      <c r="R4331" s="15" t="n">
        <v>0</v>
      </c>
      <c r="S4331" s="15" t="n">
        <v>0</v>
      </c>
      <c r="T4331" s="15" t="n">
        <v>0</v>
      </c>
      <c r="U4331" s="15" t="n">
        <v>347100</v>
      </c>
      <c r="V4331">
        <f>IFERROR(VLOOKUP(D4331,Tablas_Equivalencia!$A$3:$B$8,2,FALSE),"Sin dato")</f>
        <v/>
      </c>
      <c r="W4331">
        <f>IFERROR(VLOOKUP(L4331,Tablas_Equivalencia!$D$3:$E$9,2,FALSE),"Sin dato")</f>
        <v/>
      </c>
      <c r="X4331">
        <f>IF(I4331=1,"Varón","Mujer")</f>
        <v/>
      </c>
      <c r="Y4331">
        <f>IFERROR(VLOOKUP(M4331,Tablas_Equivalencia!$G$3:$H$6,2,FALSE),"Sin dato")</f>
        <v/>
      </c>
      <c r="Z4331">
        <f>IF(J4331&lt;=24,"18-24","25-29")</f>
        <v/>
      </c>
      <c r="AA4331">
        <f>IF(M4331&lt;&gt;1,"",IF(P4331=2,1,0))</f>
        <v/>
      </c>
      <c r="AB4331">
        <f>IF(M4331&lt;&gt;1,"",IF(O4331&gt;=2,1,0))</f>
        <v/>
      </c>
      <c r="AC4331">
        <f>IF(M4331&lt;&gt;1,"",IF(OR(Q4331=999,Q4331=""),"",IF(OR(Q4331&lt;35,Q4331&gt;48),1,0)))</f>
        <v/>
      </c>
      <c r="AD4331">
        <f>IF(COUNT(AA4331:AC4331)&lt;3,"",SUM(AA4331:AC4331))</f>
        <v/>
      </c>
      <c r="AE4331">
        <f>IF(L4331&gt;=4,2,IF(L4331&gt;=2,1,0))</f>
        <v/>
      </c>
      <c r="AF4331">
        <f>IF(L4331&gt;=5,1,0)</f>
        <v/>
      </c>
      <c r="AG4331">
        <f>AE4331+AF4331</f>
        <v/>
      </c>
      <c r="AH4331" s="15">
        <f>IF(M4331&lt;&gt;1,"",IF(OR(R4331=-9,R4331=""),"",R4331))</f>
        <v/>
      </c>
      <c r="AI4331">
        <f>IF(M4331&lt;&gt;1,"",IF(OR(Q4331=999,Q4331=""),"",Q4331))</f>
        <v/>
      </c>
    </row>
    <row r="4332">
      <c r="A4332" t="inlineStr">
        <is>
          <t>TQRMNOP123170</t>
        </is>
      </c>
      <c r="B4332" t="n">
        <v>2025</v>
      </c>
      <c r="C4332" t="n">
        <v>1</v>
      </c>
      <c r="D4332" t="n">
        <v>1</v>
      </c>
      <c r="E4332" t="inlineStr">
        <is>
          <t>S</t>
        </is>
      </c>
      <c r="F4332" t="n">
        <v>32</v>
      </c>
      <c r="G4332" t="n">
        <v>1280</v>
      </c>
      <c r="H4332" t="n">
        <v>1</v>
      </c>
      <c r="I4332" t="n">
        <v>1</v>
      </c>
      <c r="J4332" t="n">
        <v>24</v>
      </c>
      <c r="K4332" t="n">
        <v>1</v>
      </c>
      <c r="L4332" t="n">
        <v>5</v>
      </c>
      <c r="M4332" t="n">
        <v>2</v>
      </c>
      <c r="R4332" s="15" t="n">
        <v>0</v>
      </c>
      <c r="S4332" s="15" t="n">
        <v>0</v>
      </c>
      <c r="T4332" s="15" t="n">
        <v>0</v>
      </c>
      <c r="U4332" s="15" t="n">
        <v>152200</v>
      </c>
      <c r="V4332">
        <f>IFERROR(VLOOKUP(D4332,Tablas_Equivalencia!$A$3:$B$8,2,FALSE),"Sin dato")</f>
        <v/>
      </c>
      <c r="W4332">
        <f>IFERROR(VLOOKUP(L4332,Tablas_Equivalencia!$D$3:$E$9,2,FALSE),"Sin dato")</f>
        <v/>
      </c>
      <c r="X4332">
        <f>IF(I4332=1,"Varón","Mujer")</f>
        <v/>
      </c>
      <c r="Y4332">
        <f>IFERROR(VLOOKUP(M4332,Tablas_Equivalencia!$G$3:$H$6,2,FALSE),"Sin dato")</f>
        <v/>
      </c>
      <c r="Z4332">
        <f>IF(J4332&lt;=24,"18-24","25-29")</f>
        <v/>
      </c>
      <c r="AA4332">
        <f>IF(M4332&lt;&gt;1,"",IF(P4332=2,1,0))</f>
        <v/>
      </c>
      <c r="AB4332">
        <f>IF(M4332&lt;&gt;1,"",IF(O4332&gt;=2,1,0))</f>
        <v/>
      </c>
      <c r="AC4332">
        <f>IF(M4332&lt;&gt;1,"",IF(OR(Q4332=999,Q4332=""),"",IF(OR(Q4332&lt;35,Q4332&gt;48),1,0)))</f>
        <v/>
      </c>
      <c r="AD4332">
        <f>IF(COUNT(AA4332:AC4332)&lt;3,"",SUM(AA4332:AC4332))</f>
        <v/>
      </c>
      <c r="AE4332">
        <f>IF(L4332&gt;=4,2,IF(L4332&gt;=2,1,0))</f>
        <v/>
      </c>
      <c r="AF4332">
        <f>IF(L4332&gt;=5,1,0)</f>
        <v/>
      </c>
      <c r="AG4332">
        <f>AE4332+AF4332</f>
        <v/>
      </c>
      <c r="AH4332" s="15">
        <f>IF(M4332&lt;&gt;1,"",IF(OR(R4332=-9,R4332=""),"",R4332))</f>
        <v/>
      </c>
      <c r="AI4332">
        <f>IF(M4332&lt;&gt;1,"",IF(OR(Q4332=999,Q4332=""),"",Q4332))</f>
        <v/>
      </c>
    </row>
    <row r="4333">
      <c r="A4333" t="inlineStr">
        <is>
          <t>TQRMNOP123179</t>
        </is>
      </c>
      <c r="B4333" t="n">
        <v>2025</v>
      </c>
      <c r="C4333" t="n">
        <v>1</v>
      </c>
      <c r="D4333" t="n">
        <v>1</v>
      </c>
      <c r="E4333" t="inlineStr">
        <is>
          <t>S</t>
        </is>
      </c>
      <c r="F4333" t="n">
        <v>33</v>
      </c>
      <c r="G4333" t="n">
        <v>1395</v>
      </c>
      <c r="H4333" t="n">
        <v>1</v>
      </c>
      <c r="I4333" t="n">
        <v>2</v>
      </c>
      <c r="J4333" t="n">
        <v>28</v>
      </c>
      <c r="K4333" t="n">
        <v>2</v>
      </c>
      <c r="L4333" t="n">
        <v>4</v>
      </c>
      <c r="M4333" t="n">
        <v>3</v>
      </c>
      <c r="R4333" s="15" t="n">
        <v>0</v>
      </c>
      <c r="S4333" s="15" t="n">
        <v>0</v>
      </c>
      <c r="T4333" s="15" t="n">
        <v>0</v>
      </c>
      <c r="U4333" s="15" t="n">
        <v>201400</v>
      </c>
      <c r="V4333">
        <f>IFERROR(VLOOKUP(D4333,Tablas_Equivalencia!$A$3:$B$8,2,FALSE),"Sin dato")</f>
        <v/>
      </c>
      <c r="W4333">
        <f>IFERROR(VLOOKUP(L4333,Tablas_Equivalencia!$D$3:$E$9,2,FALSE),"Sin dato")</f>
        <v/>
      </c>
      <c r="X4333">
        <f>IF(I4333=1,"Varón","Mujer")</f>
        <v/>
      </c>
      <c r="Y4333">
        <f>IFERROR(VLOOKUP(M4333,Tablas_Equivalencia!$G$3:$H$6,2,FALSE),"Sin dato")</f>
        <v/>
      </c>
      <c r="Z4333">
        <f>IF(J4333&lt;=24,"18-24","25-29")</f>
        <v/>
      </c>
      <c r="AA4333">
        <f>IF(M4333&lt;&gt;1,"",IF(P4333=2,1,0))</f>
        <v/>
      </c>
      <c r="AB4333">
        <f>IF(M4333&lt;&gt;1,"",IF(O4333&gt;=2,1,0))</f>
        <v/>
      </c>
      <c r="AC4333">
        <f>IF(M4333&lt;&gt;1,"",IF(OR(Q4333=999,Q4333=""),"",IF(OR(Q4333&lt;35,Q4333&gt;48),1,0)))</f>
        <v/>
      </c>
      <c r="AD4333">
        <f>IF(COUNT(AA4333:AC4333)&lt;3,"",SUM(AA4333:AC4333))</f>
        <v/>
      </c>
      <c r="AE4333">
        <f>IF(L4333&gt;=4,2,IF(L4333&gt;=2,1,0))</f>
        <v/>
      </c>
      <c r="AF4333">
        <f>IF(L4333&gt;=5,1,0)</f>
        <v/>
      </c>
      <c r="AG4333">
        <f>AE4333+AF4333</f>
        <v/>
      </c>
      <c r="AH4333" s="15">
        <f>IF(M4333&lt;&gt;1,"",IF(OR(R4333=-9,R4333=""),"",R4333))</f>
        <v/>
      </c>
      <c r="AI4333">
        <f>IF(M4333&lt;&gt;1,"",IF(OR(Q4333=999,Q4333=""),"",Q4333))</f>
        <v/>
      </c>
    </row>
    <row r="4334">
      <c r="A4334" t="inlineStr">
        <is>
          <t>TQRMNOP123189</t>
        </is>
      </c>
      <c r="B4334" t="n">
        <v>2025</v>
      </c>
      <c r="C4334" t="n">
        <v>1</v>
      </c>
      <c r="D4334" t="n">
        <v>1</v>
      </c>
      <c r="E4334" t="inlineStr">
        <is>
          <t>S</t>
        </is>
      </c>
      <c r="F4334" t="n">
        <v>33</v>
      </c>
      <c r="G4334" t="n">
        <v>1931</v>
      </c>
      <c r="H4334" t="n">
        <v>1</v>
      </c>
      <c r="I4334" t="n">
        <v>2</v>
      </c>
      <c r="J4334" t="n">
        <v>21</v>
      </c>
      <c r="K4334" t="n">
        <v>1</v>
      </c>
      <c r="L4334" t="n">
        <v>5</v>
      </c>
      <c r="M4334" t="n">
        <v>1</v>
      </c>
      <c r="N4334" t="n">
        <v>3</v>
      </c>
      <c r="O4334" t="n">
        <v>3</v>
      </c>
      <c r="P4334" t="n">
        <v>2</v>
      </c>
      <c r="Q4334" t="n">
        <v>49</v>
      </c>
      <c r="R4334" s="15" t="n">
        <v>1910000</v>
      </c>
      <c r="S4334" s="15" t="n">
        <v>0</v>
      </c>
      <c r="T4334" s="15" t="n">
        <v>1910000</v>
      </c>
      <c r="U4334" s="15" t="n">
        <v>115500</v>
      </c>
      <c r="V4334">
        <f>IFERROR(VLOOKUP(D4334,Tablas_Equivalencia!$A$3:$B$8,2,FALSE),"Sin dato")</f>
        <v/>
      </c>
      <c r="W4334">
        <f>IFERROR(VLOOKUP(L4334,Tablas_Equivalencia!$D$3:$E$9,2,FALSE),"Sin dato")</f>
        <v/>
      </c>
      <c r="X4334">
        <f>IF(I4334=1,"Varón","Mujer")</f>
        <v/>
      </c>
      <c r="Y4334">
        <f>IFERROR(VLOOKUP(M4334,Tablas_Equivalencia!$G$3:$H$6,2,FALSE),"Sin dato")</f>
        <v/>
      </c>
      <c r="Z4334">
        <f>IF(J4334&lt;=24,"18-24","25-29")</f>
        <v/>
      </c>
      <c r="AA4334">
        <f>IF(M4334&lt;&gt;1,"",IF(P4334=2,1,0))</f>
        <v/>
      </c>
      <c r="AB4334">
        <f>IF(M4334&lt;&gt;1,"",IF(O4334&gt;=2,1,0))</f>
        <v/>
      </c>
      <c r="AC4334">
        <f>IF(M4334&lt;&gt;1,"",IF(OR(Q4334=999,Q4334=""),"",IF(OR(Q4334&lt;35,Q4334&gt;48),1,0)))</f>
        <v/>
      </c>
      <c r="AD4334">
        <f>IF(COUNT(AA4334:AC4334)&lt;3,"",SUM(AA4334:AC4334))</f>
        <v/>
      </c>
      <c r="AE4334">
        <f>IF(L4334&gt;=4,2,IF(L4334&gt;=2,1,0))</f>
        <v/>
      </c>
      <c r="AF4334">
        <f>IF(L4334&gt;=5,1,0)</f>
        <v/>
      </c>
      <c r="AG4334">
        <f>AE4334+AF4334</f>
        <v/>
      </c>
      <c r="AH4334" s="15">
        <f>IF(M4334&lt;&gt;1,"",IF(OR(R4334=-9,R4334=""),"",R4334))</f>
        <v/>
      </c>
      <c r="AI4334">
        <f>IF(M4334&lt;&gt;1,"",IF(OR(Q4334=999,Q4334=""),"",Q4334))</f>
        <v/>
      </c>
    </row>
    <row r="4335">
      <c r="A4335" t="inlineStr">
        <is>
          <t>TQRMNOP123197</t>
        </is>
      </c>
      <c r="B4335" t="n">
        <v>2025</v>
      </c>
      <c r="C4335" t="n">
        <v>1</v>
      </c>
      <c r="D4335" t="n">
        <v>1</v>
      </c>
      <c r="E4335" t="inlineStr">
        <is>
          <t>S</t>
        </is>
      </c>
      <c r="F4335" t="n">
        <v>33</v>
      </c>
      <c r="G4335" t="n">
        <v>746</v>
      </c>
      <c r="H4335" t="n">
        <v>2</v>
      </c>
      <c r="I4335" t="n">
        <v>2</v>
      </c>
      <c r="J4335" t="n">
        <v>28</v>
      </c>
      <c r="K4335" t="n">
        <v>2</v>
      </c>
      <c r="L4335" t="n">
        <v>6</v>
      </c>
      <c r="M4335" t="n">
        <v>1</v>
      </c>
      <c r="N4335" t="n">
        <v>3</v>
      </c>
      <c r="O4335" t="n">
        <v>1</v>
      </c>
      <c r="P4335" t="n">
        <v>1</v>
      </c>
      <c r="Q4335" t="n">
        <v>46</v>
      </c>
      <c r="R4335" s="15" t="n">
        <v>930000</v>
      </c>
      <c r="S4335" s="15" t="n">
        <v>0</v>
      </c>
      <c r="T4335" s="15" t="n">
        <v>930000</v>
      </c>
      <c r="U4335" s="15" t="n">
        <v>61600</v>
      </c>
      <c r="V4335">
        <f>IFERROR(VLOOKUP(D4335,Tablas_Equivalencia!$A$3:$B$8,2,FALSE),"Sin dato")</f>
        <v/>
      </c>
      <c r="W4335">
        <f>IFERROR(VLOOKUP(L4335,Tablas_Equivalencia!$D$3:$E$9,2,FALSE),"Sin dato")</f>
        <v/>
      </c>
      <c r="X4335">
        <f>IF(I4335=1,"Varón","Mujer")</f>
        <v/>
      </c>
      <c r="Y4335">
        <f>IFERROR(VLOOKUP(M4335,Tablas_Equivalencia!$G$3:$H$6,2,FALSE),"Sin dato")</f>
        <v/>
      </c>
      <c r="Z4335">
        <f>IF(J4335&lt;=24,"18-24","25-29")</f>
        <v/>
      </c>
      <c r="AA4335">
        <f>IF(M4335&lt;&gt;1,"",IF(P4335=2,1,0))</f>
        <v/>
      </c>
      <c r="AB4335">
        <f>IF(M4335&lt;&gt;1,"",IF(O4335&gt;=2,1,0))</f>
        <v/>
      </c>
      <c r="AC4335">
        <f>IF(M4335&lt;&gt;1,"",IF(OR(Q4335=999,Q4335=""),"",IF(OR(Q4335&lt;35,Q4335&gt;48),1,0)))</f>
        <v/>
      </c>
      <c r="AD4335">
        <f>IF(COUNT(AA4335:AC4335)&lt;3,"",SUM(AA4335:AC4335))</f>
        <v/>
      </c>
      <c r="AE4335">
        <f>IF(L4335&gt;=4,2,IF(L4335&gt;=2,1,0))</f>
        <v/>
      </c>
      <c r="AF4335">
        <f>IF(L4335&gt;=5,1,0)</f>
        <v/>
      </c>
      <c r="AG4335">
        <f>AE4335+AF4335</f>
        <v/>
      </c>
      <c r="AH4335" s="15">
        <f>IF(M4335&lt;&gt;1,"",IF(OR(R4335=-9,R4335=""),"",R4335))</f>
        <v/>
      </c>
      <c r="AI4335">
        <f>IF(M4335&lt;&gt;1,"",IF(OR(Q4335=999,Q4335=""),"",Q4335))</f>
        <v/>
      </c>
    </row>
    <row r="4336">
      <c r="A4336" t="inlineStr">
        <is>
          <t>TQRMNOP123205</t>
        </is>
      </c>
      <c r="B4336" t="n">
        <v>2025</v>
      </c>
      <c r="C4336" t="n">
        <v>1</v>
      </c>
      <c r="D4336" t="n">
        <v>40</v>
      </c>
      <c r="E4336" t="inlineStr">
        <is>
          <t>N</t>
        </is>
      </c>
      <c r="F4336" t="n">
        <v>22</v>
      </c>
      <c r="G4336" t="n">
        <v>839</v>
      </c>
      <c r="H4336" t="n">
        <v>1</v>
      </c>
      <c r="I4336" t="n">
        <v>2</v>
      </c>
      <c r="J4336" t="n">
        <v>28</v>
      </c>
      <c r="K4336" t="n">
        <v>2</v>
      </c>
      <c r="L4336" t="n">
        <v>3</v>
      </c>
      <c r="M4336" t="n">
        <v>2</v>
      </c>
      <c r="R4336" s="15" t="n">
        <v>0</v>
      </c>
      <c r="S4336" s="15" t="n">
        <v>0</v>
      </c>
      <c r="T4336" s="15" t="n">
        <v>0</v>
      </c>
      <c r="U4336" s="15" t="n">
        <v>182700</v>
      </c>
      <c r="V4336">
        <f>IFERROR(VLOOKUP(D4336,Tablas_Equivalencia!$A$3:$B$8,2,FALSE),"Sin dato")</f>
        <v/>
      </c>
      <c r="W4336">
        <f>IFERROR(VLOOKUP(L4336,Tablas_Equivalencia!$D$3:$E$9,2,FALSE),"Sin dato")</f>
        <v/>
      </c>
      <c r="X4336">
        <f>IF(I4336=1,"Varón","Mujer")</f>
        <v/>
      </c>
      <c r="Y4336">
        <f>IFERROR(VLOOKUP(M4336,Tablas_Equivalencia!$G$3:$H$6,2,FALSE),"Sin dato")</f>
        <v/>
      </c>
      <c r="Z4336">
        <f>IF(J4336&lt;=24,"18-24","25-29")</f>
        <v/>
      </c>
      <c r="AA4336">
        <f>IF(M4336&lt;&gt;1,"",IF(P4336=2,1,0))</f>
        <v/>
      </c>
      <c r="AB4336">
        <f>IF(M4336&lt;&gt;1,"",IF(O4336&gt;=2,1,0))</f>
        <v/>
      </c>
      <c r="AC4336">
        <f>IF(M4336&lt;&gt;1,"",IF(OR(Q4336=999,Q4336=""),"",IF(OR(Q4336&lt;35,Q4336&gt;48),1,0)))</f>
        <v/>
      </c>
      <c r="AD4336">
        <f>IF(COUNT(AA4336:AC4336)&lt;3,"",SUM(AA4336:AC4336))</f>
        <v/>
      </c>
      <c r="AE4336">
        <f>IF(L4336&gt;=4,2,IF(L4336&gt;=2,1,0))</f>
        <v/>
      </c>
      <c r="AF4336">
        <f>IF(L4336&gt;=5,1,0)</f>
        <v/>
      </c>
      <c r="AG4336">
        <f>AE4336+AF4336</f>
        <v/>
      </c>
      <c r="AH4336" s="15">
        <f>IF(M4336&lt;&gt;1,"",IF(OR(R4336=-9,R4336=""),"",R4336))</f>
        <v/>
      </c>
      <c r="AI4336">
        <f>IF(M4336&lt;&gt;1,"",IF(OR(Q4336=999,Q4336=""),"",Q4336))</f>
        <v/>
      </c>
    </row>
    <row r="4337">
      <c r="A4337" t="inlineStr">
        <is>
          <t>TQRMNOP123209</t>
        </is>
      </c>
      <c r="B4337" t="n">
        <v>2025</v>
      </c>
      <c r="C4337" t="n">
        <v>1</v>
      </c>
      <c r="D4337" t="n">
        <v>43</v>
      </c>
      <c r="E4337" t="inlineStr">
        <is>
          <t>S</t>
        </is>
      </c>
      <c r="F4337" t="n">
        <v>36</v>
      </c>
      <c r="G4337" t="n">
        <v>1600</v>
      </c>
      <c r="H4337" t="n">
        <v>3</v>
      </c>
      <c r="I4337" t="n">
        <v>2</v>
      </c>
      <c r="J4337" t="n">
        <v>27</v>
      </c>
      <c r="K4337" t="n">
        <v>2</v>
      </c>
      <c r="L4337" t="n">
        <v>4</v>
      </c>
      <c r="M4337" t="n">
        <v>1</v>
      </c>
      <c r="N4337" t="n">
        <v>3</v>
      </c>
      <c r="O4337" t="n">
        <v>3</v>
      </c>
      <c r="P4337" t="n">
        <v>2</v>
      </c>
      <c r="Q4337" t="n">
        <v>8</v>
      </c>
      <c r="R4337" s="15" t="n">
        <v>413000</v>
      </c>
      <c r="S4337" s="15" t="n">
        <v>0</v>
      </c>
      <c r="T4337" s="15" t="n">
        <v>413000</v>
      </c>
      <c r="U4337" s="15" t="n">
        <v>73400</v>
      </c>
      <c r="V4337">
        <f>IFERROR(VLOOKUP(D4337,Tablas_Equivalencia!$A$3:$B$8,2,FALSE),"Sin dato")</f>
        <v/>
      </c>
      <c r="W4337">
        <f>IFERROR(VLOOKUP(L4337,Tablas_Equivalencia!$D$3:$E$9,2,FALSE),"Sin dato")</f>
        <v/>
      </c>
      <c r="X4337">
        <f>IF(I4337=1,"Varón","Mujer")</f>
        <v/>
      </c>
      <c r="Y4337">
        <f>IFERROR(VLOOKUP(M4337,Tablas_Equivalencia!$G$3:$H$6,2,FALSE),"Sin dato")</f>
        <v/>
      </c>
      <c r="Z4337">
        <f>IF(J4337&lt;=24,"18-24","25-29")</f>
        <v/>
      </c>
      <c r="AA4337">
        <f>IF(M4337&lt;&gt;1,"",IF(P4337=2,1,0))</f>
        <v/>
      </c>
      <c r="AB4337">
        <f>IF(M4337&lt;&gt;1,"",IF(O4337&gt;=2,1,0))</f>
        <v/>
      </c>
      <c r="AC4337">
        <f>IF(M4337&lt;&gt;1,"",IF(OR(Q4337=999,Q4337=""),"",IF(OR(Q4337&lt;35,Q4337&gt;48),1,0)))</f>
        <v/>
      </c>
      <c r="AD4337">
        <f>IF(COUNT(AA4337:AC4337)&lt;3,"",SUM(AA4337:AC4337))</f>
        <v/>
      </c>
      <c r="AE4337">
        <f>IF(L4337&gt;=4,2,IF(L4337&gt;=2,1,0))</f>
        <v/>
      </c>
      <c r="AF4337">
        <f>IF(L4337&gt;=5,1,0)</f>
        <v/>
      </c>
      <c r="AG4337">
        <f>AE4337+AF4337</f>
        <v/>
      </c>
      <c r="AH4337" s="15">
        <f>IF(M4337&lt;&gt;1,"",IF(OR(R4337=-9,R4337=""),"",R4337))</f>
        <v/>
      </c>
      <c r="AI4337">
        <f>IF(M4337&lt;&gt;1,"",IF(OR(Q4337=999,Q4337=""),"",Q4337))</f>
        <v/>
      </c>
    </row>
    <row r="4338">
      <c r="A4338" t="inlineStr">
        <is>
          <t>TQRMNOP123223</t>
        </is>
      </c>
      <c r="B4338" t="n">
        <v>2025</v>
      </c>
      <c r="C4338" t="n">
        <v>1</v>
      </c>
      <c r="D4338" t="n">
        <v>1</v>
      </c>
      <c r="E4338" t="inlineStr">
        <is>
          <t>S</t>
        </is>
      </c>
      <c r="F4338" t="n">
        <v>32</v>
      </c>
      <c r="G4338" t="n">
        <v>2026</v>
      </c>
      <c r="H4338" t="n">
        <v>3</v>
      </c>
      <c r="I4338" t="n">
        <v>2</v>
      </c>
      <c r="J4338" t="n">
        <v>23</v>
      </c>
      <c r="K4338" t="n">
        <v>2</v>
      </c>
      <c r="L4338" t="n">
        <v>4</v>
      </c>
      <c r="M4338" t="n">
        <v>3</v>
      </c>
      <c r="R4338" s="15" t="n">
        <v>0</v>
      </c>
      <c r="S4338" s="15" t="n">
        <v>0</v>
      </c>
      <c r="T4338" s="15" t="n">
        <v>0</v>
      </c>
      <c r="U4338" s="15" t="n">
        <v>100100</v>
      </c>
      <c r="V4338">
        <f>IFERROR(VLOOKUP(D4338,Tablas_Equivalencia!$A$3:$B$8,2,FALSE),"Sin dato")</f>
        <v/>
      </c>
      <c r="W4338">
        <f>IFERROR(VLOOKUP(L4338,Tablas_Equivalencia!$D$3:$E$9,2,FALSE),"Sin dato")</f>
        <v/>
      </c>
      <c r="X4338">
        <f>IF(I4338=1,"Varón","Mujer")</f>
        <v/>
      </c>
      <c r="Y4338">
        <f>IFERROR(VLOOKUP(M4338,Tablas_Equivalencia!$G$3:$H$6,2,FALSE),"Sin dato")</f>
        <v/>
      </c>
      <c r="Z4338">
        <f>IF(J4338&lt;=24,"18-24","25-29")</f>
        <v/>
      </c>
      <c r="AA4338">
        <f>IF(M4338&lt;&gt;1,"",IF(P4338=2,1,0))</f>
        <v/>
      </c>
      <c r="AB4338">
        <f>IF(M4338&lt;&gt;1,"",IF(O4338&gt;=2,1,0))</f>
        <v/>
      </c>
      <c r="AC4338">
        <f>IF(M4338&lt;&gt;1,"",IF(OR(Q4338=999,Q4338=""),"",IF(OR(Q4338&lt;35,Q4338&gt;48),1,0)))</f>
        <v/>
      </c>
      <c r="AD4338">
        <f>IF(COUNT(AA4338:AC4338)&lt;3,"",SUM(AA4338:AC4338))</f>
        <v/>
      </c>
      <c r="AE4338">
        <f>IF(L4338&gt;=4,2,IF(L4338&gt;=2,1,0))</f>
        <v/>
      </c>
      <c r="AF4338">
        <f>IF(L4338&gt;=5,1,0)</f>
        <v/>
      </c>
      <c r="AG4338">
        <f>AE4338+AF4338</f>
        <v/>
      </c>
      <c r="AH4338" s="15">
        <f>IF(M4338&lt;&gt;1,"",IF(OR(R4338=-9,R4338=""),"",R4338))</f>
        <v/>
      </c>
      <c r="AI4338">
        <f>IF(M4338&lt;&gt;1,"",IF(OR(Q4338=999,Q4338=""),"",Q4338))</f>
        <v/>
      </c>
    </row>
    <row r="4339">
      <c r="A4339" t="inlineStr">
        <is>
          <t>TQRMNOP123225</t>
        </is>
      </c>
      <c r="B4339" t="n">
        <v>2025</v>
      </c>
      <c r="C4339" t="n">
        <v>1</v>
      </c>
      <c r="D4339" t="n">
        <v>40</v>
      </c>
      <c r="E4339" t="inlineStr">
        <is>
          <t>N</t>
        </is>
      </c>
      <c r="F4339" t="n">
        <v>9</v>
      </c>
      <c r="G4339" t="n">
        <v>587</v>
      </c>
      <c r="H4339" t="n">
        <v>1</v>
      </c>
      <c r="I4339" t="n">
        <v>2</v>
      </c>
      <c r="J4339" t="n">
        <v>20</v>
      </c>
      <c r="K4339" t="n">
        <v>2</v>
      </c>
      <c r="L4339" t="n">
        <v>2</v>
      </c>
      <c r="M4339" t="n">
        <v>1</v>
      </c>
      <c r="N4339" t="n">
        <v>2</v>
      </c>
      <c r="O4339" t="n">
        <v>3</v>
      </c>
      <c r="P4339" t="n">
        <v>2</v>
      </c>
      <c r="Q4339" t="n">
        <v>35</v>
      </c>
      <c r="R4339" s="15" t="n">
        <v>246000</v>
      </c>
      <c r="S4339" s="15" t="n">
        <v>0</v>
      </c>
      <c r="T4339" s="15" t="n">
        <v>246000</v>
      </c>
      <c r="U4339" s="15" t="n">
        <v>103500</v>
      </c>
      <c r="V4339">
        <f>IFERROR(VLOOKUP(D4339,Tablas_Equivalencia!$A$3:$B$8,2,FALSE),"Sin dato")</f>
        <v/>
      </c>
      <c r="W4339">
        <f>IFERROR(VLOOKUP(L4339,Tablas_Equivalencia!$D$3:$E$9,2,FALSE),"Sin dato")</f>
        <v/>
      </c>
      <c r="X4339">
        <f>IF(I4339=1,"Varón","Mujer")</f>
        <v/>
      </c>
      <c r="Y4339">
        <f>IFERROR(VLOOKUP(M4339,Tablas_Equivalencia!$G$3:$H$6,2,FALSE),"Sin dato")</f>
        <v/>
      </c>
      <c r="Z4339">
        <f>IF(J4339&lt;=24,"18-24","25-29")</f>
        <v/>
      </c>
      <c r="AA4339">
        <f>IF(M4339&lt;&gt;1,"",IF(P4339=2,1,0))</f>
        <v/>
      </c>
      <c r="AB4339">
        <f>IF(M4339&lt;&gt;1,"",IF(O4339&gt;=2,1,0))</f>
        <v/>
      </c>
      <c r="AC4339">
        <f>IF(M4339&lt;&gt;1,"",IF(OR(Q4339=999,Q4339=""),"",IF(OR(Q4339&lt;35,Q4339&gt;48),1,0)))</f>
        <v/>
      </c>
      <c r="AD4339">
        <f>IF(COUNT(AA4339:AC4339)&lt;3,"",SUM(AA4339:AC4339))</f>
        <v/>
      </c>
      <c r="AE4339">
        <f>IF(L4339&gt;=4,2,IF(L4339&gt;=2,1,0))</f>
        <v/>
      </c>
      <c r="AF4339">
        <f>IF(L4339&gt;=5,1,0)</f>
        <v/>
      </c>
      <c r="AG4339">
        <f>AE4339+AF4339</f>
        <v/>
      </c>
      <c r="AH4339" s="15">
        <f>IF(M4339&lt;&gt;1,"",IF(OR(R4339=-9,R4339=""),"",R4339))</f>
        <v/>
      </c>
      <c r="AI4339">
        <f>IF(M4339&lt;&gt;1,"",IF(OR(Q4339=999,Q4339=""),"",Q4339))</f>
        <v/>
      </c>
    </row>
    <row r="4340">
      <c r="A4340" t="inlineStr">
        <is>
          <t>TQRMNOP123227</t>
        </is>
      </c>
      <c r="B4340" t="n">
        <v>2025</v>
      </c>
      <c r="C4340" t="n">
        <v>1</v>
      </c>
      <c r="D4340" t="n">
        <v>42</v>
      </c>
      <c r="E4340" t="inlineStr">
        <is>
          <t>N</t>
        </is>
      </c>
      <c r="F4340" t="n">
        <v>25</v>
      </c>
      <c r="G4340" t="n">
        <v>840</v>
      </c>
      <c r="H4340" t="n">
        <v>3</v>
      </c>
      <c r="I4340" t="n">
        <v>2</v>
      </c>
      <c r="J4340" t="n">
        <v>26</v>
      </c>
      <c r="K4340" t="n">
        <v>2</v>
      </c>
      <c r="L4340" t="n">
        <v>3</v>
      </c>
      <c r="M4340" t="n">
        <v>1</v>
      </c>
      <c r="N4340" t="n">
        <v>3</v>
      </c>
      <c r="O4340" t="n">
        <v>1</v>
      </c>
      <c r="P4340" t="n">
        <v>2</v>
      </c>
      <c r="Q4340" t="n">
        <v>24</v>
      </c>
      <c r="R4340" s="15" t="n">
        <v>470000</v>
      </c>
      <c r="S4340" s="15" t="n">
        <v>0</v>
      </c>
      <c r="T4340" s="15" t="n">
        <v>470000</v>
      </c>
      <c r="U4340" s="15" t="n">
        <v>195500</v>
      </c>
      <c r="V4340">
        <f>IFERROR(VLOOKUP(D4340,Tablas_Equivalencia!$A$3:$B$8,2,FALSE),"Sin dato")</f>
        <v/>
      </c>
      <c r="W4340">
        <f>IFERROR(VLOOKUP(L4340,Tablas_Equivalencia!$D$3:$E$9,2,FALSE),"Sin dato")</f>
        <v/>
      </c>
      <c r="X4340">
        <f>IF(I4340=1,"Varón","Mujer")</f>
        <v/>
      </c>
      <c r="Y4340">
        <f>IFERROR(VLOOKUP(M4340,Tablas_Equivalencia!$G$3:$H$6,2,FALSE),"Sin dato")</f>
        <v/>
      </c>
      <c r="Z4340">
        <f>IF(J4340&lt;=24,"18-24","25-29")</f>
        <v/>
      </c>
      <c r="AA4340">
        <f>IF(M4340&lt;&gt;1,"",IF(P4340=2,1,0))</f>
        <v/>
      </c>
      <c r="AB4340">
        <f>IF(M4340&lt;&gt;1,"",IF(O4340&gt;=2,1,0))</f>
        <v/>
      </c>
      <c r="AC4340">
        <f>IF(M4340&lt;&gt;1,"",IF(OR(Q4340=999,Q4340=""),"",IF(OR(Q4340&lt;35,Q4340&gt;48),1,0)))</f>
        <v/>
      </c>
      <c r="AD4340">
        <f>IF(COUNT(AA4340:AC4340)&lt;3,"",SUM(AA4340:AC4340))</f>
        <v/>
      </c>
      <c r="AE4340">
        <f>IF(L4340&gt;=4,2,IF(L4340&gt;=2,1,0))</f>
        <v/>
      </c>
      <c r="AF4340">
        <f>IF(L4340&gt;=5,1,0)</f>
        <v/>
      </c>
      <c r="AG4340">
        <f>AE4340+AF4340</f>
        <v/>
      </c>
      <c r="AH4340" s="15">
        <f>IF(M4340&lt;&gt;1,"",IF(OR(R4340=-9,R4340=""),"",R4340))</f>
        <v/>
      </c>
      <c r="AI4340">
        <f>IF(M4340&lt;&gt;1,"",IF(OR(Q4340=999,Q4340=""),"",Q4340))</f>
        <v/>
      </c>
    </row>
    <row r="4341">
      <c r="A4341" t="inlineStr">
        <is>
          <t>TQRMNOP123238</t>
        </is>
      </c>
      <c r="B4341" t="n">
        <v>2025</v>
      </c>
      <c r="C4341" t="n">
        <v>1</v>
      </c>
      <c r="D4341" t="n">
        <v>41</v>
      </c>
      <c r="E4341" t="inlineStr">
        <is>
          <t>N</t>
        </is>
      </c>
      <c r="F4341" t="n">
        <v>12</v>
      </c>
      <c r="G4341" t="n">
        <v>857</v>
      </c>
      <c r="H4341" t="n">
        <v>1</v>
      </c>
      <c r="I4341" t="n">
        <v>2</v>
      </c>
      <c r="J4341" t="n">
        <v>19</v>
      </c>
      <c r="K4341" t="n">
        <v>2</v>
      </c>
      <c r="L4341" t="n">
        <v>3</v>
      </c>
      <c r="M4341" t="n">
        <v>1</v>
      </c>
      <c r="N4341" t="n">
        <v>4</v>
      </c>
      <c r="O4341" t="n">
        <v>2</v>
      </c>
      <c r="P4341" t="n">
        <v>2</v>
      </c>
      <c r="Q4341" t="n">
        <v>35</v>
      </c>
      <c r="R4341" s="15" t="n">
        <v>375000</v>
      </c>
      <c r="S4341" s="15" t="n">
        <v>0</v>
      </c>
      <c r="T4341" s="15" t="n">
        <v>375000</v>
      </c>
      <c r="U4341" s="15" t="n">
        <v>766400</v>
      </c>
      <c r="V4341">
        <f>IFERROR(VLOOKUP(D4341,Tablas_Equivalencia!$A$3:$B$8,2,FALSE),"Sin dato")</f>
        <v/>
      </c>
      <c r="W4341">
        <f>IFERROR(VLOOKUP(L4341,Tablas_Equivalencia!$D$3:$E$9,2,FALSE),"Sin dato")</f>
        <v/>
      </c>
      <c r="X4341">
        <f>IF(I4341=1,"Varón","Mujer")</f>
        <v/>
      </c>
      <c r="Y4341">
        <f>IFERROR(VLOOKUP(M4341,Tablas_Equivalencia!$G$3:$H$6,2,FALSE),"Sin dato")</f>
        <v/>
      </c>
      <c r="Z4341">
        <f>IF(J4341&lt;=24,"18-24","25-29")</f>
        <v/>
      </c>
      <c r="AA4341">
        <f>IF(M4341&lt;&gt;1,"",IF(P4341=2,1,0))</f>
        <v/>
      </c>
      <c r="AB4341">
        <f>IF(M4341&lt;&gt;1,"",IF(O4341&gt;=2,1,0))</f>
        <v/>
      </c>
      <c r="AC4341">
        <f>IF(M4341&lt;&gt;1,"",IF(OR(Q4341=999,Q4341=""),"",IF(OR(Q4341&lt;35,Q4341&gt;48),1,0)))</f>
        <v/>
      </c>
      <c r="AD4341">
        <f>IF(COUNT(AA4341:AC4341)&lt;3,"",SUM(AA4341:AC4341))</f>
        <v/>
      </c>
      <c r="AE4341">
        <f>IF(L4341&gt;=4,2,IF(L4341&gt;=2,1,0))</f>
        <v/>
      </c>
      <c r="AF4341">
        <f>IF(L4341&gt;=5,1,0)</f>
        <v/>
      </c>
      <c r="AG4341">
        <f>AE4341+AF4341</f>
        <v/>
      </c>
      <c r="AH4341" s="15">
        <f>IF(M4341&lt;&gt;1,"",IF(OR(R4341=-9,R4341=""),"",R4341))</f>
        <v/>
      </c>
      <c r="AI4341">
        <f>IF(M4341&lt;&gt;1,"",IF(OR(Q4341=999,Q4341=""),"",Q4341))</f>
        <v/>
      </c>
    </row>
    <row r="4342">
      <c r="A4342" t="inlineStr">
        <is>
          <t>TQRMNOP123239</t>
        </is>
      </c>
      <c r="B4342" t="n">
        <v>2025</v>
      </c>
      <c r="C4342" t="n">
        <v>1</v>
      </c>
      <c r="D4342" t="n">
        <v>40</v>
      </c>
      <c r="E4342" t="inlineStr">
        <is>
          <t>S</t>
        </is>
      </c>
      <c r="F4342" t="n">
        <v>7</v>
      </c>
      <c r="G4342" t="n">
        <v>1599</v>
      </c>
      <c r="H4342" t="n">
        <v>2</v>
      </c>
      <c r="I4342" t="n">
        <v>2</v>
      </c>
      <c r="J4342" t="n">
        <v>23</v>
      </c>
      <c r="K4342" t="n">
        <v>2</v>
      </c>
      <c r="L4342" t="n">
        <v>4</v>
      </c>
      <c r="M4342" t="n">
        <v>3</v>
      </c>
      <c r="R4342" s="15" t="n">
        <v>0</v>
      </c>
      <c r="S4342" s="15" t="n">
        <v>178000</v>
      </c>
      <c r="T4342" s="15" t="n">
        <v>178000</v>
      </c>
      <c r="U4342" s="15" t="n">
        <v>279200</v>
      </c>
      <c r="V4342">
        <f>IFERROR(VLOOKUP(D4342,Tablas_Equivalencia!$A$3:$B$8,2,FALSE),"Sin dato")</f>
        <v/>
      </c>
      <c r="W4342">
        <f>IFERROR(VLOOKUP(L4342,Tablas_Equivalencia!$D$3:$E$9,2,FALSE),"Sin dato")</f>
        <v/>
      </c>
      <c r="X4342">
        <f>IF(I4342=1,"Varón","Mujer")</f>
        <v/>
      </c>
      <c r="Y4342">
        <f>IFERROR(VLOOKUP(M4342,Tablas_Equivalencia!$G$3:$H$6,2,FALSE),"Sin dato")</f>
        <v/>
      </c>
      <c r="Z4342">
        <f>IF(J4342&lt;=24,"18-24","25-29")</f>
        <v/>
      </c>
      <c r="AA4342">
        <f>IF(M4342&lt;&gt;1,"",IF(P4342=2,1,0))</f>
        <v/>
      </c>
      <c r="AB4342">
        <f>IF(M4342&lt;&gt;1,"",IF(O4342&gt;=2,1,0))</f>
        <v/>
      </c>
      <c r="AC4342">
        <f>IF(M4342&lt;&gt;1,"",IF(OR(Q4342=999,Q4342=""),"",IF(OR(Q4342&lt;35,Q4342&gt;48),1,0)))</f>
        <v/>
      </c>
      <c r="AD4342">
        <f>IF(COUNT(AA4342:AC4342)&lt;3,"",SUM(AA4342:AC4342))</f>
        <v/>
      </c>
      <c r="AE4342">
        <f>IF(L4342&gt;=4,2,IF(L4342&gt;=2,1,0))</f>
        <v/>
      </c>
      <c r="AF4342">
        <f>IF(L4342&gt;=5,1,0)</f>
        <v/>
      </c>
      <c r="AG4342">
        <f>AE4342+AF4342</f>
        <v/>
      </c>
      <c r="AH4342" s="15">
        <f>IF(M4342&lt;&gt;1,"",IF(OR(R4342=-9,R4342=""),"",R4342))</f>
        <v/>
      </c>
      <c r="AI4342">
        <f>IF(M4342&lt;&gt;1,"",IF(OR(Q4342=999,Q4342=""),"",Q4342))</f>
        <v/>
      </c>
    </row>
    <row r="4343">
      <c r="A4343" t="inlineStr">
        <is>
          <t>TQRMNOP123240</t>
        </is>
      </c>
      <c r="B4343" t="n">
        <v>2025</v>
      </c>
      <c r="C4343" t="n">
        <v>1</v>
      </c>
      <c r="D4343" t="n">
        <v>43</v>
      </c>
      <c r="E4343" t="inlineStr">
        <is>
          <t>S</t>
        </is>
      </c>
      <c r="F4343" t="n">
        <v>17</v>
      </c>
      <c r="G4343" t="n">
        <v>849</v>
      </c>
      <c r="H4343" t="n">
        <v>3</v>
      </c>
      <c r="I4343" t="n">
        <v>1</v>
      </c>
      <c r="J4343" t="n">
        <v>27</v>
      </c>
      <c r="K4343" t="n">
        <v>2</v>
      </c>
      <c r="L4343" t="n">
        <v>6</v>
      </c>
      <c r="M4343" t="n">
        <v>1</v>
      </c>
      <c r="N4343" t="n">
        <v>1</v>
      </c>
      <c r="O4343" t="n">
        <v>1</v>
      </c>
      <c r="P4343" t="n">
        <v>1</v>
      </c>
      <c r="Q4343" t="n">
        <v>46</v>
      </c>
      <c r="R4343" s="15" t="n">
        <v>964000</v>
      </c>
      <c r="S4343" s="15" t="n">
        <v>0</v>
      </c>
      <c r="T4343" s="15" t="n">
        <v>964000</v>
      </c>
      <c r="U4343" s="15" t="n">
        <v>97000</v>
      </c>
      <c r="V4343">
        <f>IFERROR(VLOOKUP(D4343,Tablas_Equivalencia!$A$3:$B$8,2,FALSE),"Sin dato")</f>
        <v/>
      </c>
      <c r="W4343">
        <f>IFERROR(VLOOKUP(L4343,Tablas_Equivalencia!$D$3:$E$9,2,FALSE),"Sin dato")</f>
        <v/>
      </c>
      <c r="X4343">
        <f>IF(I4343=1,"Varón","Mujer")</f>
        <v/>
      </c>
      <c r="Y4343">
        <f>IFERROR(VLOOKUP(M4343,Tablas_Equivalencia!$G$3:$H$6,2,FALSE),"Sin dato")</f>
        <v/>
      </c>
      <c r="Z4343">
        <f>IF(J4343&lt;=24,"18-24","25-29")</f>
        <v/>
      </c>
      <c r="AA4343">
        <f>IF(M4343&lt;&gt;1,"",IF(P4343=2,1,0))</f>
        <v/>
      </c>
      <c r="AB4343">
        <f>IF(M4343&lt;&gt;1,"",IF(O4343&gt;=2,1,0))</f>
        <v/>
      </c>
      <c r="AC4343">
        <f>IF(M4343&lt;&gt;1,"",IF(OR(Q4343=999,Q4343=""),"",IF(OR(Q4343&lt;35,Q4343&gt;48),1,0)))</f>
        <v/>
      </c>
      <c r="AD4343">
        <f>IF(COUNT(AA4343:AC4343)&lt;3,"",SUM(AA4343:AC4343))</f>
        <v/>
      </c>
      <c r="AE4343">
        <f>IF(L4343&gt;=4,2,IF(L4343&gt;=2,1,0))</f>
        <v/>
      </c>
      <c r="AF4343">
        <f>IF(L4343&gt;=5,1,0)</f>
        <v/>
      </c>
      <c r="AG4343">
        <f>AE4343+AF4343</f>
        <v/>
      </c>
      <c r="AH4343" s="15">
        <f>IF(M4343&lt;&gt;1,"",IF(OR(R4343=-9,R4343=""),"",R4343))</f>
        <v/>
      </c>
      <c r="AI4343">
        <f>IF(M4343&lt;&gt;1,"",IF(OR(Q4343=999,Q4343=""),"",Q4343))</f>
        <v/>
      </c>
    </row>
    <row r="4344">
      <c r="A4344" t="inlineStr">
        <is>
          <t>TQRMNOP123249</t>
        </is>
      </c>
      <c r="B4344" t="n">
        <v>2025</v>
      </c>
      <c r="C4344" t="n">
        <v>1</v>
      </c>
      <c r="D4344" t="n">
        <v>43</v>
      </c>
      <c r="E4344" t="inlineStr">
        <is>
          <t>N</t>
        </is>
      </c>
      <c r="F4344" t="n">
        <v>38</v>
      </c>
      <c r="G4344" t="n">
        <v>1072</v>
      </c>
      <c r="H4344" t="n">
        <v>1</v>
      </c>
      <c r="I4344" t="n">
        <v>2</v>
      </c>
      <c r="J4344" t="n">
        <v>20</v>
      </c>
      <c r="K4344" t="n">
        <v>1</v>
      </c>
      <c r="L4344" t="n">
        <v>5</v>
      </c>
      <c r="M4344" t="n">
        <v>1</v>
      </c>
      <c r="N4344" t="n">
        <v>3</v>
      </c>
      <c r="O4344" t="n">
        <v>1</v>
      </c>
      <c r="P4344" t="n">
        <v>1</v>
      </c>
      <c r="Q4344" t="n">
        <v>35</v>
      </c>
      <c r="R4344" s="15" t="n">
        <v>383000</v>
      </c>
      <c r="S4344" s="15" t="n">
        <v>0</v>
      </c>
      <c r="T4344" s="15" t="n">
        <v>383000</v>
      </c>
      <c r="U4344" s="15" t="n">
        <v>66700</v>
      </c>
      <c r="V4344">
        <f>IFERROR(VLOOKUP(D4344,Tablas_Equivalencia!$A$3:$B$8,2,FALSE),"Sin dato")</f>
        <v/>
      </c>
      <c r="W4344">
        <f>IFERROR(VLOOKUP(L4344,Tablas_Equivalencia!$D$3:$E$9,2,FALSE),"Sin dato")</f>
        <v/>
      </c>
      <c r="X4344">
        <f>IF(I4344=1,"Varón","Mujer")</f>
        <v/>
      </c>
      <c r="Y4344">
        <f>IFERROR(VLOOKUP(M4344,Tablas_Equivalencia!$G$3:$H$6,2,FALSE),"Sin dato")</f>
        <v/>
      </c>
      <c r="Z4344">
        <f>IF(J4344&lt;=24,"18-24","25-29")</f>
        <v/>
      </c>
      <c r="AA4344">
        <f>IF(M4344&lt;&gt;1,"",IF(P4344=2,1,0))</f>
        <v/>
      </c>
      <c r="AB4344">
        <f>IF(M4344&lt;&gt;1,"",IF(O4344&gt;=2,1,0))</f>
        <v/>
      </c>
      <c r="AC4344">
        <f>IF(M4344&lt;&gt;1,"",IF(OR(Q4344=999,Q4344=""),"",IF(OR(Q4344&lt;35,Q4344&gt;48),1,0)))</f>
        <v/>
      </c>
      <c r="AD4344">
        <f>IF(COUNT(AA4344:AC4344)&lt;3,"",SUM(AA4344:AC4344))</f>
        <v/>
      </c>
      <c r="AE4344">
        <f>IF(L4344&gt;=4,2,IF(L4344&gt;=2,1,0))</f>
        <v/>
      </c>
      <c r="AF4344">
        <f>IF(L4344&gt;=5,1,0)</f>
        <v/>
      </c>
      <c r="AG4344">
        <f>AE4344+AF4344</f>
        <v/>
      </c>
      <c r="AH4344" s="15">
        <f>IF(M4344&lt;&gt;1,"",IF(OR(R4344=-9,R4344=""),"",R4344))</f>
        <v/>
      </c>
      <c r="AI4344">
        <f>IF(M4344&lt;&gt;1,"",IF(OR(Q4344=999,Q4344=""),"",Q4344))</f>
        <v/>
      </c>
    </row>
    <row r="4345">
      <c r="A4345" t="inlineStr">
        <is>
          <t>TQRMNOP123251</t>
        </is>
      </c>
      <c r="B4345" t="n">
        <v>2025</v>
      </c>
      <c r="C4345" t="n">
        <v>1</v>
      </c>
      <c r="D4345" t="n">
        <v>43</v>
      </c>
      <c r="E4345" t="inlineStr">
        <is>
          <t>S</t>
        </is>
      </c>
      <c r="F4345" t="n">
        <v>20</v>
      </c>
      <c r="G4345" t="n">
        <v>727</v>
      </c>
      <c r="H4345" t="n">
        <v>3</v>
      </c>
      <c r="I4345" t="n">
        <v>2</v>
      </c>
      <c r="J4345" t="n">
        <v>25</v>
      </c>
      <c r="K4345" t="n">
        <v>2</v>
      </c>
      <c r="L4345" t="n">
        <v>5</v>
      </c>
      <c r="M4345" t="n">
        <v>3</v>
      </c>
      <c r="R4345" s="15" t="n">
        <v>0</v>
      </c>
      <c r="S4345" s="15" t="n">
        <v>0</v>
      </c>
      <c r="T4345" s="15" t="n">
        <v>0</v>
      </c>
      <c r="U4345" s="15" t="n">
        <v>79600</v>
      </c>
      <c r="V4345">
        <f>IFERROR(VLOOKUP(D4345,Tablas_Equivalencia!$A$3:$B$8,2,FALSE),"Sin dato")</f>
        <v/>
      </c>
      <c r="W4345">
        <f>IFERROR(VLOOKUP(L4345,Tablas_Equivalencia!$D$3:$E$9,2,FALSE),"Sin dato")</f>
        <v/>
      </c>
      <c r="X4345">
        <f>IF(I4345=1,"Varón","Mujer")</f>
        <v/>
      </c>
      <c r="Y4345">
        <f>IFERROR(VLOOKUP(M4345,Tablas_Equivalencia!$G$3:$H$6,2,FALSE),"Sin dato")</f>
        <v/>
      </c>
      <c r="Z4345">
        <f>IF(J4345&lt;=24,"18-24","25-29")</f>
        <v/>
      </c>
      <c r="AA4345">
        <f>IF(M4345&lt;&gt;1,"",IF(P4345=2,1,0))</f>
        <v/>
      </c>
      <c r="AB4345">
        <f>IF(M4345&lt;&gt;1,"",IF(O4345&gt;=2,1,0))</f>
        <v/>
      </c>
      <c r="AC4345">
        <f>IF(M4345&lt;&gt;1,"",IF(OR(Q4345=999,Q4345=""),"",IF(OR(Q4345&lt;35,Q4345&gt;48),1,0)))</f>
        <v/>
      </c>
      <c r="AD4345">
        <f>IF(COUNT(AA4345:AC4345)&lt;3,"",SUM(AA4345:AC4345))</f>
        <v/>
      </c>
      <c r="AE4345">
        <f>IF(L4345&gt;=4,2,IF(L4345&gt;=2,1,0))</f>
        <v/>
      </c>
      <c r="AF4345">
        <f>IF(L4345&gt;=5,1,0)</f>
        <v/>
      </c>
      <c r="AG4345">
        <f>AE4345+AF4345</f>
        <v/>
      </c>
      <c r="AH4345" s="15">
        <f>IF(M4345&lt;&gt;1,"",IF(OR(R4345=-9,R4345=""),"",R4345))</f>
        <v/>
      </c>
      <c r="AI4345">
        <f>IF(M4345&lt;&gt;1,"",IF(OR(Q4345=999,Q4345=""),"",Q4345))</f>
        <v/>
      </c>
    </row>
    <row r="4346">
      <c r="A4346" t="inlineStr">
        <is>
          <t>TQRMNOP123252</t>
        </is>
      </c>
      <c r="B4346" t="n">
        <v>2025</v>
      </c>
      <c r="C4346" t="n">
        <v>1</v>
      </c>
      <c r="D4346" t="n">
        <v>1</v>
      </c>
      <c r="E4346" t="inlineStr">
        <is>
          <t>S</t>
        </is>
      </c>
      <c r="F4346" t="n">
        <v>32</v>
      </c>
      <c r="G4346" t="n">
        <v>659</v>
      </c>
      <c r="H4346" t="n">
        <v>3</v>
      </c>
      <c r="I4346" t="n">
        <v>1</v>
      </c>
      <c r="J4346" t="n">
        <v>26</v>
      </c>
      <c r="K4346" t="n">
        <v>1</v>
      </c>
      <c r="L4346" t="n">
        <v>5</v>
      </c>
      <c r="M4346" t="n">
        <v>1</v>
      </c>
      <c r="N4346" t="n">
        <v>3</v>
      </c>
      <c r="O4346" t="n">
        <v>1</v>
      </c>
      <c r="P4346" t="n">
        <v>1</v>
      </c>
      <c r="Q4346" t="n">
        <v>12</v>
      </c>
      <c r="R4346" s="15" t="n">
        <v>446000</v>
      </c>
      <c r="S4346" s="15" t="n">
        <v>0</v>
      </c>
      <c r="T4346" s="15" t="n">
        <v>446000</v>
      </c>
      <c r="U4346" s="15" t="n">
        <v>270600</v>
      </c>
      <c r="V4346">
        <f>IFERROR(VLOOKUP(D4346,Tablas_Equivalencia!$A$3:$B$8,2,FALSE),"Sin dato")</f>
        <v/>
      </c>
      <c r="W4346">
        <f>IFERROR(VLOOKUP(L4346,Tablas_Equivalencia!$D$3:$E$9,2,FALSE),"Sin dato")</f>
        <v/>
      </c>
      <c r="X4346">
        <f>IF(I4346=1,"Varón","Mujer")</f>
        <v/>
      </c>
      <c r="Y4346">
        <f>IFERROR(VLOOKUP(M4346,Tablas_Equivalencia!$G$3:$H$6,2,FALSE),"Sin dato")</f>
        <v/>
      </c>
      <c r="Z4346">
        <f>IF(J4346&lt;=24,"18-24","25-29")</f>
        <v/>
      </c>
      <c r="AA4346">
        <f>IF(M4346&lt;&gt;1,"",IF(P4346=2,1,0))</f>
        <v/>
      </c>
      <c r="AB4346">
        <f>IF(M4346&lt;&gt;1,"",IF(O4346&gt;=2,1,0))</f>
        <v/>
      </c>
      <c r="AC4346">
        <f>IF(M4346&lt;&gt;1,"",IF(OR(Q4346=999,Q4346=""),"",IF(OR(Q4346&lt;35,Q4346&gt;48),1,0)))</f>
        <v/>
      </c>
      <c r="AD4346">
        <f>IF(COUNT(AA4346:AC4346)&lt;3,"",SUM(AA4346:AC4346))</f>
        <v/>
      </c>
      <c r="AE4346">
        <f>IF(L4346&gt;=4,2,IF(L4346&gt;=2,1,0))</f>
        <v/>
      </c>
      <c r="AF4346">
        <f>IF(L4346&gt;=5,1,0)</f>
        <v/>
      </c>
      <c r="AG4346">
        <f>AE4346+AF4346</f>
        <v/>
      </c>
      <c r="AH4346" s="15">
        <f>IF(M4346&lt;&gt;1,"",IF(OR(R4346=-9,R4346=""),"",R4346))</f>
        <v/>
      </c>
      <c r="AI4346">
        <f>IF(M4346&lt;&gt;1,"",IF(OR(Q4346=999,Q4346=""),"",Q4346))</f>
        <v/>
      </c>
    </row>
    <row r="4347">
      <c r="A4347" t="inlineStr">
        <is>
          <t>TQRMNOP123253</t>
        </is>
      </c>
      <c r="B4347" t="n">
        <v>2025</v>
      </c>
      <c r="C4347" t="n">
        <v>1</v>
      </c>
      <c r="D4347" t="n">
        <v>40</v>
      </c>
      <c r="E4347" t="inlineStr">
        <is>
          <t>N</t>
        </is>
      </c>
      <c r="F4347" t="n">
        <v>22</v>
      </c>
      <c r="G4347" t="n">
        <v>1529</v>
      </c>
      <c r="H4347" t="n">
        <v>1</v>
      </c>
      <c r="I4347" t="n">
        <v>2</v>
      </c>
      <c r="J4347" t="n">
        <v>23</v>
      </c>
      <c r="K4347" t="n">
        <v>2</v>
      </c>
      <c r="L4347" t="n">
        <v>1</v>
      </c>
      <c r="M4347" t="n">
        <v>3</v>
      </c>
      <c r="R4347" s="15" t="n">
        <v>0</v>
      </c>
      <c r="S4347" s="15" t="n">
        <v>0</v>
      </c>
      <c r="T4347" s="15" t="n">
        <v>0</v>
      </c>
      <c r="U4347" s="15" t="n">
        <v>177800</v>
      </c>
      <c r="V4347">
        <f>IFERROR(VLOOKUP(D4347,Tablas_Equivalencia!$A$3:$B$8,2,FALSE),"Sin dato")</f>
        <v/>
      </c>
      <c r="W4347">
        <f>IFERROR(VLOOKUP(L4347,Tablas_Equivalencia!$D$3:$E$9,2,FALSE),"Sin dato")</f>
        <v/>
      </c>
      <c r="X4347">
        <f>IF(I4347=1,"Varón","Mujer")</f>
        <v/>
      </c>
      <c r="Y4347">
        <f>IFERROR(VLOOKUP(M4347,Tablas_Equivalencia!$G$3:$H$6,2,FALSE),"Sin dato")</f>
        <v/>
      </c>
      <c r="Z4347">
        <f>IF(J4347&lt;=24,"18-24","25-29")</f>
        <v/>
      </c>
      <c r="AA4347">
        <f>IF(M4347&lt;&gt;1,"",IF(P4347=2,1,0))</f>
        <v/>
      </c>
      <c r="AB4347">
        <f>IF(M4347&lt;&gt;1,"",IF(O4347&gt;=2,1,0))</f>
        <v/>
      </c>
      <c r="AC4347">
        <f>IF(M4347&lt;&gt;1,"",IF(OR(Q4347=999,Q4347=""),"",IF(OR(Q4347&lt;35,Q4347&gt;48),1,0)))</f>
        <v/>
      </c>
      <c r="AD4347">
        <f>IF(COUNT(AA4347:AC4347)&lt;3,"",SUM(AA4347:AC4347))</f>
        <v/>
      </c>
      <c r="AE4347">
        <f>IF(L4347&gt;=4,2,IF(L4347&gt;=2,1,0))</f>
        <v/>
      </c>
      <c r="AF4347">
        <f>IF(L4347&gt;=5,1,0)</f>
        <v/>
      </c>
      <c r="AG4347">
        <f>AE4347+AF4347</f>
        <v/>
      </c>
      <c r="AH4347" s="15">
        <f>IF(M4347&lt;&gt;1,"",IF(OR(R4347=-9,R4347=""),"",R4347))</f>
        <v/>
      </c>
      <c r="AI4347">
        <f>IF(M4347&lt;&gt;1,"",IF(OR(Q4347=999,Q4347=""),"",Q4347))</f>
        <v/>
      </c>
    </row>
    <row r="4348">
      <c r="A4348" t="inlineStr">
        <is>
          <t>TQRMNOP123255</t>
        </is>
      </c>
      <c r="B4348" t="n">
        <v>2025</v>
      </c>
      <c r="C4348" t="n">
        <v>1</v>
      </c>
      <c r="D4348" t="n">
        <v>40</v>
      </c>
      <c r="E4348" t="inlineStr">
        <is>
          <t>N</t>
        </is>
      </c>
      <c r="F4348" t="n">
        <v>23</v>
      </c>
      <c r="G4348" t="n">
        <v>1085</v>
      </c>
      <c r="H4348" t="n">
        <v>3</v>
      </c>
      <c r="I4348" t="n">
        <v>1</v>
      </c>
      <c r="J4348" t="n">
        <v>19</v>
      </c>
      <c r="K4348" t="n">
        <v>1</v>
      </c>
      <c r="L4348" t="n">
        <v>5</v>
      </c>
      <c r="M4348" t="n">
        <v>1</v>
      </c>
      <c r="N4348" t="n">
        <v>3</v>
      </c>
      <c r="O4348" t="n">
        <v>1</v>
      </c>
      <c r="P4348" t="n">
        <v>1</v>
      </c>
      <c r="Q4348" t="n">
        <v>43</v>
      </c>
      <c r="R4348" s="15" t="n">
        <v>844000</v>
      </c>
      <c r="S4348" s="15" t="n">
        <v>0</v>
      </c>
      <c r="T4348" s="15" t="n">
        <v>844000</v>
      </c>
      <c r="U4348" s="15" t="n">
        <v>129200</v>
      </c>
      <c r="V4348">
        <f>IFERROR(VLOOKUP(D4348,Tablas_Equivalencia!$A$3:$B$8,2,FALSE),"Sin dato")</f>
        <v/>
      </c>
      <c r="W4348">
        <f>IFERROR(VLOOKUP(L4348,Tablas_Equivalencia!$D$3:$E$9,2,FALSE),"Sin dato")</f>
        <v/>
      </c>
      <c r="X4348">
        <f>IF(I4348=1,"Varón","Mujer")</f>
        <v/>
      </c>
      <c r="Y4348">
        <f>IFERROR(VLOOKUP(M4348,Tablas_Equivalencia!$G$3:$H$6,2,FALSE),"Sin dato")</f>
        <v/>
      </c>
      <c r="Z4348">
        <f>IF(J4348&lt;=24,"18-24","25-29")</f>
        <v/>
      </c>
      <c r="AA4348">
        <f>IF(M4348&lt;&gt;1,"",IF(P4348=2,1,0))</f>
        <v/>
      </c>
      <c r="AB4348">
        <f>IF(M4348&lt;&gt;1,"",IF(O4348&gt;=2,1,0))</f>
        <v/>
      </c>
      <c r="AC4348">
        <f>IF(M4348&lt;&gt;1,"",IF(OR(Q4348=999,Q4348=""),"",IF(OR(Q4348&lt;35,Q4348&gt;48),1,0)))</f>
        <v/>
      </c>
      <c r="AD4348">
        <f>IF(COUNT(AA4348:AC4348)&lt;3,"",SUM(AA4348:AC4348))</f>
        <v/>
      </c>
      <c r="AE4348">
        <f>IF(L4348&gt;=4,2,IF(L4348&gt;=2,1,0))</f>
        <v/>
      </c>
      <c r="AF4348">
        <f>IF(L4348&gt;=5,1,0)</f>
        <v/>
      </c>
      <c r="AG4348">
        <f>AE4348+AF4348</f>
        <v/>
      </c>
      <c r="AH4348" s="15">
        <f>IF(M4348&lt;&gt;1,"",IF(OR(R4348=-9,R4348=""),"",R4348))</f>
        <v/>
      </c>
      <c r="AI4348">
        <f>IF(M4348&lt;&gt;1,"",IF(OR(Q4348=999,Q4348=""),"",Q4348))</f>
        <v/>
      </c>
    </row>
    <row r="4349">
      <c r="A4349" t="inlineStr">
        <is>
          <t>TQRMNOP123256</t>
        </is>
      </c>
      <c r="B4349" t="n">
        <v>2025</v>
      </c>
      <c r="C4349" t="n">
        <v>1</v>
      </c>
      <c r="D4349" t="n">
        <v>1</v>
      </c>
      <c r="E4349" t="inlineStr">
        <is>
          <t>S</t>
        </is>
      </c>
      <c r="F4349" t="n">
        <v>32</v>
      </c>
      <c r="G4349" t="n">
        <v>1357</v>
      </c>
      <c r="H4349" t="n">
        <v>1</v>
      </c>
      <c r="I4349" t="n">
        <v>2</v>
      </c>
      <c r="J4349" t="n">
        <v>22</v>
      </c>
      <c r="K4349" t="n">
        <v>2</v>
      </c>
      <c r="L4349" t="n">
        <v>5</v>
      </c>
      <c r="M4349" t="n">
        <v>3</v>
      </c>
      <c r="R4349" s="15" t="n">
        <v>0</v>
      </c>
      <c r="S4349" s="15" t="n">
        <v>0</v>
      </c>
      <c r="T4349" s="15" t="n">
        <v>0</v>
      </c>
      <c r="U4349" s="15" t="n">
        <v>235800</v>
      </c>
      <c r="V4349">
        <f>IFERROR(VLOOKUP(D4349,Tablas_Equivalencia!$A$3:$B$8,2,FALSE),"Sin dato")</f>
        <v/>
      </c>
      <c r="W4349">
        <f>IFERROR(VLOOKUP(L4349,Tablas_Equivalencia!$D$3:$E$9,2,FALSE),"Sin dato")</f>
        <v/>
      </c>
      <c r="X4349">
        <f>IF(I4349=1,"Varón","Mujer")</f>
        <v/>
      </c>
      <c r="Y4349">
        <f>IFERROR(VLOOKUP(M4349,Tablas_Equivalencia!$G$3:$H$6,2,FALSE),"Sin dato")</f>
        <v/>
      </c>
      <c r="Z4349">
        <f>IF(J4349&lt;=24,"18-24","25-29")</f>
        <v/>
      </c>
      <c r="AA4349">
        <f>IF(M4349&lt;&gt;1,"",IF(P4349=2,1,0))</f>
        <v/>
      </c>
      <c r="AB4349">
        <f>IF(M4349&lt;&gt;1,"",IF(O4349&gt;=2,1,0))</f>
        <v/>
      </c>
      <c r="AC4349">
        <f>IF(M4349&lt;&gt;1,"",IF(OR(Q4349=999,Q4349=""),"",IF(OR(Q4349&lt;35,Q4349&gt;48),1,0)))</f>
        <v/>
      </c>
      <c r="AD4349">
        <f>IF(COUNT(AA4349:AC4349)&lt;3,"",SUM(AA4349:AC4349))</f>
        <v/>
      </c>
      <c r="AE4349">
        <f>IF(L4349&gt;=4,2,IF(L4349&gt;=2,1,0))</f>
        <v/>
      </c>
      <c r="AF4349">
        <f>IF(L4349&gt;=5,1,0)</f>
        <v/>
      </c>
      <c r="AG4349">
        <f>AE4349+AF4349</f>
        <v/>
      </c>
      <c r="AH4349" s="15">
        <f>IF(M4349&lt;&gt;1,"",IF(OR(R4349=-9,R4349=""),"",R4349))</f>
        <v/>
      </c>
      <c r="AI4349">
        <f>IF(M4349&lt;&gt;1,"",IF(OR(Q4349=999,Q4349=""),"",Q4349))</f>
        <v/>
      </c>
    </row>
    <row r="4350">
      <c r="A4350" t="inlineStr">
        <is>
          <t>TQRMNOP123279</t>
        </is>
      </c>
      <c r="B4350" t="n">
        <v>2025</v>
      </c>
      <c r="C4350" t="n">
        <v>1</v>
      </c>
      <c r="D4350" t="n">
        <v>44</v>
      </c>
      <c r="E4350" t="inlineStr">
        <is>
          <t>N</t>
        </is>
      </c>
      <c r="F4350" t="n">
        <v>5</v>
      </c>
      <c r="G4350" t="n">
        <v>1222</v>
      </c>
      <c r="H4350" t="n">
        <v>1</v>
      </c>
      <c r="I4350" t="n">
        <v>1</v>
      </c>
      <c r="J4350" t="n">
        <v>20</v>
      </c>
      <c r="K4350" t="n">
        <v>1</v>
      </c>
      <c r="L4350" t="n">
        <v>5</v>
      </c>
      <c r="M4350" t="n">
        <v>1</v>
      </c>
      <c r="N4350" t="n">
        <v>3</v>
      </c>
      <c r="O4350" t="n">
        <v>1</v>
      </c>
      <c r="P4350" t="n">
        <v>1</v>
      </c>
      <c r="Q4350" t="n">
        <v>29</v>
      </c>
      <c r="R4350" s="15" t="n">
        <v>669000</v>
      </c>
      <c r="S4350" s="15" t="n">
        <v>200000</v>
      </c>
      <c r="T4350" s="15" t="n">
        <v>869000</v>
      </c>
      <c r="U4350" s="15" t="n">
        <v>224100</v>
      </c>
      <c r="V4350">
        <f>IFERROR(VLOOKUP(D4350,Tablas_Equivalencia!$A$3:$B$8,2,FALSE),"Sin dato")</f>
        <v/>
      </c>
      <c r="W4350">
        <f>IFERROR(VLOOKUP(L4350,Tablas_Equivalencia!$D$3:$E$9,2,FALSE),"Sin dato")</f>
        <v/>
      </c>
      <c r="X4350">
        <f>IF(I4350=1,"Varón","Mujer")</f>
        <v/>
      </c>
      <c r="Y4350">
        <f>IFERROR(VLOOKUP(M4350,Tablas_Equivalencia!$G$3:$H$6,2,FALSE),"Sin dato")</f>
        <v/>
      </c>
      <c r="Z4350">
        <f>IF(J4350&lt;=24,"18-24","25-29")</f>
        <v/>
      </c>
      <c r="AA4350">
        <f>IF(M4350&lt;&gt;1,"",IF(P4350=2,1,0))</f>
        <v/>
      </c>
      <c r="AB4350">
        <f>IF(M4350&lt;&gt;1,"",IF(O4350&gt;=2,1,0))</f>
        <v/>
      </c>
      <c r="AC4350">
        <f>IF(M4350&lt;&gt;1,"",IF(OR(Q4350=999,Q4350=""),"",IF(OR(Q4350&lt;35,Q4350&gt;48),1,0)))</f>
        <v/>
      </c>
      <c r="AD4350">
        <f>IF(COUNT(AA4350:AC4350)&lt;3,"",SUM(AA4350:AC4350))</f>
        <v/>
      </c>
      <c r="AE4350">
        <f>IF(L4350&gt;=4,2,IF(L4350&gt;=2,1,0))</f>
        <v/>
      </c>
      <c r="AF4350">
        <f>IF(L4350&gt;=5,1,0)</f>
        <v/>
      </c>
      <c r="AG4350">
        <f>AE4350+AF4350</f>
        <v/>
      </c>
      <c r="AH4350" s="15">
        <f>IF(M4350&lt;&gt;1,"",IF(OR(R4350=-9,R4350=""),"",R4350))</f>
        <v/>
      </c>
      <c r="AI4350">
        <f>IF(M4350&lt;&gt;1,"",IF(OR(Q4350=999,Q4350=""),"",Q4350))</f>
        <v/>
      </c>
    </row>
    <row r="4351">
      <c r="A4351" t="inlineStr">
        <is>
          <t>TQRMNOP123281</t>
        </is>
      </c>
      <c r="B4351" t="n">
        <v>2025</v>
      </c>
      <c r="C4351" t="n">
        <v>1</v>
      </c>
      <c r="D4351" t="n">
        <v>41</v>
      </c>
      <c r="E4351" t="inlineStr">
        <is>
          <t>N</t>
        </is>
      </c>
      <c r="F4351" t="n">
        <v>15</v>
      </c>
      <c r="G4351" t="n">
        <v>904</v>
      </c>
      <c r="H4351" t="n">
        <v>3</v>
      </c>
      <c r="I4351" t="n">
        <v>1</v>
      </c>
      <c r="J4351" t="n">
        <v>25</v>
      </c>
      <c r="K4351" t="n">
        <v>2</v>
      </c>
      <c r="L4351" t="n">
        <v>6</v>
      </c>
      <c r="M4351" t="n">
        <v>1</v>
      </c>
      <c r="N4351" t="n">
        <v>2</v>
      </c>
      <c r="O4351" t="n">
        <v>3</v>
      </c>
      <c r="P4351" t="n">
        <v>2</v>
      </c>
      <c r="Q4351" t="n">
        <v>28</v>
      </c>
      <c r="R4351" s="15" t="n">
        <v>527000</v>
      </c>
      <c r="S4351" s="15" t="n">
        <v>0</v>
      </c>
      <c r="T4351" s="15" t="n">
        <v>527000</v>
      </c>
      <c r="U4351" s="15" t="n">
        <v>123500</v>
      </c>
      <c r="V4351">
        <f>IFERROR(VLOOKUP(D4351,Tablas_Equivalencia!$A$3:$B$8,2,FALSE),"Sin dato")</f>
        <v/>
      </c>
      <c r="W4351">
        <f>IFERROR(VLOOKUP(L4351,Tablas_Equivalencia!$D$3:$E$9,2,FALSE),"Sin dato")</f>
        <v/>
      </c>
      <c r="X4351">
        <f>IF(I4351=1,"Varón","Mujer")</f>
        <v/>
      </c>
      <c r="Y4351">
        <f>IFERROR(VLOOKUP(M4351,Tablas_Equivalencia!$G$3:$H$6,2,FALSE),"Sin dato")</f>
        <v/>
      </c>
      <c r="Z4351">
        <f>IF(J4351&lt;=24,"18-24","25-29")</f>
        <v/>
      </c>
      <c r="AA4351">
        <f>IF(M4351&lt;&gt;1,"",IF(P4351=2,1,0))</f>
        <v/>
      </c>
      <c r="AB4351">
        <f>IF(M4351&lt;&gt;1,"",IF(O4351&gt;=2,1,0))</f>
        <v/>
      </c>
      <c r="AC4351">
        <f>IF(M4351&lt;&gt;1,"",IF(OR(Q4351=999,Q4351=""),"",IF(OR(Q4351&lt;35,Q4351&gt;48),1,0)))</f>
        <v/>
      </c>
      <c r="AD4351">
        <f>IF(COUNT(AA4351:AC4351)&lt;3,"",SUM(AA4351:AC4351))</f>
        <v/>
      </c>
      <c r="AE4351">
        <f>IF(L4351&gt;=4,2,IF(L4351&gt;=2,1,0))</f>
        <v/>
      </c>
      <c r="AF4351">
        <f>IF(L4351&gt;=5,1,0)</f>
        <v/>
      </c>
      <c r="AG4351">
        <f>AE4351+AF4351</f>
        <v/>
      </c>
      <c r="AH4351" s="15">
        <f>IF(M4351&lt;&gt;1,"",IF(OR(R4351=-9,R4351=""),"",R4351))</f>
        <v/>
      </c>
      <c r="AI4351">
        <f>IF(M4351&lt;&gt;1,"",IF(OR(Q4351=999,Q4351=""),"",Q4351))</f>
        <v/>
      </c>
    </row>
    <row r="4352">
      <c r="A4352" t="inlineStr">
        <is>
          <t>TQRMNOP123286</t>
        </is>
      </c>
      <c r="B4352" t="n">
        <v>2025</v>
      </c>
      <c r="C4352" t="n">
        <v>1</v>
      </c>
      <c r="D4352" t="n">
        <v>43</v>
      </c>
      <c r="E4352" t="inlineStr">
        <is>
          <t>N</t>
        </is>
      </c>
      <c r="F4352" t="n">
        <v>34</v>
      </c>
      <c r="G4352" t="n">
        <v>1355</v>
      </c>
      <c r="H4352" t="n">
        <v>2</v>
      </c>
      <c r="I4352" t="n">
        <v>2</v>
      </c>
      <c r="J4352" t="n">
        <v>20</v>
      </c>
      <c r="K4352" t="n">
        <v>2</v>
      </c>
      <c r="L4352" t="n">
        <v>3</v>
      </c>
      <c r="M4352" t="n">
        <v>1</v>
      </c>
      <c r="N4352" t="n">
        <v>2</v>
      </c>
      <c r="O4352" t="n">
        <v>1</v>
      </c>
      <c r="P4352" t="n">
        <v>1</v>
      </c>
      <c r="Q4352" t="n">
        <v>37</v>
      </c>
      <c r="R4352" s="15" t="n">
        <v>532000</v>
      </c>
      <c r="S4352" s="15" t="n">
        <v>246000</v>
      </c>
      <c r="T4352" s="15" t="n">
        <v>778000</v>
      </c>
      <c r="U4352" s="15" t="n">
        <v>335000</v>
      </c>
      <c r="V4352">
        <f>IFERROR(VLOOKUP(D4352,Tablas_Equivalencia!$A$3:$B$8,2,FALSE),"Sin dato")</f>
        <v/>
      </c>
      <c r="W4352">
        <f>IFERROR(VLOOKUP(L4352,Tablas_Equivalencia!$D$3:$E$9,2,FALSE),"Sin dato")</f>
        <v/>
      </c>
      <c r="X4352">
        <f>IF(I4352=1,"Varón","Mujer")</f>
        <v/>
      </c>
      <c r="Y4352">
        <f>IFERROR(VLOOKUP(M4352,Tablas_Equivalencia!$G$3:$H$6,2,FALSE),"Sin dato")</f>
        <v/>
      </c>
      <c r="Z4352">
        <f>IF(J4352&lt;=24,"18-24","25-29")</f>
        <v/>
      </c>
      <c r="AA4352">
        <f>IF(M4352&lt;&gt;1,"",IF(P4352=2,1,0))</f>
        <v/>
      </c>
      <c r="AB4352">
        <f>IF(M4352&lt;&gt;1,"",IF(O4352&gt;=2,1,0))</f>
        <v/>
      </c>
      <c r="AC4352">
        <f>IF(M4352&lt;&gt;1,"",IF(OR(Q4352=999,Q4352=""),"",IF(OR(Q4352&lt;35,Q4352&gt;48),1,0)))</f>
        <v/>
      </c>
      <c r="AD4352">
        <f>IF(COUNT(AA4352:AC4352)&lt;3,"",SUM(AA4352:AC4352))</f>
        <v/>
      </c>
      <c r="AE4352">
        <f>IF(L4352&gt;=4,2,IF(L4352&gt;=2,1,0))</f>
        <v/>
      </c>
      <c r="AF4352">
        <f>IF(L4352&gt;=5,1,0)</f>
        <v/>
      </c>
      <c r="AG4352">
        <f>AE4352+AF4352</f>
        <v/>
      </c>
      <c r="AH4352" s="15">
        <f>IF(M4352&lt;&gt;1,"",IF(OR(R4352=-9,R4352=""),"",R4352))</f>
        <v/>
      </c>
      <c r="AI4352">
        <f>IF(M4352&lt;&gt;1,"",IF(OR(Q4352=999,Q4352=""),"",Q4352))</f>
        <v/>
      </c>
    </row>
    <row r="4353">
      <c r="A4353" t="inlineStr">
        <is>
          <t>TQRMNOP123295</t>
        </is>
      </c>
      <c r="B4353" t="n">
        <v>2025</v>
      </c>
      <c r="C4353" t="n">
        <v>1</v>
      </c>
      <c r="D4353" t="n">
        <v>42</v>
      </c>
      <c r="E4353" t="inlineStr">
        <is>
          <t>N</t>
        </is>
      </c>
      <c r="F4353" t="n">
        <v>25</v>
      </c>
      <c r="G4353" t="n">
        <v>1073</v>
      </c>
      <c r="H4353" t="n">
        <v>3</v>
      </c>
      <c r="I4353" t="n">
        <v>2</v>
      </c>
      <c r="J4353" t="n">
        <v>19</v>
      </c>
      <c r="K4353" t="n">
        <v>1</v>
      </c>
      <c r="L4353" t="n">
        <v>5</v>
      </c>
      <c r="M4353" t="n">
        <v>1</v>
      </c>
      <c r="N4353" t="n">
        <v>3</v>
      </c>
      <c r="O4353" t="n">
        <v>2</v>
      </c>
      <c r="P4353" t="n">
        <v>2</v>
      </c>
      <c r="Q4353" t="n">
        <v>13</v>
      </c>
      <c r="R4353" s="15" t="n">
        <v>-9</v>
      </c>
      <c r="S4353" s="15" t="n">
        <v>126000</v>
      </c>
      <c r="T4353" s="15" t="n">
        <v>125991</v>
      </c>
      <c r="U4353" s="15" t="n">
        <v>585700</v>
      </c>
      <c r="V4353">
        <f>IFERROR(VLOOKUP(D4353,Tablas_Equivalencia!$A$3:$B$8,2,FALSE),"Sin dato")</f>
        <v/>
      </c>
      <c r="W4353">
        <f>IFERROR(VLOOKUP(L4353,Tablas_Equivalencia!$D$3:$E$9,2,FALSE),"Sin dato")</f>
        <v/>
      </c>
      <c r="X4353">
        <f>IF(I4353=1,"Varón","Mujer")</f>
        <v/>
      </c>
      <c r="Y4353">
        <f>IFERROR(VLOOKUP(M4353,Tablas_Equivalencia!$G$3:$H$6,2,FALSE),"Sin dato")</f>
        <v/>
      </c>
      <c r="Z4353">
        <f>IF(J4353&lt;=24,"18-24","25-29")</f>
        <v/>
      </c>
      <c r="AA4353">
        <f>IF(M4353&lt;&gt;1,"",IF(P4353=2,1,0))</f>
        <v/>
      </c>
      <c r="AB4353">
        <f>IF(M4353&lt;&gt;1,"",IF(O4353&gt;=2,1,0))</f>
        <v/>
      </c>
      <c r="AC4353">
        <f>IF(M4353&lt;&gt;1,"",IF(OR(Q4353=999,Q4353=""),"",IF(OR(Q4353&lt;35,Q4353&gt;48),1,0)))</f>
        <v/>
      </c>
      <c r="AD4353">
        <f>IF(COUNT(AA4353:AC4353)&lt;3,"",SUM(AA4353:AC4353))</f>
        <v/>
      </c>
      <c r="AE4353">
        <f>IF(L4353&gt;=4,2,IF(L4353&gt;=2,1,0))</f>
        <v/>
      </c>
      <c r="AF4353">
        <f>IF(L4353&gt;=5,1,0)</f>
        <v/>
      </c>
      <c r="AG4353">
        <f>AE4353+AF4353</f>
        <v/>
      </c>
      <c r="AH4353" s="15">
        <f>IF(M4353&lt;&gt;1,"",IF(OR(R4353=-9,R4353=""),"",R4353))</f>
        <v/>
      </c>
      <c r="AI4353">
        <f>IF(M4353&lt;&gt;1,"",IF(OR(Q4353=999,Q4353=""),"",Q4353))</f>
        <v/>
      </c>
    </row>
    <row r="4354">
      <c r="A4354" t="inlineStr">
        <is>
          <t>TQRMNOP123300</t>
        </is>
      </c>
      <c r="B4354" t="n">
        <v>2025</v>
      </c>
      <c r="C4354" t="n">
        <v>1</v>
      </c>
      <c r="D4354" t="n">
        <v>42</v>
      </c>
      <c r="E4354" t="inlineStr">
        <is>
          <t>N</t>
        </is>
      </c>
      <c r="F4354" t="n">
        <v>25</v>
      </c>
      <c r="G4354" t="n">
        <v>884</v>
      </c>
      <c r="H4354" t="n">
        <v>1</v>
      </c>
      <c r="I4354" t="n">
        <v>1</v>
      </c>
      <c r="J4354" t="n">
        <v>19</v>
      </c>
      <c r="K4354" t="n">
        <v>2</v>
      </c>
      <c r="L4354" t="n">
        <v>3</v>
      </c>
      <c r="M4354" t="n">
        <v>1</v>
      </c>
      <c r="N4354" t="n">
        <v>3</v>
      </c>
      <c r="O4354" t="n">
        <v>2</v>
      </c>
      <c r="P4354" t="n">
        <v>2</v>
      </c>
      <c r="Q4354" t="n">
        <v>44</v>
      </c>
      <c r="R4354" s="15" t="n">
        <v>-9</v>
      </c>
      <c r="S4354" s="15" t="n">
        <v>0</v>
      </c>
      <c r="T4354" s="15" t="n">
        <v>0</v>
      </c>
      <c r="U4354" s="15" t="n">
        <v>213200</v>
      </c>
      <c r="V4354">
        <f>IFERROR(VLOOKUP(D4354,Tablas_Equivalencia!$A$3:$B$8,2,FALSE),"Sin dato")</f>
        <v/>
      </c>
      <c r="W4354">
        <f>IFERROR(VLOOKUP(L4354,Tablas_Equivalencia!$D$3:$E$9,2,FALSE),"Sin dato")</f>
        <v/>
      </c>
      <c r="X4354">
        <f>IF(I4354=1,"Varón","Mujer")</f>
        <v/>
      </c>
      <c r="Y4354">
        <f>IFERROR(VLOOKUP(M4354,Tablas_Equivalencia!$G$3:$H$6,2,FALSE),"Sin dato")</f>
        <v/>
      </c>
      <c r="Z4354">
        <f>IF(J4354&lt;=24,"18-24","25-29")</f>
        <v/>
      </c>
      <c r="AA4354">
        <f>IF(M4354&lt;&gt;1,"",IF(P4354=2,1,0))</f>
        <v/>
      </c>
      <c r="AB4354">
        <f>IF(M4354&lt;&gt;1,"",IF(O4354&gt;=2,1,0))</f>
        <v/>
      </c>
      <c r="AC4354">
        <f>IF(M4354&lt;&gt;1,"",IF(OR(Q4354=999,Q4354=""),"",IF(OR(Q4354&lt;35,Q4354&gt;48),1,0)))</f>
        <v/>
      </c>
      <c r="AD4354">
        <f>IF(COUNT(AA4354:AC4354)&lt;3,"",SUM(AA4354:AC4354))</f>
        <v/>
      </c>
      <c r="AE4354">
        <f>IF(L4354&gt;=4,2,IF(L4354&gt;=2,1,0))</f>
        <v/>
      </c>
      <c r="AF4354">
        <f>IF(L4354&gt;=5,1,0)</f>
        <v/>
      </c>
      <c r="AG4354">
        <f>AE4354+AF4354</f>
        <v/>
      </c>
      <c r="AH4354" s="15">
        <f>IF(M4354&lt;&gt;1,"",IF(OR(R4354=-9,R4354=""),"",R4354))</f>
        <v/>
      </c>
      <c r="AI4354">
        <f>IF(M4354&lt;&gt;1,"",IF(OR(Q4354=999,Q4354=""),"",Q4354))</f>
        <v/>
      </c>
    </row>
    <row r="4355">
      <c r="A4355" t="inlineStr">
        <is>
          <t>TQRMNOP123302</t>
        </is>
      </c>
      <c r="B4355" t="n">
        <v>2025</v>
      </c>
      <c r="C4355" t="n">
        <v>1</v>
      </c>
      <c r="D4355" t="n">
        <v>40</v>
      </c>
      <c r="E4355" t="inlineStr">
        <is>
          <t>S</t>
        </is>
      </c>
      <c r="F4355" t="n">
        <v>7</v>
      </c>
      <c r="G4355" t="n">
        <v>1079</v>
      </c>
      <c r="H4355" t="n">
        <v>3</v>
      </c>
      <c r="I4355" t="n">
        <v>1</v>
      </c>
      <c r="J4355" t="n">
        <v>28</v>
      </c>
      <c r="K4355" t="n">
        <v>2</v>
      </c>
      <c r="L4355" t="n">
        <v>4</v>
      </c>
      <c r="M4355" t="n">
        <v>3</v>
      </c>
      <c r="R4355" s="15" t="n">
        <v>0</v>
      </c>
      <c r="S4355" s="15" t="n">
        <v>0</v>
      </c>
      <c r="T4355" s="15" t="n">
        <v>0</v>
      </c>
      <c r="U4355" s="15" t="n">
        <v>134900</v>
      </c>
      <c r="V4355">
        <f>IFERROR(VLOOKUP(D4355,Tablas_Equivalencia!$A$3:$B$8,2,FALSE),"Sin dato")</f>
        <v/>
      </c>
      <c r="W4355">
        <f>IFERROR(VLOOKUP(L4355,Tablas_Equivalencia!$D$3:$E$9,2,FALSE),"Sin dato")</f>
        <v/>
      </c>
      <c r="X4355">
        <f>IF(I4355=1,"Varón","Mujer")</f>
        <v/>
      </c>
      <c r="Y4355">
        <f>IFERROR(VLOOKUP(M4355,Tablas_Equivalencia!$G$3:$H$6,2,FALSE),"Sin dato")</f>
        <v/>
      </c>
      <c r="Z4355">
        <f>IF(J4355&lt;=24,"18-24","25-29")</f>
        <v/>
      </c>
      <c r="AA4355">
        <f>IF(M4355&lt;&gt;1,"",IF(P4355=2,1,0))</f>
        <v/>
      </c>
      <c r="AB4355">
        <f>IF(M4355&lt;&gt;1,"",IF(O4355&gt;=2,1,0))</f>
        <v/>
      </c>
      <c r="AC4355">
        <f>IF(M4355&lt;&gt;1,"",IF(OR(Q4355=999,Q4355=""),"",IF(OR(Q4355&lt;35,Q4355&gt;48),1,0)))</f>
        <v/>
      </c>
      <c r="AD4355">
        <f>IF(COUNT(AA4355:AC4355)&lt;3,"",SUM(AA4355:AC4355))</f>
        <v/>
      </c>
      <c r="AE4355">
        <f>IF(L4355&gt;=4,2,IF(L4355&gt;=2,1,0))</f>
        <v/>
      </c>
      <c r="AF4355">
        <f>IF(L4355&gt;=5,1,0)</f>
        <v/>
      </c>
      <c r="AG4355">
        <f>AE4355+AF4355</f>
        <v/>
      </c>
      <c r="AH4355" s="15">
        <f>IF(M4355&lt;&gt;1,"",IF(OR(R4355=-9,R4355=""),"",R4355))</f>
        <v/>
      </c>
      <c r="AI4355">
        <f>IF(M4355&lt;&gt;1,"",IF(OR(Q4355=999,Q4355=""),"",Q4355))</f>
        <v/>
      </c>
    </row>
    <row r="4356">
      <c r="A4356" t="inlineStr">
        <is>
          <t>TQRMNOP123307</t>
        </is>
      </c>
      <c r="B4356" t="n">
        <v>2025</v>
      </c>
      <c r="C4356" t="n">
        <v>1</v>
      </c>
      <c r="D4356" t="n">
        <v>1</v>
      </c>
      <c r="E4356" t="inlineStr">
        <is>
          <t>S</t>
        </is>
      </c>
      <c r="F4356" t="n">
        <v>33</v>
      </c>
      <c r="G4356" t="n">
        <v>662</v>
      </c>
      <c r="H4356" t="n">
        <v>1</v>
      </c>
      <c r="I4356" t="n">
        <v>2</v>
      </c>
      <c r="J4356" t="n">
        <v>21</v>
      </c>
      <c r="K4356" t="n">
        <v>2</v>
      </c>
      <c r="L4356" t="n">
        <v>4</v>
      </c>
      <c r="M4356" t="n">
        <v>3</v>
      </c>
      <c r="R4356" s="15" t="n">
        <v>0</v>
      </c>
      <c r="S4356" s="15" t="n">
        <v>0</v>
      </c>
      <c r="T4356" s="15" t="n">
        <v>0</v>
      </c>
      <c r="U4356" s="15" t="n">
        <v>168900</v>
      </c>
      <c r="V4356">
        <f>IFERROR(VLOOKUP(D4356,Tablas_Equivalencia!$A$3:$B$8,2,FALSE),"Sin dato")</f>
        <v/>
      </c>
      <c r="W4356">
        <f>IFERROR(VLOOKUP(L4356,Tablas_Equivalencia!$D$3:$E$9,2,FALSE),"Sin dato")</f>
        <v/>
      </c>
      <c r="X4356">
        <f>IF(I4356=1,"Varón","Mujer")</f>
        <v/>
      </c>
      <c r="Y4356">
        <f>IFERROR(VLOOKUP(M4356,Tablas_Equivalencia!$G$3:$H$6,2,FALSE),"Sin dato")</f>
        <v/>
      </c>
      <c r="Z4356">
        <f>IF(J4356&lt;=24,"18-24","25-29")</f>
        <v/>
      </c>
      <c r="AA4356">
        <f>IF(M4356&lt;&gt;1,"",IF(P4356=2,1,0))</f>
        <v/>
      </c>
      <c r="AB4356">
        <f>IF(M4356&lt;&gt;1,"",IF(O4356&gt;=2,1,0))</f>
        <v/>
      </c>
      <c r="AC4356">
        <f>IF(M4356&lt;&gt;1,"",IF(OR(Q4356=999,Q4356=""),"",IF(OR(Q4356&lt;35,Q4356&gt;48),1,0)))</f>
        <v/>
      </c>
      <c r="AD4356">
        <f>IF(COUNT(AA4356:AC4356)&lt;3,"",SUM(AA4356:AC4356))</f>
        <v/>
      </c>
      <c r="AE4356">
        <f>IF(L4356&gt;=4,2,IF(L4356&gt;=2,1,0))</f>
        <v/>
      </c>
      <c r="AF4356">
        <f>IF(L4356&gt;=5,1,0)</f>
        <v/>
      </c>
      <c r="AG4356">
        <f>AE4356+AF4356</f>
        <v/>
      </c>
      <c r="AH4356" s="15">
        <f>IF(M4356&lt;&gt;1,"",IF(OR(R4356=-9,R4356=""),"",R4356))</f>
        <v/>
      </c>
      <c r="AI4356">
        <f>IF(M4356&lt;&gt;1,"",IF(OR(Q4356=999,Q4356=""),"",Q4356))</f>
        <v/>
      </c>
    </row>
    <row r="4357">
      <c r="A4357" t="inlineStr">
        <is>
          <t>TQRMNOP123316</t>
        </is>
      </c>
      <c r="B4357" t="n">
        <v>2025</v>
      </c>
      <c r="C4357" t="n">
        <v>1</v>
      </c>
      <c r="D4357" t="n">
        <v>42</v>
      </c>
      <c r="E4357" t="inlineStr">
        <is>
          <t>N</t>
        </is>
      </c>
      <c r="F4357" t="n">
        <v>25</v>
      </c>
      <c r="G4357" t="n">
        <v>1095</v>
      </c>
      <c r="H4357" t="n">
        <v>1</v>
      </c>
      <c r="I4357" t="n">
        <v>2</v>
      </c>
      <c r="J4357" t="n">
        <v>28</v>
      </c>
      <c r="K4357" t="n">
        <v>1</v>
      </c>
      <c r="L4357" t="n">
        <v>5</v>
      </c>
      <c r="M4357" t="n">
        <v>3</v>
      </c>
      <c r="R4357" s="15" t="n">
        <v>0</v>
      </c>
      <c r="S4357" s="15" t="n">
        <v>37000</v>
      </c>
      <c r="T4357" s="15" t="n">
        <v>37000</v>
      </c>
      <c r="U4357" s="15" t="n">
        <v>133700</v>
      </c>
      <c r="V4357">
        <f>IFERROR(VLOOKUP(D4357,Tablas_Equivalencia!$A$3:$B$8,2,FALSE),"Sin dato")</f>
        <v/>
      </c>
      <c r="W4357">
        <f>IFERROR(VLOOKUP(L4357,Tablas_Equivalencia!$D$3:$E$9,2,FALSE),"Sin dato")</f>
        <v/>
      </c>
      <c r="X4357">
        <f>IF(I4357=1,"Varón","Mujer")</f>
        <v/>
      </c>
      <c r="Y4357">
        <f>IFERROR(VLOOKUP(M4357,Tablas_Equivalencia!$G$3:$H$6,2,FALSE),"Sin dato")</f>
        <v/>
      </c>
      <c r="Z4357">
        <f>IF(J4357&lt;=24,"18-24","25-29")</f>
        <v/>
      </c>
      <c r="AA4357">
        <f>IF(M4357&lt;&gt;1,"",IF(P4357=2,1,0))</f>
        <v/>
      </c>
      <c r="AB4357">
        <f>IF(M4357&lt;&gt;1,"",IF(O4357&gt;=2,1,0))</f>
        <v/>
      </c>
      <c r="AC4357">
        <f>IF(M4357&lt;&gt;1,"",IF(OR(Q4357=999,Q4357=""),"",IF(OR(Q4357&lt;35,Q4357&gt;48),1,0)))</f>
        <v/>
      </c>
      <c r="AD4357">
        <f>IF(COUNT(AA4357:AC4357)&lt;3,"",SUM(AA4357:AC4357))</f>
        <v/>
      </c>
      <c r="AE4357">
        <f>IF(L4357&gt;=4,2,IF(L4357&gt;=2,1,0))</f>
        <v/>
      </c>
      <c r="AF4357">
        <f>IF(L4357&gt;=5,1,0)</f>
        <v/>
      </c>
      <c r="AG4357">
        <f>AE4357+AF4357</f>
        <v/>
      </c>
      <c r="AH4357" s="15">
        <f>IF(M4357&lt;&gt;1,"",IF(OR(R4357=-9,R4357=""),"",R4357))</f>
        <v/>
      </c>
      <c r="AI4357">
        <f>IF(M4357&lt;&gt;1,"",IF(OR(Q4357=999,Q4357=""),"",Q4357))</f>
        <v/>
      </c>
    </row>
    <row r="4358">
      <c r="A4358" t="inlineStr">
        <is>
          <t>TQRMNOP123317</t>
        </is>
      </c>
      <c r="B4358" t="n">
        <v>2025</v>
      </c>
      <c r="C4358" t="n">
        <v>1</v>
      </c>
      <c r="D4358" t="n">
        <v>44</v>
      </c>
      <c r="E4358" t="inlineStr">
        <is>
          <t>N</t>
        </is>
      </c>
      <c r="F4358" t="n">
        <v>93</v>
      </c>
      <c r="G4358" t="n">
        <v>1276</v>
      </c>
      <c r="H4358" t="n">
        <v>1</v>
      </c>
      <c r="I4358" t="n">
        <v>1</v>
      </c>
      <c r="J4358" t="n">
        <v>20</v>
      </c>
      <c r="K4358" t="n">
        <v>2</v>
      </c>
      <c r="L4358" t="n">
        <v>2</v>
      </c>
      <c r="M4358" t="n">
        <v>1</v>
      </c>
      <c r="N4358" t="n">
        <v>3</v>
      </c>
      <c r="O4358" t="n">
        <v>2</v>
      </c>
      <c r="P4358" t="n">
        <v>2</v>
      </c>
      <c r="Q4358" t="n">
        <v>38</v>
      </c>
      <c r="R4358" s="15" t="n">
        <v>420000</v>
      </c>
      <c r="S4358" s="15" t="n">
        <v>0</v>
      </c>
      <c r="T4358" s="15" t="n">
        <v>420000</v>
      </c>
      <c r="U4358" s="15" t="n">
        <v>61500</v>
      </c>
      <c r="V4358">
        <f>IFERROR(VLOOKUP(D4358,Tablas_Equivalencia!$A$3:$B$8,2,FALSE),"Sin dato")</f>
        <v/>
      </c>
      <c r="W4358">
        <f>IFERROR(VLOOKUP(L4358,Tablas_Equivalencia!$D$3:$E$9,2,FALSE),"Sin dato")</f>
        <v/>
      </c>
      <c r="X4358">
        <f>IF(I4358=1,"Varón","Mujer")</f>
        <v/>
      </c>
      <c r="Y4358">
        <f>IFERROR(VLOOKUP(M4358,Tablas_Equivalencia!$G$3:$H$6,2,FALSE),"Sin dato")</f>
        <v/>
      </c>
      <c r="Z4358">
        <f>IF(J4358&lt;=24,"18-24","25-29")</f>
        <v/>
      </c>
      <c r="AA4358">
        <f>IF(M4358&lt;&gt;1,"",IF(P4358=2,1,0))</f>
        <v/>
      </c>
      <c r="AB4358">
        <f>IF(M4358&lt;&gt;1,"",IF(O4358&gt;=2,1,0))</f>
        <v/>
      </c>
      <c r="AC4358">
        <f>IF(M4358&lt;&gt;1,"",IF(OR(Q4358=999,Q4358=""),"",IF(OR(Q4358&lt;35,Q4358&gt;48),1,0)))</f>
        <v/>
      </c>
      <c r="AD4358">
        <f>IF(COUNT(AA4358:AC4358)&lt;3,"",SUM(AA4358:AC4358))</f>
        <v/>
      </c>
      <c r="AE4358">
        <f>IF(L4358&gt;=4,2,IF(L4358&gt;=2,1,0))</f>
        <v/>
      </c>
      <c r="AF4358">
        <f>IF(L4358&gt;=5,1,0)</f>
        <v/>
      </c>
      <c r="AG4358">
        <f>AE4358+AF4358</f>
        <v/>
      </c>
      <c r="AH4358" s="15">
        <f>IF(M4358&lt;&gt;1,"",IF(OR(R4358=-9,R4358=""),"",R4358))</f>
        <v/>
      </c>
      <c r="AI4358">
        <f>IF(M4358&lt;&gt;1,"",IF(OR(Q4358=999,Q4358=""),"",Q4358))</f>
        <v/>
      </c>
    </row>
    <row r="4359">
      <c r="A4359" t="inlineStr">
        <is>
          <t>TQRMNOP123319</t>
        </is>
      </c>
      <c r="B4359" t="n">
        <v>2025</v>
      </c>
      <c r="C4359" t="n">
        <v>1</v>
      </c>
      <c r="D4359" t="n">
        <v>1</v>
      </c>
      <c r="E4359" t="inlineStr">
        <is>
          <t>S</t>
        </is>
      </c>
      <c r="F4359" t="n">
        <v>33</v>
      </c>
      <c r="G4359" t="n">
        <v>1578</v>
      </c>
      <c r="H4359" t="n">
        <v>3</v>
      </c>
      <c r="I4359" t="n">
        <v>2</v>
      </c>
      <c r="J4359" t="n">
        <v>19</v>
      </c>
      <c r="K4359" t="n">
        <v>2</v>
      </c>
      <c r="L4359" t="n">
        <v>5</v>
      </c>
      <c r="M4359" t="n">
        <v>3</v>
      </c>
      <c r="R4359" s="15" t="n">
        <v>0</v>
      </c>
      <c r="S4359" s="15" t="n">
        <v>0</v>
      </c>
      <c r="T4359" s="15" t="n">
        <v>0</v>
      </c>
      <c r="U4359" s="15" t="n">
        <v>217900</v>
      </c>
      <c r="V4359">
        <f>IFERROR(VLOOKUP(D4359,Tablas_Equivalencia!$A$3:$B$8,2,FALSE),"Sin dato")</f>
        <v/>
      </c>
      <c r="W4359">
        <f>IFERROR(VLOOKUP(L4359,Tablas_Equivalencia!$D$3:$E$9,2,FALSE),"Sin dato")</f>
        <v/>
      </c>
      <c r="X4359">
        <f>IF(I4359=1,"Varón","Mujer")</f>
        <v/>
      </c>
      <c r="Y4359">
        <f>IFERROR(VLOOKUP(M4359,Tablas_Equivalencia!$G$3:$H$6,2,FALSE),"Sin dato")</f>
        <v/>
      </c>
      <c r="Z4359">
        <f>IF(J4359&lt;=24,"18-24","25-29")</f>
        <v/>
      </c>
      <c r="AA4359">
        <f>IF(M4359&lt;&gt;1,"",IF(P4359=2,1,0))</f>
        <v/>
      </c>
      <c r="AB4359">
        <f>IF(M4359&lt;&gt;1,"",IF(O4359&gt;=2,1,0))</f>
        <v/>
      </c>
      <c r="AC4359">
        <f>IF(M4359&lt;&gt;1,"",IF(OR(Q4359=999,Q4359=""),"",IF(OR(Q4359&lt;35,Q4359&gt;48),1,0)))</f>
        <v/>
      </c>
      <c r="AD4359">
        <f>IF(COUNT(AA4359:AC4359)&lt;3,"",SUM(AA4359:AC4359))</f>
        <v/>
      </c>
      <c r="AE4359">
        <f>IF(L4359&gt;=4,2,IF(L4359&gt;=2,1,0))</f>
        <v/>
      </c>
      <c r="AF4359">
        <f>IF(L4359&gt;=5,1,0)</f>
        <v/>
      </c>
      <c r="AG4359">
        <f>AE4359+AF4359</f>
        <v/>
      </c>
      <c r="AH4359" s="15">
        <f>IF(M4359&lt;&gt;1,"",IF(OR(R4359=-9,R4359=""),"",R4359))</f>
        <v/>
      </c>
      <c r="AI4359">
        <f>IF(M4359&lt;&gt;1,"",IF(OR(Q4359=999,Q4359=""),"",Q4359))</f>
        <v/>
      </c>
    </row>
    <row r="4360">
      <c r="A4360" t="inlineStr">
        <is>
          <t>TQRMNOP123323</t>
        </is>
      </c>
      <c r="B4360" t="n">
        <v>2025</v>
      </c>
      <c r="C4360" t="n">
        <v>1</v>
      </c>
      <c r="D4360" t="n">
        <v>43</v>
      </c>
      <c r="E4360" t="inlineStr">
        <is>
          <t>S</t>
        </is>
      </c>
      <c r="F4360" t="n">
        <v>30</v>
      </c>
      <c r="G4360" t="n">
        <v>1420</v>
      </c>
      <c r="H4360" t="n">
        <v>1</v>
      </c>
      <c r="I4360" t="n">
        <v>2</v>
      </c>
      <c r="J4360" t="n">
        <v>23</v>
      </c>
      <c r="K4360" t="n">
        <v>1</v>
      </c>
      <c r="L4360" t="n">
        <v>4</v>
      </c>
      <c r="M4360" t="n">
        <v>1</v>
      </c>
      <c r="N4360" t="n">
        <v>2</v>
      </c>
      <c r="O4360" t="n">
        <v>2</v>
      </c>
      <c r="P4360" t="n">
        <v>2</v>
      </c>
      <c r="Q4360" t="n">
        <v>33</v>
      </c>
      <c r="R4360" s="15" t="n">
        <v>322000</v>
      </c>
      <c r="S4360" s="15" t="n">
        <v>0</v>
      </c>
      <c r="T4360" s="15" t="n">
        <v>322000</v>
      </c>
      <c r="U4360" s="15" t="n">
        <v>51600</v>
      </c>
      <c r="V4360">
        <f>IFERROR(VLOOKUP(D4360,Tablas_Equivalencia!$A$3:$B$8,2,FALSE),"Sin dato")</f>
        <v/>
      </c>
      <c r="W4360">
        <f>IFERROR(VLOOKUP(L4360,Tablas_Equivalencia!$D$3:$E$9,2,FALSE),"Sin dato")</f>
        <v/>
      </c>
      <c r="X4360">
        <f>IF(I4360=1,"Varón","Mujer")</f>
        <v/>
      </c>
      <c r="Y4360">
        <f>IFERROR(VLOOKUP(M4360,Tablas_Equivalencia!$G$3:$H$6,2,FALSE),"Sin dato")</f>
        <v/>
      </c>
      <c r="Z4360">
        <f>IF(J4360&lt;=24,"18-24","25-29")</f>
        <v/>
      </c>
      <c r="AA4360">
        <f>IF(M4360&lt;&gt;1,"",IF(P4360=2,1,0))</f>
        <v/>
      </c>
      <c r="AB4360">
        <f>IF(M4360&lt;&gt;1,"",IF(O4360&gt;=2,1,0))</f>
        <v/>
      </c>
      <c r="AC4360">
        <f>IF(M4360&lt;&gt;1,"",IF(OR(Q4360=999,Q4360=""),"",IF(OR(Q4360&lt;35,Q4360&gt;48),1,0)))</f>
        <v/>
      </c>
      <c r="AD4360">
        <f>IF(COUNT(AA4360:AC4360)&lt;3,"",SUM(AA4360:AC4360))</f>
        <v/>
      </c>
      <c r="AE4360">
        <f>IF(L4360&gt;=4,2,IF(L4360&gt;=2,1,0))</f>
        <v/>
      </c>
      <c r="AF4360">
        <f>IF(L4360&gt;=5,1,0)</f>
        <v/>
      </c>
      <c r="AG4360">
        <f>AE4360+AF4360</f>
        <v/>
      </c>
      <c r="AH4360" s="15">
        <f>IF(M4360&lt;&gt;1,"",IF(OR(R4360=-9,R4360=""),"",R4360))</f>
        <v/>
      </c>
      <c r="AI4360">
        <f>IF(M4360&lt;&gt;1,"",IF(OR(Q4360=999,Q4360=""),"",Q4360))</f>
        <v/>
      </c>
    </row>
    <row r="4361">
      <c r="A4361" t="inlineStr">
        <is>
          <t>TQRMNOP123326</t>
        </is>
      </c>
      <c r="B4361" t="n">
        <v>2025</v>
      </c>
      <c r="C4361" t="n">
        <v>1</v>
      </c>
      <c r="D4361" t="n">
        <v>40</v>
      </c>
      <c r="E4361" t="inlineStr">
        <is>
          <t>S</t>
        </is>
      </c>
      <c r="F4361" t="n">
        <v>7</v>
      </c>
      <c r="G4361" t="n">
        <v>1425</v>
      </c>
      <c r="H4361" t="n">
        <v>3</v>
      </c>
      <c r="I4361" t="n">
        <v>1</v>
      </c>
      <c r="J4361" t="n">
        <v>21</v>
      </c>
      <c r="K4361" t="n">
        <v>2</v>
      </c>
      <c r="L4361" t="n">
        <v>4</v>
      </c>
      <c r="M4361" t="n">
        <v>1</v>
      </c>
      <c r="N4361" t="n">
        <v>3</v>
      </c>
      <c r="O4361" t="n">
        <v>1</v>
      </c>
      <c r="P4361" t="n">
        <v>2</v>
      </c>
      <c r="Q4361" t="n">
        <v>36</v>
      </c>
      <c r="R4361" s="15" t="n">
        <v>1196000</v>
      </c>
      <c r="S4361" s="15" t="n">
        <v>123000</v>
      </c>
      <c r="T4361" s="15" t="n">
        <v>1319000</v>
      </c>
      <c r="U4361" s="15" t="n">
        <v>340200</v>
      </c>
      <c r="V4361">
        <f>IFERROR(VLOOKUP(D4361,Tablas_Equivalencia!$A$3:$B$8,2,FALSE),"Sin dato")</f>
        <v/>
      </c>
      <c r="W4361">
        <f>IFERROR(VLOOKUP(L4361,Tablas_Equivalencia!$D$3:$E$9,2,FALSE),"Sin dato")</f>
        <v/>
      </c>
      <c r="X4361">
        <f>IF(I4361=1,"Varón","Mujer")</f>
        <v/>
      </c>
      <c r="Y4361">
        <f>IFERROR(VLOOKUP(M4361,Tablas_Equivalencia!$G$3:$H$6,2,FALSE),"Sin dato")</f>
        <v/>
      </c>
      <c r="Z4361">
        <f>IF(J4361&lt;=24,"18-24","25-29")</f>
        <v/>
      </c>
      <c r="AA4361">
        <f>IF(M4361&lt;&gt;1,"",IF(P4361=2,1,0))</f>
        <v/>
      </c>
      <c r="AB4361">
        <f>IF(M4361&lt;&gt;1,"",IF(O4361&gt;=2,1,0))</f>
        <v/>
      </c>
      <c r="AC4361">
        <f>IF(M4361&lt;&gt;1,"",IF(OR(Q4361=999,Q4361=""),"",IF(OR(Q4361&lt;35,Q4361&gt;48),1,0)))</f>
        <v/>
      </c>
      <c r="AD4361">
        <f>IF(COUNT(AA4361:AC4361)&lt;3,"",SUM(AA4361:AC4361))</f>
        <v/>
      </c>
      <c r="AE4361">
        <f>IF(L4361&gt;=4,2,IF(L4361&gt;=2,1,0))</f>
        <v/>
      </c>
      <c r="AF4361">
        <f>IF(L4361&gt;=5,1,0)</f>
        <v/>
      </c>
      <c r="AG4361">
        <f>AE4361+AF4361</f>
        <v/>
      </c>
      <c r="AH4361" s="15">
        <f>IF(M4361&lt;&gt;1,"",IF(OR(R4361=-9,R4361=""),"",R4361))</f>
        <v/>
      </c>
      <c r="AI4361">
        <f>IF(M4361&lt;&gt;1,"",IF(OR(Q4361=999,Q4361=""),"",Q4361))</f>
        <v/>
      </c>
    </row>
    <row r="4362">
      <c r="A4362" t="inlineStr">
        <is>
          <t>TQRMNOP123329</t>
        </is>
      </c>
      <c r="B4362" t="n">
        <v>2025</v>
      </c>
      <c r="C4362" t="n">
        <v>1</v>
      </c>
      <c r="D4362" t="n">
        <v>42</v>
      </c>
      <c r="E4362" t="inlineStr">
        <is>
          <t>S</t>
        </is>
      </c>
      <c r="F4362" t="n">
        <v>10</v>
      </c>
      <c r="G4362" t="n">
        <v>1496</v>
      </c>
      <c r="H4362" t="n">
        <v>3</v>
      </c>
      <c r="I4362" t="n">
        <v>1</v>
      </c>
      <c r="J4362" t="n">
        <v>19</v>
      </c>
      <c r="K4362" t="n">
        <v>1</v>
      </c>
      <c r="L4362" t="n">
        <v>4</v>
      </c>
      <c r="M4362" t="n">
        <v>2</v>
      </c>
      <c r="R4362" s="15" t="n">
        <v>0</v>
      </c>
      <c r="S4362" s="15" t="n">
        <v>25000</v>
      </c>
      <c r="T4362" s="15" t="n">
        <v>25000</v>
      </c>
      <c r="U4362" s="15" t="n">
        <v>354900</v>
      </c>
      <c r="V4362">
        <f>IFERROR(VLOOKUP(D4362,Tablas_Equivalencia!$A$3:$B$8,2,FALSE),"Sin dato")</f>
        <v/>
      </c>
      <c r="W4362">
        <f>IFERROR(VLOOKUP(L4362,Tablas_Equivalencia!$D$3:$E$9,2,FALSE),"Sin dato")</f>
        <v/>
      </c>
      <c r="X4362">
        <f>IF(I4362=1,"Varón","Mujer")</f>
        <v/>
      </c>
      <c r="Y4362">
        <f>IFERROR(VLOOKUP(M4362,Tablas_Equivalencia!$G$3:$H$6,2,FALSE),"Sin dato")</f>
        <v/>
      </c>
      <c r="Z4362">
        <f>IF(J4362&lt;=24,"18-24","25-29")</f>
        <v/>
      </c>
      <c r="AA4362">
        <f>IF(M4362&lt;&gt;1,"",IF(P4362=2,1,0))</f>
        <v/>
      </c>
      <c r="AB4362">
        <f>IF(M4362&lt;&gt;1,"",IF(O4362&gt;=2,1,0))</f>
        <v/>
      </c>
      <c r="AC4362">
        <f>IF(M4362&lt;&gt;1,"",IF(OR(Q4362=999,Q4362=""),"",IF(OR(Q4362&lt;35,Q4362&gt;48),1,0)))</f>
        <v/>
      </c>
      <c r="AD4362">
        <f>IF(COUNT(AA4362:AC4362)&lt;3,"",SUM(AA4362:AC4362))</f>
        <v/>
      </c>
      <c r="AE4362">
        <f>IF(L4362&gt;=4,2,IF(L4362&gt;=2,1,0))</f>
        <v/>
      </c>
      <c r="AF4362">
        <f>IF(L4362&gt;=5,1,0)</f>
        <v/>
      </c>
      <c r="AG4362">
        <f>AE4362+AF4362</f>
        <v/>
      </c>
      <c r="AH4362" s="15">
        <f>IF(M4362&lt;&gt;1,"",IF(OR(R4362=-9,R4362=""),"",R4362))</f>
        <v/>
      </c>
      <c r="AI4362">
        <f>IF(M4362&lt;&gt;1,"",IF(OR(Q4362=999,Q4362=""),"",Q4362))</f>
        <v/>
      </c>
    </row>
    <row r="4363">
      <c r="A4363" t="inlineStr">
        <is>
          <t>TQRMNOP123336</t>
        </is>
      </c>
      <c r="B4363" t="n">
        <v>2025</v>
      </c>
      <c r="C4363" t="n">
        <v>1</v>
      </c>
      <c r="D4363" t="n">
        <v>1</v>
      </c>
      <c r="E4363" t="inlineStr">
        <is>
          <t>S</t>
        </is>
      </c>
      <c r="F4363" t="n">
        <v>33</v>
      </c>
      <c r="G4363" t="n">
        <v>672</v>
      </c>
      <c r="H4363" t="n">
        <v>3</v>
      </c>
      <c r="I4363" t="n">
        <v>2</v>
      </c>
      <c r="J4363" t="n">
        <v>18</v>
      </c>
      <c r="K4363" t="n">
        <v>1</v>
      </c>
      <c r="L4363" t="n">
        <v>3</v>
      </c>
      <c r="M4363" t="n">
        <v>1</v>
      </c>
      <c r="N4363" t="n">
        <v>3</v>
      </c>
      <c r="O4363" t="n">
        <v>2</v>
      </c>
      <c r="P4363" t="n">
        <v>2</v>
      </c>
      <c r="Q4363" t="n">
        <v>15</v>
      </c>
      <c r="R4363" s="15" t="n">
        <v>376000</v>
      </c>
      <c r="S4363" s="15" t="n">
        <v>182000</v>
      </c>
      <c r="T4363" s="15" t="n">
        <v>558000</v>
      </c>
      <c r="U4363" s="15" t="n">
        <v>203900</v>
      </c>
      <c r="V4363">
        <f>IFERROR(VLOOKUP(D4363,Tablas_Equivalencia!$A$3:$B$8,2,FALSE),"Sin dato")</f>
        <v/>
      </c>
      <c r="W4363">
        <f>IFERROR(VLOOKUP(L4363,Tablas_Equivalencia!$D$3:$E$9,2,FALSE),"Sin dato")</f>
        <v/>
      </c>
      <c r="X4363">
        <f>IF(I4363=1,"Varón","Mujer")</f>
        <v/>
      </c>
      <c r="Y4363">
        <f>IFERROR(VLOOKUP(M4363,Tablas_Equivalencia!$G$3:$H$6,2,FALSE),"Sin dato")</f>
        <v/>
      </c>
      <c r="Z4363">
        <f>IF(J4363&lt;=24,"18-24","25-29")</f>
        <v/>
      </c>
      <c r="AA4363">
        <f>IF(M4363&lt;&gt;1,"",IF(P4363=2,1,0))</f>
        <v/>
      </c>
      <c r="AB4363">
        <f>IF(M4363&lt;&gt;1,"",IF(O4363&gt;=2,1,0))</f>
        <v/>
      </c>
      <c r="AC4363">
        <f>IF(M4363&lt;&gt;1,"",IF(OR(Q4363=999,Q4363=""),"",IF(OR(Q4363&lt;35,Q4363&gt;48),1,0)))</f>
        <v/>
      </c>
      <c r="AD4363">
        <f>IF(COUNT(AA4363:AC4363)&lt;3,"",SUM(AA4363:AC4363))</f>
        <v/>
      </c>
      <c r="AE4363">
        <f>IF(L4363&gt;=4,2,IF(L4363&gt;=2,1,0))</f>
        <v/>
      </c>
      <c r="AF4363">
        <f>IF(L4363&gt;=5,1,0)</f>
        <v/>
      </c>
      <c r="AG4363">
        <f>AE4363+AF4363</f>
        <v/>
      </c>
      <c r="AH4363" s="15">
        <f>IF(M4363&lt;&gt;1,"",IF(OR(R4363=-9,R4363=""),"",R4363))</f>
        <v/>
      </c>
      <c r="AI4363">
        <f>IF(M4363&lt;&gt;1,"",IF(OR(Q4363=999,Q4363=""),"",Q4363))</f>
        <v/>
      </c>
    </row>
    <row r="4364">
      <c r="A4364" t="inlineStr">
        <is>
          <t>TQRMNOP123337</t>
        </is>
      </c>
      <c r="B4364" t="n">
        <v>2025</v>
      </c>
      <c r="C4364" t="n">
        <v>1</v>
      </c>
      <c r="D4364" t="n">
        <v>41</v>
      </c>
      <c r="E4364" t="inlineStr">
        <is>
          <t>S</t>
        </is>
      </c>
      <c r="F4364" t="n">
        <v>8</v>
      </c>
      <c r="G4364" t="n">
        <v>1401</v>
      </c>
      <c r="H4364" t="n">
        <v>2</v>
      </c>
      <c r="I4364" t="n">
        <v>1</v>
      </c>
      <c r="J4364" t="n">
        <v>27</v>
      </c>
      <c r="K4364" t="n">
        <v>2</v>
      </c>
      <c r="L4364" t="n">
        <v>6</v>
      </c>
      <c r="M4364" t="n">
        <v>1</v>
      </c>
      <c r="N4364" t="n">
        <v>3</v>
      </c>
      <c r="O4364" t="n">
        <v>1</v>
      </c>
      <c r="P4364" t="n">
        <v>1</v>
      </c>
      <c r="Q4364" t="n">
        <v>52</v>
      </c>
      <c r="R4364" s="15" t="n">
        <v>1203000</v>
      </c>
      <c r="S4364" s="15" t="n">
        <v>0</v>
      </c>
      <c r="T4364" s="15" t="n">
        <v>1203000</v>
      </c>
      <c r="U4364" s="15" t="n">
        <v>243200</v>
      </c>
      <c r="V4364">
        <f>IFERROR(VLOOKUP(D4364,Tablas_Equivalencia!$A$3:$B$8,2,FALSE),"Sin dato")</f>
        <v/>
      </c>
      <c r="W4364">
        <f>IFERROR(VLOOKUP(L4364,Tablas_Equivalencia!$D$3:$E$9,2,FALSE),"Sin dato")</f>
        <v/>
      </c>
      <c r="X4364">
        <f>IF(I4364=1,"Varón","Mujer")</f>
        <v/>
      </c>
      <c r="Y4364">
        <f>IFERROR(VLOOKUP(M4364,Tablas_Equivalencia!$G$3:$H$6,2,FALSE),"Sin dato")</f>
        <v/>
      </c>
      <c r="Z4364">
        <f>IF(J4364&lt;=24,"18-24","25-29")</f>
        <v/>
      </c>
      <c r="AA4364">
        <f>IF(M4364&lt;&gt;1,"",IF(P4364=2,1,0))</f>
        <v/>
      </c>
      <c r="AB4364">
        <f>IF(M4364&lt;&gt;1,"",IF(O4364&gt;=2,1,0))</f>
        <v/>
      </c>
      <c r="AC4364">
        <f>IF(M4364&lt;&gt;1,"",IF(OR(Q4364=999,Q4364=""),"",IF(OR(Q4364&lt;35,Q4364&gt;48),1,0)))</f>
        <v/>
      </c>
      <c r="AD4364">
        <f>IF(COUNT(AA4364:AC4364)&lt;3,"",SUM(AA4364:AC4364))</f>
        <v/>
      </c>
      <c r="AE4364">
        <f>IF(L4364&gt;=4,2,IF(L4364&gt;=2,1,0))</f>
        <v/>
      </c>
      <c r="AF4364">
        <f>IF(L4364&gt;=5,1,0)</f>
        <v/>
      </c>
      <c r="AG4364">
        <f>AE4364+AF4364</f>
        <v/>
      </c>
      <c r="AH4364" s="15">
        <f>IF(M4364&lt;&gt;1,"",IF(OR(R4364=-9,R4364=""),"",R4364))</f>
        <v/>
      </c>
      <c r="AI4364">
        <f>IF(M4364&lt;&gt;1,"",IF(OR(Q4364=999,Q4364=""),"",Q4364))</f>
        <v/>
      </c>
    </row>
    <row r="4365">
      <c r="A4365" t="inlineStr">
        <is>
          <t>TQRMNOP123339</t>
        </is>
      </c>
      <c r="B4365" t="n">
        <v>2025</v>
      </c>
      <c r="C4365" t="n">
        <v>1</v>
      </c>
      <c r="D4365" t="n">
        <v>42</v>
      </c>
      <c r="E4365" t="inlineStr">
        <is>
          <t>N</t>
        </is>
      </c>
      <c r="F4365" t="n">
        <v>25</v>
      </c>
      <c r="G4365" t="n">
        <v>192</v>
      </c>
      <c r="H4365" t="n">
        <v>3</v>
      </c>
      <c r="I4365" t="n">
        <v>2</v>
      </c>
      <c r="J4365" t="n">
        <v>23</v>
      </c>
      <c r="K4365" t="n">
        <v>2</v>
      </c>
      <c r="L4365" t="n">
        <v>6</v>
      </c>
      <c r="M4365" t="n">
        <v>3</v>
      </c>
      <c r="R4365" s="15" t="n">
        <v>0</v>
      </c>
      <c r="S4365" s="15" t="n">
        <v>0</v>
      </c>
      <c r="T4365" s="15" t="n">
        <v>0</v>
      </c>
      <c r="U4365" s="15" t="n">
        <v>119700</v>
      </c>
      <c r="V4365">
        <f>IFERROR(VLOOKUP(D4365,Tablas_Equivalencia!$A$3:$B$8,2,FALSE),"Sin dato")</f>
        <v/>
      </c>
      <c r="W4365">
        <f>IFERROR(VLOOKUP(L4365,Tablas_Equivalencia!$D$3:$E$9,2,FALSE),"Sin dato")</f>
        <v/>
      </c>
      <c r="X4365">
        <f>IF(I4365=1,"Varón","Mujer")</f>
        <v/>
      </c>
      <c r="Y4365">
        <f>IFERROR(VLOOKUP(M4365,Tablas_Equivalencia!$G$3:$H$6,2,FALSE),"Sin dato")</f>
        <v/>
      </c>
      <c r="Z4365">
        <f>IF(J4365&lt;=24,"18-24","25-29")</f>
        <v/>
      </c>
      <c r="AA4365">
        <f>IF(M4365&lt;&gt;1,"",IF(P4365=2,1,0))</f>
        <v/>
      </c>
      <c r="AB4365">
        <f>IF(M4365&lt;&gt;1,"",IF(O4365&gt;=2,1,0))</f>
        <v/>
      </c>
      <c r="AC4365">
        <f>IF(M4365&lt;&gt;1,"",IF(OR(Q4365=999,Q4365=""),"",IF(OR(Q4365&lt;35,Q4365&gt;48),1,0)))</f>
        <v/>
      </c>
      <c r="AD4365">
        <f>IF(COUNT(AA4365:AC4365)&lt;3,"",SUM(AA4365:AC4365))</f>
        <v/>
      </c>
      <c r="AE4365">
        <f>IF(L4365&gt;=4,2,IF(L4365&gt;=2,1,0))</f>
        <v/>
      </c>
      <c r="AF4365">
        <f>IF(L4365&gt;=5,1,0)</f>
        <v/>
      </c>
      <c r="AG4365">
        <f>AE4365+AF4365</f>
        <v/>
      </c>
      <c r="AH4365" s="15">
        <f>IF(M4365&lt;&gt;1,"",IF(OR(R4365=-9,R4365=""),"",R4365))</f>
        <v/>
      </c>
      <c r="AI4365">
        <f>IF(M4365&lt;&gt;1,"",IF(OR(Q4365=999,Q4365=""),"",Q4365))</f>
        <v/>
      </c>
    </row>
    <row r="4366">
      <c r="A4366" t="inlineStr">
        <is>
          <t>TQRMNOP123345</t>
        </is>
      </c>
      <c r="B4366" t="n">
        <v>2025</v>
      </c>
      <c r="C4366" t="n">
        <v>1</v>
      </c>
      <c r="D4366" t="n">
        <v>40</v>
      </c>
      <c r="E4366" t="inlineStr">
        <is>
          <t>N</t>
        </is>
      </c>
      <c r="F4366" t="n">
        <v>9</v>
      </c>
      <c r="G4366" t="n">
        <v>626</v>
      </c>
      <c r="H4366" t="n">
        <v>3</v>
      </c>
      <c r="I4366" t="n">
        <v>2</v>
      </c>
      <c r="J4366" t="n">
        <v>27</v>
      </c>
      <c r="K4366" t="n">
        <v>2</v>
      </c>
      <c r="L4366" t="n">
        <v>4</v>
      </c>
      <c r="M4366" t="n">
        <v>3</v>
      </c>
      <c r="R4366" s="15" t="n">
        <v>0</v>
      </c>
      <c r="S4366" s="15" t="n">
        <v>50000</v>
      </c>
      <c r="T4366" s="15" t="n">
        <v>50000</v>
      </c>
      <c r="U4366" s="15" t="n">
        <v>49800</v>
      </c>
      <c r="V4366">
        <f>IFERROR(VLOOKUP(D4366,Tablas_Equivalencia!$A$3:$B$8,2,FALSE),"Sin dato")</f>
        <v/>
      </c>
      <c r="W4366">
        <f>IFERROR(VLOOKUP(L4366,Tablas_Equivalencia!$D$3:$E$9,2,FALSE),"Sin dato")</f>
        <v/>
      </c>
      <c r="X4366">
        <f>IF(I4366=1,"Varón","Mujer")</f>
        <v/>
      </c>
      <c r="Y4366">
        <f>IFERROR(VLOOKUP(M4366,Tablas_Equivalencia!$G$3:$H$6,2,FALSE),"Sin dato")</f>
        <v/>
      </c>
      <c r="Z4366">
        <f>IF(J4366&lt;=24,"18-24","25-29")</f>
        <v/>
      </c>
      <c r="AA4366">
        <f>IF(M4366&lt;&gt;1,"",IF(P4366=2,1,0))</f>
        <v/>
      </c>
      <c r="AB4366">
        <f>IF(M4366&lt;&gt;1,"",IF(O4366&gt;=2,1,0))</f>
        <v/>
      </c>
      <c r="AC4366">
        <f>IF(M4366&lt;&gt;1,"",IF(OR(Q4366=999,Q4366=""),"",IF(OR(Q4366&lt;35,Q4366&gt;48),1,0)))</f>
        <v/>
      </c>
      <c r="AD4366">
        <f>IF(COUNT(AA4366:AC4366)&lt;3,"",SUM(AA4366:AC4366))</f>
        <v/>
      </c>
      <c r="AE4366">
        <f>IF(L4366&gt;=4,2,IF(L4366&gt;=2,1,0))</f>
        <v/>
      </c>
      <c r="AF4366">
        <f>IF(L4366&gt;=5,1,0)</f>
        <v/>
      </c>
      <c r="AG4366">
        <f>AE4366+AF4366</f>
        <v/>
      </c>
      <c r="AH4366" s="15">
        <f>IF(M4366&lt;&gt;1,"",IF(OR(R4366=-9,R4366=""),"",R4366))</f>
        <v/>
      </c>
      <c r="AI4366">
        <f>IF(M4366&lt;&gt;1,"",IF(OR(Q4366=999,Q4366=""),"",Q4366))</f>
        <v/>
      </c>
    </row>
    <row r="4367">
      <c r="A4367" t="inlineStr">
        <is>
          <t>TQRMNOP123352</t>
        </is>
      </c>
      <c r="B4367" t="n">
        <v>2025</v>
      </c>
      <c r="C4367" t="n">
        <v>1</v>
      </c>
      <c r="D4367" t="n">
        <v>43</v>
      </c>
      <c r="E4367" t="inlineStr">
        <is>
          <t>N</t>
        </is>
      </c>
      <c r="F4367" t="n">
        <v>34</v>
      </c>
      <c r="G4367" t="n">
        <v>831</v>
      </c>
      <c r="H4367" t="n">
        <v>1</v>
      </c>
      <c r="I4367" t="n">
        <v>2</v>
      </c>
      <c r="J4367" t="n">
        <v>19</v>
      </c>
      <c r="K4367" t="n">
        <v>2</v>
      </c>
      <c r="L4367" t="n">
        <v>5</v>
      </c>
      <c r="M4367" t="n">
        <v>1</v>
      </c>
      <c r="N4367" t="n">
        <v>3</v>
      </c>
      <c r="O4367" t="n">
        <v>1</v>
      </c>
      <c r="P4367" t="n">
        <v>1</v>
      </c>
      <c r="Q4367" t="n">
        <v>34</v>
      </c>
      <c r="R4367" s="15" t="n">
        <v>477000</v>
      </c>
      <c r="S4367" s="15" t="n">
        <v>0</v>
      </c>
      <c r="T4367" s="15" t="n">
        <v>477000</v>
      </c>
      <c r="U4367" s="15" t="n">
        <v>353000</v>
      </c>
      <c r="V4367">
        <f>IFERROR(VLOOKUP(D4367,Tablas_Equivalencia!$A$3:$B$8,2,FALSE),"Sin dato")</f>
        <v/>
      </c>
      <c r="W4367">
        <f>IFERROR(VLOOKUP(L4367,Tablas_Equivalencia!$D$3:$E$9,2,FALSE),"Sin dato")</f>
        <v/>
      </c>
      <c r="X4367">
        <f>IF(I4367=1,"Varón","Mujer")</f>
        <v/>
      </c>
      <c r="Y4367">
        <f>IFERROR(VLOOKUP(M4367,Tablas_Equivalencia!$G$3:$H$6,2,FALSE),"Sin dato")</f>
        <v/>
      </c>
      <c r="Z4367">
        <f>IF(J4367&lt;=24,"18-24","25-29")</f>
        <v/>
      </c>
      <c r="AA4367">
        <f>IF(M4367&lt;&gt;1,"",IF(P4367=2,1,0))</f>
        <v/>
      </c>
      <c r="AB4367">
        <f>IF(M4367&lt;&gt;1,"",IF(O4367&gt;=2,1,0))</f>
        <v/>
      </c>
      <c r="AC4367">
        <f>IF(M4367&lt;&gt;1,"",IF(OR(Q4367=999,Q4367=""),"",IF(OR(Q4367&lt;35,Q4367&gt;48),1,0)))</f>
        <v/>
      </c>
      <c r="AD4367">
        <f>IF(COUNT(AA4367:AC4367)&lt;3,"",SUM(AA4367:AC4367))</f>
        <v/>
      </c>
      <c r="AE4367">
        <f>IF(L4367&gt;=4,2,IF(L4367&gt;=2,1,0))</f>
        <v/>
      </c>
      <c r="AF4367">
        <f>IF(L4367&gt;=5,1,0)</f>
        <v/>
      </c>
      <c r="AG4367">
        <f>AE4367+AF4367</f>
        <v/>
      </c>
      <c r="AH4367" s="15">
        <f>IF(M4367&lt;&gt;1,"",IF(OR(R4367=-9,R4367=""),"",R4367))</f>
        <v/>
      </c>
      <c r="AI4367">
        <f>IF(M4367&lt;&gt;1,"",IF(OR(Q4367=999,Q4367=""),"",Q4367))</f>
        <v/>
      </c>
    </row>
    <row r="4368">
      <c r="A4368" t="inlineStr">
        <is>
          <t>TQRMNOP123357</t>
        </is>
      </c>
      <c r="B4368" t="n">
        <v>2025</v>
      </c>
      <c r="C4368" t="n">
        <v>1</v>
      </c>
      <c r="D4368" t="n">
        <v>41</v>
      </c>
      <c r="E4368" t="inlineStr">
        <is>
          <t>S</t>
        </is>
      </c>
      <c r="F4368" t="n">
        <v>8</v>
      </c>
      <c r="G4368" t="n">
        <v>1099</v>
      </c>
      <c r="H4368" t="n">
        <v>10</v>
      </c>
      <c r="I4368" t="n">
        <v>2</v>
      </c>
      <c r="J4368" t="n">
        <v>18</v>
      </c>
      <c r="K4368" t="n">
        <v>2</v>
      </c>
      <c r="L4368" t="n">
        <v>3</v>
      </c>
      <c r="M4368" t="n">
        <v>3</v>
      </c>
      <c r="R4368" s="15" t="n">
        <v>0</v>
      </c>
      <c r="S4368" s="15" t="n">
        <v>0</v>
      </c>
      <c r="T4368" s="15" t="n">
        <v>0</v>
      </c>
      <c r="U4368" s="15" t="n">
        <v>203700</v>
      </c>
      <c r="V4368">
        <f>IFERROR(VLOOKUP(D4368,Tablas_Equivalencia!$A$3:$B$8,2,FALSE),"Sin dato")</f>
        <v/>
      </c>
      <c r="W4368">
        <f>IFERROR(VLOOKUP(L4368,Tablas_Equivalencia!$D$3:$E$9,2,FALSE),"Sin dato")</f>
        <v/>
      </c>
      <c r="X4368">
        <f>IF(I4368=1,"Varón","Mujer")</f>
        <v/>
      </c>
      <c r="Y4368">
        <f>IFERROR(VLOOKUP(M4368,Tablas_Equivalencia!$G$3:$H$6,2,FALSE),"Sin dato")</f>
        <v/>
      </c>
      <c r="Z4368">
        <f>IF(J4368&lt;=24,"18-24","25-29")</f>
        <v/>
      </c>
      <c r="AA4368">
        <f>IF(M4368&lt;&gt;1,"",IF(P4368=2,1,0))</f>
        <v/>
      </c>
      <c r="AB4368">
        <f>IF(M4368&lt;&gt;1,"",IF(O4368&gt;=2,1,0))</f>
        <v/>
      </c>
      <c r="AC4368">
        <f>IF(M4368&lt;&gt;1,"",IF(OR(Q4368=999,Q4368=""),"",IF(OR(Q4368&lt;35,Q4368&gt;48),1,0)))</f>
        <v/>
      </c>
      <c r="AD4368">
        <f>IF(COUNT(AA4368:AC4368)&lt;3,"",SUM(AA4368:AC4368))</f>
        <v/>
      </c>
      <c r="AE4368">
        <f>IF(L4368&gt;=4,2,IF(L4368&gt;=2,1,0))</f>
        <v/>
      </c>
      <c r="AF4368">
        <f>IF(L4368&gt;=5,1,0)</f>
        <v/>
      </c>
      <c r="AG4368">
        <f>AE4368+AF4368</f>
        <v/>
      </c>
      <c r="AH4368" s="15">
        <f>IF(M4368&lt;&gt;1,"",IF(OR(R4368=-9,R4368=""),"",R4368))</f>
        <v/>
      </c>
      <c r="AI4368">
        <f>IF(M4368&lt;&gt;1,"",IF(OR(Q4368=999,Q4368=""),"",Q4368))</f>
        <v/>
      </c>
    </row>
    <row r="4369">
      <c r="A4369" t="inlineStr">
        <is>
          <t>TQRMNOP123359</t>
        </is>
      </c>
      <c r="B4369" t="n">
        <v>2025</v>
      </c>
      <c r="C4369" t="n">
        <v>1</v>
      </c>
      <c r="D4369" t="n">
        <v>43</v>
      </c>
      <c r="E4369" t="inlineStr">
        <is>
          <t>S</t>
        </is>
      </c>
      <c r="F4369" t="n">
        <v>36</v>
      </c>
      <c r="G4369" t="n">
        <v>701</v>
      </c>
      <c r="H4369" t="n">
        <v>3</v>
      </c>
      <c r="I4369" t="n">
        <v>1</v>
      </c>
      <c r="J4369" t="n">
        <v>19</v>
      </c>
      <c r="K4369" t="n">
        <v>2</v>
      </c>
      <c r="L4369" t="n">
        <v>3</v>
      </c>
      <c r="M4369" t="n">
        <v>2</v>
      </c>
      <c r="R4369" s="15" t="n">
        <v>0</v>
      </c>
      <c r="S4369" s="15" t="n">
        <v>0</v>
      </c>
      <c r="T4369" s="15" t="n">
        <v>0</v>
      </c>
      <c r="U4369" s="15" t="n">
        <v>186100</v>
      </c>
      <c r="V4369">
        <f>IFERROR(VLOOKUP(D4369,Tablas_Equivalencia!$A$3:$B$8,2,FALSE),"Sin dato")</f>
        <v/>
      </c>
      <c r="W4369">
        <f>IFERROR(VLOOKUP(L4369,Tablas_Equivalencia!$D$3:$E$9,2,FALSE),"Sin dato")</f>
        <v/>
      </c>
      <c r="X4369">
        <f>IF(I4369=1,"Varón","Mujer")</f>
        <v/>
      </c>
      <c r="Y4369">
        <f>IFERROR(VLOOKUP(M4369,Tablas_Equivalencia!$G$3:$H$6,2,FALSE),"Sin dato")</f>
        <v/>
      </c>
      <c r="Z4369">
        <f>IF(J4369&lt;=24,"18-24","25-29")</f>
        <v/>
      </c>
      <c r="AA4369">
        <f>IF(M4369&lt;&gt;1,"",IF(P4369=2,1,0))</f>
        <v/>
      </c>
      <c r="AB4369">
        <f>IF(M4369&lt;&gt;1,"",IF(O4369&gt;=2,1,0))</f>
        <v/>
      </c>
      <c r="AC4369">
        <f>IF(M4369&lt;&gt;1,"",IF(OR(Q4369=999,Q4369=""),"",IF(OR(Q4369&lt;35,Q4369&gt;48),1,0)))</f>
        <v/>
      </c>
      <c r="AD4369">
        <f>IF(COUNT(AA4369:AC4369)&lt;3,"",SUM(AA4369:AC4369))</f>
        <v/>
      </c>
      <c r="AE4369">
        <f>IF(L4369&gt;=4,2,IF(L4369&gt;=2,1,0))</f>
        <v/>
      </c>
      <c r="AF4369">
        <f>IF(L4369&gt;=5,1,0)</f>
        <v/>
      </c>
      <c r="AG4369">
        <f>AE4369+AF4369</f>
        <v/>
      </c>
      <c r="AH4369" s="15">
        <f>IF(M4369&lt;&gt;1,"",IF(OR(R4369=-9,R4369=""),"",R4369))</f>
        <v/>
      </c>
      <c r="AI4369">
        <f>IF(M4369&lt;&gt;1,"",IF(OR(Q4369=999,Q4369=""),"",Q4369))</f>
        <v/>
      </c>
    </row>
    <row r="4370">
      <c r="A4370" t="inlineStr">
        <is>
          <t>TQRMNOP123369</t>
        </is>
      </c>
      <c r="B4370" t="n">
        <v>2025</v>
      </c>
      <c r="C4370" t="n">
        <v>1</v>
      </c>
      <c r="D4370" t="n">
        <v>1</v>
      </c>
      <c r="E4370" t="inlineStr">
        <is>
          <t>S</t>
        </is>
      </c>
      <c r="F4370" t="n">
        <v>32</v>
      </c>
      <c r="G4370" t="n">
        <v>905</v>
      </c>
      <c r="H4370" t="n">
        <v>3</v>
      </c>
      <c r="I4370" t="n">
        <v>2</v>
      </c>
      <c r="J4370" t="n">
        <v>18</v>
      </c>
      <c r="K4370" t="n">
        <v>1</v>
      </c>
      <c r="L4370" t="n">
        <v>5</v>
      </c>
      <c r="M4370" t="n">
        <v>1</v>
      </c>
      <c r="N4370" t="n">
        <v>2</v>
      </c>
      <c r="O4370" t="n">
        <v>2</v>
      </c>
      <c r="P4370" t="n">
        <v>2</v>
      </c>
      <c r="Q4370" t="n">
        <v>20</v>
      </c>
      <c r="R4370" s="15" t="n">
        <v>443000</v>
      </c>
      <c r="S4370" s="15" t="n">
        <v>0</v>
      </c>
      <c r="T4370" s="15" t="n">
        <v>443000</v>
      </c>
      <c r="U4370" s="15" t="n">
        <v>154000</v>
      </c>
      <c r="V4370">
        <f>IFERROR(VLOOKUP(D4370,Tablas_Equivalencia!$A$3:$B$8,2,FALSE),"Sin dato")</f>
        <v/>
      </c>
      <c r="W4370">
        <f>IFERROR(VLOOKUP(L4370,Tablas_Equivalencia!$D$3:$E$9,2,FALSE),"Sin dato")</f>
        <v/>
      </c>
      <c r="X4370">
        <f>IF(I4370=1,"Varón","Mujer")</f>
        <v/>
      </c>
      <c r="Y4370">
        <f>IFERROR(VLOOKUP(M4370,Tablas_Equivalencia!$G$3:$H$6,2,FALSE),"Sin dato")</f>
        <v/>
      </c>
      <c r="Z4370">
        <f>IF(J4370&lt;=24,"18-24","25-29")</f>
        <v/>
      </c>
      <c r="AA4370">
        <f>IF(M4370&lt;&gt;1,"",IF(P4370=2,1,0))</f>
        <v/>
      </c>
      <c r="AB4370">
        <f>IF(M4370&lt;&gt;1,"",IF(O4370&gt;=2,1,0))</f>
        <v/>
      </c>
      <c r="AC4370">
        <f>IF(M4370&lt;&gt;1,"",IF(OR(Q4370=999,Q4370=""),"",IF(OR(Q4370&lt;35,Q4370&gt;48),1,0)))</f>
        <v/>
      </c>
      <c r="AD4370">
        <f>IF(COUNT(AA4370:AC4370)&lt;3,"",SUM(AA4370:AC4370))</f>
        <v/>
      </c>
      <c r="AE4370">
        <f>IF(L4370&gt;=4,2,IF(L4370&gt;=2,1,0))</f>
        <v/>
      </c>
      <c r="AF4370">
        <f>IF(L4370&gt;=5,1,0)</f>
        <v/>
      </c>
      <c r="AG4370">
        <f>AE4370+AF4370</f>
        <v/>
      </c>
      <c r="AH4370" s="15">
        <f>IF(M4370&lt;&gt;1,"",IF(OR(R4370=-9,R4370=""),"",R4370))</f>
        <v/>
      </c>
      <c r="AI4370">
        <f>IF(M4370&lt;&gt;1,"",IF(OR(Q4370=999,Q4370=""),"",Q4370))</f>
        <v/>
      </c>
    </row>
    <row r="4371">
      <c r="A4371" t="inlineStr">
        <is>
          <t>TQRMNOP123372</t>
        </is>
      </c>
      <c r="B4371" t="n">
        <v>2025</v>
      </c>
      <c r="C4371" t="n">
        <v>1</v>
      </c>
      <c r="D4371" t="n">
        <v>43</v>
      </c>
      <c r="E4371" t="inlineStr">
        <is>
          <t>S</t>
        </is>
      </c>
      <c r="F4371" t="n">
        <v>20</v>
      </c>
      <c r="G4371" t="n">
        <v>1017</v>
      </c>
      <c r="H4371" t="n">
        <v>2</v>
      </c>
      <c r="I4371" t="n">
        <v>2</v>
      </c>
      <c r="J4371" t="n">
        <v>29</v>
      </c>
      <c r="K4371" t="n">
        <v>1</v>
      </c>
      <c r="L4371" t="n">
        <v>5</v>
      </c>
      <c r="M4371" t="n">
        <v>1</v>
      </c>
      <c r="N4371" t="n">
        <v>3</v>
      </c>
      <c r="O4371" t="n">
        <v>1</v>
      </c>
      <c r="P4371" t="n">
        <v>1</v>
      </c>
      <c r="Q4371" t="n">
        <v>16</v>
      </c>
      <c r="R4371" s="15" t="n">
        <v>341000</v>
      </c>
      <c r="S4371" s="15" t="n">
        <v>0</v>
      </c>
      <c r="T4371" s="15" t="n">
        <v>341000</v>
      </c>
      <c r="U4371" s="15" t="n">
        <v>63800</v>
      </c>
      <c r="V4371">
        <f>IFERROR(VLOOKUP(D4371,Tablas_Equivalencia!$A$3:$B$8,2,FALSE),"Sin dato")</f>
        <v/>
      </c>
      <c r="W4371">
        <f>IFERROR(VLOOKUP(L4371,Tablas_Equivalencia!$D$3:$E$9,2,FALSE),"Sin dato")</f>
        <v/>
      </c>
      <c r="X4371">
        <f>IF(I4371=1,"Varón","Mujer")</f>
        <v/>
      </c>
      <c r="Y4371">
        <f>IFERROR(VLOOKUP(M4371,Tablas_Equivalencia!$G$3:$H$6,2,FALSE),"Sin dato")</f>
        <v/>
      </c>
      <c r="Z4371">
        <f>IF(J4371&lt;=24,"18-24","25-29")</f>
        <v/>
      </c>
      <c r="AA4371">
        <f>IF(M4371&lt;&gt;1,"",IF(P4371=2,1,0))</f>
        <v/>
      </c>
      <c r="AB4371">
        <f>IF(M4371&lt;&gt;1,"",IF(O4371&gt;=2,1,0))</f>
        <v/>
      </c>
      <c r="AC4371">
        <f>IF(M4371&lt;&gt;1,"",IF(OR(Q4371=999,Q4371=""),"",IF(OR(Q4371&lt;35,Q4371&gt;48),1,0)))</f>
        <v/>
      </c>
      <c r="AD4371">
        <f>IF(COUNT(AA4371:AC4371)&lt;3,"",SUM(AA4371:AC4371))</f>
        <v/>
      </c>
      <c r="AE4371">
        <f>IF(L4371&gt;=4,2,IF(L4371&gt;=2,1,0))</f>
        <v/>
      </c>
      <c r="AF4371">
        <f>IF(L4371&gt;=5,1,0)</f>
        <v/>
      </c>
      <c r="AG4371">
        <f>AE4371+AF4371</f>
        <v/>
      </c>
      <c r="AH4371" s="15">
        <f>IF(M4371&lt;&gt;1,"",IF(OR(R4371=-9,R4371=""),"",R4371))</f>
        <v/>
      </c>
      <c r="AI4371">
        <f>IF(M4371&lt;&gt;1,"",IF(OR(Q4371=999,Q4371=""),"",Q4371))</f>
        <v/>
      </c>
    </row>
    <row r="4372">
      <c r="A4372" t="inlineStr">
        <is>
          <t>TQRMNOP123378</t>
        </is>
      </c>
      <c r="B4372" t="n">
        <v>2025</v>
      </c>
      <c r="C4372" t="n">
        <v>1</v>
      </c>
      <c r="D4372" t="n">
        <v>40</v>
      </c>
      <c r="E4372" t="inlineStr">
        <is>
          <t>N</t>
        </is>
      </c>
      <c r="F4372" t="n">
        <v>22</v>
      </c>
      <c r="G4372" t="n">
        <v>1120</v>
      </c>
      <c r="H4372" t="n">
        <v>3</v>
      </c>
      <c r="I4372" t="n">
        <v>1</v>
      </c>
      <c r="J4372" t="n">
        <v>27</v>
      </c>
      <c r="K4372" t="n">
        <v>2</v>
      </c>
      <c r="L4372" t="n">
        <v>5</v>
      </c>
      <c r="M4372" t="n">
        <v>3</v>
      </c>
      <c r="R4372" s="15" t="n">
        <v>0</v>
      </c>
      <c r="S4372" s="15" t="n">
        <v>0</v>
      </c>
      <c r="T4372" s="15" t="n">
        <v>0</v>
      </c>
      <c r="U4372" s="15" t="n">
        <v>72800</v>
      </c>
      <c r="V4372">
        <f>IFERROR(VLOOKUP(D4372,Tablas_Equivalencia!$A$3:$B$8,2,FALSE),"Sin dato")</f>
        <v/>
      </c>
      <c r="W4372">
        <f>IFERROR(VLOOKUP(L4372,Tablas_Equivalencia!$D$3:$E$9,2,FALSE),"Sin dato")</f>
        <v/>
      </c>
      <c r="X4372">
        <f>IF(I4372=1,"Varón","Mujer")</f>
        <v/>
      </c>
      <c r="Y4372">
        <f>IFERROR(VLOOKUP(M4372,Tablas_Equivalencia!$G$3:$H$6,2,FALSE),"Sin dato")</f>
        <v/>
      </c>
      <c r="Z4372">
        <f>IF(J4372&lt;=24,"18-24","25-29")</f>
        <v/>
      </c>
      <c r="AA4372">
        <f>IF(M4372&lt;&gt;1,"",IF(P4372=2,1,0))</f>
        <v/>
      </c>
      <c r="AB4372">
        <f>IF(M4372&lt;&gt;1,"",IF(O4372&gt;=2,1,0))</f>
        <v/>
      </c>
      <c r="AC4372">
        <f>IF(M4372&lt;&gt;1,"",IF(OR(Q4372=999,Q4372=""),"",IF(OR(Q4372&lt;35,Q4372&gt;48),1,0)))</f>
        <v/>
      </c>
      <c r="AD4372">
        <f>IF(COUNT(AA4372:AC4372)&lt;3,"",SUM(AA4372:AC4372))</f>
        <v/>
      </c>
      <c r="AE4372">
        <f>IF(L4372&gt;=4,2,IF(L4372&gt;=2,1,0))</f>
        <v/>
      </c>
      <c r="AF4372">
        <f>IF(L4372&gt;=5,1,0)</f>
        <v/>
      </c>
      <c r="AG4372">
        <f>AE4372+AF4372</f>
        <v/>
      </c>
      <c r="AH4372" s="15">
        <f>IF(M4372&lt;&gt;1,"",IF(OR(R4372=-9,R4372=""),"",R4372))</f>
        <v/>
      </c>
      <c r="AI4372">
        <f>IF(M4372&lt;&gt;1,"",IF(OR(Q4372=999,Q4372=""),"",Q4372))</f>
        <v/>
      </c>
    </row>
    <row r="4373">
      <c r="A4373" t="inlineStr">
        <is>
          <t>TQRMNOP123380</t>
        </is>
      </c>
      <c r="B4373" t="n">
        <v>2025</v>
      </c>
      <c r="C4373" t="n">
        <v>1</v>
      </c>
      <c r="D4373" t="n">
        <v>1</v>
      </c>
      <c r="E4373" t="inlineStr">
        <is>
          <t>S</t>
        </is>
      </c>
      <c r="F4373" t="n">
        <v>32</v>
      </c>
      <c r="G4373" t="n">
        <v>1317</v>
      </c>
      <c r="H4373" t="n">
        <v>3</v>
      </c>
      <c r="I4373" t="n">
        <v>1</v>
      </c>
      <c r="J4373" t="n">
        <v>23</v>
      </c>
      <c r="K4373" t="n">
        <v>1</v>
      </c>
      <c r="L4373" t="n">
        <v>3</v>
      </c>
      <c r="M4373" t="n">
        <v>3</v>
      </c>
      <c r="R4373" s="15" t="n">
        <v>0</v>
      </c>
      <c r="S4373" s="15" t="n">
        <v>0</v>
      </c>
      <c r="T4373" s="15" t="n">
        <v>0</v>
      </c>
      <c r="U4373" s="15" t="n">
        <v>76300</v>
      </c>
      <c r="V4373">
        <f>IFERROR(VLOOKUP(D4373,Tablas_Equivalencia!$A$3:$B$8,2,FALSE),"Sin dato")</f>
        <v/>
      </c>
      <c r="W4373">
        <f>IFERROR(VLOOKUP(L4373,Tablas_Equivalencia!$D$3:$E$9,2,FALSE),"Sin dato")</f>
        <v/>
      </c>
      <c r="X4373">
        <f>IF(I4373=1,"Varón","Mujer")</f>
        <v/>
      </c>
      <c r="Y4373">
        <f>IFERROR(VLOOKUP(M4373,Tablas_Equivalencia!$G$3:$H$6,2,FALSE),"Sin dato")</f>
        <v/>
      </c>
      <c r="Z4373">
        <f>IF(J4373&lt;=24,"18-24","25-29")</f>
        <v/>
      </c>
      <c r="AA4373">
        <f>IF(M4373&lt;&gt;1,"",IF(P4373=2,1,0))</f>
        <v/>
      </c>
      <c r="AB4373">
        <f>IF(M4373&lt;&gt;1,"",IF(O4373&gt;=2,1,0))</f>
        <v/>
      </c>
      <c r="AC4373">
        <f>IF(M4373&lt;&gt;1,"",IF(OR(Q4373=999,Q4373=""),"",IF(OR(Q4373&lt;35,Q4373&gt;48),1,0)))</f>
        <v/>
      </c>
      <c r="AD4373">
        <f>IF(COUNT(AA4373:AC4373)&lt;3,"",SUM(AA4373:AC4373))</f>
        <v/>
      </c>
      <c r="AE4373">
        <f>IF(L4373&gt;=4,2,IF(L4373&gt;=2,1,0))</f>
        <v/>
      </c>
      <c r="AF4373">
        <f>IF(L4373&gt;=5,1,0)</f>
        <v/>
      </c>
      <c r="AG4373">
        <f>AE4373+AF4373</f>
        <v/>
      </c>
      <c r="AH4373" s="15">
        <f>IF(M4373&lt;&gt;1,"",IF(OR(R4373=-9,R4373=""),"",R4373))</f>
        <v/>
      </c>
      <c r="AI4373">
        <f>IF(M4373&lt;&gt;1,"",IF(OR(Q4373=999,Q4373=""),"",Q4373))</f>
        <v/>
      </c>
    </row>
    <row r="4374">
      <c r="A4374" t="inlineStr">
        <is>
          <t>TQRMNOP123382</t>
        </is>
      </c>
      <c r="B4374" t="n">
        <v>2025</v>
      </c>
      <c r="C4374" t="n">
        <v>1</v>
      </c>
      <c r="D4374" t="n">
        <v>1</v>
      </c>
      <c r="E4374" t="inlineStr">
        <is>
          <t>S</t>
        </is>
      </c>
      <c r="F4374" t="n">
        <v>33</v>
      </c>
      <c r="G4374" t="n">
        <v>813</v>
      </c>
      <c r="H4374" t="n">
        <v>1</v>
      </c>
      <c r="I4374" t="n">
        <v>1</v>
      </c>
      <c r="J4374" t="n">
        <v>24</v>
      </c>
      <c r="K4374" t="n">
        <v>2</v>
      </c>
      <c r="L4374" t="n">
        <v>4</v>
      </c>
      <c r="M4374" t="n">
        <v>1</v>
      </c>
      <c r="N4374" t="n">
        <v>3</v>
      </c>
      <c r="O4374" t="n">
        <v>2</v>
      </c>
      <c r="P4374" t="n">
        <v>2</v>
      </c>
      <c r="Q4374" t="n">
        <v>7</v>
      </c>
      <c r="R4374" s="15" t="n">
        <v>423000</v>
      </c>
      <c r="S4374" s="15" t="n">
        <v>0</v>
      </c>
      <c r="T4374" s="15" t="n">
        <v>423000</v>
      </c>
      <c r="U4374" s="15" t="n">
        <v>170100</v>
      </c>
      <c r="V4374">
        <f>IFERROR(VLOOKUP(D4374,Tablas_Equivalencia!$A$3:$B$8,2,FALSE),"Sin dato")</f>
        <v/>
      </c>
      <c r="W4374">
        <f>IFERROR(VLOOKUP(L4374,Tablas_Equivalencia!$D$3:$E$9,2,FALSE),"Sin dato")</f>
        <v/>
      </c>
      <c r="X4374">
        <f>IF(I4374=1,"Varón","Mujer")</f>
        <v/>
      </c>
      <c r="Y4374">
        <f>IFERROR(VLOOKUP(M4374,Tablas_Equivalencia!$G$3:$H$6,2,FALSE),"Sin dato")</f>
        <v/>
      </c>
      <c r="Z4374">
        <f>IF(J4374&lt;=24,"18-24","25-29")</f>
        <v/>
      </c>
      <c r="AA4374">
        <f>IF(M4374&lt;&gt;1,"",IF(P4374=2,1,0))</f>
        <v/>
      </c>
      <c r="AB4374">
        <f>IF(M4374&lt;&gt;1,"",IF(O4374&gt;=2,1,0))</f>
        <v/>
      </c>
      <c r="AC4374">
        <f>IF(M4374&lt;&gt;1,"",IF(OR(Q4374=999,Q4374=""),"",IF(OR(Q4374&lt;35,Q4374&gt;48),1,0)))</f>
        <v/>
      </c>
      <c r="AD4374">
        <f>IF(COUNT(AA4374:AC4374)&lt;3,"",SUM(AA4374:AC4374))</f>
        <v/>
      </c>
      <c r="AE4374">
        <f>IF(L4374&gt;=4,2,IF(L4374&gt;=2,1,0))</f>
        <v/>
      </c>
      <c r="AF4374">
        <f>IF(L4374&gt;=5,1,0)</f>
        <v/>
      </c>
      <c r="AG4374">
        <f>AE4374+AF4374</f>
        <v/>
      </c>
      <c r="AH4374" s="15">
        <f>IF(M4374&lt;&gt;1,"",IF(OR(R4374=-9,R4374=""),"",R4374))</f>
        <v/>
      </c>
      <c r="AI4374">
        <f>IF(M4374&lt;&gt;1,"",IF(OR(Q4374=999,Q4374=""),"",Q4374))</f>
        <v/>
      </c>
    </row>
    <row r="4375">
      <c r="A4375" t="inlineStr">
        <is>
          <t>TQRMNOP123384</t>
        </is>
      </c>
      <c r="B4375" t="n">
        <v>2025</v>
      </c>
      <c r="C4375" t="n">
        <v>1</v>
      </c>
      <c r="D4375" t="n">
        <v>41</v>
      </c>
      <c r="E4375" t="inlineStr">
        <is>
          <t>N</t>
        </is>
      </c>
      <c r="F4375" t="n">
        <v>12</v>
      </c>
      <c r="G4375" t="n">
        <v>1046</v>
      </c>
      <c r="H4375" t="n">
        <v>2</v>
      </c>
      <c r="I4375" t="n">
        <v>2</v>
      </c>
      <c r="J4375" t="n">
        <v>27</v>
      </c>
      <c r="K4375" t="n">
        <v>2</v>
      </c>
      <c r="L4375" t="n">
        <v>4</v>
      </c>
      <c r="M4375" t="n">
        <v>1</v>
      </c>
      <c r="N4375" t="n">
        <v>3</v>
      </c>
      <c r="O4375" t="n">
        <v>1</v>
      </c>
      <c r="P4375" t="n">
        <v>1</v>
      </c>
      <c r="Q4375" t="n">
        <v>30</v>
      </c>
      <c r="R4375" s="15" t="n">
        <v>935000</v>
      </c>
      <c r="S4375" s="15" t="n">
        <v>0</v>
      </c>
      <c r="T4375" s="15" t="n">
        <v>935000</v>
      </c>
      <c r="U4375" s="15" t="n">
        <v>75600</v>
      </c>
      <c r="V4375">
        <f>IFERROR(VLOOKUP(D4375,Tablas_Equivalencia!$A$3:$B$8,2,FALSE),"Sin dato")</f>
        <v/>
      </c>
      <c r="W4375">
        <f>IFERROR(VLOOKUP(L4375,Tablas_Equivalencia!$D$3:$E$9,2,FALSE),"Sin dato")</f>
        <v/>
      </c>
      <c r="X4375">
        <f>IF(I4375=1,"Varón","Mujer")</f>
        <v/>
      </c>
      <c r="Y4375">
        <f>IFERROR(VLOOKUP(M4375,Tablas_Equivalencia!$G$3:$H$6,2,FALSE),"Sin dato")</f>
        <v/>
      </c>
      <c r="Z4375">
        <f>IF(J4375&lt;=24,"18-24","25-29")</f>
        <v/>
      </c>
      <c r="AA4375">
        <f>IF(M4375&lt;&gt;1,"",IF(P4375=2,1,0))</f>
        <v/>
      </c>
      <c r="AB4375">
        <f>IF(M4375&lt;&gt;1,"",IF(O4375&gt;=2,1,0))</f>
        <v/>
      </c>
      <c r="AC4375">
        <f>IF(M4375&lt;&gt;1,"",IF(OR(Q4375=999,Q4375=""),"",IF(OR(Q4375&lt;35,Q4375&gt;48),1,0)))</f>
        <v/>
      </c>
      <c r="AD4375">
        <f>IF(COUNT(AA4375:AC4375)&lt;3,"",SUM(AA4375:AC4375))</f>
        <v/>
      </c>
      <c r="AE4375">
        <f>IF(L4375&gt;=4,2,IF(L4375&gt;=2,1,0))</f>
        <v/>
      </c>
      <c r="AF4375">
        <f>IF(L4375&gt;=5,1,0)</f>
        <v/>
      </c>
      <c r="AG4375">
        <f>AE4375+AF4375</f>
        <v/>
      </c>
      <c r="AH4375" s="15">
        <f>IF(M4375&lt;&gt;1,"",IF(OR(R4375=-9,R4375=""),"",R4375))</f>
        <v/>
      </c>
      <c r="AI4375">
        <f>IF(M4375&lt;&gt;1,"",IF(OR(Q4375=999,Q4375=""),"",Q4375))</f>
        <v/>
      </c>
    </row>
    <row r="4376">
      <c r="A4376" t="inlineStr">
        <is>
          <t>TQRMNOP123389</t>
        </is>
      </c>
      <c r="B4376" t="n">
        <v>2025</v>
      </c>
      <c r="C4376" t="n">
        <v>1</v>
      </c>
      <c r="D4376" t="n">
        <v>41</v>
      </c>
      <c r="E4376" t="inlineStr">
        <is>
          <t>N</t>
        </is>
      </c>
      <c r="F4376" t="n">
        <v>15</v>
      </c>
      <c r="G4376" t="n">
        <v>1295</v>
      </c>
      <c r="H4376" t="n">
        <v>10</v>
      </c>
      <c r="I4376" t="n">
        <v>2</v>
      </c>
      <c r="J4376" t="n">
        <v>18</v>
      </c>
      <c r="K4376" t="n">
        <v>1</v>
      </c>
      <c r="L4376" t="n">
        <v>4</v>
      </c>
      <c r="M4376" t="n">
        <v>3</v>
      </c>
      <c r="R4376" s="15" t="n">
        <v>0</v>
      </c>
      <c r="S4376" s="15" t="n">
        <v>0</v>
      </c>
      <c r="T4376" s="15" t="n">
        <v>0</v>
      </c>
      <c r="U4376" s="15" t="n">
        <v>258300</v>
      </c>
      <c r="V4376">
        <f>IFERROR(VLOOKUP(D4376,Tablas_Equivalencia!$A$3:$B$8,2,FALSE),"Sin dato")</f>
        <v/>
      </c>
      <c r="W4376">
        <f>IFERROR(VLOOKUP(L4376,Tablas_Equivalencia!$D$3:$E$9,2,FALSE),"Sin dato")</f>
        <v/>
      </c>
      <c r="X4376">
        <f>IF(I4376=1,"Varón","Mujer")</f>
        <v/>
      </c>
      <c r="Y4376">
        <f>IFERROR(VLOOKUP(M4376,Tablas_Equivalencia!$G$3:$H$6,2,FALSE),"Sin dato")</f>
        <v/>
      </c>
      <c r="Z4376">
        <f>IF(J4376&lt;=24,"18-24","25-29")</f>
        <v/>
      </c>
      <c r="AA4376">
        <f>IF(M4376&lt;&gt;1,"",IF(P4376=2,1,0))</f>
        <v/>
      </c>
      <c r="AB4376">
        <f>IF(M4376&lt;&gt;1,"",IF(O4376&gt;=2,1,0))</f>
        <v/>
      </c>
      <c r="AC4376">
        <f>IF(M4376&lt;&gt;1,"",IF(OR(Q4376=999,Q4376=""),"",IF(OR(Q4376&lt;35,Q4376&gt;48),1,0)))</f>
        <v/>
      </c>
      <c r="AD4376">
        <f>IF(COUNT(AA4376:AC4376)&lt;3,"",SUM(AA4376:AC4376))</f>
        <v/>
      </c>
      <c r="AE4376">
        <f>IF(L4376&gt;=4,2,IF(L4376&gt;=2,1,0))</f>
        <v/>
      </c>
      <c r="AF4376">
        <f>IF(L4376&gt;=5,1,0)</f>
        <v/>
      </c>
      <c r="AG4376">
        <f>AE4376+AF4376</f>
        <v/>
      </c>
      <c r="AH4376" s="15">
        <f>IF(M4376&lt;&gt;1,"",IF(OR(R4376=-9,R4376=""),"",R4376))</f>
        <v/>
      </c>
      <c r="AI4376">
        <f>IF(M4376&lt;&gt;1,"",IF(OR(Q4376=999,Q4376=""),"",Q4376))</f>
        <v/>
      </c>
    </row>
    <row r="4377">
      <c r="A4377" t="inlineStr">
        <is>
          <t>TQRMNOP123391</t>
        </is>
      </c>
      <c r="B4377" t="n">
        <v>2025</v>
      </c>
      <c r="C4377" t="n">
        <v>1</v>
      </c>
      <c r="D4377" t="n">
        <v>44</v>
      </c>
      <c r="E4377" t="inlineStr">
        <is>
          <t>S</t>
        </is>
      </c>
      <c r="F4377" t="n">
        <v>13</v>
      </c>
      <c r="G4377" t="n">
        <v>1193</v>
      </c>
      <c r="H4377" t="n">
        <v>1</v>
      </c>
      <c r="I4377" t="n">
        <v>1</v>
      </c>
      <c r="J4377" t="n">
        <v>28</v>
      </c>
      <c r="K4377" t="n">
        <v>1</v>
      </c>
      <c r="L4377" t="n">
        <v>5</v>
      </c>
      <c r="M4377" t="n">
        <v>1</v>
      </c>
      <c r="N4377" t="n">
        <v>3</v>
      </c>
      <c r="O4377" t="n">
        <v>1</v>
      </c>
      <c r="P4377" t="n">
        <v>1</v>
      </c>
      <c r="Q4377" t="n">
        <v>35</v>
      </c>
      <c r="R4377" s="15" t="n">
        <v>722000</v>
      </c>
      <c r="S4377" s="15" t="n">
        <v>0</v>
      </c>
      <c r="T4377" s="15" t="n">
        <v>722000</v>
      </c>
      <c r="U4377" s="15" t="n">
        <v>162300</v>
      </c>
      <c r="V4377">
        <f>IFERROR(VLOOKUP(D4377,Tablas_Equivalencia!$A$3:$B$8,2,FALSE),"Sin dato")</f>
        <v/>
      </c>
      <c r="W4377">
        <f>IFERROR(VLOOKUP(L4377,Tablas_Equivalencia!$D$3:$E$9,2,FALSE),"Sin dato")</f>
        <v/>
      </c>
      <c r="X4377">
        <f>IF(I4377=1,"Varón","Mujer")</f>
        <v/>
      </c>
      <c r="Y4377">
        <f>IFERROR(VLOOKUP(M4377,Tablas_Equivalencia!$G$3:$H$6,2,FALSE),"Sin dato")</f>
        <v/>
      </c>
      <c r="Z4377">
        <f>IF(J4377&lt;=24,"18-24","25-29")</f>
        <v/>
      </c>
      <c r="AA4377">
        <f>IF(M4377&lt;&gt;1,"",IF(P4377=2,1,0))</f>
        <v/>
      </c>
      <c r="AB4377">
        <f>IF(M4377&lt;&gt;1,"",IF(O4377&gt;=2,1,0))</f>
        <v/>
      </c>
      <c r="AC4377">
        <f>IF(M4377&lt;&gt;1,"",IF(OR(Q4377=999,Q4377=""),"",IF(OR(Q4377&lt;35,Q4377&gt;48),1,0)))</f>
        <v/>
      </c>
      <c r="AD4377">
        <f>IF(COUNT(AA4377:AC4377)&lt;3,"",SUM(AA4377:AC4377))</f>
        <v/>
      </c>
      <c r="AE4377">
        <f>IF(L4377&gt;=4,2,IF(L4377&gt;=2,1,0))</f>
        <v/>
      </c>
      <c r="AF4377">
        <f>IF(L4377&gt;=5,1,0)</f>
        <v/>
      </c>
      <c r="AG4377">
        <f>AE4377+AF4377</f>
        <v/>
      </c>
      <c r="AH4377" s="15">
        <f>IF(M4377&lt;&gt;1,"",IF(OR(R4377=-9,R4377=""),"",R4377))</f>
        <v/>
      </c>
      <c r="AI4377">
        <f>IF(M4377&lt;&gt;1,"",IF(OR(Q4377=999,Q4377=""),"",Q4377))</f>
        <v/>
      </c>
    </row>
    <row r="4378">
      <c r="A4378" t="inlineStr">
        <is>
          <t>TQRMNOP123403</t>
        </is>
      </c>
      <c r="B4378" t="n">
        <v>2025</v>
      </c>
      <c r="C4378" t="n">
        <v>1</v>
      </c>
      <c r="D4378" t="n">
        <v>1</v>
      </c>
      <c r="E4378" t="inlineStr">
        <is>
          <t>S</t>
        </is>
      </c>
      <c r="F4378" t="n">
        <v>32</v>
      </c>
      <c r="G4378" t="n">
        <v>918</v>
      </c>
      <c r="H4378" t="n">
        <v>1</v>
      </c>
      <c r="I4378" t="n">
        <v>2</v>
      </c>
      <c r="J4378" t="n">
        <v>28</v>
      </c>
      <c r="K4378" t="n">
        <v>1</v>
      </c>
      <c r="L4378" t="n">
        <v>3</v>
      </c>
      <c r="M4378" t="n">
        <v>1</v>
      </c>
      <c r="N4378" t="n">
        <v>2</v>
      </c>
      <c r="O4378" t="n">
        <v>1</v>
      </c>
      <c r="P4378" t="n">
        <v>2</v>
      </c>
      <c r="Q4378" t="n">
        <v>21</v>
      </c>
      <c r="R4378" s="15" t="n">
        <v>469000</v>
      </c>
      <c r="S4378" s="15" t="n">
        <v>0</v>
      </c>
      <c r="T4378" s="15" t="n">
        <v>469000</v>
      </c>
      <c r="U4378" s="15" t="n">
        <v>378800</v>
      </c>
      <c r="V4378">
        <f>IFERROR(VLOOKUP(D4378,Tablas_Equivalencia!$A$3:$B$8,2,FALSE),"Sin dato")</f>
        <v/>
      </c>
      <c r="W4378">
        <f>IFERROR(VLOOKUP(L4378,Tablas_Equivalencia!$D$3:$E$9,2,FALSE),"Sin dato")</f>
        <v/>
      </c>
      <c r="X4378">
        <f>IF(I4378=1,"Varón","Mujer")</f>
        <v/>
      </c>
      <c r="Y4378">
        <f>IFERROR(VLOOKUP(M4378,Tablas_Equivalencia!$G$3:$H$6,2,FALSE),"Sin dato")</f>
        <v/>
      </c>
      <c r="Z4378">
        <f>IF(J4378&lt;=24,"18-24","25-29")</f>
        <v/>
      </c>
      <c r="AA4378">
        <f>IF(M4378&lt;&gt;1,"",IF(P4378=2,1,0))</f>
        <v/>
      </c>
      <c r="AB4378">
        <f>IF(M4378&lt;&gt;1,"",IF(O4378&gt;=2,1,0))</f>
        <v/>
      </c>
      <c r="AC4378">
        <f>IF(M4378&lt;&gt;1,"",IF(OR(Q4378=999,Q4378=""),"",IF(OR(Q4378&lt;35,Q4378&gt;48),1,0)))</f>
        <v/>
      </c>
      <c r="AD4378">
        <f>IF(COUNT(AA4378:AC4378)&lt;3,"",SUM(AA4378:AC4378))</f>
        <v/>
      </c>
      <c r="AE4378">
        <f>IF(L4378&gt;=4,2,IF(L4378&gt;=2,1,0))</f>
        <v/>
      </c>
      <c r="AF4378">
        <f>IF(L4378&gt;=5,1,0)</f>
        <v/>
      </c>
      <c r="AG4378">
        <f>AE4378+AF4378</f>
        <v/>
      </c>
      <c r="AH4378" s="15">
        <f>IF(M4378&lt;&gt;1,"",IF(OR(R4378=-9,R4378=""),"",R4378))</f>
        <v/>
      </c>
      <c r="AI4378">
        <f>IF(M4378&lt;&gt;1,"",IF(OR(Q4378=999,Q4378=""),"",Q4378))</f>
        <v/>
      </c>
    </row>
    <row r="4379">
      <c r="A4379" t="inlineStr">
        <is>
          <t>TQRMNOP123406</t>
        </is>
      </c>
      <c r="B4379" t="n">
        <v>2025</v>
      </c>
      <c r="C4379" t="n">
        <v>1</v>
      </c>
      <c r="D4379" t="n">
        <v>43</v>
      </c>
      <c r="E4379" t="inlineStr">
        <is>
          <t>S</t>
        </is>
      </c>
      <c r="F4379" t="n">
        <v>36</v>
      </c>
      <c r="G4379" t="n">
        <v>1241</v>
      </c>
      <c r="H4379" t="n">
        <v>1</v>
      </c>
      <c r="I4379" t="n">
        <v>2</v>
      </c>
      <c r="J4379" t="n">
        <v>21</v>
      </c>
      <c r="K4379" t="n">
        <v>1</v>
      </c>
      <c r="L4379" t="n">
        <v>5</v>
      </c>
      <c r="M4379" t="n">
        <v>1</v>
      </c>
      <c r="N4379" t="n">
        <v>3</v>
      </c>
      <c r="O4379" t="n">
        <v>1</v>
      </c>
      <c r="P4379" t="n">
        <v>1</v>
      </c>
      <c r="Q4379" t="n">
        <v>999</v>
      </c>
      <c r="R4379" s="15" t="n">
        <v>751000</v>
      </c>
      <c r="S4379" s="15" t="n">
        <v>0</v>
      </c>
      <c r="T4379" s="15" t="n">
        <v>751000</v>
      </c>
      <c r="U4379" s="15" t="n">
        <v>303600</v>
      </c>
      <c r="V4379">
        <f>IFERROR(VLOOKUP(D4379,Tablas_Equivalencia!$A$3:$B$8,2,FALSE),"Sin dato")</f>
        <v/>
      </c>
      <c r="W4379">
        <f>IFERROR(VLOOKUP(L4379,Tablas_Equivalencia!$D$3:$E$9,2,FALSE),"Sin dato")</f>
        <v/>
      </c>
      <c r="X4379">
        <f>IF(I4379=1,"Varón","Mujer")</f>
        <v/>
      </c>
      <c r="Y4379">
        <f>IFERROR(VLOOKUP(M4379,Tablas_Equivalencia!$G$3:$H$6,2,FALSE),"Sin dato")</f>
        <v/>
      </c>
      <c r="Z4379">
        <f>IF(J4379&lt;=24,"18-24","25-29")</f>
        <v/>
      </c>
      <c r="AA4379">
        <f>IF(M4379&lt;&gt;1,"",IF(P4379=2,1,0))</f>
        <v/>
      </c>
      <c r="AB4379">
        <f>IF(M4379&lt;&gt;1,"",IF(O4379&gt;=2,1,0))</f>
        <v/>
      </c>
      <c r="AC4379">
        <f>IF(M4379&lt;&gt;1,"",IF(OR(Q4379=999,Q4379=""),"",IF(OR(Q4379&lt;35,Q4379&gt;48),1,0)))</f>
        <v/>
      </c>
      <c r="AD4379">
        <f>IF(COUNT(AA4379:AC4379)&lt;3,"",SUM(AA4379:AC4379))</f>
        <v/>
      </c>
      <c r="AE4379">
        <f>IF(L4379&gt;=4,2,IF(L4379&gt;=2,1,0))</f>
        <v/>
      </c>
      <c r="AF4379">
        <f>IF(L4379&gt;=5,1,0)</f>
        <v/>
      </c>
      <c r="AG4379">
        <f>AE4379+AF4379</f>
        <v/>
      </c>
      <c r="AH4379" s="15">
        <f>IF(M4379&lt;&gt;1,"",IF(OR(R4379=-9,R4379=""),"",R4379))</f>
        <v/>
      </c>
      <c r="AI4379">
        <f>IF(M4379&lt;&gt;1,"",IF(OR(Q4379=999,Q4379=""),"",Q4379))</f>
        <v/>
      </c>
    </row>
    <row r="4380">
      <c r="A4380" t="inlineStr">
        <is>
          <t>TQRMNOP123408</t>
        </is>
      </c>
      <c r="B4380" t="n">
        <v>2025</v>
      </c>
      <c r="C4380" t="n">
        <v>1</v>
      </c>
      <c r="D4380" t="n">
        <v>43</v>
      </c>
      <c r="E4380" t="inlineStr">
        <is>
          <t>N</t>
        </is>
      </c>
      <c r="F4380" t="n">
        <v>29</v>
      </c>
      <c r="G4380" t="n">
        <v>1327</v>
      </c>
      <c r="H4380" t="n">
        <v>3</v>
      </c>
      <c r="I4380" t="n">
        <v>2</v>
      </c>
      <c r="J4380" t="n">
        <v>20</v>
      </c>
      <c r="K4380" t="n">
        <v>1</v>
      </c>
      <c r="L4380" t="n">
        <v>5</v>
      </c>
      <c r="M4380" t="n">
        <v>3</v>
      </c>
      <c r="R4380" s="15" t="n">
        <v>0</v>
      </c>
      <c r="S4380" s="15" t="n">
        <v>0</v>
      </c>
      <c r="T4380" s="15" t="n">
        <v>0</v>
      </c>
      <c r="U4380" s="15" t="n">
        <v>68300</v>
      </c>
      <c r="V4380">
        <f>IFERROR(VLOOKUP(D4380,Tablas_Equivalencia!$A$3:$B$8,2,FALSE),"Sin dato")</f>
        <v/>
      </c>
      <c r="W4380">
        <f>IFERROR(VLOOKUP(L4380,Tablas_Equivalencia!$D$3:$E$9,2,FALSE),"Sin dato")</f>
        <v/>
      </c>
      <c r="X4380">
        <f>IF(I4380=1,"Varón","Mujer")</f>
        <v/>
      </c>
      <c r="Y4380">
        <f>IFERROR(VLOOKUP(M4380,Tablas_Equivalencia!$G$3:$H$6,2,FALSE),"Sin dato")</f>
        <v/>
      </c>
      <c r="Z4380">
        <f>IF(J4380&lt;=24,"18-24","25-29")</f>
        <v/>
      </c>
      <c r="AA4380">
        <f>IF(M4380&lt;&gt;1,"",IF(P4380=2,1,0))</f>
        <v/>
      </c>
      <c r="AB4380">
        <f>IF(M4380&lt;&gt;1,"",IF(O4380&gt;=2,1,0))</f>
        <v/>
      </c>
      <c r="AC4380">
        <f>IF(M4380&lt;&gt;1,"",IF(OR(Q4380=999,Q4380=""),"",IF(OR(Q4380&lt;35,Q4380&gt;48),1,0)))</f>
        <v/>
      </c>
      <c r="AD4380">
        <f>IF(COUNT(AA4380:AC4380)&lt;3,"",SUM(AA4380:AC4380))</f>
        <v/>
      </c>
      <c r="AE4380">
        <f>IF(L4380&gt;=4,2,IF(L4380&gt;=2,1,0))</f>
        <v/>
      </c>
      <c r="AF4380">
        <f>IF(L4380&gt;=5,1,0)</f>
        <v/>
      </c>
      <c r="AG4380">
        <f>AE4380+AF4380</f>
        <v/>
      </c>
      <c r="AH4380" s="15">
        <f>IF(M4380&lt;&gt;1,"",IF(OR(R4380=-9,R4380=""),"",R4380))</f>
        <v/>
      </c>
      <c r="AI4380">
        <f>IF(M4380&lt;&gt;1,"",IF(OR(Q4380=999,Q4380=""),"",Q4380))</f>
        <v/>
      </c>
    </row>
    <row r="4381">
      <c r="A4381" t="inlineStr">
        <is>
          <t>TQRMNOP123409</t>
        </is>
      </c>
      <c r="B4381" t="n">
        <v>2025</v>
      </c>
      <c r="C4381" t="n">
        <v>1</v>
      </c>
      <c r="D4381" t="n">
        <v>1</v>
      </c>
      <c r="E4381" t="inlineStr">
        <is>
          <t>S</t>
        </is>
      </c>
      <c r="F4381" t="n">
        <v>32</v>
      </c>
      <c r="G4381" t="n">
        <v>1486</v>
      </c>
      <c r="H4381" t="n">
        <v>10</v>
      </c>
      <c r="I4381" t="n">
        <v>2</v>
      </c>
      <c r="J4381" t="n">
        <v>25</v>
      </c>
      <c r="K4381" t="n">
        <v>1</v>
      </c>
      <c r="L4381" t="n">
        <v>4</v>
      </c>
      <c r="M4381" t="n">
        <v>3</v>
      </c>
      <c r="R4381" s="15" t="n">
        <v>0</v>
      </c>
      <c r="S4381" s="15" t="n">
        <v>0</v>
      </c>
      <c r="T4381" s="15" t="n">
        <v>0</v>
      </c>
      <c r="U4381" s="15" t="n">
        <v>217800</v>
      </c>
      <c r="V4381">
        <f>IFERROR(VLOOKUP(D4381,Tablas_Equivalencia!$A$3:$B$8,2,FALSE),"Sin dato")</f>
        <v/>
      </c>
      <c r="W4381">
        <f>IFERROR(VLOOKUP(L4381,Tablas_Equivalencia!$D$3:$E$9,2,FALSE),"Sin dato")</f>
        <v/>
      </c>
      <c r="X4381">
        <f>IF(I4381=1,"Varón","Mujer")</f>
        <v/>
      </c>
      <c r="Y4381">
        <f>IFERROR(VLOOKUP(M4381,Tablas_Equivalencia!$G$3:$H$6,2,FALSE),"Sin dato")</f>
        <v/>
      </c>
      <c r="Z4381">
        <f>IF(J4381&lt;=24,"18-24","25-29")</f>
        <v/>
      </c>
      <c r="AA4381">
        <f>IF(M4381&lt;&gt;1,"",IF(P4381=2,1,0))</f>
        <v/>
      </c>
      <c r="AB4381">
        <f>IF(M4381&lt;&gt;1,"",IF(O4381&gt;=2,1,0))</f>
        <v/>
      </c>
      <c r="AC4381">
        <f>IF(M4381&lt;&gt;1,"",IF(OR(Q4381=999,Q4381=""),"",IF(OR(Q4381&lt;35,Q4381&gt;48),1,0)))</f>
        <v/>
      </c>
      <c r="AD4381">
        <f>IF(COUNT(AA4381:AC4381)&lt;3,"",SUM(AA4381:AC4381))</f>
        <v/>
      </c>
      <c r="AE4381">
        <f>IF(L4381&gt;=4,2,IF(L4381&gt;=2,1,0))</f>
        <v/>
      </c>
      <c r="AF4381">
        <f>IF(L4381&gt;=5,1,0)</f>
        <v/>
      </c>
      <c r="AG4381">
        <f>AE4381+AF4381</f>
        <v/>
      </c>
      <c r="AH4381" s="15">
        <f>IF(M4381&lt;&gt;1,"",IF(OR(R4381=-9,R4381=""),"",R4381))</f>
        <v/>
      </c>
      <c r="AI4381">
        <f>IF(M4381&lt;&gt;1,"",IF(OR(Q4381=999,Q4381=""),"",Q4381))</f>
        <v/>
      </c>
    </row>
    <row r="4382">
      <c r="A4382" t="inlineStr">
        <is>
          <t>TQRMNOP123411</t>
        </is>
      </c>
      <c r="B4382" t="n">
        <v>2025</v>
      </c>
      <c r="C4382" t="n">
        <v>1</v>
      </c>
      <c r="D4382" t="n">
        <v>42</v>
      </c>
      <c r="E4382" t="inlineStr">
        <is>
          <t>N</t>
        </is>
      </c>
      <c r="F4382" t="n">
        <v>27</v>
      </c>
      <c r="G4382" t="n">
        <v>2053</v>
      </c>
      <c r="H4382" t="n">
        <v>2</v>
      </c>
      <c r="I4382" t="n">
        <v>1</v>
      </c>
      <c r="J4382" t="n">
        <v>18</v>
      </c>
      <c r="K4382" t="n">
        <v>2</v>
      </c>
      <c r="L4382" t="n">
        <v>5</v>
      </c>
      <c r="M4382" t="n">
        <v>2</v>
      </c>
      <c r="R4382" s="15" t="n">
        <v>0</v>
      </c>
      <c r="S4382" s="15" t="n">
        <v>0</v>
      </c>
      <c r="T4382" s="15" t="n">
        <v>0</v>
      </c>
      <c r="U4382" s="15" t="n">
        <v>498900</v>
      </c>
      <c r="V4382">
        <f>IFERROR(VLOOKUP(D4382,Tablas_Equivalencia!$A$3:$B$8,2,FALSE),"Sin dato")</f>
        <v/>
      </c>
      <c r="W4382">
        <f>IFERROR(VLOOKUP(L4382,Tablas_Equivalencia!$D$3:$E$9,2,FALSE),"Sin dato")</f>
        <v/>
      </c>
      <c r="X4382">
        <f>IF(I4382=1,"Varón","Mujer")</f>
        <v/>
      </c>
      <c r="Y4382">
        <f>IFERROR(VLOOKUP(M4382,Tablas_Equivalencia!$G$3:$H$6,2,FALSE),"Sin dato")</f>
        <v/>
      </c>
      <c r="Z4382">
        <f>IF(J4382&lt;=24,"18-24","25-29")</f>
        <v/>
      </c>
      <c r="AA4382">
        <f>IF(M4382&lt;&gt;1,"",IF(P4382=2,1,0))</f>
        <v/>
      </c>
      <c r="AB4382">
        <f>IF(M4382&lt;&gt;1,"",IF(O4382&gt;=2,1,0))</f>
        <v/>
      </c>
      <c r="AC4382">
        <f>IF(M4382&lt;&gt;1,"",IF(OR(Q4382=999,Q4382=""),"",IF(OR(Q4382&lt;35,Q4382&gt;48),1,0)))</f>
        <v/>
      </c>
      <c r="AD4382">
        <f>IF(COUNT(AA4382:AC4382)&lt;3,"",SUM(AA4382:AC4382))</f>
        <v/>
      </c>
      <c r="AE4382">
        <f>IF(L4382&gt;=4,2,IF(L4382&gt;=2,1,0))</f>
        <v/>
      </c>
      <c r="AF4382">
        <f>IF(L4382&gt;=5,1,0)</f>
        <v/>
      </c>
      <c r="AG4382">
        <f>AE4382+AF4382</f>
        <v/>
      </c>
      <c r="AH4382" s="15">
        <f>IF(M4382&lt;&gt;1,"",IF(OR(R4382=-9,R4382=""),"",R4382))</f>
        <v/>
      </c>
      <c r="AI4382">
        <f>IF(M4382&lt;&gt;1,"",IF(OR(Q4382=999,Q4382=""),"",Q4382))</f>
        <v/>
      </c>
    </row>
    <row r="4383">
      <c r="A4383" t="inlineStr">
        <is>
          <t>TQRMNOP123416</t>
        </is>
      </c>
      <c r="B4383" t="n">
        <v>2025</v>
      </c>
      <c r="C4383" t="n">
        <v>1</v>
      </c>
      <c r="D4383" t="n">
        <v>1</v>
      </c>
      <c r="E4383" t="inlineStr">
        <is>
          <t>S</t>
        </is>
      </c>
      <c r="F4383" t="n">
        <v>32</v>
      </c>
      <c r="G4383" t="n">
        <v>1355</v>
      </c>
      <c r="H4383" t="n">
        <v>1</v>
      </c>
      <c r="I4383" t="n">
        <v>1</v>
      </c>
      <c r="J4383" t="n">
        <v>21</v>
      </c>
      <c r="K4383" t="n">
        <v>2</v>
      </c>
      <c r="L4383" t="n">
        <v>4</v>
      </c>
      <c r="M4383" t="n">
        <v>2</v>
      </c>
      <c r="R4383" s="15" t="n">
        <v>0</v>
      </c>
      <c r="S4383" s="15" t="n">
        <v>216000</v>
      </c>
      <c r="T4383" s="15" t="n">
        <v>216000</v>
      </c>
      <c r="U4383" s="15" t="n">
        <v>82200</v>
      </c>
      <c r="V4383">
        <f>IFERROR(VLOOKUP(D4383,Tablas_Equivalencia!$A$3:$B$8,2,FALSE),"Sin dato")</f>
        <v/>
      </c>
      <c r="W4383">
        <f>IFERROR(VLOOKUP(L4383,Tablas_Equivalencia!$D$3:$E$9,2,FALSE),"Sin dato")</f>
        <v/>
      </c>
      <c r="X4383">
        <f>IF(I4383=1,"Varón","Mujer")</f>
        <v/>
      </c>
      <c r="Y4383">
        <f>IFERROR(VLOOKUP(M4383,Tablas_Equivalencia!$G$3:$H$6,2,FALSE),"Sin dato")</f>
        <v/>
      </c>
      <c r="Z4383">
        <f>IF(J4383&lt;=24,"18-24","25-29")</f>
        <v/>
      </c>
      <c r="AA4383">
        <f>IF(M4383&lt;&gt;1,"",IF(P4383=2,1,0))</f>
        <v/>
      </c>
      <c r="AB4383">
        <f>IF(M4383&lt;&gt;1,"",IF(O4383&gt;=2,1,0))</f>
        <v/>
      </c>
      <c r="AC4383">
        <f>IF(M4383&lt;&gt;1,"",IF(OR(Q4383=999,Q4383=""),"",IF(OR(Q4383&lt;35,Q4383&gt;48),1,0)))</f>
        <v/>
      </c>
      <c r="AD4383">
        <f>IF(COUNT(AA4383:AC4383)&lt;3,"",SUM(AA4383:AC4383))</f>
        <v/>
      </c>
      <c r="AE4383">
        <f>IF(L4383&gt;=4,2,IF(L4383&gt;=2,1,0))</f>
        <v/>
      </c>
      <c r="AF4383">
        <f>IF(L4383&gt;=5,1,0)</f>
        <v/>
      </c>
      <c r="AG4383">
        <f>AE4383+AF4383</f>
        <v/>
      </c>
      <c r="AH4383" s="15">
        <f>IF(M4383&lt;&gt;1,"",IF(OR(R4383=-9,R4383=""),"",R4383))</f>
        <v/>
      </c>
      <c r="AI4383">
        <f>IF(M4383&lt;&gt;1,"",IF(OR(Q4383=999,Q4383=""),"",Q4383))</f>
        <v/>
      </c>
    </row>
    <row r="4384">
      <c r="A4384" t="inlineStr">
        <is>
          <t>TQRMNOP123421</t>
        </is>
      </c>
      <c r="B4384" t="n">
        <v>2025</v>
      </c>
      <c r="C4384" t="n">
        <v>1</v>
      </c>
      <c r="D4384" t="n">
        <v>1</v>
      </c>
      <c r="E4384" t="inlineStr">
        <is>
          <t>S</t>
        </is>
      </c>
      <c r="F4384" t="n">
        <v>32</v>
      </c>
      <c r="G4384" t="n">
        <v>1497</v>
      </c>
      <c r="H4384" t="n">
        <v>3</v>
      </c>
      <c r="I4384" t="n">
        <v>1</v>
      </c>
      <c r="J4384" t="n">
        <v>22</v>
      </c>
      <c r="K4384" t="n">
        <v>2</v>
      </c>
      <c r="L4384" t="n">
        <v>4</v>
      </c>
      <c r="M4384" t="n">
        <v>2</v>
      </c>
      <c r="R4384" s="15" t="n">
        <v>0</v>
      </c>
      <c r="S4384" s="15" t="n">
        <v>0</v>
      </c>
      <c r="T4384" s="15" t="n">
        <v>0</v>
      </c>
      <c r="U4384" s="15" t="n">
        <v>157600</v>
      </c>
      <c r="V4384">
        <f>IFERROR(VLOOKUP(D4384,Tablas_Equivalencia!$A$3:$B$8,2,FALSE),"Sin dato")</f>
        <v/>
      </c>
      <c r="W4384">
        <f>IFERROR(VLOOKUP(L4384,Tablas_Equivalencia!$D$3:$E$9,2,FALSE),"Sin dato")</f>
        <v/>
      </c>
      <c r="X4384">
        <f>IF(I4384=1,"Varón","Mujer")</f>
        <v/>
      </c>
      <c r="Y4384">
        <f>IFERROR(VLOOKUP(M4384,Tablas_Equivalencia!$G$3:$H$6,2,FALSE),"Sin dato")</f>
        <v/>
      </c>
      <c r="Z4384">
        <f>IF(J4384&lt;=24,"18-24","25-29")</f>
        <v/>
      </c>
      <c r="AA4384">
        <f>IF(M4384&lt;&gt;1,"",IF(P4384=2,1,0))</f>
        <v/>
      </c>
      <c r="AB4384">
        <f>IF(M4384&lt;&gt;1,"",IF(O4384&gt;=2,1,0))</f>
        <v/>
      </c>
      <c r="AC4384">
        <f>IF(M4384&lt;&gt;1,"",IF(OR(Q4384=999,Q4384=""),"",IF(OR(Q4384&lt;35,Q4384&gt;48),1,0)))</f>
        <v/>
      </c>
      <c r="AD4384">
        <f>IF(COUNT(AA4384:AC4384)&lt;3,"",SUM(AA4384:AC4384))</f>
        <v/>
      </c>
      <c r="AE4384">
        <f>IF(L4384&gt;=4,2,IF(L4384&gt;=2,1,0))</f>
        <v/>
      </c>
      <c r="AF4384">
        <f>IF(L4384&gt;=5,1,0)</f>
        <v/>
      </c>
      <c r="AG4384">
        <f>AE4384+AF4384</f>
        <v/>
      </c>
      <c r="AH4384" s="15">
        <f>IF(M4384&lt;&gt;1,"",IF(OR(R4384=-9,R4384=""),"",R4384))</f>
        <v/>
      </c>
      <c r="AI4384">
        <f>IF(M4384&lt;&gt;1,"",IF(OR(Q4384=999,Q4384=""),"",Q4384))</f>
        <v/>
      </c>
    </row>
    <row r="4385">
      <c r="A4385" t="inlineStr">
        <is>
          <t>TQRMNOP123424</t>
        </is>
      </c>
      <c r="B4385" t="n">
        <v>2025</v>
      </c>
      <c r="C4385" t="n">
        <v>1</v>
      </c>
      <c r="D4385" t="n">
        <v>41</v>
      </c>
      <c r="E4385" t="inlineStr">
        <is>
          <t>N</t>
        </is>
      </c>
      <c r="F4385" t="n">
        <v>12</v>
      </c>
      <c r="G4385" t="n">
        <v>985</v>
      </c>
      <c r="H4385" t="n">
        <v>1</v>
      </c>
      <c r="I4385" t="n">
        <v>2</v>
      </c>
      <c r="J4385" t="n">
        <v>20</v>
      </c>
      <c r="K4385" t="n">
        <v>2</v>
      </c>
      <c r="L4385" t="n">
        <v>4</v>
      </c>
      <c r="M4385" t="n">
        <v>1</v>
      </c>
      <c r="N4385" t="n">
        <v>3</v>
      </c>
      <c r="O4385" t="n">
        <v>1</v>
      </c>
      <c r="P4385" t="n">
        <v>1</v>
      </c>
      <c r="Q4385" t="n">
        <v>58</v>
      </c>
      <c r="R4385" s="15" t="n">
        <v>429000</v>
      </c>
      <c r="S4385" s="15" t="n">
        <v>0</v>
      </c>
      <c r="T4385" s="15" t="n">
        <v>429000</v>
      </c>
      <c r="U4385" s="15" t="n">
        <v>104500</v>
      </c>
      <c r="V4385">
        <f>IFERROR(VLOOKUP(D4385,Tablas_Equivalencia!$A$3:$B$8,2,FALSE),"Sin dato")</f>
        <v/>
      </c>
      <c r="W4385">
        <f>IFERROR(VLOOKUP(L4385,Tablas_Equivalencia!$D$3:$E$9,2,FALSE),"Sin dato")</f>
        <v/>
      </c>
      <c r="X4385">
        <f>IF(I4385=1,"Varón","Mujer")</f>
        <v/>
      </c>
      <c r="Y4385">
        <f>IFERROR(VLOOKUP(M4385,Tablas_Equivalencia!$G$3:$H$6,2,FALSE),"Sin dato")</f>
        <v/>
      </c>
      <c r="Z4385">
        <f>IF(J4385&lt;=24,"18-24","25-29")</f>
        <v/>
      </c>
      <c r="AA4385">
        <f>IF(M4385&lt;&gt;1,"",IF(P4385=2,1,0))</f>
        <v/>
      </c>
      <c r="AB4385">
        <f>IF(M4385&lt;&gt;1,"",IF(O4385&gt;=2,1,0))</f>
        <v/>
      </c>
      <c r="AC4385">
        <f>IF(M4385&lt;&gt;1,"",IF(OR(Q4385=999,Q4385=""),"",IF(OR(Q4385&lt;35,Q4385&gt;48),1,0)))</f>
        <v/>
      </c>
      <c r="AD4385">
        <f>IF(COUNT(AA4385:AC4385)&lt;3,"",SUM(AA4385:AC4385))</f>
        <v/>
      </c>
      <c r="AE4385">
        <f>IF(L4385&gt;=4,2,IF(L4385&gt;=2,1,0))</f>
        <v/>
      </c>
      <c r="AF4385">
        <f>IF(L4385&gt;=5,1,0)</f>
        <v/>
      </c>
      <c r="AG4385">
        <f>AE4385+AF4385</f>
        <v/>
      </c>
      <c r="AH4385" s="15">
        <f>IF(M4385&lt;&gt;1,"",IF(OR(R4385=-9,R4385=""),"",R4385))</f>
        <v/>
      </c>
      <c r="AI4385">
        <f>IF(M4385&lt;&gt;1,"",IF(OR(Q4385=999,Q4385=""),"",Q4385))</f>
        <v/>
      </c>
    </row>
    <row r="4386">
      <c r="A4386" t="inlineStr">
        <is>
          <t>TQRMNOP123428</t>
        </is>
      </c>
      <c r="B4386" t="n">
        <v>2025</v>
      </c>
      <c r="C4386" t="n">
        <v>1</v>
      </c>
      <c r="D4386" t="n">
        <v>1</v>
      </c>
      <c r="E4386" t="inlineStr">
        <is>
          <t>S</t>
        </is>
      </c>
      <c r="F4386" t="n">
        <v>33</v>
      </c>
      <c r="G4386" t="n">
        <v>916</v>
      </c>
      <c r="H4386" t="n">
        <v>2</v>
      </c>
      <c r="I4386" t="n">
        <v>2</v>
      </c>
      <c r="J4386" t="n">
        <v>26</v>
      </c>
      <c r="K4386" t="n">
        <v>1</v>
      </c>
      <c r="L4386" t="n">
        <v>2</v>
      </c>
      <c r="M4386" t="n">
        <v>2</v>
      </c>
      <c r="R4386" s="15" t="n">
        <v>0</v>
      </c>
      <c r="S4386" s="15" t="n">
        <v>0</v>
      </c>
      <c r="T4386" s="15" t="n">
        <v>0</v>
      </c>
      <c r="U4386" s="15" t="n">
        <v>225800</v>
      </c>
      <c r="V4386">
        <f>IFERROR(VLOOKUP(D4386,Tablas_Equivalencia!$A$3:$B$8,2,FALSE),"Sin dato")</f>
        <v/>
      </c>
      <c r="W4386">
        <f>IFERROR(VLOOKUP(L4386,Tablas_Equivalencia!$D$3:$E$9,2,FALSE),"Sin dato")</f>
        <v/>
      </c>
      <c r="X4386">
        <f>IF(I4386=1,"Varón","Mujer")</f>
        <v/>
      </c>
      <c r="Y4386">
        <f>IFERROR(VLOOKUP(M4386,Tablas_Equivalencia!$G$3:$H$6,2,FALSE),"Sin dato")</f>
        <v/>
      </c>
      <c r="Z4386">
        <f>IF(J4386&lt;=24,"18-24","25-29")</f>
        <v/>
      </c>
      <c r="AA4386">
        <f>IF(M4386&lt;&gt;1,"",IF(P4386=2,1,0))</f>
        <v/>
      </c>
      <c r="AB4386">
        <f>IF(M4386&lt;&gt;1,"",IF(O4386&gt;=2,1,0))</f>
        <v/>
      </c>
      <c r="AC4386">
        <f>IF(M4386&lt;&gt;1,"",IF(OR(Q4386=999,Q4386=""),"",IF(OR(Q4386&lt;35,Q4386&gt;48),1,0)))</f>
        <v/>
      </c>
      <c r="AD4386">
        <f>IF(COUNT(AA4386:AC4386)&lt;3,"",SUM(AA4386:AC4386))</f>
        <v/>
      </c>
      <c r="AE4386">
        <f>IF(L4386&gt;=4,2,IF(L4386&gt;=2,1,0))</f>
        <v/>
      </c>
      <c r="AF4386">
        <f>IF(L4386&gt;=5,1,0)</f>
        <v/>
      </c>
      <c r="AG4386">
        <f>AE4386+AF4386</f>
        <v/>
      </c>
      <c r="AH4386" s="15">
        <f>IF(M4386&lt;&gt;1,"",IF(OR(R4386=-9,R4386=""),"",R4386))</f>
        <v/>
      </c>
      <c r="AI4386">
        <f>IF(M4386&lt;&gt;1,"",IF(OR(Q4386=999,Q4386=""),"",Q4386))</f>
        <v/>
      </c>
    </row>
    <row r="4387">
      <c r="A4387" t="inlineStr">
        <is>
          <t>TQRMNOP123435</t>
        </is>
      </c>
      <c r="B4387" t="n">
        <v>2025</v>
      </c>
      <c r="C4387" t="n">
        <v>1</v>
      </c>
      <c r="D4387" t="n">
        <v>1</v>
      </c>
      <c r="E4387" t="inlineStr">
        <is>
          <t>S</t>
        </is>
      </c>
      <c r="F4387" t="n">
        <v>33</v>
      </c>
      <c r="G4387" t="n">
        <v>1522</v>
      </c>
      <c r="H4387" t="n">
        <v>1</v>
      </c>
      <c r="I4387" t="n">
        <v>2</v>
      </c>
      <c r="J4387" t="n">
        <v>27</v>
      </c>
      <c r="K4387" t="n">
        <v>2</v>
      </c>
      <c r="L4387" t="n">
        <v>4</v>
      </c>
      <c r="M4387" t="n">
        <v>2</v>
      </c>
      <c r="R4387" s="15" t="n">
        <v>0</v>
      </c>
      <c r="S4387" s="15" t="n">
        <v>51000</v>
      </c>
      <c r="T4387" s="15" t="n">
        <v>51000</v>
      </c>
      <c r="U4387" s="15" t="n">
        <v>375500</v>
      </c>
      <c r="V4387">
        <f>IFERROR(VLOOKUP(D4387,Tablas_Equivalencia!$A$3:$B$8,2,FALSE),"Sin dato")</f>
        <v/>
      </c>
      <c r="W4387">
        <f>IFERROR(VLOOKUP(L4387,Tablas_Equivalencia!$D$3:$E$9,2,FALSE),"Sin dato")</f>
        <v/>
      </c>
      <c r="X4387">
        <f>IF(I4387=1,"Varón","Mujer")</f>
        <v/>
      </c>
      <c r="Y4387">
        <f>IFERROR(VLOOKUP(M4387,Tablas_Equivalencia!$G$3:$H$6,2,FALSE),"Sin dato")</f>
        <v/>
      </c>
      <c r="Z4387">
        <f>IF(J4387&lt;=24,"18-24","25-29")</f>
        <v/>
      </c>
      <c r="AA4387">
        <f>IF(M4387&lt;&gt;1,"",IF(P4387=2,1,0))</f>
        <v/>
      </c>
      <c r="AB4387">
        <f>IF(M4387&lt;&gt;1,"",IF(O4387&gt;=2,1,0))</f>
        <v/>
      </c>
      <c r="AC4387">
        <f>IF(M4387&lt;&gt;1,"",IF(OR(Q4387=999,Q4387=""),"",IF(OR(Q4387&lt;35,Q4387&gt;48),1,0)))</f>
        <v/>
      </c>
      <c r="AD4387">
        <f>IF(COUNT(AA4387:AC4387)&lt;3,"",SUM(AA4387:AC4387))</f>
        <v/>
      </c>
      <c r="AE4387">
        <f>IF(L4387&gt;=4,2,IF(L4387&gt;=2,1,0))</f>
        <v/>
      </c>
      <c r="AF4387">
        <f>IF(L4387&gt;=5,1,0)</f>
        <v/>
      </c>
      <c r="AG4387">
        <f>AE4387+AF4387</f>
        <v/>
      </c>
      <c r="AH4387" s="15">
        <f>IF(M4387&lt;&gt;1,"",IF(OR(R4387=-9,R4387=""),"",R4387))</f>
        <v/>
      </c>
      <c r="AI4387">
        <f>IF(M4387&lt;&gt;1,"",IF(OR(Q4387=999,Q4387=""),"",Q4387))</f>
        <v/>
      </c>
    </row>
    <row r="4388">
      <c r="A4388" t="inlineStr">
        <is>
          <t>TQRMNOP123436</t>
        </is>
      </c>
      <c r="B4388" t="n">
        <v>2025</v>
      </c>
      <c r="C4388" t="n">
        <v>1</v>
      </c>
      <c r="D4388" t="n">
        <v>1</v>
      </c>
      <c r="E4388" t="inlineStr">
        <is>
          <t>S</t>
        </is>
      </c>
      <c r="F4388" t="n">
        <v>33</v>
      </c>
      <c r="G4388" t="n">
        <v>1323</v>
      </c>
      <c r="H4388" t="n">
        <v>1</v>
      </c>
      <c r="I4388" t="n">
        <v>2</v>
      </c>
      <c r="J4388" t="n">
        <v>25</v>
      </c>
      <c r="K4388" t="n">
        <v>2</v>
      </c>
      <c r="L4388" t="n">
        <v>4</v>
      </c>
      <c r="M4388" t="n">
        <v>2</v>
      </c>
      <c r="R4388" s="15" t="n">
        <v>0</v>
      </c>
      <c r="S4388" s="15" t="n">
        <v>0</v>
      </c>
      <c r="T4388" s="15" t="n">
        <v>0</v>
      </c>
      <c r="U4388" s="15" t="n">
        <v>100600</v>
      </c>
      <c r="V4388">
        <f>IFERROR(VLOOKUP(D4388,Tablas_Equivalencia!$A$3:$B$8,2,FALSE),"Sin dato")</f>
        <v/>
      </c>
      <c r="W4388">
        <f>IFERROR(VLOOKUP(L4388,Tablas_Equivalencia!$D$3:$E$9,2,FALSE),"Sin dato")</f>
        <v/>
      </c>
      <c r="X4388">
        <f>IF(I4388=1,"Varón","Mujer")</f>
        <v/>
      </c>
      <c r="Y4388">
        <f>IFERROR(VLOOKUP(M4388,Tablas_Equivalencia!$G$3:$H$6,2,FALSE),"Sin dato")</f>
        <v/>
      </c>
      <c r="Z4388">
        <f>IF(J4388&lt;=24,"18-24","25-29")</f>
        <v/>
      </c>
      <c r="AA4388">
        <f>IF(M4388&lt;&gt;1,"",IF(P4388=2,1,0))</f>
        <v/>
      </c>
      <c r="AB4388">
        <f>IF(M4388&lt;&gt;1,"",IF(O4388&gt;=2,1,0))</f>
        <v/>
      </c>
      <c r="AC4388">
        <f>IF(M4388&lt;&gt;1,"",IF(OR(Q4388=999,Q4388=""),"",IF(OR(Q4388&lt;35,Q4388&gt;48),1,0)))</f>
        <v/>
      </c>
      <c r="AD4388">
        <f>IF(COUNT(AA4388:AC4388)&lt;3,"",SUM(AA4388:AC4388))</f>
        <v/>
      </c>
      <c r="AE4388">
        <f>IF(L4388&gt;=4,2,IF(L4388&gt;=2,1,0))</f>
        <v/>
      </c>
      <c r="AF4388">
        <f>IF(L4388&gt;=5,1,0)</f>
        <v/>
      </c>
      <c r="AG4388">
        <f>AE4388+AF4388</f>
        <v/>
      </c>
      <c r="AH4388" s="15">
        <f>IF(M4388&lt;&gt;1,"",IF(OR(R4388=-9,R4388=""),"",R4388))</f>
        <v/>
      </c>
      <c r="AI4388">
        <f>IF(M4388&lt;&gt;1,"",IF(OR(Q4388=999,Q4388=""),"",Q4388))</f>
        <v/>
      </c>
    </row>
    <row r="4389">
      <c r="A4389" t="inlineStr">
        <is>
          <t>TQRMNOP123440</t>
        </is>
      </c>
      <c r="B4389" t="n">
        <v>2025</v>
      </c>
      <c r="C4389" t="n">
        <v>1</v>
      </c>
      <c r="D4389" t="n">
        <v>40</v>
      </c>
      <c r="E4389" t="inlineStr">
        <is>
          <t>N</t>
        </is>
      </c>
      <c r="F4389" t="n">
        <v>22</v>
      </c>
      <c r="G4389" t="n">
        <v>1274</v>
      </c>
      <c r="H4389" t="n">
        <v>3</v>
      </c>
      <c r="I4389" t="n">
        <v>1</v>
      </c>
      <c r="J4389" t="n">
        <v>28</v>
      </c>
      <c r="K4389" t="n">
        <v>2</v>
      </c>
      <c r="L4389" t="n">
        <v>4</v>
      </c>
      <c r="M4389" t="n">
        <v>1</v>
      </c>
      <c r="N4389" t="n">
        <v>3</v>
      </c>
      <c r="O4389" t="n">
        <v>2</v>
      </c>
      <c r="P4389" t="n">
        <v>2</v>
      </c>
      <c r="Q4389" t="n">
        <v>33</v>
      </c>
      <c r="R4389" s="15" t="n">
        <v>500000</v>
      </c>
      <c r="S4389" s="15" t="n">
        <v>0</v>
      </c>
      <c r="T4389" s="15" t="n">
        <v>500000</v>
      </c>
      <c r="U4389" s="15" t="n">
        <v>264600</v>
      </c>
      <c r="V4389">
        <f>IFERROR(VLOOKUP(D4389,Tablas_Equivalencia!$A$3:$B$8,2,FALSE),"Sin dato")</f>
        <v/>
      </c>
      <c r="W4389">
        <f>IFERROR(VLOOKUP(L4389,Tablas_Equivalencia!$D$3:$E$9,2,FALSE),"Sin dato")</f>
        <v/>
      </c>
      <c r="X4389">
        <f>IF(I4389=1,"Varón","Mujer")</f>
        <v/>
      </c>
      <c r="Y4389">
        <f>IFERROR(VLOOKUP(M4389,Tablas_Equivalencia!$G$3:$H$6,2,FALSE),"Sin dato")</f>
        <v/>
      </c>
      <c r="Z4389">
        <f>IF(J4389&lt;=24,"18-24","25-29")</f>
        <v/>
      </c>
      <c r="AA4389">
        <f>IF(M4389&lt;&gt;1,"",IF(P4389=2,1,0))</f>
        <v/>
      </c>
      <c r="AB4389">
        <f>IF(M4389&lt;&gt;1,"",IF(O4389&gt;=2,1,0))</f>
        <v/>
      </c>
      <c r="AC4389">
        <f>IF(M4389&lt;&gt;1,"",IF(OR(Q4389=999,Q4389=""),"",IF(OR(Q4389&lt;35,Q4389&gt;48),1,0)))</f>
        <v/>
      </c>
      <c r="AD4389">
        <f>IF(COUNT(AA4389:AC4389)&lt;3,"",SUM(AA4389:AC4389))</f>
        <v/>
      </c>
      <c r="AE4389">
        <f>IF(L4389&gt;=4,2,IF(L4389&gt;=2,1,0))</f>
        <v/>
      </c>
      <c r="AF4389">
        <f>IF(L4389&gt;=5,1,0)</f>
        <v/>
      </c>
      <c r="AG4389">
        <f>AE4389+AF4389</f>
        <v/>
      </c>
      <c r="AH4389" s="15">
        <f>IF(M4389&lt;&gt;1,"",IF(OR(R4389=-9,R4389=""),"",R4389))</f>
        <v/>
      </c>
      <c r="AI4389">
        <f>IF(M4389&lt;&gt;1,"",IF(OR(Q4389=999,Q4389=""),"",Q4389))</f>
        <v/>
      </c>
    </row>
    <row r="4390">
      <c r="A4390" t="inlineStr">
        <is>
          <t>TQRMNOP123443</t>
        </is>
      </c>
      <c r="B4390" t="n">
        <v>2025</v>
      </c>
      <c r="C4390" t="n">
        <v>1</v>
      </c>
      <c r="D4390" t="n">
        <v>43</v>
      </c>
      <c r="E4390" t="inlineStr">
        <is>
          <t>N</t>
        </is>
      </c>
      <c r="F4390" t="n">
        <v>26</v>
      </c>
      <c r="G4390" t="n">
        <v>1146</v>
      </c>
      <c r="H4390" t="n">
        <v>1</v>
      </c>
      <c r="I4390" t="n">
        <v>1</v>
      </c>
      <c r="J4390" t="n">
        <v>24</v>
      </c>
      <c r="K4390" t="n">
        <v>1</v>
      </c>
      <c r="L4390" t="n">
        <v>4</v>
      </c>
      <c r="M4390" t="n">
        <v>1</v>
      </c>
      <c r="N4390" t="n">
        <v>3</v>
      </c>
      <c r="O4390" t="n">
        <v>2</v>
      </c>
      <c r="P4390" t="n">
        <v>2</v>
      </c>
      <c r="Q4390" t="n">
        <v>31</v>
      </c>
      <c r="R4390" s="15" t="n">
        <v>647000</v>
      </c>
      <c r="S4390" s="15" t="n">
        <v>0</v>
      </c>
      <c r="T4390" s="15" t="n">
        <v>647000</v>
      </c>
      <c r="U4390" s="15" t="n">
        <v>294600</v>
      </c>
      <c r="V4390">
        <f>IFERROR(VLOOKUP(D4390,Tablas_Equivalencia!$A$3:$B$8,2,FALSE),"Sin dato")</f>
        <v/>
      </c>
      <c r="W4390">
        <f>IFERROR(VLOOKUP(L4390,Tablas_Equivalencia!$D$3:$E$9,2,FALSE),"Sin dato")</f>
        <v/>
      </c>
      <c r="X4390">
        <f>IF(I4390=1,"Varón","Mujer")</f>
        <v/>
      </c>
      <c r="Y4390">
        <f>IFERROR(VLOOKUP(M4390,Tablas_Equivalencia!$G$3:$H$6,2,FALSE),"Sin dato")</f>
        <v/>
      </c>
      <c r="Z4390">
        <f>IF(J4390&lt;=24,"18-24","25-29")</f>
        <v/>
      </c>
      <c r="AA4390">
        <f>IF(M4390&lt;&gt;1,"",IF(P4390=2,1,0))</f>
        <v/>
      </c>
      <c r="AB4390">
        <f>IF(M4390&lt;&gt;1,"",IF(O4390&gt;=2,1,0))</f>
        <v/>
      </c>
      <c r="AC4390">
        <f>IF(M4390&lt;&gt;1,"",IF(OR(Q4390=999,Q4390=""),"",IF(OR(Q4390&lt;35,Q4390&gt;48),1,0)))</f>
        <v/>
      </c>
      <c r="AD4390">
        <f>IF(COUNT(AA4390:AC4390)&lt;3,"",SUM(AA4390:AC4390))</f>
        <v/>
      </c>
      <c r="AE4390">
        <f>IF(L4390&gt;=4,2,IF(L4390&gt;=2,1,0))</f>
        <v/>
      </c>
      <c r="AF4390">
        <f>IF(L4390&gt;=5,1,0)</f>
        <v/>
      </c>
      <c r="AG4390">
        <f>AE4390+AF4390</f>
        <v/>
      </c>
      <c r="AH4390" s="15">
        <f>IF(M4390&lt;&gt;1,"",IF(OR(R4390=-9,R4390=""),"",R4390))</f>
        <v/>
      </c>
      <c r="AI4390">
        <f>IF(M4390&lt;&gt;1,"",IF(OR(Q4390=999,Q4390=""),"",Q4390))</f>
        <v/>
      </c>
    </row>
    <row r="4391">
      <c r="A4391" t="inlineStr">
        <is>
          <t>TQRMNOP123444</t>
        </is>
      </c>
      <c r="B4391" t="n">
        <v>2025</v>
      </c>
      <c r="C4391" t="n">
        <v>1</v>
      </c>
      <c r="D4391" t="n">
        <v>42</v>
      </c>
      <c r="E4391" t="inlineStr">
        <is>
          <t>S</t>
        </is>
      </c>
      <c r="F4391" t="n">
        <v>10</v>
      </c>
      <c r="G4391" t="n">
        <v>835</v>
      </c>
      <c r="H4391" t="n">
        <v>3</v>
      </c>
      <c r="I4391" t="n">
        <v>1</v>
      </c>
      <c r="J4391" t="n">
        <v>25</v>
      </c>
      <c r="K4391" t="n">
        <v>2</v>
      </c>
      <c r="L4391" t="n">
        <v>4</v>
      </c>
      <c r="M4391" t="n">
        <v>1</v>
      </c>
      <c r="N4391" t="n">
        <v>3</v>
      </c>
      <c r="O4391" t="n">
        <v>1</v>
      </c>
      <c r="P4391" t="n">
        <v>1</v>
      </c>
      <c r="Q4391" t="n">
        <v>24</v>
      </c>
      <c r="R4391" s="15" t="n">
        <v>935000</v>
      </c>
      <c r="S4391" s="15" t="n">
        <v>0</v>
      </c>
      <c r="T4391" s="15" t="n">
        <v>935000</v>
      </c>
      <c r="U4391" s="15" t="n">
        <v>121800</v>
      </c>
      <c r="V4391">
        <f>IFERROR(VLOOKUP(D4391,Tablas_Equivalencia!$A$3:$B$8,2,FALSE),"Sin dato")</f>
        <v/>
      </c>
      <c r="W4391">
        <f>IFERROR(VLOOKUP(L4391,Tablas_Equivalencia!$D$3:$E$9,2,FALSE),"Sin dato")</f>
        <v/>
      </c>
      <c r="X4391">
        <f>IF(I4391=1,"Varón","Mujer")</f>
        <v/>
      </c>
      <c r="Y4391">
        <f>IFERROR(VLOOKUP(M4391,Tablas_Equivalencia!$G$3:$H$6,2,FALSE),"Sin dato")</f>
        <v/>
      </c>
      <c r="Z4391">
        <f>IF(J4391&lt;=24,"18-24","25-29")</f>
        <v/>
      </c>
      <c r="AA4391">
        <f>IF(M4391&lt;&gt;1,"",IF(P4391=2,1,0))</f>
        <v/>
      </c>
      <c r="AB4391">
        <f>IF(M4391&lt;&gt;1,"",IF(O4391&gt;=2,1,0))</f>
        <v/>
      </c>
      <c r="AC4391">
        <f>IF(M4391&lt;&gt;1,"",IF(OR(Q4391=999,Q4391=""),"",IF(OR(Q4391&lt;35,Q4391&gt;48),1,0)))</f>
        <v/>
      </c>
      <c r="AD4391">
        <f>IF(COUNT(AA4391:AC4391)&lt;3,"",SUM(AA4391:AC4391))</f>
        <v/>
      </c>
      <c r="AE4391">
        <f>IF(L4391&gt;=4,2,IF(L4391&gt;=2,1,0))</f>
        <v/>
      </c>
      <c r="AF4391">
        <f>IF(L4391&gt;=5,1,0)</f>
        <v/>
      </c>
      <c r="AG4391">
        <f>AE4391+AF4391</f>
        <v/>
      </c>
      <c r="AH4391" s="15">
        <f>IF(M4391&lt;&gt;1,"",IF(OR(R4391=-9,R4391=""),"",R4391))</f>
        <v/>
      </c>
      <c r="AI4391">
        <f>IF(M4391&lt;&gt;1,"",IF(OR(Q4391=999,Q4391=""),"",Q4391))</f>
        <v/>
      </c>
    </row>
    <row r="4392">
      <c r="A4392" t="inlineStr">
        <is>
          <t>TQRMNOP123446</t>
        </is>
      </c>
      <c r="B4392" t="n">
        <v>2025</v>
      </c>
      <c r="C4392" t="n">
        <v>1</v>
      </c>
      <c r="D4392" t="n">
        <v>1</v>
      </c>
      <c r="E4392" t="inlineStr">
        <is>
          <t>S</t>
        </is>
      </c>
      <c r="F4392" t="n">
        <v>32</v>
      </c>
      <c r="G4392" t="n">
        <v>1113</v>
      </c>
      <c r="H4392" t="n">
        <v>2</v>
      </c>
      <c r="I4392" t="n">
        <v>1</v>
      </c>
      <c r="J4392" t="n">
        <v>26</v>
      </c>
      <c r="K4392" t="n">
        <v>2</v>
      </c>
      <c r="L4392" t="n">
        <v>4</v>
      </c>
      <c r="M4392" t="n">
        <v>3</v>
      </c>
      <c r="R4392" s="15" t="n">
        <v>0</v>
      </c>
      <c r="S4392" s="15" t="n">
        <v>109000</v>
      </c>
      <c r="T4392" s="15" t="n">
        <v>109000</v>
      </c>
      <c r="U4392" s="15" t="n">
        <v>150900</v>
      </c>
      <c r="V4392">
        <f>IFERROR(VLOOKUP(D4392,Tablas_Equivalencia!$A$3:$B$8,2,FALSE),"Sin dato")</f>
        <v/>
      </c>
      <c r="W4392">
        <f>IFERROR(VLOOKUP(L4392,Tablas_Equivalencia!$D$3:$E$9,2,FALSE),"Sin dato")</f>
        <v/>
      </c>
      <c r="X4392">
        <f>IF(I4392=1,"Varón","Mujer")</f>
        <v/>
      </c>
      <c r="Y4392">
        <f>IFERROR(VLOOKUP(M4392,Tablas_Equivalencia!$G$3:$H$6,2,FALSE),"Sin dato")</f>
        <v/>
      </c>
      <c r="Z4392">
        <f>IF(J4392&lt;=24,"18-24","25-29")</f>
        <v/>
      </c>
      <c r="AA4392">
        <f>IF(M4392&lt;&gt;1,"",IF(P4392=2,1,0))</f>
        <v/>
      </c>
      <c r="AB4392">
        <f>IF(M4392&lt;&gt;1,"",IF(O4392&gt;=2,1,0))</f>
        <v/>
      </c>
      <c r="AC4392">
        <f>IF(M4392&lt;&gt;1,"",IF(OR(Q4392=999,Q4392=""),"",IF(OR(Q4392&lt;35,Q4392&gt;48),1,0)))</f>
        <v/>
      </c>
      <c r="AD4392">
        <f>IF(COUNT(AA4392:AC4392)&lt;3,"",SUM(AA4392:AC4392))</f>
        <v/>
      </c>
      <c r="AE4392">
        <f>IF(L4392&gt;=4,2,IF(L4392&gt;=2,1,0))</f>
        <v/>
      </c>
      <c r="AF4392">
        <f>IF(L4392&gt;=5,1,0)</f>
        <v/>
      </c>
      <c r="AG4392">
        <f>AE4392+AF4392</f>
        <v/>
      </c>
      <c r="AH4392" s="15">
        <f>IF(M4392&lt;&gt;1,"",IF(OR(R4392=-9,R4392=""),"",R4392))</f>
        <v/>
      </c>
      <c r="AI4392">
        <f>IF(M4392&lt;&gt;1,"",IF(OR(Q4392=999,Q4392=""),"",Q4392))</f>
        <v/>
      </c>
    </row>
    <row r="4393">
      <c r="A4393" t="inlineStr">
        <is>
          <t>TQRMNOP123448</t>
        </is>
      </c>
      <c r="B4393" t="n">
        <v>2025</v>
      </c>
      <c r="C4393" t="n">
        <v>1</v>
      </c>
      <c r="D4393" t="n">
        <v>1</v>
      </c>
      <c r="E4393" t="inlineStr">
        <is>
          <t>S</t>
        </is>
      </c>
      <c r="F4393" t="n">
        <v>33</v>
      </c>
      <c r="G4393" t="n">
        <v>1102</v>
      </c>
      <c r="H4393" t="n">
        <v>1</v>
      </c>
      <c r="I4393" t="n">
        <v>2</v>
      </c>
      <c r="J4393" t="n">
        <v>25</v>
      </c>
      <c r="K4393" t="n">
        <v>2</v>
      </c>
      <c r="L4393" t="n">
        <v>3</v>
      </c>
      <c r="M4393" t="n">
        <v>3</v>
      </c>
      <c r="R4393" s="15" t="n">
        <v>0</v>
      </c>
      <c r="S4393" s="15" t="n">
        <v>70000</v>
      </c>
      <c r="T4393" s="15" t="n">
        <v>70000</v>
      </c>
      <c r="U4393" s="15" t="n">
        <v>222900</v>
      </c>
      <c r="V4393">
        <f>IFERROR(VLOOKUP(D4393,Tablas_Equivalencia!$A$3:$B$8,2,FALSE),"Sin dato")</f>
        <v/>
      </c>
      <c r="W4393">
        <f>IFERROR(VLOOKUP(L4393,Tablas_Equivalencia!$D$3:$E$9,2,FALSE),"Sin dato")</f>
        <v/>
      </c>
      <c r="X4393">
        <f>IF(I4393=1,"Varón","Mujer")</f>
        <v/>
      </c>
      <c r="Y4393">
        <f>IFERROR(VLOOKUP(M4393,Tablas_Equivalencia!$G$3:$H$6,2,FALSE),"Sin dato")</f>
        <v/>
      </c>
      <c r="Z4393">
        <f>IF(J4393&lt;=24,"18-24","25-29")</f>
        <v/>
      </c>
      <c r="AA4393">
        <f>IF(M4393&lt;&gt;1,"",IF(P4393=2,1,0))</f>
        <v/>
      </c>
      <c r="AB4393">
        <f>IF(M4393&lt;&gt;1,"",IF(O4393&gt;=2,1,0))</f>
        <v/>
      </c>
      <c r="AC4393">
        <f>IF(M4393&lt;&gt;1,"",IF(OR(Q4393=999,Q4393=""),"",IF(OR(Q4393&lt;35,Q4393&gt;48),1,0)))</f>
        <v/>
      </c>
      <c r="AD4393">
        <f>IF(COUNT(AA4393:AC4393)&lt;3,"",SUM(AA4393:AC4393))</f>
        <v/>
      </c>
      <c r="AE4393">
        <f>IF(L4393&gt;=4,2,IF(L4393&gt;=2,1,0))</f>
        <v/>
      </c>
      <c r="AF4393">
        <f>IF(L4393&gt;=5,1,0)</f>
        <v/>
      </c>
      <c r="AG4393">
        <f>AE4393+AF4393</f>
        <v/>
      </c>
      <c r="AH4393" s="15">
        <f>IF(M4393&lt;&gt;1,"",IF(OR(R4393=-9,R4393=""),"",R4393))</f>
        <v/>
      </c>
      <c r="AI4393">
        <f>IF(M4393&lt;&gt;1,"",IF(OR(Q4393=999,Q4393=""),"",Q4393))</f>
        <v/>
      </c>
    </row>
    <row r="4394">
      <c r="A4394" t="inlineStr">
        <is>
          <t>TQRMNOP123458</t>
        </is>
      </c>
      <c r="B4394" t="n">
        <v>2025</v>
      </c>
      <c r="C4394" t="n">
        <v>1</v>
      </c>
      <c r="D4394" t="n">
        <v>1</v>
      </c>
      <c r="E4394" t="inlineStr">
        <is>
          <t>S</t>
        </is>
      </c>
      <c r="F4394" t="n">
        <v>32</v>
      </c>
      <c r="G4394" t="n">
        <v>1603</v>
      </c>
      <c r="H4394" t="n">
        <v>1</v>
      </c>
      <c r="I4394" t="n">
        <v>1</v>
      </c>
      <c r="J4394" t="n">
        <v>23</v>
      </c>
      <c r="K4394" t="n">
        <v>2</v>
      </c>
      <c r="L4394" t="n">
        <v>4</v>
      </c>
      <c r="M4394" t="n">
        <v>3</v>
      </c>
      <c r="R4394" s="15" t="n">
        <v>0</v>
      </c>
      <c r="S4394" s="15" t="n">
        <v>0</v>
      </c>
      <c r="T4394" s="15" t="n">
        <v>0</v>
      </c>
      <c r="U4394" s="15" t="n">
        <v>146200</v>
      </c>
      <c r="V4394">
        <f>IFERROR(VLOOKUP(D4394,Tablas_Equivalencia!$A$3:$B$8,2,FALSE),"Sin dato")</f>
        <v/>
      </c>
      <c r="W4394">
        <f>IFERROR(VLOOKUP(L4394,Tablas_Equivalencia!$D$3:$E$9,2,FALSE),"Sin dato")</f>
        <v/>
      </c>
      <c r="X4394">
        <f>IF(I4394=1,"Varón","Mujer")</f>
        <v/>
      </c>
      <c r="Y4394">
        <f>IFERROR(VLOOKUP(M4394,Tablas_Equivalencia!$G$3:$H$6,2,FALSE),"Sin dato")</f>
        <v/>
      </c>
      <c r="Z4394">
        <f>IF(J4394&lt;=24,"18-24","25-29")</f>
        <v/>
      </c>
      <c r="AA4394">
        <f>IF(M4394&lt;&gt;1,"",IF(P4394=2,1,0))</f>
        <v/>
      </c>
      <c r="AB4394">
        <f>IF(M4394&lt;&gt;1,"",IF(O4394&gt;=2,1,0))</f>
        <v/>
      </c>
      <c r="AC4394">
        <f>IF(M4394&lt;&gt;1,"",IF(OR(Q4394=999,Q4394=""),"",IF(OR(Q4394&lt;35,Q4394&gt;48),1,0)))</f>
        <v/>
      </c>
      <c r="AD4394">
        <f>IF(COUNT(AA4394:AC4394)&lt;3,"",SUM(AA4394:AC4394))</f>
        <v/>
      </c>
      <c r="AE4394">
        <f>IF(L4394&gt;=4,2,IF(L4394&gt;=2,1,0))</f>
        <v/>
      </c>
      <c r="AF4394">
        <f>IF(L4394&gt;=5,1,0)</f>
        <v/>
      </c>
      <c r="AG4394">
        <f>AE4394+AF4394</f>
        <v/>
      </c>
      <c r="AH4394" s="15">
        <f>IF(M4394&lt;&gt;1,"",IF(OR(R4394=-9,R4394=""),"",R4394))</f>
        <v/>
      </c>
      <c r="AI4394">
        <f>IF(M4394&lt;&gt;1,"",IF(OR(Q4394=999,Q4394=""),"",Q4394))</f>
        <v/>
      </c>
    </row>
    <row r="4395">
      <c r="A4395" t="inlineStr">
        <is>
          <t>TQRMNOP123460</t>
        </is>
      </c>
      <c r="B4395" t="n">
        <v>2025</v>
      </c>
      <c r="C4395" t="n">
        <v>1</v>
      </c>
      <c r="D4395" t="n">
        <v>43</v>
      </c>
      <c r="E4395" t="inlineStr">
        <is>
          <t>S</t>
        </is>
      </c>
      <c r="F4395" t="n">
        <v>19</v>
      </c>
      <c r="G4395" t="n">
        <v>2022</v>
      </c>
      <c r="H4395" t="n">
        <v>1</v>
      </c>
      <c r="I4395" t="n">
        <v>1</v>
      </c>
      <c r="J4395" t="n">
        <v>21</v>
      </c>
      <c r="K4395" t="n">
        <v>1</v>
      </c>
      <c r="L4395" t="n">
        <v>5</v>
      </c>
      <c r="M4395" t="n">
        <v>3</v>
      </c>
      <c r="R4395" s="15" t="n">
        <v>0</v>
      </c>
      <c r="S4395" s="15" t="n">
        <v>0</v>
      </c>
      <c r="T4395" s="15" t="n">
        <v>0</v>
      </c>
      <c r="U4395" s="15" t="n">
        <v>86400</v>
      </c>
      <c r="V4395">
        <f>IFERROR(VLOOKUP(D4395,Tablas_Equivalencia!$A$3:$B$8,2,FALSE),"Sin dato")</f>
        <v/>
      </c>
      <c r="W4395">
        <f>IFERROR(VLOOKUP(L4395,Tablas_Equivalencia!$D$3:$E$9,2,FALSE),"Sin dato")</f>
        <v/>
      </c>
      <c r="X4395">
        <f>IF(I4395=1,"Varón","Mujer")</f>
        <v/>
      </c>
      <c r="Y4395">
        <f>IFERROR(VLOOKUP(M4395,Tablas_Equivalencia!$G$3:$H$6,2,FALSE),"Sin dato")</f>
        <v/>
      </c>
      <c r="Z4395">
        <f>IF(J4395&lt;=24,"18-24","25-29")</f>
        <v/>
      </c>
      <c r="AA4395">
        <f>IF(M4395&lt;&gt;1,"",IF(P4395=2,1,0))</f>
        <v/>
      </c>
      <c r="AB4395">
        <f>IF(M4395&lt;&gt;1,"",IF(O4395&gt;=2,1,0))</f>
        <v/>
      </c>
      <c r="AC4395">
        <f>IF(M4395&lt;&gt;1,"",IF(OR(Q4395=999,Q4395=""),"",IF(OR(Q4395&lt;35,Q4395&gt;48),1,0)))</f>
        <v/>
      </c>
      <c r="AD4395">
        <f>IF(COUNT(AA4395:AC4395)&lt;3,"",SUM(AA4395:AC4395))</f>
        <v/>
      </c>
      <c r="AE4395">
        <f>IF(L4395&gt;=4,2,IF(L4395&gt;=2,1,0))</f>
        <v/>
      </c>
      <c r="AF4395">
        <f>IF(L4395&gt;=5,1,0)</f>
        <v/>
      </c>
      <c r="AG4395">
        <f>AE4395+AF4395</f>
        <v/>
      </c>
      <c r="AH4395" s="15">
        <f>IF(M4395&lt;&gt;1,"",IF(OR(R4395=-9,R4395=""),"",R4395))</f>
        <v/>
      </c>
      <c r="AI4395">
        <f>IF(M4395&lt;&gt;1,"",IF(OR(Q4395=999,Q4395=""),"",Q4395))</f>
        <v/>
      </c>
    </row>
    <row r="4396">
      <c r="A4396" t="inlineStr">
        <is>
          <t>TQRMNOP123478</t>
        </is>
      </c>
      <c r="B4396" t="n">
        <v>2025</v>
      </c>
      <c r="C4396" t="n">
        <v>1</v>
      </c>
      <c r="D4396" t="n">
        <v>1</v>
      </c>
      <c r="E4396" t="inlineStr">
        <is>
          <t>S</t>
        </is>
      </c>
      <c r="F4396" t="n">
        <v>33</v>
      </c>
      <c r="G4396" t="n">
        <v>621</v>
      </c>
      <c r="H4396" t="n">
        <v>3</v>
      </c>
      <c r="I4396" t="n">
        <v>1</v>
      </c>
      <c r="J4396" t="n">
        <v>22</v>
      </c>
      <c r="K4396" t="n">
        <v>1</v>
      </c>
      <c r="L4396" t="n">
        <v>6</v>
      </c>
      <c r="M4396" t="n">
        <v>2</v>
      </c>
      <c r="R4396" s="15" t="n">
        <v>0</v>
      </c>
      <c r="S4396" s="15" t="n">
        <v>0</v>
      </c>
      <c r="T4396" s="15" t="n">
        <v>0</v>
      </c>
      <c r="U4396" s="15" t="n">
        <v>105200</v>
      </c>
      <c r="V4396">
        <f>IFERROR(VLOOKUP(D4396,Tablas_Equivalencia!$A$3:$B$8,2,FALSE),"Sin dato")</f>
        <v/>
      </c>
      <c r="W4396">
        <f>IFERROR(VLOOKUP(L4396,Tablas_Equivalencia!$D$3:$E$9,2,FALSE),"Sin dato")</f>
        <v/>
      </c>
      <c r="X4396">
        <f>IF(I4396=1,"Varón","Mujer")</f>
        <v/>
      </c>
      <c r="Y4396">
        <f>IFERROR(VLOOKUP(M4396,Tablas_Equivalencia!$G$3:$H$6,2,FALSE),"Sin dato")</f>
        <v/>
      </c>
      <c r="Z4396">
        <f>IF(J4396&lt;=24,"18-24","25-29")</f>
        <v/>
      </c>
      <c r="AA4396">
        <f>IF(M4396&lt;&gt;1,"",IF(P4396=2,1,0))</f>
        <v/>
      </c>
      <c r="AB4396">
        <f>IF(M4396&lt;&gt;1,"",IF(O4396&gt;=2,1,0))</f>
        <v/>
      </c>
      <c r="AC4396">
        <f>IF(M4396&lt;&gt;1,"",IF(OR(Q4396=999,Q4396=""),"",IF(OR(Q4396&lt;35,Q4396&gt;48),1,0)))</f>
        <v/>
      </c>
      <c r="AD4396">
        <f>IF(COUNT(AA4396:AC4396)&lt;3,"",SUM(AA4396:AC4396))</f>
        <v/>
      </c>
      <c r="AE4396">
        <f>IF(L4396&gt;=4,2,IF(L4396&gt;=2,1,0))</f>
        <v/>
      </c>
      <c r="AF4396">
        <f>IF(L4396&gt;=5,1,0)</f>
        <v/>
      </c>
      <c r="AG4396">
        <f>AE4396+AF4396</f>
        <v/>
      </c>
      <c r="AH4396" s="15">
        <f>IF(M4396&lt;&gt;1,"",IF(OR(R4396=-9,R4396=""),"",R4396))</f>
        <v/>
      </c>
      <c r="AI4396">
        <f>IF(M4396&lt;&gt;1,"",IF(OR(Q4396=999,Q4396=""),"",Q4396))</f>
        <v/>
      </c>
    </row>
    <row r="4397">
      <c r="A4397" t="inlineStr">
        <is>
          <t>TQRMNOP123480</t>
        </is>
      </c>
      <c r="B4397" t="n">
        <v>2025</v>
      </c>
      <c r="C4397" t="n">
        <v>1</v>
      </c>
      <c r="D4397" t="n">
        <v>1</v>
      </c>
      <c r="E4397" t="inlineStr">
        <is>
          <t>S</t>
        </is>
      </c>
      <c r="F4397" t="n">
        <v>32</v>
      </c>
      <c r="G4397" t="n">
        <v>1567</v>
      </c>
      <c r="H4397" t="n">
        <v>1</v>
      </c>
      <c r="I4397" t="n">
        <v>2</v>
      </c>
      <c r="J4397" t="n">
        <v>27</v>
      </c>
      <c r="K4397" t="n">
        <v>2</v>
      </c>
      <c r="L4397" t="n">
        <v>3</v>
      </c>
      <c r="M4397" t="n">
        <v>1</v>
      </c>
      <c r="N4397" t="n">
        <v>3</v>
      </c>
      <c r="O4397" t="n">
        <v>2</v>
      </c>
      <c r="P4397" t="n">
        <v>2</v>
      </c>
      <c r="Q4397" t="n">
        <v>26</v>
      </c>
      <c r="R4397" s="15" t="n">
        <v>672000</v>
      </c>
      <c r="S4397" s="15" t="n">
        <v>79000</v>
      </c>
      <c r="T4397" s="15" t="n">
        <v>751000</v>
      </c>
      <c r="U4397" s="15" t="n">
        <v>64500</v>
      </c>
      <c r="V4397">
        <f>IFERROR(VLOOKUP(D4397,Tablas_Equivalencia!$A$3:$B$8,2,FALSE),"Sin dato")</f>
        <v/>
      </c>
      <c r="W4397">
        <f>IFERROR(VLOOKUP(L4397,Tablas_Equivalencia!$D$3:$E$9,2,FALSE),"Sin dato")</f>
        <v/>
      </c>
      <c r="X4397">
        <f>IF(I4397=1,"Varón","Mujer")</f>
        <v/>
      </c>
      <c r="Y4397">
        <f>IFERROR(VLOOKUP(M4397,Tablas_Equivalencia!$G$3:$H$6,2,FALSE),"Sin dato")</f>
        <v/>
      </c>
      <c r="Z4397">
        <f>IF(J4397&lt;=24,"18-24","25-29")</f>
        <v/>
      </c>
      <c r="AA4397">
        <f>IF(M4397&lt;&gt;1,"",IF(P4397=2,1,0))</f>
        <v/>
      </c>
      <c r="AB4397">
        <f>IF(M4397&lt;&gt;1,"",IF(O4397&gt;=2,1,0))</f>
        <v/>
      </c>
      <c r="AC4397">
        <f>IF(M4397&lt;&gt;1,"",IF(OR(Q4397=999,Q4397=""),"",IF(OR(Q4397&lt;35,Q4397&gt;48),1,0)))</f>
        <v/>
      </c>
      <c r="AD4397">
        <f>IF(COUNT(AA4397:AC4397)&lt;3,"",SUM(AA4397:AC4397))</f>
        <v/>
      </c>
      <c r="AE4397">
        <f>IF(L4397&gt;=4,2,IF(L4397&gt;=2,1,0))</f>
        <v/>
      </c>
      <c r="AF4397">
        <f>IF(L4397&gt;=5,1,0)</f>
        <v/>
      </c>
      <c r="AG4397">
        <f>AE4397+AF4397</f>
        <v/>
      </c>
      <c r="AH4397" s="15">
        <f>IF(M4397&lt;&gt;1,"",IF(OR(R4397=-9,R4397=""),"",R4397))</f>
        <v/>
      </c>
      <c r="AI4397">
        <f>IF(M4397&lt;&gt;1,"",IF(OR(Q4397=999,Q4397=""),"",Q4397))</f>
        <v/>
      </c>
    </row>
    <row r="4398">
      <c r="A4398" t="inlineStr">
        <is>
          <t>TQRMNOP123482</t>
        </is>
      </c>
      <c r="B4398" t="n">
        <v>2025</v>
      </c>
      <c r="C4398" t="n">
        <v>1</v>
      </c>
      <c r="D4398" t="n">
        <v>43</v>
      </c>
      <c r="E4398" t="inlineStr">
        <is>
          <t>N</t>
        </is>
      </c>
      <c r="F4398" t="n">
        <v>34</v>
      </c>
      <c r="G4398" t="n">
        <v>1001</v>
      </c>
      <c r="H4398" t="n">
        <v>1</v>
      </c>
      <c r="I4398" t="n">
        <v>1</v>
      </c>
      <c r="J4398" t="n">
        <v>29</v>
      </c>
      <c r="K4398" t="n">
        <v>1</v>
      </c>
      <c r="L4398" t="n">
        <v>5</v>
      </c>
      <c r="M4398" t="n">
        <v>1</v>
      </c>
      <c r="N4398" t="n">
        <v>3</v>
      </c>
      <c r="O4398" t="n">
        <v>1</v>
      </c>
      <c r="P4398" t="n">
        <v>1</v>
      </c>
      <c r="Q4398" t="n">
        <v>40</v>
      </c>
      <c r="R4398" s="15" t="n">
        <v>966000</v>
      </c>
      <c r="S4398" s="15" t="n">
        <v>0</v>
      </c>
      <c r="T4398" s="15" t="n">
        <v>966000</v>
      </c>
      <c r="U4398" s="15" t="n">
        <v>124500</v>
      </c>
      <c r="V4398">
        <f>IFERROR(VLOOKUP(D4398,Tablas_Equivalencia!$A$3:$B$8,2,FALSE),"Sin dato")</f>
        <v/>
      </c>
      <c r="W4398">
        <f>IFERROR(VLOOKUP(L4398,Tablas_Equivalencia!$D$3:$E$9,2,FALSE),"Sin dato")</f>
        <v/>
      </c>
      <c r="X4398">
        <f>IF(I4398=1,"Varón","Mujer")</f>
        <v/>
      </c>
      <c r="Y4398">
        <f>IFERROR(VLOOKUP(M4398,Tablas_Equivalencia!$G$3:$H$6,2,FALSE),"Sin dato")</f>
        <v/>
      </c>
      <c r="Z4398">
        <f>IF(J4398&lt;=24,"18-24","25-29")</f>
        <v/>
      </c>
      <c r="AA4398">
        <f>IF(M4398&lt;&gt;1,"",IF(P4398=2,1,0))</f>
        <v/>
      </c>
      <c r="AB4398">
        <f>IF(M4398&lt;&gt;1,"",IF(O4398&gt;=2,1,0))</f>
        <v/>
      </c>
      <c r="AC4398">
        <f>IF(M4398&lt;&gt;1,"",IF(OR(Q4398=999,Q4398=""),"",IF(OR(Q4398&lt;35,Q4398&gt;48),1,0)))</f>
        <v/>
      </c>
      <c r="AD4398">
        <f>IF(COUNT(AA4398:AC4398)&lt;3,"",SUM(AA4398:AC4398))</f>
        <v/>
      </c>
      <c r="AE4398">
        <f>IF(L4398&gt;=4,2,IF(L4398&gt;=2,1,0))</f>
        <v/>
      </c>
      <c r="AF4398">
        <f>IF(L4398&gt;=5,1,0)</f>
        <v/>
      </c>
      <c r="AG4398">
        <f>AE4398+AF4398</f>
        <v/>
      </c>
      <c r="AH4398" s="15">
        <f>IF(M4398&lt;&gt;1,"",IF(OR(R4398=-9,R4398=""),"",R4398))</f>
        <v/>
      </c>
      <c r="AI4398">
        <f>IF(M4398&lt;&gt;1,"",IF(OR(Q4398=999,Q4398=""),"",Q4398))</f>
        <v/>
      </c>
    </row>
    <row r="4399">
      <c r="A4399" t="inlineStr">
        <is>
          <t>TQRMNOP123486</t>
        </is>
      </c>
      <c r="B4399" t="n">
        <v>2025</v>
      </c>
      <c r="C4399" t="n">
        <v>1</v>
      </c>
      <c r="D4399" t="n">
        <v>1</v>
      </c>
      <c r="E4399" t="inlineStr">
        <is>
          <t>S</t>
        </is>
      </c>
      <c r="F4399" t="n">
        <v>32</v>
      </c>
      <c r="G4399" t="n">
        <v>1323</v>
      </c>
      <c r="H4399" t="n">
        <v>3</v>
      </c>
      <c r="I4399" t="n">
        <v>2</v>
      </c>
      <c r="J4399" t="n">
        <v>25</v>
      </c>
      <c r="K4399" t="n">
        <v>2</v>
      </c>
      <c r="L4399" t="n">
        <v>4</v>
      </c>
      <c r="M4399" t="n">
        <v>1</v>
      </c>
      <c r="N4399" t="n">
        <v>3</v>
      </c>
      <c r="O4399" t="n">
        <v>1</v>
      </c>
      <c r="P4399" t="n">
        <v>1</v>
      </c>
      <c r="Q4399" t="n">
        <v>28</v>
      </c>
      <c r="R4399" s="15" t="n">
        <v>-9</v>
      </c>
      <c r="S4399" s="15" t="n">
        <v>0</v>
      </c>
      <c r="T4399" s="15" t="n">
        <v>0</v>
      </c>
      <c r="U4399" s="15" t="n">
        <v>551300</v>
      </c>
      <c r="V4399">
        <f>IFERROR(VLOOKUP(D4399,Tablas_Equivalencia!$A$3:$B$8,2,FALSE),"Sin dato")</f>
        <v/>
      </c>
      <c r="W4399">
        <f>IFERROR(VLOOKUP(L4399,Tablas_Equivalencia!$D$3:$E$9,2,FALSE),"Sin dato")</f>
        <v/>
      </c>
      <c r="X4399">
        <f>IF(I4399=1,"Varón","Mujer")</f>
        <v/>
      </c>
      <c r="Y4399">
        <f>IFERROR(VLOOKUP(M4399,Tablas_Equivalencia!$G$3:$H$6,2,FALSE),"Sin dato")</f>
        <v/>
      </c>
      <c r="Z4399">
        <f>IF(J4399&lt;=24,"18-24","25-29")</f>
        <v/>
      </c>
      <c r="AA4399">
        <f>IF(M4399&lt;&gt;1,"",IF(P4399=2,1,0))</f>
        <v/>
      </c>
      <c r="AB4399">
        <f>IF(M4399&lt;&gt;1,"",IF(O4399&gt;=2,1,0))</f>
        <v/>
      </c>
      <c r="AC4399">
        <f>IF(M4399&lt;&gt;1,"",IF(OR(Q4399=999,Q4399=""),"",IF(OR(Q4399&lt;35,Q4399&gt;48),1,0)))</f>
        <v/>
      </c>
      <c r="AD4399">
        <f>IF(COUNT(AA4399:AC4399)&lt;3,"",SUM(AA4399:AC4399))</f>
        <v/>
      </c>
      <c r="AE4399">
        <f>IF(L4399&gt;=4,2,IF(L4399&gt;=2,1,0))</f>
        <v/>
      </c>
      <c r="AF4399">
        <f>IF(L4399&gt;=5,1,0)</f>
        <v/>
      </c>
      <c r="AG4399">
        <f>AE4399+AF4399</f>
        <v/>
      </c>
      <c r="AH4399" s="15">
        <f>IF(M4399&lt;&gt;1,"",IF(OR(R4399=-9,R4399=""),"",R4399))</f>
        <v/>
      </c>
      <c r="AI4399">
        <f>IF(M4399&lt;&gt;1,"",IF(OR(Q4399=999,Q4399=""),"",Q4399))</f>
        <v/>
      </c>
    </row>
    <row r="4400">
      <c r="A4400" t="inlineStr">
        <is>
          <t>TQRMNOP123492</t>
        </is>
      </c>
      <c r="B4400" t="n">
        <v>2025</v>
      </c>
      <c r="C4400" t="n">
        <v>1</v>
      </c>
      <c r="D4400" t="n">
        <v>42</v>
      </c>
      <c r="E4400" t="inlineStr">
        <is>
          <t>N</t>
        </is>
      </c>
      <c r="F4400" t="n">
        <v>27</v>
      </c>
      <c r="G4400" t="n">
        <v>1708</v>
      </c>
      <c r="H4400" t="n">
        <v>3</v>
      </c>
      <c r="I4400" t="n">
        <v>1</v>
      </c>
      <c r="J4400" t="n">
        <v>23</v>
      </c>
      <c r="K4400" t="n">
        <v>2</v>
      </c>
      <c r="L4400" t="n">
        <v>3</v>
      </c>
      <c r="M4400" t="n">
        <v>1</v>
      </c>
      <c r="N4400" t="n">
        <v>3</v>
      </c>
      <c r="O4400" t="n">
        <v>1</v>
      </c>
      <c r="P4400" t="n">
        <v>1</v>
      </c>
      <c r="Q4400" t="n">
        <v>34</v>
      </c>
      <c r="R4400" s="15" t="n">
        <v>740000</v>
      </c>
      <c r="S4400" s="15" t="n">
        <v>0</v>
      </c>
      <c r="T4400" s="15" t="n">
        <v>740000</v>
      </c>
      <c r="U4400" s="15" t="n">
        <v>133700</v>
      </c>
      <c r="V4400">
        <f>IFERROR(VLOOKUP(D4400,Tablas_Equivalencia!$A$3:$B$8,2,FALSE),"Sin dato")</f>
        <v/>
      </c>
      <c r="W4400">
        <f>IFERROR(VLOOKUP(L4400,Tablas_Equivalencia!$D$3:$E$9,2,FALSE),"Sin dato")</f>
        <v/>
      </c>
      <c r="X4400">
        <f>IF(I4400=1,"Varón","Mujer")</f>
        <v/>
      </c>
      <c r="Y4400">
        <f>IFERROR(VLOOKUP(M4400,Tablas_Equivalencia!$G$3:$H$6,2,FALSE),"Sin dato")</f>
        <v/>
      </c>
      <c r="Z4400">
        <f>IF(J4400&lt;=24,"18-24","25-29")</f>
        <v/>
      </c>
      <c r="AA4400">
        <f>IF(M4400&lt;&gt;1,"",IF(P4400=2,1,0))</f>
        <v/>
      </c>
      <c r="AB4400">
        <f>IF(M4400&lt;&gt;1,"",IF(O4400&gt;=2,1,0))</f>
        <v/>
      </c>
      <c r="AC4400">
        <f>IF(M4400&lt;&gt;1,"",IF(OR(Q4400=999,Q4400=""),"",IF(OR(Q4400&lt;35,Q4400&gt;48),1,0)))</f>
        <v/>
      </c>
      <c r="AD4400">
        <f>IF(COUNT(AA4400:AC4400)&lt;3,"",SUM(AA4400:AC4400))</f>
        <v/>
      </c>
      <c r="AE4400">
        <f>IF(L4400&gt;=4,2,IF(L4400&gt;=2,1,0))</f>
        <v/>
      </c>
      <c r="AF4400">
        <f>IF(L4400&gt;=5,1,0)</f>
        <v/>
      </c>
      <c r="AG4400">
        <f>AE4400+AF4400</f>
        <v/>
      </c>
      <c r="AH4400" s="15">
        <f>IF(M4400&lt;&gt;1,"",IF(OR(R4400=-9,R4400=""),"",R4400))</f>
        <v/>
      </c>
      <c r="AI4400">
        <f>IF(M4400&lt;&gt;1,"",IF(OR(Q4400=999,Q4400=""),"",Q4400))</f>
        <v/>
      </c>
    </row>
    <row r="4401">
      <c r="A4401" t="inlineStr">
        <is>
          <t>TQRMNOP123493</t>
        </is>
      </c>
      <c r="B4401" t="n">
        <v>2025</v>
      </c>
      <c r="C4401" t="n">
        <v>1</v>
      </c>
      <c r="D4401" t="n">
        <v>43</v>
      </c>
      <c r="E4401" t="inlineStr">
        <is>
          <t>N</t>
        </is>
      </c>
      <c r="F4401" t="n">
        <v>38</v>
      </c>
      <c r="G4401" t="n">
        <v>1762</v>
      </c>
      <c r="H4401" t="n">
        <v>2</v>
      </c>
      <c r="I4401" t="n">
        <v>2</v>
      </c>
      <c r="J4401" t="n">
        <v>21</v>
      </c>
      <c r="K4401" t="n">
        <v>2</v>
      </c>
      <c r="L4401" t="n">
        <v>4</v>
      </c>
      <c r="M4401" t="n">
        <v>3</v>
      </c>
      <c r="R4401" s="15" t="n">
        <v>0</v>
      </c>
      <c r="S4401" s="15" t="n">
        <v>102000</v>
      </c>
      <c r="T4401" s="15" t="n">
        <v>102000</v>
      </c>
      <c r="U4401" s="15" t="n">
        <v>110200</v>
      </c>
      <c r="V4401">
        <f>IFERROR(VLOOKUP(D4401,Tablas_Equivalencia!$A$3:$B$8,2,FALSE),"Sin dato")</f>
        <v/>
      </c>
      <c r="W4401">
        <f>IFERROR(VLOOKUP(L4401,Tablas_Equivalencia!$D$3:$E$9,2,FALSE),"Sin dato")</f>
        <v/>
      </c>
      <c r="X4401">
        <f>IF(I4401=1,"Varón","Mujer")</f>
        <v/>
      </c>
      <c r="Y4401">
        <f>IFERROR(VLOOKUP(M4401,Tablas_Equivalencia!$G$3:$H$6,2,FALSE),"Sin dato")</f>
        <v/>
      </c>
      <c r="Z4401">
        <f>IF(J4401&lt;=24,"18-24","25-29")</f>
        <v/>
      </c>
      <c r="AA4401">
        <f>IF(M4401&lt;&gt;1,"",IF(P4401=2,1,0))</f>
        <v/>
      </c>
      <c r="AB4401">
        <f>IF(M4401&lt;&gt;1,"",IF(O4401&gt;=2,1,0))</f>
        <v/>
      </c>
      <c r="AC4401">
        <f>IF(M4401&lt;&gt;1,"",IF(OR(Q4401=999,Q4401=""),"",IF(OR(Q4401&lt;35,Q4401&gt;48),1,0)))</f>
        <v/>
      </c>
      <c r="AD4401">
        <f>IF(COUNT(AA4401:AC4401)&lt;3,"",SUM(AA4401:AC4401))</f>
        <v/>
      </c>
      <c r="AE4401">
        <f>IF(L4401&gt;=4,2,IF(L4401&gt;=2,1,0))</f>
        <v/>
      </c>
      <c r="AF4401">
        <f>IF(L4401&gt;=5,1,0)</f>
        <v/>
      </c>
      <c r="AG4401">
        <f>AE4401+AF4401</f>
        <v/>
      </c>
      <c r="AH4401" s="15">
        <f>IF(M4401&lt;&gt;1,"",IF(OR(R4401=-9,R4401=""),"",R4401))</f>
        <v/>
      </c>
      <c r="AI4401">
        <f>IF(M4401&lt;&gt;1,"",IF(OR(Q4401=999,Q4401=""),"",Q4401))</f>
        <v/>
      </c>
    </row>
    <row r="4402">
      <c r="A4402" t="inlineStr">
        <is>
          <t>TQRMNOP123498</t>
        </is>
      </c>
      <c r="B4402" t="n">
        <v>2025</v>
      </c>
      <c r="C4402" t="n">
        <v>1</v>
      </c>
      <c r="D4402" t="n">
        <v>40</v>
      </c>
      <c r="E4402" t="inlineStr">
        <is>
          <t>N</t>
        </is>
      </c>
      <c r="F4402" t="n">
        <v>23</v>
      </c>
      <c r="G4402" t="n">
        <v>1159</v>
      </c>
      <c r="H4402" t="n">
        <v>2</v>
      </c>
      <c r="I4402" t="n">
        <v>2</v>
      </c>
      <c r="J4402" t="n">
        <v>26</v>
      </c>
      <c r="K4402" t="n">
        <v>2</v>
      </c>
      <c r="L4402" t="n">
        <v>2</v>
      </c>
      <c r="M4402" t="n">
        <v>3</v>
      </c>
      <c r="R4402" s="15" t="n">
        <v>0</v>
      </c>
      <c r="S4402" s="15" t="n">
        <v>0</v>
      </c>
      <c r="T4402" s="15" t="n">
        <v>0</v>
      </c>
      <c r="U4402" s="15" t="n">
        <v>119900</v>
      </c>
      <c r="V4402">
        <f>IFERROR(VLOOKUP(D4402,Tablas_Equivalencia!$A$3:$B$8,2,FALSE),"Sin dato")</f>
        <v/>
      </c>
      <c r="W4402">
        <f>IFERROR(VLOOKUP(L4402,Tablas_Equivalencia!$D$3:$E$9,2,FALSE),"Sin dato")</f>
        <v/>
      </c>
      <c r="X4402">
        <f>IF(I4402=1,"Varón","Mujer")</f>
        <v/>
      </c>
      <c r="Y4402">
        <f>IFERROR(VLOOKUP(M4402,Tablas_Equivalencia!$G$3:$H$6,2,FALSE),"Sin dato")</f>
        <v/>
      </c>
      <c r="Z4402">
        <f>IF(J4402&lt;=24,"18-24","25-29")</f>
        <v/>
      </c>
      <c r="AA4402">
        <f>IF(M4402&lt;&gt;1,"",IF(P4402=2,1,0))</f>
        <v/>
      </c>
      <c r="AB4402">
        <f>IF(M4402&lt;&gt;1,"",IF(O4402&gt;=2,1,0))</f>
        <v/>
      </c>
      <c r="AC4402">
        <f>IF(M4402&lt;&gt;1,"",IF(OR(Q4402=999,Q4402=""),"",IF(OR(Q4402&lt;35,Q4402&gt;48),1,0)))</f>
        <v/>
      </c>
      <c r="AD4402">
        <f>IF(COUNT(AA4402:AC4402)&lt;3,"",SUM(AA4402:AC4402))</f>
        <v/>
      </c>
      <c r="AE4402">
        <f>IF(L4402&gt;=4,2,IF(L4402&gt;=2,1,0))</f>
        <v/>
      </c>
      <c r="AF4402">
        <f>IF(L4402&gt;=5,1,0)</f>
        <v/>
      </c>
      <c r="AG4402">
        <f>AE4402+AF4402</f>
        <v/>
      </c>
      <c r="AH4402" s="15">
        <f>IF(M4402&lt;&gt;1,"",IF(OR(R4402=-9,R4402=""),"",R4402))</f>
        <v/>
      </c>
      <c r="AI4402">
        <f>IF(M4402&lt;&gt;1,"",IF(OR(Q4402=999,Q4402=""),"",Q4402))</f>
        <v/>
      </c>
    </row>
    <row r="4403">
      <c r="A4403" t="inlineStr">
        <is>
          <t>TQRMNOP123499</t>
        </is>
      </c>
      <c r="B4403" t="n">
        <v>2025</v>
      </c>
      <c r="C4403" t="n">
        <v>1</v>
      </c>
      <c r="D4403" t="n">
        <v>1</v>
      </c>
      <c r="E4403" t="inlineStr">
        <is>
          <t>S</t>
        </is>
      </c>
      <c r="F4403" t="n">
        <v>32</v>
      </c>
      <c r="G4403" t="n">
        <v>1134</v>
      </c>
      <c r="H4403" t="n">
        <v>1</v>
      </c>
      <c r="I4403" t="n">
        <v>2</v>
      </c>
      <c r="J4403" t="n">
        <v>19</v>
      </c>
      <c r="K4403" t="n">
        <v>2</v>
      </c>
      <c r="L4403" t="n">
        <v>3</v>
      </c>
      <c r="M4403" t="n">
        <v>1</v>
      </c>
      <c r="N4403" t="n">
        <v>3</v>
      </c>
      <c r="O4403" t="n">
        <v>2</v>
      </c>
      <c r="P4403" t="n">
        <v>2</v>
      </c>
      <c r="Q4403" t="n">
        <v>10</v>
      </c>
      <c r="R4403" s="15" t="n">
        <v>225000</v>
      </c>
      <c r="S4403" s="15" t="n">
        <v>0</v>
      </c>
      <c r="T4403" s="15" t="n">
        <v>225000</v>
      </c>
      <c r="U4403" s="15" t="n">
        <v>214700</v>
      </c>
      <c r="V4403">
        <f>IFERROR(VLOOKUP(D4403,Tablas_Equivalencia!$A$3:$B$8,2,FALSE),"Sin dato")</f>
        <v/>
      </c>
      <c r="W4403">
        <f>IFERROR(VLOOKUP(L4403,Tablas_Equivalencia!$D$3:$E$9,2,FALSE),"Sin dato")</f>
        <v/>
      </c>
      <c r="X4403">
        <f>IF(I4403=1,"Varón","Mujer")</f>
        <v/>
      </c>
      <c r="Y4403">
        <f>IFERROR(VLOOKUP(M4403,Tablas_Equivalencia!$G$3:$H$6,2,FALSE),"Sin dato")</f>
        <v/>
      </c>
      <c r="Z4403">
        <f>IF(J4403&lt;=24,"18-24","25-29")</f>
        <v/>
      </c>
      <c r="AA4403">
        <f>IF(M4403&lt;&gt;1,"",IF(P4403=2,1,0))</f>
        <v/>
      </c>
      <c r="AB4403">
        <f>IF(M4403&lt;&gt;1,"",IF(O4403&gt;=2,1,0))</f>
        <v/>
      </c>
      <c r="AC4403">
        <f>IF(M4403&lt;&gt;1,"",IF(OR(Q4403=999,Q4403=""),"",IF(OR(Q4403&lt;35,Q4403&gt;48),1,0)))</f>
        <v/>
      </c>
      <c r="AD4403">
        <f>IF(COUNT(AA4403:AC4403)&lt;3,"",SUM(AA4403:AC4403))</f>
        <v/>
      </c>
      <c r="AE4403">
        <f>IF(L4403&gt;=4,2,IF(L4403&gt;=2,1,0))</f>
        <v/>
      </c>
      <c r="AF4403">
        <f>IF(L4403&gt;=5,1,0)</f>
        <v/>
      </c>
      <c r="AG4403">
        <f>AE4403+AF4403</f>
        <v/>
      </c>
      <c r="AH4403" s="15">
        <f>IF(M4403&lt;&gt;1,"",IF(OR(R4403=-9,R4403=""),"",R4403))</f>
        <v/>
      </c>
      <c r="AI4403">
        <f>IF(M4403&lt;&gt;1,"",IF(OR(Q4403=999,Q4403=""),"",Q4403))</f>
        <v/>
      </c>
    </row>
    <row r="4404">
      <c r="A4404" t="inlineStr">
        <is>
          <t>TQRMNOP123500</t>
        </is>
      </c>
      <c r="B4404" t="n">
        <v>2025</v>
      </c>
      <c r="C4404" t="n">
        <v>1</v>
      </c>
      <c r="D4404" t="n">
        <v>42</v>
      </c>
      <c r="E4404" t="inlineStr">
        <is>
          <t>S</t>
        </is>
      </c>
      <c r="F4404" t="n">
        <v>10</v>
      </c>
      <c r="G4404" t="n">
        <v>1307</v>
      </c>
      <c r="H4404" t="n">
        <v>1</v>
      </c>
      <c r="I4404" t="n">
        <v>2</v>
      </c>
      <c r="J4404" t="n">
        <v>21</v>
      </c>
      <c r="K4404" t="n">
        <v>2</v>
      </c>
      <c r="L4404" t="n">
        <v>1</v>
      </c>
      <c r="M4404" t="n">
        <v>1</v>
      </c>
      <c r="N4404" t="n">
        <v>3</v>
      </c>
      <c r="O4404" t="n">
        <v>2</v>
      </c>
      <c r="P4404" t="n">
        <v>2</v>
      </c>
      <c r="Q4404" t="n">
        <v>30</v>
      </c>
      <c r="R4404" s="15" t="n">
        <v>76000</v>
      </c>
      <c r="S4404" s="15" t="n">
        <v>0</v>
      </c>
      <c r="T4404" s="15" t="n">
        <v>76000</v>
      </c>
      <c r="U4404" s="15" t="n">
        <v>209400</v>
      </c>
      <c r="V4404">
        <f>IFERROR(VLOOKUP(D4404,Tablas_Equivalencia!$A$3:$B$8,2,FALSE),"Sin dato")</f>
        <v/>
      </c>
      <c r="W4404">
        <f>IFERROR(VLOOKUP(L4404,Tablas_Equivalencia!$D$3:$E$9,2,FALSE),"Sin dato")</f>
        <v/>
      </c>
      <c r="X4404">
        <f>IF(I4404=1,"Varón","Mujer")</f>
        <v/>
      </c>
      <c r="Y4404">
        <f>IFERROR(VLOOKUP(M4404,Tablas_Equivalencia!$G$3:$H$6,2,FALSE),"Sin dato")</f>
        <v/>
      </c>
      <c r="Z4404">
        <f>IF(J4404&lt;=24,"18-24","25-29")</f>
        <v/>
      </c>
      <c r="AA4404">
        <f>IF(M4404&lt;&gt;1,"",IF(P4404=2,1,0))</f>
        <v/>
      </c>
      <c r="AB4404">
        <f>IF(M4404&lt;&gt;1,"",IF(O4404&gt;=2,1,0))</f>
        <v/>
      </c>
      <c r="AC4404">
        <f>IF(M4404&lt;&gt;1,"",IF(OR(Q4404=999,Q4404=""),"",IF(OR(Q4404&lt;35,Q4404&gt;48),1,0)))</f>
        <v/>
      </c>
      <c r="AD4404">
        <f>IF(COUNT(AA4404:AC4404)&lt;3,"",SUM(AA4404:AC4404))</f>
        <v/>
      </c>
      <c r="AE4404">
        <f>IF(L4404&gt;=4,2,IF(L4404&gt;=2,1,0))</f>
        <v/>
      </c>
      <c r="AF4404">
        <f>IF(L4404&gt;=5,1,0)</f>
        <v/>
      </c>
      <c r="AG4404">
        <f>AE4404+AF4404</f>
        <v/>
      </c>
      <c r="AH4404" s="15">
        <f>IF(M4404&lt;&gt;1,"",IF(OR(R4404=-9,R4404=""),"",R4404))</f>
        <v/>
      </c>
      <c r="AI4404">
        <f>IF(M4404&lt;&gt;1,"",IF(OR(Q4404=999,Q4404=""),"",Q4404))</f>
        <v/>
      </c>
    </row>
    <row r="4405">
      <c r="A4405" t="inlineStr">
        <is>
          <t>TQRMNOP123504</t>
        </is>
      </c>
      <c r="B4405" t="n">
        <v>2025</v>
      </c>
      <c r="C4405" t="n">
        <v>1</v>
      </c>
      <c r="D4405" t="n">
        <v>43</v>
      </c>
      <c r="E4405" t="inlineStr">
        <is>
          <t>S</t>
        </is>
      </c>
      <c r="F4405" t="n">
        <v>36</v>
      </c>
      <c r="G4405" t="n">
        <v>1802</v>
      </c>
      <c r="H4405" t="n">
        <v>3</v>
      </c>
      <c r="I4405" t="n">
        <v>2</v>
      </c>
      <c r="J4405" t="n">
        <v>19</v>
      </c>
      <c r="K4405" t="n">
        <v>2</v>
      </c>
      <c r="L4405" t="n">
        <v>4</v>
      </c>
      <c r="M4405" t="n">
        <v>2</v>
      </c>
      <c r="R4405" s="15" t="n">
        <v>0</v>
      </c>
      <c r="S4405" s="15" t="n">
        <v>0</v>
      </c>
      <c r="T4405" s="15" t="n">
        <v>0</v>
      </c>
      <c r="U4405" s="15" t="n">
        <v>306000</v>
      </c>
      <c r="V4405">
        <f>IFERROR(VLOOKUP(D4405,Tablas_Equivalencia!$A$3:$B$8,2,FALSE),"Sin dato")</f>
        <v/>
      </c>
      <c r="W4405">
        <f>IFERROR(VLOOKUP(L4405,Tablas_Equivalencia!$D$3:$E$9,2,FALSE),"Sin dato")</f>
        <v/>
      </c>
      <c r="X4405">
        <f>IF(I4405=1,"Varón","Mujer")</f>
        <v/>
      </c>
      <c r="Y4405">
        <f>IFERROR(VLOOKUP(M4405,Tablas_Equivalencia!$G$3:$H$6,2,FALSE),"Sin dato")</f>
        <v/>
      </c>
      <c r="Z4405">
        <f>IF(J4405&lt;=24,"18-24","25-29")</f>
        <v/>
      </c>
      <c r="AA4405">
        <f>IF(M4405&lt;&gt;1,"",IF(P4405=2,1,0))</f>
        <v/>
      </c>
      <c r="AB4405">
        <f>IF(M4405&lt;&gt;1,"",IF(O4405&gt;=2,1,0))</f>
        <v/>
      </c>
      <c r="AC4405">
        <f>IF(M4405&lt;&gt;1,"",IF(OR(Q4405=999,Q4405=""),"",IF(OR(Q4405&lt;35,Q4405&gt;48),1,0)))</f>
        <v/>
      </c>
      <c r="AD4405">
        <f>IF(COUNT(AA4405:AC4405)&lt;3,"",SUM(AA4405:AC4405))</f>
        <v/>
      </c>
      <c r="AE4405">
        <f>IF(L4405&gt;=4,2,IF(L4405&gt;=2,1,0))</f>
        <v/>
      </c>
      <c r="AF4405">
        <f>IF(L4405&gt;=5,1,0)</f>
        <v/>
      </c>
      <c r="AG4405">
        <f>AE4405+AF4405</f>
        <v/>
      </c>
      <c r="AH4405" s="15">
        <f>IF(M4405&lt;&gt;1,"",IF(OR(R4405=-9,R4405=""),"",R4405))</f>
        <v/>
      </c>
      <c r="AI4405">
        <f>IF(M4405&lt;&gt;1,"",IF(OR(Q4405=999,Q4405=""),"",Q4405))</f>
        <v/>
      </c>
    </row>
    <row r="4406">
      <c r="A4406" t="inlineStr">
        <is>
          <t>TQRMNOP123510</t>
        </is>
      </c>
      <c r="B4406" t="n">
        <v>2025</v>
      </c>
      <c r="C4406" t="n">
        <v>1</v>
      </c>
      <c r="D4406" t="n">
        <v>43</v>
      </c>
      <c r="E4406" t="inlineStr">
        <is>
          <t>N</t>
        </is>
      </c>
      <c r="F4406" t="n">
        <v>38</v>
      </c>
      <c r="G4406" t="n">
        <v>1637</v>
      </c>
      <c r="H4406" t="n">
        <v>10</v>
      </c>
      <c r="I4406" t="n">
        <v>2</v>
      </c>
      <c r="J4406" t="n">
        <v>19</v>
      </c>
      <c r="K4406" t="n">
        <v>1</v>
      </c>
      <c r="L4406" t="n">
        <v>4</v>
      </c>
      <c r="M4406" t="n">
        <v>3</v>
      </c>
      <c r="R4406" s="15" t="n">
        <v>0</v>
      </c>
      <c r="S4406" s="15" t="n">
        <v>0</v>
      </c>
      <c r="T4406" s="15" t="n">
        <v>0</v>
      </c>
      <c r="U4406" s="15" t="n">
        <v>178600</v>
      </c>
      <c r="V4406">
        <f>IFERROR(VLOOKUP(D4406,Tablas_Equivalencia!$A$3:$B$8,2,FALSE),"Sin dato")</f>
        <v/>
      </c>
      <c r="W4406">
        <f>IFERROR(VLOOKUP(L4406,Tablas_Equivalencia!$D$3:$E$9,2,FALSE),"Sin dato")</f>
        <v/>
      </c>
      <c r="X4406">
        <f>IF(I4406=1,"Varón","Mujer")</f>
        <v/>
      </c>
      <c r="Y4406">
        <f>IFERROR(VLOOKUP(M4406,Tablas_Equivalencia!$G$3:$H$6,2,FALSE),"Sin dato")</f>
        <v/>
      </c>
      <c r="Z4406">
        <f>IF(J4406&lt;=24,"18-24","25-29")</f>
        <v/>
      </c>
      <c r="AA4406">
        <f>IF(M4406&lt;&gt;1,"",IF(P4406=2,1,0))</f>
        <v/>
      </c>
      <c r="AB4406">
        <f>IF(M4406&lt;&gt;1,"",IF(O4406&gt;=2,1,0))</f>
        <v/>
      </c>
      <c r="AC4406">
        <f>IF(M4406&lt;&gt;1,"",IF(OR(Q4406=999,Q4406=""),"",IF(OR(Q4406&lt;35,Q4406&gt;48),1,0)))</f>
        <v/>
      </c>
      <c r="AD4406">
        <f>IF(COUNT(AA4406:AC4406)&lt;3,"",SUM(AA4406:AC4406))</f>
        <v/>
      </c>
      <c r="AE4406">
        <f>IF(L4406&gt;=4,2,IF(L4406&gt;=2,1,0))</f>
        <v/>
      </c>
      <c r="AF4406">
        <f>IF(L4406&gt;=5,1,0)</f>
        <v/>
      </c>
      <c r="AG4406">
        <f>AE4406+AF4406</f>
        <v/>
      </c>
      <c r="AH4406" s="15">
        <f>IF(M4406&lt;&gt;1,"",IF(OR(R4406=-9,R4406=""),"",R4406))</f>
        <v/>
      </c>
      <c r="AI4406">
        <f>IF(M4406&lt;&gt;1,"",IF(OR(Q4406=999,Q4406=""),"",Q4406))</f>
        <v/>
      </c>
    </row>
    <row r="4407">
      <c r="A4407" t="inlineStr">
        <is>
          <t>TQRMNOP123520</t>
        </is>
      </c>
      <c r="B4407" t="n">
        <v>2025</v>
      </c>
      <c r="C4407" t="n">
        <v>1</v>
      </c>
      <c r="D4407" t="n">
        <v>40</v>
      </c>
      <c r="E4407" t="inlineStr">
        <is>
          <t>N</t>
        </is>
      </c>
      <c r="F4407" t="n">
        <v>23</v>
      </c>
      <c r="G4407" t="n">
        <v>963</v>
      </c>
      <c r="H4407" t="n">
        <v>1</v>
      </c>
      <c r="I4407" t="n">
        <v>1</v>
      </c>
      <c r="J4407" t="n">
        <v>28</v>
      </c>
      <c r="K4407" t="n">
        <v>1</v>
      </c>
      <c r="L4407" t="n">
        <v>4</v>
      </c>
      <c r="M4407" t="n">
        <v>1</v>
      </c>
      <c r="N4407" t="n">
        <v>1</v>
      </c>
      <c r="O4407" t="n">
        <v>2</v>
      </c>
      <c r="P4407" t="n">
        <v>2</v>
      </c>
      <c r="Q4407" t="n">
        <v>22</v>
      </c>
      <c r="R4407" s="15" t="n">
        <v>321000</v>
      </c>
      <c r="S4407" s="15" t="n">
        <v>0</v>
      </c>
      <c r="T4407" s="15" t="n">
        <v>321000</v>
      </c>
      <c r="U4407" s="15" t="n">
        <v>83900</v>
      </c>
      <c r="V4407">
        <f>IFERROR(VLOOKUP(D4407,Tablas_Equivalencia!$A$3:$B$8,2,FALSE),"Sin dato")</f>
        <v/>
      </c>
      <c r="W4407">
        <f>IFERROR(VLOOKUP(L4407,Tablas_Equivalencia!$D$3:$E$9,2,FALSE),"Sin dato")</f>
        <v/>
      </c>
      <c r="X4407">
        <f>IF(I4407=1,"Varón","Mujer")</f>
        <v/>
      </c>
      <c r="Y4407">
        <f>IFERROR(VLOOKUP(M4407,Tablas_Equivalencia!$G$3:$H$6,2,FALSE),"Sin dato")</f>
        <v/>
      </c>
      <c r="Z4407">
        <f>IF(J4407&lt;=24,"18-24","25-29")</f>
        <v/>
      </c>
      <c r="AA4407">
        <f>IF(M4407&lt;&gt;1,"",IF(P4407=2,1,0))</f>
        <v/>
      </c>
      <c r="AB4407">
        <f>IF(M4407&lt;&gt;1,"",IF(O4407&gt;=2,1,0))</f>
        <v/>
      </c>
      <c r="AC4407">
        <f>IF(M4407&lt;&gt;1,"",IF(OR(Q4407=999,Q4407=""),"",IF(OR(Q4407&lt;35,Q4407&gt;48),1,0)))</f>
        <v/>
      </c>
      <c r="AD4407">
        <f>IF(COUNT(AA4407:AC4407)&lt;3,"",SUM(AA4407:AC4407))</f>
        <v/>
      </c>
      <c r="AE4407">
        <f>IF(L4407&gt;=4,2,IF(L4407&gt;=2,1,0))</f>
        <v/>
      </c>
      <c r="AF4407">
        <f>IF(L4407&gt;=5,1,0)</f>
        <v/>
      </c>
      <c r="AG4407">
        <f>AE4407+AF4407</f>
        <v/>
      </c>
      <c r="AH4407" s="15">
        <f>IF(M4407&lt;&gt;1,"",IF(OR(R4407=-9,R4407=""),"",R4407))</f>
        <v/>
      </c>
      <c r="AI4407">
        <f>IF(M4407&lt;&gt;1,"",IF(OR(Q4407=999,Q4407=""),"",Q4407))</f>
        <v/>
      </c>
    </row>
    <row r="4408">
      <c r="A4408" t="inlineStr">
        <is>
          <t>TQRMNOP123537</t>
        </is>
      </c>
      <c r="B4408" t="n">
        <v>2025</v>
      </c>
      <c r="C4408" t="n">
        <v>1</v>
      </c>
      <c r="D4408" t="n">
        <v>1</v>
      </c>
      <c r="E4408" t="inlineStr">
        <is>
          <t>S</t>
        </is>
      </c>
      <c r="F4408" t="n">
        <v>33</v>
      </c>
      <c r="G4408" t="n">
        <v>988</v>
      </c>
      <c r="H4408" t="n">
        <v>3</v>
      </c>
      <c r="I4408" t="n">
        <v>1</v>
      </c>
      <c r="J4408" t="n">
        <v>24</v>
      </c>
      <c r="K4408" t="n">
        <v>1</v>
      </c>
      <c r="L4408" t="n">
        <v>5</v>
      </c>
      <c r="M4408" t="n">
        <v>3</v>
      </c>
      <c r="R4408" s="15" t="n">
        <v>0</v>
      </c>
      <c r="S4408" s="15" t="n">
        <v>0</v>
      </c>
      <c r="T4408" s="15" t="n">
        <v>0</v>
      </c>
      <c r="U4408" s="15" t="n">
        <v>152900</v>
      </c>
      <c r="V4408">
        <f>IFERROR(VLOOKUP(D4408,Tablas_Equivalencia!$A$3:$B$8,2,FALSE),"Sin dato")</f>
        <v/>
      </c>
      <c r="W4408">
        <f>IFERROR(VLOOKUP(L4408,Tablas_Equivalencia!$D$3:$E$9,2,FALSE),"Sin dato")</f>
        <v/>
      </c>
      <c r="X4408">
        <f>IF(I4408=1,"Varón","Mujer")</f>
        <v/>
      </c>
      <c r="Y4408">
        <f>IFERROR(VLOOKUP(M4408,Tablas_Equivalencia!$G$3:$H$6,2,FALSE),"Sin dato")</f>
        <v/>
      </c>
      <c r="Z4408">
        <f>IF(J4408&lt;=24,"18-24","25-29")</f>
        <v/>
      </c>
      <c r="AA4408">
        <f>IF(M4408&lt;&gt;1,"",IF(P4408=2,1,0))</f>
        <v/>
      </c>
      <c r="AB4408">
        <f>IF(M4408&lt;&gt;1,"",IF(O4408&gt;=2,1,0))</f>
        <v/>
      </c>
      <c r="AC4408">
        <f>IF(M4408&lt;&gt;1,"",IF(OR(Q4408=999,Q4408=""),"",IF(OR(Q4408&lt;35,Q4408&gt;48),1,0)))</f>
        <v/>
      </c>
      <c r="AD4408">
        <f>IF(COUNT(AA4408:AC4408)&lt;3,"",SUM(AA4408:AC4408))</f>
        <v/>
      </c>
      <c r="AE4408">
        <f>IF(L4408&gt;=4,2,IF(L4408&gt;=2,1,0))</f>
        <v/>
      </c>
      <c r="AF4408">
        <f>IF(L4408&gt;=5,1,0)</f>
        <v/>
      </c>
      <c r="AG4408">
        <f>AE4408+AF4408</f>
        <v/>
      </c>
      <c r="AH4408" s="15">
        <f>IF(M4408&lt;&gt;1,"",IF(OR(R4408=-9,R4408=""),"",R4408))</f>
        <v/>
      </c>
      <c r="AI4408">
        <f>IF(M4408&lt;&gt;1,"",IF(OR(Q4408=999,Q4408=""),"",Q4408))</f>
        <v/>
      </c>
    </row>
    <row r="4409">
      <c r="A4409" t="inlineStr">
        <is>
          <t>TQRMNOP123549</t>
        </is>
      </c>
      <c r="B4409" t="n">
        <v>2025</v>
      </c>
      <c r="C4409" t="n">
        <v>1</v>
      </c>
      <c r="D4409" t="n">
        <v>44</v>
      </c>
      <c r="E4409" t="inlineStr">
        <is>
          <t>N</t>
        </is>
      </c>
      <c r="F4409" t="n">
        <v>5</v>
      </c>
      <c r="G4409" t="n">
        <v>1441</v>
      </c>
      <c r="H4409" t="n">
        <v>2</v>
      </c>
      <c r="I4409" t="n">
        <v>1</v>
      </c>
      <c r="J4409" t="n">
        <v>23</v>
      </c>
      <c r="K4409" t="n">
        <v>2</v>
      </c>
      <c r="L4409" t="n">
        <v>6</v>
      </c>
      <c r="M4409" t="n">
        <v>1</v>
      </c>
      <c r="N4409" t="n">
        <v>3</v>
      </c>
      <c r="O4409" t="n">
        <v>1</v>
      </c>
      <c r="P4409" t="n">
        <v>1</v>
      </c>
      <c r="Q4409" t="n">
        <v>44</v>
      </c>
      <c r="R4409" s="15" t="n">
        <v>1253000</v>
      </c>
      <c r="S4409" s="15" t="n">
        <v>0</v>
      </c>
      <c r="T4409" s="15" t="n">
        <v>1253000</v>
      </c>
      <c r="U4409" s="15" t="n">
        <v>120600</v>
      </c>
      <c r="V4409">
        <f>IFERROR(VLOOKUP(D4409,Tablas_Equivalencia!$A$3:$B$8,2,FALSE),"Sin dato")</f>
        <v/>
      </c>
      <c r="W4409">
        <f>IFERROR(VLOOKUP(L4409,Tablas_Equivalencia!$D$3:$E$9,2,FALSE),"Sin dato")</f>
        <v/>
      </c>
      <c r="X4409">
        <f>IF(I4409=1,"Varón","Mujer")</f>
        <v/>
      </c>
      <c r="Y4409">
        <f>IFERROR(VLOOKUP(M4409,Tablas_Equivalencia!$G$3:$H$6,2,FALSE),"Sin dato")</f>
        <v/>
      </c>
      <c r="Z4409">
        <f>IF(J4409&lt;=24,"18-24","25-29")</f>
        <v/>
      </c>
      <c r="AA4409">
        <f>IF(M4409&lt;&gt;1,"",IF(P4409=2,1,0))</f>
        <v/>
      </c>
      <c r="AB4409">
        <f>IF(M4409&lt;&gt;1,"",IF(O4409&gt;=2,1,0))</f>
        <v/>
      </c>
      <c r="AC4409">
        <f>IF(M4409&lt;&gt;1,"",IF(OR(Q4409=999,Q4409=""),"",IF(OR(Q4409&lt;35,Q4409&gt;48),1,0)))</f>
        <v/>
      </c>
      <c r="AD4409">
        <f>IF(COUNT(AA4409:AC4409)&lt;3,"",SUM(AA4409:AC4409))</f>
        <v/>
      </c>
      <c r="AE4409">
        <f>IF(L4409&gt;=4,2,IF(L4409&gt;=2,1,0))</f>
        <v/>
      </c>
      <c r="AF4409">
        <f>IF(L4409&gt;=5,1,0)</f>
        <v/>
      </c>
      <c r="AG4409">
        <f>AE4409+AF4409</f>
        <v/>
      </c>
      <c r="AH4409" s="15">
        <f>IF(M4409&lt;&gt;1,"",IF(OR(R4409=-9,R4409=""),"",R4409))</f>
        <v/>
      </c>
      <c r="AI4409">
        <f>IF(M4409&lt;&gt;1,"",IF(OR(Q4409=999,Q4409=""),"",Q4409))</f>
        <v/>
      </c>
    </row>
    <row r="4410">
      <c r="A4410" t="inlineStr">
        <is>
          <t>TQRMNOP123559</t>
        </is>
      </c>
      <c r="B4410" t="n">
        <v>2025</v>
      </c>
      <c r="C4410" t="n">
        <v>1</v>
      </c>
      <c r="D4410" t="n">
        <v>41</v>
      </c>
      <c r="E4410" t="inlineStr">
        <is>
          <t>S</t>
        </is>
      </c>
      <c r="F4410" t="n">
        <v>8</v>
      </c>
      <c r="G4410" t="n">
        <v>1295</v>
      </c>
      <c r="H4410" t="n">
        <v>1</v>
      </c>
      <c r="I4410" t="n">
        <v>1</v>
      </c>
      <c r="J4410" t="n">
        <v>18</v>
      </c>
      <c r="K4410" t="n">
        <v>2</v>
      </c>
      <c r="L4410" t="n">
        <v>1</v>
      </c>
      <c r="M4410" t="n">
        <v>2</v>
      </c>
      <c r="R4410" s="15" t="n">
        <v>0</v>
      </c>
      <c r="S4410" s="15" t="n">
        <v>58000</v>
      </c>
      <c r="T4410" s="15" t="n">
        <v>58000</v>
      </c>
      <c r="U4410" s="15" t="n">
        <v>118200</v>
      </c>
      <c r="V4410">
        <f>IFERROR(VLOOKUP(D4410,Tablas_Equivalencia!$A$3:$B$8,2,FALSE),"Sin dato")</f>
        <v/>
      </c>
      <c r="W4410">
        <f>IFERROR(VLOOKUP(L4410,Tablas_Equivalencia!$D$3:$E$9,2,FALSE),"Sin dato")</f>
        <v/>
      </c>
      <c r="X4410">
        <f>IF(I4410=1,"Varón","Mujer")</f>
        <v/>
      </c>
      <c r="Y4410">
        <f>IFERROR(VLOOKUP(M4410,Tablas_Equivalencia!$G$3:$H$6,2,FALSE),"Sin dato")</f>
        <v/>
      </c>
      <c r="Z4410">
        <f>IF(J4410&lt;=24,"18-24","25-29")</f>
        <v/>
      </c>
      <c r="AA4410">
        <f>IF(M4410&lt;&gt;1,"",IF(P4410=2,1,0))</f>
        <v/>
      </c>
      <c r="AB4410">
        <f>IF(M4410&lt;&gt;1,"",IF(O4410&gt;=2,1,0))</f>
        <v/>
      </c>
      <c r="AC4410">
        <f>IF(M4410&lt;&gt;1,"",IF(OR(Q4410=999,Q4410=""),"",IF(OR(Q4410&lt;35,Q4410&gt;48),1,0)))</f>
        <v/>
      </c>
      <c r="AD4410">
        <f>IF(COUNT(AA4410:AC4410)&lt;3,"",SUM(AA4410:AC4410))</f>
        <v/>
      </c>
      <c r="AE4410">
        <f>IF(L4410&gt;=4,2,IF(L4410&gt;=2,1,0))</f>
        <v/>
      </c>
      <c r="AF4410">
        <f>IF(L4410&gt;=5,1,0)</f>
        <v/>
      </c>
      <c r="AG4410">
        <f>AE4410+AF4410</f>
        <v/>
      </c>
      <c r="AH4410" s="15">
        <f>IF(M4410&lt;&gt;1,"",IF(OR(R4410=-9,R4410=""),"",R4410))</f>
        <v/>
      </c>
      <c r="AI4410">
        <f>IF(M4410&lt;&gt;1,"",IF(OR(Q4410=999,Q4410=""),"",Q4410))</f>
        <v/>
      </c>
    </row>
    <row r="4411">
      <c r="A4411" t="inlineStr">
        <is>
          <t>TQRMNOP123563</t>
        </is>
      </c>
      <c r="B4411" t="n">
        <v>2025</v>
      </c>
      <c r="C4411" t="n">
        <v>1</v>
      </c>
      <c r="D4411" t="n">
        <v>1</v>
      </c>
      <c r="E4411" t="inlineStr">
        <is>
          <t>S</t>
        </is>
      </c>
      <c r="F4411" t="n">
        <v>33</v>
      </c>
      <c r="G4411" t="n">
        <v>595</v>
      </c>
      <c r="H4411" t="n">
        <v>3</v>
      </c>
      <c r="I4411" t="n">
        <v>1</v>
      </c>
      <c r="J4411" t="n">
        <v>18</v>
      </c>
      <c r="K4411" t="n">
        <v>1</v>
      </c>
      <c r="L4411" t="n">
        <v>1</v>
      </c>
      <c r="M4411" t="n">
        <v>1</v>
      </c>
      <c r="N4411" t="n">
        <v>2</v>
      </c>
      <c r="O4411" t="n">
        <v>3</v>
      </c>
      <c r="P4411" t="n">
        <v>2</v>
      </c>
      <c r="Q4411" t="n">
        <v>12</v>
      </c>
      <c r="R4411" s="15" t="n">
        <v>252000</v>
      </c>
      <c r="S4411" s="15" t="n">
        <v>0</v>
      </c>
      <c r="T4411" s="15" t="n">
        <v>252000</v>
      </c>
      <c r="U4411" s="15" t="n">
        <v>106100</v>
      </c>
      <c r="V4411">
        <f>IFERROR(VLOOKUP(D4411,Tablas_Equivalencia!$A$3:$B$8,2,FALSE),"Sin dato")</f>
        <v/>
      </c>
      <c r="W4411">
        <f>IFERROR(VLOOKUP(L4411,Tablas_Equivalencia!$D$3:$E$9,2,FALSE),"Sin dato")</f>
        <v/>
      </c>
      <c r="X4411">
        <f>IF(I4411=1,"Varón","Mujer")</f>
        <v/>
      </c>
      <c r="Y4411">
        <f>IFERROR(VLOOKUP(M4411,Tablas_Equivalencia!$G$3:$H$6,2,FALSE),"Sin dato")</f>
        <v/>
      </c>
      <c r="Z4411">
        <f>IF(J4411&lt;=24,"18-24","25-29")</f>
        <v/>
      </c>
      <c r="AA4411">
        <f>IF(M4411&lt;&gt;1,"",IF(P4411=2,1,0))</f>
        <v/>
      </c>
      <c r="AB4411">
        <f>IF(M4411&lt;&gt;1,"",IF(O4411&gt;=2,1,0))</f>
        <v/>
      </c>
      <c r="AC4411">
        <f>IF(M4411&lt;&gt;1,"",IF(OR(Q4411=999,Q4411=""),"",IF(OR(Q4411&lt;35,Q4411&gt;48),1,0)))</f>
        <v/>
      </c>
      <c r="AD4411">
        <f>IF(COUNT(AA4411:AC4411)&lt;3,"",SUM(AA4411:AC4411))</f>
        <v/>
      </c>
      <c r="AE4411">
        <f>IF(L4411&gt;=4,2,IF(L4411&gt;=2,1,0))</f>
        <v/>
      </c>
      <c r="AF4411">
        <f>IF(L4411&gt;=5,1,0)</f>
        <v/>
      </c>
      <c r="AG4411">
        <f>AE4411+AF4411</f>
        <v/>
      </c>
      <c r="AH4411" s="15">
        <f>IF(M4411&lt;&gt;1,"",IF(OR(R4411=-9,R4411=""),"",R4411))</f>
        <v/>
      </c>
      <c r="AI4411">
        <f>IF(M4411&lt;&gt;1,"",IF(OR(Q4411=999,Q4411=""),"",Q4411))</f>
        <v/>
      </c>
    </row>
    <row r="4412">
      <c r="A4412" t="inlineStr">
        <is>
          <t>TQRMNOP123567</t>
        </is>
      </c>
      <c r="B4412" t="n">
        <v>2025</v>
      </c>
      <c r="C4412" t="n">
        <v>1</v>
      </c>
      <c r="D4412" t="n">
        <v>43</v>
      </c>
      <c r="E4412" t="inlineStr">
        <is>
          <t>S</t>
        </is>
      </c>
      <c r="F4412" t="n">
        <v>20</v>
      </c>
      <c r="G4412" t="n">
        <v>1280</v>
      </c>
      <c r="H4412" t="n">
        <v>3</v>
      </c>
      <c r="I4412" t="n">
        <v>1</v>
      </c>
      <c r="J4412" t="n">
        <v>27</v>
      </c>
      <c r="K4412" t="n">
        <v>1</v>
      </c>
      <c r="L4412" t="n">
        <v>5</v>
      </c>
      <c r="M4412" t="n">
        <v>1</v>
      </c>
      <c r="N4412" t="n">
        <v>3</v>
      </c>
      <c r="O4412" t="n">
        <v>1</v>
      </c>
      <c r="P4412" t="n">
        <v>1</v>
      </c>
      <c r="Q4412" t="n">
        <v>44</v>
      </c>
      <c r="R4412" s="15" t="n">
        <v>845000</v>
      </c>
      <c r="S4412" s="15" t="n">
        <v>103000</v>
      </c>
      <c r="T4412" s="15" t="n">
        <v>948000</v>
      </c>
      <c r="U4412" s="15" t="n">
        <v>307700</v>
      </c>
      <c r="V4412">
        <f>IFERROR(VLOOKUP(D4412,Tablas_Equivalencia!$A$3:$B$8,2,FALSE),"Sin dato")</f>
        <v/>
      </c>
      <c r="W4412">
        <f>IFERROR(VLOOKUP(L4412,Tablas_Equivalencia!$D$3:$E$9,2,FALSE),"Sin dato")</f>
        <v/>
      </c>
      <c r="X4412">
        <f>IF(I4412=1,"Varón","Mujer")</f>
        <v/>
      </c>
      <c r="Y4412">
        <f>IFERROR(VLOOKUP(M4412,Tablas_Equivalencia!$G$3:$H$6,2,FALSE),"Sin dato")</f>
        <v/>
      </c>
      <c r="Z4412">
        <f>IF(J4412&lt;=24,"18-24","25-29")</f>
        <v/>
      </c>
      <c r="AA4412">
        <f>IF(M4412&lt;&gt;1,"",IF(P4412=2,1,0))</f>
        <v/>
      </c>
      <c r="AB4412">
        <f>IF(M4412&lt;&gt;1,"",IF(O4412&gt;=2,1,0))</f>
        <v/>
      </c>
      <c r="AC4412">
        <f>IF(M4412&lt;&gt;1,"",IF(OR(Q4412=999,Q4412=""),"",IF(OR(Q4412&lt;35,Q4412&gt;48),1,0)))</f>
        <v/>
      </c>
      <c r="AD4412">
        <f>IF(COUNT(AA4412:AC4412)&lt;3,"",SUM(AA4412:AC4412))</f>
        <v/>
      </c>
      <c r="AE4412">
        <f>IF(L4412&gt;=4,2,IF(L4412&gt;=2,1,0))</f>
        <v/>
      </c>
      <c r="AF4412">
        <f>IF(L4412&gt;=5,1,0)</f>
        <v/>
      </c>
      <c r="AG4412">
        <f>AE4412+AF4412</f>
        <v/>
      </c>
      <c r="AH4412" s="15">
        <f>IF(M4412&lt;&gt;1,"",IF(OR(R4412=-9,R4412=""),"",R4412))</f>
        <v/>
      </c>
      <c r="AI4412">
        <f>IF(M4412&lt;&gt;1,"",IF(OR(Q4412=999,Q4412=""),"",Q4412))</f>
        <v/>
      </c>
    </row>
    <row r="4413">
      <c r="A4413" t="inlineStr">
        <is>
          <t>TQRMNOP123571</t>
        </is>
      </c>
      <c r="B4413" t="n">
        <v>2025</v>
      </c>
      <c r="C4413" t="n">
        <v>1</v>
      </c>
      <c r="D4413" t="n">
        <v>40</v>
      </c>
      <c r="E4413" t="inlineStr">
        <is>
          <t>N</t>
        </is>
      </c>
      <c r="F4413" t="n">
        <v>9</v>
      </c>
      <c r="G4413" t="n">
        <v>636</v>
      </c>
      <c r="H4413" t="n">
        <v>2</v>
      </c>
      <c r="I4413" t="n">
        <v>2</v>
      </c>
      <c r="J4413" t="n">
        <v>20</v>
      </c>
      <c r="K4413" t="n">
        <v>1</v>
      </c>
      <c r="L4413" t="n">
        <v>5</v>
      </c>
      <c r="M4413" t="n">
        <v>3</v>
      </c>
      <c r="R4413" s="15" t="n">
        <v>0</v>
      </c>
      <c r="S4413" s="15" t="n">
        <v>0</v>
      </c>
      <c r="T4413" s="15" t="n">
        <v>0</v>
      </c>
      <c r="U4413" s="15" t="n">
        <v>158000</v>
      </c>
      <c r="V4413">
        <f>IFERROR(VLOOKUP(D4413,Tablas_Equivalencia!$A$3:$B$8,2,FALSE),"Sin dato")</f>
        <v/>
      </c>
      <c r="W4413">
        <f>IFERROR(VLOOKUP(L4413,Tablas_Equivalencia!$D$3:$E$9,2,FALSE),"Sin dato")</f>
        <v/>
      </c>
      <c r="X4413">
        <f>IF(I4413=1,"Varón","Mujer")</f>
        <v/>
      </c>
      <c r="Y4413">
        <f>IFERROR(VLOOKUP(M4413,Tablas_Equivalencia!$G$3:$H$6,2,FALSE),"Sin dato")</f>
        <v/>
      </c>
      <c r="Z4413">
        <f>IF(J4413&lt;=24,"18-24","25-29")</f>
        <v/>
      </c>
      <c r="AA4413">
        <f>IF(M4413&lt;&gt;1,"",IF(P4413=2,1,0))</f>
        <v/>
      </c>
      <c r="AB4413">
        <f>IF(M4413&lt;&gt;1,"",IF(O4413&gt;=2,1,0))</f>
        <v/>
      </c>
      <c r="AC4413">
        <f>IF(M4413&lt;&gt;1,"",IF(OR(Q4413=999,Q4413=""),"",IF(OR(Q4413&lt;35,Q4413&gt;48),1,0)))</f>
        <v/>
      </c>
      <c r="AD4413">
        <f>IF(COUNT(AA4413:AC4413)&lt;3,"",SUM(AA4413:AC4413))</f>
        <v/>
      </c>
      <c r="AE4413">
        <f>IF(L4413&gt;=4,2,IF(L4413&gt;=2,1,0))</f>
        <v/>
      </c>
      <c r="AF4413">
        <f>IF(L4413&gt;=5,1,0)</f>
        <v/>
      </c>
      <c r="AG4413">
        <f>AE4413+AF4413</f>
        <v/>
      </c>
      <c r="AH4413" s="15">
        <f>IF(M4413&lt;&gt;1,"",IF(OR(R4413=-9,R4413=""),"",R4413))</f>
        <v/>
      </c>
      <c r="AI4413">
        <f>IF(M4413&lt;&gt;1,"",IF(OR(Q4413=999,Q4413=""),"",Q4413))</f>
        <v/>
      </c>
    </row>
    <row r="4414">
      <c r="A4414" t="inlineStr">
        <is>
          <t>TQRMNOP123582</t>
        </is>
      </c>
      <c r="B4414" t="n">
        <v>2025</v>
      </c>
      <c r="C4414" t="n">
        <v>1</v>
      </c>
      <c r="D4414" t="n">
        <v>41</v>
      </c>
      <c r="E4414" t="inlineStr">
        <is>
          <t>S</t>
        </is>
      </c>
      <c r="F4414" t="n">
        <v>8</v>
      </c>
      <c r="G4414" t="n">
        <v>1300</v>
      </c>
      <c r="H4414" t="n">
        <v>3</v>
      </c>
      <c r="I4414" t="n">
        <v>1</v>
      </c>
      <c r="J4414" t="n">
        <v>26</v>
      </c>
      <c r="K4414" t="n">
        <v>2</v>
      </c>
      <c r="L4414" t="n">
        <v>3</v>
      </c>
      <c r="M4414" t="n">
        <v>1</v>
      </c>
      <c r="N4414" t="n">
        <v>1</v>
      </c>
      <c r="O4414" t="n">
        <v>2</v>
      </c>
      <c r="P4414" t="n">
        <v>2</v>
      </c>
      <c r="Q4414" t="n">
        <v>31</v>
      </c>
      <c r="R4414" s="15" t="n">
        <v>595000</v>
      </c>
      <c r="S4414" s="15" t="n">
        <v>0</v>
      </c>
      <c r="T4414" s="15" t="n">
        <v>595000</v>
      </c>
      <c r="U4414" s="15" t="n">
        <v>143500</v>
      </c>
      <c r="V4414">
        <f>IFERROR(VLOOKUP(D4414,Tablas_Equivalencia!$A$3:$B$8,2,FALSE),"Sin dato")</f>
        <v/>
      </c>
      <c r="W4414">
        <f>IFERROR(VLOOKUP(L4414,Tablas_Equivalencia!$D$3:$E$9,2,FALSE),"Sin dato")</f>
        <v/>
      </c>
      <c r="X4414">
        <f>IF(I4414=1,"Varón","Mujer")</f>
        <v/>
      </c>
      <c r="Y4414">
        <f>IFERROR(VLOOKUP(M4414,Tablas_Equivalencia!$G$3:$H$6,2,FALSE),"Sin dato")</f>
        <v/>
      </c>
      <c r="Z4414">
        <f>IF(J4414&lt;=24,"18-24","25-29")</f>
        <v/>
      </c>
      <c r="AA4414">
        <f>IF(M4414&lt;&gt;1,"",IF(P4414=2,1,0))</f>
        <v/>
      </c>
      <c r="AB4414">
        <f>IF(M4414&lt;&gt;1,"",IF(O4414&gt;=2,1,0))</f>
        <v/>
      </c>
      <c r="AC4414">
        <f>IF(M4414&lt;&gt;1,"",IF(OR(Q4414=999,Q4414=""),"",IF(OR(Q4414&lt;35,Q4414&gt;48),1,0)))</f>
        <v/>
      </c>
      <c r="AD4414">
        <f>IF(COUNT(AA4414:AC4414)&lt;3,"",SUM(AA4414:AC4414))</f>
        <v/>
      </c>
      <c r="AE4414">
        <f>IF(L4414&gt;=4,2,IF(L4414&gt;=2,1,0))</f>
        <v/>
      </c>
      <c r="AF4414">
        <f>IF(L4414&gt;=5,1,0)</f>
        <v/>
      </c>
      <c r="AG4414">
        <f>AE4414+AF4414</f>
        <v/>
      </c>
      <c r="AH4414" s="15">
        <f>IF(M4414&lt;&gt;1,"",IF(OR(R4414=-9,R4414=""),"",R4414))</f>
        <v/>
      </c>
      <c r="AI4414">
        <f>IF(M4414&lt;&gt;1,"",IF(OR(Q4414=999,Q4414=""),"",Q4414))</f>
        <v/>
      </c>
    </row>
    <row r="4415">
      <c r="A4415" t="inlineStr">
        <is>
          <t>TQRMNOP123583</t>
        </is>
      </c>
      <c r="B4415" t="n">
        <v>2025</v>
      </c>
      <c r="C4415" t="n">
        <v>1</v>
      </c>
      <c r="D4415" t="n">
        <v>43</v>
      </c>
      <c r="E4415" t="inlineStr">
        <is>
          <t>S</t>
        </is>
      </c>
      <c r="F4415" t="n">
        <v>36</v>
      </c>
      <c r="G4415" t="n">
        <v>343</v>
      </c>
      <c r="H4415" t="n">
        <v>1</v>
      </c>
      <c r="I4415" t="n">
        <v>2</v>
      </c>
      <c r="J4415" t="n">
        <v>21</v>
      </c>
      <c r="K4415" t="n">
        <v>2</v>
      </c>
      <c r="L4415" t="n">
        <v>3</v>
      </c>
      <c r="M4415" t="n">
        <v>1</v>
      </c>
      <c r="N4415" t="n">
        <v>4</v>
      </c>
      <c r="O4415" t="n">
        <v>1</v>
      </c>
      <c r="P4415" t="n">
        <v>1</v>
      </c>
      <c r="Q4415" t="n">
        <v>35</v>
      </c>
      <c r="R4415" s="15" t="n">
        <v>322000</v>
      </c>
      <c r="S4415" s="15" t="n">
        <v>64000</v>
      </c>
      <c r="T4415" s="15" t="n">
        <v>386000</v>
      </c>
      <c r="U4415" s="15" t="n">
        <v>180900</v>
      </c>
      <c r="V4415">
        <f>IFERROR(VLOOKUP(D4415,Tablas_Equivalencia!$A$3:$B$8,2,FALSE),"Sin dato")</f>
        <v/>
      </c>
      <c r="W4415">
        <f>IFERROR(VLOOKUP(L4415,Tablas_Equivalencia!$D$3:$E$9,2,FALSE),"Sin dato")</f>
        <v/>
      </c>
      <c r="X4415">
        <f>IF(I4415=1,"Varón","Mujer")</f>
        <v/>
      </c>
      <c r="Y4415">
        <f>IFERROR(VLOOKUP(M4415,Tablas_Equivalencia!$G$3:$H$6,2,FALSE),"Sin dato")</f>
        <v/>
      </c>
      <c r="Z4415">
        <f>IF(J4415&lt;=24,"18-24","25-29")</f>
        <v/>
      </c>
      <c r="AA4415">
        <f>IF(M4415&lt;&gt;1,"",IF(P4415=2,1,0))</f>
        <v/>
      </c>
      <c r="AB4415">
        <f>IF(M4415&lt;&gt;1,"",IF(O4415&gt;=2,1,0))</f>
        <v/>
      </c>
      <c r="AC4415">
        <f>IF(M4415&lt;&gt;1,"",IF(OR(Q4415=999,Q4415=""),"",IF(OR(Q4415&lt;35,Q4415&gt;48),1,0)))</f>
        <v/>
      </c>
      <c r="AD4415">
        <f>IF(COUNT(AA4415:AC4415)&lt;3,"",SUM(AA4415:AC4415))</f>
        <v/>
      </c>
      <c r="AE4415">
        <f>IF(L4415&gt;=4,2,IF(L4415&gt;=2,1,0))</f>
        <v/>
      </c>
      <c r="AF4415">
        <f>IF(L4415&gt;=5,1,0)</f>
        <v/>
      </c>
      <c r="AG4415">
        <f>AE4415+AF4415</f>
        <v/>
      </c>
      <c r="AH4415" s="15">
        <f>IF(M4415&lt;&gt;1,"",IF(OR(R4415=-9,R4415=""),"",R4415))</f>
        <v/>
      </c>
      <c r="AI4415">
        <f>IF(M4415&lt;&gt;1,"",IF(OR(Q4415=999,Q4415=""),"",Q4415))</f>
        <v/>
      </c>
    </row>
    <row r="4416">
      <c r="A4416" t="inlineStr">
        <is>
          <t>TQRMNOP123590</t>
        </is>
      </c>
      <c r="B4416" t="n">
        <v>2025</v>
      </c>
      <c r="C4416" t="n">
        <v>1</v>
      </c>
      <c r="D4416" t="n">
        <v>1</v>
      </c>
      <c r="E4416" t="inlineStr">
        <is>
          <t>S</t>
        </is>
      </c>
      <c r="F4416" t="n">
        <v>33</v>
      </c>
      <c r="G4416" t="n">
        <v>582</v>
      </c>
      <c r="H4416" t="n">
        <v>3</v>
      </c>
      <c r="I4416" t="n">
        <v>1</v>
      </c>
      <c r="J4416" t="n">
        <v>21</v>
      </c>
      <c r="K4416" t="n">
        <v>2</v>
      </c>
      <c r="L4416" t="n">
        <v>3</v>
      </c>
      <c r="M4416" t="n">
        <v>3</v>
      </c>
      <c r="R4416" s="15" t="n">
        <v>0</v>
      </c>
      <c r="S4416" s="15" t="n">
        <v>0</v>
      </c>
      <c r="T4416" s="15" t="n">
        <v>0</v>
      </c>
      <c r="U4416" s="15" t="n">
        <v>260300</v>
      </c>
      <c r="V4416">
        <f>IFERROR(VLOOKUP(D4416,Tablas_Equivalencia!$A$3:$B$8,2,FALSE),"Sin dato")</f>
        <v/>
      </c>
      <c r="W4416">
        <f>IFERROR(VLOOKUP(L4416,Tablas_Equivalencia!$D$3:$E$9,2,FALSE),"Sin dato")</f>
        <v/>
      </c>
      <c r="X4416">
        <f>IF(I4416=1,"Varón","Mujer")</f>
        <v/>
      </c>
      <c r="Y4416">
        <f>IFERROR(VLOOKUP(M4416,Tablas_Equivalencia!$G$3:$H$6,2,FALSE),"Sin dato")</f>
        <v/>
      </c>
      <c r="Z4416">
        <f>IF(J4416&lt;=24,"18-24","25-29")</f>
        <v/>
      </c>
      <c r="AA4416">
        <f>IF(M4416&lt;&gt;1,"",IF(P4416=2,1,0))</f>
        <v/>
      </c>
      <c r="AB4416">
        <f>IF(M4416&lt;&gt;1,"",IF(O4416&gt;=2,1,0))</f>
        <v/>
      </c>
      <c r="AC4416">
        <f>IF(M4416&lt;&gt;1,"",IF(OR(Q4416=999,Q4416=""),"",IF(OR(Q4416&lt;35,Q4416&gt;48),1,0)))</f>
        <v/>
      </c>
      <c r="AD4416">
        <f>IF(COUNT(AA4416:AC4416)&lt;3,"",SUM(AA4416:AC4416))</f>
        <v/>
      </c>
      <c r="AE4416">
        <f>IF(L4416&gt;=4,2,IF(L4416&gt;=2,1,0))</f>
        <v/>
      </c>
      <c r="AF4416">
        <f>IF(L4416&gt;=5,1,0)</f>
        <v/>
      </c>
      <c r="AG4416">
        <f>AE4416+AF4416</f>
        <v/>
      </c>
      <c r="AH4416" s="15">
        <f>IF(M4416&lt;&gt;1,"",IF(OR(R4416=-9,R4416=""),"",R4416))</f>
        <v/>
      </c>
      <c r="AI4416">
        <f>IF(M4416&lt;&gt;1,"",IF(OR(Q4416=999,Q4416=""),"",Q4416))</f>
        <v/>
      </c>
    </row>
    <row r="4417">
      <c r="A4417" t="inlineStr">
        <is>
          <t>TQRMNOP123593</t>
        </is>
      </c>
      <c r="B4417" t="n">
        <v>2025</v>
      </c>
      <c r="C4417" t="n">
        <v>1</v>
      </c>
      <c r="D4417" t="n">
        <v>1</v>
      </c>
      <c r="E4417" t="inlineStr">
        <is>
          <t>S</t>
        </is>
      </c>
      <c r="F4417" t="n">
        <v>33</v>
      </c>
      <c r="G4417" t="n">
        <v>1628</v>
      </c>
      <c r="H4417" t="n">
        <v>3</v>
      </c>
      <c r="I4417" t="n">
        <v>1</v>
      </c>
      <c r="J4417" t="n">
        <v>19</v>
      </c>
      <c r="K4417" t="n">
        <v>2</v>
      </c>
      <c r="L4417" t="n">
        <v>4</v>
      </c>
      <c r="M4417" t="n">
        <v>1</v>
      </c>
      <c r="N4417" t="n">
        <v>3</v>
      </c>
      <c r="O4417" t="n">
        <v>1</v>
      </c>
      <c r="P4417" t="n">
        <v>1</v>
      </c>
      <c r="Q4417" t="n">
        <v>48</v>
      </c>
      <c r="R4417" s="15" t="n">
        <v>297000</v>
      </c>
      <c r="S4417" s="15" t="n">
        <v>0</v>
      </c>
      <c r="T4417" s="15" t="n">
        <v>297000</v>
      </c>
      <c r="U4417" s="15" t="n">
        <v>135000</v>
      </c>
      <c r="V4417">
        <f>IFERROR(VLOOKUP(D4417,Tablas_Equivalencia!$A$3:$B$8,2,FALSE),"Sin dato")</f>
        <v/>
      </c>
      <c r="W4417">
        <f>IFERROR(VLOOKUP(L4417,Tablas_Equivalencia!$D$3:$E$9,2,FALSE),"Sin dato")</f>
        <v/>
      </c>
      <c r="X4417">
        <f>IF(I4417=1,"Varón","Mujer")</f>
        <v/>
      </c>
      <c r="Y4417">
        <f>IFERROR(VLOOKUP(M4417,Tablas_Equivalencia!$G$3:$H$6,2,FALSE),"Sin dato")</f>
        <v/>
      </c>
      <c r="Z4417">
        <f>IF(J4417&lt;=24,"18-24","25-29")</f>
        <v/>
      </c>
      <c r="AA4417">
        <f>IF(M4417&lt;&gt;1,"",IF(P4417=2,1,0))</f>
        <v/>
      </c>
      <c r="AB4417">
        <f>IF(M4417&lt;&gt;1,"",IF(O4417&gt;=2,1,0))</f>
        <v/>
      </c>
      <c r="AC4417">
        <f>IF(M4417&lt;&gt;1,"",IF(OR(Q4417=999,Q4417=""),"",IF(OR(Q4417&lt;35,Q4417&gt;48),1,0)))</f>
        <v/>
      </c>
      <c r="AD4417">
        <f>IF(COUNT(AA4417:AC4417)&lt;3,"",SUM(AA4417:AC4417))</f>
        <v/>
      </c>
      <c r="AE4417">
        <f>IF(L4417&gt;=4,2,IF(L4417&gt;=2,1,0))</f>
        <v/>
      </c>
      <c r="AF4417">
        <f>IF(L4417&gt;=5,1,0)</f>
        <v/>
      </c>
      <c r="AG4417">
        <f>AE4417+AF4417</f>
        <v/>
      </c>
      <c r="AH4417" s="15">
        <f>IF(M4417&lt;&gt;1,"",IF(OR(R4417=-9,R4417=""),"",R4417))</f>
        <v/>
      </c>
      <c r="AI4417">
        <f>IF(M4417&lt;&gt;1,"",IF(OR(Q4417=999,Q4417=""),"",Q4417))</f>
        <v/>
      </c>
    </row>
    <row r="4418">
      <c r="A4418" t="inlineStr">
        <is>
          <t>TQRMNOP123596</t>
        </is>
      </c>
      <c r="B4418" t="n">
        <v>2025</v>
      </c>
      <c r="C4418" t="n">
        <v>1</v>
      </c>
      <c r="D4418" t="n">
        <v>1</v>
      </c>
      <c r="E4418" t="inlineStr">
        <is>
          <t>S</t>
        </is>
      </c>
      <c r="F4418" t="n">
        <v>33</v>
      </c>
      <c r="G4418" t="n">
        <v>710</v>
      </c>
      <c r="H4418" t="n">
        <v>2</v>
      </c>
      <c r="I4418" t="n">
        <v>1</v>
      </c>
      <c r="J4418" t="n">
        <v>22</v>
      </c>
      <c r="K4418" t="n">
        <v>1</v>
      </c>
      <c r="L4418" t="n">
        <v>5</v>
      </c>
      <c r="M4418" t="n">
        <v>1</v>
      </c>
      <c r="N4418" t="n">
        <v>3</v>
      </c>
      <c r="O4418" t="n">
        <v>1</v>
      </c>
      <c r="P4418" t="n">
        <v>1</v>
      </c>
      <c r="Q4418" t="n">
        <v>42</v>
      </c>
      <c r="R4418" s="15" t="n">
        <v>2137000</v>
      </c>
      <c r="S4418" s="15" t="n">
        <v>172000</v>
      </c>
      <c r="T4418" s="15" t="n">
        <v>2309000</v>
      </c>
      <c r="U4418" s="15" t="n">
        <v>232700</v>
      </c>
      <c r="V4418">
        <f>IFERROR(VLOOKUP(D4418,Tablas_Equivalencia!$A$3:$B$8,2,FALSE),"Sin dato")</f>
        <v/>
      </c>
      <c r="W4418">
        <f>IFERROR(VLOOKUP(L4418,Tablas_Equivalencia!$D$3:$E$9,2,FALSE),"Sin dato")</f>
        <v/>
      </c>
      <c r="X4418">
        <f>IF(I4418=1,"Varón","Mujer")</f>
        <v/>
      </c>
      <c r="Y4418">
        <f>IFERROR(VLOOKUP(M4418,Tablas_Equivalencia!$G$3:$H$6,2,FALSE),"Sin dato")</f>
        <v/>
      </c>
      <c r="Z4418">
        <f>IF(J4418&lt;=24,"18-24","25-29")</f>
        <v/>
      </c>
      <c r="AA4418">
        <f>IF(M4418&lt;&gt;1,"",IF(P4418=2,1,0))</f>
        <v/>
      </c>
      <c r="AB4418">
        <f>IF(M4418&lt;&gt;1,"",IF(O4418&gt;=2,1,0))</f>
        <v/>
      </c>
      <c r="AC4418">
        <f>IF(M4418&lt;&gt;1,"",IF(OR(Q4418=999,Q4418=""),"",IF(OR(Q4418&lt;35,Q4418&gt;48),1,0)))</f>
        <v/>
      </c>
      <c r="AD4418">
        <f>IF(COUNT(AA4418:AC4418)&lt;3,"",SUM(AA4418:AC4418))</f>
        <v/>
      </c>
      <c r="AE4418">
        <f>IF(L4418&gt;=4,2,IF(L4418&gt;=2,1,0))</f>
        <v/>
      </c>
      <c r="AF4418">
        <f>IF(L4418&gt;=5,1,0)</f>
        <v/>
      </c>
      <c r="AG4418">
        <f>AE4418+AF4418</f>
        <v/>
      </c>
      <c r="AH4418" s="15">
        <f>IF(M4418&lt;&gt;1,"",IF(OR(R4418=-9,R4418=""),"",R4418))</f>
        <v/>
      </c>
      <c r="AI4418">
        <f>IF(M4418&lt;&gt;1,"",IF(OR(Q4418=999,Q4418=""),"",Q4418))</f>
        <v/>
      </c>
    </row>
    <row r="4419">
      <c r="A4419" t="inlineStr">
        <is>
          <t>TQRMNOP123600</t>
        </is>
      </c>
      <c r="B4419" t="n">
        <v>2025</v>
      </c>
      <c r="C4419" t="n">
        <v>1</v>
      </c>
      <c r="D4419" t="n">
        <v>42</v>
      </c>
      <c r="E4419" t="inlineStr">
        <is>
          <t>N</t>
        </is>
      </c>
      <c r="F4419" t="n">
        <v>27</v>
      </c>
      <c r="G4419" t="n">
        <v>716</v>
      </c>
      <c r="H4419" t="n">
        <v>3</v>
      </c>
      <c r="I4419" t="n">
        <v>2</v>
      </c>
      <c r="J4419" t="n">
        <v>28</v>
      </c>
      <c r="K4419" t="n">
        <v>1</v>
      </c>
      <c r="L4419" t="n">
        <v>5</v>
      </c>
      <c r="M4419" t="n">
        <v>1</v>
      </c>
      <c r="N4419" t="n">
        <v>3</v>
      </c>
      <c r="O4419" t="n">
        <v>2</v>
      </c>
      <c r="P4419" t="n">
        <v>2</v>
      </c>
      <c r="Q4419" t="n">
        <v>19</v>
      </c>
      <c r="R4419" s="15" t="n">
        <v>668000</v>
      </c>
      <c r="S4419" s="15" t="n">
        <v>0</v>
      </c>
      <c r="T4419" s="15" t="n">
        <v>668000</v>
      </c>
      <c r="U4419" s="15" t="n">
        <v>108800</v>
      </c>
      <c r="V4419">
        <f>IFERROR(VLOOKUP(D4419,Tablas_Equivalencia!$A$3:$B$8,2,FALSE),"Sin dato")</f>
        <v/>
      </c>
      <c r="W4419">
        <f>IFERROR(VLOOKUP(L4419,Tablas_Equivalencia!$D$3:$E$9,2,FALSE),"Sin dato")</f>
        <v/>
      </c>
      <c r="X4419">
        <f>IF(I4419=1,"Varón","Mujer")</f>
        <v/>
      </c>
      <c r="Y4419">
        <f>IFERROR(VLOOKUP(M4419,Tablas_Equivalencia!$G$3:$H$6,2,FALSE),"Sin dato")</f>
        <v/>
      </c>
      <c r="Z4419">
        <f>IF(J4419&lt;=24,"18-24","25-29")</f>
        <v/>
      </c>
      <c r="AA4419">
        <f>IF(M4419&lt;&gt;1,"",IF(P4419=2,1,0))</f>
        <v/>
      </c>
      <c r="AB4419">
        <f>IF(M4419&lt;&gt;1,"",IF(O4419&gt;=2,1,0))</f>
        <v/>
      </c>
      <c r="AC4419">
        <f>IF(M4419&lt;&gt;1,"",IF(OR(Q4419=999,Q4419=""),"",IF(OR(Q4419&lt;35,Q4419&gt;48),1,0)))</f>
        <v/>
      </c>
      <c r="AD4419">
        <f>IF(COUNT(AA4419:AC4419)&lt;3,"",SUM(AA4419:AC4419))</f>
        <v/>
      </c>
      <c r="AE4419">
        <f>IF(L4419&gt;=4,2,IF(L4419&gt;=2,1,0))</f>
        <v/>
      </c>
      <c r="AF4419">
        <f>IF(L4419&gt;=5,1,0)</f>
        <v/>
      </c>
      <c r="AG4419">
        <f>AE4419+AF4419</f>
        <v/>
      </c>
      <c r="AH4419" s="15">
        <f>IF(M4419&lt;&gt;1,"",IF(OR(R4419=-9,R4419=""),"",R4419))</f>
        <v/>
      </c>
      <c r="AI4419">
        <f>IF(M4419&lt;&gt;1,"",IF(OR(Q4419=999,Q4419=""),"",Q4419))</f>
        <v/>
      </c>
    </row>
    <row r="4420">
      <c r="A4420" t="inlineStr">
        <is>
          <t>TQRMNOP123602</t>
        </is>
      </c>
      <c r="B4420" t="n">
        <v>2025</v>
      </c>
      <c r="C4420" t="n">
        <v>1</v>
      </c>
      <c r="D4420" t="n">
        <v>42</v>
      </c>
      <c r="E4420" t="inlineStr">
        <is>
          <t>N</t>
        </is>
      </c>
      <c r="F4420" t="n">
        <v>27</v>
      </c>
      <c r="G4420" t="n">
        <v>2007</v>
      </c>
      <c r="H4420" t="n">
        <v>3</v>
      </c>
      <c r="I4420" t="n">
        <v>2</v>
      </c>
      <c r="J4420" t="n">
        <v>22</v>
      </c>
      <c r="K4420" t="n">
        <v>1</v>
      </c>
      <c r="L4420" t="n">
        <v>4</v>
      </c>
      <c r="M4420" t="n">
        <v>3</v>
      </c>
      <c r="R4420" s="15" t="n">
        <v>0</v>
      </c>
      <c r="S4420" s="15" t="n">
        <v>0</v>
      </c>
      <c r="T4420" s="15" t="n">
        <v>0</v>
      </c>
      <c r="U4420" s="15" t="n">
        <v>107300</v>
      </c>
      <c r="V4420">
        <f>IFERROR(VLOOKUP(D4420,Tablas_Equivalencia!$A$3:$B$8,2,FALSE),"Sin dato")</f>
        <v/>
      </c>
      <c r="W4420">
        <f>IFERROR(VLOOKUP(L4420,Tablas_Equivalencia!$D$3:$E$9,2,FALSE),"Sin dato")</f>
        <v/>
      </c>
      <c r="X4420">
        <f>IF(I4420=1,"Varón","Mujer")</f>
        <v/>
      </c>
      <c r="Y4420">
        <f>IFERROR(VLOOKUP(M4420,Tablas_Equivalencia!$G$3:$H$6,2,FALSE),"Sin dato")</f>
        <v/>
      </c>
      <c r="Z4420">
        <f>IF(J4420&lt;=24,"18-24","25-29")</f>
        <v/>
      </c>
      <c r="AA4420">
        <f>IF(M4420&lt;&gt;1,"",IF(P4420=2,1,0))</f>
        <v/>
      </c>
      <c r="AB4420">
        <f>IF(M4420&lt;&gt;1,"",IF(O4420&gt;=2,1,0))</f>
        <v/>
      </c>
      <c r="AC4420">
        <f>IF(M4420&lt;&gt;1,"",IF(OR(Q4420=999,Q4420=""),"",IF(OR(Q4420&lt;35,Q4420&gt;48),1,0)))</f>
        <v/>
      </c>
      <c r="AD4420">
        <f>IF(COUNT(AA4420:AC4420)&lt;3,"",SUM(AA4420:AC4420))</f>
        <v/>
      </c>
      <c r="AE4420">
        <f>IF(L4420&gt;=4,2,IF(L4420&gt;=2,1,0))</f>
        <v/>
      </c>
      <c r="AF4420">
        <f>IF(L4420&gt;=5,1,0)</f>
        <v/>
      </c>
      <c r="AG4420">
        <f>AE4420+AF4420</f>
        <v/>
      </c>
      <c r="AH4420" s="15">
        <f>IF(M4420&lt;&gt;1,"",IF(OR(R4420=-9,R4420=""),"",R4420))</f>
        <v/>
      </c>
      <c r="AI4420">
        <f>IF(M4420&lt;&gt;1,"",IF(OR(Q4420=999,Q4420=""),"",Q4420))</f>
        <v/>
      </c>
    </row>
    <row r="4421">
      <c r="A4421" t="inlineStr">
        <is>
          <t>TQRMNOP123611</t>
        </is>
      </c>
      <c r="B4421" t="n">
        <v>2025</v>
      </c>
      <c r="C4421" t="n">
        <v>1</v>
      </c>
      <c r="D4421" t="n">
        <v>1</v>
      </c>
      <c r="E4421" t="inlineStr">
        <is>
          <t>S</t>
        </is>
      </c>
      <c r="F4421" t="n">
        <v>32</v>
      </c>
      <c r="G4421" t="n">
        <v>1347</v>
      </c>
      <c r="H4421" t="n">
        <v>1</v>
      </c>
      <c r="I4421" t="n">
        <v>2</v>
      </c>
      <c r="J4421" t="n">
        <v>29</v>
      </c>
      <c r="K4421" t="n">
        <v>2</v>
      </c>
      <c r="L4421" t="n">
        <v>4</v>
      </c>
      <c r="M4421" t="n">
        <v>1</v>
      </c>
      <c r="N4421" t="n">
        <v>3</v>
      </c>
      <c r="O4421" t="n">
        <v>3</v>
      </c>
      <c r="P4421" t="n">
        <v>2</v>
      </c>
      <c r="Q4421" t="n">
        <v>14</v>
      </c>
      <c r="R4421" s="15" t="n">
        <v>264000</v>
      </c>
      <c r="S4421" s="15" t="n">
        <v>0</v>
      </c>
      <c r="T4421" s="15" t="n">
        <v>264000</v>
      </c>
      <c r="U4421" s="15" t="n">
        <v>36000</v>
      </c>
      <c r="V4421">
        <f>IFERROR(VLOOKUP(D4421,Tablas_Equivalencia!$A$3:$B$8,2,FALSE),"Sin dato")</f>
        <v/>
      </c>
      <c r="W4421">
        <f>IFERROR(VLOOKUP(L4421,Tablas_Equivalencia!$D$3:$E$9,2,FALSE),"Sin dato")</f>
        <v/>
      </c>
      <c r="X4421">
        <f>IF(I4421=1,"Varón","Mujer")</f>
        <v/>
      </c>
      <c r="Y4421">
        <f>IFERROR(VLOOKUP(M4421,Tablas_Equivalencia!$G$3:$H$6,2,FALSE),"Sin dato")</f>
        <v/>
      </c>
      <c r="Z4421">
        <f>IF(J4421&lt;=24,"18-24","25-29")</f>
        <v/>
      </c>
      <c r="AA4421">
        <f>IF(M4421&lt;&gt;1,"",IF(P4421=2,1,0))</f>
        <v/>
      </c>
      <c r="AB4421">
        <f>IF(M4421&lt;&gt;1,"",IF(O4421&gt;=2,1,0))</f>
        <v/>
      </c>
      <c r="AC4421">
        <f>IF(M4421&lt;&gt;1,"",IF(OR(Q4421=999,Q4421=""),"",IF(OR(Q4421&lt;35,Q4421&gt;48),1,0)))</f>
        <v/>
      </c>
      <c r="AD4421">
        <f>IF(COUNT(AA4421:AC4421)&lt;3,"",SUM(AA4421:AC4421))</f>
        <v/>
      </c>
      <c r="AE4421">
        <f>IF(L4421&gt;=4,2,IF(L4421&gt;=2,1,0))</f>
        <v/>
      </c>
      <c r="AF4421">
        <f>IF(L4421&gt;=5,1,0)</f>
        <v/>
      </c>
      <c r="AG4421">
        <f>AE4421+AF4421</f>
        <v/>
      </c>
      <c r="AH4421" s="15">
        <f>IF(M4421&lt;&gt;1,"",IF(OR(R4421=-9,R4421=""),"",R4421))</f>
        <v/>
      </c>
      <c r="AI4421">
        <f>IF(M4421&lt;&gt;1,"",IF(OR(Q4421=999,Q4421=""),"",Q4421))</f>
        <v/>
      </c>
    </row>
    <row r="4422">
      <c r="A4422" t="inlineStr">
        <is>
          <t>TQRMNOP123619</t>
        </is>
      </c>
      <c r="B4422" t="n">
        <v>2025</v>
      </c>
      <c r="C4422" t="n">
        <v>1</v>
      </c>
      <c r="D4422" t="n">
        <v>43</v>
      </c>
      <c r="E4422" t="inlineStr">
        <is>
          <t>N</t>
        </is>
      </c>
      <c r="F4422" t="n">
        <v>26</v>
      </c>
      <c r="G4422" t="n">
        <v>1104</v>
      </c>
      <c r="H4422" t="n">
        <v>1</v>
      </c>
      <c r="I4422" t="n">
        <v>1</v>
      </c>
      <c r="J4422" t="n">
        <v>20</v>
      </c>
      <c r="K4422" t="n">
        <v>1</v>
      </c>
      <c r="L4422" t="n">
        <v>3</v>
      </c>
      <c r="M4422" t="n">
        <v>3</v>
      </c>
      <c r="R4422" s="15" t="n">
        <v>0</v>
      </c>
      <c r="S4422" s="15" t="n">
        <v>0</v>
      </c>
      <c r="T4422" s="15" t="n">
        <v>0</v>
      </c>
      <c r="U4422" s="15" t="n">
        <v>94300</v>
      </c>
      <c r="V4422">
        <f>IFERROR(VLOOKUP(D4422,Tablas_Equivalencia!$A$3:$B$8,2,FALSE),"Sin dato")</f>
        <v/>
      </c>
      <c r="W4422">
        <f>IFERROR(VLOOKUP(L4422,Tablas_Equivalencia!$D$3:$E$9,2,FALSE),"Sin dato")</f>
        <v/>
      </c>
      <c r="X4422">
        <f>IF(I4422=1,"Varón","Mujer")</f>
        <v/>
      </c>
      <c r="Y4422">
        <f>IFERROR(VLOOKUP(M4422,Tablas_Equivalencia!$G$3:$H$6,2,FALSE),"Sin dato")</f>
        <v/>
      </c>
      <c r="Z4422">
        <f>IF(J4422&lt;=24,"18-24","25-29")</f>
        <v/>
      </c>
      <c r="AA4422">
        <f>IF(M4422&lt;&gt;1,"",IF(P4422=2,1,0))</f>
        <v/>
      </c>
      <c r="AB4422">
        <f>IF(M4422&lt;&gt;1,"",IF(O4422&gt;=2,1,0))</f>
        <v/>
      </c>
      <c r="AC4422">
        <f>IF(M4422&lt;&gt;1,"",IF(OR(Q4422=999,Q4422=""),"",IF(OR(Q4422&lt;35,Q4422&gt;48),1,0)))</f>
        <v/>
      </c>
      <c r="AD4422">
        <f>IF(COUNT(AA4422:AC4422)&lt;3,"",SUM(AA4422:AC4422))</f>
        <v/>
      </c>
      <c r="AE4422">
        <f>IF(L4422&gt;=4,2,IF(L4422&gt;=2,1,0))</f>
        <v/>
      </c>
      <c r="AF4422">
        <f>IF(L4422&gt;=5,1,0)</f>
        <v/>
      </c>
      <c r="AG4422">
        <f>AE4422+AF4422</f>
        <v/>
      </c>
      <c r="AH4422" s="15">
        <f>IF(M4422&lt;&gt;1,"",IF(OR(R4422=-9,R4422=""),"",R4422))</f>
        <v/>
      </c>
      <c r="AI4422">
        <f>IF(M4422&lt;&gt;1,"",IF(OR(Q4422=999,Q4422=""),"",Q4422))</f>
        <v/>
      </c>
    </row>
    <row r="4423">
      <c r="A4423" t="inlineStr">
        <is>
          <t>TQRMNOP123639</t>
        </is>
      </c>
      <c r="B4423" t="n">
        <v>2025</v>
      </c>
      <c r="C4423" t="n">
        <v>1</v>
      </c>
      <c r="D4423" t="n">
        <v>40</v>
      </c>
      <c r="E4423" t="inlineStr">
        <is>
          <t>N</t>
        </is>
      </c>
      <c r="F4423" t="n">
        <v>23</v>
      </c>
      <c r="G4423" t="n">
        <v>1634</v>
      </c>
      <c r="H4423" t="n">
        <v>3</v>
      </c>
      <c r="I4423" t="n">
        <v>2</v>
      </c>
      <c r="J4423" t="n">
        <v>25</v>
      </c>
      <c r="K4423" t="n">
        <v>1</v>
      </c>
      <c r="L4423" t="n">
        <v>5</v>
      </c>
      <c r="M4423" t="n">
        <v>3</v>
      </c>
      <c r="R4423" s="15" t="n">
        <v>0</v>
      </c>
      <c r="S4423" s="15" t="n">
        <v>114000</v>
      </c>
      <c r="T4423" s="15" t="n">
        <v>114000</v>
      </c>
      <c r="U4423" s="15" t="n">
        <v>255100</v>
      </c>
      <c r="V4423">
        <f>IFERROR(VLOOKUP(D4423,Tablas_Equivalencia!$A$3:$B$8,2,FALSE),"Sin dato")</f>
        <v/>
      </c>
      <c r="W4423">
        <f>IFERROR(VLOOKUP(L4423,Tablas_Equivalencia!$D$3:$E$9,2,FALSE),"Sin dato")</f>
        <v/>
      </c>
      <c r="X4423">
        <f>IF(I4423=1,"Varón","Mujer")</f>
        <v/>
      </c>
      <c r="Y4423">
        <f>IFERROR(VLOOKUP(M4423,Tablas_Equivalencia!$G$3:$H$6,2,FALSE),"Sin dato")</f>
        <v/>
      </c>
      <c r="Z4423">
        <f>IF(J4423&lt;=24,"18-24","25-29")</f>
        <v/>
      </c>
      <c r="AA4423">
        <f>IF(M4423&lt;&gt;1,"",IF(P4423=2,1,0))</f>
        <v/>
      </c>
      <c r="AB4423">
        <f>IF(M4423&lt;&gt;1,"",IF(O4423&gt;=2,1,0))</f>
        <v/>
      </c>
      <c r="AC4423">
        <f>IF(M4423&lt;&gt;1,"",IF(OR(Q4423=999,Q4423=""),"",IF(OR(Q4423&lt;35,Q4423&gt;48),1,0)))</f>
        <v/>
      </c>
      <c r="AD4423">
        <f>IF(COUNT(AA4423:AC4423)&lt;3,"",SUM(AA4423:AC4423))</f>
        <v/>
      </c>
      <c r="AE4423">
        <f>IF(L4423&gt;=4,2,IF(L4423&gt;=2,1,0))</f>
        <v/>
      </c>
      <c r="AF4423">
        <f>IF(L4423&gt;=5,1,0)</f>
        <v/>
      </c>
      <c r="AG4423">
        <f>AE4423+AF4423</f>
        <v/>
      </c>
      <c r="AH4423" s="15">
        <f>IF(M4423&lt;&gt;1,"",IF(OR(R4423=-9,R4423=""),"",R4423))</f>
        <v/>
      </c>
      <c r="AI4423">
        <f>IF(M4423&lt;&gt;1,"",IF(OR(Q4423=999,Q4423=""),"",Q4423))</f>
        <v/>
      </c>
    </row>
    <row r="4424">
      <c r="A4424" t="inlineStr">
        <is>
          <t>TQRMNOP123654</t>
        </is>
      </c>
      <c r="B4424" t="n">
        <v>2025</v>
      </c>
      <c r="C4424" t="n">
        <v>1</v>
      </c>
      <c r="D4424" t="n">
        <v>43</v>
      </c>
      <c r="E4424" t="inlineStr">
        <is>
          <t>N</t>
        </is>
      </c>
      <c r="F4424" t="n">
        <v>38</v>
      </c>
      <c r="G4424" t="n">
        <v>1488</v>
      </c>
      <c r="H4424" t="n">
        <v>1</v>
      </c>
      <c r="I4424" t="n">
        <v>1</v>
      </c>
      <c r="J4424" t="n">
        <v>25</v>
      </c>
      <c r="K4424" t="n">
        <v>1</v>
      </c>
      <c r="L4424" t="n">
        <v>5</v>
      </c>
      <c r="M4424" t="n">
        <v>1</v>
      </c>
      <c r="N4424" t="n">
        <v>3</v>
      </c>
      <c r="O4424" t="n">
        <v>1</v>
      </c>
      <c r="P4424" t="n">
        <v>1</v>
      </c>
      <c r="Q4424" t="n">
        <v>56</v>
      </c>
      <c r="R4424" s="15" t="n">
        <v>1344000</v>
      </c>
      <c r="S4424" s="15" t="n">
        <v>0</v>
      </c>
      <c r="T4424" s="15" t="n">
        <v>1344000</v>
      </c>
      <c r="U4424" s="15" t="n">
        <v>164400</v>
      </c>
      <c r="V4424">
        <f>IFERROR(VLOOKUP(D4424,Tablas_Equivalencia!$A$3:$B$8,2,FALSE),"Sin dato")</f>
        <v/>
      </c>
      <c r="W4424">
        <f>IFERROR(VLOOKUP(L4424,Tablas_Equivalencia!$D$3:$E$9,2,FALSE),"Sin dato")</f>
        <v/>
      </c>
      <c r="X4424">
        <f>IF(I4424=1,"Varón","Mujer")</f>
        <v/>
      </c>
      <c r="Y4424">
        <f>IFERROR(VLOOKUP(M4424,Tablas_Equivalencia!$G$3:$H$6,2,FALSE),"Sin dato")</f>
        <v/>
      </c>
      <c r="Z4424">
        <f>IF(J4424&lt;=24,"18-24","25-29")</f>
        <v/>
      </c>
      <c r="AA4424">
        <f>IF(M4424&lt;&gt;1,"",IF(P4424=2,1,0))</f>
        <v/>
      </c>
      <c r="AB4424">
        <f>IF(M4424&lt;&gt;1,"",IF(O4424&gt;=2,1,0))</f>
        <v/>
      </c>
      <c r="AC4424">
        <f>IF(M4424&lt;&gt;1,"",IF(OR(Q4424=999,Q4424=""),"",IF(OR(Q4424&lt;35,Q4424&gt;48),1,0)))</f>
        <v/>
      </c>
      <c r="AD4424">
        <f>IF(COUNT(AA4424:AC4424)&lt;3,"",SUM(AA4424:AC4424))</f>
        <v/>
      </c>
      <c r="AE4424">
        <f>IF(L4424&gt;=4,2,IF(L4424&gt;=2,1,0))</f>
        <v/>
      </c>
      <c r="AF4424">
        <f>IF(L4424&gt;=5,1,0)</f>
        <v/>
      </c>
      <c r="AG4424">
        <f>AE4424+AF4424</f>
        <v/>
      </c>
      <c r="AH4424" s="15">
        <f>IF(M4424&lt;&gt;1,"",IF(OR(R4424=-9,R4424=""),"",R4424))</f>
        <v/>
      </c>
      <c r="AI4424">
        <f>IF(M4424&lt;&gt;1,"",IF(OR(Q4424=999,Q4424=""),"",Q4424))</f>
        <v/>
      </c>
    </row>
    <row r="4425">
      <c r="A4425" t="inlineStr">
        <is>
          <t>TQRMNOP123655</t>
        </is>
      </c>
      <c r="B4425" t="n">
        <v>2025</v>
      </c>
      <c r="C4425" t="n">
        <v>1</v>
      </c>
      <c r="D4425" t="n">
        <v>43</v>
      </c>
      <c r="E4425" t="inlineStr">
        <is>
          <t>N</t>
        </is>
      </c>
      <c r="F4425" t="n">
        <v>34</v>
      </c>
      <c r="G4425" t="n">
        <v>1668</v>
      </c>
      <c r="H4425" t="n">
        <v>1</v>
      </c>
      <c r="I4425" t="n">
        <v>2</v>
      </c>
      <c r="J4425" t="n">
        <v>26</v>
      </c>
      <c r="K4425" t="n">
        <v>1</v>
      </c>
      <c r="L4425" t="n">
        <v>6</v>
      </c>
      <c r="M4425" t="n">
        <v>3</v>
      </c>
      <c r="R4425" s="15" t="n">
        <v>0</v>
      </c>
      <c r="S4425" s="15" t="n">
        <v>0</v>
      </c>
      <c r="T4425" s="15" t="n">
        <v>0</v>
      </c>
      <c r="U4425" s="15" t="n">
        <v>139100</v>
      </c>
      <c r="V4425">
        <f>IFERROR(VLOOKUP(D4425,Tablas_Equivalencia!$A$3:$B$8,2,FALSE),"Sin dato")</f>
        <v/>
      </c>
      <c r="W4425">
        <f>IFERROR(VLOOKUP(L4425,Tablas_Equivalencia!$D$3:$E$9,2,FALSE),"Sin dato")</f>
        <v/>
      </c>
      <c r="X4425">
        <f>IF(I4425=1,"Varón","Mujer")</f>
        <v/>
      </c>
      <c r="Y4425">
        <f>IFERROR(VLOOKUP(M4425,Tablas_Equivalencia!$G$3:$H$6,2,FALSE),"Sin dato")</f>
        <v/>
      </c>
      <c r="Z4425">
        <f>IF(J4425&lt;=24,"18-24","25-29")</f>
        <v/>
      </c>
      <c r="AA4425">
        <f>IF(M4425&lt;&gt;1,"",IF(P4425=2,1,0))</f>
        <v/>
      </c>
      <c r="AB4425">
        <f>IF(M4425&lt;&gt;1,"",IF(O4425&gt;=2,1,0))</f>
        <v/>
      </c>
      <c r="AC4425">
        <f>IF(M4425&lt;&gt;1,"",IF(OR(Q4425=999,Q4425=""),"",IF(OR(Q4425&lt;35,Q4425&gt;48),1,0)))</f>
        <v/>
      </c>
      <c r="AD4425">
        <f>IF(COUNT(AA4425:AC4425)&lt;3,"",SUM(AA4425:AC4425))</f>
        <v/>
      </c>
      <c r="AE4425">
        <f>IF(L4425&gt;=4,2,IF(L4425&gt;=2,1,0))</f>
        <v/>
      </c>
      <c r="AF4425">
        <f>IF(L4425&gt;=5,1,0)</f>
        <v/>
      </c>
      <c r="AG4425">
        <f>AE4425+AF4425</f>
        <v/>
      </c>
      <c r="AH4425" s="15">
        <f>IF(M4425&lt;&gt;1,"",IF(OR(R4425=-9,R4425=""),"",R4425))</f>
        <v/>
      </c>
      <c r="AI4425">
        <f>IF(M4425&lt;&gt;1,"",IF(OR(Q4425=999,Q4425=""),"",Q4425))</f>
        <v/>
      </c>
    </row>
    <row r="4426">
      <c r="A4426" t="inlineStr">
        <is>
          <t>TQRMNOP123660</t>
        </is>
      </c>
      <c r="B4426" t="n">
        <v>2025</v>
      </c>
      <c r="C4426" t="n">
        <v>1</v>
      </c>
      <c r="D4426" t="n">
        <v>1</v>
      </c>
      <c r="E4426" t="inlineStr">
        <is>
          <t>S</t>
        </is>
      </c>
      <c r="F4426" t="n">
        <v>32</v>
      </c>
      <c r="G4426" t="n">
        <v>816</v>
      </c>
      <c r="H4426" t="n">
        <v>3</v>
      </c>
      <c r="I4426" t="n">
        <v>2</v>
      </c>
      <c r="J4426" t="n">
        <v>28</v>
      </c>
      <c r="K4426" t="n">
        <v>1</v>
      </c>
      <c r="L4426" t="n">
        <v>4</v>
      </c>
      <c r="M4426" t="n">
        <v>2</v>
      </c>
      <c r="R4426" s="15" t="n">
        <v>0</v>
      </c>
      <c r="S4426" s="15" t="n">
        <v>0</v>
      </c>
      <c r="T4426" s="15" t="n">
        <v>0</v>
      </c>
      <c r="U4426" s="15" t="n">
        <v>169000</v>
      </c>
      <c r="V4426">
        <f>IFERROR(VLOOKUP(D4426,Tablas_Equivalencia!$A$3:$B$8,2,FALSE),"Sin dato")</f>
        <v/>
      </c>
      <c r="W4426">
        <f>IFERROR(VLOOKUP(L4426,Tablas_Equivalencia!$D$3:$E$9,2,FALSE),"Sin dato")</f>
        <v/>
      </c>
      <c r="X4426">
        <f>IF(I4426=1,"Varón","Mujer")</f>
        <v/>
      </c>
      <c r="Y4426">
        <f>IFERROR(VLOOKUP(M4426,Tablas_Equivalencia!$G$3:$H$6,2,FALSE),"Sin dato")</f>
        <v/>
      </c>
      <c r="Z4426">
        <f>IF(J4426&lt;=24,"18-24","25-29")</f>
        <v/>
      </c>
      <c r="AA4426">
        <f>IF(M4426&lt;&gt;1,"",IF(P4426=2,1,0))</f>
        <v/>
      </c>
      <c r="AB4426">
        <f>IF(M4426&lt;&gt;1,"",IF(O4426&gt;=2,1,0))</f>
        <v/>
      </c>
      <c r="AC4426">
        <f>IF(M4426&lt;&gt;1,"",IF(OR(Q4426=999,Q4426=""),"",IF(OR(Q4426&lt;35,Q4426&gt;48),1,0)))</f>
        <v/>
      </c>
      <c r="AD4426">
        <f>IF(COUNT(AA4426:AC4426)&lt;3,"",SUM(AA4426:AC4426))</f>
        <v/>
      </c>
      <c r="AE4426">
        <f>IF(L4426&gt;=4,2,IF(L4426&gt;=2,1,0))</f>
        <v/>
      </c>
      <c r="AF4426">
        <f>IF(L4426&gt;=5,1,0)</f>
        <v/>
      </c>
      <c r="AG4426">
        <f>AE4426+AF4426</f>
        <v/>
      </c>
      <c r="AH4426" s="15">
        <f>IF(M4426&lt;&gt;1,"",IF(OR(R4426=-9,R4426=""),"",R4426))</f>
        <v/>
      </c>
      <c r="AI4426">
        <f>IF(M4426&lt;&gt;1,"",IF(OR(Q4426=999,Q4426=""),"",Q4426))</f>
        <v/>
      </c>
    </row>
    <row r="4427">
      <c r="A4427" t="inlineStr">
        <is>
          <t>TQRMNOP123664</t>
        </is>
      </c>
      <c r="B4427" t="n">
        <v>2025</v>
      </c>
      <c r="C4427" t="n">
        <v>1</v>
      </c>
      <c r="D4427" t="n">
        <v>1</v>
      </c>
      <c r="E4427" t="inlineStr">
        <is>
          <t>S</t>
        </is>
      </c>
      <c r="F4427" t="n">
        <v>33</v>
      </c>
      <c r="G4427" t="n">
        <v>1414</v>
      </c>
      <c r="H4427" t="n">
        <v>3</v>
      </c>
      <c r="I4427" t="n">
        <v>2</v>
      </c>
      <c r="J4427" t="n">
        <v>21</v>
      </c>
      <c r="K4427" t="n">
        <v>1</v>
      </c>
      <c r="L4427" t="n">
        <v>5</v>
      </c>
      <c r="M4427" t="n">
        <v>3</v>
      </c>
      <c r="R4427" s="15" t="n">
        <v>0</v>
      </c>
      <c r="S4427" s="15" t="n">
        <v>0</v>
      </c>
      <c r="T4427" s="15" t="n">
        <v>0</v>
      </c>
      <c r="U4427" s="15" t="n">
        <v>145900</v>
      </c>
      <c r="V4427">
        <f>IFERROR(VLOOKUP(D4427,Tablas_Equivalencia!$A$3:$B$8,2,FALSE),"Sin dato")</f>
        <v/>
      </c>
      <c r="W4427">
        <f>IFERROR(VLOOKUP(L4427,Tablas_Equivalencia!$D$3:$E$9,2,FALSE),"Sin dato")</f>
        <v/>
      </c>
      <c r="X4427">
        <f>IF(I4427=1,"Varón","Mujer")</f>
        <v/>
      </c>
      <c r="Y4427">
        <f>IFERROR(VLOOKUP(M4427,Tablas_Equivalencia!$G$3:$H$6,2,FALSE),"Sin dato")</f>
        <v/>
      </c>
      <c r="Z4427">
        <f>IF(J4427&lt;=24,"18-24","25-29")</f>
        <v/>
      </c>
      <c r="AA4427">
        <f>IF(M4427&lt;&gt;1,"",IF(P4427=2,1,0))</f>
        <v/>
      </c>
      <c r="AB4427">
        <f>IF(M4427&lt;&gt;1,"",IF(O4427&gt;=2,1,0))</f>
        <v/>
      </c>
      <c r="AC4427">
        <f>IF(M4427&lt;&gt;1,"",IF(OR(Q4427=999,Q4427=""),"",IF(OR(Q4427&lt;35,Q4427&gt;48),1,0)))</f>
        <v/>
      </c>
      <c r="AD4427">
        <f>IF(COUNT(AA4427:AC4427)&lt;3,"",SUM(AA4427:AC4427))</f>
        <v/>
      </c>
      <c r="AE4427">
        <f>IF(L4427&gt;=4,2,IF(L4427&gt;=2,1,0))</f>
        <v/>
      </c>
      <c r="AF4427">
        <f>IF(L4427&gt;=5,1,0)</f>
        <v/>
      </c>
      <c r="AG4427">
        <f>AE4427+AF4427</f>
        <v/>
      </c>
      <c r="AH4427" s="15">
        <f>IF(M4427&lt;&gt;1,"",IF(OR(R4427=-9,R4427=""),"",R4427))</f>
        <v/>
      </c>
      <c r="AI4427">
        <f>IF(M4427&lt;&gt;1,"",IF(OR(Q4427=999,Q4427=""),"",Q4427))</f>
        <v/>
      </c>
    </row>
    <row r="4428">
      <c r="A4428" t="inlineStr">
        <is>
          <t>TQRMNOP123673</t>
        </is>
      </c>
      <c r="B4428" t="n">
        <v>2025</v>
      </c>
      <c r="C4428" t="n">
        <v>1</v>
      </c>
      <c r="D4428" t="n">
        <v>40</v>
      </c>
      <c r="E4428" t="inlineStr">
        <is>
          <t>N</t>
        </is>
      </c>
      <c r="F4428" t="n">
        <v>9</v>
      </c>
      <c r="G4428" t="n">
        <v>1525</v>
      </c>
      <c r="H4428" t="n">
        <v>2</v>
      </c>
      <c r="I4428" t="n">
        <v>1</v>
      </c>
      <c r="J4428" t="n">
        <v>18</v>
      </c>
      <c r="K4428" t="n">
        <v>1</v>
      </c>
      <c r="L4428" t="n">
        <v>5</v>
      </c>
      <c r="M4428" t="n">
        <v>1</v>
      </c>
      <c r="N4428" t="n">
        <v>2</v>
      </c>
      <c r="O4428" t="n">
        <v>1</v>
      </c>
      <c r="P4428" t="n">
        <v>1</v>
      </c>
      <c r="Q4428" t="n">
        <v>30</v>
      </c>
      <c r="R4428" s="15" t="n">
        <v>294000</v>
      </c>
      <c r="S4428" s="15" t="n">
        <v>17000</v>
      </c>
      <c r="T4428" s="15" t="n">
        <v>311000</v>
      </c>
      <c r="U4428" s="15" t="n">
        <v>82400</v>
      </c>
      <c r="V4428">
        <f>IFERROR(VLOOKUP(D4428,Tablas_Equivalencia!$A$3:$B$8,2,FALSE),"Sin dato")</f>
        <v/>
      </c>
      <c r="W4428">
        <f>IFERROR(VLOOKUP(L4428,Tablas_Equivalencia!$D$3:$E$9,2,FALSE),"Sin dato")</f>
        <v/>
      </c>
      <c r="X4428">
        <f>IF(I4428=1,"Varón","Mujer")</f>
        <v/>
      </c>
      <c r="Y4428">
        <f>IFERROR(VLOOKUP(M4428,Tablas_Equivalencia!$G$3:$H$6,2,FALSE),"Sin dato")</f>
        <v/>
      </c>
      <c r="Z4428">
        <f>IF(J4428&lt;=24,"18-24","25-29")</f>
        <v/>
      </c>
      <c r="AA4428">
        <f>IF(M4428&lt;&gt;1,"",IF(P4428=2,1,0))</f>
        <v/>
      </c>
      <c r="AB4428">
        <f>IF(M4428&lt;&gt;1,"",IF(O4428&gt;=2,1,0))</f>
        <v/>
      </c>
      <c r="AC4428">
        <f>IF(M4428&lt;&gt;1,"",IF(OR(Q4428=999,Q4428=""),"",IF(OR(Q4428&lt;35,Q4428&gt;48),1,0)))</f>
        <v/>
      </c>
      <c r="AD4428">
        <f>IF(COUNT(AA4428:AC4428)&lt;3,"",SUM(AA4428:AC4428))</f>
        <v/>
      </c>
      <c r="AE4428">
        <f>IF(L4428&gt;=4,2,IF(L4428&gt;=2,1,0))</f>
        <v/>
      </c>
      <c r="AF4428">
        <f>IF(L4428&gt;=5,1,0)</f>
        <v/>
      </c>
      <c r="AG4428">
        <f>AE4428+AF4428</f>
        <v/>
      </c>
      <c r="AH4428" s="15">
        <f>IF(M4428&lt;&gt;1,"",IF(OR(R4428=-9,R4428=""),"",R4428))</f>
        <v/>
      </c>
      <c r="AI4428">
        <f>IF(M4428&lt;&gt;1,"",IF(OR(Q4428=999,Q4428=""),"",Q4428))</f>
        <v/>
      </c>
    </row>
    <row r="4429">
      <c r="A4429" t="inlineStr">
        <is>
          <t>TQRMNOP123675</t>
        </is>
      </c>
      <c r="B4429" t="n">
        <v>2025</v>
      </c>
      <c r="C4429" t="n">
        <v>1</v>
      </c>
      <c r="D4429" t="n">
        <v>41</v>
      </c>
      <c r="E4429" t="inlineStr">
        <is>
          <t>S</t>
        </is>
      </c>
      <c r="F4429" t="n">
        <v>8</v>
      </c>
      <c r="G4429" t="n">
        <v>893</v>
      </c>
      <c r="H4429" t="n">
        <v>3</v>
      </c>
      <c r="I4429" t="n">
        <v>2</v>
      </c>
      <c r="J4429" t="n">
        <v>18</v>
      </c>
      <c r="K4429" t="n">
        <v>2</v>
      </c>
      <c r="L4429" t="n">
        <v>1</v>
      </c>
      <c r="M4429" t="n">
        <v>1</v>
      </c>
      <c r="N4429" t="n">
        <v>3</v>
      </c>
      <c r="O4429" t="n">
        <v>1</v>
      </c>
      <c r="P4429" t="n">
        <v>2</v>
      </c>
      <c r="Q4429" t="n">
        <v>13</v>
      </c>
      <c r="R4429" s="15" t="n">
        <v>163000</v>
      </c>
      <c r="S4429" s="15" t="n">
        <v>0</v>
      </c>
      <c r="T4429" s="15" t="n">
        <v>163000</v>
      </c>
      <c r="U4429" s="15" t="n">
        <v>78100</v>
      </c>
      <c r="V4429">
        <f>IFERROR(VLOOKUP(D4429,Tablas_Equivalencia!$A$3:$B$8,2,FALSE),"Sin dato")</f>
        <v/>
      </c>
      <c r="W4429">
        <f>IFERROR(VLOOKUP(L4429,Tablas_Equivalencia!$D$3:$E$9,2,FALSE),"Sin dato")</f>
        <v/>
      </c>
      <c r="X4429">
        <f>IF(I4429=1,"Varón","Mujer")</f>
        <v/>
      </c>
      <c r="Y4429">
        <f>IFERROR(VLOOKUP(M4429,Tablas_Equivalencia!$G$3:$H$6,2,FALSE),"Sin dato")</f>
        <v/>
      </c>
      <c r="Z4429">
        <f>IF(J4429&lt;=24,"18-24","25-29")</f>
        <v/>
      </c>
      <c r="AA4429">
        <f>IF(M4429&lt;&gt;1,"",IF(P4429=2,1,0))</f>
        <v/>
      </c>
      <c r="AB4429">
        <f>IF(M4429&lt;&gt;1,"",IF(O4429&gt;=2,1,0))</f>
        <v/>
      </c>
      <c r="AC4429">
        <f>IF(M4429&lt;&gt;1,"",IF(OR(Q4429=999,Q4429=""),"",IF(OR(Q4429&lt;35,Q4429&gt;48),1,0)))</f>
        <v/>
      </c>
      <c r="AD4429">
        <f>IF(COUNT(AA4429:AC4429)&lt;3,"",SUM(AA4429:AC4429))</f>
        <v/>
      </c>
      <c r="AE4429">
        <f>IF(L4429&gt;=4,2,IF(L4429&gt;=2,1,0))</f>
        <v/>
      </c>
      <c r="AF4429">
        <f>IF(L4429&gt;=5,1,0)</f>
        <v/>
      </c>
      <c r="AG4429">
        <f>AE4429+AF4429</f>
        <v/>
      </c>
      <c r="AH4429" s="15">
        <f>IF(M4429&lt;&gt;1,"",IF(OR(R4429=-9,R4429=""),"",R4429))</f>
        <v/>
      </c>
      <c r="AI4429">
        <f>IF(M4429&lt;&gt;1,"",IF(OR(Q4429=999,Q4429=""),"",Q4429))</f>
        <v/>
      </c>
    </row>
    <row r="4430">
      <c r="A4430" t="inlineStr">
        <is>
          <t>TQRMNOP123679</t>
        </is>
      </c>
      <c r="B4430" t="n">
        <v>2025</v>
      </c>
      <c r="C4430" t="n">
        <v>1</v>
      </c>
      <c r="D4430" t="n">
        <v>1</v>
      </c>
      <c r="E4430" t="inlineStr">
        <is>
          <t>S</t>
        </is>
      </c>
      <c r="F4430" t="n">
        <v>32</v>
      </c>
      <c r="G4430" t="n">
        <v>363</v>
      </c>
      <c r="H4430" t="n">
        <v>3</v>
      </c>
      <c r="I4430" t="n">
        <v>2</v>
      </c>
      <c r="J4430" t="n">
        <v>28</v>
      </c>
      <c r="K4430" t="n">
        <v>2</v>
      </c>
      <c r="L4430" t="n">
        <v>6</v>
      </c>
      <c r="M4430" t="n">
        <v>1</v>
      </c>
      <c r="N4430" t="n">
        <v>3</v>
      </c>
      <c r="O4430" t="n">
        <v>1</v>
      </c>
      <c r="P4430" t="n">
        <v>1</v>
      </c>
      <c r="Q4430" t="n">
        <v>20</v>
      </c>
      <c r="R4430" s="15" t="n">
        <v>879000</v>
      </c>
      <c r="S4430" s="15" t="n">
        <v>0</v>
      </c>
      <c r="T4430" s="15" t="n">
        <v>879000</v>
      </c>
      <c r="U4430" s="15" t="n">
        <v>153800</v>
      </c>
      <c r="V4430">
        <f>IFERROR(VLOOKUP(D4430,Tablas_Equivalencia!$A$3:$B$8,2,FALSE),"Sin dato")</f>
        <v/>
      </c>
      <c r="W4430">
        <f>IFERROR(VLOOKUP(L4430,Tablas_Equivalencia!$D$3:$E$9,2,FALSE),"Sin dato")</f>
        <v/>
      </c>
      <c r="X4430">
        <f>IF(I4430=1,"Varón","Mujer")</f>
        <v/>
      </c>
      <c r="Y4430">
        <f>IFERROR(VLOOKUP(M4430,Tablas_Equivalencia!$G$3:$H$6,2,FALSE),"Sin dato")</f>
        <v/>
      </c>
      <c r="Z4430">
        <f>IF(J4430&lt;=24,"18-24","25-29")</f>
        <v/>
      </c>
      <c r="AA4430">
        <f>IF(M4430&lt;&gt;1,"",IF(P4430=2,1,0))</f>
        <v/>
      </c>
      <c r="AB4430">
        <f>IF(M4430&lt;&gt;1,"",IF(O4430&gt;=2,1,0))</f>
        <v/>
      </c>
      <c r="AC4430">
        <f>IF(M4430&lt;&gt;1,"",IF(OR(Q4430=999,Q4430=""),"",IF(OR(Q4430&lt;35,Q4430&gt;48),1,0)))</f>
        <v/>
      </c>
      <c r="AD4430">
        <f>IF(COUNT(AA4430:AC4430)&lt;3,"",SUM(AA4430:AC4430))</f>
        <v/>
      </c>
      <c r="AE4430">
        <f>IF(L4430&gt;=4,2,IF(L4430&gt;=2,1,0))</f>
        <v/>
      </c>
      <c r="AF4430">
        <f>IF(L4430&gt;=5,1,0)</f>
        <v/>
      </c>
      <c r="AG4430">
        <f>AE4430+AF4430</f>
        <v/>
      </c>
      <c r="AH4430" s="15">
        <f>IF(M4430&lt;&gt;1,"",IF(OR(R4430=-9,R4430=""),"",R4430))</f>
        <v/>
      </c>
      <c r="AI4430">
        <f>IF(M4430&lt;&gt;1,"",IF(OR(Q4430=999,Q4430=""),"",Q4430))</f>
        <v/>
      </c>
    </row>
    <row r="4431">
      <c r="A4431" t="inlineStr">
        <is>
          <t>TQRMNOP123686</t>
        </is>
      </c>
      <c r="B4431" t="n">
        <v>2025</v>
      </c>
      <c r="C4431" t="n">
        <v>1</v>
      </c>
      <c r="D4431" t="n">
        <v>43</v>
      </c>
      <c r="E4431" t="inlineStr">
        <is>
          <t>S</t>
        </is>
      </c>
      <c r="F4431" t="n">
        <v>30</v>
      </c>
      <c r="G4431" t="n">
        <v>630</v>
      </c>
      <c r="H4431" t="n">
        <v>1</v>
      </c>
      <c r="I4431" t="n">
        <v>1</v>
      </c>
      <c r="J4431" t="n">
        <v>24</v>
      </c>
      <c r="K4431" t="n">
        <v>2</v>
      </c>
      <c r="L4431" t="n">
        <v>4</v>
      </c>
      <c r="M4431" t="n">
        <v>1</v>
      </c>
      <c r="N4431" t="n">
        <v>2</v>
      </c>
      <c r="O4431" t="n">
        <v>1</v>
      </c>
      <c r="P4431" t="n">
        <v>1</v>
      </c>
      <c r="Q4431" t="n">
        <v>69</v>
      </c>
      <c r="R4431" s="15" t="n">
        <v>1093000</v>
      </c>
      <c r="S4431" s="15" t="n">
        <v>0</v>
      </c>
      <c r="T4431" s="15" t="n">
        <v>1093000</v>
      </c>
      <c r="U4431" s="15" t="n">
        <v>179600</v>
      </c>
      <c r="V4431">
        <f>IFERROR(VLOOKUP(D4431,Tablas_Equivalencia!$A$3:$B$8,2,FALSE),"Sin dato")</f>
        <v/>
      </c>
      <c r="W4431">
        <f>IFERROR(VLOOKUP(L4431,Tablas_Equivalencia!$D$3:$E$9,2,FALSE),"Sin dato")</f>
        <v/>
      </c>
      <c r="X4431">
        <f>IF(I4431=1,"Varón","Mujer")</f>
        <v/>
      </c>
      <c r="Y4431">
        <f>IFERROR(VLOOKUP(M4431,Tablas_Equivalencia!$G$3:$H$6,2,FALSE),"Sin dato")</f>
        <v/>
      </c>
      <c r="Z4431">
        <f>IF(J4431&lt;=24,"18-24","25-29")</f>
        <v/>
      </c>
      <c r="AA4431">
        <f>IF(M4431&lt;&gt;1,"",IF(P4431=2,1,0))</f>
        <v/>
      </c>
      <c r="AB4431">
        <f>IF(M4431&lt;&gt;1,"",IF(O4431&gt;=2,1,0))</f>
        <v/>
      </c>
      <c r="AC4431">
        <f>IF(M4431&lt;&gt;1,"",IF(OR(Q4431=999,Q4431=""),"",IF(OR(Q4431&lt;35,Q4431&gt;48),1,0)))</f>
        <v/>
      </c>
      <c r="AD4431">
        <f>IF(COUNT(AA4431:AC4431)&lt;3,"",SUM(AA4431:AC4431))</f>
        <v/>
      </c>
      <c r="AE4431">
        <f>IF(L4431&gt;=4,2,IF(L4431&gt;=2,1,0))</f>
        <v/>
      </c>
      <c r="AF4431">
        <f>IF(L4431&gt;=5,1,0)</f>
        <v/>
      </c>
      <c r="AG4431">
        <f>AE4431+AF4431</f>
        <v/>
      </c>
      <c r="AH4431" s="15">
        <f>IF(M4431&lt;&gt;1,"",IF(OR(R4431=-9,R4431=""),"",R4431))</f>
        <v/>
      </c>
      <c r="AI4431">
        <f>IF(M4431&lt;&gt;1,"",IF(OR(Q4431=999,Q4431=""),"",Q4431))</f>
        <v/>
      </c>
    </row>
    <row r="4432">
      <c r="A4432" t="inlineStr">
        <is>
          <t>TQRMNOP123688</t>
        </is>
      </c>
      <c r="B4432" t="n">
        <v>2025</v>
      </c>
      <c r="C4432" t="n">
        <v>1</v>
      </c>
      <c r="D4432" t="n">
        <v>1</v>
      </c>
      <c r="E4432" t="inlineStr">
        <is>
          <t>S</t>
        </is>
      </c>
      <c r="F4432" t="n">
        <v>32</v>
      </c>
      <c r="G4432" t="n">
        <v>1673</v>
      </c>
      <c r="H4432" t="n">
        <v>1</v>
      </c>
      <c r="I4432" t="n">
        <v>2</v>
      </c>
      <c r="J4432" t="n">
        <v>18</v>
      </c>
      <c r="K4432" t="n">
        <v>1</v>
      </c>
      <c r="L4432" t="n">
        <v>3</v>
      </c>
      <c r="M4432" t="n">
        <v>1</v>
      </c>
      <c r="N4432" t="n">
        <v>1</v>
      </c>
      <c r="O4432" t="n">
        <v>2</v>
      </c>
      <c r="P4432" t="n">
        <v>2</v>
      </c>
      <c r="Q4432" t="n">
        <v>16</v>
      </c>
      <c r="R4432" s="15" t="n">
        <v>278000</v>
      </c>
      <c r="S4432" s="15" t="n">
        <v>0</v>
      </c>
      <c r="T4432" s="15" t="n">
        <v>278000</v>
      </c>
      <c r="U4432" s="15" t="n">
        <v>135600</v>
      </c>
      <c r="V4432">
        <f>IFERROR(VLOOKUP(D4432,Tablas_Equivalencia!$A$3:$B$8,2,FALSE),"Sin dato")</f>
        <v/>
      </c>
      <c r="W4432">
        <f>IFERROR(VLOOKUP(L4432,Tablas_Equivalencia!$D$3:$E$9,2,FALSE),"Sin dato")</f>
        <v/>
      </c>
      <c r="X4432">
        <f>IF(I4432=1,"Varón","Mujer")</f>
        <v/>
      </c>
      <c r="Y4432">
        <f>IFERROR(VLOOKUP(M4432,Tablas_Equivalencia!$G$3:$H$6,2,FALSE),"Sin dato")</f>
        <v/>
      </c>
      <c r="Z4432">
        <f>IF(J4432&lt;=24,"18-24","25-29")</f>
        <v/>
      </c>
      <c r="AA4432">
        <f>IF(M4432&lt;&gt;1,"",IF(P4432=2,1,0))</f>
        <v/>
      </c>
      <c r="AB4432">
        <f>IF(M4432&lt;&gt;1,"",IF(O4432&gt;=2,1,0))</f>
        <v/>
      </c>
      <c r="AC4432">
        <f>IF(M4432&lt;&gt;1,"",IF(OR(Q4432=999,Q4432=""),"",IF(OR(Q4432&lt;35,Q4432&gt;48),1,0)))</f>
        <v/>
      </c>
      <c r="AD4432">
        <f>IF(COUNT(AA4432:AC4432)&lt;3,"",SUM(AA4432:AC4432))</f>
        <v/>
      </c>
      <c r="AE4432">
        <f>IF(L4432&gt;=4,2,IF(L4432&gt;=2,1,0))</f>
        <v/>
      </c>
      <c r="AF4432">
        <f>IF(L4432&gt;=5,1,0)</f>
        <v/>
      </c>
      <c r="AG4432">
        <f>AE4432+AF4432</f>
        <v/>
      </c>
      <c r="AH4432" s="15">
        <f>IF(M4432&lt;&gt;1,"",IF(OR(R4432=-9,R4432=""),"",R4432))</f>
        <v/>
      </c>
      <c r="AI4432">
        <f>IF(M4432&lt;&gt;1,"",IF(OR(Q4432=999,Q4432=""),"",Q4432))</f>
        <v/>
      </c>
    </row>
    <row r="4433">
      <c r="A4433" t="inlineStr">
        <is>
          <t>TQRMNOP123695</t>
        </is>
      </c>
      <c r="B4433" t="n">
        <v>2025</v>
      </c>
      <c r="C4433" t="n">
        <v>1</v>
      </c>
      <c r="D4433" t="n">
        <v>1</v>
      </c>
      <c r="E4433" t="inlineStr">
        <is>
          <t>S</t>
        </is>
      </c>
      <c r="F4433" t="n">
        <v>33</v>
      </c>
      <c r="G4433" t="n">
        <v>699</v>
      </c>
      <c r="H4433" t="n">
        <v>3</v>
      </c>
      <c r="I4433" t="n">
        <v>2</v>
      </c>
      <c r="J4433" t="n">
        <v>23</v>
      </c>
      <c r="K4433" t="n">
        <v>2</v>
      </c>
      <c r="L4433" t="n">
        <v>3</v>
      </c>
      <c r="M4433" t="n">
        <v>1</v>
      </c>
      <c r="N4433" t="n">
        <v>3</v>
      </c>
      <c r="O4433" t="n">
        <v>1</v>
      </c>
      <c r="P4433" t="n">
        <v>1</v>
      </c>
      <c r="Q4433" t="n">
        <v>49</v>
      </c>
      <c r="R4433" s="15" t="n">
        <v>537000</v>
      </c>
      <c r="S4433" s="15" t="n">
        <v>111000</v>
      </c>
      <c r="T4433" s="15" t="n">
        <v>648000</v>
      </c>
      <c r="U4433" s="15" t="n">
        <v>282100</v>
      </c>
      <c r="V4433">
        <f>IFERROR(VLOOKUP(D4433,Tablas_Equivalencia!$A$3:$B$8,2,FALSE),"Sin dato")</f>
        <v/>
      </c>
      <c r="W4433">
        <f>IFERROR(VLOOKUP(L4433,Tablas_Equivalencia!$D$3:$E$9,2,FALSE),"Sin dato")</f>
        <v/>
      </c>
      <c r="X4433">
        <f>IF(I4433=1,"Varón","Mujer")</f>
        <v/>
      </c>
      <c r="Y4433">
        <f>IFERROR(VLOOKUP(M4433,Tablas_Equivalencia!$G$3:$H$6,2,FALSE),"Sin dato")</f>
        <v/>
      </c>
      <c r="Z4433">
        <f>IF(J4433&lt;=24,"18-24","25-29")</f>
        <v/>
      </c>
      <c r="AA4433">
        <f>IF(M4433&lt;&gt;1,"",IF(P4433=2,1,0))</f>
        <v/>
      </c>
      <c r="AB4433">
        <f>IF(M4433&lt;&gt;1,"",IF(O4433&gt;=2,1,0))</f>
        <v/>
      </c>
      <c r="AC4433">
        <f>IF(M4433&lt;&gt;1,"",IF(OR(Q4433=999,Q4433=""),"",IF(OR(Q4433&lt;35,Q4433&gt;48),1,0)))</f>
        <v/>
      </c>
      <c r="AD4433">
        <f>IF(COUNT(AA4433:AC4433)&lt;3,"",SUM(AA4433:AC4433))</f>
        <v/>
      </c>
      <c r="AE4433">
        <f>IF(L4433&gt;=4,2,IF(L4433&gt;=2,1,0))</f>
        <v/>
      </c>
      <c r="AF4433">
        <f>IF(L4433&gt;=5,1,0)</f>
        <v/>
      </c>
      <c r="AG4433">
        <f>AE4433+AF4433</f>
        <v/>
      </c>
      <c r="AH4433" s="15">
        <f>IF(M4433&lt;&gt;1,"",IF(OR(R4433=-9,R4433=""),"",R4433))</f>
        <v/>
      </c>
      <c r="AI4433">
        <f>IF(M4433&lt;&gt;1,"",IF(OR(Q4433=999,Q4433=""),"",Q4433))</f>
        <v/>
      </c>
    </row>
    <row r="4434">
      <c r="A4434" t="inlineStr">
        <is>
          <t>TQRMNOP123706</t>
        </is>
      </c>
      <c r="B4434" t="n">
        <v>2025</v>
      </c>
      <c r="C4434" t="n">
        <v>1</v>
      </c>
      <c r="D4434" t="n">
        <v>43</v>
      </c>
      <c r="E4434" t="inlineStr">
        <is>
          <t>S</t>
        </is>
      </c>
      <c r="F4434" t="n">
        <v>17</v>
      </c>
      <c r="G4434" t="n">
        <v>937</v>
      </c>
      <c r="H4434" t="n">
        <v>3</v>
      </c>
      <c r="I4434" t="n">
        <v>2</v>
      </c>
      <c r="J4434" t="n">
        <v>25</v>
      </c>
      <c r="K4434" t="n">
        <v>1</v>
      </c>
      <c r="L4434" t="n">
        <v>5</v>
      </c>
      <c r="M4434" t="n">
        <v>1</v>
      </c>
      <c r="N4434" t="n">
        <v>3</v>
      </c>
      <c r="O4434" t="n">
        <v>1</v>
      </c>
      <c r="P4434" t="n">
        <v>1</v>
      </c>
      <c r="Q4434" t="n">
        <v>57</v>
      </c>
      <c r="R4434" s="15" t="n">
        <v>809000</v>
      </c>
      <c r="S4434" s="15" t="n">
        <v>0</v>
      </c>
      <c r="T4434" s="15" t="n">
        <v>809000</v>
      </c>
      <c r="U4434" s="15" t="n">
        <v>120200</v>
      </c>
      <c r="V4434">
        <f>IFERROR(VLOOKUP(D4434,Tablas_Equivalencia!$A$3:$B$8,2,FALSE),"Sin dato")</f>
        <v/>
      </c>
      <c r="W4434">
        <f>IFERROR(VLOOKUP(L4434,Tablas_Equivalencia!$D$3:$E$9,2,FALSE),"Sin dato")</f>
        <v/>
      </c>
      <c r="X4434">
        <f>IF(I4434=1,"Varón","Mujer")</f>
        <v/>
      </c>
      <c r="Y4434">
        <f>IFERROR(VLOOKUP(M4434,Tablas_Equivalencia!$G$3:$H$6,2,FALSE),"Sin dato")</f>
        <v/>
      </c>
      <c r="Z4434">
        <f>IF(J4434&lt;=24,"18-24","25-29")</f>
        <v/>
      </c>
      <c r="AA4434">
        <f>IF(M4434&lt;&gt;1,"",IF(P4434=2,1,0))</f>
        <v/>
      </c>
      <c r="AB4434">
        <f>IF(M4434&lt;&gt;1,"",IF(O4434&gt;=2,1,0))</f>
        <v/>
      </c>
      <c r="AC4434">
        <f>IF(M4434&lt;&gt;1,"",IF(OR(Q4434=999,Q4434=""),"",IF(OR(Q4434&lt;35,Q4434&gt;48),1,0)))</f>
        <v/>
      </c>
      <c r="AD4434">
        <f>IF(COUNT(AA4434:AC4434)&lt;3,"",SUM(AA4434:AC4434))</f>
        <v/>
      </c>
      <c r="AE4434">
        <f>IF(L4434&gt;=4,2,IF(L4434&gt;=2,1,0))</f>
        <v/>
      </c>
      <c r="AF4434">
        <f>IF(L4434&gt;=5,1,0)</f>
        <v/>
      </c>
      <c r="AG4434">
        <f>AE4434+AF4434</f>
        <v/>
      </c>
      <c r="AH4434" s="15">
        <f>IF(M4434&lt;&gt;1,"",IF(OR(R4434=-9,R4434=""),"",R4434))</f>
        <v/>
      </c>
      <c r="AI4434">
        <f>IF(M4434&lt;&gt;1,"",IF(OR(Q4434=999,Q4434=""),"",Q4434))</f>
        <v/>
      </c>
    </row>
    <row r="4435">
      <c r="A4435" t="inlineStr">
        <is>
          <t>TQRMNOP123714</t>
        </is>
      </c>
      <c r="B4435" t="n">
        <v>2025</v>
      </c>
      <c r="C4435" t="n">
        <v>1</v>
      </c>
      <c r="D4435" t="n">
        <v>41</v>
      </c>
      <c r="E4435" t="inlineStr">
        <is>
          <t>N</t>
        </is>
      </c>
      <c r="F4435" t="n">
        <v>15</v>
      </c>
      <c r="G4435" t="n">
        <v>1581</v>
      </c>
      <c r="H4435" t="n">
        <v>3</v>
      </c>
      <c r="I4435" t="n">
        <v>2</v>
      </c>
      <c r="J4435" t="n">
        <v>26</v>
      </c>
      <c r="K4435" t="n">
        <v>2</v>
      </c>
      <c r="L4435" t="n">
        <v>4</v>
      </c>
      <c r="M4435" t="n">
        <v>1</v>
      </c>
      <c r="N4435" t="n">
        <v>3</v>
      </c>
      <c r="O4435" t="n">
        <v>2</v>
      </c>
      <c r="P4435" t="n">
        <v>2</v>
      </c>
      <c r="Q4435" t="n">
        <v>28</v>
      </c>
      <c r="R4435" s="15" t="n">
        <v>252000</v>
      </c>
      <c r="S4435" s="15" t="n">
        <v>0</v>
      </c>
      <c r="T4435" s="15" t="n">
        <v>252000</v>
      </c>
      <c r="U4435" s="15" t="n">
        <v>94800</v>
      </c>
      <c r="V4435">
        <f>IFERROR(VLOOKUP(D4435,Tablas_Equivalencia!$A$3:$B$8,2,FALSE),"Sin dato")</f>
        <v/>
      </c>
      <c r="W4435">
        <f>IFERROR(VLOOKUP(L4435,Tablas_Equivalencia!$D$3:$E$9,2,FALSE),"Sin dato")</f>
        <v/>
      </c>
      <c r="X4435">
        <f>IF(I4435=1,"Varón","Mujer")</f>
        <v/>
      </c>
      <c r="Y4435">
        <f>IFERROR(VLOOKUP(M4435,Tablas_Equivalencia!$G$3:$H$6,2,FALSE),"Sin dato")</f>
        <v/>
      </c>
      <c r="Z4435">
        <f>IF(J4435&lt;=24,"18-24","25-29")</f>
        <v/>
      </c>
      <c r="AA4435">
        <f>IF(M4435&lt;&gt;1,"",IF(P4435=2,1,0))</f>
        <v/>
      </c>
      <c r="AB4435">
        <f>IF(M4435&lt;&gt;1,"",IF(O4435&gt;=2,1,0))</f>
        <v/>
      </c>
      <c r="AC4435">
        <f>IF(M4435&lt;&gt;1,"",IF(OR(Q4435=999,Q4435=""),"",IF(OR(Q4435&lt;35,Q4435&gt;48),1,0)))</f>
        <v/>
      </c>
      <c r="AD4435">
        <f>IF(COUNT(AA4435:AC4435)&lt;3,"",SUM(AA4435:AC4435))</f>
        <v/>
      </c>
      <c r="AE4435">
        <f>IF(L4435&gt;=4,2,IF(L4435&gt;=2,1,0))</f>
        <v/>
      </c>
      <c r="AF4435">
        <f>IF(L4435&gt;=5,1,0)</f>
        <v/>
      </c>
      <c r="AG4435">
        <f>AE4435+AF4435</f>
        <v/>
      </c>
      <c r="AH4435" s="15">
        <f>IF(M4435&lt;&gt;1,"",IF(OR(R4435=-9,R4435=""),"",R4435))</f>
        <v/>
      </c>
      <c r="AI4435">
        <f>IF(M4435&lt;&gt;1,"",IF(OR(Q4435=999,Q4435=""),"",Q4435))</f>
        <v/>
      </c>
    </row>
    <row r="4436">
      <c r="A4436" t="inlineStr">
        <is>
          <t>TQRMNOP123721</t>
        </is>
      </c>
      <c r="B4436" t="n">
        <v>2025</v>
      </c>
      <c r="C4436" t="n">
        <v>1</v>
      </c>
      <c r="D4436" t="n">
        <v>43</v>
      </c>
      <c r="E4436" t="inlineStr">
        <is>
          <t>N</t>
        </is>
      </c>
      <c r="F4436" t="n">
        <v>26</v>
      </c>
      <c r="G4436" t="n">
        <v>1068</v>
      </c>
      <c r="H4436" t="n">
        <v>1</v>
      </c>
      <c r="I4436" t="n">
        <v>2</v>
      </c>
      <c r="J4436" t="n">
        <v>28</v>
      </c>
      <c r="K4436" t="n">
        <v>2</v>
      </c>
      <c r="L4436" t="n">
        <v>4</v>
      </c>
      <c r="M4436" t="n">
        <v>1</v>
      </c>
      <c r="N4436" t="n">
        <v>3</v>
      </c>
      <c r="O4436" t="n">
        <v>2</v>
      </c>
      <c r="P4436" t="n">
        <v>2</v>
      </c>
      <c r="Q4436" t="n">
        <v>31</v>
      </c>
      <c r="R4436" s="15" t="n">
        <v>301000</v>
      </c>
      <c r="S4436" s="15" t="n">
        <v>0</v>
      </c>
      <c r="T4436" s="15" t="n">
        <v>301000</v>
      </c>
      <c r="U4436" s="15" t="n">
        <v>187300</v>
      </c>
      <c r="V4436">
        <f>IFERROR(VLOOKUP(D4436,Tablas_Equivalencia!$A$3:$B$8,2,FALSE),"Sin dato")</f>
        <v/>
      </c>
      <c r="W4436">
        <f>IFERROR(VLOOKUP(L4436,Tablas_Equivalencia!$D$3:$E$9,2,FALSE),"Sin dato")</f>
        <v/>
      </c>
      <c r="X4436">
        <f>IF(I4436=1,"Varón","Mujer")</f>
        <v/>
      </c>
      <c r="Y4436">
        <f>IFERROR(VLOOKUP(M4436,Tablas_Equivalencia!$G$3:$H$6,2,FALSE),"Sin dato")</f>
        <v/>
      </c>
      <c r="Z4436">
        <f>IF(J4436&lt;=24,"18-24","25-29")</f>
        <v/>
      </c>
      <c r="AA4436">
        <f>IF(M4436&lt;&gt;1,"",IF(P4436=2,1,0))</f>
        <v/>
      </c>
      <c r="AB4436">
        <f>IF(M4436&lt;&gt;1,"",IF(O4436&gt;=2,1,0))</f>
        <v/>
      </c>
      <c r="AC4436">
        <f>IF(M4436&lt;&gt;1,"",IF(OR(Q4436=999,Q4436=""),"",IF(OR(Q4436&lt;35,Q4436&gt;48),1,0)))</f>
        <v/>
      </c>
      <c r="AD4436">
        <f>IF(COUNT(AA4436:AC4436)&lt;3,"",SUM(AA4436:AC4436))</f>
        <v/>
      </c>
      <c r="AE4436">
        <f>IF(L4436&gt;=4,2,IF(L4436&gt;=2,1,0))</f>
        <v/>
      </c>
      <c r="AF4436">
        <f>IF(L4436&gt;=5,1,0)</f>
        <v/>
      </c>
      <c r="AG4436">
        <f>AE4436+AF4436</f>
        <v/>
      </c>
      <c r="AH4436" s="15">
        <f>IF(M4436&lt;&gt;1,"",IF(OR(R4436=-9,R4436=""),"",R4436))</f>
        <v/>
      </c>
      <c r="AI4436">
        <f>IF(M4436&lt;&gt;1,"",IF(OR(Q4436=999,Q4436=""),"",Q4436))</f>
        <v/>
      </c>
    </row>
    <row r="4437">
      <c r="A4437" t="inlineStr">
        <is>
          <t>TQRMNOP123725</t>
        </is>
      </c>
      <c r="B4437" t="n">
        <v>2025</v>
      </c>
      <c r="C4437" t="n">
        <v>1</v>
      </c>
      <c r="D4437" t="n">
        <v>1</v>
      </c>
      <c r="E4437" t="inlineStr">
        <is>
          <t>S</t>
        </is>
      </c>
      <c r="F4437" t="n">
        <v>32</v>
      </c>
      <c r="G4437" t="n">
        <v>1041</v>
      </c>
      <c r="H4437" t="n">
        <v>3</v>
      </c>
      <c r="I4437" t="n">
        <v>1</v>
      </c>
      <c r="J4437" t="n">
        <v>26</v>
      </c>
      <c r="K4437" t="n">
        <v>2</v>
      </c>
      <c r="L4437" t="n">
        <v>6</v>
      </c>
      <c r="M4437" t="n">
        <v>1</v>
      </c>
      <c r="N4437" t="n">
        <v>3</v>
      </c>
      <c r="O4437" t="n">
        <v>1</v>
      </c>
      <c r="P4437" t="n">
        <v>1</v>
      </c>
      <c r="Q4437" t="n">
        <v>20</v>
      </c>
      <c r="R4437" s="15" t="n">
        <v>1216000</v>
      </c>
      <c r="S4437" s="15" t="n">
        <v>0</v>
      </c>
      <c r="T4437" s="15" t="n">
        <v>1216000</v>
      </c>
      <c r="U4437" s="15" t="n">
        <v>101600</v>
      </c>
      <c r="V4437">
        <f>IFERROR(VLOOKUP(D4437,Tablas_Equivalencia!$A$3:$B$8,2,FALSE),"Sin dato")</f>
        <v/>
      </c>
      <c r="W4437">
        <f>IFERROR(VLOOKUP(L4437,Tablas_Equivalencia!$D$3:$E$9,2,FALSE),"Sin dato")</f>
        <v/>
      </c>
      <c r="X4437">
        <f>IF(I4437=1,"Varón","Mujer")</f>
        <v/>
      </c>
      <c r="Y4437">
        <f>IFERROR(VLOOKUP(M4437,Tablas_Equivalencia!$G$3:$H$6,2,FALSE),"Sin dato")</f>
        <v/>
      </c>
      <c r="Z4437">
        <f>IF(J4437&lt;=24,"18-24","25-29")</f>
        <v/>
      </c>
      <c r="AA4437">
        <f>IF(M4437&lt;&gt;1,"",IF(P4437=2,1,0))</f>
        <v/>
      </c>
      <c r="AB4437">
        <f>IF(M4437&lt;&gt;1,"",IF(O4437&gt;=2,1,0))</f>
        <v/>
      </c>
      <c r="AC4437">
        <f>IF(M4437&lt;&gt;1,"",IF(OR(Q4437=999,Q4437=""),"",IF(OR(Q4437&lt;35,Q4437&gt;48),1,0)))</f>
        <v/>
      </c>
      <c r="AD4437">
        <f>IF(COUNT(AA4437:AC4437)&lt;3,"",SUM(AA4437:AC4437))</f>
        <v/>
      </c>
      <c r="AE4437">
        <f>IF(L4437&gt;=4,2,IF(L4437&gt;=2,1,0))</f>
        <v/>
      </c>
      <c r="AF4437">
        <f>IF(L4437&gt;=5,1,0)</f>
        <v/>
      </c>
      <c r="AG4437">
        <f>AE4437+AF4437</f>
        <v/>
      </c>
      <c r="AH4437" s="15">
        <f>IF(M4437&lt;&gt;1,"",IF(OR(R4437=-9,R4437=""),"",R4437))</f>
        <v/>
      </c>
      <c r="AI4437">
        <f>IF(M4437&lt;&gt;1,"",IF(OR(Q4437=999,Q4437=""),"",Q4437))</f>
        <v/>
      </c>
    </row>
    <row r="4438">
      <c r="A4438" t="inlineStr">
        <is>
          <t>TQRMNOP123727</t>
        </is>
      </c>
      <c r="B4438" t="n">
        <v>2025</v>
      </c>
      <c r="C4438" t="n">
        <v>1</v>
      </c>
      <c r="D4438" t="n">
        <v>1</v>
      </c>
      <c r="E4438" t="inlineStr">
        <is>
          <t>S</t>
        </is>
      </c>
      <c r="F4438" t="n">
        <v>33</v>
      </c>
      <c r="G4438" t="n">
        <v>562</v>
      </c>
      <c r="H4438" t="n">
        <v>3</v>
      </c>
      <c r="I4438" t="n">
        <v>2</v>
      </c>
      <c r="J4438" t="n">
        <v>23</v>
      </c>
      <c r="K4438" t="n">
        <v>2</v>
      </c>
      <c r="L4438" t="n">
        <v>3</v>
      </c>
      <c r="M4438" t="n">
        <v>1</v>
      </c>
      <c r="N4438" t="n">
        <v>2</v>
      </c>
      <c r="O4438" t="n">
        <v>1</v>
      </c>
      <c r="P4438" t="n">
        <v>2</v>
      </c>
      <c r="Q4438" t="n">
        <v>41</v>
      </c>
      <c r="R4438" s="15" t="n">
        <v>-9</v>
      </c>
      <c r="S4438" s="15" t="n">
        <v>101000</v>
      </c>
      <c r="T4438" s="15" t="n">
        <v>100991</v>
      </c>
      <c r="U4438" s="15" t="n">
        <v>186400</v>
      </c>
      <c r="V4438">
        <f>IFERROR(VLOOKUP(D4438,Tablas_Equivalencia!$A$3:$B$8,2,FALSE),"Sin dato")</f>
        <v/>
      </c>
      <c r="W4438">
        <f>IFERROR(VLOOKUP(L4438,Tablas_Equivalencia!$D$3:$E$9,2,FALSE),"Sin dato")</f>
        <v/>
      </c>
      <c r="X4438">
        <f>IF(I4438=1,"Varón","Mujer")</f>
        <v/>
      </c>
      <c r="Y4438">
        <f>IFERROR(VLOOKUP(M4438,Tablas_Equivalencia!$G$3:$H$6,2,FALSE),"Sin dato")</f>
        <v/>
      </c>
      <c r="Z4438">
        <f>IF(J4438&lt;=24,"18-24","25-29")</f>
        <v/>
      </c>
      <c r="AA4438">
        <f>IF(M4438&lt;&gt;1,"",IF(P4438=2,1,0))</f>
        <v/>
      </c>
      <c r="AB4438">
        <f>IF(M4438&lt;&gt;1,"",IF(O4438&gt;=2,1,0))</f>
        <v/>
      </c>
      <c r="AC4438">
        <f>IF(M4438&lt;&gt;1,"",IF(OR(Q4438=999,Q4438=""),"",IF(OR(Q4438&lt;35,Q4438&gt;48),1,0)))</f>
        <v/>
      </c>
      <c r="AD4438">
        <f>IF(COUNT(AA4438:AC4438)&lt;3,"",SUM(AA4438:AC4438))</f>
        <v/>
      </c>
      <c r="AE4438">
        <f>IF(L4438&gt;=4,2,IF(L4438&gt;=2,1,0))</f>
        <v/>
      </c>
      <c r="AF4438">
        <f>IF(L4438&gt;=5,1,0)</f>
        <v/>
      </c>
      <c r="AG4438">
        <f>AE4438+AF4438</f>
        <v/>
      </c>
      <c r="AH4438" s="15">
        <f>IF(M4438&lt;&gt;1,"",IF(OR(R4438=-9,R4438=""),"",R4438))</f>
        <v/>
      </c>
      <c r="AI4438">
        <f>IF(M4438&lt;&gt;1,"",IF(OR(Q4438=999,Q4438=""),"",Q4438))</f>
        <v/>
      </c>
    </row>
    <row r="4439">
      <c r="A4439" t="inlineStr">
        <is>
          <t>TQRMNOP123728</t>
        </is>
      </c>
      <c r="B4439" t="n">
        <v>2025</v>
      </c>
      <c r="C4439" t="n">
        <v>1</v>
      </c>
      <c r="D4439" t="n">
        <v>43</v>
      </c>
      <c r="E4439" t="inlineStr">
        <is>
          <t>S</t>
        </is>
      </c>
      <c r="F4439" t="n">
        <v>20</v>
      </c>
      <c r="G4439" t="n">
        <v>749</v>
      </c>
      <c r="H4439" t="n">
        <v>3</v>
      </c>
      <c r="I4439" t="n">
        <v>1</v>
      </c>
      <c r="J4439" t="n">
        <v>23</v>
      </c>
      <c r="K4439" t="n">
        <v>2</v>
      </c>
      <c r="L4439" t="n">
        <v>3</v>
      </c>
      <c r="M4439" t="n">
        <v>1</v>
      </c>
      <c r="N4439" t="n">
        <v>2</v>
      </c>
      <c r="O4439" t="n">
        <v>3</v>
      </c>
      <c r="P4439" t="n">
        <v>2</v>
      </c>
      <c r="Q4439" t="n">
        <v>7</v>
      </c>
      <c r="R4439" s="15" t="n">
        <v>258000</v>
      </c>
      <c r="S4439" s="15" t="n">
        <v>0</v>
      </c>
      <c r="T4439" s="15" t="n">
        <v>258000</v>
      </c>
      <c r="U4439" s="15" t="n">
        <v>110200</v>
      </c>
      <c r="V4439">
        <f>IFERROR(VLOOKUP(D4439,Tablas_Equivalencia!$A$3:$B$8,2,FALSE),"Sin dato")</f>
        <v/>
      </c>
      <c r="W4439">
        <f>IFERROR(VLOOKUP(L4439,Tablas_Equivalencia!$D$3:$E$9,2,FALSE),"Sin dato")</f>
        <v/>
      </c>
      <c r="X4439">
        <f>IF(I4439=1,"Varón","Mujer")</f>
        <v/>
      </c>
      <c r="Y4439">
        <f>IFERROR(VLOOKUP(M4439,Tablas_Equivalencia!$G$3:$H$6,2,FALSE),"Sin dato")</f>
        <v/>
      </c>
      <c r="Z4439">
        <f>IF(J4439&lt;=24,"18-24","25-29")</f>
        <v/>
      </c>
      <c r="AA4439">
        <f>IF(M4439&lt;&gt;1,"",IF(P4439=2,1,0))</f>
        <v/>
      </c>
      <c r="AB4439">
        <f>IF(M4439&lt;&gt;1,"",IF(O4439&gt;=2,1,0))</f>
        <v/>
      </c>
      <c r="AC4439">
        <f>IF(M4439&lt;&gt;1,"",IF(OR(Q4439=999,Q4439=""),"",IF(OR(Q4439&lt;35,Q4439&gt;48),1,0)))</f>
        <v/>
      </c>
      <c r="AD4439">
        <f>IF(COUNT(AA4439:AC4439)&lt;3,"",SUM(AA4439:AC4439))</f>
        <v/>
      </c>
      <c r="AE4439">
        <f>IF(L4439&gt;=4,2,IF(L4439&gt;=2,1,0))</f>
        <v/>
      </c>
      <c r="AF4439">
        <f>IF(L4439&gt;=5,1,0)</f>
        <v/>
      </c>
      <c r="AG4439">
        <f>AE4439+AF4439</f>
        <v/>
      </c>
      <c r="AH4439" s="15">
        <f>IF(M4439&lt;&gt;1,"",IF(OR(R4439=-9,R4439=""),"",R4439))</f>
        <v/>
      </c>
      <c r="AI4439">
        <f>IF(M4439&lt;&gt;1,"",IF(OR(Q4439=999,Q4439=""),"",Q4439))</f>
        <v/>
      </c>
    </row>
    <row r="4440">
      <c r="A4440" t="inlineStr">
        <is>
          <t>TQRMNOP123741</t>
        </is>
      </c>
      <c r="B4440" t="n">
        <v>2025</v>
      </c>
      <c r="C4440" t="n">
        <v>1</v>
      </c>
      <c r="D4440" t="n">
        <v>43</v>
      </c>
      <c r="E4440" t="inlineStr">
        <is>
          <t>N</t>
        </is>
      </c>
      <c r="F4440" t="n">
        <v>26</v>
      </c>
      <c r="G4440" t="n">
        <v>1001</v>
      </c>
      <c r="H4440" t="n">
        <v>3</v>
      </c>
      <c r="I4440" t="n">
        <v>2</v>
      </c>
      <c r="J4440" t="n">
        <v>28</v>
      </c>
      <c r="K4440" t="n">
        <v>2</v>
      </c>
      <c r="L4440" t="n">
        <v>6</v>
      </c>
      <c r="M4440" t="n">
        <v>1</v>
      </c>
      <c r="N4440" t="n">
        <v>3</v>
      </c>
      <c r="O4440" t="n">
        <v>1</v>
      </c>
      <c r="P4440" t="n">
        <v>1</v>
      </c>
      <c r="Q4440" t="n">
        <v>42</v>
      </c>
      <c r="R4440" s="15" t="n">
        <v>600000</v>
      </c>
      <c r="S4440" s="15" t="n">
        <v>0</v>
      </c>
      <c r="T4440" s="15" t="n">
        <v>600000</v>
      </c>
      <c r="U4440" s="15" t="n">
        <v>308200</v>
      </c>
      <c r="V4440">
        <f>IFERROR(VLOOKUP(D4440,Tablas_Equivalencia!$A$3:$B$8,2,FALSE),"Sin dato")</f>
        <v/>
      </c>
      <c r="W4440">
        <f>IFERROR(VLOOKUP(L4440,Tablas_Equivalencia!$D$3:$E$9,2,FALSE),"Sin dato")</f>
        <v/>
      </c>
      <c r="X4440">
        <f>IF(I4440=1,"Varón","Mujer")</f>
        <v/>
      </c>
      <c r="Y4440">
        <f>IFERROR(VLOOKUP(M4440,Tablas_Equivalencia!$G$3:$H$6,2,FALSE),"Sin dato")</f>
        <v/>
      </c>
      <c r="Z4440">
        <f>IF(J4440&lt;=24,"18-24","25-29")</f>
        <v/>
      </c>
      <c r="AA4440">
        <f>IF(M4440&lt;&gt;1,"",IF(P4440=2,1,0))</f>
        <v/>
      </c>
      <c r="AB4440">
        <f>IF(M4440&lt;&gt;1,"",IF(O4440&gt;=2,1,0))</f>
        <v/>
      </c>
      <c r="AC4440">
        <f>IF(M4440&lt;&gt;1,"",IF(OR(Q4440=999,Q4440=""),"",IF(OR(Q4440&lt;35,Q4440&gt;48),1,0)))</f>
        <v/>
      </c>
      <c r="AD4440">
        <f>IF(COUNT(AA4440:AC4440)&lt;3,"",SUM(AA4440:AC4440))</f>
        <v/>
      </c>
      <c r="AE4440">
        <f>IF(L4440&gt;=4,2,IF(L4440&gt;=2,1,0))</f>
        <v/>
      </c>
      <c r="AF4440">
        <f>IF(L4440&gt;=5,1,0)</f>
        <v/>
      </c>
      <c r="AG4440">
        <f>AE4440+AF4440</f>
        <v/>
      </c>
      <c r="AH4440" s="15">
        <f>IF(M4440&lt;&gt;1,"",IF(OR(R4440=-9,R4440=""),"",R4440))</f>
        <v/>
      </c>
      <c r="AI4440">
        <f>IF(M4440&lt;&gt;1,"",IF(OR(Q4440=999,Q4440=""),"",Q4440))</f>
        <v/>
      </c>
    </row>
    <row r="4441">
      <c r="A4441" t="inlineStr">
        <is>
          <t>TQRMNOP123744</t>
        </is>
      </c>
      <c r="B4441" t="n">
        <v>2025</v>
      </c>
      <c r="C4441" t="n">
        <v>1</v>
      </c>
      <c r="D4441" t="n">
        <v>41</v>
      </c>
      <c r="E4441" t="inlineStr">
        <is>
          <t>N</t>
        </is>
      </c>
      <c r="F4441" t="n">
        <v>15</v>
      </c>
      <c r="G4441" t="n">
        <v>1402</v>
      </c>
      <c r="H4441" t="n">
        <v>1</v>
      </c>
      <c r="I4441" t="n">
        <v>2</v>
      </c>
      <c r="J4441" t="n">
        <v>19</v>
      </c>
      <c r="K4441" t="n">
        <v>1</v>
      </c>
      <c r="L4441" t="n">
        <v>5</v>
      </c>
      <c r="M4441" t="n">
        <v>3</v>
      </c>
      <c r="R4441" s="15" t="n">
        <v>0</v>
      </c>
      <c r="S4441" s="15" t="n">
        <v>0</v>
      </c>
      <c r="T4441" s="15" t="n">
        <v>0</v>
      </c>
      <c r="U4441" s="15" t="n">
        <v>155200</v>
      </c>
      <c r="V4441">
        <f>IFERROR(VLOOKUP(D4441,Tablas_Equivalencia!$A$3:$B$8,2,FALSE),"Sin dato")</f>
        <v/>
      </c>
      <c r="W4441">
        <f>IFERROR(VLOOKUP(L4441,Tablas_Equivalencia!$D$3:$E$9,2,FALSE),"Sin dato")</f>
        <v/>
      </c>
      <c r="X4441">
        <f>IF(I4441=1,"Varón","Mujer")</f>
        <v/>
      </c>
      <c r="Y4441">
        <f>IFERROR(VLOOKUP(M4441,Tablas_Equivalencia!$G$3:$H$6,2,FALSE),"Sin dato")</f>
        <v/>
      </c>
      <c r="Z4441">
        <f>IF(J4441&lt;=24,"18-24","25-29")</f>
        <v/>
      </c>
      <c r="AA4441">
        <f>IF(M4441&lt;&gt;1,"",IF(P4441=2,1,0))</f>
        <v/>
      </c>
      <c r="AB4441">
        <f>IF(M4441&lt;&gt;1,"",IF(O4441&gt;=2,1,0))</f>
        <v/>
      </c>
      <c r="AC4441">
        <f>IF(M4441&lt;&gt;1,"",IF(OR(Q4441=999,Q4441=""),"",IF(OR(Q4441&lt;35,Q4441&gt;48),1,0)))</f>
        <v/>
      </c>
      <c r="AD4441">
        <f>IF(COUNT(AA4441:AC4441)&lt;3,"",SUM(AA4441:AC4441))</f>
        <v/>
      </c>
      <c r="AE4441">
        <f>IF(L4441&gt;=4,2,IF(L4441&gt;=2,1,0))</f>
        <v/>
      </c>
      <c r="AF4441">
        <f>IF(L4441&gt;=5,1,0)</f>
        <v/>
      </c>
      <c r="AG4441">
        <f>AE4441+AF4441</f>
        <v/>
      </c>
      <c r="AH4441" s="15">
        <f>IF(M4441&lt;&gt;1,"",IF(OR(R4441=-9,R4441=""),"",R4441))</f>
        <v/>
      </c>
      <c r="AI4441">
        <f>IF(M4441&lt;&gt;1,"",IF(OR(Q4441=999,Q4441=""),"",Q4441))</f>
        <v/>
      </c>
    </row>
    <row r="4442">
      <c r="A4442" t="inlineStr">
        <is>
          <t>TQRMNOP123757</t>
        </is>
      </c>
      <c r="B4442" t="n">
        <v>2025</v>
      </c>
      <c r="C4442" t="n">
        <v>1</v>
      </c>
      <c r="D4442" t="n">
        <v>43</v>
      </c>
      <c r="E4442" t="inlineStr">
        <is>
          <t>N</t>
        </is>
      </c>
      <c r="F4442" t="n">
        <v>29</v>
      </c>
      <c r="G4442" t="n">
        <v>2001</v>
      </c>
      <c r="H4442" t="n">
        <v>1</v>
      </c>
      <c r="I4442" t="n">
        <v>1</v>
      </c>
      <c r="J4442" t="n">
        <v>25</v>
      </c>
      <c r="K4442" t="n">
        <v>2</v>
      </c>
      <c r="L4442" t="n">
        <v>3</v>
      </c>
      <c r="M4442" t="n">
        <v>3</v>
      </c>
      <c r="R4442" s="15" t="n">
        <v>0</v>
      </c>
      <c r="S4442" s="15" t="n">
        <v>0</v>
      </c>
      <c r="T4442" s="15" t="n">
        <v>0</v>
      </c>
      <c r="U4442" s="15" t="n">
        <v>215800</v>
      </c>
      <c r="V4442">
        <f>IFERROR(VLOOKUP(D4442,Tablas_Equivalencia!$A$3:$B$8,2,FALSE),"Sin dato")</f>
        <v/>
      </c>
      <c r="W4442">
        <f>IFERROR(VLOOKUP(L4442,Tablas_Equivalencia!$D$3:$E$9,2,FALSE),"Sin dato")</f>
        <v/>
      </c>
      <c r="X4442">
        <f>IF(I4442=1,"Varón","Mujer")</f>
        <v/>
      </c>
      <c r="Y4442">
        <f>IFERROR(VLOOKUP(M4442,Tablas_Equivalencia!$G$3:$H$6,2,FALSE),"Sin dato")</f>
        <v/>
      </c>
      <c r="Z4442">
        <f>IF(J4442&lt;=24,"18-24","25-29")</f>
        <v/>
      </c>
      <c r="AA4442">
        <f>IF(M4442&lt;&gt;1,"",IF(P4442=2,1,0))</f>
        <v/>
      </c>
      <c r="AB4442">
        <f>IF(M4442&lt;&gt;1,"",IF(O4442&gt;=2,1,0))</f>
        <v/>
      </c>
      <c r="AC4442">
        <f>IF(M4442&lt;&gt;1,"",IF(OR(Q4442=999,Q4442=""),"",IF(OR(Q4442&lt;35,Q4442&gt;48),1,0)))</f>
        <v/>
      </c>
      <c r="AD4442">
        <f>IF(COUNT(AA4442:AC4442)&lt;3,"",SUM(AA4442:AC4442))</f>
        <v/>
      </c>
      <c r="AE4442">
        <f>IF(L4442&gt;=4,2,IF(L4442&gt;=2,1,0))</f>
        <v/>
      </c>
      <c r="AF4442">
        <f>IF(L4442&gt;=5,1,0)</f>
        <v/>
      </c>
      <c r="AG4442">
        <f>AE4442+AF4442</f>
        <v/>
      </c>
      <c r="AH4442" s="15">
        <f>IF(M4442&lt;&gt;1,"",IF(OR(R4442=-9,R4442=""),"",R4442))</f>
        <v/>
      </c>
      <c r="AI4442">
        <f>IF(M4442&lt;&gt;1,"",IF(OR(Q4442=999,Q4442=""),"",Q4442))</f>
        <v/>
      </c>
    </row>
    <row r="4443">
      <c r="A4443" t="inlineStr">
        <is>
          <t>TQRMNOP123758</t>
        </is>
      </c>
      <c r="B4443" t="n">
        <v>2025</v>
      </c>
      <c r="C4443" t="n">
        <v>1</v>
      </c>
      <c r="D4443" t="n">
        <v>40</v>
      </c>
      <c r="E4443" t="inlineStr">
        <is>
          <t>N</t>
        </is>
      </c>
      <c r="F4443" t="n">
        <v>9</v>
      </c>
      <c r="G4443" t="n">
        <v>1133</v>
      </c>
      <c r="H4443" t="n">
        <v>3</v>
      </c>
      <c r="I4443" t="n">
        <v>2</v>
      </c>
      <c r="J4443" t="n">
        <v>27</v>
      </c>
      <c r="K4443" t="n">
        <v>1</v>
      </c>
      <c r="L4443" t="n">
        <v>3</v>
      </c>
      <c r="M4443" t="n">
        <v>3</v>
      </c>
      <c r="R4443" s="15" t="n">
        <v>0</v>
      </c>
      <c r="S4443" s="15" t="n">
        <v>0</v>
      </c>
      <c r="T4443" s="15" t="n">
        <v>0</v>
      </c>
      <c r="U4443" s="15" t="n">
        <v>121700</v>
      </c>
      <c r="V4443">
        <f>IFERROR(VLOOKUP(D4443,Tablas_Equivalencia!$A$3:$B$8,2,FALSE),"Sin dato")</f>
        <v/>
      </c>
      <c r="W4443">
        <f>IFERROR(VLOOKUP(L4443,Tablas_Equivalencia!$D$3:$E$9,2,FALSE),"Sin dato")</f>
        <v/>
      </c>
      <c r="X4443">
        <f>IF(I4443=1,"Varón","Mujer")</f>
        <v/>
      </c>
      <c r="Y4443">
        <f>IFERROR(VLOOKUP(M4443,Tablas_Equivalencia!$G$3:$H$6,2,FALSE),"Sin dato")</f>
        <v/>
      </c>
      <c r="Z4443">
        <f>IF(J4443&lt;=24,"18-24","25-29")</f>
        <v/>
      </c>
      <c r="AA4443">
        <f>IF(M4443&lt;&gt;1,"",IF(P4443=2,1,0))</f>
        <v/>
      </c>
      <c r="AB4443">
        <f>IF(M4443&lt;&gt;1,"",IF(O4443&gt;=2,1,0))</f>
        <v/>
      </c>
      <c r="AC4443">
        <f>IF(M4443&lt;&gt;1,"",IF(OR(Q4443=999,Q4443=""),"",IF(OR(Q4443&lt;35,Q4443&gt;48),1,0)))</f>
        <v/>
      </c>
      <c r="AD4443">
        <f>IF(COUNT(AA4443:AC4443)&lt;3,"",SUM(AA4443:AC4443))</f>
        <v/>
      </c>
      <c r="AE4443">
        <f>IF(L4443&gt;=4,2,IF(L4443&gt;=2,1,0))</f>
        <v/>
      </c>
      <c r="AF4443">
        <f>IF(L4443&gt;=5,1,0)</f>
        <v/>
      </c>
      <c r="AG4443">
        <f>AE4443+AF4443</f>
        <v/>
      </c>
      <c r="AH4443" s="15">
        <f>IF(M4443&lt;&gt;1,"",IF(OR(R4443=-9,R4443=""),"",R4443))</f>
        <v/>
      </c>
      <c r="AI4443">
        <f>IF(M4443&lt;&gt;1,"",IF(OR(Q4443=999,Q4443=""),"",Q4443))</f>
        <v/>
      </c>
    </row>
    <row r="4444">
      <c r="A4444" t="inlineStr">
        <is>
          <t>TQRMNOP123770</t>
        </is>
      </c>
      <c r="B4444" t="n">
        <v>2025</v>
      </c>
      <c r="C4444" t="n">
        <v>1</v>
      </c>
      <c r="D4444" t="n">
        <v>42</v>
      </c>
      <c r="E4444" t="inlineStr">
        <is>
          <t>N</t>
        </is>
      </c>
      <c r="F4444" t="n">
        <v>25</v>
      </c>
      <c r="G4444" t="n">
        <v>1135</v>
      </c>
      <c r="H4444" t="n">
        <v>2</v>
      </c>
      <c r="I4444" t="n">
        <v>1</v>
      </c>
      <c r="J4444" t="n">
        <v>19</v>
      </c>
      <c r="K4444" t="n">
        <v>2</v>
      </c>
      <c r="L4444" t="n">
        <v>5</v>
      </c>
      <c r="M4444" t="n">
        <v>1</v>
      </c>
      <c r="N4444" t="n">
        <v>3</v>
      </c>
      <c r="O4444" t="n">
        <v>2</v>
      </c>
      <c r="P4444" t="n">
        <v>2</v>
      </c>
      <c r="Q4444" t="n">
        <v>35</v>
      </c>
      <c r="R4444" s="15" t="n">
        <v>219000</v>
      </c>
      <c r="S4444" s="15" t="n">
        <v>0</v>
      </c>
      <c r="T4444" s="15" t="n">
        <v>219000</v>
      </c>
      <c r="U4444" s="15" t="n">
        <v>150300</v>
      </c>
      <c r="V4444">
        <f>IFERROR(VLOOKUP(D4444,Tablas_Equivalencia!$A$3:$B$8,2,FALSE),"Sin dato")</f>
        <v/>
      </c>
      <c r="W4444">
        <f>IFERROR(VLOOKUP(L4444,Tablas_Equivalencia!$D$3:$E$9,2,FALSE),"Sin dato")</f>
        <v/>
      </c>
      <c r="X4444">
        <f>IF(I4444=1,"Varón","Mujer")</f>
        <v/>
      </c>
      <c r="Y4444">
        <f>IFERROR(VLOOKUP(M4444,Tablas_Equivalencia!$G$3:$H$6,2,FALSE),"Sin dato")</f>
        <v/>
      </c>
      <c r="Z4444">
        <f>IF(J4444&lt;=24,"18-24","25-29")</f>
        <v/>
      </c>
      <c r="AA4444">
        <f>IF(M4444&lt;&gt;1,"",IF(P4444=2,1,0))</f>
        <v/>
      </c>
      <c r="AB4444">
        <f>IF(M4444&lt;&gt;1,"",IF(O4444&gt;=2,1,0))</f>
        <v/>
      </c>
      <c r="AC4444">
        <f>IF(M4444&lt;&gt;1,"",IF(OR(Q4444=999,Q4444=""),"",IF(OR(Q4444&lt;35,Q4444&gt;48),1,0)))</f>
        <v/>
      </c>
      <c r="AD4444">
        <f>IF(COUNT(AA4444:AC4444)&lt;3,"",SUM(AA4444:AC4444))</f>
        <v/>
      </c>
      <c r="AE4444">
        <f>IF(L4444&gt;=4,2,IF(L4444&gt;=2,1,0))</f>
        <v/>
      </c>
      <c r="AF4444">
        <f>IF(L4444&gt;=5,1,0)</f>
        <v/>
      </c>
      <c r="AG4444">
        <f>AE4444+AF4444</f>
        <v/>
      </c>
      <c r="AH4444" s="15">
        <f>IF(M4444&lt;&gt;1,"",IF(OR(R4444=-9,R4444=""),"",R4444))</f>
        <v/>
      </c>
      <c r="AI4444">
        <f>IF(M4444&lt;&gt;1,"",IF(OR(Q4444=999,Q4444=""),"",Q4444))</f>
        <v/>
      </c>
    </row>
    <row r="4445">
      <c r="A4445" t="inlineStr">
        <is>
          <t>TQRMNOP123772</t>
        </is>
      </c>
      <c r="B4445" t="n">
        <v>2025</v>
      </c>
      <c r="C4445" t="n">
        <v>1</v>
      </c>
      <c r="D4445" t="n">
        <v>40</v>
      </c>
      <c r="E4445" t="inlineStr">
        <is>
          <t>S</t>
        </is>
      </c>
      <c r="F4445" t="n">
        <v>7</v>
      </c>
      <c r="G4445" t="n">
        <v>799</v>
      </c>
      <c r="H4445" t="n">
        <v>3</v>
      </c>
      <c r="I4445" t="n">
        <v>2</v>
      </c>
      <c r="J4445" t="n">
        <v>25</v>
      </c>
      <c r="K4445" t="n">
        <v>2</v>
      </c>
      <c r="L4445" t="n">
        <v>6</v>
      </c>
      <c r="M4445" t="n">
        <v>1</v>
      </c>
      <c r="N4445" t="n">
        <v>4</v>
      </c>
      <c r="O4445" t="n">
        <v>1</v>
      </c>
      <c r="P4445" t="n">
        <v>2</v>
      </c>
      <c r="Q4445" t="n">
        <v>24</v>
      </c>
      <c r="R4445" s="15" t="n">
        <v>624000</v>
      </c>
      <c r="S4445" s="15" t="n">
        <v>0</v>
      </c>
      <c r="T4445" s="15" t="n">
        <v>624000</v>
      </c>
      <c r="U4445" s="15" t="n">
        <v>130500</v>
      </c>
      <c r="V4445">
        <f>IFERROR(VLOOKUP(D4445,Tablas_Equivalencia!$A$3:$B$8,2,FALSE),"Sin dato")</f>
        <v/>
      </c>
      <c r="W4445">
        <f>IFERROR(VLOOKUP(L4445,Tablas_Equivalencia!$D$3:$E$9,2,FALSE),"Sin dato")</f>
        <v/>
      </c>
      <c r="X4445">
        <f>IF(I4445=1,"Varón","Mujer")</f>
        <v/>
      </c>
      <c r="Y4445">
        <f>IFERROR(VLOOKUP(M4445,Tablas_Equivalencia!$G$3:$H$6,2,FALSE),"Sin dato")</f>
        <v/>
      </c>
      <c r="Z4445">
        <f>IF(J4445&lt;=24,"18-24","25-29")</f>
        <v/>
      </c>
      <c r="AA4445">
        <f>IF(M4445&lt;&gt;1,"",IF(P4445=2,1,0))</f>
        <v/>
      </c>
      <c r="AB4445">
        <f>IF(M4445&lt;&gt;1,"",IF(O4445&gt;=2,1,0))</f>
        <v/>
      </c>
      <c r="AC4445">
        <f>IF(M4445&lt;&gt;1,"",IF(OR(Q4445=999,Q4445=""),"",IF(OR(Q4445&lt;35,Q4445&gt;48),1,0)))</f>
        <v/>
      </c>
      <c r="AD4445">
        <f>IF(COUNT(AA4445:AC4445)&lt;3,"",SUM(AA4445:AC4445))</f>
        <v/>
      </c>
      <c r="AE4445">
        <f>IF(L4445&gt;=4,2,IF(L4445&gt;=2,1,0))</f>
        <v/>
      </c>
      <c r="AF4445">
        <f>IF(L4445&gt;=5,1,0)</f>
        <v/>
      </c>
      <c r="AG4445">
        <f>AE4445+AF4445</f>
        <v/>
      </c>
      <c r="AH4445" s="15">
        <f>IF(M4445&lt;&gt;1,"",IF(OR(R4445=-9,R4445=""),"",R4445))</f>
        <v/>
      </c>
      <c r="AI4445">
        <f>IF(M4445&lt;&gt;1,"",IF(OR(Q4445=999,Q4445=""),"",Q4445))</f>
        <v/>
      </c>
    </row>
    <row r="4446">
      <c r="A4446" t="inlineStr">
        <is>
          <t>TQRMNOP123779</t>
        </is>
      </c>
      <c r="B4446" t="n">
        <v>2025</v>
      </c>
      <c r="C4446" t="n">
        <v>1</v>
      </c>
      <c r="D4446" t="n">
        <v>44</v>
      </c>
      <c r="E4446" t="inlineStr">
        <is>
          <t>N</t>
        </is>
      </c>
      <c r="F4446" t="n">
        <v>4</v>
      </c>
      <c r="G4446" t="n">
        <v>1880</v>
      </c>
      <c r="H4446" t="n">
        <v>3</v>
      </c>
      <c r="I4446" t="n">
        <v>1</v>
      </c>
      <c r="J4446" t="n">
        <v>22</v>
      </c>
      <c r="K4446" t="n">
        <v>1</v>
      </c>
      <c r="L4446" t="n">
        <v>2</v>
      </c>
      <c r="M4446" t="n">
        <v>3</v>
      </c>
      <c r="R4446" s="15" t="n">
        <v>0</v>
      </c>
      <c r="S4446" s="15" t="n">
        <v>121000</v>
      </c>
      <c r="T4446" s="15" t="n">
        <v>121000</v>
      </c>
      <c r="U4446" s="15" t="n">
        <v>75400</v>
      </c>
      <c r="V4446">
        <f>IFERROR(VLOOKUP(D4446,Tablas_Equivalencia!$A$3:$B$8,2,FALSE),"Sin dato")</f>
        <v/>
      </c>
      <c r="W4446">
        <f>IFERROR(VLOOKUP(L4446,Tablas_Equivalencia!$D$3:$E$9,2,FALSE),"Sin dato")</f>
        <v/>
      </c>
      <c r="X4446">
        <f>IF(I4446=1,"Varón","Mujer")</f>
        <v/>
      </c>
      <c r="Y4446">
        <f>IFERROR(VLOOKUP(M4446,Tablas_Equivalencia!$G$3:$H$6,2,FALSE),"Sin dato")</f>
        <v/>
      </c>
      <c r="Z4446">
        <f>IF(J4446&lt;=24,"18-24","25-29")</f>
        <v/>
      </c>
      <c r="AA4446">
        <f>IF(M4446&lt;&gt;1,"",IF(P4446=2,1,0))</f>
        <v/>
      </c>
      <c r="AB4446">
        <f>IF(M4446&lt;&gt;1,"",IF(O4446&gt;=2,1,0))</f>
        <v/>
      </c>
      <c r="AC4446">
        <f>IF(M4446&lt;&gt;1,"",IF(OR(Q4446=999,Q4446=""),"",IF(OR(Q4446&lt;35,Q4446&gt;48),1,0)))</f>
        <v/>
      </c>
      <c r="AD4446">
        <f>IF(COUNT(AA4446:AC4446)&lt;3,"",SUM(AA4446:AC4446))</f>
        <v/>
      </c>
      <c r="AE4446">
        <f>IF(L4446&gt;=4,2,IF(L4446&gt;=2,1,0))</f>
        <v/>
      </c>
      <c r="AF4446">
        <f>IF(L4446&gt;=5,1,0)</f>
        <v/>
      </c>
      <c r="AG4446">
        <f>AE4446+AF4446</f>
        <v/>
      </c>
      <c r="AH4446" s="15">
        <f>IF(M4446&lt;&gt;1,"",IF(OR(R4446=-9,R4446=""),"",R4446))</f>
        <v/>
      </c>
      <c r="AI4446">
        <f>IF(M4446&lt;&gt;1,"",IF(OR(Q4446=999,Q4446=""),"",Q4446))</f>
        <v/>
      </c>
    </row>
    <row r="4447">
      <c r="A4447" t="inlineStr">
        <is>
          <t>TQRMNOP123785</t>
        </is>
      </c>
      <c r="B4447" t="n">
        <v>2025</v>
      </c>
      <c r="C4447" t="n">
        <v>1</v>
      </c>
      <c r="D4447" t="n">
        <v>1</v>
      </c>
      <c r="E4447" t="inlineStr">
        <is>
          <t>S</t>
        </is>
      </c>
      <c r="F4447" t="n">
        <v>32</v>
      </c>
      <c r="G4447" t="n">
        <v>296</v>
      </c>
      <c r="H4447" t="n">
        <v>1</v>
      </c>
      <c r="I4447" t="n">
        <v>2</v>
      </c>
      <c r="J4447" t="n">
        <v>23</v>
      </c>
      <c r="K4447" t="n">
        <v>2</v>
      </c>
      <c r="L4447" t="n">
        <v>6</v>
      </c>
      <c r="M4447" t="n">
        <v>3</v>
      </c>
      <c r="R4447" s="15" t="n">
        <v>0</v>
      </c>
      <c r="S4447" s="15" t="n">
        <v>0</v>
      </c>
      <c r="T4447" s="15" t="n">
        <v>0</v>
      </c>
      <c r="U4447" s="15" t="n">
        <v>195700</v>
      </c>
      <c r="V4447">
        <f>IFERROR(VLOOKUP(D4447,Tablas_Equivalencia!$A$3:$B$8,2,FALSE),"Sin dato")</f>
        <v/>
      </c>
      <c r="W4447">
        <f>IFERROR(VLOOKUP(L4447,Tablas_Equivalencia!$D$3:$E$9,2,FALSE),"Sin dato")</f>
        <v/>
      </c>
      <c r="X4447">
        <f>IF(I4447=1,"Varón","Mujer")</f>
        <v/>
      </c>
      <c r="Y4447">
        <f>IFERROR(VLOOKUP(M4447,Tablas_Equivalencia!$G$3:$H$6,2,FALSE),"Sin dato")</f>
        <v/>
      </c>
      <c r="Z4447">
        <f>IF(J4447&lt;=24,"18-24","25-29")</f>
        <v/>
      </c>
      <c r="AA4447">
        <f>IF(M4447&lt;&gt;1,"",IF(P4447=2,1,0))</f>
        <v/>
      </c>
      <c r="AB4447">
        <f>IF(M4447&lt;&gt;1,"",IF(O4447&gt;=2,1,0))</f>
        <v/>
      </c>
      <c r="AC4447">
        <f>IF(M4447&lt;&gt;1,"",IF(OR(Q4447=999,Q4447=""),"",IF(OR(Q4447&lt;35,Q4447&gt;48),1,0)))</f>
        <v/>
      </c>
      <c r="AD4447">
        <f>IF(COUNT(AA4447:AC4447)&lt;3,"",SUM(AA4447:AC4447))</f>
        <v/>
      </c>
      <c r="AE4447">
        <f>IF(L4447&gt;=4,2,IF(L4447&gt;=2,1,0))</f>
        <v/>
      </c>
      <c r="AF4447">
        <f>IF(L4447&gt;=5,1,0)</f>
        <v/>
      </c>
      <c r="AG4447">
        <f>AE4447+AF4447</f>
        <v/>
      </c>
      <c r="AH4447" s="15">
        <f>IF(M4447&lt;&gt;1,"",IF(OR(R4447=-9,R4447=""),"",R4447))</f>
        <v/>
      </c>
      <c r="AI4447">
        <f>IF(M4447&lt;&gt;1,"",IF(OR(Q4447=999,Q4447=""),"",Q4447))</f>
        <v/>
      </c>
    </row>
    <row r="4448">
      <c r="A4448" t="inlineStr">
        <is>
          <t>TQRMNOP123788</t>
        </is>
      </c>
      <c r="B4448" t="n">
        <v>2025</v>
      </c>
      <c r="C4448" t="n">
        <v>1</v>
      </c>
      <c r="D4448" t="n">
        <v>42</v>
      </c>
      <c r="E4448" t="inlineStr">
        <is>
          <t>S</t>
        </is>
      </c>
      <c r="F4448" t="n">
        <v>10</v>
      </c>
      <c r="G4448" t="n">
        <v>971</v>
      </c>
      <c r="H4448" t="n">
        <v>3</v>
      </c>
      <c r="I4448" t="n">
        <v>1</v>
      </c>
      <c r="J4448" t="n">
        <v>19</v>
      </c>
      <c r="K4448" t="n">
        <v>2</v>
      </c>
      <c r="L4448" t="n">
        <v>2</v>
      </c>
      <c r="M4448" t="n">
        <v>3</v>
      </c>
      <c r="R4448" s="15" t="n">
        <v>0</v>
      </c>
      <c r="S4448" s="15" t="n">
        <v>185000</v>
      </c>
      <c r="T4448" s="15" t="n">
        <v>185000</v>
      </c>
      <c r="U4448" s="15" t="n">
        <v>134800</v>
      </c>
      <c r="V4448">
        <f>IFERROR(VLOOKUP(D4448,Tablas_Equivalencia!$A$3:$B$8,2,FALSE),"Sin dato")</f>
        <v/>
      </c>
      <c r="W4448">
        <f>IFERROR(VLOOKUP(L4448,Tablas_Equivalencia!$D$3:$E$9,2,FALSE),"Sin dato")</f>
        <v/>
      </c>
      <c r="X4448">
        <f>IF(I4448=1,"Varón","Mujer")</f>
        <v/>
      </c>
      <c r="Y4448">
        <f>IFERROR(VLOOKUP(M4448,Tablas_Equivalencia!$G$3:$H$6,2,FALSE),"Sin dato")</f>
        <v/>
      </c>
      <c r="Z4448">
        <f>IF(J4448&lt;=24,"18-24","25-29")</f>
        <v/>
      </c>
      <c r="AA4448">
        <f>IF(M4448&lt;&gt;1,"",IF(P4448=2,1,0))</f>
        <v/>
      </c>
      <c r="AB4448">
        <f>IF(M4448&lt;&gt;1,"",IF(O4448&gt;=2,1,0))</f>
        <v/>
      </c>
      <c r="AC4448">
        <f>IF(M4448&lt;&gt;1,"",IF(OR(Q4448=999,Q4448=""),"",IF(OR(Q4448&lt;35,Q4448&gt;48),1,0)))</f>
        <v/>
      </c>
      <c r="AD4448">
        <f>IF(COUNT(AA4448:AC4448)&lt;3,"",SUM(AA4448:AC4448))</f>
        <v/>
      </c>
      <c r="AE4448">
        <f>IF(L4448&gt;=4,2,IF(L4448&gt;=2,1,0))</f>
        <v/>
      </c>
      <c r="AF4448">
        <f>IF(L4448&gt;=5,1,0)</f>
        <v/>
      </c>
      <c r="AG4448">
        <f>AE4448+AF4448</f>
        <v/>
      </c>
      <c r="AH4448" s="15">
        <f>IF(M4448&lt;&gt;1,"",IF(OR(R4448=-9,R4448=""),"",R4448))</f>
        <v/>
      </c>
      <c r="AI4448">
        <f>IF(M4448&lt;&gt;1,"",IF(OR(Q4448=999,Q4448=""),"",Q4448))</f>
        <v/>
      </c>
    </row>
    <row r="4449">
      <c r="A4449" t="inlineStr">
        <is>
          <t>TQRMNOP123789</t>
        </is>
      </c>
      <c r="B4449" t="n">
        <v>2025</v>
      </c>
      <c r="C4449" t="n">
        <v>1</v>
      </c>
      <c r="D4449" t="n">
        <v>41</v>
      </c>
      <c r="E4449" t="inlineStr">
        <is>
          <t>N</t>
        </is>
      </c>
      <c r="F4449" t="n">
        <v>15</v>
      </c>
      <c r="G4449" t="n">
        <v>1316</v>
      </c>
      <c r="H4449" t="n">
        <v>3</v>
      </c>
      <c r="I4449" t="n">
        <v>1</v>
      </c>
      <c r="J4449" t="n">
        <v>26</v>
      </c>
      <c r="K4449" t="n">
        <v>1</v>
      </c>
      <c r="L4449" t="n">
        <v>3</v>
      </c>
      <c r="M4449" t="n">
        <v>1</v>
      </c>
      <c r="N4449" t="n">
        <v>2</v>
      </c>
      <c r="O4449" t="n">
        <v>2</v>
      </c>
      <c r="P4449" t="n">
        <v>2</v>
      </c>
      <c r="Q4449" t="n">
        <v>35</v>
      </c>
      <c r="R4449" s="15" t="n">
        <v>366000</v>
      </c>
      <c r="S4449" s="15" t="n">
        <v>0</v>
      </c>
      <c r="T4449" s="15" t="n">
        <v>366000</v>
      </c>
      <c r="U4449" s="15" t="n">
        <v>88400</v>
      </c>
      <c r="V4449">
        <f>IFERROR(VLOOKUP(D4449,Tablas_Equivalencia!$A$3:$B$8,2,FALSE),"Sin dato")</f>
        <v/>
      </c>
      <c r="W4449">
        <f>IFERROR(VLOOKUP(L4449,Tablas_Equivalencia!$D$3:$E$9,2,FALSE),"Sin dato")</f>
        <v/>
      </c>
      <c r="X4449">
        <f>IF(I4449=1,"Varón","Mujer")</f>
        <v/>
      </c>
      <c r="Y4449">
        <f>IFERROR(VLOOKUP(M4449,Tablas_Equivalencia!$G$3:$H$6,2,FALSE),"Sin dato")</f>
        <v/>
      </c>
      <c r="Z4449">
        <f>IF(J4449&lt;=24,"18-24","25-29")</f>
        <v/>
      </c>
      <c r="AA4449">
        <f>IF(M4449&lt;&gt;1,"",IF(P4449=2,1,0))</f>
        <v/>
      </c>
      <c r="AB4449">
        <f>IF(M4449&lt;&gt;1,"",IF(O4449&gt;=2,1,0))</f>
        <v/>
      </c>
      <c r="AC4449">
        <f>IF(M4449&lt;&gt;1,"",IF(OR(Q4449=999,Q4449=""),"",IF(OR(Q4449&lt;35,Q4449&gt;48),1,0)))</f>
        <v/>
      </c>
      <c r="AD4449">
        <f>IF(COUNT(AA4449:AC4449)&lt;3,"",SUM(AA4449:AC4449))</f>
        <v/>
      </c>
      <c r="AE4449">
        <f>IF(L4449&gt;=4,2,IF(L4449&gt;=2,1,0))</f>
        <v/>
      </c>
      <c r="AF4449">
        <f>IF(L4449&gt;=5,1,0)</f>
        <v/>
      </c>
      <c r="AG4449">
        <f>AE4449+AF4449</f>
        <v/>
      </c>
      <c r="AH4449" s="15">
        <f>IF(M4449&lt;&gt;1,"",IF(OR(R4449=-9,R4449=""),"",R4449))</f>
        <v/>
      </c>
      <c r="AI4449">
        <f>IF(M4449&lt;&gt;1,"",IF(OR(Q4449=999,Q4449=""),"",Q4449))</f>
        <v/>
      </c>
    </row>
    <row r="4450">
      <c r="A4450" t="inlineStr">
        <is>
          <t>TQRMNOP123797</t>
        </is>
      </c>
      <c r="B4450" t="n">
        <v>2025</v>
      </c>
      <c r="C4450" t="n">
        <v>1</v>
      </c>
      <c r="D4450" t="n">
        <v>42</v>
      </c>
      <c r="E4450" t="inlineStr">
        <is>
          <t>N</t>
        </is>
      </c>
      <c r="F4450" t="n">
        <v>27</v>
      </c>
      <c r="G4450" t="n">
        <v>973</v>
      </c>
      <c r="H4450" t="n">
        <v>3</v>
      </c>
      <c r="I4450" t="n">
        <v>1</v>
      </c>
      <c r="J4450" t="n">
        <v>21</v>
      </c>
      <c r="K4450" t="n">
        <v>2</v>
      </c>
      <c r="L4450" t="n">
        <v>3</v>
      </c>
      <c r="M4450" t="n">
        <v>1</v>
      </c>
      <c r="N4450" t="n">
        <v>3</v>
      </c>
      <c r="O4450" t="n">
        <v>2</v>
      </c>
      <c r="P4450" t="n">
        <v>2</v>
      </c>
      <c r="Q4450" t="n">
        <v>6</v>
      </c>
      <c r="R4450" s="15" t="n">
        <v>142000</v>
      </c>
      <c r="S4450" s="15" t="n">
        <v>0</v>
      </c>
      <c r="T4450" s="15" t="n">
        <v>142000</v>
      </c>
      <c r="U4450" s="15" t="n">
        <v>163400</v>
      </c>
      <c r="V4450">
        <f>IFERROR(VLOOKUP(D4450,Tablas_Equivalencia!$A$3:$B$8,2,FALSE),"Sin dato")</f>
        <v/>
      </c>
      <c r="W4450">
        <f>IFERROR(VLOOKUP(L4450,Tablas_Equivalencia!$D$3:$E$9,2,FALSE),"Sin dato")</f>
        <v/>
      </c>
      <c r="X4450">
        <f>IF(I4450=1,"Varón","Mujer")</f>
        <v/>
      </c>
      <c r="Y4450">
        <f>IFERROR(VLOOKUP(M4450,Tablas_Equivalencia!$G$3:$H$6,2,FALSE),"Sin dato")</f>
        <v/>
      </c>
      <c r="Z4450">
        <f>IF(J4450&lt;=24,"18-24","25-29")</f>
        <v/>
      </c>
      <c r="AA4450">
        <f>IF(M4450&lt;&gt;1,"",IF(P4450=2,1,0))</f>
        <v/>
      </c>
      <c r="AB4450">
        <f>IF(M4450&lt;&gt;1,"",IF(O4450&gt;=2,1,0))</f>
        <v/>
      </c>
      <c r="AC4450">
        <f>IF(M4450&lt;&gt;1,"",IF(OR(Q4450=999,Q4450=""),"",IF(OR(Q4450&lt;35,Q4450&gt;48),1,0)))</f>
        <v/>
      </c>
      <c r="AD4450">
        <f>IF(COUNT(AA4450:AC4450)&lt;3,"",SUM(AA4450:AC4450))</f>
        <v/>
      </c>
      <c r="AE4450">
        <f>IF(L4450&gt;=4,2,IF(L4450&gt;=2,1,0))</f>
        <v/>
      </c>
      <c r="AF4450">
        <f>IF(L4450&gt;=5,1,0)</f>
        <v/>
      </c>
      <c r="AG4450">
        <f>AE4450+AF4450</f>
        <v/>
      </c>
      <c r="AH4450" s="15">
        <f>IF(M4450&lt;&gt;1,"",IF(OR(R4450=-9,R4450=""),"",R4450))</f>
        <v/>
      </c>
      <c r="AI4450">
        <f>IF(M4450&lt;&gt;1,"",IF(OR(Q4450=999,Q4450=""),"",Q4450))</f>
        <v/>
      </c>
    </row>
    <row r="4451">
      <c r="A4451" t="inlineStr">
        <is>
          <t>TQRMNOP123798</t>
        </is>
      </c>
      <c r="B4451" t="n">
        <v>2025</v>
      </c>
      <c r="C4451" t="n">
        <v>1</v>
      </c>
      <c r="D4451" t="n">
        <v>44</v>
      </c>
      <c r="E4451" t="inlineStr">
        <is>
          <t>N</t>
        </is>
      </c>
      <c r="F4451" t="n">
        <v>5</v>
      </c>
      <c r="G4451" t="n">
        <v>1059</v>
      </c>
      <c r="H4451" t="n">
        <v>3</v>
      </c>
      <c r="I4451" t="n">
        <v>1</v>
      </c>
      <c r="J4451" t="n">
        <v>18</v>
      </c>
      <c r="K4451" t="n">
        <v>2</v>
      </c>
      <c r="L4451" t="n">
        <v>4</v>
      </c>
      <c r="M4451" t="n">
        <v>3</v>
      </c>
      <c r="R4451" s="15" t="n">
        <v>0</v>
      </c>
      <c r="S4451" s="15" t="n">
        <v>0</v>
      </c>
      <c r="T4451" s="15" t="n">
        <v>0</v>
      </c>
      <c r="U4451" s="15" t="n">
        <v>242400</v>
      </c>
      <c r="V4451">
        <f>IFERROR(VLOOKUP(D4451,Tablas_Equivalencia!$A$3:$B$8,2,FALSE),"Sin dato")</f>
        <v/>
      </c>
      <c r="W4451">
        <f>IFERROR(VLOOKUP(L4451,Tablas_Equivalencia!$D$3:$E$9,2,FALSE),"Sin dato")</f>
        <v/>
      </c>
      <c r="X4451">
        <f>IF(I4451=1,"Varón","Mujer")</f>
        <v/>
      </c>
      <c r="Y4451">
        <f>IFERROR(VLOOKUP(M4451,Tablas_Equivalencia!$G$3:$H$6,2,FALSE),"Sin dato")</f>
        <v/>
      </c>
      <c r="Z4451">
        <f>IF(J4451&lt;=24,"18-24","25-29")</f>
        <v/>
      </c>
      <c r="AA4451">
        <f>IF(M4451&lt;&gt;1,"",IF(P4451=2,1,0))</f>
        <v/>
      </c>
      <c r="AB4451">
        <f>IF(M4451&lt;&gt;1,"",IF(O4451&gt;=2,1,0))</f>
        <v/>
      </c>
      <c r="AC4451">
        <f>IF(M4451&lt;&gt;1,"",IF(OR(Q4451=999,Q4451=""),"",IF(OR(Q4451&lt;35,Q4451&gt;48),1,0)))</f>
        <v/>
      </c>
      <c r="AD4451">
        <f>IF(COUNT(AA4451:AC4451)&lt;3,"",SUM(AA4451:AC4451))</f>
        <v/>
      </c>
      <c r="AE4451">
        <f>IF(L4451&gt;=4,2,IF(L4451&gt;=2,1,0))</f>
        <v/>
      </c>
      <c r="AF4451">
        <f>IF(L4451&gt;=5,1,0)</f>
        <v/>
      </c>
      <c r="AG4451">
        <f>AE4451+AF4451</f>
        <v/>
      </c>
      <c r="AH4451" s="15">
        <f>IF(M4451&lt;&gt;1,"",IF(OR(R4451=-9,R4451=""),"",R4451))</f>
        <v/>
      </c>
      <c r="AI4451">
        <f>IF(M4451&lt;&gt;1,"",IF(OR(Q4451=999,Q4451=""),"",Q4451))</f>
        <v/>
      </c>
    </row>
    <row r="4452">
      <c r="A4452" t="inlineStr">
        <is>
          <t>TQRMNOP123800</t>
        </is>
      </c>
      <c r="B4452" t="n">
        <v>2025</v>
      </c>
      <c r="C4452" t="n">
        <v>1</v>
      </c>
      <c r="D4452" t="n">
        <v>40</v>
      </c>
      <c r="E4452" t="inlineStr">
        <is>
          <t>S</t>
        </is>
      </c>
      <c r="F4452" t="n">
        <v>7</v>
      </c>
      <c r="G4452" t="n">
        <v>1940</v>
      </c>
      <c r="H4452" t="n">
        <v>3</v>
      </c>
      <c r="I4452" t="n">
        <v>1</v>
      </c>
      <c r="J4452" t="n">
        <v>19</v>
      </c>
      <c r="K4452" t="n">
        <v>1</v>
      </c>
      <c r="L4452" t="n">
        <v>5</v>
      </c>
      <c r="M4452" t="n">
        <v>2</v>
      </c>
      <c r="R4452" s="15" t="n">
        <v>0</v>
      </c>
      <c r="S4452" s="15" t="n">
        <v>0</v>
      </c>
      <c r="T4452" s="15" t="n">
        <v>0</v>
      </c>
      <c r="U4452" s="15" t="n">
        <v>77500</v>
      </c>
      <c r="V4452">
        <f>IFERROR(VLOOKUP(D4452,Tablas_Equivalencia!$A$3:$B$8,2,FALSE),"Sin dato")</f>
        <v/>
      </c>
      <c r="W4452">
        <f>IFERROR(VLOOKUP(L4452,Tablas_Equivalencia!$D$3:$E$9,2,FALSE),"Sin dato")</f>
        <v/>
      </c>
      <c r="X4452">
        <f>IF(I4452=1,"Varón","Mujer")</f>
        <v/>
      </c>
      <c r="Y4452">
        <f>IFERROR(VLOOKUP(M4452,Tablas_Equivalencia!$G$3:$H$6,2,FALSE),"Sin dato")</f>
        <v/>
      </c>
      <c r="Z4452">
        <f>IF(J4452&lt;=24,"18-24","25-29")</f>
        <v/>
      </c>
      <c r="AA4452">
        <f>IF(M4452&lt;&gt;1,"",IF(P4452=2,1,0))</f>
        <v/>
      </c>
      <c r="AB4452">
        <f>IF(M4452&lt;&gt;1,"",IF(O4452&gt;=2,1,0))</f>
        <v/>
      </c>
      <c r="AC4452">
        <f>IF(M4452&lt;&gt;1,"",IF(OR(Q4452=999,Q4452=""),"",IF(OR(Q4452&lt;35,Q4452&gt;48),1,0)))</f>
        <v/>
      </c>
      <c r="AD4452">
        <f>IF(COUNT(AA4452:AC4452)&lt;3,"",SUM(AA4452:AC4452))</f>
        <v/>
      </c>
      <c r="AE4452">
        <f>IF(L4452&gt;=4,2,IF(L4452&gt;=2,1,0))</f>
        <v/>
      </c>
      <c r="AF4452">
        <f>IF(L4452&gt;=5,1,0)</f>
        <v/>
      </c>
      <c r="AG4452">
        <f>AE4452+AF4452</f>
        <v/>
      </c>
      <c r="AH4452" s="15">
        <f>IF(M4452&lt;&gt;1,"",IF(OR(R4452=-9,R4452=""),"",R4452))</f>
        <v/>
      </c>
      <c r="AI4452">
        <f>IF(M4452&lt;&gt;1,"",IF(OR(Q4452=999,Q4452=""),"",Q4452))</f>
        <v/>
      </c>
    </row>
    <row r="4453">
      <c r="A4453" t="inlineStr">
        <is>
          <t>TQRMNOP123803</t>
        </is>
      </c>
      <c r="B4453" t="n">
        <v>2025</v>
      </c>
      <c r="C4453" t="n">
        <v>1</v>
      </c>
      <c r="D4453" t="n">
        <v>43</v>
      </c>
      <c r="E4453" t="inlineStr">
        <is>
          <t>S</t>
        </is>
      </c>
      <c r="F4453" t="n">
        <v>36</v>
      </c>
      <c r="G4453" t="n">
        <v>1349</v>
      </c>
      <c r="H4453" t="n">
        <v>1</v>
      </c>
      <c r="I4453" t="n">
        <v>2</v>
      </c>
      <c r="J4453" t="n">
        <v>27</v>
      </c>
      <c r="K4453" t="n">
        <v>2</v>
      </c>
      <c r="L4453" t="n">
        <v>6</v>
      </c>
      <c r="M4453" t="n">
        <v>1</v>
      </c>
      <c r="N4453" t="n">
        <v>3</v>
      </c>
      <c r="O4453" t="n">
        <v>1</v>
      </c>
      <c r="P4453" t="n">
        <v>1</v>
      </c>
      <c r="Q4453" t="n">
        <v>40</v>
      </c>
      <c r="R4453" s="15" t="n">
        <v>1034000</v>
      </c>
      <c r="S4453" s="15" t="n">
        <v>0</v>
      </c>
      <c r="T4453" s="15" t="n">
        <v>1034000</v>
      </c>
      <c r="U4453" s="15" t="n">
        <v>82600</v>
      </c>
      <c r="V4453">
        <f>IFERROR(VLOOKUP(D4453,Tablas_Equivalencia!$A$3:$B$8,2,FALSE),"Sin dato")</f>
        <v/>
      </c>
      <c r="W4453">
        <f>IFERROR(VLOOKUP(L4453,Tablas_Equivalencia!$D$3:$E$9,2,FALSE),"Sin dato")</f>
        <v/>
      </c>
      <c r="X4453">
        <f>IF(I4453=1,"Varón","Mujer")</f>
        <v/>
      </c>
      <c r="Y4453">
        <f>IFERROR(VLOOKUP(M4453,Tablas_Equivalencia!$G$3:$H$6,2,FALSE),"Sin dato")</f>
        <v/>
      </c>
      <c r="Z4453">
        <f>IF(J4453&lt;=24,"18-24","25-29")</f>
        <v/>
      </c>
      <c r="AA4453">
        <f>IF(M4453&lt;&gt;1,"",IF(P4453=2,1,0))</f>
        <v/>
      </c>
      <c r="AB4453">
        <f>IF(M4453&lt;&gt;1,"",IF(O4453&gt;=2,1,0))</f>
        <v/>
      </c>
      <c r="AC4453">
        <f>IF(M4453&lt;&gt;1,"",IF(OR(Q4453=999,Q4453=""),"",IF(OR(Q4453&lt;35,Q4453&gt;48),1,0)))</f>
        <v/>
      </c>
      <c r="AD4453">
        <f>IF(COUNT(AA4453:AC4453)&lt;3,"",SUM(AA4453:AC4453))</f>
        <v/>
      </c>
      <c r="AE4453">
        <f>IF(L4453&gt;=4,2,IF(L4453&gt;=2,1,0))</f>
        <v/>
      </c>
      <c r="AF4453">
        <f>IF(L4453&gt;=5,1,0)</f>
        <v/>
      </c>
      <c r="AG4453">
        <f>AE4453+AF4453</f>
        <v/>
      </c>
      <c r="AH4453" s="15">
        <f>IF(M4453&lt;&gt;1,"",IF(OR(R4453=-9,R4453=""),"",R4453))</f>
        <v/>
      </c>
      <c r="AI4453">
        <f>IF(M4453&lt;&gt;1,"",IF(OR(Q4453=999,Q4453=""),"",Q4453))</f>
        <v/>
      </c>
    </row>
    <row r="4454">
      <c r="A4454" t="inlineStr">
        <is>
          <t>TQRMNOP123804</t>
        </is>
      </c>
      <c r="B4454" t="n">
        <v>2025</v>
      </c>
      <c r="C4454" t="n">
        <v>1</v>
      </c>
      <c r="D4454" t="n">
        <v>40</v>
      </c>
      <c r="E4454" t="inlineStr">
        <is>
          <t>N</t>
        </is>
      </c>
      <c r="F4454" t="n">
        <v>22</v>
      </c>
      <c r="G4454" t="n">
        <v>1140</v>
      </c>
      <c r="H4454" t="n">
        <v>2</v>
      </c>
      <c r="I4454" t="n">
        <v>1</v>
      </c>
      <c r="J4454" t="n">
        <v>22</v>
      </c>
      <c r="K4454" t="n">
        <v>1</v>
      </c>
      <c r="L4454" t="n">
        <v>3</v>
      </c>
      <c r="M4454" t="n">
        <v>1</v>
      </c>
      <c r="N4454" t="n">
        <v>2</v>
      </c>
      <c r="O4454" t="n">
        <v>1</v>
      </c>
      <c r="P4454" t="n">
        <v>2</v>
      </c>
      <c r="Q4454" t="n">
        <v>23</v>
      </c>
      <c r="R4454" s="15" t="n">
        <v>329000</v>
      </c>
      <c r="S4454" s="15" t="n">
        <v>0</v>
      </c>
      <c r="T4454" s="15" t="n">
        <v>329000</v>
      </c>
      <c r="U4454" s="15" t="n">
        <v>134100</v>
      </c>
      <c r="V4454">
        <f>IFERROR(VLOOKUP(D4454,Tablas_Equivalencia!$A$3:$B$8,2,FALSE),"Sin dato")</f>
        <v/>
      </c>
      <c r="W4454">
        <f>IFERROR(VLOOKUP(L4454,Tablas_Equivalencia!$D$3:$E$9,2,FALSE),"Sin dato")</f>
        <v/>
      </c>
      <c r="X4454">
        <f>IF(I4454=1,"Varón","Mujer")</f>
        <v/>
      </c>
      <c r="Y4454">
        <f>IFERROR(VLOOKUP(M4454,Tablas_Equivalencia!$G$3:$H$6,2,FALSE),"Sin dato")</f>
        <v/>
      </c>
      <c r="Z4454">
        <f>IF(J4454&lt;=24,"18-24","25-29")</f>
        <v/>
      </c>
      <c r="AA4454">
        <f>IF(M4454&lt;&gt;1,"",IF(P4454=2,1,0))</f>
        <v/>
      </c>
      <c r="AB4454">
        <f>IF(M4454&lt;&gt;1,"",IF(O4454&gt;=2,1,0))</f>
        <v/>
      </c>
      <c r="AC4454">
        <f>IF(M4454&lt;&gt;1,"",IF(OR(Q4454=999,Q4454=""),"",IF(OR(Q4454&lt;35,Q4454&gt;48),1,0)))</f>
        <v/>
      </c>
      <c r="AD4454">
        <f>IF(COUNT(AA4454:AC4454)&lt;3,"",SUM(AA4454:AC4454))</f>
        <v/>
      </c>
      <c r="AE4454">
        <f>IF(L4454&gt;=4,2,IF(L4454&gt;=2,1,0))</f>
        <v/>
      </c>
      <c r="AF4454">
        <f>IF(L4454&gt;=5,1,0)</f>
        <v/>
      </c>
      <c r="AG4454">
        <f>AE4454+AF4454</f>
        <v/>
      </c>
      <c r="AH4454" s="15">
        <f>IF(M4454&lt;&gt;1,"",IF(OR(R4454=-9,R4454=""),"",R4454))</f>
        <v/>
      </c>
      <c r="AI4454">
        <f>IF(M4454&lt;&gt;1,"",IF(OR(Q4454=999,Q4454=""),"",Q4454))</f>
        <v/>
      </c>
    </row>
    <row r="4455">
      <c r="A4455" t="inlineStr">
        <is>
          <t>TQRMNOP123805</t>
        </is>
      </c>
      <c r="B4455" t="n">
        <v>2025</v>
      </c>
      <c r="C4455" t="n">
        <v>1</v>
      </c>
      <c r="D4455" t="n">
        <v>1</v>
      </c>
      <c r="E4455" t="inlineStr">
        <is>
          <t>S</t>
        </is>
      </c>
      <c r="F4455" t="n">
        <v>33</v>
      </c>
      <c r="G4455" t="n">
        <v>1390</v>
      </c>
      <c r="H4455" t="n">
        <v>3</v>
      </c>
      <c r="I4455" t="n">
        <v>2</v>
      </c>
      <c r="J4455" t="n">
        <v>26</v>
      </c>
      <c r="K4455" t="n">
        <v>2</v>
      </c>
      <c r="L4455" t="n">
        <v>4</v>
      </c>
      <c r="M4455" t="n">
        <v>2</v>
      </c>
      <c r="R4455" s="15" t="n">
        <v>0</v>
      </c>
      <c r="S4455" s="15" t="n">
        <v>0</v>
      </c>
      <c r="T4455" s="15" t="n">
        <v>0</v>
      </c>
      <c r="U4455" s="15" t="n">
        <v>100100</v>
      </c>
      <c r="V4455">
        <f>IFERROR(VLOOKUP(D4455,Tablas_Equivalencia!$A$3:$B$8,2,FALSE),"Sin dato")</f>
        <v/>
      </c>
      <c r="W4455">
        <f>IFERROR(VLOOKUP(L4455,Tablas_Equivalencia!$D$3:$E$9,2,FALSE),"Sin dato")</f>
        <v/>
      </c>
      <c r="X4455">
        <f>IF(I4455=1,"Varón","Mujer")</f>
        <v/>
      </c>
      <c r="Y4455">
        <f>IFERROR(VLOOKUP(M4455,Tablas_Equivalencia!$G$3:$H$6,2,FALSE),"Sin dato")</f>
        <v/>
      </c>
      <c r="Z4455">
        <f>IF(J4455&lt;=24,"18-24","25-29")</f>
        <v/>
      </c>
      <c r="AA4455">
        <f>IF(M4455&lt;&gt;1,"",IF(P4455=2,1,0))</f>
        <v/>
      </c>
      <c r="AB4455">
        <f>IF(M4455&lt;&gt;1,"",IF(O4455&gt;=2,1,0))</f>
        <v/>
      </c>
      <c r="AC4455">
        <f>IF(M4455&lt;&gt;1,"",IF(OR(Q4455=999,Q4455=""),"",IF(OR(Q4455&lt;35,Q4455&gt;48),1,0)))</f>
        <v/>
      </c>
      <c r="AD4455">
        <f>IF(COUNT(AA4455:AC4455)&lt;3,"",SUM(AA4455:AC4455))</f>
        <v/>
      </c>
      <c r="AE4455">
        <f>IF(L4455&gt;=4,2,IF(L4455&gt;=2,1,0))</f>
        <v/>
      </c>
      <c r="AF4455">
        <f>IF(L4455&gt;=5,1,0)</f>
        <v/>
      </c>
      <c r="AG4455">
        <f>AE4455+AF4455</f>
        <v/>
      </c>
      <c r="AH4455" s="15">
        <f>IF(M4455&lt;&gt;1,"",IF(OR(R4455=-9,R4455=""),"",R4455))</f>
        <v/>
      </c>
      <c r="AI4455">
        <f>IF(M4455&lt;&gt;1,"",IF(OR(Q4455=999,Q4455=""),"",Q4455))</f>
        <v/>
      </c>
    </row>
    <row r="4456">
      <c r="A4456" t="inlineStr">
        <is>
          <t>TQRMNOP123812</t>
        </is>
      </c>
      <c r="B4456" t="n">
        <v>2025</v>
      </c>
      <c r="C4456" t="n">
        <v>1</v>
      </c>
      <c r="D4456" t="n">
        <v>1</v>
      </c>
      <c r="E4456" t="inlineStr">
        <is>
          <t>S</t>
        </is>
      </c>
      <c r="F4456" t="n">
        <v>32</v>
      </c>
      <c r="G4456" t="n">
        <v>1202</v>
      </c>
      <c r="H4456" t="n">
        <v>3</v>
      </c>
      <c r="I4456" t="n">
        <v>2</v>
      </c>
      <c r="J4456" t="n">
        <v>19</v>
      </c>
      <c r="K4456" t="n">
        <v>2</v>
      </c>
      <c r="L4456" t="n">
        <v>4</v>
      </c>
      <c r="M4456" t="n">
        <v>1</v>
      </c>
      <c r="N4456" t="n">
        <v>3</v>
      </c>
      <c r="O4456" t="n">
        <v>1</v>
      </c>
      <c r="P4456" t="n">
        <v>1</v>
      </c>
      <c r="Q4456" t="n">
        <v>23</v>
      </c>
      <c r="R4456" s="15" t="n">
        <v>454000</v>
      </c>
      <c r="S4456" s="15" t="n">
        <v>0</v>
      </c>
      <c r="T4456" s="15" t="n">
        <v>454000</v>
      </c>
      <c r="U4456" s="15" t="n">
        <v>214500</v>
      </c>
      <c r="V4456">
        <f>IFERROR(VLOOKUP(D4456,Tablas_Equivalencia!$A$3:$B$8,2,FALSE),"Sin dato")</f>
        <v/>
      </c>
      <c r="W4456">
        <f>IFERROR(VLOOKUP(L4456,Tablas_Equivalencia!$D$3:$E$9,2,FALSE),"Sin dato")</f>
        <v/>
      </c>
      <c r="X4456">
        <f>IF(I4456=1,"Varón","Mujer")</f>
        <v/>
      </c>
      <c r="Y4456">
        <f>IFERROR(VLOOKUP(M4456,Tablas_Equivalencia!$G$3:$H$6,2,FALSE),"Sin dato")</f>
        <v/>
      </c>
      <c r="Z4456">
        <f>IF(J4456&lt;=24,"18-24","25-29")</f>
        <v/>
      </c>
      <c r="AA4456">
        <f>IF(M4456&lt;&gt;1,"",IF(P4456=2,1,0))</f>
        <v/>
      </c>
      <c r="AB4456">
        <f>IF(M4456&lt;&gt;1,"",IF(O4456&gt;=2,1,0))</f>
        <v/>
      </c>
      <c r="AC4456">
        <f>IF(M4456&lt;&gt;1,"",IF(OR(Q4456=999,Q4456=""),"",IF(OR(Q4456&lt;35,Q4456&gt;48),1,0)))</f>
        <v/>
      </c>
      <c r="AD4456">
        <f>IF(COUNT(AA4456:AC4456)&lt;3,"",SUM(AA4456:AC4456))</f>
        <v/>
      </c>
      <c r="AE4456">
        <f>IF(L4456&gt;=4,2,IF(L4456&gt;=2,1,0))</f>
        <v/>
      </c>
      <c r="AF4456">
        <f>IF(L4456&gt;=5,1,0)</f>
        <v/>
      </c>
      <c r="AG4456">
        <f>AE4456+AF4456</f>
        <v/>
      </c>
      <c r="AH4456" s="15">
        <f>IF(M4456&lt;&gt;1,"",IF(OR(R4456=-9,R4456=""),"",R4456))</f>
        <v/>
      </c>
      <c r="AI4456">
        <f>IF(M4456&lt;&gt;1,"",IF(OR(Q4456=999,Q4456=""),"",Q4456))</f>
        <v/>
      </c>
    </row>
    <row r="4457">
      <c r="A4457" t="inlineStr">
        <is>
          <t>TQRMNOP123818</t>
        </is>
      </c>
      <c r="B4457" t="n">
        <v>2025</v>
      </c>
      <c r="C4457" t="n">
        <v>1</v>
      </c>
      <c r="D4457" t="n">
        <v>40</v>
      </c>
      <c r="E4457" t="inlineStr">
        <is>
          <t>N</t>
        </is>
      </c>
      <c r="F4457" t="n">
        <v>22</v>
      </c>
      <c r="G4457" t="n">
        <v>700</v>
      </c>
      <c r="H4457" t="n">
        <v>3</v>
      </c>
      <c r="I4457" t="n">
        <v>2</v>
      </c>
      <c r="J4457" t="n">
        <v>20</v>
      </c>
      <c r="K4457" t="n">
        <v>1</v>
      </c>
      <c r="L4457" t="n">
        <v>3</v>
      </c>
      <c r="M4457" t="n">
        <v>1</v>
      </c>
      <c r="N4457" t="n">
        <v>2</v>
      </c>
      <c r="O4457" t="n">
        <v>2</v>
      </c>
      <c r="P4457" t="n">
        <v>2</v>
      </c>
      <c r="Q4457" t="n">
        <v>32</v>
      </c>
      <c r="R4457" s="15" t="n">
        <v>132000</v>
      </c>
      <c r="S4457" s="15" t="n">
        <v>0</v>
      </c>
      <c r="T4457" s="15" t="n">
        <v>132000</v>
      </c>
      <c r="U4457" s="15" t="n">
        <v>154000</v>
      </c>
      <c r="V4457">
        <f>IFERROR(VLOOKUP(D4457,Tablas_Equivalencia!$A$3:$B$8,2,FALSE),"Sin dato")</f>
        <v/>
      </c>
      <c r="W4457">
        <f>IFERROR(VLOOKUP(L4457,Tablas_Equivalencia!$D$3:$E$9,2,FALSE),"Sin dato")</f>
        <v/>
      </c>
      <c r="X4457">
        <f>IF(I4457=1,"Varón","Mujer")</f>
        <v/>
      </c>
      <c r="Y4457">
        <f>IFERROR(VLOOKUP(M4457,Tablas_Equivalencia!$G$3:$H$6,2,FALSE),"Sin dato")</f>
        <v/>
      </c>
      <c r="Z4457">
        <f>IF(J4457&lt;=24,"18-24","25-29")</f>
        <v/>
      </c>
      <c r="AA4457">
        <f>IF(M4457&lt;&gt;1,"",IF(P4457=2,1,0))</f>
        <v/>
      </c>
      <c r="AB4457">
        <f>IF(M4457&lt;&gt;1,"",IF(O4457&gt;=2,1,0))</f>
        <v/>
      </c>
      <c r="AC4457">
        <f>IF(M4457&lt;&gt;1,"",IF(OR(Q4457=999,Q4457=""),"",IF(OR(Q4457&lt;35,Q4457&gt;48),1,0)))</f>
        <v/>
      </c>
      <c r="AD4457">
        <f>IF(COUNT(AA4457:AC4457)&lt;3,"",SUM(AA4457:AC4457))</f>
        <v/>
      </c>
      <c r="AE4457">
        <f>IF(L4457&gt;=4,2,IF(L4457&gt;=2,1,0))</f>
        <v/>
      </c>
      <c r="AF4457">
        <f>IF(L4457&gt;=5,1,0)</f>
        <v/>
      </c>
      <c r="AG4457">
        <f>AE4457+AF4457</f>
        <v/>
      </c>
      <c r="AH4457" s="15">
        <f>IF(M4457&lt;&gt;1,"",IF(OR(R4457=-9,R4457=""),"",R4457))</f>
        <v/>
      </c>
      <c r="AI4457">
        <f>IF(M4457&lt;&gt;1,"",IF(OR(Q4457=999,Q4457=""),"",Q4457))</f>
        <v/>
      </c>
    </row>
    <row r="4458">
      <c r="A4458" t="inlineStr">
        <is>
          <t>TQRMNOP123831</t>
        </is>
      </c>
      <c r="B4458" t="n">
        <v>2025</v>
      </c>
      <c r="C4458" t="n">
        <v>1</v>
      </c>
      <c r="D4458" t="n">
        <v>1</v>
      </c>
      <c r="E4458" t="inlineStr">
        <is>
          <t>S</t>
        </is>
      </c>
      <c r="F4458" t="n">
        <v>33</v>
      </c>
      <c r="G4458" t="n">
        <v>1347</v>
      </c>
      <c r="H4458" t="n">
        <v>2</v>
      </c>
      <c r="I4458" t="n">
        <v>1</v>
      </c>
      <c r="J4458" t="n">
        <v>26</v>
      </c>
      <c r="K4458" t="n">
        <v>2</v>
      </c>
      <c r="L4458" t="n">
        <v>2</v>
      </c>
      <c r="M4458" t="n">
        <v>1</v>
      </c>
      <c r="N4458" t="n">
        <v>3</v>
      </c>
      <c r="O4458" t="n">
        <v>2</v>
      </c>
      <c r="P4458" t="n">
        <v>2</v>
      </c>
      <c r="Q4458" t="n">
        <v>37</v>
      </c>
      <c r="R4458" s="15" t="n">
        <v>824000</v>
      </c>
      <c r="S4458" s="15" t="n">
        <v>0</v>
      </c>
      <c r="T4458" s="15" t="n">
        <v>824000</v>
      </c>
      <c r="U4458" s="15" t="n">
        <v>236800</v>
      </c>
      <c r="V4458">
        <f>IFERROR(VLOOKUP(D4458,Tablas_Equivalencia!$A$3:$B$8,2,FALSE),"Sin dato")</f>
        <v/>
      </c>
      <c r="W4458">
        <f>IFERROR(VLOOKUP(L4458,Tablas_Equivalencia!$D$3:$E$9,2,FALSE),"Sin dato")</f>
        <v/>
      </c>
      <c r="X4458">
        <f>IF(I4458=1,"Varón","Mujer")</f>
        <v/>
      </c>
      <c r="Y4458">
        <f>IFERROR(VLOOKUP(M4458,Tablas_Equivalencia!$G$3:$H$6,2,FALSE),"Sin dato")</f>
        <v/>
      </c>
      <c r="Z4458">
        <f>IF(J4458&lt;=24,"18-24","25-29")</f>
        <v/>
      </c>
      <c r="AA4458">
        <f>IF(M4458&lt;&gt;1,"",IF(P4458=2,1,0))</f>
        <v/>
      </c>
      <c r="AB4458">
        <f>IF(M4458&lt;&gt;1,"",IF(O4458&gt;=2,1,0))</f>
        <v/>
      </c>
      <c r="AC4458">
        <f>IF(M4458&lt;&gt;1,"",IF(OR(Q4458=999,Q4458=""),"",IF(OR(Q4458&lt;35,Q4458&gt;48),1,0)))</f>
        <v/>
      </c>
      <c r="AD4458">
        <f>IF(COUNT(AA4458:AC4458)&lt;3,"",SUM(AA4458:AC4458))</f>
        <v/>
      </c>
      <c r="AE4458">
        <f>IF(L4458&gt;=4,2,IF(L4458&gt;=2,1,0))</f>
        <v/>
      </c>
      <c r="AF4458">
        <f>IF(L4458&gt;=5,1,0)</f>
        <v/>
      </c>
      <c r="AG4458">
        <f>AE4458+AF4458</f>
        <v/>
      </c>
      <c r="AH4458" s="15">
        <f>IF(M4458&lt;&gt;1,"",IF(OR(R4458=-9,R4458=""),"",R4458))</f>
        <v/>
      </c>
      <c r="AI4458">
        <f>IF(M4458&lt;&gt;1,"",IF(OR(Q4458=999,Q4458=""),"",Q4458))</f>
        <v/>
      </c>
    </row>
    <row r="4459">
      <c r="A4459" t="inlineStr">
        <is>
          <t>TQRMNOP123839</t>
        </is>
      </c>
      <c r="B4459" t="n">
        <v>2025</v>
      </c>
      <c r="C4459" t="n">
        <v>1</v>
      </c>
      <c r="D4459" t="n">
        <v>1</v>
      </c>
      <c r="E4459" t="inlineStr">
        <is>
          <t>S</t>
        </is>
      </c>
      <c r="F4459" t="n">
        <v>32</v>
      </c>
      <c r="G4459" t="n">
        <v>1009</v>
      </c>
      <c r="H4459" t="n">
        <v>3</v>
      </c>
      <c r="I4459" t="n">
        <v>1</v>
      </c>
      <c r="J4459" t="n">
        <v>22</v>
      </c>
      <c r="K4459" t="n">
        <v>1</v>
      </c>
      <c r="L4459" t="n">
        <v>5</v>
      </c>
      <c r="M4459" t="n">
        <v>1</v>
      </c>
      <c r="N4459" t="n">
        <v>3</v>
      </c>
      <c r="O4459" t="n">
        <v>1</v>
      </c>
      <c r="P4459" t="n">
        <v>1</v>
      </c>
      <c r="Q4459" t="n">
        <v>46</v>
      </c>
      <c r="R4459" s="15" t="n">
        <v>340000</v>
      </c>
      <c r="S4459" s="15" t="n">
        <v>0</v>
      </c>
      <c r="T4459" s="15" t="n">
        <v>340000</v>
      </c>
      <c r="U4459" s="15" t="n">
        <v>154900</v>
      </c>
      <c r="V4459">
        <f>IFERROR(VLOOKUP(D4459,Tablas_Equivalencia!$A$3:$B$8,2,FALSE),"Sin dato")</f>
        <v/>
      </c>
      <c r="W4459">
        <f>IFERROR(VLOOKUP(L4459,Tablas_Equivalencia!$D$3:$E$9,2,FALSE),"Sin dato")</f>
        <v/>
      </c>
      <c r="X4459">
        <f>IF(I4459=1,"Varón","Mujer")</f>
        <v/>
      </c>
      <c r="Y4459">
        <f>IFERROR(VLOOKUP(M4459,Tablas_Equivalencia!$G$3:$H$6,2,FALSE),"Sin dato")</f>
        <v/>
      </c>
      <c r="Z4459">
        <f>IF(J4459&lt;=24,"18-24","25-29")</f>
        <v/>
      </c>
      <c r="AA4459">
        <f>IF(M4459&lt;&gt;1,"",IF(P4459=2,1,0))</f>
        <v/>
      </c>
      <c r="AB4459">
        <f>IF(M4459&lt;&gt;1,"",IF(O4459&gt;=2,1,0))</f>
        <v/>
      </c>
      <c r="AC4459">
        <f>IF(M4459&lt;&gt;1,"",IF(OR(Q4459=999,Q4459=""),"",IF(OR(Q4459&lt;35,Q4459&gt;48),1,0)))</f>
        <v/>
      </c>
      <c r="AD4459">
        <f>IF(COUNT(AA4459:AC4459)&lt;3,"",SUM(AA4459:AC4459))</f>
        <v/>
      </c>
      <c r="AE4459">
        <f>IF(L4459&gt;=4,2,IF(L4459&gt;=2,1,0))</f>
        <v/>
      </c>
      <c r="AF4459">
        <f>IF(L4459&gt;=5,1,0)</f>
        <v/>
      </c>
      <c r="AG4459">
        <f>AE4459+AF4459</f>
        <v/>
      </c>
      <c r="AH4459" s="15">
        <f>IF(M4459&lt;&gt;1,"",IF(OR(R4459=-9,R4459=""),"",R4459))</f>
        <v/>
      </c>
      <c r="AI4459">
        <f>IF(M4459&lt;&gt;1,"",IF(OR(Q4459=999,Q4459=""),"",Q4459))</f>
        <v/>
      </c>
    </row>
    <row r="4460">
      <c r="A4460" t="inlineStr">
        <is>
          <t>TQRMNOP123840</t>
        </is>
      </c>
      <c r="B4460" t="n">
        <v>2025</v>
      </c>
      <c r="C4460" t="n">
        <v>1</v>
      </c>
      <c r="D4460" t="n">
        <v>1</v>
      </c>
      <c r="E4460" t="inlineStr">
        <is>
          <t>S</t>
        </is>
      </c>
      <c r="F4460" t="n">
        <v>33</v>
      </c>
      <c r="G4460" t="n">
        <v>1152</v>
      </c>
      <c r="H4460" t="n">
        <v>1</v>
      </c>
      <c r="I4460" t="n">
        <v>2</v>
      </c>
      <c r="J4460" t="n">
        <v>27</v>
      </c>
      <c r="K4460" t="n">
        <v>2</v>
      </c>
      <c r="L4460" t="n">
        <v>5</v>
      </c>
      <c r="M4460" t="n">
        <v>1</v>
      </c>
      <c r="N4460" t="n">
        <v>2</v>
      </c>
      <c r="O4460" t="n">
        <v>3</v>
      </c>
      <c r="P4460" t="n">
        <v>1</v>
      </c>
      <c r="Q4460" t="n">
        <v>999</v>
      </c>
      <c r="R4460" s="15" t="n">
        <v>682000</v>
      </c>
      <c r="S4460" s="15" t="n">
        <v>0</v>
      </c>
      <c r="T4460" s="15" t="n">
        <v>682000</v>
      </c>
      <c r="U4460" s="15" t="n">
        <v>223100</v>
      </c>
      <c r="V4460">
        <f>IFERROR(VLOOKUP(D4460,Tablas_Equivalencia!$A$3:$B$8,2,FALSE),"Sin dato")</f>
        <v/>
      </c>
      <c r="W4460">
        <f>IFERROR(VLOOKUP(L4460,Tablas_Equivalencia!$D$3:$E$9,2,FALSE),"Sin dato")</f>
        <v/>
      </c>
      <c r="X4460">
        <f>IF(I4460=1,"Varón","Mujer")</f>
        <v/>
      </c>
      <c r="Y4460">
        <f>IFERROR(VLOOKUP(M4460,Tablas_Equivalencia!$G$3:$H$6,2,FALSE),"Sin dato")</f>
        <v/>
      </c>
      <c r="Z4460">
        <f>IF(J4460&lt;=24,"18-24","25-29")</f>
        <v/>
      </c>
      <c r="AA4460">
        <f>IF(M4460&lt;&gt;1,"",IF(P4460=2,1,0))</f>
        <v/>
      </c>
      <c r="AB4460">
        <f>IF(M4460&lt;&gt;1,"",IF(O4460&gt;=2,1,0))</f>
        <v/>
      </c>
      <c r="AC4460">
        <f>IF(M4460&lt;&gt;1,"",IF(OR(Q4460=999,Q4460=""),"",IF(OR(Q4460&lt;35,Q4460&gt;48),1,0)))</f>
        <v/>
      </c>
      <c r="AD4460">
        <f>IF(COUNT(AA4460:AC4460)&lt;3,"",SUM(AA4460:AC4460))</f>
        <v/>
      </c>
      <c r="AE4460">
        <f>IF(L4460&gt;=4,2,IF(L4460&gt;=2,1,0))</f>
        <v/>
      </c>
      <c r="AF4460">
        <f>IF(L4460&gt;=5,1,0)</f>
        <v/>
      </c>
      <c r="AG4460">
        <f>AE4460+AF4460</f>
        <v/>
      </c>
      <c r="AH4460" s="15">
        <f>IF(M4460&lt;&gt;1,"",IF(OR(R4460=-9,R4460=""),"",R4460))</f>
        <v/>
      </c>
      <c r="AI4460">
        <f>IF(M4460&lt;&gt;1,"",IF(OR(Q4460=999,Q4460=""),"",Q4460))</f>
        <v/>
      </c>
    </row>
    <row r="4461">
      <c r="A4461" t="inlineStr">
        <is>
          <t>TQRMNOP123842</t>
        </is>
      </c>
      <c r="B4461" t="n">
        <v>2025</v>
      </c>
      <c r="C4461" t="n">
        <v>1</v>
      </c>
      <c r="D4461" t="n">
        <v>43</v>
      </c>
      <c r="E4461" t="inlineStr">
        <is>
          <t>S</t>
        </is>
      </c>
      <c r="F4461" t="n">
        <v>20</v>
      </c>
      <c r="G4461" t="n">
        <v>1777</v>
      </c>
      <c r="H4461" t="n">
        <v>10</v>
      </c>
      <c r="I4461" t="n">
        <v>1</v>
      </c>
      <c r="J4461" t="n">
        <v>20</v>
      </c>
      <c r="K4461" t="n">
        <v>2</v>
      </c>
      <c r="L4461" t="n">
        <v>1</v>
      </c>
      <c r="M4461" t="n">
        <v>3</v>
      </c>
      <c r="R4461" s="15" t="n">
        <v>0</v>
      </c>
      <c r="S4461" s="15" t="n">
        <v>100000</v>
      </c>
      <c r="T4461" s="15" t="n">
        <v>100000</v>
      </c>
      <c r="U4461" s="15" t="n">
        <v>72600</v>
      </c>
      <c r="V4461">
        <f>IFERROR(VLOOKUP(D4461,Tablas_Equivalencia!$A$3:$B$8,2,FALSE),"Sin dato")</f>
        <v/>
      </c>
      <c r="W4461">
        <f>IFERROR(VLOOKUP(L4461,Tablas_Equivalencia!$D$3:$E$9,2,FALSE),"Sin dato")</f>
        <v/>
      </c>
      <c r="X4461">
        <f>IF(I4461=1,"Varón","Mujer")</f>
        <v/>
      </c>
      <c r="Y4461">
        <f>IFERROR(VLOOKUP(M4461,Tablas_Equivalencia!$G$3:$H$6,2,FALSE),"Sin dato")</f>
        <v/>
      </c>
      <c r="Z4461">
        <f>IF(J4461&lt;=24,"18-24","25-29")</f>
        <v/>
      </c>
      <c r="AA4461">
        <f>IF(M4461&lt;&gt;1,"",IF(P4461=2,1,0))</f>
        <v/>
      </c>
      <c r="AB4461">
        <f>IF(M4461&lt;&gt;1,"",IF(O4461&gt;=2,1,0))</f>
        <v/>
      </c>
      <c r="AC4461">
        <f>IF(M4461&lt;&gt;1,"",IF(OR(Q4461=999,Q4461=""),"",IF(OR(Q4461&lt;35,Q4461&gt;48),1,0)))</f>
        <v/>
      </c>
      <c r="AD4461">
        <f>IF(COUNT(AA4461:AC4461)&lt;3,"",SUM(AA4461:AC4461))</f>
        <v/>
      </c>
      <c r="AE4461">
        <f>IF(L4461&gt;=4,2,IF(L4461&gt;=2,1,0))</f>
        <v/>
      </c>
      <c r="AF4461">
        <f>IF(L4461&gt;=5,1,0)</f>
        <v/>
      </c>
      <c r="AG4461">
        <f>AE4461+AF4461</f>
        <v/>
      </c>
      <c r="AH4461" s="15">
        <f>IF(M4461&lt;&gt;1,"",IF(OR(R4461=-9,R4461=""),"",R4461))</f>
        <v/>
      </c>
      <c r="AI4461">
        <f>IF(M4461&lt;&gt;1,"",IF(OR(Q4461=999,Q4461=""),"",Q4461))</f>
        <v/>
      </c>
    </row>
    <row r="4462">
      <c r="A4462" t="inlineStr">
        <is>
          <t>TQRMNOP123849</t>
        </is>
      </c>
      <c r="B4462" t="n">
        <v>2025</v>
      </c>
      <c r="C4462" t="n">
        <v>1</v>
      </c>
      <c r="D4462" t="n">
        <v>43</v>
      </c>
      <c r="E4462" t="inlineStr">
        <is>
          <t>S</t>
        </is>
      </c>
      <c r="F4462" t="n">
        <v>19</v>
      </c>
      <c r="G4462" t="n">
        <v>558</v>
      </c>
      <c r="H4462" t="n">
        <v>2</v>
      </c>
      <c r="I4462" t="n">
        <v>1</v>
      </c>
      <c r="J4462" t="n">
        <v>23</v>
      </c>
      <c r="K4462" t="n">
        <v>1</v>
      </c>
      <c r="L4462" t="n">
        <v>5</v>
      </c>
      <c r="M4462" t="n">
        <v>1</v>
      </c>
      <c r="N4462" t="n">
        <v>3</v>
      </c>
      <c r="O4462" t="n">
        <v>1</v>
      </c>
      <c r="P4462" t="n">
        <v>1</v>
      </c>
      <c r="Q4462" t="n">
        <v>34</v>
      </c>
      <c r="R4462" s="15" t="n">
        <v>654000</v>
      </c>
      <c r="S4462" s="15" t="n">
        <v>0</v>
      </c>
      <c r="T4462" s="15" t="n">
        <v>654000</v>
      </c>
      <c r="U4462" s="15" t="n">
        <v>153100</v>
      </c>
      <c r="V4462">
        <f>IFERROR(VLOOKUP(D4462,Tablas_Equivalencia!$A$3:$B$8,2,FALSE),"Sin dato")</f>
        <v/>
      </c>
      <c r="W4462">
        <f>IFERROR(VLOOKUP(L4462,Tablas_Equivalencia!$D$3:$E$9,2,FALSE),"Sin dato")</f>
        <v/>
      </c>
      <c r="X4462">
        <f>IF(I4462=1,"Varón","Mujer")</f>
        <v/>
      </c>
      <c r="Y4462">
        <f>IFERROR(VLOOKUP(M4462,Tablas_Equivalencia!$G$3:$H$6,2,FALSE),"Sin dato")</f>
        <v/>
      </c>
      <c r="Z4462">
        <f>IF(J4462&lt;=24,"18-24","25-29")</f>
        <v/>
      </c>
      <c r="AA4462">
        <f>IF(M4462&lt;&gt;1,"",IF(P4462=2,1,0))</f>
        <v/>
      </c>
      <c r="AB4462">
        <f>IF(M4462&lt;&gt;1,"",IF(O4462&gt;=2,1,0))</f>
        <v/>
      </c>
      <c r="AC4462">
        <f>IF(M4462&lt;&gt;1,"",IF(OR(Q4462=999,Q4462=""),"",IF(OR(Q4462&lt;35,Q4462&gt;48),1,0)))</f>
        <v/>
      </c>
      <c r="AD4462">
        <f>IF(COUNT(AA4462:AC4462)&lt;3,"",SUM(AA4462:AC4462))</f>
        <v/>
      </c>
      <c r="AE4462">
        <f>IF(L4462&gt;=4,2,IF(L4462&gt;=2,1,0))</f>
        <v/>
      </c>
      <c r="AF4462">
        <f>IF(L4462&gt;=5,1,0)</f>
        <v/>
      </c>
      <c r="AG4462">
        <f>AE4462+AF4462</f>
        <v/>
      </c>
      <c r="AH4462" s="15">
        <f>IF(M4462&lt;&gt;1,"",IF(OR(R4462=-9,R4462=""),"",R4462))</f>
        <v/>
      </c>
      <c r="AI4462">
        <f>IF(M4462&lt;&gt;1,"",IF(OR(Q4462=999,Q4462=""),"",Q4462))</f>
        <v/>
      </c>
    </row>
    <row r="4463">
      <c r="A4463" t="inlineStr">
        <is>
          <t>TQRMNOP123850</t>
        </is>
      </c>
      <c r="B4463" t="n">
        <v>2025</v>
      </c>
      <c r="C4463" t="n">
        <v>1</v>
      </c>
      <c r="D4463" t="n">
        <v>1</v>
      </c>
      <c r="E4463" t="inlineStr">
        <is>
          <t>S</t>
        </is>
      </c>
      <c r="F4463" t="n">
        <v>32</v>
      </c>
      <c r="G4463" t="n">
        <v>1474</v>
      </c>
      <c r="H4463" t="n">
        <v>1</v>
      </c>
      <c r="I4463" t="n">
        <v>2</v>
      </c>
      <c r="J4463" t="n">
        <v>27</v>
      </c>
      <c r="K4463" t="n">
        <v>2</v>
      </c>
      <c r="L4463" t="n">
        <v>3</v>
      </c>
      <c r="M4463" t="n">
        <v>1</v>
      </c>
      <c r="N4463" t="n">
        <v>3</v>
      </c>
      <c r="O4463" t="n">
        <v>3</v>
      </c>
      <c r="P4463" t="n">
        <v>2</v>
      </c>
      <c r="Q4463" t="n">
        <v>28</v>
      </c>
      <c r="R4463" s="15" t="n">
        <v>271000</v>
      </c>
      <c r="S4463" s="15" t="n">
        <v>0</v>
      </c>
      <c r="T4463" s="15" t="n">
        <v>271000</v>
      </c>
      <c r="U4463" s="15" t="n">
        <v>259600</v>
      </c>
      <c r="V4463">
        <f>IFERROR(VLOOKUP(D4463,Tablas_Equivalencia!$A$3:$B$8,2,FALSE),"Sin dato")</f>
        <v/>
      </c>
      <c r="W4463">
        <f>IFERROR(VLOOKUP(L4463,Tablas_Equivalencia!$D$3:$E$9,2,FALSE),"Sin dato")</f>
        <v/>
      </c>
      <c r="X4463">
        <f>IF(I4463=1,"Varón","Mujer")</f>
        <v/>
      </c>
      <c r="Y4463">
        <f>IFERROR(VLOOKUP(M4463,Tablas_Equivalencia!$G$3:$H$6,2,FALSE),"Sin dato")</f>
        <v/>
      </c>
      <c r="Z4463">
        <f>IF(J4463&lt;=24,"18-24","25-29")</f>
        <v/>
      </c>
      <c r="AA4463">
        <f>IF(M4463&lt;&gt;1,"",IF(P4463=2,1,0))</f>
        <v/>
      </c>
      <c r="AB4463">
        <f>IF(M4463&lt;&gt;1,"",IF(O4463&gt;=2,1,0))</f>
        <v/>
      </c>
      <c r="AC4463">
        <f>IF(M4463&lt;&gt;1,"",IF(OR(Q4463=999,Q4463=""),"",IF(OR(Q4463&lt;35,Q4463&gt;48),1,0)))</f>
        <v/>
      </c>
      <c r="AD4463">
        <f>IF(COUNT(AA4463:AC4463)&lt;3,"",SUM(AA4463:AC4463))</f>
        <v/>
      </c>
      <c r="AE4463">
        <f>IF(L4463&gt;=4,2,IF(L4463&gt;=2,1,0))</f>
        <v/>
      </c>
      <c r="AF4463">
        <f>IF(L4463&gt;=5,1,0)</f>
        <v/>
      </c>
      <c r="AG4463">
        <f>AE4463+AF4463</f>
        <v/>
      </c>
      <c r="AH4463" s="15">
        <f>IF(M4463&lt;&gt;1,"",IF(OR(R4463=-9,R4463=""),"",R4463))</f>
        <v/>
      </c>
      <c r="AI4463">
        <f>IF(M4463&lt;&gt;1,"",IF(OR(Q4463=999,Q4463=""),"",Q4463))</f>
        <v/>
      </c>
    </row>
    <row r="4464">
      <c r="A4464" t="inlineStr">
        <is>
          <t>TQRMNOP123858</t>
        </is>
      </c>
      <c r="B4464" t="n">
        <v>2025</v>
      </c>
      <c r="C4464" t="n">
        <v>1</v>
      </c>
      <c r="D4464" t="n">
        <v>40</v>
      </c>
      <c r="E4464" t="inlineStr">
        <is>
          <t>N</t>
        </is>
      </c>
      <c r="F4464" t="n">
        <v>23</v>
      </c>
      <c r="G4464" t="n">
        <v>1083</v>
      </c>
      <c r="H4464" t="n">
        <v>3</v>
      </c>
      <c r="I4464" t="n">
        <v>1</v>
      </c>
      <c r="J4464" t="n">
        <v>20</v>
      </c>
      <c r="K4464" t="n">
        <v>1</v>
      </c>
      <c r="L4464" t="n">
        <v>4</v>
      </c>
      <c r="M4464" t="n">
        <v>1</v>
      </c>
      <c r="N4464" t="n">
        <v>3</v>
      </c>
      <c r="O4464" t="n">
        <v>1</v>
      </c>
      <c r="P4464" t="n">
        <v>1</v>
      </c>
      <c r="Q4464" t="n">
        <v>47</v>
      </c>
      <c r="R4464" s="15" t="n">
        <v>-9</v>
      </c>
      <c r="S4464" s="15" t="n">
        <v>0</v>
      </c>
      <c r="T4464" s="15" t="n">
        <v>0</v>
      </c>
      <c r="U4464" s="15" t="n">
        <v>200200</v>
      </c>
      <c r="V4464">
        <f>IFERROR(VLOOKUP(D4464,Tablas_Equivalencia!$A$3:$B$8,2,FALSE),"Sin dato")</f>
        <v/>
      </c>
      <c r="W4464">
        <f>IFERROR(VLOOKUP(L4464,Tablas_Equivalencia!$D$3:$E$9,2,FALSE),"Sin dato")</f>
        <v/>
      </c>
      <c r="X4464">
        <f>IF(I4464=1,"Varón","Mujer")</f>
        <v/>
      </c>
      <c r="Y4464">
        <f>IFERROR(VLOOKUP(M4464,Tablas_Equivalencia!$G$3:$H$6,2,FALSE),"Sin dato")</f>
        <v/>
      </c>
      <c r="Z4464">
        <f>IF(J4464&lt;=24,"18-24","25-29")</f>
        <v/>
      </c>
      <c r="AA4464">
        <f>IF(M4464&lt;&gt;1,"",IF(P4464=2,1,0))</f>
        <v/>
      </c>
      <c r="AB4464">
        <f>IF(M4464&lt;&gt;1,"",IF(O4464&gt;=2,1,0))</f>
        <v/>
      </c>
      <c r="AC4464">
        <f>IF(M4464&lt;&gt;1,"",IF(OR(Q4464=999,Q4464=""),"",IF(OR(Q4464&lt;35,Q4464&gt;48),1,0)))</f>
        <v/>
      </c>
      <c r="AD4464">
        <f>IF(COUNT(AA4464:AC4464)&lt;3,"",SUM(AA4464:AC4464))</f>
        <v/>
      </c>
      <c r="AE4464">
        <f>IF(L4464&gt;=4,2,IF(L4464&gt;=2,1,0))</f>
        <v/>
      </c>
      <c r="AF4464">
        <f>IF(L4464&gt;=5,1,0)</f>
        <v/>
      </c>
      <c r="AG4464">
        <f>AE4464+AF4464</f>
        <v/>
      </c>
      <c r="AH4464" s="15">
        <f>IF(M4464&lt;&gt;1,"",IF(OR(R4464=-9,R4464=""),"",R4464))</f>
        <v/>
      </c>
      <c r="AI4464">
        <f>IF(M4464&lt;&gt;1,"",IF(OR(Q4464=999,Q4464=""),"",Q4464))</f>
        <v/>
      </c>
    </row>
    <row r="4465">
      <c r="A4465" t="inlineStr">
        <is>
          <t>TQRMNOP123872</t>
        </is>
      </c>
      <c r="B4465" t="n">
        <v>2025</v>
      </c>
      <c r="C4465" t="n">
        <v>1</v>
      </c>
      <c r="D4465" t="n">
        <v>44</v>
      </c>
      <c r="E4465" t="inlineStr">
        <is>
          <t>N</t>
        </is>
      </c>
      <c r="F4465" t="n">
        <v>4</v>
      </c>
      <c r="G4465" t="n">
        <v>1472</v>
      </c>
      <c r="H4465" t="n">
        <v>1</v>
      </c>
      <c r="I4465" t="n">
        <v>1</v>
      </c>
      <c r="J4465" t="n">
        <v>20</v>
      </c>
      <c r="K4465" t="n">
        <v>2</v>
      </c>
      <c r="L4465" t="n">
        <v>3</v>
      </c>
      <c r="M4465" t="n">
        <v>1</v>
      </c>
      <c r="N4465" t="n">
        <v>3</v>
      </c>
      <c r="O4465" t="n">
        <v>1</v>
      </c>
      <c r="P4465" t="n">
        <v>1</v>
      </c>
      <c r="Q4465" t="n">
        <v>37</v>
      </c>
      <c r="R4465" s="15" t="n">
        <v>893000</v>
      </c>
      <c r="S4465" s="15" t="n">
        <v>0</v>
      </c>
      <c r="T4465" s="15" t="n">
        <v>893000</v>
      </c>
      <c r="U4465" s="15" t="n">
        <v>157100</v>
      </c>
      <c r="V4465">
        <f>IFERROR(VLOOKUP(D4465,Tablas_Equivalencia!$A$3:$B$8,2,FALSE),"Sin dato")</f>
        <v/>
      </c>
      <c r="W4465">
        <f>IFERROR(VLOOKUP(L4465,Tablas_Equivalencia!$D$3:$E$9,2,FALSE),"Sin dato")</f>
        <v/>
      </c>
      <c r="X4465">
        <f>IF(I4465=1,"Varón","Mujer")</f>
        <v/>
      </c>
      <c r="Y4465">
        <f>IFERROR(VLOOKUP(M4465,Tablas_Equivalencia!$G$3:$H$6,2,FALSE),"Sin dato")</f>
        <v/>
      </c>
      <c r="Z4465">
        <f>IF(J4465&lt;=24,"18-24","25-29")</f>
        <v/>
      </c>
      <c r="AA4465">
        <f>IF(M4465&lt;&gt;1,"",IF(P4465=2,1,0))</f>
        <v/>
      </c>
      <c r="AB4465">
        <f>IF(M4465&lt;&gt;1,"",IF(O4465&gt;=2,1,0))</f>
        <v/>
      </c>
      <c r="AC4465">
        <f>IF(M4465&lt;&gt;1,"",IF(OR(Q4465=999,Q4465=""),"",IF(OR(Q4465&lt;35,Q4465&gt;48),1,0)))</f>
        <v/>
      </c>
      <c r="AD4465">
        <f>IF(COUNT(AA4465:AC4465)&lt;3,"",SUM(AA4465:AC4465))</f>
        <v/>
      </c>
      <c r="AE4465">
        <f>IF(L4465&gt;=4,2,IF(L4465&gt;=2,1,0))</f>
        <v/>
      </c>
      <c r="AF4465">
        <f>IF(L4465&gt;=5,1,0)</f>
        <v/>
      </c>
      <c r="AG4465">
        <f>AE4465+AF4465</f>
        <v/>
      </c>
      <c r="AH4465" s="15">
        <f>IF(M4465&lt;&gt;1,"",IF(OR(R4465=-9,R4465=""),"",R4465))</f>
        <v/>
      </c>
      <c r="AI4465">
        <f>IF(M4465&lt;&gt;1,"",IF(OR(Q4465=999,Q4465=""),"",Q4465))</f>
        <v/>
      </c>
    </row>
    <row r="4466">
      <c r="A4466" t="inlineStr">
        <is>
          <t>TQRMNOP123885</t>
        </is>
      </c>
      <c r="B4466" t="n">
        <v>2025</v>
      </c>
      <c r="C4466" t="n">
        <v>1</v>
      </c>
      <c r="D4466" t="n">
        <v>43</v>
      </c>
      <c r="E4466" t="inlineStr">
        <is>
          <t>N</t>
        </is>
      </c>
      <c r="F4466" t="n">
        <v>34</v>
      </c>
      <c r="G4466" t="n">
        <v>1280</v>
      </c>
      <c r="H4466" t="n">
        <v>1</v>
      </c>
      <c r="I4466" t="n">
        <v>2</v>
      </c>
      <c r="J4466" t="n">
        <v>22</v>
      </c>
      <c r="K4466" t="n">
        <v>2</v>
      </c>
      <c r="L4466" t="n">
        <v>3</v>
      </c>
      <c r="M4466" t="n">
        <v>2</v>
      </c>
      <c r="R4466" s="15" t="n">
        <v>0</v>
      </c>
      <c r="S4466" s="15" t="n">
        <v>0</v>
      </c>
      <c r="T4466" s="15" t="n">
        <v>0</v>
      </c>
      <c r="U4466" s="15" t="n">
        <v>236300</v>
      </c>
      <c r="V4466">
        <f>IFERROR(VLOOKUP(D4466,Tablas_Equivalencia!$A$3:$B$8,2,FALSE),"Sin dato")</f>
        <v/>
      </c>
      <c r="W4466">
        <f>IFERROR(VLOOKUP(L4466,Tablas_Equivalencia!$D$3:$E$9,2,FALSE),"Sin dato")</f>
        <v/>
      </c>
      <c r="X4466">
        <f>IF(I4466=1,"Varón","Mujer")</f>
        <v/>
      </c>
      <c r="Y4466">
        <f>IFERROR(VLOOKUP(M4466,Tablas_Equivalencia!$G$3:$H$6,2,FALSE),"Sin dato")</f>
        <v/>
      </c>
      <c r="Z4466">
        <f>IF(J4466&lt;=24,"18-24","25-29")</f>
        <v/>
      </c>
      <c r="AA4466">
        <f>IF(M4466&lt;&gt;1,"",IF(P4466=2,1,0))</f>
        <v/>
      </c>
      <c r="AB4466">
        <f>IF(M4466&lt;&gt;1,"",IF(O4466&gt;=2,1,0))</f>
        <v/>
      </c>
      <c r="AC4466">
        <f>IF(M4466&lt;&gt;1,"",IF(OR(Q4466=999,Q4466=""),"",IF(OR(Q4466&lt;35,Q4466&gt;48),1,0)))</f>
        <v/>
      </c>
      <c r="AD4466">
        <f>IF(COUNT(AA4466:AC4466)&lt;3,"",SUM(AA4466:AC4466))</f>
        <v/>
      </c>
      <c r="AE4466">
        <f>IF(L4466&gt;=4,2,IF(L4466&gt;=2,1,0))</f>
        <v/>
      </c>
      <c r="AF4466">
        <f>IF(L4466&gt;=5,1,0)</f>
        <v/>
      </c>
      <c r="AG4466">
        <f>AE4466+AF4466</f>
        <v/>
      </c>
      <c r="AH4466" s="15">
        <f>IF(M4466&lt;&gt;1,"",IF(OR(R4466=-9,R4466=""),"",R4466))</f>
        <v/>
      </c>
      <c r="AI4466">
        <f>IF(M4466&lt;&gt;1,"",IF(OR(Q4466=999,Q4466=""),"",Q4466))</f>
        <v/>
      </c>
    </row>
    <row r="4467">
      <c r="A4467" t="inlineStr">
        <is>
          <t>TQRMNOP123887</t>
        </is>
      </c>
      <c r="B4467" t="n">
        <v>2025</v>
      </c>
      <c r="C4467" t="n">
        <v>1</v>
      </c>
      <c r="D4467" t="n">
        <v>43</v>
      </c>
      <c r="E4467" t="inlineStr">
        <is>
          <t>N</t>
        </is>
      </c>
      <c r="F4467" t="n">
        <v>29</v>
      </c>
      <c r="G4467" t="n">
        <v>1431</v>
      </c>
      <c r="H4467" t="n">
        <v>3</v>
      </c>
      <c r="I4467" t="n">
        <v>1</v>
      </c>
      <c r="J4467" t="n">
        <v>25</v>
      </c>
      <c r="K4467" t="n">
        <v>1</v>
      </c>
      <c r="L4467" t="n">
        <v>3</v>
      </c>
      <c r="M4467" t="n">
        <v>3</v>
      </c>
      <c r="R4467" s="15" t="n">
        <v>0</v>
      </c>
      <c r="S4467" s="15" t="n">
        <v>196000</v>
      </c>
      <c r="T4467" s="15" t="n">
        <v>196000</v>
      </c>
      <c r="U4467" s="15" t="n">
        <v>226900</v>
      </c>
      <c r="V4467">
        <f>IFERROR(VLOOKUP(D4467,Tablas_Equivalencia!$A$3:$B$8,2,FALSE),"Sin dato")</f>
        <v/>
      </c>
      <c r="W4467">
        <f>IFERROR(VLOOKUP(L4467,Tablas_Equivalencia!$D$3:$E$9,2,FALSE),"Sin dato")</f>
        <v/>
      </c>
      <c r="X4467">
        <f>IF(I4467=1,"Varón","Mujer")</f>
        <v/>
      </c>
      <c r="Y4467">
        <f>IFERROR(VLOOKUP(M4467,Tablas_Equivalencia!$G$3:$H$6,2,FALSE),"Sin dato")</f>
        <v/>
      </c>
      <c r="Z4467">
        <f>IF(J4467&lt;=24,"18-24","25-29")</f>
        <v/>
      </c>
      <c r="AA4467">
        <f>IF(M4467&lt;&gt;1,"",IF(P4467=2,1,0))</f>
        <v/>
      </c>
      <c r="AB4467">
        <f>IF(M4467&lt;&gt;1,"",IF(O4467&gt;=2,1,0))</f>
        <v/>
      </c>
      <c r="AC4467">
        <f>IF(M4467&lt;&gt;1,"",IF(OR(Q4467=999,Q4467=""),"",IF(OR(Q4467&lt;35,Q4467&gt;48),1,0)))</f>
        <v/>
      </c>
      <c r="AD4467">
        <f>IF(COUNT(AA4467:AC4467)&lt;3,"",SUM(AA4467:AC4467))</f>
        <v/>
      </c>
      <c r="AE4467">
        <f>IF(L4467&gt;=4,2,IF(L4467&gt;=2,1,0))</f>
        <v/>
      </c>
      <c r="AF4467">
        <f>IF(L4467&gt;=5,1,0)</f>
        <v/>
      </c>
      <c r="AG4467">
        <f>AE4467+AF4467</f>
        <v/>
      </c>
      <c r="AH4467" s="15">
        <f>IF(M4467&lt;&gt;1,"",IF(OR(R4467=-9,R4467=""),"",R4467))</f>
        <v/>
      </c>
      <c r="AI4467">
        <f>IF(M4467&lt;&gt;1,"",IF(OR(Q4467=999,Q4467=""),"",Q4467))</f>
        <v/>
      </c>
    </row>
    <row r="4468">
      <c r="A4468" t="inlineStr">
        <is>
          <t>TQRMNOP123890</t>
        </is>
      </c>
      <c r="B4468" t="n">
        <v>2025</v>
      </c>
      <c r="C4468" t="n">
        <v>1</v>
      </c>
      <c r="D4468" t="n">
        <v>44</v>
      </c>
      <c r="E4468" t="inlineStr">
        <is>
          <t>N</t>
        </is>
      </c>
      <c r="F4468" t="n">
        <v>4</v>
      </c>
      <c r="G4468" t="n">
        <v>1187</v>
      </c>
      <c r="H4468" t="n">
        <v>3</v>
      </c>
      <c r="I4468" t="n">
        <v>1</v>
      </c>
      <c r="J4468" t="n">
        <v>19</v>
      </c>
      <c r="K4468" t="n">
        <v>2</v>
      </c>
      <c r="L4468" t="n">
        <v>5</v>
      </c>
      <c r="M4468" t="n">
        <v>1</v>
      </c>
      <c r="N4468" t="n">
        <v>3</v>
      </c>
      <c r="O4468" t="n">
        <v>2</v>
      </c>
      <c r="P4468" t="n">
        <v>2</v>
      </c>
      <c r="Q4468" t="n">
        <v>34</v>
      </c>
      <c r="R4468" s="15" t="n">
        <v>642000</v>
      </c>
      <c r="S4468" s="15" t="n">
        <v>0</v>
      </c>
      <c r="T4468" s="15" t="n">
        <v>642000</v>
      </c>
      <c r="U4468" s="15" t="n">
        <v>159600</v>
      </c>
      <c r="V4468">
        <f>IFERROR(VLOOKUP(D4468,Tablas_Equivalencia!$A$3:$B$8,2,FALSE),"Sin dato")</f>
        <v/>
      </c>
      <c r="W4468">
        <f>IFERROR(VLOOKUP(L4468,Tablas_Equivalencia!$D$3:$E$9,2,FALSE),"Sin dato")</f>
        <v/>
      </c>
      <c r="X4468">
        <f>IF(I4468=1,"Varón","Mujer")</f>
        <v/>
      </c>
      <c r="Y4468">
        <f>IFERROR(VLOOKUP(M4468,Tablas_Equivalencia!$G$3:$H$6,2,FALSE),"Sin dato")</f>
        <v/>
      </c>
      <c r="Z4468">
        <f>IF(J4468&lt;=24,"18-24","25-29")</f>
        <v/>
      </c>
      <c r="AA4468">
        <f>IF(M4468&lt;&gt;1,"",IF(P4468=2,1,0))</f>
        <v/>
      </c>
      <c r="AB4468">
        <f>IF(M4468&lt;&gt;1,"",IF(O4468&gt;=2,1,0))</f>
        <v/>
      </c>
      <c r="AC4468">
        <f>IF(M4468&lt;&gt;1,"",IF(OR(Q4468=999,Q4468=""),"",IF(OR(Q4468&lt;35,Q4468&gt;48),1,0)))</f>
        <v/>
      </c>
      <c r="AD4468">
        <f>IF(COUNT(AA4468:AC4468)&lt;3,"",SUM(AA4468:AC4468))</f>
        <v/>
      </c>
      <c r="AE4468">
        <f>IF(L4468&gt;=4,2,IF(L4468&gt;=2,1,0))</f>
        <v/>
      </c>
      <c r="AF4468">
        <f>IF(L4468&gt;=5,1,0)</f>
        <v/>
      </c>
      <c r="AG4468">
        <f>AE4468+AF4468</f>
        <v/>
      </c>
      <c r="AH4468" s="15">
        <f>IF(M4468&lt;&gt;1,"",IF(OR(R4468=-9,R4468=""),"",R4468))</f>
        <v/>
      </c>
      <c r="AI4468">
        <f>IF(M4468&lt;&gt;1,"",IF(OR(Q4468=999,Q4468=""),"",Q4468))</f>
        <v/>
      </c>
    </row>
    <row r="4469">
      <c r="A4469" t="inlineStr">
        <is>
          <t>TQRMNOP123891</t>
        </is>
      </c>
      <c r="B4469" t="n">
        <v>2025</v>
      </c>
      <c r="C4469" t="n">
        <v>1</v>
      </c>
      <c r="D4469" t="n">
        <v>43</v>
      </c>
      <c r="E4469" t="inlineStr">
        <is>
          <t>N</t>
        </is>
      </c>
      <c r="F4469" t="n">
        <v>34</v>
      </c>
      <c r="G4469" t="n">
        <v>875</v>
      </c>
      <c r="H4469" t="n">
        <v>3</v>
      </c>
      <c r="I4469" t="n">
        <v>2</v>
      </c>
      <c r="J4469" t="n">
        <v>26</v>
      </c>
      <c r="K4469" t="n">
        <v>2</v>
      </c>
      <c r="L4469" t="n">
        <v>4</v>
      </c>
      <c r="M4469" t="n">
        <v>1</v>
      </c>
      <c r="N4469" t="n">
        <v>3</v>
      </c>
      <c r="O4469" t="n">
        <v>1</v>
      </c>
      <c r="P4469" t="n">
        <v>1</v>
      </c>
      <c r="Q4469" t="n">
        <v>26</v>
      </c>
      <c r="R4469" s="15" t="n">
        <v>-9</v>
      </c>
      <c r="S4469" s="15" t="n">
        <v>0</v>
      </c>
      <c r="T4469" s="15" t="n">
        <v>0</v>
      </c>
      <c r="U4469" s="15" t="n">
        <v>234700</v>
      </c>
      <c r="V4469">
        <f>IFERROR(VLOOKUP(D4469,Tablas_Equivalencia!$A$3:$B$8,2,FALSE),"Sin dato")</f>
        <v/>
      </c>
      <c r="W4469">
        <f>IFERROR(VLOOKUP(L4469,Tablas_Equivalencia!$D$3:$E$9,2,FALSE),"Sin dato")</f>
        <v/>
      </c>
      <c r="X4469">
        <f>IF(I4469=1,"Varón","Mujer")</f>
        <v/>
      </c>
      <c r="Y4469">
        <f>IFERROR(VLOOKUP(M4469,Tablas_Equivalencia!$G$3:$H$6,2,FALSE),"Sin dato")</f>
        <v/>
      </c>
      <c r="Z4469">
        <f>IF(J4469&lt;=24,"18-24","25-29")</f>
        <v/>
      </c>
      <c r="AA4469">
        <f>IF(M4469&lt;&gt;1,"",IF(P4469=2,1,0))</f>
        <v/>
      </c>
      <c r="AB4469">
        <f>IF(M4469&lt;&gt;1,"",IF(O4469&gt;=2,1,0))</f>
        <v/>
      </c>
      <c r="AC4469">
        <f>IF(M4469&lt;&gt;1,"",IF(OR(Q4469=999,Q4469=""),"",IF(OR(Q4469&lt;35,Q4469&gt;48),1,0)))</f>
        <v/>
      </c>
      <c r="AD4469">
        <f>IF(COUNT(AA4469:AC4469)&lt;3,"",SUM(AA4469:AC4469))</f>
        <v/>
      </c>
      <c r="AE4469">
        <f>IF(L4469&gt;=4,2,IF(L4469&gt;=2,1,0))</f>
        <v/>
      </c>
      <c r="AF4469">
        <f>IF(L4469&gt;=5,1,0)</f>
        <v/>
      </c>
      <c r="AG4469">
        <f>AE4469+AF4469</f>
        <v/>
      </c>
      <c r="AH4469" s="15">
        <f>IF(M4469&lt;&gt;1,"",IF(OR(R4469=-9,R4469=""),"",R4469))</f>
        <v/>
      </c>
      <c r="AI4469">
        <f>IF(M4469&lt;&gt;1,"",IF(OR(Q4469=999,Q4469=""),"",Q4469))</f>
        <v/>
      </c>
    </row>
    <row r="4470">
      <c r="A4470" t="inlineStr">
        <is>
          <t>TQRMNOP123892</t>
        </is>
      </c>
      <c r="B4470" t="n">
        <v>2025</v>
      </c>
      <c r="C4470" t="n">
        <v>1</v>
      </c>
      <c r="D4470" t="n">
        <v>1</v>
      </c>
      <c r="E4470" t="inlineStr">
        <is>
          <t>S</t>
        </is>
      </c>
      <c r="F4470" t="n">
        <v>32</v>
      </c>
      <c r="G4470" t="n">
        <v>1222</v>
      </c>
      <c r="H4470" t="n">
        <v>3</v>
      </c>
      <c r="I4470" t="n">
        <v>1</v>
      </c>
      <c r="J4470" t="n">
        <v>24</v>
      </c>
      <c r="K4470" t="n">
        <v>1</v>
      </c>
      <c r="L4470" t="n">
        <v>5</v>
      </c>
      <c r="M4470" t="n">
        <v>1</v>
      </c>
      <c r="N4470" t="n">
        <v>3</v>
      </c>
      <c r="O4470" t="n">
        <v>1</v>
      </c>
      <c r="P4470" t="n">
        <v>1</v>
      </c>
      <c r="Q4470" t="n">
        <v>47</v>
      </c>
      <c r="R4470" s="15" t="n">
        <v>588000</v>
      </c>
      <c r="S4470" s="15" t="n">
        <v>0</v>
      </c>
      <c r="T4470" s="15" t="n">
        <v>588000</v>
      </c>
      <c r="U4470" s="15" t="n">
        <v>89200</v>
      </c>
      <c r="V4470">
        <f>IFERROR(VLOOKUP(D4470,Tablas_Equivalencia!$A$3:$B$8,2,FALSE),"Sin dato")</f>
        <v/>
      </c>
      <c r="W4470">
        <f>IFERROR(VLOOKUP(L4470,Tablas_Equivalencia!$D$3:$E$9,2,FALSE),"Sin dato")</f>
        <v/>
      </c>
      <c r="X4470">
        <f>IF(I4470=1,"Varón","Mujer")</f>
        <v/>
      </c>
      <c r="Y4470">
        <f>IFERROR(VLOOKUP(M4470,Tablas_Equivalencia!$G$3:$H$6,2,FALSE),"Sin dato")</f>
        <v/>
      </c>
      <c r="Z4470">
        <f>IF(J4470&lt;=24,"18-24","25-29")</f>
        <v/>
      </c>
      <c r="AA4470">
        <f>IF(M4470&lt;&gt;1,"",IF(P4470=2,1,0))</f>
        <v/>
      </c>
      <c r="AB4470">
        <f>IF(M4470&lt;&gt;1,"",IF(O4470&gt;=2,1,0))</f>
        <v/>
      </c>
      <c r="AC4470">
        <f>IF(M4470&lt;&gt;1,"",IF(OR(Q4470=999,Q4470=""),"",IF(OR(Q4470&lt;35,Q4470&gt;48),1,0)))</f>
        <v/>
      </c>
      <c r="AD4470">
        <f>IF(COUNT(AA4470:AC4470)&lt;3,"",SUM(AA4470:AC4470))</f>
        <v/>
      </c>
      <c r="AE4470">
        <f>IF(L4470&gt;=4,2,IF(L4470&gt;=2,1,0))</f>
        <v/>
      </c>
      <c r="AF4470">
        <f>IF(L4470&gt;=5,1,0)</f>
        <v/>
      </c>
      <c r="AG4470">
        <f>AE4470+AF4470</f>
        <v/>
      </c>
      <c r="AH4470" s="15">
        <f>IF(M4470&lt;&gt;1,"",IF(OR(R4470=-9,R4470=""),"",R4470))</f>
        <v/>
      </c>
      <c r="AI4470">
        <f>IF(M4470&lt;&gt;1,"",IF(OR(Q4470=999,Q4470=""),"",Q4470))</f>
        <v/>
      </c>
    </row>
    <row r="4471">
      <c r="A4471" t="inlineStr">
        <is>
          <t>TQRMNOP123895</t>
        </is>
      </c>
      <c r="B4471" t="n">
        <v>2025</v>
      </c>
      <c r="C4471" t="n">
        <v>1</v>
      </c>
      <c r="D4471" t="n">
        <v>43</v>
      </c>
      <c r="E4471" t="inlineStr">
        <is>
          <t>N</t>
        </is>
      </c>
      <c r="F4471" t="n">
        <v>29</v>
      </c>
      <c r="G4471" t="n">
        <v>887</v>
      </c>
      <c r="H4471" t="n">
        <v>3</v>
      </c>
      <c r="I4471" t="n">
        <v>2</v>
      </c>
      <c r="J4471" t="n">
        <v>20</v>
      </c>
      <c r="K4471" t="n">
        <v>2</v>
      </c>
      <c r="L4471" t="n">
        <v>3</v>
      </c>
      <c r="M4471" t="n">
        <v>3</v>
      </c>
      <c r="R4471" s="15" t="n">
        <v>0</v>
      </c>
      <c r="S4471" s="15" t="n">
        <v>0</v>
      </c>
      <c r="T4471" s="15" t="n">
        <v>0</v>
      </c>
      <c r="U4471" s="15" t="n">
        <v>61300</v>
      </c>
      <c r="V4471">
        <f>IFERROR(VLOOKUP(D4471,Tablas_Equivalencia!$A$3:$B$8,2,FALSE),"Sin dato")</f>
        <v/>
      </c>
      <c r="W4471">
        <f>IFERROR(VLOOKUP(L4471,Tablas_Equivalencia!$D$3:$E$9,2,FALSE),"Sin dato")</f>
        <v/>
      </c>
      <c r="X4471">
        <f>IF(I4471=1,"Varón","Mujer")</f>
        <v/>
      </c>
      <c r="Y4471">
        <f>IFERROR(VLOOKUP(M4471,Tablas_Equivalencia!$G$3:$H$6,2,FALSE),"Sin dato")</f>
        <v/>
      </c>
      <c r="Z4471">
        <f>IF(J4471&lt;=24,"18-24","25-29")</f>
        <v/>
      </c>
      <c r="AA4471">
        <f>IF(M4471&lt;&gt;1,"",IF(P4471=2,1,0))</f>
        <v/>
      </c>
      <c r="AB4471">
        <f>IF(M4471&lt;&gt;1,"",IF(O4471&gt;=2,1,0))</f>
        <v/>
      </c>
      <c r="AC4471">
        <f>IF(M4471&lt;&gt;1,"",IF(OR(Q4471=999,Q4471=""),"",IF(OR(Q4471&lt;35,Q4471&gt;48),1,0)))</f>
        <v/>
      </c>
      <c r="AD4471">
        <f>IF(COUNT(AA4471:AC4471)&lt;3,"",SUM(AA4471:AC4471))</f>
        <v/>
      </c>
      <c r="AE4471">
        <f>IF(L4471&gt;=4,2,IF(L4471&gt;=2,1,0))</f>
        <v/>
      </c>
      <c r="AF4471">
        <f>IF(L4471&gt;=5,1,0)</f>
        <v/>
      </c>
      <c r="AG4471">
        <f>AE4471+AF4471</f>
        <v/>
      </c>
      <c r="AH4471" s="15">
        <f>IF(M4471&lt;&gt;1,"",IF(OR(R4471=-9,R4471=""),"",R4471))</f>
        <v/>
      </c>
      <c r="AI4471">
        <f>IF(M4471&lt;&gt;1,"",IF(OR(Q4471=999,Q4471=""),"",Q4471))</f>
        <v/>
      </c>
    </row>
    <row r="4472">
      <c r="A4472" t="inlineStr">
        <is>
          <t>TQRMNOP123896</t>
        </is>
      </c>
      <c r="B4472" t="n">
        <v>2025</v>
      </c>
      <c r="C4472" t="n">
        <v>1</v>
      </c>
      <c r="D4472" t="n">
        <v>1</v>
      </c>
      <c r="E4472" t="inlineStr">
        <is>
          <t>S</t>
        </is>
      </c>
      <c r="F4472" t="n">
        <v>33</v>
      </c>
      <c r="G4472" t="n">
        <v>842</v>
      </c>
      <c r="H4472" t="n">
        <v>3</v>
      </c>
      <c r="I4472" t="n">
        <v>1</v>
      </c>
      <c r="J4472" t="n">
        <v>21</v>
      </c>
      <c r="K4472" t="n">
        <v>2</v>
      </c>
      <c r="L4472" t="n">
        <v>3</v>
      </c>
      <c r="M4472" t="n">
        <v>1</v>
      </c>
      <c r="N4472" t="n">
        <v>3</v>
      </c>
      <c r="O4472" t="n">
        <v>2</v>
      </c>
      <c r="P4472" t="n">
        <v>2</v>
      </c>
      <c r="Q4472" t="n">
        <v>18</v>
      </c>
      <c r="R4472" s="15" t="n">
        <v>-9</v>
      </c>
      <c r="S4472" s="15" t="n">
        <v>0</v>
      </c>
      <c r="T4472" s="15" t="n">
        <v>0</v>
      </c>
      <c r="U4472" s="15" t="n">
        <v>384400</v>
      </c>
      <c r="V4472">
        <f>IFERROR(VLOOKUP(D4472,Tablas_Equivalencia!$A$3:$B$8,2,FALSE),"Sin dato")</f>
        <v/>
      </c>
      <c r="W4472">
        <f>IFERROR(VLOOKUP(L4472,Tablas_Equivalencia!$D$3:$E$9,2,FALSE),"Sin dato")</f>
        <v/>
      </c>
      <c r="X4472">
        <f>IF(I4472=1,"Varón","Mujer")</f>
        <v/>
      </c>
      <c r="Y4472">
        <f>IFERROR(VLOOKUP(M4472,Tablas_Equivalencia!$G$3:$H$6,2,FALSE),"Sin dato")</f>
        <v/>
      </c>
      <c r="Z4472">
        <f>IF(J4472&lt;=24,"18-24","25-29")</f>
        <v/>
      </c>
      <c r="AA4472">
        <f>IF(M4472&lt;&gt;1,"",IF(P4472=2,1,0))</f>
        <v/>
      </c>
      <c r="AB4472">
        <f>IF(M4472&lt;&gt;1,"",IF(O4472&gt;=2,1,0))</f>
        <v/>
      </c>
      <c r="AC4472">
        <f>IF(M4472&lt;&gt;1,"",IF(OR(Q4472=999,Q4472=""),"",IF(OR(Q4472&lt;35,Q4472&gt;48),1,0)))</f>
        <v/>
      </c>
      <c r="AD4472">
        <f>IF(COUNT(AA4472:AC4472)&lt;3,"",SUM(AA4472:AC4472))</f>
        <v/>
      </c>
      <c r="AE4472">
        <f>IF(L4472&gt;=4,2,IF(L4472&gt;=2,1,0))</f>
        <v/>
      </c>
      <c r="AF4472">
        <f>IF(L4472&gt;=5,1,0)</f>
        <v/>
      </c>
      <c r="AG4472">
        <f>AE4472+AF4472</f>
        <v/>
      </c>
      <c r="AH4472" s="15">
        <f>IF(M4472&lt;&gt;1,"",IF(OR(R4472=-9,R4472=""),"",R4472))</f>
        <v/>
      </c>
      <c r="AI4472">
        <f>IF(M4472&lt;&gt;1,"",IF(OR(Q4472=999,Q4472=""),"",Q4472))</f>
        <v/>
      </c>
    </row>
    <row r="4473">
      <c r="A4473" t="inlineStr">
        <is>
          <t>TQRMNOP123897</t>
        </is>
      </c>
      <c r="B4473" t="n">
        <v>2025</v>
      </c>
      <c r="C4473" t="n">
        <v>1</v>
      </c>
      <c r="D4473" t="n">
        <v>43</v>
      </c>
      <c r="E4473" t="inlineStr">
        <is>
          <t>N</t>
        </is>
      </c>
      <c r="F4473" t="n">
        <v>34</v>
      </c>
      <c r="G4473" t="n">
        <v>553</v>
      </c>
      <c r="H4473" t="n">
        <v>1</v>
      </c>
      <c r="I4473" t="n">
        <v>1</v>
      </c>
      <c r="J4473" t="n">
        <v>25</v>
      </c>
      <c r="K4473" t="n">
        <v>2</v>
      </c>
      <c r="L4473" t="n">
        <v>5</v>
      </c>
      <c r="M4473" t="n">
        <v>1</v>
      </c>
      <c r="N4473" t="n">
        <v>2</v>
      </c>
      <c r="O4473" t="n">
        <v>1</v>
      </c>
      <c r="P4473" t="n">
        <v>1</v>
      </c>
      <c r="Q4473" t="n">
        <v>33</v>
      </c>
      <c r="R4473" s="15" t="n">
        <v>846000</v>
      </c>
      <c r="S4473" s="15" t="n">
        <v>0</v>
      </c>
      <c r="T4473" s="15" t="n">
        <v>846000</v>
      </c>
      <c r="U4473" s="15" t="n">
        <v>298400</v>
      </c>
      <c r="V4473">
        <f>IFERROR(VLOOKUP(D4473,Tablas_Equivalencia!$A$3:$B$8,2,FALSE),"Sin dato")</f>
        <v/>
      </c>
      <c r="W4473">
        <f>IFERROR(VLOOKUP(L4473,Tablas_Equivalencia!$D$3:$E$9,2,FALSE),"Sin dato")</f>
        <v/>
      </c>
      <c r="X4473">
        <f>IF(I4473=1,"Varón","Mujer")</f>
        <v/>
      </c>
      <c r="Y4473">
        <f>IFERROR(VLOOKUP(M4473,Tablas_Equivalencia!$G$3:$H$6,2,FALSE),"Sin dato")</f>
        <v/>
      </c>
      <c r="Z4473">
        <f>IF(J4473&lt;=24,"18-24","25-29")</f>
        <v/>
      </c>
      <c r="AA4473">
        <f>IF(M4473&lt;&gt;1,"",IF(P4473=2,1,0))</f>
        <v/>
      </c>
      <c r="AB4473">
        <f>IF(M4473&lt;&gt;1,"",IF(O4473&gt;=2,1,0))</f>
        <v/>
      </c>
      <c r="AC4473">
        <f>IF(M4473&lt;&gt;1,"",IF(OR(Q4473=999,Q4473=""),"",IF(OR(Q4473&lt;35,Q4473&gt;48),1,0)))</f>
        <v/>
      </c>
      <c r="AD4473">
        <f>IF(COUNT(AA4473:AC4473)&lt;3,"",SUM(AA4473:AC4473))</f>
        <v/>
      </c>
      <c r="AE4473">
        <f>IF(L4473&gt;=4,2,IF(L4473&gt;=2,1,0))</f>
        <v/>
      </c>
      <c r="AF4473">
        <f>IF(L4473&gt;=5,1,0)</f>
        <v/>
      </c>
      <c r="AG4473">
        <f>AE4473+AF4473</f>
        <v/>
      </c>
      <c r="AH4473" s="15">
        <f>IF(M4473&lt;&gt;1,"",IF(OR(R4473=-9,R4473=""),"",R4473))</f>
        <v/>
      </c>
      <c r="AI4473">
        <f>IF(M4473&lt;&gt;1,"",IF(OR(Q4473=999,Q4473=""),"",Q4473))</f>
        <v/>
      </c>
    </row>
    <row r="4474">
      <c r="A4474" t="inlineStr">
        <is>
          <t>TQRMNOP123902</t>
        </is>
      </c>
      <c r="B4474" t="n">
        <v>2025</v>
      </c>
      <c r="C4474" t="n">
        <v>1</v>
      </c>
      <c r="D4474" t="n">
        <v>1</v>
      </c>
      <c r="E4474" t="inlineStr">
        <is>
          <t>S</t>
        </is>
      </c>
      <c r="F4474" t="n">
        <v>33</v>
      </c>
      <c r="G4474" t="n">
        <v>786</v>
      </c>
      <c r="H4474" t="n">
        <v>2</v>
      </c>
      <c r="I4474" t="n">
        <v>1</v>
      </c>
      <c r="J4474" t="n">
        <v>23</v>
      </c>
      <c r="K4474" t="n">
        <v>2</v>
      </c>
      <c r="L4474" t="n">
        <v>5</v>
      </c>
      <c r="M4474" t="n">
        <v>1</v>
      </c>
      <c r="N4474" t="n">
        <v>3</v>
      </c>
      <c r="O4474" t="n">
        <v>1</v>
      </c>
      <c r="P4474" t="n">
        <v>1</v>
      </c>
      <c r="Q4474" t="n">
        <v>56</v>
      </c>
      <c r="R4474" s="15" t="n">
        <v>1704000</v>
      </c>
      <c r="S4474" s="15" t="n">
        <v>0</v>
      </c>
      <c r="T4474" s="15" t="n">
        <v>1704000</v>
      </c>
      <c r="U4474" s="15" t="n">
        <v>301700</v>
      </c>
      <c r="V4474">
        <f>IFERROR(VLOOKUP(D4474,Tablas_Equivalencia!$A$3:$B$8,2,FALSE),"Sin dato")</f>
        <v/>
      </c>
      <c r="W4474">
        <f>IFERROR(VLOOKUP(L4474,Tablas_Equivalencia!$D$3:$E$9,2,FALSE),"Sin dato")</f>
        <v/>
      </c>
      <c r="X4474">
        <f>IF(I4474=1,"Varón","Mujer")</f>
        <v/>
      </c>
      <c r="Y4474">
        <f>IFERROR(VLOOKUP(M4474,Tablas_Equivalencia!$G$3:$H$6,2,FALSE),"Sin dato")</f>
        <v/>
      </c>
      <c r="Z4474">
        <f>IF(J4474&lt;=24,"18-24","25-29")</f>
        <v/>
      </c>
      <c r="AA4474">
        <f>IF(M4474&lt;&gt;1,"",IF(P4474=2,1,0))</f>
        <v/>
      </c>
      <c r="AB4474">
        <f>IF(M4474&lt;&gt;1,"",IF(O4474&gt;=2,1,0))</f>
        <v/>
      </c>
      <c r="AC4474">
        <f>IF(M4474&lt;&gt;1,"",IF(OR(Q4474=999,Q4474=""),"",IF(OR(Q4474&lt;35,Q4474&gt;48),1,0)))</f>
        <v/>
      </c>
      <c r="AD4474">
        <f>IF(COUNT(AA4474:AC4474)&lt;3,"",SUM(AA4474:AC4474))</f>
        <v/>
      </c>
      <c r="AE4474">
        <f>IF(L4474&gt;=4,2,IF(L4474&gt;=2,1,0))</f>
        <v/>
      </c>
      <c r="AF4474">
        <f>IF(L4474&gt;=5,1,0)</f>
        <v/>
      </c>
      <c r="AG4474">
        <f>AE4474+AF4474</f>
        <v/>
      </c>
      <c r="AH4474" s="15">
        <f>IF(M4474&lt;&gt;1,"",IF(OR(R4474=-9,R4474=""),"",R4474))</f>
        <v/>
      </c>
      <c r="AI4474">
        <f>IF(M4474&lt;&gt;1,"",IF(OR(Q4474=999,Q4474=""),"",Q4474))</f>
        <v/>
      </c>
    </row>
    <row r="4475">
      <c r="A4475" t="inlineStr">
        <is>
          <t>TQRMNOP123904</t>
        </is>
      </c>
      <c r="B4475" t="n">
        <v>2025</v>
      </c>
      <c r="C4475" t="n">
        <v>1</v>
      </c>
      <c r="D4475" t="n">
        <v>41</v>
      </c>
      <c r="E4475" t="inlineStr">
        <is>
          <t>S</t>
        </is>
      </c>
      <c r="F4475" t="n">
        <v>8</v>
      </c>
      <c r="G4475" t="n">
        <v>1028</v>
      </c>
      <c r="H4475" t="n">
        <v>10</v>
      </c>
      <c r="I4475" t="n">
        <v>2</v>
      </c>
      <c r="J4475" t="n">
        <v>29</v>
      </c>
      <c r="K4475" t="n">
        <v>1</v>
      </c>
      <c r="L4475" t="n">
        <v>5</v>
      </c>
      <c r="M4475" t="n">
        <v>1</v>
      </c>
      <c r="N4475" t="n">
        <v>3</v>
      </c>
      <c r="O4475" t="n">
        <v>2</v>
      </c>
      <c r="P4475" t="n">
        <v>2</v>
      </c>
      <c r="Q4475" t="n">
        <v>28</v>
      </c>
      <c r="R4475" s="15" t="n">
        <v>264000</v>
      </c>
      <c r="S4475" s="15" t="n">
        <v>0</v>
      </c>
      <c r="T4475" s="15" t="n">
        <v>264000</v>
      </c>
      <c r="U4475" s="15" t="n">
        <v>127800</v>
      </c>
      <c r="V4475">
        <f>IFERROR(VLOOKUP(D4475,Tablas_Equivalencia!$A$3:$B$8,2,FALSE),"Sin dato")</f>
        <v/>
      </c>
      <c r="W4475">
        <f>IFERROR(VLOOKUP(L4475,Tablas_Equivalencia!$D$3:$E$9,2,FALSE),"Sin dato")</f>
        <v/>
      </c>
      <c r="X4475">
        <f>IF(I4475=1,"Varón","Mujer")</f>
        <v/>
      </c>
      <c r="Y4475">
        <f>IFERROR(VLOOKUP(M4475,Tablas_Equivalencia!$G$3:$H$6,2,FALSE),"Sin dato")</f>
        <v/>
      </c>
      <c r="Z4475">
        <f>IF(J4475&lt;=24,"18-24","25-29")</f>
        <v/>
      </c>
      <c r="AA4475">
        <f>IF(M4475&lt;&gt;1,"",IF(P4475=2,1,0))</f>
        <v/>
      </c>
      <c r="AB4475">
        <f>IF(M4475&lt;&gt;1,"",IF(O4475&gt;=2,1,0))</f>
        <v/>
      </c>
      <c r="AC4475">
        <f>IF(M4475&lt;&gt;1,"",IF(OR(Q4475=999,Q4475=""),"",IF(OR(Q4475&lt;35,Q4475&gt;48),1,0)))</f>
        <v/>
      </c>
      <c r="AD4475">
        <f>IF(COUNT(AA4475:AC4475)&lt;3,"",SUM(AA4475:AC4475))</f>
        <v/>
      </c>
      <c r="AE4475">
        <f>IF(L4475&gt;=4,2,IF(L4475&gt;=2,1,0))</f>
        <v/>
      </c>
      <c r="AF4475">
        <f>IF(L4475&gt;=5,1,0)</f>
        <v/>
      </c>
      <c r="AG4475">
        <f>AE4475+AF4475</f>
        <v/>
      </c>
      <c r="AH4475" s="15">
        <f>IF(M4475&lt;&gt;1,"",IF(OR(R4475=-9,R4475=""),"",R4475))</f>
        <v/>
      </c>
      <c r="AI4475">
        <f>IF(M4475&lt;&gt;1,"",IF(OR(Q4475=999,Q4475=""),"",Q4475))</f>
        <v/>
      </c>
    </row>
    <row r="4476">
      <c r="A4476" t="inlineStr">
        <is>
          <t>TQRMNOP123905</t>
        </is>
      </c>
      <c r="B4476" t="n">
        <v>2025</v>
      </c>
      <c r="C4476" t="n">
        <v>1</v>
      </c>
      <c r="D4476" t="n">
        <v>40</v>
      </c>
      <c r="E4476" t="inlineStr">
        <is>
          <t>N</t>
        </is>
      </c>
      <c r="F4476" t="n">
        <v>9</v>
      </c>
      <c r="G4476" t="n">
        <v>460</v>
      </c>
      <c r="H4476" t="n">
        <v>3</v>
      </c>
      <c r="I4476" t="n">
        <v>2</v>
      </c>
      <c r="J4476" t="n">
        <v>29</v>
      </c>
      <c r="K4476" t="n">
        <v>2</v>
      </c>
      <c r="L4476" t="n">
        <v>4</v>
      </c>
      <c r="M4476" t="n">
        <v>1</v>
      </c>
      <c r="N4476" t="n">
        <v>3</v>
      </c>
      <c r="O4476" t="n">
        <v>1</v>
      </c>
      <c r="P4476" t="n">
        <v>2</v>
      </c>
      <c r="Q4476" t="n">
        <v>48</v>
      </c>
      <c r="R4476" s="15" t="n">
        <v>523000</v>
      </c>
      <c r="S4476" s="15" t="n">
        <v>0</v>
      </c>
      <c r="T4476" s="15" t="n">
        <v>523000</v>
      </c>
      <c r="U4476" s="15" t="n">
        <v>202200</v>
      </c>
      <c r="V4476">
        <f>IFERROR(VLOOKUP(D4476,Tablas_Equivalencia!$A$3:$B$8,2,FALSE),"Sin dato")</f>
        <v/>
      </c>
      <c r="W4476">
        <f>IFERROR(VLOOKUP(L4476,Tablas_Equivalencia!$D$3:$E$9,2,FALSE),"Sin dato")</f>
        <v/>
      </c>
      <c r="X4476">
        <f>IF(I4476=1,"Varón","Mujer")</f>
        <v/>
      </c>
      <c r="Y4476">
        <f>IFERROR(VLOOKUP(M4476,Tablas_Equivalencia!$G$3:$H$6,2,FALSE),"Sin dato")</f>
        <v/>
      </c>
      <c r="Z4476">
        <f>IF(J4476&lt;=24,"18-24","25-29")</f>
        <v/>
      </c>
      <c r="AA4476">
        <f>IF(M4476&lt;&gt;1,"",IF(P4476=2,1,0))</f>
        <v/>
      </c>
      <c r="AB4476">
        <f>IF(M4476&lt;&gt;1,"",IF(O4476&gt;=2,1,0))</f>
        <v/>
      </c>
      <c r="AC4476">
        <f>IF(M4476&lt;&gt;1,"",IF(OR(Q4476=999,Q4476=""),"",IF(OR(Q4476&lt;35,Q4476&gt;48),1,0)))</f>
        <v/>
      </c>
      <c r="AD4476">
        <f>IF(COUNT(AA4476:AC4476)&lt;3,"",SUM(AA4476:AC4476))</f>
        <v/>
      </c>
      <c r="AE4476">
        <f>IF(L4476&gt;=4,2,IF(L4476&gt;=2,1,0))</f>
        <v/>
      </c>
      <c r="AF4476">
        <f>IF(L4476&gt;=5,1,0)</f>
        <v/>
      </c>
      <c r="AG4476">
        <f>AE4476+AF4476</f>
        <v/>
      </c>
      <c r="AH4476" s="15">
        <f>IF(M4476&lt;&gt;1,"",IF(OR(R4476=-9,R4476=""),"",R4476))</f>
        <v/>
      </c>
      <c r="AI4476">
        <f>IF(M4476&lt;&gt;1,"",IF(OR(Q4476=999,Q4476=""),"",Q4476))</f>
        <v/>
      </c>
    </row>
    <row r="4477">
      <c r="A4477" t="inlineStr">
        <is>
          <t>TQRMNOP123906</t>
        </is>
      </c>
      <c r="B4477" t="n">
        <v>2025</v>
      </c>
      <c r="C4477" t="n">
        <v>1</v>
      </c>
      <c r="D4477" t="n">
        <v>43</v>
      </c>
      <c r="E4477" t="inlineStr">
        <is>
          <t>S</t>
        </is>
      </c>
      <c r="F4477" t="n">
        <v>30</v>
      </c>
      <c r="G4477" t="n">
        <v>372</v>
      </c>
      <c r="H4477" t="n">
        <v>3</v>
      </c>
      <c r="I4477" t="n">
        <v>2</v>
      </c>
      <c r="J4477" t="n">
        <v>28</v>
      </c>
      <c r="K4477" t="n">
        <v>2</v>
      </c>
      <c r="L4477" t="n">
        <v>4</v>
      </c>
      <c r="M4477" t="n">
        <v>3</v>
      </c>
      <c r="R4477" s="15" t="n">
        <v>0</v>
      </c>
      <c r="S4477" s="15" t="n">
        <v>0</v>
      </c>
      <c r="T4477" s="15" t="n">
        <v>0</v>
      </c>
      <c r="U4477" s="15" t="n">
        <v>503400</v>
      </c>
      <c r="V4477">
        <f>IFERROR(VLOOKUP(D4477,Tablas_Equivalencia!$A$3:$B$8,2,FALSE),"Sin dato")</f>
        <v/>
      </c>
      <c r="W4477">
        <f>IFERROR(VLOOKUP(L4477,Tablas_Equivalencia!$D$3:$E$9,2,FALSE),"Sin dato")</f>
        <v/>
      </c>
      <c r="X4477">
        <f>IF(I4477=1,"Varón","Mujer")</f>
        <v/>
      </c>
      <c r="Y4477">
        <f>IFERROR(VLOOKUP(M4477,Tablas_Equivalencia!$G$3:$H$6,2,FALSE),"Sin dato")</f>
        <v/>
      </c>
      <c r="Z4477">
        <f>IF(J4477&lt;=24,"18-24","25-29")</f>
        <v/>
      </c>
      <c r="AA4477">
        <f>IF(M4477&lt;&gt;1,"",IF(P4477=2,1,0))</f>
        <v/>
      </c>
      <c r="AB4477">
        <f>IF(M4477&lt;&gt;1,"",IF(O4477&gt;=2,1,0))</f>
        <v/>
      </c>
      <c r="AC4477">
        <f>IF(M4477&lt;&gt;1,"",IF(OR(Q4477=999,Q4477=""),"",IF(OR(Q4477&lt;35,Q4477&gt;48),1,0)))</f>
        <v/>
      </c>
      <c r="AD4477">
        <f>IF(COUNT(AA4477:AC4477)&lt;3,"",SUM(AA4477:AC4477))</f>
        <v/>
      </c>
      <c r="AE4477">
        <f>IF(L4477&gt;=4,2,IF(L4477&gt;=2,1,0))</f>
        <v/>
      </c>
      <c r="AF4477">
        <f>IF(L4477&gt;=5,1,0)</f>
        <v/>
      </c>
      <c r="AG4477">
        <f>AE4477+AF4477</f>
        <v/>
      </c>
      <c r="AH4477" s="15">
        <f>IF(M4477&lt;&gt;1,"",IF(OR(R4477=-9,R4477=""),"",R4477))</f>
        <v/>
      </c>
      <c r="AI4477">
        <f>IF(M4477&lt;&gt;1,"",IF(OR(Q4477=999,Q4477=""),"",Q4477))</f>
        <v/>
      </c>
    </row>
    <row r="4478">
      <c r="A4478" t="inlineStr">
        <is>
          <t>TQRMNOP123909</t>
        </is>
      </c>
      <c r="B4478" t="n">
        <v>2025</v>
      </c>
      <c r="C4478" t="n">
        <v>1</v>
      </c>
      <c r="D4478" t="n">
        <v>1</v>
      </c>
      <c r="E4478" t="inlineStr">
        <is>
          <t>S</t>
        </is>
      </c>
      <c r="F4478" t="n">
        <v>32</v>
      </c>
      <c r="G4478" t="n">
        <v>1060</v>
      </c>
      <c r="H4478" t="n">
        <v>3</v>
      </c>
      <c r="I4478" t="n">
        <v>2</v>
      </c>
      <c r="J4478" t="n">
        <v>20</v>
      </c>
      <c r="K4478" t="n">
        <v>1</v>
      </c>
      <c r="L4478" t="n">
        <v>5</v>
      </c>
      <c r="M4478" t="n">
        <v>3</v>
      </c>
      <c r="R4478" s="15" t="n">
        <v>0</v>
      </c>
      <c r="S4478" s="15" t="n">
        <v>32000</v>
      </c>
      <c r="T4478" s="15" t="n">
        <v>32000</v>
      </c>
      <c r="U4478" s="15" t="n">
        <v>181600</v>
      </c>
      <c r="V4478">
        <f>IFERROR(VLOOKUP(D4478,Tablas_Equivalencia!$A$3:$B$8,2,FALSE),"Sin dato")</f>
        <v/>
      </c>
      <c r="W4478">
        <f>IFERROR(VLOOKUP(L4478,Tablas_Equivalencia!$D$3:$E$9,2,FALSE),"Sin dato")</f>
        <v/>
      </c>
      <c r="X4478">
        <f>IF(I4478=1,"Varón","Mujer")</f>
        <v/>
      </c>
      <c r="Y4478">
        <f>IFERROR(VLOOKUP(M4478,Tablas_Equivalencia!$G$3:$H$6,2,FALSE),"Sin dato")</f>
        <v/>
      </c>
      <c r="Z4478">
        <f>IF(J4478&lt;=24,"18-24","25-29")</f>
        <v/>
      </c>
      <c r="AA4478">
        <f>IF(M4478&lt;&gt;1,"",IF(P4478=2,1,0))</f>
        <v/>
      </c>
      <c r="AB4478">
        <f>IF(M4478&lt;&gt;1,"",IF(O4478&gt;=2,1,0))</f>
        <v/>
      </c>
      <c r="AC4478">
        <f>IF(M4478&lt;&gt;1,"",IF(OR(Q4478=999,Q4478=""),"",IF(OR(Q4478&lt;35,Q4478&gt;48),1,0)))</f>
        <v/>
      </c>
      <c r="AD4478">
        <f>IF(COUNT(AA4478:AC4478)&lt;3,"",SUM(AA4478:AC4478))</f>
        <v/>
      </c>
      <c r="AE4478">
        <f>IF(L4478&gt;=4,2,IF(L4478&gt;=2,1,0))</f>
        <v/>
      </c>
      <c r="AF4478">
        <f>IF(L4478&gt;=5,1,0)</f>
        <v/>
      </c>
      <c r="AG4478">
        <f>AE4478+AF4478</f>
        <v/>
      </c>
      <c r="AH4478" s="15">
        <f>IF(M4478&lt;&gt;1,"",IF(OR(R4478=-9,R4478=""),"",R4478))</f>
        <v/>
      </c>
      <c r="AI4478">
        <f>IF(M4478&lt;&gt;1,"",IF(OR(Q4478=999,Q4478=""),"",Q4478))</f>
        <v/>
      </c>
    </row>
    <row r="4479">
      <c r="A4479" t="inlineStr">
        <is>
          <t>TQRMNOP123918</t>
        </is>
      </c>
      <c r="B4479" t="n">
        <v>2025</v>
      </c>
      <c r="C4479" t="n">
        <v>1</v>
      </c>
      <c r="D4479" t="n">
        <v>43</v>
      </c>
      <c r="E4479" t="inlineStr">
        <is>
          <t>N</t>
        </is>
      </c>
      <c r="F4479" t="n">
        <v>29</v>
      </c>
      <c r="G4479" t="n">
        <v>751</v>
      </c>
      <c r="H4479" t="n">
        <v>3</v>
      </c>
      <c r="I4479" t="n">
        <v>1</v>
      </c>
      <c r="J4479" t="n">
        <v>22</v>
      </c>
      <c r="K4479" t="n">
        <v>2</v>
      </c>
      <c r="L4479" t="n">
        <v>6</v>
      </c>
      <c r="M4479" t="n">
        <v>1</v>
      </c>
      <c r="N4479" t="n">
        <v>3</v>
      </c>
      <c r="O4479" t="n">
        <v>1</v>
      </c>
      <c r="P4479" t="n">
        <v>1</v>
      </c>
      <c r="Q4479" t="n">
        <v>51</v>
      </c>
      <c r="R4479" s="15" t="n">
        <v>-9</v>
      </c>
      <c r="S4479" s="15" t="n">
        <v>0</v>
      </c>
      <c r="T4479" s="15" t="n">
        <v>0</v>
      </c>
      <c r="U4479" s="15" t="n">
        <v>374100</v>
      </c>
      <c r="V4479">
        <f>IFERROR(VLOOKUP(D4479,Tablas_Equivalencia!$A$3:$B$8,2,FALSE),"Sin dato")</f>
        <v/>
      </c>
      <c r="W4479">
        <f>IFERROR(VLOOKUP(L4479,Tablas_Equivalencia!$D$3:$E$9,2,FALSE),"Sin dato")</f>
        <v/>
      </c>
      <c r="X4479">
        <f>IF(I4479=1,"Varón","Mujer")</f>
        <v/>
      </c>
      <c r="Y4479">
        <f>IFERROR(VLOOKUP(M4479,Tablas_Equivalencia!$G$3:$H$6,2,FALSE),"Sin dato")</f>
        <v/>
      </c>
      <c r="Z4479">
        <f>IF(J4479&lt;=24,"18-24","25-29")</f>
        <v/>
      </c>
      <c r="AA4479">
        <f>IF(M4479&lt;&gt;1,"",IF(P4479=2,1,0))</f>
        <v/>
      </c>
      <c r="AB4479">
        <f>IF(M4479&lt;&gt;1,"",IF(O4479&gt;=2,1,0))</f>
        <v/>
      </c>
      <c r="AC4479">
        <f>IF(M4479&lt;&gt;1,"",IF(OR(Q4479=999,Q4479=""),"",IF(OR(Q4479&lt;35,Q4479&gt;48),1,0)))</f>
        <v/>
      </c>
      <c r="AD4479">
        <f>IF(COUNT(AA4479:AC4479)&lt;3,"",SUM(AA4479:AC4479))</f>
        <v/>
      </c>
      <c r="AE4479">
        <f>IF(L4479&gt;=4,2,IF(L4479&gt;=2,1,0))</f>
        <v/>
      </c>
      <c r="AF4479">
        <f>IF(L4479&gt;=5,1,0)</f>
        <v/>
      </c>
      <c r="AG4479">
        <f>AE4479+AF4479</f>
        <v/>
      </c>
      <c r="AH4479" s="15">
        <f>IF(M4479&lt;&gt;1,"",IF(OR(R4479=-9,R4479=""),"",R4479))</f>
        <v/>
      </c>
      <c r="AI4479">
        <f>IF(M4479&lt;&gt;1,"",IF(OR(Q4479=999,Q4479=""),"",Q4479))</f>
        <v/>
      </c>
    </row>
    <row r="4480">
      <c r="A4480" t="inlineStr">
        <is>
          <t>TQRMNOP123929</t>
        </is>
      </c>
      <c r="B4480" t="n">
        <v>2025</v>
      </c>
      <c r="C4480" t="n">
        <v>1</v>
      </c>
      <c r="D4480" t="n">
        <v>43</v>
      </c>
      <c r="E4480" t="inlineStr">
        <is>
          <t>S</t>
        </is>
      </c>
      <c r="F4480" t="n">
        <v>36</v>
      </c>
      <c r="G4480" t="n">
        <v>1642</v>
      </c>
      <c r="H4480" t="n">
        <v>3</v>
      </c>
      <c r="I4480" t="n">
        <v>2</v>
      </c>
      <c r="J4480" t="n">
        <v>21</v>
      </c>
      <c r="K4480" t="n">
        <v>1</v>
      </c>
      <c r="L4480" t="n">
        <v>3</v>
      </c>
      <c r="M4480" t="n">
        <v>3</v>
      </c>
      <c r="R4480" s="15" t="n">
        <v>0</v>
      </c>
      <c r="S4480" s="15" t="n">
        <v>0</v>
      </c>
      <c r="T4480" s="15" t="n">
        <v>0</v>
      </c>
      <c r="U4480" s="15" t="n">
        <v>93000</v>
      </c>
      <c r="V4480">
        <f>IFERROR(VLOOKUP(D4480,Tablas_Equivalencia!$A$3:$B$8,2,FALSE),"Sin dato")</f>
        <v/>
      </c>
      <c r="W4480">
        <f>IFERROR(VLOOKUP(L4480,Tablas_Equivalencia!$D$3:$E$9,2,FALSE),"Sin dato")</f>
        <v/>
      </c>
      <c r="X4480">
        <f>IF(I4480=1,"Varón","Mujer")</f>
        <v/>
      </c>
      <c r="Y4480">
        <f>IFERROR(VLOOKUP(M4480,Tablas_Equivalencia!$G$3:$H$6,2,FALSE),"Sin dato")</f>
        <v/>
      </c>
      <c r="Z4480">
        <f>IF(J4480&lt;=24,"18-24","25-29")</f>
        <v/>
      </c>
      <c r="AA4480">
        <f>IF(M4480&lt;&gt;1,"",IF(P4480=2,1,0))</f>
        <v/>
      </c>
      <c r="AB4480">
        <f>IF(M4480&lt;&gt;1,"",IF(O4480&gt;=2,1,0))</f>
        <v/>
      </c>
      <c r="AC4480">
        <f>IF(M4480&lt;&gt;1,"",IF(OR(Q4480=999,Q4480=""),"",IF(OR(Q4480&lt;35,Q4480&gt;48),1,0)))</f>
        <v/>
      </c>
      <c r="AD4480">
        <f>IF(COUNT(AA4480:AC4480)&lt;3,"",SUM(AA4480:AC4480))</f>
        <v/>
      </c>
      <c r="AE4480">
        <f>IF(L4480&gt;=4,2,IF(L4480&gt;=2,1,0))</f>
        <v/>
      </c>
      <c r="AF4480">
        <f>IF(L4480&gt;=5,1,0)</f>
        <v/>
      </c>
      <c r="AG4480">
        <f>AE4480+AF4480</f>
        <v/>
      </c>
      <c r="AH4480" s="15">
        <f>IF(M4480&lt;&gt;1,"",IF(OR(R4480=-9,R4480=""),"",R4480))</f>
        <v/>
      </c>
      <c r="AI4480">
        <f>IF(M4480&lt;&gt;1,"",IF(OR(Q4480=999,Q4480=""),"",Q4480))</f>
        <v/>
      </c>
    </row>
    <row r="4481">
      <c r="A4481" t="inlineStr">
        <is>
          <t>TQRMNOP123931</t>
        </is>
      </c>
      <c r="B4481" t="n">
        <v>2025</v>
      </c>
      <c r="C4481" t="n">
        <v>1</v>
      </c>
      <c r="D4481" t="n">
        <v>44</v>
      </c>
      <c r="E4481" t="inlineStr">
        <is>
          <t>S</t>
        </is>
      </c>
      <c r="F4481" t="n">
        <v>13</v>
      </c>
      <c r="G4481" t="n">
        <v>1385</v>
      </c>
      <c r="H4481" t="n">
        <v>3</v>
      </c>
      <c r="I4481" t="n">
        <v>2</v>
      </c>
      <c r="J4481" t="n">
        <v>25</v>
      </c>
      <c r="K4481" t="n">
        <v>2</v>
      </c>
      <c r="L4481" t="n">
        <v>4</v>
      </c>
      <c r="M4481" t="n">
        <v>1</v>
      </c>
      <c r="N4481" t="n">
        <v>3</v>
      </c>
      <c r="O4481" t="n">
        <v>3</v>
      </c>
      <c r="P4481" t="n">
        <v>2</v>
      </c>
      <c r="Q4481" t="n">
        <v>32</v>
      </c>
      <c r="R4481" s="15" t="n">
        <v>208000</v>
      </c>
      <c r="S4481" s="15" t="n">
        <v>0</v>
      </c>
      <c r="T4481" s="15" t="n">
        <v>208000</v>
      </c>
      <c r="U4481" s="15" t="n">
        <v>148100</v>
      </c>
      <c r="V4481">
        <f>IFERROR(VLOOKUP(D4481,Tablas_Equivalencia!$A$3:$B$8,2,FALSE),"Sin dato")</f>
        <v/>
      </c>
      <c r="W4481">
        <f>IFERROR(VLOOKUP(L4481,Tablas_Equivalencia!$D$3:$E$9,2,FALSE),"Sin dato")</f>
        <v/>
      </c>
      <c r="X4481">
        <f>IF(I4481=1,"Varón","Mujer")</f>
        <v/>
      </c>
      <c r="Y4481">
        <f>IFERROR(VLOOKUP(M4481,Tablas_Equivalencia!$G$3:$H$6,2,FALSE),"Sin dato")</f>
        <v/>
      </c>
      <c r="Z4481">
        <f>IF(J4481&lt;=24,"18-24","25-29")</f>
        <v/>
      </c>
      <c r="AA4481">
        <f>IF(M4481&lt;&gt;1,"",IF(P4481=2,1,0))</f>
        <v/>
      </c>
      <c r="AB4481">
        <f>IF(M4481&lt;&gt;1,"",IF(O4481&gt;=2,1,0))</f>
        <v/>
      </c>
      <c r="AC4481">
        <f>IF(M4481&lt;&gt;1,"",IF(OR(Q4481=999,Q4481=""),"",IF(OR(Q4481&lt;35,Q4481&gt;48),1,0)))</f>
        <v/>
      </c>
      <c r="AD4481">
        <f>IF(COUNT(AA4481:AC4481)&lt;3,"",SUM(AA4481:AC4481))</f>
        <v/>
      </c>
      <c r="AE4481">
        <f>IF(L4481&gt;=4,2,IF(L4481&gt;=2,1,0))</f>
        <v/>
      </c>
      <c r="AF4481">
        <f>IF(L4481&gt;=5,1,0)</f>
        <v/>
      </c>
      <c r="AG4481">
        <f>AE4481+AF4481</f>
        <v/>
      </c>
      <c r="AH4481" s="15">
        <f>IF(M4481&lt;&gt;1,"",IF(OR(R4481=-9,R4481=""),"",R4481))</f>
        <v/>
      </c>
      <c r="AI4481">
        <f>IF(M4481&lt;&gt;1,"",IF(OR(Q4481=999,Q4481=""),"",Q4481))</f>
        <v/>
      </c>
    </row>
    <row r="4482">
      <c r="A4482" t="inlineStr">
        <is>
          <t>TQRMNOP123933</t>
        </is>
      </c>
      <c r="B4482" t="n">
        <v>2025</v>
      </c>
      <c r="C4482" t="n">
        <v>1</v>
      </c>
      <c r="D4482" t="n">
        <v>43</v>
      </c>
      <c r="E4482" t="inlineStr">
        <is>
          <t>N</t>
        </is>
      </c>
      <c r="F4482" t="n">
        <v>38</v>
      </c>
      <c r="G4482" t="n">
        <v>1457</v>
      </c>
      <c r="H4482" t="n">
        <v>3</v>
      </c>
      <c r="I4482" t="n">
        <v>1</v>
      </c>
      <c r="J4482" t="n">
        <v>26</v>
      </c>
      <c r="K4482" t="n">
        <v>1</v>
      </c>
      <c r="L4482" t="n">
        <v>5</v>
      </c>
      <c r="M4482" t="n">
        <v>1</v>
      </c>
      <c r="N4482" t="n">
        <v>3</v>
      </c>
      <c r="O4482" t="n">
        <v>1</v>
      </c>
      <c r="P4482" t="n">
        <v>2</v>
      </c>
      <c r="Q4482" t="n">
        <v>61</v>
      </c>
      <c r="R4482" s="15" t="n">
        <v>509000</v>
      </c>
      <c r="S4482" s="15" t="n">
        <v>87000</v>
      </c>
      <c r="T4482" s="15" t="n">
        <v>596000</v>
      </c>
      <c r="U4482" s="15" t="n">
        <v>216100</v>
      </c>
      <c r="V4482">
        <f>IFERROR(VLOOKUP(D4482,Tablas_Equivalencia!$A$3:$B$8,2,FALSE),"Sin dato")</f>
        <v/>
      </c>
      <c r="W4482">
        <f>IFERROR(VLOOKUP(L4482,Tablas_Equivalencia!$D$3:$E$9,2,FALSE),"Sin dato")</f>
        <v/>
      </c>
      <c r="X4482">
        <f>IF(I4482=1,"Varón","Mujer")</f>
        <v/>
      </c>
      <c r="Y4482">
        <f>IFERROR(VLOOKUP(M4482,Tablas_Equivalencia!$G$3:$H$6,2,FALSE),"Sin dato")</f>
        <v/>
      </c>
      <c r="Z4482">
        <f>IF(J4482&lt;=24,"18-24","25-29")</f>
        <v/>
      </c>
      <c r="AA4482">
        <f>IF(M4482&lt;&gt;1,"",IF(P4482=2,1,0))</f>
        <v/>
      </c>
      <c r="AB4482">
        <f>IF(M4482&lt;&gt;1,"",IF(O4482&gt;=2,1,0))</f>
        <v/>
      </c>
      <c r="AC4482">
        <f>IF(M4482&lt;&gt;1,"",IF(OR(Q4482=999,Q4482=""),"",IF(OR(Q4482&lt;35,Q4482&gt;48),1,0)))</f>
        <v/>
      </c>
      <c r="AD4482">
        <f>IF(COUNT(AA4482:AC4482)&lt;3,"",SUM(AA4482:AC4482))</f>
        <v/>
      </c>
      <c r="AE4482">
        <f>IF(L4482&gt;=4,2,IF(L4482&gt;=2,1,0))</f>
        <v/>
      </c>
      <c r="AF4482">
        <f>IF(L4482&gt;=5,1,0)</f>
        <v/>
      </c>
      <c r="AG4482">
        <f>AE4482+AF4482</f>
        <v/>
      </c>
      <c r="AH4482" s="15">
        <f>IF(M4482&lt;&gt;1,"",IF(OR(R4482=-9,R4482=""),"",R4482))</f>
        <v/>
      </c>
      <c r="AI4482">
        <f>IF(M4482&lt;&gt;1,"",IF(OR(Q4482=999,Q4482=""),"",Q4482))</f>
        <v/>
      </c>
    </row>
    <row r="4483">
      <c r="A4483" t="inlineStr">
        <is>
          <t>TQRMNOP123934</t>
        </is>
      </c>
      <c r="B4483" t="n">
        <v>2025</v>
      </c>
      <c r="C4483" t="n">
        <v>1</v>
      </c>
      <c r="D4483" t="n">
        <v>42</v>
      </c>
      <c r="E4483" t="inlineStr">
        <is>
          <t>S</t>
        </is>
      </c>
      <c r="F4483" t="n">
        <v>10</v>
      </c>
      <c r="G4483" t="n">
        <v>1373</v>
      </c>
      <c r="H4483" t="n">
        <v>2</v>
      </c>
      <c r="I4483" t="n">
        <v>1</v>
      </c>
      <c r="J4483" t="n">
        <v>26</v>
      </c>
      <c r="K4483" t="n">
        <v>2</v>
      </c>
      <c r="L4483" t="n">
        <v>4</v>
      </c>
      <c r="M4483" t="n">
        <v>2</v>
      </c>
      <c r="R4483" s="15" t="n">
        <v>0</v>
      </c>
      <c r="S4483" s="15" t="n">
        <v>81000</v>
      </c>
      <c r="T4483" s="15" t="n">
        <v>81000</v>
      </c>
      <c r="U4483" s="15" t="n">
        <v>140500</v>
      </c>
      <c r="V4483">
        <f>IFERROR(VLOOKUP(D4483,Tablas_Equivalencia!$A$3:$B$8,2,FALSE),"Sin dato")</f>
        <v/>
      </c>
      <c r="W4483">
        <f>IFERROR(VLOOKUP(L4483,Tablas_Equivalencia!$D$3:$E$9,2,FALSE),"Sin dato")</f>
        <v/>
      </c>
      <c r="X4483">
        <f>IF(I4483=1,"Varón","Mujer")</f>
        <v/>
      </c>
      <c r="Y4483">
        <f>IFERROR(VLOOKUP(M4483,Tablas_Equivalencia!$G$3:$H$6,2,FALSE),"Sin dato")</f>
        <v/>
      </c>
      <c r="Z4483">
        <f>IF(J4483&lt;=24,"18-24","25-29")</f>
        <v/>
      </c>
      <c r="AA4483">
        <f>IF(M4483&lt;&gt;1,"",IF(P4483=2,1,0))</f>
        <v/>
      </c>
      <c r="AB4483">
        <f>IF(M4483&lt;&gt;1,"",IF(O4483&gt;=2,1,0))</f>
        <v/>
      </c>
      <c r="AC4483">
        <f>IF(M4483&lt;&gt;1,"",IF(OR(Q4483=999,Q4483=""),"",IF(OR(Q4483&lt;35,Q4483&gt;48),1,0)))</f>
        <v/>
      </c>
      <c r="AD4483">
        <f>IF(COUNT(AA4483:AC4483)&lt;3,"",SUM(AA4483:AC4483))</f>
        <v/>
      </c>
      <c r="AE4483">
        <f>IF(L4483&gt;=4,2,IF(L4483&gt;=2,1,0))</f>
        <v/>
      </c>
      <c r="AF4483">
        <f>IF(L4483&gt;=5,1,0)</f>
        <v/>
      </c>
      <c r="AG4483">
        <f>AE4483+AF4483</f>
        <v/>
      </c>
      <c r="AH4483" s="15">
        <f>IF(M4483&lt;&gt;1,"",IF(OR(R4483=-9,R4483=""),"",R4483))</f>
        <v/>
      </c>
      <c r="AI4483">
        <f>IF(M4483&lt;&gt;1,"",IF(OR(Q4483=999,Q4483=""),"",Q4483))</f>
        <v/>
      </c>
    </row>
    <row r="4484">
      <c r="A4484" t="inlineStr">
        <is>
          <t>TQRMNOP123937</t>
        </is>
      </c>
      <c r="B4484" t="n">
        <v>2025</v>
      </c>
      <c r="C4484" t="n">
        <v>1</v>
      </c>
      <c r="D4484" t="n">
        <v>42</v>
      </c>
      <c r="E4484" t="inlineStr">
        <is>
          <t>N</t>
        </is>
      </c>
      <c r="F4484" t="n">
        <v>27</v>
      </c>
      <c r="G4484" t="n">
        <v>1647</v>
      </c>
      <c r="H4484" t="n">
        <v>2</v>
      </c>
      <c r="I4484" t="n">
        <v>1</v>
      </c>
      <c r="J4484" t="n">
        <v>29</v>
      </c>
      <c r="K4484" t="n">
        <v>2</v>
      </c>
      <c r="L4484" t="n">
        <v>4</v>
      </c>
      <c r="M4484" t="n">
        <v>1</v>
      </c>
      <c r="N4484" t="n">
        <v>3</v>
      </c>
      <c r="O4484" t="n">
        <v>2</v>
      </c>
      <c r="P4484" t="n">
        <v>1</v>
      </c>
      <c r="Q4484" t="n">
        <v>28</v>
      </c>
      <c r="R4484" s="15" t="n">
        <v>390000</v>
      </c>
      <c r="S4484" s="15" t="n">
        <v>66000</v>
      </c>
      <c r="T4484" s="15" t="n">
        <v>456000</v>
      </c>
      <c r="U4484" s="15" t="n">
        <v>128800</v>
      </c>
      <c r="V4484">
        <f>IFERROR(VLOOKUP(D4484,Tablas_Equivalencia!$A$3:$B$8,2,FALSE),"Sin dato")</f>
        <v/>
      </c>
      <c r="W4484">
        <f>IFERROR(VLOOKUP(L4484,Tablas_Equivalencia!$D$3:$E$9,2,FALSE),"Sin dato")</f>
        <v/>
      </c>
      <c r="X4484">
        <f>IF(I4484=1,"Varón","Mujer")</f>
        <v/>
      </c>
      <c r="Y4484">
        <f>IFERROR(VLOOKUP(M4484,Tablas_Equivalencia!$G$3:$H$6,2,FALSE),"Sin dato")</f>
        <v/>
      </c>
      <c r="Z4484">
        <f>IF(J4484&lt;=24,"18-24","25-29")</f>
        <v/>
      </c>
      <c r="AA4484">
        <f>IF(M4484&lt;&gt;1,"",IF(P4484=2,1,0))</f>
        <v/>
      </c>
      <c r="AB4484">
        <f>IF(M4484&lt;&gt;1,"",IF(O4484&gt;=2,1,0))</f>
        <v/>
      </c>
      <c r="AC4484">
        <f>IF(M4484&lt;&gt;1,"",IF(OR(Q4484=999,Q4484=""),"",IF(OR(Q4484&lt;35,Q4484&gt;48),1,0)))</f>
        <v/>
      </c>
      <c r="AD4484">
        <f>IF(COUNT(AA4484:AC4484)&lt;3,"",SUM(AA4484:AC4484))</f>
        <v/>
      </c>
      <c r="AE4484">
        <f>IF(L4484&gt;=4,2,IF(L4484&gt;=2,1,0))</f>
        <v/>
      </c>
      <c r="AF4484">
        <f>IF(L4484&gt;=5,1,0)</f>
        <v/>
      </c>
      <c r="AG4484">
        <f>AE4484+AF4484</f>
        <v/>
      </c>
      <c r="AH4484" s="15">
        <f>IF(M4484&lt;&gt;1,"",IF(OR(R4484=-9,R4484=""),"",R4484))</f>
        <v/>
      </c>
      <c r="AI4484">
        <f>IF(M4484&lt;&gt;1,"",IF(OR(Q4484=999,Q4484=""),"",Q4484))</f>
        <v/>
      </c>
    </row>
    <row r="4485">
      <c r="A4485" t="inlineStr">
        <is>
          <t>TQRMNOP123938</t>
        </is>
      </c>
      <c r="B4485" t="n">
        <v>2025</v>
      </c>
      <c r="C4485" t="n">
        <v>1</v>
      </c>
      <c r="D4485" t="n">
        <v>43</v>
      </c>
      <c r="E4485" t="inlineStr">
        <is>
          <t>N</t>
        </is>
      </c>
      <c r="F4485" t="n">
        <v>26</v>
      </c>
      <c r="G4485" t="n">
        <v>1307</v>
      </c>
      <c r="H4485" t="n">
        <v>1</v>
      </c>
      <c r="I4485" t="n">
        <v>1</v>
      </c>
      <c r="J4485" t="n">
        <v>20</v>
      </c>
      <c r="K4485" t="n">
        <v>1</v>
      </c>
      <c r="L4485" t="n">
        <v>5</v>
      </c>
      <c r="M4485" t="n">
        <v>1</v>
      </c>
      <c r="N4485" t="n">
        <v>3</v>
      </c>
      <c r="O4485" t="n">
        <v>1</v>
      </c>
      <c r="P4485" t="n">
        <v>1</v>
      </c>
      <c r="Q4485" t="n">
        <v>39</v>
      </c>
      <c r="R4485" s="15" t="n">
        <v>1807000</v>
      </c>
      <c r="S4485" s="15" t="n">
        <v>0</v>
      </c>
      <c r="T4485" s="15" t="n">
        <v>1807000</v>
      </c>
      <c r="U4485" s="15" t="n">
        <v>209300</v>
      </c>
      <c r="V4485">
        <f>IFERROR(VLOOKUP(D4485,Tablas_Equivalencia!$A$3:$B$8,2,FALSE),"Sin dato")</f>
        <v/>
      </c>
      <c r="W4485">
        <f>IFERROR(VLOOKUP(L4485,Tablas_Equivalencia!$D$3:$E$9,2,FALSE),"Sin dato")</f>
        <v/>
      </c>
      <c r="X4485">
        <f>IF(I4485=1,"Varón","Mujer")</f>
        <v/>
      </c>
      <c r="Y4485">
        <f>IFERROR(VLOOKUP(M4485,Tablas_Equivalencia!$G$3:$H$6,2,FALSE),"Sin dato")</f>
        <v/>
      </c>
      <c r="Z4485">
        <f>IF(J4485&lt;=24,"18-24","25-29")</f>
        <v/>
      </c>
      <c r="AA4485">
        <f>IF(M4485&lt;&gt;1,"",IF(P4485=2,1,0))</f>
        <v/>
      </c>
      <c r="AB4485">
        <f>IF(M4485&lt;&gt;1,"",IF(O4485&gt;=2,1,0))</f>
        <v/>
      </c>
      <c r="AC4485">
        <f>IF(M4485&lt;&gt;1,"",IF(OR(Q4485=999,Q4485=""),"",IF(OR(Q4485&lt;35,Q4485&gt;48),1,0)))</f>
        <v/>
      </c>
      <c r="AD4485">
        <f>IF(COUNT(AA4485:AC4485)&lt;3,"",SUM(AA4485:AC4485))</f>
        <v/>
      </c>
      <c r="AE4485">
        <f>IF(L4485&gt;=4,2,IF(L4485&gt;=2,1,0))</f>
        <v/>
      </c>
      <c r="AF4485">
        <f>IF(L4485&gt;=5,1,0)</f>
        <v/>
      </c>
      <c r="AG4485">
        <f>AE4485+AF4485</f>
        <v/>
      </c>
      <c r="AH4485" s="15">
        <f>IF(M4485&lt;&gt;1,"",IF(OR(R4485=-9,R4485=""),"",R4485))</f>
        <v/>
      </c>
      <c r="AI4485">
        <f>IF(M4485&lt;&gt;1,"",IF(OR(Q4485=999,Q4485=""),"",Q4485))</f>
        <v/>
      </c>
    </row>
    <row r="4486">
      <c r="A4486" t="inlineStr">
        <is>
          <t>TQRMNOP123941</t>
        </is>
      </c>
      <c r="B4486" t="n">
        <v>2025</v>
      </c>
      <c r="C4486" t="n">
        <v>1</v>
      </c>
      <c r="D4486" t="n">
        <v>42</v>
      </c>
      <c r="E4486" t="inlineStr">
        <is>
          <t>S</t>
        </is>
      </c>
      <c r="F4486" t="n">
        <v>10</v>
      </c>
      <c r="G4486" t="n">
        <v>1023</v>
      </c>
      <c r="H4486" t="n">
        <v>3</v>
      </c>
      <c r="I4486" t="n">
        <v>2</v>
      </c>
      <c r="J4486" t="n">
        <v>23</v>
      </c>
      <c r="K4486" t="n">
        <v>2</v>
      </c>
      <c r="L4486" t="n">
        <v>4</v>
      </c>
      <c r="M4486" t="n">
        <v>3</v>
      </c>
      <c r="R4486" s="15" t="n">
        <v>0</v>
      </c>
      <c r="S4486" s="15" t="n">
        <v>0</v>
      </c>
      <c r="T4486" s="15" t="n">
        <v>0</v>
      </c>
      <c r="U4486" s="15" t="n">
        <v>253400</v>
      </c>
      <c r="V4486">
        <f>IFERROR(VLOOKUP(D4486,Tablas_Equivalencia!$A$3:$B$8,2,FALSE),"Sin dato")</f>
        <v/>
      </c>
      <c r="W4486">
        <f>IFERROR(VLOOKUP(L4486,Tablas_Equivalencia!$D$3:$E$9,2,FALSE),"Sin dato")</f>
        <v/>
      </c>
      <c r="X4486">
        <f>IF(I4486=1,"Varón","Mujer")</f>
        <v/>
      </c>
      <c r="Y4486">
        <f>IFERROR(VLOOKUP(M4486,Tablas_Equivalencia!$G$3:$H$6,2,FALSE),"Sin dato")</f>
        <v/>
      </c>
      <c r="Z4486">
        <f>IF(J4486&lt;=24,"18-24","25-29")</f>
        <v/>
      </c>
      <c r="AA4486">
        <f>IF(M4486&lt;&gt;1,"",IF(P4486=2,1,0))</f>
        <v/>
      </c>
      <c r="AB4486">
        <f>IF(M4486&lt;&gt;1,"",IF(O4486&gt;=2,1,0))</f>
        <v/>
      </c>
      <c r="AC4486">
        <f>IF(M4486&lt;&gt;1,"",IF(OR(Q4486=999,Q4486=""),"",IF(OR(Q4486&lt;35,Q4486&gt;48),1,0)))</f>
        <v/>
      </c>
      <c r="AD4486">
        <f>IF(COUNT(AA4486:AC4486)&lt;3,"",SUM(AA4486:AC4486))</f>
        <v/>
      </c>
      <c r="AE4486">
        <f>IF(L4486&gt;=4,2,IF(L4486&gt;=2,1,0))</f>
        <v/>
      </c>
      <c r="AF4486">
        <f>IF(L4486&gt;=5,1,0)</f>
        <v/>
      </c>
      <c r="AG4486">
        <f>AE4486+AF4486</f>
        <v/>
      </c>
      <c r="AH4486" s="15">
        <f>IF(M4486&lt;&gt;1,"",IF(OR(R4486=-9,R4486=""),"",R4486))</f>
        <v/>
      </c>
      <c r="AI4486">
        <f>IF(M4486&lt;&gt;1,"",IF(OR(Q4486=999,Q4486=""),"",Q4486))</f>
        <v/>
      </c>
    </row>
    <row r="4487">
      <c r="A4487" t="inlineStr">
        <is>
          <t>TQRMNOP123943</t>
        </is>
      </c>
      <c r="B4487" t="n">
        <v>2025</v>
      </c>
      <c r="C4487" t="n">
        <v>1</v>
      </c>
      <c r="D4487" t="n">
        <v>44</v>
      </c>
      <c r="E4487" t="inlineStr">
        <is>
          <t>N</t>
        </is>
      </c>
      <c r="F4487" t="n">
        <v>2</v>
      </c>
      <c r="G4487" t="n">
        <v>1074</v>
      </c>
      <c r="H4487" t="n">
        <v>3</v>
      </c>
      <c r="I4487" t="n">
        <v>1</v>
      </c>
      <c r="J4487" t="n">
        <v>18</v>
      </c>
      <c r="K4487" t="n">
        <v>1</v>
      </c>
      <c r="L4487" t="n">
        <v>4</v>
      </c>
      <c r="M4487" t="n">
        <v>1</v>
      </c>
      <c r="N4487" t="n">
        <v>2</v>
      </c>
      <c r="O4487" t="n">
        <v>1</v>
      </c>
      <c r="P4487" t="n">
        <v>1</v>
      </c>
      <c r="Q4487" t="n">
        <v>39</v>
      </c>
      <c r="R4487" s="15" t="n">
        <v>1223000</v>
      </c>
      <c r="S4487" s="15" t="n">
        <v>0</v>
      </c>
      <c r="T4487" s="15" t="n">
        <v>1223000</v>
      </c>
      <c r="U4487" s="15" t="n">
        <v>214300</v>
      </c>
      <c r="V4487">
        <f>IFERROR(VLOOKUP(D4487,Tablas_Equivalencia!$A$3:$B$8,2,FALSE),"Sin dato")</f>
        <v/>
      </c>
      <c r="W4487">
        <f>IFERROR(VLOOKUP(L4487,Tablas_Equivalencia!$D$3:$E$9,2,FALSE),"Sin dato")</f>
        <v/>
      </c>
      <c r="X4487">
        <f>IF(I4487=1,"Varón","Mujer")</f>
        <v/>
      </c>
      <c r="Y4487">
        <f>IFERROR(VLOOKUP(M4487,Tablas_Equivalencia!$G$3:$H$6,2,FALSE),"Sin dato")</f>
        <v/>
      </c>
      <c r="Z4487">
        <f>IF(J4487&lt;=24,"18-24","25-29")</f>
        <v/>
      </c>
      <c r="AA4487">
        <f>IF(M4487&lt;&gt;1,"",IF(P4487=2,1,0))</f>
        <v/>
      </c>
      <c r="AB4487">
        <f>IF(M4487&lt;&gt;1,"",IF(O4487&gt;=2,1,0))</f>
        <v/>
      </c>
      <c r="AC4487">
        <f>IF(M4487&lt;&gt;1,"",IF(OR(Q4487=999,Q4487=""),"",IF(OR(Q4487&lt;35,Q4487&gt;48),1,0)))</f>
        <v/>
      </c>
      <c r="AD4487">
        <f>IF(COUNT(AA4487:AC4487)&lt;3,"",SUM(AA4487:AC4487))</f>
        <v/>
      </c>
      <c r="AE4487">
        <f>IF(L4487&gt;=4,2,IF(L4487&gt;=2,1,0))</f>
        <v/>
      </c>
      <c r="AF4487">
        <f>IF(L4487&gt;=5,1,0)</f>
        <v/>
      </c>
      <c r="AG4487">
        <f>AE4487+AF4487</f>
        <v/>
      </c>
      <c r="AH4487" s="15">
        <f>IF(M4487&lt;&gt;1,"",IF(OR(R4487=-9,R4487=""),"",R4487))</f>
        <v/>
      </c>
      <c r="AI4487">
        <f>IF(M4487&lt;&gt;1,"",IF(OR(Q4487=999,Q4487=""),"",Q4487))</f>
        <v/>
      </c>
    </row>
    <row r="4488">
      <c r="A4488" t="inlineStr">
        <is>
          <t>TQRMNOP123947</t>
        </is>
      </c>
      <c r="B4488" t="n">
        <v>2025</v>
      </c>
      <c r="C4488" t="n">
        <v>1</v>
      </c>
      <c r="D4488" t="n">
        <v>43</v>
      </c>
      <c r="E4488" t="inlineStr">
        <is>
          <t>N</t>
        </is>
      </c>
      <c r="F4488" t="n">
        <v>34</v>
      </c>
      <c r="G4488" t="n">
        <v>976</v>
      </c>
      <c r="H4488" t="n">
        <v>3</v>
      </c>
      <c r="I4488" t="n">
        <v>1</v>
      </c>
      <c r="J4488" t="n">
        <v>29</v>
      </c>
      <c r="K4488" t="n">
        <v>1</v>
      </c>
      <c r="L4488" t="n">
        <v>5</v>
      </c>
      <c r="M4488" t="n">
        <v>1</v>
      </c>
      <c r="N4488" t="n">
        <v>3</v>
      </c>
      <c r="O4488" t="n">
        <v>1</v>
      </c>
      <c r="P4488" t="n">
        <v>1</v>
      </c>
      <c r="Q4488" t="n">
        <v>45</v>
      </c>
      <c r="R4488" s="15" t="n">
        <v>833000</v>
      </c>
      <c r="S4488" s="15" t="n">
        <v>0</v>
      </c>
      <c r="T4488" s="15" t="n">
        <v>833000</v>
      </c>
      <c r="U4488" s="15" t="n">
        <v>434400</v>
      </c>
      <c r="V4488">
        <f>IFERROR(VLOOKUP(D4488,Tablas_Equivalencia!$A$3:$B$8,2,FALSE),"Sin dato")</f>
        <v/>
      </c>
      <c r="W4488">
        <f>IFERROR(VLOOKUP(L4488,Tablas_Equivalencia!$D$3:$E$9,2,FALSE),"Sin dato")</f>
        <v/>
      </c>
      <c r="X4488">
        <f>IF(I4488=1,"Varón","Mujer")</f>
        <v/>
      </c>
      <c r="Y4488">
        <f>IFERROR(VLOOKUP(M4488,Tablas_Equivalencia!$G$3:$H$6,2,FALSE),"Sin dato")</f>
        <v/>
      </c>
      <c r="Z4488">
        <f>IF(J4488&lt;=24,"18-24","25-29")</f>
        <v/>
      </c>
      <c r="AA4488">
        <f>IF(M4488&lt;&gt;1,"",IF(P4488=2,1,0))</f>
        <v/>
      </c>
      <c r="AB4488">
        <f>IF(M4488&lt;&gt;1,"",IF(O4488&gt;=2,1,0))</f>
        <v/>
      </c>
      <c r="AC4488">
        <f>IF(M4488&lt;&gt;1,"",IF(OR(Q4488=999,Q4488=""),"",IF(OR(Q4488&lt;35,Q4488&gt;48),1,0)))</f>
        <v/>
      </c>
      <c r="AD4488">
        <f>IF(COUNT(AA4488:AC4488)&lt;3,"",SUM(AA4488:AC4488))</f>
        <v/>
      </c>
      <c r="AE4488">
        <f>IF(L4488&gt;=4,2,IF(L4488&gt;=2,1,0))</f>
        <v/>
      </c>
      <c r="AF4488">
        <f>IF(L4488&gt;=5,1,0)</f>
        <v/>
      </c>
      <c r="AG4488">
        <f>AE4488+AF4488</f>
        <v/>
      </c>
      <c r="AH4488" s="15">
        <f>IF(M4488&lt;&gt;1,"",IF(OR(R4488=-9,R4488=""),"",R4488))</f>
        <v/>
      </c>
      <c r="AI4488">
        <f>IF(M4488&lt;&gt;1,"",IF(OR(Q4488=999,Q4488=""),"",Q4488))</f>
        <v/>
      </c>
    </row>
    <row r="4489">
      <c r="A4489" t="inlineStr">
        <is>
          <t>TQRMNOP123948</t>
        </is>
      </c>
      <c r="B4489" t="n">
        <v>2025</v>
      </c>
      <c r="C4489" t="n">
        <v>1</v>
      </c>
      <c r="D4489" t="n">
        <v>1</v>
      </c>
      <c r="E4489" t="inlineStr">
        <is>
          <t>S</t>
        </is>
      </c>
      <c r="F4489" t="n">
        <v>33</v>
      </c>
      <c r="G4489" t="n">
        <v>635</v>
      </c>
      <c r="H4489" t="n">
        <v>1</v>
      </c>
      <c r="I4489" t="n">
        <v>2</v>
      </c>
      <c r="J4489" t="n">
        <v>22</v>
      </c>
      <c r="K4489" t="n">
        <v>1</v>
      </c>
      <c r="L4489" t="n">
        <v>4</v>
      </c>
      <c r="M4489" t="n">
        <v>3</v>
      </c>
      <c r="R4489" s="15" t="n">
        <v>0</v>
      </c>
      <c r="S4489" s="15" t="n">
        <v>0</v>
      </c>
      <c r="T4489" s="15" t="n">
        <v>0</v>
      </c>
      <c r="U4489" s="15" t="n">
        <v>101000</v>
      </c>
      <c r="V4489">
        <f>IFERROR(VLOOKUP(D4489,Tablas_Equivalencia!$A$3:$B$8,2,FALSE),"Sin dato")</f>
        <v/>
      </c>
      <c r="W4489">
        <f>IFERROR(VLOOKUP(L4489,Tablas_Equivalencia!$D$3:$E$9,2,FALSE),"Sin dato")</f>
        <v/>
      </c>
      <c r="X4489">
        <f>IF(I4489=1,"Varón","Mujer")</f>
        <v/>
      </c>
      <c r="Y4489">
        <f>IFERROR(VLOOKUP(M4489,Tablas_Equivalencia!$G$3:$H$6,2,FALSE),"Sin dato")</f>
        <v/>
      </c>
      <c r="Z4489">
        <f>IF(J4489&lt;=24,"18-24","25-29")</f>
        <v/>
      </c>
      <c r="AA4489">
        <f>IF(M4489&lt;&gt;1,"",IF(P4489=2,1,0))</f>
        <v/>
      </c>
      <c r="AB4489">
        <f>IF(M4489&lt;&gt;1,"",IF(O4489&gt;=2,1,0))</f>
        <v/>
      </c>
      <c r="AC4489">
        <f>IF(M4489&lt;&gt;1,"",IF(OR(Q4489=999,Q4489=""),"",IF(OR(Q4489&lt;35,Q4489&gt;48),1,0)))</f>
        <v/>
      </c>
      <c r="AD4489">
        <f>IF(COUNT(AA4489:AC4489)&lt;3,"",SUM(AA4489:AC4489))</f>
        <v/>
      </c>
      <c r="AE4489">
        <f>IF(L4489&gt;=4,2,IF(L4489&gt;=2,1,0))</f>
        <v/>
      </c>
      <c r="AF4489">
        <f>IF(L4489&gt;=5,1,0)</f>
        <v/>
      </c>
      <c r="AG4489">
        <f>AE4489+AF4489</f>
        <v/>
      </c>
      <c r="AH4489" s="15">
        <f>IF(M4489&lt;&gt;1,"",IF(OR(R4489=-9,R4489=""),"",R4489))</f>
        <v/>
      </c>
      <c r="AI4489">
        <f>IF(M4489&lt;&gt;1,"",IF(OR(Q4489=999,Q4489=""),"",Q4489))</f>
        <v/>
      </c>
    </row>
    <row r="4490">
      <c r="A4490" t="inlineStr">
        <is>
          <t>TQRMNOP123950</t>
        </is>
      </c>
      <c r="B4490" t="n">
        <v>2025</v>
      </c>
      <c r="C4490" t="n">
        <v>1</v>
      </c>
      <c r="D4490" t="n">
        <v>43</v>
      </c>
      <c r="E4490" t="inlineStr">
        <is>
          <t>N</t>
        </is>
      </c>
      <c r="F4490" t="n">
        <v>34</v>
      </c>
      <c r="G4490" t="n">
        <v>941</v>
      </c>
      <c r="H4490" t="n">
        <v>1</v>
      </c>
      <c r="I4490" t="n">
        <v>1</v>
      </c>
      <c r="J4490" t="n">
        <v>25</v>
      </c>
      <c r="K4490" t="n">
        <v>1</v>
      </c>
      <c r="L4490" t="n">
        <v>5</v>
      </c>
      <c r="M4490" t="n">
        <v>1</v>
      </c>
      <c r="N4490" t="n">
        <v>3</v>
      </c>
      <c r="O4490" t="n">
        <v>1</v>
      </c>
      <c r="P4490" t="n">
        <v>1</v>
      </c>
      <c r="Q4490" t="n">
        <v>61</v>
      </c>
      <c r="R4490" s="15" t="n">
        <v>1503000</v>
      </c>
      <c r="S4490" s="15" t="n">
        <v>0</v>
      </c>
      <c r="T4490" s="15" t="n">
        <v>1503000</v>
      </c>
      <c r="U4490" s="15" t="n">
        <v>667500</v>
      </c>
      <c r="V4490">
        <f>IFERROR(VLOOKUP(D4490,Tablas_Equivalencia!$A$3:$B$8,2,FALSE),"Sin dato")</f>
        <v/>
      </c>
      <c r="W4490">
        <f>IFERROR(VLOOKUP(L4490,Tablas_Equivalencia!$D$3:$E$9,2,FALSE),"Sin dato")</f>
        <v/>
      </c>
      <c r="X4490">
        <f>IF(I4490=1,"Varón","Mujer")</f>
        <v/>
      </c>
      <c r="Y4490">
        <f>IFERROR(VLOOKUP(M4490,Tablas_Equivalencia!$G$3:$H$6,2,FALSE),"Sin dato")</f>
        <v/>
      </c>
      <c r="Z4490">
        <f>IF(J4490&lt;=24,"18-24","25-29")</f>
        <v/>
      </c>
      <c r="AA4490">
        <f>IF(M4490&lt;&gt;1,"",IF(P4490=2,1,0))</f>
        <v/>
      </c>
      <c r="AB4490">
        <f>IF(M4490&lt;&gt;1,"",IF(O4490&gt;=2,1,0))</f>
        <v/>
      </c>
      <c r="AC4490">
        <f>IF(M4490&lt;&gt;1,"",IF(OR(Q4490=999,Q4490=""),"",IF(OR(Q4490&lt;35,Q4490&gt;48),1,0)))</f>
        <v/>
      </c>
      <c r="AD4490">
        <f>IF(COUNT(AA4490:AC4490)&lt;3,"",SUM(AA4490:AC4490))</f>
        <v/>
      </c>
      <c r="AE4490">
        <f>IF(L4490&gt;=4,2,IF(L4490&gt;=2,1,0))</f>
        <v/>
      </c>
      <c r="AF4490">
        <f>IF(L4490&gt;=5,1,0)</f>
        <v/>
      </c>
      <c r="AG4490">
        <f>AE4490+AF4490</f>
        <v/>
      </c>
      <c r="AH4490" s="15">
        <f>IF(M4490&lt;&gt;1,"",IF(OR(R4490=-9,R4490=""),"",R4490))</f>
        <v/>
      </c>
      <c r="AI4490">
        <f>IF(M4490&lt;&gt;1,"",IF(OR(Q4490=999,Q4490=""),"",Q4490))</f>
        <v/>
      </c>
    </row>
    <row r="4491">
      <c r="A4491" t="inlineStr">
        <is>
          <t>TQRMNOP123962</t>
        </is>
      </c>
      <c r="B4491" t="n">
        <v>2025</v>
      </c>
      <c r="C4491" t="n">
        <v>1</v>
      </c>
      <c r="D4491" t="n">
        <v>43</v>
      </c>
      <c r="E4491" t="inlineStr">
        <is>
          <t>N</t>
        </is>
      </c>
      <c r="F4491" t="n">
        <v>29</v>
      </c>
      <c r="G4491" t="n">
        <v>1718</v>
      </c>
      <c r="H4491" t="n">
        <v>3</v>
      </c>
      <c r="I4491" t="n">
        <v>1</v>
      </c>
      <c r="J4491" t="n">
        <v>29</v>
      </c>
      <c r="K4491" t="n">
        <v>2</v>
      </c>
      <c r="L4491" t="n">
        <v>4</v>
      </c>
      <c r="M4491" t="n">
        <v>1</v>
      </c>
      <c r="N4491" t="n">
        <v>3</v>
      </c>
      <c r="O4491" t="n">
        <v>1</v>
      </c>
      <c r="P4491" t="n">
        <v>1</v>
      </c>
      <c r="Q4491" t="n">
        <v>47</v>
      </c>
      <c r="R4491" s="15" t="n">
        <v>455000</v>
      </c>
      <c r="S4491" s="15" t="n">
        <v>0</v>
      </c>
      <c r="T4491" s="15" t="n">
        <v>455000</v>
      </c>
      <c r="U4491" s="15" t="n">
        <v>190000</v>
      </c>
      <c r="V4491">
        <f>IFERROR(VLOOKUP(D4491,Tablas_Equivalencia!$A$3:$B$8,2,FALSE),"Sin dato")</f>
        <v/>
      </c>
      <c r="W4491">
        <f>IFERROR(VLOOKUP(L4491,Tablas_Equivalencia!$D$3:$E$9,2,FALSE),"Sin dato")</f>
        <v/>
      </c>
      <c r="X4491">
        <f>IF(I4491=1,"Varón","Mujer")</f>
        <v/>
      </c>
      <c r="Y4491">
        <f>IFERROR(VLOOKUP(M4491,Tablas_Equivalencia!$G$3:$H$6,2,FALSE),"Sin dato")</f>
        <v/>
      </c>
      <c r="Z4491">
        <f>IF(J4491&lt;=24,"18-24","25-29")</f>
        <v/>
      </c>
      <c r="AA4491">
        <f>IF(M4491&lt;&gt;1,"",IF(P4491=2,1,0))</f>
        <v/>
      </c>
      <c r="AB4491">
        <f>IF(M4491&lt;&gt;1,"",IF(O4491&gt;=2,1,0))</f>
        <v/>
      </c>
      <c r="AC4491">
        <f>IF(M4491&lt;&gt;1,"",IF(OR(Q4491=999,Q4491=""),"",IF(OR(Q4491&lt;35,Q4491&gt;48),1,0)))</f>
        <v/>
      </c>
      <c r="AD4491">
        <f>IF(COUNT(AA4491:AC4491)&lt;3,"",SUM(AA4491:AC4491))</f>
        <v/>
      </c>
      <c r="AE4491">
        <f>IF(L4491&gt;=4,2,IF(L4491&gt;=2,1,0))</f>
        <v/>
      </c>
      <c r="AF4491">
        <f>IF(L4491&gt;=5,1,0)</f>
        <v/>
      </c>
      <c r="AG4491">
        <f>AE4491+AF4491</f>
        <v/>
      </c>
      <c r="AH4491" s="15">
        <f>IF(M4491&lt;&gt;1,"",IF(OR(R4491=-9,R4491=""),"",R4491))</f>
        <v/>
      </c>
      <c r="AI4491">
        <f>IF(M4491&lt;&gt;1,"",IF(OR(Q4491=999,Q4491=""),"",Q4491))</f>
        <v/>
      </c>
    </row>
    <row r="4492">
      <c r="A4492" t="inlineStr">
        <is>
          <t>TQRMNOP123982</t>
        </is>
      </c>
      <c r="B4492" t="n">
        <v>2025</v>
      </c>
      <c r="C4492" t="n">
        <v>1</v>
      </c>
      <c r="D4492" t="n">
        <v>43</v>
      </c>
      <c r="E4492" t="inlineStr">
        <is>
          <t>N</t>
        </is>
      </c>
      <c r="F4492" t="n">
        <v>29</v>
      </c>
      <c r="G4492" t="n">
        <v>1352</v>
      </c>
      <c r="H4492" t="n">
        <v>3</v>
      </c>
      <c r="I4492" t="n">
        <v>2</v>
      </c>
      <c r="J4492" t="n">
        <v>26</v>
      </c>
      <c r="K4492" t="n">
        <v>2</v>
      </c>
      <c r="L4492" t="n">
        <v>3</v>
      </c>
      <c r="M4492" t="n">
        <v>1</v>
      </c>
      <c r="N4492" t="n">
        <v>3</v>
      </c>
      <c r="O4492" t="n">
        <v>1</v>
      </c>
      <c r="P4492" t="n">
        <v>1</v>
      </c>
      <c r="Q4492" t="n">
        <v>34</v>
      </c>
      <c r="R4492" s="15" t="n">
        <v>616000</v>
      </c>
      <c r="S4492" s="15" t="n">
        <v>0</v>
      </c>
      <c r="T4492" s="15" t="n">
        <v>616000</v>
      </c>
      <c r="U4492" s="15" t="n">
        <v>436200</v>
      </c>
      <c r="V4492">
        <f>IFERROR(VLOOKUP(D4492,Tablas_Equivalencia!$A$3:$B$8,2,FALSE),"Sin dato")</f>
        <v/>
      </c>
      <c r="W4492">
        <f>IFERROR(VLOOKUP(L4492,Tablas_Equivalencia!$D$3:$E$9,2,FALSE),"Sin dato")</f>
        <v/>
      </c>
      <c r="X4492">
        <f>IF(I4492=1,"Varón","Mujer")</f>
        <v/>
      </c>
      <c r="Y4492">
        <f>IFERROR(VLOOKUP(M4492,Tablas_Equivalencia!$G$3:$H$6,2,FALSE),"Sin dato")</f>
        <v/>
      </c>
      <c r="Z4492">
        <f>IF(J4492&lt;=24,"18-24","25-29")</f>
        <v/>
      </c>
      <c r="AA4492">
        <f>IF(M4492&lt;&gt;1,"",IF(P4492=2,1,0))</f>
        <v/>
      </c>
      <c r="AB4492">
        <f>IF(M4492&lt;&gt;1,"",IF(O4492&gt;=2,1,0))</f>
        <v/>
      </c>
      <c r="AC4492">
        <f>IF(M4492&lt;&gt;1,"",IF(OR(Q4492=999,Q4492=""),"",IF(OR(Q4492&lt;35,Q4492&gt;48),1,0)))</f>
        <v/>
      </c>
      <c r="AD4492">
        <f>IF(COUNT(AA4492:AC4492)&lt;3,"",SUM(AA4492:AC4492))</f>
        <v/>
      </c>
      <c r="AE4492">
        <f>IF(L4492&gt;=4,2,IF(L4492&gt;=2,1,0))</f>
        <v/>
      </c>
      <c r="AF4492">
        <f>IF(L4492&gt;=5,1,0)</f>
        <v/>
      </c>
      <c r="AG4492">
        <f>AE4492+AF4492</f>
        <v/>
      </c>
      <c r="AH4492" s="15">
        <f>IF(M4492&lt;&gt;1,"",IF(OR(R4492=-9,R4492=""),"",R4492))</f>
        <v/>
      </c>
      <c r="AI4492">
        <f>IF(M4492&lt;&gt;1,"",IF(OR(Q4492=999,Q4492=""),"",Q4492))</f>
        <v/>
      </c>
    </row>
    <row r="4493">
      <c r="A4493" t="inlineStr">
        <is>
          <t>TQRMNOP123988</t>
        </is>
      </c>
      <c r="B4493" t="n">
        <v>2025</v>
      </c>
      <c r="C4493" t="n">
        <v>1</v>
      </c>
      <c r="D4493" t="n">
        <v>1</v>
      </c>
      <c r="E4493" t="inlineStr">
        <is>
          <t>S</t>
        </is>
      </c>
      <c r="F4493" t="n">
        <v>33</v>
      </c>
      <c r="G4493" t="n">
        <v>1483</v>
      </c>
      <c r="H4493" t="n">
        <v>1</v>
      </c>
      <c r="I4493" t="n">
        <v>1</v>
      </c>
      <c r="J4493" t="n">
        <v>26</v>
      </c>
      <c r="K4493" t="n">
        <v>2</v>
      </c>
      <c r="L4493" t="n">
        <v>4</v>
      </c>
      <c r="M4493" t="n">
        <v>1</v>
      </c>
      <c r="N4493" t="n">
        <v>2</v>
      </c>
      <c r="O4493" t="n">
        <v>1</v>
      </c>
      <c r="P4493" t="n">
        <v>2</v>
      </c>
      <c r="Q4493" t="n">
        <v>45</v>
      </c>
      <c r="R4493" s="15" t="n">
        <v>-9</v>
      </c>
      <c r="S4493" s="15" t="n">
        <v>0</v>
      </c>
      <c r="T4493" s="15" t="n">
        <v>0</v>
      </c>
      <c r="U4493" s="15" t="n">
        <v>183100</v>
      </c>
      <c r="V4493">
        <f>IFERROR(VLOOKUP(D4493,Tablas_Equivalencia!$A$3:$B$8,2,FALSE),"Sin dato")</f>
        <v/>
      </c>
      <c r="W4493">
        <f>IFERROR(VLOOKUP(L4493,Tablas_Equivalencia!$D$3:$E$9,2,FALSE),"Sin dato")</f>
        <v/>
      </c>
      <c r="X4493">
        <f>IF(I4493=1,"Varón","Mujer")</f>
        <v/>
      </c>
      <c r="Y4493">
        <f>IFERROR(VLOOKUP(M4493,Tablas_Equivalencia!$G$3:$H$6,2,FALSE),"Sin dato")</f>
        <v/>
      </c>
      <c r="Z4493">
        <f>IF(J4493&lt;=24,"18-24","25-29")</f>
        <v/>
      </c>
      <c r="AA4493">
        <f>IF(M4493&lt;&gt;1,"",IF(P4493=2,1,0))</f>
        <v/>
      </c>
      <c r="AB4493">
        <f>IF(M4493&lt;&gt;1,"",IF(O4493&gt;=2,1,0))</f>
        <v/>
      </c>
      <c r="AC4493">
        <f>IF(M4493&lt;&gt;1,"",IF(OR(Q4493=999,Q4493=""),"",IF(OR(Q4493&lt;35,Q4493&gt;48),1,0)))</f>
        <v/>
      </c>
      <c r="AD4493">
        <f>IF(COUNT(AA4493:AC4493)&lt;3,"",SUM(AA4493:AC4493))</f>
        <v/>
      </c>
      <c r="AE4493">
        <f>IF(L4493&gt;=4,2,IF(L4493&gt;=2,1,0))</f>
        <v/>
      </c>
      <c r="AF4493">
        <f>IF(L4493&gt;=5,1,0)</f>
        <v/>
      </c>
      <c r="AG4493">
        <f>AE4493+AF4493</f>
        <v/>
      </c>
      <c r="AH4493" s="15">
        <f>IF(M4493&lt;&gt;1,"",IF(OR(R4493=-9,R4493=""),"",R4493))</f>
        <v/>
      </c>
      <c r="AI4493">
        <f>IF(M4493&lt;&gt;1,"",IF(OR(Q4493=999,Q4493=""),"",Q4493))</f>
        <v/>
      </c>
    </row>
    <row r="4494">
      <c r="A4494" t="inlineStr">
        <is>
          <t>TQRMNOP123997</t>
        </is>
      </c>
      <c r="B4494" t="n">
        <v>2025</v>
      </c>
      <c r="C4494" t="n">
        <v>1</v>
      </c>
      <c r="D4494" t="n">
        <v>42</v>
      </c>
      <c r="E4494" t="inlineStr">
        <is>
          <t>N</t>
        </is>
      </c>
      <c r="F4494" t="n">
        <v>27</v>
      </c>
      <c r="G4494" t="n">
        <v>1555</v>
      </c>
      <c r="H4494" t="n">
        <v>3</v>
      </c>
      <c r="I4494" t="n">
        <v>1</v>
      </c>
      <c r="J4494" t="n">
        <v>23</v>
      </c>
      <c r="K4494" t="n">
        <v>2</v>
      </c>
      <c r="L4494" t="n">
        <v>4</v>
      </c>
      <c r="M4494" t="n">
        <v>1</v>
      </c>
      <c r="N4494" t="n">
        <v>3</v>
      </c>
      <c r="O4494" t="n">
        <v>2</v>
      </c>
      <c r="P4494" t="n">
        <v>2</v>
      </c>
      <c r="Q4494" t="n">
        <v>11</v>
      </c>
      <c r="R4494" s="15" t="n">
        <v>136000</v>
      </c>
      <c r="S4494" s="15" t="n">
        <v>61000</v>
      </c>
      <c r="T4494" s="15" t="n">
        <v>197000</v>
      </c>
      <c r="U4494" s="15" t="n">
        <v>96700</v>
      </c>
      <c r="V4494">
        <f>IFERROR(VLOOKUP(D4494,Tablas_Equivalencia!$A$3:$B$8,2,FALSE),"Sin dato")</f>
        <v/>
      </c>
      <c r="W4494">
        <f>IFERROR(VLOOKUP(L4494,Tablas_Equivalencia!$D$3:$E$9,2,FALSE),"Sin dato")</f>
        <v/>
      </c>
      <c r="X4494">
        <f>IF(I4494=1,"Varón","Mujer")</f>
        <v/>
      </c>
      <c r="Y4494">
        <f>IFERROR(VLOOKUP(M4494,Tablas_Equivalencia!$G$3:$H$6,2,FALSE),"Sin dato")</f>
        <v/>
      </c>
      <c r="Z4494">
        <f>IF(J4494&lt;=24,"18-24","25-29")</f>
        <v/>
      </c>
      <c r="AA4494">
        <f>IF(M4494&lt;&gt;1,"",IF(P4494=2,1,0))</f>
        <v/>
      </c>
      <c r="AB4494">
        <f>IF(M4494&lt;&gt;1,"",IF(O4494&gt;=2,1,0))</f>
        <v/>
      </c>
      <c r="AC4494">
        <f>IF(M4494&lt;&gt;1,"",IF(OR(Q4494=999,Q4494=""),"",IF(OR(Q4494&lt;35,Q4494&gt;48),1,0)))</f>
        <v/>
      </c>
      <c r="AD4494">
        <f>IF(COUNT(AA4494:AC4494)&lt;3,"",SUM(AA4494:AC4494))</f>
        <v/>
      </c>
      <c r="AE4494">
        <f>IF(L4494&gt;=4,2,IF(L4494&gt;=2,1,0))</f>
        <v/>
      </c>
      <c r="AF4494">
        <f>IF(L4494&gt;=5,1,0)</f>
        <v/>
      </c>
      <c r="AG4494">
        <f>AE4494+AF4494</f>
        <v/>
      </c>
      <c r="AH4494" s="15">
        <f>IF(M4494&lt;&gt;1,"",IF(OR(R4494=-9,R4494=""),"",R4494))</f>
        <v/>
      </c>
      <c r="AI4494">
        <f>IF(M4494&lt;&gt;1,"",IF(OR(Q4494=999,Q4494=""),"",Q4494))</f>
        <v/>
      </c>
    </row>
    <row r="4495">
      <c r="A4495" t="inlineStr">
        <is>
          <t>TQRMNOP123999</t>
        </is>
      </c>
      <c r="B4495" t="n">
        <v>2025</v>
      </c>
      <c r="C4495" t="n">
        <v>1</v>
      </c>
      <c r="D4495" t="n">
        <v>1</v>
      </c>
      <c r="E4495" t="inlineStr">
        <is>
          <t>S</t>
        </is>
      </c>
      <c r="F4495" t="n">
        <v>32</v>
      </c>
      <c r="G4495" t="n">
        <v>972</v>
      </c>
      <c r="H4495" t="n">
        <v>10</v>
      </c>
      <c r="I4495" t="n">
        <v>2</v>
      </c>
      <c r="J4495" t="n">
        <v>18</v>
      </c>
      <c r="K4495" t="n">
        <v>2</v>
      </c>
      <c r="L4495" t="n">
        <v>4</v>
      </c>
      <c r="M4495" t="n">
        <v>3</v>
      </c>
      <c r="R4495" s="15" t="n">
        <v>0</v>
      </c>
      <c r="S4495" s="15" t="n">
        <v>0</v>
      </c>
      <c r="T4495" s="15" t="n">
        <v>0</v>
      </c>
      <c r="U4495" s="15" t="n">
        <v>144800</v>
      </c>
      <c r="V4495">
        <f>IFERROR(VLOOKUP(D4495,Tablas_Equivalencia!$A$3:$B$8,2,FALSE),"Sin dato")</f>
        <v/>
      </c>
      <c r="W4495">
        <f>IFERROR(VLOOKUP(L4495,Tablas_Equivalencia!$D$3:$E$9,2,FALSE),"Sin dato")</f>
        <v/>
      </c>
      <c r="X4495">
        <f>IF(I4495=1,"Varón","Mujer")</f>
        <v/>
      </c>
      <c r="Y4495">
        <f>IFERROR(VLOOKUP(M4495,Tablas_Equivalencia!$G$3:$H$6,2,FALSE),"Sin dato")</f>
        <v/>
      </c>
      <c r="Z4495">
        <f>IF(J4495&lt;=24,"18-24","25-29")</f>
        <v/>
      </c>
      <c r="AA4495">
        <f>IF(M4495&lt;&gt;1,"",IF(P4495=2,1,0))</f>
        <v/>
      </c>
      <c r="AB4495">
        <f>IF(M4495&lt;&gt;1,"",IF(O4495&gt;=2,1,0))</f>
        <v/>
      </c>
      <c r="AC4495">
        <f>IF(M4495&lt;&gt;1,"",IF(OR(Q4495=999,Q4495=""),"",IF(OR(Q4495&lt;35,Q4495&gt;48),1,0)))</f>
        <v/>
      </c>
      <c r="AD4495">
        <f>IF(COUNT(AA4495:AC4495)&lt;3,"",SUM(AA4495:AC4495))</f>
        <v/>
      </c>
      <c r="AE4495">
        <f>IF(L4495&gt;=4,2,IF(L4495&gt;=2,1,0))</f>
        <v/>
      </c>
      <c r="AF4495">
        <f>IF(L4495&gt;=5,1,0)</f>
        <v/>
      </c>
      <c r="AG4495">
        <f>AE4495+AF4495</f>
        <v/>
      </c>
      <c r="AH4495" s="15">
        <f>IF(M4495&lt;&gt;1,"",IF(OR(R4495=-9,R4495=""),"",R4495))</f>
        <v/>
      </c>
      <c r="AI4495">
        <f>IF(M4495&lt;&gt;1,"",IF(OR(Q4495=999,Q4495=""),"",Q4495))</f>
        <v/>
      </c>
    </row>
    <row r="4496">
      <c r="A4496" t="inlineStr">
        <is>
          <t>TQRMNOP124004</t>
        </is>
      </c>
      <c r="B4496" t="n">
        <v>2025</v>
      </c>
      <c r="C4496" t="n">
        <v>1</v>
      </c>
      <c r="D4496" t="n">
        <v>40</v>
      </c>
      <c r="E4496" t="inlineStr">
        <is>
          <t>N</t>
        </is>
      </c>
      <c r="F4496" t="n">
        <v>9</v>
      </c>
      <c r="G4496" t="n">
        <v>1452</v>
      </c>
      <c r="H4496" t="n">
        <v>1</v>
      </c>
      <c r="I4496" t="n">
        <v>1</v>
      </c>
      <c r="J4496" t="n">
        <v>21</v>
      </c>
      <c r="K4496" t="n">
        <v>2</v>
      </c>
      <c r="L4496" t="n">
        <v>4</v>
      </c>
      <c r="M4496" t="n">
        <v>2</v>
      </c>
      <c r="R4496" s="15" t="n">
        <v>0</v>
      </c>
      <c r="S4496" s="15" t="n">
        <v>0</v>
      </c>
      <c r="T4496" s="15" t="n">
        <v>0</v>
      </c>
      <c r="U4496" s="15" t="n">
        <v>352400</v>
      </c>
      <c r="V4496">
        <f>IFERROR(VLOOKUP(D4496,Tablas_Equivalencia!$A$3:$B$8,2,FALSE),"Sin dato")</f>
        <v/>
      </c>
      <c r="W4496">
        <f>IFERROR(VLOOKUP(L4496,Tablas_Equivalencia!$D$3:$E$9,2,FALSE),"Sin dato")</f>
        <v/>
      </c>
      <c r="X4496">
        <f>IF(I4496=1,"Varón","Mujer")</f>
        <v/>
      </c>
      <c r="Y4496">
        <f>IFERROR(VLOOKUP(M4496,Tablas_Equivalencia!$G$3:$H$6,2,FALSE),"Sin dato")</f>
        <v/>
      </c>
      <c r="Z4496">
        <f>IF(J4496&lt;=24,"18-24","25-29")</f>
        <v/>
      </c>
      <c r="AA4496">
        <f>IF(M4496&lt;&gt;1,"",IF(P4496=2,1,0))</f>
        <v/>
      </c>
      <c r="AB4496">
        <f>IF(M4496&lt;&gt;1,"",IF(O4496&gt;=2,1,0))</f>
        <v/>
      </c>
      <c r="AC4496">
        <f>IF(M4496&lt;&gt;1,"",IF(OR(Q4496=999,Q4496=""),"",IF(OR(Q4496&lt;35,Q4496&gt;48),1,0)))</f>
        <v/>
      </c>
      <c r="AD4496">
        <f>IF(COUNT(AA4496:AC4496)&lt;3,"",SUM(AA4496:AC4496))</f>
        <v/>
      </c>
      <c r="AE4496">
        <f>IF(L4496&gt;=4,2,IF(L4496&gt;=2,1,0))</f>
        <v/>
      </c>
      <c r="AF4496">
        <f>IF(L4496&gt;=5,1,0)</f>
        <v/>
      </c>
      <c r="AG4496">
        <f>AE4496+AF4496</f>
        <v/>
      </c>
      <c r="AH4496" s="15">
        <f>IF(M4496&lt;&gt;1,"",IF(OR(R4496=-9,R4496=""),"",R4496))</f>
        <v/>
      </c>
      <c r="AI4496">
        <f>IF(M4496&lt;&gt;1,"",IF(OR(Q4496=999,Q4496=""),"",Q4496))</f>
        <v/>
      </c>
    </row>
    <row r="4497">
      <c r="A4497" t="inlineStr">
        <is>
          <t>TQRMNOP124009</t>
        </is>
      </c>
      <c r="B4497" t="n">
        <v>2025</v>
      </c>
      <c r="C4497" t="n">
        <v>1</v>
      </c>
      <c r="D4497" t="n">
        <v>40</v>
      </c>
      <c r="E4497" t="inlineStr">
        <is>
          <t>N</t>
        </is>
      </c>
      <c r="F4497" t="n">
        <v>9</v>
      </c>
      <c r="G4497" t="n">
        <v>1657</v>
      </c>
      <c r="H4497" t="n">
        <v>3</v>
      </c>
      <c r="I4497" t="n">
        <v>1</v>
      </c>
      <c r="J4497" t="n">
        <v>25</v>
      </c>
      <c r="K4497" t="n">
        <v>1</v>
      </c>
      <c r="L4497" t="n">
        <v>3</v>
      </c>
      <c r="M4497" t="n">
        <v>1</v>
      </c>
      <c r="N4497" t="n">
        <v>4</v>
      </c>
      <c r="O4497" t="n">
        <v>2</v>
      </c>
      <c r="P4497" t="n">
        <v>2</v>
      </c>
      <c r="Q4497" t="n">
        <v>39</v>
      </c>
      <c r="R4497" s="15" t="n">
        <v>401000</v>
      </c>
      <c r="S4497" s="15" t="n">
        <v>0</v>
      </c>
      <c r="T4497" s="15" t="n">
        <v>401000</v>
      </c>
      <c r="U4497" s="15" t="n">
        <v>112800</v>
      </c>
      <c r="V4497">
        <f>IFERROR(VLOOKUP(D4497,Tablas_Equivalencia!$A$3:$B$8,2,FALSE),"Sin dato")</f>
        <v/>
      </c>
      <c r="W4497">
        <f>IFERROR(VLOOKUP(L4497,Tablas_Equivalencia!$D$3:$E$9,2,FALSE),"Sin dato")</f>
        <v/>
      </c>
      <c r="X4497">
        <f>IF(I4497=1,"Varón","Mujer")</f>
        <v/>
      </c>
      <c r="Y4497">
        <f>IFERROR(VLOOKUP(M4497,Tablas_Equivalencia!$G$3:$H$6,2,FALSE),"Sin dato")</f>
        <v/>
      </c>
      <c r="Z4497">
        <f>IF(J4497&lt;=24,"18-24","25-29")</f>
        <v/>
      </c>
      <c r="AA4497">
        <f>IF(M4497&lt;&gt;1,"",IF(P4497=2,1,0))</f>
        <v/>
      </c>
      <c r="AB4497">
        <f>IF(M4497&lt;&gt;1,"",IF(O4497&gt;=2,1,0))</f>
        <v/>
      </c>
      <c r="AC4497">
        <f>IF(M4497&lt;&gt;1,"",IF(OR(Q4497=999,Q4497=""),"",IF(OR(Q4497&lt;35,Q4497&gt;48),1,0)))</f>
        <v/>
      </c>
      <c r="AD4497">
        <f>IF(COUNT(AA4497:AC4497)&lt;3,"",SUM(AA4497:AC4497))</f>
        <v/>
      </c>
      <c r="AE4497">
        <f>IF(L4497&gt;=4,2,IF(L4497&gt;=2,1,0))</f>
        <v/>
      </c>
      <c r="AF4497">
        <f>IF(L4497&gt;=5,1,0)</f>
        <v/>
      </c>
      <c r="AG4497">
        <f>AE4497+AF4497</f>
        <v/>
      </c>
      <c r="AH4497" s="15">
        <f>IF(M4497&lt;&gt;1,"",IF(OR(R4497=-9,R4497=""),"",R4497))</f>
        <v/>
      </c>
      <c r="AI4497">
        <f>IF(M4497&lt;&gt;1,"",IF(OR(Q4497=999,Q4497=""),"",Q4497))</f>
        <v/>
      </c>
    </row>
    <row r="4498">
      <c r="A4498" t="inlineStr">
        <is>
          <t>TQRMNOP124014</t>
        </is>
      </c>
      <c r="B4498" t="n">
        <v>2025</v>
      </c>
      <c r="C4498" t="n">
        <v>1</v>
      </c>
      <c r="D4498" t="n">
        <v>44</v>
      </c>
      <c r="E4498" t="inlineStr">
        <is>
          <t>N</t>
        </is>
      </c>
      <c r="F4498" t="n">
        <v>6</v>
      </c>
      <c r="G4498" t="n">
        <v>1001</v>
      </c>
      <c r="H4498" t="n">
        <v>3</v>
      </c>
      <c r="I4498" t="n">
        <v>1</v>
      </c>
      <c r="J4498" t="n">
        <v>24</v>
      </c>
      <c r="K4498" t="n">
        <v>1</v>
      </c>
      <c r="L4498" t="n">
        <v>5</v>
      </c>
      <c r="M4498" t="n">
        <v>1</v>
      </c>
      <c r="N4498" t="n">
        <v>3</v>
      </c>
      <c r="O4498" t="n">
        <v>1</v>
      </c>
      <c r="P4498" t="n">
        <v>1</v>
      </c>
      <c r="Q4498" t="n">
        <v>21</v>
      </c>
      <c r="R4498" s="15" t="n">
        <v>-9</v>
      </c>
      <c r="S4498" s="15" t="n">
        <v>0</v>
      </c>
      <c r="T4498" s="15" t="n">
        <v>0</v>
      </c>
      <c r="U4498" s="15" t="n">
        <v>114400</v>
      </c>
      <c r="V4498">
        <f>IFERROR(VLOOKUP(D4498,Tablas_Equivalencia!$A$3:$B$8,2,FALSE),"Sin dato")</f>
        <v/>
      </c>
      <c r="W4498">
        <f>IFERROR(VLOOKUP(L4498,Tablas_Equivalencia!$D$3:$E$9,2,FALSE),"Sin dato")</f>
        <v/>
      </c>
      <c r="X4498">
        <f>IF(I4498=1,"Varón","Mujer")</f>
        <v/>
      </c>
      <c r="Y4498">
        <f>IFERROR(VLOOKUP(M4498,Tablas_Equivalencia!$G$3:$H$6,2,FALSE),"Sin dato")</f>
        <v/>
      </c>
      <c r="Z4498">
        <f>IF(J4498&lt;=24,"18-24","25-29")</f>
        <v/>
      </c>
      <c r="AA4498">
        <f>IF(M4498&lt;&gt;1,"",IF(P4498=2,1,0))</f>
        <v/>
      </c>
      <c r="AB4498">
        <f>IF(M4498&lt;&gt;1,"",IF(O4498&gt;=2,1,0))</f>
        <v/>
      </c>
      <c r="AC4498">
        <f>IF(M4498&lt;&gt;1,"",IF(OR(Q4498=999,Q4498=""),"",IF(OR(Q4498&lt;35,Q4498&gt;48),1,0)))</f>
        <v/>
      </c>
      <c r="AD4498">
        <f>IF(COUNT(AA4498:AC4498)&lt;3,"",SUM(AA4498:AC4498))</f>
        <v/>
      </c>
      <c r="AE4498">
        <f>IF(L4498&gt;=4,2,IF(L4498&gt;=2,1,0))</f>
        <v/>
      </c>
      <c r="AF4498">
        <f>IF(L4498&gt;=5,1,0)</f>
        <v/>
      </c>
      <c r="AG4498">
        <f>AE4498+AF4498</f>
        <v/>
      </c>
      <c r="AH4498" s="15">
        <f>IF(M4498&lt;&gt;1,"",IF(OR(R4498=-9,R4498=""),"",R4498))</f>
        <v/>
      </c>
      <c r="AI4498">
        <f>IF(M4498&lt;&gt;1,"",IF(OR(Q4498=999,Q4498=""),"",Q4498))</f>
        <v/>
      </c>
    </row>
    <row r="4499">
      <c r="A4499" t="inlineStr">
        <is>
          <t>TQRMNOP124018</t>
        </is>
      </c>
      <c r="B4499" t="n">
        <v>2025</v>
      </c>
      <c r="C4499" t="n">
        <v>1</v>
      </c>
      <c r="D4499" t="n">
        <v>42</v>
      </c>
      <c r="E4499" t="inlineStr">
        <is>
          <t>N</t>
        </is>
      </c>
      <c r="F4499" t="n">
        <v>25</v>
      </c>
      <c r="G4499" t="n">
        <v>1171</v>
      </c>
      <c r="H4499" t="n">
        <v>10</v>
      </c>
      <c r="I4499" t="n">
        <v>2</v>
      </c>
      <c r="J4499" t="n">
        <v>23</v>
      </c>
      <c r="K4499" t="n">
        <v>1</v>
      </c>
      <c r="L4499" t="n">
        <v>4</v>
      </c>
      <c r="M4499" t="n">
        <v>3</v>
      </c>
      <c r="R4499" s="15" t="n">
        <v>0</v>
      </c>
      <c r="S4499" s="15" t="n">
        <v>0</v>
      </c>
      <c r="T4499" s="15" t="n">
        <v>0</v>
      </c>
      <c r="U4499" s="15" t="n">
        <v>502000</v>
      </c>
      <c r="V4499">
        <f>IFERROR(VLOOKUP(D4499,Tablas_Equivalencia!$A$3:$B$8,2,FALSE),"Sin dato")</f>
        <v/>
      </c>
      <c r="W4499">
        <f>IFERROR(VLOOKUP(L4499,Tablas_Equivalencia!$D$3:$E$9,2,FALSE),"Sin dato")</f>
        <v/>
      </c>
      <c r="X4499">
        <f>IF(I4499=1,"Varón","Mujer")</f>
        <v/>
      </c>
      <c r="Y4499">
        <f>IFERROR(VLOOKUP(M4499,Tablas_Equivalencia!$G$3:$H$6,2,FALSE),"Sin dato")</f>
        <v/>
      </c>
      <c r="Z4499">
        <f>IF(J4499&lt;=24,"18-24","25-29")</f>
        <v/>
      </c>
      <c r="AA4499">
        <f>IF(M4499&lt;&gt;1,"",IF(P4499=2,1,0))</f>
        <v/>
      </c>
      <c r="AB4499">
        <f>IF(M4499&lt;&gt;1,"",IF(O4499&gt;=2,1,0))</f>
        <v/>
      </c>
      <c r="AC4499">
        <f>IF(M4499&lt;&gt;1,"",IF(OR(Q4499=999,Q4499=""),"",IF(OR(Q4499&lt;35,Q4499&gt;48),1,0)))</f>
        <v/>
      </c>
      <c r="AD4499">
        <f>IF(COUNT(AA4499:AC4499)&lt;3,"",SUM(AA4499:AC4499))</f>
        <v/>
      </c>
      <c r="AE4499">
        <f>IF(L4499&gt;=4,2,IF(L4499&gt;=2,1,0))</f>
        <v/>
      </c>
      <c r="AF4499">
        <f>IF(L4499&gt;=5,1,0)</f>
        <v/>
      </c>
      <c r="AG4499">
        <f>AE4499+AF4499</f>
        <v/>
      </c>
      <c r="AH4499" s="15">
        <f>IF(M4499&lt;&gt;1,"",IF(OR(R4499=-9,R4499=""),"",R4499))</f>
        <v/>
      </c>
      <c r="AI4499">
        <f>IF(M4499&lt;&gt;1,"",IF(OR(Q4499=999,Q4499=""),"",Q4499))</f>
        <v/>
      </c>
    </row>
    <row r="4500">
      <c r="A4500" t="inlineStr">
        <is>
          <t>TQRMNOP124023</t>
        </is>
      </c>
      <c r="B4500" t="n">
        <v>2025</v>
      </c>
      <c r="C4500" t="n">
        <v>1</v>
      </c>
      <c r="D4500" t="n">
        <v>1</v>
      </c>
      <c r="E4500" t="inlineStr">
        <is>
          <t>S</t>
        </is>
      </c>
      <c r="F4500" t="n">
        <v>33</v>
      </c>
      <c r="G4500" t="n">
        <v>780</v>
      </c>
      <c r="H4500" t="n">
        <v>3</v>
      </c>
      <c r="I4500" t="n">
        <v>2</v>
      </c>
      <c r="J4500" t="n">
        <v>22</v>
      </c>
      <c r="K4500" t="n">
        <v>1</v>
      </c>
      <c r="L4500" t="n">
        <v>5</v>
      </c>
      <c r="M4500" t="n">
        <v>3</v>
      </c>
      <c r="R4500" s="15" t="n">
        <v>0</v>
      </c>
      <c r="S4500" s="15" t="n">
        <v>60000</v>
      </c>
      <c r="T4500" s="15" t="n">
        <v>60000</v>
      </c>
      <c r="U4500" s="15" t="n">
        <v>198300</v>
      </c>
      <c r="V4500">
        <f>IFERROR(VLOOKUP(D4500,Tablas_Equivalencia!$A$3:$B$8,2,FALSE),"Sin dato")</f>
        <v/>
      </c>
      <c r="W4500">
        <f>IFERROR(VLOOKUP(L4500,Tablas_Equivalencia!$D$3:$E$9,2,FALSE),"Sin dato")</f>
        <v/>
      </c>
      <c r="X4500">
        <f>IF(I4500=1,"Varón","Mujer")</f>
        <v/>
      </c>
      <c r="Y4500">
        <f>IFERROR(VLOOKUP(M4500,Tablas_Equivalencia!$G$3:$H$6,2,FALSE),"Sin dato")</f>
        <v/>
      </c>
      <c r="Z4500">
        <f>IF(J4500&lt;=24,"18-24","25-29")</f>
        <v/>
      </c>
      <c r="AA4500">
        <f>IF(M4500&lt;&gt;1,"",IF(P4500=2,1,0))</f>
        <v/>
      </c>
      <c r="AB4500">
        <f>IF(M4500&lt;&gt;1,"",IF(O4500&gt;=2,1,0))</f>
        <v/>
      </c>
      <c r="AC4500">
        <f>IF(M4500&lt;&gt;1,"",IF(OR(Q4500=999,Q4500=""),"",IF(OR(Q4500&lt;35,Q4500&gt;48),1,0)))</f>
        <v/>
      </c>
      <c r="AD4500">
        <f>IF(COUNT(AA4500:AC4500)&lt;3,"",SUM(AA4500:AC4500))</f>
        <v/>
      </c>
      <c r="AE4500">
        <f>IF(L4500&gt;=4,2,IF(L4500&gt;=2,1,0))</f>
        <v/>
      </c>
      <c r="AF4500">
        <f>IF(L4500&gt;=5,1,0)</f>
        <v/>
      </c>
      <c r="AG4500">
        <f>AE4500+AF4500</f>
        <v/>
      </c>
      <c r="AH4500" s="15">
        <f>IF(M4500&lt;&gt;1,"",IF(OR(R4500=-9,R4500=""),"",R4500))</f>
        <v/>
      </c>
      <c r="AI4500">
        <f>IF(M4500&lt;&gt;1,"",IF(OR(Q4500=999,Q4500=""),"",Q4500))</f>
        <v/>
      </c>
    </row>
    <row r="4501">
      <c r="A4501" t="inlineStr">
        <is>
          <t>TQRMNOP124024</t>
        </is>
      </c>
      <c r="B4501" t="n">
        <v>2025</v>
      </c>
      <c r="C4501" t="n">
        <v>1</v>
      </c>
      <c r="D4501" t="n">
        <v>43</v>
      </c>
      <c r="E4501" t="inlineStr">
        <is>
          <t>N</t>
        </is>
      </c>
      <c r="F4501" t="n">
        <v>34</v>
      </c>
      <c r="G4501" t="n">
        <v>877</v>
      </c>
      <c r="H4501" t="n">
        <v>3</v>
      </c>
      <c r="I4501" t="n">
        <v>1</v>
      </c>
      <c r="J4501" t="n">
        <v>18</v>
      </c>
      <c r="K4501" t="n">
        <v>1</v>
      </c>
      <c r="L4501" t="n">
        <v>5</v>
      </c>
      <c r="M4501" t="n">
        <v>1</v>
      </c>
      <c r="N4501" t="n">
        <v>3</v>
      </c>
      <c r="O4501" t="n">
        <v>1</v>
      </c>
      <c r="P4501" t="n">
        <v>1</v>
      </c>
      <c r="Q4501" t="n">
        <v>36</v>
      </c>
      <c r="R4501" s="15" t="n">
        <v>-9</v>
      </c>
      <c r="S4501" s="15" t="n">
        <v>0</v>
      </c>
      <c r="T4501" s="15" t="n">
        <v>0</v>
      </c>
      <c r="U4501" s="15" t="n">
        <v>146000</v>
      </c>
      <c r="V4501">
        <f>IFERROR(VLOOKUP(D4501,Tablas_Equivalencia!$A$3:$B$8,2,FALSE),"Sin dato")</f>
        <v/>
      </c>
      <c r="W4501">
        <f>IFERROR(VLOOKUP(L4501,Tablas_Equivalencia!$D$3:$E$9,2,FALSE),"Sin dato")</f>
        <v/>
      </c>
      <c r="X4501">
        <f>IF(I4501=1,"Varón","Mujer")</f>
        <v/>
      </c>
      <c r="Y4501">
        <f>IFERROR(VLOOKUP(M4501,Tablas_Equivalencia!$G$3:$H$6,2,FALSE),"Sin dato")</f>
        <v/>
      </c>
      <c r="Z4501">
        <f>IF(J4501&lt;=24,"18-24","25-29")</f>
        <v/>
      </c>
      <c r="AA4501">
        <f>IF(M4501&lt;&gt;1,"",IF(P4501=2,1,0))</f>
        <v/>
      </c>
      <c r="AB4501">
        <f>IF(M4501&lt;&gt;1,"",IF(O4501&gt;=2,1,0))</f>
        <v/>
      </c>
      <c r="AC4501">
        <f>IF(M4501&lt;&gt;1,"",IF(OR(Q4501=999,Q4501=""),"",IF(OR(Q4501&lt;35,Q4501&gt;48),1,0)))</f>
        <v/>
      </c>
      <c r="AD4501">
        <f>IF(COUNT(AA4501:AC4501)&lt;3,"",SUM(AA4501:AC4501))</f>
        <v/>
      </c>
      <c r="AE4501">
        <f>IF(L4501&gt;=4,2,IF(L4501&gt;=2,1,0))</f>
        <v/>
      </c>
      <c r="AF4501">
        <f>IF(L4501&gt;=5,1,0)</f>
        <v/>
      </c>
      <c r="AG4501">
        <f>AE4501+AF4501</f>
        <v/>
      </c>
      <c r="AH4501" s="15">
        <f>IF(M4501&lt;&gt;1,"",IF(OR(R4501=-9,R4501=""),"",R4501))</f>
        <v/>
      </c>
      <c r="AI4501">
        <f>IF(M4501&lt;&gt;1,"",IF(OR(Q4501=999,Q4501=""),"",Q4501))</f>
        <v/>
      </c>
    </row>
    <row r="4502">
      <c r="A4502" t="inlineStr">
        <is>
          <t>TQRMNOP124028</t>
        </is>
      </c>
      <c r="B4502" t="n">
        <v>2025</v>
      </c>
      <c r="C4502" t="n">
        <v>1</v>
      </c>
      <c r="D4502" t="n">
        <v>42</v>
      </c>
      <c r="E4502" t="inlineStr">
        <is>
          <t>N</t>
        </is>
      </c>
      <c r="F4502" t="n">
        <v>25</v>
      </c>
      <c r="G4502" t="n">
        <v>1873</v>
      </c>
      <c r="H4502" t="n">
        <v>3</v>
      </c>
      <c r="I4502" t="n">
        <v>2</v>
      </c>
      <c r="J4502" t="n">
        <v>24</v>
      </c>
      <c r="K4502" t="n">
        <v>2</v>
      </c>
      <c r="L4502" t="n">
        <v>6</v>
      </c>
      <c r="M4502" t="n">
        <v>2</v>
      </c>
      <c r="R4502" s="15" t="n">
        <v>0</v>
      </c>
      <c r="S4502" s="15" t="n">
        <v>0</v>
      </c>
      <c r="T4502" s="15" t="n">
        <v>0</v>
      </c>
      <c r="U4502" s="15" t="n">
        <v>144700</v>
      </c>
      <c r="V4502">
        <f>IFERROR(VLOOKUP(D4502,Tablas_Equivalencia!$A$3:$B$8,2,FALSE),"Sin dato")</f>
        <v/>
      </c>
      <c r="W4502">
        <f>IFERROR(VLOOKUP(L4502,Tablas_Equivalencia!$D$3:$E$9,2,FALSE),"Sin dato")</f>
        <v/>
      </c>
      <c r="X4502">
        <f>IF(I4502=1,"Varón","Mujer")</f>
        <v/>
      </c>
      <c r="Y4502">
        <f>IFERROR(VLOOKUP(M4502,Tablas_Equivalencia!$G$3:$H$6,2,FALSE),"Sin dato")</f>
        <v/>
      </c>
      <c r="Z4502">
        <f>IF(J4502&lt;=24,"18-24","25-29")</f>
        <v/>
      </c>
      <c r="AA4502">
        <f>IF(M4502&lt;&gt;1,"",IF(P4502=2,1,0))</f>
        <v/>
      </c>
      <c r="AB4502">
        <f>IF(M4502&lt;&gt;1,"",IF(O4502&gt;=2,1,0))</f>
        <v/>
      </c>
      <c r="AC4502">
        <f>IF(M4502&lt;&gt;1,"",IF(OR(Q4502=999,Q4502=""),"",IF(OR(Q4502&lt;35,Q4502&gt;48),1,0)))</f>
        <v/>
      </c>
      <c r="AD4502">
        <f>IF(COUNT(AA4502:AC4502)&lt;3,"",SUM(AA4502:AC4502))</f>
        <v/>
      </c>
      <c r="AE4502">
        <f>IF(L4502&gt;=4,2,IF(L4502&gt;=2,1,0))</f>
        <v/>
      </c>
      <c r="AF4502">
        <f>IF(L4502&gt;=5,1,0)</f>
        <v/>
      </c>
      <c r="AG4502">
        <f>AE4502+AF4502</f>
        <v/>
      </c>
      <c r="AH4502" s="15">
        <f>IF(M4502&lt;&gt;1,"",IF(OR(R4502=-9,R4502=""),"",R4502))</f>
        <v/>
      </c>
      <c r="AI4502">
        <f>IF(M4502&lt;&gt;1,"",IF(OR(Q4502=999,Q4502=""),"",Q4502))</f>
        <v/>
      </c>
    </row>
    <row r="4503">
      <c r="A4503" t="inlineStr">
        <is>
          <t>TQRMNOP124058</t>
        </is>
      </c>
      <c r="B4503" t="n">
        <v>2025</v>
      </c>
      <c r="C4503" t="n">
        <v>1</v>
      </c>
      <c r="D4503" t="n">
        <v>1</v>
      </c>
      <c r="E4503" t="inlineStr">
        <is>
          <t>S</t>
        </is>
      </c>
      <c r="F4503" t="n">
        <v>32</v>
      </c>
      <c r="G4503" t="n">
        <v>947</v>
      </c>
      <c r="H4503" t="n">
        <v>3</v>
      </c>
      <c r="I4503" t="n">
        <v>1</v>
      </c>
      <c r="J4503" t="n">
        <v>24</v>
      </c>
      <c r="K4503" t="n">
        <v>2</v>
      </c>
      <c r="L4503" t="n">
        <v>6</v>
      </c>
      <c r="M4503" t="n">
        <v>2</v>
      </c>
      <c r="R4503" s="15" t="n">
        <v>0</v>
      </c>
      <c r="S4503" s="15" t="n">
        <v>188000</v>
      </c>
      <c r="T4503" s="15" t="n">
        <v>188000</v>
      </c>
      <c r="U4503" s="15" t="n">
        <v>448000</v>
      </c>
      <c r="V4503">
        <f>IFERROR(VLOOKUP(D4503,Tablas_Equivalencia!$A$3:$B$8,2,FALSE),"Sin dato")</f>
        <v/>
      </c>
      <c r="W4503">
        <f>IFERROR(VLOOKUP(L4503,Tablas_Equivalencia!$D$3:$E$9,2,FALSE),"Sin dato")</f>
        <v/>
      </c>
      <c r="X4503">
        <f>IF(I4503=1,"Varón","Mujer")</f>
        <v/>
      </c>
      <c r="Y4503">
        <f>IFERROR(VLOOKUP(M4503,Tablas_Equivalencia!$G$3:$H$6,2,FALSE),"Sin dato")</f>
        <v/>
      </c>
      <c r="Z4503">
        <f>IF(J4503&lt;=24,"18-24","25-29")</f>
        <v/>
      </c>
      <c r="AA4503">
        <f>IF(M4503&lt;&gt;1,"",IF(P4503=2,1,0))</f>
        <v/>
      </c>
      <c r="AB4503">
        <f>IF(M4503&lt;&gt;1,"",IF(O4503&gt;=2,1,0))</f>
        <v/>
      </c>
      <c r="AC4503">
        <f>IF(M4503&lt;&gt;1,"",IF(OR(Q4503=999,Q4503=""),"",IF(OR(Q4503&lt;35,Q4503&gt;48),1,0)))</f>
        <v/>
      </c>
      <c r="AD4503">
        <f>IF(COUNT(AA4503:AC4503)&lt;3,"",SUM(AA4503:AC4503))</f>
        <v/>
      </c>
      <c r="AE4503">
        <f>IF(L4503&gt;=4,2,IF(L4503&gt;=2,1,0))</f>
        <v/>
      </c>
      <c r="AF4503">
        <f>IF(L4503&gt;=5,1,0)</f>
        <v/>
      </c>
      <c r="AG4503">
        <f>AE4503+AF4503</f>
        <v/>
      </c>
      <c r="AH4503" s="15">
        <f>IF(M4503&lt;&gt;1,"",IF(OR(R4503=-9,R4503=""),"",R4503))</f>
        <v/>
      </c>
      <c r="AI4503">
        <f>IF(M4503&lt;&gt;1,"",IF(OR(Q4503=999,Q4503=""),"",Q4503))</f>
        <v/>
      </c>
    </row>
    <row r="4504">
      <c r="A4504" t="inlineStr">
        <is>
          <t>TQRMNOP124066</t>
        </is>
      </c>
      <c r="B4504" t="n">
        <v>2025</v>
      </c>
      <c r="C4504" t="n">
        <v>1</v>
      </c>
      <c r="D4504" t="n">
        <v>44</v>
      </c>
      <c r="E4504" t="inlineStr">
        <is>
          <t>N</t>
        </is>
      </c>
      <c r="F4504" t="n">
        <v>93</v>
      </c>
      <c r="G4504" t="n">
        <v>1085</v>
      </c>
      <c r="H4504" t="n">
        <v>2</v>
      </c>
      <c r="I4504" t="n">
        <v>1</v>
      </c>
      <c r="J4504" t="n">
        <v>20</v>
      </c>
      <c r="K4504" t="n">
        <v>2</v>
      </c>
      <c r="L4504" t="n">
        <v>4</v>
      </c>
      <c r="M4504" t="n">
        <v>3</v>
      </c>
      <c r="R4504" s="15" t="n">
        <v>0</v>
      </c>
      <c r="S4504" s="15" t="n">
        <v>0</v>
      </c>
      <c r="T4504" s="15" t="n">
        <v>0</v>
      </c>
      <c r="U4504" s="15" t="n">
        <v>99300</v>
      </c>
      <c r="V4504">
        <f>IFERROR(VLOOKUP(D4504,Tablas_Equivalencia!$A$3:$B$8,2,FALSE),"Sin dato")</f>
        <v/>
      </c>
      <c r="W4504">
        <f>IFERROR(VLOOKUP(L4504,Tablas_Equivalencia!$D$3:$E$9,2,FALSE),"Sin dato")</f>
        <v/>
      </c>
      <c r="X4504">
        <f>IF(I4504=1,"Varón","Mujer")</f>
        <v/>
      </c>
      <c r="Y4504">
        <f>IFERROR(VLOOKUP(M4504,Tablas_Equivalencia!$G$3:$H$6,2,FALSE),"Sin dato")</f>
        <v/>
      </c>
      <c r="Z4504">
        <f>IF(J4504&lt;=24,"18-24","25-29")</f>
        <v/>
      </c>
      <c r="AA4504">
        <f>IF(M4504&lt;&gt;1,"",IF(P4504=2,1,0))</f>
        <v/>
      </c>
      <c r="AB4504">
        <f>IF(M4504&lt;&gt;1,"",IF(O4504&gt;=2,1,0))</f>
        <v/>
      </c>
      <c r="AC4504">
        <f>IF(M4504&lt;&gt;1,"",IF(OR(Q4504=999,Q4504=""),"",IF(OR(Q4504&lt;35,Q4504&gt;48),1,0)))</f>
        <v/>
      </c>
      <c r="AD4504">
        <f>IF(COUNT(AA4504:AC4504)&lt;3,"",SUM(AA4504:AC4504))</f>
        <v/>
      </c>
      <c r="AE4504">
        <f>IF(L4504&gt;=4,2,IF(L4504&gt;=2,1,0))</f>
        <v/>
      </c>
      <c r="AF4504">
        <f>IF(L4504&gt;=5,1,0)</f>
        <v/>
      </c>
      <c r="AG4504">
        <f>AE4504+AF4504</f>
        <v/>
      </c>
      <c r="AH4504" s="15">
        <f>IF(M4504&lt;&gt;1,"",IF(OR(R4504=-9,R4504=""),"",R4504))</f>
        <v/>
      </c>
      <c r="AI4504">
        <f>IF(M4504&lt;&gt;1,"",IF(OR(Q4504=999,Q4504=""),"",Q4504))</f>
        <v/>
      </c>
    </row>
    <row r="4505">
      <c r="A4505" t="inlineStr">
        <is>
          <t>TQRMNOP124067</t>
        </is>
      </c>
      <c r="B4505" t="n">
        <v>2025</v>
      </c>
      <c r="C4505" t="n">
        <v>1</v>
      </c>
      <c r="D4505" t="n">
        <v>1</v>
      </c>
      <c r="E4505" t="inlineStr">
        <is>
          <t>S</t>
        </is>
      </c>
      <c r="F4505" t="n">
        <v>33</v>
      </c>
      <c r="G4505" t="n">
        <v>844</v>
      </c>
      <c r="H4505" t="n">
        <v>3</v>
      </c>
      <c r="I4505" t="n">
        <v>2</v>
      </c>
      <c r="J4505" t="n">
        <v>22</v>
      </c>
      <c r="K4505" t="n">
        <v>2</v>
      </c>
      <c r="L4505" t="n">
        <v>3</v>
      </c>
      <c r="M4505" t="n">
        <v>1</v>
      </c>
      <c r="N4505" t="n">
        <v>2</v>
      </c>
      <c r="O4505" t="n">
        <v>1</v>
      </c>
      <c r="P4505" t="n">
        <v>2</v>
      </c>
      <c r="Q4505" t="n">
        <v>44</v>
      </c>
      <c r="R4505" s="15" t="n">
        <v>232000</v>
      </c>
      <c r="S4505" s="15" t="n">
        <v>0</v>
      </c>
      <c r="T4505" s="15" t="n">
        <v>232000</v>
      </c>
      <c r="U4505" s="15" t="n">
        <v>186600</v>
      </c>
      <c r="V4505">
        <f>IFERROR(VLOOKUP(D4505,Tablas_Equivalencia!$A$3:$B$8,2,FALSE),"Sin dato")</f>
        <v/>
      </c>
      <c r="W4505">
        <f>IFERROR(VLOOKUP(L4505,Tablas_Equivalencia!$D$3:$E$9,2,FALSE),"Sin dato")</f>
        <v/>
      </c>
      <c r="X4505">
        <f>IF(I4505=1,"Varón","Mujer")</f>
        <v/>
      </c>
      <c r="Y4505">
        <f>IFERROR(VLOOKUP(M4505,Tablas_Equivalencia!$G$3:$H$6,2,FALSE),"Sin dato")</f>
        <v/>
      </c>
      <c r="Z4505">
        <f>IF(J4505&lt;=24,"18-24","25-29")</f>
        <v/>
      </c>
      <c r="AA4505">
        <f>IF(M4505&lt;&gt;1,"",IF(P4505=2,1,0))</f>
        <v/>
      </c>
      <c r="AB4505">
        <f>IF(M4505&lt;&gt;1,"",IF(O4505&gt;=2,1,0))</f>
        <v/>
      </c>
      <c r="AC4505">
        <f>IF(M4505&lt;&gt;1,"",IF(OR(Q4505=999,Q4505=""),"",IF(OR(Q4505&lt;35,Q4505&gt;48),1,0)))</f>
        <v/>
      </c>
      <c r="AD4505">
        <f>IF(COUNT(AA4505:AC4505)&lt;3,"",SUM(AA4505:AC4505))</f>
        <v/>
      </c>
      <c r="AE4505">
        <f>IF(L4505&gt;=4,2,IF(L4505&gt;=2,1,0))</f>
        <v/>
      </c>
      <c r="AF4505">
        <f>IF(L4505&gt;=5,1,0)</f>
        <v/>
      </c>
      <c r="AG4505">
        <f>AE4505+AF4505</f>
        <v/>
      </c>
      <c r="AH4505" s="15">
        <f>IF(M4505&lt;&gt;1,"",IF(OR(R4505=-9,R4505=""),"",R4505))</f>
        <v/>
      </c>
      <c r="AI4505">
        <f>IF(M4505&lt;&gt;1,"",IF(OR(Q4505=999,Q4505=""),"",Q4505))</f>
        <v/>
      </c>
    </row>
    <row r="4506">
      <c r="A4506" t="inlineStr">
        <is>
          <t>TQRMNOP124072</t>
        </is>
      </c>
      <c r="B4506" t="n">
        <v>2025</v>
      </c>
      <c r="C4506" t="n">
        <v>1</v>
      </c>
      <c r="D4506" t="n">
        <v>1</v>
      </c>
      <c r="E4506" t="inlineStr">
        <is>
          <t>S</t>
        </is>
      </c>
      <c r="F4506" t="n">
        <v>32</v>
      </c>
      <c r="G4506" t="n">
        <v>1083</v>
      </c>
      <c r="H4506" t="n">
        <v>3</v>
      </c>
      <c r="I4506" t="n">
        <v>2</v>
      </c>
      <c r="J4506" t="n">
        <v>28</v>
      </c>
      <c r="K4506" t="n">
        <v>2</v>
      </c>
      <c r="L4506" t="n">
        <v>6</v>
      </c>
      <c r="M4506" t="n">
        <v>1</v>
      </c>
      <c r="N4506" t="n">
        <v>2</v>
      </c>
      <c r="O4506" t="n">
        <v>1</v>
      </c>
      <c r="P4506" t="n">
        <v>1</v>
      </c>
      <c r="Q4506" t="n">
        <v>60</v>
      </c>
      <c r="R4506" s="15" t="n">
        <v>390000</v>
      </c>
      <c r="S4506" s="15" t="n">
        <v>0</v>
      </c>
      <c r="T4506" s="15" t="n">
        <v>390000</v>
      </c>
      <c r="U4506" s="15" t="n">
        <v>100600</v>
      </c>
      <c r="V4506">
        <f>IFERROR(VLOOKUP(D4506,Tablas_Equivalencia!$A$3:$B$8,2,FALSE),"Sin dato")</f>
        <v/>
      </c>
      <c r="W4506">
        <f>IFERROR(VLOOKUP(L4506,Tablas_Equivalencia!$D$3:$E$9,2,FALSE),"Sin dato")</f>
        <v/>
      </c>
      <c r="X4506">
        <f>IF(I4506=1,"Varón","Mujer")</f>
        <v/>
      </c>
      <c r="Y4506">
        <f>IFERROR(VLOOKUP(M4506,Tablas_Equivalencia!$G$3:$H$6,2,FALSE),"Sin dato")</f>
        <v/>
      </c>
      <c r="Z4506">
        <f>IF(J4506&lt;=24,"18-24","25-29")</f>
        <v/>
      </c>
      <c r="AA4506">
        <f>IF(M4506&lt;&gt;1,"",IF(P4506=2,1,0))</f>
        <v/>
      </c>
      <c r="AB4506">
        <f>IF(M4506&lt;&gt;1,"",IF(O4506&gt;=2,1,0))</f>
        <v/>
      </c>
      <c r="AC4506">
        <f>IF(M4506&lt;&gt;1,"",IF(OR(Q4506=999,Q4506=""),"",IF(OR(Q4506&lt;35,Q4506&gt;48),1,0)))</f>
        <v/>
      </c>
      <c r="AD4506">
        <f>IF(COUNT(AA4506:AC4506)&lt;3,"",SUM(AA4506:AC4506))</f>
        <v/>
      </c>
      <c r="AE4506">
        <f>IF(L4506&gt;=4,2,IF(L4506&gt;=2,1,0))</f>
        <v/>
      </c>
      <c r="AF4506">
        <f>IF(L4506&gt;=5,1,0)</f>
        <v/>
      </c>
      <c r="AG4506">
        <f>AE4506+AF4506</f>
        <v/>
      </c>
      <c r="AH4506" s="15">
        <f>IF(M4506&lt;&gt;1,"",IF(OR(R4506=-9,R4506=""),"",R4506))</f>
        <v/>
      </c>
      <c r="AI4506">
        <f>IF(M4506&lt;&gt;1,"",IF(OR(Q4506=999,Q4506=""),"",Q4506))</f>
        <v/>
      </c>
    </row>
    <row r="4507">
      <c r="A4507" t="inlineStr">
        <is>
          <t>TQRMNOP124076</t>
        </is>
      </c>
      <c r="B4507" t="n">
        <v>2025</v>
      </c>
      <c r="C4507" t="n">
        <v>1</v>
      </c>
      <c r="D4507" t="n">
        <v>43</v>
      </c>
      <c r="E4507" t="inlineStr">
        <is>
          <t>S</t>
        </is>
      </c>
      <c r="F4507" t="n">
        <v>20</v>
      </c>
      <c r="G4507" t="n">
        <v>736</v>
      </c>
      <c r="H4507" t="n">
        <v>3</v>
      </c>
      <c r="I4507" t="n">
        <v>2</v>
      </c>
      <c r="J4507" t="n">
        <v>29</v>
      </c>
      <c r="K4507" t="n">
        <v>1</v>
      </c>
      <c r="L4507" t="n">
        <v>5</v>
      </c>
      <c r="M4507" t="n">
        <v>2</v>
      </c>
      <c r="R4507" s="15" t="n">
        <v>0</v>
      </c>
      <c r="S4507" s="15" t="n">
        <v>0</v>
      </c>
      <c r="T4507" s="15" t="n">
        <v>0</v>
      </c>
      <c r="U4507" s="15" t="n">
        <v>71700</v>
      </c>
      <c r="V4507">
        <f>IFERROR(VLOOKUP(D4507,Tablas_Equivalencia!$A$3:$B$8,2,FALSE),"Sin dato")</f>
        <v/>
      </c>
      <c r="W4507">
        <f>IFERROR(VLOOKUP(L4507,Tablas_Equivalencia!$D$3:$E$9,2,FALSE),"Sin dato")</f>
        <v/>
      </c>
      <c r="X4507">
        <f>IF(I4507=1,"Varón","Mujer")</f>
        <v/>
      </c>
      <c r="Y4507">
        <f>IFERROR(VLOOKUP(M4507,Tablas_Equivalencia!$G$3:$H$6,2,FALSE),"Sin dato")</f>
        <v/>
      </c>
      <c r="Z4507">
        <f>IF(J4507&lt;=24,"18-24","25-29")</f>
        <v/>
      </c>
      <c r="AA4507">
        <f>IF(M4507&lt;&gt;1,"",IF(P4507=2,1,0))</f>
        <v/>
      </c>
      <c r="AB4507">
        <f>IF(M4507&lt;&gt;1,"",IF(O4507&gt;=2,1,0))</f>
        <v/>
      </c>
      <c r="AC4507">
        <f>IF(M4507&lt;&gt;1,"",IF(OR(Q4507=999,Q4507=""),"",IF(OR(Q4507&lt;35,Q4507&gt;48),1,0)))</f>
        <v/>
      </c>
      <c r="AD4507">
        <f>IF(COUNT(AA4507:AC4507)&lt;3,"",SUM(AA4507:AC4507))</f>
        <v/>
      </c>
      <c r="AE4507">
        <f>IF(L4507&gt;=4,2,IF(L4507&gt;=2,1,0))</f>
        <v/>
      </c>
      <c r="AF4507">
        <f>IF(L4507&gt;=5,1,0)</f>
        <v/>
      </c>
      <c r="AG4507">
        <f>AE4507+AF4507</f>
        <v/>
      </c>
      <c r="AH4507" s="15">
        <f>IF(M4507&lt;&gt;1,"",IF(OR(R4507=-9,R4507=""),"",R4507))</f>
        <v/>
      </c>
      <c r="AI4507">
        <f>IF(M4507&lt;&gt;1,"",IF(OR(Q4507=999,Q4507=""),"",Q4507))</f>
        <v/>
      </c>
    </row>
    <row r="4508">
      <c r="A4508" t="inlineStr">
        <is>
          <t>TQRMNOP124077</t>
        </is>
      </c>
      <c r="B4508" t="n">
        <v>2025</v>
      </c>
      <c r="C4508" t="n">
        <v>1</v>
      </c>
      <c r="D4508" t="n">
        <v>1</v>
      </c>
      <c r="E4508" t="inlineStr">
        <is>
          <t>S</t>
        </is>
      </c>
      <c r="F4508" t="n">
        <v>32</v>
      </c>
      <c r="G4508" t="n">
        <v>1176</v>
      </c>
      <c r="H4508" t="n">
        <v>1</v>
      </c>
      <c r="I4508" t="n">
        <v>2</v>
      </c>
      <c r="J4508" t="n">
        <v>27</v>
      </c>
      <c r="K4508" t="n">
        <v>2</v>
      </c>
      <c r="L4508" t="n">
        <v>5</v>
      </c>
      <c r="M4508" t="n">
        <v>1</v>
      </c>
      <c r="N4508" t="n">
        <v>2</v>
      </c>
      <c r="O4508" t="n">
        <v>1</v>
      </c>
      <c r="P4508" t="n">
        <v>1</v>
      </c>
      <c r="Q4508" t="n">
        <v>39</v>
      </c>
      <c r="R4508" s="15" t="n">
        <v>973000</v>
      </c>
      <c r="S4508" s="15" t="n">
        <v>0</v>
      </c>
      <c r="T4508" s="15" t="n">
        <v>973000</v>
      </c>
      <c r="U4508" s="15" t="n">
        <v>171300</v>
      </c>
      <c r="V4508">
        <f>IFERROR(VLOOKUP(D4508,Tablas_Equivalencia!$A$3:$B$8,2,FALSE),"Sin dato")</f>
        <v/>
      </c>
      <c r="W4508">
        <f>IFERROR(VLOOKUP(L4508,Tablas_Equivalencia!$D$3:$E$9,2,FALSE),"Sin dato")</f>
        <v/>
      </c>
      <c r="X4508">
        <f>IF(I4508=1,"Varón","Mujer")</f>
        <v/>
      </c>
      <c r="Y4508">
        <f>IFERROR(VLOOKUP(M4508,Tablas_Equivalencia!$G$3:$H$6,2,FALSE),"Sin dato")</f>
        <v/>
      </c>
      <c r="Z4508">
        <f>IF(J4508&lt;=24,"18-24","25-29")</f>
        <v/>
      </c>
      <c r="AA4508">
        <f>IF(M4508&lt;&gt;1,"",IF(P4508=2,1,0))</f>
        <v/>
      </c>
      <c r="AB4508">
        <f>IF(M4508&lt;&gt;1,"",IF(O4508&gt;=2,1,0))</f>
        <v/>
      </c>
      <c r="AC4508">
        <f>IF(M4508&lt;&gt;1,"",IF(OR(Q4508=999,Q4508=""),"",IF(OR(Q4508&lt;35,Q4508&gt;48),1,0)))</f>
        <v/>
      </c>
      <c r="AD4508">
        <f>IF(COUNT(AA4508:AC4508)&lt;3,"",SUM(AA4508:AC4508))</f>
        <v/>
      </c>
      <c r="AE4508">
        <f>IF(L4508&gt;=4,2,IF(L4508&gt;=2,1,0))</f>
        <v/>
      </c>
      <c r="AF4508">
        <f>IF(L4508&gt;=5,1,0)</f>
        <v/>
      </c>
      <c r="AG4508">
        <f>AE4508+AF4508</f>
        <v/>
      </c>
      <c r="AH4508" s="15">
        <f>IF(M4508&lt;&gt;1,"",IF(OR(R4508=-9,R4508=""),"",R4508))</f>
        <v/>
      </c>
      <c r="AI4508">
        <f>IF(M4508&lt;&gt;1,"",IF(OR(Q4508=999,Q4508=""),"",Q4508))</f>
        <v/>
      </c>
    </row>
    <row r="4509">
      <c r="A4509" t="inlineStr">
        <is>
          <t>TQRMNOP124079</t>
        </is>
      </c>
      <c r="B4509" t="n">
        <v>2025</v>
      </c>
      <c r="C4509" t="n">
        <v>1</v>
      </c>
      <c r="D4509" t="n">
        <v>43</v>
      </c>
      <c r="E4509" t="inlineStr">
        <is>
          <t>N</t>
        </is>
      </c>
      <c r="F4509" t="n">
        <v>38</v>
      </c>
      <c r="G4509" t="n">
        <v>1301</v>
      </c>
      <c r="H4509" t="n">
        <v>3</v>
      </c>
      <c r="I4509" t="n">
        <v>2</v>
      </c>
      <c r="J4509" t="n">
        <v>21</v>
      </c>
      <c r="K4509" t="n">
        <v>2</v>
      </c>
      <c r="L4509" t="n">
        <v>5</v>
      </c>
      <c r="M4509" t="n">
        <v>3</v>
      </c>
      <c r="R4509" s="15" t="n">
        <v>0</v>
      </c>
      <c r="S4509" s="15" t="n">
        <v>0</v>
      </c>
      <c r="T4509" s="15" t="n">
        <v>0</v>
      </c>
      <c r="U4509" s="15" t="n">
        <v>149300</v>
      </c>
      <c r="V4509">
        <f>IFERROR(VLOOKUP(D4509,Tablas_Equivalencia!$A$3:$B$8,2,FALSE),"Sin dato")</f>
        <v/>
      </c>
      <c r="W4509">
        <f>IFERROR(VLOOKUP(L4509,Tablas_Equivalencia!$D$3:$E$9,2,FALSE),"Sin dato")</f>
        <v/>
      </c>
      <c r="X4509">
        <f>IF(I4509=1,"Varón","Mujer")</f>
        <v/>
      </c>
      <c r="Y4509">
        <f>IFERROR(VLOOKUP(M4509,Tablas_Equivalencia!$G$3:$H$6,2,FALSE),"Sin dato")</f>
        <v/>
      </c>
      <c r="Z4509">
        <f>IF(J4509&lt;=24,"18-24","25-29")</f>
        <v/>
      </c>
      <c r="AA4509">
        <f>IF(M4509&lt;&gt;1,"",IF(P4509=2,1,0))</f>
        <v/>
      </c>
      <c r="AB4509">
        <f>IF(M4509&lt;&gt;1,"",IF(O4509&gt;=2,1,0))</f>
        <v/>
      </c>
      <c r="AC4509">
        <f>IF(M4509&lt;&gt;1,"",IF(OR(Q4509=999,Q4509=""),"",IF(OR(Q4509&lt;35,Q4509&gt;48),1,0)))</f>
        <v/>
      </c>
      <c r="AD4509">
        <f>IF(COUNT(AA4509:AC4509)&lt;3,"",SUM(AA4509:AC4509))</f>
        <v/>
      </c>
      <c r="AE4509">
        <f>IF(L4509&gt;=4,2,IF(L4509&gt;=2,1,0))</f>
        <v/>
      </c>
      <c r="AF4509">
        <f>IF(L4509&gt;=5,1,0)</f>
        <v/>
      </c>
      <c r="AG4509">
        <f>AE4509+AF4509</f>
        <v/>
      </c>
      <c r="AH4509" s="15">
        <f>IF(M4509&lt;&gt;1,"",IF(OR(R4509=-9,R4509=""),"",R4509))</f>
        <v/>
      </c>
      <c r="AI4509">
        <f>IF(M4509&lt;&gt;1,"",IF(OR(Q4509=999,Q4509=""),"",Q4509))</f>
        <v/>
      </c>
    </row>
    <row r="4510">
      <c r="A4510" t="inlineStr">
        <is>
          <t>TQRMNOP124093</t>
        </is>
      </c>
      <c r="B4510" t="n">
        <v>2025</v>
      </c>
      <c r="C4510" t="n">
        <v>1</v>
      </c>
      <c r="D4510" t="n">
        <v>40</v>
      </c>
      <c r="E4510" t="inlineStr">
        <is>
          <t>N</t>
        </is>
      </c>
      <c r="F4510" t="n">
        <v>23</v>
      </c>
      <c r="G4510" t="n">
        <v>1294</v>
      </c>
      <c r="H4510" t="n">
        <v>10</v>
      </c>
      <c r="I4510" t="n">
        <v>2</v>
      </c>
      <c r="J4510" t="n">
        <v>28</v>
      </c>
      <c r="K4510" t="n">
        <v>2</v>
      </c>
      <c r="L4510" t="n">
        <v>5</v>
      </c>
      <c r="M4510" t="n">
        <v>3</v>
      </c>
      <c r="R4510" s="15" t="n">
        <v>0</v>
      </c>
      <c r="S4510" s="15" t="n">
        <v>0</v>
      </c>
      <c r="T4510" s="15" t="n">
        <v>0</v>
      </c>
      <c r="U4510" s="15" t="n">
        <v>231700</v>
      </c>
      <c r="V4510">
        <f>IFERROR(VLOOKUP(D4510,Tablas_Equivalencia!$A$3:$B$8,2,FALSE),"Sin dato")</f>
        <v/>
      </c>
      <c r="W4510">
        <f>IFERROR(VLOOKUP(L4510,Tablas_Equivalencia!$D$3:$E$9,2,FALSE),"Sin dato")</f>
        <v/>
      </c>
      <c r="X4510">
        <f>IF(I4510=1,"Varón","Mujer")</f>
        <v/>
      </c>
      <c r="Y4510">
        <f>IFERROR(VLOOKUP(M4510,Tablas_Equivalencia!$G$3:$H$6,2,FALSE),"Sin dato")</f>
        <v/>
      </c>
      <c r="Z4510">
        <f>IF(J4510&lt;=24,"18-24","25-29")</f>
        <v/>
      </c>
      <c r="AA4510">
        <f>IF(M4510&lt;&gt;1,"",IF(P4510=2,1,0))</f>
        <v/>
      </c>
      <c r="AB4510">
        <f>IF(M4510&lt;&gt;1,"",IF(O4510&gt;=2,1,0))</f>
        <v/>
      </c>
      <c r="AC4510">
        <f>IF(M4510&lt;&gt;1,"",IF(OR(Q4510=999,Q4510=""),"",IF(OR(Q4510&lt;35,Q4510&gt;48),1,0)))</f>
        <v/>
      </c>
      <c r="AD4510">
        <f>IF(COUNT(AA4510:AC4510)&lt;3,"",SUM(AA4510:AC4510))</f>
        <v/>
      </c>
      <c r="AE4510">
        <f>IF(L4510&gt;=4,2,IF(L4510&gt;=2,1,0))</f>
        <v/>
      </c>
      <c r="AF4510">
        <f>IF(L4510&gt;=5,1,0)</f>
        <v/>
      </c>
      <c r="AG4510">
        <f>AE4510+AF4510</f>
        <v/>
      </c>
      <c r="AH4510" s="15">
        <f>IF(M4510&lt;&gt;1,"",IF(OR(R4510=-9,R4510=""),"",R4510))</f>
        <v/>
      </c>
      <c r="AI4510">
        <f>IF(M4510&lt;&gt;1,"",IF(OR(Q4510=999,Q4510=""),"",Q4510))</f>
        <v/>
      </c>
    </row>
    <row r="4511">
      <c r="A4511" t="inlineStr">
        <is>
          <t>TQRMNOP124095</t>
        </is>
      </c>
      <c r="B4511" t="n">
        <v>2025</v>
      </c>
      <c r="C4511" t="n">
        <v>1</v>
      </c>
      <c r="D4511" t="n">
        <v>1</v>
      </c>
      <c r="E4511" t="inlineStr">
        <is>
          <t>S</t>
        </is>
      </c>
      <c r="F4511" t="n">
        <v>33</v>
      </c>
      <c r="G4511" t="n">
        <v>898</v>
      </c>
      <c r="H4511" t="n">
        <v>1</v>
      </c>
      <c r="I4511" t="n">
        <v>2</v>
      </c>
      <c r="J4511" t="n">
        <v>20</v>
      </c>
      <c r="K4511" t="n">
        <v>2</v>
      </c>
      <c r="L4511" t="n">
        <v>4</v>
      </c>
      <c r="M4511" t="n">
        <v>3</v>
      </c>
      <c r="R4511" s="15" t="n">
        <v>0</v>
      </c>
      <c r="S4511" s="15" t="n">
        <v>0</v>
      </c>
      <c r="T4511" s="15" t="n">
        <v>0</v>
      </c>
      <c r="U4511" s="15" t="n">
        <v>214200</v>
      </c>
      <c r="V4511">
        <f>IFERROR(VLOOKUP(D4511,Tablas_Equivalencia!$A$3:$B$8,2,FALSE),"Sin dato")</f>
        <v/>
      </c>
      <c r="W4511">
        <f>IFERROR(VLOOKUP(L4511,Tablas_Equivalencia!$D$3:$E$9,2,FALSE),"Sin dato")</f>
        <v/>
      </c>
      <c r="X4511">
        <f>IF(I4511=1,"Varón","Mujer")</f>
        <v/>
      </c>
      <c r="Y4511">
        <f>IFERROR(VLOOKUP(M4511,Tablas_Equivalencia!$G$3:$H$6,2,FALSE),"Sin dato")</f>
        <v/>
      </c>
      <c r="Z4511">
        <f>IF(J4511&lt;=24,"18-24","25-29")</f>
        <v/>
      </c>
      <c r="AA4511">
        <f>IF(M4511&lt;&gt;1,"",IF(P4511=2,1,0))</f>
        <v/>
      </c>
      <c r="AB4511">
        <f>IF(M4511&lt;&gt;1,"",IF(O4511&gt;=2,1,0))</f>
        <v/>
      </c>
      <c r="AC4511">
        <f>IF(M4511&lt;&gt;1,"",IF(OR(Q4511=999,Q4511=""),"",IF(OR(Q4511&lt;35,Q4511&gt;48),1,0)))</f>
        <v/>
      </c>
      <c r="AD4511">
        <f>IF(COUNT(AA4511:AC4511)&lt;3,"",SUM(AA4511:AC4511))</f>
        <v/>
      </c>
      <c r="AE4511">
        <f>IF(L4511&gt;=4,2,IF(L4511&gt;=2,1,0))</f>
        <v/>
      </c>
      <c r="AF4511">
        <f>IF(L4511&gt;=5,1,0)</f>
        <v/>
      </c>
      <c r="AG4511">
        <f>AE4511+AF4511</f>
        <v/>
      </c>
      <c r="AH4511" s="15">
        <f>IF(M4511&lt;&gt;1,"",IF(OR(R4511=-9,R4511=""),"",R4511))</f>
        <v/>
      </c>
      <c r="AI4511">
        <f>IF(M4511&lt;&gt;1,"",IF(OR(Q4511=999,Q4511=""),"",Q4511))</f>
        <v/>
      </c>
    </row>
    <row r="4512">
      <c r="A4512" t="inlineStr">
        <is>
          <t>TQRMNOP124097</t>
        </is>
      </c>
      <c r="B4512" t="n">
        <v>2025</v>
      </c>
      <c r="C4512" t="n">
        <v>1</v>
      </c>
      <c r="D4512" t="n">
        <v>41</v>
      </c>
      <c r="E4512" t="inlineStr">
        <is>
          <t>N</t>
        </is>
      </c>
      <c r="F4512" t="n">
        <v>12</v>
      </c>
      <c r="G4512" t="n">
        <v>998</v>
      </c>
      <c r="H4512" t="n">
        <v>3</v>
      </c>
      <c r="I4512" t="n">
        <v>2</v>
      </c>
      <c r="J4512" t="n">
        <v>20</v>
      </c>
      <c r="K4512" t="n">
        <v>2</v>
      </c>
      <c r="L4512" t="n">
        <v>3</v>
      </c>
      <c r="M4512" t="n">
        <v>1</v>
      </c>
      <c r="N4512" t="n">
        <v>2</v>
      </c>
      <c r="O4512" t="n">
        <v>2</v>
      </c>
      <c r="P4512" t="n">
        <v>2</v>
      </c>
      <c r="Q4512" t="n">
        <v>32</v>
      </c>
      <c r="R4512" s="15" t="n">
        <v>204000</v>
      </c>
      <c r="S4512" s="15" t="n">
        <v>0</v>
      </c>
      <c r="T4512" s="15" t="n">
        <v>204000</v>
      </c>
      <c r="U4512" s="15" t="n">
        <v>583400</v>
      </c>
      <c r="V4512">
        <f>IFERROR(VLOOKUP(D4512,Tablas_Equivalencia!$A$3:$B$8,2,FALSE),"Sin dato")</f>
        <v/>
      </c>
      <c r="W4512">
        <f>IFERROR(VLOOKUP(L4512,Tablas_Equivalencia!$D$3:$E$9,2,FALSE),"Sin dato")</f>
        <v/>
      </c>
      <c r="X4512">
        <f>IF(I4512=1,"Varón","Mujer")</f>
        <v/>
      </c>
      <c r="Y4512">
        <f>IFERROR(VLOOKUP(M4512,Tablas_Equivalencia!$G$3:$H$6,2,FALSE),"Sin dato")</f>
        <v/>
      </c>
      <c r="Z4512">
        <f>IF(J4512&lt;=24,"18-24","25-29")</f>
        <v/>
      </c>
      <c r="AA4512">
        <f>IF(M4512&lt;&gt;1,"",IF(P4512=2,1,0))</f>
        <v/>
      </c>
      <c r="AB4512">
        <f>IF(M4512&lt;&gt;1,"",IF(O4512&gt;=2,1,0))</f>
        <v/>
      </c>
      <c r="AC4512">
        <f>IF(M4512&lt;&gt;1,"",IF(OR(Q4512=999,Q4512=""),"",IF(OR(Q4512&lt;35,Q4512&gt;48),1,0)))</f>
        <v/>
      </c>
      <c r="AD4512">
        <f>IF(COUNT(AA4512:AC4512)&lt;3,"",SUM(AA4512:AC4512))</f>
        <v/>
      </c>
      <c r="AE4512">
        <f>IF(L4512&gt;=4,2,IF(L4512&gt;=2,1,0))</f>
        <v/>
      </c>
      <c r="AF4512">
        <f>IF(L4512&gt;=5,1,0)</f>
        <v/>
      </c>
      <c r="AG4512">
        <f>AE4512+AF4512</f>
        <v/>
      </c>
      <c r="AH4512" s="15">
        <f>IF(M4512&lt;&gt;1,"",IF(OR(R4512=-9,R4512=""),"",R4512))</f>
        <v/>
      </c>
      <c r="AI4512">
        <f>IF(M4512&lt;&gt;1,"",IF(OR(Q4512=999,Q4512=""),"",Q4512))</f>
        <v/>
      </c>
    </row>
    <row r="4513">
      <c r="A4513" t="inlineStr">
        <is>
          <t>TQRMNOP124100</t>
        </is>
      </c>
      <c r="B4513" t="n">
        <v>2025</v>
      </c>
      <c r="C4513" t="n">
        <v>1</v>
      </c>
      <c r="D4513" t="n">
        <v>43</v>
      </c>
      <c r="E4513" t="inlineStr">
        <is>
          <t>N</t>
        </is>
      </c>
      <c r="F4513" t="n">
        <v>34</v>
      </c>
      <c r="G4513" t="n">
        <v>1208</v>
      </c>
      <c r="H4513" t="n">
        <v>3</v>
      </c>
      <c r="I4513" t="n">
        <v>1</v>
      </c>
      <c r="J4513" t="n">
        <v>27</v>
      </c>
      <c r="K4513" t="n">
        <v>2</v>
      </c>
      <c r="L4513" t="n">
        <v>5</v>
      </c>
      <c r="M4513" t="n">
        <v>1</v>
      </c>
      <c r="N4513" t="n">
        <v>2</v>
      </c>
      <c r="O4513" t="n">
        <v>2</v>
      </c>
      <c r="P4513" t="n">
        <v>2</v>
      </c>
      <c r="Q4513" t="n">
        <v>25</v>
      </c>
      <c r="R4513" s="15" t="n">
        <v>1024000</v>
      </c>
      <c r="S4513" s="15" t="n">
        <v>0</v>
      </c>
      <c r="T4513" s="15" t="n">
        <v>1024000</v>
      </c>
      <c r="U4513" s="15" t="n">
        <v>217500</v>
      </c>
      <c r="V4513">
        <f>IFERROR(VLOOKUP(D4513,Tablas_Equivalencia!$A$3:$B$8,2,FALSE),"Sin dato")</f>
        <v/>
      </c>
      <c r="W4513">
        <f>IFERROR(VLOOKUP(L4513,Tablas_Equivalencia!$D$3:$E$9,2,FALSE),"Sin dato")</f>
        <v/>
      </c>
      <c r="X4513">
        <f>IF(I4513=1,"Varón","Mujer")</f>
        <v/>
      </c>
      <c r="Y4513">
        <f>IFERROR(VLOOKUP(M4513,Tablas_Equivalencia!$G$3:$H$6,2,FALSE),"Sin dato")</f>
        <v/>
      </c>
      <c r="Z4513">
        <f>IF(J4513&lt;=24,"18-24","25-29")</f>
        <v/>
      </c>
      <c r="AA4513">
        <f>IF(M4513&lt;&gt;1,"",IF(P4513=2,1,0))</f>
        <v/>
      </c>
      <c r="AB4513">
        <f>IF(M4513&lt;&gt;1,"",IF(O4513&gt;=2,1,0))</f>
        <v/>
      </c>
      <c r="AC4513">
        <f>IF(M4513&lt;&gt;1,"",IF(OR(Q4513=999,Q4513=""),"",IF(OR(Q4513&lt;35,Q4513&gt;48),1,0)))</f>
        <v/>
      </c>
      <c r="AD4513">
        <f>IF(COUNT(AA4513:AC4513)&lt;3,"",SUM(AA4513:AC4513))</f>
        <v/>
      </c>
      <c r="AE4513">
        <f>IF(L4513&gt;=4,2,IF(L4513&gt;=2,1,0))</f>
        <v/>
      </c>
      <c r="AF4513">
        <f>IF(L4513&gt;=5,1,0)</f>
        <v/>
      </c>
      <c r="AG4513">
        <f>AE4513+AF4513</f>
        <v/>
      </c>
      <c r="AH4513" s="15">
        <f>IF(M4513&lt;&gt;1,"",IF(OR(R4513=-9,R4513=""),"",R4513))</f>
        <v/>
      </c>
      <c r="AI4513">
        <f>IF(M4513&lt;&gt;1,"",IF(OR(Q4513=999,Q4513=""),"",Q4513))</f>
        <v/>
      </c>
    </row>
    <row r="4514">
      <c r="A4514" t="inlineStr">
        <is>
          <t>TQRMNOP124102</t>
        </is>
      </c>
      <c r="B4514" t="n">
        <v>2025</v>
      </c>
      <c r="C4514" t="n">
        <v>1</v>
      </c>
      <c r="D4514" t="n">
        <v>1</v>
      </c>
      <c r="E4514" t="inlineStr">
        <is>
          <t>S</t>
        </is>
      </c>
      <c r="F4514" t="n">
        <v>33</v>
      </c>
      <c r="G4514" t="n">
        <v>1719</v>
      </c>
      <c r="H4514" t="n">
        <v>3</v>
      </c>
      <c r="I4514" t="n">
        <v>2</v>
      </c>
      <c r="J4514" t="n">
        <v>21</v>
      </c>
      <c r="K4514" t="n">
        <v>1</v>
      </c>
      <c r="L4514" t="n">
        <v>4</v>
      </c>
      <c r="M4514" t="n">
        <v>1</v>
      </c>
      <c r="N4514" t="n">
        <v>3</v>
      </c>
      <c r="O4514" t="n">
        <v>1</v>
      </c>
      <c r="P4514" t="n">
        <v>1</v>
      </c>
      <c r="Q4514" t="n">
        <v>45</v>
      </c>
      <c r="R4514" s="15" t="n">
        <v>639000</v>
      </c>
      <c r="S4514" s="15" t="n">
        <v>0</v>
      </c>
      <c r="T4514" s="15" t="n">
        <v>639000</v>
      </c>
      <c r="U4514" s="15" t="n">
        <v>224700</v>
      </c>
      <c r="V4514">
        <f>IFERROR(VLOOKUP(D4514,Tablas_Equivalencia!$A$3:$B$8,2,FALSE),"Sin dato")</f>
        <v/>
      </c>
      <c r="W4514">
        <f>IFERROR(VLOOKUP(L4514,Tablas_Equivalencia!$D$3:$E$9,2,FALSE),"Sin dato")</f>
        <v/>
      </c>
      <c r="X4514">
        <f>IF(I4514=1,"Varón","Mujer")</f>
        <v/>
      </c>
      <c r="Y4514">
        <f>IFERROR(VLOOKUP(M4514,Tablas_Equivalencia!$G$3:$H$6,2,FALSE),"Sin dato")</f>
        <v/>
      </c>
      <c r="Z4514">
        <f>IF(J4514&lt;=24,"18-24","25-29")</f>
        <v/>
      </c>
      <c r="AA4514">
        <f>IF(M4514&lt;&gt;1,"",IF(P4514=2,1,0))</f>
        <v/>
      </c>
      <c r="AB4514">
        <f>IF(M4514&lt;&gt;1,"",IF(O4514&gt;=2,1,0))</f>
        <v/>
      </c>
      <c r="AC4514">
        <f>IF(M4514&lt;&gt;1,"",IF(OR(Q4514=999,Q4514=""),"",IF(OR(Q4514&lt;35,Q4514&gt;48),1,0)))</f>
        <v/>
      </c>
      <c r="AD4514">
        <f>IF(COUNT(AA4514:AC4514)&lt;3,"",SUM(AA4514:AC4514))</f>
        <v/>
      </c>
      <c r="AE4514">
        <f>IF(L4514&gt;=4,2,IF(L4514&gt;=2,1,0))</f>
        <v/>
      </c>
      <c r="AF4514">
        <f>IF(L4514&gt;=5,1,0)</f>
        <v/>
      </c>
      <c r="AG4514">
        <f>AE4514+AF4514</f>
        <v/>
      </c>
      <c r="AH4514" s="15">
        <f>IF(M4514&lt;&gt;1,"",IF(OR(R4514=-9,R4514=""),"",R4514))</f>
        <v/>
      </c>
      <c r="AI4514">
        <f>IF(M4514&lt;&gt;1,"",IF(OR(Q4514=999,Q4514=""),"",Q4514))</f>
        <v/>
      </c>
    </row>
    <row r="4515">
      <c r="A4515" t="inlineStr">
        <is>
          <t>TQRMNOP124110</t>
        </is>
      </c>
      <c r="B4515" t="n">
        <v>2025</v>
      </c>
      <c r="C4515" t="n">
        <v>1</v>
      </c>
      <c r="D4515" t="n">
        <v>1</v>
      </c>
      <c r="E4515" t="inlineStr">
        <is>
          <t>S</t>
        </is>
      </c>
      <c r="F4515" t="n">
        <v>33</v>
      </c>
      <c r="G4515" t="n">
        <v>1225</v>
      </c>
      <c r="H4515" t="n">
        <v>1</v>
      </c>
      <c r="I4515" t="n">
        <v>2</v>
      </c>
      <c r="J4515" t="n">
        <v>20</v>
      </c>
      <c r="K4515" t="n">
        <v>2</v>
      </c>
      <c r="L4515" t="n">
        <v>5</v>
      </c>
      <c r="M4515" t="n">
        <v>1</v>
      </c>
      <c r="N4515" t="n">
        <v>3</v>
      </c>
      <c r="O4515" t="n">
        <v>2</v>
      </c>
      <c r="P4515" t="n">
        <v>2</v>
      </c>
      <c r="Q4515" t="n">
        <v>35</v>
      </c>
      <c r="R4515" s="15" t="n">
        <v>704000</v>
      </c>
      <c r="S4515" s="15" t="n">
        <v>0</v>
      </c>
      <c r="T4515" s="15" t="n">
        <v>704000</v>
      </c>
      <c r="U4515" s="15" t="n">
        <v>149400</v>
      </c>
      <c r="V4515">
        <f>IFERROR(VLOOKUP(D4515,Tablas_Equivalencia!$A$3:$B$8,2,FALSE),"Sin dato")</f>
        <v/>
      </c>
      <c r="W4515">
        <f>IFERROR(VLOOKUP(L4515,Tablas_Equivalencia!$D$3:$E$9,2,FALSE),"Sin dato")</f>
        <v/>
      </c>
      <c r="X4515">
        <f>IF(I4515=1,"Varón","Mujer")</f>
        <v/>
      </c>
      <c r="Y4515">
        <f>IFERROR(VLOOKUP(M4515,Tablas_Equivalencia!$G$3:$H$6,2,FALSE),"Sin dato")</f>
        <v/>
      </c>
      <c r="Z4515">
        <f>IF(J4515&lt;=24,"18-24","25-29")</f>
        <v/>
      </c>
      <c r="AA4515">
        <f>IF(M4515&lt;&gt;1,"",IF(P4515=2,1,0))</f>
        <v/>
      </c>
      <c r="AB4515">
        <f>IF(M4515&lt;&gt;1,"",IF(O4515&gt;=2,1,0))</f>
        <v/>
      </c>
      <c r="AC4515">
        <f>IF(M4515&lt;&gt;1,"",IF(OR(Q4515=999,Q4515=""),"",IF(OR(Q4515&lt;35,Q4515&gt;48),1,0)))</f>
        <v/>
      </c>
      <c r="AD4515">
        <f>IF(COUNT(AA4515:AC4515)&lt;3,"",SUM(AA4515:AC4515))</f>
        <v/>
      </c>
      <c r="AE4515">
        <f>IF(L4515&gt;=4,2,IF(L4515&gt;=2,1,0))</f>
        <v/>
      </c>
      <c r="AF4515">
        <f>IF(L4515&gt;=5,1,0)</f>
        <v/>
      </c>
      <c r="AG4515">
        <f>AE4515+AF4515</f>
        <v/>
      </c>
      <c r="AH4515" s="15">
        <f>IF(M4515&lt;&gt;1,"",IF(OR(R4515=-9,R4515=""),"",R4515))</f>
        <v/>
      </c>
      <c r="AI4515">
        <f>IF(M4515&lt;&gt;1,"",IF(OR(Q4515=999,Q4515=""),"",Q4515))</f>
        <v/>
      </c>
    </row>
    <row r="4516">
      <c r="A4516" t="inlineStr">
        <is>
          <t>TQRMNOP124111</t>
        </is>
      </c>
      <c r="B4516" t="n">
        <v>2025</v>
      </c>
      <c r="C4516" t="n">
        <v>1</v>
      </c>
      <c r="D4516" t="n">
        <v>1</v>
      </c>
      <c r="E4516" t="inlineStr">
        <is>
          <t>S</t>
        </is>
      </c>
      <c r="F4516" t="n">
        <v>33</v>
      </c>
      <c r="G4516" t="n">
        <v>604</v>
      </c>
      <c r="H4516" t="n">
        <v>1</v>
      </c>
      <c r="I4516" t="n">
        <v>1</v>
      </c>
      <c r="J4516" t="n">
        <v>22</v>
      </c>
      <c r="K4516" t="n">
        <v>2</v>
      </c>
      <c r="L4516" t="n">
        <v>6</v>
      </c>
      <c r="M4516" t="n">
        <v>1</v>
      </c>
      <c r="N4516" t="n">
        <v>3</v>
      </c>
      <c r="O4516" t="n">
        <v>2</v>
      </c>
      <c r="P4516" t="n">
        <v>1</v>
      </c>
      <c r="Q4516" t="n">
        <v>66</v>
      </c>
      <c r="R4516" s="15" t="n">
        <v>983000</v>
      </c>
      <c r="S4516" s="15" t="n">
        <v>79000</v>
      </c>
      <c r="T4516" s="15" t="n">
        <v>1062000</v>
      </c>
      <c r="U4516" s="15" t="n">
        <v>39500</v>
      </c>
      <c r="V4516">
        <f>IFERROR(VLOOKUP(D4516,Tablas_Equivalencia!$A$3:$B$8,2,FALSE),"Sin dato")</f>
        <v/>
      </c>
      <c r="W4516">
        <f>IFERROR(VLOOKUP(L4516,Tablas_Equivalencia!$D$3:$E$9,2,FALSE),"Sin dato")</f>
        <v/>
      </c>
      <c r="X4516">
        <f>IF(I4516=1,"Varón","Mujer")</f>
        <v/>
      </c>
      <c r="Y4516">
        <f>IFERROR(VLOOKUP(M4516,Tablas_Equivalencia!$G$3:$H$6,2,FALSE),"Sin dato")</f>
        <v/>
      </c>
      <c r="Z4516">
        <f>IF(J4516&lt;=24,"18-24","25-29")</f>
        <v/>
      </c>
      <c r="AA4516">
        <f>IF(M4516&lt;&gt;1,"",IF(P4516=2,1,0))</f>
        <v/>
      </c>
      <c r="AB4516">
        <f>IF(M4516&lt;&gt;1,"",IF(O4516&gt;=2,1,0))</f>
        <v/>
      </c>
      <c r="AC4516">
        <f>IF(M4516&lt;&gt;1,"",IF(OR(Q4516=999,Q4516=""),"",IF(OR(Q4516&lt;35,Q4516&gt;48),1,0)))</f>
        <v/>
      </c>
      <c r="AD4516">
        <f>IF(COUNT(AA4516:AC4516)&lt;3,"",SUM(AA4516:AC4516))</f>
        <v/>
      </c>
      <c r="AE4516">
        <f>IF(L4516&gt;=4,2,IF(L4516&gt;=2,1,0))</f>
        <v/>
      </c>
      <c r="AF4516">
        <f>IF(L4516&gt;=5,1,0)</f>
        <v/>
      </c>
      <c r="AG4516">
        <f>AE4516+AF4516</f>
        <v/>
      </c>
      <c r="AH4516" s="15">
        <f>IF(M4516&lt;&gt;1,"",IF(OR(R4516=-9,R4516=""),"",R4516))</f>
        <v/>
      </c>
      <c r="AI4516">
        <f>IF(M4516&lt;&gt;1,"",IF(OR(Q4516=999,Q4516=""),"",Q4516))</f>
        <v/>
      </c>
    </row>
    <row r="4517">
      <c r="A4517" t="inlineStr">
        <is>
          <t>TQRMNOP124117</t>
        </is>
      </c>
      <c r="B4517" t="n">
        <v>2025</v>
      </c>
      <c r="C4517" t="n">
        <v>1</v>
      </c>
      <c r="D4517" t="n">
        <v>40</v>
      </c>
      <c r="E4517" t="inlineStr">
        <is>
          <t>N</t>
        </is>
      </c>
      <c r="F4517" t="n">
        <v>9</v>
      </c>
      <c r="G4517" t="n">
        <v>1456</v>
      </c>
      <c r="H4517" t="n">
        <v>10</v>
      </c>
      <c r="I4517" t="n">
        <v>2</v>
      </c>
      <c r="J4517" t="n">
        <v>19</v>
      </c>
      <c r="K4517" t="n">
        <v>2</v>
      </c>
      <c r="L4517" t="n">
        <v>3</v>
      </c>
      <c r="M4517" t="n">
        <v>3</v>
      </c>
      <c r="R4517" s="15" t="n">
        <v>0</v>
      </c>
      <c r="S4517" s="15" t="n">
        <v>149000</v>
      </c>
      <c r="T4517" s="15" t="n">
        <v>149000</v>
      </c>
      <c r="U4517" s="15" t="n">
        <v>157200</v>
      </c>
      <c r="V4517">
        <f>IFERROR(VLOOKUP(D4517,Tablas_Equivalencia!$A$3:$B$8,2,FALSE),"Sin dato")</f>
        <v/>
      </c>
      <c r="W4517">
        <f>IFERROR(VLOOKUP(L4517,Tablas_Equivalencia!$D$3:$E$9,2,FALSE),"Sin dato")</f>
        <v/>
      </c>
      <c r="X4517">
        <f>IF(I4517=1,"Varón","Mujer")</f>
        <v/>
      </c>
      <c r="Y4517">
        <f>IFERROR(VLOOKUP(M4517,Tablas_Equivalencia!$G$3:$H$6,2,FALSE),"Sin dato")</f>
        <v/>
      </c>
      <c r="Z4517">
        <f>IF(J4517&lt;=24,"18-24","25-29")</f>
        <v/>
      </c>
      <c r="AA4517">
        <f>IF(M4517&lt;&gt;1,"",IF(P4517=2,1,0))</f>
        <v/>
      </c>
      <c r="AB4517">
        <f>IF(M4517&lt;&gt;1,"",IF(O4517&gt;=2,1,0))</f>
        <v/>
      </c>
      <c r="AC4517">
        <f>IF(M4517&lt;&gt;1,"",IF(OR(Q4517=999,Q4517=""),"",IF(OR(Q4517&lt;35,Q4517&gt;48),1,0)))</f>
        <v/>
      </c>
      <c r="AD4517">
        <f>IF(COUNT(AA4517:AC4517)&lt;3,"",SUM(AA4517:AC4517))</f>
        <v/>
      </c>
      <c r="AE4517">
        <f>IF(L4517&gt;=4,2,IF(L4517&gt;=2,1,0))</f>
        <v/>
      </c>
      <c r="AF4517">
        <f>IF(L4517&gt;=5,1,0)</f>
        <v/>
      </c>
      <c r="AG4517">
        <f>AE4517+AF4517</f>
        <v/>
      </c>
      <c r="AH4517" s="15">
        <f>IF(M4517&lt;&gt;1,"",IF(OR(R4517=-9,R4517=""),"",R4517))</f>
        <v/>
      </c>
      <c r="AI4517">
        <f>IF(M4517&lt;&gt;1,"",IF(OR(Q4517=999,Q4517=""),"",Q4517))</f>
        <v/>
      </c>
    </row>
    <row r="4518">
      <c r="A4518" t="inlineStr">
        <is>
          <t>TQRMNOP124120</t>
        </is>
      </c>
      <c r="B4518" t="n">
        <v>2025</v>
      </c>
      <c r="C4518" t="n">
        <v>1</v>
      </c>
      <c r="D4518" t="n">
        <v>42</v>
      </c>
      <c r="E4518" t="inlineStr">
        <is>
          <t>S</t>
        </is>
      </c>
      <c r="F4518" t="n">
        <v>10</v>
      </c>
      <c r="G4518" t="n">
        <v>1403</v>
      </c>
      <c r="H4518" t="n">
        <v>3</v>
      </c>
      <c r="I4518" t="n">
        <v>1</v>
      </c>
      <c r="J4518" t="n">
        <v>28</v>
      </c>
      <c r="K4518" t="n">
        <v>2</v>
      </c>
      <c r="L4518" t="n">
        <v>4</v>
      </c>
      <c r="M4518" t="n">
        <v>1</v>
      </c>
      <c r="N4518" t="n">
        <v>3</v>
      </c>
      <c r="O4518" t="n">
        <v>3</v>
      </c>
      <c r="P4518" t="n">
        <v>1</v>
      </c>
      <c r="Q4518" t="n">
        <v>33</v>
      </c>
      <c r="R4518" s="15" t="n">
        <v>454000</v>
      </c>
      <c r="S4518" s="15" t="n">
        <v>0</v>
      </c>
      <c r="T4518" s="15" t="n">
        <v>454000</v>
      </c>
      <c r="U4518" s="15" t="n">
        <v>55100</v>
      </c>
      <c r="V4518">
        <f>IFERROR(VLOOKUP(D4518,Tablas_Equivalencia!$A$3:$B$8,2,FALSE),"Sin dato")</f>
        <v/>
      </c>
      <c r="W4518">
        <f>IFERROR(VLOOKUP(L4518,Tablas_Equivalencia!$D$3:$E$9,2,FALSE),"Sin dato")</f>
        <v/>
      </c>
      <c r="X4518">
        <f>IF(I4518=1,"Varón","Mujer")</f>
        <v/>
      </c>
      <c r="Y4518">
        <f>IFERROR(VLOOKUP(M4518,Tablas_Equivalencia!$G$3:$H$6,2,FALSE),"Sin dato")</f>
        <v/>
      </c>
      <c r="Z4518">
        <f>IF(J4518&lt;=24,"18-24","25-29")</f>
        <v/>
      </c>
      <c r="AA4518">
        <f>IF(M4518&lt;&gt;1,"",IF(P4518=2,1,0))</f>
        <v/>
      </c>
      <c r="AB4518">
        <f>IF(M4518&lt;&gt;1,"",IF(O4518&gt;=2,1,0))</f>
        <v/>
      </c>
      <c r="AC4518">
        <f>IF(M4518&lt;&gt;1,"",IF(OR(Q4518=999,Q4518=""),"",IF(OR(Q4518&lt;35,Q4518&gt;48),1,0)))</f>
        <v/>
      </c>
      <c r="AD4518">
        <f>IF(COUNT(AA4518:AC4518)&lt;3,"",SUM(AA4518:AC4518))</f>
        <v/>
      </c>
      <c r="AE4518">
        <f>IF(L4518&gt;=4,2,IF(L4518&gt;=2,1,0))</f>
        <v/>
      </c>
      <c r="AF4518">
        <f>IF(L4518&gt;=5,1,0)</f>
        <v/>
      </c>
      <c r="AG4518">
        <f>AE4518+AF4518</f>
        <v/>
      </c>
      <c r="AH4518" s="15">
        <f>IF(M4518&lt;&gt;1,"",IF(OR(R4518=-9,R4518=""),"",R4518))</f>
        <v/>
      </c>
      <c r="AI4518">
        <f>IF(M4518&lt;&gt;1,"",IF(OR(Q4518=999,Q4518=""),"",Q4518))</f>
        <v/>
      </c>
    </row>
    <row r="4519">
      <c r="A4519" t="inlineStr">
        <is>
          <t>TQRMNOP124121</t>
        </is>
      </c>
      <c r="B4519" t="n">
        <v>2025</v>
      </c>
      <c r="C4519" t="n">
        <v>1</v>
      </c>
      <c r="D4519" t="n">
        <v>1</v>
      </c>
      <c r="E4519" t="inlineStr">
        <is>
          <t>S</t>
        </is>
      </c>
      <c r="F4519" t="n">
        <v>33</v>
      </c>
      <c r="G4519" t="n">
        <v>1342</v>
      </c>
      <c r="H4519" t="n">
        <v>3</v>
      </c>
      <c r="I4519" t="n">
        <v>1</v>
      </c>
      <c r="J4519" t="n">
        <v>24</v>
      </c>
      <c r="K4519" t="n">
        <v>2</v>
      </c>
      <c r="L4519" t="n">
        <v>4</v>
      </c>
      <c r="M4519" t="n">
        <v>1</v>
      </c>
      <c r="N4519" t="n">
        <v>3</v>
      </c>
      <c r="O4519" t="n">
        <v>1</v>
      </c>
      <c r="P4519" t="n">
        <v>1</v>
      </c>
      <c r="Q4519" t="n">
        <v>42</v>
      </c>
      <c r="R4519" s="15" t="n">
        <v>614000</v>
      </c>
      <c r="S4519" s="15" t="n">
        <v>0</v>
      </c>
      <c r="T4519" s="15" t="n">
        <v>614000</v>
      </c>
      <c r="U4519" s="15" t="n">
        <v>172900</v>
      </c>
      <c r="V4519">
        <f>IFERROR(VLOOKUP(D4519,Tablas_Equivalencia!$A$3:$B$8,2,FALSE),"Sin dato")</f>
        <v/>
      </c>
      <c r="W4519">
        <f>IFERROR(VLOOKUP(L4519,Tablas_Equivalencia!$D$3:$E$9,2,FALSE),"Sin dato")</f>
        <v/>
      </c>
      <c r="X4519">
        <f>IF(I4519=1,"Varón","Mujer")</f>
        <v/>
      </c>
      <c r="Y4519">
        <f>IFERROR(VLOOKUP(M4519,Tablas_Equivalencia!$G$3:$H$6,2,FALSE),"Sin dato")</f>
        <v/>
      </c>
      <c r="Z4519">
        <f>IF(J4519&lt;=24,"18-24","25-29")</f>
        <v/>
      </c>
      <c r="AA4519">
        <f>IF(M4519&lt;&gt;1,"",IF(P4519=2,1,0))</f>
        <v/>
      </c>
      <c r="AB4519">
        <f>IF(M4519&lt;&gt;1,"",IF(O4519&gt;=2,1,0))</f>
        <v/>
      </c>
      <c r="AC4519">
        <f>IF(M4519&lt;&gt;1,"",IF(OR(Q4519=999,Q4519=""),"",IF(OR(Q4519&lt;35,Q4519&gt;48),1,0)))</f>
        <v/>
      </c>
      <c r="AD4519">
        <f>IF(COUNT(AA4519:AC4519)&lt;3,"",SUM(AA4519:AC4519))</f>
        <v/>
      </c>
      <c r="AE4519">
        <f>IF(L4519&gt;=4,2,IF(L4519&gt;=2,1,0))</f>
        <v/>
      </c>
      <c r="AF4519">
        <f>IF(L4519&gt;=5,1,0)</f>
        <v/>
      </c>
      <c r="AG4519">
        <f>AE4519+AF4519</f>
        <v/>
      </c>
      <c r="AH4519" s="15">
        <f>IF(M4519&lt;&gt;1,"",IF(OR(R4519=-9,R4519=""),"",R4519))</f>
        <v/>
      </c>
      <c r="AI4519">
        <f>IF(M4519&lt;&gt;1,"",IF(OR(Q4519=999,Q4519=""),"",Q4519))</f>
        <v/>
      </c>
    </row>
    <row r="4520">
      <c r="A4520" t="inlineStr">
        <is>
          <t>TQRMNOP124132</t>
        </is>
      </c>
      <c r="B4520" t="n">
        <v>2025</v>
      </c>
      <c r="C4520" t="n">
        <v>1</v>
      </c>
      <c r="D4520" t="n">
        <v>44</v>
      </c>
      <c r="E4520" t="inlineStr">
        <is>
          <t>N</t>
        </is>
      </c>
      <c r="F4520" t="n">
        <v>5</v>
      </c>
      <c r="G4520" t="n">
        <v>90</v>
      </c>
      <c r="H4520" t="n">
        <v>1</v>
      </c>
      <c r="I4520" t="n">
        <v>2</v>
      </c>
      <c r="J4520" t="n">
        <v>27</v>
      </c>
      <c r="K4520" t="n">
        <v>2</v>
      </c>
      <c r="L4520" t="n">
        <v>4</v>
      </c>
      <c r="M4520" t="n">
        <v>1</v>
      </c>
      <c r="N4520" t="n">
        <v>3</v>
      </c>
      <c r="O4520" t="n">
        <v>1</v>
      </c>
      <c r="P4520" t="n">
        <v>2</v>
      </c>
      <c r="Q4520" t="n">
        <v>22</v>
      </c>
      <c r="R4520" s="15" t="n">
        <v>708000</v>
      </c>
      <c r="S4520" s="15" t="n">
        <v>43000</v>
      </c>
      <c r="T4520" s="15" t="n">
        <v>751000</v>
      </c>
      <c r="U4520" s="15" t="n">
        <v>168300</v>
      </c>
      <c r="V4520">
        <f>IFERROR(VLOOKUP(D4520,Tablas_Equivalencia!$A$3:$B$8,2,FALSE),"Sin dato")</f>
        <v/>
      </c>
      <c r="W4520">
        <f>IFERROR(VLOOKUP(L4520,Tablas_Equivalencia!$D$3:$E$9,2,FALSE),"Sin dato")</f>
        <v/>
      </c>
      <c r="X4520">
        <f>IF(I4520=1,"Varón","Mujer")</f>
        <v/>
      </c>
      <c r="Y4520">
        <f>IFERROR(VLOOKUP(M4520,Tablas_Equivalencia!$G$3:$H$6,2,FALSE),"Sin dato")</f>
        <v/>
      </c>
      <c r="Z4520">
        <f>IF(J4520&lt;=24,"18-24","25-29")</f>
        <v/>
      </c>
      <c r="AA4520">
        <f>IF(M4520&lt;&gt;1,"",IF(P4520=2,1,0))</f>
        <v/>
      </c>
      <c r="AB4520">
        <f>IF(M4520&lt;&gt;1,"",IF(O4520&gt;=2,1,0))</f>
        <v/>
      </c>
      <c r="AC4520">
        <f>IF(M4520&lt;&gt;1,"",IF(OR(Q4520=999,Q4520=""),"",IF(OR(Q4520&lt;35,Q4520&gt;48),1,0)))</f>
        <v/>
      </c>
      <c r="AD4520">
        <f>IF(COUNT(AA4520:AC4520)&lt;3,"",SUM(AA4520:AC4520))</f>
        <v/>
      </c>
      <c r="AE4520">
        <f>IF(L4520&gt;=4,2,IF(L4520&gt;=2,1,0))</f>
        <v/>
      </c>
      <c r="AF4520">
        <f>IF(L4520&gt;=5,1,0)</f>
        <v/>
      </c>
      <c r="AG4520">
        <f>AE4520+AF4520</f>
        <v/>
      </c>
      <c r="AH4520" s="15">
        <f>IF(M4520&lt;&gt;1,"",IF(OR(R4520=-9,R4520=""),"",R4520))</f>
        <v/>
      </c>
      <c r="AI4520">
        <f>IF(M4520&lt;&gt;1,"",IF(OR(Q4520=999,Q4520=""),"",Q4520))</f>
        <v/>
      </c>
    </row>
    <row r="4521">
      <c r="A4521" t="inlineStr">
        <is>
          <t>TQRMNOP124138</t>
        </is>
      </c>
      <c r="B4521" t="n">
        <v>2025</v>
      </c>
      <c r="C4521" t="n">
        <v>1</v>
      </c>
      <c r="D4521" t="n">
        <v>43</v>
      </c>
      <c r="E4521" t="inlineStr">
        <is>
          <t>S</t>
        </is>
      </c>
      <c r="F4521" t="n">
        <v>20</v>
      </c>
      <c r="G4521" t="n">
        <v>1144</v>
      </c>
      <c r="H4521" t="n">
        <v>2</v>
      </c>
      <c r="I4521" t="n">
        <v>2</v>
      </c>
      <c r="J4521" t="n">
        <v>20</v>
      </c>
      <c r="K4521" t="n">
        <v>1</v>
      </c>
      <c r="L4521" t="n">
        <v>5</v>
      </c>
      <c r="M4521" t="n">
        <v>1</v>
      </c>
      <c r="N4521" t="n">
        <v>2</v>
      </c>
      <c r="O4521" t="n">
        <v>2</v>
      </c>
      <c r="P4521" t="n">
        <v>2</v>
      </c>
      <c r="Q4521" t="n">
        <v>46</v>
      </c>
      <c r="R4521" s="15" t="n">
        <v>441000</v>
      </c>
      <c r="S4521" s="15" t="n">
        <v>0</v>
      </c>
      <c r="T4521" s="15" t="n">
        <v>441000</v>
      </c>
      <c r="U4521" s="15" t="n">
        <v>24500</v>
      </c>
      <c r="V4521">
        <f>IFERROR(VLOOKUP(D4521,Tablas_Equivalencia!$A$3:$B$8,2,FALSE),"Sin dato")</f>
        <v/>
      </c>
      <c r="W4521">
        <f>IFERROR(VLOOKUP(L4521,Tablas_Equivalencia!$D$3:$E$9,2,FALSE),"Sin dato")</f>
        <v/>
      </c>
      <c r="X4521">
        <f>IF(I4521=1,"Varón","Mujer")</f>
        <v/>
      </c>
      <c r="Y4521">
        <f>IFERROR(VLOOKUP(M4521,Tablas_Equivalencia!$G$3:$H$6,2,FALSE),"Sin dato")</f>
        <v/>
      </c>
      <c r="Z4521">
        <f>IF(J4521&lt;=24,"18-24","25-29")</f>
        <v/>
      </c>
      <c r="AA4521">
        <f>IF(M4521&lt;&gt;1,"",IF(P4521=2,1,0))</f>
        <v/>
      </c>
      <c r="AB4521">
        <f>IF(M4521&lt;&gt;1,"",IF(O4521&gt;=2,1,0))</f>
        <v/>
      </c>
      <c r="AC4521">
        <f>IF(M4521&lt;&gt;1,"",IF(OR(Q4521=999,Q4521=""),"",IF(OR(Q4521&lt;35,Q4521&gt;48),1,0)))</f>
        <v/>
      </c>
      <c r="AD4521">
        <f>IF(COUNT(AA4521:AC4521)&lt;3,"",SUM(AA4521:AC4521))</f>
        <v/>
      </c>
      <c r="AE4521">
        <f>IF(L4521&gt;=4,2,IF(L4521&gt;=2,1,0))</f>
        <v/>
      </c>
      <c r="AF4521">
        <f>IF(L4521&gt;=5,1,0)</f>
        <v/>
      </c>
      <c r="AG4521">
        <f>AE4521+AF4521</f>
        <v/>
      </c>
      <c r="AH4521" s="15">
        <f>IF(M4521&lt;&gt;1,"",IF(OR(R4521=-9,R4521=""),"",R4521))</f>
        <v/>
      </c>
      <c r="AI4521">
        <f>IF(M4521&lt;&gt;1,"",IF(OR(Q4521=999,Q4521=""),"",Q4521))</f>
        <v/>
      </c>
    </row>
    <row r="4522">
      <c r="A4522" t="inlineStr">
        <is>
          <t>TQRMNOP124143</t>
        </is>
      </c>
      <c r="B4522" t="n">
        <v>2025</v>
      </c>
      <c r="C4522" t="n">
        <v>1</v>
      </c>
      <c r="D4522" t="n">
        <v>1</v>
      </c>
      <c r="E4522" t="inlineStr">
        <is>
          <t>S</t>
        </is>
      </c>
      <c r="F4522" t="n">
        <v>32</v>
      </c>
      <c r="G4522" t="n">
        <v>444</v>
      </c>
      <c r="H4522" t="n">
        <v>2</v>
      </c>
      <c r="I4522" t="n">
        <v>1</v>
      </c>
      <c r="J4522" t="n">
        <v>26</v>
      </c>
      <c r="K4522" t="n">
        <v>2</v>
      </c>
      <c r="L4522" t="n">
        <v>3</v>
      </c>
      <c r="M4522" t="n">
        <v>1</v>
      </c>
      <c r="N4522" t="n">
        <v>3</v>
      </c>
      <c r="O4522" t="n">
        <v>1</v>
      </c>
      <c r="P4522" t="n">
        <v>1</v>
      </c>
      <c r="Q4522" t="n">
        <v>39</v>
      </c>
      <c r="R4522" s="15" t="n">
        <v>513000</v>
      </c>
      <c r="S4522" s="15" t="n">
        <v>0</v>
      </c>
      <c r="T4522" s="15" t="n">
        <v>513000</v>
      </c>
      <c r="U4522" s="15" t="n">
        <v>102600</v>
      </c>
      <c r="V4522">
        <f>IFERROR(VLOOKUP(D4522,Tablas_Equivalencia!$A$3:$B$8,2,FALSE),"Sin dato")</f>
        <v/>
      </c>
      <c r="W4522">
        <f>IFERROR(VLOOKUP(L4522,Tablas_Equivalencia!$D$3:$E$9,2,FALSE),"Sin dato")</f>
        <v/>
      </c>
      <c r="X4522">
        <f>IF(I4522=1,"Varón","Mujer")</f>
        <v/>
      </c>
      <c r="Y4522">
        <f>IFERROR(VLOOKUP(M4522,Tablas_Equivalencia!$G$3:$H$6,2,FALSE),"Sin dato")</f>
        <v/>
      </c>
      <c r="Z4522">
        <f>IF(J4522&lt;=24,"18-24","25-29")</f>
        <v/>
      </c>
      <c r="AA4522">
        <f>IF(M4522&lt;&gt;1,"",IF(P4522=2,1,0))</f>
        <v/>
      </c>
      <c r="AB4522">
        <f>IF(M4522&lt;&gt;1,"",IF(O4522&gt;=2,1,0))</f>
        <v/>
      </c>
      <c r="AC4522">
        <f>IF(M4522&lt;&gt;1,"",IF(OR(Q4522=999,Q4522=""),"",IF(OR(Q4522&lt;35,Q4522&gt;48),1,0)))</f>
        <v/>
      </c>
      <c r="AD4522">
        <f>IF(COUNT(AA4522:AC4522)&lt;3,"",SUM(AA4522:AC4522))</f>
        <v/>
      </c>
      <c r="AE4522">
        <f>IF(L4522&gt;=4,2,IF(L4522&gt;=2,1,0))</f>
        <v/>
      </c>
      <c r="AF4522">
        <f>IF(L4522&gt;=5,1,0)</f>
        <v/>
      </c>
      <c r="AG4522">
        <f>AE4522+AF4522</f>
        <v/>
      </c>
      <c r="AH4522" s="15">
        <f>IF(M4522&lt;&gt;1,"",IF(OR(R4522=-9,R4522=""),"",R4522))</f>
        <v/>
      </c>
      <c r="AI4522">
        <f>IF(M4522&lt;&gt;1,"",IF(OR(Q4522=999,Q4522=""),"",Q4522))</f>
        <v/>
      </c>
    </row>
    <row r="4523">
      <c r="A4523" t="inlineStr">
        <is>
          <t>TQRMNOP124144</t>
        </is>
      </c>
      <c r="B4523" t="n">
        <v>2025</v>
      </c>
      <c r="C4523" t="n">
        <v>1</v>
      </c>
      <c r="D4523" t="n">
        <v>44</v>
      </c>
      <c r="E4523" t="inlineStr">
        <is>
          <t>N</t>
        </is>
      </c>
      <c r="F4523" t="n">
        <v>6</v>
      </c>
      <c r="G4523" t="n">
        <v>1828</v>
      </c>
      <c r="H4523" t="n">
        <v>1</v>
      </c>
      <c r="I4523" t="n">
        <v>2</v>
      </c>
      <c r="J4523" t="n">
        <v>26</v>
      </c>
      <c r="K4523" t="n">
        <v>2</v>
      </c>
      <c r="L4523" t="n">
        <v>4</v>
      </c>
      <c r="M4523" t="n">
        <v>1</v>
      </c>
      <c r="N4523" t="n">
        <v>3</v>
      </c>
      <c r="O4523" t="n">
        <v>3</v>
      </c>
      <c r="P4523" t="n">
        <v>2</v>
      </c>
      <c r="Q4523" t="n">
        <v>37</v>
      </c>
      <c r="R4523" s="15" t="n">
        <v>662000</v>
      </c>
      <c r="S4523" s="15" t="n">
        <v>0</v>
      </c>
      <c r="T4523" s="15" t="n">
        <v>662000</v>
      </c>
      <c r="U4523" s="15" t="n">
        <v>43100</v>
      </c>
      <c r="V4523">
        <f>IFERROR(VLOOKUP(D4523,Tablas_Equivalencia!$A$3:$B$8,2,FALSE),"Sin dato")</f>
        <v/>
      </c>
      <c r="W4523">
        <f>IFERROR(VLOOKUP(L4523,Tablas_Equivalencia!$D$3:$E$9,2,FALSE),"Sin dato")</f>
        <v/>
      </c>
      <c r="X4523">
        <f>IF(I4523=1,"Varón","Mujer")</f>
        <v/>
      </c>
      <c r="Y4523">
        <f>IFERROR(VLOOKUP(M4523,Tablas_Equivalencia!$G$3:$H$6,2,FALSE),"Sin dato")</f>
        <v/>
      </c>
      <c r="Z4523">
        <f>IF(J4523&lt;=24,"18-24","25-29")</f>
        <v/>
      </c>
      <c r="AA4523">
        <f>IF(M4523&lt;&gt;1,"",IF(P4523=2,1,0))</f>
        <v/>
      </c>
      <c r="AB4523">
        <f>IF(M4523&lt;&gt;1,"",IF(O4523&gt;=2,1,0))</f>
        <v/>
      </c>
      <c r="AC4523">
        <f>IF(M4523&lt;&gt;1,"",IF(OR(Q4523=999,Q4523=""),"",IF(OR(Q4523&lt;35,Q4523&gt;48),1,0)))</f>
        <v/>
      </c>
      <c r="AD4523">
        <f>IF(COUNT(AA4523:AC4523)&lt;3,"",SUM(AA4523:AC4523))</f>
        <v/>
      </c>
      <c r="AE4523">
        <f>IF(L4523&gt;=4,2,IF(L4523&gt;=2,1,0))</f>
        <v/>
      </c>
      <c r="AF4523">
        <f>IF(L4523&gt;=5,1,0)</f>
        <v/>
      </c>
      <c r="AG4523">
        <f>AE4523+AF4523</f>
        <v/>
      </c>
      <c r="AH4523" s="15">
        <f>IF(M4523&lt;&gt;1,"",IF(OR(R4523=-9,R4523=""),"",R4523))</f>
        <v/>
      </c>
      <c r="AI4523">
        <f>IF(M4523&lt;&gt;1,"",IF(OR(Q4523=999,Q4523=""),"",Q4523))</f>
        <v/>
      </c>
    </row>
    <row r="4524">
      <c r="A4524" t="inlineStr">
        <is>
          <t>TQRMNOP124153</t>
        </is>
      </c>
      <c r="B4524" t="n">
        <v>2025</v>
      </c>
      <c r="C4524" t="n">
        <v>1</v>
      </c>
      <c r="D4524" t="n">
        <v>43</v>
      </c>
      <c r="E4524" t="inlineStr">
        <is>
          <t>S</t>
        </is>
      </c>
      <c r="F4524" t="n">
        <v>20</v>
      </c>
      <c r="G4524" t="n">
        <v>1523</v>
      </c>
      <c r="H4524" t="n">
        <v>3</v>
      </c>
      <c r="I4524" t="n">
        <v>2</v>
      </c>
      <c r="J4524" t="n">
        <v>29</v>
      </c>
      <c r="K4524" t="n">
        <v>2</v>
      </c>
      <c r="L4524" t="n">
        <v>4</v>
      </c>
      <c r="M4524" t="n">
        <v>2</v>
      </c>
      <c r="R4524" s="15" t="n">
        <v>0</v>
      </c>
      <c r="S4524" s="15" t="n">
        <v>0</v>
      </c>
      <c r="T4524" s="15" t="n">
        <v>0</v>
      </c>
      <c r="U4524" s="15" t="n">
        <v>79200</v>
      </c>
      <c r="V4524">
        <f>IFERROR(VLOOKUP(D4524,Tablas_Equivalencia!$A$3:$B$8,2,FALSE),"Sin dato")</f>
        <v/>
      </c>
      <c r="W4524">
        <f>IFERROR(VLOOKUP(L4524,Tablas_Equivalencia!$D$3:$E$9,2,FALSE),"Sin dato")</f>
        <v/>
      </c>
      <c r="X4524">
        <f>IF(I4524=1,"Varón","Mujer")</f>
        <v/>
      </c>
      <c r="Y4524">
        <f>IFERROR(VLOOKUP(M4524,Tablas_Equivalencia!$G$3:$H$6,2,FALSE),"Sin dato")</f>
        <v/>
      </c>
      <c r="Z4524">
        <f>IF(J4524&lt;=24,"18-24","25-29")</f>
        <v/>
      </c>
      <c r="AA4524">
        <f>IF(M4524&lt;&gt;1,"",IF(P4524=2,1,0))</f>
        <v/>
      </c>
      <c r="AB4524">
        <f>IF(M4524&lt;&gt;1,"",IF(O4524&gt;=2,1,0))</f>
        <v/>
      </c>
      <c r="AC4524">
        <f>IF(M4524&lt;&gt;1,"",IF(OR(Q4524=999,Q4524=""),"",IF(OR(Q4524&lt;35,Q4524&gt;48),1,0)))</f>
        <v/>
      </c>
      <c r="AD4524">
        <f>IF(COUNT(AA4524:AC4524)&lt;3,"",SUM(AA4524:AC4524))</f>
        <v/>
      </c>
      <c r="AE4524">
        <f>IF(L4524&gt;=4,2,IF(L4524&gt;=2,1,0))</f>
        <v/>
      </c>
      <c r="AF4524">
        <f>IF(L4524&gt;=5,1,0)</f>
        <v/>
      </c>
      <c r="AG4524">
        <f>AE4524+AF4524</f>
        <v/>
      </c>
      <c r="AH4524" s="15">
        <f>IF(M4524&lt;&gt;1,"",IF(OR(R4524=-9,R4524=""),"",R4524))</f>
        <v/>
      </c>
      <c r="AI4524">
        <f>IF(M4524&lt;&gt;1,"",IF(OR(Q4524=999,Q4524=""),"",Q4524))</f>
        <v/>
      </c>
    </row>
    <row r="4525">
      <c r="A4525" t="inlineStr">
        <is>
          <t>TQRMNOP124160</t>
        </is>
      </c>
      <c r="B4525" t="n">
        <v>2025</v>
      </c>
      <c r="C4525" t="n">
        <v>1</v>
      </c>
      <c r="D4525" t="n">
        <v>1</v>
      </c>
      <c r="E4525" t="inlineStr">
        <is>
          <t>S</t>
        </is>
      </c>
      <c r="F4525" t="n">
        <v>33</v>
      </c>
      <c r="G4525" t="n">
        <v>2125</v>
      </c>
      <c r="H4525" t="n">
        <v>3</v>
      </c>
      <c r="I4525" t="n">
        <v>1</v>
      </c>
      <c r="J4525" t="n">
        <v>29</v>
      </c>
      <c r="K4525" t="n">
        <v>1</v>
      </c>
      <c r="L4525" t="n">
        <v>5</v>
      </c>
      <c r="M4525" t="n">
        <v>1</v>
      </c>
      <c r="N4525" t="n">
        <v>3</v>
      </c>
      <c r="O4525" t="n">
        <v>1</v>
      </c>
      <c r="P4525" t="n">
        <v>1</v>
      </c>
      <c r="Q4525" t="n">
        <v>54</v>
      </c>
      <c r="R4525" s="15" t="n">
        <v>758000</v>
      </c>
      <c r="S4525" s="15" t="n">
        <v>0</v>
      </c>
      <c r="T4525" s="15" t="n">
        <v>758000</v>
      </c>
      <c r="U4525" s="15" t="n">
        <v>107200</v>
      </c>
      <c r="V4525">
        <f>IFERROR(VLOOKUP(D4525,Tablas_Equivalencia!$A$3:$B$8,2,FALSE),"Sin dato")</f>
        <v/>
      </c>
      <c r="W4525">
        <f>IFERROR(VLOOKUP(L4525,Tablas_Equivalencia!$D$3:$E$9,2,FALSE),"Sin dato")</f>
        <v/>
      </c>
      <c r="X4525">
        <f>IF(I4525=1,"Varón","Mujer")</f>
        <v/>
      </c>
      <c r="Y4525">
        <f>IFERROR(VLOOKUP(M4525,Tablas_Equivalencia!$G$3:$H$6,2,FALSE),"Sin dato")</f>
        <v/>
      </c>
      <c r="Z4525">
        <f>IF(J4525&lt;=24,"18-24","25-29")</f>
        <v/>
      </c>
      <c r="AA4525">
        <f>IF(M4525&lt;&gt;1,"",IF(P4525=2,1,0))</f>
        <v/>
      </c>
      <c r="AB4525">
        <f>IF(M4525&lt;&gt;1,"",IF(O4525&gt;=2,1,0))</f>
        <v/>
      </c>
      <c r="AC4525">
        <f>IF(M4525&lt;&gt;1,"",IF(OR(Q4525=999,Q4525=""),"",IF(OR(Q4525&lt;35,Q4525&gt;48),1,0)))</f>
        <v/>
      </c>
      <c r="AD4525">
        <f>IF(COUNT(AA4525:AC4525)&lt;3,"",SUM(AA4525:AC4525))</f>
        <v/>
      </c>
      <c r="AE4525">
        <f>IF(L4525&gt;=4,2,IF(L4525&gt;=2,1,0))</f>
        <v/>
      </c>
      <c r="AF4525">
        <f>IF(L4525&gt;=5,1,0)</f>
        <v/>
      </c>
      <c r="AG4525">
        <f>AE4525+AF4525</f>
        <v/>
      </c>
      <c r="AH4525" s="15">
        <f>IF(M4525&lt;&gt;1,"",IF(OR(R4525=-9,R4525=""),"",R4525))</f>
        <v/>
      </c>
      <c r="AI4525">
        <f>IF(M4525&lt;&gt;1,"",IF(OR(Q4525=999,Q4525=""),"",Q4525))</f>
        <v/>
      </c>
    </row>
    <row r="4526">
      <c r="A4526" t="inlineStr">
        <is>
          <t>TQRMNOP124171</t>
        </is>
      </c>
      <c r="B4526" t="n">
        <v>2025</v>
      </c>
      <c r="C4526" t="n">
        <v>1</v>
      </c>
      <c r="D4526" t="n">
        <v>1</v>
      </c>
      <c r="E4526" t="inlineStr">
        <is>
          <t>S</t>
        </is>
      </c>
      <c r="F4526" t="n">
        <v>32</v>
      </c>
      <c r="G4526" t="n">
        <v>697</v>
      </c>
      <c r="H4526" t="n">
        <v>1</v>
      </c>
      <c r="I4526" t="n">
        <v>1</v>
      </c>
      <c r="J4526" t="n">
        <v>23</v>
      </c>
      <c r="K4526" t="n">
        <v>2</v>
      </c>
      <c r="L4526" t="n">
        <v>6</v>
      </c>
      <c r="M4526" t="n">
        <v>1</v>
      </c>
      <c r="N4526" t="n">
        <v>3</v>
      </c>
      <c r="O4526" t="n">
        <v>1</v>
      </c>
      <c r="P4526" t="n">
        <v>1</v>
      </c>
      <c r="Q4526" t="n">
        <v>32</v>
      </c>
      <c r="R4526" s="15" t="n">
        <v>-9</v>
      </c>
      <c r="S4526" s="15" t="n">
        <v>0</v>
      </c>
      <c r="T4526" s="15" t="n">
        <v>0</v>
      </c>
      <c r="U4526" s="15" t="n">
        <v>283300</v>
      </c>
      <c r="V4526">
        <f>IFERROR(VLOOKUP(D4526,Tablas_Equivalencia!$A$3:$B$8,2,FALSE),"Sin dato")</f>
        <v/>
      </c>
      <c r="W4526">
        <f>IFERROR(VLOOKUP(L4526,Tablas_Equivalencia!$D$3:$E$9,2,FALSE),"Sin dato")</f>
        <v/>
      </c>
      <c r="X4526">
        <f>IF(I4526=1,"Varón","Mujer")</f>
        <v/>
      </c>
      <c r="Y4526">
        <f>IFERROR(VLOOKUP(M4526,Tablas_Equivalencia!$G$3:$H$6,2,FALSE),"Sin dato")</f>
        <v/>
      </c>
      <c r="Z4526">
        <f>IF(J4526&lt;=24,"18-24","25-29")</f>
        <v/>
      </c>
      <c r="AA4526">
        <f>IF(M4526&lt;&gt;1,"",IF(P4526=2,1,0))</f>
        <v/>
      </c>
      <c r="AB4526">
        <f>IF(M4526&lt;&gt;1,"",IF(O4526&gt;=2,1,0))</f>
        <v/>
      </c>
      <c r="AC4526">
        <f>IF(M4526&lt;&gt;1,"",IF(OR(Q4526=999,Q4526=""),"",IF(OR(Q4526&lt;35,Q4526&gt;48),1,0)))</f>
        <v/>
      </c>
      <c r="AD4526">
        <f>IF(COUNT(AA4526:AC4526)&lt;3,"",SUM(AA4526:AC4526))</f>
        <v/>
      </c>
      <c r="AE4526">
        <f>IF(L4526&gt;=4,2,IF(L4526&gt;=2,1,0))</f>
        <v/>
      </c>
      <c r="AF4526">
        <f>IF(L4526&gt;=5,1,0)</f>
        <v/>
      </c>
      <c r="AG4526">
        <f>AE4526+AF4526</f>
        <v/>
      </c>
      <c r="AH4526" s="15">
        <f>IF(M4526&lt;&gt;1,"",IF(OR(R4526=-9,R4526=""),"",R4526))</f>
        <v/>
      </c>
      <c r="AI4526">
        <f>IF(M4526&lt;&gt;1,"",IF(OR(Q4526=999,Q4526=""),"",Q4526))</f>
        <v/>
      </c>
    </row>
    <row r="4527">
      <c r="A4527" t="inlineStr">
        <is>
          <t>TQRMNOP124178</t>
        </is>
      </c>
      <c r="B4527" t="n">
        <v>2025</v>
      </c>
      <c r="C4527" t="n">
        <v>1</v>
      </c>
      <c r="D4527" t="n">
        <v>43</v>
      </c>
      <c r="E4527" t="inlineStr">
        <is>
          <t>S</t>
        </is>
      </c>
      <c r="F4527" t="n">
        <v>30</v>
      </c>
      <c r="G4527" t="n">
        <v>858</v>
      </c>
      <c r="H4527" t="n">
        <v>2</v>
      </c>
      <c r="I4527" t="n">
        <v>1</v>
      </c>
      <c r="J4527" t="n">
        <v>27</v>
      </c>
      <c r="K4527" t="n">
        <v>2</v>
      </c>
      <c r="L4527" t="n">
        <v>4</v>
      </c>
      <c r="M4527" t="n">
        <v>1</v>
      </c>
      <c r="N4527" t="n">
        <v>3</v>
      </c>
      <c r="O4527" t="n">
        <v>3</v>
      </c>
      <c r="P4527" t="n">
        <v>2</v>
      </c>
      <c r="Q4527" t="n">
        <v>36</v>
      </c>
      <c r="R4527" s="15" t="n">
        <v>983000</v>
      </c>
      <c r="S4527" s="15" t="n">
        <v>0</v>
      </c>
      <c r="T4527" s="15" t="n">
        <v>983000</v>
      </c>
      <c r="U4527" s="15" t="n">
        <v>83600</v>
      </c>
      <c r="V4527">
        <f>IFERROR(VLOOKUP(D4527,Tablas_Equivalencia!$A$3:$B$8,2,FALSE),"Sin dato")</f>
        <v/>
      </c>
      <c r="W4527">
        <f>IFERROR(VLOOKUP(L4527,Tablas_Equivalencia!$D$3:$E$9,2,FALSE),"Sin dato")</f>
        <v/>
      </c>
      <c r="X4527">
        <f>IF(I4527=1,"Varón","Mujer")</f>
        <v/>
      </c>
      <c r="Y4527">
        <f>IFERROR(VLOOKUP(M4527,Tablas_Equivalencia!$G$3:$H$6,2,FALSE),"Sin dato")</f>
        <v/>
      </c>
      <c r="Z4527">
        <f>IF(J4527&lt;=24,"18-24","25-29")</f>
        <v/>
      </c>
      <c r="AA4527">
        <f>IF(M4527&lt;&gt;1,"",IF(P4527=2,1,0))</f>
        <v/>
      </c>
      <c r="AB4527">
        <f>IF(M4527&lt;&gt;1,"",IF(O4527&gt;=2,1,0))</f>
        <v/>
      </c>
      <c r="AC4527">
        <f>IF(M4527&lt;&gt;1,"",IF(OR(Q4527=999,Q4527=""),"",IF(OR(Q4527&lt;35,Q4527&gt;48),1,0)))</f>
        <v/>
      </c>
      <c r="AD4527">
        <f>IF(COUNT(AA4527:AC4527)&lt;3,"",SUM(AA4527:AC4527))</f>
        <v/>
      </c>
      <c r="AE4527">
        <f>IF(L4527&gt;=4,2,IF(L4527&gt;=2,1,0))</f>
        <v/>
      </c>
      <c r="AF4527">
        <f>IF(L4527&gt;=5,1,0)</f>
        <v/>
      </c>
      <c r="AG4527">
        <f>AE4527+AF4527</f>
        <v/>
      </c>
      <c r="AH4527" s="15">
        <f>IF(M4527&lt;&gt;1,"",IF(OR(R4527=-9,R4527=""),"",R4527))</f>
        <v/>
      </c>
      <c r="AI4527">
        <f>IF(M4527&lt;&gt;1,"",IF(OR(Q4527=999,Q4527=""),"",Q4527))</f>
        <v/>
      </c>
    </row>
    <row r="4528">
      <c r="A4528" t="inlineStr">
        <is>
          <t>TQRMNOP124183</t>
        </is>
      </c>
      <c r="B4528" t="n">
        <v>2025</v>
      </c>
      <c r="C4528" t="n">
        <v>1</v>
      </c>
      <c r="D4528" t="n">
        <v>43</v>
      </c>
      <c r="E4528" t="inlineStr">
        <is>
          <t>S</t>
        </is>
      </c>
      <c r="F4528" t="n">
        <v>19</v>
      </c>
      <c r="G4528" t="n">
        <v>1139</v>
      </c>
      <c r="H4528" t="n">
        <v>1</v>
      </c>
      <c r="I4528" t="n">
        <v>1</v>
      </c>
      <c r="J4528" t="n">
        <v>20</v>
      </c>
      <c r="K4528" t="n">
        <v>2</v>
      </c>
      <c r="L4528" t="n">
        <v>3</v>
      </c>
      <c r="M4528" t="n">
        <v>3</v>
      </c>
      <c r="R4528" s="15" t="n">
        <v>0</v>
      </c>
      <c r="S4528" s="15" t="n">
        <v>0</v>
      </c>
      <c r="T4528" s="15" t="n">
        <v>0</v>
      </c>
      <c r="U4528" s="15" t="n">
        <v>148000</v>
      </c>
      <c r="V4528">
        <f>IFERROR(VLOOKUP(D4528,Tablas_Equivalencia!$A$3:$B$8,2,FALSE),"Sin dato")</f>
        <v/>
      </c>
      <c r="W4528">
        <f>IFERROR(VLOOKUP(L4528,Tablas_Equivalencia!$D$3:$E$9,2,FALSE),"Sin dato")</f>
        <v/>
      </c>
      <c r="X4528">
        <f>IF(I4528=1,"Varón","Mujer")</f>
        <v/>
      </c>
      <c r="Y4528">
        <f>IFERROR(VLOOKUP(M4528,Tablas_Equivalencia!$G$3:$H$6,2,FALSE),"Sin dato")</f>
        <v/>
      </c>
      <c r="Z4528">
        <f>IF(J4528&lt;=24,"18-24","25-29")</f>
        <v/>
      </c>
      <c r="AA4528">
        <f>IF(M4528&lt;&gt;1,"",IF(P4528=2,1,0))</f>
        <v/>
      </c>
      <c r="AB4528">
        <f>IF(M4528&lt;&gt;1,"",IF(O4528&gt;=2,1,0))</f>
        <v/>
      </c>
      <c r="AC4528">
        <f>IF(M4528&lt;&gt;1,"",IF(OR(Q4528=999,Q4528=""),"",IF(OR(Q4528&lt;35,Q4528&gt;48),1,0)))</f>
        <v/>
      </c>
      <c r="AD4528">
        <f>IF(COUNT(AA4528:AC4528)&lt;3,"",SUM(AA4528:AC4528))</f>
        <v/>
      </c>
      <c r="AE4528">
        <f>IF(L4528&gt;=4,2,IF(L4528&gt;=2,1,0))</f>
        <v/>
      </c>
      <c r="AF4528">
        <f>IF(L4528&gt;=5,1,0)</f>
        <v/>
      </c>
      <c r="AG4528">
        <f>AE4528+AF4528</f>
        <v/>
      </c>
      <c r="AH4528" s="15">
        <f>IF(M4528&lt;&gt;1,"",IF(OR(R4528=-9,R4528=""),"",R4528))</f>
        <v/>
      </c>
      <c r="AI4528">
        <f>IF(M4528&lt;&gt;1,"",IF(OR(Q4528=999,Q4528=""),"",Q4528))</f>
        <v/>
      </c>
    </row>
    <row r="4529">
      <c r="A4529" t="inlineStr">
        <is>
          <t>TQRMNOP124186</t>
        </is>
      </c>
      <c r="B4529" t="n">
        <v>2025</v>
      </c>
      <c r="C4529" t="n">
        <v>1</v>
      </c>
      <c r="D4529" t="n">
        <v>1</v>
      </c>
      <c r="E4529" t="inlineStr">
        <is>
          <t>S</t>
        </is>
      </c>
      <c r="F4529" t="n">
        <v>33</v>
      </c>
      <c r="G4529" t="n">
        <v>1019</v>
      </c>
      <c r="H4529" t="n">
        <v>10</v>
      </c>
      <c r="I4529" t="n">
        <v>1</v>
      </c>
      <c r="J4529" t="n">
        <v>20</v>
      </c>
      <c r="K4529" t="n">
        <v>1</v>
      </c>
      <c r="L4529" t="n">
        <v>5</v>
      </c>
      <c r="M4529" t="n">
        <v>1</v>
      </c>
      <c r="N4529" t="n">
        <v>3</v>
      </c>
      <c r="O4529" t="n">
        <v>1</v>
      </c>
      <c r="P4529" t="n">
        <v>1</v>
      </c>
      <c r="Q4529" t="n">
        <v>29</v>
      </c>
      <c r="R4529" s="15" t="n">
        <v>-9</v>
      </c>
      <c r="S4529" s="15" t="n">
        <v>0</v>
      </c>
      <c r="T4529" s="15" t="n">
        <v>0</v>
      </c>
      <c r="U4529" s="15" t="n">
        <v>140800</v>
      </c>
      <c r="V4529">
        <f>IFERROR(VLOOKUP(D4529,Tablas_Equivalencia!$A$3:$B$8,2,FALSE),"Sin dato")</f>
        <v/>
      </c>
      <c r="W4529">
        <f>IFERROR(VLOOKUP(L4529,Tablas_Equivalencia!$D$3:$E$9,2,FALSE),"Sin dato")</f>
        <v/>
      </c>
      <c r="X4529">
        <f>IF(I4529=1,"Varón","Mujer")</f>
        <v/>
      </c>
      <c r="Y4529">
        <f>IFERROR(VLOOKUP(M4529,Tablas_Equivalencia!$G$3:$H$6,2,FALSE),"Sin dato")</f>
        <v/>
      </c>
      <c r="Z4529">
        <f>IF(J4529&lt;=24,"18-24","25-29")</f>
        <v/>
      </c>
      <c r="AA4529">
        <f>IF(M4529&lt;&gt;1,"",IF(P4529=2,1,0))</f>
        <v/>
      </c>
      <c r="AB4529">
        <f>IF(M4529&lt;&gt;1,"",IF(O4529&gt;=2,1,0))</f>
        <v/>
      </c>
      <c r="AC4529">
        <f>IF(M4529&lt;&gt;1,"",IF(OR(Q4529=999,Q4529=""),"",IF(OR(Q4529&lt;35,Q4529&gt;48),1,0)))</f>
        <v/>
      </c>
      <c r="AD4529">
        <f>IF(COUNT(AA4529:AC4529)&lt;3,"",SUM(AA4529:AC4529))</f>
        <v/>
      </c>
      <c r="AE4529">
        <f>IF(L4529&gt;=4,2,IF(L4529&gt;=2,1,0))</f>
        <v/>
      </c>
      <c r="AF4529">
        <f>IF(L4529&gt;=5,1,0)</f>
        <v/>
      </c>
      <c r="AG4529">
        <f>AE4529+AF4529</f>
        <v/>
      </c>
      <c r="AH4529" s="15">
        <f>IF(M4529&lt;&gt;1,"",IF(OR(R4529=-9,R4529=""),"",R4529))</f>
        <v/>
      </c>
      <c r="AI4529">
        <f>IF(M4529&lt;&gt;1,"",IF(OR(Q4529=999,Q4529=""),"",Q4529))</f>
        <v/>
      </c>
    </row>
    <row r="4530">
      <c r="A4530" t="inlineStr">
        <is>
          <t>TQRMNOP124189</t>
        </is>
      </c>
      <c r="B4530" t="n">
        <v>2025</v>
      </c>
      <c r="C4530" t="n">
        <v>1</v>
      </c>
      <c r="D4530" t="n">
        <v>40</v>
      </c>
      <c r="E4530" t="inlineStr">
        <is>
          <t>N</t>
        </is>
      </c>
      <c r="F4530" t="n">
        <v>9</v>
      </c>
      <c r="G4530" t="n">
        <v>1434</v>
      </c>
      <c r="H4530" t="n">
        <v>1</v>
      </c>
      <c r="I4530" t="n">
        <v>2</v>
      </c>
      <c r="J4530" t="n">
        <v>20</v>
      </c>
      <c r="K4530" t="n">
        <v>2</v>
      </c>
      <c r="L4530" t="n">
        <v>4</v>
      </c>
      <c r="M4530" t="n">
        <v>1</v>
      </c>
      <c r="N4530" t="n">
        <v>3</v>
      </c>
      <c r="O4530" t="n">
        <v>2</v>
      </c>
      <c r="P4530" t="n">
        <v>2</v>
      </c>
      <c r="Q4530" t="n">
        <v>23</v>
      </c>
      <c r="R4530" s="15" t="n">
        <v>152000</v>
      </c>
      <c r="S4530" s="15" t="n">
        <v>0</v>
      </c>
      <c r="T4530" s="15" t="n">
        <v>152000</v>
      </c>
      <c r="U4530" s="15" t="n">
        <v>312600</v>
      </c>
      <c r="V4530">
        <f>IFERROR(VLOOKUP(D4530,Tablas_Equivalencia!$A$3:$B$8,2,FALSE),"Sin dato")</f>
        <v/>
      </c>
      <c r="W4530">
        <f>IFERROR(VLOOKUP(L4530,Tablas_Equivalencia!$D$3:$E$9,2,FALSE),"Sin dato")</f>
        <v/>
      </c>
      <c r="X4530">
        <f>IF(I4530=1,"Varón","Mujer")</f>
        <v/>
      </c>
      <c r="Y4530">
        <f>IFERROR(VLOOKUP(M4530,Tablas_Equivalencia!$G$3:$H$6,2,FALSE),"Sin dato")</f>
        <v/>
      </c>
      <c r="Z4530">
        <f>IF(J4530&lt;=24,"18-24","25-29")</f>
        <v/>
      </c>
      <c r="AA4530">
        <f>IF(M4530&lt;&gt;1,"",IF(P4530=2,1,0))</f>
        <v/>
      </c>
      <c r="AB4530">
        <f>IF(M4530&lt;&gt;1,"",IF(O4530&gt;=2,1,0))</f>
        <v/>
      </c>
      <c r="AC4530">
        <f>IF(M4530&lt;&gt;1,"",IF(OR(Q4530=999,Q4530=""),"",IF(OR(Q4530&lt;35,Q4530&gt;48),1,0)))</f>
        <v/>
      </c>
      <c r="AD4530">
        <f>IF(COUNT(AA4530:AC4530)&lt;3,"",SUM(AA4530:AC4530))</f>
        <v/>
      </c>
      <c r="AE4530">
        <f>IF(L4530&gt;=4,2,IF(L4530&gt;=2,1,0))</f>
        <v/>
      </c>
      <c r="AF4530">
        <f>IF(L4530&gt;=5,1,0)</f>
        <v/>
      </c>
      <c r="AG4530">
        <f>AE4530+AF4530</f>
        <v/>
      </c>
      <c r="AH4530" s="15">
        <f>IF(M4530&lt;&gt;1,"",IF(OR(R4530=-9,R4530=""),"",R4530))</f>
        <v/>
      </c>
      <c r="AI4530">
        <f>IF(M4530&lt;&gt;1,"",IF(OR(Q4530=999,Q4530=""),"",Q4530))</f>
        <v/>
      </c>
    </row>
    <row r="4531">
      <c r="A4531" t="inlineStr">
        <is>
          <t>TQRMNOP124194</t>
        </is>
      </c>
      <c r="B4531" t="n">
        <v>2025</v>
      </c>
      <c r="C4531" t="n">
        <v>1</v>
      </c>
      <c r="D4531" t="n">
        <v>41</v>
      </c>
      <c r="E4531" t="inlineStr">
        <is>
          <t>N</t>
        </is>
      </c>
      <c r="F4531" t="n">
        <v>12</v>
      </c>
      <c r="G4531" t="n">
        <v>977</v>
      </c>
      <c r="H4531" t="n">
        <v>1</v>
      </c>
      <c r="I4531" t="n">
        <v>2</v>
      </c>
      <c r="J4531" t="n">
        <v>27</v>
      </c>
      <c r="K4531" t="n">
        <v>1</v>
      </c>
      <c r="L4531" t="n">
        <v>3</v>
      </c>
      <c r="M4531" t="n">
        <v>3</v>
      </c>
      <c r="R4531" s="15" t="n">
        <v>0</v>
      </c>
      <c r="S4531" s="15" t="n">
        <v>0</v>
      </c>
      <c r="T4531" s="15" t="n">
        <v>0</v>
      </c>
      <c r="U4531" s="15" t="n">
        <v>109200</v>
      </c>
      <c r="V4531">
        <f>IFERROR(VLOOKUP(D4531,Tablas_Equivalencia!$A$3:$B$8,2,FALSE),"Sin dato")</f>
        <v/>
      </c>
      <c r="W4531">
        <f>IFERROR(VLOOKUP(L4531,Tablas_Equivalencia!$D$3:$E$9,2,FALSE),"Sin dato")</f>
        <v/>
      </c>
      <c r="X4531">
        <f>IF(I4531=1,"Varón","Mujer")</f>
        <v/>
      </c>
      <c r="Y4531">
        <f>IFERROR(VLOOKUP(M4531,Tablas_Equivalencia!$G$3:$H$6,2,FALSE),"Sin dato")</f>
        <v/>
      </c>
      <c r="Z4531">
        <f>IF(J4531&lt;=24,"18-24","25-29")</f>
        <v/>
      </c>
      <c r="AA4531">
        <f>IF(M4531&lt;&gt;1,"",IF(P4531=2,1,0))</f>
        <v/>
      </c>
      <c r="AB4531">
        <f>IF(M4531&lt;&gt;1,"",IF(O4531&gt;=2,1,0))</f>
        <v/>
      </c>
      <c r="AC4531">
        <f>IF(M4531&lt;&gt;1,"",IF(OR(Q4531=999,Q4531=""),"",IF(OR(Q4531&lt;35,Q4531&gt;48),1,0)))</f>
        <v/>
      </c>
      <c r="AD4531">
        <f>IF(COUNT(AA4531:AC4531)&lt;3,"",SUM(AA4531:AC4531))</f>
        <v/>
      </c>
      <c r="AE4531">
        <f>IF(L4531&gt;=4,2,IF(L4531&gt;=2,1,0))</f>
        <v/>
      </c>
      <c r="AF4531">
        <f>IF(L4531&gt;=5,1,0)</f>
        <v/>
      </c>
      <c r="AG4531">
        <f>AE4531+AF4531</f>
        <v/>
      </c>
      <c r="AH4531" s="15">
        <f>IF(M4531&lt;&gt;1,"",IF(OR(R4531=-9,R4531=""),"",R4531))</f>
        <v/>
      </c>
      <c r="AI4531">
        <f>IF(M4531&lt;&gt;1,"",IF(OR(Q4531=999,Q4531=""),"",Q4531))</f>
        <v/>
      </c>
    </row>
    <row r="4532">
      <c r="A4532" t="inlineStr">
        <is>
          <t>TQRMNOP124200</t>
        </is>
      </c>
      <c r="B4532" t="n">
        <v>2025</v>
      </c>
      <c r="C4532" t="n">
        <v>1</v>
      </c>
      <c r="D4532" t="n">
        <v>1</v>
      </c>
      <c r="E4532" t="inlineStr">
        <is>
          <t>S</t>
        </is>
      </c>
      <c r="F4532" t="n">
        <v>32</v>
      </c>
      <c r="G4532" t="n">
        <v>1605</v>
      </c>
      <c r="H4532" t="n">
        <v>1</v>
      </c>
      <c r="I4532" t="n">
        <v>2</v>
      </c>
      <c r="J4532" t="n">
        <v>21</v>
      </c>
      <c r="K4532" t="n">
        <v>2</v>
      </c>
      <c r="L4532" t="n">
        <v>4</v>
      </c>
      <c r="M4532" t="n">
        <v>1</v>
      </c>
      <c r="N4532" t="n">
        <v>4</v>
      </c>
      <c r="O4532" t="n">
        <v>2</v>
      </c>
      <c r="P4532" t="n">
        <v>2</v>
      </c>
      <c r="Q4532" t="n">
        <v>28</v>
      </c>
      <c r="R4532" s="15" t="n">
        <v>517000</v>
      </c>
      <c r="S4532" s="15" t="n">
        <v>0</v>
      </c>
      <c r="T4532" s="15" t="n">
        <v>517000</v>
      </c>
      <c r="U4532" s="15" t="n">
        <v>118200</v>
      </c>
      <c r="V4532">
        <f>IFERROR(VLOOKUP(D4532,Tablas_Equivalencia!$A$3:$B$8,2,FALSE),"Sin dato")</f>
        <v/>
      </c>
      <c r="W4532">
        <f>IFERROR(VLOOKUP(L4532,Tablas_Equivalencia!$D$3:$E$9,2,FALSE),"Sin dato")</f>
        <v/>
      </c>
      <c r="X4532">
        <f>IF(I4532=1,"Varón","Mujer")</f>
        <v/>
      </c>
      <c r="Y4532">
        <f>IFERROR(VLOOKUP(M4532,Tablas_Equivalencia!$G$3:$H$6,2,FALSE),"Sin dato")</f>
        <v/>
      </c>
      <c r="Z4532">
        <f>IF(J4532&lt;=24,"18-24","25-29")</f>
        <v/>
      </c>
      <c r="AA4532">
        <f>IF(M4532&lt;&gt;1,"",IF(P4532=2,1,0))</f>
        <v/>
      </c>
      <c r="AB4532">
        <f>IF(M4532&lt;&gt;1,"",IF(O4532&gt;=2,1,0))</f>
        <v/>
      </c>
      <c r="AC4532">
        <f>IF(M4532&lt;&gt;1,"",IF(OR(Q4532=999,Q4532=""),"",IF(OR(Q4532&lt;35,Q4532&gt;48),1,0)))</f>
        <v/>
      </c>
      <c r="AD4532">
        <f>IF(COUNT(AA4532:AC4532)&lt;3,"",SUM(AA4532:AC4532))</f>
        <v/>
      </c>
      <c r="AE4532">
        <f>IF(L4532&gt;=4,2,IF(L4532&gt;=2,1,0))</f>
        <v/>
      </c>
      <c r="AF4532">
        <f>IF(L4532&gt;=5,1,0)</f>
        <v/>
      </c>
      <c r="AG4532">
        <f>AE4532+AF4532</f>
        <v/>
      </c>
      <c r="AH4532" s="15">
        <f>IF(M4532&lt;&gt;1,"",IF(OR(R4532=-9,R4532=""),"",R4532))</f>
        <v/>
      </c>
      <c r="AI4532">
        <f>IF(M4532&lt;&gt;1,"",IF(OR(Q4532=999,Q4532=""),"",Q4532))</f>
        <v/>
      </c>
    </row>
    <row r="4533">
      <c r="A4533" t="inlineStr">
        <is>
          <t>TQRMNOP124208</t>
        </is>
      </c>
      <c r="B4533" t="n">
        <v>2025</v>
      </c>
      <c r="C4533" t="n">
        <v>1</v>
      </c>
      <c r="D4533" t="n">
        <v>41</v>
      </c>
      <c r="E4533" t="inlineStr">
        <is>
          <t>N</t>
        </is>
      </c>
      <c r="F4533" t="n">
        <v>15</v>
      </c>
      <c r="G4533" t="n">
        <v>1428</v>
      </c>
      <c r="H4533" t="n">
        <v>3</v>
      </c>
      <c r="I4533" t="n">
        <v>1</v>
      </c>
      <c r="J4533" t="n">
        <v>19</v>
      </c>
      <c r="K4533" t="n">
        <v>2</v>
      </c>
      <c r="L4533" t="n">
        <v>4</v>
      </c>
      <c r="M4533" t="n">
        <v>2</v>
      </c>
      <c r="R4533" s="15" t="n">
        <v>0</v>
      </c>
      <c r="S4533" s="15" t="n">
        <v>53000</v>
      </c>
      <c r="T4533" s="15" t="n">
        <v>53000</v>
      </c>
      <c r="U4533" s="15" t="n">
        <v>101600</v>
      </c>
      <c r="V4533">
        <f>IFERROR(VLOOKUP(D4533,Tablas_Equivalencia!$A$3:$B$8,2,FALSE),"Sin dato")</f>
        <v/>
      </c>
      <c r="W4533">
        <f>IFERROR(VLOOKUP(L4533,Tablas_Equivalencia!$D$3:$E$9,2,FALSE),"Sin dato")</f>
        <v/>
      </c>
      <c r="X4533">
        <f>IF(I4533=1,"Varón","Mujer")</f>
        <v/>
      </c>
      <c r="Y4533">
        <f>IFERROR(VLOOKUP(M4533,Tablas_Equivalencia!$G$3:$H$6,2,FALSE),"Sin dato")</f>
        <v/>
      </c>
      <c r="Z4533">
        <f>IF(J4533&lt;=24,"18-24","25-29")</f>
        <v/>
      </c>
      <c r="AA4533">
        <f>IF(M4533&lt;&gt;1,"",IF(P4533=2,1,0))</f>
        <v/>
      </c>
      <c r="AB4533">
        <f>IF(M4533&lt;&gt;1,"",IF(O4533&gt;=2,1,0))</f>
        <v/>
      </c>
      <c r="AC4533">
        <f>IF(M4533&lt;&gt;1,"",IF(OR(Q4533=999,Q4533=""),"",IF(OR(Q4533&lt;35,Q4533&gt;48),1,0)))</f>
        <v/>
      </c>
      <c r="AD4533">
        <f>IF(COUNT(AA4533:AC4533)&lt;3,"",SUM(AA4533:AC4533))</f>
        <v/>
      </c>
      <c r="AE4533">
        <f>IF(L4533&gt;=4,2,IF(L4533&gt;=2,1,0))</f>
        <v/>
      </c>
      <c r="AF4533">
        <f>IF(L4533&gt;=5,1,0)</f>
        <v/>
      </c>
      <c r="AG4533">
        <f>AE4533+AF4533</f>
        <v/>
      </c>
      <c r="AH4533" s="15">
        <f>IF(M4533&lt;&gt;1,"",IF(OR(R4533=-9,R4533=""),"",R4533))</f>
        <v/>
      </c>
      <c r="AI4533">
        <f>IF(M4533&lt;&gt;1,"",IF(OR(Q4533=999,Q4533=""),"",Q4533))</f>
        <v/>
      </c>
    </row>
    <row r="4534">
      <c r="A4534" t="inlineStr">
        <is>
          <t>TQRMNOP124213</t>
        </is>
      </c>
      <c r="B4534" t="n">
        <v>2025</v>
      </c>
      <c r="C4534" t="n">
        <v>1</v>
      </c>
      <c r="D4534" t="n">
        <v>1</v>
      </c>
      <c r="E4534" t="inlineStr">
        <is>
          <t>S</t>
        </is>
      </c>
      <c r="F4534" t="n">
        <v>32</v>
      </c>
      <c r="G4534" t="n">
        <v>917</v>
      </c>
      <c r="H4534" t="n">
        <v>1</v>
      </c>
      <c r="I4534" t="n">
        <v>2</v>
      </c>
      <c r="J4534" t="n">
        <v>27</v>
      </c>
      <c r="K4534" t="n">
        <v>2</v>
      </c>
      <c r="L4534" t="n">
        <v>6</v>
      </c>
      <c r="M4534" t="n">
        <v>2</v>
      </c>
      <c r="R4534" s="15" t="n">
        <v>0</v>
      </c>
      <c r="S4534" s="15" t="n">
        <v>0</v>
      </c>
      <c r="T4534" s="15" t="n">
        <v>0</v>
      </c>
      <c r="U4534" s="15" t="n">
        <v>86800</v>
      </c>
      <c r="V4534">
        <f>IFERROR(VLOOKUP(D4534,Tablas_Equivalencia!$A$3:$B$8,2,FALSE),"Sin dato")</f>
        <v/>
      </c>
      <c r="W4534">
        <f>IFERROR(VLOOKUP(L4534,Tablas_Equivalencia!$D$3:$E$9,2,FALSE),"Sin dato")</f>
        <v/>
      </c>
      <c r="X4534">
        <f>IF(I4534=1,"Varón","Mujer")</f>
        <v/>
      </c>
      <c r="Y4534">
        <f>IFERROR(VLOOKUP(M4534,Tablas_Equivalencia!$G$3:$H$6,2,FALSE),"Sin dato")</f>
        <v/>
      </c>
      <c r="Z4534">
        <f>IF(J4534&lt;=24,"18-24","25-29")</f>
        <v/>
      </c>
      <c r="AA4534">
        <f>IF(M4534&lt;&gt;1,"",IF(P4534=2,1,0))</f>
        <v/>
      </c>
      <c r="AB4534">
        <f>IF(M4534&lt;&gt;1,"",IF(O4534&gt;=2,1,0))</f>
        <v/>
      </c>
      <c r="AC4534">
        <f>IF(M4534&lt;&gt;1,"",IF(OR(Q4534=999,Q4534=""),"",IF(OR(Q4534&lt;35,Q4534&gt;48),1,0)))</f>
        <v/>
      </c>
      <c r="AD4534">
        <f>IF(COUNT(AA4534:AC4534)&lt;3,"",SUM(AA4534:AC4534))</f>
        <v/>
      </c>
      <c r="AE4534">
        <f>IF(L4534&gt;=4,2,IF(L4534&gt;=2,1,0))</f>
        <v/>
      </c>
      <c r="AF4534">
        <f>IF(L4534&gt;=5,1,0)</f>
        <v/>
      </c>
      <c r="AG4534">
        <f>AE4534+AF4534</f>
        <v/>
      </c>
      <c r="AH4534" s="15">
        <f>IF(M4534&lt;&gt;1,"",IF(OR(R4534=-9,R4534=""),"",R4534))</f>
        <v/>
      </c>
      <c r="AI4534">
        <f>IF(M4534&lt;&gt;1,"",IF(OR(Q4534=999,Q4534=""),"",Q4534))</f>
        <v/>
      </c>
    </row>
    <row r="4535">
      <c r="A4535" t="inlineStr">
        <is>
          <t>TQRMNOP124219</t>
        </is>
      </c>
      <c r="B4535" t="n">
        <v>2025</v>
      </c>
      <c r="C4535" t="n">
        <v>1</v>
      </c>
      <c r="D4535" t="n">
        <v>43</v>
      </c>
      <c r="E4535" t="inlineStr">
        <is>
          <t>N</t>
        </is>
      </c>
      <c r="F4535" t="n">
        <v>29</v>
      </c>
      <c r="G4535" t="n">
        <v>1349</v>
      </c>
      <c r="H4535" t="n">
        <v>2</v>
      </c>
      <c r="I4535" t="n">
        <v>1</v>
      </c>
      <c r="J4535" t="n">
        <v>18</v>
      </c>
      <c r="K4535" t="n">
        <v>2</v>
      </c>
      <c r="L4535" t="n">
        <v>7</v>
      </c>
      <c r="M4535" t="n">
        <v>3</v>
      </c>
      <c r="R4535" s="15" t="n">
        <v>0</v>
      </c>
      <c r="S4535" s="15" t="n">
        <v>0</v>
      </c>
      <c r="T4535" s="15" t="n">
        <v>0</v>
      </c>
      <c r="U4535" s="15" t="n">
        <v>145100</v>
      </c>
      <c r="V4535">
        <f>IFERROR(VLOOKUP(D4535,Tablas_Equivalencia!$A$3:$B$8,2,FALSE),"Sin dato")</f>
        <v/>
      </c>
      <c r="W4535">
        <f>IFERROR(VLOOKUP(L4535,Tablas_Equivalencia!$D$3:$E$9,2,FALSE),"Sin dato")</f>
        <v/>
      </c>
      <c r="X4535">
        <f>IF(I4535=1,"Varón","Mujer")</f>
        <v/>
      </c>
      <c r="Y4535">
        <f>IFERROR(VLOOKUP(M4535,Tablas_Equivalencia!$G$3:$H$6,2,FALSE),"Sin dato")</f>
        <v/>
      </c>
      <c r="Z4535">
        <f>IF(J4535&lt;=24,"18-24","25-29")</f>
        <v/>
      </c>
      <c r="AA4535">
        <f>IF(M4535&lt;&gt;1,"",IF(P4535=2,1,0))</f>
        <v/>
      </c>
      <c r="AB4535">
        <f>IF(M4535&lt;&gt;1,"",IF(O4535&gt;=2,1,0))</f>
        <v/>
      </c>
      <c r="AC4535">
        <f>IF(M4535&lt;&gt;1,"",IF(OR(Q4535=999,Q4535=""),"",IF(OR(Q4535&lt;35,Q4535&gt;48),1,0)))</f>
        <v/>
      </c>
      <c r="AD4535">
        <f>IF(COUNT(AA4535:AC4535)&lt;3,"",SUM(AA4535:AC4535))</f>
        <v/>
      </c>
      <c r="AE4535">
        <f>IF(L4535&gt;=4,2,IF(L4535&gt;=2,1,0))</f>
        <v/>
      </c>
      <c r="AF4535">
        <f>IF(L4535&gt;=5,1,0)</f>
        <v/>
      </c>
      <c r="AG4535">
        <f>AE4535+AF4535</f>
        <v/>
      </c>
      <c r="AH4535" s="15">
        <f>IF(M4535&lt;&gt;1,"",IF(OR(R4535=-9,R4535=""),"",R4535))</f>
        <v/>
      </c>
      <c r="AI4535">
        <f>IF(M4535&lt;&gt;1,"",IF(OR(Q4535=999,Q4535=""),"",Q4535))</f>
        <v/>
      </c>
    </row>
    <row r="4536">
      <c r="A4536" t="inlineStr">
        <is>
          <t>TQRMNOP124223</t>
        </is>
      </c>
      <c r="B4536" t="n">
        <v>2025</v>
      </c>
      <c r="C4536" t="n">
        <v>1</v>
      </c>
      <c r="D4536" t="n">
        <v>1</v>
      </c>
      <c r="E4536" t="inlineStr">
        <is>
          <t>S</t>
        </is>
      </c>
      <c r="F4536" t="n">
        <v>33</v>
      </c>
      <c r="G4536" t="n">
        <v>1687</v>
      </c>
      <c r="H4536" t="n">
        <v>3</v>
      </c>
      <c r="I4536" t="n">
        <v>1</v>
      </c>
      <c r="J4536" t="n">
        <v>24</v>
      </c>
      <c r="K4536" t="n">
        <v>2</v>
      </c>
      <c r="L4536" t="n">
        <v>4</v>
      </c>
      <c r="M4536" t="n">
        <v>1</v>
      </c>
      <c r="N4536" t="n">
        <v>3</v>
      </c>
      <c r="O4536" t="n">
        <v>1</v>
      </c>
      <c r="P4536" t="n">
        <v>1</v>
      </c>
      <c r="Q4536" t="n">
        <v>36</v>
      </c>
      <c r="R4536" s="15" t="n">
        <v>-9</v>
      </c>
      <c r="S4536" s="15" t="n">
        <v>0</v>
      </c>
      <c r="T4536" s="15" t="n">
        <v>0</v>
      </c>
      <c r="U4536" s="15" t="n">
        <v>88300</v>
      </c>
      <c r="V4536">
        <f>IFERROR(VLOOKUP(D4536,Tablas_Equivalencia!$A$3:$B$8,2,FALSE),"Sin dato")</f>
        <v/>
      </c>
      <c r="W4536">
        <f>IFERROR(VLOOKUP(L4536,Tablas_Equivalencia!$D$3:$E$9,2,FALSE),"Sin dato")</f>
        <v/>
      </c>
      <c r="X4536">
        <f>IF(I4536=1,"Varón","Mujer")</f>
        <v/>
      </c>
      <c r="Y4536">
        <f>IFERROR(VLOOKUP(M4536,Tablas_Equivalencia!$G$3:$H$6,2,FALSE),"Sin dato")</f>
        <v/>
      </c>
      <c r="Z4536">
        <f>IF(J4536&lt;=24,"18-24","25-29")</f>
        <v/>
      </c>
      <c r="AA4536">
        <f>IF(M4536&lt;&gt;1,"",IF(P4536=2,1,0))</f>
        <v/>
      </c>
      <c r="AB4536">
        <f>IF(M4536&lt;&gt;1,"",IF(O4536&gt;=2,1,0))</f>
        <v/>
      </c>
      <c r="AC4536">
        <f>IF(M4536&lt;&gt;1,"",IF(OR(Q4536=999,Q4536=""),"",IF(OR(Q4536&lt;35,Q4536&gt;48),1,0)))</f>
        <v/>
      </c>
      <c r="AD4536">
        <f>IF(COUNT(AA4536:AC4536)&lt;3,"",SUM(AA4536:AC4536))</f>
        <v/>
      </c>
      <c r="AE4536">
        <f>IF(L4536&gt;=4,2,IF(L4536&gt;=2,1,0))</f>
        <v/>
      </c>
      <c r="AF4536">
        <f>IF(L4536&gt;=5,1,0)</f>
        <v/>
      </c>
      <c r="AG4536">
        <f>AE4536+AF4536</f>
        <v/>
      </c>
      <c r="AH4536" s="15">
        <f>IF(M4536&lt;&gt;1,"",IF(OR(R4536=-9,R4536=""),"",R4536))</f>
        <v/>
      </c>
      <c r="AI4536">
        <f>IF(M4536&lt;&gt;1,"",IF(OR(Q4536=999,Q4536=""),"",Q4536))</f>
        <v/>
      </c>
    </row>
    <row r="4537">
      <c r="A4537" t="inlineStr">
        <is>
          <t>TQRMNOP124226</t>
        </is>
      </c>
      <c r="B4537" t="n">
        <v>2025</v>
      </c>
      <c r="C4537" t="n">
        <v>1</v>
      </c>
      <c r="D4537" t="n">
        <v>1</v>
      </c>
      <c r="E4537" t="inlineStr">
        <is>
          <t>S</t>
        </is>
      </c>
      <c r="F4537" t="n">
        <v>32</v>
      </c>
      <c r="G4537" t="n">
        <v>2389</v>
      </c>
      <c r="H4537" t="n">
        <v>3</v>
      </c>
      <c r="I4537" t="n">
        <v>1</v>
      </c>
      <c r="J4537" t="n">
        <v>23</v>
      </c>
      <c r="K4537" t="n">
        <v>2</v>
      </c>
      <c r="L4537" t="n">
        <v>6</v>
      </c>
      <c r="M4537" t="n">
        <v>1</v>
      </c>
      <c r="N4537" t="n">
        <v>3</v>
      </c>
      <c r="O4537" t="n">
        <v>1</v>
      </c>
      <c r="P4537" t="n">
        <v>1</v>
      </c>
      <c r="Q4537" t="n">
        <v>38</v>
      </c>
      <c r="R4537" s="15" t="n">
        <v>1254000</v>
      </c>
      <c r="S4537" s="15" t="n">
        <v>0</v>
      </c>
      <c r="T4537" s="15" t="n">
        <v>1254000</v>
      </c>
      <c r="U4537" s="15" t="n">
        <v>112000</v>
      </c>
      <c r="V4537">
        <f>IFERROR(VLOOKUP(D4537,Tablas_Equivalencia!$A$3:$B$8,2,FALSE),"Sin dato")</f>
        <v/>
      </c>
      <c r="W4537">
        <f>IFERROR(VLOOKUP(L4537,Tablas_Equivalencia!$D$3:$E$9,2,FALSE),"Sin dato")</f>
        <v/>
      </c>
      <c r="X4537">
        <f>IF(I4537=1,"Varón","Mujer")</f>
        <v/>
      </c>
      <c r="Y4537">
        <f>IFERROR(VLOOKUP(M4537,Tablas_Equivalencia!$G$3:$H$6,2,FALSE),"Sin dato")</f>
        <v/>
      </c>
      <c r="Z4537">
        <f>IF(J4537&lt;=24,"18-24","25-29")</f>
        <v/>
      </c>
      <c r="AA4537">
        <f>IF(M4537&lt;&gt;1,"",IF(P4537=2,1,0))</f>
        <v/>
      </c>
      <c r="AB4537">
        <f>IF(M4537&lt;&gt;1,"",IF(O4537&gt;=2,1,0))</f>
        <v/>
      </c>
      <c r="AC4537">
        <f>IF(M4537&lt;&gt;1,"",IF(OR(Q4537=999,Q4537=""),"",IF(OR(Q4537&lt;35,Q4537&gt;48),1,0)))</f>
        <v/>
      </c>
      <c r="AD4537">
        <f>IF(COUNT(AA4537:AC4537)&lt;3,"",SUM(AA4537:AC4537))</f>
        <v/>
      </c>
      <c r="AE4537">
        <f>IF(L4537&gt;=4,2,IF(L4537&gt;=2,1,0))</f>
        <v/>
      </c>
      <c r="AF4537">
        <f>IF(L4537&gt;=5,1,0)</f>
        <v/>
      </c>
      <c r="AG4537">
        <f>AE4537+AF4537</f>
        <v/>
      </c>
      <c r="AH4537" s="15">
        <f>IF(M4537&lt;&gt;1,"",IF(OR(R4537=-9,R4537=""),"",R4537))</f>
        <v/>
      </c>
      <c r="AI4537">
        <f>IF(M4537&lt;&gt;1,"",IF(OR(Q4537=999,Q4537=""),"",Q4537))</f>
        <v/>
      </c>
    </row>
    <row r="4538">
      <c r="A4538" t="inlineStr">
        <is>
          <t>TQRMNOP124229</t>
        </is>
      </c>
      <c r="B4538" t="n">
        <v>2025</v>
      </c>
      <c r="C4538" t="n">
        <v>1</v>
      </c>
      <c r="D4538" t="n">
        <v>1</v>
      </c>
      <c r="E4538" t="inlineStr">
        <is>
          <t>S</t>
        </is>
      </c>
      <c r="F4538" t="n">
        <v>33</v>
      </c>
      <c r="G4538" t="n">
        <v>891</v>
      </c>
      <c r="H4538" t="n">
        <v>3</v>
      </c>
      <c r="I4538" t="n">
        <v>2</v>
      </c>
      <c r="J4538" t="n">
        <v>29</v>
      </c>
      <c r="K4538" t="n">
        <v>1</v>
      </c>
      <c r="L4538" t="n">
        <v>3</v>
      </c>
      <c r="M4538" t="n">
        <v>1</v>
      </c>
      <c r="N4538" t="n">
        <v>3</v>
      </c>
      <c r="O4538" t="n">
        <v>2</v>
      </c>
      <c r="P4538" t="n">
        <v>2</v>
      </c>
      <c r="Q4538" t="n">
        <v>33</v>
      </c>
      <c r="R4538" s="15" t="n">
        <v>360000</v>
      </c>
      <c r="S4538" s="15" t="n">
        <v>0</v>
      </c>
      <c r="T4538" s="15" t="n">
        <v>360000</v>
      </c>
      <c r="U4538" s="15" t="n">
        <v>202400</v>
      </c>
      <c r="V4538">
        <f>IFERROR(VLOOKUP(D4538,Tablas_Equivalencia!$A$3:$B$8,2,FALSE),"Sin dato")</f>
        <v/>
      </c>
      <c r="W4538">
        <f>IFERROR(VLOOKUP(L4538,Tablas_Equivalencia!$D$3:$E$9,2,FALSE),"Sin dato")</f>
        <v/>
      </c>
      <c r="X4538">
        <f>IF(I4538=1,"Varón","Mujer")</f>
        <v/>
      </c>
      <c r="Y4538">
        <f>IFERROR(VLOOKUP(M4538,Tablas_Equivalencia!$G$3:$H$6,2,FALSE),"Sin dato")</f>
        <v/>
      </c>
      <c r="Z4538">
        <f>IF(J4538&lt;=24,"18-24","25-29")</f>
        <v/>
      </c>
      <c r="AA4538">
        <f>IF(M4538&lt;&gt;1,"",IF(P4538=2,1,0))</f>
        <v/>
      </c>
      <c r="AB4538">
        <f>IF(M4538&lt;&gt;1,"",IF(O4538&gt;=2,1,0))</f>
        <v/>
      </c>
      <c r="AC4538">
        <f>IF(M4538&lt;&gt;1,"",IF(OR(Q4538=999,Q4538=""),"",IF(OR(Q4538&lt;35,Q4538&gt;48),1,0)))</f>
        <v/>
      </c>
      <c r="AD4538">
        <f>IF(COUNT(AA4538:AC4538)&lt;3,"",SUM(AA4538:AC4538))</f>
        <v/>
      </c>
      <c r="AE4538">
        <f>IF(L4538&gt;=4,2,IF(L4538&gt;=2,1,0))</f>
        <v/>
      </c>
      <c r="AF4538">
        <f>IF(L4538&gt;=5,1,0)</f>
        <v/>
      </c>
      <c r="AG4538">
        <f>AE4538+AF4538</f>
        <v/>
      </c>
      <c r="AH4538" s="15">
        <f>IF(M4538&lt;&gt;1,"",IF(OR(R4538=-9,R4538=""),"",R4538))</f>
        <v/>
      </c>
      <c r="AI4538">
        <f>IF(M4538&lt;&gt;1,"",IF(OR(Q4538=999,Q4538=""),"",Q4538))</f>
        <v/>
      </c>
    </row>
    <row r="4539">
      <c r="A4539" t="inlineStr">
        <is>
          <t>TQRMNOP124241</t>
        </is>
      </c>
      <c r="B4539" t="n">
        <v>2025</v>
      </c>
      <c r="C4539" t="n">
        <v>1</v>
      </c>
      <c r="D4539" t="n">
        <v>1</v>
      </c>
      <c r="E4539" t="inlineStr">
        <is>
          <t>S</t>
        </is>
      </c>
      <c r="F4539" t="n">
        <v>33</v>
      </c>
      <c r="G4539" t="n">
        <v>672</v>
      </c>
      <c r="H4539" t="n">
        <v>1</v>
      </c>
      <c r="I4539" t="n">
        <v>1</v>
      </c>
      <c r="J4539" t="n">
        <v>26</v>
      </c>
      <c r="K4539" t="n">
        <v>2</v>
      </c>
      <c r="L4539" t="n">
        <v>4</v>
      </c>
      <c r="M4539" t="n">
        <v>1</v>
      </c>
      <c r="N4539" t="n">
        <v>3</v>
      </c>
      <c r="O4539" t="n">
        <v>1</v>
      </c>
      <c r="P4539" t="n">
        <v>1</v>
      </c>
      <c r="Q4539" t="n">
        <v>56</v>
      </c>
      <c r="R4539" s="15" t="n">
        <v>652000</v>
      </c>
      <c r="S4539" s="15" t="n">
        <v>0</v>
      </c>
      <c r="T4539" s="15" t="n">
        <v>652000</v>
      </c>
      <c r="U4539" s="15" t="n">
        <v>86900</v>
      </c>
      <c r="V4539">
        <f>IFERROR(VLOOKUP(D4539,Tablas_Equivalencia!$A$3:$B$8,2,FALSE),"Sin dato")</f>
        <v/>
      </c>
      <c r="W4539">
        <f>IFERROR(VLOOKUP(L4539,Tablas_Equivalencia!$D$3:$E$9,2,FALSE),"Sin dato")</f>
        <v/>
      </c>
      <c r="X4539">
        <f>IF(I4539=1,"Varón","Mujer")</f>
        <v/>
      </c>
      <c r="Y4539">
        <f>IFERROR(VLOOKUP(M4539,Tablas_Equivalencia!$G$3:$H$6,2,FALSE),"Sin dato")</f>
        <v/>
      </c>
      <c r="Z4539">
        <f>IF(J4539&lt;=24,"18-24","25-29")</f>
        <v/>
      </c>
      <c r="AA4539">
        <f>IF(M4539&lt;&gt;1,"",IF(P4539=2,1,0))</f>
        <v/>
      </c>
      <c r="AB4539">
        <f>IF(M4539&lt;&gt;1,"",IF(O4539&gt;=2,1,0))</f>
        <v/>
      </c>
      <c r="AC4539">
        <f>IF(M4539&lt;&gt;1,"",IF(OR(Q4539=999,Q4539=""),"",IF(OR(Q4539&lt;35,Q4539&gt;48),1,0)))</f>
        <v/>
      </c>
      <c r="AD4539">
        <f>IF(COUNT(AA4539:AC4539)&lt;3,"",SUM(AA4539:AC4539))</f>
        <v/>
      </c>
      <c r="AE4539">
        <f>IF(L4539&gt;=4,2,IF(L4539&gt;=2,1,0))</f>
        <v/>
      </c>
      <c r="AF4539">
        <f>IF(L4539&gt;=5,1,0)</f>
        <v/>
      </c>
      <c r="AG4539">
        <f>AE4539+AF4539</f>
        <v/>
      </c>
      <c r="AH4539" s="15">
        <f>IF(M4539&lt;&gt;1,"",IF(OR(R4539=-9,R4539=""),"",R4539))</f>
        <v/>
      </c>
      <c r="AI4539">
        <f>IF(M4539&lt;&gt;1,"",IF(OR(Q4539=999,Q4539=""),"",Q4539))</f>
        <v/>
      </c>
    </row>
    <row r="4540">
      <c r="A4540" t="inlineStr">
        <is>
          <t>TQRMNOP124253</t>
        </is>
      </c>
      <c r="B4540" t="n">
        <v>2025</v>
      </c>
      <c r="C4540" t="n">
        <v>1</v>
      </c>
      <c r="D4540" t="n">
        <v>43</v>
      </c>
      <c r="E4540" t="inlineStr">
        <is>
          <t>N</t>
        </is>
      </c>
      <c r="F4540" t="n">
        <v>38</v>
      </c>
      <c r="G4540" t="n">
        <v>667</v>
      </c>
      <c r="H4540" t="n">
        <v>3</v>
      </c>
      <c r="I4540" t="n">
        <v>2</v>
      </c>
      <c r="J4540" t="n">
        <v>23</v>
      </c>
      <c r="K4540" t="n">
        <v>2</v>
      </c>
      <c r="L4540" t="n">
        <v>5</v>
      </c>
      <c r="M4540" t="n">
        <v>2</v>
      </c>
      <c r="R4540" s="15" t="n">
        <v>0</v>
      </c>
      <c r="S4540" s="15" t="n">
        <v>0</v>
      </c>
      <c r="T4540" s="15" t="n">
        <v>0</v>
      </c>
      <c r="U4540" s="15" t="n">
        <v>260000</v>
      </c>
      <c r="V4540">
        <f>IFERROR(VLOOKUP(D4540,Tablas_Equivalencia!$A$3:$B$8,2,FALSE),"Sin dato")</f>
        <v/>
      </c>
      <c r="W4540">
        <f>IFERROR(VLOOKUP(L4540,Tablas_Equivalencia!$D$3:$E$9,2,FALSE),"Sin dato")</f>
        <v/>
      </c>
      <c r="X4540">
        <f>IF(I4540=1,"Varón","Mujer")</f>
        <v/>
      </c>
      <c r="Y4540">
        <f>IFERROR(VLOOKUP(M4540,Tablas_Equivalencia!$G$3:$H$6,2,FALSE),"Sin dato")</f>
        <v/>
      </c>
      <c r="Z4540">
        <f>IF(J4540&lt;=24,"18-24","25-29")</f>
        <v/>
      </c>
      <c r="AA4540">
        <f>IF(M4540&lt;&gt;1,"",IF(P4540=2,1,0))</f>
        <v/>
      </c>
      <c r="AB4540">
        <f>IF(M4540&lt;&gt;1,"",IF(O4540&gt;=2,1,0))</f>
        <v/>
      </c>
      <c r="AC4540">
        <f>IF(M4540&lt;&gt;1,"",IF(OR(Q4540=999,Q4540=""),"",IF(OR(Q4540&lt;35,Q4540&gt;48),1,0)))</f>
        <v/>
      </c>
      <c r="AD4540">
        <f>IF(COUNT(AA4540:AC4540)&lt;3,"",SUM(AA4540:AC4540))</f>
        <v/>
      </c>
      <c r="AE4540">
        <f>IF(L4540&gt;=4,2,IF(L4540&gt;=2,1,0))</f>
        <v/>
      </c>
      <c r="AF4540">
        <f>IF(L4540&gt;=5,1,0)</f>
        <v/>
      </c>
      <c r="AG4540">
        <f>AE4540+AF4540</f>
        <v/>
      </c>
      <c r="AH4540" s="15">
        <f>IF(M4540&lt;&gt;1,"",IF(OR(R4540=-9,R4540=""),"",R4540))</f>
        <v/>
      </c>
      <c r="AI4540">
        <f>IF(M4540&lt;&gt;1,"",IF(OR(Q4540=999,Q4540=""),"",Q4540))</f>
        <v/>
      </c>
    </row>
    <row r="4541">
      <c r="A4541" t="inlineStr">
        <is>
          <t>TQRMNOP124258</t>
        </is>
      </c>
      <c r="B4541" t="n">
        <v>2025</v>
      </c>
      <c r="C4541" t="n">
        <v>1</v>
      </c>
      <c r="D4541" t="n">
        <v>41</v>
      </c>
      <c r="E4541" t="inlineStr">
        <is>
          <t>N</t>
        </is>
      </c>
      <c r="F4541" t="n">
        <v>15</v>
      </c>
      <c r="G4541" t="n">
        <v>1367</v>
      </c>
      <c r="H4541" t="n">
        <v>2</v>
      </c>
      <c r="I4541" t="n">
        <v>1</v>
      </c>
      <c r="J4541" t="n">
        <v>29</v>
      </c>
      <c r="K4541" t="n">
        <v>2</v>
      </c>
      <c r="L4541" t="n">
        <v>4</v>
      </c>
      <c r="M4541" t="n">
        <v>1</v>
      </c>
      <c r="N4541" t="n">
        <v>3</v>
      </c>
      <c r="O4541" t="n">
        <v>3</v>
      </c>
      <c r="P4541" t="n">
        <v>1</v>
      </c>
      <c r="Q4541" t="n">
        <v>37</v>
      </c>
      <c r="R4541" s="15" t="n">
        <v>479000</v>
      </c>
      <c r="S4541" s="15" t="n">
        <v>0</v>
      </c>
      <c r="T4541" s="15" t="n">
        <v>479000</v>
      </c>
      <c r="U4541" s="15" t="n">
        <v>82300</v>
      </c>
      <c r="V4541">
        <f>IFERROR(VLOOKUP(D4541,Tablas_Equivalencia!$A$3:$B$8,2,FALSE),"Sin dato")</f>
        <v/>
      </c>
      <c r="W4541">
        <f>IFERROR(VLOOKUP(L4541,Tablas_Equivalencia!$D$3:$E$9,2,FALSE),"Sin dato")</f>
        <v/>
      </c>
      <c r="X4541">
        <f>IF(I4541=1,"Varón","Mujer")</f>
        <v/>
      </c>
      <c r="Y4541">
        <f>IFERROR(VLOOKUP(M4541,Tablas_Equivalencia!$G$3:$H$6,2,FALSE),"Sin dato")</f>
        <v/>
      </c>
      <c r="Z4541">
        <f>IF(J4541&lt;=24,"18-24","25-29")</f>
        <v/>
      </c>
      <c r="AA4541">
        <f>IF(M4541&lt;&gt;1,"",IF(P4541=2,1,0))</f>
        <v/>
      </c>
      <c r="AB4541">
        <f>IF(M4541&lt;&gt;1,"",IF(O4541&gt;=2,1,0))</f>
        <v/>
      </c>
      <c r="AC4541">
        <f>IF(M4541&lt;&gt;1,"",IF(OR(Q4541=999,Q4541=""),"",IF(OR(Q4541&lt;35,Q4541&gt;48),1,0)))</f>
        <v/>
      </c>
      <c r="AD4541">
        <f>IF(COUNT(AA4541:AC4541)&lt;3,"",SUM(AA4541:AC4541))</f>
        <v/>
      </c>
      <c r="AE4541">
        <f>IF(L4541&gt;=4,2,IF(L4541&gt;=2,1,0))</f>
        <v/>
      </c>
      <c r="AF4541">
        <f>IF(L4541&gt;=5,1,0)</f>
        <v/>
      </c>
      <c r="AG4541">
        <f>AE4541+AF4541</f>
        <v/>
      </c>
      <c r="AH4541" s="15">
        <f>IF(M4541&lt;&gt;1,"",IF(OR(R4541=-9,R4541=""),"",R4541))</f>
        <v/>
      </c>
      <c r="AI4541">
        <f>IF(M4541&lt;&gt;1,"",IF(OR(Q4541=999,Q4541=""),"",Q4541))</f>
        <v/>
      </c>
    </row>
    <row r="4542">
      <c r="A4542" t="inlineStr">
        <is>
          <t>TQRMNOP124263</t>
        </is>
      </c>
      <c r="B4542" t="n">
        <v>2025</v>
      </c>
      <c r="C4542" t="n">
        <v>1</v>
      </c>
      <c r="D4542" t="n">
        <v>1</v>
      </c>
      <c r="E4542" t="inlineStr">
        <is>
          <t>S</t>
        </is>
      </c>
      <c r="F4542" t="n">
        <v>33</v>
      </c>
      <c r="G4542" t="n">
        <v>1387</v>
      </c>
      <c r="H4542" t="n">
        <v>3</v>
      </c>
      <c r="I4542" t="n">
        <v>1</v>
      </c>
      <c r="J4542" t="n">
        <v>21</v>
      </c>
      <c r="K4542" t="n">
        <v>2</v>
      </c>
      <c r="L4542" t="n">
        <v>4</v>
      </c>
      <c r="M4542" t="n">
        <v>1</v>
      </c>
      <c r="N4542" t="n">
        <v>3</v>
      </c>
      <c r="O4542" t="n">
        <v>2</v>
      </c>
      <c r="P4542" t="n">
        <v>2</v>
      </c>
      <c r="Q4542" t="n">
        <v>39</v>
      </c>
      <c r="R4542" s="15" t="n">
        <v>-9</v>
      </c>
      <c r="S4542" s="15" t="n">
        <v>0</v>
      </c>
      <c r="T4542" s="15" t="n">
        <v>0</v>
      </c>
      <c r="U4542" s="15" t="n">
        <v>103200</v>
      </c>
      <c r="V4542">
        <f>IFERROR(VLOOKUP(D4542,Tablas_Equivalencia!$A$3:$B$8,2,FALSE),"Sin dato")</f>
        <v/>
      </c>
      <c r="W4542">
        <f>IFERROR(VLOOKUP(L4542,Tablas_Equivalencia!$D$3:$E$9,2,FALSE),"Sin dato")</f>
        <v/>
      </c>
      <c r="X4542">
        <f>IF(I4542=1,"Varón","Mujer")</f>
        <v/>
      </c>
      <c r="Y4542">
        <f>IFERROR(VLOOKUP(M4542,Tablas_Equivalencia!$G$3:$H$6,2,FALSE),"Sin dato")</f>
        <v/>
      </c>
      <c r="Z4542">
        <f>IF(J4542&lt;=24,"18-24","25-29")</f>
        <v/>
      </c>
      <c r="AA4542">
        <f>IF(M4542&lt;&gt;1,"",IF(P4542=2,1,0))</f>
        <v/>
      </c>
      <c r="AB4542">
        <f>IF(M4542&lt;&gt;1,"",IF(O4542&gt;=2,1,0))</f>
        <v/>
      </c>
      <c r="AC4542">
        <f>IF(M4542&lt;&gt;1,"",IF(OR(Q4542=999,Q4542=""),"",IF(OR(Q4542&lt;35,Q4542&gt;48),1,0)))</f>
        <v/>
      </c>
      <c r="AD4542">
        <f>IF(COUNT(AA4542:AC4542)&lt;3,"",SUM(AA4542:AC4542))</f>
        <v/>
      </c>
      <c r="AE4542">
        <f>IF(L4542&gt;=4,2,IF(L4542&gt;=2,1,0))</f>
        <v/>
      </c>
      <c r="AF4542">
        <f>IF(L4542&gt;=5,1,0)</f>
        <v/>
      </c>
      <c r="AG4542">
        <f>AE4542+AF4542</f>
        <v/>
      </c>
      <c r="AH4542" s="15">
        <f>IF(M4542&lt;&gt;1,"",IF(OR(R4542=-9,R4542=""),"",R4542))</f>
        <v/>
      </c>
      <c r="AI4542">
        <f>IF(M4542&lt;&gt;1,"",IF(OR(Q4542=999,Q4542=""),"",Q4542))</f>
        <v/>
      </c>
    </row>
    <row r="4543">
      <c r="A4543" t="inlineStr">
        <is>
          <t>TQRMNOP124266</t>
        </is>
      </c>
      <c r="B4543" t="n">
        <v>2025</v>
      </c>
      <c r="C4543" t="n">
        <v>1</v>
      </c>
      <c r="D4543" t="n">
        <v>40</v>
      </c>
      <c r="E4543" t="inlineStr">
        <is>
          <t>N</t>
        </is>
      </c>
      <c r="F4543" t="n">
        <v>23</v>
      </c>
      <c r="G4543" t="n">
        <v>1623</v>
      </c>
      <c r="H4543" t="n">
        <v>1</v>
      </c>
      <c r="I4543" t="n">
        <v>2</v>
      </c>
      <c r="J4543" t="n">
        <v>27</v>
      </c>
      <c r="K4543" t="n">
        <v>2</v>
      </c>
      <c r="L4543" t="n">
        <v>4</v>
      </c>
      <c r="M4543" t="n">
        <v>3</v>
      </c>
      <c r="R4543" s="15" t="n">
        <v>0</v>
      </c>
      <c r="S4543" s="15" t="n">
        <v>0</v>
      </c>
      <c r="T4543" s="15" t="n">
        <v>0</v>
      </c>
      <c r="U4543" s="15" t="n">
        <v>283500</v>
      </c>
      <c r="V4543">
        <f>IFERROR(VLOOKUP(D4543,Tablas_Equivalencia!$A$3:$B$8,2,FALSE),"Sin dato")</f>
        <v/>
      </c>
      <c r="W4543">
        <f>IFERROR(VLOOKUP(L4543,Tablas_Equivalencia!$D$3:$E$9,2,FALSE),"Sin dato")</f>
        <v/>
      </c>
      <c r="X4543">
        <f>IF(I4543=1,"Varón","Mujer")</f>
        <v/>
      </c>
      <c r="Y4543">
        <f>IFERROR(VLOOKUP(M4543,Tablas_Equivalencia!$G$3:$H$6,2,FALSE),"Sin dato")</f>
        <v/>
      </c>
      <c r="Z4543">
        <f>IF(J4543&lt;=24,"18-24","25-29")</f>
        <v/>
      </c>
      <c r="AA4543">
        <f>IF(M4543&lt;&gt;1,"",IF(P4543=2,1,0))</f>
        <v/>
      </c>
      <c r="AB4543">
        <f>IF(M4543&lt;&gt;1,"",IF(O4543&gt;=2,1,0))</f>
        <v/>
      </c>
      <c r="AC4543">
        <f>IF(M4543&lt;&gt;1,"",IF(OR(Q4543=999,Q4543=""),"",IF(OR(Q4543&lt;35,Q4543&gt;48),1,0)))</f>
        <v/>
      </c>
      <c r="AD4543">
        <f>IF(COUNT(AA4543:AC4543)&lt;3,"",SUM(AA4543:AC4543))</f>
        <v/>
      </c>
      <c r="AE4543">
        <f>IF(L4543&gt;=4,2,IF(L4543&gt;=2,1,0))</f>
        <v/>
      </c>
      <c r="AF4543">
        <f>IF(L4543&gt;=5,1,0)</f>
        <v/>
      </c>
      <c r="AG4543">
        <f>AE4543+AF4543</f>
        <v/>
      </c>
      <c r="AH4543" s="15">
        <f>IF(M4543&lt;&gt;1,"",IF(OR(R4543=-9,R4543=""),"",R4543))</f>
        <v/>
      </c>
      <c r="AI4543">
        <f>IF(M4543&lt;&gt;1,"",IF(OR(Q4543=999,Q4543=""),"",Q4543))</f>
        <v/>
      </c>
    </row>
    <row r="4544">
      <c r="A4544" t="inlineStr">
        <is>
          <t>TQRMNOP124279</t>
        </is>
      </c>
      <c r="B4544" t="n">
        <v>2025</v>
      </c>
      <c r="C4544" t="n">
        <v>1</v>
      </c>
      <c r="D4544" t="n">
        <v>43</v>
      </c>
      <c r="E4544" t="inlineStr">
        <is>
          <t>N</t>
        </is>
      </c>
      <c r="F4544" t="n">
        <v>34</v>
      </c>
      <c r="G4544" t="n">
        <v>533</v>
      </c>
      <c r="H4544" t="n">
        <v>1</v>
      </c>
      <c r="I4544" t="n">
        <v>1</v>
      </c>
      <c r="J4544" t="n">
        <v>25</v>
      </c>
      <c r="K4544" t="n">
        <v>2</v>
      </c>
      <c r="L4544" t="n">
        <v>4</v>
      </c>
      <c r="M4544" t="n">
        <v>1</v>
      </c>
      <c r="N4544" t="n">
        <v>3</v>
      </c>
      <c r="O4544" t="n">
        <v>1</v>
      </c>
      <c r="P4544" t="n">
        <v>1</v>
      </c>
      <c r="Q4544" t="n">
        <v>53</v>
      </c>
      <c r="R4544" s="15" t="n">
        <v>857000</v>
      </c>
      <c r="S4544" s="15" t="n">
        <v>64000</v>
      </c>
      <c r="T4544" s="15" t="n">
        <v>921000</v>
      </c>
      <c r="U4544" s="15" t="n">
        <v>107200</v>
      </c>
      <c r="V4544">
        <f>IFERROR(VLOOKUP(D4544,Tablas_Equivalencia!$A$3:$B$8,2,FALSE),"Sin dato")</f>
        <v/>
      </c>
      <c r="W4544">
        <f>IFERROR(VLOOKUP(L4544,Tablas_Equivalencia!$D$3:$E$9,2,FALSE),"Sin dato")</f>
        <v/>
      </c>
      <c r="X4544">
        <f>IF(I4544=1,"Varón","Mujer")</f>
        <v/>
      </c>
      <c r="Y4544">
        <f>IFERROR(VLOOKUP(M4544,Tablas_Equivalencia!$G$3:$H$6,2,FALSE),"Sin dato")</f>
        <v/>
      </c>
      <c r="Z4544">
        <f>IF(J4544&lt;=24,"18-24","25-29")</f>
        <v/>
      </c>
      <c r="AA4544">
        <f>IF(M4544&lt;&gt;1,"",IF(P4544=2,1,0))</f>
        <v/>
      </c>
      <c r="AB4544">
        <f>IF(M4544&lt;&gt;1,"",IF(O4544&gt;=2,1,0))</f>
        <v/>
      </c>
      <c r="AC4544">
        <f>IF(M4544&lt;&gt;1,"",IF(OR(Q4544=999,Q4544=""),"",IF(OR(Q4544&lt;35,Q4544&gt;48),1,0)))</f>
        <v/>
      </c>
      <c r="AD4544">
        <f>IF(COUNT(AA4544:AC4544)&lt;3,"",SUM(AA4544:AC4544))</f>
        <v/>
      </c>
      <c r="AE4544">
        <f>IF(L4544&gt;=4,2,IF(L4544&gt;=2,1,0))</f>
        <v/>
      </c>
      <c r="AF4544">
        <f>IF(L4544&gt;=5,1,0)</f>
        <v/>
      </c>
      <c r="AG4544">
        <f>AE4544+AF4544</f>
        <v/>
      </c>
      <c r="AH4544" s="15">
        <f>IF(M4544&lt;&gt;1,"",IF(OR(R4544=-9,R4544=""),"",R4544))</f>
        <v/>
      </c>
      <c r="AI4544">
        <f>IF(M4544&lt;&gt;1,"",IF(OR(Q4544=999,Q4544=""),"",Q4544))</f>
        <v/>
      </c>
    </row>
    <row r="4545">
      <c r="A4545" t="inlineStr">
        <is>
          <t>TQRMNOP124288</t>
        </is>
      </c>
      <c r="B4545" t="n">
        <v>2025</v>
      </c>
      <c r="C4545" t="n">
        <v>1</v>
      </c>
      <c r="D4545" t="n">
        <v>43</v>
      </c>
      <c r="E4545" t="inlineStr">
        <is>
          <t>N</t>
        </is>
      </c>
      <c r="F4545" t="n">
        <v>26</v>
      </c>
      <c r="G4545" t="n">
        <v>887</v>
      </c>
      <c r="H4545" t="n">
        <v>3</v>
      </c>
      <c r="I4545" t="n">
        <v>2</v>
      </c>
      <c r="J4545" t="n">
        <v>28</v>
      </c>
      <c r="K4545" t="n">
        <v>1</v>
      </c>
      <c r="L4545" t="n">
        <v>4</v>
      </c>
      <c r="M4545" t="n">
        <v>2</v>
      </c>
      <c r="R4545" s="15" t="n">
        <v>0</v>
      </c>
      <c r="S4545" s="15" t="n">
        <v>0</v>
      </c>
      <c r="T4545" s="15" t="n">
        <v>0</v>
      </c>
      <c r="U4545" s="15" t="n">
        <v>130900</v>
      </c>
      <c r="V4545">
        <f>IFERROR(VLOOKUP(D4545,Tablas_Equivalencia!$A$3:$B$8,2,FALSE),"Sin dato")</f>
        <v/>
      </c>
      <c r="W4545">
        <f>IFERROR(VLOOKUP(L4545,Tablas_Equivalencia!$D$3:$E$9,2,FALSE),"Sin dato")</f>
        <v/>
      </c>
      <c r="X4545">
        <f>IF(I4545=1,"Varón","Mujer")</f>
        <v/>
      </c>
      <c r="Y4545">
        <f>IFERROR(VLOOKUP(M4545,Tablas_Equivalencia!$G$3:$H$6,2,FALSE),"Sin dato")</f>
        <v/>
      </c>
      <c r="Z4545">
        <f>IF(J4545&lt;=24,"18-24","25-29")</f>
        <v/>
      </c>
      <c r="AA4545">
        <f>IF(M4545&lt;&gt;1,"",IF(P4545=2,1,0))</f>
        <v/>
      </c>
      <c r="AB4545">
        <f>IF(M4545&lt;&gt;1,"",IF(O4545&gt;=2,1,0))</f>
        <v/>
      </c>
      <c r="AC4545">
        <f>IF(M4545&lt;&gt;1,"",IF(OR(Q4545=999,Q4545=""),"",IF(OR(Q4545&lt;35,Q4545&gt;48),1,0)))</f>
        <v/>
      </c>
      <c r="AD4545">
        <f>IF(COUNT(AA4545:AC4545)&lt;3,"",SUM(AA4545:AC4545))</f>
        <v/>
      </c>
      <c r="AE4545">
        <f>IF(L4545&gt;=4,2,IF(L4545&gt;=2,1,0))</f>
        <v/>
      </c>
      <c r="AF4545">
        <f>IF(L4545&gt;=5,1,0)</f>
        <v/>
      </c>
      <c r="AG4545">
        <f>AE4545+AF4545</f>
        <v/>
      </c>
      <c r="AH4545" s="15">
        <f>IF(M4545&lt;&gt;1,"",IF(OR(R4545=-9,R4545=""),"",R4545))</f>
        <v/>
      </c>
      <c r="AI4545">
        <f>IF(M4545&lt;&gt;1,"",IF(OR(Q4545=999,Q4545=""),"",Q4545))</f>
        <v/>
      </c>
    </row>
    <row r="4546">
      <c r="A4546" t="inlineStr">
        <is>
          <t>TQRMNOP124289</t>
        </is>
      </c>
      <c r="B4546" t="n">
        <v>2025</v>
      </c>
      <c r="C4546" t="n">
        <v>1</v>
      </c>
      <c r="D4546" t="n">
        <v>42</v>
      </c>
      <c r="E4546" t="inlineStr">
        <is>
          <t>S</t>
        </is>
      </c>
      <c r="F4546" t="n">
        <v>10</v>
      </c>
      <c r="G4546" t="n">
        <v>916</v>
      </c>
      <c r="H4546" t="n">
        <v>1</v>
      </c>
      <c r="I4546" t="n">
        <v>2</v>
      </c>
      <c r="J4546" t="n">
        <v>18</v>
      </c>
      <c r="K4546" t="n">
        <v>2</v>
      </c>
      <c r="L4546" t="n">
        <v>4</v>
      </c>
      <c r="M4546" t="n">
        <v>3</v>
      </c>
      <c r="R4546" s="15" t="n">
        <v>0</v>
      </c>
      <c r="S4546" s="15" t="n">
        <v>102000</v>
      </c>
      <c r="T4546" s="15" t="n">
        <v>102000</v>
      </c>
      <c r="U4546" s="15" t="n">
        <v>368100</v>
      </c>
      <c r="V4546">
        <f>IFERROR(VLOOKUP(D4546,Tablas_Equivalencia!$A$3:$B$8,2,FALSE),"Sin dato")</f>
        <v/>
      </c>
      <c r="W4546">
        <f>IFERROR(VLOOKUP(L4546,Tablas_Equivalencia!$D$3:$E$9,2,FALSE),"Sin dato")</f>
        <v/>
      </c>
      <c r="X4546">
        <f>IF(I4546=1,"Varón","Mujer")</f>
        <v/>
      </c>
      <c r="Y4546">
        <f>IFERROR(VLOOKUP(M4546,Tablas_Equivalencia!$G$3:$H$6,2,FALSE),"Sin dato")</f>
        <v/>
      </c>
      <c r="Z4546">
        <f>IF(J4546&lt;=24,"18-24","25-29")</f>
        <v/>
      </c>
      <c r="AA4546">
        <f>IF(M4546&lt;&gt;1,"",IF(P4546=2,1,0))</f>
        <v/>
      </c>
      <c r="AB4546">
        <f>IF(M4546&lt;&gt;1,"",IF(O4546&gt;=2,1,0))</f>
        <v/>
      </c>
      <c r="AC4546">
        <f>IF(M4546&lt;&gt;1,"",IF(OR(Q4546=999,Q4546=""),"",IF(OR(Q4546&lt;35,Q4546&gt;48),1,0)))</f>
        <v/>
      </c>
      <c r="AD4546">
        <f>IF(COUNT(AA4546:AC4546)&lt;3,"",SUM(AA4546:AC4546))</f>
        <v/>
      </c>
      <c r="AE4546">
        <f>IF(L4546&gt;=4,2,IF(L4546&gt;=2,1,0))</f>
        <v/>
      </c>
      <c r="AF4546">
        <f>IF(L4546&gt;=5,1,0)</f>
        <v/>
      </c>
      <c r="AG4546">
        <f>AE4546+AF4546</f>
        <v/>
      </c>
      <c r="AH4546" s="15">
        <f>IF(M4546&lt;&gt;1,"",IF(OR(R4546=-9,R4546=""),"",R4546))</f>
        <v/>
      </c>
      <c r="AI4546">
        <f>IF(M4546&lt;&gt;1,"",IF(OR(Q4546=999,Q4546=""),"",Q4546))</f>
        <v/>
      </c>
    </row>
    <row r="4547">
      <c r="A4547" t="inlineStr">
        <is>
          <t>TQRMNOP124291</t>
        </is>
      </c>
      <c r="B4547" t="n">
        <v>2025</v>
      </c>
      <c r="C4547" t="n">
        <v>1</v>
      </c>
      <c r="D4547" t="n">
        <v>1</v>
      </c>
      <c r="E4547" t="inlineStr">
        <is>
          <t>S</t>
        </is>
      </c>
      <c r="F4547" t="n">
        <v>32</v>
      </c>
      <c r="G4547" t="n">
        <v>873</v>
      </c>
      <c r="H4547" t="n">
        <v>3</v>
      </c>
      <c r="I4547" t="n">
        <v>1</v>
      </c>
      <c r="J4547" t="n">
        <v>19</v>
      </c>
      <c r="K4547" t="n">
        <v>2</v>
      </c>
      <c r="L4547" t="n">
        <v>3</v>
      </c>
      <c r="M4547" t="n">
        <v>1</v>
      </c>
      <c r="N4547" t="n">
        <v>3</v>
      </c>
      <c r="O4547" t="n">
        <v>2</v>
      </c>
      <c r="P4547" t="n">
        <v>2</v>
      </c>
      <c r="Q4547" t="n">
        <v>21</v>
      </c>
      <c r="R4547" s="15" t="n">
        <v>412000</v>
      </c>
      <c r="S4547" s="15" t="n">
        <v>0</v>
      </c>
      <c r="T4547" s="15" t="n">
        <v>412000</v>
      </c>
      <c r="U4547" s="15" t="n">
        <v>115800</v>
      </c>
      <c r="V4547">
        <f>IFERROR(VLOOKUP(D4547,Tablas_Equivalencia!$A$3:$B$8,2,FALSE),"Sin dato")</f>
        <v/>
      </c>
      <c r="W4547">
        <f>IFERROR(VLOOKUP(L4547,Tablas_Equivalencia!$D$3:$E$9,2,FALSE),"Sin dato")</f>
        <v/>
      </c>
      <c r="X4547">
        <f>IF(I4547=1,"Varón","Mujer")</f>
        <v/>
      </c>
      <c r="Y4547">
        <f>IFERROR(VLOOKUP(M4547,Tablas_Equivalencia!$G$3:$H$6,2,FALSE),"Sin dato")</f>
        <v/>
      </c>
      <c r="Z4547">
        <f>IF(J4547&lt;=24,"18-24","25-29")</f>
        <v/>
      </c>
      <c r="AA4547">
        <f>IF(M4547&lt;&gt;1,"",IF(P4547=2,1,0))</f>
        <v/>
      </c>
      <c r="AB4547">
        <f>IF(M4547&lt;&gt;1,"",IF(O4547&gt;=2,1,0))</f>
        <v/>
      </c>
      <c r="AC4547">
        <f>IF(M4547&lt;&gt;1,"",IF(OR(Q4547=999,Q4547=""),"",IF(OR(Q4547&lt;35,Q4547&gt;48),1,0)))</f>
        <v/>
      </c>
      <c r="AD4547">
        <f>IF(COUNT(AA4547:AC4547)&lt;3,"",SUM(AA4547:AC4547))</f>
        <v/>
      </c>
      <c r="AE4547">
        <f>IF(L4547&gt;=4,2,IF(L4547&gt;=2,1,0))</f>
        <v/>
      </c>
      <c r="AF4547">
        <f>IF(L4547&gt;=5,1,0)</f>
        <v/>
      </c>
      <c r="AG4547">
        <f>AE4547+AF4547</f>
        <v/>
      </c>
      <c r="AH4547" s="15">
        <f>IF(M4547&lt;&gt;1,"",IF(OR(R4547=-9,R4547=""),"",R4547))</f>
        <v/>
      </c>
      <c r="AI4547">
        <f>IF(M4547&lt;&gt;1,"",IF(OR(Q4547=999,Q4547=""),"",Q4547))</f>
        <v/>
      </c>
    </row>
    <row r="4548">
      <c r="A4548" t="inlineStr">
        <is>
          <t>TQRMNOP124306</t>
        </is>
      </c>
      <c r="B4548" t="n">
        <v>2025</v>
      </c>
      <c r="C4548" t="n">
        <v>1</v>
      </c>
      <c r="D4548" t="n">
        <v>43</v>
      </c>
      <c r="E4548" t="inlineStr">
        <is>
          <t>S</t>
        </is>
      </c>
      <c r="F4548" t="n">
        <v>17</v>
      </c>
      <c r="G4548" t="n">
        <v>863</v>
      </c>
      <c r="H4548" t="n">
        <v>2</v>
      </c>
      <c r="I4548" t="n">
        <v>2</v>
      </c>
      <c r="J4548" t="n">
        <v>18</v>
      </c>
      <c r="K4548" t="n">
        <v>2</v>
      </c>
      <c r="L4548" t="n">
        <v>4</v>
      </c>
      <c r="M4548" t="n">
        <v>3</v>
      </c>
      <c r="R4548" s="15" t="n">
        <v>0</v>
      </c>
      <c r="S4548" s="15" t="n">
        <v>0</v>
      </c>
      <c r="T4548" s="15" t="n">
        <v>0</v>
      </c>
      <c r="U4548" s="15" t="n">
        <v>311800</v>
      </c>
      <c r="V4548">
        <f>IFERROR(VLOOKUP(D4548,Tablas_Equivalencia!$A$3:$B$8,2,FALSE),"Sin dato")</f>
        <v/>
      </c>
      <c r="W4548">
        <f>IFERROR(VLOOKUP(L4548,Tablas_Equivalencia!$D$3:$E$9,2,FALSE),"Sin dato")</f>
        <v/>
      </c>
      <c r="X4548">
        <f>IF(I4548=1,"Varón","Mujer")</f>
        <v/>
      </c>
      <c r="Y4548">
        <f>IFERROR(VLOOKUP(M4548,Tablas_Equivalencia!$G$3:$H$6,2,FALSE),"Sin dato")</f>
        <v/>
      </c>
      <c r="Z4548">
        <f>IF(J4548&lt;=24,"18-24","25-29")</f>
        <v/>
      </c>
      <c r="AA4548">
        <f>IF(M4548&lt;&gt;1,"",IF(P4548=2,1,0))</f>
        <v/>
      </c>
      <c r="AB4548">
        <f>IF(M4548&lt;&gt;1,"",IF(O4548&gt;=2,1,0))</f>
        <v/>
      </c>
      <c r="AC4548">
        <f>IF(M4548&lt;&gt;1,"",IF(OR(Q4548=999,Q4548=""),"",IF(OR(Q4548&lt;35,Q4548&gt;48),1,0)))</f>
        <v/>
      </c>
      <c r="AD4548">
        <f>IF(COUNT(AA4548:AC4548)&lt;3,"",SUM(AA4548:AC4548))</f>
        <v/>
      </c>
      <c r="AE4548">
        <f>IF(L4548&gt;=4,2,IF(L4548&gt;=2,1,0))</f>
        <v/>
      </c>
      <c r="AF4548">
        <f>IF(L4548&gt;=5,1,0)</f>
        <v/>
      </c>
      <c r="AG4548">
        <f>AE4548+AF4548</f>
        <v/>
      </c>
      <c r="AH4548" s="15">
        <f>IF(M4548&lt;&gt;1,"",IF(OR(R4548=-9,R4548=""),"",R4548))</f>
        <v/>
      </c>
      <c r="AI4548">
        <f>IF(M4548&lt;&gt;1,"",IF(OR(Q4548=999,Q4548=""),"",Q4548))</f>
        <v/>
      </c>
    </row>
    <row r="4549">
      <c r="A4549" t="inlineStr">
        <is>
          <t>TQRMNOP124313</t>
        </is>
      </c>
      <c r="B4549" t="n">
        <v>2025</v>
      </c>
      <c r="C4549" t="n">
        <v>1</v>
      </c>
      <c r="D4549" t="n">
        <v>40</v>
      </c>
      <c r="E4549" t="inlineStr">
        <is>
          <t>N</t>
        </is>
      </c>
      <c r="F4549" t="n">
        <v>22</v>
      </c>
      <c r="G4549" t="n">
        <v>1328</v>
      </c>
      <c r="H4549" t="n">
        <v>3</v>
      </c>
      <c r="I4549" t="n">
        <v>1</v>
      </c>
      <c r="J4549" t="n">
        <v>20</v>
      </c>
      <c r="K4549" t="n">
        <v>2</v>
      </c>
      <c r="L4549" t="n">
        <v>3</v>
      </c>
      <c r="M4549" t="n">
        <v>1</v>
      </c>
      <c r="N4549" t="n">
        <v>1</v>
      </c>
      <c r="O4549" t="n">
        <v>2</v>
      </c>
      <c r="P4549" t="n">
        <v>2</v>
      </c>
      <c r="Q4549" t="n">
        <v>37</v>
      </c>
      <c r="R4549" s="15" t="n">
        <v>443000</v>
      </c>
      <c r="S4549" s="15" t="n">
        <v>136000</v>
      </c>
      <c r="T4549" s="15" t="n">
        <v>579000</v>
      </c>
      <c r="U4549" s="15" t="n">
        <v>240600</v>
      </c>
      <c r="V4549">
        <f>IFERROR(VLOOKUP(D4549,Tablas_Equivalencia!$A$3:$B$8,2,FALSE),"Sin dato")</f>
        <v/>
      </c>
      <c r="W4549">
        <f>IFERROR(VLOOKUP(L4549,Tablas_Equivalencia!$D$3:$E$9,2,FALSE),"Sin dato")</f>
        <v/>
      </c>
      <c r="X4549">
        <f>IF(I4549=1,"Varón","Mujer")</f>
        <v/>
      </c>
      <c r="Y4549">
        <f>IFERROR(VLOOKUP(M4549,Tablas_Equivalencia!$G$3:$H$6,2,FALSE),"Sin dato")</f>
        <v/>
      </c>
      <c r="Z4549">
        <f>IF(J4549&lt;=24,"18-24","25-29")</f>
        <v/>
      </c>
      <c r="AA4549">
        <f>IF(M4549&lt;&gt;1,"",IF(P4549=2,1,0))</f>
        <v/>
      </c>
      <c r="AB4549">
        <f>IF(M4549&lt;&gt;1,"",IF(O4549&gt;=2,1,0))</f>
        <v/>
      </c>
      <c r="AC4549">
        <f>IF(M4549&lt;&gt;1,"",IF(OR(Q4549=999,Q4549=""),"",IF(OR(Q4549&lt;35,Q4549&gt;48),1,0)))</f>
        <v/>
      </c>
      <c r="AD4549">
        <f>IF(COUNT(AA4549:AC4549)&lt;3,"",SUM(AA4549:AC4549))</f>
        <v/>
      </c>
      <c r="AE4549">
        <f>IF(L4549&gt;=4,2,IF(L4549&gt;=2,1,0))</f>
        <v/>
      </c>
      <c r="AF4549">
        <f>IF(L4549&gt;=5,1,0)</f>
        <v/>
      </c>
      <c r="AG4549">
        <f>AE4549+AF4549</f>
        <v/>
      </c>
      <c r="AH4549" s="15">
        <f>IF(M4549&lt;&gt;1,"",IF(OR(R4549=-9,R4549=""),"",R4549))</f>
        <v/>
      </c>
      <c r="AI4549">
        <f>IF(M4549&lt;&gt;1,"",IF(OR(Q4549=999,Q4549=""),"",Q4549))</f>
        <v/>
      </c>
    </row>
    <row r="4550">
      <c r="A4550" t="inlineStr">
        <is>
          <t>TQRMNOP124329</t>
        </is>
      </c>
      <c r="B4550" t="n">
        <v>2025</v>
      </c>
      <c r="C4550" t="n">
        <v>1</v>
      </c>
      <c r="D4550" t="n">
        <v>42</v>
      </c>
      <c r="E4550" t="inlineStr">
        <is>
          <t>S</t>
        </is>
      </c>
      <c r="F4550" t="n">
        <v>10</v>
      </c>
      <c r="G4550" t="n">
        <v>1089</v>
      </c>
      <c r="H4550" t="n">
        <v>3</v>
      </c>
      <c r="I4550" t="n">
        <v>1</v>
      </c>
      <c r="J4550" t="n">
        <v>23</v>
      </c>
      <c r="K4550" t="n">
        <v>1</v>
      </c>
      <c r="L4550" t="n">
        <v>3</v>
      </c>
      <c r="M4550" t="n">
        <v>1</v>
      </c>
      <c r="N4550" t="n">
        <v>3</v>
      </c>
      <c r="O4550" t="n">
        <v>2</v>
      </c>
      <c r="P4550" t="n">
        <v>2</v>
      </c>
      <c r="Q4550" t="n">
        <v>28</v>
      </c>
      <c r="R4550" s="15" t="n">
        <v>693000</v>
      </c>
      <c r="S4550" s="15" t="n">
        <v>0</v>
      </c>
      <c r="T4550" s="15" t="n">
        <v>693000</v>
      </c>
      <c r="U4550" s="15" t="n">
        <v>76100</v>
      </c>
      <c r="V4550">
        <f>IFERROR(VLOOKUP(D4550,Tablas_Equivalencia!$A$3:$B$8,2,FALSE),"Sin dato")</f>
        <v/>
      </c>
      <c r="W4550">
        <f>IFERROR(VLOOKUP(L4550,Tablas_Equivalencia!$D$3:$E$9,2,FALSE),"Sin dato")</f>
        <v/>
      </c>
      <c r="X4550">
        <f>IF(I4550=1,"Varón","Mujer")</f>
        <v/>
      </c>
      <c r="Y4550">
        <f>IFERROR(VLOOKUP(M4550,Tablas_Equivalencia!$G$3:$H$6,2,FALSE),"Sin dato")</f>
        <v/>
      </c>
      <c r="Z4550">
        <f>IF(J4550&lt;=24,"18-24","25-29")</f>
        <v/>
      </c>
      <c r="AA4550">
        <f>IF(M4550&lt;&gt;1,"",IF(P4550=2,1,0))</f>
        <v/>
      </c>
      <c r="AB4550">
        <f>IF(M4550&lt;&gt;1,"",IF(O4550&gt;=2,1,0))</f>
        <v/>
      </c>
      <c r="AC4550">
        <f>IF(M4550&lt;&gt;1,"",IF(OR(Q4550=999,Q4550=""),"",IF(OR(Q4550&lt;35,Q4550&gt;48),1,0)))</f>
        <v/>
      </c>
      <c r="AD4550">
        <f>IF(COUNT(AA4550:AC4550)&lt;3,"",SUM(AA4550:AC4550))</f>
        <v/>
      </c>
      <c r="AE4550">
        <f>IF(L4550&gt;=4,2,IF(L4550&gt;=2,1,0))</f>
        <v/>
      </c>
      <c r="AF4550">
        <f>IF(L4550&gt;=5,1,0)</f>
        <v/>
      </c>
      <c r="AG4550">
        <f>AE4550+AF4550</f>
        <v/>
      </c>
      <c r="AH4550" s="15">
        <f>IF(M4550&lt;&gt;1,"",IF(OR(R4550=-9,R4550=""),"",R4550))</f>
        <v/>
      </c>
      <c r="AI4550">
        <f>IF(M4550&lt;&gt;1,"",IF(OR(Q4550=999,Q4550=""),"",Q4550))</f>
        <v/>
      </c>
    </row>
    <row r="4551">
      <c r="A4551" t="inlineStr">
        <is>
          <t>TQRMNOP124334</t>
        </is>
      </c>
      <c r="B4551" t="n">
        <v>2025</v>
      </c>
      <c r="C4551" t="n">
        <v>1</v>
      </c>
      <c r="D4551" t="n">
        <v>42</v>
      </c>
      <c r="E4551" t="inlineStr">
        <is>
          <t>N</t>
        </is>
      </c>
      <c r="F4551" t="n">
        <v>25</v>
      </c>
      <c r="G4551" t="n">
        <v>914</v>
      </c>
      <c r="H4551" t="n">
        <v>3</v>
      </c>
      <c r="I4551" t="n">
        <v>2</v>
      </c>
      <c r="J4551" t="n">
        <v>26</v>
      </c>
      <c r="K4551" t="n">
        <v>2</v>
      </c>
      <c r="L4551" t="n">
        <v>7</v>
      </c>
      <c r="M4551" t="n">
        <v>3</v>
      </c>
      <c r="R4551" s="15" t="n">
        <v>0</v>
      </c>
      <c r="S4551" s="15" t="n">
        <v>0</v>
      </c>
      <c r="T4551" s="15" t="n">
        <v>0</v>
      </c>
      <c r="U4551" s="15" t="n">
        <v>144500</v>
      </c>
      <c r="V4551">
        <f>IFERROR(VLOOKUP(D4551,Tablas_Equivalencia!$A$3:$B$8,2,FALSE),"Sin dato")</f>
        <v/>
      </c>
      <c r="W4551">
        <f>IFERROR(VLOOKUP(L4551,Tablas_Equivalencia!$D$3:$E$9,2,FALSE),"Sin dato")</f>
        <v/>
      </c>
      <c r="X4551">
        <f>IF(I4551=1,"Varón","Mujer")</f>
        <v/>
      </c>
      <c r="Y4551">
        <f>IFERROR(VLOOKUP(M4551,Tablas_Equivalencia!$G$3:$H$6,2,FALSE),"Sin dato")</f>
        <v/>
      </c>
      <c r="Z4551">
        <f>IF(J4551&lt;=24,"18-24","25-29")</f>
        <v/>
      </c>
      <c r="AA4551">
        <f>IF(M4551&lt;&gt;1,"",IF(P4551=2,1,0))</f>
        <v/>
      </c>
      <c r="AB4551">
        <f>IF(M4551&lt;&gt;1,"",IF(O4551&gt;=2,1,0))</f>
        <v/>
      </c>
      <c r="AC4551">
        <f>IF(M4551&lt;&gt;1,"",IF(OR(Q4551=999,Q4551=""),"",IF(OR(Q4551&lt;35,Q4551&gt;48),1,0)))</f>
        <v/>
      </c>
      <c r="AD4551">
        <f>IF(COUNT(AA4551:AC4551)&lt;3,"",SUM(AA4551:AC4551))</f>
        <v/>
      </c>
      <c r="AE4551">
        <f>IF(L4551&gt;=4,2,IF(L4551&gt;=2,1,0))</f>
        <v/>
      </c>
      <c r="AF4551">
        <f>IF(L4551&gt;=5,1,0)</f>
        <v/>
      </c>
      <c r="AG4551">
        <f>AE4551+AF4551</f>
        <v/>
      </c>
      <c r="AH4551" s="15">
        <f>IF(M4551&lt;&gt;1,"",IF(OR(R4551=-9,R4551=""),"",R4551))</f>
        <v/>
      </c>
      <c r="AI4551">
        <f>IF(M4551&lt;&gt;1,"",IF(OR(Q4551=999,Q4551=""),"",Q4551))</f>
        <v/>
      </c>
    </row>
    <row r="4552">
      <c r="A4552" t="inlineStr">
        <is>
          <t>TQRMNOP124335</t>
        </is>
      </c>
      <c r="B4552" t="n">
        <v>2025</v>
      </c>
      <c r="C4552" t="n">
        <v>1</v>
      </c>
      <c r="D4552" t="n">
        <v>1</v>
      </c>
      <c r="E4552" t="inlineStr">
        <is>
          <t>S</t>
        </is>
      </c>
      <c r="F4552" t="n">
        <v>33</v>
      </c>
      <c r="G4552" t="n">
        <v>347</v>
      </c>
      <c r="H4552" t="n">
        <v>1</v>
      </c>
      <c r="I4552" t="n">
        <v>2</v>
      </c>
      <c r="J4552" t="n">
        <v>18</v>
      </c>
      <c r="K4552" t="n">
        <v>2</v>
      </c>
      <c r="L4552" t="n">
        <v>3</v>
      </c>
      <c r="M4552" t="n">
        <v>3</v>
      </c>
      <c r="R4552" s="15" t="n">
        <v>0</v>
      </c>
      <c r="S4552" s="15" t="n">
        <v>0</v>
      </c>
      <c r="T4552" s="15" t="n">
        <v>0</v>
      </c>
      <c r="U4552" s="15" t="n">
        <v>653900</v>
      </c>
      <c r="V4552">
        <f>IFERROR(VLOOKUP(D4552,Tablas_Equivalencia!$A$3:$B$8,2,FALSE),"Sin dato")</f>
        <v/>
      </c>
      <c r="W4552">
        <f>IFERROR(VLOOKUP(L4552,Tablas_Equivalencia!$D$3:$E$9,2,FALSE),"Sin dato")</f>
        <v/>
      </c>
      <c r="X4552">
        <f>IF(I4552=1,"Varón","Mujer")</f>
        <v/>
      </c>
      <c r="Y4552">
        <f>IFERROR(VLOOKUP(M4552,Tablas_Equivalencia!$G$3:$H$6,2,FALSE),"Sin dato")</f>
        <v/>
      </c>
      <c r="Z4552">
        <f>IF(J4552&lt;=24,"18-24","25-29")</f>
        <v/>
      </c>
      <c r="AA4552">
        <f>IF(M4552&lt;&gt;1,"",IF(P4552=2,1,0))</f>
        <v/>
      </c>
      <c r="AB4552">
        <f>IF(M4552&lt;&gt;1,"",IF(O4552&gt;=2,1,0))</f>
        <v/>
      </c>
      <c r="AC4552">
        <f>IF(M4552&lt;&gt;1,"",IF(OR(Q4552=999,Q4552=""),"",IF(OR(Q4552&lt;35,Q4552&gt;48),1,0)))</f>
        <v/>
      </c>
      <c r="AD4552">
        <f>IF(COUNT(AA4552:AC4552)&lt;3,"",SUM(AA4552:AC4552))</f>
        <v/>
      </c>
      <c r="AE4552">
        <f>IF(L4552&gt;=4,2,IF(L4552&gt;=2,1,0))</f>
        <v/>
      </c>
      <c r="AF4552">
        <f>IF(L4552&gt;=5,1,0)</f>
        <v/>
      </c>
      <c r="AG4552">
        <f>AE4552+AF4552</f>
        <v/>
      </c>
      <c r="AH4552" s="15">
        <f>IF(M4552&lt;&gt;1,"",IF(OR(R4552=-9,R4552=""),"",R4552))</f>
        <v/>
      </c>
      <c r="AI4552">
        <f>IF(M4552&lt;&gt;1,"",IF(OR(Q4552=999,Q4552=""),"",Q4552))</f>
        <v/>
      </c>
    </row>
    <row r="4553">
      <c r="A4553" t="inlineStr">
        <is>
          <t>TQRMNOP124346</t>
        </is>
      </c>
      <c r="B4553" t="n">
        <v>2025</v>
      </c>
      <c r="C4553" t="n">
        <v>1</v>
      </c>
      <c r="D4553" t="n">
        <v>40</v>
      </c>
      <c r="E4553" t="inlineStr">
        <is>
          <t>N</t>
        </is>
      </c>
      <c r="F4553" t="n">
        <v>9</v>
      </c>
      <c r="G4553" t="n">
        <v>1365</v>
      </c>
      <c r="H4553" t="n">
        <v>3</v>
      </c>
      <c r="I4553" t="n">
        <v>2</v>
      </c>
      <c r="J4553" t="n">
        <v>21</v>
      </c>
      <c r="K4553" t="n">
        <v>2</v>
      </c>
      <c r="L4553" t="n">
        <v>3</v>
      </c>
      <c r="M4553" t="n">
        <v>1</v>
      </c>
      <c r="N4553" t="n">
        <v>2</v>
      </c>
      <c r="O4553" t="n">
        <v>2</v>
      </c>
      <c r="P4553" t="n">
        <v>2</v>
      </c>
      <c r="Q4553" t="n">
        <v>35</v>
      </c>
      <c r="R4553" s="15" t="n">
        <v>347000</v>
      </c>
      <c r="S4553" s="15" t="n">
        <v>0</v>
      </c>
      <c r="T4553" s="15" t="n">
        <v>347000</v>
      </c>
      <c r="U4553" s="15" t="n">
        <v>240600</v>
      </c>
      <c r="V4553">
        <f>IFERROR(VLOOKUP(D4553,Tablas_Equivalencia!$A$3:$B$8,2,FALSE),"Sin dato")</f>
        <v/>
      </c>
      <c r="W4553">
        <f>IFERROR(VLOOKUP(L4553,Tablas_Equivalencia!$D$3:$E$9,2,FALSE),"Sin dato")</f>
        <v/>
      </c>
      <c r="X4553">
        <f>IF(I4553=1,"Varón","Mujer")</f>
        <v/>
      </c>
      <c r="Y4553">
        <f>IFERROR(VLOOKUP(M4553,Tablas_Equivalencia!$G$3:$H$6,2,FALSE),"Sin dato")</f>
        <v/>
      </c>
      <c r="Z4553">
        <f>IF(J4553&lt;=24,"18-24","25-29")</f>
        <v/>
      </c>
      <c r="AA4553">
        <f>IF(M4553&lt;&gt;1,"",IF(P4553=2,1,0))</f>
        <v/>
      </c>
      <c r="AB4553">
        <f>IF(M4553&lt;&gt;1,"",IF(O4553&gt;=2,1,0))</f>
        <v/>
      </c>
      <c r="AC4553">
        <f>IF(M4553&lt;&gt;1,"",IF(OR(Q4553=999,Q4553=""),"",IF(OR(Q4553&lt;35,Q4553&gt;48),1,0)))</f>
        <v/>
      </c>
      <c r="AD4553">
        <f>IF(COUNT(AA4553:AC4553)&lt;3,"",SUM(AA4553:AC4553))</f>
        <v/>
      </c>
      <c r="AE4553">
        <f>IF(L4553&gt;=4,2,IF(L4553&gt;=2,1,0))</f>
        <v/>
      </c>
      <c r="AF4553">
        <f>IF(L4553&gt;=5,1,0)</f>
        <v/>
      </c>
      <c r="AG4553">
        <f>AE4553+AF4553</f>
        <v/>
      </c>
      <c r="AH4553" s="15">
        <f>IF(M4553&lt;&gt;1,"",IF(OR(R4553=-9,R4553=""),"",R4553))</f>
        <v/>
      </c>
      <c r="AI4553">
        <f>IF(M4553&lt;&gt;1,"",IF(OR(Q4553=999,Q4553=""),"",Q4553))</f>
        <v/>
      </c>
    </row>
    <row r="4554">
      <c r="A4554" t="inlineStr">
        <is>
          <t>TQRMNOP124351</t>
        </is>
      </c>
      <c r="B4554" t="n">
        <v>2025</v>
      </c>
      <c r="C4554" t="n">
        <v>1</v>
      </c>
      <c r="D4554" t="n">
        <v>41</v>
      </c>
      <c r="E4554" t="inlineStr">
        <is>
          <t>N</t>
        </is>
      </c>
      <c r="F4554" t="n">
        <v>12</v>
      </c>
      <c r="G4554" t="n">
        <v>989</v>
      </c>
      <c r="H4554" t="n">
        <v>3</v>
      </c>
      <c r="I4554" t="n">
        <v>2</v>
      </c>
      <c r="J4554" t="n">
        <v>23</v>
      </c>
      <c r="K4554" t="n">
        <v>2</v>
      </c>
      <c r="L4554" t="n">
        <v>6</v>
      </c>
      <c r="M4554" t="n">
        <v>3</v>
      </c>
      <c r="R4554" s="15" t="n">
        <v>0</v>
      </c>
      <c r="S4554" s="15" t="n">
        <v>0</v>
      </c>
      <c r="T4554" s="15" t="n">
        <v>0</v>
      </c>
      <c r="U4554" s="15" t="n">
        <v>183300</v>
      </c>
      <c r="V4554">
        <f>IFERROR(VLOOKUP(D4554,Tablas_Equivalencia!$A$3:$B$8,2,FALSE),"Sin dato")</f>
        <v/>
      </c>
      <c r="W4554">
        <f>IFERROR(VLOOKUP(L4554,Tablas_Equivalencia!$D$3:$E$9,2,FALSE),"Sin dato")</f>
        <v/>
      </c>
      <c r="X4554">
        <f>IF(I4554=1,"Varón","Mujer")</f>
        <v/>
      </c>
      <c r="Y4554">
        <f>IFERROR(VLOOKUP(M4554,Tablas_Equivalencia!$G$3:$H$6,2,FALSE),"Sin dato")</f>
        <v/>
      </c>
      <c r="Z4554">
        <f>IF(J4554&lt;=24,"18-24","25-29")</f>
        <v/>
      </c>
      <c r="AA4554">
        <f>IF(M4554&lt;&gt;1,"",IF(P4554=2,1,0))</f>
        <v/>
      </c>
      <c r="AB4554">
        <f>IF(M4554&lt;&gt;1,"",IF(O4554&gt;=2,1,0))</f>
        <v/>
      </c>
      <c r="AC4554">
        <f>IF(M4554&lt;&gt;1,"",IF(OR(Q4554=999,Q4554=""),"",IF(OR(Q4554&lt;35,Q4554&gt;48),1,0)))</f>
        <v/>
      </c>
      <c r="AD4554">
        <f>IF(COUNT(AA4554:AC4554)&lt;3,"",SUM(AA4554:AC4554))</f>
        <v/>
      </c>
      <c r="AE4554">
        <f>IF(L4554&gt;=4,2,IF(L4554&gt;=2,1,0))</f>
        <v/>
      </c>
      <c r="AF4554">
        <f>IF(L4554&gt;=5,1,0)</f>
        <v/>
      </c>
      <c r="AG4554">
        <f>AE4554+AF4554</f>
        <v/>
      </c>
      <c r="AH4554" s="15">
        <f>IF(M4554&lt;&gt;1,"",IF(OR(R4554=-9,R4554=""),"",R4554))</f>
        <v/>
      </c>
      <c r="AI4554">
        <f>IF(M4554&lt;&gt;1,"",IF(OR(Q4554=999,Q4554=""),"",Q4554))</f>
        <v/>
      </c>
    </row>
    <row r="4555">
      <c r="A4555" t="inlineStr">
        <is>
          <t>TQRMNOP124356</t>
        </is>
      </c>
      <c r="B4555" t="n">
        <v>2025</v>
      </c>
      <c r="C4555" t="n">
        <v>1</v>
      </c>
      <c r="D4555" t="n">
        <v>40</v>
      </c>
      <c r="E4555" t="inlineStr">
        <is>
          <t>S</t>
        </is>
      </c>
      <c r="F4555" t="n">
        <v>7</v>
      </c>
      <c r="G4555" t="n">
        <v>2037</v>
      </c>
      <c r="H4555" t="n">
        <v>1</v>
      </c>
      <c r="I4555" t="n">
        <v>2</v>
      </c>
      <c r="J4555" t="n">
        <v>24</v>
      </c>
      <c r="K4555" t="n">
        <v>2</v>
      </c>
      <c r="L4555" t="n">
        <v>6</v>
      </c>
      <c r="M4555" t="n">
        <v>3</v>
      </c>
      <c r="R4555" s="15" t="n">
        <v>0</v>
      </c>
      <c r="S4555" s="15" t="n">
        <v>0</v>
      </c>
      <c r="T4555" s="15" t="n">
        <v>0</v>
      </c>
      <c r="U4555" s="15" t="n">
        <v>132100</v>
      </c>
      <c r="V4555">
        <f>IFERROR(VLOOKUP(D4555,Tablas_Equivalencia!$A$3:$B$8,2,FALSE),"Sin dato")</f>
        <v/>
      </c>
      <c r="W4555">
        <f>IFERROR(VLOOKUP(L4555,Tablas_Equivalencia!$D$3:$E$9,2,FALSE),"Sin dato")</f>
        <v/>
      </c>
      <c r="X4555">
        <f>IF(I4555=1,"Varón","Mujer")</f>
        <v/>
      </c>
      <c r="Y4555">
        <f>IFERROR(VLOOKUP(M4555,Tablas_Equivalencia!$G$3:$H$6,2,FALSE),"Sin dato")</f>
        <v/>
      </c>
      <c r="Z4555">
        <f>IF(J4555&lt;=24,"18-24","25-29")</f>
        <v/>
      </c>
      <c r="AA4555">
        <f>IF(M4555&lt;&gt;1,"",IF(P4555=2,1,0))</f>
        <v/>
      </c>
      <c r="AB4555">
        <f>IF(M4555&lt;&gt;1,"",IF(O4555&gt;=2,1,0))</f>
        <v/>
      </c>
      <c r="AC4555">
        <f>IF(M4555&lt;&gt;1,"",IF(OR(Q4555=999,Q4555=""),"",IF(OR(Q4555&lt;35,Q4555&gt;48),1,0)))</f>
        <v/>
      </c>
      <c r="AD4555">
        <f>IF(COUNT(AA4555:AC4555)&lt;3,"",SUM(AA4555:AC4555))</f>
        <v/>
      </c>
      <c r="AE4555">
        <f>IF(L4555&gt;=4,2,IF(L4555&gt;=2,1,0))</f>
        <v/>
      </c>
      <c r="AF4555">
        <f>IF(L4555&gt;=5,1,0)</f>
        <v/>
      </c>
      <c r="AG4555">
        <f>AE4555+AF4555</f>
        <v/>
      </c>
      <c r="AH4555" s="15">
        <f>IF(M4555&lt;&gt;1,"",IF(OR(R4555=-9,R4555=""),"",R4555))</f>
        <v/>
      </c>
      <c r="AI4555">
        <f>IF(M4555&lt;&gt;1,"",IF(OR(Q4555=999,Q4555=""),"",Q4555))</f>
        <v/>
      </c>
    </row>
    <row r="4556">
      <c r="A4556" t="inlineStr">
        <is>
          <t>TQRMNOP124364</t>
        </is>
      </c>
      <c r="B4556" t="n">
        <v>2025</v>
      </c>
      <c r="C4556" t="n">
        <v>1</v>
      </c>
      <c r="D4556" t="n">
        <v>40</v>
      </c>
      <c r="E4556" t="inlineStr">
        <is>
          <t>N</t>
        </is>
      </c>
      <c r="F4556" t="n">
        <v>22</v>
      </c>
      <c r="G4556" t="n">
        <v>1591</v>
      </c>
      <c r="H4556" t="n">
        <v>1</v>
      </c>
      <c r="I4556" t="n">
        <v>2</v>
      </c>
      <c r="J4556" t="n">
        <v>28</v>
      </c>
      <c r="K4556" t="n">
        <v>2</v>
      </c>
      <c r="L4556" t="n">
        <v>3</v>
      </c>
      <c r="M4556" t="n">
        <v>1</v>
      </c>
      <c r="N4556" t="n">
        <v>3</v>
      </c>
      <c r="O4556" t="n">
        <v>1</v>
      </c>
      <c r="P4556" t="n">
        <v>2</v>
      </c>
      <c r="Q4556" t="n">
        <v>30</v>
      </c>
      <c r="R4556" s="15" t="n">
        <v>373000</v>
      </c>
      <c r="S4556" s="15" t="n">
        <v>0</v>
      </c>
      <c r="T4556" s="15" t="n">
        <v>373000</v>
      </c>
      <c r="U4556" s="15" t="n">
        <v>238700</v>
      </c>
      <c r="V4556">
        <f>IFERROR(VLOOKUP(D4556,Tablas_Equivalencia!$A$3:$B$8,2,FALSE),"Sin dato")</f>
        <v/>
      </c>
      <c r="W4556">
        <f>IFERROR(VLOOKUP(L4556,Tablas_Equivalencia!$D$3:$E$9,2,FALSE),"Sin dato")</f>
        <v/>
      </c>
      <c r="X4556">
        <f>IF(I4556=1,"Varón","Mujer")</f>
        <v/>
      </c>
      <c r="Y4556">
        <f>IFERROR(VLOOKUP(M4556,Tablas_Equivalencia!$G$3:$H$6,2,FALSE),"Sin dato")</f>
        <v/>
      </c>
      <c r="Z4556">
        <f>IF(J4556&lt;=24,"18-24","25-29")</f>
        <v/>
      </c>
      <c r="AA4556">
        <f>IF(M4556&lt;&gt;1,"",IF(P4556=2,1,0))</f>
        <v/>
      </c>
      <c r="AB4556">
        <f>IF(M4556&lt;&gt;1,"",IF(O4556&gt;=2,1,0))</f>
        <v/>
      </c>
      <c r="AC4556">
        <f>IF(M4556&lt;&gt;1,"",IF(OR(Q4556=999,Q4556=""),"",IF(OR(Q4556&lt;35,Q4556&gt;48),1,0)))</f>
        <v/>
      </c>
      <c r="AD4556">
        <f>IF(COUNT(AA4556:AC4556)&lt;3,"",SUM(AA4556:AC4556))</f>
        <v/>
      </c>
      <c r="AE4556">
        <f>IF(L4556&gt;=4,2,IF(L4556&gt;=2,1,0))</f>
        <v/>
      </c>
      <c r="AF4556">
        <f>IF(L4556&gt;=5,1,0)</f>
        <v/>
      </c>
      <c r="AG4556">
        <f>AE4556+AF4556</f>
        <v/>
      </c>
      <c r="AH4556" s="15">
        <f>IF(M4556&lt;&gt;1,"",IF(OR(R4556=-9,R4556=""),"",R4556))</f>
        <v/>
      </c>
      <c r="AI4556">
        <f>IF(M4556&lt;&gt;1,"",IF(OR(Q4556=999,Q4556=""),"",Q4556))</f>
        <v/>
      </c>
    </row>
    <row r="4557">
      <c r="A4557" t="inlineStr">
        <is>
          <t>TQRMNOP124365</t>
        </is>
      </c>
      <c r="B4557" t="n">
        <v>2025</v>
      </c>
      <c r="C4557" t="n">
        <v>1</v>
      </c>
      <c r="D4557" t="n">
        <v>1</v>
      </c>
      <c r="E4557" t="inlineStr">
        <is>
          <t>S</t>
        </is>
      </c>
      <c r="F4557" t="n">
        <v>33</v>
      </c>
      <c r="G4557" t="n">
        <v>741</v>
      </c>
      <c r="H4557" t="n">
        <v>3</v>
      </c>
      <c r="I4557" t="n">
        <v>1</v>
      </c>
      <c r="J4557" t="n">
        <v>22</v>
      </c>
      <c r="K4557" t="n">
        <v>1</v>
      </c>
      <c r="L4557" t="n">
        <v>5</v>
      </c>
      <c r="M4557" t="n">
        <v>1</v>
      </c>
      <c r="N4557" t="n">
        <v>2</v>
      </c>
      <c r="O4557" t="n">
        <v>1</v>
      </c>
      <c r="P4557" t="n">
        <v>1</v>
      </c>
      <c r="Q4557" t="n">
        <v>44</v>
      </c>
      <c r="R4557" s="15" t="n">
        <v>1013000</v>
      </c>
      <c r="S4557" s="15" t="n">
        <v>0</v>
      </c>
      <c r="T4557" s="15" t="n">
        <v>1013000</v>
      </c>
      <c r="U4557" s="15" t="n">
        <v>89400</v>
      </c>
      <c r="V4557">
        <f>IFERROR(VLOOKUP(D4557,Tablas_Equivalencia!$A$3:$B$8,2,FALSE),"Sin dato")</f>
        <v/>
      </c>
      <c r="W4557">
        <f>IFERROR(VLOOKUP(L4557,Tablas_Equivalencia!$D$3:$E$9,2,FALSE),"Sin dato")</f>
        <v/>
      </c>
      <c r="X4557">
        <f>IF(I4557=1,"Varón","Mujer")</f>
        <v/>
      </c>
      <c r="Y4557">
        <f>IFERROR(VLOOKUP(M4557,Tablas_Equivalencia!$G$3:$H$6,2,FALSE),"Sin dato")</f>
        <v/>
      </c>
      <c r="Z4557">
        <f>IF(J4557&lt;=24,"18-24","25-29")</f>
        <v/>
      </c>
      <c r="AA4557">
        <f>IF(M4557&lt;&gt;1,"",IF(P4557=2,1,0))</f>
        <v/>
      </c>
      <c r="AB4557">
        <f>IF(M4557&lt;&gt;1,"",IF(O4557&gt;=2,1,0))</f>
        <v/>
      </c>
      <c r="AC4557">
        <f>IF(M4557&lt;&gt;1,"",IF(OR(Q4557=999,Q4557=""),"",IF(OR(Q4557&lt;35,Q4557&gt;48),1,0)))</f>
        <v/>
      </c>
      <c r="AD4557">
        <f>IF(COUNT(AA4557:AC4557)&lt;3,"",SUM(AA4557:AC4557))</f>
        <v/>
      </c>
      <c r="AE4557">
        <f>IF(L4557&gt;=4,2,IF(L4557&gt;=2,1,0))</f>
        <v/>
      </c>
      <c r="AF4557">
        <f>IF(L4557&gt;=5,1,0)</f>
        <v/>
      </c>
      <c r="AG4557">
        <f>AE4557+AF4557</f>
        <v/>
      </c>
      <c r="AH4557" s="15">
        <f>IF(M4557&lt;&gt;1,"",IF(OR(R4557=-9,R4557=""),"",R4557))</f>
        <v/>
      </c>
      <c r="AI4557">
        <f>IF(M4557&lt;&gt;1,"",IF(OR(Q4557=999,Q4557=""),"",Q4557))</f>
        <v/>
      </c>
    </row>
    <row r="4558">
      <c r="A4558" t="inlineStr">
        <is>
          <t>TQRMNOP124382</t>
        </is>
      </c>
      <c r="B4558" t="n">
        <v>2025</v>
      </c>
      <c r="C4558" t="n">
        <v>1</v>
      </c>
      <c r="D4558" t="n">
        <v>43</v>
      </c>
      <c r="E4558" t="inlineStr">
        <is>
          <t>S</t>
        </is>
      </c>
      <c r="F4558" t="n">
        <v>36</v>
      </c>
      <c r="G4558" t="n">
        <v>848</v>
      </c>
      <c r="H4558" t="n">
        <v>1</v>
      </c>
      <c r="I4558" t="n">
        <v>1</v>
      </c>
      <c r="J4558" t="n">
        <v>26</v>
      </c>
      <c r="K4558" t="n">
        <v>1</v>
      </c>
      <c r="L4558" t="n">
        <v>5</v>
      </c>
      <c r="M4558" t="n">
        <v>1</v>
      </c>
      <c r="N4558" t="n">
        <v>3</v>
      </c>
      <c r="O4558" t="n">
        <v>1</v>
      </c>
      <c r="P4558" t="n">
        <v>1</v>
      </c>
      <c r="Q4558" t="n">
        <v>44</v>
      </c>
      <c r="R4558" s="15" t="n">
        <v>676000</v>
      </c>
      <c r="S4558" s="15" t="n">
        <v>0</v>
      </c>
      <c r="T4558" s="15" t="n">
        <v>676000</v>
      </c>
      <c r="U4558" s="15" t="n">
        <v>82000</v>
      </c>
      <c r="V4558">
        <f>IFERROR(VLOOKUP(D4558,Tablas_Equivalencia!$A$3:$B$8,2,FALSE),"Sin dato")</f>
        <v/>
      </c>
      <c r="W4558">
        <f>IFERROR(VLOOKUP(L4558,Tablas_Equivalencia!$D$3:$E$9,2,FALSE),"Sin dato")</f>
        <v/>
      </c>
      <c r="X4558">
        <f>IF(I4558=1,"Varón","Mujer")</f>
        <v/>
      </c>
      <c r="Y4558">
        <f>IFERROR(VLOOKUP(M4558,Tablas_Equivalencia!$G$3:$H$6,2,FALSE),"Sin dato")</f>
        <v/>
      </c>
      <c r="Z4558">
        <f>IF(J4558&lt;=24,"18-24","25-29")</f>
        <v/>
      </c>
      <c r="AA4558">
        <f>IF(M4558&lt;&gt;1,"",IF(P4558=2,1,0))</f>
        <v/>
      </c>
      <c r="AB4558">
        <f>IF(M4558&lt;&gt;1,"",IF(O4558&gt;=2,1,0))</f>
        <v/>
      </c>
      <c r="AC4558">
        <f>IF(M4558&lt;&gt;1,"",IF(OR(Q4558=999,Q4558=""),"",IF(OR(Q4558&lt;35,Q4558&gt;48),1,0)))</f>
        <v/>
      </c>
      <c r="AD4558">
        <f>IF(COUNT(AA4558:AC4558)&lt;3,"",SUM(AA4558:AC4558))</f>
        <v/>
      </c>
      <c r="AE4558">
        <f>IF(L4558&gt;=4,2,IF(L4558&gt;=2,1,0))</f>
        <v/>
      </c>
      <c r="AF4558">
        <f>IF(L4558&gt;=5,1,0)</f>
        <v/>
      </c>
      <c r="AG4558">
        <f>AE4558+AF4558</f>
        <v/>
      </c>
      <c r="AH4558" s="15">
        <f>IF(M4558&lt;&gt;1,"",IF(OR(R4558=-9,R4558=""),"",R4558))</f>
        <v/>
      </c>
      <c r="AI4558">
        <f>IF(M4558&lt;&gt;1,"",IF(OR(Q4558=999,Q4558=""),"",Q4558))</f>
        <v/>
      </c>
    </row>
    <row r="4559">
      <c r="A4559" t="inlineStr">
        <is>
          <t>TQRMNOP124385</t>
        </is>
      </c>
      <c r="B4559" t="n">
        <v>2025</v>
      </c>
      <c r="C4559" t="n">
        <v>1</v>
      </c>
      <c r="D4559" t="n">
        <v>1</v>
      </c>
      <c r="E4559" t="inlineStr">
        <is>
          <t>S</t>
        </is>
      </c>
      <c r="F4559" t="n">
        <v>32</v>
      </c>
      <c r="G4559" t="n">
        <v>794</v>
      </c>
      <c r="H4559" t="n">
        <v>2</v>
      </c>
      <c r="I4559" t="n">
        <v>2</v>
      </c>
      <c r="J4559" t="n">
        <v>26</v>
      </c>
      <c r="K4559" t="n">
        <v>2</v>
      </c>
      <c r="L4559" t="n">
        <v>4</v>
      </c>
      <c r="M4559" t="n">
        <v>1</v>
      </c>
      <c r="N4559" t="n">
        <v>3</v>
      </c>
      <c r="O4559" t="n">
        <v>2</v>
      </c>
      <c r="P4559" t="n">
        <v>2</v>
      </c>
      <c r="Q4559" t="n">
        <v>45</v>
      </c>
      <c r="R4559" s="15" t="n">
        <v>-9</v>
      </c>
      <c r="S4559" s="15" t="n">
        <v>0</v>
      </c>
      <c r="T4559" s="15" t="n">
        <v>0</v>
      </c>
      <c r="U4559" s="15" t="n">
        <v>294400</v>
      </c>
      <c r="V4559">
        <f>IFERROR(VLOOKUP(D4559,Tablas_Equivalencia!$A$3:$B$8,2,FALSE),"Sin dato")</f>
        <v/>
      </c>
      <c r="W4559">
        <f>IFERROR(VLOOKUP(L4559,Tablas_Equivalencia!$D$3:$E$9,2,FALSE),"Sin dato")</f>
        <v/>
      </c>
      <c r="X4559">
        <f>IF(I4559=1,"Varón","Mujer")</f>
        <v/>
      </c>
      <c r="Y4559">
        <f>IFERROR(VLOOKUP(M4559,Tablas_Equivalencia!$G$3:$H$6,2,FALSE),"Sin dato")</f>
        <v/>
      </c>
      <c r="Z4559">
        <f>IF(J4559&lt;=24,"18-24","25-29")</f>
        <v/>
      </c>
      <c r="AA4559">
        <f>IF(M4559&lt;&gt;1,"",IF(P4559=2,1,0))</f>
        <v/>
      </c>
      <c r="AB4559">
        <f>IF(M4559&lt;&gt;1,"",IF(O4559&gt;=2,1,0))</f>
        <v/>
      </c>
      <c r="AC4559">
        <f>IF(M4559&lt;&gt;1,"",IF(OR(Q4559=999,Q4559=""),"",IF(OR(Q4559&lt;35,Q4559&gt;48),1,0)))</f>
        <v/>
      </c>
      <c r="AD4559">
        <f>IF(COUNT(AA4559:AC4559)&lt;3,"",SUM(AA4559:AC4559))</f>
        <v/>
      </c>
      <c r="AE4559">
        <f>IF(L4559&gt;=4,2,IF(L4559&gt;=2,1,0))</f>
        <v/>
      </c>
      <c r="AF4559">
        <f>IF(L4559&gt;=5,1,0)</f>
        <v/>
      </c>
      <c r="AG4559">
        <f>AE4559+AF4559</f>
        <v/>
      </c>
      <c r="AH4559" s="15">
        <f>IF(M4559&lt;&gt;1,"",IF(OR(R4559=-9,R4559=""),"",R4559))</f>
        <v/>
      </c>
      <c r="AI4559">
        <f>IF(M4559&lt;&gt;1,"",IF(OR(Q4559=999,Q4559=""),"",Q4559))</f>
        <v/>
      </c>
    </row>
    <row r="4560">
      <c r="A4560" t="inlineStr">
        <is>
          <t>TQRMNOP124386</t>
        </is>
      </c>
      <c r="B4560" t="n">
        <v>2025</v>
      </c>
      <c r="C4560" t="n">
        <v>1</v>
      </c>
      <c r="D4560" t="n">
        <v>40</v>
      </c>
      <c r="E4560" t="inlineStr">
        <is>
          <t>N</t>
        </is>
      </c>
      <c r="F4560" t="n">
        <v>23</v>
      </c>
      <c r="G4560" t="n">
        <v>1728</v>
      </c>
      <c r="H4560" t="n">
        <v>3</v>
      </c>
      <c r="I4560" t="n">
        <v>2</v>
      </c>
      <c r="J4560" t="n">
        <v>26</v>
      </c>
      <c r="K4560" t="n">
        <v>1</v>
      </c>
      <c r="L4560" t="n">
        <v>5</v>
      </c>
      <c r="M4560" t="n">
        <v>1</v>
      </c>
      <c r="N4560" t="n">
        <v>4</v>
      </c>
      <c r="O4560" t="n">
        <v>3</v>
      </c>
      <c r="P4560" t="n">
        <v>2</v>
      </c>
      <c r="Q4560" t="n">
        <v>23</v>
      </c>
      <c r="R4560" s="15" t="n">
        <v>256000</v>
      </c>
      <c r="S4560" s="15" t="n">
        <v>0</v>
      </c>
      <c r="T4560" s="15" t="n">
        <v>256000</v>
      </c>
      <c r="U4560" s="15" t="n">
        <v>48600</v>
      </c>
      <c r="V4560">
        <f>IFERROR(VLOOKUP(D4560,Tablas_Equivalencia!$A$3:$B$8,2,FALSE),"Sin dato")</f>
        <v/>
      </c>
      <c r="W4560">
        <f>IFERROR(VLOOKUP(L4560,Tablas_Equivalencia!$D$3:$E$9,2,FALSE),"Sin dato")</f>
        <v/>
      </c>
      <c r="X4560">
        <f>IF(I4560=1,"Varón","Mujer")</f>
        <v/>
      </c>
      <c r="Y4560">
        <f>IFERROR(VLOOKUP(M4560,Tablas_Equivalencia!$G$3:$H$6,2,FALSE),"Sin dato")</f>
        <v/>
      </c>
      <c r="Z4560">
        <f>IF(J4560&lt;=24,"18-24","25-29")</f>
        <v/>
      </c>
      <c r="AA4560">
        <f>IF(M4560&lt;&gt;1,"",IF(P4560=2,1,0))</f>
        <v/>
      </c>
      <c r="AB4560">
        <f>IF(M4560&lt;&gt;1,"",IF(O4560&gt;=2,1,0))</f>
        <v/>
      </c>
      <c r="AC4560">
        <f>IF(M4560&lt;&gt;1,"",IF(OR(Q4560=999,Q4560=""),"",IF(OR(Q4560&lt;35,Q4560&gt;48),1,0)))</f>
        <v/>
      </c>
      <c r="AD4560">
        <f>IF(COUNT(AA4560:AC4560)&lt;3,"",SUM(AA4560:AC4560))</f>
        <v/>
      </c>
      <c r="AE4560">
        <f>IF(L4560&gt;=4,2,IF(L4560&gt;=2,1,0))</f>
        <v/>
      </c>
      <c r="AF4560">
        <f>IF(L4560&gt;=5,1,0)</f>
        <v/>
      </c>
      <c r="AG4560">
        <f>AE4560+AF4560</f>
        <v/>
      </c>
      <c r="AH4560" s="15">
        <f>IF(M4560&lt;&gt;1,"",IF(OR(R4560=-9,R4560=""),"",R4560))</f>
        <v/>
      </c>
      <c r="AI4560">
        <f>IF(M4560&lt;&gt;1,"",IF(OR(Q4560=999,Q4560=""),"",Q4560))</f>
        <v/>
      </c>
    </row>
    <row r="4561">
      <c r="A4561" t="inlineStr">
        <is>
          <t>TQRMNOP124387</t>
        </is>
      </c>
      <c r="B4561" t="n">
        <v>2025</v>
      </c>
      <c r="C4561" t="n">
        <v>1</v>
      </c>
      <c r="D4561" t="n">
        <v>44</v>
      </c>
      <c r="E4561" t="inlineStr">
        <is>
          <t>S</t>
        </is>
      </c>
      <c r="F4561" t="n">
        <v>13</v>
      </c>
      <c r="G4561" t="n">
        <v>1199</v>
      </c>
      <c r="H4561" t="n">
        <v>1</v>
      </c>
      <c r="I4561" t="n">
        <v>2</v>
      </c>
      <c r="J4561" t="n">
        <v>19</v>
      </c>
      <c r="K4561" t="n">
        <v>2</v>
      </c>
      <c r="L4561" t="n">
        <v>5</v>
      </c>
      <c r="M4561" t="n">
        <v>3</v>
      </c>
      <c r="R4561" s="15" t="n">
        <v>0</v>
      </c>
      <c r="S4561" s="15" t="n">
        <v>0</v>
      </c>
      <c r="T4561" s="15" t="n">
        <v>0</v>
      </c>
      <c r="U4561" s="15" t="n">
        <v>107300</v>
      </c>
      <c r="V4561">
        <f>IFERROR(VLOOKUP(D4561,Tablas_Equivalencia!$A$3:$B$8,2,FALSE),"Sin dato")</f>
        <v/>
      </c>
      <c r="W4561">
        <f>IFERROR(VLOOKUP(L4561,Tablas_Equivalencia!$D$3:$E$9,2,FALSE),"Sin dato")</f>
        <v/>
      </c>
      <c r="X4561">
        <f>IF(I4561=1,"Varón","Mujer")</f>
        <v/>
      </c>
      <c r="Y4561">
        <f>IFERROR(VLOOKUP(M4561,Tablas_Equivalencia!$G$3:$H$6,2,FALSE),"Sin dato")</f>
        <v/>
      </c>
      <c r="Z4561">
        <f>IF(J4561&lt;=24,"18-24","25-29")</f>
        <v/>
      </c>
      <c r="AA4561">
        <f>IF(M4561&lt;&gt;1,"",IF(P4561=2,1,0))</f>
        <v/>
      </c>
      <c r="AB4561">
        <f>IF(M4561&lt;&gt;1,"",IF(O4561&gt;=2,1,0))</f>
        <v/>
      </c>
      <c r="AC4561">
        <f>IF(M4561&lt;&gt;1,"",IF(OR(Q4561=999,Q4561=""),"",IF(OR(Q4561&lt;35,Q4561&gt;48),1,0)))</f>
        <v/>
      </c>
      <c r="AD4561">
        <f>IF(COUNT(AA4561:AC4561)&lt;3,"",SUM(AA4561:AC4561))</f>
        <v/>
      </c>
      <c r="AE4561">
        <f>IF(L4561&gt;=4,2,IF(L4561&gt;=2,1,0))</f>
        <v/>
      </c>
      <c r="AF4561">
        <f>IF(L4561&gt;=5,1,0)</f>
        <v/>
      </c>
      <c r="AG4561">
        <f>AE4561+AF4561</f>
        <v/>
      </c>
      <c r="AH4561" s="15">
        <f>IF(M4561&lt;&gt;1,"",IF(OR(R4561=-9,R4561=""),"",R4561))</f>
        <v/>
      </c>
      <c r="AI4561">
        <f>IF(M4561&lt;&gt;1,"",IF(OR(Q4561=999,Q4561=""),"",Q4561))</f>
        <v/>
      </c>
    </row>
    <row r="4562">
      <c r="A4562" t="inlineStr">
        <is>
          <t>TQRMNOP124390</t>
        </is>
      </c>
      <c r="B4562" t="n">
        <v>2025</v>
      </c>
      <c r="C4562" t="n">
        <v>1</v>
      </c>
      <c r="D4562" t="n">
        <v>1</v>
      </c>
      <c r="E4562" t="inlineStr">
        <is>
          <t>S</t>
        </is>
      </c>
      <c r="F4562" t="n">
        <v>33</v>
      </c>
      <c r="G4562" t="n">
        <v>1006</v>
      </c>
      <c r="H4562" t="n">
        <v>3</v>
      </c>
      <c r="I4562" t="n">
        <v>2</v>
      </c>
      <c r="J4562" t="n">
        <v>25</v>
      </c>
      <c r="K4562" t="n">
        <v>2</v>
      </c>
      <c r="L4562" t="n">
        <v>4</v>
      </c>
      <c r="M4562" t="n">
        <v>1</v>
      </c>
      <c r="N4562" t="n">
        <v>3</v>
      </c>
      <c r="O4562" t="n">
        <v>2</v>
      </c>
      <c r="P4562" t="n">
        <v>2</v>
      </c>
      <c r="Q4562" t="n">
        <v>49</v>
      </c>
      <c r="R4562" s="15" t="n">
        <v>584000</v>
      </c>
      <c r="S4562" s="15" t="n">
        <v>0</v>
      </c>
      <c r="T4562" s="15" t="n">
        <v>584000</v>
      </c>
      <c r="U4562" s="15" t="n">
        <v>194000</v>
      </c>
      <c r="V4562">
        <f>IFERROR(VLOOKUP(D4562,Tablas_Equivalencia!$A$3:$B$8,2,FALSE),"Sin dato")</f>
        <v/>
      </c>
      <c r="W4562">
        <f>IFERROR(VLOOKUP(L4562,Tablas_Equivalencia!$D$3:$E$9,2,FALSE),"Sin dato")</f>
        <v/>
      </c>
      <c r="X4562">
        <f>IF(I4562=1,"Varón","Mujer")</f>
        <v/>
      </c>
      <c r="Y4562">
        <f>IFERROR(VLOOKUP(M4562,Tablas_Equivalencia!$G$3:$H$6,2,FALSE),"Sin dato")</f>
        <v/>
      </c>
      <c r="Z4562">
        <f>IF(J4562&lt;=24,"18-24","25-29")</f>
        <v/>
      </c>
      <c r="AA4562">
        <f>IF(M4562&lt;&gt;1,"",IF(P4562=2,1,0))</f>
        <v/>
      </c>
      <c r="AB4562">
        <f>IF(M4562&lt;&gt;1,"",IF(O4562&gt;=2,1,0))</f>
        <v/>
      </c>
      <c r="AC4562">
        <f>IF(M4562&lt;&gt;1,"",IF(OR(Q4562=999,Q4562=""),"",IF(OR(Q4562&lt;35,Q4562&gt;48),1,0)))</f>
        <v/>
      </c>
      <c r="AD4562">
        <f>IF(COUNT(AA4562:AC4562)&lt;3,"",SUM(AA4562:AC4562))</f>
        <v/>
      </c>
      <c r="AE4562">
        <f>IF(L4562&gt;=4,2,IF(L4562&gt;=2,1,0))</f>
        <v/>
      </c>
      <c r="AF4562">
        <f>IF(L4562&gt;=5,1,0)</f>
        <v/>
      </c>
      <c r="AG4562">
        <f>AE4562+AF4562</f>
        <v/>
      </c>
      <c r="AH4562" s="15">
        <f>IF(M4562&lt;&gt;1,"",IF(OR(R4562=-9,R4562=""),"",R4562))</f>
        <v/>
      </c>
      <c r="AI4562">
        <f>IF(M4562&lt;&gt;1,"",IF(OR(Q4562=999,Q4562=""),"",Q4562))</f>
        <v/>
      </c>
    </row>
    <row r="4563">
      <c r="A4563" t="inlineStr">
        <is>
          <t>TQRMNOP124391</t>
        </is>
      </c>
      <c r="B4563" t="n">
        <v>2025</v>
      </c>
      <c r="C4563" t="n">
        <v>1</v>
      </c>
      <c r="D4563" t="n">
        <v>1</v>
      </c>
      <c r="E4563" t="inlineStr">
        <is>
          <t>S</t>
        </is>
      </c>
      <c r="F4563" t="n">
        <v>32</v>
      </c>
      <c r="G4563" t="n">
        <v>1392</v>
      </c>
      <c r="H4563" t="n">
        <v>1</v>
      </c>
      <c r="I4563" t="n">
        <v>2</v>
      </c>
      <c r="J4563" t="n">
        <v>25</v>
      </c>
      <c r="K4563" t="n">
        <v>2</v>
      </c>
      <c r="L4563" t="n">
        <v>3</v>
      </c>
      <c r="M4563" t="n">
        <v>3</v>
      </c>
      <c r="R4563" s="15" t="n">
        <v>0</v>
      </c>
      <c r="S4563" s="15" t="n">
        <v>0</v>
      </c>
      <c r="T4563" s="15" t="n">
        <v>0</v>
      </c>
      <c r="U4563" s="15" t="n">
        <v>164900</v>
      </c>
      <c r="V4563">
        <f>IFERROR(VLOOKUP(D4563,Tablas_Equivalencia!$A$3:$B$8,2,FALSE),"Sin dato")</f>
        <v/>
      </c>
      <c r="W4563">
        <f>IFERROR(VLOOKUP(L4563,Tablas_Equivalencia!$D$3:$E$9,2,FALSE),"Sin dato")</f>
        <v/>
      </c>
      <c r="X4563">
        <f>IF(I4563=1,"Varón","Mujer")</f>
        <v/>
      </c>
      <c r="Y4563">
        <f>IFERROR(VLOOKUP(M4563,Tablas_Equivalencia!$G$3:$H$6,2,FALSE),"Sin dato")</f>
        <v/>
      </c>
      <c r="Z4563">
        <f>IF(J4563&lt;=24,"18-24","25-29")</f>
        <v/>
      </c>
      <c r="AA4563">
        <f>IF(M4563&lt;&gt;1,"",IF(P4563=2,1,0))</f>
        <v/>
      </c>
      <c r="AB4563">
        <f>IF(M4563&lt;&gt;1,"",IF(O4563&gt;=2,1,0))</f>
        <v/>
      </c>
      <c r="AC4563">
        <f>IF(M4563&lt;&gt;1,"",IF(OR(Q4563=999,Q4563=""),"",IF(OR(Q4563&lt;35,Q4563&gt;48),1,0)))</f>
        <v/>
      </c>
      <c r="AD4563">
        <f>IF(COUNT(AA4563:AC4563)&lt;3,"",SUM(AA4563:AC4563))</f>
        <v/>
      </c>
      <c r="AE4563">
        <f>IF(L4563&gt;=4,2,IF(L4563&gt;=2,1,0))</f>
        <v/>
      </c>
      <c r="AF4563">
        <f>IF(L4563&gt;=5,1,0)</f>
        <v/>
      </c>
      <c r="AG4563">
        <f>AE4563+AF4563</f>
        <v/>
      </c>
      <c r="AH4563" s="15">
        <f>IF(M4563&lt;&gt;1,"",IF(OR(R4563=-9,R4563=""),"",R4563))</f>
        <v/>
      </c>
      <c r="AI4563">
        <f>IF(M4563&lt;&gt;1,"",IF(OR(Q4563=999,Q4563=""),"",Q4563))</f>
        <v/>
      </c>
    </row>
    <row r="4564">
      <c r="A4564" t="inlineStr">
        <is>
          <t>TQRMNOP124396</t>
        </is>
      </c>
      <c r="B4564" t="n">
        <v>2025</v>
      </c>
      <c r="C4564" t="n">
        <v>1</v>
      </c>
      <c r="D4564" t="n">
        <v>42</v>
      </c>
      <c r="E4564" t="inlineStr">
        <is>
          <t>N</t>
        </is>
      </c>
      <c r="F4564" t="n">
        <v>25</v>
      </c>
      <c r="G4564" t="n">
        <v>1006</v>
      </c>
      <c r="H4564" t="n">
        <v>1</v>
      </c>
      <c r="I4564" t="n">
        <v>1</v>
      </c>
      <c r="J4564" t="n">
        <v>20</v>
      </c>
      <c r="K4564" t="n">
        <v>2</v>
      </c>
      <c r="L4564" t="n">
        <v>4</v>
      </c>
      <c r="M4564" t="n">
        <v>1</v>
      </c>
      <c r="N4564" t="n">
        <v>2</v>
      </c>
      <c r="O4564" t="n">
        <v>2</v>
      </c>
      <c r="P4564" t="n">
        <v>2</v>
      </c>
      <c r="Q4564" t="n">
        <v>44</v>
      </c>
      <c r="R4564" s="15" t="n">
        <v>428000</v>
      </c>
      <c r="S4564" s="15" t="n">
        <v>0</v>
      </c>
      <c r="T4564" s="15" t="n">
        <v>428000</v>
      </c>
      <c r="U4564" s="15" t="n">
        <v>261100</v>
      </c>
      <c r="V4564">
        <f>IFERROR(VLOOKUP(D4564,Tablas_Equivalencia!$A$3:$B$8,2,FALSE),"Sin dato")</f>
        <v/>
      </c>
      <c r="W4564">
        <f>IFERROR(VLOOKUP(L4564,Tablas_Equivalencia!$D$3:$E$9,2,FALSE),"Sin dato")</f>
        <v/>
      </c>
      <c r="X4564">
        <f>IF(I4564=1,"Varón","Mujer")</f>
        <v/>
      </c>
      <c r="Y4564">
        <f>IFERROR(VLOOKUP(M4564,Tablas_Equivalencia!$G$3:$H$6,2,FALSE),"Sin dato")</f>
        <v/>
      </c>
      <c r="Z4564">
        <f>IF(J4564&lt;=24,"18-24","25-29")</f>
        <v/>
      </c>
      <c r="AA4564">
        <f>IF(M4564&lt;&gt;1,"",IF(P4564=2,1,0))</f>
        <v/>
      </c>
      <c r="AB4564">
        <f>IF(M4564&lt;&gt;1,"",IF(O4564&gt;=2,1,0))</f>
        <v/>
      </c>
      <c r="AC4564">
        <f>IF(M4564&lt;&gt;1,"",IF(OR(Q4564=999,Q4564=""),"",IF(OR(Q4564&lt;35,Q4564&gt;48),1,0)))</f>
        <v/>
      </c>
      <c r="AD4564">
        <f>IF(COUNT(AA4564:AC4564)&lt;3,"",SUM(AA4564:AC4564))</f>
        <v/>
      </c>
      <c r="AE4564">
        <f>IF(L4564&gt;=4,2,IF(L4564&gt;=2,1,0))</f>
        <v/>
      </c>
      <c r="AF4564">
        <f>IF(L4564&gt;=5,1,0)</f>
        <v/>
      </c>
      <c r="AG4564">
        <f>AE4564+AF4564</f>
        <v/>
      </c>
      <c r="AH4564" s="15">
        <f>IF(M4564&lt;&gt;1,"",IF(OR(R4564=-9,R4564=""),"",R4564))</f>
        <v/>
      </c>
      <c r="AI4564">
        <f>IF(M4564&lt;&gt;1,"",IF(OR(Q4564=999,Q4564=""),"",Q4564))</f>
        <v/>
      </c>
    </row>
    <row r="4565">
      <c r="A4565" t="inlineStr">
        <is>
          <t>TQRMNOP124397</t>
        </is>
      </c>
      <c r="B4565" t="n">
        <v>2025</v>
      </c>
      <c r="C4565" t="n">
        <v>1</v>
      </c>
      <c r="D4565" t="n">
        <v>42</v>
      </c>
      <c r="E4565" t="inlineStr">
        <is>
          <t>N</t>
        </is>
      </c>
      <c r="F4565" t="n">
        <v>27</v>
      </c>
      <c r="G4565" t="n">
        <v>1130</v>
      </c>
      <c r="H4565" t="n">
        <v>2</v>
      </c>
      <c r="I4565" t="n">
        <v>1</v>
      </c>
      <c r="J4565" t="n">
        <v>22</v>
      </c>
      <c r="K4565" t="n">
        <v>2</v>
      </c>
      <c r="L4565" t="n">
        <v>4</v>
      </c>
      <c r="M4565" t="n">
        <v>1</v>
      </c>
      <c r="N4565" t="n">
        <v>3</v>
      </c>
      <c r="O4565" t="n">
        <v>3</v>
      </c>
      <c r="P4565" t="n">
        <v>2</v>
      </c>
      <c r="Q4565" t="n">
        <v>47</v>
      </c>
      <c r="R4565" s="15" t="n">
        <v>367000</v>
      </c>
      <c r="S4565" s="15" t="n">
        <v>0</v>
      </c>
      <c r="T4565" s="15" t="n">
        <v>367000</v>
      </c>
      <c r="U4565" s="15" t="n">
        <v>172900</v>
      </c>
      <c r="V4565">
        <f>IFERROR(VLOOKUP(D4565,Tablas_Equivalencia!$A$3:$B$8,2,FALSE),"Sin dato")</f>
        <v/>
      </c>
      <c r="W4565">
        <f>IFERROR(VLOOKUP(L4565,Tablas_Equivalencia!$D$3:$E$9,2,FALSE),"Sin dato")</f>
        <v/>
      </c>
      <c r="X4565">
        <f>IF(I4565=1,"Varón","Mujer")</f>
        <v/>
      </c>
      <c r="Y4565">
        <f>IFERROR(VLOOKUP(M4565,Tablas_Equivalencia!$G$3:$H$6,2,FALSE),"Sin dato")</f>
        <v/>
      </c>
      <c r="Z4565">
        <f>IF(J4565&lt;=24,"18-24","25-29")</f>
        <v/>
      </c>
      <c r="AA4565">
        <f>IF(M4565&lt;&gt;1,"",IF(P4565=2,1,0))</f>
        <v/>
      </c>
      <c r="AB4565">
        <f>IF(M4565&lt;&gt;1,"",IF(O4565&gt;=2,1,0))</f>
        <v/>
      </c>
      <c r="AC4565">
        <f>IF(M4565&lt;&gt;1,"",IF(OR(Q4565=999,Q4565=""),"",IF(OR(Q4565&lt;35,Q4565&gt;48),1,0)))</f>
        <v/>
      </c>
      <c r="AD4565">
        <f>IF(COUNT(AA4565:AC4565)&lt;3,"",SUM(AA4565:AC4565))</f>
        <v/>
      </c>
      <c r="AE4565">
        <f>IF(L4565&gt;=4,2,IF(L4565&gt;=2,1,0))</f>
        <v/>
      </c>
      <c r="AF4565">
        <f>IF(L4565&gt;=5,1,0)</f>
        <v/>
      </c>
      <c r="AG4565">
        <f>AE4565+AF4565</f>
        <v/>
      </c>
      <c r="AH4565" s="15">
        <f>IF(M4565&lt;&gt;1,"",IF(OR(R4565=-9,R4565=""),"",R4565))</f>
        <v/>
      </c>
      <c r="AI4565">
        <f>IF(M4565&lt;&gt;1,"",IF(OR(Q4565=999,Q4565=""),"",Q4565))</f>
        <v/>
      </c>
    </row>
    <row r="4566">
      <c r="A4566" t="inlineStr">
        <is>
          <t>TQRMNOP124408</t>
        </is>
      </c>
      <c r="B4566" t="n">
        <v>2025</v>
      </c>
      <c r="C4566" t="n">
        <v>1</v>
      </c>
      <c r="D4566" t="n">
        <v>40</v>
      </c>
      <c r="E4566" t="inlineStr">
        <is>
          <t>N</t>
        </is>
      </c>
      <c r="F4566" t="n">
        <v>9</v>
      </c>
      <c r="G4566" t="n">
        <v>1324</v>
      </c>
      <c r="H4566" t="n">
        <v>1</v>
      </c>
      <c r="I4566" t="n">
        <v>2</v>
      </c>
      <c r="J4566" t="n">
        <v>29</v>
      </c>
      <c r="K4566" t="n">
        <v>1</v>
      </c>
      <c r="L4566" t="n">
        <v>6</v>
      </c>
      <c r="M4566" t="n">
        <v>1</v>
      </c>
      <c r="N4566" t="n">
        <v>3</v>
      </c>
      <c r="O4566" t="n">
        <v>3</v>
      </c>
      <c r="P4566" t="n">
        <v>2</v>
      </c>
      <c r="Q4566" t="n">
        <v>52</v>
      </c>
      <c r="R4566" s="15" t="n">
        <v>772000</v>
      </c>
      <c r="S4566" s="15" t="n">
        <v>86000</v>
      </c>
      <c r="T4566" s="15" t="n">
        <v>858000</v>
      </c>
      <c r="U4566" s="15" t="n">
        <v>113800</v>
      </c>
      <c r="V4566">
        <f>IFERROR(VLOOKUP(D4566,Tablas_Equivalencia!$A$3:$B$8,2,FALSE),"Sin dato")</f>
        <v/>
      </c>
      <c r="W4566">
        <f>IFERROR(VLOOKUP(L4566,Tablas_Equivalencia!$D$3:$E$9,2,FALSE),"Sin dato")</f>
        <v/>
      </c>
      <c r="X4566">
        <f>IF(I4566=1,"Varón","Mujer")</f>
        <v/>
      </c>
      <c r="Y4566">
        <f>IFERROR(VLOOKUP(M4566,Tablas_Equivalencia!$G$3:$H$6,2,FALSE),"Sin dato")</f>
        <v/>
      </c>
      <c r="Z4566">
        <f>IF(J4566&lt;=24,"18-24","25-29")</f>
        <v/>
      </c>
      <c r="AA4566">
        <f>IF(M4566&lt;&gt;1,"",IF(P4566=2,1,0))</f>
        <v/>
      </c>
      <c r="AB4566">
        <f>IF(M4566&lt;&gt;1,"",IF(O4566&gt;=2,1,0))</f>
        <v/>
      </c>
      <c r="AC4566">
        <f>IF(M4566&lt;&gt;1,"",IF(OR(Q4566=999,Q4566=""),"",IF(OR(Q4566&lt;35,Q4566&gt;48),1,0)))</f>
        <v/>
      </c>
      <c r="AD4566">
        <f>IF(COUNT(AA4566:AC4566)&lt;3,"",SUM(AA4566:AC4566))</f>
        <v/>
      </c>
      <c r="AE4566">
        <f>IF(L4566&gt;=4,2,IF(L4566&gt;=2,1,0))</f>
        <v/>
      </c>
      <c r="AF4566">
        <f>IF(L4566&gt;=5,1,0)</f>
        <v/>
      </c>
      <c r="AG4566">
        <f>AE4566+AF4566</f>
        <v/>
      </c>
      <c r="AH4566" s="15">
        <f>IF(M4566&lt;&gt;1,"",IF(OR(R4566=-9,R4566=""),"",R4566))</f>
        <v/>
      </c>
      <c r="AI4566">
        <f>IF(M4566&lt;&gt;1,"",IF(OR(Q4566=999,Q4566=""),"",Q4566))</f>
        <v/>
      </c>
    </row>
    <row r="4567">
      <c r="A4567" t="inlineStr">
        <is>
          <t>TQRMNOP124410</t>
        </is>
      </c>
      <c r="B4567" t="n">
        <v>2025</v>
      </c>
      <c r="C4567" t="n">
        <v>1</v>
      </c>
      <c r="D4567" t="n">
        <v>1</v>
      </c>
      <c r="E4567" t="inlineStr">
        <is>
          <t>S</t>
        </is>
      </c>
      <c r="F4567" t="n">
        <v>33</v>
      </c>
      <c r="G4567" t="n">
        <v>2082</v>
      </c>
      <c r="H4567" t="n">
        <v>2</v>
      </c>
      <c r="I4567" t="n">
        <v>2</v>
      </c>
      <c r="J4567" t="n">
        <v>25</v>
      </c>
      <c r="K4567" t="n">
        <v>2</v>
      </c>
      <c r="L4567" t="n">
        <v>4</v>
      </c>
      <c r="M4567" t="n">
        <v>1</v>
      </c>
      <c r="N4567" t="n">
        <v>3</v>
      </c>
      <c r="O4567" t="n">
        <v>1</v>
      </c>
      <c r="P4567" t="n">
        <v>1</v>
      </c>
      <c r="Q4567" t="n">
        <v>32</v>
      </c>
      <c r="R4567" s="15" t="n">
        <v>518000</v>
      </c>
      <c r="S4567" s="15" t="n">
        <v>0</v>
      </c>
      <c r="T4567" s="15" t="n">
        <v>518000</v>
      </c>
      <c r="U4567" s="15" t="n">
        <v>265700</v>
      </c>
      <c r="V4567">
        <f>IFERROR(VLOOKUP(D4567,Tablas_Equivalencia!$A$3:$B$8,2,FALSE),"Sin dato")</f>
        <v/>
      </c>
      <c r="W4567">
        <f>IFERROR(VLOOKUP(L4567,Tablas_Equivalencia!$D$3:$E$9,2,FALSE),"Sin dato")</f>
        <v/>
      </c>
      <c r="X4567">
        <f>IF(I4567=1,"Varón","Mujer")</f>
        <v/>
      </c>
      <c r="Y4567">
        <f>IFERROR(VLOOKUP(M4567,Tablas_Equivalencia!$G$3:$H$6,2,FALSE),"Sin dato")</f>
        <v/>
      </c>
      <c r="Z4567">
        <f>IF(J4567&lt;=24,"18-24","25-29")</f>
        <v/>
      </c>
      <c r="AA4567">
        <f>IF(M4567&lt;&gt;1,"",IF(P4567=2,1,0))</f>
        <v/>
      </c>
      <c r="AB4567">
        <f>IF(M4567&lt;&gt;1,"",IF(O4567&gt;=2,1,0))</f>
        <v/>
      </c>
      <c r="AC4567">
        <f>IF(M4567&lt;&gt;1,"",IF(OR(Q4567=999,Q4567=""),"",IF(OR(Q4567&lt;35,Q4567&gt;48),1,0)))</f>
        <v/>
      </c>
      <c r="AD4567">
        <f>IF(COUNT(AA4567:AC4567)&lt;3,"",SUM(AA4567:AC4567))</f>
        <v/>
      </c>
      <c r="AE4567">
        <f>IF(L4567&gt;=4,2,IF(L4567&gt;=2,1,0))</f>
        <v/>
      </c>
      <c r="AF4567">
        <f>IF(L4567&gt;=5,1,0)</f>
        <v/>
      </c>
      <c r="AG4567">
        <f>AE4567+AF4567</f>
        <v/>
      </c>
      <c r="AH4567" s="15">
        <f>IF(M4567&lt;&gt;1,"",IF(OR(R4567=-9,R4567=""),"",R4567))</f>
        <v/>
      </c>
      <c r="AI4567">
        <f>IF(M4567&lt;&gt;1,"",IF(OR(Q4567=999,Q4567=""),"",Q4567))</f>
        <v/>
      </c>
    </row>
    <row r="4568">
      <c r="A4568" t="inlineStr">
        <is>
          <t>TQRMNOP124413</t>
        </is>
      </c>
      <c r="B4568" t="n">
        <v>2025</v>
      </c>
      <c r="C4568" t="n">
        <v>1</v>
      </c>
      <c r="D4568" t="n">
        <v>43</v>
      </c>
      <c r="E4568" t="inlineStr">
        <is>
          <t>N</t>
        </is>
      </c>
      <c r="F4568" t="n">
        <v>38</v>
      </c>
      <c r="G4568" t="n">
        <v>1372</v>
      </c>
      <c r="H4568" t="n">
        <v>1</v>
      </c>
      <c r="I4568" t="n">
        <v>2</v>
      </c>
      <c r="J4568" t="n">
        <v>21</v>
      </c>
      <c r="K4568" t="n">
        <v>1</v>
      </c>
      <c r="L4568" t="n">
        <v>4</v>
      </c>
      <c r="M4568" t="n">
        <v>3</v>
      </c>
      <c r="R4568" s="15" t="n">
        <v>0</v>
      </c>
      <c r="S4568" s="15" t="n">
        <v>0</v>
      </c>
      <c r="T4568" s="15" t="n">
        <v>0</v>
      </c>
      <c r="U4568" s="15" t="n">
        <v>156700</v>
      </c>
      <c r="V4568">
        <f>IFERROR(VLOOKUP(D4568,Tablas_Equivalencia!$A$3:$B$8,2,FALSE),"Sin dato")</f>
        <v/>
      </c>
      <c r="W4568">
        <f>IFERROR(VLOOKUP(L4568,Tablas_Equivalencia!$D$3:$E$9,2,FALSE),"Sin dato")</f>
        <v/>
      </c>
      <c r="X4568">
        <f>IF(I4568=1,"Varón","Mujer")</f>
        <v/>
      </c>
      <c r="Y4568">
        <f>IFERROR(VLOOKUP(M4568,Tablas_Equivalencia!$G$3:$H$6,2,FALSE),"Sin dato")</f>
        <v/>
      </c>
      <c r="Z4568">
        <f>IF(J4568&lt;=24,"18-24","25-29")</f>
        <v/>
      </c>
      <c r="AA4568">
        <f>IF(M4568&lt;&gt;1,"",IF(P4568=2,1,0))</f>
        <v/>
      </c>
      <c r="AB4568">
        <f>IF(M4568&lt;&gt;1,"",IF(O4568&gt;=2,1,0))</f>
        <v/>
      </c>
      <c r="AC4568">
        <f>IF(M4568&lt;&gt;1,"",IF(OR(Q4568=999,Q4568=""),"",IF(OR(Q4568&lt;35,Q4568&gt;48),1,0)))</f>
        <v/>
      </c>
      <c r="AD4568">
        <f>IF(COUNT(AA4568:AC4568)&lt;3,"",SUM(AA4568:AC4568))</f>
        <v/>
      </c>
      <c r="AE4568">
        <f>IF(L4568&gt;=4,2,IF(L4568&gt;=2,1,0))</f>
        <v/>
      </c>
      <c r="AF4568">
        <f>IF(L4568&gt;=5,1,0)</f>
        <v/>
      </c>
      <c r="AG4568">
        <f>AE4568+AF4568</f>
        <v/>
      </c>
      <c r="AH4568" s="15">
        <f>IF(M4568&lt;&gt;1,"",IF(OR(R4568=-9,R4568=""),"",R4568))</f>
        <v/>
      </c>
      <c r="AI4568">
        <f>IF(M4568&lt;&gt;1,"",IF(OR(Q4568=999,Q4568=""),"",Q4568))</f>
        <v/>
      </c>
    </row>
    <row r="4569">
      <c r="A4569" t="inlineStr">
        <is>
          <t>TQRMNOP124415</t>
        </is>
      </c>
      <c r="B4569" t="n">
        <v>2025</v>
      </c>
      <c r="C4569" t="n">
        <v>1</v>
      </c>
      <c r="D4569" t="n">
        <v>40</v>
      </c>
      <c r="E4569" t="inlineStr">
        <is>
          <t>N</t>
        </is>
      </c>
      <c r="F4569" t="n">
        <v>9</v>
      </c>
      <c r="G4569" t="n">
        <v>1044</v>
      </c>
      <c r="H4569" t="n">
        <v>3</v>
      </c>
      <c r="I4569" t="n">
        <v>1</v>
      </c>
      <c r="J4569" t="n">
        <v>29</v>
      </c>
      <c r="K4569" t="n">
        <v>1</v>
      </c>
      <c r="L4569" t="n">
        <v>4</v>
      </c>
      <c r="M4569" t="n">
        <v>1</v>
      </c>
      <c r="N4569" t="n">
        <v>3</v>
      </c>
      <c r="O4569" t="n">
        <v>3</v>
      </c>
      <c r="P4569" t="n">
        <v>2</v>
      </c>
      <c r="Q4569" t="n">
        <v>29</v>
      </c>
      <c r="R4569" s="15" t="n">
        <v>675000</v>
      </c>
      <c r="S4569" s="15" t="n">
        <v>40000</v>
      </c>
      <c r="T4569" s="15" t="n">
        <v>715000</v>
      </c>
      <c r="U4569" s="15" t="n">
        <v>71200</v>
      </c>
      <c r="V4569">
        <f>IFERROR(VLOOKUP(D4569,Tablas_Equivalencia!$A$3:$B$8,2,FALSE),"Sin dato")</f>
        <v/>
      </c>
      <c r="W4569">
        <f>IFERROR(VLOOKUP(L4569,Tablas_Equivalencia!$D$3:$E$9,2,FALSE),"Sin dato")</f>
        <v/>
      </c>
      <c r="X4569">
        <f>IF(I4569=1,"Varón","Mujer")</f>
        <v/>
      </c>
      <c r="Y4569">
        <f>IFERROR(VLOOKUP(M4569,Tablas_Equivalencia!$G$3:$H$6,2,FALSE),"Sin dato")</f>
        <v/>
      </c>
      <c r="Z4569">
        <f>IF(J4569&lt;=24,"18-24","25-29")</f>
        <v/>
      </c>
      <c r="AA4569">
        <f>IF(M4569&lt;&gt;1,"",IF(P4569=2,1,0))</f>
        <v/>
      </c>
      <c r="AB4569">
        <f>IF(M4569&lt;&gt;1,"",IF(O4569&gt;=2,1,0))</f>
        <v/>
      </c>
      <c r="AC4569">
        <f>IF(M4569&lt;&gt;1,"",IF(OR(Q4569=999,Q4569=""),"",IF(OR(Q4569&lt;35,Q4569&gt;48),1,0)))</f>
        <v/>
      </c>
      <c r="AD4569">
        <f>IF(COUNT(AA4569:AC4569)&lt;3,"",SUM(AA4569:AC4569))</f>
        <v/>
      </c>
      <c r="AE4569">
        <f>IF(L4569&gt;=4,2,IF(L4569&gt;=2,1,0))</f>
        <v/>
      </c>
      <c r="AF4569">
        <f>IF(L4569&gt;=5,1,0)</f>
        <v/>
      </c>
      <c r="AG4569">
        <f>AE4569+AF4569</f>
        <v/>
      </c>
      <c r="AH4569" s="15">
        <f>IF(M4569&lt;&gt;1,"",IF(OR(R4569=-9,R4569=""),"",R4569))</f>
        <v/>
      </c>
      <c r="AI4569">
        <f>IF(M4569&lt;&gt;1,"",IF(OR(Q4569=999,Q4569=""),"",Q4569))</f>
        <v/>
      </c>
    </row>
    <row r="4570">
      <c r="A4570" t="inlineStr">
        <is>
          <t>TQRMNOP124420</t>
        </is>
      </c>
      <c r="B4570" t="n">
        <v>2025</v>
      </c>
      <c r="C4570" t="n">
        <v>1</v>
      </c>
      <c r="D4570" t="n">
        <v>1</v>
      </c>
      <c r="E4570" t="inlineStr">
        <is>
          <t>S</t>
        </is>
      </c>
      <c r="F4570" t="n">
        <v>32</v>
      </c>
      <c r="G4570" t="n">
        <v>1130</v>
      </c>
      <c r="H4570" t="n">
        <v>2</v>
      </c>
      <c r="I4570" t="n">
        <v>1</v>
      </c>
      <c r="J4570" t="n">
        <v>18</v>
      </c>
      <c r="K4570" t="n">
        <v>1</v>
      </c>
      <c r="L4570" t="n">
        <v>7</v>
      </c>
      <c r="M4570" t="n">
        <v>1</v>
      </c>
      <c r="N4570" t="n">
        <v>2</v>
      </c>
      <c r="O4570" t="n">
        <v>1</v>
      </c>
      <c r="P4570" t="n">
        <v>1</v>
      </c>
      <c r="Q4570" t="n">
        <v>36</v>
      </c>
      <c r="R4570" s="15" t="n">
        <v>899000</v>
      </c>
      <c r="S4570" s="15" t="n">
        <v>0</v>
      </c>
      <c r="T4570" s="15" t="n">
        <v>899000</v>
      </c>
      <c r="U4570" s="15" t="n">
        <v>50500</v>
      </c>
      <c r="V4570">
        <f>IFERROR(VLOOKUP(D4570,Tablas_Equivalencia!$A$3:$B$8,2,FALSE),"Sin dato")</f>
        <v/>
      </c>
      <c r="W4570">
        <f>IFERROR(VLOOKUP(L4570,Tablas_Equivalencia!$D$3:$E$9,2,FALSE),"Sin dato")</f>
        <v/>
      </c>
      <c r="X4570">
        <f>IF(I4570=1,"Varón","Mujer")</f>
        <v/>
      </c>
      <c r="Y4570">
        <f>IFERROR(VLOOKUP(M4570,Tablas_Equivalencia!$G$3:$H$6,2,FALSE),"Sin dato")</f>
        <v/>
      </c>
      <c r="Z4570">
        <f>IF(J4570&lt;=24,"18-24","25-29")</f>
        <v/>
      </c>
      <c r="AA4570">
        <f>IF(M4570&lt;&gt;1,"",IF(P4570=2,1,0))</f>
        <v/>
      </c>
      <c r="AB4570">
        <f>IF(M4570&lt;&gt;1,"",IF(O4570&gt;=2,1,0))</f>
        <v/>
      </c>
      <c r="AC4570">
        <f>IF(M4570&lt;&gt;1,"",IF(OR(Q4570=999,Q4570=""),"",IF(OR(Q4570&lt;35,Q4570&gt;48),1,0)))</f>
        <v/>
      </c>
      <c r="AD4570">
        <f>IF(COUNT(AA4570:AC4570)&lt;3,"",SUM(AA4570:AC4570))</f>
        <v/>
      </c>
      <c r="AE4570">
        <f>IF(L4570&gt;=4,2,IF(L4570&gt;=2,1,0))</f>
        <v/>
      </c>
      <c r="AF4570">
        <f>IF(L4570&gt;=5,1,0)</f>
        <v/>
      </c>
      <c r="AG4570">
        <f>AE4570+AF4570</f>
        <v/>
      </c>
      <c r="AH4570" s="15">
        <f>IF(M4570&lt;&gt;1,"",IF(OR(R4570=-9,R4570=""),"",R4570))</f>
        <v/>
      </c>
      <c r="AI4570">
        <f>IF(M4570&lt;&gt;1,"",IF(OR(Q4570=999,Q4570=""),"",Q4570))</f>
        <v/>
      </c>
    </row>
    <row r="4571">
      <c r="A4571" t="inlineStr">
        <is>
          <t>TQRMNOP124437</t>
        </is>
      </c>
      <c r="B4571" t="n">
        <v>2025</v>
      </c>
      <c r="C4571" t="n">
        <v>1</v>
      </c>
      <c r="D4571" t="n">
        <v>43</v>
      </c>
      <c r="E4571" t="inlineStr">
        <is>
          <t>S</t>
        </is>
      </c>
      <c r="F4571" t="n">
        <v>36</v>
      </c>
      <c r="G4571" t="n">
        <v>1290</v>
      </c>
      <c r="H4571" t="n">
        <v>2</v>
      </c>
      <c r="I4571" t="n">
        <v>1</v>
      </c>
      <c r="J4571" t="n">
        <v>28</v>
      </c>
      <c r="K4571" t="n">
        <v>2</v>
      </c>
      <c r="L4571" t="n">
        <v>4</v>
      </c>
      <c r="M4571" t="n">
        <v>1</v>
      </c>
      <c r="N4571" t="n">
        <v>3</v>
      </c>
      <c r="O4571" t="n">
        <v>2</v>
      </c>
      <c r="P4571" t="n">
        <v>2</v>
      </c>
      <c r="Q4571" t="n">
        <v>74</v>
      </c>
      <c r="R4571" s="15" t="n">
        <v>822000</v>
      </c>
      <c r="S4571" s="15" t="n">
        <v>0</v>
      </c>
      <c r="T4571" s="15" t="n">
        <v>822000</v>
      </c>
      <c r="U4571" s="15" t="n">
        <v>71000</v>
      </c>
      <c r="V4571">
        <f>IFERROR(VLOOKUP(D4571,Tablas_Equivalencia!$A$3:$B$8,2,FALSE),"Sin dato")</f>
        <v/>
      </c>
      <c r="W4571">
        <f>IFERROR(VLOOKUP(L4571,Tablas_Equivalencia!$D$3:$E$9,2,FALSE),"Sin dato")</f>
        <v/>
      </c>
      <c r="X4571">
        <f>IF(I4571=1,"Varón","Mujer")</f>
        <v/>
      </c>
      <c r="Y4571">
        <f>IFERROR(VLOOKUP(M4571,Tablas_Equivalencia!$G$3:$H$6,2,FALSE),"Sin dato")</f>
        <v/>
      </c>
      <c r="Z4571">
        <f>IF(J4571&lt;=24,"18-24","25-29")</f>
        <v/>
      </c>
      <c r="AA4571">
        <f>IF(M4571&lt;&gt;1,"",IF(P4571=2,1,0))</f>
        <v/>
      </c>
      <c r="AB4571">
        <f>IF(M4571&lt;&gt;1,"",IF(O4571&gt;=2,1,0))</f>
        <v/>
      </c>
      <c r="AC4571">
        <f>IF(M4571&lt;&gt;1,"",IF(OR(Q4571=999,Q4571=""),"",IF(OR(Q4571&lt;35,Q4571&gt;48),1,0)))</f>
        <v/>
      </c>
      <c r="AD4571">
        <f>IF(COUNT(AA4571:AC4571)&lt;3,"",SUM(AA4571:AC4571))</f>
        <v/>
      </c>
      <c r="AE4571">
        <f>IF(L4571&gt;=4,2,IF(L4571&gt;=2,1,0))</f>
        <v/>
      </c>
      <c r="AF4571">
        <f>IF(L4571&gt;=5,1,0)</f>
        <v/>
      </c>
      <c r="AG4571">
        <f>AE4571+AF4571</f>
        <v/>
      </c>
      <c r="AH4571" s="15">
        <f>IF(M4571&lt;&gt;1,"",IF(OR(R4571=-9,R4571=""),"",R4571))</f>
        <v/>
      </c>
      <c r="AI4571">
        <f>IF(M4571&lt;&gt;1,"",IF(OR(Q4571=999,Q4571=""),"",Q4571))</f>
        <v/>
      </c>
    </row>
    <row r="4572">
      <c r="A4572" t="inlineStr">
        <is>
          <t>TQRMNOP124440</t>
        </is>
      </c>
      <c r="B4572" t="n">
        <v>2025</v>
      </c>
      <c r="C4572" t="n">
        <v>1</v>
      </c>
      <c r="D4572" t="n">
        <v>1</v>
      </c>
      <c r="E4572" t="inlineStr">
        <is>
          <t>S</t>
        </is>
      </c>
      <c r="F4572" t="n">
        <v>32</v>
      </c>
      <c r="G4572" t="n">
        <v>1034</v>
      </c>
      <c r="H4572" t="n">
        <v>3</v>
      </c>
      <c r="I4572" t="n">
        <v>1</v>
      </c>
      <c r="J4572" t="n">
        <v>18</v>
      </c>
      <c r="K4572" t="n">
        <v>2</v>
      </c>
      <c r="L4572" t="n">
        <v>5</v>
      </c>
      <c r="M4572" t="n">
        <v>1</v>
      </c>
      <c r="N4572" t="n">
        <v>3</v>
      </c>
      <c r="O4572" t="n">
        <v>1</v>
      </c>
      <c r="P4572" t="n">
        <v>1</v>
      </c>
      <c r="Q4572" t="n">
        <v>41</v>
      </c>
      <c r="R4572" s="15" t="n">
        <v>663000</v>
      </c>
      <c r="S4572" s="15" t="n">
        <v>0</v>
      </c>
      <c r="T4572" s="15" t="n">
        <v>663000</v>
      </c>
      <c r="U4572" s="15" t="n">
        <v>118000</v>
      </c>
      <c r="V4572">
        <f>IFERROR(VLOOKUP(D4572,Tablas_Equivalencia!$A$3:$B$8,2,FALSE),"Sin dato")</f>
        <v/>
      </c>
      <c r="W4572">
        <f>IFERROR(VLOOKUP(L4572,Tablas_Equivalencia!$D$3:$E$9,2,FALSE),"Sin dato")</f>
        <v/>
      </c>
      <c r="X4572">
        <f>IF(I4572=1,"Varón","Mujer")</f>
        <v/>
      </c>
      <c r="Y4572">
        <f>IFERROR(VLOOKUP(M4572,Tablas_Equivalencia!$G$3:$H$6,2,FALSE),"Sin dato")</f>
        <v/>
      </c>
      <c r="Z4572">
        <f>IF(J4572&lt;=24,"18-24","25-29")</f>
        <v/>
      </c>
      <c r="AA4572">
        <f>IF(M4572&lt;&gt;1,"",IF(P4572=2,1,0))</f>
        <v/>
      </c>
      <c r="AB4572">
        <f>IF(M4572&lt;&gt;1,"",IF(O4572&gt;=2,1,0))</f>
        <v/>
      </c>
      <c r="AC4572">
        <f>IF(M4572&lt;&gt;1,"",IF(OR(Q4572=999,Q4572=""),"",IF(OR(Q4572&lt;35,Q4572&gt;48),1,0)))</f>
        <v/>
      </c>
      <c r="AD4572">
        <f>IF(COUNT(AA4572:AC4572)&lt;3,"",SUM(AA4572:AC4572))</f>
        <v/>
      </c>
      <c r="AE4572">
        <f>IF(L4572&gt;=4,2,IF(L4572&gt;=2,1,0))</f>
        <v/>
      </c>
      <c r="AF4572">
        <f>IF(L4572&gt;=5,1,0)</f>
        <v/>
      </c>
      <c r="AG4572">
        <f>AE4572+AF4572</f>
        <v/>
      </c>
      <c r="AH4572" s="15">
        <f>IF(M4572&lt;&gt;1,"",IF(OR(R4572=-9,R4572=""),"",R4572))</f>
        <v/>
      </c>
      <c r="AI4572">
        <f>IF(M4572&lt;&gt;1,"",IF(OR(Q4572=999,Q4572=""),"",Q4572))</f>
        <v/>
      </c>
    </row>
    <row r="4573">
      <c r="A4573" t="inlineStr">
        <is>
          <t>TQRMNOP124442</t>
        </is>
      </c>
      <c r="B4573" t="n">
        <v>2025</v>
      </c>
      <c r="C4573" t="n">
        <v>1</v>
      </c>
      <c r="D4573" t="n">
        <v>1</v>
      </c>
      <c r="E4573" t="inlineStr">
        <is>
          <t>S</t>
        </is>
      </c>
      <c r="F4573" t="n">
        <v>32</v>
      </c>
      <c r="G4573" t="n">
        <v>1270</v>
      </c>
      <c r="H4573" t="n">
        <v>3</v>
      </c>
      <c r="I4573" t="n">
        <v>1</v>
      </c>
      <c r="J4573" t="n">
        <v>26</v>
      </c>
      <c r="K4573" t="n">
        <v>2</v>
      </c>
      <c r="L4573" t="n">
        <v>4</v>
      </c>
      <c r="M4573" t="n">
        <v>1</v>
      </c>
      <c r="N4573" t="n">
        <v>3</v>
      </c>
      <c r="O4573" t="n">
        <v>1</v>
      </c>
      <c r="P4573" t="n">
        <v>2</v>
      </c>
      <c r="Q4573" t="n">
        <v>28</v>
      </c>
      <c r="R4573" s="15" t="n">
        <v>556000</v>
      </c>
      <c r="S4573" s="15" t="n">
        <v>0</v>
      </c>
      <c r="T4573" s="15" t="n">
        <v>556000</v>
      </c>
      <c r="U4573" s="15" t="n">
        <v>140100</v>
      </c>
      <c r="V4573">
        <f>IFERROR(VLOOKUP(D4573,Tablas_Equivalencia!$A$3:$B$8,2,FALSE),"Sin dato")</f>
        <v/>
      </c>
      <c r="W4573">
        <f>IFERROR(VLOOKUP(L4573,Tablas_Equivalencia!$D$3:$E$9,2,FALSE),"Sin dato")</f>
        <v/>
      </c>
      <c r="X4573">
        <f>IF(I4573=1,"Varón","Mujer")</f>
        <v/>
      </c>
      <c r="Y4573">
        <f>IFERROR(VLOOKUP(M4573,Tablas_Equivalencia!$G$3:$H$6,2,FALSE),"Sin dato")</f>
        <v/>
      </c>
      <c r="Z4573">
        <f>IF(J4573&lt;=24,"18-24","25-29")</f>
        <v/>
      </c>
      <c r="AA4573">
        <f>IF(M4573&lt;&gt;1,"",IF(P4573=2,1,0))</f>
        <v/>
      </c>
      <c r="AB4573">
        <f>IF(M4573&lt;&gt;1,"",IF(O4573&gt;=2,1,0))</f>
        <v/>
      </c>
      <c r="AC4573">
        <f>IF(M4573&lt;&gt;1,"",IF(OR(Q4573=999,Q4573=""),"",IF(OR(Q4573&lt;35,Q4573&gt;48),1,0)))</f>
        <v/>
      </c>
      <c r="AD4573">
        <f>IF(COUNT(AA4573:AC4573)&lt;3,"",SUM(AA4573:AC4573))</f>
        <v/>
      </c>
      <c r="AE4573">
        <f>IF(L4573&gt;=4,2,IF(L4573&gt;=2,1,0))</f>
        <v/>
      </c>
      <c r="AF4573">
        <f>IF(L4573&gt;=5,1,0)</f>
        <v/>
      </c>
      <c r="AG4573">
        <f>AE4573+AF4573</f>
        <v/>
      </c>
      <c r="AH4573" s="15">
        <f>IF(M4573&lt;&gt;1,"",IF(OR(R4573=-9,R4573=""),"",R4573))</f>
        <v/>
      </c>
      <c r="AI4573">
        <f>IF(M4573&lt;&gt;1,"",IF(OR(Q4573=999,Q4573=""),"",Q4573))</f>
        <v/>
      </c>
    </row>
    <row r="4574">
      <c r="A4574" t="inlineStr">
        <is>
          <t>TQRMNOP124445</t>
        </is>
      </c>
      <c r="B4574" t="n">
        <v>2025</v>
      </c>
      <c r="C4574" t="n">
        <v>1</v>
      </c>
      <c r="D4574" t="n">
        <v>43</v>
      </c>
      <c r="E4574" t="inlineStr">
        <is>
          <t>N</t>
        </is>
      </c>
      <c r="F4574" t="n">
        <v>34</v>
      </c>
      <c r="G4574" t="n">
        <v>423</v>
      </c>
      <c r="H4574" t="n">
        <v>1</v>
      </c>
      <c r="I4574" t="n">
        <v>2</v>
      </c>
      <c r="J4574" t="n">
        <v>25</v>
      </c>
      <c r="K4574" t="n">
        <v>2</v>
      </c>
      <c r="L4574" t="n">
        <v>6</v>
      </c>
      <c r="M4574" t="n">
        <v>1</v>
      </c>
      <c r="N4574" t="n">
        <v>3</v>
      </c>
      <c r="O4574" t="n">
        <v>1</v>
      </c>
      <c r="P4574" t="n">
        <v>1</v>
      </c>
      <c r="Q4574" t="n">
        <v>36</v>
      </c>
      <c r="R4574" s="15" t="n">
        <v>723000</v>
      </c>
      <c r="S4574" s="15" t="n">
        <v>0</v>
      </c>
      <c r="T4574" s="15" t="n">
        <v>723000</v>
      </c>
      <c r="U4574" s="15" t="n">
        <v>230900</v>
      </c>
      <c r="V4574">
        <f>IFERROR(VLOOKUP(D4574,Tablas_Equivalencia!$A$3:$B$8,2,FALSE),"Sin dato")</f>
        <v/>
      </c>
      <c r="W4574">
        <f>IFERROR(VLOOKUP(L4574,Tablas_Equivalencia!$D$3:$E$9,2,FALSE),"Sin dato")</f>
        <v/>
      </c>
      <c r="X4574">
        <f>IF(I4574=1,"Varón","Mujer")</f>
        <v/>
      </c>
      <c r="Y4574">
        <f>IFERROR(VLOOKUP(M4574,Tablas_Equivalencia!$G$3:$H$6,2,FALSE),"Sin dato")</f>
        <v/>
      </c>
      <c r="Z4574">
        <f>IF(J4574&lt;=24,"18-24","25-29")</f>
        <v/>
      </c>
      <c r="AA4574">
        <f>IF(M4574&lt;&gt;1,"",IF(P4574=2,1,0))</f>
        <v/>
      </c>
      <c r="AB4574">
        <f>IF(M4574&lt;&gt;1,"",IF(O4574&gt;=2,1,0))</f>
        <v/>
      </c>
      <c r="AC4574">
        <f>IF(M4574&lt;&gt;1,"",IF(OR(Q4574=999,Q4574=""),"",IF(OR(Q4574&lt;35,Q4574&gt;48),1,0)))</f>
        <v/>
      </c>
      <c r="AD4574">
        <f>IF(COUNT(AA4574:AC4574)&lt;3,"",SUM(AA4574:AC4574))</f>
        <v/>
      </c>
      <c r="AE4574">
        <f>IF(L4574&gt;=4,2,IF(L4574&gt;=2,1,0))</f>
        <v/>
      </c>
      <c r="AF4574">
        <f>IF(L4574&gt;=5,1,0)</f>
        <v/>
      </c>
      <c r="AG4574">
        <f>AE4574+AF4574</f>
        <v/>
      </c>
      <c r="AH4574" s="15">
        <f>IF(M4574&lt;&gt;1,"",IF(OR(R4574=-9,R4574=""),"",R4574))</f>
        <v/>
      </c>
      <c r="AI4574">
        <f>IF(M4574&lt;&gt;1,"",IF(OR(Q4574=999,Q4574=""),"",Q4574))</f>
        <v/>
      </c>
    </row>
    <row r="4575">
      <c r="A4575" t="inlineStr">
        <is>
          <t>TQRMNOP124450</t>
        </is>
      </c>
      <c r="B4575" t="n">
        <v>2025</v>
      </c>
      <c r="C4575" t="n">
        <v>1</v>
      </c>
      <c r="D4575" t="n">
        <v>40</v>
      </c>
      <c r="E4575" t="inlineStr">
        <is>
          <t>N</t>
        </is>
      </c>
      <c r="F4575" t="n">
        <v>23</v>
      </c>
      <c r="G4575" t="n">
        <v>1221</v>
      </c>
      <c r="H4575" t="n">
        <v>2</v>
      </c>
      <c r="I4575" t="n">
        <v>1</v>
      </c>
      <c r="J4575" t="n">
        <v>22</v>
      </c>
      <c r="K4575" t="n">
        <v>2</v>
      </c>
      <c r="L4575" t="n">
        <v>4</v>
      </c>
      <c r="M4575" t="n">
        <v>2</v>
      </c>
      <c r="R4575" s="15" t="n">
        <v>0</v>
      </c>
      <c r="S4575" s="15" t="n">
        <v>90000</v>
      </c>
      <c r="T4575" s="15" t="n">
        <v>90000</v>
      </c>
      <c r="U4575" s="15" t="n">
        <v>83000</v>
      </c>
      <c r="V4575">
        <f>IFERROR(VLOOKUP(D4575,Tablas_Equivalencia!$A$3:$B$8,2,FALSE),"Sin dato")</f>
        <v/>
      </c>
      <c r="W4575">
        <f>IFERROR(VLOOKUP(L4575,Tablas_Equivalencia!$D$3:$E$9,2,FALSE),"Sin dato")</f>
        <v/>
      </c>
      <c r="X4575">
        <f>IF(I4575=1,"Varón","Mujer")</f>
        <v/>
      </c>
      <c r="Y4575">
        <f>IFERROR(VLOOKUP(M4575,Tablas_Equivalencia!$G$3:$H$6,2,FALSE),"Sin dato")</f>
        <v/>
      </c>
      <c r="Z4575">
        <f>IF(J4575&lt;=24,"18-24","25-29")</f>
        <v/>
      </c>
      <c r="AA4575">
        <f>IF(M4575&lt;&gt;1,"",IF(P4575=2,1,0))</f>
        <v/>
      </c>
      <c r="AB4575">
        <f>IF(M4575&lt;&gt;1,"",IF(O4575&gt;=2,1,0))</f>
        <v/>
      </c>
      <c r="AC4575">
        <f>IF(M4575&lt;&gt;1,"",IF(OR(Q4575=999,Q4575=""),"",IF(OR(Q4575&lt;35,Q4575&gt;48),1,0)))</f>
        <v/>
      </c>
      <c r="AD4575">
        <f>IF(COUNT(AA4575:AC4575)&lt;3,"",SUM(AA4575:AC4575))</f>
        <v/>
      </c>
      <c r="AE4575">
        <f>IF(L4575&gt;=4,2,IF(L4575&gt;=2,1,0))</f>
        <v/>
      </c>
      <c r="AF4575">
        <f>IF(L4575&gt;=5,1,0)</f>
        <v/>
      </c>
      <c r="AG4575">
        <f>AE4575+AF4575</f>
        <v/>
      </c>
      <c r="AH4575" s="15">
        <f>IF(M4575&lt;&gt;1,"",IF(OR(R4575=-9,R4575=""),"",R4575))</f>
        <v/>
      </c>
      <c r="AI4575">
        <f>IF(M4575&lt;&gt;1,"",IF(OR(Q4575=999,Q4575=""),"",Q4575))</f>
        <v/>
      </c>
    </row>
    <row r="4576">
      <c r="A4576" t="inlineStr">
        <is>
          <t>TQRMNOP124466</t>
        </is>
      </c>
      <c r="B4576" t="n">
        <v>2025</v>
      </c>
      <c r="C4576" t="n">
        <v>1</v>
      </c>
      <c r="D4576" t="n">
        <v>43</v>
      </c>
      <c r="E4576" t="inlineStr">
        <is>
          <t>S</t>
        </is>
      </c>
      <c r="F4576" t="n">
        <v>17</v>
      </c>
      <c r="G4576" t="n">
        <v>1416</v>
      </c>
      <c r="H4576" t="n">
        <v>1</v>
      </c>
      <c r="I4576" t="n">
        <v>2</v>
      </c>
      <c r="J4576" t="n">
        <v>26</v>
      </c>
      <c r="K4576" t="n">
        <v>2</v>
      </c>
      <c r="L4576" t="n">
        <v>6</v>
      </c>
      <c r="M4576" t="n">
        <v>3</v>
      </c>
      <c r="R4576" s="15" t="n">
        <v>0</v>
      </c>
      <c r="S4576" s="15" t="n">
        <v>0</v>
      </c>
      <c r="T4576" s="15" t="n">
        <v>0</v>
      </c>
      <c r="U4576" s="15" t="n">
        <v>133300</v>
      </c>
      <c r="V4576">
        <f>IFERROR(VLOOKUP(D4576,Tablas_Equivalencia!$A$3:$B$8,2,FALSE),"Sin dato")</f>
        <v/>
      </c>
      <c r="W4576">
        <f>IFERROR(VLOOKUP(L4576,Tablas_Equivalencia!$D$3:$E$9,2,FALSE),"Sin dato")</f>
        <v/>
      </c>
      <c r="X4576">
        <f>IF(I4576=1,"Varón","Mujer")</f>
        <v/>
      </c>
      <c r="Y4576">
        <f>IFERROR(VLOOKUP(M4576,Tablas_Equivalencia!$G$3:$H$6,2,FALSE),"Sin dato")</f>
        <v/>
      </c>
      <c r="Z4576">
        <f>IF(J4576&lt;=24,"18-24","25-29")</f>
        <v/>
      </c>
      <c r="AA4576">
        <f>IF(M4576&lt;&gt;1,"",IF(P4576=2,1,0))</f>
        <v/>
      </c>
      <c r="AB4576">
        <f>IF(M4576&lt;&gt;1,"",IF(O4576&gt;=2,1,0))</f>
        <v/>
      </c>
      <c r="AC4576">
        <f>IF(M4576&lt;&gt;1,"",IF(OR(Q4576=999,Q4576=""),"",IF(OR(Q4576&lt;35,Q4576&gt;48),1,0)))</f>
        <v/>
      </c>
      <c r="AD4576">
        <f>IF(COUNT(AA4576:AC4576)&lt;3,"",SUM(AA4576:AC4576))</f>
        <v/>
      </c>
      <c r="AE4576">
        <f>IF(L4576&gt;=4,2,IF(L4576&gt;=2,1,0))</f>
        <v/>
      </c>
      <c r="AF4576">
        <f>IF(L4576&gt;=5,1,0)</f>
        <v/>
      </c>
      <c r="AG4576">
        <f>AE4576+AF4576</f>
        <v/>
      </c>
      <c r="AH4576" s="15">
        <f>IF(M4576&lt;&gt;1,"",IF(OR(R4576=-9,R4576=""),"",R4576))</f>
        <v/>
      </c>
      <c r="AI4576">
        <f>IF(M4576&lt;&gt;1,"",IF(OR(Q4576=999,Q4576=""),"",Q4576))</f>
        <v/>
      </c>
    </row>
    <row r="4577">
      <c r="A4577" t="inlineStr">
        <is>
          <t>TQRMNOP124467</t>
        </is>
      </c>
      <c r="B4577" t="n">
        <v>2025</v>
      </c>
      <c r="C4577" t="n">
        <v>1</v>
      </c>
      <c r="D4577" t="n">
        <v>1</v>
      </c>
      <c r="E4577" t="inlineStr">
        <is>
          <t>S</t>
        </is>
      </c>
      <c r="F4577" t="n">
        <v>32</v>
      </c>
      <c r="G4577" t="n">
        <v>1666</v>
      </c>
      <c r="H4577" t="n">
        <v>3</v>
      </c>
      <c r="I4577" t="n">
        <v>1</v>
      </c>
      <c r="J4577" t="n">
        <v>26</v>
      </c>
      <c r="K4577" t="n">
        <v>2</v>
      </c>
      <c r="L4577" t="n">
        <v>4</v>
      </c>
      <c r="M4577" t="n">
        <v>1</v>
      </c>
      <c r="N4577" t="n">
        <v>2</v>
      </c>
      <c r="O4577" t="n">
        <v>3</v>
      </c>
      <c r="P4577" t="n">
        <v>2</v>
      </c>
      <c r="Q4577" t="n">
        <v>29</v>
      </c>
      <c r="R4577" s="15" t="n">
        <v>1299000</v>
      </c>
      <c r="S4577" s="15" t="n">
        <v>0</v>
      </c>
      <c r="T4577" s="15" t="n">
        <v>1299000</v>
      </c>
      <c r="U4577" s="15" t="n">
        <v>128700</v>
      </c>
      <c r="V4577">
        <f>IFERROR(VLOOKUP(D4577,Tablas_Equivalencia!$A$3:$B$8,2,FALSE),"Sin dato")</f>
        <v/>
      </c>
      <c r="W4577">
        <f>IFERROR(VLOOKUP(L4577,Tablas_Equivalencia!$D$3:$E$9,2,FALSE),"Sin dato")</f>
        <v/>
      </c>
      <c r="X4577">
        <f>IF(I4577=1,"Varón","Mujer")</f>
        <v/>
      </c>
      <c r="Y4577">
        <f>IFERROR(VLOOKUP(M4577,Tablas_Equivalencia!$G$3:$H$6,2,FALSE),"Sin dato")</f>
        <v/>
      </c>
      <c r="Z4577">
        <f>IF(J4577&lt;=24,"18-24","25-29")</f>
        <v/>
      </c>
      <c r="AA4577">
        <f>IF(M4577&lt;&gt;1,"",IF(P4577=2,1,0))</f>
        <v/>
      </c>
      <c r="AB4577">
        <f>IF(M4577&lt;&gt;1,"",IF(O4577&gt;=2,1,0))</f>
        <v/>
      </c>
      <c r="AC4577">
        <f>IF(M4577&lt;&gt;1,"",IF(OR(Q4577=999,Q4577=""),"",IF(OR(Q4577&lt;35,Q4577&gt;48),1,0)))</f>
        <v/>
      </c>
      <c r="AD4577">
        <f>IF(COUNT(AA4577:AC4577)&lt;3,"",SUM(AA4577:AC4577))</f>
        <v/>
      </c>
      <c r="AE4577">
        <f>IF(L4577&gt;=4,2,IF(L4577&gt;=2,1,0))</f>
        <v/>
      </c>
      <c r="AF4577">
        <f>IF(L4577&gt;=5,1,0)</f>
        <v/>
      </c>
      <c r="AG4577">
        <f>AE4577+AF4577</f>
        <v/>
      </c>
      <c r="AH4577" s="15">
        <f>IF(M4577&lt;&gt;1,"",IF(OR(R4577=-9,R4577=""),"",R4577))</f>
        <v/>
      </c>
      <c r="AI4577">
        <f>IF(M4577&lt;&gt;1,"",IF(OR(Q4577=999,Q4577=""),"",Q4577))</f>
        <v/>
      </c>
    </row>
    <row r="4578">
      <c r="A4578" t="inlineStr">
        <is>
          <t>TQRMNOP124469</t>
        </is>
      </c>
      <c r="B4578" t="n">
        <v>2025</v>
      </c>
      <c r="C4578" t="n">
        <v>1</v>
      </c>
      <c r="D4578" t="n">
        <v>42</v>
      </c>
      <c r="E4578" t="inlineStr">
        <is>
          <t>S</t>
        </is>
      </c>
      <c r="F4578" t="n">
        <v>10</v>
      </c>
      <c r="G4578" t="n">
        <v>1310</v>
      </c>
      <c r="H4578" t="n">
        <v>1</v>
      </c>
      <c r="I4578" t="n">
        <v>1</v>
      </c>
      <c r="J4578" t="n">
        <v>24</v>
      </c>
      <c r="K4578" t="n">
        <v>1</v>
      </c>
      <c r="L4578" t="n">
        <v>5</v>
      </c>
      <c r="M4578" t="n">
        <v>1</v>
      </c>
      <c r="N4578" t="n">
        <v>3</v>
      </c>
      <c r="O4578" t="n">
        <v>1</v>
      </c>
      <c r="P4578" t="n">
        <v>1</v>
      </c>
      <c r="Q4578" t="n">
        <v>46</v>
      </c>
      <c r="R4578" s="15" t="n">
        <v>1600000</v>
      </c>
      <c r="S4578" s="15" t="n">
        <v>0</v>
      </c>
      <c r="T4578" s="15" t="n">
        <v>1600000</v>
      </c>
      <c r="U4578" s="15" t="n">
        <v>254800</v>
      </c>
      <c r="V4578">
        <f>IFERROR(VLOOKUP(D4578,Tablas_Equivalencia!$A$3:$B$8,2,FALSE),"Sin dato")</f>
        <v/>
      </c>
      <c r="W4578">
        <f>IFERROR(VLOOKUP(L4578,Tablas_Equivalencia!$D$3:$E$9,2,FALSE),"Sin dato")</f>
        <v/>
      </c>
      <c r="X4578">
        <f>IF(I4578=1,"Varón","Mujer")</f>
        <v/>
      </c>
      <c r="Y4578">
        <f>IFERROR(VLOOKUP(M4578,Tablas_Equivalencia!$G$3:$H$6,2,FALSE),"Sin dato")</f>
        <v/>
      </c>
      <c r="Z4578">
        <f>IF(J4578&lt;=24,"18-24","25-29")</f>
        <v/>
      </c>
      <c r="AA4578">
        <f>IF(M4578&lt;&gt;1,"",IF(P4578=2,1,0))</f>
        <v/>
      </c>
      <c r="AB4578">
        <f>IF(M4578&lt;&gt;1,"",IF(O4578&gt;=2,1,0))</f>
        <v/>
      </c>
      <c r="AC4578">
        <f>IF(M4578&lt;&gt;1,"",IF(OR(Q4578=999,Q4578=""),"",IF(OR(Q4578&lt;35,Q4578&gt;48),1,0)))</f>
        <v/>
      </c>
      <c r="AD4578">
        <f>IF(COUNT(AA4578:AC4578)&lt;3,"",SUM(AA4578:AC4578))</f>
        <v/>
      </c>
      <c r="AE4578">
        <f>IF(L4578&gt;=4,2,IF(L4578&gt;=2,1,0))</f>
        <v/>
      </c>
      <c r="AF4578">
        <f>IF(L4578&gt;=5,1,0)</f>
        <v/>
      </c>
      <c r="AG4578">
        <f>AE4578+AF4578</f>
        <v/>
      </c>
      <c r="AH4578" s="15">
        <f>IF(M4578&lt;&gt;1,"",IF(OR(R4578=-9,R4578=""),"",R4578))</f>
        <v/>
      </c>
      <c r="AI4578">
        <f>IF(M4578&lt;&gt;1,"",IF(OR(Q4578=999,Q4578=""),"",Q4578))</f>
        <v/>
      </c>
    </row>
    <row r="4579">
      <c r="A4579" t="inlineStr">
        <is>
          <t>TQRMNOP124470</t>
        </is>
      </c>
      <c r="B4579" t="n">
        <v>2025</v>
      </c>
      <c r="C4579" t="n">
        <v>1</v>
      </c>
      <c r="D4579" t="n">
        <v>1</v>
      </c>
      <c r="E4579" t="inlineStr">
        <is>
          <t>S</t>
        </is>
      </c>
      <c r="F4579" t="n">
        <v>33</v>
      </c>
      <c r="G4579" t="n">
        <v>1022</v>
      </c>
      <c r="H4579" t="n">
        <v>2</v>
      </c>
      <c r="I4579" t="n">
        <v>1</v>
      </c>
      <c r="J4579" t="n">
        <v>19</v>
      </c>
      <c r="K4579" t="n">
        <v>2</v>
      </c>
      <c r="L4579" t="n">
        <v>5</v>
      </c>
      <c r="M4579" t="n">
        <v>2</v>
      </c>
      <c r="R4579" s="15" t="n">
        <v>0</v>
      </c>
      <c r="S4579" s="15" t="n">
        <v>65000</v>
      </c>
      <c r="T4579" s="15" t="n">
        <v>65000</v>
      </c>
      <c r="U4579" s="15" t="n">
        <v>67500</v>
      </c>
      <c r="V4579">
        <f>IFERROR(VLOOKUP(D4579,Tablas_Equivalencia!$A$3:$B$8,2,FALSE),"Sin dato")</f>
        <v/>
      </c>
      <c r="W4579">
        <f>IFERROR(VLOOKUP(L4579,Tablas_Equivalencia!$D$3:$E$9,2,FALSE),"Sin dato")</f>
        <v/>
      </c>
      <c r="X4579">
        <f>IF(I4579=1,"Varón","Mujer")</f>
        <v/>
      </c>
      <c r="Y4579">
        <f>IFERROR(VLOOKUP(M4579,Tablas_Equivalencia!$G$3:$H$6,2,FALSE),"Sin dato")</f>
        <v/>
      </c>
      <c r="Z4579">
        <f>IF(J4579&lt;=24,"18-24","25-29")</f>
        <v/>
      </c>
      <c r="AA4579">
        <f>IF(M4579&lt;&gt;1,"",IF(P4579=2,1,0))</f>
        <v/>
      </c>
      <c r="AB4579">
        <f>IF(M4579&lt;&gt;1,"",IF(O4579&gt;=2,1,0))</f>
        <v/>
      </c>
      <c r="AC4579">
        <f>IF(M4579&lt;&gt;1,"",IF(OR(Q4579=999,Q4579=""),"",IF(OR(Q4579&lt;35,Q4579&gt;48),1,0)))</f>
        <v/>
      </c>
      <c r="AD4579">
        <f>IF(COUNT(AA4579:AC4579)&lt;3,"",SUM(AA4579:AC4579))</f>
        <v/>
      </c>
      <c r="AE4579">
        <f>IF(L4579&gt;=4,2,IF(L4579&gt;=2,1,0))</f>
        <v/>
      </c>
      <c r="AF4579">
        <f>IF(L4579&gt;=5,1,0)</f>
        <v/>
      </c>
      <c r="AG4579">
        <f>AE4579+AF4579</f>
        <v/>
      </c>
      <c r="AH4579" s="15">
        <f>IF(M4579&lt;&gt;1,"",IF(OR(R4579=-9,R4579=""),"",R4579))</f>
        <v/>
      </c>
      <c r="AI4579">
        <f>IF(M4579&lt;&gt;1,"",IF(OR(Q4579=999,Q4579=""),"",Q4579))</f>
        <v/>
      </c>
    </row>
    <row r="4580">
      <c r="A4580" t="inlineStr">
        <is>
          <t>TQRMNOP124471</t>
        </is>
      </c>
      <c r="B4580" t="n">
        <v>2025</v>
      </c>
      <c r="C4580" t="n">
        <v>1</v>
      </c>
      <c r="D4580" t="n">
        <v>41</v>
      </c>
      <c r="E4580" t="inlineStr">
        <is>
          <t>N</t>
        </is>
      </c>
      <c r="F4580" t="n">
        <v>12</v>
      </c>
      <c r="G4580" t="n">
        <v>659</v>
      </c>
      <c r="H4580" t="n">
        <v>10</v>
      </c>
      <c r="I4580" t="n">
        <v>2</v>
      </c>
      <c r="J4580" t="n">
        <v>28</v>
      </c>
      <c r="K4580" t="n">
        <v>1</v>
      </c>
      <c r="L4580" t="n">
        <v>4</v>
      </c>
      <c r="M4580" t="n">
        <v>1</v>
      </c>
      <c r="N4580" t="n">
        <v>3</v>
      </c>
      <c r="O4580" t="n">
        <v>1</v>
      </c>
      <c r="P4580" t="n">
        <v>1</v>
      </c>
      <c r="Q4580" t="n">
        <v>36</v>
      </c>
      <c r="R4580" s="15" t="n">
        <v>1049000</v>
      </c>
      <c r="S4580" s="15" t="n">
        <v>12000</v>
      </c>
      <c r="T4580" s="15" t="n">
        <v>1061000</v>
      </c>
      <c r="U4580" s="15" t="n">
        <v>151100</v>
      </c>
      <c r="V4580">
        <f>IFERROR(VLOOKUP(D4580,Tablas_Equivalencia!$A$3:$B$8,2,FALSE),"Sin dato")</f>
        <v/>
      </c>
      <c r="W4580">
        <f>IFERROR(VLOOKUP(L4580,Tablas_Equivalencia!$D$3:$E$9,2,FALSE),"Sin dato")</f>
        <v/>
      </c>
      <c r="X4580">
        <f>IF(I4580=1,"Varón","Mujer")</f>
        <v/>
      </c>
      <c r="Y4580">
        <f>IFERROR(VLOOKUP(M4580,Tablas_Equivalencia!$G$3:$H$6,2,FALSE),"Sin dato")</f>
        <v/>
      </c>
      <c r="Z4580">
        <f>IF(J4580&lt;=24,"18-24","25-29")</f>
        <v/>
      </c>
      <c r="AA4580">
        <f>IF(M4580&lt;&gt;1,"",IF(P4580=2,1,0))</f>
        <v/>
      </c>
      <c r="AB4580">
        <f>IF(M4580&lt;&gt;1,"",IF(O4580&gt;=2,1,0))</f>
        <v/>
      </c>
      <c r="AC4580">
        <f>IF(M4580&lt;&gt;1,"",IF(OR(Q4580=999,Q4580=""),"",IF(OR(Q4580&lt;35,Q4580&gt;48),1,0)))</f>
        <v/>
      </c>
      <c r="AD4580">
        <f>IF(COUNT(AA4580:AC4580)&lt;3,"",SUM(AA4580:AC4580))</f>
        <v/>
      </c>
      <c r="AE4580">
        <f>IF(L4580&gt;=4,2,IF(L4580&gt;=2,1,0))</f>
        <v/>
      </c>
      <c r="AF4580">
        <f>IF(L4580&gt;=5,1,0)</f>
        <v/>
      </c>
      <c r="AG4580">
        <f>AE4580+AF4580</f>
        <v/>
      </c>
      <c r="AH4580" s="15">
        <f>IF(M4580&lt;&gt;1,"",IF(OR(R4580=-9,R4580=""),"",R4580))</f>
        <v/>
      </c>
      <c r="AI4580">
        <f>IF(M4580&lt;&gt;1,"",IF(OR(Q4580=999,Q4580=""),"",Q4580))</f>
        <v/>
      </c>
    </row>
    <row r="4581">
      <c r="A4581" t="inlineStr">
        <is>
          <t>TQRMNOP124478</t>
        </is>
      </c>
      <c r="B4581" t="n">
        <v>2025</v>
      </c>
      <c r="C4581" t="n">
        <v>1</v>
      </c>
      <c r="D4581" t="n">
        <v>41</v>
      </c>
      <c r="E4581" t="inlineStr">
        <is>
          <t>S</t>
        </is>
      </c>
      <c r="F4581" t="n">
        <v>8</v>
      </c>
      <c r="G4581" t="n">
        <v>1111</v>
      </c>
      <c r="H4581" t="n">
        <v>3</v>
      </c>
      <c r="I4581" t="n">
        <v>2</v>
      </c>
      <c r="J4581" t="n">
        <v>28</v>
      </c>
      <c r="K4581" t="n">
        <v>2</v>
      </c>
      <c r="L4581" t="n">
        <v>4</v>
      </c>
      <c r="M4581" t="n">
        <v>1</v>
      </c>
      <c r="N4581" t="n">
        <v>3</v>
      </c>
      <c r="O4581" t="n">
        <v>1</v>
      </c>
      <c r="P4581" t="n">
        <v>1</v>
      </c>
      <c r="Q4581" t="n">
        <v>35</v>
      </c>
      <c r="R4581" s="15" t="n">
        <v>378000</v>
      </c>
      <c r="S4581" s="15" t="n">
        <v>0</v>
      </c>
      <c r="T4581" s="15" t="n">
        <v>378000</v>
      </c>
      <c r="U4581" s="15" t="n">
        <v>234300</v>
      </c>
      <c r="V4581">
        <f>IFERROR(VLOOKUP(D4581,Tablas_Equivalencia!$A$3:$B$8,2,FALSE),"Sin dato")</f>
        <v/>
      </c>
      <c r="W4581">
        <f>IFERROR(VLOOKUP(L4581,Tablas_Equivalencia!$D$3:$E$9,2,FALSE),"Sin dato")</f>
        <v/>
      </c>
      <c r="X4581">
        <f>IF(I4581=1,"Varón","Mujer")</f>
        <v/>
      </c>
      <c r="Y4581">
        <f>IFERROR(VLOOKUP(M4581,Tablas_Equivalencia!$G$3:$H$6,2,FALSE),"Sin dato")</f>
        <v/>
      </c>
      <c r="Z4581">
        <f>IF(J4581&lt;=24,"18-24","25-29")</f>
        <v/>
      </c>
      <c r="AA4581">
        <f>IF(M4581&lt;&gt;1,"",IF(P4581=2,1,0))</f>
        <v/>
      </c>
      <c r="AB4581">
        <f>IF(M4581&lt;&gt;1,"",IF(O4581&gt;=2,1,0))</f>
        <v/>
      </c>
      <c r="AC4581">
        <f>IF(M4581&lt;&gt;1,"",IF(OR(Q4581=999,Q4581=""),"",IF(OR(Q4581&lt;35,Q4581&gt;48),1,0)))</f>
        <v/>
      </c>
      <c r="AD4581">
        <f>IF(COUNT(AA4581:AC4581)&lt;3,"",SUM(AA4581:AC4581))</f>
        <v/>
      </c>
      <c r="AE4581">
        <f>IF(L4581&gt;=4,2,IF(L4581&gt;=2,1,0))</f>
        <v/>
      </c>
      <c r="AF4581">
        <f>IF(L4581&gt;=5,1,0)</f>
        <v/>
      </c>
      <c r="AG4581">
        <f>AE4581+AF4581</f>
        <v/>
      </c>
      <c r="AH4581" s="15">
        <f>IF(M4581&lt;&gt;1,"",IF(OR(R4581=-9,R4581=""),"",R4581))</f>
        <v/>
      </c>
      <c r="AI4581">
        <f>IF(M4581&lt;&gt;1,"",IF(OR(Q4581=999,Q4581=""),"",Q4581))</f>
        <v/>
      </c>
    </row>
    <row r="4582">
      <c r="A4582" t="inlineStr">
        <is>
          <t>TQRMNOP124483</t>
        </is>
      </c>
      <c r="B4582" t="n">
        <v>2025</v>
      </c>
      <c r="C4582" t="n">
        <v>1</v>
      </c>
      <c r="D4582" t="n">
        <v>43</v>
      </c>
      <c r="E4582" t="inlineStr">
        <is>
          <t>S</t>
        </is>
      </c>
      <c r="F4582" t="n">
        <v>30</v>
      </c>
      <c r="G4582" t="n">
        <v>1583</v>
      </c>
      <c r="H4582" t="n">
        <v>3</v>
      </c>
      <c r="I4582" t="n">
        <v>2</v>
      </c>
      <c r="J4582" t="n">
        <v>28</v>
      </c>
      <c r="K4582" t="n">
        <v>2</v>
      </c>
      <c r="L4582" t="n">
        <v>6</v>
      </c>
      <c r="M4582" t="n">
        <v>1</v>
      </c>
      <c r="N4582" t="n">
        <v>2</v>
      </c>
      <c r="O4582" t="n">
        <v>1</v>
      </c>
      <c r="P4582" t="n">
        <v>1</v>
      </c>
      <c r="Q4582" t="n">
        <v>33</v>
      </c>
      <c r="R4582" s="15" t="n">
        <v>1111000</v>
      </c>
      <c r="S4582" s="15" t="n">
        <v>0</v>
      </c>
      <c r="T4582" s="15" t="n">
        <v>1111000</v>
      </c>
      <c r="U4582" s="15" t="n">
        <v>184400</v>
      </c>
      <c r="V4582">
        <f>IFERROR(VLOOKUP(D4582,Tablas_Equivalencia!$A$3:$B$8,2,FALSE),"Sin dato")</f>
        <v/>
      </c>
      <c r="W4582">
        <f>IFERROR(VLOOKUP(L4582,Tablas_Equivalencia!$D$3:$E$9,2,FALSE),"Sin dato")</f>
        <v/>
      </c>
      <c r="X4582">
        <f>IF(I4582=1,"Varón","Mujer")</f>
        <v/>
      </c>
      <c r="Y4582">
        <f>IFERROR(VLOOKUP(M4582,Tablas_Equivalencia!$G$3:$H$6,2,FALSE),"Sin dato")</f>
        <v/>
      </c>
      <c r="Z4582">
        <f>IF(J4582&lt;=24,"18-24","25-29")</f>
        <v/>
      </c>
      <c r="AA4582">
        <f>IF(M4582&lt;&gt;1,"",IF(P4582=2,1,0))</f>
        <v/>
      </c>
      <c r="AB4582">
        <f>IF(M4582&lt;&gt;1,"",IF(O4582&gt;=2,1,0))</f>
        <v/>
      </c>
      <c r="AC4582">
        <f>IF(M4582&lt;&gt;1,"",IF(OR(Q4582=999,Q4582=""),"",IF(OR(Q4582&lt;35,Q4582&gt;48),1,0)))</f>
        <v/>
      </c>
      <c r="AD4582">
        <f>IF(COUNT(AA4582:AC4582)&lt;3,"",SUM(AA4582:AC4582))</f>
        <v/>
      </c>
      <c r="AE4582">
        <f>IF(L4582&gt;=4,2,IF(L4582&gt;=2,1,0))</f>
        <v/>
      </c>
      <c r="AF4582">
        <f>IF(L4582&gt;=5,1,0)</f>
        <v/>
      </c>
      <c r="AG4582">
        <f>AE4582+AF4582</f>
        <v/>
      </c>
      <c r="AH4582" s="15">
        <f>IF(M4582&lt;&gt;1,"",IF(OR(R4582=-9,R4582=""),"",R4582))</f>
        <v/>
      </c>
      <c r="AI4582">
        <f>IF(M4582&lt;&gt;1,"",IF(OR(Q4582=999,Q4582=""),"",Q4582))</f>
        <v/>
      </c>
    </row>
    <row r="4583">
      <c r="A4583" t="inlineStr">
        <is>
          <t>TQRMNOP124487</t>
        </is>
      </c>
      <c r="B4583" t="n">
        <v>2025</v>
      </c>
      <c r="C4583" t="n">
        <v>1</v>
      </c>
      <c r="D4583" t="n">
        <v>1</v>
      </c>
      <c r="E4583" t="inlineStr">
        <is>
          <t>S</t>
        </is>
      </c>
      <c r="F4583" t="n">
        <v>33</v>
      </c>
      <c r="G4583" t="n">
        <v>1520</v>
      </c>
      <c r="H4583" t="n">
        <v>3</v>
      </c>
      <c r="I4583" t="n">
        <v>1</v>
      </c>
      <c r="J4583" t="n">
        <v>27</v>
      </c>
      <c r="K4583" t="n">
        <v>2</v>
      </c>
      <c r="L4583" t="n">
        <v>4</v>
      </c>
      <c r="M4583" t="n">
        <v>1</v>
      </c>
      <c r="N4583" t="n">
        <v>3</v>
      </c>
      <c r="O4583" t="n">
        <v>1</v>
      </c>
      <c r="P4583" t="n">
        <v>1</v>
      </c>
      <c r="Q4583" t="n">
        <v>40</v>
      </c>
      <c r="R4583" s="15" t="n">
        <v>497000</v>
      </c>
      <c r="S4583" s="15" t="n">
        <v>176000</v>
      </c>
      <c r="T4583" s="15" t="n">
        <v>673000</v>
      </c>
      <c r="U4583" s="15" t="n">
        <v>110000</v>
      </c>
      <c r="V4583">
        <f>IFERROR(VLOOKUP(D4583,Tablas_Equivalencia!$A$3:$B$8,2,FALSE),"Sin dato")</f>
        <v/>
      </c>
      <c r="W4583">
        <f>IFERROR(VLOOKUP(L4583,Tablas_Equivalencia!$D$3:$E$9,2,FALSE),"Sin dato")</f>
        <v/>
      </c>
      <c r="X4583">
        <f>IF(I4583=1,"Varón","Mujer")</f>
        <v/>
      </c>
      <c r="Y4583">
        <f>IFERROR(VLOOKUP(M4583,Tablas_Equivalencia!$G$3:$H$6,2,FALSE),"Sin dato")</f>
        <v/>
      </c>
      <c r="Z4583">
        <f>IF(J4583&lt;=24,"18-24","25-29")</f>
        <v/>
      </c>
      <c r="AA4583">
        <f>IF(M4583&lt;&gt;1,"",IF(P4583=2,1,0))</f>
        <v/>
      </c>
      <c r="AB4583">
        <f>IF(M4583&lt;&gt;1,"",IF(O4583&gt;=2,1,0))</f>
        <v/>
      </c>
      <c r="AC4583">
        <f>IF(M4583&lt;&gt;1,"",IF(OR(Q4583=999,Q4583=""),"",IF(OR(Q4583&lt;35,Q4583&gt;48),1,0)))</f>
        <v/>
      </c>
      <c r="AD4583">
        <f>IF(COUNT(AA4583:AC4583)&lt;3,"",SUM(AA4583:AC4583))</f>
        <v/>
      </c>
      <c r="AE4583">
        <f>IF(L4583&gt;=4,2,IF(L4583&gt;=2,1,0))</f>
        <v/>
      </c>
      <c r="AF4583">
        <f>IF(L4583&gt;=5,1,0)</f>
        <v/>
      </c>
      <c r="AG4583">
        <f>AE4583+AF4583</f>
        <v/>
      </c>
      <c r="AH4583" s="15">
        <f>IF(M4583&lt;&gt;1,"",IF(OR(R4583=-9,R4583=""),"",R4583))</f>
        <v/>
      </c>
      <c r="AI4583">
        <f>IF(M4583&lt;&gt;1,"",IF(OR(Q4583=999,Q4583=""),"",Q4583))</f>
        <v/>
      </c>
    </row>
    <row r="4584">
      <c r="A4584" t="inlineStr">
        <is>
          <t>TQRMNOP124491</t>
        </is>
      </c>
      <c r="B4584" t="n">
        <v>2025</v>
      </c>
      <c r="C4584" t="n">
        <v>1</v>
      </c>
      <c r="D4584" t="n">
        <v>40</v>
      </c>
      <c r="E4584" t="inlineStr">
        <is>
          <t>S</t>
        </is>
      </c>
      <c r="F4584" t="n">
        <v>7</v>
      </c>
      <c r="G4584" t="n">
        <v>1309</v>
      </c>
      <c r="H4584" t="n">
        <v>1</v>
      </c>
      <c r="I4584" t="n">
        <v>1</v>
      </c>
      <c r="J4584" t="n">
        <v>18</v>
      </c>
      <c r="K4584" t="n">
        <v>2</v>
      </c>
      <c r="L4584" t="n">
        <v>3</v>
      </c>
      <c r="M4584" t="n">
        <v>1</v>
      </c>
      <c r="N4584" t="n">
        <v>2</v>
      </c>
      <c r="O4584" t="n">
        <v>2</v>
      </c>
      <c r="P4584" t="n">
        <v>2</v>
      </c>
      <c r="Q4584" t="n">
        <v>25</v>
      </c>
      <c r="R4584" s="15" t="n">
        <v>148000</v>
      </c>
      <c r="S4584" s="15" t="n">
        <v>68000</v>
      </c>
      <c r="T4584" s="15" t="n">
        <v>216000</v>
      </c>
      <c r="U4584" s="15" t="n">
        <v>187100</v>
      </c>
      <c r="V4584">
        <f>IFERROR(VLOOKUP(D4584,Tablas_Equivalencia!$A$3:$B$8,2,FALSE),"Sin dato")</f>
        <v/>
      </c>
      <c r="W4584">
        <f>IFERROR(VLOOKUP(L4584,Tablas_Equivalencia!$D$3:$E$9,2,FALSE),"Sin dato")</f>
        <v/>
      </c>
      <c r="X4584">
        <f>IF(I4584=1,"Varón","Mujer")</f>
        <v/>
      </c>
      <c r="Y4584">
        <f>IFERROR(VLOOKUP(M4584,Tablas_Equivalencia!$G$3:$H$6,2,FALSE),"Sin dato")</f>
        <v/>
      </c>
      <c r="Z4584">
        <f>IF(J4584&lt;=24,"18-24","25-29")</f>
        <v/>
      </c>
      <c r="AA4584">
        <f>IF(M4584&lt;&gt;1,"",IF(P4584=2,1,0))</f>
        <v/>
      </c>
      <c r="AB4584">
        <f>IF(M4584&lt;&gt;1,"",IF(O4584&gt;=2,1,0))</f>
        <v/>
      </c>
      <c r="AC4584">
        <f>IF(M4584&lt;&gt;1,"",IF(OR(Q4584=999,Q4584=""),"",IF(OR(Q4584&lt;35,Q4584&gt;48),1,0)))</f>
        <v/>
      </c>
      <c r="AD4584">
        <f>IF(COUNT(AA4584:AC4584)&lt;3,"",SUM(AA4584:AC4584))</f>
        <v/>
      </c>
      <c r="AE4584">
        <f>IF(L4584&gt;=4,2,IF(L4584&gt;=2,1,0))</f>
        <v/>
      </c>
      <c r="AF4584">
        <f>IF(L4584&gt;=5,1,0)</f>
        <v/>
      </c>
      <c r="AG4584">
        <f>AE4584+AF4584</f>
        <v/>
      </c>
      <c r="AH4584" s="15">
        <f>IF(M4584&lt;&gt;1,"",IF(OR(R4584=-9,R4584=""),"",R4584))</f>
        <v/>
      </c>
      <c r="AI4584">
        <f>IF(M4584&lt;&gt;1,"",IF(OR(Q4584=999,Q4584=""),"",Q4584))</f>
        <v/>
      </c>
    </row>
    <row r="4585">
      <c r="A4585" t="inlineStr">
        <is>
          <t>TQRMNOP124509</t>
        </is>
      </c>
      <c r="B4585" t="n">
        <v>2025</v>
      </c>
      <c r="C4585" t="n">
        <v>1</v>
      </c>
      <c r="D4585" t="n">
        <v>43</v>
      </c>
      <c r="E4585" t="inlineStr">
        <is>
          <t>S</t>
        </is>
      </c>
      <c r="F4585" t="n">
        <v>20</v>
      </c>
      <c r="G4585" t="n">
        <v>213</v>
      </c>
      <c r="H4585" t="n">
        <v>1</v>
      </c>
      <c r="I4585" t="n">
        <v>1</v>
      </c>
      <c r="J4585" t="n">
        <v>20</v>
      </c>
      <c r="K4585" t="n">
        <v>2</v>
      </c>
      <c r="L4585" t="n">
        <v>3</v>
      </c>
      <c r="M4585" t="n">
        <v>1</v>
      </c>
      <c r="N4585" t="n">
        <v>3</v>
      </c>
      <c r="O4585" t="n">
        <v>3</v>
      </c>
      <c r="P4585" t="n">
        <v>2</v>
      </c>
      <c r="Q4585" t="n">
        <v>40</v>
      </c>
      <c r="R4585" s="15" t="n">
        <v>295000</v>
      </c>
      <c r="S4585" s="15" t="n">
        <v>0</v>
      </c>
      <c r="T4585" s="15" t="n">
        <v>295000</v>
      </c>
      <c r="U4585" s="15" t="n">
        <v>208900</v>
      </c>
      <c r="V4585">
        <f>IFERROR(VLOOKUP(D4585,Tablas_Equivalencia!$A$3:$B$8,2,FALSE),"Sin dato")</f>
        <v/>
      </c>
      <c r="W4585">
        <f>IFERROR(VLOOKUP(L4585,Tablas_Equivalencia!$D$3:$E$9,2,FALSE),"Sin dato")</f>
        <v/>
      </c>
      <c r="X4585">
        <f>IF(I4585=1,"Varón","Mujer")</f>
        <v/>
      </c>
      <c r="Y4585">
        <f>IFERROR(VLOOKUP(M4585,Tablas_Equivalencia!$G$3:$H$6,2,FALSE),"Sin dato")</f>
        <v/>
      </c>
      <c r="Z4585">
        <f>IF(J4585&lt;=24,"18-24","25-29")</f>
        <v/>
      </c>
      <c r="AA4585">
        <f>IF(M4585&lt;&gt;1,"",IF(P4585=2,1,0))</f>
        <v/>
      </c>
      <c r="AB4585">
        <f>IF(M4585&lt;&gt;1,"",IF(O4585&gt;=2,1,0))</f>
        <v/>
      </c>
      <c r="AC4585">
        <f>IF(M4585&lt;&gt;1,"",IF(OR(Q4585=999,Q4585=""),"",IF(OR(Q4585&lt;35,Q4585&gt;48),1,0)))</f>
        <v/>
      </c>
      <c r="AD4585">
        <f>IF(COUNT(AA4585:AC4585)&lt;3,"",SUM(AA4585:AC4585))</f>
        <v/>
      </c>
      <c r="AE4585">
        <f>IF(L4585&gt;=4,2,IF(L4585&gt;=2,1,0))</f>
        <v/>
      </c>
      <c r="AF4585">
        <f>IF(L4585&gt;=5,1,0)</f>
        <v/>
      </c>
      <c r="AG4585">
        <f>AE4585+AF4585</f>
        <v/>
      </c>
      <c r="AH4585" s="15">
        <f>IF(M4585&lt;&gt;1,"",IF(OR(R4585=-9,R4585=""),"",R4585))</f>
        <v/>
      </c>
      <c r="AI4585">
        <f>IF(M4585&lt;&gt;1,"",IF(OR(Q4585=999,Q4585=""),"",Q4585))</f>
        <v/>
      </c>
    </row>
    <row r="4586">
      <c r="A4586" t="inlineStr">
        <is>
          <t>TQRMNOP124512</t>
        </is>
      </c>
      <c r="B4586" t="n">
        <v>2025</v>
      </c>
      <c r="C4586" t="n">
        <v>1</v>
      </c>
      <c r="D4586" t="n">
        <v>40</v>
      </c>
      <c r="E4586" t="inlineStr">
        <is>
          <t>S</t>
        </is>
      </c>
      <c r="F4586" t="n">
        <v>7</v>
      </c>
      <c r="G4586" t="n">
        <v>1174</v>
      </c>
      <c r="H4586" t="n">
        <v>3</v>
      </c>
      <c r="I4586" t="n">
        <v>2</v>
      </c>
      <c r="J4586" t="n">
        <v>25</v>
      </c>
      <c r="K4586" t="n">
        <v>2</v>
      </c>
      <c r="L4586" t="n">
        <v>3</v>
      </c>
      <c r="M4586" t="n">
        <v>1</v>
      </c>
      <c r="N4586" t="n">
        <v>2</v>
      </c>
      <c r="O4586" t="n">
        <v>2</v>
      </c>
      <c r="P4586" t="n">
        <v>2</v>
      </c>
      <c r="Q4586" t="n">
        <v>21</v>
      </c>
      <c r="R4586" s="15" t="n">
        <v>137000</v>
      </c>
      <c r="S4586" s="15" t="n">
        <v>0</v>
      </c>
      <c r="T4586" s="15" t="n">
        <v>137000</v>
      </c>
      <c r="U4586" s="15" t="n">
        <v>127100</v>
      </c>
      <c r="V4586">
        <f>IFERROR(VLOOKUP(D4586,Tablas_Equivalencia!$A$3:$B$8,2,FALSE),"Sin dato")</f>
        <v/>
      </c>
      <c r="W4586">
        <f>IFERROR(VLOOKUP(L4586,Tablas_Equivalencia!$D$3:$E$9,2,FALSE),"Sin dato")</f>
        <v/>
      </c>
      <c r="X4586">
        <f>IF(I4586=1,"Varón","Mujer")</f>
        <v/>
      </c>
      <c r="Y4586">
        <f>IFERROR(VLOOKUP(M4586,Tablas_Equivalencia!$G$3:$H$6,2,FALSE),"Sin dato")</f>
        <v/>
      </c>
      <c r="Z4586">
        <f>IF(J4586&lt;=24,"18-24","25-29")</f>
        <v/>
      </c>
      <c r="AA4586">
        <f>IF(M4586&lt;&gt;1,"",IF(P4586=2,1,0))</f>
        <v/>
      </c>
      <c r="AB4586">
        <f>IF(M4586&lt;&gt;1,"",IF(O4586&gt;=2,1,0))</f>
        <v/>
      </c>
      <c r="AC4586">
        <f>IF(M4586&lt;&gt;1,"",IF(OR(Q4586=999,Q4586=""),"",IF(OR(Q4586&lt;35,Q4586&gt;48),1,0)))</f>
        <v/>
      </c>
      <c r="AD4586">
        <f>IF(COUNT(AA4586:AC4586)&lt;3,"",SUM(AA4586:AC4586))</f>
        <v/>
      </c>
      <c r="AE4586">
        <f>IF(L4586&gt;=4,2,IF(L4586&gt;=2,1,0))</f>
        <v/>
      </c>
      <c r="AF4586">
        <f>IF(L4586&gt;=5,1,0)</f>
        <v/>
      </c>
      <c r="AG4586">
        <f>AE4586+AF4586</f>
        <v/>
      </c>
      <c r="AH4586" s="15">
        <f>IF(M4586&lt;&gt;1,"",IF(OR(R4586=-9,R4586=""),"",R4586))</f>
        <v/>
      </c>
      <c r="AI4586">
        <f>IF(M4586&lt;&gt;1,"",IF(OR(Q4586=999,Q4586=""),"",Q4586))</f>
        <v/>
      </c>
    </row>
    <row r="4587">
      <c r="A4587" t="inlineStr">
        <is>
          <t>TQRMNOP124514</t>
        </is>
      </c>
      <c r="B4587" t="n">
        <v>2025</v>
      </c>
      <c r="C4587" t="n">
        <v>1</v>
      </c>
      <c r="D4587" t="n">
        <v>1</v>
      </c>
      <c r="E4587" t="inlineStr">
        <is>
          <t>S</t>
        </is>
      </c>
      <c r="F4587" t="n">
        <v>33</v>
      </c>
      <c r="G4587" t="n">
        <v>1731</v>
      </c>
      <c r="H4587" t="n">
        <v>1</v>
      </c>
      <c r="I4587" t="n">
        <v>1</v>
      </c>
      <c r="J4587" t="n">
        <v>28</v>
      </c>
      <c r="K4587" t="n">
        <v>2</v>
      </c>
      <c r="L4587" t="n">
        <v>4</v>
      </c>
      <c r="M4587" t="n">
        <v>1</v>
      </c>
      <c r="N4587" t="n">
        <v>3</v>
      </c>
      <c r="O4587" t="n">
        <v>2</v>
      </c>
      <c r="P4587" t="n">
        <v>2</v>
      </c>
      <c r="Q4587" t="n">
        <v>19</v>
      </c>
      <c r="R4587" s="15" t="n">
        <v>753000</v>
      </c>
      <c r="S4587" s="15" t="n">
        <v>143000</v>
      </c>
      <c r="T4587" s="15" t="n">
        <v>896000</v>
      </c>
      <c r="U4587" s="15" t="n">
        <v>89800</v>
      </c>
      <c r="V4587">
        <f>IFERROR(VLOOKUP(D4587,Tablas_Equivalencia!$A$3:$B$8,2,FALSE),"Sin dato")</f>
        <v/>
      </c>
      <c r="W4587">
        <f>IFERROR(VLOOKUP(L4587,Tablas_Equivalencia!$D$3:$E$9,2,FALSE),"Sin dato")</f>
        <v/>
      </c>
      <c r="X4587">
        <f>IF(I4587=1,"Varón","Mujer")</f>
        <v/>
      </c>
      <c r="Y4587">
        <f>IFERROR(VLOOKUP(M4587,Tablas_Equivalencia!$G$3:$H$6,2,FALSE),"Sin dato")</f>
        <v/>
      </c>
      <c r="Z4587">
        <f>IF(J4587&lt;=24,"18-24","25-29")</f>
        <v/>
      </c>
      <c r="AA4587">
        <f>IF(M4587&lt;&gt;1,"",IF(P4587=2,1,0))</f>
        <v/>
      </c>
      <c r="AB4587">
        <f>IF(M4587&lt;&gt;1,"",IF(O4587&gt;=2,1,0))</f>
        <v/>
      </c>
      <c r="AC4587">
        <f>IF(M4587&lt;&gt;1,"",IF(OR(Q4587=999,Q4587=""),"",IF(OR(Q4587&lt;35,Q4587&gt;48),1,0)))</f>
        <v/>
      </c>
      <c r="AD4587">
        <f>IF(COUNT(AA4587:AC4587)&lt;3,"",SUM(AA4587:AC4587))</f>
        <v/>
      </c>
      <c r="AE4587">
        <f>IF(L4587&gt;=4,2,IF(L4587&gt;=2,1,0))</f>
        <v/>
      </c>
      <c r="AF4587">
        <f>IF(L4587&gt;=5,1,0)</f>
        <v/>
      </c>
      <c r="AG4587">
        <f>AE4587+AF4587</f>
        <v/>
      </c>
      <c r="AH4587" s="15">
        <f>IF(M4587&lt;&gt;1,"",IF(OR(R4587=-9,R4587=""),"",R4587))</f>
        <v/>
      </c>
      <c r="AI4587">
        <f>IF(M4587&lt;&gt;1,"",IF(OR(Q4587=999,Q4587=""),"",Q4587))</f>
        <v/>
      </c>
    </row>
    <row r="4588">
      <c r="A4588" t="inlineStr">
        <is>
          <t>TQRMNOP124522</t>
        </is>
      </c>
      <c r="B4588" t="n">
        <v>2025</v>
      </c>
      <c r="C4588" t="n">
        <v>1</v>
      </c>
      <c r="D4588" t="n">
        <v>1</v>
      </c>
      <c r="E4588" t="inlineStr">
        <is>
          <t>S</t>
        </is>
      </c>
      <c r="F4588" t="n">
        <v>32</v>
      </c>
      <c r="G4588" t="n">
        <v>1261</v>
      </c>
      <c r="H4588" t="n">
        <v>3</v>
      </c>
      <c r="I4588" t="n">
        <v>1</v>
      </c>
      <c r="J4588" t="n">
        <v>21</v>
      </c>
      <c r="K4588" t="n">
        <v>2</v>
      </c>
      <c r="L4588" t="n">
        <v>4</v>
      </c>
      <c r="M4588" t="n">
        <v>3</v>
      </c>
      <c r="R4588" s="15" t="n">
        <v>0</v>
      </c>
      <c r="S4588" s="15" t="n">
        <v>0</v>
      </c>
      <c r="T4588" s="15" t="n">
        <v>0</v>
      </c>
      <c r="U4588" s="15" t="n">
        <v>93600</v>
      </c>
      <c r="V4588">
        <f>IFERROR(VLOOKUP(D4588,Tablas_Equivalencia!$A$3:$B$8,2,FALSE),"Sin dato")</f>
        <v/>
      </c>
      <c r="W4588">
        <f>IFERROR(VLOOKUP(L4588,Tablas_Equivalencia!$D$3:$E$9,2,FALSE),"Sin dato")</f>
        <v/>
      </c>
      <c r="X4588">
        <f>IF(I4588=1,"Varón","Mujer")</f>
        <v/>
      </c>
      <c r="Y4588">
        <f>IFERROR(VLOOKUP(M4588,Tablas_Equivalencia!$G$3:$H$6,2,FALSE),"Sin dato")</f>
        <v/>
      </c>
      <c r="Z4588">
        <f>IF(J4588&lt;=24,"18-24","25-29")</f>
        <v/>
      </c>
      <c r="AA4588">
        <f>IF(M4588&lt;&gt;1,"",IF(P4588=2,1,0))</f>
        <v/>
      </c>
      <c r="AB4588">
        <f>IF(M4588&lt;&gt;1,"",IF(O4588&gt;=2,1,0))</f>
        <v/>
      </c>
      <c r="AC4588">
        <f>IF(M4588&lt;&gt;1,"",IF(OR(Q4588=999,Q4588=""),"",IF(OR(Q4588&lt;35,Q4588&gt;48),1,0)))</f>
        <v/>
      </c>
      <c r="AD4588">
        <f>IF(COUNT(AA4588:AC4588)&lt;3,"",SUM(AA4588:AC4588))</f>
        <v/>
      </c>
      <c r="AE4588">
        <f>IF(L4588&gt;=4,2,IF(L4588&gt;=2,1,0))</f>
        <v/>
      </c>
      <c r="AF4588">
        <f>IF(L4588&gt;=5,1,0)</f>
        <v/>
      </c>
      <c r="AG4588">
        <f>AE4588+AF4588</f>
        <v/>
      </c>
      <c r="AH4588" s="15">
        <f>IF(M4588&lt;&gt;1,"",IF(OR(R4588=-9,R4588=""),"",R4588))</f>
        <v/>
      </c>
      <c r="AI4588">
        <f>IF(M4588&lt;&gt;1,"",IF(OR(Q4588=999,Q4588=""),"",Q4588))</f>
        <v/>
      </c>
    </row>
    <row r="4589">
      <c r="A4589" t="inlineStr">
        <is>
          <t>TQRMNOP124524</t>
        </is>
      </c>
      <c r="B4589" t="n">
        <v>2025</v>
      </c>
      <c r="C4589" t="n">
        <v>1</v>
      </c>
      <c r="D4589" t="n">
        <v>40</v>
      </c>
      <c r="E4589" t="inlineStr">
        <is>
          <t>N</t>
        </is>
      </c>
      <c r="F4589" t="n">
        <v>9</v>
      </c>
      <c r="G4589" t="n">
        <v>1404</v>
      </c>
      <c r="H4589" t="n">
        <v>3</v>
      </c>
      <c r="I4589" t="n">
        <v>2</v>
      </c>
      <c r="J4589" t="n">
        <v>24</v>
      </c>
      <c r="K4589" t="n">
        <v>1</v>
      </c>
      <c r="L4589" t="n">
        <v>5</v>
      </c>
      <c r="M4589" t="n">
        <v>1</v>
      </c>
      <c r="N4589" t="n">
        <v>2</v>
      </c>
      <c r="O4589" t="n">
        <v>1</v>
      </c>
      <c r="P4589" t="n">
        <v>2</v>
      </c>
      <c r="Q4589" t="n">
        <v>39</v>
      </c>
      <c r="R4589" s="15" t="n">
        <v>336000</v>
      </c>
      <c r="S4589" s="15" t="n">
        <v>0</v>
      </c>
      <c r="T4589" s="15" t="n">
        <v>336000</v>
      </c>
      <c r="U4589" s="15" t="n">
        <v>159700</v>
      </c>
      <c r="V4589">
        <f>IFERROR(VLOOKUP(D4589,Tablas_Equivalencia!$A$3:$B$8,2,FALSE),"Sin dato")</f>
        <v/>
      </c>
      <c r="W4589">
        <f>IFERROR(VLOOKUP(L4589,Tablas_Equivalencia!$D$3:$E$9,2,FALSE),"Sin dato")</f>
        <v/>
      </c>
      <c r="X4589">
        <f>IF(I4589=1,"Varón","Mujer")</f>
        <v/>
      </c>
      <c r="Y4589">
        <f>IFERROR(VLOOKUP(M4589,Tablas_Equivalencia!$G$3:$H$6,2,FALSE),"Sin dato")</f>
        <v/>
      </c>
      <c r="Z4589">
        <f>IF(J4589&lt;=24,"18-24","25-29")</f>
        <v/>
      </c>
      <c r="AA4589">
        <f>IF(M4589&lt;&gt;1,"",IF(P4589=2,1,0))</f>
        <v/>
      </c>
      <c r="AB4589">
        <f>IF(M4589&lt;&gt;1,"",IF(O4589&gt;=2,1,0))</f>
        <v/>
      </c>
      <c r="AC4589">
        <f>IF(M4589&lt;&gt;1,"",IF(OR(Q4589=999,Q4589=""),"",IF(OR(Q4589&lt;35,Q4589&gt;48),1,0)))</f>
        <v/>
      </c>
      <c r="AD4589">
        <f>IF(COUNT(AA4589:AC4589)&lt;3,"",SUM(AA4589:AC4589))</f>
        <v/>
      </c>
      <c r="AE4589">
        <f>IF(L4589&gt;=4,2,IF(L4589&gt;=2,1,0))</f>
        <v/>
      </c>
      <c r="AF4589">
        <f>IF(L4589&gt;=5,1,0)</f>
        <v/>
      </c>
      <c r="AG4589">
        <f>AE4589+AF4589</f>
        <v/>
      </c>
      <c r="AH4589" s="15">
        <f>IF(M4589&lt;&gt;1,"",IF(OR(R4589=-9,R4589=""),"",R4589))</f>
        <v/>
      </c>
      <c r="AI4589">
        <f>IF(M4589&lt;&gt;1,"",IF(OR(Q4589=999,Q4589=""),"",Q4589))</f>
        <v/>
      </c>
    </row>
    <row r="4590">
      <c r="A4590" t="inlineStr">
        <is>
          <t>TQRMNOP124526</t>
        </is>
      </c>
      <c r="B4590" t="n">
        <v>2025</v>
      </c>
      <c r="C4590" t="n">
        <v>1</v>
      </c>
      <c r="D4590" t="n">
        <v>42</v>
      </c>
      <c r="E4590" t="inlineStr">
        <is>
          <t>S</t>
        </is>
      </c>
      <c r="F4590" t="n">
        <v>10</v>
      </c>
      <c r="G4590" t="n">
        <v>1769</v>
      </c>
      <c r="H4590" t="n">
        <v>1</v>
      </c>
      <c r="I4590" t="n">
        <v>1</v>
      </c>
      <c r="J4590" t="n">
        <v>19</v>
      </c>
      <c r="K4590" t="n">
        <v>1</v>
      </c>
      <c r="L4590" t="n">
        <v>5</v>
      </c>
      <c r="M4590" t="n">
        <v>1</v>
      </c>
      <c r="N4590" t="n">
        <v>3</v>
      </c>
      <c r="O4590" t="n">
        <v>3</v>
      </c>
      <c r="P4590" t="n">
        <v>2</v>
      </c>
      <c r="Q4590" t="n">
        <v>26</v>
      </c>
      <c r="R4590" s="15" t="n">
        <v>347000</v>
      </c>
      <c r="S4590" s="15" t="n">
        <v>0</v>
      </c>
      <c r="T4590" s="15" t="n">
        <v>347000</v>
      </c>
      <c r="U4590" s="15" t="n">
        <v>101700</v>
      </c>
      <c r="V4590">
        <f>IFERROR(VLOOKUP(D4590,Tablas_Equivalencia!$A$3:$B$8,2,FALSE),"Sin dato")</f>
        <v/>
      </c>
      <c r="W4590">
        <f>IFERROR(VLOOKUP(L4590,Tablas_Equivalencia!$D$3:$E$9,2,FALSE),"Sin dato")</f>
        <v/>
      </c>
      <c r="X4590">
        <f>IF(I4590=1,"Varón","Mujer")</f>
        <v/>
      </c>
      <c r="Y4590">
        <f>IFERROR(VLOOKUP(M4590,Tablas_Equivalencia!$G$3:$H$6,2,FALSE),"Sin dato")</f>
        <v/>
      </c>
      <c r="Z4590">
        <f>IF(J4590&lt;=24,"18-24","25-29")</f>
        <v/>
      </c>
      <c r="AA4590">
        <f>IF(M4590&lt;&gt;1,"",IF(P4590=2,1,0))</f>
        <v/>
      </c>
      <c r="AB4590">
        <f>IF(M4590&lt;&gt;1,"",IF(O4590&gt;=2,1,0))</f>
        <v/>
      </c>
      <c r="AC4590">
        <f>IF(M4590&lt;&gt;1,"",IF(OR(Q4590=999,Q4590=""),"",IF(OR(Q4590&lt;35,Q4590&gt;48),1,0)))</f>
        <v/>
      </c>
      <c r="AD4590">
        <f>IF(COUNT(AA4590:AC4590)&lt;3,"",SUM(AA4590:AC4590))</f>
        <v/>
      </c>
      <c r="AE4590">
        <f>IF(L4590&gt;=4,2,IF(L4590&gt;=2,1,0))</f>
        <v/>
      </c>
      <c r="AF4590">
        <f>IF(L4590&gt;=5,1,0)</f>
        <v/>
      </c>
      <c r="AG4590">
        <f>AE4590+AF4590</f>
        <v/>
      </c>
      <c r="AH4590" s="15">
        <f>IF(M4590&lt;&gt;1,"",IF(OR(R4590=-9,R4590=""),"",R4590))</f>
        <v/>
      </c>
      <c r="AI4590">
        <f>IF(M4590&lt;&gt;1,"",IF(OR(Q4590=999,Q4590=""),"",Q4590))</f>
        <v/>
      </c>
    </row>
    <row r="4591">
      <c r="A4591" t="inlineStr">
        <is>
          <t>TQRMNOP124530</t>
        </is>
      </c>
      <c r="B4591" t="n">
        <v>2025</v>
      </c>
      <c r="C4591" t="n">
        <v>1</v>
      </c>
      <c r="D4591" t="n">
        <v>40</v>
      </c>
      <c r="E4591" t="inlineStr">
        <is>
          <t>N</t>
        </is>
      </c>
      <c r="F4591" t="n">
        <v>9</v>
      </c>
      <c r="G4591" t="n">
        <v>1436</v>
      </c>
      <c r="H4591" t="n">
        <v>1</v>
      </c>
      <c r="I4591" t="n">
        <v>1</v>
      </c>
      <c r="J4591" t="n">
        <v>28</v>
      </c>
      <c r="K4591" t="n">
        <v>1</v>
      </c>
      <c r="L4591" t="n">
        <v>5</v>
      </c>
      <c r="M4591" t="n">
        <v>1</v>
      </c>
      <c r="N4591" t="n">
        <v>3</v>
      </c>
      <c r="O4591" t="n">
        <v>2</v>
      </c>
      <c r="P4591" t="n">
        <v>2</v>
      </c>
      <c r="Q4591" t="n">
        <v>35</v>
      </c>
      <c r="R4591" s="15" t="n">
        <v>735000</v>
      </c>
      <c r="S4591" s="15" t="n">
        <v>0</v>
      </c>
      <c r="T4591" s="15" t="n">
        <v>735000</v>
      </c>
      <c r="U4591" s="15" t="n">
        <v>251100</v>
      </c>
      <c r="V4591">
        <f>IFERROR(VLOOKUP(D4591,Tablas_Equivalencia!$A$3:$B$8,2,FALSE),"Sin dato")</f>
        <v/>
      </c>
      <c r="W4591">
        <f>IFERROR(VLOOKUP(L4591,Tablas_Equivalencia!$D$3:$E$9,2,FALSE),"Sin dato")</f>
        <v/>
      </c>
      <c r="X4591">
        <f>IF(I4591=1,"Varón","Mujer")</f>
        <v/>
      </c>
      <c r="Y4591">
        <f>IFERROR(VLOOKUP(M4591,Tablas_Equivalencia!$G$3:$H$6,2,FALSE),"Sin dato")</f>
        <v/>
      </c>
      <c r="Z4591">
        <f>IF(J4591&lt;=24,"18-24","25-29")</f>
        <v/>
      </c>
      <c r="AA4591">
        <f>IF(M4591&lt;&gt;1,"",IF(P4591=2,1,0))</f>
        <v/>
      </c>
      <c r="AB4591">
        <f>IF(M4591&lt;&gt;1,"",IF(O4591&gt;=2,1,0))</f>
        <v/>
      </c>
      <c r="AC4591">
        <f>IF(M4591&lt;&gt;1,"",IF(OR(Q4591=999,Q4591=""),"",IF(OR(Q4591&lt;35,Q4591&gt;48),1,0)))</f>
        <v/>
      </c>
      <c r="AD4591">
        <f>IF(COUNT(AA4591:AC4591)&lt;3,"",SUM(AA4591:AC4591))</f>
        <v/>
      </c>
      <c r="AE4591">
        <f>IF(L4591&gt;=4,2,IF(L4591&gt;=2,1,0))</f>
        <v/>
      </c>
      <c r="AF4591">
        <f>IF(L4591&gt;=5,1,0)</f>
        <v/>
      </c>
      <c r="AG4591">
        <f>AE4591+AF4591</f>
        <v/>
      </c>
      <c r="AH4591" s="15">
        <f>IF(M4591&lt;&gt;1,"",IF(OR(R4591=-9,R4591=""),"",R4591))</f>
        <v/>
      </c>
      <c r="AI4591">
        <f>IF(M4591&lt;&gt;1,"",IF(OR(Q4591=999,Q4591=""),"",Q4591))</f>
        <v/>
      </c>
    </row>
    <row r="4592">
      <c r="A4592" t="inlineStr">
        <is>
          <t>TQRMNOP124540</t>
        </is>
      </c>
      <c r="B4592" t="n">
        <v>2025</v>
      </c>
      <c r="C4592" t="n">
        <v>1</v>
      </c>
      <c r="D4592" t="n">
        <v>1</v>
      </c>
      <c r="E4592" t="inlineStr">
        <is>
          <t>S</t>
        </is>
      </c>
      <c r="F4592" t="n">
        <v>32</v>
      </c>
      <c r="G4592" t="n">
        <v>1465</v>
      </c>
      <c r="H4592" t="n">
        <v>2</v>
      </c>
      <c r="I4592" t="n">
        <v>2</v>
      </c>
      <c r="J4592" t="n">
        <v>22</v>
      </c>
      <c r="K4592" t="n">
        <v>2</v>
      </c>
      <c r="L4592" t="n">
        <v>3</v>
      </c>
      <c r="M4592" t="n">
        <v>1</v>
      </c>
      <c r="N4592" t="n">
        <v>1</v>
      </c>
      <c r="O4592" t="n">
        <v>1</v>
      </c>
      <c r="P4592" t="n">
        <v>1</v>
      </c>
      <c r="Q4592" t="n">
        <v>34</v>
      </c>
      <c r="R4592" s="15" t="n">
        <v>-9</v>
      </c>
      <c r="S4592" s="15" t="n">
        <v>0</v>
      </c>
      <c r="T4592" s="15" t="n">
        <v>0</v>
      </c>
      <c r="U4592" s="15" t="n">
        <v>140600</v>
      </c>
      <c r="V4592">
        <f>IFERROR(VLOOKUP(D4592,Tablas_Equivalencia!$A$3:$B$8,2,FALSE),"Sin dato")</f>
        <v/>
      </c>
      <c r="W4592">
        <f>IFERROR(VLOOKUP(L4592,Tablas_Equivalencia!$D$3:$E$9,2,FALSE),"Sin dato")</f>
        <v/>
      </c>
      <c r="X4592">
        <f>IF(I4592=1,"Varón","Mujer")</f>
        <v/>
      </c>
      <c r="Y4592">
        <f>IFERROR(VLOOKUP(M4592,Tablas_Equivalencia!$G$3:$H$6,2,FALSE),"Sin dato")</f>
        <v/>
      </c>
      <c r="Z4592">
        <f>IF(J4592&lt;=24,"18-24","25-29")</f>
        <v/>
      </c>
      <c r="AA4592">
        <f>IF(M4592&lt;&gt;1,"",IF(P4592=2,1,0))</f>
        <v/>
      </c>
      <c r="AB4592">
        <f>IF(M4592&lt;&gt;1,"",IF(O4592&gt;=2,1,0))</f>
        <v/>
      </c>
      <c r="AC4592">
        <f>IF(M4592&lt;&gt;1,"",IF(OR(Q4592=999,Q4592=""),"",IF(OR(Q4592&lt;35,Q4592&gt;48),1,0)))</f>
        <v/>
      </c>
      <c r="AD4592">
        <f>IF(COUNT(AA4592:AC4592)&lt;3,"",SUM(AA4592:AC4592))</f>
        <v/>
      </c>
      <c r="AE4592">
        <f>IF(L4592&gt;=4,2,IF(L4592&gt;=2,1,0))</f>
        <v/>
      </c>
      <c r="AF4592">
        <f>IF(L4592&gt;=5,1,0)</f>
        <v/>
      </c>
      <c r="AG4592">
        <f>AE4592+AF4592</f>
        <v/>
      </c>
      <c r="AH4592" s="15">
        <f>IF(M4592&lt;&gt;1,"",IF(OR(R4592=-9,R4592=""),"",R4592))</f>
        <v/>
      </c>
      <c r="AI4592">
        <f>IF(M4592&lt;&gt;1,"",IF(OR(Q4592=999,Q4592=""),"",Q4592))</f>
        <v/>
      </c>
    </row>
    <row r="4593">
      <c r="A4593" t="inlineStr">
        <is>
          <t>TQRMNOP124550</t>
        </is>
      </c>
      <c r="B4593" t="n">
        <v>2025</v>
      </c>
      <c r="C4593" t="n">
        <v>1</v>
      </c>
      <c r="D4593" t="n">
        <v>43</v>
      </c>
      <c r="E4593" t="inlineStr">
        <is>
          <t>S</t>
        </is>
      </c>
      <c r="F4593" t="n">
        <v>19</v>
      </c>
      <c r="G4593" t="n">
        <v>975</v>
      </c>
      <c r="H4593" t="n">
        <v>3</v>
      </c>
      <c r="I4593" t="n">
        <v>1</v>
      </c>
      <c r="J4593" t="n">
        <v>19</v>
      </c>
      <c r="K4593" t="n">
        <v>2</v>
      </c>
      <c r="L4593" t="n">
        <v>4</v>
      </c>
      <c r="M4593" t="n">
        <v>2</v>
      </c>
      <c r="R4593" s="15" t="n">
        <v>0</v>
      </c>
      <c r="S4593" s="15" t="n">
        <v>0</v>
      </c>
      <c r="T4593" s="15" t="n">
        <v>0</v>
      </c>
      <c r="U4593" s="15" t="n">
        <v>337200</v>
      </c>
      <c r="V4593">
        <f>IFERROR(VLOOKUP(D4593,Tablas_Equivalencia!$A$3:$B$8,2,FALSE),"Sin dato")</f>
        <v/>
      </c>
      <c r="W4593">
        <f>IFERROR(VLOOKUP(L4593,Tablas_Equivalencia!$D$3:$E$9,2,FALSE),"Sin dato")</f>
        <v/>
      </c>
      <c r="X4593">
        <f>IF(I4593=1,"Varón","Mujer")</f>
        <v/>
      </c>
      <c r="Y4593">
        <f>IFERROR(VLOOKUP(M4593,Tablas_Equivalencia!$G$3:$H$6,2,FALSE),"Sin dato")</f>
        <v/>
      </c>
      <c r="Z4593">
        <f>IF(J4593&lt;=24,"18-24","25-29")</f>
        <v/>
      </c>
      <c r="AA4593">
        <f>IF(M4593&lt;&gt;1,"",IF(P4593=2,1,0))</f>
        <v/>
      </c>
      <c r="AB4593">
        <f>IF(M4593&lt;&gt;1,"",IF(O4593&gt;=2,1,0))</f>
        <v/>
      </c>
      <c r="AC4593">
        <f>IF(M4593&lt;&gt;1,"",IF(OR(Q4593=999,Q4593=""),"",IF(OR(Q4593&lt;35,Q4593&gt;48),1,0)))</f>
        <v/>
      </c>
      <c r="AD4593">
        <f>IF(COUNT(AA4593:AC4593)&lt;3,"",SUM(AA4593:AC4593))</f>
        <v/>
      </c>
      <c r="AE4593">
        <f>IF(L4593&gt;=4,2,IF(L4593&gt;=2,1,0))</f>
        <v/>
      </c>
      <c r="AF4593">
        <f>IF(L4593&gt;=5,1,0)</f>
        <v/>
      </c>
      <c r="AG4593">
        <f>AE4593+AF4593</f>
        <v/>
      </c>
      <c r="AH4593" s="15">
        <f>IF(M4593&lt;&gt;1,"",IF(OR(R4593=-9,R4593=""),"",R4593))</f>
        <v/>
      </c>
      <c r="AI4593">
        <f>IF(M4593&lt;&gt;1,"",IF(OR(Q4593=999,Q4593=""),"",Q4593))</f>
        <v/>
      </c>
    </row>
    <row r="4594">
      <c r="A4594" t="inlineStr">
        <is>
          <t>TQRMNOP124558</t>
        </is>
      </c>
      <c r="B4594" t="n">
        <v>2025</v>
      </c>
      <c r="C4594" t="n">
        <v>1</v>
      </c>
      <c r="D4594" t="n">
        <v>40</v>
      </c>
      <c r="E4594" t="inlineStr">
        <is>
          <t>N</t>
        </is>
      </c>
      <c r="F4594" t="n">
        <v>9</v>
      </c>
      <c r="G4594" t="n">
        <v>576</v>
      </c>
      <c r="H4594" t="n">
        <v>1</v>
      </c>
      <c r="I4594" t="n">
        <v>1</v>
      </c>
      <c r="J4594" t="n">
        <v>24</v>
      </c>
      <c r="K4594" t="n">
        <v>2</v>
      </c>
      <c r="L4594" t="n">
        <v>3</v>
      </c>
      <c r="M4594" t="n">
        <v>1</v>
      </c>
      <c r="N4594" t="n">
        <v>3</v>
      </c>
      <c r="O4594" t="n">
        <v>2</v>
      </c>
      <c r="P4594" t="n">
        <v>2</v>
      </c>
      <c r="Q4594" t="n">
        <v>29</v>
      </c>
      <c r="R4594" s="15" t="n">
        <v>453000</v>
      </c>
      <c r="S4594" s="15" t="n">
        <v>0</v>
      </c>
      <c r="T4594" s="15" t="n">
        <v>453000</v>
      </c>
      <c r="U4594" s="15" t="n">
        <v>185500</v>
      </c>
      <c r="V4594">
        <f>IFERROR(VLOOKUP(D4594,Tablas_Equivalencia!$A$3:$B$8,2,FALSE),"Sin dato")</f>
        <v/>
      </c>
      <c r="W4594">
        <f>IFERROR(VLOOKUP(L4594,Tablas_Equivalencia!$D$3:$E$9,2,FALSE),"Sin dato")</f>
        <v/>
      </c>
      <c r="X4594">
        <f>IF(I4594=1,"Varón","Mujer")</f>
        <v/>
      </c>
      <c r="Y4594">
        <f>IFERROR(VLOOKUP(M4594,Tablas_Equivalencia!$G$3:$H$6,2,FALSE),"Sin dato")</f>
        <v/>
      </c>
      <c r="Z4594">
        <f>IF(J4594&lt;=24,"18-24","25-29")</f>
        <v/>
      </c>
      <c r="AA4594">
        <f>IF(M4594&lt;&gt;1,"",IF(P4594=2,1,0))</f>
        <v/>
      </c>
      <c r="AB4594">
        <f>IF(M4594&lt;&gt;1,"",IF(O4594&gt;=2,1,0))</f>
        <v/>
      </c>
      <c r="AC4594">
        <f>IF(M4594&lt;&gt;1,"",IF(OR(Q4594=999,Q4594=""),"",IF(OR(Q4594&lt;35,Q4594&gt;48),1,0)))</f>
        <v/>
      </c>
      <c r="AD4594">
        <f>IF(COUNT(AA4594:AC4594)&lt;3,"",SUM(AA4594:AC4594))</f>
        <v/>
      </c>
      <c r="AE4594">
        <f>IF(L4594&gt;=4,2,IF(L4594&gt;=2,1,0))</f>
        <v/>
      </c>
      <c r="AF4594">
        <f>IF(L4594&gt;=5,1,0)</f>
        <v/>
      </c>
      <c r="AG4594">
        <f>AE4594+AF4594</f>
        <v/>
      </c>
      <c r="AH4594" s="15">
        <f>IF(M4594&lt;&gt;1,"",IF(OR(R4594=-9,R4594=""),"",R4594))</f>
        <v/>
      </c>
      <c r="AI4594">
        <f>IF(M4594&lt;&gt;1,"",IF(OR(Q4594=999,Q4594=""),"",Q4594))</f>
        <v/>
      </c>
    </row>
    <row r="4595">
      <c r="A4595" t="inlineStr">
        <is>
          <t>TQRMNOP124561</t>
        </is>
      </c>
      <c r="B4595" t="n">
        <v>2025</v>
      </c>
      <c r="C4595" t="n">
        <v>1</v>
      </c>
      <c r="D4595" t="n">
        <v>40</v>
      </c>
      <c r="E4595" t="inlineStr">
        <is>
          <t>S</t>
        </is>
      </c>
      <c r="F4595" t="n">
        <v>7</v>
      </c>
      <c r="G4595" t="n">
        <v>1975</v>
      </c>
      <c r="H4595" t="n">
        <v>10</v>
      </c>
      <c r="I4595" t="n">
        <v>2</v>
      </c>
      <c r="J4595" t="n">
        <v>25</v>
      </c>
      <c r="K4595" t="n">
        <v>1</v>
      </c>
      <c r="L4595" t="n">
        <v>5</v>
      </c>
      <c r="M4595" t="n">
        <v>3</v>
      </c>
      <c r="R4595" s="15" t="n">
        <v>0</v>
      </c>
      <c r="S4595" s="15" t="n">
        <v>0</v>
      </c>
      <c r="T4595" s="15" t="n">
        <v>0</v>
      </c>
      <c r="U4595" s="15" t="n">
        <v>144600</v>
      </c>
      <c r="V4595">
        <f>IFERROR(VLOOKUP(D4595,Tablas_Equivalencia!$A$3:$B$8,2,FALSE),"Sin dato")</f>
        <v/>
      </c>
      <c r="W4595">
        <f>IFERROR(VLOOKUP(L4595,Tablas_Equivalencia!$D$3:$E$9,2,FALSE),"Sin dato")</f>
        <v/>
      </c>
      <c r="X4595">
        <f>IF(I4595=1,"Varón","Mujer")</f>
        <v/>
      </c>
      <c r="Y4595">
        <f>IFERROR(VLOOKUP(M4595,Tablas_Equivalencia!$G$3:$H$6,2,FALSE),"Sin dato")</f>
        <v/>
      </c>
      <c r="Z4595">
        <f>IF(J4595&lt;=24,"18-24","25-29")</f>
        <v/>
      </c>
      <c r="AA4595">
        <f>IF(M4595&lt;&gt;1,"",IF(P4595=2,1,0))</f>
        <v/>
      </c>
      <c r="AB4595">
        <f>IF(M4595&lt;&gt;1,"",IF(O4595&gt;=2,1,0))</f>
        <v/>
      </c>
      <c r="AC4595">
        <f>IF(M4595&lt;&gt;1,"",IF(OR(Q4595=999,Q4595=""),"",IF(OR(Q4595&lt;35,Q4595&gt;48),1,0)))</f>
        <v/>
      </c>
      <c r="AD4595">
        <f>IF(COUNT(AA4595:AC4595)&lt;3,"",SUM(AA4595:AC4595))</f>
        <v/>
      </c>
      <c r="AE4595">
        <f>IF(L4595&gt;=4,2,IF(L4595&gt;=2,1,0))</f>
        <v/>
      </c>
      <c r="AF4595">
        <f>IF(L4595&gt;=5,1,0)</f>
        <v/>
      </c>
      <c r="AG4595">
        <f>AE4595+AF4595</f>
        <v/>
      </c>
      <c r="AH4595" s="15">
        <f>IF(M4595&lt;&gt;1,"",IF(OR(R4595=-9,R4595=""),"",R4595))</f>
        <v/>
      </c>
      <c r="AI4595">
        <f>IF(M4595&lt;&gt;1,"",IF(OR(Q4595=999,Q4595=""),"",Q4595))</f>
        <v/>
      </c>
    </row>
    <row r="4596">
      <c r="A4596" t="inlineStr">
        <is>
          <t>TQRMNOP124564</t>
        </is>
      </c>
      <c r="B4596" t="n">
        <v>2025</v>
      </c>
      <c r="C4596" t="n">
        <v>1</v>
      </c>
      <c r="D4596" t="n">
        <v>41</v>
      </c>
      <c r="E4596" t="inlineStr">
        <is>
          <t>S</t>
        </is>
      </c>
      <c r="F4596" t="n">
        <v>8</v>
      </c>
      <c r="G4596" t="n">
        <v>1524</v>
      </c>
      <c r="H4596" t="n">
        <v>3</v>
      </c>
      <c r="I4596" t="n">
        <v>2</v>
      </c>
      <c r="J4596" t="n">
        <v>27</v>
      </c>
      <c r="K4596" t="n">
        <v>1</v>
      </c>
      <c r="L4596" t="n">
        <v>5</v>
      </c>
      <c r="M4596" t="n">
        <v>3</v>
      </c>
      <c r="R4596" s="15" t="n">
        <v>0</v>
      </c>
      <c r="S4596" s="15" t="n">
        <v>38000</v>
      </c>
      <c r="T4596" s="15" t="n">
        <v>38000</v>
      </c>
      <c r="U4596" s="15" t="n">
        <v>253900</v>
      </c>
      <c r="V4596">
        <f>IFERROR(VLOOKUP(D4596,Tablas_Equivalencia!$A$3:$B$8,2,FALSE),"Sin dato")</f>
        <v/>
      </c>
      <c r="W4596">
        <f>IFERROR(VLOOKUP(L4596,Tablas_Equivalencia!$D$3:$E$9,2,FALSE),"Sin dato")</f>
        <v/>
      </c>
      <c r="X4596">
        <f>IF(I4596=1,"Varón","Mujer")</f>
        <v/>
      </c>
      <c r="Y4596">
        <f>IFERROR(VLOOKUP(M4596,Tablas_Equivalencia!$G$3:$H$6,2,FALSE),"Sin dato")</f>
        <v/>
      </c>
      <c r="Z4596">
        <f>IF(J4596&lt;=24,"18-24","25-29")</f>
        <v/>
      </c>
      <c r="AA4596">
        <f>IF(M4596&lt;&gt;1,"",IF(P4596=2,1,0))</f>
        <v/>
      </c>
      <c r="AB4596">
        <f>IF(M4596&lt;&gt;1,"",IF(O4596&gt;=2,1,0))</f>
        <v/>
      </c>
      <c r="AC4596">
        <f>IF(M4596&lt;&gt;1,"",IF(OR(Q4596=999,Q4596=""),"",IF(OR(Q4596&lt;35,Q4596&gt;48),1,0)))</f>
        <v/>
      </c>
      <c r="AD4596">
        <f>IF(COUNT(AA4596:AC4596)&lt;3,"",SUM(AA4596:AC4596))</f>
        <v/>
      </c>
      <c r="AE4596">
        <f>IF(L4596&gt;=4,2,IF(L4596&gt;=2,1,0))</f>
        <v/>
      </c>
      <c r="AF4596">
        <f>IF(L4596&gt;=5,1,0)</f>
        <v/>
      </c>
      <c r="AG4596">
        <f>AE4596+AF4596</f>
        <v/>
      </c>
      <c r="AH4596" s="15">
        <f>IF(M4596&lt;&gt;1,"",IF(OR(R4596=-9,R4596=""),"",R4596))</f>
        <v/>
      </c>
      <c r="AI4596">
        <f>IF(M4596&lt;&gt;1,"",IF(OR(Q4596=999,Q4596=""),"",Q4596))</f>
        <v/>
      </c>
    </row>
    <row r="4597">
      <c r="A4597" t="inlineStr">
        <is>
          <t>TQRMNOP124566</t>
        </is>
      </c>
      <c r="B4597" t="n">
        <v>2025</v>
      </c>
      <c r="C4597" t="n">
        <v>1</v>
      </c>
      <c r="D4597" t="n">
        <v>1</v>
      </c>
      <c r="E4597" t="inlineStr">
        <is>
          <t>S</t>
        </is>
      </c>
      <c r="F4597" t="n">
        <v>33</v>
      </c>
      <c r="G4597" t="n">
        <v>1352</v>
      </c>
      <c r="H4597" t="n">
        <v>2</v>
      </c>
      <c r="I4597" t="n">
        <v>1</v>
      </c>
      <c r="J4597" t="n">
        <v>20</v>
      </c>
      <c r="K4597" t="n">
        <v>1</v>
      </c>
      <c r="L4597" t="n">
        <v>4</v>
      </c>
      <c r="M4597" t="n">
        <v>1</v>
      </c>
      <c r="N4597" t="n">
        <v>3</v>
      </c>
      <c r="O4597" t="n">
        <v>2</v>
      </c>
      <c r="P4597" t="n">
        <v>2</v>
      </c>
      <c r="Q4597" t="n">
        <v>46</v>
      </c>
      <c r="R4597" s="15" t="n">
        <v>403000</v>
      </c>
      <c r="S4597" s="15" t="n">
        <v>0</v>
      </c>
      <c r="T4597" s="15" t="n">
        <v>403000</v>
      </c>
      <c r="U4597" s="15" t="n">
        <v>258500</v>
      </c>
      <c r="V4597">
        <f>IFERROR(VLOOKUP(D4597,Tablas_Equivalencia!$A$3:$B$8,2,FALSE),"Sin dato")</f>
        <v/>
      </c>
      <c r="W4597">
        <f>IFERROR(VLOOKUP(L4597,Tablas_Equivalencia!$D$3:$E$9,2,FALSE),"Sin dato")</f>
        <v/>
      </c>
      <c r="X4597">
        <f>IF(I4597=1,"Varón","Mujer")</f>
        <v/>
      </c>
      <c r="Y4597">
        <f>IFERROR(VLOOKUP(M4597,Tablas_Equivalencia!$G$3:$H$6,2,FALSE),"Sin dato")</f>
        <v/>
      </c>
      <c r="Z4597">
        <f>IF(J4597&lt;=24,"18-24","25-29")</f>
        <v/>
      </c>
      <c r="AA4597">
        <f>IF(M4597&lt;&gt;1,"",IF(P4597=2,1,0))</f>
        <v/>
      </c>
      <c r="AB4597">
        <f>IF(M4597&lt;&gt;1,"",IF(O4597&gt;=2,1,0))</f>
        <v/>
      </c>
      <c r="AC4597">
        <f>IF(M4597&lt;&gt;1,"",IF(OR(Q4597=999,Q4597=""),"",IF(OR(Q4597&lt;35,Q4597&gt;48),1,0)))</f>
        <v/>
      </c>
      <c r="AD4597">
        <f>IF(COUNT(AA4597:AC4597)&lt;3,"",SUM(AA4597:AC4597))</f>
        <v/>
      </c>
      <c r="AE4597">
        <f>IF(L4597&gt;=4,2,IF(L4597&gt;=2,1,0))</f>
        <v/>
      </c>
      <c r="AF4597">
        <f>IF(L4597&gt;=5,1,0)</f>
        <v/>
      </c>
      <c r="AG4597">
        <f>AE4597+AF4597</f>
        <v/>
      </c>
      <c r="AH4597" s="15">
        <f>IF(M4597&lt;&gt;1,"",IF(OR(R4597=-9,R4597=""),"",R4597))</f>
        <v/>
      </c>
      <c r="AI4597">
        <f>IF(M4597&lt;&gt;1,"",IF(OR(Q4597=999,Q4597=""),"",Q4597))</f>
        <v/>
      </c>
    </row>
    <row r="4598">
      <c r="A4598" t="inlineStr">
        <is>
          <t>TQRMNOP124568</t>
        </is>
      </c>
      <c r="B4598" t="n">
        <v>2025</v>
      </c>
      <c r="C4598" t="n">
        <v>1</v>
      </c>
      <c r="D4598" t="n">
        <v>43</v>
      </c>
      <c r="E4598" t="inlineStr">
        <is>
          <t>N</t>
        </is>
      </c>
      <c r="F4598" t="n">
        <v>29</v>
      </c>
      <c r="G4598" t="n">
        <v>740</v>
      </c>
      <c r="H4598" t="n">
        <v>1</v>
      </c>
      <c r="I4598" t="n">
        <v>2</v>
      </c>
      <c r="J4598" t="n">
        <v>20</v>
      </c>
      <c r="K4598" t="n">
        <v>2</v>
      </c>
      <c r="L4598" t="n">
        <v>1</v>
      </c>
      <c r="M4598" t="n">
        <v>3</v>
      </c>
      <c r="R4598" s="15" t="n">
        <v>0</v>
      </c>
      <c r="S4598" s="15" t="n">
        <v>75000</v>
      </c>
      <c r="T4598" s="15" t="n">
        <v>75000</v>
      </c>
      <c r="U4598" s="15" t="n">
        <v>207100</v>
      </c>
      <c r="V4598">
        <f>IFERROR(VLOOKUP(D4598,Tablas_Equivalencia!$A$3:$B$8,2,FALSE),"Sin dato")</f>
        <v/>
      </c>
      <c r="W4598">
        <f>IFERROR(VLOOKUP(L4598,Tablas_Equivalencia!$D$3:$E$9,2,FALSE),"Sin dato")</f>
        <v/>
      </c>
      <c r="X4598">
        <f>IF(I4598=1,"Varón","Mujer")</f>
        <v/>
      </c>
      <c r="Y4598">
        <f>IFERROR(VLOOKUP(M4598,Tablas_Equivalencia!$G$3:$H$6,2,FALSE),"Sin dato")</f>
        <v/>
      </c>
      <c r="Z4598">
        <f>IF(J4598&lt;=24,"18-24","25-29")</f>
        <v/>
      </c>
      <c r="AA4598">
        <f>IF(M4598&lt;&gt;1,"",IF(P4598=2,1,0))</f>
        <v/>
      </c>
      <c r="AB4598">
        <f>IF(M4598&lt;&gt;1,"",IF(O4598&gt;=2,1,0))</f>
        <v/>
      </c>
      <c r="AC4598">
        <f>IF(M4598&lt;&gt;1,"",IF(OR(Q4598=999,Q4598=""),"",IF(OR(Q4598&lt;35,Q4598&gt;48),1,0)))</f>
        <v/>
      </c>
      <c r="AD4598">
        <f>IF(COUNT(AA4598:AC4598)&lt;3,"",SUM(AA4598:AC4598))</f>
        <v/>
      </c>
      <c r="AE4598">
        <f>IF(L4598&gt;=4,2,IF(L4598&gt;=2,1,0))</f>
        <v/>
      </c>
      <c r="AF4598">
        <f>IF(L4598&gt;=5,1,0)</f>
        <v/>
      </c>
      <c r="AG4598">
        <f>AE4598+AF4598</f>
        <v/>
      </c>
      <c r="AH4598" s="15">
        <f>IF(M4598&lt;&gt;1,"",IF(OR(R4598=-9,R4598=""),"",R4598))</f>
        <v/>
      </c>
      <c r="AI4598">
        <f>IF(M4598&lt;&gt;1,"",IF(OR(Q4598=999,Q4598=""),"",Q4598))</f>
        <v/>
      </c>
    </row>
    <row r="4599">
      <c r="A4599" t="inlineStr">
        <is>
          <t>TQRMNOP124575</t>
        </is>
      </c>
      <c r="B4599" t="n">
        <v>2025</v>
      </c>
      <c r="C4599" t="n">
        <v>1</v>
      </c>
      <c r="D4599" t="n">
        <v>43</v>
      </c>
      <c r="E4599" t="inlineStr">
        <is>
          <t>S</t>
        </is>
      </c>
      <c r="F4599" t="n">
        <v>30</v>
      </c>
      <c r="G4599" t="n">
        <v>313</v>
      </c>
      <c r="H4599" t="n">
        <v>3</v>
      </c>
      <c r="I4599" t="n">
        <v>2</v>
      </c>
      <c r="J4599" t="n">
        <v>27</v>
      </c>
      <c r="K4599" t="n">
        <v>1</v>
      </c>
      <c r="L4599" t="n">
        <v>6</v>
      </c>
      <c r="M4599" t="n">
        <v>1</v>
      </c>
      <c r="N4599" t="n">
        <v>3</v>
      </c>
      <c r="O4599" t="n">
        <v>1</v>
      </c>
      <c r="P4599" t="n">
        <v>2</v>
      </c>
      <c r="Q4599" t="n">
        <v>57</v>
      </c>
      <c r="R4599" s="15" t="n">
        <v>1146000</v>
      </c>
      <c r="S4599" s="15" t="n">
        <v>93000</v>
      </c>
      <c r="T4599" s="15" t="n">
        <v>1239000</v>
      </c>
      <c r="U4599" s="15" t="n">
        <v>213300</v>
      </c>
      <c r="V4599">
        <f>IFERROR(VLOOKUP(D4599,Tablas_Equivalencia!$A$3:$B$8,2,FALSE),"Sin dato")</f>
        <v/>
      </c>
      <c r="W4599">
        <f>IFERROR(VLOOKUP(L4599,Tablas_Equivalencia!$D$3:$E$9,2,FALSE),"Sin dato")</f>
        <v/>
      </c>
      <c r="X4599">
        <f>IF(I4599=1,"Varón","Mujer")</f>
        <v/>
      </c>
      <c r="Y4599">
        <f>IFERROR(VLOOKUP(M4599,Tablas_Equivalencia!$G$3:$H$6,2,FALSE),"Sin dato")</f>
        <v/>
      </c>
      <c r="Z4599">
        <f>IF(J4599&lt;=24,"18-24","25-29")</f>
        <v/>
      </c>
      <c r="AA4599">
        <f>IF(M4599&lt;&gt;1,"",IF(P4599=2,1,0))</f>
        <v/>
      </c>
      <c r="AB4599">
        <f>IF(M4599&lt;&gt;1,"",IF(O4599&gt;=2,1,0))</f>
        <v/>
      </c>
      <c r="AC4599">
        <f>IF(M4599&lt;&gt;1,"",IF(OR(Q4599=999,Q4599=""),"",IF(OR(Q4599&lt;35,Q4599&gt;48),1,0)))</f>
        <v/>
      </c>
      <c r="AD4599">
        <f>IF(COUNT(AA4599:AC4599)&lt;3,"",SUM(AA4599:AC4599))</f>
        <v/>
      </c>
      <c r="AE4599">
        <f>IF(L4599&gt;=4,2,IF(L4599&gt;=2,1,0))</f>
        <v/>
      </c>
      <c r="AF4599">
        <f>IF(L4599&gt;=5,1,0)</f>
        <v/>
      </c>
      <c r="AG4599">
        <f>AE4599+AF4599</f>
        <v/>
      </c>
      <c r="AH4599" s="15">
        <f>IF(M4599&lt;&gt;1,"",IF(OR(R4599=-9,R4599=""),"",R4599))</f>
        <v/>
      </c>
      <c r="AI4599">
        <f>IF(M4599&lt;&gt;1,"",IF(OR(Q4599=999,Q4599=""),"",Q4599))</f>
        <v/>
      </c>
    </row>
    <row r="4600">
      <c r="A4600" t="inlineStr">
        <is>
          <t>TQRMNOP124576</t>
        </is>
      </c>
      <c r="B4600" t="n">
        <v>2025</v>
      </c>
      <c r="C4600" t="n">
        <v>1</v>
      </c>
      <c r="D4600" t="n">
        <v>1</v>
      </c>
      <c r="E4600" t="inlineStr">
        <is>
          <t>S</t>
        </is>
      </c>
      <c r="F4600" t="n">
        <v>33</v>
      </c>
      <c r="G4600" t="n">
        <v>1183</v>
      </c>
      <c r="H4600" t="n">
        <v>3</v>
      </c>
      <c r="I4600" t="n">
        <v>1</v>
      </c>
      <c r="J4600" t="n">
        <v>19</v>
      </c>
      <c r="K4600" t="n">
        <v>2</v>
      </c>
      <c r="L4600" t="n">
        <v>4</v>
      </c>
      <c r="M4600" t="n">
        <v>1</v>
      </c>
      <c r="N4600" t="n">
        <v>2</v>
      </c>
      <c r="O4600" t="n">
        <v>1</v>
      </c>
      <c r="P4600" t="n">
        <v>1</v>
      </c>
      <c r="Q4600" t="n">
        <v>39</v>
      </c>
      <c r="R4600" s="15" t="n">
        <v>590000</v>
      </c>
      <c r="S4600" s="15" t="n">
        <v>0</v>
      </c>
      <c r="T4600" s="15" t="n">
        <v>590000</v>
      </c>
      <c r="U4600" s="15" t="n">
        <v>88200</v>
      </c>
      <c r="V4600">
        <f>IFERROR(VLOOKUP(D4600,Tablas_Equivalencia!$A$3:$B$8,2,FALSE),"Sin dato")</f>
        <v/>
      </c>
      <c r="W4600">
        <f>IFERROR(VLOOKUP(L4600,Tablas_Equivalencia!$D$3:$E$9,2,FALSE),"Sin dato")</f>
        <v/>
      </c>
      <c r="X4600">
        <f>IF(I4600=1,"Varón","Mujer")</f>
        <v/>
      </c>
      <c r="Y4600">
        <f>IFERROR(VLOOKUP(M4600,Tablas_Equivalencia!$G$3:$H$6,2,FALSE),"Sin dato")</f>
        <v/>
      </c>
      <c r="Z4600">
        <f>IF(J4600&lt;=24,"18-24","25-29")</f>
        <v/>
      </c>
      <c r="AA4600">
        <f>IF(M4600&lt;&gt;1,"",IF(P4600=2,1,0))</f>
        <v/>
      </c>
      <c r="AB4600">
        <f>IF(M4600&lt;&gt;1,"",IF(O4600&gt;=2,1,0))</f>
        <v/>
      </c>
      <c r="AC4600">
        <f>IF(M4600&lt;&gt;1,"",IF(OR(Q4600=999,Q4600=""),"",IF(OR(Q4600&lt;35,Q4600&gt;48),1,0)))</f>
        <v/>
      </c>
      <c r="AD4600">
        <f>IF(COUNT(AA4600:AC4600)&lt;3,"",SUM(AA4600:AC4600))</f>
        <v/>
      </c>
      <c r="AE4600">
        <f>IF(L4600&gt;=4,2,IF(L4600&gt;=2,1,0))</f>
        <v/>
      </c>
      <c r="AF4600">
        <f>IF(L4600&gt;=5,1,0)</f>
        <v/>
      </c>
      <c r="AG4600">
        <f>AE4600+AF4600</f>
        <v/>
      </c>
      <c r="AH4600" s="15">
        <f>IF(M4600&lt;&gt;1,"",IF(OR(R4600=-9,R4600=""),"",R4600))</f>
        <v/>
      </c>
      <c r="AI4600">
        <f>IF(M4600&lt;&gt;1,"",IF(OR(Q4600=999,Q4600=""),"",Q4600))</f>
        <v/>
      </c>
    </row>
    <row r="4601">
      <c r="A4601" t="inlineStr">
        <is>
          <t>TQRMNOP124579</t>
        </is>
      </c>
      <c r="B4601" t="n">
        <v>2025</v>
      </c>
      <c r="C4601" t="n">
        <v>1</v>
      </c>
      <c r="D4601" t="n">
        <v>1</v>
      </c>
      <c r="E4601" t="inlineStr">
        <is>
          <t>S</t>
        </is>
      </c>
      <c r="F4601" t="n">
        <v>33</v>
      </c>
      <c r="G4601" t="n">
        <v>1101</v>
      </c>
      <c r="H4601" t="n">
        <v>3</v>
      </c>
      <c r="I4601" t="n">
        <v>2</v>
      </c>
      <c r="J4601" t="n">
        <v>21</v>
      </c>
      <c r="K4601" t="n">
        <v>1</v>
      </c>
      <c r="L4601" t="n">
        <v>5</v>
      </c>
      <c r="M4601" t="n">
        <v>3</v>
      </c>
      <c r="R4601" s="15" t="n">
        <v>0</v>
      </c>
      <c r="S4601" s="15" t="n">
        <v>0</v>
      </c>
      <c r="T4601" s="15" t="n">
        <v>0</v>
      </c>
      <c r="U4601" s="15" t="n">
        <v>157800</v>
      </c>
      <c r="V4601">
        <f>IFERROR(VLOOKUP(D4601,Tablas_Equivalencia!$A$3:$B$8,2,FALSE),"Sin dato")</f>
        <v/>
      </c>
      <c r="W4601">
        <f>IFERROR(VLOOKUP(L4601,Tablas_Equivalencia!$D$3:$E$9,2,FALSE),"Sin dato")</f>
        <v/>
      </c>
      <c r="X4601">
        <f>IF(I4601=1,"Varón","Mujer")</f>
        <v/>
      </c>
      <c r="Y4601">
        <f>IFERROR(VLOOKUP(M4601,Tablas_Equivalencia!$G$3:$H$6,2,FALSE),"Sin dato")</f>
        <v/>
      </c>
      <c r="Z4601">
        <f>IF(J4601&lt;=24,"18-24","25-29")</f>
        <v/>
      </c>
      <c r="AA4601">
        <f>IF(M4601&lt;&gt;1,"",IF(P4601=2,1,0))</f>
        <v/>
      </c>
      <c r="AB4601">
        <f>IF(M4601&lt;&gt;1,"",IF(O4601&gt;=2,1,0))</f>
        <v/>
      </c>
      <c r="AC4601">
        <f>IF(M4601&lt;&gt;1,"",IF(OR(Q4601=999,Q4601=""),"",IF(OR(Q4601&lt;35,Q4601&gt;48),1,0)))</f>
        <v/>
      </c>
      <c r="AD4601">
        <f>IF(COUNT(AA4601:AC4601)&lt;3,"",SUM(AA4601:AC4601))</f>
        <v/>
      </c>
      <c r="AE4601">
        <f>IF(L4601&gt;=4,2,IF(L4601&gt;=2,1,0))</f>
        <v/>
      </c>
      <c r="AF4601">
        <f>IF(L4601&gt;=5,1,0)</f>
        <v/>
      </c>
      <c r="AG4601">
        <f>AE4601+AF4601</f>
        <v/>
      </c>
      <c r="AH4601" s="15">
        <f>IF(M4601&lt;&gt;1,"",IF(OR(R4601=-9,R4601=""),"",R4601))</f>
        <v/>
      </c>
      <c r="AI4601">
        <f>IF(M4601&lt;&gt;1,"",IF(OR(Q4601=999,Q4601=""),"",Q4601))</f>
        <v/>
      </c>
    </row>
    <row r="4602">
      <c r="A4602" t="inlineStr">
        <is>
          <t>TQRMNOP124581</t>
        </is>
      </c>
      <c r="B4602" t="n">
        <v>2025</v>
      </c>
      <c r="C4602" t="n">
        <v>1</v>
      </c>
      <c r="D4602" t="n">
        <v>42</v>
      </c>
      <c r="E4602" t="inlineStr">
        <is>
          <t>N</t>
        </is>
      </c>
      <c r="F4602" t="n">
        <v>27</v>
      </c>
      <c r="G4602" t="n">
        <v>1071</v>
      </c>
      <c r="H4602" t="n">
        <v>10</v>
      </c>
      <c r="I4602" t="n">
        <v>1</v>
      </c>
      <c r="J4602" t="n">
        <v>25</v>
      </c>
      <c r="K4602" t="n">
        <v>2</v>
      </c>
      <c r="L4602" t="n">
        <v>3</v>
      </c>
      <c r="M4602" t="n">
        <v>1</v>
      </c>
      <c r="N4602" t="n">
        <v>2</v>
      </c>
      <c r="O4602" t="n">
        <v>3</v>
      </c>
      <c r="P4602" t="n">
        <v>2</v>
      </c>
      <c r="Q4602" t="n">
        <v>27</v>
      </c>
      <c r="R4602" s="15" t="n">
        <v>464000</v>
      </c>
      <c r="S4602" s="15" t="n">
        <v>0</v>
      </c>
      <c r="T4602" s="15" t="n">
        <v>464000</v>
      </c>
      <c r="U4602" s="15" t="n">
        <v>73200</v>
      </c>
      <c r="V4602">
        <f>IFERROR(VLOOKUP(D4602,Tablas_Equivalencia!$A$3:$B$8,2,FALSE),"Sin dato")</f>
        <v/>
      </c>
      <c r="W4602">
        <f>IFERROR(VLOOKUP(L4602,Tablas_Equivalencia!$D$3:$E$9,2,FALSE),"Sin dato")</f>
        <v/>
      </c>
      <c r="X4602">
        <f>IF(I4602=1,"Varón","Mujer")</f>
        <v/>
      </c>
      <c r="Y4602">
        <f>IFERROR(VLOOKUP(M4602,Tablas_Equivalencia!$G$3:$H$6,2,FALSE),"Sin dato")</f>
        <v/>
      </c>
      <c r="Z4602">
        <f>IF(J4602&lt;=24,"18-24","25-29")</f>
        <v/>
      </c>
      <c r="AA4602">
        <f>IF(M4602&lt;&gt;1,"",IF(P4602=2,1,0))</f>
        <v/>
      </c>
      <c r="AB4602">
        <f>IF(M4602&lt;&gt;1,"",IF(O4602&gt;=2,1,0))</f>
        <v/>
      </c>
      <c r="AC4602">
        <f>IF(M4602&lt;&gt;1,"",IF(OR(Q4602=999,Q4602=""),"",IF(OR(Q4602&lt;35,Q4602&gt;48),1,0)))</f>
        <v/>
      </c>
      <c r="AD4602">
        <f>IF(COUNT(AA4602:AC4602)&lt;3,"",SUM(AA4602:AC4602))</f>
        <v/>
      </c>
      <c r="AE4602">
        <f>IF(L4602&gt;=4,2,IF(L4602&gt;=2,1,0))</f>
        <v/>
      </c>
      <c r="AF4602">
        <f>IF(L4602&gt;=5,1,0)</f>
        <v/>
      </c>
      <c r="AG4602">
        <f>AE4602+AF4602</f>
        <v/>
      </c>
      <c r="AH4602" s="15">
        <f>IF(M4602&lt;&gt;1,"",IF(OR(R4602=-9,R4602=""),"",R4602))</f>
        <v/>
      </c>
      <c r="AI4602">
        <f>IF(M4602&lt;&gt;1,"",IF(OR(Q4602=999,Q4602=""),"",Q4602))</f>
        <v/>
      </c>
    </row>
    <row r="4603">
      <c r="A4603" t="inlineStr">
        <is>
          <t>TQRMNOP124597</t>
        </is>
      </c>
      <c r="B4603" t="n">
        <v>2025</v>
      </c>
      <c r="C4603" t="n">
        <v>1</v>
      </c>
      <c r="D4603" t="n">
        <v>43</v>
      </c>
      <c r="E4603" t="inlineStr">
        <is>
          <t>S</t>
        </is>
      </c>
      <c r="F4603" t="n">
        <v>17</v>
      </c>
      <c r="G4603" t="n">
        <v>1306</v>
      </c>
      <c r="H4603" t="n">
        <v>3</v>
      </c>
      <c r="I4603" t="n">
        <v>2</v>
      </c>
      <c r="J4603" t="n">
        <v>21</v>
      </c>
      <c r="K4603" t="n">
        <v>2</v>
      </c>
      <c r="L4603" t="n">
        <v>5</v>
      </c>
      <c r="M4603" t="n">
        <v>1</v>
      </c>
      <c r="N4603" t="n">
        <v>3</v>
      </c>
      <c r="O4603" t="n">
        <v>2</v>
      </c>
      <c r="P4603" t="n">
        <v>2</v>
      </c>
      <c r="Q4603" t="n">
        <v>43</v>
      </c>
      <c r="R4603" s="15" t="n">
        <v>559000</v>
      </c>
      <c r="S4603" s="15" t="n">
        <v>0</v>
      </c>
      <c r="T4603" s="15" t="n">
        <v>559000</v>
      </c>
      <c r="U4603" s="15" t="n">
        <v>164100</v>
      </c>
      <c r="V4603">
        <f>IFERROR(VLOOKUP(D4603,Tablas_Equivalencia!$A$3:$B$8,2,FALSE),"Sin dato")</f>
        <v/>
      </c>
      <c r="W4603">
        <f>IFERROR(VLOOKUP(L4603,Tablas_Equivalencia!$D$3:$E$9,2,FALSE),"Sin dato")</f>
        <v/>
      </c>
      <c r="X4603">
        <f>IF(I4603=1,"Varón","Mujer")</f>
        <v/>
      </c>
      <c r="Y4603">
        <f>IFERROR(VLOOKUP(M4603,Tablas_Equivalencia!$G$3:$H$6,2,FALSE),"Sin dato")</f>
        <v/>
      </c>
      <c r="Z4603">
        <f>IF(J4603&lt;=24,"18-24","25-29")</f>
        <v/>
      </c>
      <c r="AA4603">
        <f>IF(M4603&lt;&gt;1,"",IF(P4603=2,1,0))</f>
        <v/>
      </c>
      <c r="AB4603">
        <f>IF(M4603&lt;&gt;1,"",IF(O4603&gt;=2,1,0))</f>
        <v/>
      </c>
      <c r="AC4603">
        <f>IF(M4603&lt;&gt;1,"",IF(OR(Q4603=999,Q4603=""),"",IF(OR(Q4603&lt;35,Q4603&gt;48),1,0)))</f>
        <v/>
      </c>
      <c r="AD4603">
        <f>IF(COUNT(AA4603:AC4603)&lt;3,"",SUM(AA4603:AC4603))</f>
        <v/>
      </c>
      <c r="AE4603">
        <f>IF(L4603&gt;=4,2,IF(L4603&gt;=2,1,0))</f>
        <v/>
      </c>
      <c r="AF4603">
        <f>IF(L4603&gt;=5,1,0)</f>
        <v/>
      </c>
      <c r="AG4603">
        <f>AE4603+AF4603</f>
        <v/>
      </c>
      <c r="AH4603" s="15">
        <f>IF(M4603&lt;&gt;1,"",IF(OR(R4603=-9,R4603=""),"",R4603))</f>
        <v/>
      </c>
      <c r="AI4603">
        <f>IF(M4603&lt;&gt;1,"",IF(OR(Q4603=999,Q4603=""),"",Q4603))</f>
        <v/>
      </c>
    </row>
    <row r="4604">
      <c r="A4604" t="inlineStr">
        <is>
          <t>TQRMNOP124600</t>
        </is>
      </c>
      <c r="B4604" t="n">
        <v>2025</v>
      </c>
      <c r="C4604" t="n">
        <v>1</v>
      </c>
      <c r="D4604" t="n">
        <v>44</v>
      </c>
      <c r="E4604" t="inlineStr">
        <is>
          <t>N</t>
        </is>
      </c>
      <c r="F4604" t="n">
        <v>2</v>
      </c>
      <c r="G4604" t="n">
        <v>424</v>
      </c>
      <c r="H4604" t="n">
        <v>3</v>
      </c>
      <c r="I4604" t="n">
        <v>1</v>
      </c>
      <c r="J4604" t="n">
        <v>24</v>
      </c>
      <c r="K4604" t="n">
        <v>1</v>
      </c>
      <c r="L4604" t="n">
        <v>6</v>
      </c>
      <c r="M4604" t="n">
        <v>3</v>
      </c>
      <c r="R4604" s="15" t="n">
        <v>0</v>
      </c>
      <c r="S4604" s="15" t="n">
        <v>91000</v>
      </c>
      <c r="T4604" s="15" t="n">
        <v>91000</v>
      </c>
      <c r="U4604" s="15" t="n">
        <v>210200</v>
      </c>
      <c r="V4604">
        <f>IFERROR(VLOOKUP(D4604,Tablas_Equivalencia!$A$3:$B$8,2,FALSE),"Sin dato")</f>
        <v/>
      </c>
      <c r="W4604">
        <f>IFERROR(VLOOKUP(L4604,Tablas_Equivalencia!$D$3:$E$9,2,FALSE),"Sin dato")</f>
        <v/>
      </c>
      <c r="X4604">
        <f>IF(I4604=1,"Varón","Mujer")</f>
        <v/>
      </c>
      <c r="Y4604">
        <f>IFERROR(VLOOKUP(M4604,Tablas_Equivalencia!$G$3:$H$6,2,FALSE),"Sin dato")</f>
        <v/>
      </c>
      <c r="Z4604">
        <f>IF(J4604&lt;=24,"18-24","25-29")</f>
        <v/>
      </c>
      <c r="AA4604">
        <f>IF(M4604&lt;&gt;1,"",IF(P4604=2,1,0))</f>
        <v/>
      </c>
      <c r="AB4604">
        <f>IF(M4604&lt;&gt;1,"",IF(O4604&gt;=2,1,0))</f>
        <v/>
      </c>
      <c r="AC4604">
        <f>IF(M4604&lt;&gt;1,"",IF(OR(Q4604=999,Q4604=""),"",IF(OR(Q4604&lt;35,Q4604&gt;48),1,0)))</f>
        <v/>
      </c>
      <c r="AD4604">
        <f>IF(COUNT(AA4604:AC4604)&lt;3,"",SUM(AA4604:AC4604))</f>
        <v/>
      </c>
      <c r="AE4604">
        <f>IF(L4604&gt;=4,2,IF(L4604&gt;=2,1,0))</f>
        <v/>
      </c>
      <c r="AF4604">
        <f>IF(L4604&gt;=5,1,0)</f>
        <v/>
      </c>
      <c r="AG4604">
        <f>AE4604+AF4604</f>
        <v/>
      </c>
      <c r="AH4604" s="15">
        <f>IF(M4604&lt;&gt;1,"",IF(OR(R4604=-9,R4604=""),"",R4604))</f>
        <v/>
      </c>
      <c r="AI4604">
        <f>IF(M4604&lt;&gt;1,"",IF(OR(Q4604=999,Q4604=""),"",Q4604))</f>
        <v/>
      </c>
    </row>
    <row r="4605">
      <c r="A4605" t="inlineStr">
        <is>
          <t>TQRMNOP124603</t>
        </is>
      </c>
      <c r="B4605" t="n">
        <v>2025</v>
      </c>
      <c r="C4605" t="n">
        <v>1</v>
      </c>
      <c r="D4605" t="n">
        <v>43</v>
      </c>
      <c r="E4605" t="inlineStr">
        <is>
          <t>S</t>
        </is>
      </c>
      <c r="F4605" t="n">
        <v>20</v>
      </c>
      <c r="G4605" t="n">
        <v>1412</v>
      </c>
      <c r="H4605" t="n">
        <v>3</v>
      </c>
      <c r="I4605" t="n">
        <v>1</v>
      </c>
      <c r="J4605" t="n">
        <v>24</v>
      </c>
      <c r="K4605" t="n">
        <v>2</v>
      </c>
      <c r="L4605" t="n">
        <v>4</v>
      </c>
      <c r="M4605" t="n">
        <v>1</v>
      </c>
      <c r="N4605" t="n">
        <v>1</v>
      </c>
      <c r="O4605" t="n">
        <v>2</v>
      </c>
      <c r="P4605" t="n">
        <v>2</v>
      </c>
      <c r="Q4605" t="n">
        <v>35</v>
      </c>
      <c r="R4605" s="15" t="n">
        <v>392000</v>
      </c>
      <c r="S4605" s="15" t="n">
        <v>0</v>
      </c>
      <c r="T4605" s="15" t="n">
        <v>392000</v>
      </c>
      <c r="U4605" s="15" t="n">
        <v>311000</v>
      </c>
      <c r="V4605">
        <f>IFERROR(VLOOKUP(D4605,Tablas_Equivalencia!$A$3:$B$8,2,FALSE),"Sin dato")</f>
        <v/>
      </c>
      <c r="W4605">
        <f>IFERROR(VLOOKUP(L4605,Tablas_Equivalencia!$D$3:$E$9,2,FALSE),"Sin dato")</f>
        <v/>
      </c>
      <c r="X4605">
        <f>IF(I4605=1,"Varón","Mujer")</f>
        <v/>
      </c>
      <c r="Y4605">
        <f>IFERROR(VLOOKUP(M4605,Tablas_Equivalencia!$G$3:$H$6,2,FALSE),"Sin dato")</f>
        <v/>
      </c>
      <c r="Z4605">
        <f>IF(J4605&lt;=24,"18-24","25-29")</f>
        <v/>
      </c>
      <c r="AA4605">
        <f>IF(M4605&lt;&gt;1,"",IF(P4605=2,1,0))</f>
        <v/>
      </c>
      <c r="AB4605">
        <f>IF(M4605&lt;&gt;1,"",IF(O4605&gt;=2,1,0))</f>
        <v/>
      </c>
      <c r="AC4605">
        <f>IF(M4605&lt;&gt;1,"",IF(OR(Q4605=999,Q4605=""),"",IF(OR(Q4605&lt;35,Q4605&gt;48),1,0)))</f>
        <v/>
      </c>
      <c r="AD4605">
        <f>IF(COUNT(AA4605:AC4605)&lt;3,"",SUM(AA4605:AC4605))</f>
        <v/>
      </c>
      <c r="AE4605">
        <f>IF(L4605&gt;=4,2,IF(L4605&gt;=2,1,0))</f>
        <v/>
      </c>
      <c r="AF4605">
        <f>IF(L4605&gt;=5,1,0)</f>
        <v/>
      </c>
      <c r="AG4605">
        <f>AE4605+AF4605</f>
        <v/>
      </c>
      <c r="AH4605" s="15">
        <f>IF(M4605&lt;&gt;1,"",IF(OR(R4605=-9,R4605=""),"",R4605))</f>
        <v/>
      </c>
      <c r="AI4605">
        <f>IF(M4605&lt;&gt;1,"",IF(OR(Q4605=999,Q4605=""),"",Q4605))</f>
        <v/>
      </c>
    </row>
    <row r="4606">
      <c r="A4606" t="inlineStr">
        <is>
          <t>TQRMNOP124607</t>
        </is>
      </c>
      <c r="B4606" t="n">
        <v>2025</v>
      </c>
      <c r="C4606" t="n">
        <v>1</v>
      </c>
      <c r="D4606" t="n">
        <v>40</v>
      </c>
      <c r="E4606" t="inlineStr">
        <is>
          <t>S</t>
        </is>
      </c>
      <c r="F4606" t="n">
        <v>7</v>
      </c>
      <c r="G4606" t="n">
        <v>609</v>
      </c>
      <c r="H4606" t="n">
        <v>1</v>
      </c>
      <c r="I4606" t="n">
        <v>1</v>
      </c>
      <c r="J4606" t="n">
        <v>28</v>
      </c>
      <c r="K4606" t="n">
        <v>1</v>
      </c>
      <c r="L4606" t="n">
        <v>3</v>
      </c>
      <c r="M4606" t="n">
        <v>2</v>
      </c>
      <c r="R4606" s="15" t="n">
        <v>0</v>
      </c>
      <c r="S4606" s="15" t="n">
        <v>0</v>
      </c>
      <c r="T4606" s="15" t="n">
        <v>0</v>
      </c>
      <c r="U4606" s="15" t="n">
        <v>251500</v>
      </c>
      <c r="V4606">
        <f>IFERROR(VLOOKUP(D4606,Tablas_Equivalencia!$A$3:$B$8,2,FALSE),"Sin dato")</f>
        <v/>
      </c>
      <c r="W4606">
        <f>IFERROR(VLOOKUP(L4606,Tablas_Equivalencia!$D$3:$E$9,2,FALSE),"Sin dato")</f>
        <v/>
      </c>
      <c r="X4606">
        <f>IF(I4606=1,"Varón","Mujer")</f>
        <v/>
      </c>
      <c r="Y4606">
        <f>IFERROR(VLOOKUP(M4606,Tablas_Equivalencia!$G$3:$H$6,2,FALSE),"Sin dato")</f>
        <v/>
      </c>
      <c r="Z4606">
        <f>IF(J4606&lt;=24,"18-24","25-29")</f>
        <v/>
      </c>
      <c r="AA4606">
        <f>IF(M4606&lt;&gt;1,"",IF(P4606=2,1,0))</f>
        <v/>
      </c>
      <c r="AB4606">
        <f>IF(M4606&lt;&gt;1,"",IF(O4606&gt;=2,1,0))</f>
        <v/>
      </c>
      <c r="AC4606">
        <f>IF(M4606&lt;&gt;1,"",IF(OR(Q4606=999,Q4606=""),"",IF(OR(Q4606&lt;35,Q4606&gt;48),1,0)))</f>
        <v/>
      </c>
      <c r="AD4606">
        <f>IF(COUNT(AA4606:AC4606)&lt;3,"",SUM(AA4606:AC4606))</f>
        <v/>
      </c>
      <c r="AE4606">
        <f>IF(L4606&gt;=4,2,IF(L4606&gt;=2,1,0))</f>
        <v/>
      </c>
      <c r="AF4606">
        <f>IF(L4606&gt;=5,1,0)</f>
        <v/>
      </c>
      <c r="AG4606">
        <f>AE4606+AF4606</f>
        <v/>
      </c>
      <c r="AH4606" s="15">
        <f>IF(M4606&lt;&gt;1,"",IF(OR(R4606=-9,R4606=""),"",R4606))</f>
        <v/>
      </c>
      <c r="AI4606">
        <f>IF(M4606&lt;&gt;1,"",IF(OR(Q4606=999,Q4606=""),"",Q4606))</f>
        <v/>
      </c>
    </row>
    <row r="4607">
      <c r="A4607" t="inlineStr">
        <is>
          <t>TQRMNOP124610</t>
        </is>
      </c>
      <c r="B4607" t="n">
        <v>2025</v>
      </c>
      <c r="C4607" t="n">
        <v>1</v>
      </c>
      <c r="D4607" t="n">
        <v>41</v>
      </c>
      <c r="E4607" t="inlineStr">
        <is>
          <t>N</t>
        </is>
      </c>
      <c r="F4607" t="n">
        <v>15</v>
      </c>
      <c r="G4607" t="n">
        <v>1320</v>
      </c>
      <c r="H4607" t="n">
        <v>3</v>
      </c>
      <c r="I4607" t="n">
        <v>2</v>
      </c>
      <c r="J4607" t="n">
        <v>26</v>
      </c>
      <c r="K4607" t="n">
        <v>2</v>
      </c>
      <c r="L4607" t="n">
        <v>6</v>
      </c>
      <c r="M4607" t="n">
        <v>1</v>
      </c>
      <c r="N4607" t="n">
        <v>3</v>
      </c>
      <c r="O4607" t="n">
        <v>1</v>
      </c>
      <c r="P4607" t="n">
        <v>1</v>
      </c>
      <c r="Q4607" t="n">
        <v>25</v>
      </c>
      <c r="R4607" s="15" t="n">
        <v>444000</v>
      </c>
      <c r="S4607" s="15" t="n">
        <v>67000</v>
      </c>
      <c r="T4607" s="15" t="n">
        <v>511000</v>
      </c>
      <c r="U4607" s="15" t="n">
        <v>394700</v>
      </c>
      <c r="V4607">
        <f>IFERROR(VLOOKUP(D4607,Tablas_Equivalencia!$A$3:$B$8,2,FALSE),"Sin dato")</f>
        <v/>
      </c>
      <c r="W4607">
        <f>IFERROR(VLOOKUP(L4607,Tablas_Equivalencia!$D$3:$E$9,2,FALSE),"Sin dato")</f>
        <v/>
      </c>
      <c r="X4607">
        <f>IF(I4607=1,"Varón","Mujer")</f>
        <v/>
      </c>
      <c r="Y4607">
        <f>IFERROR(VLOOKUP(M4607,Tablas_Equivalencia!$G$3:$H$6,2,FALSE),"Sin dato")</f>
        <v/>
      </c>
      <c r="Z4607">
        <f>IF(J4607&lt;=24,"18-24","25-29")</f>
        <v/>
      </c>
      <c r="AA4607">
        <f>IF(M4607&lt;&gt;1,"",IF(P4607=2,1,0))</f>
        <v/>
      </c>
      <c r="AB4607">
        <f>IF(M4607&lt;&gt;1,"",IF(O4607&gt;=2,1,0))</f>
        <v/>
      </c>
      <c r="AC4607">
        <f>IF(M4607&lt;&gt;1,"",IF(OR(Q4607=999,Q4607=""),"",IF(OR(Q4607&lt;35,Q4607&gt;48),1,0)))</f>
        <v/>
      </c>
      <c r="AD4607">
        <f>IF(COUNT(AA4607:AC4607)&lt;3,"",SUM(AA4607:AC4607))</f>
        <v/>
      </c>
      <c r="AE4607">
        <f>IF(L4607&gt;=4,2,IF(L4607&gt;=2,1,0))</f>
        <v/>
      </c>
      <c r="AF4607">
        <f>IF(L4607&gt;=5,1,0)</f>
        <v/>
      </c>
      <c r="AG4607">
        <f>AE4607+AF4607</f>
        <v/>
      </c>
      <c r="AH4607" s="15">
        <f>IF(M4607&lt;&gt;1,"",IF(OR(R4607=-9,R4607=""),"",R4607))</f>
        <v/>
      </c>
      <c r="AI4607">
        <f>IF(M4607&lt;&gt;1,"",IF(OR(Q4607=999,Q4607=""),"",Q4607))</f>
        <v/>
      </c>
    </row>
    <row r="4608">
      <c r="A4608" t="inlineStr">
        <is>
          <t>TQRMNOP124616</t>
        </is>
      </c>
      <c r="B4608" t="n">
        <v>2025</v>
      </c>
      <c r="C4608" t="n">
        <v>1</v>
      </c>
      <c r="D4608" t="n">
        <v>41</v>
      </c>
      <c r="E4608" t="inlineStr">
        <is>
          <t>N</t>
        </is>
      </c>
      <c r="F4608" t="n">
        <v>12</v>
      </c>
      <c r="G4608" t="n">
        <v>898</v>
      </c>
      <c r="H4608" t="n">
        <v>3</v>
      </c>
      <c r="I4608" t="n">
        <v>2</v>
      </c>
      <c r="J4608" t="n">
        <v>26</v>
      </c>
      <c r="K4608" t="n">
        <v>1</v>
      </c>
      <c r="L4608" t="n">
        <v>4</v>
      </c>
      <c r="M4608" t="n">
        <v>1</v>
      </c>
      <c r="N4608" t="n">
        <v>4</v>
      </c>
      <c r="O4608" t="n">
        <v>3</v>
      </c>
      <c r="P4608" t="n">
        <v>2</v>
      </c>
      <c r="Q4608" t="n">
        <v>20</v>
      </c>
      <c r="R4608" s="15" t="n">
        <v>224000</v>
      </c>
      <c r="S4608" s="15" t="n">
        <v>0</v>
      </c>
      <c r="T4608" s="15" t="n">
        <v>224000</v>
      </c>
      <c r="U4608" s="15" t="n">
        <v>108700</v>
      </c>
      <c r="V4608">
        <f>IFERROR(VLOOKUP(D4608,Tablas_Equivalencia!$A$3:$B$8,2,FALSE),"Sin dato")</f>
        <v/>
      </c>
      <c r="W4608">
        <f>IFERROR(VLOOKUP(L4608,Tablas_Equivalencia!$D$3:$E$9,2,FALSE),"Sin dato")</f>
        <v/>
      </c>
      <c r="X4608">
        <f>IF(I4608=1,"Varón","Mujer")</f>
        <v/>
      </c>
      <c r="Y4608">
        <f>IFERROR(VLOOKUP(M4608,Tablas_Equivalencia!$G$3:$H$6,2,FALSE),"Sin dato")</f>
        <v/>
      </c>
      <c r="Z4608">
        <f>IF(J4608&lt;=24,"18-24","25-29")</f>
        <v/>
      </c>
      <c r="AA4608">
        <f>IF(M4608&lt;&gt;1,"",IF(P4608=2,1,0))</f>
        <v/>
      </c>
      <c r="AB4608">
        <f>IF(M4608&lt;&gt;1,"",IF(O4608&gt;=2,1,0))</f>
        <v/>
      </c>
      <c r="AC4608">
        <f>IF(M4608&lt;&gt;1,"",IF(OR(Q4608=999,Q4608=""),"",IF(OR(Q4608&lt;35,Q4608&gt;48),1,0)))</f>
        <v/>
      </c>
      <c r="AD4608">
        <f>IF(COUNT(AA4608:AC4608)&lt;3,"",SUM(AA4608:AC4608))</f>
        <v/>
      </c>
      <c r="AE4608">
        <f>IF(L4608&gt;=4,2,IF(L4608&gt;=2,1,0))</f>
        <v/>
      </c>
      <c r="AF4608">
        <f>IF(L4608&gt;=5,1,0)</f>
        <v/>
      </c>
      <c r="AG4608">
        <f>AE4608+AF4608</f>
        <v/>
      </c>
      <c r="AH4608" s="15">
        <f>IF(M4608&lt;&gt;1,"",IF(OR(R4608=-9,R4608=""),"",R4608))</f>
        <v/>
      </c>
      <c r="AI4608">
        <f>IF(M4608&lt;&gt;1,"",IF(OR(Q4608=999,Q4608=""),"",Q4608))</f>
        <v/>
      </c>
    </row>
    <row r="4609">
      <c r="A4609" t="inlineStr">
        <is>
          <t>TQRMNOP124618</t>
        </is>
      </c>
      <c r="B4609" t="n">
        <v>2025</v>
      </c>
      <c r="C4609" t="n">
        <v>1</v>
      </c>
      <c r="D4609" t="n">
        <v>43</v>
      </c>
      <c r="E4609" t="inlineStr">
        <is>
          <t>N</t>
        </is>
      </c>
      <c r="F4609" t="n">
        <v>26</v>
      </c>
      <c r="G4609" t="n">
        <v>601</v>
      </c>
      <c r="H4609" t="n">
        <v>3</v>
      </c>
      <c r="I4609" t="n">
        <v>2</v>
      </c>
      <c r="J4609" t="n">
        <v>22</v>
      </c>
      <c r="K4609" t="n">
        <v>1</v>
      </c>
      <c r="L4609" t="n">
        <v>4</v>
      </c>
      <c r="M4609" t="n">
        <v>1</v>
      </c>
      <c r="N4609" t="n">
        <v>2</v>
      </c>
      <c r="O4609" t="n">
        <v>2</v>
      </c>
      <c r="P4609" t="n">
        <v>2</v>
      </c>
      <c r="Q4609" t="n">
        <v>26</v>
      </c>
      <c r="R4609" s="15" t="n">
        <v>342000</v>
      </c>
      <c r="S4609" s="15" t="n">
        <v>0</v>
      </c>
      <c r="T4609" s="15" t="n">
        <v>342000</v>
      </c>
      <c r="U4609" s="15" t="n">
        <v>109200</v>
      </c>
      <c r="V4609">
        <f>IFERROR(VLOOKUP(D4609,Tablas_Equivalencia!$A$3:$B$8,2,FALSE),"Sin dato")</f>
        <v/>
      </c>
      <c r="W4609">
        <f>IFERROR(VLOOKUP(L4609,Tablas_Equivalencia!$D$3:$E$9,2,FALSE),"Sin dato")</f>
        <v/>
      </c>
      <c r="X4609">
        <f>IF(I4609=1,"Varón","Mujer")</f>
        <v/>
      </c>
      <c r="Y4609">
        <f>IFERROR(VLOOKUP(M4609,Tablas_Equivalencia!$G$3:$H$6,2,FALSE),"Sin dato")</f>
        <v/>
      </c>
      <c r="Z4609">
        <f>IF(J4609&lt;=24,"18-24","25-29")</f>
        <v/>
      </c>
      <c r="AA4609">
        <f>IF(M4609&lt;&gt;1,"",IF(P4609=2,1,0))</f>
        <v/>
      </c>
      <c r="AB4609">
        <f>IF(M4609&lt;&gt;1,"",IF(O4609&gt;=2,1,0))</f>
        <v/>
      </c>
      <c r="AC4609">
        <f>IF(M4609&lt;&gt;1,"",IF(OR(Q4609=999,Q4609=""),"",IF(OR(Q4609&lt;35,Q4609&gt;48),1,0)))</f>
        <v/>
      </c>
      <c r="AD4609">
        <f>IF(COUNT(AA4609:AC4609)&lt;3,"",SUM(AA4609:AC4609))</f>
        <v/>
      </c>
      <c r="AE4609">
        <f>IF(L4609&gt;=4,2,IF(L4609&gt;=2,1,0))</f>
        <v/>
      </c>
      <c r="AF4609">
        <f>IF(L4609&gt;=5,1,0)</f>
        <v/>
      </c>
      <c r="AG4609">
        <f>AE4609+AF4609</f>
        <v/>
      </c>
      <c r="AH4609" s="15">
        <f>IF(M4609&lt;&gt;1,"",IF(OR(R4609=-9,R4609=""),"",R4609))</f>
        <v/>
      </c>
      <c r="AI4609">
        <f>IF(M4609&lt;&gt;1,"",IF(OR(Q4609=999,Q4609=""),"",Q4609))</f>
        <v/>
      </c>
    </row>
    <row r="4610">
      <c r="A4610" t="inlineStr">
        <is>
          <t>TQRMNOP124619</t>
        </is>
      </c>
      <c r="B4610" t="n">
        <v>2025</v>
      </c>
      <c r="C4610" t="n">
        <v>1</v>
      </c>
      <c r="D4610" t="n">
        <v>43</v>
      </c>
      <c r="E4610" t="inlineStr">
        <is>
          <t>N</t>
        </is>
      </c>
      <c r="F4610" t="n">
        <v>34</v>
      </c>
      <c r="G4610" t="n">
        <v>1102</v>
      </c>
      <c r="H4610" t="n">
        <v>10</v>
      </c>
      <c r="I4610" t="n">
        <v>2</v>
      </c>
      <c r="J4610" t="n">
        <v>22</v>
      </c>
      <c r="K4610" t="n">
        <v>2</v>
      </c>
      <c r="L4610" t="n">
        <v>4</v>
      </c>
      <c r="M4610" t="n">
        <v>2</v>
      </c>
      <c r="R4610" s="15" t="n">
        <v>0</v>
      </c>
      <c r="S4610" s="15" t="n">
        <v>0</v>
      </c>
      <c r="T4610" s="15" t="n">
        <v>0</v>
      </c>
      <c r="U4610" s="15" t="n">
        <v>62400</v>
      </c>
      <c r="V4610">
        <f>IFERROR(VLOOKUP(D4610,Tablas_Equivalencia!$A$3:$B$8,2,FALSE),"Sin dato")</f>
        <v/>
      </c>
      <c r="W4610">
        <f>IFERROR(VLOOKUP(L4610,Tablas_Equivalencia!$D$3:$E$9,2,FALSE),"Sin dato")</f>
        <v/>
      </c>
      <c r="X4610">
        <f>IF(I4610=1,"Varón","Mujer")</f>
        <v/>
      </c>
      <c r="Y4610">
        <f>IFERROR(VLOOKUP(M4610,Tablas_Equivalencia!$G$3:$H$6,2,FALSE),"Sin dato")</f>
        <v/>
      </c>
      <c r="Z4610">
        <f>IF(J4610&lt;=24,"18-24","25-29")</f>
        <v/>
      </c>
      <c r="AA4610">
        <f>IF(M4610&lt;&gt;1,"",IF(P4610=2,1,0))</f>
        <v/>
      </c>
      <c r="AB4610">
        <f>IF(M4610&lt;&gt;1,"",IF(O4610&gt;=2,1,0))</f>
        <v/>
      </c>
      <c r="AC4610">
        <f>IF(M4610&lt;&gt;1,"",IF(OR(Q4610=999,Q4610=""),"",IF(OR(Q4610&lt;35,Q4610&gt;48),1,0)))</f>
        <v/>
      </c>
      <c r="AD4610">
        <f>IF(COUNT(AA4610:AC4610)&lt;3,"",SUM(AA4610:AC4610))</f>
        <v/>
      </c>
      <c r="AE4610">
        <f>IF(L4610&gt;=4,2,IF(L4610&gt;=2,1,0))</f>
        <v/>
      </c>
      <c r="AF4610">
        <f>IF(L4610&gt;=5,1,0)</f>
        <v/>
      </c>
      <c r="AG4610">
        <f>AE4610+AF4610</f>
        <v/>
      </c>
      <c r="AH4610" s="15">
        <f>IF(M4610&lt;&gt;1,"",IF(OR(R4610=-9,R4610=""),"",R4610))</f>
        <v/>
      </c>
      <c r="AI4610">
        <f>IF(M4610&lt;&gt;1,"",IF(OR(Q4610=999,Q4610=""),"",Q4610))</f>
        <v/>
      </c>
    </row>
    <row r="4611">
      <c r="A4611" t="inlineStr">
        <is>
          <t>TQRMNOP124636</t>
        </is>
      </c>
      <c r="B4611" t="n">
        <v>2025</v>
      </c>
      <c r="C4611" t="n">
        <v>1</v>
      </c>
      <c r="D4611" t="n">
        <v>1</v>
      </c>
      <c r="E4611" t="inlineStr">
        <is>
          <t>S</t>
        </is>
      </c>
      <c r="F4611" t="n">
        <v>33</v>
      </c>
      <c r="G4611" t="n">
        <v>1584</v>
      </c>
      <c r="H4611" t="n">
        <v>1</v>
      </c>
      <c r="I4611" t="n">
        <v>1</v>
      </c>
      <c r="J4611" t="n">
        <v>23</v>
      </c>
      <c r="K4611" t="n">
        <v>2</v>
      </c>
      <c r="L4611" t="n">
        <v>6</v>
      </c>
      <c r="M4611" t="n">
        <v>3</v>
      </c>
      <c r="R4611" s="15" t="n">
        <v>0</v>
      </c>
      <c r="S4611" s="15" t="n">
        <v>0</v>
      </c>
      <c r="T4611" s="15" t="n">
        <v>0</v>
      </c>
      <c r="U4611" s="15" t="n">
        <v>189900</v>
      </c>
      <c r="V4611">
        <f>IFERROR(VLOOKUP(D4611,Tablas_Equivalencia!$A$3:$B$8,2,FALSE),"Sin dato")</f>
        <v/>
      </c>
      <c r="W4611">
        <f>IFERROR(VLOOKUP(L4611,Tablas_Equivalencia!$D$3:$E$9,2,FALSE),"Sin dato")</f>
        <v/>
      </c>
      <c r="X4611">
        <f>IF(I4611=1,"Varón","Mujer")</f>
        <v/>
      </c>
      <c r="Y4611">
        <f>IFERROR(VLOOKUP(M4611,Tablas_Equivalencia!$G$3:$H$6,2,FALSE),"Sin dato")</f>
        <v/>
      </c>
      <c r="Z4611">
        <f>IF(J4611&lt;=24,"18-24","25-29")</f>
        <v/>
      </c>
      <c r="AA4611">
        <f>IF(M4611&lt;&gt;1,"",IF(P4611=2,1,0))</f>
        <v/>
      </c>
      <c r="AB4611">
        <f>IF(M4611&lt;&gt;1,"",IF(O4611&gt;=2,1,0))</f>
        <v/>
      </c>
      <c r="AC4611">
        <f>IF(M4611&lt;&gt;1,"",IF(OR(Q4611=999,Q4611=""),"",IF(OR(Q4611&lt;35,Q4611&gt;48),1,0)))</f>
        <v/>
      </c>
      <c r="AD4611">
        <f>IF(COUNT(AA4611:AC4611)&lt;3,"",SUM(AA4611:AC4611))</f>
        <v/>
      </c>
      <c r="AE4611">
        <f>IF(L4611&gt;=4,2,IF(L4611&gt;=2,1,0))</f>
        <v/>
      </c>
      <c r="AF4611">
        <f>IF(L4611&gt;=5,1,0)</f>
        <v/>
      </c>
      <c r="AG4611">
        <f>AE4611+AF4611</f>
        <v/>
      </c>
      <c r="AH4611" s="15">
        <f>IF(M4611&lt;&gt;1,"",IF(OR(R4611=-9,R4611=""),"",R4611))</f>
        <v/>
      </c>
      <c r="AI4611">
        <f>IF(M4611&lt;&gt;1,"",IF(OR(Q4611=999,Q4611=""),"",Q4611))</f>
        <v/>
      </c>
    </row>
    <row r="4612">
      <c r="A4612" t="inlineStr">
        <is>
          <t>TQRMNOP124656</t>
        </is>
      </c>
      <c r="B4612" t="n">
        <v>2025</v>
      </c>
      <c r="C4612" t="n">
        <v>1</v>
      </c>
      <c r="D4612" t="n">
        <v>42</v>
      </c>
      <c r="E4612" t="inlineStr">
        <is>
          <t>N</t>
        </is>
      </c>
      <c r="F4612" t="n">
        <v>25</v>
      </c>
      <c r="G4612" t="n">
        <v>1231</v>
      </c>
      <c r="H4612" t="n">
        <v>1</v>
      </c>
      <c r="I4612" t="n">
        <v>1</v>
      </c>
      <c r="J4612" t="n">
        <v>24</v>
      </c>
      <c r="K4612" t="n">
        <v>2</v>
      </c>
      <c r="L4612" t="n">
        <v>3</v>
      </c>
      <c r="M4612" t="n">
        <v>1</v>
      </c>
      <c r="N4612" t="n">
        <v>3</v>
      </c>
      <c r="O4612" t="n">
        <v>2</v>
      </c>
      <c r="P4612" t="n">
        <v>2</v>
      </c>
      <c r="Q4612" t="n">
        <v>18</v>
      </c>
      <c r="R4612" s="15" t="n">
        <v>317000</v>
      </c>
      <c r="S4612" s="15" t="n">
        <v>0</v>
      </c>
      <c r="T4612" s="15" t="n">
        <v>317000</v>
      </c>
      <c r="U4612" s="15" t="n">
        <v>285000</v>
      </c>
      <c r="V4612">
        <f>IFERROR(VLOOKUP(D4612,Tablas_Equivalencia!$A$3:$B$8,2,FALSE),"Sin dato")</f>
        <v/>
      </c>
      <c r="W4612">
        <f>IFERROR(VLOOKUP(L4612,Tablas_Equivalencia!$D$3:$E$9,2,FALSE),"Sin dato")</f>
        <v/>
      </c>
      <c r="X4612">
        <f>IF(I4612=1,"Varón","Mujer")</f>
        <v/>
      </c>
      <c r="Y4612">
        <f>IFERROR(VLOOKUP(M4612,Tablas_Equivalencia!$G$3:$H$6,2,FALSE),"Sin dato")</f>
        <v/>
      </c>
      <c r="Z4612">
        <f>IF(J4612&lt;=24,"18-24","25-29")</f>
        <v/>
      </c>
      <c r="AA4612">
        <f>IF(M4612&lt;&gt;1,"",IF(P4612=2,1,0))</f>
        <v/>
      </c>
      <c r="AB4612">
        <f>IF(M4612&lt;&gt;1,"",IF(O4612&gt;=2,1,0))</f>
        <v/>
      </c>
      <c r="AC4612">
        <f>IF(M4612&lt;&gt;1,"",IF(OR(Q4612=999,Q4612=""),"",IF(OR(Q4612&lt;35,Q4612&gt;48),1,0)))</f>
        <v/>
      </c>
      <c r="AD4612">
        <f>IF(COUNT(AA4612:AC4612)&lt;3,"",SUM(AA4612:AC4612))</f>
        <v/>
      </c>
      <c r="AE4612">
        <f>IF(L4612&gt;=4,2,IF(L4612&gt;=2,1,0))</f>
        <v/>
      </c>
      <c r="AF4612">
        <f>IF(L4612&gt;=5,1,0)</f>
        <v/>
      </c>
      <c r="AG4612">
        <f>AE4612+AF4612</f>
        <v/>
      </c>
      <c r="AH4612" s="15">
        <f>IF(M4612&lt;&gt;1,"",IF(OR(R4612=-9,R4612=""),"",R4612))</f>
        <v/>
      </c>
      <c r="AI4612">
        <f>IF(M4612&lt;&gt;1,"",IF(OR(Q4612=999,Q4612=""),"",Q4612))</f>
        <v/>
      </c>
    </row>
    <row r="4613">
      <c r="A4613" t="inlineStr">
        <is>
          <t>TQRMNOP124674</t>
        </is>
      </c>
      <c r="B4613" t="n">
        <v>2025</v>
      </c>
      <c r="C4613" t="n">
        <v>1</v>
      </c>
      <c r="D4613" t="n">
        <v>41</v>
      </c>
      <c r="E4613" t="inlineStr">
        <is>
          <t>N</t>
        </is>
      </c>
      <c r="F4613" t="n">
        <v>12</v>
      </c>
      <c r="G4613" t="n">
        <v>1994</v>
      </c>
      <c r="H4613" t="n">
        <v>1</v>
      </c>
      <c r="I4613" t="n">
        <v>1</v>
      </c>
      <c r="J4613" t="n">
        <v>26</v>
      </c>
      <c r="K4613" t="n">
        <v>2</v>
      </c>
      <c r="L4613" t="n">
        <v>3</v>
      </c>
      <c r="M4613" t="n">
        <v>1</v>
      </c>
      <c r="N4613" t="n">
        <v>2</v>
      </c>
      <c r="O4613" t="n">
        <v>2</v>
      </c>
      <c r="P4613" t="n">
        <v>2</v>
      </c>
      <c r="Q4613" t="n">
        <v>39</v>
      </c>
      <c r="R4613" s="15" t="n">
        <v>389000</v>
      </c>
      <c r="S4613" s="15" t="n">
        <v>146000</v>
      </c>
      <c r="T4613" s="15" t="n">
        <v>535000</v>
      </c>
      <c r="U4613" s="15" t="n">
        <v>56400</v>
      </c>
      <c r="V4613">
        <f>IFERROR(VLOOKUP(D4613,Tablas_Equivalencia!$A$3:$B$8,2,FALSE),"Sin dato")</f>
        <v/>
      </c>
      <c r="W4613">
        <f>IFERROR(VLOOKUP(L4613,Tablas_Equivalencia!$D$3:$E$9,2,FALSE),"Sin dato")</f>
        <v/>
      </c>
      <c r="X4613">
        <f>IF(I4613=1,"Varón","Mujer")</f>
        <v/>
      </c>
      <c r="Y4613">
        <f>IFERROR(VLOOKUP(M4613,Tablas_Equivalencia!$G$3:$H$6,2,FALSE),"Sin dato")</f>
        <v/>
      </c>
      <c r="Z4613">
        <f>IF(J4613&lt;=24,"18-24","25-29")</f>
        <v/>
      </c>
      <c r="AA4613">
        <f>IF(M4613&lt;&gt;1,"",IF(P4613=2,1,0))</f>
        <v/>
      </c>
      <c r="AB4613">
        <f>IF(M4613&lt;&gt;1,"",IF(O4613&gt;=2,1,0))</f>
        <v/>
      </c>
      <c r="AC4613">
        <f>IF(M4613&lt;&gt;1,"",IF(OR(Q4613=999,Q4613=""),"",IF(OR(Q4613&lt;35,Q4613&gt;48),1,0)))</f>
        <v/>
      </c>
      <c r="AD4613">
        <f>IF(COUNT(AA4613:AC4613)&lt;3,"",SUM(AA4613:AC4613))</f>
        <v/>
      </c>
      <c r="AE4613">
        <f>IF(L4613&gt;=4,2,IF(L4613&gt;=2,1,0))</f>
        <v/>
      </c>
      <c r="AF4613">
        <f>IF(L4613&gt;=5,1,0)</f>
        <v/>
      </c>
      <c r="AG4613">
        <f>AE4613+AF4613</f>
        <v/>
      </c>
      <c r="AH4613" s="15">
        <f>IF(M4613&lt;&gt;1,"",IF(OR(R4613=-9,R4613=""),"",R4613))</f>
        <v/>
      </c>
      <c r="AI4613">
        <f>IF(M4613&lt;&gt;1,"",IF(OR(Q4613=999,Q4613=""),"",Q4613))</f>
        <v/>
      </c>
    </row>
    <row r="4614">
      <c r="A4614" t="inlineStr">
        <is>
          <t>TQRMNOP124681</t>
        </is>
      </c>
      <c r="B4614" t="n">
        <v>2025</v>
      </c>
      <c r="C4614" t="n">
        <v>1</v>
      </c>
      <c r="D4614" t="n">
        <v>40</v>
      </c>
      <c r="E4614" t="inlineStr">
        <is>
          <t>S</t>
        </is>
      </c>
      <c r="F4614" t="n">
        <v>7</v>
      </c>
      <c r="G4614" t="n">
        <v>1853</v>
      </c>
      <c r="H4614" t="n">
        <v>3</v>
      </c>
      <c r="I4614" t="n">
        <v>2</v>
      </c>
      <c r="J4614" t="n">
        <v>29</v>
      </c>
      <c r="K4614" t="n">
        <v>2</v>
      </c>
      <c r="L4614" t="n">
        <v>6</v>
      </c>
      <c r="M4614" t="n">
        <v>3</v>
      </c>
      <c r="R4614" s="15" t="n">
        <v>0</v>
      </c>
      <c r="S4614" s="15" t="n">
        <v>117000</v>
      </c>
      <c r="T4614" s="15" t="n">
        <v>117000</v>
      </c>
      <c r="U4614" s="15" t="n">
        <v>143600</v>
      </c>
      <c r="V4614">
        <f>IFERROR(VLOOKUP(D4614,Tablas_Equivalencia!$A$3:$B$8,2,FALSE),"Sin dato")</f>
        <v/>
      </c>
      <c r="W4614">
        <f>IFERROR(VLOOKUP(L4614,Tablas_Equivalencia!$D$3:$E$9,2,FALSE),"Sin dato")</f>
        <v/>
      </c>
      <c r="X4614">
        <f>IF(I4614=1,"Varón","Mujer")</f>
        <v/>
      </c>
      <c r="Y4614">
        <f>IFERROR(VLOOKUP(M4614,Tablas_Equivalencia!$G$3:$H$6,2,FALSE),"Sin dato")</f>
        <v/>
      </c>
      <c r="Z4614">
        <f>IF(J4614&lt;=24,"18-24","25-29")</f>
        <v/>
      </c>
      <c r="AA4614">
        <f>IF(M4614&lt;&gt;1,"",IF(P4614=2,1,0))</f>
        <v/>
      </c>
      <c r="AB4614">
        <f>IF(M4614&lt;&gt;1,"",IF(O4614&gt;=2,1,0))</f>
        <v/>
      </c>
      <c r="AC4614">
        <f>IF(M4614&lt;&gt;1,"",IF(OR(Q4614=999,Q4614=""),"",IF(OR(Q4614&lt;35,Q4614&gt;48),1,0)))</f>
        <v/>
      </c>
      <c r="AD4614">
        <f>IF(COUNT(AA4614:AC4614)&lt;3,"",SUM(AA4614:AC4614))</f>
        <v/>
      </c>
      <c r="AE4614">
        <f>IF(L4614&gt;=4,2,IF(L4614&gt;=2,1,0))</f>
        <v/>
      </c>
      <c r="AF4614">
        <f>IF(L4614&gt;=5,1,0)</f>
        <v/>
      </c>
      <c r="AG4614">
        <f>AE4614+AF4614</f>
        <v/>
      </c>
      <c r="AH4614" s="15">
        <f>IF(M4614&lt;&gt;1,"",IF(OR(R4614=-9,R4614=""),"",R4614))</f>
        <v/>
      </c>
      <c r="AI4614">
        <f>IF(M4614&lt;&gt;1,"",IF(OR(Q4614=999,Q4614=""),"",Q4614))</f>
        <v/>
      </c>
    </row>
    <row r="4615">
      <c r="A4615" t="inlineStr">
        <is>
          <t>TQRMNOP124685</t>
        </is>
      </c>
      <c r="B4615" t="n">
        <v>2025</v>
      </c>
      <c r="C4615" t="n">
        <v>1</v>
      </c>
      <c r="D4615" t="n">
        <v>43</v>
      </c>
      <c r="E4615" t="inlineStr">
        <is>
          <t>S</t>
        </is>
      </c>
      <c r="F4615" t="n">
        <v>20</v>
      </c>
      <c r="G4615" t="n">
        <v>1647</v>
      </c>
      <c r="H4615" t="n">
        <v>3</v>
      </c>
      <c r="I4615" t="n">
        <v>2</v>
      </c>
      <c r="J4615" t="n">
        <v>19</v>
      </c>
      <c r="K4615" t="n">
        <v>2</v>
      </c>
      <c r="L4615" t="n">
        <v>3</v>
      </c>
      <c r="M4615" t="n">
        <v>1</v>
      </c>
      <c r="N4615" t="n">
        <v>3</v>
      </c>
      <c r="O4615" t="n">
        <v>2</v>
      </c>
      <c r="P4615" t="n">
        <v>2</v>
      </c>
      <c r="Q4615" t="n">
        <v>40</v>
      </c>
      <c r="R4615" s="15" t="n">
        <v>508000</v>
      </c>
      <c r="S4615" s="15" t="n">
        <v>0</v>
      </c>
      <c r="T4615" s="15" t="n">
        <v>508000</v>
      </c>
      <c r="U4615" s="15" t="n">
        <v>279800</v>
      </c>
      <c r="V4615">
        <f>IFERROR(VLOOKUP(D4615,Tablas_Equivalencia!$A$3:$B$8,2,FALSE),"Sin dato")</f>
        <v/>
      </c>
      <c r="W4615">
        <f>IFERROR(VLOOKUP(L4615,Tablas_Equivalencia!$D$3:$E$9,2,FALSE),"Sin dato")</f>
        <v/>
      </c>
      <c r="X4615">
        <f>IF(I4615=1,"Varón","Mujer")</f>
        <v/>
      </c>
      <c r="Y4615">
        <f>IFERROR(VLOOKUP(M4615,Tablas_Equivalencia!$G$3:$H$6,2,FALSE),"Sin dato")</f>
        <v/>
      </c>
      <c r="Z4615">
        <f>IF(J4615&lt;=24,"18-24","25-29")</f>
        <v/>
      </c>
      <c r="AA4615">
        <f>IF(M4615&lt;&gt;1,"",IF(P4615=2,1,0))</f>
        <v/>
      </c>
      <c r="AB4615">
        <f>IF(M4615&lt;&gt;1,"",IF(O4615&gt;=2,1,0))</f>
        <v/>
      </c>
      <c r="AC4615">
        <f>IF(M4615&lt;&gt;1,"",IF(OR(Q4615=999,Q4615=""),"",IF(OR(Q4615&lt;35,Q4615&gt;48),1,0)))</f>
        <v/>
      </c>
      <c r="AD4615">
        <f>IF(COUNT(AA4615:AC4615)&lt;3,"",SUM(AA4615:AC4615))</f>
        <v/>
      </c>
      <c r="AE4615">
        <f>IF(L4615&gt;=4,2,IF(L4615&gt;=2,1,0))</f>
        <v/>
      </c>
      <c r="AF4615">
        <f>IF(L4615&gt;=5,1,0)</f>
        <v/>
      </c>
      <c r="AG4615">
        <f>AE4615+AF4615</f>
        <v/>
      </c>
      <c r="AH4615" s="15">
        <f>IF(M4615&lt;&gt;1,"",IF(OR(R4615=-9,R4615=""),"",R4615))</f>
        <v/>
      </c>
      <c r="AI4615">
        <f>IF(M4615&lt;&gt;1,"",IF(OR(Q4615=999,Q4615=""),"",Q4615))</f>
        <v/>
      </c>
    </row>
    <row r="4616">
      <c r="A4616" t="inlineStr">
        <is>
          <t>TQRMNOP124691</t>
        </is>
      </c>
      <c r="B4616" t="n">
        <v>2025</v>
      </c>
      <c r="C4616" t="n">
        <v>1</v>
      </c>
      <c r="D4616" t="n">
        <v>1</v>
      </c>
      <c r="E4616" t="inlineStr">
        <is>
          <t>S</t>
        </is>
      </c>
      <c r="F4616" t="n">
        <v>33</v>
      </c>
      <c r="G4616" t="n">
        <v>322</v>
      </c>
      <c r="H4616" t="n">
        <v>3</v>
      </c>
      <c r="I4616" t="n">
        <v>1</v>
      </c>
      <c r="J4616" t="n">
        <v>23</v>
      </c>
      <c r="K4616" t="n">
        <v>2</v>
      </c>
      <c r="L4616" t="n">
        <v>6</v>
      </c>
      <c r="M4616" t="n">
        <v>1</v>
      </c>
      <c r="N4616" t="n">
        <v>4</v>
      </c>
      <c r="O4616" t="n">
        <v>1</v>
      </c>
      <c r="P4616" t="n">
        <v>1</v>
      </c>
      <c r="Q4616" t="n">
        <v>37</v>
      </c>
      <c r="R4616" s="15" t="n">
        <v>1103000</v>
      </c>
      <c r="S4616" s="15" t="n">
        <v>0</v>
      </c>
      <c r="T4616" s="15" t="n">
        <v>1103000</v>
      </c>
      <c r="U4616" s="15" t="n">
        <v>78500</v>
      </c>
      <c r="V4616">
        <f>IFERROR(VLOOKUP(D4616,Tablas_Equivalencia!$A$3:$B$8,2,FALSE),"Sin dato")</f>
        <v/>
      </c>
      <c r="W4616">
        <f>IFERROR(VLOOKUP(L4616,Tablas_Equivalencia!$D$3:$E$9,2,FALSE),"Sin dato")</f>
        <v/>
      </c>
      <c r="X4616">
        <f>IF(I4616=1,"Varón","Mujer")</f>
        <v/>
      </c>
      <c r="Y4616">
        <f>IFERROR(VLOOKUP(M4616,Tablas_Equivalencia!$G$3:$H$6,2,FALSE),"Sin dato")</f>
        <v/>
      </c>
      <c r="Z4616">
        <f>IF(J4616&lt;=24,"18-24","25-29")</f>
        <v/>
      </c>
      <c r="AA4616">
        <f>IF(M4616&lt;&gt;1,"",IF(P4616=2,1,0))</f>
        <v/>
      </c>
      <c r="AB4616">
        <f>IF(M4616&lt;&gt;1,"",IF(O4616&gt;=2,1,0))</f>
        <v/>
      </c>
      <c r="AC4616">
        <f>IF(M4616&lt;&gt;1,"",IF(OR(Q4616=999,Q4616=""),"",IF(OR(Q4616&lt;35,Q4616&gt;48),1,0)))</f>
        <v/>
      </c>
      <c r="AD4616">
        <f>IF(COUNT(AA4616:AC4616)&lt;3,"",SUM(AA4616:AC4616))</f>
        <v/>
      </c>
      <c r="AE4616">
        <f>IF(L4616&gt;=4,2,IF(L4616&gt;=2,1,0))</f>
        <v/>
      </c>
      <c r="AF4616">
        <f>IF(L4616&gt;=5,1,0)</f>
        <v/>
      </c>
      <c r="AG4616">
        <f>AE4616+AF4616</f>
        <v/>
      </c>
      <c r="AH4616" s="15">
        <f>IF(M4616&lt;&gt;1,"",IF(OR(R4616=-9,R4616=""),"",R4616))</f>
        <v/>
      </c>
      <c r="AI4616">
        <f>IF(M4616&lt;&gt;1,"",IF(OR(Q4616=999,Q4616=""),"",Q4616))</f>
        <v/>
      </c>
    </row>
    <row r="4617">
      <c r="A4617" t="inlineStr">
        <is>
          <t>TQRMNOP124700</t>
        </is>
      </c>
      <c r="B4617" t="n">
        <v>2025</v>
      </c>
      <c r="C4617" t="n">
        <v>1</v>
      </c>
      <c r="D4617" t="n">
        <v>44</v>
      </c>
      <c r="E4617" t="inlineStr">
        <is>
          <t>N</t>
        </is>
      </c>
      <c r="F4617" t="n">
        <v>4</v>
      </c>
      <c r="G4617" t="n">
        <v>794</v>
      </c>
      <c r="H4617" t="n">
        <v>3</v>
      </c>
      <c r="I4617" t="n">
        <v>2</v>
      </c>
      <c r="J4617" t="n">
        <v>28</v>
      </c>
      <c r="K4617" t="n">
        <v>2</v>
      </c>
      <c r="L4617" t="n">
        <v>4</v>
      </c>
      <c r="M4617" t="n">
        <v>1</v>
      </c>
      <c r="N4617" t="n">
        <v>3</v>
      </c>
      <c r="O4617" t="n">
        <v>1</v>
      </c>
      <c r="P4617" t="n">
        <v>2</v>
      </c>
      <c r="Q4617" t="n">
        <v>23</v>
      </c>
      <c r="R4617" s="15" t="n">
        <v>311000</v>
      </c>
      <c r="S4617" s="15" t="n">
        <v>0</v>
      </c>
      <c r="T4617" s="15" t="n">
        <v>311000</v>
      </c>
      <c r="U4617" s="15" t="n">
        <v>95600</v>
      </c>
      <c r="V4617">
        <f>IFERROR(VLOOKUP(D4617,Tablas_Equivalencia!$A$3:$B$8,2,FALSE),"Sin dato")</f>
        <v/>
      </c>
      <c r="W4617">
        <f>IFERROR(VLOOKUP(L4617,Tablas_Equivalencia!$D$3:$E$9,2,FALSE),"Sin dato")</f>
        <v/>
      </c>
      <c r="X4617">
        <f>IF(I4617=1,"Varón","Mujer")</f>
        <v/>
      </c>
      <c r="Y4617">
        <f>IFERROR(VLOOKUP(M4617,Tablas_Equivalencia!$G$3:$H$6,2,FALSE),"Sin dato")</f>
        <v/>
      </c>
      <c r="Z4617">
        <f>IF(J4617&lt;=24,"18-24","25-29")</f>
        <v/>
      </c>
      <c r="AA4617">
        <f>IF(M4617&lt;&gt;1,"",IF(P4617=2,1,0))</f>
        <v/>
      </c>
      <c r="AB4617">
        <f>IF(M4617&lt;&gt;1,"",IF(O4617&gt;=2,1,0))</f>
        <v/>
      </c>
      <c r="AC4617">
        <f>IF(M4617&lt;&gt;1,"",IF(OR(Q4617=999,Q4617=""),"",IF(OR(Q4617&lt;35,Q4617&gt;48),1,0)))</f>
        <v/>
      </c>
      <c r="AD4617">
        <f>IF(COUNT(AA4617:AC4617)&lt;3,"",SUM(AA4617:AC4617))</f>
        <v/>
      </c>
      <c r="AE4617">
        <f>IF(L4617&gt;=4,2,IF(L4617&gt;=2,1,0))</f>
        <v/>
      </c>
      <c r="AF4617">
        <f>IF(L4617&gt;=5,1,0)</f>
        <v/>
      </c>
      <c r="AG4617">
        <f>AE4617+AF4617</f>
        <v/>
      </c>
      <c r="AH4617" s="15">
        <f>IF(M4617&lt;&gt;1,"",IF(OR(R4617=-9,R4617=""),"",R4617))</f>
        <v/>
      </c>
      <c r="AI4617">
        <f>IF(M4617&lt;&gt;1,"",IF(OR(Q4617=999,Q4617=""),"",Q4617))</f>
        <v/>
      </c>
    </row>
    <row r="4618">
      <c r="A4618" t="inlineStr">
        <is>
          <t>TQRMNOP124701</t>
        </is>
      </c>
      <c r="B4618" t="n">
        <v>2025</v>
      </c>
      <c r="C4618" t="n">
        <v>1</v>
      </c>
      <c r="D4618" t="n">
        <v>41</v>
      </c>
      <c r="E4618" t="inlineStr">
        <is>
          <t>S</t>
        </is>
      </c>
      <c r="F4618" t="n">
        <v>8</v>
      </c>
      <c r="G4618" t="n">
        <v>1340</v>
      </c>
      <c r="H4618" t="n">
        <v>10</v>
      </c>
      <c r="I4618" t="n">
        <v>1</v>
      </c>
      <c r="J4618" t="n">
        <v>26</v>
      </c>
      <c r="K4618" t="n">
        <v>2</v>
      </c>
      <c r="L4618" t="n">
        <v>2</v>
      </c>
      <c r="M4618" t="n">
        <v>1</v>
      </c>
      <c r="N4618" t="n">
        <v>3</v>
      </c>
      <c r="O4618" t="n">
        <v>1</v>
      </c>
      <c r="P4618" t="n">
        <v>2</v>
      </c>
      <c r="Q4618" t="n">
        <v>24</v>
      </c>
      <c r="R4618" s="15" t="n">
        <v>442000</v>
      </c>
      <c r="S4618" s="15" t="n">
        <v>0</v>
      </c>
      <c r="T4618" s="15" t="n">
        <v>442000</v>
      </c>
      <c r="U4618" s="15" t="n">
        <v>114100</v>
      </c>
      <c r="V4618">
        <f>IFERROR(VLOOKUP(D4618,Tablas_Equivalencia!$A$3:$B$8,2,FALSE),"Sin dato")</f>
        <v/>
      </c>
      <c r="W4618">
        <f>IFERROR(VLOOKUP(L4618,Tablas_Equivalencia!$D$3:$E$9,2,FALSE),"Sin dato")</f>
        <v/>
      </c>
      <c r="X4618">
        <f>IF(I4618=1,"Varón","Mujer")</f>
        <v/>
      </c>
      <c r="Y4618">
        <f>IFERROR(VLOOKUP(M4618,Tablas_Equivalencia!$G$3:$H$6,2,FALSE),"Sin dato")</f>
        <v/>
      </c>
      <c r="Z4618">
        <f>IF(J4618&lt;=24,"18-24","25-29")</f>
        <v/>
      </c>
      <c r="AA4618">
        <f>IF(M4618&lt;&gt;1,"",IF(P4618=2,1,0))</f>
        <v/>
      </c>
      <c r="AB4618">
        <f>IF(M4618&lt;&gt;1,"",IF(O4618&gt;=2,1,0))</f>
        <v/>
      </c>
      <c r="AC4618">
        <f>IF(M4618&lt;&gt;1,"",IF(OR(Q4618=999,Q4618=""),"",IF(OR(Q4618&lt;35,Q4618&gt;48),1,0)))</f>
        <v/>
      </c>
      <c r="AD4618">
        <f>IF(COUNT(AA4618:AC4618)&lt;3,"",SUM(AA4618:AC4618))</f>
        <v/>
      </c>
      <c r="AE4618">
        <f>IF(L4618&gt;=4,2,IF(L4618&gt;=2,1,0))</f>
        <v/>
      </c>
      <c r="AF4618">
        <f>IF(L4618&gt;=5,1,0)</f>
        <v/>
      </c>
      <c r="AG4618">
        <f>AE4618+AF4618</f>
        <v/>
      </c>
      <c r="AH4618" s="15">
        <f>IF(M4618&lt;&gt;1,"",IF(OR(R4618=-9,R4618=""),"",R4618))</f>
        <v/>
      </c>
      <c r="AI4618">
        <f>IF(M4618&lt;&gt;1,"",IF(OR(Q4618=999,Q4618=""),"",Q4618))</f>
        <v/>
      </c>
    </row>
    <row r="4619">
      <c r="A4619" t="inlineStr">
        <is>
          <t>TQRMNOP124721</t>
        </is>
      </c>
      <c r="B4619" t="n">
        <v>2025</v>
      </c>
      <c r="C4619" t="n">
        <v>1</v>
      </c>
      <c r="D4619" t="n">
        <v>44</v>
      </c>
      <c r="E4619" t="inlineStr">
        <is>
          <t>N</t>
        </is>
      </c>
      <c r="F4619" t="n">
        <v>2</v>
      </c>
      <c r="G4619" t="n">
        <v>2013</v>
      </c>
      <c r="H4619" t="n">
        <v>3</v>
      </c>
      <c r="I4619" t="n">
        <v>2</v>
      </c>
      <c r="J4619" t="n">
        <v>19</v>
      </c>
      <c r="K4619" t="n">
        <v>1</v>
      </c>
      <c r="L4619" t="n">
        <v>4</v>
      </c>
      <c r="M4619" t="n">
        <v>3</v>
      </c>
      <c r="R4619" s="15" t="n">
        <v>0</v>
      </c>
      <c r="S4619" s="15" t="n">
        <v>0</v>
      </c>
      <c r="T4619" s="15" t="n">
        <v>0</v>
      </c>
      <c r="U4619" s="15" t="n">
        <v>82800</v>
      </c>
      <c r="V4619">
        <f>IFERROR(VLOOKUP(D4619,Tablas_Equivalencia!$A$3:$B$8,2,FALSE),"Sin dato")</f>
        <v/>
      </c>
      <c r="W4619">
        <f>IFERROR(VLOOKUP(L4619,Tablas_Equivalencia!$D$3:$E$9,2,FALSE),"Sin dato")</f>
        <v/>
      </c>
      <c r="X4619">
        <f>IF(I4619=1,"Varón","Mujer")</f>
        <v/>
      </c>
      <c r="Y4619">
        <f>IFERROR(VLOOKUP(M4619,Tablas_Equivalencia!$G$3:$H$6,2,FALSE),"Sin dato")</f>
        <v/>
      </c>
      <c r="Z4619">
        <f>IF(J4619&lt;=24,"18-24","25-29")</f>
        <v/>
      </c>
      <c r="AA4619">
        <f>IF(M4619&lt;&gt;1,"",IF(P4619=2,1,0))</f>
        <v/>
      </c>
      <c r="AB4619">
        <f>IF(M4619&lt;&gt;1,"",IF(O4619&gt;=2,1,0))</f>
        <v/>
      </c>
      <c r="AC4619">
        <f>IF(M4619&lt;&gt;1,"",IF(OR(Q4619=999,Q4619=""),"",IF(OR(Q4619&lt;35,Q4619&gt;48),1,0)))</f>
        <v/>
      </c>
      <c r="AD4619">
        <f>IF(COUNT(AA4619:AC4619)&lt;3,"",SUM(AA4619:AC4619))</f>
        <v/>
      </c>
      <c r="AE4619">
        <f>IF(L4619&gt;=4,2,IF(L4619&gt;=2,1,0))</f>
        <v/>
      </c>
      <c r="AF4619">
        <f>IF(L4619&gt;=5,1,0)</f>
        <v/>
      </c>
      <c r="AG4619">
        <f>AE4619+AF4619</f>
        <v/>
      </c>
      <c r="AH4619" s="15">
        <f>IF(M4619&lt;&gt;1,"",IF(OR(R4619=-9,R4619=""),"",R4619))</f>
        <v/>
      </c>
      <c r="AI4619">
        <f>IF(M4619&lt;&gt;1,"",IF(OR(Q4619=999,Q4619=""),"",Q4619))</f>
        <v/>
      </c>
    </row>
    <row r="4620">
      <c r="A4620" t="inlineStr">
        <is>
          <t>TQRMNOP124727</t>
        </is>
      </c>
      <c r="B4620" t="n">
        <v>2025</v>
      </c>
      <c r="C4620" t="n">
        <v>1</v>
      </c>
      <c r="D4620" t="n">
        <v>41</v>
      </c>
      <c r="E4620" t="inlineStr">
        <is>
          <t>N</t>
        </is>
      </c>
      <c r="F4620" t="n">
        <v>15</v>
      </c>
      <c r="G4620" t="n">
        <v>1996</v>
      </c>
      <c r="H4620" t="n">
        <v>3</v>
      </c>
      <c r="I4620" t="n">
        <v>1</v>
      </c>
      <c r="J4620" t="n">
        <v>19</v>
      </c>
      <c r="K4620" t="n">
        <v>2</v>
      </c>
      <c r="L4620" t="n">
        <v>4</v>
      </c>
      <c r="M4620" t="n">
        <v>1</v>
      </c>
      <c r="N4620" t="n">
        <v>3</v>
      </c>
      <c r="O4620" t="n">
        <v>3</v>
      </c>
      <c r="P4620" t="n">
        <v>2</v>
      </c>
      <c r="Q4620" t="n">
        <v>38</v>
      </c>
      <c r="R4620" s="15" t="n">
        <v>537000</v>
      </c>
      <c r="S4620" s="15" t="n">
        <v>0</v>
      </c>
      <c r="T4620" s="15" t="n">
        <v>537000</v>
      </c>
      <c r="U4620" s="15" t="n">
        <v>172500</v>
      </c>
      <c r="V4620">
        <f>IFERROR(VLOOKUP(D4620,Tablas_Equivalencia!$A$3:$B$8,2,FALSE),"Sin dato")</f>
        <v/>
      </c>
      <c r="W4620">
        <f>IFERROR(VLOOKUP(L4620,Tablas_Equivalencia!$D$3:$E$9,2,FALSE),"Sin dato")</f>
        <v/>
      </c>
      <c r="X4620">
        <f>IF(I4620=1,"Varón","Mujer")</f>
        <v/>
      </c>
      <c r="Y4620">
        <f>IFERROR(VLOOKUP(M4620,Tablas_Equivalencia!$G$3:$H$6,2,FALSE),"Sin dato")</f>
        <v/>
      </c>
      <c r="Z4620">
        <f>IF(J4620&lt;=24,"18-24","25-29")</f>
        <v/>
      </c>
      <c r="AA4620">
        <f>IF(M4620&lt;&gt;1,"",IF(P4620=2,1,0))</f>
        <v/>
      </c>
      <c r="AB4620">
        <f>IF(M4620&lt;&gt;1,"",IF(O4620&gt;=2,1,0))</f>
        <v/>
      </c>
      <c r="AC4620">
        <f>IF(M4620&lt;&gt;1,"",IF(OR(Q4620=999,Q4620=""),"",IF(OR(Q4620&lt;35,Q4620&gt;48),1,0)))</f>
        <v/>
      </c>
      <c r="AD4620">
        <f>IF(COUNT(AA4620:AC4620)&lt;3,"",SUM(AA4620:AC4620))</f>
        <v/>
      </c>
      <c r="AE4620">
        <f>IF(L4620&gt;=4,2,IF(L4620&gt;=2,1,0))</f>
        <v/>
      </c>
      <c r="AF4620">
        <f>IF(L4620&gt;=5,1,0)</f>
        <v/>
      </c>
      <c r="AG4620">
        <f>AE4620+AF4620</f>
        <v/>
      </c>
      <c r="AH4620" s="15">
        <f>IF(M4620&lt;&gt;1,"",IF(OR(R4620=-9,R4620=""),"",R4620))</f>
        <v/>
      </c>
      <c r="AI4620">
        <f>IF(M4620&lt;&gt;1,"",IF(OR(Q4620=999,Q4620=""),"",Q4620))</f>
        <v/>
      </c>
    </row>
    <row r="4621">
      <c r="A4621" t="inlineStr">
        <is>
          <t>TQRMNOP124732</t>
        </is>
      </c>
      <c r="B4621" t="n">
        <v>2025</v>
      </c>
      <c r="C4621" t="n">
        <v>1</v>
      </c>
      <c r="D4621" t="n">
        <v>43</v>
      </c>
      <c r="E4621" t="inlineStr">
        <is>
          <t>S</t>
        </is>
      </c>
      <c r="F4621" t="n">
        <v>17</v>
      </c>
      <c r="G4621" t="n">
        <v>932</v>
      </c>
      <c r="H4621" t="n">
        <v>3</v>
      </c>
      <c r="I4621" t="n">
        <v>1</v>
      </c>
      <c r="J4621" t="n">
        <v>20</v>
      </c>
      <c r="K4621" t="n">
        <v>1</v>
      </c>
      <c r="L4621" t="n">
        <v>4</v>
      </c>
      <c r="M4621" t="n">
        <v>1</v>
      </c>
      <c r="N4621" t="n">
        <v>3</v>
      </c>
      <c r="O4621" t="n">
        <v>2</v>
      </c>
      <c r="P4621" t="n">
        <v>2</v>
      </c>
      <c r="Q4621" t="n">
        <v>49</v>
      </c>
      <c r="R4621" s="15" t="n">
        <v>289000</v>
      </c>
      <c r="S4621" s="15" t="n">
        <v>0</v>
      </c>
      <c r="T4621" s="15" t="n">
        <v>289000</v>
      </c>
      <c r="U4621" s="15" t="n">
        <v>179300</v>
      </c>
      <c r="V4621">
        <f>IFERROR(VLOOKUP(D4621,Tablas_Equivalencia!$A$3:$B$8,2,FALSE),"Sin dato")</f>
        <v/>
      </c>
      <c r="W4621">
        <f>IFERROR(VLOOKUP(L4621,Tablas_Equivalencia!$D$3:$E$9,2,FALSE),"Sin dato")</f>
        <v/>
      </c>
      <c r="X4621">
        <f>IF(I4621=1,"Varón","Mujer")</f>
        <v/>
      </c>
      <c r="Y4621">
        <f>IFERROR(VLOOKUP(M4621,Tablas_Equivalencia!$G$3:$H$6,2,FALSE),"Sin dato")</f>
        <v/>
      </c>
      <c r="Z4621">
        <f>IF(J4621&lt;=24,"18-24","25-29")</f>
        <v/>
      </c>
      <c r="AA4621">
        <f>IF(M4621&lt;&gt;1,"",IF(P4621=2,1,0))</f>
        <v/>
      </c>
      <c r="AB4621">
        <f>IF(M4621&lt;&gt;1,"",IF(O4621&gt;=2,1,0))</f>
        <v/>
      </c>
      <c r="AC4621">
        <f>IF(M4621&lt;&gt;1,"",IF(OR(Q4621=999,Q4621=""),"",IF(OR(Q4621&lt;35,Q4621&gt;48),1,0)))</f>
        <v/>
      </c>
      <c r="AD4621">
        <f>IF(COUNT(AA4621:AC4621)&lt;3,"",SUM(AA4621:AC4621))</f>
        <v/>
      </c>
      <c r="AE4621">
        <f>IF(L4621&gt;=4,2,IF(L4621&gt;=2,1,0))</f>
        <v/>
      </c>
      <c r="AF4621">
        <f>IF(L4621&gt;=5,1,0)</f>
        <v/>
      </c>
      <c r="AG4621">
        <f>AE4621+AF4621</f>
        <v/>
      </c>
      <c r="AH4621" s="15">
        <f>IF(M4621&lt;&gt;1,"",IF(OR(R4621=-9,R4621=""),"",R4621))</f>
        <v/>
      </c>
      <c r="AI4621">
        <f>IF(M4621&lt;&gt;1,"",IF(OR(Q4621=999,Q4621=""),"",Q4621))</f>
        <v/>
      </c>
    </row>
    <row r="4622">
      <c r="A4622" t="inlineStr">
        <is>
          <t>TQRMNOP124733</t>
        </is>
      </c>
      <c r="B4622" t="n">
        <v>2025</v>
      </c>
      <c r="C4622" t="n">
        <v>1</v>
      </c>
      <c r="D4622" t="n">
        <v>43</v>
      </c>
      <c r="E4622" t="inlineStr">
        <is>
          <t>S</t>
        </is>
      </c>
      <c r="F4622" t="n">
        <v>19</v>
      </c>
      <c r="G4622" t="n">
        <v>1265</v>
      </c>
      <c r="H4622" t="n">
        <v>1</v>
      </c>
      <c r="I4622" t="n">
        <v>1</v>
      </c>
      <c r="J4622" t="n">
        <v>27</v>
      </c>
      <c r="K4622" t="n">
        <v>2</v>
      </c>
      <c r="L4622" t="n">
        <v>4</v>
      </c>
      <c r="M4622" t="n">
        <v>2</v>
      </c>
      <c r="R4622" s="15" t="n">
        <v>0</v>
      </c>
      <c r="S4622" s="15" t="n">
        <v>0</v>
      </c>
      <c r="T4622" s="15" t="n">
        <v>0</v>
      </c>
      <c r="U4622" s="15" t="n">
        <v>173900</v>
      </c>
      <c r="V4622">
        <f>IFERROR(VLOOKUP(D4622,Tablas_Equivalencia!$A$3:$B$8,2,FALSE),"Sin dato")</f>
        <v/>
      </c>
      <c r="W4622">
        <f>IFERROR(VLOOKUP(L4622,Tablas_Equivalencia!$D$3:$E$9,2,FALSE),"Sin dato")</f>
        <v/>
      </c>
      <c r="X4622">
        <f>IF(I4622=1,"Varón","Mujer")</f>
        <v/>
      </c>
      <c r="Y4622">
        <f>IFERROR(VLOOKUP(M4622,Tablas_Equivalencia!$G$3:$H$6,2,FALSE),"Sin dato")</f>
        <v/>
      </c>
      <c r="Z4622">
        <f>IF(J4622&lt;=24,"18-24","25-29")</f>
        <v/>
      </c>
      <c r="AA4622">
        <f>IF(M4622&lt;&gt;1,"",IF(P4622=2,1,0))</f>
        <v/>
      </c>
      <c r="AB4622">
        <f>IF(M4622&lt;&gt;1,"",IF(O4622&gt;=2,1,0))</f>
        <v/>
      </c>
      <c r="AC4622">
        <f>IF(M4622&lt;&gt;1,"",IF(OR(Q4622=999,Q4622=""),"",IF(OR(Q4622&lt;35,Q4622&gt;48),1,0)))</f>
        <v/>
      </c>
      <c r="AD4622">
        <f>IF(COUNT(AA4622:AC4622)&lt;3,"",SUM(AA4622:AC4622))</f>
        <v/>
      </c>
      <c r="AE4622">
        <f>IF(L4622&gt;=4,2,IF(L4622&gt;=2,1,0))</f>
        <v/>
      </c>
      <c r="AF4622">
        <f>IF(L4622&gt;=5,1,0)</f>
        <v/>
      </c>
      <c r="AG4622">
        <f>AE4622+AF4622</f>
        <v/>
      </c>
      <c r="AH4622" s="15">
        <f>IF(M4622&lt;&gt;1,"",IF(OR(R4622=-9,R4622=""),"",R4622))</f>
        <v/>
      </c>
      <c r="AI4622">
        <f>IF(M4622&lt;&gt;1,"",IF(OR(Q4622=999,Q4622=""),"",Q4622))</f>
        <v/>
      </c>
    </row>
    <row r="4623">
      <c r="A4623" t="inlineStr">
        <is>
          <t>TQRMNOP124739</t>
        </is>
      </c>
      <c r="B4623" t="n">
        <v>2025</v>
      </c>
      <c r="C4623" t="n">
        <v>1</v>
      </c>
      <c r="D4623" t="n">
        <v>42</v>
      </c>
      <c r="E4623" t="inlineStr">
        <is>
          <t>N</t>
        </is>
      </c>
      <c r="F4623" t="n">
        <v>27</v>
      </c>
      <c r="G4623" t="n">
        <v>1470</v>
      </c>
      <c r="H4623" t="n">
        <v>2</v>
      </c>
      <c r="I4623" t="n">
        <v>1</v>
      </c>
      <c r="J4623" t="n">
        <v>24</v>
      </c>
      <c r="K4623" t="n">
        <v>2</v>
      </c>
      <c r="L4623" t="n">
        <v>4</v>
      </c>
      <c r="M4623" t="n">
        <v>3</v>
      </c>
      <c r="R4623" s="15" t="n">
        <v>0</v>
      </c>
      <c r="S4623" s="15" t="n">
        <v>0</v>
      </c>
      <c r="T4623" s="15" t="n">
        <v>0</v>
      </c>
      <c r="U4623" s="15" t="n">
        <v>122300</v>
      </c>
      <c r="V4623">
        <f>IFERROR(VLOOKUP(D4623,Tablas_Equivalencia!$A$3:$B$8,2,FALSE),"Sin dato")</f>
        <v/>
      </c>
      <c r="W4623">
        <f>IFERROR(VLOOKUP(L4623,Tablas_Equivalencia!$D$3:$E$9,2,FALSE),"Sin dato")</f>
        <v/>
      </c>
      <c r="X4623">
        <f>IF(I4623=1,"Varón","Mujer")</f>
        <v/>
      </c>
      <c r="Y4623">
        <f>IFERROR(VLOOKUP(M4623,Tablas_Equivalencia!$G$3:$H$6,2,FALSE),"Sin dato")</f>
        <v/>
      </c>
      <c r="Z4623">
        <f>IF(J4623&lt;=24,"18-24","25-29")</f>
        <v/>
      </c>
      <c r="AA4623">
        <f>IF(M4623&lt;&gt;1,"",IF(P4623=2,1,0))</f>
        <v/>
      </c>
      <c r="AB4623">
        <f>IF(M4623&lt;&gt;1,"",IF(O4623&gt;=2,1,0))</f>
        <v/>
      </c>
      <c r="AC4623">
        <f>IF(M4623&lt;&gt;1,"",IF(OR(Q4623=999,Q4623=""),"",IF(OR(Q4623&lt;35,Q4623&gt;48),1,0)))</f>
        <v/>
      </c>
      <c r="AD4623">
        <f>IF(COUNT(AA4623:AC4623)&lt;3,"",SUM(AA4623:AC4623))</f>
        <v/>
      </c>
      <c r="AE4623">
        <f>IF(L4623&gt;=4,2,IF(L4623&gt;=2,1,0))</f>
        <v/>
      </c>
      <c r="AF4623">
        <f>IF(L4623&gt;=5,1,0)</f>
        <v/>
      </c>
      <c r="AG4623">
        <f>AE4623+AF4623</f>
        <v/>
      </c>
      <c r="AH4623" s="15">
        <f>IF(M4623&lt;&gt;1,"",IF(OR(R4623=-9,R4623=""),"",R4623))</f>
        <v/>
      </c>
      <c r="AI4623">
        <f>IF(M4623&lt;&gt;1,"",IF(OR(Q4623=999,Q4623=""),"",Q4623))</f>
        <v/>
      </c>
    </row>
    <row r="4624">
      <c r="A4624" t="inlineStr">
        <is>
          <t>TQRMNOP124749</t>
        </is>
      </c>
      <c r="B4624" t="n">
        <v>2025</v>
      </c>
      <c r="C4624" t="n">
        <v>1</v>
      </c>
      <c r="D4624" t="n">
        <v>42</v>
      </c>
      <c r="E4624" t="inlineStr">
        <is>
          <t>N</t>
        </is>
      </c>
      <c r="F4624" t="n">
        <v>25</v>
      </c>
      <c r="G4624" t="n">
        <v>1395</v>
      </c>
      <c r="H4624" t="n">
        <v>3</v>
      </c>
      <c r="I4624" t="n">
        <v>2</v>
      </c>
      <c r="J4624" t="n">
        <v>18</v>
      </c>
      <c r="K4624" t="n">
        <v>1</v>
      </c>
      <c r="L4624" t="n">
        <v>4</v>
      </c>
      <c r="M4624" t="n">
        <v>1</v>
      </c>
      <c r="N4624" t="n">
        <v>3</v>
      </c>
      <c r="O4624" t="n">
        <v>1</v>
      </c>
      <c r="P4624" t="n">
        <v>1</v>
      </c>
      <c r="Q4624" t="n">
        <v>57</v>
      </c>
      <c r="R4624" s="15" t="n">
        <v>349000</v>
      </c>
      <c r="S4624" s="15" t="n">
        <v>0</v>
      </c>
      <c r="T4624" s="15" t="n">
        <v>349000</v>
      </c>
      <c r="U4624" s="15" t="n">
        <v>221000</v>
      </c>
      <c r="V4624">
        <f>IFERROR(VLOOKUP(D4624,Tablas_Equivalencia!$A$3:$B$8,2,FALSE),"Sin dato")</f>
        <v/>
      </c>
      <c r="W4624">
        <f>IFERROR(VLOOKUP(L4624,Tablas_Equivalencia!$D$3:$E$9,2,FALSE),"Sin dato")</f>
        <v/>
      </c>
      <c r="X4624">
        <f>IF(I4624=1,"Varón","Mujer")</f>
        <v/>
      </c>
      <c r="Y4624">
        <f>IFERROR(VLOOKUP(M4624,Tablas_Equivalencia!$G$3:$H$6,2,FALSE),"Sin dato")</f>
        <v/>
      </c>
      <c r="Z4624">
        <f>IF(J4624&lt;=24,"18-24","25-29")</f>
        <v/>
      </c>
      <c r="AA4624">
        <f>IF(M4624&lt;&gt;1,"",IF(P4624=2,1,0))</f>
        <v/>
      </c>
      <c r="AB4624">
        <f>IF(M4624&lt;&gt;1,"",IF(O4624&gt;=2,1,0))</f>
        <v/>
      </c>
      <c r="AC4624">
        <f>IF(M4624&lt;&gt;1,"",IF(OR(Q4624=999,Q4624=""),"",IF(OR(Q4624&lt;35,Q4624&gt;48),1,0)))</f>
        <v/>
      </c>
      <c r="AD4624">
        <f>IF(COUNT(AA4624:AC4624)&lt;3,"",SUM(AA4624:AC4624))</f>
        <v/>
      </c>
      <c r="AE4624">
        <f>IF(L4624&gt;=4,2,IF(L4624&gt;=2,1,0))</f>
        <v/>
      </c>
      <c r="AF4624">
        <f>IF(L4624&gt;=5,1,0)</f>
        <v/>
      </c>
      <c r="AG4624">
        <f>AE4624+AF4624</f>
        <v/>
      </c>
      <c r="AH4624" s="15">
        <f>IF(M4624&lt;&gt;1,"",IF(OR(R4624=-9,R4624=""),"",R4624))</f>
        <v/>
      </c>
      <c r="AI4624">
        <f>IF(M4624&lt;&gt;1,"",IF(OR(Q4624=999,Q4624=""),"",Q4624))</f>
        <v/>
      </c>
    </row>
    <row r="4625">
      <c r="A4625" t="inlineStr">
        <is>
          <t>TQRMNOP124750</t>
        </is>
      </c>
      <c r="B4625" t="n">
        <v>2025</v>
      </c>
      <c r="C4625" t="n">
        <v>1</v>
      </c>
      <c r="D4625" t="n">
        <v>1</v>
      </c>
      <c r="E4625" t="inlineStr">
        <is>
          <t>S</t>
        </is>
      </c>
      <c r="F4625" t="n">
        <v>33</v>
      </c>
      <c r="G4625" t="n">
        <v>1622</v>
      </c>
      <c r="H4625" t="n">
        <v>3</v>
      </c>
      <c r="I4625" t="n">
        <v>2</v>
      </c>
      <c r="J4625" t="n">
        <v>25</v>
      </c>
      <c r="K4625" t="n">
        <v>1</v>
      </c>
      <c r="L4625" t="n">
        <v>6</v>
      </c>
      <c r="M4625" t="n">
        <v>1</v>
      </c>
      <c r="N4625" t="n">
        <v>3</v>
      </c>
      <c r="O4625" t="n">
        <v>1</v>
      </c>
      <c r="P4625" t="n">
        <v>1</v>
      </c>
      <c r="Q4625" t="n">
        <v>25</v>
      </c>
      <c r="R4625" s="15" t="n">
        <v>1666000</v>
      </c>
      <c r="S4625" s="15" t="n">
        <v>0</v>
      </c>
      <c r="T4625" s="15" t="n">
        <v>1666000</v>
      </c>
      <c r="U4625" s="15" t="n">
        <v>163900</v>
      </c>
      <c r="V4625">
        <f>IFERROR(VLOOKUP(D4625,Tablas_Equivalencia!$A$3:$B$8,2,FALSE),"Sin dato")</f>
        <v/>
      </c>
      <c r="W4625">
        <f>IFERROR(VLOOKUP(L4625,Tablas_Equivalencia!$D$3:$E$9,2,FALSE),"Sin dato")</f>
        <v/>
      </c>
      <c r="X4625">
        <f>IF(I4625=1,"Varón","Mujer")</f>
        <v/>
      </c>
      <c r="Y4625">
        <f>IFERROR(VLOOKUP(M4625,Tablas_Equivalencia!$G$3:$H$6,2,FALSE),"Sin dato")</f>
        <v/>
      </c>
      <c r="Z4625">
        <f>IF(J4625&lt;=24,"18-24","25-29")</f>
        <v/>
      </c>
      <c r="AA4625">
        <f>IF(M4625&lt;&gt;1,"",IF(P4625=2,1,0))</f>
        <v/>
      </c>
      <c r="AB4625">
        <f>IF(M4625&lt;&gt;1,"",IF(O4625&gt;=2,1,0))</f>
        <v/>
      </c>
      <c r="AC4625">
        <f>IF(M4625&lt;&gt;1,"",IF(OR(Q4625=999,Q4625=""),"",IF(OR(Q4625&lt;35,Q4625&gt;48),1,0)))</f>
        <v/>
      </c>
      <c r="AD4625">
        <f>IF(COUNT(AA4625:AC4625)&lt;3,"",SUM(AA4625:AC4625))</f>
        <v/>
      </c>
      <c r="AE4625">
        <f>IF(L4625&gt;=4,2,IF(L4625&gt;=2,1,0))</f>
        <v/>
      </c>
      <c r="AF4625">
        <f>IF(L4625&gt;=5,1,0)</f>
        <v/>
      </c>
      <c r="AG4625">
        <f>AE4625+AF4625</f>
        <v/>
      </c>
      <c r="AH4625" s="15">
        <f>IF(M4625&lt;&gt;1,"",IF(OR(R4625=-9,R4625=""),"",R4625))</f>
        <v/>
      </c>
      <c r="AI4625">
        <f>IF(M4625&lt;&gt;1,"",IF(OR(Q4625=999,Q4625=""),"",Q4625))</f>
        <v/>
      </c>
    </row>
    <row r="4626">
      <c r="A4626" t="inlineStr">
        <is>
          <t>TQRMNOP124758</t>
        </is>
      </c>
      <c r="B4626" t="n">
        <v>2025</v>
      </c>
      <c r="C4626" t="n">
        <v>1</v>
      </c>
      <c r="D4626" t="n">
        <v>1</v>
      </c>
      <c r="E4626" t="inlineStr">
        <is>
          <t>S</t>
        </is>
      </c>
      <c r="F4626" t="n">
        <v>32</v>
      </c>
      <c r="G4626" t="n">
        <v>1420</v>
      </c>
      <c r="H4626" t="n">
        <v>1</v>
      </c>
      <c r="I4626" t="n">
        <v>1</v>
      </c>
      <c r="J4626" t="n">
        <v>29</v>
      </c>
      <c r="K4626" t="n">
        <v>2</v>
      </c>
      <c r="L4626" t="n">
        <v>3</v>
      </c>
      <c r="M4626" t="n">
        <v>1</v>
      </c>
      <c r="N4626" t="n">
        <v>2</v>
      </c>
      <c r="O4626" t="n">
        <v>2</v>
      </c>
      <c r="P4626" t="n">
        <v>2</v>
      </c>
      <c r="Q4626" t="n">
        <v>999</v>
      </c>
      <c r="R4626" s="15" t="n">
        <v>551000</v>
      </c>
      <c r="S4626" s="15" t="n">
        <v>0</v>
      </c>
      <c r="T4626" s="15" t="n">
        <v>551000</v>
      </c>
      <c r="U4626" s="15" t="n">
        <v>206300</v>
      </c>
      <c r="V4626">
        <f>IFERROR(VLOOKUP(D4626,Tablas_Equivalencia!$A$3:$B$8,2,FALSE),"Sin dato")</f>
        <v/>
      </c>
      <c r="W4626">
        <f>IFERROR(VLOOKUP(L4626,Tablas_Equivalencia!$D$3:$E$9,2,FALSE),"Sin dato")</f>
        <v/>
      </c>
      <c r="X4626">
        <f>IF(I4626=1,"Varón","Mujer")</f>
        <v/>
      </c>
      <c r="Y4626">
        <f>IFERROR(VLOOKUP(M4626,Tablas_Equivalencia!$G$3:$H$6,2,FALSE),"Sin dato")</f>
        <v/>
      </c>
      <c r="Z4626">
        <f>IF(J4626&lt;=24,"18-24","25-29")</f>
        <v/>
      </c>
      <c r="AA4626">
        <f>IF(M4626&lt;&gt;1,"",IF(P4626=2,1,0))</f>
        <v/>
      </c>
      <c r="AB4626">
        <f>IF(M4626&lt;&gt;1,"",IF(O4626&gt;=2,1,0))</f>
        <v/>
      </c>
      <c r="AC4626">
        <f>IF(M4626&lt;&gt;1,"",IF(OR(Q4626=999,Q4626=""),"",IF(OR(Q4626&lt;35,Q4626&gt;48),1,0)))</f>
        <v/>
      </c>
      <c r="AD4626">
        <f>IF(COUNT(AA4626:AC4626)&lt;3,"",SUM(AA4626:AC4626))</f>
        <v/>
      </c>
      <c r="AE4626">
        <f>IF(L4626&gt;=4,2,IF(L4626&gt;=2,1,0))</f>
        <v/>
      </c>
      <c r="AF4626">
        <f>IF(L4626&gt;=5,1,0)</f>
        <v/>
      </c>
      <c r="AG4626">
        <f>AE4626+AF4626</f>
        <v/>
      </c>
      <c r="AH4626" s="15">
        <f>IF(M4626&lt;&gt;1,"",IF(OR(R4626=-9,R4626=""),"",R4626))</f>
        <v/>
      </c>
      <c r="AI4626">
        <f>IF(M4626&lt;&gt;1,"",IF(OR(Q4626=999,Q4626=""),"",Q4626))</f>
        <v/>
      </c>
    </row>
    <row r="4627">
      <c r="A4627" t="inlineStr">
        <is>
          <t>TQRMNOP124764</t>
        </is>
      </c>
      <c r="B4627" t="n">
        <v>2025</v>
      </c>
      <c r="C4627" t="n">
        <v>1</v>
      </c>
      <c r="D4627" t="n">
        <v>40</v>
      </c>
      <c r="E4627" t="inlineStr">
        <is>
          <t>N</t>
        </is>
      </c>
      <c r="F4627" t="n">
        <v>9</v>
      </c>
      <c r="G4627" t="n">
        <v>975</v>
      </c>
      <c r="H4627" t="n">
        <v>10</v>
      </c>
      <c r="I4627" t="n">
        <v>1</v>
      </c>
      <c r="J4627" t="n">
        <v>28</v>
      </c>
      <c r="K4627" t="n">
        <v>2</v>
      </c>
      <c r="L4627" t="n">
        <v>4</v>
      </c>
      <c r="M4627" t="n">
        <v>3</v>
      </c>
      <c r="R4627" s="15" t="n">
        <v>0</v>
      </c>
      <c r="S4627" s="15" t="n">
        <v>41000</v>
      </c>
      <c r="T4627" s="15" t="n">
        <v>41000</v>
      </c>
      <c r="U4627" s="15" t="n">
        <v>106800</v>
      </c>
      <c r="V4627">
        <f>IFERROR(VLOOKUP(D4627,Tablas_Equivalencia!$A$3:$B$8,2,FALSE),"Sin dato")</f>
        <v/>
      </c>
      <c r="W4627">
        <f>IFERROR(VLOOKUP(L4627,Tablas_Equivalencia!$D$3:$E$9,2,FALSE),"Sin dato")</f>
        <v/>
      </c>
      <c r="X4627">
        <f>IF(I4627=1,"Varón","Mujer")</f>
        <v/>
      </c>
      <c r="Y4627">
        <f>IFERROR(VLOOKUP(M4627,Tablas_Equivalencia!$G$3:$H$6,2,FALSE),"Sin dato")</f>
        <v/>
      </c>
      <c r="Z4627">
        <f>IF(J4627&lt;=24,"18-24","25-29")</f>
        <v/>
      </c>
      <c r="AA4627">
        <f>IF(M4627&lt;&gt;1,"",IF(P4627=2,1,0))</f>
        <v/>
      </c>
      <c r="AB4627">
        <f>IF(M4627&lt;&gt;1,"",IF(O4627&gt;=2,1,0))</f>
        <v/>
      </c>
      <c r="AC4627">
        <f>IF(M4627&lt;&gt;1,"",IF(OR(Q4627=999,Q4627=""),"",IF(OR(Q4627&lt;35,Q4627&gt;48),1,0)))</f>
        <v/>
      </c>
      <c r="AD4627">
        <f>IF(COUNT(AA4627:AC4627)&lt;3,"",SUM(AA4627:AC4627))</f>
        <v/>
      </c>
      <c r="AE4627">
        <f>IF(L4627&gt;=4,2,IF(L4627&gt;=2,1,0))</f>
        <v/>
      </c>
      <c r="AF4627">
        <f>IF(L4627&gt;=5,1,0)</f>
        <v/>
      </c>
      <c r="AG4627">
        <f>AE4627+AF4627</f>
        <v/>
      </c>
      <c r="AH4627" s="15">
        <f>IF(M4627&lt;&gt;1,"",IF(OR(R4627=-9,R4627=""),"",R4627))</f>
        <v/>
      </c>
      <c r="AI4627">
        <f>IF(M4627&lt;&gt;1,"",IF(OR(Q4627=999,Q4627=""),"",Q4627))</f>
        <v/>
      </c>
    </row>
    <row r="4628">
      <c r="A4628" t="inlineStr">
        <is>
          <t>TQRMNOP124772</t>
        </is>
      </c>
      <c r="B4628" t="n">
        <v>2025</v>
      </c>
      <c r="C4628" t="n">
        <v>1</v>
      </c>
      <c r="D4628" t="n">
        <v>1</v>
      </c>
      <c r="E4628" t="inlineStr">
        <is>
          <t>S</t>
        </is>
      </c>
      <c r="F4628" t="n">
        <v>33</v>
      </c>
      <c r="G4628" t="n">
        <v>870</v>
      </c>
      <c r="H4628" t="n">
        <v>3</v>
      </c>
      <c r="I4628" t="n">
        <v>1</v>
      </c>
      <c r="J4628" t="n">
        <v>19</v>
      </c>
      <c r="K4628" t="n">
        <v>2</v>
      </c>
      <c r="L4628" t="n">
        <v>1</v>
      </c>
      <c r="M4628" t="n">
        <v>2</v>
      </c>
      <c r="R4628" s="15" t="n">
        <v>0</v>
      </c>
      <c r="S4628" s="15" t="n">
        <v>0</v>
      </c>
      <c r="T4628" s="15" t="n">
        <v>0</v>
      </c>
      <c r="U4628" s="15" t="n">
        <v>22300</v>
      </c>
      <c r="V4628">
        <f>IFERROR(VLOOKUP(D4628,Tablas_Equivalencia!$A$3:$B$8,2,FALSE),"Sin dato")</f>
        <v/>
      </c>
      <c r="W4628">
        <f>IFERROR(VLOOKUP(L4628,Tablas_Equivalencia!$D$3:$E$9,2,FALSE),"Sin dato")</f>
        <v/>
      </c>
      <c r="X4628">
        <f>IF(I4628=1,"Varón","Mujer")</f>
        <v/>
      </c>
      <c r="Y4628">
        <f>IFERROR(VLOOKUP(M4628,Tablas_Equivalencia!$G$3:$H$6,2,FALSE),"Sin dato")</f>
        <v/>
      </c>
      <c r="Z4628">
        <f>IF(J4628&lt;=24,"18-24","25-29")</f>
        <v/>
      </c>
      <c r="AA4628">
        <f>IF(M4628&lt;&gt;1,"",IF(P4628=2,1,0))</f>
        <v/>
      </c>
      <c r="AB4628">
        <f>IF(M4628&lt;&gt;1,"",IF(O4628&gt;=2,1,0))</f>
        <v/>
      </c>
      <c r="AC4628">
        <f>IF(M4628&lt;&gt;1,"",IF(OR(Q4628=999,Q4628=""),"",IF(OR(Q4628&lt;35,Q4628&gt;48),1,0)))</f>
        <v/>
      </c>
      <c r="AD4628">
        <f>IF(COUNT(AA4628:AC4628)&lt;3,"",SUM(AA4628:AC4628))</f>
        <v/>
      </c>
      <c r="AE4628">
        <f>IF(L4628&gt;=4,2,IF(L4628&gt;=2,1,0))</f>
        <v/>
      </c>
      <c r="AF4628">
        <f>IF(L4628&gt;=5,1,0)</f>
        <v/>
      </c>
      <c r="AG4628">
        <f>AE4628+AF4628</f>
        <v/>
      </c>
      <c r="AH4628" s="15">
        <f>IF(M4628&lt;&gt;1,"",IF(OR(R4628=-9,R4628=""),"",R4628))</f>
        <v/>
      </c>
      <c r="AI4628">
        <f>IF(M4628&lt;&gt;1,"",IF(OR(Q4628=999,Q4628=""),"",Q4628))</f>
        <v/>
      </c>
    </row>
    <row r="4629">
      <c r="A4629" t="inlineStr">
        <is>
          <t>TQRMNOP124779</t>
        </is>
      </c>
      <c r="B4629" t="n">
        <v>2025</v>
      </c>
      <c r="C4629" t="n">
        <v>1</v>
      </c>
      <c r="D4629" t="n">
        <v>43</v>
      </c>
      <c r="E4629" t="inlineStr">
        <is>
          <t>S</t>
        </is>
      </c>
      <c r="F4629" t="n">
        <v>36</v>
      </c>
      <c r="G4629" t="n">
        <v>722</v>
      </c>
      <c r="H4629" t="n">
        <v>3</v>
      </c>
      <c r="I4629" t="n">
        <v>1</v>
      </c>
      <c r="J4629" t="n">
        <v>20</v>
      </c>
      <c r="K4629" t="n">
        <v>2</v>
      </c>
      <c r="L4629" t="n">
        <v>4</v>
      </c>
      <c r="M4629" t="n">
        <v>3</v>
      </c>
      <c r="R4629" s="15" t="n">
        <v>0</v>
      </c>
      <c r="S4629" s="15" t="n">
        <v>0</v>
      </c>
      <c r="T4629" s="15" t="n">
        <v>0</v>
      </c>
      <c r="U4629" s="15" t="n">
        <v>260700</v>
      </c>
      <c r="V4629">
        <f>IFERROR(VLOOKUP(D4629,Tablas_Equivalencia!$A$3:$B$8,2,FALSE),"Sin dato")</f>
        <v/>
      </c>
      <c r="W4629">
        <f>IFERROR(VLOOKUP(L4629,Tablas_Equivalencia!$D$3:$E$9,2,FALSE),"Sin dato")</f>
        <v/>
      </c>
      <c r="X4629">
        <f>IF(I4629=1,"Varón","Mujer")</f>
        <v/>
      </c>
      <c r="Y4629">
        <f>IFERROR(VLOOKUP(M4629,Tablas_Equivalencia!$G$3:$H$6,2,FALSE),"Sin dato")</f>
        <v/>
      </c>
      <c r="Z4629">
        <f>IF(J4629&lt;=24,"18-24","25-29")</f>
        <v/>
      </c>
      <c r="AA4629">
        <f>IF(M4629&lt;&gt;1,"",IF(P4629=2,1,0))</f>
        <v/>
      </c>
      <c r="AB4629">
        <f>IF(M4629&lt;&gt;1,"",IF(O4629&gt;=2,1,0))</f>
        <v/>
      </c>
      <c r="AC4629">
        <f>IF(M4629&lt;&gt;1,"",IF(OR(Q4629=999,Q4629=""),"",IF(OR(Q4629&lt;35,Q4629&gt;48),1,0)))</f>
        <v/>
      </c>
      <c r="AD4629">
        <f>IF(COUNT(AA4629:AC4629)&lt;3,"",SUM(AA4629:AC4629))</f>
        <v/>
      </c>
      <c r="AE4629">
        <f>IF(L4629&gt;=4,2,IF(L4629&gt;=2,1,0))</f>
        <v/>
      </c>
      <c r="AF4629">
        <f>IF(L4629&gt;=5,1,0)</f>
        <v/>
      </c>
      <c r="AG4629">
        <f>AE4629+AF4629</f>
        <v/>
      </c>
      <c r="AH4629" s="15">
        <f>IF(M4629&lt;&gt;1,"",IF(OR(R4629=-9,R4629=""),"",R4629))</f>
        <v/>
      </c>
      <c r="AI4629">
        <f>IF(M4629&lt;&gt;1,"",IF(OR(Q4629=999,Q4629=""),"",Q4629))</f>
        <v/>
      </c>
    </row>
    <row r="4630">
      <c r="A4630" t="inlineStr">
        <is>
          <t>TQRMNOP124784</t>
        </is>
      </c>
      <c r="B4630" t="n">
        <v>2025</v>
      </c>
      <c r="C4630" t="n">
        <v>1</v>
      </c>
      <c r="D4630" t="n">
        <v>1</v>
      </c>
      <c r="E4630" t="inlineStr">
        <is>
          <t>S</t>
        </is>
      </c>
      <c r="F4630" t="n">
        <v>32</v>
      </c>
      <c r="G4630" t="n">
        <v>988</v>
      </c>
      <c r="H4630" t="n">
        <v>3</v>
      </c>
      <c r="I4630" t="n">
        <v>1</v>
      </c>
      <c r="J4630" t="n">
        <v>29</v>
      </c>
      <c r="K4630" t="n">
        <v>2</v>
      </c>
      <c r="L4630" t="n">
        <v>4</v>
      </c>
      <c r="M4630" t="n">
        <v>1</v>
      </c>
      <c r="N4630" t="n">
        <v>3</v>
      </c>
      <c r="O4630" t="n">
        <v>1</v>
      </c>
      <c r="P4630" t="n">
        <v>1</v>
      </c>
      <c r="Q4630" t="n">
        <v>46</v>
      </c>
      <c r="R4630" s="15" t="n">
        <v>895000</v>
      </c>
      <c r="S4630" s="15" t="n">
        <v>0</v>
      </c>
      <c r="T4630" s="15" t="n">
        <v>895000</v>
      </c>
      <c r="U4630" s="15" t="n">
        <v>59600</v>
      </c>
      <c r="V4630">
        <f>IFERROR(VLOOKUP(D4630,Tablas_Equivalencia!$A$3:$B$8,2,FALSE),"Sin dato")</f>
        <v/>
      </c>
      <c r="W4630">
        <f>IFERROR(VLOOKUP(L4630,Tablas_Equivalencia!$D$3:$E$9,2,FALSE),"Sin dato")</f>
        <v/>
      </c>
      <c r="X4630">
        <f>IF(I4630=1,"Varón","Mujer")</f>
        <v/>
      </c>
      <c r="Y4630">
        <f>IFERROR(VLOOKUP(M4630,Tablas_Equivalencia!$G$3:$H$6,2,FALSE),"Sin dato")</f>
        <v/>
      </c>
      <c r="Z4630">
        <f>IF(J4630&lt;=24,"18-24","25-29")</f>
        <v/>
      </c>
      <c r="AA4630">
        <f>IF(M4630&lt;&gt;1,"",IF(P4630=2,1,0))</f>
        <v/>
      </c>
      <c r="AB4630">
        <f>IF(M4630&lt;&gt;1,"",IF(O4630&gt;=2,1,0))</f>
        <v/>
      </c>
      <c r="AC4630">
        <f>IF(M4630&lt;&gt;1,"",IF(OR(Q4630=999,Q4630=""),"",IF(OR(Q4630&lt;35,Q4630&gt;48),1,0)))</f>
        <v/>
      </c>
      <c r="AD4630">
        <f>IF(COUNT(AA4630:AC4630)&lt;3,"",SUM(AA4630:AC4630))</f>
        <v/>
      </c>
      <c r="AE4630">
        <f>IF(L4630&gt;=4,2,IF(L4630&gt;=2,1,0))</f>
        <v/>
      </c>
      <c r="AF4630">
        <f>IF(L4630&gt;=5,1,0)</f>
        <v/>
      </c>
      <c r="AG4630">
        <f>AE4630+AF4630</f>
        <v/>
      </c>
      <c r="AH4630" s="15">
        <f>IF(M4630&lt;&gt;1,"",IF(OR(R4630=-9,R4630=""),"",R4630))</f>
        <v/>
      </c>
      <c r="AI4630">
        <f>IF(M4630&lt;&gt;1,"",IF(OR(Q4630=999,Q4630=""),"",Q4630))</f>
        <v/>
      </c>
    </row>
    <row r="4631">
      <c r="A4631" t="inlineStr">
        <is>
          <t>TQRMNOP124794</t>
        </is>
      </c>
      <c r="B4631" t="n">
        <v>2025</v>
      </c>
      <c r="C4631" t="n">
        <v>1</v>
      </c>
      <c r="D4631" t="n">
        <v>1</v>
      </c>
      <c r="E4631" t="inlineStr">
        <is>
          <t>S</t>
        </is>
      </c>
      <c r="F4631" t="n">
        <v>33</v>
      </c>
      <c r="G4631" t="n">
        <v>710</v>
      </c>
      <c r="H4631" t="n">
        <v>2</v>
      </c>
      <c r="I4631" t="n">
        <v>1</v>
      </c>
      <c r="J4631" t="n">
        <v>24</v>
      </c>
      <c r="K4631" t="n">
        <v>1</v>
      </c>
      <c r="L4631" t="n">
        <v>5</v>
      </c>
      <c r="M4631" t="n">
        <v>1</v>
      </c>
      <c r="N4631" t="n">
        <v>3</v>
      </c>
      <c r="O4631" t="n">
        <v>2</v>
      </c>
      <c r="P4631" t="n">
        <v>2</v>
      </c>
      <c r="Q4631" t="n">
        <v>51</v>
      </c>
      <c r="R4631" s="15" t="n">
        <v>425000</v>
      </c>
      <c r="S4631" s="15" t="n">
        <v>0</v>
      </c>
      <c r="T4631" s="15" t="n">
        <v>425000</v>
      </c>
      <c r="U4631" s="15" t="n">
        <v>60900</v>
      </c>
      <c r="V4631">
        <f>IFERROR(VLOOKUP(D4631,Tablas_Equivalencia!$A$3:$B$8,2,FALSE),"Sin dato")</f>
        <v/>
      </c>
      <c r="W4631">
        <f>IFERROR(VLOOKUP(L4631,Tablas_Equivalencia!$D$3:$E$9,2,FALSE),"Sin dato")</f>
        <v/>
      </c>
      <c r="X4631">
        <f>IF(I4631=1,"Varón","Mujer")</f>
        <v/>
      </c>
      <c r="Y4631">
        <f>IFERROR(VLOOKUP(M4631,Tablas_Equivalencia!$G$3:$H$6,2,FALSE),"Sin dato")</f>
        <v/>
      </c>
      <c r="Z4631">
        <f>IF(J4631&lt;=24,"18-24","25-29")</f>
        <v/>
      </c>
      <c r="AA4631">
        <f>IF(M4631&lt;&gt;1,"",IF(P4631=2,1,0))</f>
        <v/>
      </c>
      <c r="AB4631">
        <f>IF(M4631&lt;&gt;1,"",IF(O4631&gt;=2,1,0))</f>
        <v/>
      </c>
      <c r="AC4631">
        <f>IF(M4631&lt;&gt;1,"",IF(OR(Q4631=999,Q4631=""),"",IF(OR(Q4631&lt;35,Q4631&gt;48),1,0)))</f>
        <v/>
      </c>
      <c r="AD4631">
        <f>IF(COUNT(AA4631:AC4631)&lt;3,"",SUM(AA4631:AC4631))</f>
        <v/>
      </c>
      <c r="AE4631">
        <f>IF(L4631&gt;=4,2,IF(L4631&gt;=2,1,0))</f>
        <v/>
      </c>
      <c r="AF4631">
        <f>IF(L4631&gt;=5,1,0)</f>
        <v/>
      </c>
      <c r="AG4631">
        <f>AE4631+AF4631</f>
        <v/>
      </c>
      <c r="AH4631" s="15">
        <f>IF(M4631&lt;&gt;1,"",IF(OR(R4631=-9,R4631=""),"",R4631))</f>
        <v/>
      </c>
      <c r="AI4631">
        <f>IF(M4631&lt;&gt;1,"",IF(OR(Q4631=999,Q4631=""),"",Q4631))</f>
        <v/>
      </c>
    </row>
    <row r="4632">
      <c r="A4632" t="inlineStr">
        <is>
          <t>TQRMNOP124796</t>
        </is>
      </c>
      <c r="B4632" t="n">
        <v>2025</v>
      </c>
      <c r="C4632" t="n">
        <v>1</v>
      </c>
      <c r="D4632" t="n">
        <v>41</v>
      </c>
      <c r="E4632" t="inlineStr">
        <is>
          <t>N</t>
        </is>
      </c>
      <c r="F4632" t="n">
        <v>15</v>
      </c>
      <c r="G4632" t="n">
        <v>1476</v>
      </c>
      <c r="H4632" t="n">
        <v>1</v>
      </c>
      <c r="I4632" t="n">
        <v>2</v>
      </c>
      <c r="J4632" t="n">
        <v>26</v>
      </c>
      <c r="K4632" t="n">
        <v>2</v>
      </c>
      <c r="L4632" t="n">
        <v>5</v>
      </c>
      <c r="M4632" t="n">
        <v>3</v>
      </c>
      <c r="R4632" s="15" t="n">
        <v>0</v>
      </c>
      <c r="S4632" s="15" t="n">
        <v>0</v>
      </c>
      <c r="T4632" s="15" t="n">
        <v>0</v>
      </c>
      <c r="U4632" s="15" t="n">
        <v>333600</v>
      </c>
      <c r="V4632">
        <f>IFERROR(VLOOKUP(D4632,Tablas_Equivalencia!$A$3:$B$8,2,FALSE),"Sin dato")</f>
        <v/>
      </c>
      <c r="W4632">
        <f>IFERROR(VLOOKUP(L4632,Tablas_Equivalencia!$D$3:$E$9,2,FALSE),"Sin dato")</f>
        <v/>
      </c>
      <c r="X4632">
        <f>IF(I4632=1,"Varón","Mujer")</f>
        <v/>
      </c>
      <c r="Y4632">
        <f>IFERROR(VLOOKUP(M4632,Tablas_Equivalencia!$G$3:$H$6,2,FALSE),"Sin dato")</f>
        <v/>
      </c>
      <c r="Z4632">
        <f>IF(J4632&lt;=24,"18-24","25-29")</f>
        <v/>
      </c>
      <c r="AA4632">
        <f>IF(M4632&lt;&gt;1,"",IF(P4632=2,1,0))</f>
        <v/>
      </c>
      <c r="AB4632">
        <f>IF(M4632&lt;&gt;1,"",IF(O4632&gt;=2,1,0))</f>
        <v/>
      </c>
      <c r="AC4632">
        <f>IF(M4632&lt;&gt;1,"",IF(OR(Q4632=999,Q4632=""),"",IF(OR(Q4632&lt;35,Q4632&gt;48),1,0)))</f>
        <v/>
      </c>
      <c r="AD4632">
        <f>IF(COUNT(AA4632:AC4632)&lt;3,"",SUM(AA4632:AC4632))</f>
        <v/>
      </c>
      <c r="AE4632">
        <f>IF(L4632&gt;=4,2,IF(L4632&gt;=2,1,0))</f>
        <v/>
      </c>
      <c r="AF4632">
        <f>IF(L4632&gt;=5,1,0)</f>
        <v/>
      </c>
      <c r="AG4632">
        <f>AE4632+AF4632</f>
        <v/>
      </c>
      <c r="AH4632" s="15">
        <f>IF(M4632&lt;&gt;1,"",IF(OR(R4632=-9,R4632=""),"",R4632))</f>
        <v/>
      </c>
      <c r="AI4632">
        <f>IF(M4632&lt;&gt;1,"",IF(OR(Q4632=999,Q4632=""),"",Q4632))</f>
        <v/>
      </c>
    </row>
    <row r="4633">
      <c r="A4633" t="inlineStr">
        <is>
          <t>TQRMNOP124799</t>
        </is>
      </c>
      <c r="B4633" t="n">
        <v>2025</v>
      </c>
      <c r="C4633" t="n">
        <v>1</v>
      </c>
      <c r="D4633" t="n">
        <v>1</v>
      </c>
      <c r="E4633" t="inlineStr">
        <is>
          <t>S</t>
        </is>
      </c>
      <c r="F4633" t="n">
        <v>32</v>
      </c>
      <c r="G4633" t="n">
        <v>1961</v>
      </c>
      <c r="H4633" t="n">
        <v>10</v>
      </c>
      <c r="I4633" t="n">
        <v>1</v>
      </c>
      <c r="J4633" t="n">
        <v>25</v>
      </c>
      <c r="K4633" t="n">
        <v>1</v>
      </c>
      <c r="L4633" t="n">
        <v>5</v>
      </c>
      <c r="M4633" t="n">
        <v>1</v>
      </c>
      <c r="N4633" t="n">
        <v>2</v>
      </c>
      <c r="O4633" t="n">
        <v>1</v>
      </c>
      <c r="P4633" t="n">
        <v>1</v>
      </c>
      <c r="Q4633" t="n">
        <v>48</v>
      </c>
      <c r="R4633" s="15" t="n">
        <v>1176000</v>
      </c>
      <c r="S4633" s="15" t="n">
        <v>0</v>
      </c>
      <c r="T4633" s="15" t="n">
        <v>1176000</v>
      </c>
      <c r="U4633" s="15" t="n">
        <v>73600</v>
      </c>
      <c r="V4633">
        <f>IFERROR(VLOOKUP(D4633,Tablas_Equivalencia!$A$3:$B$8,2,FALSE),"Sin dato")</f>
        <v/>
      </c>
      <c r="W4633">
        <f>IFERROR(VLOOKUP(L4633,Tablas_Equivalencia!$D$3:$E$9,2,FALSE),"Sin dato")</f>
        <v/>
      </c>
      <c r="X4633">
        <f>IF(I4633=1,"Varón","Mujer")</f>
        <v/>
      </c>
      <c r="Y4633">
        <f>IFERROR(VLOOKUP(M4633,Tablas_Equivalencia!$G$3:$H$6,2,FALSE),"Sin dato")</f>
        <v/>
      </c>
      <c r="Z4633">
        <f>IF(J4633&lt;=24,"18-24","25-29")</f>
        <v/>
      </c>
      <c r="AA4633">
        <f>IF(M4633&lt;&gt;1,"",IF(P4633=2,1,0))</f>
        <v/>
      </c>
      <c r="AB4633">
        <f>IF(M4633&lt;&gt;1,"",IF(O4633&gt;=2,1,0))</f>
        <v/>
      </c>
      <c r="AC4633">
        <f>IF(M4633&lt;&gt;1,"",IF(OR(Q4633=999,Q4633=""),"",IF(OR(Q4633&lt;35,Q4633&gt;48),1,0)))</f>
        <v/>
      </c>
      <c r="AD4633">
        <f>IF(COUNT(AA4633:AC4633)&lt;3,"",SUM(AA4633:AC4633))</f>
        <v/>
      </c>
      <c r="AE4633">
        <f>IF(L4633&gt;=4,2,IF(L4633&gt;=2,1,0))</f>
        <v/>
      </c>
      <c r="AF4633">
        <f>IF(L4633&gt;=5,1,0)</f>
        <v/>
      </c>
      <c r="AG4633">
        <f>AE4633+AF4633</f>
        <v/>
      </c>
      <c r="AH4633" s="15">
        <f>IF(M4633&lt;&gt;1,"",IF(OR(R4633=-9,R4633=""),"",R4633))</f>
        <v/>
      </c>
      <c r="AI4633">
        <f>IF(M4633&lt;&gt;1,"",IF(OR(Q4633=999,Q4633=""),"",Q4633))</f>
        <v/>
      </c>
    </row>
    <row r="4634">
      <c r="A4634" t="inlineStr">
        <is>
          <t>TQRMNOP124802</t>
        </is>
      </c>
      <c r="B4634" t="n">
        <v>2025</v>
      </c>
      <c r="C4634" t="n">
        <v>1</v>
      </c>
      <c r="D4634" t="n">
        <v>40</v>
      </c>
      <c r="E4634" t="inlineStr">
        <is>
          <t>N</t>
        </is>
      </c>
      <c r="F4634" t="n">
        <v>9</v>
      </c>
      <c r="G4634" t="n">
        <v>1986</v>
      </c>
      <c r="H4634" t="n">
        <v>3</v>
      </c>
      <c r="I4634" t="n">
        <v>2</v>
      </c>
      <c r="J4634" t="n">
        <v>20</v>
      </c>
      <c r="K4634" t="n">
        <v>2</v>
      </c>
      <c r="L4634" t="n">
        <v>3</v>
      </c>
      <c r="M4634" t="n">
        <v>1</v>
      </c>
      <c r="N4634" t="n">
        <v>2</v>
      </c>
      <c r="O4634" t="n">
        <v>3</v>
      </c>
      <c r="P4634" t="n">
        <v>2</v>
      </c>
      <c r="Q4634" t="n">
        <v>28</v>
      </c>
      <c r="R4634" s="15" t="n">
        <v>-9</v>
      </c>
      <c r="S4634" s="15" t="n">
        <v>0</v>
      </c>
      <c r="T4634" s="15" t="n">
        <v>0</v>
      </c>
      <c r="U4634" s="15" t="n">
        <v>237800</v>
      </c>
      <c r="V4634">
        <f>IFERROR(VLOOKUP(D4634,Tablas_Equivalencia!$A$3:$B$8,2,FALSE),"Sin dato")</f>
        <v/>
      </c>
      <c r="W4634">
        <f>IFERROR(VLOOKUP(L4634,Tablas_Equivalencia!$D$3:$E$9,2,FALSE),"Sin dato")</f>
        <v/>
      </c>
      <c r="X4634">
        <f>IF(I4634=1,"Varón","Mujer")</f>
        <v/>
      </c>
      <c r="Y4634">
        <f>IFERROR(VLOOKUP(M4634,Tablas_Equivalencia!$G$3:$H$6,2,FALSE),"Sin dato")</f>
        <v/>
      </c>
      <c r="Z4634">
        <f>IF(J4634&lt;=24,"18-24","25-29")</f>
        <v/>
      </c>
      <c r="AA4634">
        <f>IF(M4634&lt;&gt;1,"",IF(P4634=2,1,0))</f>
        <v/>
      </c>
      <c r="AB4634">
        <f>IF(M4634&lt;&gt;1,"",IF(O4634&gt;=2,1,0))</f>
        <v/>
      </c>
      <c r="AC4634">
        <f>IF(M4634&lt;&gt;1,"",IF(OR(Q4634=999,Q4634=""),"",IF(OR(Q4634&lt;35,Q4634&gt;48),1,0)))</f>
        <v/>
      </c>
      <c r="AD4634">
        <f>IF(COUNT(AA4634:AC4634)&lt;3,"",SUM(AA4634:AC4634))</f>
        <v/>
      </c>
      <c r="AE4634">
        <f>IF(L4634&gt;=4,2,IF(L4634&gt;=2,1,0))</f>
        <v/>
      </c>
      <c r="AF4634">
        <f>IF(L4634&gt;=5,1,0)</f>
        <v/>
      </c>
      <c r="AG4634">
        <f>AE4634+AF4634</f>
        <v/>
      </c>
      <c r="AH4634" s="15">
        <f>IF(M4634&lt;&gt;1,"",IF(OR(R4634=-9,R4634=""),"",R4634))</f>
        <v/>
      </c>
      <c r="AI4634">
        <f>IF(M4634&lt;&gt;1,"",IF(OR(Q4634=999,Q4634=""),"",Q4634))</f>
        <v/>
      </c>
    </row>
    <row r="4635">
      <c r="A4635" t="inlineStr">
        <is>
          <t>TQRMNOP124816</t>
        </is>
      </c>
      <c r="B4635" t="n">
        <v>2025</v>
      </c>
      <c r="C4635" t="n">
        <v>1</v>
      </c>
      <c r="D4635" t="n">
        <v>1</v>
      </c>
      <c r="E4635" t="inlineStr">
        <is>
          <t>S</t>
        </is>
      </c>
      <c r="F4635" t="n">
        <v>33</v>
      </c>
      <c r="G4635" t="n">
        <v>785</v>
      </c>
      <c r="H4635" t="n">
        <v>1</v>
      </c>
      <c r="I4635" t="n">
        <v>2</v>
      </c>
      <c r="J4635" t="n">
        <v>24</v>
      </c>
      <c r="K4635" t="n">
        <v>1</v>
      </c>
      <c r="L4635" t="n">
        <v>2</v>
      </c>
      <c r="M4635" t="n">
        <v>3</v>
      </c>
      <c r="R4635" s="15" t="n">
        <v>0</v>
      </c>
      <c r="S4635" s="15" t="n">
        <v>0</v>
      </c>
      <c r="T4635" s="15" t="n">
        <v>0</v>
      </c>
      <c r="U4635" s="15" t="n">
        <v>300400</v>
      </c>
      <c r="V4635">
        <f>IFERROR(VLOOKUP(D4635,Tablas_Equivalencia!$A$3:$B$8,2,FALSE),"Sin dato")</f>
        <v/>
      </c>
      <c r="W4635">
        <f>IFERROR(VLOOKUP(L4635,Tablas_Equivalencia!$D$3:$E$9,2,FALSE),"Sin dato")</f>
        <v/>
      </c>
      <c r="X4635">
        <f>IF(I4635=1,"Varón","Mujer")</f>
        <v/>
      </c>
      <c r="Y4635">
        <f>IFERROR(VLOOKUP(M4635,Tablas_Equivalencia!$G$3:$H$6,2,FALSE),"Sin dato")</f>
        <v/>
      </c>
      <c r="Z4635">
        <f>IF(J4635&lt;=24,"18-24","25-29")</f>
        <v/>
      </c>
      <c r="AA4635">
        <f>IF(M4635&lt;&gt;1,"",IF(P4635=2,1,0))</f>
        <v/>
      </c>
      <c r="AB4635">
        <f>IF(M4635&lt;&gt;1,"",IF(O4635&gt;=2,1,0))</f>
        <v/>
      </c>
      <c r="AC4635">
        <f>IF(M4635&lt;&gt;1,"",IF(OR(Q4635=999,Q4635=""),"",IF(OR(Q4635&lt;35,Q4635&gt;48),1,0)))</f>
        <v/>
      </c>
      <c r="AD4635">
        <f>IF(COUNT(AA4635:AC4635)&lt;3,"",SUM(AA4635:AC4635))</f>
        <v/>
      </c>
      <c r="AE4635">
        <f>IF(L4635&gt;=4,2,IF(L4635&gt;=2,1,0))</f>
        <v/>
      </c>
      <c r="AF4635">
        <f>IF(L4635&gt;=5,1,0)</f>
        <v/>
      </c>
      <c r="AG4635">
        <f>AE4635+AF4635</f>
        <v/>
      </c>
      <c r="AH4635" s="15">
        <f>IF(M4635&lt;&gt;1,"",IF(OR(R4635=-9,R4635=""),"",R4635))</f>
        <v/>
      </c>
      <c r="AI4635">
        <f>IF(M4635&lt;&gt;1,"",IF(OR(Q4635=999,Q4635=""),"",Q4635))</f>
        <v/>
      </c>
    </row>
    <row r="4636">
      <c r="A4636" t="inlineStr">
        <is>
          <t>TQRMNOP124819</t>
        </is>
      </c>
      <c r="B4636" t="n">
        <v>2025</v>
      </c>
      <c r="C4636" t="n">
        <v>1</v>
      </c>
      <c r="D4636" t="n">
        <v>1</v>
      </c>
      <c r="E4636" t="inlineStr">
        <is>
          <t>S</t>
        </is>
      </c>
      <c r="F4636" t="n">
        <v>32</v>
      </c>
      <c r="G4636" t="n">
        <v>1368</v>
      </c>
      <c r="H4636" t="n">
        <v>1</v>
      </c>
      <c r="I4636" t="n">
        <v>1</v>
      </c>
      <c r="J4636" t="n">
        <v>18</v>
      </c>
      <c r="K4636" t="n">
        <v>2</v>
      </c>
      <c r="L4636" t="n">
        <v>1</v>
      </c>
      <c r="M4636" t="n">
        <v>1</v>
      </c>
      <c r="N4636" t="n">
        <v>4</v>
      </c>
      <c r="O4636" t="n">
        <v>3</v>
      </c>
      <c r="P4636" t="n">
        <v>2</v>
      </c>
      <c r="Q4636" t="n">
        <v>36</v>
      </c>
      <c r="R4636" s="15" t="n">
        <v>355000</v>
      </c>
      <c r="S4636" s="15" t="n">
        <v>0</v>
      </c>
      <c r="T4636" s="15" t="n">
        <v>355000</v>
      </c>
      <c r="U4636" s="15" t="n">
        <v>142700</v>
      </c>
      <c r="V4636">
        <f>IFERROR(VLOOKUP(D4636,Tablas_Equivalencia!$A$3:$B$8,2,FALSE),"Sin dato")</f>
        <v/>
      </c>
      <c r="W4636">
        <f>IFERROR(VLOOKUP(L4636,Tablas_Equivalencia!$D$3:$E$9,2,FALSE),"Sin dato")</f>
        <v/>
      </c>
      <c r="X4636">
        <f>IF(I4636=1,"Varón","Mujer")</f>
        <v/>
      </c>
      <c r="Y4636">
        <f>IFERROR(VLOOKUP(M4636,Tablas_Equivalencia!$G$3:$H$6,2,FALSE),"Sin dato")</f>
        <v/>
      </c>
      <c r="Z4636">
        <f>IF(J4636&lt;=24,"18-24","25-29")</f>
        <v/>
      </c>
      <c r="AA4636">
        <f>IF(M4636&lt;&gt;1,"",IF(P4636=2,1,0))</f>
        <v/>
      </c>
      <c r="AB4636">
        <f>IF(M4636&lt;&gt;1,"",IF(O4636&gt;=2,1,0))</f>
        <v/>
      </c>
      <c r="AC4636">
        <f>IF(M4636&lt;&gt;1,"",IF(OR(Q4636=999,Q4636=""),"",IF(OR(Q4636&lt;35,Q4636&gt;48),1,0)))</f>
        <v/>
      </c>
      <c r="AD4636">
        <f>IF(COUNT(AA4636:AC4636)&lt;3,"",SUM(AA4636:AC4636))</f>
        <v/>
      </c>
      <c r="AE4636">
        <f>IF(L4636&gt;=4,2,IF(L4636&gt;=2,1,0))</f>
        <v/>
      </c>
      <c r="AF4636">
        <f>IF(L4636&gt;=5,1,0)</f>
        <v/>
      </c>
      <c r="AG4636">
        <f>AE4636+AF4636</f>
        <v/>
      </c>
      <c r="AH4636" s="15">
        <f>IF(M4636&lt;&gt;1,"",IF(OR(R4636=-9,R4636=""),"",R4636))</f>
        <v/>
      </c>
      <c r="AI4636">
        <f>IF(M4636&lt;&gt;1,"",IF(OR(Q4636=999,Q4636=""),"",Q4636))</f>
        <v/>
      </c>
    </row>
    <row r="4637">
      <c r="A4637" t="inlineStr">
        <is>
          <t>TQRMNOP124823</t>
        </is>
      </c>
      <c r="B4637" t="n">
        <v>2025</v>
      </c>
      <c r="C4637" t="n">
        <v>1</v>
      </c>
      <c r="D4637" t="n">
        <v>44</v>
      </c>
      <c r="E4637" t="inlineStr">
        <is>
          <t>N</t>
        </is>
      </c>
      <c r="F4637" t="n">
        <v>93</v>
      </c>
      <c r="G4637" t="n">
        <v>854</v>
      </c>
      <c r="H4637" t="n">
        <v>3</v>
      </c>
      <c r="I4637" t="n">
        <v>2</v>
      </c>
      <c r="J4637" t="n">
        <v>29</v>
      </c>
      <c r="K4637" t="n">
        <v>1</v>
      </c>
      <c r="L4637" t="n">
        <v>6</v>
      </c>
      <c r="M4637" t="n">
        <v>1</v>
      </c>
      <c r="N4637" t="n">
        <v>3</v>
      </c>
      <c r="O4637" t="n">
        <v>3</v>
      </c>
      <c r="P4637" t="n">
        <v>2</v>
      </c>
      <c r="Q4637" t="n">
        <v>23</v>
      </c>
      <c r="R4637" s="15" t="n">
        <v>662000</v>
      </c>
      <c r="S4637" s="15" t="n">
        <v>0</v>
      </c>
      <c r="T4637" s="15" t="n">
        <v>662000</v>
      </c>
      <c r="U4637" s="15" t="n">
        <v>71800</v>
      </c>
      <c r="V4637">
        <f>IFERROR(VLOOKUP(D4637,Tablas_Equivalencia!$A$3:$B$8,2,FALSE),"Sin dato")</f>
        <v/>
      </c>
      <c r="W4637">
        <f>IFERROR(VLOOKUP(L4637,Tablas_Equivalencia!$D$3:$E$9,2,FALSE),"Sin dato")</f>
        <v/>
      </c>
      <c r="X4637">
        <f>IF(I4637=1,"Varón","Mujer")</f>
        <v/>
      </c>
      <c r="Y4637">
        <f>IFERROR(VLOOKUP(M4637,Tablas_Equivalencia!$G$3:$H$6,2,FALSE),"Sin dato")</f>
        <v/>
      </c>
      <c r="Z4637">
        <f>IF(J4637&lt;=24,"18-24","25-29")</f>
        <v/>
      </c>
      <c r="AA4637">
        <f>IF(M4637&lt;&gt;1,"",IF(P4637=2,1,0))</f>
        <v/>
      </c>
      <c r="AB4637">
        <f>IF(M4637&lt;&gt;1,"",IF(O4637&gt;=2,1,0))</f>
        <v/>
      </c>
      <c r="AC4637">
        <f>IF(M4637&lt;&gt;1,"",IF(OR(Q4637=999,Q4637=""),"",IF(OR(Q4637&lt;35,Q4637&gt;48),1,0)))</f>
        <v/>
      </c>
      <c r="AD4637">
        <f>IF(COUNT(AA4637:AC4637)&lt;3,"",SUM(AA4637:AC4637))</f>
        <v/>
      </c>
      <c r="AE4637">
        <f>IF(L4637&gt;=4,2,IF(L4637&gt;=2,1,0))</f>
        <v/>
      </c>
      <c r="AF4637">
        <f>IF(L4637&gt;=5,1,0)</f>
        <v/>
      </c>
      <c r="AG4637">
        <f>AE4637+AF4637</f>
        <v/>
      </c>
      <c r="AH4637" s="15">
        <f>IF(M4637&lt;&gt;1,"",IF(OR(R4637=-9,R4637=""),"",R4637))</f>
        <v/>
      </c>
      <c r="AI4637">
        <f>IF(M4637&lt;&gt;1,"",IF(OR(Q4637=999,Q4637=""),"",Q4637))</f>
        <v/>
      </c>
    </row>
    <row r="4638">
      <c r="A4638" t="inlineStr">
        <is>
          <t>TQRMNOP124835</t>
        </is>
      </c>
      <c r="B4638" t="n">
        <v>2025</v>
      </c>
      <c r="C4638" t="n">
        <v>1</v>
      </c>
      <c r="D4638" t="n">
        <v>40</v>
      </c>
      <c r="E4638" t="inlineStr">
        <is>
          <t>N</t>
        </is>
      </c>
      <c r="F4638" t="n">
        <v>22</v>
      </c>
      <c r="G4638" t="n">
        <v>1484</v>
      </c>
      <c r="H4638" t="n">
        <v>1</v>
      </c>
      <c r="I4638" t="n">
        <v>1</v>
      </c>
      <c r="J4638" t="n">
        <v>23</v>
      </c>
      <c r="K4638" t="n">
        <v>2</v>
      </c>
      <c r="L4638" t="n">
        <v>2</v>
      </c>
      <c r="M4638" t="n">
        <v>3</v>
      </c>
      <c r="R4638" s="15" t="n">
        <v>0</v>
      </c>
      <c r="S4638" s="15" t="n">
        <v>0</v>
      </c>
      <c r="T4638" s="15" t="n">
        <v>0</v>
      </c>
      <c r="U4638" s="15" t="n">
        <v>271200</v>
      </c>
      <c r="V4638">
        <f>IFERROR(VLOOKUP(D4638,Tablas_Equivalencia!$A$3:$B$8,2,FALSE),"Sin dato")</f>
        <v/>
      </c>
      <c r="W4638">
        <f>IFERROR(VLOOKUP(L4638,Tablas_Equivalencia!$D$3:$E$9,2,FALSE),"Sin dato")</f>
        <v/>
      </c>
      <c r="X4638">
        <f>IF(I4638=1,"Varón","Mujer")</f>
        <v/>
      </c>
      <c r="Y4638">
        <f>IFERROR(VLOOKUP(M4638,Tablas_Equivalencia!$G$3:$H$6,2,FALSE),"Sin dato")</f>
        <v/>
      </c>
      <c r="Z4638">
        <f>IF(J4638&lt;=24,"18-24","25-29")</f>
        <v/>
      </c>
      <c r="AA4638">
        <f>IF(M4638&lt;&gt;1,"",IF(P4638=2,1,0))</f>
        <v/>
      </c>
      <c r="AB4638">
        <f>IF(M4638&lt;&gt;1,"",IF(O4638&gt;=2,1,0))</f>
        <v/>
      </c>
      <c r="AC4638">
        <f>IF(M4638&lt;&gt;1,"",IF(OR(Q4638=999,Q4638=""),"",IF(OR(Q4638&lt;35,Q4638&gt;48),1,0)))</f>
        <v/>
      </c>
      <c r="AD4638">
        <f>IF(COUNT(AA4638:AC4638)&lt;3,"",SUM(AA4638:AC4638))</f>
        <v/>
      </c>
      <c r="AE4638">
        <f>IF(L4638&gt;=4,2,IF(L4638&gt;=2,1,0))</f>
        <v/>
      </c>
      <c r="AF4638">
        <f>IF(L4638&gt;=5,1,0)</f>
        <v/>
      </c>
      <c r="AG4638">
        <f>AE4638+AF4638</f>
        <v/>
      </c>
      <c r="AH4638" s="15">
        <f>IF(M4638&lt;&gt;1,"",IF(OR(R4638=-9,R4638=""),"",R4638))</f>
        <v/>
      </c>
      <c r="AI4638">
        <f>IF(M4638&lt;&gt;1,"",IF(OR(Q4638=999,Q4638=""),"",Q4638))</f>
        <v/>
      </c>
    </row>
    <row r="4639">
      <c r="A4639" t="inlineStr">
        <is>
          <t>TQRMNOP124838</t>
        </is>
      </c>
      <c r="B4639" t="n">
        <v>2025</v>
      </c>
      <c r="C4639" t="n">
        <v>1</v>
      </c>
      <c r="D4639" t="n">
        <v>1</v>
      </c>
      <c r="E4639" t="inlineStr">
        <is>
          <t>S</t>
        </is>
      </c>
      <c r="F4639" t="n">
        <v>33</v>
      </c>
      <c r="G4639" t="n">
        <v>1372</v>
      </c>
      <c r="H4639" t="n">
        <v>3</v>
      </c>
      <c r="I4639" t="n">
        <v>2</v>
      </c>
      <c r="J4639" t="n">
        <v>24</v>
      </c>
      <c r="K4639" t="n">
        <v>1</v>
      </c>
      <c r="L4639" t="n">
        <v>3</v>
      </c>
      <c r="M4639" t="n">
        <v>1</v>
      </c>
      <c r="N4639" t="n">
        <v>3</v>
      </c>
      <c r="O4639" t="n">
        <v>1</v>
      </c>
      <c r="P4639" t="n">
        <v>2</v>
      </c>
      <c r="Q4639" t="n">
        <v>48</v>
      </c>
      <c r="R4639" s="15" t="n">
        <v>508000</v>
      </c>
      <c r="S4639" s="15" t="n">
        <v>0</v>
      </c>
      <c r="T4639" s="15" t="n">
        <v>508000</v>
      </c>
      <c r="U4639" s="15" t="n">
        <v>50900</v>
      </c>
      <c r="V4639">
        <f>IFERROR(VLOOKUP(D4639,Tablas_Equivalencia!$A$3:$B$8,2,FALSE),"Sin dato")</f>
        <v/>
      </c>
      <c r="W4639">
        <f>IFERROR(VLOOKUP(L4639,Tablas_Equivalencia!$D$3:$E$9,2,FALSE),"Sin dato")</f>
        <v/>
      </c>
      <c r="X4639">
        <f>IF(I4639=1,"Varón","Mujer")</f>
        <v/>
      </c>
      <c r="Y4639">
        <f>IFERROR(VLOOKUP(M4639,Tablas_Equivalencia!$G$3:$H$6,2,FALSE),"Sin dato")</f>
        <v/>
      </c>
      <c r="Z4639">
        <f>IF(J4639&lt;=24,"18-24","25-29")</f>
        <v/>
      </c>
      <c r="AA4639">
        <f>IF(M4639&lt;&gt;1,"",IF(P4639=2,1,0))</f>
        <v/>
      </c>
      <c r="AB4639">
        <f>IF(M4639&lt;&gt;1,"",IF(O4639&gt;=2,1,0))</f>
        <v/>
      </c>
      <c r="AC4639">
        <f>IF(M4639&lt;&gt;1,"",IF(OR(Q4639=999,Q4639=""),"",IF(OR(Q4639&lt;35,Q4639&gt;48),1,0)))</f>
        <v/>
      </c>
      <c r="AD4639">
        <f>IF(COUNT(AA4639:AC4639)&lt;3,"",SUM(AA4639:AC4639))</f>
        <v/>
      </c>
      <c r="AE4639">
        <f>IF(L4639&gt;=4,2,IF(L4639&gt;=2,1,0))</f>
        <v/>
      </c>
      <c r="AF4639">
        <f>IF(L4639&gt;=5,1,0)</f>
        <v/>
      </c>
      <c r="AG4639">
        <f>AE4639+AF4639</f>
        <v/>
      </c>
      <c r="AH4639" s="15">
        <f>IF(M4639&lt;&gt;1,"",IF(OR(R4639=-9,R4639=""),"",R4639))</f>
        <v/>
      </c>
      <c r="AI4639">
        <f>IF(M4639&lt;&gt;1,"",IF(OR(Q4639=999,Q4639=""),"",Q4639))</f>
        <v/>
      </c>
    </row>
    <row r="4640">
      <c r="A4640" t="inlineStr">
        <is>
          <t>TQRMNOP124848</t>
        </is>
      </c>
      <c r="B4640" t="n">
        <v>2025</v>
      </c>
      <c r="C4640" t="n">
        <v>1</v>
      </c>
      <c r="D4640" t="n">
        <v>1</v>
      </c>
      <c r="E4640" t="inlineStr">
        <is>
          <t>S</t>
        </is>
      </c>
      <c r="F4640" t="n">
        <v>32</v>
      </c>
      <c r="G4640" t="n">
        <v>2244</v>
      </c>
      <c r="H4640" t="n">
        <v>10</v>
      </c>
      <c r="I4640" t="n">
        <v>2</v>
      </c>
      <c r="J4640" t="n">
        <v>28</v>
      </c>
      <c r="K4640" t="n">
        <v>2</v>
      </c>
      <c r="L4640" t="n">
        <v>6</v>
      </c>
      <c r="M4640" t="n">
        <v>1</v>
      </c>
      <c r="N4640" t="n">
        <v>3</v>
      </c>
      <c r="O4640" t="n">
        <v>1</v>
      </c>
      <c r="P4640" t="n">
        <v>1</v>
      </c>
      <c r="Q4640" t="n">
        <v>26</v>
      </c>
      <c r="R4640" s="15" t="n">
        <v>969000</v>
      </c>
      <c r="S4640" s="15" t="n">
        <v>0</v>
      </c>
      <c r="T4640" s="15" t="n">
        <v>969000</v>
      </c>
      <c r="U4640" s="15" t="n">
        <v>235100</v>
      </c>
      <c r="V4640">
        <f>IFERROR(VLOOKUP(D4640,Tablas_Equivalencia!$A$3:$B$8,2,FALSE),"Sin dato")</f>
        <v/>
      </c>
      <c r="W4640">
        <f>IFERROR(VLOOKUP(L4640,Tablas_Equivalencia!$D$3:$E$9,2,FALSE),"Sin dato")</f>
        <v/>
      </c>
      <c r="X4640">
        <f>IF(I4640=1,"Varón","Mujer")</f>
        <v/>
      </c>
      <c r="Y4640">
        <f>IFERROR(VLOOKUP(M4640,Tablas_Equivalencia!$G$3:$H$6,2,FALSE),"Sin dato")</f>
        <v/>
      </c>
      <c r="Z4640">
        <f>IF(J4640&lt;=24,"18-24","25-29")</f>
        <v/>
      </c>
      <c r="AA4640">
        <f>IF(M4640&lt;&gt;1,"",IF(P4640=2,1,0))</f>
        <v/>
      </c>
      <c r="AB4640">
        <f>IF(M4640&lt;&gt;1,"",IF(O4640&gt;=2,1,0))</f>
        <v/>
      </c>
      <c r="AC4640">
        <f>IF(M4640&lt;&gt;1,"",IF(OR(Q4640=999,Q4640=""),"",IF(OR(Q4640&lt;35,Q4640&gt;48),1,0)))</f>
        <v/>
      </c>
      <c r="AD4640">
        <f>IF(COUNT(AA4640:AC4640)&lt;3,"",SUM(AA4640:AC4640))</f>
        <v/>
      </c>
      <c r="AE4640">
        <f>IF(L4640&gt;=4,2,IF(L4640&gt;=2,1,0))</f>
        <v/>
      </c>
      <c r="AF4640">
        <f>IF(L4640&gt;=5,1,0)</f>
        <v/>
      </c>
      <c r="AG4640">
        <f>AE4640+AF4640</f>
        <v/>
      </c>
      <c r="AH4640" s="15">
        <f>IF(M4640&lt;&gt;1,"",IF(OR(R4640=-9,R4640=""),"",R4640))</f>
        <v/>
      </c>
      <c r="AI4640">
        <f>IF(M4640&lt;&gt;1,"",IF(OR(Q4640=999,Q4640=""),"",Q4640))</f>
        <v/>
      </c>
    </row>
    <row r="4641">
      <c r="A4641" t="inlineStr">
        <is>
          <t>TQRMNOP124852</t>
        </is>
      </c>
      <c r="B4641" t="n">
        <v>2025</v>
      </c>
      <c r="C4641" t="n">
        <v>1</v>
      </c>
      <c r="D4641" t="n">
        <v>1</v>
      </c>
      <c r="E4641" t="inlineStr">
        <is>
          <t>S</t>
        </is>
      </c>
      <c r="F4641" t="n">
        <v>32</v>
      </c>
      <c r="G4641" t="n">
        <v>1886</v>
      </c>
      <c r="H4641" t="n">
        <v>10</v>
      </c>
      <c r="I4641" t="n">
        <v>1</v>
      </c>
      <c r="J4641" t="n">
        <v>23</v>
      </c>
      <c r="K4641" t="n">
        <v>2</v>
      </c>
      <c r="L4641" t="n">
        <v>4</v>
      </c>
      <c r="M4641" t="n">
        <v>3</v>
      </c>
      <c r="R4641" s="15" t="n">
        <v>0</v>
      </c>
      <c r="S4641" s="15" t="n">
        <v>0</v>
      </c>
      <c r="T4641" s="15" t="n">
        <v>0</v>
      </c>
      <c r="U4641" s="15" t="n">
        <v>91700</v>
      </c>
      <c r="V4641">
        <f>IFERROR(VLOOKUP(D4641,Tablas_Equivalencia!$A$3:$B$8,2,FALSE),"Sin dato")</f>
        <v/>
      </c>
      <c r="W4641">
        <f>IFERROR(VLOOKUP(L4641,Tablas_Equivalencia!$D$3:$E$9,2,FALSE),"Sin dato")</f>
        <v/>
      </c>
      <c r="X4641">
        <f>IF(I4641=1,"Varón","Mujer")</f>
        <v/>
      </c>
      <c r="Y4641">
        <f>IFERROR(VLOOKUP(M4641,Tablas_Equivalencia!$G$3:$H$6,2,FALSE),"Sin dato")</f>
        <v/>
      </c>
      <c r="Z4641">
        <f>IF(J4641&lt;=24,"18-24","25-29")</f>
        <v/>
      </c>
      <c r="AA4641">
        <f>IF(M4641&lt;&gt;1,"",IF(P4641=2,1,0))</f>
        <v/>
      </c>
      <c r="AB4641">
        <f>IF(M4641&lt;&gt;1,"",IF(O4641&gt;=2,1,0))</f>
        <v/>
      </c>
      <c r="AC4641">
        <f>IF(M4641&lt;&gt;1,"",IF(OR(Q4641=999,Q4641=""),"",IF(OR(Q4641&lt;35,Q4641&gt;48),1,0)))</f>
        <v/>
      </c>
      <c r="AD4641">
        <f>IF(COUNT(AA4641:AC4641)&lt;3,"",SUM(AA4641:AC4641))</f>
        <v/>
      </c>
      <c r="AE4641">
        <f>IF(L4641&gt;=4,2,IF(L4641&gt;=2,1,0))</f>
        <v/>
      </c>
      <c r="AF4641">
        <f>IF(L4641&gt;=5,1,0)</f>
        <v/>
      </c>
      <c r="AG4641">
        <f>AE4641+AF4641</f>
        <v/>
      </c>
      <c r="AH4641" s="15">
        <f>IF(M4641&lt;&gt;1,"",IF(OR(R4641=-9,R4641=""),"",R4641))</f>
        <v/>
      </c>
      <c r="AI4641">
        <f>IF(M4641&lt;&gt;1,"",IF(OR(Q4641=999,Q4641=""),"",Q4641))</f>
        <v/>
      </c>
    </row>
    <row r="4642">
      <c r="A4642" t="inlineStr">
        <is>
          <t>TQRMNOP124857</t>
        </is>
      </c>
      <c r="B4642" t="n">
        <v>2025</v>
      </c>
      <c r="C4642" t="n">
        <v>1</v>
      </c>
      <c r="D4642" t="n">
        <v>41</v>
      </c>
      <c r="E4642" t="inlineStr">
        <is>
          <t>S</t>
        </is>
      </c>
      <c r="F4642" t="n">
        <v>8</v>
      </c>
      <c r="G4642" t="n">
        <v>985</v>
      </c>
      <c r="H4642" t="n">
        <v>1</v>
      </c>
      <c r="I4642" t="n">
        <v>1</v>
      </c>
      <c r="J4642" t="n">
        <v>19</v>
      </c>
      <c r="K4642" t="n">
        <v>2</v>
      </c>
      <c r="L4642" t="n">
        <v>3</v>
      </c>
      <c r="M4642" t="n">
        <v>2</v>
      </c>
      <c r="R4642" s="15" t="n">
        <v>0</v>
      </c>
      <c r="S4642" s="15" t="n">
        <v>0</v>
      </c>
      <c r="T4642" s="15" t="n">
        <v>0</v>
      </c>
      <c r="U4642" s="15" t="n">
        <v>95000</v>
      </c>
      <c r="V4642">
        <f>IFERROR(VLOOKUP(D4642,Tablas_Equivalencia!$A$3:$B$8,2,FALSE),"Sin dato")</f>
        <v/>
      </c>
      <c r="W4642">
        <f>IFERROR(VLOOKUP(L4642,Tablas_Equivalencia!$D$3:$E$9,2,FALSE),"Sin dato")</f>
        <v/>
      </c>
      <c r="X4642">
        <f>IF(I4642=1,"Varón","Mujer")</f>
        <v/>
      </c>
      <c r="Y4642">
        <f>IFERROR(VLOOKUP(M4642,Tablas_Equivalencia!$G$3:$H$6,2,FALSE),"Sin dato")</f>
        <v/>
      </c>
      <c r="Z4642">
        <f>IF(J4642&lt;=24,"18-24","25-29")</f>
        <v/>
      </c>
      <c r="AA4642">
        <f>IF(M4642&lt;&gt;1,"",IF(P4642=2,1,0))</f>
        <v/>
      </c>
      <c r="AB4642">
        <f>IF(M4642&lt;&gt;1,"",IF(O4642&gt;=2,1,0))</f>
        <v/>
      </c>
      <c r="AC4642">
        <f>IF(M4642&lt;&gt;1,"",IF(OR(Q4642=999,Q4642=""),"",IF(OR(Q4642&lt;35,Q4642&gt;48),1,0)))</f>
        <v/>
      </c>
      <c r="AD4642">
        <f>IF(COUNT(AA4642:AC4642)&lt;3,"",SUM(AA4642:AC4642))</f>
        <v/>
      </c>
      <c r="AE4642">
        <f>IF(L4642&gt;=4,2,IF(L4642&gt;=2,1,0))</f>
        <v/>
      </c>
      <c r="AF4642">
        <f>IF(L4642&gt;=5,1,0)</f>
        <v/>
      </c>
      <c r="AG4642">
        <f>AE4642+AF4642</f>
        <v/>
      </c>
      <c r="AH4642" s="15">
        <f>IF(M4642&lt;&gt;1,"",IF(OR(R4642=-9,R4642=""),"",R4642))</f>
        <v/>
      </c>
      <c r="AI4642">
        <f>IF(M4642&lt;&gt;1,"",IF(OR(Q4642=999,Q4642=""),"",Q4642))</f>
        <v/>
      </c>
    </row>
    <row r="4643">
      <c r="A4643" t="inlineStr">
        <is>
          <t>TQRMNOP124859</t>
        </is>
      </c>
      <c r="B4643" t="n">
        <v>2025</v>
      </c>
      <c r="C4643" t="n">
        <v>1</v>
      </c>
      <c r="D4643" t="n">
        <v>1</v>
      </c>
      <c r="E4643" t="inlineStr">
        <is>
          <t>S</t>
        </is>
      </c>
      <c r="F4643" t="n">
        <v>32</v>
      </c>
      <c r="G4643" t="n">
        <v>1218</v>
      </c>
      <c r="H4643" t="n">
        <v>3</v>
      </c>
      <c r="I4643" t="n">
        <v>2</v>
      </c>
      <c r="J4643" t="n">
        <v>27</v>
      </c>
      <c r="K4643" t="n">
        <v>2</v>
      </c>
      <c r="L4643" t="n">
        <v>6</v>
      </c>
      <c r="M4643" t="n">
        <v>1</v>
      </c>
      <c r="N4643" t="n">
        <v>3</v>
      </c>
      <c r="O4643" t="n">
        <v>2</v>
      </c>
      <c r="P4643" t="n">
        <v>2</v>
      </c>
      <c r="Q4643" t="n">
        <v>34</v>
      </c>
      <c r="R4643" s="15" t="n">
        <v>416000</v>
      </c>
      <c r="S4643" s="15" t="n">
        <v>0</v>
      </c>
      <c r="T4643" s="15" t="n">
        <v>416000</v>
      </c>
      <c r="U4643" s="15" t="n">
        <v>142100</v>
      </c>
      <c r="V4643">
        <f>IFERROR(VLOOKUP(D4643,Tablas_Equivalencia!$A$3:$B$8,2,FALSE),"Sin dato")</f>
        <v/>
      </c>
      <c r="W4643">
        <f>IFERROR(VLOOKUP(L4643,Tablas_Equivalencia!$D$3:$E$9,2,FALSE),"Sin dato")</f>
        <v/>
      </c>
      <c r="X4643">
        <f>IF(I4643=1,"Varón","Mujer")</f>
        <v/>
      </c>
      <c r="Y4643">
        <f>IFERROR(VLOOKUP(M4643,Tablas_Equivalencia!$G$3:$H$6,2,FALSE),"Sin dato")</f>
        <v/>
      </c>
      <c r="Z4643">
        <f>IF(J4643&lt;=24,"18-24","25-29")</f>
        <v/>
      </c>
      <c r="AA4643">
        <f>IF(M4643&lt;&gt;1,"",IF(P4643=2,1,0))</f>
        <v/>
      </c>
      <c r="AB4643">
        <f>IF(M4643&lt;&gt;1,"",IF(O4643&gt;=2,1,0))</f>
        <v/>
      </c>
      <c r="AC4643">
        <f>IF(M4643&lt;&gt;1,"",IF(OR(Q4643=999,Q4643=""),"",IF(OR(Q4643&lt;35,Q4643&gt;48),1,0)))</f>
        <v/>
      </c>
      <c r="AD4643">
        <f>IF(COUNT(AA4643:AC4643)&lt;3,"",SUM(AA4643:AC4643))</f>
        <v/>
      </c>
      <c r="AE4643">
        <f>IF(L4643&gt;=4,2,IF(L4643&gt;=2,1,0))</f>
        <v/>
      </c>
      <c r="AF4643">
        <f>IF(L4643&gt;=5,1,0)</f>
        <v/>
      </c>
      <c r="AG4643">
        <f>AE4643+AF4643</f>
        <v/>
      </c>
      <c r="AH4643" s="15">
        <f>IF(M4643&lt;&gt;1,"",IF(OR(R4643=-9,R4643=""),"",R4643))</f>
        <v/>
      </c>
      <c r="AI4643">
        <f>IF(M4643&lt;&gt;1,"",IF(OR(Q4643=999,Q4643=""),"",Q4643))</f>
        <v/>
      </c>
    </row>
    <row r="4644">
      <c r="A4644" t="inlineStr">
        <is>
          <t>TQRMNOP124861</t>
        </is>
      </c>
      <c r="B4644" t="n">
        <v>2025</v>
      </c>
      <c r="C4644" t="n">
        <v>1</v>
      </c>
      <c r="D4644" t="n">
        <v>1</v>
      </c>
      <c r="E4644" t="inlineStr">
        <is>
          <t>S</t>
        </is>
      </c>
      <c r="F4644" t="n">
        <v>33</v>
      </c>
      <c r="G4644" t="n">
        <v>896</v>
      </c>
      <c r="H4644" t="n">
        <v>3</v>
      </c>
      <c r="I4644" t="n">
        <v>1</v>
      </c>
      <c r="J4644" t="n">
        <v>20</v>
      </c>
      <c r="K4644" t="n">
        <v>2</v>
      </c>
      <c r="L4644" t="n">
        <v>3</v>
      </c>
      <c r="M4644" t="n">
        <v>2</v>
      </c>
      <c r="R4644" s="15" t="n">
        <v>0</v>
      </c>
      <c r="S4644" s="15" t="n">
        <v>0</v>
      </c>
      <c r="T4644" s="15" t="n">
        <v>0</v>
      </c>
      <c r="U4644" s="15" t="n">
        <v>251900</v>
      </c>
      <c r="V4644">
        <f>IFERROR(VLOOKUP(D4644,Tablas_Equivalencia!$A$3:$B$8,2,FALSE),"Sin dato")</f>
        <v/>
      </c>
      <c r="W4644">
        <f>IFERROR(VLOOKUP(L4644,Tablas_Equivalencia!$D$3:$E$9,2,FALSE),"Sin dato")</f>
        <v/>
      </c>
      <c r="X4644">
        <f>IF(I4644=1,"Varón","Mujer")</f>
        <v/>
      </c>
      <c r="Y4644">
        <f>IFERROR(VLOOKUP(M4644,Tablas_Equivalencia!$G$3:$H$6,2,FALSE),"Sin dato")</f>
        <v/>
      </c>
      <c r="Z4644">
        <f>IF(J4644&lt;=24,"18-24","25-29")</f>
        <v/>
      </c>
      <c r="AA4644">
        <f>IF(M4644&lt;&gt;1,"",IF(P4644=2,1,0))</f>
        <v/>
      </c>
      <c r="AB4644">
        <f>IF(M4644&lt;&gt;1,"",IF(O4644&gt;=2,1,0))</f>
        <v/>
      </c>
      <c r="AC4644">
        <f>IF(M4644&lt;&gt;1,"",IF(OR(Q4644=999,Q4644=""),"",IF(OR(Q4644&lt;35,Q4644&gt;48),1,0)))</f>
        <v/>
      </c>
      <c r="AD4644">
        <f>IF(COUNT(AA4644:AC4644)&lt;3,"",SUM(AA4644:AC4644))</f>
        <v/>
      </c>
      <c r="AE4644">
        <f>IF(L4644&gt;=4,2,IF(L4644&gt;=2,1,0))</f>
        <v/>
      </c>
      <c r="AF4644">
        <f>IF(L4644&gt;=5,1,0)</f>
        <v/>
      </c>
      <c r="AG4644">
        <f>AE4644+AF4644</f>
        <v/>
      </c>
      <c r="AH4644" s="15">
        <f>IF(M4644&lt;&gt;1,"",IF(OR(R4644=-9,R4644=""),"",R4644))</f>
        <v/>
      </c>
      <c r="AI4644">
        <f>IF(M4644&lt;&gt;1,"",IF(OR(Q4644=999,Q4644=""),"",Q4644))</f>
        <v/>
      </c>
    </row>
    <row r="4645">
      <c r="A4645" t="inlineStr">
        <is>
          <t>TQRMNOP124862</t>
        </is>
      </c>
      <c r="B4645" t="n">
        <v>2025</v>
      </c>
      <c r="C4645" t="n">
        <v>1</v>
      </c>
      <c r="D4645" t="n">
        <v>42</v>
      </c>
      <c r="E4645" t="inlineStr">
        <is>
          <t>N</t>
        </is>
      </c>
      <c r="F4645" t="n">
        <v>27</v>
      </c>
      <c r="G4645" t="n">
        <v>1291</v>
      </c>
      <c r="H4645" t="n">
        <v>3</v>
      </c>
      <c r="I4645" t="n">
        <v>1</v>
      </c>
      <c r="J4645" t="n">
        <v>26</v>
      </c>
      <c r="K4645" t="n">
        <v>2</v>
      </c>
      <c r="L4645" t="n">
        <v>4</v>
      </c>
      <c r="M4645" t="n">
        <v>3</v>
      </c>
      <c r="R4645" s="15" t="n">
        <v>0</v>
      </c>
      <c r="S4645" s="15" t="n">
        <v>42000</v>
      </c>
      <c r="T4645" s="15" t="n">
        <v>42000</v>
      </c>
      <c r="U4645" s="15" t="n">
        <v>323800</v>
      </c>
      <c r="V4645">
        <f>IFERROR(VLOOKUP(D4645,Tablas_Equivalencia!$A$3:$B$8,2,FALSE),"Sin dato")</f>
        <v/>
      </c>
      <c r="W4645">
        <f>IFERROR(VLOOKUP(L4645,Tablas_Equivalencia!$D$3:$E$9,2,FALSE),"Sin dato")</f>
        <v/>
      </c>
      <c r="X4645">
        <f>IF(I4645=1,"Varón","Mujer")</f>
        <v/>
      </c>
      <c r="Y4645">
        <f>IFERROR(VLOOKUP(M4645,Tablas_Equivalencia!$G$3:$H$6,2,FALSE),"Sin dato")</f>
        <v/>
      </c>
      <c r="Z4645">
        <f>IF(J4645&lt;=24,"18-24","25-29")</f>
        <v/>
      </c>
      <c r="AA4645">
        <f>IF(M4645&lt;&gt;1,"",IF(P4645=2,1,0))</f>
        <v/>
      </c>
      <c r="AB4645">
        <f>IF(M4645&lt;&gt;1,"",IF(O4645&gt;=2,1,0))</f>
        <v/>
      </c>
      <c r="AC4645">
        <f>IF(M4645&lt;&gt;1,"",IF(OR(Q4645=999,Q4645=""),"",IF(OR(Q4645&lt;35,Q4645&gt;48),1,0)))</f>
        <v/>
      </c>
      <c r="AD4645">
        <f>IF(COUNT(AA4645:AC4645)&lt;3,"",SUM(AA4645:AC4645))</f>
        <v/>
      </c>
      <c r="AE4645">
        <f>IF(L4645&gt;=4,2,IF(L4645&gt;=2,1,0))</f>
        <v/>
      </c>
      <c r="AF4645">
        <f>IF(L4645&gt;=5,1,0)</f>
        <v/>
      </c>
      <c r="AG4645">
        <f>AE4645+AF4645</f>
        <v/>
      </c>
      <c r="AH4645" s="15">
        <f>IF(M4645&lt;&gt;1,"",IF(OR(R4645=-9,R4645=""),"",R4645))</f>
        <v/>
      </c>
      <c r="AI4645">
        <f>IF(M4645&lt;&gt;1,"",IF(OR(Q4645=999,Q4645=""),"",Q4645))</f>
        <v/>
      </c>
    </row>
    <row r="4646">
      <c r="A4646" t="inlineStr">
        <is>
          <t>TQRMNOP124863</t>
        </is>
      </c>
      <c r="B4646" t="n">
        <v>2025</v>
      </c>
      <c r="C4646" t="n">
        <v>1</v>
      </c>
      <c r="D4646" t="n">
        <v>1</v>
      </c>
      <c r="E4646" t="inlineStr">
        <is>
          <t>S</t>
        </is>
      </c>
      <c r="F4646" t="n">
        <v>33</v>
      </c>
      <c r="G4646" t="n">
        <v>1489</v>
      </c>
      <c r="H4646" t="n">
        <v>10</v>
      </c>
      <c r="I4646" t="n">
        <v>2</v>
      </c>
      <c r="J4646" t="n">
        <v>23</v>
      </c>
      <c r="K4646" t="n">
        <v>2</v>
      </c>
      <c r="L4646" t="n">
        <v>4</v>
      </c>
      <c r="M4646" t="n">
        <v>1</v>
      </c>
      <c r="N4646" t="n">
        <v>3</v>
      </c>
      <c r="O4646" t="n">
        <v>1</v>
      </c>
      <c r="P4646" t="n">
        <v>2</v>
      </c>
      <c r="Q4646" t="n">
        <v>47</v>
      </c>
      <c r="R4646" s="15" t="n">
        <v>240000</v>
      </c>
      <c r="S4646" s="15" t="n">
        <v>0</v>
      </c>
      <c r="T4646" s="15" t="n">
        <v>240000</v>
      </c>
      <c r="U4646" s="15" t="n">
        <v>54600</v>
      </c>
      <c r="V4646">
        <f>IFERROR(VLOOKUP(D4646,Tablas_Equivalencia!$A$3:$B$8,2,FALSE),"Sin dato")</f>
        <v/>
      </c>
      <c r="W4646">
        <f>IFERROR(VLOOKUP(L4646,Tablas_Equivalencia!$D$3:$E$9,2,FALSE),"Sin dato")</f>
        <v/>
      </c>
      <c r="X4646">
        <f>IF(I4646=1,"Varón","Mujer")</f>
        <v/>
      </c>
      <c r="Y4646">
        <f>IFERROR(VLOOKUP(M4646,Tablas_Equivalencia!$G$3:$H$6,2,FALSE),"Sin dato")</f>
        <v/>
      </c>
      <c r="Z4646">
        <f>IF(J4646&lt;=24,"18-24","25-29")</f>
        <v/>
      </c>
      <c r="AA4646">
        <f>IF(M4646&lt;&gt;1,"",IF(P4646=2,1,0))</f>
        <v/>
      </c>
      <c r="AB4646">
        <f>IF(M4646&lt;&gt;1,"",IF(O4646&gt;=2,1,0))</f>
        <v/>
      </c>
      <c r="AC4646">
        <f>IF(M4646&lt;&gt;1,"",IF(OR(Q4646=999,Q4646=""),"",IF(OR(Q4646&lt;35,Q4646&gt;48),1,0)))</f>
        <v/>
      </c>
      <c r="AD4646">
        <f>IF(COUNT(AA4646:AC4646)&lt;3,"",SUM(AA4646:AC4646))</f>
        <v/>
      </c>
      <c r="AE4646">
        <f>IF(L4646&gt;=4,2,IF(L4646&gt;=2,1,0))</f>
        <v/>
      </c>
      <c r="AF4646">
        <f>IF(L4646&gt;=5,1,0)</f>
        <v/>
      </c>
      <c r="AG4646">
        <f>AE4646+AF4646</f>
        <v/>
      </c>
      <c r="AH4646" s="15">
        <f>IF(M4646&lt;&gt;1,"",IF(OR(R4646=-9,R4646=""),"",R4646))</f>
        <v/>
      </c>
      <c r="AI4646">
        <f>IF(M4646&lt;&gt;1,"",IF(OR(Q4646=999,Q4646=""),"",Q4646))</f>
        <v/>
      </c>
    </row>
    <row r="4647">
      <c r="A4647" t="inlineStr">
        <is>
          <t>TQRMNOP124869</t>
        </is>
      </c>
      <c r="B4647" t="n">
        <v>2025</v>
      </c>
      <c r="C4647" t="n">
        <v>1</v>
      </c>
      <c r="D4647" t="n">
        <v>40</v>
      </c>
      <c r="E4647" t="inlineStr">
        <is>
          <t>N</t>
        </is>
      </c>
      <c r="F4647" t="n">
        <v>9</v>
      </c>
      <c r="G4647" t="n">
        <v>1503</v>
      </c>
      <c r="H4647" t="n">
        <v>10</v>
      </c>
      <c r="I4647" t="n">
        <v>1</v>
      </c>
      <c r="J4647" t="n">
        <v>19</v>
      </c>
      <c r="K4647" t="n">
        <v>1</v>
      </c>
      <c r="L4647" t="n">
        <v>5</v>
      </c>
      <c r="M4647" t="n">
        <v>1</v>
      </c>
      <c r="N4647" t="n">
        <v>3</v>
      </c>
      <c r="O4647" t="n">
        <v>1</v>
      </c>
      <c r="P4647" t="n">
        <v>1</v>
      </c>
      <c r="Q4647" t="n">
        <v>55</v>
      </c>
      <c r="R4647" s="15" t="n">
        <v>942000</v>
      </c>
      <c r="S4647" s="15" t="n">
        <v>121000</v>
      </c>
      <c r="T4647" s="15" t="n">
        <v>1063000</v>
      </c>
      <c r="U4647" s="15" t="n">
        <v>178700</v>
      </c>
      <c r="V4647">
        <f>IFERROR(VLOOKUP(D4647,Tablas_Equivalencia!$A$3:$B$8,2,FALSE),"Sin dato")</f>
        <v/>
      </c>
      <c r="W4647">
        <f>IFERROR(VLOOKUP(L4647,Tablas_Equivalencia!$D$3:$E$9,2,FALSE),"Sin dato")</f>
        <v/>
      </c>
      <c r="X4647">
        <f>IF(I4647=1,"Varón","Mujer")</f>
        <v/>
      </c>
      <c r="Y4647">
        <f>IFERROR(VLOOKUP(M4647,Tablas_Equivalencia!$G$3:$H$6,2,FALSE),"Sin dato")</f>
        <v/>
      </c>
      <c r="Z4647">
        <f>IF(J4647&lt;=24,"18-24","25-29")</f>
        <v/>
      </c>
      <c r="AA4647">
        <f>IF(M4647&lt;&gt;1,"",IF(P4647=2,1,0))</f>
        <v/>
      </c>
      <c r="AB4647">
        <f>IF(M4647&lt;&gt;1,"",IF(O4647&gt;=2,1,0))</f>
        <v/>
      </c>
      <c r="AC4647">
        <f>IF(M4647&lt;&gt;1,"",IF(OR(Q4647=999,Q4647=""),"",IF(OR(Q4647&lt;35,Q4647&gt;48),1,0)))</f>
        <v/>
      </c>
      <c r="AD4647">
        <f>IF(COUNT(AA4647:AC4647)&lt;3,"",SUM(AA4647:AC4647))</f>
        <v/>
      </c>
      <c r="AE4647">
        <f>IF(L4647&gt;=4,2,IF(L4647&gt;=2,1,0))</f>
        <v/>
      </c>
      <c r="AF4647">
        <f>IF(L4647&gt;=5,1,0)</f>
        <v/>
      </c>
      <c r="AG4647">
        <f>AE4647+AF4647</f>
        <v/>
      </c>
      <c r="AH4647" s="15">
        <f>IF(M4647&lt;&gt;1,"",IF(OR(R4647=-9,R4647=""),"",R4647))</f>
        <v/>
      </c>
      <c r="AI4647">
        <f>IF(M4647&lt;&gt;1,"",IF(OR(Q4647=999,Q4647=""),"",Q4647))</f>
        <v/>
      </c>
    </row>
    <row r="4648">
      <c r="A4648" t="inlineStr">
        <is>
          <t>TQRMNOP124875</t>
        </is>
      </c>
      <c r="B4648" t="n">
        <v>2025</v>
      </c>
      <c r="C4648" t="n">
        <v>1</v>
      </c>
      <c r="D4648" t="n">
        <v>1</v>
      </c>
      <c r="E4648" t="inlineStr">
        <is>
          <t>S</t>
        </is>
      </c>
      <c r="F4648" t="n">
        <v>33</v>
      </c>
      <c r="G4648" t="n">
        <v>648</v>
      </c>
      <c r="H4648" t="n">
        <v>3</v>
      </c>
      <c r="I4648" t="n">
        <v>1</v>
      </c>
      <c r="J4648" t="n">
        <v>20</v>
      </c>
      <c r="K4648" t="n">
        <v>1</v>
      </c>
      <c r="L4648" t="n">
        <v>4</v>
      </c>
      <c r="M4648" t="n">
        <v>1</v>
      </c>
      <c r="N4648" t="n">
        <v>3</v>
      </c>
      <c r="O4648" t="n">
        <v>1</v>
      </c>
      <c r="P4648" t="n">
        <v>1</v>
      </c>
      <c r="Q4648" t="n">
        <v>40</v>
      </c>
      <c r="R4648" s="15" t="n">
        <v>869000</v>
      </c>
      <c r="S4648" s="15" t="n">
        <v>0</v>
      </c>
      <c r="T4648" s="15" t="n">
        <v>869000</v>
      </c>
      <c r="U4648" s="15" t="n">
        <v>72600</v>
      </c>
      <c r="V4648">
        <f>IFERROR(VLOOKUP(D4648,Tablas_Equivalencia!$A$3:$B$8,2,FALSE),"Sin dato")</f>
        <v/>
      </c>
      <c r="W4648">
        <f>IFERROR(VLOOKUP(L4648,Tablas_Equivalencia!$D$3:$E$9,2,FALSE),"Sin dato")</f>
        <v/>
      </c>
      <c r="X4648">
        <f>IF(I4648=1,"Varón","Mujer")</f>
        <v/>
      </c>
      <c r="Y4648">
        <f>IFERROR(VLOOKUP(M4648,Tablas_Equivalencia!$G$3:$H$6,2,FALSE),"Sin dato")</f>
        <v/>
      </c>
      <c r="Z4648">
        <f>IF(J4648&lt;=24,"18-24","25-29")</f>
        <v/>
      </c>
      <c r="AA4648">
        <f>IF(M4648&lt;&gt;1,"",IF(P4648=2,1,0))</f>
        <v/>
      </c>
      <c r="AB4648">
        <f>IF(M4648&lt;&gt;1,"",IF(O4648&gt;=2,1,0))</f>
        <v/>
      </c>
      <c r="AC4648">
        <f>IF(M4648&lt;&gt;1,"",IF(OR(Q4648=999,Q4648=""),"",IF(OR(Q4648&lt;35,Q4648&gt;48),1,0)))</f>
        <v/>
      </c>
      <c r="AD4648">
        <f>IF(COUNT(AA4648:AC4648)&lt;3,"",SUM(AA4648:AC4648))</f>
        <v/>
      </c>
      <c r="AE4648">
        <f>IF(L4648&gt;=4,2,IF(L4648&gt;=2,1,0))</f>
        <v/>
      </c>
      <c r="AF4648">
        <f>IF(L4648&gt;=5,1,0)</f>
        <v/>
      </c>
      <c r="AG4648">
        <f>AE4648+AF4648</f>
        <v/>
      </c>
      <c r="AH4648" s="15">
        <f>IF(M4648&lt;&gt;1,"",IF(OR(R4648=-9,R4648=""),"",R4648))</f>
        <v/>
      </c>
      <c r="AI4648">
        <f>IF(M4648&lt;&gt;1,"",IF(OR(Q4648=999,Q4648=""),"",Q4648))</f>
        <v/>
      </c>
    </row>
    <row r="4649">
      <c r="A4649" t="inlineStr">
        <is>
          <t>TQRMNOP124884</t>
        </is>
      </c>
      <c r="B4649" t="n">
        <v>2025</v>
      </c>
      <c r="C4649" t="n">
        <v>1</v>
      </c>
      <c r="D4649" t="n">
        <v>40</v>
      </c>
      <c r="E4649" t="inlineStr">
        <is>
          <t>N</t>
        </is>
      </c>
      <c r="F4649" t="n">
        <v>23</v>
      </c>
      <c r="G4649" t="n">
        <v>1273</v>
      </c>
      <c r="H4649" t="n">
        <v>1</v>
      </c>
      <c r="I4649" t="n">
        <v>2</v>
      </c>
      <c r="J4649" t="n">
        <v>20</v>
      </c>
      <c r="K4649" t="n">
        <v>2</v>
      </c>
      <c r="L4649" t="n">
        <v>3</v>
      </c>
      <c r="M4649" t="n">
        <v>1</v>
      </c>
      <c r="N4649" t="n">
        <v>3</v>
      </c>
      <c r="O4649" t="n">
        <v>1</v>
      </c>
      <c r="P4649" t="n">
        <v>2</v>
      </c>
      <c r="Q4649" t="n">
        <v>23</v>
      </c>
      <c r="R4649" s="15" t="n">
        <v>566000</v>
      </c>
      <c r="S4649" s="15" t="n">
        <v>0</v>
      </c>
      <c r="T4649" s="15" t="n">
        <v>566000</v>
      </c>
      <c r="U4649" s="15" t="n">
        <v>47200</v>
      </c>
      <c r="V4649">
        <f>IFERROR(VLOOKUP(D4649,Tablas_Equivalencia!$A$3:$B$8,2,FALSE),"Sin dato")</f>
        <v/>
      </c>
      <c r="W4649">
        <f>IFERROR(VLOOKUP(L4649,Tablas_Equivalencia!$D$3:$E$9,2,FALSE),"Sin dato")</f>
        <v/>
      </c>
      <c r="X4649">
        <f>IF(I4649=1,"Varón","Mujer")</f>
        <v/>
      </c>
      <c r="Y4649">
        <f>IFERROR(VLOOKUP(M4649,Tablas_Equivalencia!$G$3:$H$6,2,FALSE),"Sin dato")</f>
        <v/>
      </c>
      <c r="Z4649">
        <f>IF(J4649&lt;=24,"18-24","25-29")</f>
        <v/>
      </c>
      <c r="AA4649">
        <f>IF(M4649&lt;&gt;1,"",IF(P4649=2,1,0))</f>
        <v/>
      </c>
      <c r="AB4649">
        <f>IF(M4649&lt;&gt;1,"",IF(O4649&gt;=2,1,0))</f>
        <v/>
      </c>
      <c r="AC4649">
        <f>IF(M4649&lt;&gt;1,"",IF(OR(Q4649=999,Q4649=""),"",IF(OR(Q4649&lt;35,Q4649&gt;48),1,0)))</f>
        <v/>
      </c>
      <c r="AD4649">
        <f>IF(COUNT(AA4649:AC4649)&lt;3,"",SUM(AA4649:AC4649))</f>
        <v/>
      </c>
      <c r="AE4649">
        <f>IF(L4649&gt;=4,2,IF(L4649&gt;=2,1,0))</f>
        <v/>
      </c>
      <c r="AF4649">
        <f>IF(L4649&gt;=5,1,0)</f>
        <v/>
      </c>
      <c r="AG4649">
        <f>AE4649+AF4649</f>
        <v/>
      </c>
      <c r="AH4649" s="15">
        <f>IF(M4649&lt;&gt;1,"",IF(OR(R4649=-9,R4649=""),"",R4649))</f>
        <v/>
      </c>
      <c r="AI4649">
        <f>IF(M4649&lt;&gt;1,"",IF(OR(Q4649=999,Q4649=""),"",Q4649))</f>
        <v/>
      </c>
    </row>
    <row r="4650">
      <c r="A4650" t="inlineStr">
        <is>
          <t>TQRMNOP124888</t>
        </is>
      </c>
      <c r="B4650" t="n">
        <v>2025</v>
      </c>
      <c r="C4650" t="n">
        <v>1</v>
      </c>
      <c r="D4650" t="n">
        <v>1</v>
      </c>
      <c r="E4650" t="inlineStr">
        <is>
          <t>S</t>
        </is>
      </c>
      <c r="F4650" t="n">
        <v>32</v>
      </c>
      <c r="G4650" t="n">
        <v>90</v>
      </c>
      <c r="H4650" t="n">
        <v>3</v>
      </c>
      <c r="I4650" t="n">
        <v>1</v>
      </c>
      <c r="J4650" t="n">
        <v>26</v>
      </c>
      <c r="K4650" t="n">
        <v>2</v>
      </c>
      <c r="L4650" t="n">
        <v>6</v>
      </c>
      <c r="M4650" t="n">
        <v>1</v>
      </c>
      <c r="N4650" t="n">
        <v>2</v>
      </c>
      <c r="O4650" t="n">
        <v>1</v>
      </c>
      <c r="P4650" t="n">
        <v>1</v>
      </c>
      <c r="Q4650" t="n">
        <v>39</v>
      </c>
      <c r="R4650" s="15" t="n">
        <v>1614000</v>
      </c>
      <c r="S4650" s="15" t="n">
        <v>0</v>
      </c>
      <c r="T4650" s="15" t="n">
        <v>1614000</v>
      </c>
      <c r="U4650" s="15" t="n">
        <v>501300</v>
      </c>
      <c r="V4650">
        <f>IFERROR(VLOOKUP(D4650,Tablas_Equivalencia!$A$3:$B$8,2,FALSE),"Sin dato")</f>
        <v/>
      </c>
      <c r="W4650">
        <f>IFERROR(VLOOKUP(L4650,Tablas_Equivalencia!$D$3:$E$9,2,FALSE),"Sin dato")</f>
        <v/>
      </c>
      <c r="X4650">
        <f>IF(I4650=1,"Varón","Mujer")</f>
        <v/>
      </c>
      <c r="Y4650">
        <f>IFERROR(VLOOKUP(M4650,Tablas_Equivalencia!$G$3:$H$6,2,FALSE),"Sin dato")</f>
        <v/>
      </c>
      <c r="Z4650">
        <f>IF(J4650&lt;=24,"18-24","25-29")</f>
        <v/>
      </c>
      <c r="AA4650">
        <f>IF(M4650&lt;&gt;1,"",IF(P4650=2,1,0))</f>
        <v/>
      </c>
      <c r="AB4650">
        <f>IF(M4650&lt;&gt;1,"",IF(O4650&gt;=2,1,0))</f>
        <v/>
      </c>
      <c r="AC4650">
        <f>IF(M4650&lt;&gt;1,"",IF(OR(Q4650=999,Q4650=""),"",IF(OR(Q4650&lt;35,Q4650&gt;48),1,0)))</f>
        <v/>
      </c>
      <c r="AD4650">
        <f>IF(COUNT(AA4650:AC4650)&lt;3,"",SUM(AA4650:AC4650))</f>
        <v/>
      </c>
      <c r="AE4650">
        <f>IF(L4650&gt;=4,2,IF(L4650&gt;=2,1,0))</f>
        <v/>
      </c>
      <c r="AF4650">
        <f>IF(L4650&gt;=5,1,0)</f>
        <v/>
      </c>
      <c r="AG4650">
        <f>AE4650+AF4650</f>
        <v/>
      </c>
      <c r="AH4650" s="15">
        <f>IF(M4650&lt;&gt;1,"",IF(OR(R4650=-9,R4650=""),"",R4650))</f>
        <v/>
      </c>
      <c r="AI4650">
        <f>IF(M4650&lt;&gt;1,"",IF(OR(Q4650=999,Q4650=""),"",Q4650))</f>
        <v/>
      </c>
    </row>
    <row r="4651">
      <c r="A4651" t="inlineStr">
        <is>
          <t>TQRMNOP124890</t>
        </is>
      </c>
      <c r="B4651" t="n">
        <v>2025</v>
      </c>
      <c r="C4651" t="n">
        <v>1</v>
      </c>
      <c r="D4651" t="n">
        <v>1</v>
      </c>
      <c r="E4651" t="inlineStr">
        <is>
          <t>S</t>
        </is>
      </c>
      <c r="F4651" t="n">
        <v>33</v>
      </c>
      <c r="G4651" t="n">
        <v>1549</v>
      </c>
      <c r="H4651" t="n">
        <v>3</v>
      </c>
      <c r="I4651" t="n">
        <v>1</v>
      </c>
      <c r="J4651" t="n">
        <v>21</v>
      </c>
      <c r="K4651" t="n">
        <v>2</v>
      </c>
      <c r="L4651" t="n">
        <v>4</v>
      </c>
      <c r="M4651" t="n">
        <v>1</v>
      </c>
      <c r="N4651" t="n">
        <v>3</v>
      </c>
      <c r="O4651" t="n">
        <v>1</v>
      </c>
      <c r="P4651" t="n">
        <v>1</v>
      </c>
      <c r="Q4651" t="n">
        <v>44</v>
      </c>
      <c r="R4651" s="15" t="n">
        <v>1331000</v>
      </c>
      <c r="S4651" s="15" t="n">
        <v>0</v>
      </c>
      <c r="T4651" s="15" t="n">
        <v>1331000</v>
      </c>
      <c r="U4651" s="15" t="n">
        <v>219800</v>
      </c>
      <c r="V4651">
        <f>IFERROR(VLOOKUP(D4651,Tablas_Equivalencia!$A$3:$B$8,2,FALSE),"Sin dato")</f>
        <v/>
      </c>
      <c r="W4651">
        <f>IFERROR(VLOOKUP(L4651,Tablas_Equivalencia!$D$3:$E$9,2,FALSE),"Sin dato")</f>
        <v/>
      </c>
      <c r="X4651">
        <f>IF(I4651=1,"Varón","Mujer")</f>
        <v/>
      </c>
      <c r="Y4651">
        <f>IFERROR(VLOOKUP(M4651,Tablas_Equivalencia!$G$3:$H$6,2,FALSE),"Sin dato")</f>
        <v/>
      </c>
      <c r="Z4651">
        <f>IF(J4651&lt;=24,"18-24","25-29")</f>
        <v/>
      </c>
      <c r="AA4651">
        <f>IF(M4651&lt;&gt;1,"",IF(P4651=2,1,0))</f>
        <v/>
      </c>
      <c r="AB4651">
        <f>IF(M4651&lt;&gt;1,"",IF(O4651&gt;=2,1,0))</f>
        <v/>
      </c>
      <c r="AC4651">
        <f>IF(M4651&lt;&gt;1,"",IF(OR(Q4651=999,Q4651=""),"",IF(OR(Q4651&lt;35,Q4651&gt;48),1,0)))</f>
        <v/>
      </c>
      <c r="AD4651">
        <f>IF(COUNT(AA4651:AC4651)&lt;3,"",SUM(AA4651:AC4651))</f>
        <v/>
      </c>
      <c r="AE4651">
        <f>IF(L4651&gt;=4,2,IF(L4651&gt;=2,1,0))</f>
        <v/>
      </c>
      <c r="AF4651">
        <f>IF(L4651&gt;=5,1,0)</f>
        <v/>
      </c>
      <c r="AG4651">
        <f>AE4651+AF4651</f>
        <v/>
      </c>
      <c r="AH4651" s="15">
        <f>IF(M4651&lt;&gt;1,"",IF(OR(R4651=-9,R4651=""),"",R4651))</f>
        <v/>
      </c>
      <c r="AI4651">
        <f>IF(M4651&lt;&gt;1,"",IF(OR(Q4651=999,Q4651=""),"",Q4651))</f>
        <v/>
      </c>
    </row>
    <row r="4652">
      <c r="A4652" t="inlineStr">
        <is>
          <t>TQRMNOP124893</t>
        </is>
      </c>
      <c r="B4652" t="n">
        <v>2025</v>
      </c>
      <c r="C4652" t="n">
        <v>1</v>
      </c>
      <c r="D4652" t="n">
        <v>1</v>
      </c>
      <c r="E4652" t="inlineStr">
        <is>
          <t>S</t>
        </is>
      </c>
      <c r="F4652" t="n">
        <v>32</v>
      </c>
      <c r="G4652" t="n">
        <v>730</v>
      </c>
      <c r="H4652" t="n">
        <v>1</v>
      </c>
      <c r="I4652" t="n">
        <v>1</v>
      </c>
      <c r="J4652" t="n">
        <v>22</v>
      </c>
      <c r="K4652" t="n">
        <v>2</v>
      </c>
      <c r="L4652" t="n">
        <v>3</v>
      </c>
      <c r="M4652" t="n">
        <v>1</v>
      </c>
      <c r="N4652" t="n">
        <v>1</v>
      </c>
      <c r="O4652" t="n">
        <v>1</v>
      </c>
      <c r="P4652" t="n">
        <v>2</v>
      </c>
      <c r="Q4652" t="n">
        <v>34</v>
      </c>
      <c r="R4652" s="15" t="n">
        <v>-9</v>
      </c>
      <c r="S4652" s="15" t="n">
        <v>0</v>
      </c>
      <c r="T4652" s="15" t="n">
        <v>0</v>
      </c>
      <c r="U4652" s="15" t="n">
        <v>237200</v>
      </c>
      <c r="V4652">
        <f>IFERROR(VLOOKUP(D4652,Tablas_Equivalencia!$A$3:$B$8,2,FALSE),"Sin dato")</f>
        <v/>
      </c>
      <c r="W4652">
        <f>IFERROR(VLOOKUP(L4652,Tablas_Equivalencia!$D$3:$E$9,2,FALSE),"Sin dato")</f>
        <v/>
      </c>
      <c r="X4652">
        <f>IF(I4652=1,"Varón","Mujer")</f>
        <v/>
      </c>
      <c r="Y4652">
        <f>IFERROR(VLOOKUP(M4652,Tablas_Equivalencia!$G$3:$H$6,2,FALSE),"Sin dato")</f>
        <v/>
      </c>
      <c r="Z4652">
        <f>IF(J4652&lt;=24,"18-24","25-29")</f>
        <v/>
      </c>
      <c r="AA4652">
        <f>IF(M4652&lt;&gt;1,"",IF(P4652=2,1,0))</f>
        <v/>
      </c>
      <c r="AB4652">
        <f>IF(M4652&lt;&gt;1,"",IF(O4652&gt;=2,1,0))</f>
        <v/>
      </c>
      <c r="AC4652">
        <f>IF(M4652&lt;&gt;1,"",IF(OR(Q4652=999,Q4652=""),"",IF(OR(Q4652&lt;35,Q4652&gt;48),1,0)))</f>
        <v/>
      </c>
      <c r="AD4652">
        <f>IF(COUNT(AA4652:AC4652)&lt;3,"",SUM(AA4652:AC4652))</f>
        <v/>
      </c>
      <c r="AE4652">
        <f>IF(L4652&gt;=4,2,IF(L4652&gt;=2,1,0))</f>
        <v/>
      </c>
      <c r="AF4652">
        <f>IF(L4652&gt;=5,1,0)</f>
        <v/>
      </c>
      <c r="AG4652">
        <f>AE4652+AF4652</f>
        <v/>
      </c>
      <c r="AH4652" s="15">
        <f>IF(M4652&lt;&gt;1,"",IF(OR(R4652=-9,R4652=""),"",R4652))</f>
        <v/>
      </c>
      <c r="AI4652">
        <f>IF(M4652&lt;&gt;1,"",IF(OR(Q4652=999,Q4652=""),"",Q4652))</f>
        <v/>
      </c>
    </row>
    <row r="4653">
      <c r="A4653" t="inlineStr">
        <is>
          <t>TQRMNOP124897</t>
        </is>
      </c>
      <c r="B4653" t="n">
        <v>2025</v>
      </c>
      <c r="C4653" t="n">
        <v>1</v>
      </c>
      <c r="D4653" t="n">
        <v>40</v>
      </c>
      <c r="E4653" t="inlineStr">
        <is>
          <t>S</t>
        </is>
      </c>
      <c r="F4653" t="n">
        <v>7</v>
      </c>
      <c r="G4653" t="n">
        <v>1331</v>
      </c>
      <c r="H4653" t="n">
        <v>1</v>
      </c>
      <c r="I4653" t="n">
        <v>1</v>
      </c>
      <c r="J4653" t="n">
        <v>24</v>
      </c>
      <c r="K4653" t="n">
        <v>2</v>
      </c>
      <c r="L4653" t="n">
        <v>3</v>
      </c>
      <c r="M4653" t="n">
        <v>3</v>
      </c>
      <c r="R4653" s="15" t="n">
        <v>0</v>
      </c>
      <c r="S4653" s="15" t="n">
        <v>0</v>
      </c>
      <c r="T4653" s="15" t="n">
        <v>0</v>
      </c>
      <c r="U4653" s="15" t="n">
        <v>58600</v>
      </c>
      <c r="V4653">
        <f>IFERROR(VLOOKUP(D4653,Tablas_Equivalencia!$A$3:$B$8,2,FALSE),"Sin dato")</f>
        <v/>
      </c>
      <c r="W4653">
        <f>IFERROR(VLOOKUP(L4653,Tablas_Equivalencia!$D$3:$E$9,2,FALSE),"Sin dato")</f>
        <v/>
      </c>
      <c r="X4653">
        <f>IF(I4653=1,"Varón","Mujer")</f>
        <v/>
      </c>
      <c r="Y4653">
        <f>IFERROR(VLOOKUP(M4653,Tablas_Equivalencia!$G$3:$H$6,2,FALSE),"Sin dato")</f>
        <v/>
      </c>
      <c r="Z4653">
        <f>IF(J4653&lt;=24,"18-24","25-29")</f>
        <v/>
      </c>
      <c r="AA4653">
        <f>IF(M4653&lt;&gt;1,"",IF(P4653=2,1,0))</f>
        <v/>
      </c>
      <c r="AB4653">
        <f>IF(M4653&lt;&gt;1,"",IF(O4653&gt;=2,1,0))</f>
        <v/>
      </c>
      <c r="AC4653">
        <f>IF(M4653&lt;&gt;1,"",IF(OR(Q4653=999,Q4653=""),"",IF(OR(Q4653&lt;35,Q4653&gt;48),1,0)))</f>
        <v/>
      </c>
      <c r="AD4653">
        <f>IF(COUNT(AA4653:AC4653)&lt;3,"",SUM(AA4653:AC4653))</f>
        <v/>
      </c>
      <c r="AE4653">
        <f>IF(L4653&gt;=4,2,IF(L4653&gt;=2,1,0))</f>
        <v/>
      </c>
      <c r="AF4653">
        <f>IF(L4653&gt;=5,1,0)</f>
        <v/>
      </c>
      <c r="AG4653">
        <f>AE4653+AF4653</f>
        <v/>
      </c>
      <c r="AH4653" s="15">
        <f>IF(M4653&lt;&gt;1,"",IF(OR(R4653=-9,R4653=""),"",R4653))</f>
        <v/>
      </c>
      <c r="AI4653">
        <f>IF(M4653&lt;&gt;1,"",IF(OR(Q4653=999,Q4653=""),"",Q4653))</f>
        <v/>
      </c>
    </row>
    <row r="4654">
      <c r="A4654" t="inlineStr">
        <is>
          <t>TQRMNOP124898</t>
        </is>
      </c>
      <c r="B4654" t="n">
        <v>2025</v>
      </c>
      <c r="C4654" t="n">
        <v>1</v>
      </c>
      <c r="D4654" t="n">
        <v>43</v>
      </c>
      <c r="E4654" t="inlineStr">
        <is>
          <t>N</t>
        </is>
      </c>
      <c r="F4654" t="n">
        <v>34</v>
      </c>
      <c r="G4654" t="n">
        <v>1437</v>
      </c>
      <c r="H4654" t="n">
        <v>3</v>
      </c>
      <c r="I4654" t="n">
        <v>1</v>
      </c>
      <c r="J4654" t="n">
        <v>29</v>
      </c>
      <c r="K4654" t="n">
        <v>2</v>
      </c>
      <c r="L4654" t="n">
        <v>6</v>
      </c>
      <c r="M4654" t="n">
        <v>1</v>
      </c>
      <c r="N4654" t="n">
        <v>3</v>
      </c>
      <c r="O4654" t="n">
        <v>1</v>
      </c>
      <c r="P4654" t="n">
        <v>2</v>
      </c>
      <c r="Q4654" t="n">
        <v>51</v>
      </c>
      <c r="R4654" s="15" t="n">
        <v>830000</v>
      </c>
      <c r="S4654" s="15" t="n">
        <v>0</v>
      </c>
      <c r="T4654" s="15" t="n">
        <v>830000</v>
      </c>
      <c r="U4654" s="15" t="n">
        <v>99300</v>
      </c>
      <c r="V4654">
        <f>IFERROR(VLOOKUP(D4654,Tablas_Equivalencia!$A$3:$B$8,2,FALSE),"Sin dato")</f>
        <v/>
      </c>
      <c r="W4654">
        <f>IFERROR(VLOOKUP(L4654,Tablas_Equivalencia!$D$3:$E$9,2,FALSE),"Sin dato")</f>
        <v/>
      </c>
      <c r="X4654">
        <f>IF(I4654=1,"Varón","Mujer")</f>
        <v/>
      </c>
      <c r="Y4654">
        <f>IFERROR(VLOOKUP(M4654,Tablas_Equivalencia!$G$3:$H$6,2,FALSE),"Sin dato")</f>
        <v/>
      </c>
      <c r="Z4654">
        <f>IF(J4654&lt;=24,"18-24","25-29")</f>
        <v/>
      </c>
      <c r="AA4654">
        <f>IF(M4654&lt;&gt;1,"",IF(P4654=2,1,0))</f>
        <v/>
      </c>
      <c r="AB4654">
        <f>IF(M4654&lt;&gt;1,"",IF(O4654&gt;=2,1,0))</f>
        <v/>
      </c>
      <c r="AC4654">
        <f>IF(M4654&lt;&gt;1,"",IF(OR(Q4654=999,Q4654=""),"",IF(OR(Q4654&lt;35,Q4654&gt;48),1,0)))</f>
        <v/>
      </c>
      <c r="AD4654">
        <f>IF(COUNT(AA4654:AC4654)&lt;3,"",SUM(AA4654:AC4654))</f>
        <v/>
      </c>
      <c r="AE4654">
        <f>IF(L4654&gt;=4,2,IF(L4654&gt;=2,1,0))</f>
        <v/>
      </c>
      <c r="AF4654">
        <f>IF(L4654&gt;=5,1,0)</f>
        <v/>
      </c>
      <c r="AG4654">
        <f>AE4654+AF4654</f>
        <v/>
      </c>
      <c r="AH4654" s="15">
        <f>IF(M4654&lt;&gt;1,"",IF(OR(R4654=-9,R4654=""),"",R4654))</f>
        <v/>
      </c>
      <c r="AI4654">
        <f>IF(M4654&lt;&gt;1,"",IF(OR(Q4654=999,Q4654=""),"",Q4654))</f>
        <v/>
      </c>
    </row>
    <row r="4655">
      <c r="A4655" t="inlineStr">
        <is>
          <t>TQRMNOP124903</t>
        </is>
      </c>
      <c r="B4655" t="n">
        <v>2025</v>
      </c>
      <c r="C4655" t="n">
        <v>1</v>
      </c>
      <c r="D4655" t="n">
        <v>1</v>
      </c>
      <c r="E4655" t="inlineStr">
        <is>
          <t>S</t>
        </is>
      </c>
      <c r="F4655" t="n">
        <v>32</v>
      </c>
      <c r="G4655" t="n">
        <v>949</v>
      </c>
      <c r="H4655" t="n">
        <v>2</v>
      </c>
      <c r="I4655" t="n">
        <v>1</v>
      </c>
      <c r="J4655" t="n">
        <v>23</v>
      </c>
      <c r="K4655" t="n">
        <v>1</v>
      </c>
      <c r="L4655" t="n">
        <v>5</v>
      </c>
      <c r="M4655" t="n">
        <v>3</v>
      </c>
      <c r="R4655" s="15" t="n">
        <v>0</v>
      </c>
      <c r="S4655" s="15" t="n">
        <v>0</v>
      </c>
      <c r="T4655" s="15" t="n">
        <v>0</v>
      </c>
      <c r="U4655" s="15" t="n">
        <v>57200</v>
      </c>
      <c r="V4655">
        <f>IFERROR(VLOOKUP(D4655,Tablas_Equivalencia!$A$3:$B$8,2,FALSE),"Sin dato")</f>
        <v/>
      </c>
      <c r="W4655">
        <f>IFERROR(VLOOKUP(L4655,Tablas_Equivalencia!$D$3:$E$9,2,FALSE),"Sin dato")</f>
        <v/>
      </c>
      <c r="X4655">
        <f>IF(I4655=1,"Varón","Mujer")</f>
        <v/>
      </c>
      <c r="Y4655">
        <f>IFERROR(VLOOKUP(M4655,Tablas_Equivalencia!$G$3:$H$6,2,FALSE),"Sin dato")</f>
        <v/>
      </c>
      <c r="Z4655">
        <f>IF(J4655&lt;=24,"18-24","25-29")</f>
        <v/>
      </c>
      <c r="AA4655">
        <f>IF(M4655&lt;&gt;1,"",IF(P4655=2,1,0))</f>
        <v/>
      </c>
      <c r="AB4655">
        <f>IF(M4655&lt;&gt;1,"",IF(O4655&gt;=2,1,0))</f>
        <v/>
      </c>
      <c r="AC4655">
        <f>IF(M4655&lt;&gt;1,"",IF(OR(Q4655=999,Q4655=""),"",IF(OR(Q4655&lt;35,Q4655&gt;48),1,0)))</f>
        <v/>
      </c>
      <c r="AD4655">
        <f>IF(COUNT(AA4655:AC4655)&lt;3,"",SUM(AA4655:AC4655))</f>
        <v/>
      </c>
      <c r="AE4655">
        <f>IF(L4655&gt;=4,2,IF(L4655&gt;=2,1,0))</f>
        <v/>
      </c>
      <c r="AF4655">
        <f>IF(L4655&gt;=5,1,0)</f>
        <v/>
      </c>
      <c r="AG4655">
        <f>AE4655+AF4655</f>
        <v/>
      </c>
      <c r="AH4655" s="15">
        <f>IF(M4655&lt;&gt;1,"",IF(OR(R4655=-9,R4655=""),"",R4655))</f>
        <v/>
      </c>
      <c r="AI4655">
        <f>IF(M4655&lt;&gt;1,"",IF(OR(Q4655=999,Q4655=""),"",Q4655))</f>
        <v/>
      </c>
    </row>
    <row r="4656">
      <c r="A4656" t="inlineStr">
        <is>
          <t>TQRMNOP124907</t>
        </is>
      </c>
      <c r="B4656" t="n">
        <v>2025</v>
      </c>
      <c r="C4656" t="n">
        <v>1</v>
      </c>
      <c r="D4656" t="n">
        <v>43</v>
      </c>
      <c r="E4656" t="inlineStr">
        <is>
          <t>N</t>
        </is>
      </c>
      <c r="F4656" t="n">
        <v>29</v>
      </c>
      <c r="G4656" t="n">
        <v>428</v>
      </c>
      <c r="H4656" t="n">
        <v>3</v>
      </c>
      <c r="I4656" t="n">
        <v>2</v>
      </c>
      <c r="J4656" t="n">
        <v>24</v>
      </c>
      <c r="K4656" t="n">
        <v>2</v>
      </c>
      <c r="L4656" t="n">
        <v>3</v>
      </c>
      <c r="M4656" t="n">
        <v>1</v>
      </c>
      <c r="N4656" t="n">
        <v>3</v>
      </c>
      <c r="O4656" t="n">
        <v>2</v>
      </c>
      <c r="P4656" t="n">
        <v>2</v>
      </c>
      <c r="Q4656" t="n">
        <v>25</v>
      </c>
      <c r="R4656" s="15" t="n">
        <v>231000</v>
      </c>
      <c r="S4656" s="15" t="n">
        <v>0</v>
      </c>
      <c r="T4656" s="15" t="n">
        <v>231000</v>
      </c>
      <c r="U4656" s="15" t="n">
        <v>117200</v>
      </c>
      <c r="V4656">
        <f>IFERROR(VLOOKUP(D4656,Tablas_Equivalencia!$A$3:$B$8,2,FALSE),"Sin dato")</f>
        <v/>
      </c>
      <c r="W4656">
        <f>IFERROR(VLOOKUP(L4656,Tablas_Equivalencia!$D$3:$E$9,2,FALSE),"Sin dato")</f>
        <v/>
      </c>
      <c r="X4656">
        <f>IF(I4656=1,"Varón","Mujer")</f>
        <v/>
      </c>
      <c r="Y4656">
        <f>IFERROR(VLOOKUP(M4656,Tablas_Equivalencia!$G$3:$H$6,2,FALSE),"Sin dato")</f>
        <v/>
      </c>
      <c r="Z4656">
        <f>IF(J4656&lt;=24,"18-24","25-29")</f>
        <v/>
      </c>
      <c r="AA4656">
        <f>IF(M4656&lt;&gt;1,"",IF(P4656=2,1,0))</f>
        <v/>
      </c>
      <c r="AB4656">
        <f>IF(M4656&lt;&gt;1,"",IF(O4656&gt;=2,1,0))</f>
        <v/>
      </c>
      <c r="AC4656">
        <f>IF(M4656&lt;&gt;1,"",IF(OR(Q4656=999,Q4656=""),"",IF(OR(Q4656&lt;35,Q4656&gt;48),1,0)))</f>
        <v/>
      </c>
      <c r="AD4656">
        <f>IF(COUNT(AA4656:AC4656)&lt;3,"",SUM(AA4656:AC4656))</f>
        <v/>
      </c>
      <c r="AE4656">
        <f>IF(L4656&gt;=4,2,IF(L4656&gt;=2,1,0))</f>
        <v/>
      </c>
      <c r="AF4656">
        <f>IF(L4656&gt;=5,1,0)</f>
        <v/>
      </c>
      <c r="AG4656">
        <f>AE4656+AF4656</f>
        <v/>
      </c>
      <c r="AH4656" s="15">
        <f>IF(M4656&lt;&gt;1,"",IF(OR(R4656=-9,R4656=""),"",R4656))</f>
        <v/>
      </c>
      <c r="AI4656">
        <f>IF(M4656&lt;&gt;1,"",IF(OR(Q4656=999,Q4656=""),"",Q4656))</f>
        <v/>
      </c>
    </row>
    <row r="4657">
      <c r="A4657" t="inlineStr">
        <is>
          <t>TQRMNOP124910</t>
        </is>
      </c>
      <c r="B4657" t="n">
        <v>2025</v>
      </c>
      <c r="C4657" t="n">
        <v>1</v>
      </c>
      <c r="D4657" t="n">
        <v>42</v>
      </c>
      <c r="E4657" t="inlineStr">
        <is>
          <t>S</t>
        </is>
      </c>
      <c r="F4657" t="n">
        <v>10</v>
      </c>
      <c r="G4657" t="n">
        <v>1359</v>
      </c>
      <c r="H4657" t="n">
        <v>1</v>
      </c>
      <c r="I4657" t="n">
        <v>1</v>
      </c>
      <c r="J4657" t="n">
        <v>28</v>
      </c>
      <c r="K4657" t="n">
        <v>2</v>
      </c>
      <c r="L4657" t="n">
        <v>4</v>
      </c>
      <c r="M4657" t="n">
        <v>1</v>
      </c>
      <c r="N4657" t="n">
        <v>3</v>
      </c>
      <c r="O4657" t="n">
        <v>2</v>
      </c>
      <c r="P4657" t="n">
        <v>2</v>
      </c>
      <c r="Q4657" t="n">
        <v>27</v>
      </c>
      <c r="R4657" s="15" t="n">
        <v>-9</v>
      </c>
      <c r="S4657" s="15" t="n">
        <v>31000</v>
      </c>
      <c r="T4657" s="15" t="n">
        <v>30991</v>
      </c>
      <c r="U4657" s="15" t="n">
        <v>237000</v>
      </c>
      <c r="V4657">
        <f>IFERROR(VLOOKUP(D4657,Tablas_Equivalencia!$A$3:$B$8,2,FALSE),"Sin dato")</f>
        <v/>
      </c>
      <c r="W4657">
        <f>IFERROR(VLOOKUP(L4657,Tablas_Equivalencia!$D$3:$E$9,2,FALSE),"Sin dato")</f>
        <v/>
      </c>
      <c r="X4657">
        <f>IF(I4657=1,"Varón","Mujer")</f>
        <v/>
      </c>
      <c r="Y4657">
        <f>IFERROR(VLOOKUP(M4657,Tablas_Equivalencia!$G$3:$H$6,2,FALSE),"Sin dato")</f>
        <v/>
      </c>
      <c r="Z4657">
        <f>IF(J4657&lt;=24,"18-24","25-29")</f>
        <v/>
      </c>
      <c r="AA4657">
        <f>IF(M4657&lt;&gt;1,"",IF(P4657=2,1,0))</f>
        <v/>
      </c>
      <c r="AB4657">
        <f>IF(M4657&lt;&gt;1,"",IF(O4657&gt;=2,1,0))</f>
        <v/>
      </c>
      <c r="AC4657">
        <f>IF(M4657&lt;&gt;1,"",IF(OR(Q4657=999,Q4657=""),"",IF(OR(Q4657&lt;35,Q4657&gt;48),1,0)))</f>
        <v/>
      </c>
      <c r="AD4657">
        <f>IF(COUNT(AA4657:AC4657)&lt;3,"",SUM(AA4657:AC4657))</f>
        <v/>
      </c>
      <c r="AE4657">
        <f>IF(L4657&gt;=4,2,IF(L4657&gt;=2,1,0))</f>
        <v/>
      </c>
      <c r="AF4657">
        <f>IF(L4657&gt;=5,1,0)</f>
        <v/>
      </c>
      <c r="AG4657">
        <f>AE4657+AF4657</f>
        <v/>
      </c>
      <c r="AH4657" s="15">
        <f>IF(M4657&lt;&gt;1,"",IF(OR(R4657=-9,R4657=""),"",R4657))</f>
        <v/>
      </c>
      <c r="AI4657">
        <f>IF(M4657&lt;&gt;1,"",IF(OR(Q4657=999,Q4657=""),"",Q4657))</f>
        <v/>
      </c>
    </row>
    <row r="4658">
      <c r="A4658" t="inlineStr">
        <is>
          <t>TQRMNOP124925</t>
        </is>
      </c>
      <c r="B4658" t="n">
        <v>2025</v>
      </c>
      <c r="C4658" t="n">
        <v>1</v>
      </c>
      <c r="D4658" t="n">
        <v>43</v>
      </c>
      <c r="E4658" t="inlineStr">
        <is>
          <t>N</t>
        </is>
      </c>
      <c r="F4658" t="n">
        <v>29</v>
      </c>
      <c r="G4658" t="n">
        <v>452</v>
      </c>
      <c r="H4658" t="n">
        <v>2</v>
      </c>
      <c r="I4658" t="n">
        <v>1</v>
      </c>
      <c r="J4658" t="n">
        <v>28</v>
      </c>
      <c r="K4658" t="n">
        <v>2</v>
      </c>
      <c r="L4658" t="n">
        <v>6</v>
      </c>
      <c r="M4658" t="n">
        <v>1</v>
      </c>
      <c r="N4658" t="n">
        <v>3</v>
      </c>
      <c r="O4658" t="n">
        <v>1</v>
      </c>
      <c r="P4658" t="n">
        <v>1</v>
      </c>
      <c r="Q4658" t="n">
        <v>51</v>
      </c>
      <c r="R4658" s="15" t="n">
        <v>1416000</v>
      </c>
      <c r="S4658" s="15" t="n">
        <v>0</v>
      </c>
      <c r="T4658" s="15" t="n">
        <v>1416000</v>
      </c>
      <c r="U4658" s="15" t="n">
        <v>216600</v>
      </c>
      <c r="V4658">
        <f>IFERROR(VLOOKUP(D4658,Tablas_Equivalencia!$A$3:$B$8,2,FALSE),"Sin dato")</f>
        <v/>
      </c>
      <c r="W4658">
        <f>IFERROR(VLOOKUP(L4658,Tablas_Equivalencia!$D$3:$E$9,2,FALSE),"Sin dato")</f>
        <v/>
      </c>
      <c r="X4658">
        <f>IF(I4658=1,"Varón","Mujer")</f>
        <v/>
      </c>
      <c r="Y4658">
        <f>IFERROR(VLOOKUP(M4658,Tablas_Equivalencia!$G$3:$H$6,2,FALSE),"Sin dato")</f>
        <v/>
      </c>
      <c r="Z4658">
        <f>IF(J4658&lt;=24,"18-24","25-29")</f>
        <v/>
      </c>
      <c r="AA4658">
        <f>IF(M4658&lt;&gt;1,"",IF(P4658=2,1,0))</f>
        <v/>
      </c>
      <c r="AB4658">
        <f>IF(M4658&lt;&gt;1,"",IF(O4658&gt;=2,1,0))</f>
        <v/>
      </c>
      <c r="AC4658">
        <f>IF(M4658&lt;&gt;1,"",IF(OR(Q4658=999,Q4658=""),"",IF(OR(Q4658&lt;35,Q4658&gt;48),1,0)))</f>
        <v/>
      </c>
      <c r="AD4658">
        <f>IF(COUNT(AA4658:AC4658)&lt;3,"",SUM(AA4658:AC4658))</f>
        <v/>
      </c>
      <c r="AE4658">
        <f>IF(L4658&gt;=4,2,IF(L4658&gt;=2,1,0))</f>
        <v/>
      </c>
      <c r="AF4658">
        <f>IF(L4658&gt;=5,1,0)</f>
        <v/>
      </c>
      <c r="AG4658">
        <f>AE4658+AF4658</f>
        <v/>
      </c>
      <c r="AH4658" s="15">
        <f>IF(M4658&lt;&gt;1,"",IF(OR(R4658=-9,R4658=""),"",R4658))</f>
        <v/>
      </c>
      <c r="AI4658">
        <f>IF(M4658&lt;&gt;1,"",IF(OR(Q4658=999,Q4658=""),"",Q4658))</f>
        <v/>
      </c>
    </row>
    <row r="4659">
      <c r="A4659" t="inlineStr">
        <is>
          <t>TQRMNOP124937</t>
        </is>
      </c>
      <c r="B4659" t="n">
        <v>2025</v>
      </c>
      <c r="C4659" t="n">
        <v>1</v>
      </c>
      <c r="D4659" t="n">
        <v>41</v>
      </c>
      <c r="E4659" t="inlineStr">
        <is>
          <t>S</t>
        </is>
      </c>
      <c r="F4659" t="n">
        <v>8</v>
      </c>
      <c r="G4659" t="n">
        <v>732</v>
      </c>
      <c r="H4659" t="n">
        <v>3</v>
      </c>
      <c r="I4659" t="n">
        <v>1</v>
      </c>
      <c r="J4659" t="n">
        <v>20</v>
      </c>
      <c r="K4659" t="n">
        <v>2</v>
      </c>
      <c r="L4659" t="n">
        <v>3</v>
      </c>
      <c r="M4659" t="n">
        <v>3</v>
      </c>
      <c r="R4659" s="15" t="n">
        <v>0</v>
      </c>
      <c r="S4659" s="15" t="n">
        <v>0</v>
      </c>
      <c r="T4659" s="15" t="n">
        <v>0</v>
      </c>
      <c r="U4659" s="15" t="n">
        <v>233600</v>
      </c>
      <c r="V4659">
        <f>IFERROR(VLOOKUP(D4659,Tablas_Equivalencia!$A$3:$B$8,2,FALSE),"Sin dato")</f>
        <v/>
      </c>
      <c r="W4659">
        <f>IFERROR(VLOOKUP(L4659,Tablas_Equivalencia!$D$3:$E$9,2,FALSE),"Sin dato")</f>
        <v/>
      </c>
      <c r="X4659">
        <f>IF(I4659=1,"Varón","Mujer")</f>
        <v/>
      </c>
      <c r="Y4659">
        <f>IFERROR(VLOOKUP(M4659,Tablas_Equivalencia!$G$3:$H$6,2,FALSE),"Sin dato")</f>
        <v/>
      </c>
      <c r="Z4659">
        <f>IF(J4659&lt;=24,"18-24","25-29")</f>
        <v/>
      </c>
      <c r="AA4659">
        <f>IF(M4659&lt;&gt;1,"",IF(P4659=2,1,0))</f>
        <v/>
      </c>
      <c r="AB4659">
        <f>IF(M4659&lt;&gt;1,"",IF(O4659&gt;=2,1,0))</f>
        <v/>
      </c>
      <c r="AC4659">
        <f>IF(M4659&lt;&gt;1,"",IF(OR(Q4659=999,Q4659=""),"",IF(OR(Q4659&lt;35,Q4659&gt;48),1,0)))</f>
        <v/>
      </c>
      <c r="AD4659">
        <f>IF(COUNT(AA4659:AC4659)&lt;3,"",SUM(AA4659:AC4659))</f>
        <v/>
      </c>
      <c r="AE4659">
        <f>IF(L4659&gt;=4,2,IF(L4659&gt;=2,1,0))</f>
        <v/>
      </c>
      <c r="AF4659">
        <f>IF(L4659&gt;=5,1,0)</f>
        <v/>
      </c>
      <c r="AG4659">
        <f>AE4659+AF4659</f>
        <v/>
      </c>
      <c r="AH4659" s="15">
        <f>IF(M4659&lt;&gt;1,"",IF(OR(R4659=-9,R4659=""),"",R4659))</f>
        <v/>
      </c>
      <c r="AI4659">
        <f>IF(M4659&lt;&gt;1,"",IF(OR(Q4659=999,Q4659=""),"",Q4659))</f>
        <v/>
      </c>
    </row>
    <row r="4660">
      <c r="A4660" t="inlineStr">
        <is>
          <t>TQRMNOP124939</t>
        </is>
      </c>
      <c r="B4660" t="n">
        <v>2025</v>
      </c>
      <c r="C4660" t="n">
        <v>1</v>
      </c>
      <c r="D4660" t="n">
        <v>1</v>
      </c>
      <c r="E4660" t="inlineStr">
        <is>
          <t>S</t>
        </is>
      </c>
      <c r="F4660" t="n">
        <v>32</v>
      </c>
      <c r="G4660" t="n">
        <v>1256</v>
      </c>
      <c r="H4660" t="n">
        <v>3</v>
      </c>
      <c r="I4660" t="n">
        <v>1</v>
      </c>
      <c r="J4660" t="n">
        <v>23</v>
      </c>
      <c r="K4660" t="n">
        <v>2</v>
      </c>
      <c r="L4660" t="n">
        <v>4</v>
      </c>
      <c r="M4660" t="n">
        <v>3</v>
      </c>
      <c r="R4660" s="15" t="n">
        <v>0</v>
      </c>
      <c r="S4660" s="15" t="n">
        <v>0</v>
      </c>
      <c r="T4660" s="15" t="n">
        <v>0</v>
      </c>
      <c r="U4660" s="15" t="n">
        <v>104700</v>
      </c>
      <c r="V4660">
        <f>IFERROR(VLOOKUP(D4660,Tablas_Equivalencia!$A$3:$B$8,2,FALSE),"Sin dato")</f>
        <v/>
      </c>
      <c r="W4660">
        <f>IFERROR(VLOOKUP(L4660,Tablas_Equivalencia!$D$3:$E$9,2,FALSE),"Sin dato")</f>
        <v/>
      </c>
      <c r="X4660">
        <f>IF(I4660=1,"Varón","Mujer")</f>
        <v/>
      </c>
      <c r="Y4660">
        <f>IFERROR(VLOOKUP(M4660,Tablas_Equivalencia!$G$3:$H$6,2,FALSE),"Sin dato")</f>
        <v/>
      </c>
      <c r="Z4660">
        <f>IF(J4660&lt;=24,"18-24","25-29")</f>
        <v/>
      </c>
      <c r="AA4660">
        <f>IF(M4660&lt;&gt;1,"",IF(P4660=2,1,0))</f>
        <v/>
      </c>
      <c r="AB4660">
        <f>IF(M4660&lt;&gt;1,"",IF(O4660&gt;=2,1,0))</f>
        <v/>
      </c>
      <c r="AC4660">
        <f>IF(M4660&lt;&gt;1,"",IF(OR(Q4660=999,Q4660=""),"",IF(OR(Q4660&lt;35,Q4660&gt;48),1,0)))</f>
        <v/>
      </c>
      <c r="AD4660">
        <f>IF(COUNT(AA4660:AC4660)&lt;3,"",SUM(AA4660:AC4660))</f>
        <v/>
      </c>
      <c r="AE4660">
        <f>IF(L4660&gt;=4,2,IF(L4660&gt;=2,1,0))</f>
        <v/>
      </c>
      <c r="AF4660">
        <f>IF(L4660&gt;=5,1,0)</f>
        <v/>
      </c>
      <c r="AG4660">
        <f>AE4660+AF4660</f>
        <v/>
      </c>
      <c r="AH4660" s="15">
        <f>IF(M4660&lt;&gt;1,"",IF(OR(R4660=-9,R4660=""),"",R4660))</f>
        <v/>
      </c>
      <c r="AI4660">
        <f>IF(M4660&lt;&gt;1,"",IF(OR(Q4660=999,Q4660=""),"",Q4660))</f>
        <v/>
      </c>
    </row>
    <row r="4661">
      <c r="A4661" t="inlineStr">
        <is>
          <t>TQRMNOP124940</t>
        </is>
      </c>
      <c r="B4661" t="n">
        <v>2025</v>
      </c>
      <c r="C4661" t="n">
        <v>1</v>
      </c>
      <c r="D4661" t="n">
        <v>41</v>
      </c>
      <c r="E4661" t="inlineStr">
        <is>
          <t>S</t>
        </is>
      </c>
      <c r="F4661" t="n">
        <v>8</v>
      </c>
      <c r="G4661" t="n">
        <v>651</v>
      </c>
      <c r="H4661" t="n">
        <v>3</v>
      </c>
      <c r="I4661" t="n">
        <v>1</v>
      </c>
      <c r="J4661" t="n">
        <v>25</v>
      </c>
      <c r="K4661" t="n">
        <v>2</v>
      </c>
      <c r="L4661" t="n">
        <v>3</v>
      </c>
      <c r="M4661" t="n">
        <v>1</v>
      </c>
      <c r="N4661" t="n">
        <v>2</v>
      </c>
      <c r="O4661" t="n">
        <v>2</v>
      </c>
      <c r="P4661" t="n">
        <v>2</v>
      </c>
      <c r="Q4661" t="n">
        <v>10</v>
      </c>
      <c r="R4661" s="15" t="n">
        <v>-9</v>
      </c>
      <c r="S4661" s="15" t="n">
        <v>0</v>
      </c>
      <c r="T4661" s="15" t="n">
        <v>0</v>
      </c>
      <c r="U4661" s="15" t="n">
        <v>128700</v>
      </c>
      <c r="V4661">
        <f>IFERROR(VLOOKUP(D4661,Tablas_Equivalencia!$A$3:$B$8,2,FALSE),"Sin dato")</f>
        <v/>
      </c>
      <c r="W4661">
        <f>IFERROR(VLOOKUP(L4661,Tablas_Equivalencia!$D$3:$E$9,2,FALSE),"Sin dato")</f>
        <v/>
      </c>
      <c r="X4661">
        <f>IF(I4661=1,"Varón","Mujer")</f>
        <v/>
      </c>
      <c r="Y4661">
        <f>IFERROR(VLOOKUP(M4661,Tablas_Equivalencia!$G$3:$H$6,2,FALSE),"Sin dato")</f>
        <v/>
      </c>
      <c r="Z4661">
        <f>IF(J4661&lt;=24,"18-24","25-29")</f>
        <v/>
      </c>
      <c r="AA4661">
        <f>IF(M4661&lt;&gt;1,"",IF(P4661=2,1,0))</f>
        <v/>
      </c>
      <c r="AB4661">
        <f>IF(M4661&lt;&gt;1,"",IF(O4661&gt;=2,1,0))</f>
        <v/>
      </c>
      <c r="AC4661">
        <f>IF(M4661&lt;&gt;1,"",IF(OR(Q4661=999,Q4661=""),"",IF(OR(Q4661&lt;35,Q4661&gt;48),1,0)))</f>
        <v/>
      </c>
      <c r="AD4661">
        <f>IF(COUNT(AA4661:AC4661)&lt;3,"",SUM(AA4661:AC4661))</f>
        <v/>
      </c>
      <c r="AE4661">
        <f>IF(L4661&gt;=4,2,IF(L4661&gt;=2,1,0))</f>
        <v/>
      </c>
      <c r="AF4661">
        <f>IF(L4661&gt;=5,1,0)</f>
        <v/>
      </c>
      <c r="AG4661">
        <f>AE4661+AF4661</f>
        <v/>
      </c>
      <c r="AH4661" s="15">
        <f>IF(M4661&lt;&gt;1,"",IF(OR(R4661=-9,R4661=""),"",R4661))</f>
        <v/>
      </c>
      <c r="AI4661">
        <f>IF(M4661&lt;&gt;1,"",IF(OR(Q4661=999,Q4661=""),"",Q4661))</f>
        <v/>
      </c>
    </row>
    <row r="4662">
      <c r="A4662" t="inlineStr">
        <is>
          <t>TQRMNOP124946</t>
        </is>
      </c>
      <c r="B4662" t="n">
        <v>2025</v>
      </c>
      <c r="C4662" t="n">
        <v>1</v>
      </c>
      <c r="D4662" t="n">
        <v>40</v>
      </c>
      <c r="E4662" t="inlineStr">
        <is>
          <t>S</t>
        </is>
      </c>
      <c r="F4662" t="n">
        <v>7</v>
      </c>
      <c r="G4662" t="n">
        <v>625</v>
      </c>
      <c r="H4662" t="n">
        <v>3</v>
      </c>
      <c r="I4662" t="n">
        <v>2</v>
      </c>
      <c r="J4662" t="n">
        <v>29</v>
      </c>
      <c r="K4662" t="n">
        <v>2</v>
      </c>
      <c r="L4662" t="n">
        <v>4</v>
      </c>
      <c r="M4662" t="n">
        <v>3</v>
      </c>
      <c r="R4662" s="15" t="n">
        <v>0</v>
      </c>
      <c r="S4662" s="15" t="n">
        <v>0</v>
      </c>
      <c r="T4662" s="15" t="n">
        <v>0</v>
      </c>
      <c r="U4662" s="15" t="n">
        <v>239800</v>
      </c>
      <c r="V4662">
        <f>IFERROR(VLOOKUP(D4662,Tablas_Equivalencia!$A$3:$B$8,2,FALSE),"Sin dato")</f>
        <v/>
      </c>
      <c r="W4662">
        <f>IFERROR(VLOOKUP(L4662,Tablas_Equivalencia!$D$3:$E$9,2,FALSE),"Sin dato")</f>
        <v/>
      </c>
      <c r="X4662">
        <f>IF(I4662=1,"Varón","Mujer")</f>
        <v/>
      </c>
      <c r="Y4662">
        <f>IFERROR(VLOOKUP(M4662,Tablas_Equivalencia!$G$3:$H$6,2,FALSE),"Sin dato")</f>
        <v/>
      </c>
      <c r="Z4662">
        <f>IF(J4662&lt;=24,"18-24","25-29")</f>
        <v/>
      </c>
      <c r="AA4662">
        <f>IF(M4662&lt;&gt;1,"",IF(P4662=2,1,0))</f>
        <v/>
      </c>
      <c r="AB4662">
        <f>IF(M4662&lt;&gt;1,"",IF(O4662&gt;=2,1,0))</f>
        <v/>
      </c>
      <c r="AC4662">
        <f>IF(M4662&lt;&gt;1,"",IF(OR(Q4662=999,Q4662=""),"",IF(OR(Q4662&lt;35,Q4662&gt;48),1,0)))</f>
        <v/>
      </c>
      <c r="AD4662">
        <f>IF(COUNT(AA4662:AC4662)&lt;3,"",SUM(AA4662:AC4662))</f>
        <v/>
      </c>
      <c r="AE4662">
        <f>IF(L4662&gt;=4,2,IF(L4662&gt;=2,1,0))</f>
        <v/>
      </c>
      <c r="AF4662">
        <f>IF(L4662&gt;=5,1,0)</f>
        <v/>
      </c>
      <c r="AG4662">
        <f>AE4662+AF4662</f>
        <v/>
      </c>
      <c r="AH4662" s="15">
        <f>IF(M4662&lt;&gt;1,"",IF(OR(R4662=-9,R4662=""),"",R4662))</f>
        <v/>
      </c>
      <c r="AI4662">
        <f>IF(M4662&lt;&gt;1,"",IF(OR(Q4662=999,Q4662=""),"",Q4662))</f>
        <v/>
      </c>
    </row>
    <row r="4663">
      <c r="A4663" t="inlineStr">
        <is>
          <t>TQRMNOP124954</t>
        </is>
      </c>
      <c r="B4663" t="n">
        <v>2025</v>
      </c>
      <c r="C4663" t="n">
        <v>1</v>
      </c>
      <c r="D4663" t="n">
        <v>43</v>
      </c>
      <c r="E4663" t="inlineStr">
        <is>
          <t>S</t>
        </is>
      </c>
      <c r="F4663" t="n">
        <v>20</v>
      </c>
      <c r="G4663" t="n">
        <v>1161</v>
      </c>
      <c r="H4663" t="n">
        <v>2</v>
      </c>
      <c r="I4663" t="n">
        <v>2</v>
      </c>
      <c r="J4663" t="n">
        <v>29</v>
      </c>
      <c r="K4663" t="n">
        <v>1</v>
      </c>
      <c r="L4663" t="n">
        <v>4</v>
      </c>
      <c r="M4663" t="n">
        <v>1</v>
      </c>
      <c r="N4663" t="n">
        <v>2</v>
      </c>
      <c r="O4663" t="n">
        <v>1</v>
      </c>
      <c r="P4663" t="n">
        <v>1</v>
      </c>
      <c r="Q4663" t="n">
        <v>43</v>
      </c>
      <c r="R4663" s="15" t="n">
        <v>787000</v>
      </c>
      <c r="S4663" s="15" t="n">
        <v>47000</v>
      </c>
      <c r="T4663" s="15" t="n">
        <v>834000</v>
      </c>
      <c r="U4663" s="15" t="n">
        <v>127100</v>
      </c>
      <c r="V4663">
        <f>IFERROR(VLOOKUP(D4663,Tablas_Equivalencia!$A$3:$B$8,2,FALSE),"Sin dato")</f>
        <v/>
      </c>
      <c r="W4663">
        <f>IFERROR(VLOOKUP(L4663,Tablas_Equivalencia!$D$3:$E$9,2,FALSE),"Sin dato")</f>
        <v/>
      </c>
      <c r="X4663">
        <f>IF(I4663=1,"Varón","Mujer")</f>
        <v/>
      </c>
      <c r="Y4663">
        <f>IFERROR(VLOOKUP(M4663,Tablas_Equivalencia!$G$3:$H$6,2,FALSE),"Sin dato")</f>
        <v/>
      </c>
      <c r="Z4663">
        <f>IF(J4663&lt;=24,"18-24","25-29")</f>
        <v/>
      </c>
      <c r="AA4663">
        <f>IF(M4663&lt;&gt;1,"",IF(P4663=2,1,0))</f>
        <v/>
      </c>
      <c r="AB4663">
        <f>IF(M4663&lt;&gt;1,"",IF(O4663&gt;=2,1,0))</f>
        <v/>
      </c>
      <c r="AC4663">
        <f>IF(M4663&lt;&gt;1,"",IF(OR(Q4663=999,Q4663=""),"",IF(OR(Q4663&lt;35,Q4663&gt;48),1,0)))</f>
        <v/>
      </c>
      <c r="AD4663">
        <f>IF(COUNT(AA4663:AC4663)&lt;3,"",SUM(AA4663:AC4663))</f>
        <v/>
      </c>
      <c r="AE4663">
        <f>IF(L4663&gt;=4,2,IF(L4663&gt;=2,1,0))</f>
        <v/>
      </c>
      <c r="AF4663">
        <f>IF(L4663&gt;=5,1,0)</f>
        <v/>
      </c>
      <c r="AG4663">
        <f>AE4663+AF4663</f>
        <v/>
      </c>
      <c r="AH4663" s="15">
        <f>IF(M4663&lt;&gt;1,"",IF(OR(R4663=-9,R4663=""),"",R4663))</f>
        <v/>
      </c>
      <c r="AI4663">
        <f>IF(M4663&lt;&gt;1,"",IF(OR(Q4663=999,Q4663=""),"",Q4663))</f>
        <v/>
      </c>
    </row>
    <row r="4664">
      <c r="A4664" t="inlineStr">
        <is>
          <t>TQRMNOP124960</t>
        </is>
      </c>
      <c r="B4664" t="n">
        <v>2025</v>
      </c>
      <c r="C4664" t="n">
        <v>1</v>
      </c>
      <c r="D4664" t="n">
        <v>40</v>
      </c>
      <c r="E4664" t="inlineStr">
        <is>
          <t>N</t>
        </is>
      </c>
      <c r="F4664" t="n">
        <v>22</v>
      </c>
      <c r="G4664" t="n">
        <v>1237</v>
      </c>
      <c r="H4664" t="n">
        <v>2</v>
      </c>
      <c r="I4664" t="n">
        <v>1</v>
      </c>
      <c r="J4664" t="n">
        <v>27</v>
      </c>
      <c r="K4664" t="n">
        <v>1</v>
      </c>
      <c r="L4664" t="n">
        <v>5</v>
      </c>
      <c r="M4664" t="n">
        <v>1</v>
      </c>
      <c r="N4664" t="n">
        <v>3</v>
      </c>
      <c r="O4664" t="n">
        <v>1</v>
      </c>
      <c r="P4664" t="n">
        <v>1</v>
      </c>
      <c r="Q4664" t="n">
        <v>50</v>
      </c>
      <c r="R4664" s="15" t="n">
        <v>618000</v>
      </c>
      <c r="S4664" s="15" t="n">
        <v>0</v>
      </c>
      <c r="T4664" s="15" t="n">
        <v>618000</v>
      </c>
      <c r="U4664" s="15" t="n">
        <v>133300</v>
      </c>
      <c r="V4664">
        <f>IFERROR(VLOOKUP(D4664,Tablas_Equivalencia!$A$3:$B$8,2,FALSE),"Sin dato")</f>
        <v/>
      </c>
      <c r="W4664">
        <f>IFERROR(VLOOKUP(L4664,Tablas_Equivalencia!$D$3:$E$9,2,FALSE),"Sin dato")</f>
        <v/>
      </c>
      <c r="X4664">
        <f>IF(I4664=1,"Varón","Mujer")</f>
        <v/>
      </c>
      <c r="Y4664">
        <f>IFERROR(VLOOKUP(M4664,Tablas_Equivalencia!$G$3:$H$6,2,FALSE),"Sin dato")</f>
        <v/>
      </c>
      <c r="Z4664">
        <f>IF(J4664&lt;=24,"18-24","25-29")</f>
        <v/>
      </c>
      <c r="AA4664">
        <f>IF(M4664&lt;&gt;1,"",IF(P4664=2,1,0))</f>
        <v/>
      </c>
      <c r="AB4664">
        <f>IF(M4664&lt;&gt;1,"",IF(O4664&gt;=2,1,0))</f>
        <v/>
      </c>
      <c r="AC4664">
        <f>IF(M4664&lt;&gt;1,"",IF(OR(Q4664=999,Q4664=""),"",IF(OR(Q4664&lt;35,Q4664&gt;48),1,0)))</f>
        <v/>
      </c>
      <c r="AD4664">
        <f>IF(COUNT(AA4664:AC4664)&lt;3,"",SUM(AA4664:AC4664))</f>
        <v/>
      </c>
      <c r="AE4664">
        <f>IF(L4664&gt;=4,2,IF(L4664&gt;=2,1,0))</f>
        <v/>
      </c>
      <c r="AF4664">
        <f>IF(L4664&gt;=5,1,0)</f>
        <v/>
      </c>
      <c r="AG4664">
        <f>AE4664+AF4664</f>
        <v/>
      </c>
      <c r="AH4664" s="15">
        <f>IF(M4664&lt;&gt;1,"",IF(OR(R4664=-9,R4664=""),"",R4664))</f>
        <v/>
      </c>
      <c r="AI4664">
        <f>IF(M4664&lt;&gt;1,"",IF(OR(Q4664=999,Q4664=""),"",Q4664))</f>
        <v/>
      </c>
    </row>
    <row r="4665">
      <c r="A4665" t="inlineStr">
        <is>
          <t>TQRMNOP124961</t>
        </is>
      </c>
      <c r="B4665" t="n">
        <v>2025</v>
      </c>
      <c r="C4665" t="n">
        <v>1</v>
      </c>
      <c r="D4665" t="n">
        <v>41</v>
      </c>
      <c r="E4665" t="inlineStr">
        <is>
          <t>N</t>
        </is>
      </c>
      <c r="F4665" t="n">
        <v>12</v>
      </c>
      <c r="G4665" t="n">
        <v>1025</v>
      </c>
      <c r="H4665" t="n">
        <v>3</v>
      </c>
      <c r="I4665" t="n">
        <v>2</v>
      </c>
      <c r="J4665" t="n">
        <v>19</v>
      </c>
      <c r="K4665" t="n">
        <v>1</v>
      </c>
      <c r="L4665" t="n">
        <v>5</v>
      </c>
      <c r="M4665" t="n">
        <v>2</v>
      </c>
      <c r="R4665" s="15" t="n">
        <v>0</v>
      </c>
      <c r="S4665" s="15" t="n">
        <v>0</v>
      </c>
      <c r="T4665" s="15" t="n">
        <v>0</v>
      </c>
      <c r="U4665" s="15" t="n">
        <v>113400</v>
      </c>
      <c r="V4665">
        <f>IFERROR(VLOOKUP(D4665,Tablas_Equivalencia!$A$3:$B$8,2,FALSE),"Sin dato")</f>
        <v/>
      </c>
      <c r="W4665">
        <f>IFERROR(VLOOKUP(L4665,Tablas_Equivalencia!$D$3:$E$9,2,FALSE),"Sin dato")</f>
        <v/>
      </c>
      <c r="X4665">
        <f>IF(I4665=1,"Varón","Mujer")</f>
        <v/>
      </c>
      <c r="Y4665">
        <f>IFERROR(VLOOKUP(M4665,Tablas_Equivalencia!$G$3:$H$6,2,FALSE),"Sin dato")</f>
        <v/>
      </c>
      <c r="Z4665">
        <f>IF(J4665&lt;=24,"18-24","25-29")</f>
        <v/>
      </c>
      <c r="AA4665">
        <f>IF(M4665&lt;&gt;1,"",IF(P4665=2,1,0))</f>
        <v/>
      </c>
      <c r="AB4665">
        <f>IF(M4665&lt;&gt;1,"",IF(O4665&gt;=2,1,0))</f>
        <v/>
      </c>
      <c r="AC4665">
        <f>IF(M4665&lt;&gt;1,"",IF(OR(Q4665=999,Q4665=""),"",IF(OR(Q4665&lt;35,Q4665&gt;48),1,0)))</f>
        <v/>
      </c>
      <c r="AD4665">
        <f>IF(COUNT(AA4665:AC4665)&lt;3,"",SUM(AA4665:AC4665))</f>
        <v/>
      </c>
      <c r="AE4665">
        <f>IF(L4665&gt;=4,2,IF(L4665&gt;=2,1,0))</f>
        <v/>
      </c>
      <c r="AF4665">
        <f>IF(L4665&gt;=5,1,0)</f>
        <v/>
      </c>
      <c r="AG4665">
        <f>AE4665+AF4665</f>
        <v/>
      </c>
      <c r="AH4665" s="15">
        <f>IF(M4665&lt;&gt;1,"",IF(OR(R4665=-9,R4665=""),"",R4665))</f>
        <v/>
      </c>
      <c r="AI4665">
        <f>IF(M4665&lt;&gt;1,"",IF(OR(Q4665=999,Q4665=""),"",Q4665))</f>
        <v/>
      </c>
    </row>
    <row r="4666">
      <c r="A4666" t="inlineStr">
        <is>
          <t>TQRMNOP124968</t>
        </is>
      </c>
      <c r="B4666" t="n">
        <v>2025</v>
      </c>
      <c r="C4666" t="n">
        <v>1</v>
      </c>
      <c r="D4666" t="n">
        <v>42</v>
      </c>
      <c r="E4666" t="inlineStr">
        <is>
          <t>N</t>
        </is>
      </c>
      <c r="F4666" t="n">
        <v>27</v>
      </c>
      <c r="G4666" t="n">
        <v>1014</v>
      </c>
      <c r="H4666" t="n">
        <v>1</v>
      </c>
      <c r="I4666" t="n">
        <v>2</v>
      </c>
      <c r="J4666" t="n">
        <v>23</v>
      </c>
      <c r="K4666" t="n">
        <v>2</v>
      </c>
      <c r="L4666" t="n">
        <v>4</v>
      </c>
      <c r="M4666" t="n">
        <v>3</v>
      </c>
      <c r="R4666" s="15" t="n">
        <v>0</v>
      </c>
      <c r="S4666" s="15" t="n">
        <v>0</v>
      </c>
      <c r="T4666" s="15" t="n">
        <v>0</v>
      </c>
      <c r="U4666" s="15" t="n">
        <v>103100</v>
      </c>
      <c r="V4666">
        <f>IFERROR(VLOOKUP(D4666,Tablas_Equivalencia!$A$3:$B$8,2,FALSE),"Sin dato")</f>
        <v/>
      </c>
      <c r="W4666">
        <f>IFERROR(VLOOKUP(L4666,Tablas_Equivalencia!$D$3:$E$9,2,FALSE),"Sin dato")</f>
        <v/>
      </c>
      <c r="X4666">
        <f>IF(I4666=1,"Varón","Mujer")</f>
        <v/>
      </c>
      <c r="Y4666">
        <f>IFERROR(VLOOKUP(M4666,Tablas_Equivalencia!$G$3:$H$6,2,FALSE),"Sin dato")</f>
        <v/>
      </c>
      <c r="Z4666">
        <f>IF(J4666&lt;=24,"18-24","25-29")</f>
        <v/>
      </c>
      <c r="AA4666">
        <f>IF(M4666&lt;&gt;1,"",IF(P4666=2,1,0))</f>
        <v/>
      </c>
      <c r="AB4666">
        <f>IF(M4666&lt;&gt;1,"",IF(O4666&gt;=2,1,0))</f>
        <v/>
      </c>
      <c r="AC4666">
        <f>IF(M4666&lt;&gt;1,"",IF(OR(Q4666=999,Q4666=""),"",IF(OR(Q4666&lt;35,Q4666&gt;48),1,0)))</f>
        <v/>
      </c>
      <c r="AD4666">
        <f>IF(COUNT(AA4666:AC4666)&lt;3,"",SUM(AA4666:AC4666))</f>
        <v/>
      </c>
      <c r="AE4666">
        <f>IF(L4666&gt;=4,2,IF(L4666&gt;=2,1,0))</f>
        <v/>
      </c>
      <c r="AF4666">
        <f>IF(L4666&gt;=5,1,0)</f>
        <v/>
      </c>
      <c r="AG4666">
        <f>AE4666+AF4666</f>
        <v/>
      </c>
      <c r="AH4666" s="15">
        <f>IF(M4666&lt;&gt;1,"",IF(OR(R4666=-9,R4666=""),"",R4666))</f>
        <v/>
      </c>
      <c r="AI4666">
        <f>IF(M4666&lt;&gt;1,"",IF(OR(Q4666=999,Q4666=""),"",Q4666))</f>
        <v/>
      </c>
    </row>
    <row r="4667">
      <c r="A4667" t="inlineStr">
        <is>
          <t>TQRMNOP124981</t>
        </is>
      </c>
      <c r="B4667" t="n">
        <v>2025</v>
      </c>
      <c r="C4667" t="n">
        <v>1</v>
      </c>
      <c r="D4667" t="n">
        <v>40</v>
      </c>
      <c r="E4667" t="inlineStr">
        <is>
          <t>N</t>
        </is>
      </c>
      <c r="F4667" t="n">
        <v>23</v>
      </c>
      <c r="G4667" t="n">
        <v>865</v>
      </c>
      <c r="H4667" t="n">
        <v>3</v>
      </c>
      <c r="I4667" t="n">
        <v>2</v>
      </c>
      <c r="J4667" t="n">
        <v>27</v>
      </c>
      <c r="K4667" t="n">
        <v>2</v>
      </c>
      <c r="L4667" t="n">
        <v>6</v>
      </c>
      <c r="M4667" t="n">
        <v>2</v>
      </c>
      <c r="R4667" s="15" t="n">
        <v>0</v>
      </c>
      <c r="S4667" s="15" t="n">
        <v>148000</v>
      </c>
      <c r="T4667" s="15" t="n">
        <v>148000</v>
      </c>
      <c r="U4667" s="15" t="n">
        <v>169000</v>
      </c>
      <c r="V4667">
        <f>IFERROR(VLOOKUP(D4667,Tablas_Equivalencia!$A$3:$B$8,2,FALSE),"Sin dato")</f>
        <v/>
      </c>
      <c r="W4667">
        <f>IFERROR(VLOOKUP(L4667,Tablas_Equivalencia!$D$3:$E$9,2,FALSE),"Sin dato")</f>
        <v/>
      </c>
      <c r="X4667">
        <f>IF(I4667=1,"Varón","Mujer")</f>
        <v/>
      </c>
      <c r="Y4667">
        <f>IFERROR(VLOOKUP(M4667,Tablas_Equivalencia!$G$3:$H$6,2,FALSE),"Sin dato")</f>
        <v/>
      </c>
      <c r="Z4667">
        <f>IF(J4667&lt;=24,"18-24","25-29")</f>
        <v/>
      </c>
      <c r="AA4667">
        <f>IF(M4667&lt;&gt;1,"",IF(P4667=2,1,0))</f>
        <v/>
      </c>
      <c r="AB4667">
        <f>IF(M4667&lt;&gt;1,"",IF(O4667&gt;=2,1,0))</f>
        <v/>
      </c>
      <c r="AC4667">
        <f>IF(M4667&lt;&gt;1,"",IF(OR(Q4667=999,Q4667=""),"",IF(OR(Q4667&lt;35,Q4667&gt;48),1,0)))</f>
        <v/>
      </c>
      <c r="AD4667">
        <f>IF(COUNT(AA4667:AC4667)&lt;3,"",SUM(AA4667:AC4667))</f>
        <v/>
      </c>
      <c r="AE4667">
        <f>IF(L4667&gt;=4,2,IF(L4667&gt;=2,1,0))</f>
        <v/>
      </c>
      <c r="AF4667">
        <f>IF(L4667&gt;=5,1,0)</f>
        <v/>
      </c>
      <c r="AG4667">
        <f>AE4667+AF4667</f>
        <v/>
      </c>
      <c r="AH4667" s="15">
        <f>IF(M4667&lt;&gt;1,"",IF(OR(R4667=-9,R4667=""),"",R4667))</f>
        <v/>
      </c>
      <c r="AI4667">
        <f>IF(M4667&lt;&gt;1,"",IF(OR(Q4667=999,Q4667=""),"",Q4667))</f>
        <v/>
      </c>
    </row>
    <row r="4668">
      <c r="A4668" t="inlineStr">
        <is>
          <t>TQRMNOP124982</t>
        </is>
      </c>
      <c r="B4668" t="n">
        <v>2025</v>
      </c>
      <c r="C4668" t="n">
        <v>1</v>
      </c>
      <c r="D4668" t="n">
        <v>43</v>
      </c>
      <c r="E4668" t="inlineStr">
        <is>
          <t>N</t>
        </is>
      </c>
      <c r="F4668" t="n">
        <v>26</v>
      </c>
      <c r="G4668" t="n">
        <v>979</v>
      </c>
      <c r="H4668" t="n">
        <v>1</v>
      </c>
      <c r="I4668" t="n">
        <v>1</v>
      </c>
      <c r="J4668" t="n">
        <v>18</v>
      </c>
      <c r="K4668" t="n">
        <v>1</v>
      </c>
      <c r="L4668" t="n">
        <v>2</v>
      </c>
      <c r="M4668" t="n">
        <v>1</v>
      </c>
      <c r="N4668" t="n">
        <v>3</v>
      </c>
      <c r="O4668" t="n">
        <v>3</v>
      </c>
      <c r="P4668" t="n">
        <v>2</v>
      </c>
      <c r="Q4668" t="n">
        <v>34</v>
      </c>
      <c r="R4668" s="15" t="n">
        <v>224000</v>
      </c>
      <c r="S4668" s="15" t="n">
        <v>0</v>
      </c>
      <c r="T4668" s="15" t="n">
        <v>224000</v>
      </c>
      <c r="U4668" s="15" t="n">
        <v>113800</v>
      </c>
      <c r="V4668">
        <f>IFERROR(VLOOKUP(D4668,Tablas_Equivalencia!$A$3:$B$8,2,FALSE),"Sin dato")</f>
        <v/>
      </c>
      <c r="W4668">
        <f>IFERROR(VLOOKUP(L4668,Tablas_Equivalencia!$D$3:$E$9,2,FALSE),"Sin dato")</f>
        <v/>
      </c>
      <c r="X4668">
        <f>IF(I4668=1,"Varón","Mujer")</f>
        <v/>
      </c>
      <c r="Y4668">
        <f>IFERROR(VLOOKUP(M4668,Tablas_Equivalencia!$G$3:$H$6,2,FALSE),"Sin dato")</f>
        <v/>
      </c>
      <c r="Z4668">
        <f>IF(J4668&lt;=24,"18-24","25-29")</f>
        <v/>
      </c>
      <c r="AA4668">
        <f>IF(M4668&lt;&gt;1,"",IF(P4668=2,1,0))</f>
        <v/>
      </c>
      <c r="AB4668">
        <f>IF(M4668&lt;&gt;1,"",IF(O4668&gt;=2,1,0))</f>
        <v/>
      </c>
      <c r="AC4668">
        <f>IF(M4668&lt;&gt;1,"",IF(OR(Q4668=999,Q4668=""),"",IF(OR(Q4668&lt;35,Q4668&gt;48),1,0)))</f>
        <v/>
      </c>
      <c r="AD4668">
        <f>IF(COUNT(AA4668:AC4668)&lt;3,"",SUM(AA4668:AC4668))</f>
        <v/>
      </c>
      <c r="AE4668">
        <f>IF(L4668&gt;=4,2,IF(L4668&gt;=2,1,0))</f>
        <v/>
      </c>
      <c r="AF4668">
        <f>IF(L4668&gt;=5,1,0)</f>
        <v/>
      </c>
      <c r="AG4668">
        <f>AE4668+AF4668</f>
        <v/>
      </c>
      <c r="AH4668" s="15">
        <f>IF(M4668&lt;&gt;1,"",IF(OR(R4668=-9,R4668=""),"",R4668))</f>
        <v/>
      </c>
      <c r="AI4668">
        <f>IF(M4668&lt;&gt;1,"",IF(OR(Q4668=999,Q4668=""),"",Q4668))</f>
        <v/>
      </c>
    </row>
    <row r="4669">
      <c r="A4669" t="inlineStr">
        <is>
          <t>TQRMNOP125004</t>
        </is>
      </c>
      <c r="B4669" t="n">
        <v>2025</v>
      </c>
      <c r="C4669" t="n">
        <v>1</v>
      </c>
      <c r="D4669" t="n">
        <v>1</v>
      </c>
      <c r="E4669" t="inlineStr">
        <is>
          <t>S</t>
        </is>
      </c>
      <c r="F4669" t="n">
        <v>33</v>
      </c>
      <c r="G4669" t="n">
        <v>924</v>
      </c>
      <c r="H4669" t="n">
        <v>1</v>
      </c>
      <c r="I4669" t="n">
        <v>2</v>
      </c>
      <c r="J4669" t="n">
        <v>26</v>
      </c>
      <c r="K4669" t="n">
        <v>2</v>
      </c>
      <c r="L4669" t="n">
        <v>4</v>
      </c>
      <c r="M4669" t="n">
        <v>3</v>
      </c>
      <c r="R4669" s="15" t="n">
        <v>0</v>
      </c>
      <c r="S4669" s="15" t="n">
        <v>0</v>
      </c>
      <c r="T4669" s="15" t="n">
        <v>0</v>
      </c>
      <c r="U4669" s="15" t="n">
        <v>622100</v>
      </c>
      <c r="V4669">
        <f>IFERROR(VLOOKUP(D4669,Tablas_Equivalencia!$A$3:$B$8,2,FALSE),"Sin dato")</f>
        <v/>
      </c>
      <c r="W4669">
        <f>IFERROR(VLOOKUP(L4669,Tablas_Equivalencia!$D$3:$E$9,2,FALSE),"Sin dato")</f>
        <v/>
      </c>
      <c r="X4669">
        <f>IF(I4669=1,"Varón","Mujer")</f>
        <v/>
      </c>
      <c r="Y4669">
        <f>IFERROR(VLOOKUP(M4669,Tablas_Equivalencia!$G$3:$H$6,2,FALSE),"Sin dato")</f>
        <v/>
      </c>
      <c r="Z4669">
        <f>IF(J4669&lt;=24,"18-24","25-29")</f>
        <v/>
      </c>
      <c r="AA4669">
        <f>IF(M4669&lt;&gt;1,"",IF(P4669=2,1,0))</f>
        <v/>
      </c>
      <c r="AB4669">
        <f>IF(M4669&lt;&gt;1,"",IF(O4669&gt;=2,1,0))</f>
        <v/>
      </c>
      <c r="AC4669">
        <f>IF(M4669&lt;&gt;1,"",IF(OR(Q4669=999,Q4669=""),"",IF(OR(Q4669&lt;35,Q4669&gt;48),1,0)))</f>
        <v/>
      </c>
      <c r="AD4669">
        <f>IF(COUNT(AA4669:AC4669)&lt;3,"",SUM(AA4669:AC4669))</f>
        <v/>
      </c>
      <c r="AE4669">
        <f>IF(L4669&gt;=4,2,IF(L4669&gt;=2,1,0))</f>
        <v/>
      </c>
      <c r="AF4669">
        <f>IF(L4669&gt;=5,1,0)</f>
        <v/>
      </c>
      <c r="AG4669">
        <f>AE4669+AF4669</f>
        <v/>
      </c>
      <c r="AH4669" s="15">
        <f>IF(M4669&lt;&gt;1,"",IF(OR(R4669=-9,R4669=""),"",R4669))</f>
        <v/>
      </c>
      <c r="AI4669">
        <f>IF(M4669&lt;&gt;1,"",IF(OR(Q4669=999,Q4669=""),"",Q4669))</f>
        <v/>
      </c>
    </row>
    <row r="4670">
      <c r="A4670" t="inlineStr">
        <is>
          <t>TQRMNOP125008</t>
        </is>
      </c>
      <c r="B4670" t="n">
        <v>2025</v>
      </c>
      <c r="C4670" t="n">
        <v>1</v>
      </c>
      <c r="D4670" t="n">
        <v>40</v>
      </c>
      <c r="E4670" t="inlineStr">
        <is>
          <t>S</t>
        </is>
      </c>
      <c r="F4670" t="n">
        <v>7</v>
      </c>
      <c r="G4670" t="n">
        <v>652</v>
      </c>
      <c r="H4670" t="n">
        <v>1</v>
      </c>
      <c r="I4670" t="n">
        <v>1</v>
      </c>
      <c r="J4670" t="n">
        <v>23</v>
      </c>
      <c r="K4670" t="n">
        <v>2</v>
      </c>
      <c r="L4670" t="n">
        <v>2</v>
      </c>
      <c r="M4670" t="n">
        <v>2</v>
      </c>
      <c r="R4670" s="15" t="n">
        <v>0</v>
      </c>
      <c r="S4670" s="15" t="n">
        <v>0</v>
      </c>
      <c r="T4670" s="15" t="n">
        <v>0</v>
      </c>
      <c r="U4670" s="15" t="n">
        <v>73600</v>
      </c>
      <c r="V4670">
        <f>IFERROR(VLOOKUP(D4670,Tablas_Equivalencia!$A$3:$B$8,2,FALSE),"Sin dato")</f>
        <v/>
      </c>
      <c r="W4670">
        <f>IFERROR(VLOOKUP(L4670,Tablas_Equivalencia!$D$3:$E$9,2,FALSE),"Sin dato")</f>
        <v/>
      </c>
      <c r="X4670">
        <f>IF(I4670=1,"Varón","Mujer")</f>
        <v/>
      </c>
      <c r="Y4670">
        <f>IFERROR(VLOOKUP(M4670,Tablas_Equivalencia!$G$3:$H$6,2,FALSE),"Sin dato")</f>
        <v/>
      </c>
      <c r="Z4670">
        <f>IF(J4670&lt;=24,"18-24","25-29")</f>
        <v/>
      </c>
      <c r="AA4670">
        <f>IF(M4670&lt;&gt;1,"",IF(P4670=2,1,0))</f>
        <v/>
      </c>
      <c r="AB4670">
        <f>IF(M4670&lt;&gt;1,"",IF(O4670&gt;=2,1,0))</f>
        <v/>
      </c>
      <c r="AC4670">
        <f>IF(M4670&lt;&gt;1,"",IF(OR(Q4670=999,Q4670=""),"",IF(OR(Q4670&lt;35,Q4670&gt;48),1,0)))</f>
        <v/>
      </c>
      <c r="AD4670">
        <f>IF(COUNT(AA4670:AC4670)&lt;3,"",SUM(AA4670:AC4670))</f>
        <v/>
      </c>
      <c r="AE4670">
        <f>IF(L4670&gt;=4,2,IF(L4670&gt;=2,1,0))</f>
        <v/>
      </c>
      <c r="AF4670">
        <f>IF(L4670&gt;=5,1,0)</f>
        <v/>
      </c>
      <c r="AG4670">
        <f>AE4670+AF4670</f>
        <v/>
      </c>
      <c r="AH4670" s="15">
        <f>IF(M4670&lt;&gt;1,"",IF(OR(R4670=-9,R4670=""),"",R4670))</f>
        <v/>
      </c>
      <c r="AI4670">
        <f>IF(M4670&lt;&gt;1,"",IF(OR(Q4670=999,Q4670=""),"",Q4670))</f>
        <v/>
      </c>
    </row>
    <row r="4671">
      <c r="A4671" t="inlineStr">
        <is>
          <t>TQRMNOP125009</t>
        </is>
      </c>
      <c r="B4671" t="n">
        <v>2025</v>
      </c>
      <c r="C4671" t="n">
        <v>1</v>
      </c>
      <c r="D4671" t="n">
        <v>44</v>
      </c>
      <c r="E4671" t="inlineStr">
        <is>
          <t>S</t>
        </is>
      </c>
      <c r="F4671" t="n">
        <v>13</v>
      </c>
      <c r="G4671" t="n">
        <v>1392</v>
      </c>
      <c r="H4671" t="n">
        <v>3</v>
      </c>
      <c r="I4671" t="n">
        <v>1</v>
      </c>
      <c r="J4671" t="n">
        <v>27</v>
      </c>
      <c r="K4671" t="n">
        <v>1</v>
      </c>
      <c r="L4671" t="n">
        <v>6</v>
      </c>
      <c r="M4671" t="n">
        <v>1</v>
      </c>
      <c r="N4671" t="n">
        <v>4</v>
      </c>
      <c r="O4671" t="n">
        <v>1</v>
      </c>
      <c r="P4671" t="n">
        <v>1</v>
      </c>
      <c r="Q4671" t="n">
        <v>43</v>
      </c>
      <c r="R4671" s="15" t="n">
        <v>769000</v>
      </c>
      <c r="S4671" s="15" t="n">
        <v>0</v>
      </c>
      <c r="T4671" s="15" t="n">
        <v>769000</v>
      </c>
      <c r="U4671" s="15" t="n">
        <v>43800</v>
      </c>
      <c r="V4671">
        <f>IFERROR(VLOOKUP(D4671,Tablas_Equivalencia!$A$3:$B$8,2,FALSE),"Sin dato")</f>
        <v/>
      </c>
      <c r="W4671">
        <f>IFERROR(VLOOKUP(L4671,Tablas_Equivalencia!$D$3:$E$9,2,FALSE),"Sin dato")</f>
        <v/>
      </c>
      <c r="X4671">
        <f>IF(I4671=1,"Varón","Mujer")</f>
        <v/>
      </c>
      <c r="Y4671">
        <f>IFERROR(VLOOKUP(M4671,Tablas_Equivalencia!$G$3:$H$6,2,FALSE),"Sin dato")</f>
        <v/>
      </c>
      <c r="Z4671">
        <f>IF(J4671&lt;=24,"18-24","25-29")</f>
        <v/>
      </c>
      <c r="AA4671">
        <f>IF(M4671&lt;&gt;1,"",IF(P4671=2,1,0))</f>
        <v/>
      </c>
      <c r="AB4671">
        <f>IF(M4671&lt;&gt;1,"",IF(O4671&gt;=2,1,0))</f>
        <v/>
      </c>
      <c r="AC4671">
        <f>IF(M4671&lt;&gt;1,"",IF(OR(Q4671=999,Q4671=""),"",IF(OR(Q4671&lt;35,Q4671&gt;48),1,0)))</f>
        <v/>
      </c>
      <c r="AD4671">
        <f>IF(COUNT(AA4671:AC4671)&lt;3,"",SUM(AA4671:AC4671))</f>
        <v/>
      </c>
      <c r="AE4671">
        <f>IF(L4671&gt;=4,2,IF(L4671&gt;=2,1,0))</f>
        <v/>
      </c>
      <c r="AF4671">
        <f>IF(L4671&gt;=5,1,0)</f>
        <v/>
      </c>
      <c r="AG4671">
        <f>AE4671+AF4671</f>
        <v/>
      </c>
      <c r="AH4671" s="15">
        <f>IF(M4671&lt;&gt;1,"",IF(OR(R4671=-9,R4671=""),"",R4671))</f>
        <v/>
      </c>
      <c r="AI4671">
        <f>IF(M4671&lt;&gt;1,"",IF(OR(Q4671=999,Q4671=""),"",Q4671))</f>
        <v/>
      </c>
    </row>
    <row r="4672">
      <c r="A4672" t="inlineStr">
        <is>
          <t>TQRMNOP125013</t>
        </is>
      </c>
      <c r="B4672" t="n">
        <v>2025</v>
      </c>
      <c r="C4672" t="n">
        <v>1</v>
      </c>
      <c r="D4672" t="n">
        <v>1</v>
      </c>
      <c r="E4672" t="inlineStr">
        <is>
          <t>S</t>
        </is>
      </c>
      <c r="F4672" t="n">
        <v>33</v>
      </c>
      <c r="G4672" t="n">
        <v>1043</v>
      </c>
      <c r="H4672" t="n">
        <v>3</v>
      </c>
      <c r="I4672" t="n">
        <v>1</v>
      </c>
      <c r="J4672" t="n">
        <v>24</v>
      </c>
      <c r="K4672" t="n">
        <v>2</v>
      </c>
      <c r="L4672" t="n">
        <v>6</v>
      </c>
      <c r="M4672" t="n">
        <v>1</v>
      </c>
      <c r="N4672" t="n">
        <v>1</v>
      </c>
      <c r="O4672" t="n">
        <v>1</v>
      </c>
      <c r="P4672" t="n">
        <v>1</v>
      </c>
      <c r="Q4672" t="n">
        <v>37</v>
      </c>
      <c r="R4672" s="15" t="n">
        <v>-9</v>
      </c>
      <c r="S4672" s="15" t="n">
        <v>0</v>
      </c>
      <c r="T4672" s="15" t="n">
        <v>0</v>
      </c>
      <c r="U4672" s="15" t="n">
        <v>87100</v>
      </c>
      <c r="V4672">
        <f>IFERROR(VLOOKUP(D4672,Tablas_Equivalencia!$A$3:$B$8,2,FALSE),"Sin dato")</f>
        <v/>
      </c>
      <c r="W4672">
        <f>IFERROR(VLOOKUP(L4672,Tablas_Equivalencia!$D$3:$E$9,2,FALSE),"Sin dato")</f>
        <v/>
      </c>
      <c r="X4672">
        <f>IF(I4672=1,"Varón","Mujer")</f>
        <v/>
      </c>
      <c r="Y4672">
        <f>IFERROR(VLOOKUP(M4672,Tablas_Equivalencia!$G$3:$H$6,2,FALSE),"Sin dato")</f>
        <v/>
      </c>
      <c r="Z4672">
        <f>IF(J4672&lt;=24,"18-24","25-29")</f>
        <v/>
      </c>
      <c r="AA4672">
        <f>IF(M4672&lt;&gt;1,"",IF(P4672=2,1,0))</f>
        <v/>
      </c>
      <c r="AB4672">
        <f>IF(M4672&lt;&gt;1,"",IF(O4672&gt;=2,1,0))</f>
        <v/>
      </c>
      <c r="AC4672">
        <f>IF(M4672&lt;&gt;1,"",IF(OR(Q4672=999,Q4672=""),"",IF(OR(Q4672&lt;35,Q4672&gt;48),1,0)))</f>
        <v/>
      </c>
      <c r="AD4672">
        <f>IF(COUNT(AA4672:AC4672)&lt;3,"",SUM(AA4672:AC4672))</f>
        <v/>
      </c>
      <c r="AE4672">
        <f>IF(L4672&gt;=4,2,IF(L4672&gt;=2,1,0))</f>
        <v/>
      </c>
      <c r="AF4672">
        <f>IF(L4672&gt;=5,1,0)</f>
        <v/>
      </c>
      <c r="AG4672">
        <f>AE4672+AF4672</f>
        <v/>
      </c>
      <c r="AH4672" s="15">
        <f>IF(M4672&lt;&gt;1,"",IF(OR(R4672=-9,R4672=""),"",R4672))</f>
        <v/>
      </c>
      <c r="AI4672">
        <f>IF(M4672&lt;&gt;1,"",IF(OR(Q4672=999,Q4672=""),"",Q4672))</f>
        <v/>
      </c>
    </row>
    <row r="4673">
      <c r="A4673" t="inlineStr">
        <is>
          <t>TQRMNOP125015</t>
        </is>
      </c>
      <c r="B4673" t="n">
        <v>2025</v>
      </c>
      <c r="C4673" t="n">
        <v>1</v>
      </c>
      <c r="D4673" t="n">
        <v>43</v>
      </c>
      <c r="E4673" t="inlineStr">
        <is>
          <t>N</t>
        </is>
      </c>
      <c r="F4673" t="n">
        <v>26</v>
      </c>
      <c r="G4673" t="n">
        <v>1206</v>
      </c>
      <c r="H4673" t="n">
        <v>3</v>
      </c>
      <c r="I4673" t="n">
        <v>2</v>
      </c>
      <c r="J4673" t="n">
        <v>28</v>
      </c>
      <c r="K4673" t="n">
        <v>1</v>
      </c>
      <c r="L4673" t="n">
        <v>4</v>
      </c>
      <c r="M4673" t="n">
        <v>2</v>
      </c>
      <c r="R4673" s="15" t="n">
        <v>0</v>
      </c>
      <c r="S4673" s="15" t="n">
        <v>0</v>
      </c>
      <c r="T4673" s="15" t="n">
        <v>0</v>
      </c>
      <c r="U4673" s="15" t="n">
        <v>82600</v>
      </c>
      <c r="V4673">
        <f>IFERROR(VLOOKUP(D4673,Tablas_Equivalencia!$A$3:$B$8,2,FALSE),"Sin dato")</f>
        <v/>
      </c>
      <c r="W4673">
        <f>IFERROR(VLOOKUP(L4673,Tablas_Equivalencia!$D$3:$E$9,2,FALSE),"Sin dato")</f>
        <v/>
      </c>
      <c r="X4673">
        <f>IF(I4673=1,"Varón","Mujer")</f>
        <v/>
      </c>
      <c r="Y4673">
        <f>IFERROR(VLOOKUP(M4673,Tablas_Equivalencia!$G$3:$H$6,2,FALSE),"Sin dato")</f>
        <v/>
      </c>
      <c r="Z4673">
        <f>IF(J4673&lt;=24,"18-24","25-29")</f>
        <v/>
      </c>
      <c r="AA4673">
        <f>IF(M4673&lt;&gt;1,"",IF(P4673=2,1,0))</f>
        <v/>
      </c>
      <c r="AB4673">
        <f>IF(M4673&lt;&gt;1,"",IF(O4673&gt;=2,1,0))</f>
        <v/>
      </c>
      <c r="AC4673">
        <f>IF(M4673&lt;&gt;1,"",IF(OR(Q4673=999,Q4673=""),"",IF(OR(Q4673&lt;35,Q4673&gt;48),1,0)))</f>
        <v/>
      </c>
      <c r="AD4673">
        <f>IF(COUNT(AA4673:AC4673)&lt;3,"",SUM(AA4673:AC4673))</f>
        <v/>
      </c>
      <c r="AE4673">
        <f>IF(L4673&gt;=4,2,IF(L4673&gt;=2,1,0))</f>
        <v/>
      </c>
      <c r="AF4673">
        <f>IF(L4673&gt;=5,1,0)</f>
        <v/>
      </c>
      <c r="AG4673">
        <f>AE4673+AF4673</f>
        <v/>
      </c>
      <c r="AH4673" s="15">
        <f>IF(M4673&lt;&gt;1,"",IF(OR(R4673=-9,R4673=""),"",R4673))</f>
        <v/>
      </c>
      <c r="AI4673">
        <f>IF(M4673&lt;&gt;1,"",IF(OR(Q4673=999,Q4673=""),"",Q4673))</f>
        <v/>
      </c>
    </row>
    <row r="4674">
      <c r="A4674" t="inlineStr">
        <is>
          <t>TQRMNOP125019</t>
        </is>
      </c>
      <c r="B4674" t="n">
        <v>2025</v>
      </c>
      <c r="C4674" t="n">
        <v>1</v>
      </c>
      <c r="D4674" t="n">
        <v>1</v>
      </c>
      <c r="E4674" t="inlineStr">
        <is>
          <t>S</t>
        </is>
      </c>
      <c r="F4674" t="n">
        <v>33</v>
      </c>
      <c r="G4674" t="n">
        <v>1091</v>
      </c>
      <c r="H4674" t="n">
        <v>3</v>
      </c>
      <c r="I4674" t="n">
        <v>2</v>
      </c>
      <c r="J4674" t="n">
        <v>22</v>
      </c>
      <c r="K4674" t="n">
        <v>1</v>
      </c>
      <c r="L4674" t="n">
        <v>5</v>
      </c>
      <c r="M4674" t="n">
        <v>1</v>
      </c>
      <c r="N4674" t="n">
        <v>3</v>
      </c>
      <c r="O4674" t="n">
        <v>1</v>
      </c>
      <c r="P4674" t="n">
        <v>1</v>
      </c>
      <c r="Q4674" t="n">
        <v>54</v>
      </c>
      <c r="R4674" s="15" t="n">
        <v>1016000</v>
      </c>
      <c r="S4674" s="15" t="n">
        <v>0</v>
      </c>
      <c r="T4674" s="15" t="n">
        <v>1016000</v>
      </c>
      <c r="U4674" s="15" t="n">
        <v>197000</v>
      </c>
      <c r="V4674">
        <f>IFERROR(VLOOKUP(D4674,Tablas_Equivalencia!$A$3:$B$8,2,FALSE),"Sin dato")</f>
        <v/>
      </c>
      <c r="W4674">
        <f>IFERROR(VLOOKUP(L4674,Tablas_Equivalencia!$D$3:$E$9,2,FALSE),"Sin dato")</f>
        <v/>
      </c>
      <c r="X4674">
        <f>IF(I4674=1,"Varón","Mujer")</f>
        <v/>
      </c>
      <c r="Y4674">
        <f>IFERROR(VLOOKUP(M4674,Tablas_Equivalencia!$G$3:$H$6,2,FALSE),"Sin dato")</f>
        <v/>
      </c>
      <c r="Z4674">
        <f>IF(J4674&lt;=24,"18-24","25-29")</f>
        <v/>
      </c>
      <c r="AA4674">
        <f>IF(M4674&lt;&gt;1,"",IF(P4674=2,1,0))</f>
        <v/>
      </c>
      <c r="AB4674">
        <f>IF(M4674&lt;&gt;1,"",IF(O4674&gt;=2,1,0))</f>
        <v/>
      </c>
      <c r="AC4674">
        <f>IF(M4674&lt;&gt;1,"",IF(OR(Q4674=999,Q4674=""),"",IF(OR(Q4674&lt;35,Q4674&gt;48),1,0)))</f>
        <v/>
      </c>
      <c r="AD4674">
        <f>IF(COUNT(AA4674:AC4674)&lt;3,"",SUM(AA4674:AC4674))</f>
        <v/>
      </c>
      <c r="AE4674">
        <f>IF(L4674&gt;=4,2,IF(L4674&gt;=2,1,0))</f>
        <v/>
      </c>
      <c r="AF4674">
        <f>IF(L4674&gt;=5,1,0)</f>
        <v/>
      </c>
      <c r="AG4674">
        <f>AE4674+AF4674</f>
        <v/>
      </c>
      <c r="AH4674" s="15">
        <f>IF(M4674&lt;&gt;1,"",IF(OR(R4674=-9,R4674=""),"",R4674))</f>
        <v/>
      </c>
      <c r="AI4674">
        <f>IF(M4674&lt;&gt;1,"",IF(OR(Q4674=999,Q4674=""),"",Q4674))</f>
        <v/>
      </c>
    </row>
    <row r="4675">
      <c r="A4675" t="inlineStr">
        <is>
          <t>TQRMNOP125023</t>
        </is>
      </c>
      <c r="B4675" t="n">
        <v>2025</v>
      </c>
      <c r="C4675" t="n">
        <v>1</v>
      </c>
      <c r="D4675" t="n">
        <v>1</v>
      </c>
      <c r="E4675" t="inlineStr">
        <is>
          <t>S</t>
        </is>
      </c>
      <c r="F4675" t="n">
        <v>33</v>
      </c>
      <c r="G4675" t="n">
        <v>855</v>
      </c>
      <c r="H4675" t="n">
        <v>3</v>
      </c>
      <c r="I4675" t="n">
        <v>2</v>
      </c>
      <c r="J4675" t="n">
        <v>22</v>
      </c>
      <c r="K4675" t="n">
        <v>2</v>
      </c>
      <c r="L4675" t="n">
        <v>5</v>
      </c>
      <c r="M4675" t="n">
        <v>2</v>
      </c>
      <c r="R4675" s="15" t="n">
        <v>0</v>
      </c>
      <c r="S4675" s="15" t="n">
        <v>0</v>
      </c>
      <c r="T4675" s="15" t="n">
        <v>0</v>
      </c>
      <c r="U4675" s="15" t="n">
        <v>122900</v>
      </c>
      <c r="V4675">
        <f>IFERROR(VLOOKUP(D4675,Tablas_Equivalencia!$A$3:$B$8,2,FALSE),"Sin dato")</f>
        <v/>
      </c>
      <c r="W4675">
        <f>IFERROR(VLOOKUP(L4675,Tablas_Equivalencia!$D$3:$E$9,2,FALSE),"Sin dato")</f>
        <v/>
      </c>
      <c r="X4675">
        <f>IF(I4675=1,"Varón","Mujer")</f>
        <v/>
      </c>
      <c r="Y4675">
        <f>IFERROR(VLOOKUP(M4675,Tablas_Equivalencia!$G$3:$H$6,2,FALSE),"Sin dato")</f>
        <v/>
      </c>
      <c r="Z4675">
        <f>IF(J4675&lt;=24,"18-24","25-29")</f>
        <v/>
      </c>
      <c r="AA4675">
        <f>IF(M4675&lt;&gt;1,"",IF(P4675=2,1,0))</f>
        <v/>
      </c>
      <c r="AB4675">
        <f>IF(M4675&lt;&gt;1,"",IF(O4675&gt;=2,1,0))</f>
        <v/>
      </c>
      <c r="AC4675">
        <f>IF(M4675&lt;&gt;1,"",IF(OR(Q4675=999,Q4675=""),"",IF(OR(Q4675&lt;35,Q4675&gt;48),1,0)))</f>
        <v/>
      </c>
      <c r="AD4675">
        <f>IF(COUNT(AA4675:AC4675)&lt;3,"",SUM(AA4675:AC4675))</f>
        <v/>
      </c>
      <c r="AE4675">
        <f>IF(L4675&gt;=4,2,IF(L4675&gt;=2,1,0))</f>
        <v/>
      </c>
      <c r="AF4675">
        <f>IF(L4675&gt;=5,1,0)</f>
        <v/>
      </c>
      <c r="AG4675">
        <f>AE4675+AF4675</f>
        <v/>
      </c>
      <c r="AH4675" s="15">
        <f>IF(M4675&lt;&gt;1,"",IF(OR(R4675=-9,R4675=""),"",R4675))</f>
        <v/>
      </c>
      <c r="AI4675">
        <f>IF(M4675&lt;&gt;1,"",IF(OR(Q4675=999,Q4675=""),"",Q4675))</f>
        <v/>
      </c>
    </row>
    <row r="4676">
      <c r="A4676" t="inlineStr">
        <is>
          <t>TQRMNOP125038</t>
        </is>
      </c>
      <c r="B4676" t="n">
        <v>2025</v>
      </c>
      <c r="C4676" t="n">
        <v>1</v>
      </c>
      <c r="D4676" t="n">
        <v>40</v>
      </c>
      <c r="E4676" t="inlineStr">
        <is>
          <t>N</t>
        </is>
      </c>
      <c r="F4676" t="n">
        <v>22</v>
      </c>
      <c r="G4676" t="n">
        <v>1733</v>
      </c>
      <c r="H4676" t="n">
        <v>2</v>
      </c>
      <c r="I4676" t="n">
        <v>2</v>
      </c>
      <c r="J4676" t="n">
        <v>22</v>
      </c>
      <c r="K4676" t="n">
        <v>1</v>
      </c>
      <c r="L4676" t="n">
        <v>6</v>
      </c>
      <c r="M4676" t="n">
        <v>3</v>
      </c>
      <c r="R4676" s="15" t="n">
        <v>0</v>
      </c>
      <c r="S4676" s="15" t="n">
        <v>0</v>
      </c>
      <c r="T4676" s="15" t="n">
        <v>0</v>
      </c>
      <c r="U4676" s="15" t="n">
        <v>66100</v>
      </c>
      <c r="V4676">
        <f>IFERROR(VLOOKUP(D4676,Tablas_Equivalencia!$A$3:$B$8,2,FALSE),"Sin dato")</f>
        <v/>
      </c>
      <c r="W4676">
        <f>IFERROR(VLOOKUP(L4676,Tablas_Equivalencia!$D$3:$E$9,2,FALSE),"Sin dato")</f>
        <v/>
      </c>
      <c r="X4676">
        <f>IF(I4676=1,"Varón","Mujer")</f>
        <v/>
      </c>
      <c r="Y4676">
        <f>IFERROR(VLOOKUP(M4676,Tablas_Equivalencia!$G$3:$H$6,2,FALSE),"Sin dato")</f>
        <v/>
      </c>
      <c r="Z4676">
        <f>IF(J4676&lt;=24,"18-24","25-29")</f>
        <v/>
      </c>
      <c r="AA4676">
        <f>IF(M4676&lt;&gt;1,"",IF(P4676=2,1,0))</f>
        <v/>
      </c>
      <c r="AB4676">
        <f>IF(M4676&lt;&gt;1,"",IF(O4676&gt;=2,1,0))</f>
        <v/>
      </c>
      <c r="AC4676">
        <f>IF(M4676&lt;&gt;1,"",IF(OR(Q4676=999,Q4676=""),"",IF(OR(Q4676&lt;35,Q4676&gt;48),1,0)))</f>
        <v/>
      </c>
      <c r="AD4676">
        <f>IF(COUNT(AA4676:AC4676)&lt;3,"",SUM(AA4676:AC4676))</f>
        <v/>
      </c>
      <c r="AE4676">
        <f>IF(L4676&gt;=4,2,IF(L4676&gt;=2,1,0))</f>
        <v/>
      </c>
      <c r="AF4676">
        <f>IF(L4676&gt;=5,1,0)</f>
        <v/>
      </c>
      <c r="AG4676">
        <f>AE4676+AF4676</f>
        <v/>
      </c>
      <c r="AH4676" s="15">
        <f>IF(M4676&lt;&gt;1,"",IF(OR(R4676=-9,R4676=""),"",R4676))</f>
        <v/>
      </c>
      <c r="AI4676">
        <f>IF(M4676&lt;&gt;1,"",IF(OR(Q4676=999,Q4676=""),"",Q4676))</f>
        <v/>
      </c>
    </row>
    <row r="4677">
      <c r="A4677" t="inlineStr">
        <is>
          <t>TQRMNOP125041</t>
        </is>
      </c>
      <c r="B4677" t="n">
        <v>2025</v>
      </c>
      <c r="C4677" t="n">
        <v>1</v>
      </c>
      <c r="D4677" t="n">
        <v>40</v>
      </c>
      <c r="E4677" t="inlineStr">
        <is>
          <t>N</t>
        </is>
      </c>
      <c r="F4677" t="n">
        <v>23</v>
      </c>
      <c r="G4677" t="n">
        <v>840</v>
      </c>
      <c r="H4677" t="n">
        <v>2</v>
      </c>
      <c r="I4677" t="n">
        <v>1</v>
      </c>
      <c r="J4677" t="n">
        <v>26</v>
      </c>
      <c r="K4677" t="n">
        <v>1</v>
      </c>
      <c r="L4677" t="n">
        <v>5</v>
      </c>
      <c r="M4677" t="n">
        <v>2</v>
      </c>
      <c r="R4677" s="15" t="n">
        <v>0</v>
      </c>
      <c r="S4677" s="15" t="n">
        <v>0</v>
      </c>
      <c r="T4677" s="15" t="n">
        <v>0</v>
      </c>
      <c r="U4677" s="15" t="n">
        <v>91700</v>
      </c>
      <c r="V4677">
        <f>IFERROR(VLOOKUP(D4677,Tablas_Equivalencia!$A$3:$B$8,2,FALSE),"Sin dato")</f>
        <v/>
      </c>
      <c r="W4677">
        <f>IFERROR(VLOOKUP(L4677,Tablas_Equivalencia!$D$3:$E$9,2,FALSE),"Sin dato")</f>
        <v/>
      </c>
      <c r="X4677">
        <f>IF(I4677=1,"Varón","Mujer")</f>
        <v/>
      </c>
      <c r="Y4677">
        <f>IFERROR(VLOOKUP(M4677,Tablas_Equivalencia!$G$3:$H$6,2,FALSE),"Sin dato")</f>
        <v/>
      </c>
      <c r="Z4677">
        <f>IF(J4677&lt;=24,"18-24","25-29")</f>
        <v/>
      </c>
      <c r="AA4677">
        <f>IF(M4677&lt;&gt;1,"",IF(P4677=2,1,0))</f>
        <v/>
      </c>
      <c r="AB4677">
        <f>IF(M4677&lt;&gt;1,"",IF(O4677&gt;=2,1,0))</f>
        <v/>
      </c>
      <c r="AC4677">
        <f>IF(M4677&lt;&gt;1,"",IF(OR(Q4677=999,Q4677=""),"",IF(OR(Q4677&lt;35,Q4677&gt;48),1,0)))</f>
        <v/>
      </c>
      <c r="AD4677">
        <f>IF(COUNT(AA4677:AC4677)&lt;3,"",SUM(AA4677:AC4677))</f>
        <v/>
      </c>
      <c r="AE4677">
        <f>IF(L4677&gt;=4,2,IF(L4677&gt;=2,1,0))</f>
        <v/>
      </c>
      <c r="AF4677">
        <f>IF(L4677&gt;=5,1,0)</f>
        <v/>
      </c>
      <c r="AG4677">
        <f>AE4677+AF4677</f>
        <v/>
      </c>
      <c r="AH4677" s="15">
        <f>IF(M4677&lt;&gt;1,"",IF(OR(R4677=-9,R4677=""),"",R4677))</f>
        <v/>
      </c>
      <c r="AI4677">
        <f>IF(M4677&lt;&gt;1,"",IF(OR(Q4677=999,Q4677=""),"",Q4677))</f>
        <v/>
      </c>
    </row>
    <row r="4678">
      <c r="A4678" t="inlineStr">
        <is>
          <t>TQRMNOP125042</t>
        </is>
      </c>
      <c r="B4678" t="n">
        <v>2025</v>
      </c>
      <c r="C4678" t="n">
        <v>1</v>
      </c>
      <c r="D4678" t="n">
        <v>43</v>
      </c>
      <c r="E4678" t="inlineStr">
        <is>
          <t>S</t>
        </is>
      </c>
      <c r="F4678" t="n">
        <v>20</v>
      </c>
      <c r="G4678" t="n">
        <v>1210</v>
      </c>
      <c r="H4678" t="n">
        <v>1</v>
      </c>
      <c r="I4678" t="n">
        <v>1</v>
      </c>
      <c r="J4678" t="n">
        <v>21</v>
      </c>
      <c r="K4678" t="n">
        <v>2</v>
      </c>
      <c r="L4678" t="n">
        <v>3</v>
      </c>
      <c r="M4678" t="n">
        <v>3</v>
      </c>
      <c r="R4678" s="15" t="n">
        <v>0</v>
      </c>
      <c r="S4678" s="15" t="n">
        <v>0</v>
      </c>
      <c r="T4678" s="15" t="n">
        <v>0</v>
      </c>
      <c r="U4678" s="15" t="n">
        <v>174300</v>
      </c>
      <c r="V4678">
        <f>IFERROR(VLOOKUP(D4678,Tablas_Equivalencia!$A$3:$B$8,2,FALSE),"Sin dato")</f>
        <v/>
      </c>
      <c r="W4678">
        <f>IFERROR(VLOOKUP(L4678,Tablas_Equivalencia!$D$3:$E$9,2,FALSE),"Sin dato")</f>
        <v/>
      </c>
      <c r="X4678">
        <f>IF(I4678=1,"Varón","Mujer")</f>
        <v/>
      </c>
      <c r="Y4678">
        <f>IFERROR(VLOOKUP(M4678,Tablas_Equivalencia!$G$3:$H$6,2,FALSE),"Sin dato")</f>
        <v/>
      </c>
      <c r="Z4678">
        <f>IF(J4678&lt;=24,"18-24","25-29")</f>
        <v/>
      </c>
      <c r="AA4678">
        <f>IF(M4678&lt;&gt;1,"",IF(P4678=2,1,0))</f>
        <v/>
      </c>
      <c r="AB4678">
        <f>IF(M4678&lt;&gt;1,"",IF(O4678&gt;=2,1,0))</f>
        <v/>
      </c>
      <c r="AC4678">
        <f>IF(M4678&lt;&gt;1,"",IF(OR(Q4678=999,Q4678=""),"",IF(OR(Q4678&lt;35,Q4678&gt;48),1,0)))</f>
        <v/>
      </c>
      <c r="AD4678">
        <f>IF(COUNT(AA4678:AC4678)&lt;3,"",SUM(AA4678:AC4678))</f>
        <v/>
      </c>
      <c r="AE4678">
        <f>IF(L4678&gt;=4,2,IF(L4678&gt;=2,1,0))</f>
        <v/>
      </c>
      <c r="AF4678">
        <f>IF(L4678&gt;=5,1,0)</f>
        <v/>
      </c>
      <c r="AG4678">
        <f>AE4678+AF4678</f>
        <v/>
      </c>
      <c r="AH4678" s="15">
        <f>IF(M4678&lt;&gt;1,"",IF(OR(R4678=-9,R4678=""),"",R4678))</f>
        <v/>
      </c>
      <c r="AI4678">
        <f>IF(M4678&lt;&gt;1,"",IF(OR(Q4678=999,Q4678=""),"",Q4678))</f>
        <v/>
      </c>
    </row>
    <row r="4679">
      <c r="A4679" t="inlineStr">
        <is>
          <t>TQRMNOP125043</t>
        </is>
      </c>
      <c r="B4679" t="n">
        <v>2025</v>
      </c>
      <c r="C4679" t="n">
        <v>1</v>
      </c>
      <c r="D4679" t="n">
        <v>41</v>
      </c>
      <c r="E4679" t="inlineStr">
        <is>
          <t>N</t>
        </is>
      </c>
      <c r="F4679" t="n">
        <v>12</v>
      </c>
      <c r="G4679" t="n">
        <v>1368</v>
      </c>
      <c r="H4679" t="n">
        <v>10</v>
      </c>
      <c r="I4679" t="n">
        <v>1</v>
      </c>
      <c r="J4679" t="n">
        <v>24</v>
      </c>
      <c r="K4679" t="n">
        <v>1</v>
      </c>
      <c r="L4679" t="n">
        <v>5</v>
      </c>
      <c r="M4679" t="n">
        <v>1</v>
      </c>
      <c r="N4679" t="n">
        <v>3</v>
      </c>
      <c r="O4679" t="n">
        <v>2</v>
      </c>
      <c r="P4679" t="n">
        <v>2</v>
      </c>
      <c r="Q4679" t="n">
        <v>38</v>
      </c>
      <c r="R4679" s="15" t="n">
        <v>-9</v>
      </c>
      <c r="S4679" s="15" t="n">
        <v>0</v>
      </c>
      <c r="T4679" s="15" t="n">
        <v>0</v>
      </c>
      <c r="U4679" s="15" t="n">
        <v>522800</v>
      </c>
      <c r="V4679">
        <f>IFERROR(VLOOKUP(D4679,Tablas_Equivalencia!$A$3:$B$8,2,FALSE),"Sin dato")</f>
        <v/>
      </c>
      <c r="W4679">
        <f>IFERROR(VLOOKUP(L4679,Tablas_Equivalencia!$D$3:$E$9,2,FALSE),"Sin dato")</f>
        <v/>
      </c>
      <c r="X4679">
        <f>IF(I4679=1,"Varón","Mujer")</f>
        <v/>
      </c>
      <c r="Y4679">
        <f>IFERROR(VLOOKUP(M4679,Tablas_Equivalencia!$G$3:$H$6,2,FALSE),"Sin dato")</f>
        <v/>
      </c>
      <c r="Z4679">
        <f>IF(J4679&lt;=24,"18-24","25-29")</f>
        <v/>
      </c>
      <c r="AA4679">
        <f>IF(M4679&lt;&gt;1,"",IF(P4679=2,1,0))</f>
        <v/>
      </c>
      <c r="AB4679">
        <f>IF(M4679&lt;&gt;1,"",IF(O4679&gt;=2,1,0))</f>
        <v/>
      </c>
      <c r="AC4679">
        <f>IF(M4679&lt;&gt;1,"",IF(OR(Q4679=999,Q4679=""),"",IF(OR(Q4679&lt;35,Q4679&gt;48),1,0)))</f>
        <v/>
      </c>
      <c r="AD4679">
        <f>IF(COUNT(AA4679:AC4679)&lt;3,"",SUM(AA4679:AC4679))</f>
        <v/>
      </c>
      <c r="AE4679">
        <f>IF(L4679&gt;=4,2,IF(L4679&gt;=2,1,0))</f>
        <v/>
      </c>
      <c r="AF4679">
        <f>IF(L4679&gt;=5,1,0)</f>
        <v/>
      </c>
      <c r="AG4679">
        <f>AE4679+AF4679</f>
        <v/>
      </c>
      <c r="AH4679" s="15">
        <f>IF(M4679&lt;&gt;1,"",IF(OR(R4679=-9,R4679=""),"",R4679))</f>
        <v/>
      </c>
      <c r="AI4679">
        <f>IF(M4679&lt;&gt;1,"",IF(OR(Q4679=999,Q4679=""),"",Q4679))</f>
        <v/>
      </c>
    </row>
    <row r="4680">
      <c r="A4680" t="inlineStr">
        <is>
          <t>TQRMNOP125047</t>
        </is>
      </c>
      <c r="B4680" t="n">
        <v>2025</v>
      </c>
      <c r="C4680" t="n">
        <v>1</v>
      </c>
      <c r="D4680" t="n">
        <v>40</v>
      </c>
      <c r="E4680" t="inlineStr">
        <is>
          <t>S</t>
        </is>
      </c>
      <c r="F4680" t="n">
        <v>7</v>
      </c>
      <c r="G4680" t="n">
        <v>1238</v>
      </c>
      <c r="H4680" t="n">
        <v>3</v>
      </c>
      <c r="I4680" t="n">
        <v>2</v>
      </c>
      <c r="J4680" t="n">
        <v>22</v>
      </c>
      <c r="K4680" t="n">
        <v>2</v>
      </c>
      <c r="L4680" t="n">
        <v>4</v>
      </c>
      <c r="M4680" t="n">
        <v>1</v>
      </c>
      <c r="N4680" t="n">
        <v>3</v>
      </c>
      <c r="O4680" t="n">
        <v>2</v>
      </c>
      <c r="P4680" t="n">
        <v>1</v>
      </c>
      <c r="Q4680" t="n">
        <v>32</v>
      </c>
      <c r="R4680" s="15" t="n">
        <v>437000</v>
      </c>
      <c r="S4680" s="15" t="n">
        <v>0</v>
      </c>
      <c r="T4680" s="15" t="n">
        <v>437000</v>
      </c>
      <c r="U4680" s="15" t="n">
        <v>137500</v>
      </c>
      <c r="V4680">
        <f>IFERROR(VLOOKUP(D4680,Tablas_Equivalencia!$A$3:$B$8,2,FALSE),"Sin dato")</f>
        <v/>
      </c>
      <c r="W4680">
        <f>IFERROR(VLOOKUP(L4680,Tablas_Equivalencia!$D$3:$E$9,2,FALSE),"Sin dato")</f>
        <v/>
      </c>
      <c r="X4680">
        <f>IF(I4680=1,"Varón","Mujer")</f>
        <v/>
      </c>
      <c r="Y4680">
        <f>IFERROR(VLOOKUP(M4680,Tablas_Equivalencia!$G$3:$H$6,2,FALSE),"Sin dato")</f>
        <v/>
      </c>
      <c r="Z4680">
        <f>IF(J4680&lt;=24,"18-24","25-29")</f>
        <v/>
      </c>
      <c r="AA4680">
        <f>IF(M4680&lt;&gt;1,"",IF(P4680=2,1,0))</f>
        <v/>
      </c>
      <c r="AB4680">
        <f>IF(M4680&lt;&gt;1,"",IF(O4680&gt;=2,1,0))</f>
        <v/>
      </c>
      <c r="AC4680">
        <f>IF(M4680&lt;&gt;1,"",IF(OR(Q4680=999,Q4680=""),"",IF(OR(Q4680&lt;35,Q4680&gt;48),1,0)))</f>
        <v/>
      </c>
      <c r="AD4680">
        <f>IF(COUNT(AA4680:AC4680)&lt;3,"",SUM(AA4680:AC4680))</f>
        <v/>
      </c>
      <c r="AE4680">
        <f>IF(L4680&gt;=4,2,IF(L4680&gt;=2,1,0))</f>
        <v/>
      </c>
      <c r="AF4680">
        <f>IF(L4680&gt;=5,1,0)</f>
        <v/>
      </c>
      <c r="AG4680">
        <f>AE4680+AF4680</f>
        <v/>
      </c>
      <c r="AH4680" s="15">
        <f>IF(M4680&lt;&gt;1,"",IF(OR(R4680=-9,R4680=""),"",R4680))</f>
        <v/>
      </c>
      <c r="AI4680">
        <f>IF(M4680&lt;&gt;1,"",IF(OR(Q4680=999,Q4680=""),"",Q4680))</f>
        <v/>
      </c>
    </row>
    <row r="4681">
      <c r="A4681" t="inlineStr">
        <is>
          <t>TQRMNOP125051</t>
        </is>
      </c>
      <c r="B4681" t="n">
        <v>2025</v>
      </c>
      <c r="C4681" t="n">
        <v>1</v>
      </c>
      <c r="D4681" t="n">
        <v>1</v>
      </c>
      <c r="E4681" t="inlineStr">
        <is>
          <t>S</t>
        </is>
      </c>
      <c r="F4681" t="n">
        <v>33</v>
      </c>
      <c r="G4681" t="n">
        <v>1172</v>
      </c>
      <c r="H4681" t="n">
        <v>3</v>
      </c>
      <c r="I4681" t="n">
        <v>2</v>
      </c>
      <c r="J4681" t="n">
        <v>21</v>
      </c>
      <c r="K4681" t="n">
        <v>2</v>
      </c>
      <c r="L4681" t="n">
        <v>3</v>
      </c>
      <c r="M4681" t="n">
        <v>3</v>
      </c>
      <c r="R4681" s="15" t="n">
        <v>0</v>
      </c>
      <c r="S4681" s="15" t="n">
        <v>0</v>
      </c>
      <c r="T4681" s="15" t="n">
        <v>0</v>
      </c>
      <c r="U4681" s="15" t="n">
        <v>105000</v>
      </c>
      <c r="V4681">
        <f>IFERROR(VLOOKUP(D4681,Tablas_Equivalencia!$A$3:$B$8,2,FALSE),"Sin dato")</f>
        <v/>
      </c>
      <c r="W4681">
        <f>IFERROR(VLOOKUP(L4681,Tablas_Equivalencia!$D$3:$E$9,2,FALSE),"Sin dato")</f>
        <v/>
      </c>
      <c r="X4681">
        <f>IF(I4681=1,"Varón","Mujer")</f>
        <v/>
      </c>
      <c r="Y4681">
        <f>IFERROR(VLOOKUP(M4681,Tablas_Equivalencia!$G$3:$H$6,2,FALSE),"Sin dato")</f>
        <v/>
      </c>
      <c r="Z4681">
        <f>IF(J4681&lt;=24,"18-24","25-29")</f>
        <v/>
      </c>
      <c r="AA4681">
        <f>IF(M4681&lt;&gt;1,"",IF(P4681=2,1,0))</f>
        <v/>
      </c>
      <c r="AB4681">
        <f>IF(M4681&lt;&gt;1,"",IF(O4681&gt;=2,1,0))</f>
        <v/>
      </c>
      <c r="AC4681">
        <f>IF(M4681&lt;&gt;1,"",IF(OR(Q4681=999,Q4681=""),"",IF(OR(Q4681&lt;35,Q4681&gt;48),1,0)))</f>
        <v/>
      </c>
      <c r="AD4681">
        <f>IF(COUNT(AA4681:AC4681)&lt;3,"",SUM(AA4681:AC4681))</f>
        <v/>
      </c>
      <c r="AE4681">
        <f>IF(L4681&gt;=4,2,IF(L4681&gt;=2,1,0))</f>
        <v/>
      </c>
      <c r="AF4681">
        <f>IF(L4681&gt;=5,1,0)</f>
        <v/>
      </c>
      <c r="AG4681">
        <f>AE4681+AF4681</f>
        <v/>
      </c>
      <c r="AH4681" s="15">
        <f>IF(M4681&lt;&gt;1,"",IF(OR(R4681=-9,R4681=""),"",R4681))</f>
        <v/>
      </c>
      <c r="AI4681">
        <f>IF(M4681&lt;&gt;1,"",IF(OR(Q4681=999,Q4681=""),"",Q4681))</f>
        <v/>
      </c>
    </row>
    <row r="4682">
      <c r="A4682" t="inlineStr">
        <is>
          <t>TQRMNOP125054</t>
        </is>
      </c>
      <c r="B4682" t="n">
        <v>2025</v>
      </c>
      <c r="C4682" t="n">
        <v>1</v>
      </c>
      <c r="D4682" t="n">
        <v>1</v>
      </c>
      <c r="E4682" t="inlineStr">
        <is>
          <t>S</t>
        </is>
      </c>
      <c r="F4682" t="n">
        <v>32</v>
      </c>
      <c r="G4682" t="n">
        <v>1920</v>
      </c>
      <c r="H4682" t="n">
        <v>2</v>
      </c>
      <c r="I4682" t="n">
        <v>2</v>
      </c>
      <c r="J4682" t="n">
        <v>19</v>
      </c>
      <c r="K4682" t="n">
        <v>2</v>
      </c>
      <c r="L4682" t="n">
        <v>4</v>
      </c>
      <c r="M4682" t="n">
        <v>3</v>
      </c>
      <c r="R4682" s="15" t="n">
        <v>0</v>
      </c>
      <c r="S4682" s="15" t="n">
        <v>0</v>
      </c>
      <c r="T4682" s="15" t="n">
        <v>0</v>
      </c>
      <c r="U4682" s="15" t="n">
        <v>141500</v>
      </c>
      <c r="V4682">
        <f>IFERROR(VLOOKUP(D4682,Tablas_Equivalencia!$A$3:$B$8,2,FALSE),"Sin dato")</f>
        <v/>
      </c>
      <c r="W4682">
        <f>IFERROR(VLOOKUP(L4682,Tablas_Equivalencia!$D$3:$E$9,2,FALSE),"Sin dato")</f>
        <v/>
      </c>
      <c r="X4682">
        <f>IF(I4682=1,"Varón","Mujer")</f>
        <v/>
      </c>
      <c r="Y4682">
        <f>IFERROR(VLOOKUP(M4682,Tablas_Equivalencia!$G$3:$H$6,2,FALSE),"Sin dato")</f>
        <v/>
      </c>
      <c r="Z4682">
        <f>IF(J4682&lt;=24,"18-24","25-29")</f>
        <v/>
      </c>
      <c r="AA4682">
        <f>IF(M4682&lt;&gt;1,"",IF(P4682=2,1,0))</f>
        <v/>
      </c>
      <c r="AB4682">
        <f>IF(M4682&lt;&gt;1,"",IF(O4682&gt;=2,1,0))</f>
        <v/>
      </c>
      <c r="AC4682">
        <f>IF(M4682&lt;&gt;1,"",IF(OR(Q4682=999,Q4682=""),"",IF(OR(Q4682&lt;35,Q4682&gt;48),1,0)))</f>
        <v/>
      </c>
      <c r="AD4682">
        <f>IF(COUNT(AA4682:AC4682)&lt;3,"",SUM(AA4682:AC4682))</f>
        <v/>
      </c>
      <c r="AE4682">
        <f>IF(L4682&gt;=4,2,IF(L4682&gt;=2,1,0))</f>
        <v/>
      </c>
      <c r="AF4682">
        <f>IF(L4682&gt;=5,1,0)</f>
        <v/>
      </c>
      <c r="AG4682">
        <f>AE4682+AF4682</f>
        <v/>
      </c>
      <c r="AH4682" s="15">
        <f>IF(M4682&lt;&gt;1,"",IF(OR(R4682=-9,R4682=""),"",R4682))</f>
        <v/>
      </c>
      <c r="AI4682">
        <f>IF(M4682&lt;&gt;1,"",IF(OR(Q4682=999,Q4682=""),"",Q4682))</f>
        <v/>
      </c>
    </row>
    <row r="4683">
      <c r="A4683" t="inlineStr">
        <is>
          <t>TQRMNOP125071</t>
        </is>
      </c>
      <c r="B4683" t="n">
        <v>2025</v>
      </c>
      <c r="C4683" t="n">
        <v>1</v>
      </c>
      <c r="D4683" t="n">
        <v>43</v>
      </c>
      <c r="E4683" t="inlineStr">
        <is>
          <t>S</t>
        </is>
      </c>
      <c r="F4683" t="n">
        <v>30</v>
      </c>
      <c r="G4683" t="n">
        <v>1947</v>
      </c>
      <c r="H4683" t="n">
        <v>2</v>
      </c>
      <c r="I4683" t="n">
        <v>2</v>
      </c>
      <c r="J4683" t="n">
        <v>18</v>
      </c>
      <c r="K4683" t="n">
        <v>1</v>
      </c>
      <c r="L4683" t="n">
        <v>3</v>
      </c>
      <c r="M4683" t="n">
        <v>3</v>
      </c>
      <c r="R4683" s="15" t="n">
        <v>0</v>
      </c>
      <c r="S4683" s="15" t="n">
        <v>0</v>
      </c>
      <c r="T4683" s="15" t="n">
        <v>0</v>
      </c>
      <c r="U4683" s="15" t="n">
        <v>205200</v>
      </c>
      <c r="V4683">
        <f>IFERROR(VLOOKUP(D4683,Tablas_Equivalencia!$A$3:$B$8,2,FALSE),"Sin dato")</f>
        <v/>
      </c>
      <c r="W4683">
        <f>IFERROR(VLOOKUP(L4683,Tablas_Equivalencia!$D$3:$E$9,2,FALSE),"Sin dato")</f>
        <v/>
      </c>
      <c r="X4683">
        <f>IF(I4683=1,"Varón","Mujer")</f>
        <v/>
      </c>
      <c r="Y4683">
        <f>IFERROR(VLOOKUP(M4683,Tablas_Equivalencia!$G$3:$H$6,2,FALSE),"Sin dato")</f>
        <v/>
      </c>
      <c r="Z4683">
        <f>IF(J4683&lt;=24,"18-24","25-29")</f>
        <v/>
      </c>
      <c r="AA4683">
        <f>IF(M4683&lt;&gt;1,"",IF(P4683=2,1,0))</f>
        <v/>
      </c>
      <c r="AB4683">
        <f>IF(M4683&lt;&gt;1,"",IF(O4683&gt;=2,1,0))</f>
        <v/>
      </c>
      <c r="AC4683">
        <f>IF(M4683&lt;&gt;1,"",IF(OR(Q4683=999,Q4683=""),"",IF(OR(Q4683&lt;35,Q4683&gt;48),1,0)))</f>
        <v/>
      </c>
      <c r="AD4683">
        <f>IF(COUNT(AA4683:AC4683)&lt;3,"",SUM(AA4683:AC4683))</f>
        <v/>
      </c>
      <c r="AE4683">
        <f>IF(L4683&gt;=4,2,IF(L4683&gt;=2,1,0))</f>
        <v/>
      </c>
      <c r="AF4683">
        <f>IF(L4683&gt;=5,1,0)</f>
        <v/>
      </c>
      <c r="AG4683">
        <f>AE4683+AF4683</f>
        <v/>
      </c>
      <c r="AH4683" s="15">
        <f>IF(M4683&lt;&gt;1,"",IF(OR(R4683=-9,R4683=""),"",R4683))</f>
        <v/>
      </c>
      <c r="AI4683">
        <f>IF(M4683&lt;&gt;1,"",IF(OR(Q4683=999,Q4683=""),"",Q4683))</f>
        <v/>
      </c>
    </row>
    <row r="4684">
      <c r="A4684" t="inlineStr">
        <is>
          <t>TQRMNOP125075</t>
        </is>
      </c>
      <c r="B4684" t="n">
        <v>2025</v>
      </c>
      <c r="C4684" t="n">
        <v>1</v>
      </c>
      <c r="D4684" t="n">
        <v>43</v>
      </c>
      <c r="E4684" t="inlineStr">
        <is>
          <t>S</t>
        </is>
      </c>
      <c r="F4684" t="n">
        <v>19</v>
      </c>
      <c r="G4684" t="n">
        <v>1012</v>
      </c>
      <c r="H4684" t="n">
        <v>1</v>
      </c>
      <c r="I4684" t="n">
        <v>1</v>
      </c>
      <c r="J4684" t="n">
        <v>29</v>
      </c>
      <c r="K4684" t="n">
        <v>1</v>
      </c>
      <c r="L4684" t="n">
        <v>5</v>
      </c>
      <c r="M4684" t="n">
        <v>1</v>
      </c>
      <c r="N4684" t="n">
        <v>2</v>
      </c>
      <c r="O4684" t="n">
        <v>2</v>
      </c>
      <c r="P4684" t="n">
        <v>2</v>
      </c>
      <c r="Q4684" t="n">
        <v>28</v>
      </c>
      <c r="R4684" s="15" t="n">
        <v>-9</v>
      </c>
      <c r="S4684" s="15" t="n">
        <v>0</v>
      </c>
      <c r="T4684" s="15" t="n">
        <v>0</v>
      </c>
      <c r="U4684" s="15" t="n">
        <v>279300</v>
      </c>
      <c r="V4684">
        <f>IFERROR(VLOOKUP(D4684,Tablas_Equivalencia!$A$3:$B$8,2,FALSE),"Sin dato")</f>
        <v/>
      </c>
      <c r="W4684">
        <f>IFERROR(VLOOKUP(L4684,Tablas_Equivalencia!$D$3:$E$9,2,FALSE),"Sin dato")</f>
        <v/>
      </c>
      <c r="X4684">
        <f>IF(I4684=1,"Varón","Mujer")</f>
        <v/>
      </c>
      <c r="Y4684">
        <f>IFERROR(VLOOKUP(M4684,Tablas_Equivalencia!$G$3:$H$6,2,FALSE),"Sin dato")</f>
        <v/>
      </c>
      <c r="Z4684">
        <f>IF(J4684&lt;=24,"18-24","25-29")</f>
        <v/>
      </c>
      <c r="AA4684">
        <f>IF(M4684&lt;&gt;1,"",IF(P4684=2,1,0))</f>
        <v/>
      </c>
      <c r="AB4684">
        <f>IF(M4684&lt;&gt;1,"",IF(O4684&gt;=2,1,0))</f>
        <v/>
      </c>
      <c r="AC4684">
        <f>IF(M4684&lt;&gt;1,"",IF(OR(Q4684=999,Q4684=""),"",IF(OR(Q4684&lt;35,Q4684&gt;48),1,0)))</f>
        <v/>
      </c>
      <c r="AD4684">
        <f>IF(COUNT(AA4684:AC4684)&lt;3,"",SUM(AA4684:AC4684))</f>
        <v/>
      </c>
      <c r="AE4684">
        <f>IF(L4684&gt;=4,2,IF(L4684&gt;=2,1,0))</f>
        <v/>
      </c>
      <c r="AF4684">
        <f>IF(L4684&gt;=5,1,0)</f>
        <v/>
      </c>
      <c r="AG4684">
        <f>AE4684+AF4684</f>
        <v/>
      </c>
      <c r="AH4684" s="15">
        <f>IF(M4684&lt;&gt;1,"",IF(OR(R4684=-9,R4684=""),"",R4684))</f>
        <v/>
      </c>
      <c r="AI4684">
        <f>IF(M4684&lt;&gt;1,"",IF(OR(Q4684=999,Q4684=""),"",Q4684))</f>
        <v/>
      </c>
    </row>
    <row r="4685">
      <c r="A4685" t="inlineStr">
        <is>
          <t>TQRMNOP125077</t>
        </is>
      </c>
      <c r="B4685" t="n">
        <v>2025</v>
      </c>
      <c r="C4685" t="n">
        <v>1</v>
      </c>
      <c r="D4685" t="n">
        <v>43</v>
      </c>
      <c r="E4685" t="inlineStr">
        <is>
          <t>S</t>
        </is>
      </c>
      <c r="F4685" t="n">
        <v>19</v>
      </c>
      <c r="G4685" t="n">
        <v>1094</v>
      </c>
      <c r="H4685" t="n">
        <v>3</v>
      </c>
      <c r="I4685" t="n">
        <v>2</v>
      </c>
      <c r="J4685" t="n">
        <v>27</v>
      </c>
      <c r="K4685" t="n">
        <v>1</v>
      </c>
      <c r="L4685" t="n">
        <v>5</v>
      </c>
      <c r="M4685" t="n">
        <v>1</v>
      </c>
      <c r="N4685" t="n">
        <v>3</v>
      </c>
      <c r="O4685" t="n">
        <v>1</v>
      </c>
      <c r="P4685" t="n">
        <v>1</v>
      </c>
      <c r="Q4685" t="n">
        <v>26</v>
      </c>
      <c r="R4685" s="15" t="n">
        <v>561000</v>
      </c>
      <c r="S4685" s="15" t="n">
        <v>0</v>
      </c>
      <c r="T4685" s="15" t="n">
        <v>561000</v>
      </c>
      <c r="U4685" s="15" t="n">
        <v>86200</v>
      </c>
      <c r="V4685">
        <f>IFERROR(VLOOKUP(D4685,Tablas_Equivalencia!$A$3:$B$8,2,FALSE),"Sin dato")</f>
        <v/>
      </c>
      <c r="W4685">
        <f>IFERROR(VLOOKUP(L4685,Tablas_Equivalencia!$D$3:$E$9,2,FALSE),"Sin dato")</f>
        <v/>
      </c>
      <c r="X4685">
        <f>IF(I4685=1,"Varón","Mujer")</f>
        <v/>
      </c>
      <c r="Y4685">
        <f>IFERROR(VLOOKUP(M4685,Tablas_Equivalencia!$G$3:$H$6,2,FALSE),"Sin dato")</f>
        <v/>
      </c>
      <c r="Z4685">
        <f>IF(J4685&lt;=24,"18-24","25-29")</f>
        <v/>
      </c>
      <c r="AA4685">
        <f>IF(M4685&lt;&gt;1,"",IF(P4685=2,1,0))</f>
        <v/>
      </c>
      <c r="AB4685">
        <f>IF(M4685&lt;&gt;1,"",IF(O4685&gt;=2,1,0))</f>
        <v/>
      </c>
      <c r="AC4685">
        <f>IF(M4685&lt;&gt;1,"",IF(OR(Q4685=999,Q4685=""),"",IF(OR(Q4685&lt;35,Q4685&gt;48),1,0)))</f>
        <v/>
      </c>
      <c r="AD4685">
        <f>IF(COUNT(AA4685:AC4685)&lt;3,"",SUM(AA4685:AC4685))</f>
        <v/>
      </c>
      <c r="AE4685">
        <f>IF(L4685&gt;=4,2,IF(L4685&gt;=2,1,0))</f>
        <v/>
      </c>
      <c r="AF4685">
        <f>IF(L4685&gt;=5,1,0)</f>
        <v/>
      </c>
      <c r="AG4685">
        <f>AE4685+AF4685</f>
        <v/>
      </c>
      <c r="AH4685" s="15">
        <f>IF(M4685&lt;&gt;1,"",IF(OR(R4685=-9,R4685=""),"",R4685))</f>
        <v/>
      </c>
      <c r="AI4685">
        <f>IF(M4685&lt;&gt;1,"",IF(OR(Q4685=999,Q4685=""),"",Q4685))</f>
        <v/>
      </c>
    </row>
    <row r="4686">
      <c r="A4686" t="inlineStr">
        <is>
          <t>TQRMNOP125084</t>
        </is>
      </c>
      <c r="B4686" t="n">
        <v>2025</v>
      </c>
      <c r="C4686" t="n">
        <v>1</v>
      </c>
      <c r="D4686" t="n">
        <v>42</v>
      </c>
      <c r="E4686" t="inlineStr">
        <is>
          <t>N</t>
        </is>
      </c>
      <c r="F4686" t="n">
        <v>25</v>
      </c>
      <c r="G4686" t="n">
        <v>996</v>
      </c>
      <c r="H4686" t="n">
        <v>3</v>
      </c>
      <c r="I4686" t="n">
        <v>1</v>
      </c>
      <c r="J4686" t="n">
        <v>21</v>
      </c>
      <c r="K4686" t="n">
        <v>2</v>
      </c>
      <c r="L4686" t="n">
        <v>3</v>
      </c>
      <c r="M4686" t="n">
        <v>2</v>
      </c>
      <c r="R4686" s="15" t="n">
        <v>0</v>
      </c>
      <c r="S4686" s="15" t="n">
        <v>0</v>
      </c>
      <c r="T4686" s="15" t="n">
        <v>0</v>
      </c>
      <c r="U4686" s="15" t="n">
        <v>103600</v>
      </c>
      <c r="V4686">
        <f>IFERROR(VLOOKUP(D4686,Tablas_Equivalencia!$A$3:$B$8,2,FALSE),"Sin dato")</f>
        <v/>
      </c>
      <c r="W4686">
        <f>IFERROR(VLOOKUP(L4686,Tablas_Equivalencia!$D$3:$E$9,2,FALSE),"Sin dato")</f>
        <v/>
      </c>
      <c r="X4686">
        <f>IF(I4686=1,"Varón","Mujer")</f>
        <v/>
      </c>
      <c r="Y4686">
        <f>IFERROR(VLOOKUP(M4686,Tablas_Equivalencia!$G$3:$H$6,2,FALSE),"Sin dato")</f>
        <v/>
      </c>
      <c r="Z4686">
        <f>IF(J4686&lt;=24,"18-24","25-29")</f>
        <v/>
      </c>
      <c r="AA4686">
        <f>IF(M4686&lt;&gt;1,"",IF(P4686=2,1,0))</f>
        <v/>
      </c>
      <c r="AB4686">
        <f>IF(M4686&lt;&gt;1,"",IF(O4686&gt;=2,1,0))</f>
        <v/>
      </c>
      <c r="AC4686">
        <f>IF(M4686&lt;&gt;1,"",IF(OR(Q4686=999,Q4686=""),"",IF(OR(Q4686&lt;35,Q4686&gt;48),1,0)))</f>
        <v/>
      </c>
      <c r="AD4686">
        <f>IF(COUNT(AA4686:AC4686)&lt;3,"",SUM(AA4686:AC4686))</f>
        <v/>
      </c>
      <c r="AE4686">
        <f>IF(L4686&gt;=4,2,IF(L4686&gt;=2,1,0))</f>
        <v/>
      </c>
      <c r="AF4686">
        <f>IF(L4686&gt;=5,1,0)</f>
        <v/>
      </c>
      <c r="AG4686">
        <f>AE4686+AF4686</f>
        <v/>
      </c>
      <c r="AH4686" s="15">
        <f>IF(M4686&lt;&gt;1,"",IF(OR(R4686=-9,R4686=""),"",R4686))</f>
        <v/>
      </c>
      <c r="AI4686">
        <f>IF(M4686&lt;&gt;1,"",IF(OR(Q4686=999,Q4686=""),"",Q4686))</f>
        <v/>
      </c>
    </row>
    <row r="4687">
      <c r="A4687" t="inlineStr">
        <is>
          <t>TQRMNOP125086</t>
        </is>
      </c>
      <c r="B4687" t="n">
        <v>2025</v>
      </c>
      <c r="C4687" t="n">
        <v>1</v>
      </c>
      <c r="D4687" t="n">
        <v>44</v>
      </c>
      <c r="E4687" t="inlineStr">
        <is>
          <t>N</t>
        </is>
      </c>
      <c r="F4687" t="n">
        <v>93</v>
      </c>
      <c r="G4687" t="n">
        <v>1120</v>
      </c>
      <c r="H4687" t="n">
        <v>1</v>
      </c>
      <c r="I4687" t="n">
        <v>1</v>
      </c>
      <c r="J4687" t="n">
        <v>18</v>
      </c>
      <c r="K4687" t="n">
        <v>1</v>
      </c>
      <c r="L4687" t="n">
        <v>3</v>
      </c>
      <c r="M4687" t="n">
        <v>1</v>
      </c>
      <c r="N4687" t="n">
        <v>2</v>
      </c>
      <c r="O4687" t="n">
        <v>1</v>
      </c>
      <c r="P4687" t="n">
        <v>2</v>
      </c>
      <c r="Q4687" t="n">
        <v>33</v>
      </c>
      <c r="R4687" s="15" t="n">
        <v>-9</v>
      </c>
      <c r="S4687" s="15" t="n">
        <v>0</v>
      </c>
      <c r="T4687" s="15" t="n">
        <v>0</v>
      </c>
      <c r="U4687" s="15" t="n">
        <v>203000</v>
      </c>
      <c r="V4687">
        <f>IFERROR(VLOOKUP(D4687,Tablas_Equivalencia!$A$3:$B$8,2,FALSE),"Sin dato")</f>
        <v/>
      </c>
      <c r="W4687">
        <f>IFERROR(VLOOKUP(L4687,Tablas_Equivalencia!$D$3:$E$9,2,FALSE),"Sin dato")</f>
        <v/>
      </c>
      <c r="X4687">
        <f>IF(I4687=1,"Varón","Mujer")</f>
        <v/>
      </c>
      <c r="Y4687">
        <f>IFERROR(VLOOKUP(M4687,Tablas_Equivalencia!$G$3:$H$6,2,FALSE),"Sin dato")</f>
        <v/>
      </c>
      <c r="Z4687">
        <f>IF(J4687&lt;=24,"18-24","25-29")</f>
        <v/>
      </c>
      <c r="AA4687">
        <f>IF(M4687&lt;&gt;1,"",IF(P4687=2,1,0))</f>
        <v/>
      </c>
      <c r="AB4687">
        <f>IF(M4687&lt;&gt;1,"",IF(O4687&gt;=2,1,0))</f>
        <v/>
      </c>
      <c r="AC4687">
        <f>IF(M4687&lt;&gt;1,"",IF(OR(Q4687=999,Q4687=""),"",IF(OR(Q4687&lt;35,Q4687&gt;48),1,0)))</f>
        <v/>
      </c>
      <c r="AD4687">
        <f>IF(COUNT(AA4687:AC4687)&lt;3,"",SUM(AA4687:AC4687))</f>
        <v/>
      </c>
      <c r="AE4687">
        <f>IF(L4687&gt;=4,2,IF(L4687&gt;=2,1,0))</f>
        <v/>
      </c>
      <c r="AF4687">
        <f>IF(L4687&gt;=5,1,0)</f>
        <v/>
      </c>
      <c r="AG4687">
        <f>AE4687+AF4687</f>
        <v/>
      </c>
      <c r="AH4687" s="15">
        <f>IF(M4687&lt;&gt;1,"",IF(OR(R4687=-9,R4687=""),"",R4687))</f>
        <v/>
      </c>
      <c r="AI4687">
        <f>IF(M4687&lt;&gt;1,"",IF(OR(Q4687=999,Q4687=""),"",Q4687))</f>
        <v/>
      </c>
    </row>
    <row r="4688">
      <c r="A4688" t="inlineStr">
        <is>
          <t>TQRMNOP125088</t>
        </is>
      </c>
      <c r="B4688" t="n">
        <v>2025</v>
      </c>
      <c r="C4688" t="n">
        <v>1</v>
      </c>
      <c r="D4688" t="n">
        <v>43</v>
      </c>
      <c r="E4688" t="inlineStr">
        <is>
          <t>S</t>
        </is>
      </c>
      <c r="F4688" t="n">
        <v>20</v>
      </c>
      <c r="G4688" t="n">
        <v>353</v>
      </c>
      <c r="H4688" t="n">
        <v>3</v>
      </c>
      <c r="I4688" t="n">
        <v>2</v>
      </c>
      <c r="J4688" t="n">
        <v>28</v>
      </c>
      <c r="K4688" t="n">
        <v>2</v>
      </c>
      <c r="L4688" t="n">
        <v>5</v>
      </c>
      <c r="M4688" t="n">
        <v>1</v>
      </c>
      <c r="N4688" t="n">
        <v>3</v>
      </c>
      <c r="O4688" t="n">
        <v>1</v>
      </c>
      <c r="P4688" t="n">
        <v>2</v>
      </c>
      <c r="Q4688" t="n">
        <v>43</v>
      </c>
      <c r="R4688" s="15" t="n">
        <v>289000</v>
      </c>
      <c r="S4688" s="15" t="n">
        <v>0</v>
      </c>
      <c r="T4688" s="15" t="n">
        <v>289000</v>
      </c>
      <c r="U4688" s="15" t="n">
        <v>118000</v>
      </c>
      <c r="V4688">
        <f>IFERROR(VLOOKUP(D4688,Tablas_Equivalencia!$A$3:$B$8,2,FALSE),"Sin dato")</f>
        <v/>
      </c>
      <c r="W4688">
        <f>IFERROR(VLOOKUP(L4688,Tablas_Equivalencia!$D$3:$E$9,2,FALSE),"Sin dato")</f>
        <v/>
      </c>
      <c r="X4688">
        <f>IF(I4688=1,"Varón","Mujer")</f>
        <v/>
      </c>
      <c r="Y4688">
        <f>IFERROR(VLOOKUP(M4688,Tablas_Equivalencia!$G$3:$H$6,2,FALSE),"Sin dato")</f>
        <v/>
      </c>
      <c r="Z4688">
        <f>IF(J4688&lt;=24,"18-24","25-29")</f>
        <v/>
      </c>
      <c r="AA4688">
        <f>IF(M4688&lt;&gt;1,"",IF(P4688=2,1,0))</f>
        <v/>
      </c>
      <c r="AB4688">
        <f>IF(M4688&lt;&gt;1,"",IF(O4688&gt;=2,1,0))</f>
        <v/>
      </c>
      <c r="AC4688">
        <f>IF(M4688&lt;&gt;1,"",IF(OR(Q4688=999,Q4688=""),"",IF(OR(Q4688&lt;35,Q4688&gt;48),1,0)))</f>
        <v/>
      </c>
      <c r="AD4688">
        <f>IF(COUNT(AA4688:AC4688)&lt;3,"",SUM(AA4688:AC4688))</f>
        <v/>
      </c>
      <c r="AE4688">
        <f>IF(L4688&gt;=4,2,IF(L4688&gt;=2,1,0))</f>
        <v/>
      </c>
      <c r="AF4688">
        <f>IF(L4688&gt;=5,1,0)</f>
        <v/>
      </c>
      <c r="AG4688">
        <f>AE4688+AF4688</f>
        <v/>
      </c>
      <c r="AH4688" s="15">
        <f>IF(M4688&lt;&gt;1,"",IF(OR(R4688=-9,R4688=""),"",R4688))</f>
        <v/>
      </c>
      <c r="AI4688">
        <f>IF(M4688&lt;&gt;1,"",IF(OR(Q4688=999,Q4688=""),"",Q4688))</f>
        <v/>
      </c>
    </row>
    <row r="4689">
      <c r="A4689" t="inlineStr">
        <is>
          <t>TQRMNOP125092</t>
        </is>
      </c>
      <c r="B4689" t="n">
        <v>2025</v>
      </c>
      <c r="C4689" t="n">
        <v>1</v>
      </c>
      <c r="D4689" t="n">
        <v>1</v>
      </c>
      <c r="E4689" t="inlineStr">
        <is>
          <t>S</t>
        </is>
      </c>
      <c r="F4689" t="n">
        <v>32</v>
      </c>
      <c r="G4689" t="n">
        <v>522</v>
      </c>
      <c r="H4689" t="n">
        <v>2</v>
      </c>
      <c r="I4689" t="n">
        <v>2</v>
      </c>
      <c r="J4689" t="n">
        <v>21</v>
      </c>
      <c r="K4689" t="n">
        <v>2</v>
      </c>
      <c r="L4689" t="n">
        <v>4</v>
      </c>
      <c r="M4689" t="n">
        <v>1</v>
      </c>
      <c r="N4689" t="n">
        <v>3</v>
      </c>
      <c r="O4689" t="n">
        <v>1</v>
      </c>
      <c r="P4689" t="n">
        <v>2</v>
      </c>
      <c r="Q4689" t="n">
        <v>15</v>
      </c>
      <c r="R4689" s="15" t="n">
        <v>439000</v>
      </c>
      <c r="S4689" s="15" t="n">
        <v>0</v>
      </c>
      <c r="T4689" s="15" t="n">
        <v>439000</v>
      </c>
      <c r="U4689" s="15" t="n">
        <v>80600</v>
      </c>
      <c r="V4689">
        <f>IFERROR(VLOOKUP(D4689,Tablas_Equivalencia!$A$3:$B$8,2,FALSE),"Sin dato")</f>
        <v/>
      </c>
      <c r="W4689">
        <f>IFERROR(VLOOKUP(L4689,Tablas_Equivalencia!$D$3:$E$9,2,FALSE),"Sin dato")</f>
        <v/>
      </c>
      <c r="X4689">
        <f>IF(I4689=1,"Varón","Mujer")</f>
        <v/>
      </c>
      <c r="Y4689">
        <f>IFERROR(VLOOKUP(M4689,Tablas_Equivalencia!$G$3:$H$6,2,FALSE),"Sin dato")</f>
        <v/>
      </c>
      <c r="Z4689">
        <f>IF(J4689&lt;=24,"18-24","25-29")</f>
        <v/>
      </c>
      <c r="AA4689">
        <f>IF(M4689&lt;&gt;1,"",IF(P4689=2,1,0))</f>
        <v/>
      </c>
      <c r="AB4689">
        <f>IF(M4689&lt;&gt;1,"",IF(O4689&gt;=2,1,0))</f>
        <v/>
      </c>
      <c r="AC4689">
        <f>IF(M4689&lt;&gt;1,"",IF(OR(Q4689=999,Q4689=""),"",IF(OR(Q4689&lt;35,Q4689&gt;48),1,0)))</f>
        <v/>
      </c>
      <c r="AD4689">
        <f>IF(COUNT(AA4689:AC4689)&lt;3,"",SUM(AA4689:AC4689))</f>
        <v/>
      </c>
      <c r="AE4689">
        <f>IF(L4689&gt;=4,2,IF(L4689&gt;=2,1,0))</f>
        <v/>
      </c>
      <c r="AF4689">
        <f>IF(L4689&gt;=5,1,0)</f>
        <v/>
      </c>
      <c r="AG4689">
        <f>AE4689+AF4689</f>
        <v/>
      </c>
      <c r="AH4689" s="15">
        <f>IF(M4689&lt;&gt;1,"",IF(OR(R4689=-9,R4689=""),"",R4689))</f>
        <v/>
      </c>
      <c r="AI4689">
        <f>IF(M4689&lt;&gt;1,"",IF(OR(Q4689=999,Q4689=""),"",Q4689))</f>
        <v/>
      </c>
    </row>
    <row r="4690">
      <c r="A4690" t="inlineStr">
        <is>
          <t>TQRMNOP125097</t>
        </is>
      </c>
      <c r="B4690" t="n">
        <v>2025</v>
      </c>
      <c r="C4690" t="n">
        <v>1</v>
      </c>
      <c r="D4690" t="n">
        <v>43</v>
      </c>
      <c r="E4690" t="inlineStr">
        <is>
          <t>S</t>
        </is>
      </c>
      <c r="F4690" t="n">
        <v>17</v>
      </c>
      <c r="G4690" t="n">
        <v>731</v>
      </c>
      <c r="H4690" t="n">
        <v>3</v>
      </c>
      <c r="I4690" t="n">
        <v>2</v>
      </c>
      <c r="J4690" t="n">
        <v>28</v>
      </c>
      <c r="K4690" t="n">
        <v>2</v>
      </c>
      <c r="L4690" t="n">
        <v>6</v>
      </c>
      <c r="M4690" t="n">
        <v>1</v>
      </c>
      <c r="N4690" t="n">
        <v>3</v>
      </c>
      <c r="O4690" t="n">
        <v>2</v>
      </c>
      <c r="P4690" t="n">
        <v>1</v>
      </c>
      <c r="Q4690" t="n">
        <v>37</v>
      </c>
      <c r="R4690" s="15" t="n">
        <v>820000</v>
      </c>
      <c r="S4690" s="15" t="n">
        <v>0</v>
      </c>
      <c r="T4690" s="15" t="n">
        <v>820000</v>
      </c>
      <c r="U4690" s="15" t="n">
        <v>325600</v>
      </c>
      <c r="V4690">
        <f>IFERROR(VLOOKUP(D4690,Tablas_Equivalencia!$A$3:$B$8,2,FALSE),"Sin dato")</f>
        <v/>
      </c>
      <c r="W4690">
        <f>IFERROR(VLOOKUP(L4690,Tablas_Equivalencia!$D$3:$E$9,2,FALSE),"Sin dato")</f>
        <v/>
      </c>
      <c r="X4690">
        <f>IF(I4690=1,"Varón","Mujer")</f>
        <v/>
      </c>
      <c r="Y4690">
        <f>IFERROR(VLOOKUP(M4690,Tablas_Equivalencia!$G$3:$H$6,2,FALSE),"Sin dato")</f>
        <v/>
      </c>
      <c r="Z4690">
        <f>IF(J4690&lt;=24,"18-24","25-29")</f>
        <v/>
      </c>
      <c r="AA4690">
        <f>IF(M4690&lt;&gt;1,"",IF(P4690=2,1,0))</f>
        <v/>
      </c>
      <c r="AB4690">
        <f>IF(M4690&lt;&gt;1,"",IF(O4690&gt;=2,1,0))</f>
        <v/>
      </c>
      <c r="AC4690">
        <f>IF(M4690&lt;&gt;1,"",IF(OR(Q4690=999,Q4690=""),"",IF(OR(Q4690&lt;35,Q4690&gt;48),1,0)))</f>
        <v/>
      </c>
      <c r="AD4690">
        <f>IF(COUNT(AA4690:AC4690)&lt;3,"",SUM(AA4690:AC4690))</f>
        <v/>
      </c>
      <c r="AE4690">
        <f>IF(L4690&gt;=4,2,IF(L4690&gt;=2,1,0))</f>
        <v/>
      </c>
      <c r="AF4690">
        <f>IF(L4690&gt;=5,1,0)</f>
        <v/>
      </c>
      <c r="AG4690">
        <f>AE4690+AF4690</f>
        <v/>
      </c>
      <c r="AH4690" s="15">
        <f>IF(M4690&lt;&gt;1,"",IF(OR(R4690=-9,R4690=""),"",R4690))</f>
        <v/>
      </c>
      <c r="AI4690">
        <f>IF(M4690&lt;&gt;1,"",IF(OR(Q4690=999,Q4690=""),"",Q4690))</f>
        <v/>
      </c>
    </row>
    <row r="4691">
      <c r="A4691" t="inlineStr">
        <is>
          <t>TQRMNOP125099</t>
        </is>
      </c>
      <c r="B4691" t="n">
        <v>2025</v>
      </c>
      <c r="C4691" t="n">
        <v>1</v>
      </c>
      <c r="D4691" t="n">
        <v>43</v>
      </c>
      <c r="E4691" t="inlineStr">
        <is>
          <t>N</t>
        </is>
      </c>
      <c r="F4691" t="n">
        <v>29</v>
      </c>
      <c r="G4691" t="n">
        <v>1101</v>
      </c>
      <c r="H4691" t="n">
        <v>1</v>
      </c>
      <c r="I4691" t="n">
        <v>2</v>
      </c>
      <c r="J4691" t="n">
        <v>25</v>
      </c>
      <c r="K4691" t="n">
        <v>1</v>
      </c>
      <c r="L4691" t="n">
        <v>3</v>
      </c>
      <c r="M4691" t="n">
        <v>1</v>
      </c>
      <c r="N4691" t="n">
        <v>3</v>
      </c>
      <c r="O4691" t="n">
        <v>1</v>
      </c>
      <c r="P4691" t="n">
        <v>1</v>
      </c>
      <c r="Q4691" t="n">
        <v>41</v>
      </c>
      <c r="R4691" s="15" t="n">
        <v>-9</v>
      </c>
      <c r="S4691" s="15" t="n">
        <v>0</v>
      </c>
      <c r="T4691" s="15" t="n">
        <v>0</v>
      </c>
      <c r="U4691" s="15" t="n">
        <v>129200</v>
      </c>
      <c r="V4691">
        <f>IFERROR(VLOOKUP(D4691,Tablas_Equivalencia!$A$3:$B$8,2,FALSE),"Sin dato")</f>
        <v/>
      </c>
      <c r="W4691">
        <f>IFERROR(VLOOKUP(L4691,Tablas_Equivalencia!$D$3:$E$9,2,FALSE),"Sin dato")</f>
        <v/>
      </c>
      <c r="X4691">
        <f>IF(I4691=1,"Varón","Mujer")</f>
        <v/>
      </c>
      <c r="Y4691">
        <f>IFERROR(VLOOKUP(M4691,Tablas_Equivalencia!$G$3:$H$6,2,FALSE),"Sin dato")</f>
        <v/>
      </c>
      <c r="Z4691">
        <f>IF(J4691&lt;=24,"18-24","25-29")</f>
        <v/>
      </c>
      <c r="AA4691">
        <f>IF(M4691&lt;&gt;1,"",IF(P4691=2,1,0))</f>
        <v/>
      </c>
      <c r="AB4691">
        <f>IF(M4691&lt;&gt;1,"",IF(O4691&gt;=2,1,0))</f>
        <v/>
      </c>
      <c r="AC4691">
        <f>IF(M4691&lt;&gt;1,"",IF(OR(Q4691=999,Q4691=""),"",IF(OR(Q4691&lt;35,Q4691&gt;48),1,0)))</f>
        <v/>
      </c>
      <c r="AD4691">
        <f>IF(COUNT(AA4691:AC4691)&lt;3,"",SUM(AA4691:AC4691))</f>
        <v/>
      </c>
      <c r="AE4691">
        <f>IF(L4691&gt;=4,2,IF(L4691&gt;=2,1,0))</f>
        <v/>
      </c>
      <c r="AF4691">
        <f>IF(L4691&gt;=5,1,0)</f>
        <v/>
      </c>
      <c r="AG4691">
        <f>AE4691+AF4691</f>
        <v/>
      </c>
      <c r="AH4691" s="15">
        <f>IF(M4691&lt;&gt;1,"",IF(OR(R4691=-9,R4691=""),"",R4691))</f>
        <v/>
      </c>
      <c r="AI4691">
        <f>IF(M4691&lt;&gt;1,"",IF(OR(Q4691=999,Q4691=""),"",Q4691))</f>
        <v/>
      </c>
    </row>
    <row r="4692">
      <c r="A4692" t="inlineStr">
        <is>
          <t>TQRMNOP125107</t>
        </is>
      </c>
      <c r="B4692" t="n">
        <v>2025</v>
      </c>
      <c r="C4692" t="n">
        <v>1</v>
      </c>
      <c r="D4692" t="n">
        <v>43</v>
      </c>
      <c r="E4692" t="inlineStr">
        <is>
          <t>S</t>
        </is>
      </c>
      <c r="F4692" t="n">
        <v>19</v>
      </c>
      <c r="G4692" t="n">
        <v>901</v>
      </c>
      <c r="H4692" t="n">
        <v>3</v>
      </c>
      <c r="I4692" t="n">
        <v>1</v>
      </c>
      <c r="J4692" t="n">
        <v>28</v>
      </c>
      <c r="K4692" t="n">
        <v>2</v>
      </c>
      <c r="L4692" t="n">
        <v>6</v>
      </c>
      <c r="M4692" t="n">
        <v>1</v>
      </c>
      <c r="N4692" t="n">
        <v>3</v>
      </c>
      <c r="O4692" t="n">
        <v>1</v>
      </c>
      <c r="P4692" t="n">
        <v>1</v>
      </c>
      <c r="Q4692" t="n">
        <v>44</v>
      </c>
      <c r="R4692" s="15" t="n">
        <v>1206000</v>
      </c>
      <c r="S4692" s="15" t="n">
        <v>33000</v>
      </c>
      <c r="T4692" s="15" t="n">
        <v>1239000</v>
      </c>
      <c r="U4692" s="15" t="n">
        <v>45700</v>
      </c>
      <c r="V4692">
        <f>IFERROR(VLOOKUP(D4692,Tablas_Equivalencia!$A$3:$B$8,2,FALSE),"Sin dato")</f>
        <v/>
      </c>
      <c r="W4692">
        <f>IFERROR(VLOOKUP(L4692,Tablas_Equivalencia!$D$3:$E$9,2,FALSE),"Sin dato")</f>
        <v/>
      </c>
      <c r="X4692">
        <f>IF(I4692=1,"Varón","Mujer")</f>
        <v/>
      </c>
      <c r="Y4692">
        <f>IFERROR(VLOOKUP(M4692,Tablas_Equivalencia!$G$3:$H$6,2,FALSE),"Sin dato")</f>
        <v/>
      </c>
      <c r="Z4692">
        <f>IF(J4692&lt;=24,"18-24","25-29")</f>
        <v/>
      </c>
      <c r="AA4692">
        <f>IF(M4692&lt;&gt;1,"",IF(P4692=2,1,0))</f>
        <v/>
      </c>
      <c r="AB4692">
        <f>IF(M4692&lt;&gt;1,"",IF(O4692&gt;=2,1,0))</f>
        <v/>
      </c>
      <c r="AC4692">
        <f>IF(M4692&lt;&gt;1,"",IF(OR(Q4692=999,Q4692=""),"",IF(OR(Q4692&lt;35,Q4692&gt;48),1,0)))</f>
        <v/>
      </c>
      <c r="AD4692">
        <f>IF(COUNT(AA4692:AC4692)&lt;3,"",SUM(AA4692:AC4692))</f>
        <v/>
      </c>
      <c r="AE4692">
        <f>IF(L4692&gt;=4,2,IF(L4692&gt;=2,1,0))</f>
        <v/>
      </c>
      <c r="AF4692">
        <f>IF(L4692&gt;=5,1,0)</f>
        <v/>
      </c>
      <c r="AG4692">
        <f>AE4692+AF4692</f>
        <v/>
      </c>
      <c r="AH4692" s="15">
        <f>IF(M4692&lt;&gt;1,"",IF(OR(R4692=-9,R4692=""),"",R4692))</f>
        <v/>
      </c>
      <c r="AI4692">
        <f>IF(M4692&lt;&gt;1,"",IF(OR(Q4692=999,Q4692=""),"",Q4692))</f>
        <v/>
      </c>
    </row>
    <row r="4693">
      <c r="A4693" t="inlineStr">
        <is>
          <t>TQRMNOP125110</t>
        </is>
      </c>
      <c r="B4693" t="n">
        <v>2025</v>
      </c>
      <c r="C4693" t="n">
        <v>1</v>
      </c>
      <c r="D4693" t="n">
        <v>40</v>
      </c>
      <c r="E4693" t="inlineStr">
        <is>
          <t>N</t>
        </is>
      </c>
      <c r="F4693" t="n">
        <v>22</v>
      </c>
      <c r="G4693" t="n">
        <v>900</v>
      </c>
      <c r="H4693" t="n">
        <v>3</v>
      </c>
      <c r="I4693" t="n">
        <v>1</v>
      </c>
      <c r="J4693" t="n">
        <v>18</v>
      </c>
      <c r="K4693" t="n">
        <v>2</v>
      </c>
      <c r="L4693" t="n">
        <v>4</v>
      </c>
      <c r="M4693" t="n">
        <v>1</v>
      </c>
      <c r="N4693" t="n">
        <v>3</v>
      </c>
      <c r="O4693" t="n">
        <v>2</v>
      </c>
      <c r="P4693" t="n">
        <v>2</v>
      </c>
      <c r="Q4693" t="n">
        <v>36</v>
      </c>
      <c r="R4693" s="15" t="n">
        <v>359000</v>
      </c>
      <c r="S4693" s="15" t="n">
        <v>0</v>
      </c>
      <c r="T4693" s="15" t="n">
        <v>359000</v>
      </c>
      <c r="U4693" s="15" t="n">
        <v>72500</v>
      </c>
      <c r="V4693">
        <f>IFERROR(VLOOKUP(D4693,Tablas_Equivalencia!$A$3:$B$8,2,FALSE),"Sin dato")</f>
        <v/>
      </c>
      <c r="W4693">
        <f>IFERROR(VLOOKUP(L4693,Tablas_Equivalencia!$D$3:$E$9,2,FALSE),"Sin dato")</f>
        <v/>
      </c>
      <c r="X4693">
        <f>IF(I4693=1,"Varón","Mujer")</f>
        <v/>
      </c>
      <c r="Y4693">
        <f>IFERROR(VLOOKUP(M4693,Tablas_Equivalencia!$G$3:$H$6,2,FALSE),"Sin dato")</f>
        <v/>
      </c>
      <c r="Z4693">
        <f>IF(J4693&lt;=24,"18-24","25-29")</f>
        <v/>
      </c>
      <c r="AA4693">
        <f>IF(M4693&lt;&gt;1,"",IF(P4693=2,1,0))</f>
        <v/>
      </c>
      <c r="AB4693">
        <f>IF(M4693&lt;&gt;1,"",IF(O4693&gt;=2,1,0))</f>
        <v/>
      </c>
      <c r="AC4693">
        <f>IF(M4693&lt;&gt;1,"",IF(OR(Q4693=999,Q4693=""),"",IF(OR(Q4693&lt;35,Q4693&gt;48),1,0)))</f>
        <v/>
      </c>
      <c r="AD4693">
        <f>IF(COUNT(AA4693:AC4693)&lt;3,"",SUM(AA4693:AC4693))</f>
        <v/>
      </c>
      <c r="AE4693">
        <f>IF(L4693&gt;=4,2,IF(L4693&gt;=2,1,0))</f>
        <v/>
      </c>
      <c r="AF4693">
        <f>IF(L4693&gt;=5,1,0)</f>
        <v/>
      </c>
      <c r="AG4693">
        <f>AE4693+AF4693</f>
        <v/>
      </c>
      <c r="AH4693" s="15">
        <f>IF(M4693&lt;&gt;1,"",IF(OR(R4693=-9,R4693=""),"",R4693))</f>
        <v/>
      </c>
      <c r="AI4693">
        <f>IF(M4693&lt;&gt;1,"",IF(OR(Q4693=999,Q4693=""),"",Q4693))</f>
        <v/>
      </c>
    </row>
    <row r="4694">
      <c r="A4694" t="inlineStr">
        <is>
          <t>TQRMNOP125111</t>
        </is>
      </c>
      <c r="B4694" t="n">
        <v>2025</v>
      </c>
      <c r="C4694" t="n">
        <v>1</v>
      </c>
      <c r="D4694" t="n">
        <v>42</v>
      </c>
      <c r="E4694" t="inlineStr">
        <is>
          <t>N</t>
        </is>
      </c>
      <c r="F4694" t="n">
        <v>27</v>
      </c>
      <c r="G4694" t="n">
        <v>1049</v>
      </c>
      <c r="H4694" t="n">
        <v>2</v>
      </c>
      <c r="I4694" t="n">
        <v>2</v>
      </c>
      <c r="J4694" t="n">
        <v>26</v>
      </c>
      <c r="K4694" t="n">
        <v>1</v>
      </c>
      <c r="L4694" t="n">
        <v>3</v>
      </c>
      <c r="M4694" t="n">
        <v>1</v>
      </c>
      <c r="N4694" t="n">
        <v>2</v>
      </c>
      <c r="O4694" t="n">
        <v>2</v>
      </c>
      <c r="P4694" t="n">
        <v>2</v>
      </c>
      <c r="Q4694" t="n">
        <v>35</v>
      </c>
      <c r="R4694" s="15" t="n">
        <v>459000</v>
      </c>
      <c r="S4694" s="15" t="n">
        <v>0</v>
      </c>
      <c r="T4694" s="15" t="n">
        <v>459000</v>
      </c>
      <c r="U4694" s="15" t="n">
        <v>210500</v>
      </c>
      <c r="V4694">
        <f>IFERROR(VLOOKUP(D4694,Tablas_Equivalencia!$A$3:$B$8,2,FALSE),"Sin dato")</f>
        <v/>
      </c>
      <c r="W4694">
        <f>IFERROR(VLOOKUP(L4694,Tablas_Equivalencia!$D$3:$E$9,2,FALSE),"Sin dato")</f>
        <v/>
      </c>
      <c r="X4694">
        <f>IF(I4694=1,"Varón","Mujer")</f>
        <v/>
      </c>
      <c r="Y4694">
        <f>IFERROR(VLOOKUP(M4694,Tablas_Equivalencia!$G$3:$H$6,2,FALSE),"Sin dato")</f>
        <v/>
      </c>
      <c r="Z4694">
        <f>IF(J4694&lt;=24,"18-24","25-29")</f>
        <v/>
      </c>
      <c r="AA4694">
        <f>IF(M4694&lt;&gt;1,"",IF(P4694=2,1,0))</f>
        <v/>
      </c>
      <c r="AB4694">
        <f>IF(M4694&lt;&gt;1,"",IF(O4694&gt;=2,1,0))</f>
        <v/>
      </c>
      <c r="AC4694">
        <f>IF(M4694&lt;&gt;1,"",IF(OR(Q4694=999,Q4694=""),"",IF(OR(Q4694&lt;35,Q4694&gt;48),1,0)))</f>
        <v/>
      </c>
      <c r="AD4694">
        <f>IF(COUNT(AA4694:AC4694)&lt;3,"",SUM(AA4694:AC4694))</f>
        <v/>
      </c>
      <c r="AE4694">
        <f>IF(L4694&gt;=4,2,IF(L4694&gt;=2,1,0))</f>
        <v/>
      </c>
      <c r="AF4694">
        <f>IF(L4694&gt;=5,1,0)</f>
        <v/>
      </c>
      <c r="AG4694">
        <f>AE4694+AF4694</f>
        <v/>
      </c>
      <c r="AH4694" s="15">
        <f>IF(M4694&lt;&gt;1,"",IF(OR(R4694=-9,R4694=""),"",R4694))</f>
        <v/>
      </c>
      <c r="AI4694">
        <f>IF(M4694&lt;&gt;1,"",IF(OR(Q4694=999,Q4694=""),"",Q4694))</f>
        <v/>
      </c>
    </row>
    <row r="4695">
      <c r="A4695" t="inlineStr">
        <is>
          <t>TQRMNOP125132</t>
        </is>
      </c>
      <c r="B4695" t="n">
        <v>2025</v>
      </c>
      <c r="C4695" t="n">
        <v>1</v>
      </c>
      <c r="D4695" t="n">
        <v>43</v>
      </c>
      <c r="E4695" t="inlineStr">
        <is>
          <t>N</t>
        </is>
      </c>
      <c r="F4695" t="n">
        <v>34</v>
      </c>
      <c r="G4695" t="n">
        <v>836</v>
      </c>
      <c r="H4695" t="n">
        <v>3</v>
      </c>
      <c r="I4695" t="n">
        <v>1</v>
      </c>
      <c r="J4695" t="n">
        <v>24</v>
      </c>
      <c r="K4695" t="n">
        <v>2</v>
      </c>
      <c r="L4695" t="n">
        <v>4</v>
      </c>
      <c r="M4695" t="n">
        <v>3</v>
      </c>
      <c r="R4695" s="15" t="n">
        <v>0</v>
      </c>
      <c r="S4695" s="15" t="n">
        <v>0</v>
      </c>
      <c r="T4695" s="15" t="n">
        <v>0</v>
      </c>
      <c r="U4695" s="15" t="n">
        <v>122400</v>
      </c>
      <c r="V4695">
        <f>IFERROR(VLOOKUP(D4695,Tablas_Equivalencia!$A$3:$B$8,2,FALSE),"Sin dato")</f>
        <v/>
      </c>
      <c r="W4695">
        <f>IFERROR(VLOOKUP(L4695,Tablas_Equivalencia!$D$3:$E$9,2,FALSE),"Sin dato")</f>
        <v/>
      </c>
      <c r="X4695">
        <f>IF(I4695=1,"Varón","Mujer")</f>
        <v/>
      </c>
      <c r="Y4695">
        <f>IFERROR(VLOOKUP(M4695,Tablas_Equivalencia!$G$3:$H$6,2,FALSE),"Sin dato")</f>
        <v/>
      </c>
      <c r="Z4695">
        <f>IF(J4695&lt;=24,"18-24","25-29")</f>
        <v/>
      </c>
      <c r="AA4695">
        <f>IF(M4695&lt;&gt;1,"",IF(P4695=2,1,0))</f>
        <v/>
      </c>
      <c r="AB4695">
        <f>IF(M4695&lt;&gt;1,"",IF(O4695&gt;=2,1,0))</f>
        <v/>
      </c>
      <c r="AC4695">
        <f>IF(M4695&lt;&gt;1,"",IF(OR(Q4695=999,Q4695=""),"",IF(OR(Q4695&lt;35,Q4695&gt;48),1,0)))</f>
        <v/>
      </c>
      <c r="AD4695">
        <f>IF(COUNT(AA4695:AC4695)&lt;3,"",SUM(AA4695:AC4695))</f>
        <v/>
      </c>
      <c r="AE4695">
        <f>IF(L4695&gt;=4,2,IF(L4695&gt;=2,1,0))</f>
        <v/>
      </c>
      <c r="AF4695">
        <f>IF(L4695&gt;=5,1,0)</f>
        <v/>
      </c>
      <c r="AG4695">
        <f>AE4695+AF4695</f>
        <v/>
      </c>
      <c r="AH4695" s="15">
        <f>IF(M4695&lt;&gt;1,"",IF(OR(R4695=-9,R4695=""),"",R4695))</f>
        <v/>
      </c>
      <c r="AI4695">
        <f>IF(M4695&lt;&gt;1,"",IF(OR(Q4695=999,Q4695=""),"",Q4695))</f>
        <v/>
      </c>
    </row>
    <row r="4696">
      <c r="A4696" t="inlineStr">
        <is>
          <t>TQRMNOP125137</t>
        </is>
      </c>
      <c r="B4696" t="n">
        <v>2025</v>
      </c>
      <c r="C4696" t="n">
        <v>1</v>
      </c>
      <c r="D4696" t="n">
        <v>40</v>
      </c>
      <c r="E4696" t="inlineStr">
        <is>
          <t>S</t>
        </is>
      </c>
      <c r="F4696" t="n">
        <v>7</v>
      </c>
      <c r="G4696" t="n">
        <v>1534</v>
      </c>
      <c r="H4696" t="n">
        <v>3</v>
      </c>
      <c r="I4696" t="n">
        <v>1</v>
      </c>
      <c r="J4696" t="n">
        <v>24</v>
      </c>
      <c r="K4696" t="n">
        <v>2</v>
      </c>
      <c r="L4696" t="n">
        <v>4</v>
      </c>
      <c r="M4696" t="n">
        <v>1</v>
      </c>
      <c r="N4696" t="n">
        <v>3</v>
      </c>
      <c r="O4696" t="n">
        <v>1</v>
      </c>
      <c r="P4696" t="n">
        <v>1</v>
      </c>
      <c r="Q4696" t="n">
        <v>68</v>
      </c>
      <c r="R4696" s="15" t="n">
        <v>803000</v>
      </c>
      <c r="S4696" s="15" t="n">
        <v>0</v>
      </c>
      <c r="T4696" s="15" t="n">
        <v>803000</v>
      </c>
      <c r="U4696" s="15" t="n">
        <v>23000</v>
      </c>
      <c r="V4696">
        <f>IFERROR(VLOOKUP(D4696,Tablas_Equivalencia!$A$3:$B$8,2,FALSE),"Sin dato")</f>
        <v/>
      </c>
      <c r="W4696">
        <f>IFERROR(VLOOKUP(L4696,Tablas_Equivalencia!$D$3:$E$9,2,FALSE),"Sin dato")</f>
        <v/>
      </c>
      <c r="X4696">
        <f>IF(I4696=1,"Varón","Mujer")</f>
        <v/>
      </c>
      <c r="Y4696">
        <f>IFERROR(VLOOKUP(M4696,Tablas_Equivalencia!$G$3:$H$6,2,FALSE),"Sin dato")</f>
        <v/>
      </c>
      <c r="Z4696">
        <f>IF(J4696&lt;=24,"18-24","25-29")</f>
        <v/>
      </c>
      <c r="AA4696">
        <f>IF(M4696&lt;&gt;1,"",IF(P4696=2,1,0))</f>
        <v/>
      </c>
      <c r="AB4696">
        <f>IF(M4696&lt;&gt;1,"",IF(O4696&gt;=2,1,0))</f>
        <v/>
      </c>
      <c r="AC4696">
        <f>IF(M4696&lt;&gt;1,"",IF(OR(Q4696=999,Q4696=""),"",IF(OR(Q4696&lt;35,Q4696&gt;48),1,0)))</f>
        <v/>
      </c>
      <c r="AD4696">
        <f>IF(COUNT(AA4696:AC4696)&lt;3,"",SUM(AA4696:AC4696))</f>
        <v/>
      </c>
      <c r="AE4696">
        <f>IF(L4696&gt;=4,2,IF(L4696&gt;=2,1,0))</f>
        <v/>
      </c>
      <c r="AF4696">
        <f>IF(L4696&gt;=5,1,0)</f>
        <v/>
      </c>
      <c r="AG4696">
        <f>AE4696+AF4696</f>
        <v/>
      </c>
      <c r="AH4696" s="15">
        <f>IF(M4696&lt;&gt;1,"",IF(OR(R4696=-9,R4696=""),"",R4696))</f>
        <v/>
      </c>
      <c r="AI4696">
        <f>IF(M4696&lt;&gt;1,"",IF(OR(Q4696=999,Q4696=""),"",Q4696))</f>
        <v/>
      </c>
    </row>
    <row r="4697">
      <c r="A4697" t="inlineStr">
        <is>
          <t>TQRMNOP125142</t>
        </is>
      </c>
      <c r="B4697" t="n">
        <v>2025</v>
      </c>
      <c r="C4697" t="n">
        <v>1</v>
      </c>
      <c r="D4697" t="n">
        <v>1</v>
      </c>
      <c r="E4697" t="inlineStr">
        <is>
          <t>S</t>
        </is>
      </c>
      <c r="F4697" t="n">
        <v>33</v>
      </c>
      <c r="G4697" t="n">
        <v>1226</v>
      </c>
      <c r="H4697" t="n">
        <v>3</v>
      </c>
      <c r="I4697" t="n">
        <v>2</v>
      </c>
      <c r="J4697" t="n">
        <v>28</v>
      </c>
      <c r="K4697" t="n">
        <v>1</v>
      </c>
      <c r="L4697" t="n">
        <v>4</v>
      </c>
      <c r="M4697" t="n">
        <v>1</v>
      </c>
      <c r="N4697" t="n">
        <v>3</v>
      </c>
      <c r="O4697" t="n">
        <v>1</v>
      </c>
      <c r="P4697" t="n">
        <v>1</v>
      </c>
      <c r="Q4697" t="n">
        <v>39</v>
      </c>
      <c r="R4697" s="15" t="n">
        <v>1177000</v>
      </c>
      <c r="S4697" s="15" t="n">
        <v>0</v>
      </c>
      <c r="T4697" s="15" t="n">
        <v>1177000</v>
      </c>
      <c r="U4697" s="15" t="n">
        <v>235700</v>
      </c>
      <c r="V4697">
        <f>IFERROR(VLOOKUP(D4697,Tablas_Equivalencia!$A$3:$B$8,2,FALSE),"Sin dato")</f>
        <v/>
      </c>
      <c r="W4697">
        <f>IFERROR(VLOOKUP(L4697,Tablas_Equivalencia!$D$3:$E$9,2,FALSE),"Sin dato")</f>
        <v/>
      </c>
      <c r="X4697">
        <f>IF(I4697=1,"Varón","Mujer")</f>
        <v/>
      </c>
      <c r="Y4697">
        <f>IFERROR(VLOOKUP(M4697,Tablas_Equivalencia!$G$3:$H$6,2,FALSE),"Sin dato")</f>
        <v/>
      </c>
      <c r="Z4697">
        <f>IF(J4697&lt;=24,"18-24","25-29")</f>
        <v/>
      </c>
      <c r="AA4697">
        <f>IF(M4697&lt;&gt;1,"",IF(P4697=2,1,0))</f>
        <v/>
      </c>
      <c r="AB4697">
        <f>IF(M4697&lt;&gt;1,"",IF(O4697&gt;=2,1,0))</f>
        <v/>
      </c>
      <c r="AC4697">
        <f>IF(M4697&lt;&gt;1,"",IF(OR(Q4697=999,Q4697=""),"",IF(OR(Q4697&lt;35,Q4697&gt;48),1,0)))</f>
        <v/>
      </c>
      <c r="AD4697">
        <f>IF(COUNT(AA4697:AC4697)&lt;3,"",SUM(AA4697:AC4697))</f>
        <v/>
      </c>
      <c r="AE4697">
        <f>IF(L4697&gt;=4,2,IF(L4697&gt;=2,1,0))</f>
        <v/>
      </c>
      <c r="AF4697">
        <f>IF(L4697&gt;=5,1,0)</f>
        <v/>
      </c>
      <c r="AG4697">
        <f>AE4697+AF4697</f>
        <v/>
      </c>
      <c r="AH4697" s="15">
        <f>IF(M4697&lt;&gt;1,"",IF(OR(R4697=-9,R4697=""),"",R4697))</f>
        <v/>
      </c>
      <c r="AI4697">
        <f>IF(M4697&lt;&gt;1,"",IF(OR(Q4697=999,Q4697=""),"",Q4697))</f>
        <v/>
      </c>
    </row>
    <row r="4698">
      <c r="A4698" t="inlineStr">
        <is>
          <t>TQRMNOP125144</t>
        </is>
      </c>
      <c r="B4698" t="n">
        <v>2025</v>
      </c>
      <c r="C4698" t="n">
        <v>1</v>
      </c>
      <c r="D4698" t="n">
        <v>41</v>
      </c>
      <c r="E4698" t="inlineStr">
        <is>
          <t>N</t>
        </is>
      </c>
      <c r="F4698" t="n">
        <v>12</v>
      </c>
      <c r="G4698" t="n">
        <v>1044</v>
      </c>
      <c r="H4698" t="n">
        <v>3</v>
      </c>
      <c r="I4698" t="n">
        <v>1</v>
      </c>
      <c r="J4698" t="n">
        <v>19</v>
      </c>
      <c r="K4698" t="n">
        <v>2</v>
      </c>
      <c r="L4698" t="n">
        <v>3</v>
      </c>
      <c r="M4698" t="n">
        <v>1</v>
      </c>
      <c r="N4698" t="n">
        <v>2</v>
      </c>
      <c r="O4698" t="n">
        <v>2</v>
      </c>
      <c r="P4698" t="n">
        <v>2</v>
      </c>
      <c r="Q4698" t="n">
        <v>13</v>
      </c>
      <c r="R4698" s="15" t="n">
        <v>336000</v>
      </c>
      <c r="S4698" s="15" t="n">
        <v>0</v>
      </c>
      <c r="T4698" s="15" t="n">
        <v>336000</v>
      </c>
      <c r="U4698" s="15" t="n">
        <v>85600</v>
      </c>
      <c r="V4698">
        <f>IFERROR(VLOOKUP(D4698,Tablas_Equivalencia!$A$3:$B$8,2,FALSE),"Sin dato")</f>
        <v/>
      </c>
      <c r="W4698">
        <f>IFERROR(VLOOKUP(L4698,Tablas_Equivalencia!$D$3:$E$9,2,FALSE),"Sin dato")</f>
        <v/>
      </c>
      <c r="X4698">
        <f>IF(I4698=1,"Varón","Mujer")</f>
        <v/>
      </c>
      <c r="Y4698">
        <f>IFERROR(VLOOKUP(M4698,Tablas_Equivalencia!$G$3:$H$6,2,FALSE),"Sin dato")</f>
        <v/>
      </c>
      <c r="Z4698">
        <f>IF(J4698&lt;=24,"18-24","25-29")</f>
        <v/>
      </c>
      <c r="AA4698">
        <f>IF(M4698&lt;&gt;1,"",IF(P4698=2,1,0))</f>
        <v/>
      </c>
      <c r="AB4698">
        <f>IF(M4698&lt;&gt;1,"",IF(O4698&gt;=2,1,0))</f>
        <v/>
      </c>
      <c r="AC4698">
        <f>IF(M4698&lt;&gt;1,"",IF(OR(Q4698=999,Q4698=""),"",IF(OR(Q4698&lt;35,Q4698&gt;48),1,0)))</f>
        <v/>
      </c>
      <c r="AD4698">
        <f>IF(COUNT(AA4698:AC4698)&lt;3,"",SUM(AA4698:AC4698))</f>
        <v/>
      </c>
      <c r="AE4698">
        <f>IF(L4698&gt;=4,2,IF(L4698&gt;=2,1,0))</f>
        <v/>
      </c>
      <c r="AF4698">
        <f>IF(L4698&gt;=5,1,0)</f>
        <v/>
      </c>
      <c r="AG4698">
        <f>AE4698+AF4698</f>
        <v/>
      </c>
      <c r="AH4698" s="15">
        <f>IF(M4698&lt;&gt;1,"",IF(OR(R4698=-9,R4698=""),"",R4698))</f>
        <v/>
      </c>
      <c r="AI4698">
        <f>IF(M4698&lt;&gt;1,"",IF(OR(Q4698=999,Q4698=""),"",Q4698))</f>
        <v/>
      </c>
    </row>
    <row r="4699">
      <c r="A4699" t="inlineStr">
        <is>
          <t>TQRMNOP125147</t>
        </is>
      </c>
      <c r="B4699" t="n">
        <v>2025</v>
      </c>
      <c r="C4699" t="n">
        <v>1</v>
      </c>
      <c r="D4699" t="n">
        <v>43</v>
      </c>
      <c r="E4699" t="inlineStr">
        <is>
          <t>S</t>
        </is>
      </c>
      <c r="F4699" t="n">
        <v>30</v>
      </c>
      <c r="G4699" t="n">
        <v>1693</v>
      </c>
      <c r="H4699" t="n">
        <v>1</v>
      </c>
      <c r="I4699" t="n">
        <v>1</v>
      </c>
      <c r="J4699" t="n">
        <v>18</v>
      </c>
      <c r="K4699" t="n">
        <v>1</v>
      </c>
      <c r="L4699" t="n">
        <v>5</v>
      </c>
      <c r="M4699" t="n">
        <v>1</v>
      </c>
      <c r="N4699" t="n">
        <v>3</v>
      </c>
      <c r="O4699" t="n">
        <v>1</v>
      </c>
      <c r="P4699" t="n">
        <v>1</v>
      </c>
      <c r="Q4699" t="n">
        <v>34</v>
      </c>
      <c r="R4699" s="15" t="n">
        <v>1210000</v>
      </c>
      <c r="S4699" s="15" t="n">
        <v>0</v>
      </c>
      <c r="T4699" s="15" t="n">
        <v>1210000</v>
      </c>
      <c r="U4699" s="15" t="n">
        <v>93900</v>
      </c>
      <c r="V4699">
        <f>IFERROR(VLOOKUP(D4699,Tablas_Equivalencia!$A$3:$B$8,2,FALSE),"Sin dato")</f>
        <v/>
      </c>
      <c r="W4699">
        <f>IFERROR(VLOOKUP(L4699,Tablas_Equivalencia!$D$3:$E$9,2,FALSE),"Sin dato")</f>
        <v/>
      </c>
      <c r="X4699">
        <f>IF(I4699=1,"Varón","Mujer")</f>
        <v/>
      </c>
      <c r="Y4699">
        <f>IFERROR(VLOOKUP(M4699,Tablas_Equivalencia!$G$3:$H$6,2,FALSE),"Sin dato")</f>
        <v/>
      </c>
      <c r="Z4699">
        <f>IF(J4699&lt;=24,"18-24","25-29")</f>
        <v/>
      </c>
      <c r="AA4699">
        <f>IF(M4699&lt;&gt;1,"",IF(P4699=2,1,0))</f>
        <v/>
      </c>
      <c r="AB4699">
        <f>IF(M4699&lt;&gt;1,"",IF(O4699&gt;=2,1,0))</f>
        <v/>
      </c>
      <c r="AC4699">
        <f>IF(M4699&lt;&gt;1,"",IF(OR(Q4699=999,Q4699=""),"",IF(OR(Q4699&lt;35,Q4699&gt;48),1,0)))</f>
        <v/>
      </c>
      <c r="AD4699">
        <f>IF(COUNT(AA4699:AC4699)&lt;3,"",SUM(AA4699:AC4699))</f>
        <v/>
      </c>
      <c r="AE4699">
        <f>IF(L4699&gt;=4,2,IF(L4699&gt;=2,1,0))</f>
        <v/>
      </c>
      <c r="AF4699">
        <f>IF(L4699&gt;=5,1,0)</f>
        <v/>
      </c>
      <c r="AG4699">
        <f>AE4699+AF4699</f>
        <v/>
      </c>
      <c r="AH4699" s="15">
        <f>IF(M4699&lt;&gt;1,"",IF(OR(R4699=-9,R4699=""),"",R4699))</f>
        <v/>
      </c>
      <c r="AI4699">
        <f>IF(M4699&lt;&gt;1,"",IF(OR(Q4699=999,Q4699=""),"",Q4699))</f>
        <v/>
      </c>
    </row>
    <row r="4700">
      <c r="A4700" t="inlineStr">
        <is>
          <t>TQRMNOP125148</t>
        </is>
      </c>
      <c r="B4700" t="n">
        <v>2025</v>
      </c>
      <c r="C4700" t="n">
        <v>1</v>
      </c>
      <c r="D4700" t="n">
        <v>41</v>
      </c>
      <c r="E4700" t="inlineStr">
        <is>
          <t>N</t>
        </is>
      </c>
      <c r="F4700" t="n">
        <v>12</v>
      </c>
      <c r="G4700" t="n">
        <v>1074</v>
      </c>
      <c r="H4700" t="n">
        <v>1</v>
      </c>
      <c r="I4700" t="n">
        <v>2</v>
      </c>
      <c r="J4700" t="n">
        <v>28</v>
      </c>
      <c r="K4700" t="n">
        <v>1</v>
      </c>
      <c r="L4700" t="n">
        <v>4</v>
      </c>
      <c r="M4700" t="n">
        <v>2</v>
      </c>
      <c r="R4700" s="15" t="n">
        <v>0</v>
      </c>
      <c r="S4700" s="15" t="n">
        <v>0</v>
      </c>
      <c r="T4700" s="15" t="n">
        <v>0</v>
      </c>
      <c r="U4700" s="15" t="n">
        <v>113900</v>
      </c>
      <c r="V4700">
        <f>IFERROR(VLOOKUP(D4700,Tablas_Equivalencia!$A$3:$B$8,2,FALSE),"Sin dato")</f>
        <v/>
      </c>
      <c r="W4700">
        <f>IFERROR(VLOOKUP(L4700,Tablas_Equivalencia!$D$3:$E$9,2,FALSE),"Sin dato")</f>
        <v/>
      </c>
      <c r="X4700">
        <f>IF(I4700=1,"Varón","Mujer")</f>
        <v/>
      </c>
      <c r="Y4700">
        <f>IFERROR(VLOOKUP(M4700,Tablas_Equivalencia!$G$3:$H$6,2,FALSE),"Sin dato")</f>
        <v/>
      </c>
      <c r="Z4700">
        <f>IF(J4700&lt;=24,"18-24","25-29")</f>
        <v/>
      </c>
      <c r="AA4700">
        <f>IF(M4700&lt;&gt;1,"",IF(P4700=2,1,0))</f>
        <v/>
      </c>
      <c r="AB4700">
        <f>IF(M4700&lt;&gt;1,"",IF(O4700&gt;=2,1,0))</f>
        <v/>
      </c>
      <c r="AC4700">
        <f>IF(M4700&lt;&gt;1,"",IF(OR(Q4700=999,Q4700=""),"",IF(OR(Q4700&lt;35,Q4700&gt;48),1,0)))</f>
        <v/>
      </c>
      <c r="AD4700">
        <f>IF(COUNT(AA4700:AC4700)&lt;3,"",SUM(AA4700:AC4700))</f>
        <v/>
      </c>
      <c r="AE4700">
        <f>IF(L4700&gt;=4,2,IF(L4700&gt;=2,1,0))</f>
        <v/>
      </c>
      <c r="AF4700">
        <f>IF(L4700&gt;=5,1,0)</f>
        <v/>
      </c>
      <c r="AG4700">
        <f>AE4700+AF4700</f>
        <v/>
      </c>
      <c r="AH4700" s="15">
        <f>IF(M4700&lt;&gt;1,"",IF(OR(R4700=-9,R4700=""),"",R4700))</f>
        <v/>
      </c>
      <c r="AI4700">
        <f>IF(M4700&lt;&gt;1,"",IF(OR(Q4700=999,Q4700=""),"",Q4700))</f>
        <v/>
      </c>
    </row>
    <row r="4701">
      <c r="A4701" t="inlineStr">
        <is>
          <t>TQRMNOP125152</t>
        </is>
      </c>
      <c r="B4701" t="n">
        <v>2025</v>
      </c>
      <c r="C4701" t="n">
        <v>1</v>
      </c>
      <c r="D4701" t="n">
        <v>40</v>
      </c>
      <c r="E4701" t="inlineStr">
        <is>
          <t>N</t>
        </is>
      </c>
      <c r="F4701" t="n">
        <v>22</v>
      </c>
      <c r="G4701" t="n">
        <v>922</v>
      </c>
      <c r="H4701" t="n">
        <v>3</v>
      </c>
      <c r="I4701" t="n">
        <v>1</v>
      </c>
      <c r="J4701" t="n">
        <v>21</v>
      </c>
      <c r="K4701" t="n">
        <v>2</v>
      </c>
      <c r="L4701" t="n">
        <v>7</v>
      </c>
      <c r="M4701" t="n">
        <v>1</v>
      </c>
      <c r="N4701" t="n">
        <v>3</v>
      </c>
      <c r="O4701" t="n">
        <v>1</v>
      </c>
      <c r="P4701" t="n">
        <v>1</v>
      </c>
      <c r="Q4701" t="n">
        <v>14</v>
      </c>
      <c r="R4701" s="15" t="n">
        <v>250000</v>
      </c>
      <c r="S4701" s="15" t="n">
        <v>0</v>
      </c>
      <c r="T4701" s="15" t="n">
        <v>250000</v>
      </c>
      <c r="U4701" s="15" t="n">
        <v>105800</v>
      </c>
      <c r="V4701">
        <f>IFERROR(VLOOKUP(D4701,Tablas_Equivalencia!$A$3:$B$8,2,FALSE),"Sin dato")</f>
        <v/>
      </c>
      <c r="W4701">
        <f>IFERROR(VLOOKUP(L4701,Tablas_Equivalencia!$D$3:$E$9,2,FALSE),"Sin dato")</f>
        <v/>
      </c>
      <c r="X4701">
        <f>IF(I4701=1,"Varón","Mujer")</f>
        <v/>
      </c>
      <c r="Y4701">
        <f>IFERROR(VLOOKUP(M4701,Tablas_Equivalencia!$G$3:$H$6,2,FALSE),"Sin dato")</f>
        <v/>
      </c>
      <c r="Z4701">
        <f>IF(J4701&lt;=24,"18-24","25-29")</f>
        <v/>
      </c>
      <c r="AA4701">
        <f>IF(M4701&lt;&gt;1,"",IF(P4701=2,1,0))</f>
        <v/>
      </c>
      <c r="AB4701">
        <f>IF(M4701&lt;&gt;1,"",IF(O4701&gt;=2,1,0))</f>
        <v/>
      </c>
      <c r="AC4701">
        <f>IF(M4701&lt;&gt;1,"",IF(OR(Q4701=999,Q4701=""),"",IF(OR(Q4701&lt;35,Q4701&gt;48),1,0)))</f>
        <v/>
      </c>
      <c r="AD4701">
        <f>IF(COUNT(AA4701:AC4701)&lt;3,"",SUM(AA4701:AC4701))</f>
        <v/>
      </c>
      <c r="AE4701">
        <f>IF(L4701&gt;=4,2,IF(L4701&gt;=2,1,0))</f>
        <v/>
      </c>
      <c r="AF4701">
        <f>IF(L4701&gt;=5,1,0)</f>
        <v/>
      </c>
      <c r="AG4701">
        <f>AE4701+AF4701</f>
        <v/>
      </c>
      <c r="AH4701" s="15">
        <f>IF(M4701&lt;&gt;1,"",IF(OR(R4701=-9,R4701=""),"",R4701))</f>
        <v/>
      </c>
      <c r="AI4701">
        <f>IF(M4701&lt;&gt;1,"",IF(OR(Q4701=999,Q4701=""),"",Q4701))</f>
        <v/>
      </c>
    </row>
    <row r="4702">
      <c r="A4702" t="inlineStr">
        <is>
          <t>TQRMNOP125155</t>
        </is>
      </c>
      <c r="B4702" t="n">
        <v>2025</v>
      </c>
      <c r="C4702" t="n">
        <v>1</v>
      </c>
      <c r="D4702" t="n">
        <v>40</v>
      </c>
      <c r="E4702" t="inlineStr">
        <is>
          <t>S</t>
        </is>
      </c>
      <c r="F4702" t="n">
        <v>7</v>
      </c>
      <c r="G4702" t="n">
        <v>1242</v>
      </c>
      <c r="H4702" t="n">
        <v>1</v>
      </c>
      <c r="I4702" t="n">
        <v>1</v>
      </c>
      <c r="J4702" t="n">
        <v>19</v>
      </c>
      <c r="K4702" t="n">
        <v>1</v>
      </c>
      <c r="L4702" t="n">
        <v>5</v>
      </c>
      <c r="M4702" t="n">
        <v>1</v>
      </c>
      <c r="N4702" t="n">
        <v>2</v>
      </c>
      <c r="O4702" t="n">
        <v>1</v>
      </c>
      <c r="P4702" t="n">
        <v>1</v>
      </c>
      <c r="Q4702" t="n">
        <v>39</v>
      </c>
      <c r="R4702" s="15" t="n">
        <v>386000</v>
      </c>
      <c r="S4702" s="15" t="n">
        <v>106000</v>
      </c>
      <c r="T4702" s="15" t="n">
        <v>492000</v>
      </c>
      <c r="U4702" s="15" t="n">
        <v>81400</v>
      </c>
      <c r="V4702">
        <f>IFERROR(VLOOKUP(D4702,Tablas_Equivalencia!$A$3:$B$8,2,FALSE),"Sin dato")</f>
        <v/>
      </c>
      <c r="W4702">
        <f>IFERROR(VLOOKUP(L4702,Tablas_Equivalencia!$D$3:$E$9,2,FALSE),"Sin dato")</f>
        <v/>
      </c>
      <c r="X4702">
        <f>IF(I4702=1,"Varón","Mujer")</f>
        <v/>
      </c>
      <c r="Y4702">
        <f>IFERROR(VLOOKUP(M4702,Tablas_Equivalencia!$G$3:$H$6,2,FALSE),"Sin dato")</f>
        <v/>
      </c>
      <c r="Z4702">
        <f>IF(J4702&lt;=24,"18-24","25-29")</f>
        <v/>
      </c>
      <c r="AA4702">
        <f>IF(M4702&lt;&gt;1,"",IF(P4702=2,1,0))</f>
        <v/>
      </c>
      <c r="AB4702">
        <f>IF(M4702&lt;&gt;1,"",IF(O4702&gt;=2,1,0))</f>
        <v/>
      </c>
      <c r="AC4702">
        <f>IF(M4702&lt;&gt;1,"",IF(OR(Q4702=999,Q4702=""),"",IF(OR(Q4702&lt;35,Q4702&gt;48),1,0)))</f>
        <v/>
      </c>
      <c r="AD4702">
        <f>IF(COUNT(AA4702:AC4702)&lt;3,"",SUM(AA4702:AC4702))</f>
        <v/>
      </c>
      <c r="AE4702">
        <f>IF(L4702&gt;=4,2,IF(L4702&gt;=2,1,0))</f>
        <v/>
      </c>
      <c r="AF4702">
        <f>IF(L4702&gt;=5,1,0)</f>
        <v/>
      </c>
      <c r="AG4702">
        <f>AE4702+AF4702</f>
        <v/>
      </c>
      <c r="AH4702" s="15">
        <f>IF(M4702&lt;&gt;1,"",IF(OR(R4702=-9,R4702=""),"",R4702))</f>
        <v/>
      </c>
      <c r="AI4702">
        <f>IF(M4702&lt;&gt;1,"",IF(OR(Q4702=999,Q4702=""),"",Q4702))</f>
        <v/>
      </c>
    </row>
    <row r="4703">
      <c r="A4703" t="inlineStr">
        <is>
          <t>TQRMNOP125167</t>
        </is>
      </c>
      <c r="B4703" t="n">
        <v>2025</v>
      </c>
      <c r="C4703" t="n">
        <v>1</v>
      </c>
      <c r="D4703" t="n">
        <v>1</v>
      </c>
      <c r="E4703" t="inlineStr">
        <is>
          <t>S</t>
        </is>
      </c>
      <c r="F4703" t="n">
        <v>33</v>
      </c>
      <c r="G4703" t="n">
        <v>2191</v>
      </c>
      <c r="H4703" t="n">
        <v>3</v>
      </c>
      <c r="I4703" t="n">
        <v>1</v>
      </c>
      <c r="J4703" t="n">
        <v>18</v>
      </c>
      <c r="K4703" t="n">
        <v>2</v>
      </c>
      <c r="L4703" t="n">
        <v>4</v>
      </c>
      <c r="M4703" t="n">
        <v>3</v>
      </c>
      <c r="R4703" s="15" t="n">
        <v>0</v>
      </c>
      <c r="S4703" s="15" t="n">
        <v>0</v>
      </c>
      <c r="T4703" s="15" t="n">
        <v>0</v>
      </c>
      <c r="U4703" s="15" t="n">
        <v>285300</v>
      </c>
      <c r="V4703">
        <f>IFERROR(VLOOKUP(D4703,Tablas_Equivalencia!$A$3:$B$8,2,FALSE),"Sin dato")</f>
        <v/>
      </c>
      <c r="W4703">
        <f>IFERROR(VLOOKUP(L4703,Tablas_Equivalencia!$D$3:$E$9,2,FALSE),"Sin dato")</f>
        <v/>
      </c>
      <c r="X4703">
        <f>IF(I4703=1,"Varón","Mujer")</f>
        <v/>
      </c>
      <c r="Y4703">
        <f>IFERROR(VLOOKUP(M4703,Tablas_Equivalencia!$G$3:$H$6,2,FALSE),"Sin dato")</f>
        <v/>
      </c>
      <c r="Z4703">
        <f>IF(J4703&lt;=24,"18-24","25-29")</f>
        <v/>
      </c>
      <c r="AA4703">
        <f>IF(M4703&lt;&gt;1,"",IF(P4703=2,1,0))</f>
        <v/>
      </c>
      <c r="AB4703">
        <f>IF(M4703&lt;&gt;1,"",IF(O4703&gt;=2,1,0))</f>
        <v/>
      </c>
      <c r="AC4703">
        <f>IF(M4703&lt;&gt;1,"",IF(OR(Q4703=999,Q4703=""),"",IF(OR(Q4703&lt;35,Q4703&gt;48),1,0)))</f>
        <v/>
      </c>
      <c r="AD4703">
        <f>IF(COUNT(AA4703:AC4703)&lt;3,"",SUM(AA4703:AC4703))</f>
        <v/>
      </c>
      <c r="AE4703">
        <f>IF(L4703&gt;=4,2,IF(L4703&gt;=2,1,0))</f>
        <v/>
      </c>
      <c r="AF4703">
        <f>IF(L4703&gt;=5,1,0)</f>
        <v/>
      </c>
      <c r="AG4703">
        <f>AE4703+AF4703</f>
        <v/>
      </c>
      <c r="AH4703" s="15">
        <f>IF(M4703&lt;&gt;1,"",IF(OR(R4703=-9,R4703=""),"",R4703))</f>
        <v/>
      </c>
      <c r="AI4703">
        <f>IF(M4703&lt;&gt;1,"",IF(OR(Q4703=999,Q4703=""),"",Q4703))</f>
        <v/>
      </c>
    </row>
    <row r="4704">
      <c r="A4704" t="inlineStr">
        <is>
          <t>TQRMNOP125174</t>
        </is>
      </c>
      <c r="B4704" t="n">
        <v>2025</v>
      </c>
      <c r="C4704" t="n">
        <v>1</v>
      </c>
      <c r="D4704" t="n">
        <v>1</v>
      </c>
      <c r="E4704" t="inlineStr">
        <is>
          <t>S</t>
        </is>
      </c>
      <c r="F4704" t="n">
        <v>32</v>
      </c>
      <c r="G4704" t="n">
        <v>765</v>
      </c>
      <c r="H4704" t="n">
        <v>1</v>
      </c>
      <c r="I4704" t="n">
        <v>1</v>
      </c>
      <c r="J4704" t="n">
        <v>22</v>
      </c>
      <c r="K4704" t="n">
        <v>1</v>
      </c>
      <c r="L4704" t="n">
        <v>2</v>
      </c>
      <c r="M4704" t="n">
        <v>1</v>
      </c>
      <c r="N4704" t="n">
        <v>2</v>
      </c>
      <c r="O4704" t="n">
        <v>1</v>
      </c>
      <c r="P4704" t="n">
        <v>2</v>
      </c>
      <c r="Q4704" t="n">
        <v>11</v>
      </c>
      <c r="R4704" s="15" t="n">
        <v>319000</v>
      </c>
      <c r="S4704" s="15" t="n">
        <v>0</v>
      </c>
      <c r="T4704" s="15" t="n">
        <v>319000</v>
      </c>
      <c r="U4704" s="15" t="n">
        <v>251200</v>
      </c>
      <c r="V4704">
        <f>IFERROR(VLOOKUP(D4704,Tablas_Equivalencia!$A$3:$B$8,2,FALSE),"Sin dato")</f>
        <v/>
      </c>
      <c r="W4704">
        <f>IFERROR(VLOOKUP(L4704,Tablas_Equivalencia!$D$3:$E$9,2,FALSE),"Sin dato")</f>
        <v/>
      </c>
      <c r="X4704">
        <f>IF(I4704=1,"Varón","Mujer")</f>
        <v/>
      </c>
      <c r="Y4704">
        <f>IFERROR(VLOOKUP(M4704,Tablas_Equivalencia!$G$3:$H$6,2,FALSE),"Sin dato")</f>
        <v/>
      </c>
      <c r="Z4704">
        <f>IF(J4704&lt;=24,"18-24","25-29")</f>
        <v/>
      </c>
      <c r="AA4704">
        <f>IF(M4704&lt;&gt;1,"",IF(P4704=2,1,0))</f>
        <v/>
      </c>
      <c r="AB4704">
        <f>IF(M4704&lt;&gt;1,"",IF(O4704&gt;=2,1,0))</f>
        <v/>
      </c>
      <c r="AC4704">
        <f>IF(M4704&lt;&gt;1,"",IF(OR(Q4704=999,Q4704=""),"",IF(OR(Q4704&lt;35,Q4704&gt;48),1,0)))</f>
        <v/>
      </c>
      <c r="AD4704">
        <f>IF(COUNT(AA4704:AC4704)&lt;3,"",SUM(AA4704:AC4704))</f>
        <v/>
      </c>
      <c r="AE4704">
        <f>IF(L4704&gt;=4,2,IF(L4704&gt;=2,1,0))</f>
        <v/>
      </c>
      <c r="AF4704">
        <f>IF(L4704&gt;=5,1,0)</f>
        <v/>
      </c>
      <c r="AG4704">
        <f>AE4704+AF4704</f>
        <v/>
      </c>
      <c r="AH4704" s="15">
        <f>IF(M4704&lt;&gt;1,"",IF(OR(R4704=-9,R4704=""),"",R4704))</f>
        <v/>
      </c>
      <c r="AI4704">
        <f>IF(M4704&lt;&gt;1,"",IF(OR(Q4704=999,Q4704=""),"",Q4704))</f>
        <v/>
      </c>
    </row>
    <row r="4705">
      <c r="A4705" t="inlineStr">
        <is>
          <t>TQRMNOP125177</t>
        </is>
      </c>
      <c r="B4705" t="n">
        <v>2025</v>
      </c>
      <c r="C4705" t="n">
        <v>1</v>
      </c>
      <c r="D4705" t="n">
        <v>43</v>
      </c>
      <c r="E4705" t="inlineStr">
        <is>
          <t>S</t>
        </is>
      </c>
      <c r="F4705" t="n">
        <v>36</v>
      </c>
      <c r="G4705" t="n">
        <v>953</v>
      </c>
      <c r="H4705" t="n">
        <v>2</v>
      </c>
      <c r="I4705" t="n">
        <v>2</v>
      </c>
      <c r="J4705" t="n">
        <v>28</v>
      </c>
      <c r="K4705" t="n">
        <v>2</v>
      </c>
      <c r="L4705" t="n">
        <v>4</v>
      </c>
      <c r="M4705" t="n">
        <v>3</v>
      </c>
      <c r="R4705" s="15" t="n">
        <v>0</v>
      </c>
      <c r="S4705" s="15" t="n">
        <v>0</v>
      </c>
      <c r="T4705" s="15" t="n">
        <v>0</v>
      </c>
      <c r="U4705" s="15" t="n">
        <v>224500</v>
      </c>
      <c r="V4705">
        <f>IFERROR(VLOOKUP(D4705,Tablas_Equivalencia!$A$3:$B$8,2,FALSE),"Sin dato")</f>
        <v/>
      </c>
      <c r="W4705">
        <f>IFERROR(VLOOKUP(L4705,Tablas_Equivalencia!$D$3:$E$9,2,FALSE),"Sin dato")</f>
        <v/>
      </c>
      <c r="X4705">
        <f>IF(I4705=1,"Varón","Mujer")</f>
        <v/>
      </c>
      <c r="Y4705">
        <f>IFERROR(VLOOKUP(M4705,Tablas_Equivalencia!$G$3:$H$6,2,FALSE),"Sin dato")</f>
        <v/>
      </c>
      <c r="Z4705">
        <f>IF(J4705&lt;=24,"18-24","25-29")</f>
        <v/>
      </c>
      <c r="AA4705">
        <f>IF(M4705&lt;&gt;1,"",IF(P4705=2,1,0))</f>
        <v/>
      </c>
      <c r="AB4705">
        <f>IF(M4705&lt;&gt;1,"",IF(O4705&gt;=2,1,0))</f>
        <v/>
      </c>
      <c r="AC4705">
        <f>IF(M4705&lt;&gt;1,"",IF(OR(Q4705=999,Q4705=""),"",IF(OR(Q4705&lt;35,Q4705&gt;48),1,0)))</f>
        <v/>
      </c>
      <c r="AD4705">
        <f>IF(COUNT(AA4705:AC4705)&lt;3,"",SUM(AA4705:AC4705))</f>
        <v/>
      </c>
      <c r="AE4705">
        <f>IF(L4705&gt;=4,2,IF(L4705&gt;=2,1,0))</f>
        <v/>
      </c>
      <c r="AF4705">
        <f>IF(L4705&gt;=5,1,0)</f>
        <v/>
      </c>
      <c r="AG4705">
        <f>AE4705+AF4705</f>
        <v/>
      </c>
      <c r="AH4705" s="15">
        <f>IF(M4705&lt;&gt;1,"",IF(OR(R4705=-9,R4705=""),"",R4705))</f>
        <v/>
      </c>
      <c r="AI4705">
        <f>IF(M4705&lt;&gt;1,"",IF(OR(Q4705=999,Q4705=""),"",Q4705))</f>
        <v/>
      </c>
    </row>
    <row r="4706">
      <c r="A4706" t="inlineStr">
        <is>
          <t>TQRMNOP125180</t>
        </is>
      </c>
      <c r="B4706" t="n">
        <v>2025</v>
      </c>
      <c r="C4706" t="n">
        <v>1</v>
      </c>
      <c r="D4706" t="n">
        <v>40</v>
      </c>
      <c r="E4706" t="inlineStr">
        <is>
          <t>N</t>
        </is>
      </c>
      <c r="F4706" t="n">
        <v>9</v>
      </c>
      <c r="G4706" t="n">
        <v>1312</v>
      </c>
      <c r="H4706" t="n">
        <v>1</v>
      </c>
      <c r="I4706" t="n">
        <v>2</v>
      </c>
      <c r="J4706" t="n">
        <v>21</v>
      </c>
      <c r="K4706" t="n">
        <v>2</v>
      </c>
      <c r="L4706" t="n">
        <v>3</v>
      </c>
      <c r="M4706" t="n">
        <v>1</v>
      </c>
      <c r="N4706" t="n">
        <v>3</v>
      </c>
      <c r="O4706" t="n">
        <v>3</v>
      </c>
      <c r="P4706" t="n">
        <v>2</v>
      </c>
      <c r="Q4706" t="n">
        <v>38</v>
      </c>
      <c r="R4706" s="15" t="n">
        <v>-9</v>
      </c>
      <c r="S4706" s="15" t="n">
        <v>0</v>
      </c>
      <c r="T4706" s="15" t="n">
        <v>0</v>
      </c>
      <c r="U4706" s="15" t="n">
        <v>306700</v>
      </c>
      <c r="V4706">
        <f>IFERROR(VLOOKUP(D4706,Tablas_Equivalencia!$A$3:$B$8,2,FALSE),"Sin dato")</f>
        <v/>
      </c>
      <c r="W4706">
        <f>IFERROR(VLOOKUP(L4706,Tablas_Equivalencia!$D$3:$E$9,2,FALSE),"Sin dato")</f>
        <v/>
      </c>
      <c r="X4706">
        <f>IF(I4706=1,"Varón","Mujer")</f>
        <v/>
      </c>
      <c r="Y4706">
        <f>IFERROR(VLOOKUP(M4706,Tablas_Equivalencia!$G$3:$H$6,2,FALSE),"Sin dato")</f>
        <v/>
      </c>
      <c r="Z4706">
        <f>IF(J4706&lt;=24,"18-24","25-29")</f>
        <v/>
      </c>
      <c r="AA4706">
        <f>IF(M4706&lt;&gt;1,"",IF(P4706=2,1,0))</f>
        <v/>
      </c>
      <c r="AB4706">
        <f>IF(M4706&lt;&gt;1,"",IF(O4706&gt;=2,1,0))</f>
        <v/>
      </c>
      <c r="AC4706">
        <f>IF(M4706&lt;&gt;1,"",IF(OR(Q4706=999,Q4706=""),"",IF(OR(Q4706&lt;35,Q4706&gt;48),1,0)))</f>
        <v/>
      </c>
      <c r="AD4706">
        <f>IF(COUNT(AA4706:AC4706)&lt;3,"",SUM(AA4706:AC4706))</f>
        <v/>
      </c>
      <c r="AE4706">
        <f>IF(L4706&gt;=4,2,IF(L4706&gt;=2,1,0))</f>
        <v/>
      </c>
      <c r="AF4706">
        <f>IF(L4706&gt;=5,1,0)</f>
        <v/>
      </c>
      <c r="AG4706">
        <f>AE4706+AF4706</f>
        <v/>
      </c>
      <c r="AH4706" s="15">
        <f>IF(M4706&lt;&gt;1,"",IF(OR(R4706=-9,R4706=""),"",R4706))</f>
        <v/>
      </c>
      <c r="AI4706">
        <f>IF(M4706&lt;&gt;1,"",IF(OR(Q4706=999,Q4706=""),"",Q4706))</f>
        <v/>
      </c>
    </row>
    <row r="4707">
      <c r="A4707" t="inlineStr">
        <is>
          <t>TQRMNOP125185</t>
        </is>
      </c>
      <c r="B4707" t="n">
        <v>2025</v>
      </c>
      <c r="C4707" t="n">
        <v>1</v>
      </c>
      <c r="D4707" t="n">
        <v>40</v>
      </c>
      <c r="E4707" t="inlineStr">
        <is>
          <t>N</t>
        </is>
      </c>
      <c r="F4707" t="n">
        <v>22</v>
      </c>
      <c r="G4707" t="n">
        <v>713</v>
      </c>
      <c r="H4707" t="n">
        <v>3</v>
      </c>
      <c r="I4707" t="n">
        <v>1</v>
      </c>
      <c r="J4707" t="n">
        <v>18</v>
      </c>
      <c r="K4707" t="n">
        <v>1</v>
      </c>
      <c r="L4707" t="n">
        <v>5</v>
      </c>
      <c r="M4707" t="n">
        <v>1</v>
      </c>
      <c r="N4707" t="n">
        <v>3</v>
      </c>
      <c r="O4707" t="n">
        <v>3</v>
      </c>
      <c r="P4707" t="n">
        <v>2</v>
      </c>
      <c r="Q4707" t="n">
        <v>29</v>
      </c>
      <c r="R4707" s="15" t="n">
        <v>326000</v>
      </c>
      <c r="S4707" s="15" t="n">
        <v>0</v>
      </c>
      <c r="T4707" s="15" t="n">
        <v>326000</v>
      </c>
      <c r="U4707" s="15" t="n">
        <v>247700</v>
      </c>
      <c r="V4707">
        <f>IFERROR(VLOOKUP(D4707,Tablas_Equivalencia!$A$3:$B$8,2,FALSE),"Sin dato")</f>
        <v/>
      </c>
      <c r="W4707">
        <f>IFERROR(VLOOKUP(L4707,Tablas_Equivalencia!$D$3:$E$9,2,FALSE),"Sin dato")</f>
        <v/>
      </c>
      <c r="X4707">
        <f>IF(I4707=1,"Varón","Mujer")</f>
        <v/>
      </c>
      <c r="Y4707">
        <f>IFERROR(VLOOKUP(M4707,Tablas_Equivalencia!$G$3:$H$6,2,FALSE),"Sin dato")</f>
        <v/>
      </c>
      <c r="Z4707">
        <f>IF(J4707&lt;=24,"18-24","25-29")</f>
        <v/>
      </c>
      <c r="AA4707">
        <f>IF(M4707&lt;&gt;1,"",IF(P4707=2,1,0))</f>
        <v/>
      </c>
      <c r="AB4707">
        <f>IF(M4707&lt;&gt;1,"",IF(O4707&gt;=2,1,0))</f>
        <v/>
      </c>
      <c r="AC4707">
        <f>IF(M4707&lt;&gt;1,"",IF(OR(Q4707=999,Q4707=""),"",IF(OR(Q4707&lt;35,Q4707&gt;48),1,0)))</f>
        <v/>
      </c>
      <c r="AD4707">
        <f>IF(COUNT(AA4707:AC4707)&lt;3,"",SUM(AA4707:AC4707))</f>
        <v/>
      </c>
      <c r="AE4707">
        <f>IF(L4707&gt;=4,2,IF(L4707&gt;=2,1,0))</f>
        <v/>
      </c>
      <c r="AF4707">
        <f>IF(L4707&gt;=5,1,0)</f>
        <v/>
      </c>
      <c r="AG4707">
        <f>AE4707+AF4707</f>
        <v/>
      </c>
      <c r="AH4707" s="15">
        <f>IF(M4707&lt;&gt;1,"",IF(OR(R4707=-9,R4707=""),"",R4707))</f>
        <v/>
      </c>
      <c r="AI4707">
        <f>IF(M4707&lt;&gt;1,"",IF(OR(Q4707=999,Q4707=""),"",Q4707))</f>
        <v/>
      </c>
    </row>
    <row r="4708">
      <c r="A4708" t="inlineStr">
        <is>
          <t>TQRMNOP125192</t>
        </is>
      </c>
      <c r="B4708" t="n">
        <v>2025</v>
      </c>
      <c r="C4708" t="n">
        <v>1</v>
      </c>
      <c r="D4708" t="n">
        <v>1</v>
      </c>
      <c r="E4708" t="inlineStr">
        <is>
          <t>S</t>
        </is>
      </c>
      <c r="F4708" t="n">
        <v>33</v>
      </c>
      <c r="G4708" t="n">
        <v>464</v>
      </c>
      <c r="H4708" t="n">
        <v>3</v>
      </c>
      <c r="I4708" t="n">
        <v>2</v>
      </c>
      <c r="J4708" t="n">
        <v>24</v>
      </c>
      <c r="K4708" t="n">
        <v>1</v>
      </c>
      <c r="L4708" t="n">
        <v>5</v>
      </c>
      <c r="M4708" t="n">
        <v>1</v>
      </c>
      <c r="N4708" t="n">
        <v>1</v>
      </c>
      <c r="O4708" t="n">
        <v>1</v>
      </c>
      <c r="P4708" t="n">
        <v>2</v>
      </c>
      <c r="Q4708" t="n">
        <v>21</v>
      </c>
      <c r="R4708" s="15" t="n">
        <v>529000</v>
      </c>
      <c r="S4708" s="15" t="n">
        <v>0</v>
      </c>
      <c r="T4708" s="15" t="n">
        <v>529000</v>
      </c>
      <c r="U4708" s="15" t="n">
        <v>174400</v>
      </c>
      <c r="V4708">
        <f>IFERROR(VLOOKUP(D4708,Tablas_Equivalencia!$A$3:$B$8,2,FALSE),"Sin dato")</f>
        <v/>
      </c>
      <c r="W4708">
        <f>IFERROR(VLOOKUP(L4708,Tablas_Equivalencia!$D$3:$E$9,2,FALSE),"Sin dato")</f>
        <v/>
      </c>
      <c r="X4708">
        <f>IF(I4708=1,"Varón","Mujer")</f>
        <v/>
      </c>
      <c r="Y4708">
        <f>IFERROR(VLOOKUP(M4708,Tablas_Equivalencia!$G$3:$H$6,2,FALSE),"Sin dato")</f>
        <v/>
      </c>
      <c r="Z4708">
        <f>IF(J4708&lt;=24,"18-24","25-29")</f>
        <v/>
      </c>
      <c r="AA4708">
        <f>IF(M4708&lt;&gt;1,"",IF(P4708=2,1,0))</f>
        <v/>
      </c>
      <c r="AB4708">
        <f>IF(M4708&lt;&gt;1,"",IF(O4708&gt;=2,1,0))</f>
        <v/>
      </c>
      <c r="AC4708">
        <f>IF(M4708&lt;&gt;1,"",IF(OR(Q4708=999,Q4708=""),"",IF(OR(Q4708&lt;35,Q4708&gt;48),1,0)))</f>
        <v/>
      </c>
      <c r="AD4708">
        <f>IF(COUNT(AA4708:AC4708)&lt;3,"",SUM(AA4708:AC4708))</f>
        <v/>
      </c>
      <c r="AE4708">
        <f>IF(L4708&gt;=4,2,IF(L4708&gt;=2,1,0))</f>
        <v/>
      </c>
      <c r="AF4708">
        <f>IF(L4708&gt;=5,1,0)</f>
        <v/>
      </c>
      <c r="AG4708">
        <f>AE4708+AF4708</f>
        <v/>
      </c>
      <c r="AH4708" s="15">
        <f>IF(M4708&lt;&gt;1,"",IF(OR(R4708=-9,R4708=""),"",R4708))</f>
        <v/>
      </c>
      <c r="AI4708">
        <f>IF(M4708&lt;&gt;1,"",IF(OR(Q4708=999,Q4708=""),"",Q4708))</f>
        <v/>
      </c>
    </row>
    <row r="4709">
      <c r="A4709" t="inlineStr">
        <is>
          <t>TQRMNOP125193</t>
        </is>
      </c>
      <c r="B4709" t="n">
        <v>2025</v>
      </c>
      <c r="C4709" t="n">
        <v>1</v>
      </c>
      <c r="D4709" t="n">
        <v>43</v>
      </c>
      <c r="E4709" t="inlineStr">
        <is>
          <t>S</t>
        </is>
      </c>
      <c r="F4709" t="n">
        <v>19</v>
      </c>
      <c r="G4709" t="n">
        <v>1060</v>
      </c>
      <c r="H4709" t="n">
        <v>3</v>
      </c>
      <c r="I4709" t="n">
        <v>2</v>
      </c>
      <c r="J4709" t="n">
        <v>21</v>
      </c>
      <c r="K4709" t="n">
        <v>1</v>
      </c>
      <c r="L4709" t="n">
        <v>4</v>
      </c>
      <c r="M4709" t="n">
        <v>2</v>
      </c>
      <c r="R4709" s="15" t="n">
        <v>0</v>
      </c>
      <c r="S4709" s="15" t="n">
        <v>0</v>
      </c>
      <c r="T4709" s="15" t="n">
        <v>0</v>
      </c>
      <c r="U4709" s="15" t="n">
        <v>244100</v>
      </c>
      <c r="V4709">
        <f>IFERROR(VLOOKUP(D4709,Tablas_Equivalencia!$A$3:$B$8,2,FALSE),"Sin dato")</f>
        <v/>
      </c>
      <c r="W4709">
        <f>IFERROR(VLOOKUP(L4709,Tablas_Equivalencia!$D$3:$E$9,2,FALSE),"Sin dato")</f>
        <v/>
      </c>
      <c r="X4709">
        <f>IF(I4709=1,"Varón","Mujer")</f>
        <v/>
      </c>
      <c r="Y4709">
        <f>IFERROR(VLOOKUP(M4709,Tablas_Equivalencia!$G$3:$H$6,2,FALSE),"Sin dato")</f>
        <v/>
      </c>
      <c r="Z4709">
        <f>IF(J4709&lt;=24,"18-24","25-29")</f>
        <v/>
      </c>
      <c r="AA4709">
        <f>IF(M4709&lt;&gt;1,"",IF(P4709=2,1,0))</f>
        <v/>
      </c>
      <c r="AB4709">
        <f>IF(M4709&lt;&gt;1,"",IF(O4709&gt;=2,1,0))</f>
        <v/>
      </c>
      <c r="AC4709">
        <f>IF(M4709&lt;&gt;1,"",IF(OR(Q4709=999,Q4709=""),"",IF(OR(Q4709&lt;35,Q4709&gt;48),1,0)))</f>
        <v/>
      </c>
      <c r="AD4709">
        <f>IF(COUNT(AA4709:AC4709)&lt;3,"",SUM(AA4709:AC4709))</f>
        <v/>
      </c>
      <c r="AE4709">
        <f>IF(L4709&gt;=4,2,IF(L4709&gt;=2,1,0))</f>
        <v/>
      </c>
      <c r="AF4709">
        <f>IF(L4709&gt;=5,1,0)</f>
        <v/>
      </c>
      <c r="AG4709">
        <f>AE4709+AF4709</f>
        <v/>
      </c>
      <c r="AH4709" s="15">
        <f>IF(M4709&lt;&gt;1,"",IF(OR(R4709=-9,R4709=""),"",R4709))</f>
        <v/>
      </c>
      <c r="AI4709">
        <f>IF(M4709&lt;&gt;1,"",IF(OR(Q4709=999,Q4709=""),"",Q4709))</f>
        <v/>
      </c>
    </row>
    <row r="4710">
      <c r="A4710" t="inlineStr">
        <is>
          <t>TQRMNOP125198</t>
        </is>
      </c>
      <c r="B4710" t="n">
        <v>2025</v>
      </c>
      <c r="C4710" t="n">
        <v>1</v>
      </c>
      <c r="D4710" t="n">
        <v>43</v>
      </c>
      <c r="E4710" t="inlineStr">
        <is>
          <t>S</t>
        </is>
      </c>
      <c r="F4710" t="n">
        <v>30</v>
      </c>
      <c r="G4710" t="n">
        <v>626</v>
      </c>
      <c r="H4710" t="n">
        <v>1</v>
      </c>
      <c r="I4710" t="n">
        <v>1</v>
      </c>
      <c r="J4710" t="n">
        <v>24</v>
      </c>
      <c r="K4710" t="n">
        <v>1</v>
      </c>
      <c r="L4710" t="n">
        <v>3</v>
      </c>
      <c r="M4710" t="n">
        <v>1</v>
      </c>
      <c r="N4710" t="n">
        <v>3</v>
      </c>
      <c r="O4710" t="n">
        <v>3</v>
      </c>
      <c r="P4710" t="n">
        <v>2</v>
      </c>
      <c r="Q4710" t="n">
        <v>29</v>
      </c>
      <c r="R4710" s="15" t="n">
        <v>419000</v>
      </c>
      <c r="S4710" s="15" t="n">
        <v>0</v>
      </c>
      <c r="T4710" s="15" t="n">
        <v>419000</v>
      </c>
      <c r="U4710" s="15" t="n">
        <v>158400</v>
      </c>
      <c r="V4710">
        <f>IFERROR(VLOOKUP(D4710,Tablas_Equivalencia!$A$3:$B$8,2,FALSE),"Sin dato")</f>
        <v/>
      </c>
      <c r="W4710">
        <f>IFERROR(VLOOKUP(L4710,Tablas_Equivalencia!$D$3:$E$9,2,FALSE),"Sin dato")</f>
        <v/>
      </c>
      <c r="X4710">
        <f>IF(I4710=1,"Varón","Mujer")</f>
        <v/>
      </c>
      <c r="Y4710">
        <f>IFERROR(VLOOKUP(M4710,Tablas_Equivalencia!$G$3:$H$6,2,FALSE),"Sin dato")</f>
        <v/>
      </c>
      <c r="Z4710">
        <f>IF(J4710&lt;=24,"18-24","25-29")</f>
        <v/>
      </c>
      <c r="AA4710">
        <f>IF(M4710&lt;&gt;1,"",IF(P4710=2,1,0))</f>
        <v/>
      </c>
      <c r="AB4710">
        <f>IF(M4710&lt;&gt;1,"",IF(O4710&gt;=2,1,0))</f>
        <v/>
      </c>
      <c r="AC4710">
        <f>IF(M4710&lt;&gt;1,"",IF(OR(Q4710=999,Q4710=""),"",IF(OR(Q4710&lt;35,Q4710&gt;48),1,0)))</f>
        <v/>
      </c>
      <c r="AD4710">
        <f>IF(COUNT(AA4710:AC4710)&lt;3,"",SUM(AA4710:AC4710))</f>
        <v/>
      </c>
      <c r="AE4710">
        <f>IF(L4710&gt;=4,2,IF(L4710&gt;=2,1,0))</f>
        <v/>
      </c>
      <c r="AF4710">
        <f>IF(L4710&gt;=5,1,0)</f>
        <v/>
      </c>
      <c r="AG4710">
        <f>AE4710+AF4710</f>
        <v/>
      </c>
      <c r="AH4710" s="15">
        <f>IF(M4710&lt;&gt;1,"",IF(OR(R4710=-9,R4710=""),"",R4710))</f>
        <v/>
      </c>
      <c r="AI4710">
        <f>IF(M4710&lt;&gt;1,"",IF(OR(Q4710=999,Q4710=""),"",Q4710))</f>
        <v/>
      </c>
    </row>
    <row r="4711">
      <c r="A4711" t="inlineStr">
        <is>
          <t>TQRMNOP125203</t>
        </is>
      </c>
      <c r="B4711" t="n">
        <v>2025</v>
      </c>
      <c r="C4711" t="n">
        <v>1</v>
      </c>
      <c r="D4711" t="n">
        <v>43</v>
      </c>
      <c r="E4711" t="inlineStr">
        <is>
          <t>S</t>
        </is>
      </c>
      <c r="F4711" t="n">
        <v>30</v>
      </c>
      <c r="G4711" t="n">
        <v>1509</v>
      </c>
      <c r="H4711" t="n">
        <v>3</v>
      </c>
      <c r="I4711" t="n">
        <v>2</v>
      </c>
      <c r="J4711" t="n">
        <v>27</v>
      </c>
      <c r="K4711" t="n">
        <v>1</v>
      </c>
      <c r="L4711" t="n">
        <v>3</v>
      </c>
      <c r="M4711" t="n">
        <v>3</v>
      </c>
      <c r="R4711" s="15" t="n">
        <v>0</v>
      </c>
      <c r="S4711" s="15" t="n">
        <v>0</v>
      </c>
      <c r="T4711" s="15" t="n">
        <v>0</v>
      </c>
      <c r="U4711" s="15" t="n">
        <v>230200</v>
      </c>
      <c r="V4711">
        <f>IFERROR(VLOOKUP(D4711,Tablas_Equivalencia!$A$3:$B$8,2,FALSE),"Sin dato")</f>
        <v/>
      </c>
      <c r="W4711">
        <f>IFERROR(VLOOKUP(L4711,Tablas_Equivalencia!$D$3:$E$9,2,FALSE),"Sin dato")</f>
        <v/>
      </c>
      <c r="X4711">
        <f>IF(I4711=1,"Varón","Mujer")</f>
        <v/>
      </c>
      <c r="Y4711">
        <f>IFERROR(VLOOKUP(M4711,Tablas_Equivalencia!$G$3:$H$6,2,FALSE),"Sin dato")</f>
        <v/>
      </c>
      <c r="Z4711">
        <f>IF(J4711&lt;=24,"18-24","25-29")</f>
        <v/>
      </c>
      <c r="AA4711">
        <f>IF(M4711&lt;&gt;1,"",IF(P4711=2,1,0))</f>
        <v/>
      </c>
      <c r="AB4711">
        <f>IF(M4711&lt;&gt;1,"",IF(O4711&gt;=2,1,0))</f>
        <v/>
      </c>
      <c r="AC4711">
        <f>IF(M4711&lt;&gt;1,"",IF(OR(Q4711=999,Q4711=""),"",IF(OR(Q4711&lt;35,Q4711&gt;48),1,0)))</f>
        <v/>
      </c>
      <c r="AD4711">
        <f>IF(COUNT(AA4711:AC4711)&lt;3,"",SUM(AA4711:AC4711))</f>
        <v/>
      </c>
      <c r="AE4711">
        <f>IF(L4711&gt;=4,2,IF(L4711&gt;=2,1,0))</f>
        <v/>
      </c>
      <c r="AF4711">
        <f>IF(L4711&gt;=5,1,0)</f>
        <v/>
      </c>
      <c r="AG4711">
        <f>AE4711+AF4711</f>
        <v/>
      </c>
      <c r="AH4711" s="15">
        <f>IF(M4711&lt;&gt;1,"",IF(OR(R4711=-9,R4711=""),"",R4711))</f>
        <v/>
      </c>
      <c r="AI4711">
        <f>IF(M4711&lt;&gt;1,"",IF(OR(Q4711=999,Q4711=""),"",Q4711))</f>
        <v/>
      </c>
    </row>
    <row r="4712">
      <c r="A4712" t="inlineStr">
        <is>
          <t>TQRMNOP125204</t>
        </is>
      </c>
      <c r="B4712" t="n">
        <v>2025</v>
      </c>
      <c r="C4712" t="n">
        <v>1</v>
      </c>
      <c r="D4712" t="n">
        <v>1</v>
      </c>
      <c r="E4712" t="inlineStr">
        <is>
          <t>S</t>
        </is>
      </c>
      <c r="F4712" t="n">
        <v>33</v>
      </c>
      <c r="G4712" t="n">
        <v>959</v>
      </c>
      <c r="H4712" t="n">
        <v>1</v>
      </c>
      <c r="I4712" t="n">
        <v>1</v>
      </c>
      <c r="J4712" t="n">
        <v>27</v>
      </c>
      <c r="K4712" t="n">
        <v>2</v>
      </c>
      <c r="L4712" t="n">
        <v>3</v>
      </c>
      <c r="M4712" t="n">
        <v>1</v>
      </c>
      <c r="N4712" t="n">
        <v>3</v>
      </c>
      <c r="O4712" t="n">
        <v>1</v>
      </c>
      <c r="P4712" t="n">
        <v>1</v>
      </c>
      <c r="Q4712" t="n">
        <v>8</v>
      </c>
      <c r="R4712" s="15" t="n">
        <v>323000</v>
      </c>
      <c r="S4712" s="15" t="n">
        <v>0</v>
      </c>
      <c r="T4712" s="15" t="n">
        <v>323000</v>
      </c>
      <c r="U4712" s="15" t="n">
        <v>313700</v>
      </c>
      <c r="V4712">
        <f>IFERROR(VLOOKUP(D4712,Tablas_Equivalencia!$A$3:$B$8,2,FALSE),"Sin dato")</f>
        <v/>
      </c>
      <c r="W4712">
        <f>IFERROR(VLOOKUP(L4712,Tablas_Equivalencia!$D$3:$E$9,2,FALSE),"Sin dato")</f>
        <v/>
      </c>
      <c r="X4712">
        <f>IF(I4712=1,"Varón","Mujer")</f>
        <v/>
      </c>
      <c r="Y4712">
        <f>IFERROR(VLOOKUP(M4712,Tablas_Equivalencia!$G$3:$H$6,2,FALSE),"Sin dato")</f>
        <v/>
      </c>
      <c r="Z4712">
        <f>IF(J4712&lt;=24,"18-24","25-29")</f>
        <v/>
      </c>
      <c r="AA4712">
        <f>IF(M4712&lt;&gt;1,"",IF(P4712=2,1,0))</f>
        <v/>
      </c>
      <c r="AB4712">
        <f>IF(M4712&lt;&gt;1,"",IF(O4712&gt;=2,1,0))</f>
        <v/>
      </c>
      <c r="AC4712">
        <f>IF(M4712&lt;&gt;1,"",IF(OR(Q4712=999,Q4712=""),"",IF(OR(Q4712&lt;35,Q4712&gt;48),1,0)))</f>
        <v/>
      </c>
      <c r="AD4712">
        <f>IF(COUNT(AA4712:AC4712)&lt;3,"",SUM(AA4712:AC4712))</f>
        <v/>
      </c>
      <c r="AE4712">
        <f>IF(L4712&gt;=4,2,IF(L4712&gt;=2,1,0))</f>
        <v/>
      </c>
      <c r="AF4712">
        <f>IF(L4712&gt;=5,1,0)</f>
        <v/>
      </c>
      <c r="AG4712">
        <f>AE4712+AF4712</f>
        <v/>
      </c>
      <c r="AH4712" s="15">
        <f>IF(M4712&lt;&gt;1,"",IF(OR(R4712=-9,R4712=""),"",R4712))</f>
        <v/>
      </c>
      <c r="AI4712">
        <f>IF(M4712&lt;&gt;1,"",IF(OR(Q4712=999,Q4712=""),"",Q4712))</f>
        <v/>
      </c>
    </row>
    <row r="4713">
      <c r="A4713" t="inlineStr">
        <is>
          <t>TQRMNOP125207</t>
        </is>
      </c>
      <c r="B4713" t="n">
        <v>2025</v>
      </c>
      <c r="C4713" t="n">
        <v>1</v>
      </c>
      <c r="D4713" t="n">
        <v>1</v>
      </c>
      <c r="E4713" t="inlineStr">
        <is>
          <t>S</t>
        </is>
      </c>
      <c r="F4713" t="n">
        <v>33</v>
      </c>
      <c r="G4713" t="n">
        <v>1528</v>
      </c>
      <c r="H4713" t="n">
        <v>1</v>
      </c>
      <c r="I4713" t="n">
        <v>1</v>
      </c>
      <c r="J4713" t="n">
        <v>23</v>
      </c>
      <c r="K4713" t="n">
        <v>2</v>
      </c>
      <c r="L4713" t="n">
        <v>6</v>
      </c>
      <c r="M4713" t="n">
        <v>1</v>
      </c>
      <c r="N4713" t="n">
        <v>3</v>
      </c>
      <c r="O4713" t="n">
        <v>1</v>
      </c>
      <c r="P4713" t="n">
        <v>1</v>
      </c>
      <c r="Q4713" t="n">
        <v>49</v>
      </c>
      <c r="R4713" s="15" t="n">
        <v>545000</v>
      </c>
      <c r="S4713" s="15" t="n">
        <v>87000</v>
      </c>
      <c r="T4713" s="15" t="n">
        <v>632000</v>
      </c>
      <c r="U4713" s="15" t="n">
        <v>74500</v>
      </c>
      <c r="V4713">
        <f>IFERROR(VLOOKUP(D4713,Tablas_Equivalencia!$A$3:$B$8,2,FALSE),"Sin dato")</f>
        <v/>
      </c>
      <c r="W4713">
        <f>IFERROR(VLOOKUP(L4713,Tablas_Equivalencia!$D$3:$E$9,2,FALSE),"Sin dato")</f>
        <v/>
      </c>
      <c r="X4713">
        <f>IF(I4713=1,"Varón","Mujer")</f>
        <v/>
      </c>
      <c r="Y4713">
        <f>IFERROR(VLOOKUP(M4713,Tablas_Equivalencia!$G$3:$H$6,2,FALSE),"Sin dato")</f>
        <v/>
      </c>
      <c r="Z4713">
        <f>IF(J4713&lt;=24,"18-24","25-29")</f>
        <v/>
      </c>
      <c r="AA4713">
        <f>IF(M4713&lt;&gt;1,"",IF(P4713=2,1,0))</f>
        <v/>
      </c>
      <c r="AB4713">
        <f>IF(M4713&lt;&gt;1,"",IF(O4713&gt;=2,1,0))</f>
        <v/>
      </c>
      <c r="AC4713">
        <f>IF(M4713&lt;&gt;1,"",IF(OR(Q4713=999,Q4713=""),"",IF(OR(Q4713&lt;35,Q4713&gt;48),1,0)))</f>
        <v/>
      </c>
      <c r="AD4713">
        <f>IF(COUNT(AA4713:AC4713)&lt;3,"",SUM(AA4713:AC4713))</f>
        <v/>
      </c>
      <c r="AE4713">
        <f>IF(L4713&gt;=4,2,IF(L4713&gt;=2,1,0))</f>
        <v/>
      </c>
      <c r="AF4713">
        <f>IF(L4713&gt;=5,1,0)</f>
        <v/>
      </c>
      <c r="AG4713">
        <f>AE4713+AF4713</f>
        <v/>
      </c>
      <c r="AH4713" s="15">
        <f>IF(M4713&lt;&gt;1,"",IF(OR(R4713=-9,R4713=""),"",R4713))</f>
        <v/>
      </c>
      <c r="AI4713">
        <f>IF(M4713&lt;&gt;1,"",IF(OR(Q4713=999,Q4713=""),"",Q4713))</f>
        <v/>
      </c>
    </row>
    <row r="4714">
      <c r="A4714" t="inlineStr">
        <is>
          <t>TQRMNOP125210</t>
        </is>
      </c>
      <c r="B4714" t="n">
        <v>2025</v>
      </c>
      <c r="C4714" t="n">
        <v>1</v>
      </c>
      <c r="D4714" t="n">
        <v>1</v>
      </c>
      <c r="E4714" t="inlineStr">
        <is>
          <t>S</t>
        </is>
      </c>
      <c r="F4714" t="n">
        <v>32</v>
      </c>
      <c r="G4714" t="n">
        <v>1191</v>
      </c>
      <c r="H4714" t="n">
        <v>3</v>
      </c>
      <c r="I4714" t="n">
        <v>2</v>
      </c>
      <c r="J4714" t="n">
        <v>24</v>
      </c>
      <c r="K4714" t="n">
        <v>2</v>
      </c>
      <c r="L4714" t="n">
        <v>3</v>
      </c>
      <c r="M4714" t="n">
        <v>3</v>
      </c>
      <c r="R4714" s="15" t="n">
        <v>0</v>
      </c>
      <c r="S4714" s="15" t="n">
        <v>32000</v>
      </c>
      <c r="T4714" s="15" t="n">
        <v>32000</v>
      </c>
      <c r="U4714" s="15" t="n">
        <v>118600</v>
      </c>
      <c r="V4714">
        <f>IFERROR(VLOOKUP(D4714,Tablas_Equivalencia!$A$3:$B$8,2,FALSE),"Sin dato")</f>
        <v/>
      </c>
      <c r="W4714">
        <f>IFERROR(VLOOKUP(L4714,Tablas_Equivalencia!$D$3:$E$9,2,FALSE),"Sin dato")</f>
        <v/>
      </c>
      <c r="X4714">
        <f>IF(I4714=1,"Varón","Mujer")</f>
        <v/>
      </c>
      <c r="Y4714">
        <f>IFERROR(VLOOKUP(M4714,Tablas_Equivalencia!$G$3:$H$6,2,FALSE),"Sin dato")</f>
        <v/>
      </c>
      <c r="Z4714">
        <f>IF(J4714&lt;=24,"18-24","25-29")</f>
        <v/>
      </c>
      <c r="AA4714">
        <f>IF(M4714&lt;&gt;1,"",IF(P4714=2,1,0))</f>
        <v/>
      </c>
      <c r="AB4714">
        <f>IF(M4714&lt;&gt;1,"",IF(O4714&gt;=2,1,0))</f>
        <v/>
      </c>
      <c r="AC4714">
        <f>IF(M4714&lt;&gt;1,"",IF(OR(Q4714=999,Q4714=""),"",IF(OR(Q4714&lt;35,Q4714&gt;48),1,0)))</f>
        <v/>
      </c>
      <c r="AD4714">
        <f>IF(COUNT(AA4714:AC4714)&lt;3,"",SUM(AA4714:AC4714))</f>
        <v/>
      </c>
      <c r="AE4714">
        <f>IF(L4714&gt;=4,2,IF(L4714&gt;=2,1,0))</f>
        <v/>
      </c>
      <c r="AF4714">
        <f>IF(L4714&gt;=5,1,0)</f>
        <v/>
      </c>
      <c r="AG4714">
        <f>AE4714+AF4714</f>
        <v/>
      </c>
      <c r="AH4714" s="15">
        <f>IF(M4714&lt;&gt;1,"",IF(OR(R4714=-9,R4714=""),"",R4714))</f>
        <v/>
      </c>
      <c r="AI4714">
        <f>IF(M4714&lt;&gt;1,"",IF(OR(Q4714=999,Q4714=""),"",Q4714))</f>
        <v/>
      </c>
    </row>
    <row r="4715">
      <c r="A4715" t="inlineStr">
        <is>
          <t>TQRMNOP125211</t>
        </is>
      </c>
      <c r="B4715" t="n">
        <v>2025</v>
      </c>
      <c r="C4715" t="n">
        <v>1</v>
      </c>
      <c r="D4715" t="n">
        <v>1</v>
      </c>
      <c r="E4715" t="inlineStr">
        <is>
          <t>S</t>
        </is>
      </c>
      <c r="F4715" t="n">
        <v>32</v>
      </c>
      <c r="G4715" t="n">
        <v>1279</v>
      </c>
      <c r="H4715" t="n">
        <v>3</v>
      </c>
      <c r="I4715" t="n">
        <v>2</v>
      </c>
      <c r="J4715" t="n">
        <v>21</v>
      </c>
      <c r="K4715" t="n">
        <v>1</v>
      </c>
      <c r="L4715" t="n">
        <v>5</v>
      </c>
      <c r="M4715" t="n">
        <v>3</v>
      </c>
      <c r="R4715" s="15" t="n">
        <v>0</v>
      </c>
      <c r="S4715" s="15" t="n">
        <v>0</v>
      </c>
      <c r="T4715" s="15" t="n">
        <v>0</v>
      </c>
      <c r="U4715" s="15" t="n">
        <v>138300</v>
      </c>
      <c r="V4715">
        <f>IFERROR(VLOOKUP(D4715,Tablas_Equivalencia!$A$3:$B$8,2,FALSE),"Sin dato")</f>
        <v/>
      </c>
      <c r="W4715">
        <f>IFERROR(VLOOKUP(L4715,Tablas_Equivalencia!$D$3:$E$9,2,FALSE),"Sin dato")</f>
        <v/>
      </c>
      <c r="X4715">
        <f>IF(I4715=1,"Varón","Mujer")</f>
        <v/>
      </c>
      <c r="Y4715">
        <f>IFERROR(VLOOKUP(M4715,Tablas_Equivalencia!$G$3:$H$6,2,FALSE),"Sin dato")</f>
        <v/>
      </c>
      <c r="Z4715">
        <f>IF(J4715&lt;=24,"18-24","25-29")</f>
        <v/>
      </c>
      <c r="AA4715">
        <f>IF(M4715&lt;&gt;1,"",IF(P4715=2,1,0))</f>
        <v/>
      </c>
      <c r="AB4715">
        <f>IF(M4715&lt;&gt;1,"",IF(O4715&gt;=2,1,0))</f>
        <v/>
      </c>
      <c r="AC4715">
        <f>IF(M4715&lt;&gt;1,"",IF(OR(Q4715=999,Q4715=""),"",IF(OR(Q4715&lt;35,Q4715&gt;48),1,0)))</f>
        <v/>
      </c>
      <c r="AD4715">
        <f>IF(COUNT(AA4715:AC4715)&lt;3,"",SUM(AA4715:AC4715))</f>
        <v/>
      </c>
      <c r="AE4715">
        <f>IF(L4715&gt;=4,2,IF(L4715&gt;=2,1,0))</f>
        <v/>
      </c>
      <c r="AF4715">
        <f>IF(L4715&gt;=5,1,0)</f>
        <v/>
      </c>
      <c r="AG4715">
        <f>AE4715+AF4715</f>
        <v/>
      </c>
      <c r="AH4715" s="15">
        <f>IF(M4715&lt;&gt;1,"",IF(OR(R4715=-9,R4715=""),"",R4715))</f>
        <v/>
      </c>
      <c r="AI4715">
        <f>IF(M4715&lt;&gt;1,"",IF(OR(Q4715=999,Q4715=""),"",Q4715))</f>
        <v/>
      </c>
    </row>
    <row r="4716">
      <c r="A4716" t="inlineStr">
        <is>
          <t>TQRMNOP125212</t>
        </is>
      </c>
      <c r="B4716" t="n">
        <v>2025</v>
      </c>
      <c r="C4716" t="n">
        <v>1</v>
      </c>
      <c r="D4716" t="n">
        <v>40</v>
      </c>
      <c r="E4716" t="inlineStr">
        <is>
          <t>N</t>
        </is>
      </c>
      <c r="F4716" t="n">
        <v>23</v>
      </c>
      <c r="G4716" t="n">
        <v>1373</v>
      </c>
      <c r="H4716" t="n">
        <v>1</v>
      </c>
      <c r="I4716" t="n">
        <v>2</v>
      </c>
      <c r="J4716" t="n">
        <v>20</v>
      </c>
      <c r="K4716" t="n">
        <v>2</v>
      </c>
      <c r="L4716" t="n">
        <v>5</v>
      </c>
      <c r="M4716" t="n">
        <v>1</v>
      </c>
      <c r="N4716" t="n">
        <v>2</v>
      </c>
      <c r="O4716" t="n">
        <v>1</v>
      </c>
      <c r="P4716" t="n">
        <v>1</v>
      </c>
      <c r="Q4716" t="n">
        <v>43</v>
      </c>
      <c r="R4716" s="15" t="n">
        <v>462000</v>
      </c>
      <c r="S4716" s="15" t="n">
        <v>0</v>
      </c>
      <c r="T4716" s="15" t="n">
        <v>462000</v>
      </c>
      <c r="U4716" s="15" t="n">
        <v>135900</v>
      </c>
      <c r="V4716">
        <f>IFERROR(VLOOKUP(D4716,Tablas_Equivalencia!$A$3:$B$8,2,FALSE),"Sin dato")</f>
        <v/>
      </c>
      <c r="W4716">
        <f>IFERROR(VLOOKUP(L4716,Tablas_Equivalencia!$D$3:$E$9,2,FALSE),"Sin dato")</f>
        <v/>
      </c>
      <c r="X4716">
        <f>IF(I4716=1,"Varón","Mujer")</f>
        <v/>
      </c>
      <c r="Y4716">
        <f>IFERROR(VLOOKUP(M4716,Tablas_Equivalencia!$G$3:$H$6,2,FALSE),"Sin dato")</f>
        <v/>
      </c>
      <c r="Z4716">
        <f>IF(J4716&lt;=24,"18-24","25-29")</f>
        <v/>
      </c>
      <c r="AA4716">
        <f>IF(M4716&lt;&gt;1,"",IF(P4716=2,1,0))</f>
        <v/>
      </c>
      <c r="AB4716">
        <f>IF(M4716&lt;&gt;1,"",IF(O4716&gt;=2,1,0))</f>
        <v/>
      </c>
      <c r="AC4716">
        <f>IF(M4716&lt;&gt;1,"",IF(OR(Q4716=999,Q4716=""),"",IF(OR(Q4716&lt;35,Q4716&gt;48),1,0)))</f>
        <v/>
      </c>
      <c r="AD4716">
        <f>IF(COUNT(AA4716:AC4716)&lt;3,"",SUM(AA4716:AC4716))</f>
        <v/>
      </c>
      <c r="AE4716">
        <f>IF(L4716&gt;=4,2,IF(L4716&gt;=2,1,0))</f>
        <v/>
      </c>
      <c r="AF4716">
        <f>IF(L4716&gt;=5,1,0)</f>
        <v/>
      </c>
      <c r="AG4716">
        <f>AE4716+AF4716</f>
        <v/>
      </c>
      <c r="AH4716" s="15">
        <f>IF(M4716&lt;&gt;1,"",IF(OR(R4716=-9,R4716=""),"",R4716))</f>
        <v/>
      </c>
      <c r="AI4716">
        <f>IF(M4716&lt;&gt;1,"",IF(OR(Q4716=999,Q4716=""),"",Q4716))</f>
        <v/>
      </c>
    </row>
    <row r="4717">
      <c r="A4717" t="inlineStr">
        <is>
          <t>TQRMNOP125213</t>
        </is>
      </c>
      <c r="B4717" t="n">
        <v>2025</v>
      </c>
      <c r="C4717" t="n">
        <v>1</v>
      </c>
      <c r="D4717" t="n">
        <v>43</v>
      </c>
      <c r="E4717" t="inlineStr">
        <is>
          <t>N</t>
        </is>
      </c>
      <c r="F4717" t="n">
        <v>34</v>
      </c>
      <c r="G4717" t="n">
        <v>897</v>
      </c>
      <c r="H4717" t="n">
        <v>2</v>
      </c>
      <c r="I4717" t="n">
        <v>1</v>
      </c>
      <c r="J4717" t="n">
        <v>22</v>
      </c>
      <c r="K4717" t="n">
        <v>2</v>
      </c>
      <c r="L4717" t="n">
        <v>4</v>
      </c>
      <c r="M4717" t="n">
        <v>1</v>
      </c>
      <c r="N4717" t="n">
        <v>3</v>
      </c>
      <c r="O4717" t="n">
        <v>3</v>
      </c>
      <c r="P4717" t="n">
        <v>1</v>
      </c>
      <c r="Q4717" t="n">
        <v>79</v>
      </c>
      <c r="R4717" s="15" t="n">
        <v>1064000</v>
      </c>
      <c r="S4717" s="15" t="n">
        <v>0</v>
      </c>
      <c r="T4717" s="15" t="n">
        <v>1064000</v>
      </c>
      <c r="U4717" s="15" t="n">
        <v>74200</v>
      </c>
      <c r="V4717">
        <f>IFERROR(VLOOKUP(D4717,Tablas_Equivalencia!$A$3:$B$8,2,FALSE),"Sin dato")</f>
        <v/>
      </c>
      <c r="W4717">
        <f>IFERROR(VLOOKUP(L4717,Tablas_Equivalencia!$D$3:$E$9,2,FALSE),"Sin dato")</f>
        <v/>
      </c>
      <c r="X4717">
        <f>IF(I4717=1,"Varón","Mujer")</f>
        <v/>
      </c>
      <c r="Y4717">
        <f>IFERROR(VLOOKUP(M4717,Tablas_Equivalencia!$G$3:$H$6,2,FALSE),"Sin dato")</f>
        <v/>
      </c>
      <c r="Z4717">
        <f>IF(J4717&lt;=24,"18-24","25-29")</f>
        <v/>
      </c>
      <c r="AA4717">
        <f>IF(M4717&lt;&gt;1,"",IF(P4717=2,1,0))</f>
        <v/>
      </c>
      <c r="AB4717">
        <f>IF(M4717&lt;&gt;1,"",IF(O4717&gt;=2,1,0))</f>
        <v/>
      </c>
      <c r="AC4717">
        <f>IF(M4717&lt;&gt;1,"",IF(OR(Q4717=999,Q4717=""),"",IF(OR(Q4717&lt;35,Q4717&gt;48),1,0)))</f>
        <v/>
      </c>
      <c r="AD4717">
        <f>IF(COUNT(AA4717:AC4717)&lt;3,"",SUM(AA4717:AC4717))</f>
        <v/>
      </c>
      <c r="AE4717">
        <f>IF(L4717&gt;=4,2,IF(L4717&gt;=2,1,0))</f>
        <v/>
      </c>
      <c r="AF4717">
        <f>IF(L4717&gt;=5,1,0)</f>
        <v/>
      </c>
      <c r="AG4717">
        <f>AE4717+AF4717</f>
        <v/>
      </c>
      <c r="AH4717" s="15">
        <f>IF(M4717&lt;&gt;1,"",IF(OR(R4717=-9,R4717=""),"",R4717))</f>
        <v/>
      </c>
      <c r="AI4717">
        <f>IF(M4717&lt;&gt;1,"",IF(OR(Q4717=999,Q4717=""),"",Q4717))</f>
        <v/>
      </c>
    </row>
    <row r="4718">
      <c r="A4718" t="inlineStr">
        <is>
          <t>TQRMNOP125217</t>
        </is>
      </c>
      <c r="B4718" t="n">
        <v>2025</v>
      </c>
      <c r="C4718" t="n">
        <v>1</v>
      </c>
      <c r="D4718" t="n">
        <v>1</v>
      </c>
      <c r="E4718" t="inlineStr">
        <is>
          <t>S</t>
        </is>
      </c>
      <c r="F4718" t="n">
        <v>33</v>
      </c>
      <c r="G4718" t="n">
        <v>560</v>
      </c>
      <c r="H4718" t="n">
        <v>2</v>
      </c>
      <c r="I4718" t="n">
        <v>1</v>
      </c>
      <c r="J4718" t="n">
        <v>22</v>
      </c>
      <c r="K4718" t="n">
        <v>2</v>
      </c>
      <c r="L4718" t="n">
        <v>6</v>
      </c>
      <c r="M4718" t="n">
        <v>1</v>
      </c>
      <c r="N4718" t="n">
        <v>3</v>
      </c>
      <c r="O4718" t="n">
        <v>1</v>
      </c>
      <c r="P4718" t="n">
        <v>1</v>
      </c>
      <c r="Q4718" t="n">
        <v>40</v>
      </c>
      <c r="R4718" s="15" t="n">
        <v>700000</v>
      </c>
      <c r="S4718" s="15" t="n">
        <v>0</v>
      </c>
      <c r="T4718" s="15" t="n">
        <v>700000</v>
      </c>
      <c r="U4718" s="15" t="n">
        <v>409200</v>
      </c>
      <c r="V4718">
        <f>IFERROR(VLOOKUP(D4718,Tablas_Equivalencia!$A$3:$B$8,2,FALSE),"Sin dato")</f>
        <v/>
      </c>
      <c r="W4718">
        <f>IFERROR(VLOOKUP(L4718,Tablas_Equivalencia!$D$3:$E$9,2,FALSE),"Sin dato")</f>
        <v/>
      </c>
      <c r="X4718">
        <f>IF(I4718=1,"Varón","Mujer")</f>
        <v/>
      </c>
      <c r="Y4718">
        <f>IFERROR(VLOOKUP(M4718,Tablas_Equivalencia!$G$3:$H$6,2,FALSE),"Sin dato")</f>
        <v/>
      </c>
      <c r="Z4718">
        <f>IF(J4718&lt;=24,"18-24","25-29")</f>
        <v/>
      </c>
      <c r="AA4718">
        <f>IF(M4718&lt;&gt;1,"",IF(P4718=2,1,0))</f>
        <v/>
      </c>
      <c r="AB4718">
        <f>IF(M4718&lt;&gt;1,"",IF(O4718&gt;=2,1,0))</f>
        <v/>
      </c>
      <c r="AC4718">
        <f>IF(M4718&lt;&gt;1,"",IF(OR(Q4718=999,Q4718=""),"",IF(OR(Q4718&lt;35,Q4718&gt;48),1,0)))</f>
        <v/>
      </c>
      <c r="AD4718">
        <f>IF(COUNT(AA4718:AC4718)&lt;3,"",SUM(AA4718:AC4718))</f>
        <v/>
      </c>
      <c r="AE4718">
        <f>IF(L4718&gt;=4,2,IF(L4718&gt;=2,1,0))</f>
        <v/>
      </c>
      <c r="AF4718">
        <f>IF(L4718&gt;=5,1,0)</f>
        <v/>
      </c>
      <c r="AG4718">
        <f>AE4718+AF4718</f>
        <v/>
      </c>
      <c r="AH4718" s="15">
        <f>IF(M4718&lt;&gt;1,"",IF(OR(R4718=-9,R4718=""),"",R4718))</f>
        <v/>
      </c>
      <c r="AI4718">
        <f>IF(M4718&lt;&gt;1,"",IF(OR(Q4718=999,Q4718=""),"",Q4718))</f>
        <v/>
      </c>
    </row>
    <row r="4719">
      <c r="A4719" t="inlineStr">
        <is>
          <t>TQRMNOP125225</t>
        </is>
      </c>
      <c r="B4719" t="n">
        <v>2025</v>
      </c>
      <c r="C4719" t="n">
        <v>1</v>
      </c>
      <c r="D4719" t="n">
        <v>43</v>
      </c>
      <c r="E4719" t="inlineStr">
        <is>
          <t>S</t>
        </is>
      </c>
      <c r="F4719" t="n">
        <v>17</v>
      </c>
      <c r="G4719" t="n">
        <v>776</v>
      </c>
      <c r="H4719" t="n">
        <v>1</v>
      </c>
      <c r="I4719" t="n">
        <v>1</v>
      </c>
      <c r="J4719" t="n">
        <v>19</v>
      </c>
      <c r="K4719" t="n">
        <v>2</v>
      </c>
      <c r="L4719" t="n">
        <v>3</v>
      </c>
      <c r="M4719" t="n">
        <v>1</v>
      </c>
      <c r="N4719" t="n">
        <v>2</v>
      </c>
      <c r="O4719" t="n">
        <v>1</v>
      </c>
      <c r="P4719" t="n">
        <v>2</v>
      </c>
      <c r="Q4719" t="n">
        <v>32</v>
      </c>
      <c r="R4719" s="15" t="n">
        <v>292000</v>
      </c>
      <c r="S4719" s="15" t="n">
        <v>0</v>
      </c>
      <c r="T4719" s="15" t="n">
        <v>292000</v>
      </c>
      <c r="U4719" s="15" t="n">
        <v>629300</v>
      </c>
      <c r="V4719">
        <f>IFERROR(VLOOKUP(D4719,Tablas_Equivalencia!$A$3:$B$8,2,FALSE),"Sin dato")</f>
        <v/>
      </c>
      <c r="W4719">
        <f>IFERROR(VLOOKUP(L4719,Tablas_Equivalencia!$D$3:$E$9,2,FALSE),"Sin dato")</f>
        <v/>
      </c>
      <c r="X4719">
        <f>IF(I4719=1,"Varón","Mujer")</f>
        <v/>
      </c>
      <c r="Y4719">
        <f>IFERROR(VLOOKUP(M4719,Tablas_Equivalencia!$G$3:$H$6,2,FALSE),"Sin dato")</f>
        <v/>
      </c>
      <c r="Z4719">
        <f>IF(J4719&lt;=24,"18-24","25-29")</f>
        <v/>
      </c>
      <c r="AA4719">
        <f>IF(M4719&lt;&gt;1,"",IF(P4719=2,1,0))</f>
        <v/>
      </c>
      <c r="AB4719">
        <f>IF(M4719&lt;&gt;1,"",IF(O4719&gt;=2,1,0))</f>
        <v/>
      </c>
      <c r="AC4719">
        <f>IF(M4719&lt;&gt;1,"",IF(OR(Q4719=999,Q4719=""),"",IF(OR(Q4719&lt;35,Q4719&gt;48),1,0)))</f>
        <v/>
      </c>
      <c r="AD4719">
        <f>IF(COUNT(AA4719:AC4719)&lt;3,"",SUM(AA4719:AC4719))</f>
        <v/>
      </c>
      <c r="AE4719">
        <f>IF(L4719&gt;=4,2,IF(L4719&gt;=2,1,0))</f>
        <v/>
      </c>
      <c r="AF4719">
        <f>IF(L4719&gt;=5,1,0)</f>
        <v/>
      </c>
      <c r="AG4719">
        <f>AE4719+AF4719</f>
        <v/>
      </c>
      <c r="AH4719" s="15">
        <f>IF(M4719&lt;&gt;1,"",IF(OR(R4719=-9,R4719=""),"",R4719))</f>
        <v/>
      </c>
      <c r="AI4719">
        <f>IF(M4719&lt;&gt;1,"",IF(OR(Q4719=999,Q4719=""),"",Q4719))</f>
        <v/>
      </c>
    </row>
    <row r="4720">
      <c r="A4720" t="inlineStr">
        <is>
          <t>TQRMNOP125232</t>
        </is>
      </c>
      <c r="B4720" t="n">
        <v>2025</v>
      </c>
      <c r="C4720" t="n">
        <v>1</v>
      </c>
      <c r="D4720" t="n">
        <v>40</v>
      </c>
      <c r="E4720" t="inlineStr">
        <is>
          <t>N</t>
        </is>
      </c>
      <c r="F4720" t="n">
        <v>22</v>
      </c>
      <c r="G4720" t="n">
        <v>1337</v>
      </c>
      <c r="H4720" t="n">
        <v>3</v>
      </c>
      <c r="I4720" t="n">
        <v>1</v>
      </c>
      <c r="J4720" t="n">
        <v>20</v>
      </c>
      <c r="K4720" t="n">
        <v>2</v>
      </c>
      <c r="L4720" t="n">
        <v>3</v>
      </c>
      <c r="M4720" t="n">
        <v>1</v>
      </c>
      <c r="N4720" t="n">
        <v>2</v>
      </c>
      <c r="O4720" t="n">
        <v>1</v>
      </c>
      <c r="P4720" t="n">
        <v>2</v>
      </c>
      <c r="Q4720" t="n">
        <v>41</v>
      </c>
      <c r="R4720" s="15" t="n">
        <v>489000</v>
      </c>
      <c r="S4720" s="15" t="n">
        <v>0</v>
      </c>
      <c r="T4720" s="15" t="n">
        <v>489000</v>
      </c>
      <c r="U4720" s="15" t="n">
        <v>195200</v>
      </c>
      <c r="V4720">
        <f>IFERROR(VLOOKUP(D4720,Tablas_Equivalencia!$A$3:$B$8,2,FALSE),"Sin dato")</f>
        <v/>
      </c>
      <c r="W4720">
        <f>IFERROR(VLOOKUP(L4720,Tablas_Equivalencia!$D$3:$E$9,2,FALSE),"Sin dato")</f>
        <v/>
      </c>
      <c r="X4720">
        <f>IF(I4720=1,"Varón","Mujer")</f>
        <v/>
      </c>
      <c r="Y4720">
        <f>IFERROR(VLOOKUP(M4720,Tablas_Equivalencia!$G$3:$H$6,2,FALSE),"Sin dato")</f>
        <v/>
      </c>
      <c r="Z4720">
        <f>IF(J4720&lt;=24,"18-24","25-29")</f>
        <v/>
      </c>
      <c r="AA4720">
        <f>IF(M4720&lt;&gt;1,"",IF(P4720=2,1,0))</f>
        <v/>
      </c>
      <c r="AB4720">
        <f>IF(M4720&lt;&gt;1,"",IF(O4720&gt;=2,1,0))</f>
        <v/>
      </c>
      <c r="AC4720">
        <f>IF(M4720&lt;&gt;1,"",IF(OR(Q4720=999,Q4720=""),"",IF(OR(Q4720&lt;35,Q4720&gt;48),1,0)))</f>
        <v/>
      </c>
      <c r="AD4720">
        <f>IF(COUNT(AA4720:AC4720)&lt;3,"",SUM(AA4720:AC4720))</f>
        <v/>
      </c>
      <c r="AE4720">
        <f>IF(L4720&gt;=4,2,IF(L4720&gt;=2,1,0))</f>
        <v/>
      </c>
      <c r="AF4720">
        <f>IF(L4720&gt;=5,1,0)</f>
        <v/>
      </c>
      <c r="AG4720">
        <f>AE4720+AF4720</f>
        <v/>
      </c>
      <c r="AH4720" s="15">
        <f>IF(M4720&lt;&gt;1,"",IF(OR(R4720=-9,R4720=""),"",R4720))</f>
        <v/>
      </c>
      <c r="AI4720">
        <f>IF(M4720&lt;&gt;1,"",IF(OR(Q4720=999,Q4720=""),"",Q4720))</f>
        <v/>
      </c>
    </row>
    <row r="4721">
      <c r="A4721" t="inlineStr">
        <is>
          <t>TQRMNOP125235</t>
        </is>
      </c>
      <c r="B4721" t="n">
        <v>2025</v>
      </c>
      <c r="C4721" t="n">
        <v>1</v>
      </c>
      <c r="D4721" t="n">
        <v>41</v>
      </c>
      <c r="E4721" t="inlineStr">
        <is>
          <t>S</t>
        </is>
      </c>
      <c r="F4721" t="n">
        <v>8</v>
      </c>
      <c r="G4721" t="n">
        <v>1327</v>
      </c>
      <c r="H4721" t="n">
        <v>3</v>
      </c>
      <c r="I4721" t="n">
        <v>1</v>
      </c>
      <c r="J4721" t="n">
        <v>22</v>
      </c>
      <c r="K4721" t="n">
        <v>2</v>
      </c>
      <c r="L4721" t="n">
        <v>6</v>
      </c>
      <c r="M4721" t="n">
        <v>3</v>
      </c>
      <c r="R4721" s="15" t="n">
        <v>0</v>
      </c>
      <c r="S4721" s="15" t="n">
        <v>0</v>
      </c>
      <c r="T4721" s="15" t="n">
        <v>0</v>
      </c>
      <c r="U4721" s="15" t="n">
        <v>48400</v>
      </c>
      <c r="V4721">
        <f>IFERROR(VLOOKUP(D4721,Tablas_Equivalencia!$A$3:$B$8,2,FALSE),"Sin dato")</f>
        <v/>
      </c>
      <c r="W4721">
        <f>IFERROR(VLOOKUP(L4721,Tablas_Equivalencia!$D$3:$E$9,2,FALSE),"Sin dato")</f>
        <v/>
      </c>
      <c r="X4721">
        <f>IF(I4721=1,"Varón","Mujer")</f>
        <v/>
      </c>
      <c r="Y4721">
        <f>IFERROR(VLOOKUP(M4721,Tablas_Equivalencia!$G$3:$H$6,2,FALSE),"Sin dato")</f>
        <v/>
      </c>
      <c r="Z4721">
        <f>IF(J4721&lt;=24,"18-24","25-29")</f>
        <v/>
      </c>
      <c r="AA4721">
        <f>IF(M4721&lt;&gt;1,"",IF(P4721=2,1,0))</f>
        <v/>
      </c>
      <c r="AB4721">
        <f>IF(M4721&lt;&gt;1,"",IF(O4721&gt;=2,1,0))</f>
        <v/>
      </c>
      <c r="AC4721">
        <f>IF(M4721&lt;&gt;1,"",IF(OR(Q4721=999,Q4721=""),"",IF(OR(Q4721&lt;35,Q4721&gt;48),1,0)))</f>
        <v/>
      </c>
      <c r="AD4721">
        <f>IF(COUNT(AA4721:AC4721)&lt;3,"",SUM(AA4721:AC4721))</f>
        <v/>
      </c>
      <c r="AE4721">
        <f>IF(L4721&gt;=4,2,IF(L4721&gt;=2,1,0))</f>
        <v/>
      </c>
      <c r="AF4721">
        <f>IF(L4721&gt;=5,1,0)</f>
        <v/>
      </c>
      <c r="AG4721">
        <f>AE4721+AF4721</f>
        <v/>
      </c>
      <c r="AH4721" s="15">
        <f>IF(M4721&lt;&gt;1,"",IF(OR(R4721=-9,R4721=""),"",R4721))</f>
        <v/>
      </c>
      <c r="AI4721">
        <f>IF(M4721&lt;&gt;1,"",IF(OR(Q4721=999,Q4721=""),"",Q4721))</f>
        <v/>
      </c>
    </row>
    <row r="4722">
      <c r="A4722" t="inlineStr">
        <is>
          <t>TQRMNOP125237</t>
        </is>
      </c>
      <c r="B4722" t="n">
        <v>2025</v>
      </c>
      <c r="C4722" t="n">
        <v>1</v>
      </c>
      <c r="D4722" t="n">
        <v>42</v>
      </c>
      <c r="E4722" t="inlineStr">
        <is>
          <t>S</t>
        </is>
      </c>
      <c r="F4722" t="n">
        <v>10</v>
      </c>
      <c r="G4722" t="n">
        <v>1433</v>
      </c>
      <c r="H4722" t="n">
        <v>3</v>
      </c>
      <c r="I4722" t="n">
        <v>1</v>
      </c>
      <c r="J4722" t="n">
        <v>26</v>
      </c>
      <c r="K4722" t="n">
        <v>1</v>
      </c>
      <c r="L4722" t="n">
        <v>4</v>
      </c>
      <c r="M4722" t="n">
        <v>1</v>
      </c>
      <c r="N4722" t="n">
        <v>3</v>
      </c>
      <c r="O4722" t="n">
        <v>1</v>
      </c>
      <c r="P4722" t="n">
        <v>1</v>
      </c>
      <c r="Q4722" t="n">
        <v>50</v>
      </c>
      <c r="R4722" s="15" t="n">
        <v>2561000</v>
      </c>
      <c r="S4722" s="15" t="n">
        <v>0</v>
      </c>
      <c r="T4722" s="15" t="n">
        <v>2561000</v>
      </c>
      <c r="U4722" s="15" t="n">
        <v>80900</v>
      </c>
      <c r="V4722">
        <f>IFERROR(VLOOKUP(D4722,Tablas_Equivalencia!$A$3:$B$8,2,FALSE),"Sin dato")</f>
        <v/>
      </c>
      <c r="W4722">
        <f>IFERROR(VLOOKUP(L4722,Tablas_Equivalencia!$D$3:$E$9,2,FALSE),"Sin dato")</f>
        <v/>
      </c>
      <c r="X4722">
        <f>IF(I4722=1,"Varón","Mujer")</f>
        <v/>
      </c>
      <c r="Y4722">
        <f>IFERROR(VLOOKUP(M4722,Tablas_Equivalencia!$G$3:$H$6,2,FALSE),"Sin dato")</f>
        <v/>
      </c>
      <c r="Z4722">
        <f>IF(J4722&lt;=24,"18-24","25-29")</f>
        <v/>
      </c>
      <c r="AA4722">
        <f>IF(M4722&lt;&gt;1,"",IF(P4722=2,1,0))</f>
        <v/>
      </c>
      <c r="AB4722">
        <f>IF(M4722&lt;&gt;1,"",IF(O4722&gt;=2,1,0))</f>
        <v/>
      </c>
      <c r="AC4722">
        <f>IF(M4722&lt;&gt;1,"",IF(OR(Q4722=999,Q4722=""),"",IF(OR(Q4722&lt;35,Q4722&gt;48),1,0)))</f>
        <v/>
      </c>
      <c r="AD4722">
        <f>IF(COUNT(AA4722:AC4722)&lt;3,"",SUM(AA4722:AC4722))</f>
        <v/>
      </c>
      <c r="AE4722">
        <f>IF(L4722&gt;=4,2,IF(L4722&gt;=2,1,0))</f>
        <v/>
      </c>
      <c r="AF4722">
        <f>IF(L4722&gt;=5,1,0)</f>
        <v/>
      </c>
      <c r="AG4722">
        <f>AE4722+AF4722</f>
        <v/>
      </c>
      <c r="AH4722" s="15">
        <f>IF(M4722&lt;&gt;1,"",IF(OR(R4722=-9,R4722=""),"",R4722))</f>
        <v/>
      </c>
      <c r="AI4722">
        <f>IF(M4722&lt;&gt;1,"",IF(OR(Q4722=999,Q4722=""),"",Q4722))</f>
        <v/>
      </c>
    </row>
    <row r="4723">
      <c r="A4723" t="inlineStr">
        <is>
          <t>TQRMNOP125239</t>
        </is>
      </c>
      <c r="B4723" t="n">
        <v>2025</v>
      </c>
      <c r="C4723" t="n">
        <v>1</v>
      </c>
      <c r="D4723" t="n">
        <v>1</v>
      </c>
      <c r="E4723" t="inlineStr">
        <is>
          <t>S</t>
        </is>
      </c>
      <c r="F4723" t="n">
        <v>33</v>
      </c>
      <c r="G4723" t="n">
        <v>1143</v>
      </c>
      <c r="H4723" t="n">
        <v>3</v>
      </c>
      <c r="I4723" t="n">
        <v>1</v>
      </c>
      <c r="J4723" t="n">
        <v>24</v>
      </c>
      <c r="K4723" t="n">
        <v>2</v>
      </c>
      <c r="L4723" t="n">
        <v>4</v>
      </c>
      <c r="M4723" t="n">
        <v>3</v>
      </c>
      <c r="R4723" s="15" t="n">
        <v>0</v>
      </c>
      <c r="S4723" s="15" t="n">
        <v>0</v>
      </c>
      <c r="T4723" s="15" t="n">
        <v>0</v>
      </c>
      <c r="U4723" s="15" t="n">
        <v>250000</v>
      </c>
      <c r="V4723">
        <f>IFERROR(VLOOKUP(D4723,Tablas_Equivalencia!$A$3:$B$8,2,FALSE),"Sin dato")</f>
        <v/>
      </c>
      <c r="W4723">
        <f>IFERROR(VLOOKUP(L4723,Tablas_Equivalencia!$D$3:$E$9,2,FALSE),"Sin dato")</f>
        <v/>
      </c>
      <c r="X4723">
        <f>IF(I4723=1,"Varón","Mujer")</f>
        <v/>
      </c>
      <c r="Y4723">
        <f>IFERROR(VLOOKUP(M4723,Tablas_Equivalencia!$G$3:$H$6,2,FALSE),"Sin dato")</f>
        <v/>
      </c>
      <c r="Z4723">
        <f>IF(J4723&lt;=24,"18-24","25-29")</f>
        <v/>
      </c>
      <c r="AA4723">
        <f>IF(M4723&lt;&gt;1,"",IF(P4723=2,1,0))</f>
        <v/>
      </c>
      <c r="AB4723">
        <f>IF(M4723&lt;&gt;1,"",IF(O4723&gt;=2,1,0))</f>
        <v/>
      </c>
      <c r="AC4723">
        <f>IF(M4723&lt;&gt;1,"",IF(OR(Q4723=999,Q4723=""),"",IF(OR(Q4723&lt;35,Q4723&gt;48),1,0)))</f>
        <v/>
      </c>
      <c r="AD4723">
        <f>IF(COUNT(AA4723:AC4723)&lt;3,"",SUM(AA4723:AC4723))</f>
        <v/>
      </c>
      <c r="AE4723">
        <f>IF(L4723&gt;=4,2,IF(L4723&gt;=2,1,0))</f>
        <v/>
      </c>
      <c r="AF4723">
        <f>IF(L4723&gt;=5,1,0)</f>
        <v/>
      </c>
      <c r="AG4723">
        <f>AE4723+AF4723</f>
        <v/>
      </c>
      <c r="AH4723" s="15">
        <f>IF(M4723&lt;&gt;1,"",IF(OR(R4723=-9,R4723=""),"",R4723))</f>
        <v/>
      </c>
      <c r="AI4723">
        <f>IF(M4723&lt;&gt;1,"",IF(OR(Q4723=999,Q4723=""),"",Q4723))</f>
        <v/>
      </c>
    </row>
    <row r="4724">
      <c r="A4724" t="inlineStr">
        <is>
          <t>TQRMNOP125240</t>
        </is>
      </c>
      <c r="B4724" t="n">
        <v>2025</v>
      </c>
      <c r="C4724" t="n">
        <v>1</v>
      </c>
      <c r="D4724" t="n">
        <v>1</v>
      </c>
      <c r="E4724" t="inlineStr">
        <is>
          <t>S</t>
        </is>
      </c>
      <c r="F4724" t="n">
        <v>32</v>
      </c>
      <c r="G4724" t="n">
        <v>1560</v>
      </c>
      <c r="H4724" t="n">
        <v>3</v>
      </c>
      <c r="I4724" t="n">
        <v>2</v>
      </c>
      <c r="J4724" t="n">
        <v>21</v>
      </c>
      <c r="K4724" t="n">
        <v>2</v>
      </c>
      <c r="L4724" t="n">
        <v>4</v>
      </c>
      <c r="M4724" t="n">
        <v>1</v>
      </c>
      <c r="N4724" t="n">
        <v>3</v>
      </c>
      <c r="O4724" t="n">
        <v>1</v>
      </c>
      <c r="P4724" t="n">
        <v>1</v>
      </c>
      <c r="Q4724" t="n">
        <v>17</v>
      </c>
      <c r="R4724" s="15" t="n">
        <v>320000</v>
      </c>
      <c r="S4724" s="15" t="n">
        <v>77000</v>
      </c>
      <c r="T4724" s="15" t="n">
        <v>397000</v>
      </c>
      <c r="U4724" s="15" t="n">
        <v>125600</v>
      </c>
      <c r="V4724">
        <f>IFERROR(VLOOKUP(D4724,Tablas_Equivalencia!$A$3:$B$8,2,FALSE),"Sin dato")</f>
        <v/>
      </c>
      <c r="W4724">
        <f>IFERROR(VLOOKUP(L4724,Tablas_Equivalencia!$D$3:$E$9,2,FALSE),"Sin dato")</f>
        <v/>
      </c>
      <c r="X4724">
        <f>IF(I4724=1,"Varón","Mujer")</f>
        <v/>
      </c>
      <c r="Y4724">
        <f>IFERROR(VLOOKUP(M4724,Tablas_Equivalencia!$G$3:$H$6,2,FALSE),"Sin dato")</f>
        <v/>
      </c>
      <c r="Z4724">
        <f>IF(J4724&lt;=24,"18-24","25-29")</f>
        <v/>
      </c>
      <c r="AA4724">
        <f>IF(M4724&lt;&gt;1,"",IF(P4724=2,1,0))</f>
        <v/>
      </c>
      <c r="AB4724">
        <f>IF(M4724&lt;&gt;1,"",IF(O4724&gt;=2,1,0))</f>
        <v/>
      </c>
      <c r="AC4724">
        <f>IF(M4724&lt;&gt;1,"",IF(OR(Q4724=999,Q4724=""),"",IF(OR(Q4724&lt;35,Q4724&gt;48),1,0)))</f>
        <v/>
      </c>
      <c r="AD4724">
        <f>IF(COUNT(AA4724:AC4724)&lt;3,"",SUM(AA4724:AC4724))</f>
        <v/>
      </c>
      <c r="AE4724">
        <f>IF(L4724&gt;=4,2,IF(L4724&gt;=2,1,0))</f>
        <v/>
      </c>
      <c r="AF4724">
        <f>IF(L4724&gt;=5,1,0)</f>
        <v/>
      </c>
      <c r="AG4724">
        <f>AE4724+AF4724</f>
        <v/>
      </c>
      <c r="AH4724" s="15">
        <f>IF(M4724&lt;&gt;1,"",IF(OR(R4724=-9,R4724=""),"",R4724))</f>
        <v/>
      </c>
      <c r="AI4724">
        <f>IF(M4724&lt;&gt;1,"",IF(OR(Q4724=999,Q4724=""),"",Q4724))</f>
        <v/>
      </c>
    </row>
    <row r="4725">
      <c r="A4725" t="inlineStr">
        <is>
          <t>TQRMNOP125241</t>
        </is>
      </c>
      <c r="B4725" t="n">
        <v>2025</v>
      </c>
      <c r="C4725" t="n">
        <v>1</v>
      </c>
      <c r="D4725" t="n">
        <v>1</v>
      </c>
      <c r="E4725" t="inlineStr">
        <is>
          <t>S</t>
        </is>
      </c>
      <c r="F4725" t="n">
        <v>33</v>
      </c>
      <c r="G4725" t="n">
        <v>1859</v>
      </c>
      <c r="H4725" t="n">
        <v>3</v>
      </c>
      <c r="I4725" t="n">
        <v>1</v>
      </c>
      <c r="J4725" t="n">
        <v>24</v>
      </c>
      <c r="K4725" t="n">
        <v>2</v>
      </c>
      <c r="L4725" t="n">
        <v>4</v>
      </c>
      <c r="M4725" t="n">
        <v>3</v>
      </c>
      <c r="R4725" s="15" t="n">
        <v>0</v>
      </c>
      <c r="S4725" s="15" t="n">
        <v>0</v>
      </c>
      <c r="T4725" s="15" t="n">
        <v>0</v>
      </c>
      <c r="U4725" s="15" t="n">
        <v>133400</v>
      </c>
      <c r="V4725">
        <f>IFERROR(VLOOKUP(D4725,Tablas_Equivalencia!$A$3:$B$8,2,FALSE),"Sin dato")</f>
        <v/>
      </c>
      <c r="W4725">
        <f>IFERROR(VLOOKUP(L4725,Tablas_Equivalencia!$D$3:$E$9,2,FALSE),"Sin dato")</f>
        <v/>
      </c>
      <c r="X4725">
        <f>IF(I4725=1,"Varón","Mujer")</f>
        <v/>
      </c>
      <c r="Y4725">
        <f>IFERROR(VLOOKUP(M4725,Tablas_Equivalencia!$G$3:$H$6,2,FALSE),"Sin dato")</f>
        <v/>
      </c>
      <c r="Z4725">
        <f>IF(J4725&lt;=24,"18-24","25-29")</f>
        <v/>
      </c>
      <c r="AA4725">
        <f>IF(M4725&lt;&gt;1,"",IF(P4725=2,1,0))</f>
        <v/>
      </c>
      <c r="AB4725">
        <f>IF(M4725&lt;&gt;1,"",IF(O4725&gt;=2,1,0))</f>
        <v/>
      </c>
      <c r="AC4725">
        <f>IF(M4725&lt;&gt;1,"",IF(OR(Q4725=999,Q4725=""),"",IF(OR(Q4725&lt;35,Q4725&gt;48),1,0)))</f>
        <v/>
      </c>
      <c r="AD4725">
        <f>IF(COUNT(AA4725:AC4725)&lt;3,"",SUM(AA4725:AC4725))</f>
        <v/>
      </c>
      <c r="AE4725">
        <f>IF(L4725&gt;=4,2,IF(L4725&gt;=2,1,0))</f>
        <v/>
      </c>
      <c r="AF4725">
        <f>IF(L4725&gt;=5,1,0)</f>
        <v/>
      </c>
      <c r="AG4725">
        <f>AE4725+AF4725</f>
        <v/>
      </c>
      <c r="AH4725" s="15">
        <f>IF(M4725&lt;&gt;1,"",IF(OR(R4725=-9,R4725=""),"",R4725))</f>
        <v/>
      </c>
      <c r="AI4725">
        <f>IF(M4725&lt;&gt;1,"",IF(OR(Q4725=999,Q4725=""),"",Q4725))</f>
        <v/>
      </c>
    </row>
    <row r="4726">
      <c r="A4726" t="inlineStr">
        <is>
          <t>TQRMNOP125242</t>
        </is>
      </c>
      <c r="B4726" t="n">
        <v>2025</v>
      </c>
      <c r="C4726" t="n">
        <v>1</v>
      </c>
      <c r="D4726" t="n">
        <v>40</v>
      </c>
      <c r="E4726" t="inlineStr">
        <is>
          <t>N</t>
        </is>
      </c>
      <c r="F4726" t="n">
        <v>22</v>
      </c>
      <c r="G4726" t="n">
        <v>574</v>
      </c>
      <c r="H4726" t="n">
        <v>3</v>
      </c>
      <c r="I4726" t="n">
        <v>1</v>
      </c>
      <c r="J4726" t="n">
        <v>24</v>
      </c>
      <c r="K4726" t="n">
        <v>2</v>
      </c>
      <c r="L4726" t="n">
        <v>6</v>
      </c>
      <c r="M4726" t="n">
        <v>1</v>
      </c>
      <c r="N4726" t="n">
        <v>3</v>
      </c>
      <c r="O4726" t="n">
        <v>1</v>
      </c>
      <c r="P4726" t="n">
        <v>1</v>
      </c>
      <c r="Q4726" t="n">
        <v>9</v>
      </c>
      <c r="R4726" s="15" t="n">
        <v>-9</v>
      </c>
      <c r="S4726" s="15" t="n">
        <v>0</v>
      </c>
      <c r="T4726" s="15" t="n">
        <v>0</v>
      </c>
      <c r="U4726" s="15" t="n">
        <v>247100</v>
      </c>
      <c r="V4726">
        <f>IFERROR(VLOOKUP(D4726,Tablas_Equivalencia!$A$3:$B$8,2,FALSE),"Sin dato")</f>
        <v/>
      </c>
      <c r="W4726">
        <f>IFERROR(VLOOKUP(L4726,Tablas_Equivalencia!$D$3:$E$9,2,FALSE),"Sin dato")</f>
        <v/>
      </c>
      <c r="X4726">
        <f>IF(I4726=1,"Varón","Mujer")</f>
        <v/>
      </c>
      <c r="Y4726">
        <f>IFERROR(VLOOKUP(M4726,Tablas_Equivalencia!$G$3:$H$6,2,FALSE),"Sin dato")</f>
        <v/>
      </c>
      <c r="Z4726">
        <f>IF(J4726&lt;=24,"18-24","25-29")</f>
        <v/>
      </c>
      <c r="AA4726">
        <f>IF(M4726&lt;&gt;1,"",IF(P4726=2,1,0))</f>
        <v/>
      </c>
      <c r="AB4726">
        <f>IF(M4726&lt;&gt;1,"",IF(O4726&gt;=2,1,0))</f>
        <v/>
      </c>
      <c r="AC4726">
        <f>IF(M4726&lt;&gt;1,"",IF(OR(Q4726=999,Q4726=""),"",IF(OR(Q4726&lt;35,Q4726&gt;48),1,0)))</f>
        <v/>
      </c>
      <c r="AD4726">
        <f>IF(COUNT(AA4726:AC4726)&lt;3,"",SUM(AA4726:AC4726))</f>
        <v/>
      </c>
      <c r="AE4726">
        <f>IF(L4726&gt;=4,2,IF(L4726&gt;=2,1,0))</f>
        <v/>
      </c>
      <c r="AF4726">
        <f>IF(L4726&gt;=5,1,0)</f>
        <v/>
      </c>
      <c r="AG4726">
        <f>AE4726+AF4726</f>
        <v/>
      </c>
      <c r="AH4726" s="15">
        <f>IF(M4726&lt;&gt;1,"",IF(OR(R4726=-9,R4726=""),"",R4726))</f>
        <v/>
      </c>
      <c r="AI4726">
        <f>IF(M4726&lt;&gt;1,"",IF(OR(Q4726=999,Q4726=""),"",Q4726))</f>
        <v/>
      </c>
    </row>
    <row r="4727">
      <c r="A4727" t="inlineStr">
        <is>
          <t>TQRMNOP125254</t>
        </is>
      </c>
      <c r="B4727" t="n">
        <v>2025</v>
      </c>
      <c r="C4727" t="n">
        <v>1</v>
      </c>
      <c r="D4727" t="n">
        <v>42</v>
      </c>
      <c r="E4727" t="inlineStr">
        <is>
          <t>S</t>
        </is>
      </c>
      <c r="F4727" t="n">
        <v>10</v>
      </c>
      <c r="G4727" t="n">
        <v>1264</v>
      </c>
      <c r="H4727" t="n">
        <v>2</v>
      </c>
      <c r="I4727" t="n">
        <v>1</v>
      </c>
      <c r="J4727" t="n">
        <v>22</v>
      </c>
      <c r="K4727" t="n">
        <v>2</v>
      </c>
      <c r="L4727" t="n">
        <v>6</v>
      </c>
      <c r="M4727" t="n">
        <v>1</v>
      </c>
      <c r="N4727" t="n">
        <v>3</v>
      </c>
      <c r="O4727" t="n">
        <v>1</v>
      </c>
      <c r="P4727" t="n">
        <v>1</v>
      </c>
      <c r="Q4727" t="n">
        <v>45</v>
      </c>
      <c r="R4727" s="15" t="n">
        <v>511000</v>
      </c>
      <c r="S4727" s="15" t="n">
        <v>0</v>
      </c>
      <c r="T4727" s="15" t="n">
        <v>511000</v>
      </c>
      <c r="U4727" s="15" t="n">
        <v>190200</v>
      </c>
      <c r="V4727">
        <f>IFERROR(VLOOKUP(D4727,Tablas_Equivalencia!$A$3:$B$8,2,FALSE),"Sin dato")</f>
        <v/>
      </c>
      <c r="W4727">
        <f>IFERROR(VLOOKUP(L4727,Tablas_Equivalencia!$D$3:$E$9,2,FALSE),"Sin dato")</f>
        <v/>
      </c>
      <c r="X4727">
        <f>IF(I4727=1,"Varón","Mujer")</f>
        <v/>
      </c>
      <c r="Y4727">
        <f>IFERROR(VLOOKUP(M4727,Tablas_Equivalencia!$G$3:$H$6,2,FALSE),"Sin dato")</f>
        <v/>
      </c>
      <c r="Z4727">
        <f>IF(J4727&lt;=24,"18-24","25-29")</f>
        <v/>
      </c>
      <c r="AA4727">
        <f>IF(M4727&lt;&gt;1,"",IF(P4727=2,1,0))</f>
        <v/>
      </c>
      <c r="AB4727">
        <f>IF(M4727&lt;&gt;1,"",IF(O4727&gt;=2,1,0))</f>
        <v/>
      </c>
      <c r="AC4727">
        <f>IF(M4727&lt;&gt;1,"",IF(OR(Q4727=999,Q4727=""),"",IF(OR(Q4727&lt;35,Q4727&gt;48),1,0)))</f>
        <v/>
      </c>
      <c r="AD4727">
        <f>IF(COUNT(AA4727:AC4727)&lt;3,"",SUM(AA4727:AC4727))</f>
        <v/>
      </c>
      <c r="AE4727">
        <f>IF(L4727&gt;=4,2,IF(L4727&gt;=2,1,0))</f>
        <v/>
      </c>
      <c r="AF4727">
        <f>IF(L4727&gt;=5,1,0)</f>
        <v/>
      </c>
      <c r="AG4727">
        <f>AE4727+AF4727</f>
        <v/>
      </c>
      <c r="AH4727" s="15">
        <f>IF(M4727&lt;&gt;1,"",IF(OR(R4727=-9,R4727=""),"",R4727))</f>
        <v/>
      </c>
      <c r="AI4727">
        <f>IF(M4727&lt;&gt;1,"",IF(OR(Q4727=999,Q4727=""),"",Q4727))</f>
        <v/>
      </c>
    </row>
    <row r="4728">
      <c r="A4728" t="inlineStr">
        <is>
          <t>TQRMNOP125263</t>
        </is>
      </c>
      <c r="B4728" t="n">
        <v>2025</v>
      </c>
      <c r="C4728" t="n">
        <v>1</v>
      </c>
      <c r="D4728" t="n">
        <v>44</v>
      </c>
      <c r="E4728" t="inlineStr">
        <is>
          <t>N</t>
        </is>
      </c>
      <c r="F4728" t="n">
        <v>14</v>
      </c>
      <c r="G4728" t="n">
        <v>1096</v>
      </c>
      <c r="H4728" t="n">
        <v>3</v>
      </c>
      <c r="I4728" t="n">
        <v>1</v>
      </c>
      <c r="J4728" t="n">
        <v>23</v>
      </c>
      <c r="K4728" t="n">
        <v>2</v>
      </c>
      <c r="L4728" t="n">
        <v>2</v>
      </c>
      <c r="M4728" t="n">
        <v>3</v>
      </c>
      <c r="R4728" s="15" t="n">
        <v>0</v>
      </c>
      <c r="S4728" s="15" t="n">
        <v>0</v>
      </c>
      <c r="T4728" s="15" t="n">
        <v>0</v>
      </c>
      <c r="U4728" s="15" t="n">
        <v>51000</v>
      </c>
      <c r="V4728">
        <f>IFERROR(VLOOKUP(D4728,Tablas_Equivalencia!$A$3:$B$8,2,FALSE),"Sin dato")</f>
        <v/>
      </c>
      <c r="W4728">
        <f>IFERROR(VLOOKUP(L4728,Tablas_Equivalencia!$D$3:$E$9,2,FALSE),"Sin dato")</f>
        <v/>
      </c>
      <c r="X4728">
        <f>IF(I4728=1,"Varón","Mujer")</f>
        <v/>
      </c>
      <c r="Y4728">
        <f>IFERROR(VLOOKUP(M4728,Tablas_Equivalencia!$G$3:$H$6,2,FALSE),"Sin dato")</f>
        <v/>
      </c>
      <c r="Z4728">
        <f>IF(J4728&lt;=24,"18-24","25-29")</f>
        <v/>
      </c>
      <c r="AA4728">
        <f>IF(M4728&lt;&gt;1,"",IF(P4728=2,1,0))</f>
        <v/>
      </c>
      <c r="AB4728">
        <f>IF(M4728&lt;&gt;1,"",IF(O4728&gt;=2,1,0))</f>
        <v/>
      </c>
      <c r="AC4728">
        <f>IF(M4728&lt;&gt;1,"",IF(OR(Q4728=999,Q4728=""),"",IF(OR(Q4728&lt;35,Q4728&gt;48),1,0)))</f>
        <v/>
      </c>
      <c r="AD4728">
        <f>IF(COUNT(AA4728:AC4728)&lt;3,"",SUM(AA4728:AC4728))</f>
        <v/>
      </c>
      <c r="AE4728">
        <f>IF(L4728&gt;=4,2,IF(L4728&gt;=2,1,0))</f>
        <v/>
      </c>
      <c r="AF4728">
        <f>IF(L4728&gt;=5,1,0)</f>
        <v/>
      </c>
      <c r="AG4728">
        <f>AE4728+AF4728</f>
        <v/>
      </c>
      <c r="AH4728" s="15">
        <f>IF(M4728&lt;&gt;1,"",IF(OR(R4728=-9,R4728=""),"",R4728))</f>
        <v/>
      </c>
      <c r="AI4728">
        <f>IF(M4728&lt;&gt;1,"",IF(OR(Q4728=999,Q4728=""),"",Q4728))</f>
        <v/>
      </c>
    </row>
    <row r="4729">
      <c r="A4729" t="inlineStr">
        <is>
          <t>TQRMNOP125273</t>
        </is>
      </c>
      <c r="B4729" t="n">
        <v>2025</v>
      </c>
      <c r="C4729" t="n">
        <v>1</v>
      </c>
      <c r="D4729" t="n">
        <v>43</v>
      </c>
      <c r="E4729" t="inlineStr">
        <is>
          <t>N</t>
        </is>
      </c>
      <c r="F4729" t="n">
        <v>38</v>
      </c>
      <c r="G4729" t="n">
        <v>90</v>
      </c>
      <c r="H4729" t="n">
        <v>10</v>
      </c>
      <c r="I4729" t="n">
        <v>1</v>
      </c>
      <c r="J4729" t="n">
        <v>21</v>
      </c>
      <c r="K4729" t="n">
        <v>2</v>
      </c>
      <c r="L4729" t="n">
        <v>4</v>
      </c>
      <c r="M4729" t="n">
        <v>1</v>
      </c>
      <c r="N4729" t="n">
        <v>2</v>
      </c>
      <c r="O4729" t="n">
        <v>2</v>
      </c>
      <c r="P4729" t="n">
        <v>2</v>
      </c>
      <c r="Q4729" t="n">
        <v>44</v>
      </c>
      <c r="R4729" s="15" t="n">
        <v>268000</v>
      </c>
      <c r="S4729" s="15" t="n">
        <v>0</v>
      </c>
      <c r="T4729" s="15" t="n">
        <v>268000</v>
      </c>
      <c r="U4729" s="15" t="n">
        <v>68100</v>
      </c>
      <c r="V4729">
        <f>IFERROR(VLOOKUP(D4729,Tablas_Equivalencia!$A$3:$B$8,2,FALSE),"Sin dato")</f>
        <v/>
      </c>
      <c r="W4729">
        <f>IFERROR(VLOOKUP(L4729,Tablas_Equivalencia!$D$3:$E$9,2,FALSE),"Sin dato")</f>
        <v/>
      </c>
      <c r="X4729">
        <f>IF(I4729=1,"Varón","Mujer")</f>
        <v/>
      </c>
      <c r="Y4729">
        <f>IFERROR(VLOOKUP(M4729,Tablas_Equivalencia!$G$3:$H$6,2,FALSE),"Sin dato")</f>
        <v/>
      </c>
      <c r="Z4729">
        <f>IF(J4729&lt;=24,"18-24","25-29")</f>
        <v/>
      </c>
      <c r="AA4729">
        <f>IF(M4729&lt;&gt;1,"",IF(P4729=2,1,0))</f>
        <v/>
      </c>
      <c r="AB4729">
        <f>IF(M4729&lt;&gt;1,"",IF(O4729&gt;=2,1,0))</f>
        <v/>
      </c>
      <c r="AC4729">
        <f>IF(M4729&lt;&gt;1,"",IF(OR(Q4729=999,Q4729=""),"",IF(OR(Q4729&lt;35,Q4729&gt;48),1,0)))</f>
        <v/>
      </c>
      <c r="AD4729">
        <f>IF(COUNT(AA4729:AC4729)&lt;3,"",SUM(AA4729:AC4729))</f>
        <v/>
      </c>
      <c r="AE4729">
        <f>IF(L4729&gt;=4,2,IF(L4729&gt;=2,1,0))</f>
        <v/>
      </c>
      <c r="AF4729">
        <f>IF(L4729&gt;=5,1,0)</f>
        <v/>
      </c>
      <c r="AG4729">
        <f>AE4729+AF4729</f>
        <v/>
      </c>
      <c r="AH4729" s="15">
        <f>IF(M4729&lt;&gt;1,"",IF(OR(R4729=-9,R4729=""),"",R4729))</f>
        <v/>
      </c>
      <c r="AI4729">
        <f>IF(M4729&lt;&gt;1,"",IF(OR(Q4729=999,Q4729=""),"",Q4729))</f>
        <v/>
      </c>
    </row>
    <row r="4730">
      <c r="A4730" t="inlineStr">
        <is>
          <t>TQRMNOP125274</t>
        </is>
      </c>
      <c r="B4730" t="n">
        <v>2025</v>
      </c>
      <c r="C4730" t="n">
        <v>1</v>
      </c>
      <c r="D4730" t="n">
        <v>1</v>
      </c>
      <c r="E4730" t="inlineStr">
        <is>
          <t>S</t>
        </is>
      </c>
      <c r="F4730" t="n">
        <v>33</v>
      </c>
      <c r="G4730" t="n">
        <v>964</v>
      </c>
      <c r="H4730" t="n">
        <v>2</v>
      </c>
      <c r="I4730" t="n">
        <v>2</v>
      </c>
      <c r="J4730" t="n">
        <v>23</v>
      </c>
      <c r="K4730" t="n">
        <v>1</v>
      </c>
      <c r="L4730" t="n">
        <v>4</v>
      </c>
      <c r="M4730" t="n">
        <v>3</v>
      </c>
      <c r="R4730" s="15" t="n">
        <v>0</v>
      </c>
      <c r="S4730" s="15" t="n">
        <v>0</v>
      </c>
      <c r="T4730" s="15" t="n">
        <v>0</v>
      </c>
      <c r="U4730" s="15" t="n">
        <v>195900</v>
      </c>
      <c r="V4730">
        <f>IFERROR(VLOOKUP(D4730,Tablas_Equivalencia!$A$3:$B$8,2,FALSE),"Sin dato")</f>
        <v/>
      </c>
      <c r="W4730">
        <f>IFERROR(VLOOKUP(L4730,Tablas_Equivalencia!$D$3:$E$9,2,FALSE),"Sin dato")</f>
        <v/>
      </c>
      <c r="X4730">
        <f>IF(I4730=1,"Varón","Mujer")</f>
        <v/>
      </c>
      <c r="Y4730">
        <f>IFERROR(VLOOKUP(M4730,Tablas_Equivalencia!$G$3:$H$6,2,FALSE),"Sin dato")</f>
        <v/>
      </c>
      <c r="Z4730">
        <f>IF(J4730&lt;=24,"18-24","25-29")</f>
        <v/>
      </c>
      <c r="AA4730">
        <f>IF(M4730&lt;&gt;1,"",IF(P4730=2,1,0))</f>
        <v/>
      </c>
      <c r="AB4730">
        <f>IF(M4730&lt;&gt;1,"",IF(O4730&gt;=2,1,0))</f>
        <v/>
      </c>
      <c r="AC4730">
        <f>IF(M4730&lt;&gt;1,"",IF(OR(Q4730=999,Q4730=""),"",IF(OR(Q4730&lt;35,Q4730&gt;48),1,0)))</f>
        <v/>
      </c>
      <c r="AD4730">
        <f>IF(COUNT(AA4730:AC4730)&lt;3,"",SUM(AA4730:AC4730))</f>
        <v/>
      </c>
      <c r="AE4730">
        <f>IF(L4730&gt;=4,2,IF(L4730&gt;=2,1,0))</f>
        <v/>
      </c>
      <c r="AF4730">
        <f>IF(L4730&gt;=5,1,0)</f>
        <v/>
      </c>
      <c r="AG4730">
        <f>AE4730+AF4730</f>
        <v/>
      </c>
      <c r="AH4730" s="15">
        <f>IF(M4730&lt;&gt;1,"",IF(OR(R4730=-9,R4730=""),"",R4730))</f>
        <v/>
      </c>
      <c r="AI4730">
        <f>IF(M4730&lt;&gt;1,"",IF(OR(Q4730=999,Q4730=""),"",Q4730))</f>
        <v/>
      </c>
    </row>
    <row r="4731">
      <c r="A4731" t="inlineStr">
        <is>
          <t>TQRMNOP125279</t>
        </is>
      </c>
      <c r="B4731" t="n">
        <v>2025</v>
      </c>
      <c r="C4731" t="n">
        <v>1</v>
      </c>
      <c r="D4731" t="n">
        <v>42</v>
      </c>
      <c r="E4731" t="inlineStr">
        <is>
          <t>S</t>
        </is>
      </c>
      <c r="F4731" t="n">
        <v>10</v>
      </c>
      <c r="G4731" t="n">
        <v>773</v>
      </c>
      <c r="H4731" t="n">
        <v>3</v>
      </c>
      <c r="I4731" t="n">
        <v>1</v>
      </c>
      <c r="J4731" t="n">
        <v>19</v>
      </c>
      <c r="K4731" t="n">
        <v>1</v>
      </c>
      <c r="L4731" t="n">
        <v>4</v>
      </c>
      <c r="M4731" t="n">
        <v>3</v>
      </c>
      <c r="R4731" s="15" t="n">
        <v>0</v>
      </c>
      <c r="S4731" s="15" t="n">
        <v>0</v>
      </c>
      <c r="T4731" s="15" t="n">
        <v>0</v>
      </c>
      <c r="U4731" s="15" t="n">
        <v>239700</v>
      </c>
      <c r="V4731">
        <f>IFERROR(VLOOKUP(D4731,Tablas_Equivalencia!$A$3:$B$8,2,FALSE),"Sin dato")</f>
        <v/>
      </c>
      <c r="W4731">
        <f>IFERROR(VLOOKUP(L4731,Tablas_Equivalencia!$D$3:$E$9,2,FALSE),"Sin dato")</f>
        <v/>
      </c>
      <c r="X4731">
        <f>IF(I4731=1,"Varón","Mujer")</f>
        <v/>
      </c>
      <c r="Y4731">
        <f>IFERROR(VLOOKUP(M4731,Tablas_Equivalencia!$G$3:$H$6,2,FALSE),"Sin dato")</f>
        <v/>
      </c>
      <c r="Z4731">
        <f>IF(J4731&lt;=24,"18-24","25-29")</f>
        <v/>
      </c>
      <c r="AA4731">
        <f>IF(M4731&lt;&gt;1,"",IF(P4731=2,1,0))</f>
        <v/>
      </c>
      <c r="AB4731">
        <f>IF(M4731&lt;&gt;1,"",IF(O4731&gt;=2,1,0))</f>
        <v/>
      </c>
      <c r="AC4731">
        <f>IF(M4731&lt;&gt;1,"",IF(OR(Q4731=999,Q4731=""),"",IF(OR(Q4731&lt;35,Q4731&gt;48),1,0)))</f>
        <v/>
      </c>
      <c r="AD4731">
        <f>IF(COUNT(AA4731:AC4731)&lt;3,"",SUM(AA4731:AC4731))</f>
        <v/>
      </c>
      <c r="AE4731">
        <f>IF(L4731&gt;=4,2,IF(L4731&gt;=2,1,0))</f>
        <v/>
      </c>
      <c r="AF4731">
        <f>IF(L4731&gt;=5,1,0)</f>
        <v/>
      </c>
      <c r="AG4731">
        <f>AE4731+AF4731</f>
        <v/>
      </c>
      <c r="AH4731" s="15">
        <f>IF(M4731&lt;&gt;1,"",IF(OR(R4731=-9,R4731=""),"",R4731))</f>
        <v/>
      </c>
      <c r="AI4731">
        <f>IF(M4731&lt;&gt;1,"",IF(OR(Q4731=999,Q4731=""),"",Q4731))</f>
        <v/>
      </c>
    </row>
    <row r="4732">
      <c r="A4732" t="inlineStr">
        <is>
          <t>TQRMNOP125289</t>
        </is>
      </c>
      <c r="B4732" t="n">
        <v>2025</v>
      </c>
      <c r="C4732" t="n">
        <v>1</v>
      </c>
      <c r="D4732" t="n">
        <v>43</v>
      </c>
      <c r="E4732" t="inlineStr">
        <is>
          <t>N</t>
        </is>
      </c>
      <c r="F4732" t="n">
        <v>29</v>
      </c>
      <c r="G4732" t="n">
        <v>872</v>
      </c>
      <c r="H4732" t="n">
        <v>3</v>
      </c>
      <c r="I4732" t="n">
        <v>2</v>
      </c>
      <c r="J4732" t="n">
        <v>23</v>
      </c>
      <c r="K4732" t="n">
        <v>2</v>
      </c>
      <c r="L4732" t="n">
        <v>4</v>
      </c>
      <c r="M4732" t="n">
        <v>3</v>
      </c>
      <c r="R4732" s="15" t="n">
        <v>0</v>
      </c>
      <c r="S4732" s="15" t="n">
        <v>0</v>
      </c>
      <c r="T4732" s="15" t="n">
        <v>0</v>
      </c>
      <c r="U4732" s="15" t="n">
        <v>299300</v>
      </c>
      <c r="V4732">
        <f>IFERROR(VLOOKUP(D4732,Tablas_Equivalencia!$A$3:$B$8,2,FALSE),"Sin dato")</f>
        <v/>
      </c>
      <c r="W4732">
        <f>IFERROR(VLOOKUP(L4732,Tablas_Equivalencia!$D$3:$E$9,2,FALSE),"Sin dato")</f>
        <v/>
      </c>
      <c r="X4732">
        <f>IF(I4732=1,"Varón","Mujer")</f>
        <v/>
      </c>
      <c r="Y4732">
        <f>IFERROR(VLOOKUP(M4732,Tablas_Equivalencia!$G$3:$H$6,2,FALSE),"Sin dato")</f>
        <v/>
      </c>
      <c r="Z4732">
        <f>IF(J4732&lt;=24,"18-24","25-29")</f>
        <v/>
      </c>
      <c r="AA4732">
        <f>IF(M4732&lt;&gt;1,"",IF(P4732=2,1,0))</f>
        <v/>
      </c>
      <c r="AB4732">
        <f>IF(M4732&lt;&gt;1,"",IF(O4732&gt;=2,1,0))</f>
        <v/>
      </c>
      <c r="AC4732">
        <f>IF(M4732&lt;&gt;1,"",IF(OR(Q4732=999,Q4732=""),"",IF(OR(Q4732&lt;35,Q4732&gt;48),1,0)))</f>
        <v/>
      </c>
      <c r="AD4732">
        <f>IF(COUNT(AA4732:AC4732)&lt;3,"",SUM(AA4732:AC4732))</f>
        <v/>
      </c>
      <c r="AE4732">
        <f>IF(L4732&gt;=4,2,IF(L4732&gt;=2,1,0))</f>
        <v/>
      </c>
      <c r="AF4732">
        <f>IF(L4732&gt;=5,1,0)</f>
        <v/>
      </c>
      <c r="AG4732">
        <f>AE4732+AF4732</f>
        <v/>
      </c>
      <c r="AH4732" s="15">
        <f>IF(M4732&lt;&gt;1,"",IF(OR(R4732=-9,R4732=""),"",R4732))</f>
        <v/>
      </c>
      <c r="AI4732">
        <f>IF(M4732&lt;&gt;1,"",IF(OR(Q4732=999,Q4732=""),"",Q4732))</f>
        <v/>
      </c>
    </row>
    <row r="4733">
      <c r="A4733" t="inlineStr">
        <is>
          <t>TQRMNOP125311</t>
        </is>
      </c>
      <c r="B4733" t="n">
        <v>2025</v>
      </c>
      <c r="C4733" t="n">
        <v>1</v>
      </c>
      <c r="D4733" t="n">
        <v>44</v>
      </c>
      <c r="E4733" t="inlineStr">
        <is>
          <t>S</t>
        </is>
      </c>
      <c r="F4733" t="n">
        <v>13</v>
      </c>
      <c r="G4733" t="n">
        <v>1793</v>
      </c>
      <c r="H4733" t="n">
        <v>1</v>
      </c>
      <c r="I4733" t="n">
        <v>1</v>
      </c>
      <c r="J4733" t="n">
        <v>21</v>
      </c>
      <c r="K4733" t="n">
        <v>1</v>
      </c>
      <c r="L4733" t="n">
        <v>5</v>
      </c>
      <c r="M4733" t="n">
        <v>3</v>
      </c>
      <c r="R4733" s="15" t="n">
        <v>0</v>
      </c>
      <c r="S4733" s="15" t="n">
        <v>0</v>
      </c>
      <c r="T4733" s="15" t="n">
        <v>0</v>
      </c>
      <c r="U4733" s="15" t="n">
        <v>275400</v>
      </c>
      <c r="V4733">
        <f>IFERROR(VLOOKUP(D4733,Tablas_Equivalencia!$A$3:$B$8,2,FALSE),"Sin dato")</f>
        <v/>
      </c>
      <c r="W4733">
        <f>IFERROR(VLOOKUP(L4733,Tablas_Equivalencia!$D$3:$E$9,2,FALSE),"Sin dato")</f>
        <v/>
      </c>
      <c r="X4733">
        <f>IF(I4733=1,"Varón","Mujer")</f>
        <v/>
      </c>
      <c r="Y4733">
        <f>IFERROR(VLOOKUP(M4733,Tablas_Equivalencia!$G$3:$H$6,2,FALSE),"Sin dato")</f>
        <v/>
      </c>
      <c r="Z4733">
        <f>IF(J4733&lt;=24,"18-24","25-29")</f>
        <v/>
      </c>
      <c r="AA4733">
        <f>IF(M4733&lt;&gt;1,"",IF(P4733=2,1,0))</f>
        <v/>
      </c>
      <c r="AB4733">
        <f>IF(M4733&lt;&gt;1,"",IF(O4733&gt;=2,1,0))</f>
        <v/>
      </c>
      <c r="AC4733">
        <f>IF(M4733&lt;&gt;1,"",IF(OR(Q4733=999,Q4733=""),"",IF(OR(Q4733&lt;35,Q4733&gt;48),1,0)))</f>
        <v/>
      </c>
      <c r="AD4733">
        <f>IF(COUNT(AA4733:AC4733)&lt;3,"",SUM(AA4733:AC4733))</f>
        <v/>
      </c>
      <c r="AE4733">
        <f>IF(L4733&gt;=4,2,IF(L4733&gt;=2,1,0))</f>
        <v/>
      </c>
      <c r="AF4733">
        <f>IF(L4733&gt;=5,1,0)</f>
        <v/>
      </c>
      <c r="AG4733">
        <f>AE4733+AF4733</f>
        <v/>
      </c>
      <c r="AH4733" s="15">
        <f>IF(M4733&lt;&gt;1,"",IF(OR(R4733=-9,R4733=""),"",R4733))</f>
        <v/>
      </c>
      <c r="AI4733">
        <f>IF(M4733&lt;&gt;1,"",IF(OR(Q4733=999,Q4733=""),"",Q4733))</f>
        <v/>
      </c>
    </row>
    <row r="4734">
      <c r="A4734" t="inlineStr">
        <is>
          <t>TQRMNOP125313</t>
        </is>
      </c>
      <c r="B4734" t="n">
        <v>2025</v>
      </c>
      <c r="C4734" t="n">
        <v>1</v>
      </c>
      <c r="D4734" t="n">
        <v>1</v>
      </c>
      <c r="E4734" t="inlineStr">
        <is>
          <t>S</t>
        </is>
      </c>
      <c r="F4734" t="n">
        <v>32</v>
      </c>
      <c r="G4734" t="n">
        <v>2189</v>
      </c>
      <c r="H4734" t="n">
        <v>3</v>
      </c>
      <c r="I4734" t="n">
        <v>1</v>
      </c>
      <c r="J4734" t="n">
        <v>27</v>
      </c>
      <c r="K4734" t="n">
        <v>2</v>
      </c>
      <c r="L4734" t="n">
        <v>6</v>
      </c>
      <c r="M4734" t="n">
        <v>1</v>
      </c>
      <c r="N4734" t="n">
        <v>3</v>
      </c>
      <c r="O4734" t="n">
        <v>1</v>
      </c>
      <c r="P4734" t="n">
        <v>1</v>
      </c>
      <c r="Q4734" t="n">
        <v>16</v>
      </c>
      <c r="R4734" s="15" t="n">
        <v>650000</v>
      </c>
      <c r="S4734" s="15" t="n">
        <v>0</v>
      </c>
      <c r="T4734" s="15" t="n">
        <v>650000</v>
      </c>
      <c r="U4734" s="15" t="n">
        <v>132200</v>
      </c>
      <c r="V4734">
        <f>IFERROR(VLOOKUP(D4734,Tablas_Equivalencia!$A$3:$B$8,2,FALSE),"Sin dato")</f>
        <v/>
      </c>
      <c r="W4734">
        <f>IFERROR(VLOOKUP(L4734,Tablas_Equivalencia!$D$3:$E$9,2,FALSE),"Sin dato")</f>
        <v/>
      </c>
      <c r="X4734">
        <f>IF(I4734=1,"Varón","Mujer")</f>
        <v/>
      </c>
      <c r="Y4734">
        <f>IFERROR(VLOOKUP(M4734,Tablas_Equivalencia!$G$3:$H$6,2,FALSE),"Sin dato")</f>
        <v/>
      </c>
      <c r="Z4734">
        <f>IF(J4734&lt;=24,"18-24","25-29")</f>
        <v/>
      </c>
      <c r="AA4734">
        <f>IF(M4734&lt;&gt;1,"",IF(P4734=2,1,0))</f>
        <v/>
      </c>
      <c r="AB4734">
        <f>IF(M4734&lt;&gt;1,"",IF(O4734&gt;=2,1,0))</f>
        <v/>
      </c>
      <c r="AC4734">
        <f>IF(M4734&lt;&gt;1,"",IF(OR(Q4734=999,Q4734=""),"",IF(OR(Q4734&lt;35,Q4734&gt;48),1,0)))</f>
        <v/>
      </c>
      <c r="AD4734">
        <f>IF(COUNT(AA4734:AC4734)&lt;3,"",SUM(AA4734:AC4734))</f>
        <v/>
      </c>
      <c r="AE4734">
        <f>IF(L4734&gt;=4,2,IF(L4734&gt;=2,1,0))</f>
        <v/>
      </c>
      <c r="AF4734">
        <f>IF(L4734&gt;=5,1,0)</f>
        <v/>
      </c>
      <c r="AG4734">
        <f>AE4734+AF4734</f>
        <v/>
      </c>
      <c r="AH4734" s="15">
        <f>IF(M4734&lt;&gt;1,"",IF(OR(R4734=-9,R4734=""),"",R4734))</f>
        <v/>
      </c>
      <c r="AI4734">
        <f>IF(M4734&lt;&gt;1,"",IF(OR(Q4734=999,Q4734=""),"",Q4734))</f>
        <v/>
      </c>
    </row>
    <row r="4735">
      <c r="A4735" t="inlineStr">
        <is>
          <t>TQRMNOP125317</t>
        </is>
      </c>
      <c r="B4735" t="n">
        <v>2025</v>
      </c>
      <c r="C4735" t="n">
        <v>1</v>
      </c>
      <c r="D4735" t="n">
        <v>1</v>
      </c>
      <c r="E4735" t="inlineStr">
        <is>
          <t>S</t>
        </is>
      </c>
      <c r="F4735" t="n">
        <v>32</v>
      </c>
      <c r="G4735" t="n">
        <v>1470</v>
      </c>
      <c r="H4735" t="n">
        <v>1</v>
      </c>
      <c r="I4735" t="n">
        <v>1</v>
      </c>
      <c r="J4735" t="n">
        <v>24</v>
      </c>
      <c r="K4735" t="n">
        <v>2</v>
      </c>
      <c r="L4735" t="n">
        <v>2</v>
      </c>
      <c r="M4735" t="n">
        <v>3</v>
      </c>
      <c r="R4735" s="15" t="n">
        <v>0</v>
      </c>
      <c r="S4735" s="15" t="n">
        <v>259000</v>
      </c>
      <c r="T4735" s="15" t="n">
        <v>259000</v>
      </c>
      <c r="U4735" s="15" t="n">
        <v>164400</v>
      </c>
      <c r="V4735">
        <f>IFERROR(VLOOKUP(D4735,Tablas_Equivalencia!$A$3:$B$8,2,FALSE),"Sin dato")</f>
        <v/>
      </c>
      <c r="W4735">
        <f>IFERROR(VLOOKUP(L4735,Tablas_Equivalencia!$D$3:$E$9,2,FALSE),"Sin dato")</f>
        <v/>
      </c>
      <c r="X4735">
        <f>IF(I4735=1,"Varón","Mujer")</f>
        <v/>
      </c>
      <c r="Y4735">
        <f>IFERROR(VLOOKUP(M4735,Tablas_Equivalencia!$G$3:$H$6,2,FALSE),"Sin dato")</f>
        <v/>
      </c>
      <c r="Z4735">
        <f>IF(J4735&lt;=24,"18-24","25-29")</f>
        <v/>
      </c>
      <c r="AA4735">
        <f>IF(M4735&lt;&gt;1,"",IF(P4735=2,1,0))</f>
        <v/>
      </c>
      <c r="AB4735">
        <f>IF(M4735&lt;&gt;1,"",IF(O4735&gt;=2,1,0))</f>
        <v/>
      </c>
      <c r="AC4735">
        <f>IF(M4735&lt;&gt;1,"",IF(OR(Q4735=999,Q4735=""),"",IF(OR(Q4735&lt;35,Q4735&gt;48),1,0)))</f>
        <v/>
      </c>
      <c r="AD4735">
        <f>IF(COUNT(AA4735:AC4735)&lt;3,"",SUM(AA4735:AC4735))</f>
        <v/>
      </c>
      <c r="AE4735">
        <f>IF(L4735&gt;=4,2,IF(L4735&gt;=2,1,0))</f>
        <v/>
      </c>
      <c r="AF4735">
        <f>IF(L4735&gt;=5,1,0)</f>
        <v/>
      </c>
      <c r="AG4735">
        <f>AE4735+AF4735</f>
        <v/>
      </c>
      <c r="AH4735" s="15">
        <f>IF(M4735&lt;&gt;1,"",IF(OR(R4735=-9,R4735=""),"",R4735))</f>
        <v/>
      </c>
      <c r="AI4735">
        <f>IF(M4735&lt;&gt;1,"",IF(OR(Q4735=999,Q4735=""),"",Q4735))</f>
        <v/>
      </c>
    </row>
    <row r="4736">
      <c r="A4736" t="inlineStr">
        <is>
          <t>TQRMNOP125323</t>
        </is>
      </c>
      <c r="B4736" t="n">
        <v>2025</v>
      </c>
      <c r="C4736" t="n">
        <v>1</v>
      </c>
      <c r="D4736" t="n">
        <v>40</v>
      </c>
      <c r="E4736" t="inlineStr">
        <is>
          <t>N</t>
        </is>
      </c>
      <c r="F4736" t="n">
        <v>23</v>
      </c>
      <c r="G4736" t="n">
        <v>650</v>
      </c>
      <c r="H4736" t="n">
        <v>1</v>
      </c>
      <c r="I4736" t="n">
        <v>2</v>
      </c>
      <c r="J4736" t="n">
        <v>29</v>
      </c>
      <c r="K4736" t="n">
        <v>2</v>
      </c>
      <c r="L4736" t="n">
        <v>5</v>
      </c>
      <c r="M4736" t="n">
        <v>3</v>
      </c>
      <c r="R4736" s="15" t="n">
        <v>0</v>
      </c>
      <c r="S4736" s="15" t="n">
        <v>0</v>
      </c>
      <c r="T4736" s="15" t="n">
        <v>0</v>
      </c>
      <c r="U4736" s="15" t="n">
        <v>126200</v>
      </c>
      <c r="V4736">
        <f>IFERROR(VLOOKUP(D4736,Tablas_Equivalencia!$A$3:$B$8,2,FALSE),"Sin dato")</f>
        <v/>
      </c>
      <c r="W4736">
        <f>IFERROR(VLOOKUP(L4736,Tablas_Equivalencia!$D$3:$E$9,2,FALSE),"Sin dato")</f>
        <v/>
      </c>
      <c r="X4736">
        <f>IF(I4736=1,"Varón","Mujer")</f>
        <v/>
      </c>
      <c r="Y4736">
        <f>IFERROR(VLOOKUP(M4736,Tablas_Equivalencia!$G$3:$H$6,2,FALSE),"Sin dato")</f>
        <v/>
      </c>
      <c r="Z4736">
        <f>IF(J4736&lt;=24,"18-24","25-29")</f>
        <v/>
      </c>
      <c r="AA4736">
        <f>IF(M4736&lt;&gt;1,"",IF(P4736=2,1,0))</f>
        <v/>
      </c>
      <c r="AB4736">
        <f>IF(M4736&lt;&gt;1,"",IF(O4736&gt;=2,1,0))</f>
        <v/>
      </c>
      <c r="AC4736">
        <f>IF(M4736&lt;&gt;1,"",IF(OR(Q4736=999,Q4736=""),"",IF(OR(Q4736&lt;35,Q4736&gt;48),1,0)))</f>
        <v/>
      </c>
      <c r="AD4736">
        <f>IF(COUNT(AA4736:AC4736)&lt;3,"",SUM(AA4736:AC4736))</f>
        <v/>
      </c>
      <c r="AE4736">
        <f>IF(L4736&gt;=4,2,IF(L4736&gt;=2,1,0))</f>
        <v/>
      </c>
      <c r="AF4736">
        <f>IF(L4736&gt;=5,1,0)</f>
        <v/>
      </c>
      <c r="AG4736">
        <f>AE4736+AF4736</f>
        <v/>
      </c>
      <c r="AH4736" s="15">
        <f>IF(M4736&lt;&gt;1,"",IF(OR(R4736=-9,R4736=""),"",R4736))</f>
        <v/>
      </c>
      <c r="AI4736">
        <f>IF(M4736&lt;&gt;1,"",IF(OR(Q4736=999,Q4736=""),"",Q4736))</f>
        <v/>
      </c>
    </row>
    <row r="4737">
      <c r="A4737" t="inlineStr">
        <is>
          <t>TQRMNOP125326</t>
        </is>
      </c>
      <c r="B4737" t="n">
        <v>2025</v>
      </c>
      <c r="C4737" t="n">
        <v>1</v>
      </c>
      <c r="D4737" t="n">
        <v>41</v>
      </c>
      <c r="E4737" t="inlineStr">
        <is>
          <t>N</t>
        </is>
      </c>
      <c r="F4737" t="n">
        <v>15</v>
      </c>
      <c r="G4737" t="n">
        <v>1596</v>
      </c>
      <c r="H4737" t="n">
        <v>2</v>
      </c>
      <c r="I4737" t="n">
        <v>1</v>
      </c>
      <c r="J4737" t="n">
        <v>21</v>
      </c>
      <c r="K4737" t="n">
        <v>2</v>
      </c>
      <c r="L4737" t="n">
        <v>3</v>
      </c>
      <c r="M4737" t="n">
        <v>3</v>
      </c>
      <c r="R4737" s="15" t="n">
        <v>0</v>
      </c>
      <c r="S4737" s="15" t="n">
        <v>0</v>
      </c>
      <c r="T4737" s="15" t="n">
        <v>0</v>
      </c>
      <c r="U4737" s="15" t="n">
        <v>131600</v>
      </c>
      <c r="V4737">
        <f>IFERROR(VLOOKUP(D4737,Tablas_Equivalencia!$A$3:$B$8,2,FALSE),"Sin dato")</f>
        <v/>
      </c>
      <c r="W4737">
        <f>IFERROR(VLOOKUP(L4737,Tablas_Equivalencia!$D$3:$E$9,2,FALSE),"Sin dato")</f>
        <v/>
      </c>
      <c r="X4737">
        <f>IF(I4737=1,"Varón","Mujer")</f>
        <v/>
      </c>
      <c r="Y4737">
        <f>IFERROR(VLOOKUP(M4737,Tablas_Equivalencia!$G$3:$H$6,2,FALSE),"Sin dato")</f>
        <v/>
      </c>
      <c r="Z4737">
        <f>IF(J4737&lt;=24,"18-24","25-29")</f>
        <v/>
      </c>
      <c r="AA4737">
        <f>IF(M4737&lt;&gt;1,"",IF(P4737=2,1,0))</f>
        <v/>
      </c>
      <c r="AB4737">
        <f>IF(M4737&lt;&gt;1,"",IF(O4737&gt;=2,1,0))</f>
        <v/>
      </c>
      <c r="AC4737">
        <f>IF(M4737&lt;&gt;1,"",IF(OR(Q4737=999,Q4737=""),"",IF(OR(Q4737&lt;35,Q4737&gt;48),1,0)))</f>
        <v/>
      </c>
      <c r="AD4737">
        <f>IF(COUNT(AA4737:AC4737)&lt;3,"",SUM(AA4737:AC4737))</f>
        <v/>
      </c>
      <c r="AE4737">
        <f>IF(L4737&gt;=4,2,IF(L4737&gt;=2,1,0))</f>
        <v/>
      </c>
      <c r="AF4737">
        <f>IF(L4737&gt;=5,1,0)</f>
        <v/>
      </c>
      <c r="AG4737">
        <f>AE4737+AF4737</f>
        <v/>
      </c>
      <c r="AH4737" s="15">
        <f>IF(M4737&lt;&gt;1,"",IF(OR(R4737=-9,R4737=""),"",R4737))</f>
        <v/>
      </c>
      <c r="AI4737">
        <f>IF(M4737&lt;&gt;1,"",IF(OR(Q4737=999,Q4737=""),"",Q4737))</f>
        <v/>
      </c>
    </row>
    <row r="4738">
      <c r="A4738" t="inlineStr">
        <is>
          <t>TQRMNOP125337</t>
        </is>
      </c>
      <c r="B4738" t="n">
        <v>2025</v>
      </c>
      <c r="C4738" t="n">
        <v>1</v>
      </c>
      <c r="D4738" t="n">
        <v>1</v>
      </c>
      <c r="E4738" t="inlineStr">
        <is>
          <t>S</t>
        </is>
      </c>
      <c r="F4738" t="n">
        <v>32</v>
      </c>
      <c r="G4738" t="n">
        <v>90</v>
      </c>
      <c r="H4738" t="n">
        <v>1</v>
      </c>
      <c r="I4738" t="n">
        <v>2</v>
      </c>
      <c r="J4738" t="n">
        <v>27</v>
      </c>
      <c r="K4738" t="n">
        <v>2</v>
      </c>
      <c r="L4738" t="n">
        <v>4</v>
      </c>
      <c r="M4738" t="n">
        <v>1</v>
      </c>
      <c r="N4738" t="n">
        <v>3</v>
      </c>
      <c r="O4738" t="n">
        <v>1</v>
      </c>
      <c r="P4738" t="n">
        <v>1</v>
      </c>
      <c r="Q4738" t="n">
        <v>49</v>
      </c>
      <c r="R4738" s="15" t="n">
        <v>738000</v>
      </c>
      <c r="S4738" s="15" t="n">
        <v>0</v>
      </c>
      <c r="T4738" s="15" t="n">
        <v>738000</v>
      </c>
      <c r="U4738" s="15" t="n">
        <v>273200</v>
      </c>
      <c r="V4738">
        <f>IFERROR(VLOOKUP(D4738,Tablas_Equivalencia!$A$3:$B$8,2,FALSE),"Sin dato")</f>
        <v/>
      </c>
      <c r="W4738">
        <f>IFERROR(VLOOKUP(L4738,Tablas_Equivalencia!$D$3:$E$9,2,FALSE),"Sin dato")</f>
        <v/>
      </c>
      <c r="X4738">
        <f>IF(I4738=1,"Varón","Mujer")</f>
        <v/>
      </c>
      <c r="Y4738">
        <f>IFERROR(VLOOKUP(M4738,Tablas_Equivalencia!$G$3:$H$6,2,FALSE),"Sin dato")</f>
        <v/>
      </c>
      <c r="Z4738">
        <f>IF(J4738&lt;=24,"18-24","25-29")</f>
        <v/>
      </c>
      <c r="AA4738">
        <f>IF(M4738&lt;&gt;1,"",IF(P4738=2,1,0))</f>
        <v/>
      </c>
      <c r="AB4738">
        <f>IF(M4738&lt;&gt;1,"",IF(O4738&gt;=2,1,0))</f>
        <v/>
      </c>
      <c r="AC4738">
        <f>IF(M4738&lt;&gt;1,"",IF(OR(Q4738=999,Q4738=""),"",IF(OR(Q4738&lt;35,Q4738&gt;48),1,0)))</f>
        <v/>
      </c>
      <c r="AD4738">
        <f>IF(COUNT(AA4738:AC4738)&lt;3,"",SUM(AA4738:AC4738))</f>
        <v/>
      </c>
      <c r="AE4738">
        <f>IF(L4738&gt;=4,2,IF(L4738&gt;=2,1,0))</f>
        <v/>
      </c>
      <c r="AF4738">
        <f>IF(L4738&gt;=5,1,0)</f>
        <v/>
      </c>
      <c r="AG4738">
        <f>AE4738+AF4738</f>
        <v/>
      </c>
      <c r="AH4738" s="15">
        <f>IF(M4738&lt;&gt;1,"",IF(OR(R4738=-9,R4738=""),"",R4738))</f>
        <v/>
      </c>
      <c r="AI4738">
        <f>IF(M4738&lt;&gt;1,"",IF(OR(Q4738=999,Q4738=""),"",Q4738))</f>
        <v/>
      </c>
    </row>
    <row r="4739">
      <c r="A4739" t="inlineStr">
        <is>
          <t>TQRMNOP125348</t>
        </is>
      </c>
      <c r="B4739" t="n">
        <v>2025</v>
      </c>
      <c r="C4739" t="n">
        <v>1</v>
      </c>
      <c r="D4739" t="n">
        <v>1</v>
      </c>
      <c r="E4739" t="inlineStr">
        <is>
          <t>S</t>
        </is>
      </c>
      <c r="F4739" t="n">
        <v>33</v>
      </c>
      <c r="G4739" t="n">
        <v>1143</v>
      </c>
      <c r="H4739" t="n">
        <v>3</v>
      </c>
      <c r="I4739" t="n">
        <v>2</v>
      </c>
      <c r="J4739" t="n">
        <v>26</v>
      </c>
      <c r="K4739" t="n">
        <v>1</v>
      </c>
      <c r="L4739" t="n">
        <v>5</v>
      </c>
      <c r="M4739" t="n">
        <v>1</v>
      </c>
      <c r="N4739" t="n">
        <v>3</v>
      </c>
      <c r="O4739" t="n">
        <v>1</v>
      </c>
      <c r="P4739" t="n">
        <v>2</v>
      </c>
      <c r="Q4739" t="n">
        <v>18</v>
      </c>
      <c r="R4739" s="15" t="n">
        <v>662000</v>
      </c>
      <c r="S4739" s="15" t="n">
        <v>0</v>
      </c>
      <c r="T4739" s="15" t="n">
        <v>662000</v>
      </c>
      <c r="U4739" s="15" t="n">
        <v>131300</v>
      </c>
      <c r="V4739">
        <f>IFERROR(VLOOKUP(D4739,Tablas_Equivalencia!$A$3:$B$8,2,FALSE),"Sin dato")</f>
        <v/>
      </c>
      <c r="W4739">
        <f>IFERROR(VLOOKUP(L4739,Tablas_Equivalencia!$D$3:$E$9,2,FALSE),"Sin dato")</f>
        <v/>
      </c>
      <c r="X4739">
        <f>IF(I4739=1,"Varón","Mujer")</f>
        <v/>
      </c>
      <c r="Y4739">
        <f>IFERROR(VLOOKUP(M4739,Tablas_Equivalencia!$G$3:$H$6,2,FALSE),"Sin dato")</f>
        <v/>
      </c>
      <c r="Z4739">
        <f>IF(J4739&lt;=24,"18-24","25-29")</f>
        <v/>
      </c>
      <c r="AA4739">
        <f>IF(M4739&lt;&gt;1,"",IF(P4739=2,1,0))</f>
        <v/>
      </c>
      <c r="AB4739">
        <f>IF(M4739&lt;&gt;1,"",IF(O4739&gt;=2,1,0))</f>
        <v/>
      </c>
      <c r="AC4739">
        <f>IF(M4739&lt;&gt;1,"",IF(OR(Q4739=999,Q4739=""),"",IF(OR(Q4739&lt;35,Q4739&gt;48),1,0)))</f>
        <v/>
      </c>
      <c r="AD4739">
        <f>IF(COUNT(AA4739:AC4739)&lt;3,"",SUM(AA4739:AC4739))</f>
        <v/>
      </c>
      <c r="AE4739">
        <f>IF(L4739&gt;=4,2,IF(L4739&gt;=2,1,0))</f>
        <v/>
      </c>
      <c r="AF4739">
        <f>IF(L4739&gt;=5,1,0)</f>
        <v/>
      </c>
      <c r="AG4739">
        <f>AE4739+AF4739</f>
        <v/>
      </c>
      <c r="AH4739" s="15">
        <f>IF(M4739&lt;&gt;1,"",IF(OR(R4739=-9,R4739=""),"",R4739))</f>
        <v/>
      </c>
      <c r="AI4739">
        <f>IF(M4739&lt;&gt;1,"",IF(OR(Q4739=999,Q4739=""),"",Q4739))</f>
        <v/>
      </c>
    </row>
    <row r="4740">
      <c r="A4740" t="inlineStr">
        <is>
          <t>TQRMNOP125350</t>
        </is>
      </c>
      <c r="B4740" t="n">
        <v>2025</v>
      </c>
      <c r="C4740" t="n">
        <v>1</v>
      </c>
      <c r="D4740" t="n">
        <v>41</v>
      </c>
      <c r="E4740" t="inlineStr">
        <is>
          <t>S</t>
        </is>
      </c>
      <c r="F4740" t="n">
        <v>8</v>
      </c>
      <c r="G4740" t="n">
        <v>1321</v>
      </c>
      <c r="H4740" t="n">
        <v>1</v>
      </c>
      <c r="I4740" t="n">
        <v>1</v>
      </c>
      <c r="J4740" t="n">
        <v>26</v>
      </c>
      <c r="K4740" t="n">
        <v>2</v>
      </c>
      <c r="L4740" t="n">
        <v>4</v>
      </c>
      <c r="M4740" t="n">
        <v>2</v>
      </c>
      <c r="R4740" s="15" t="n">
        <v>0</v>
      </c>
      <c r="S4740" s="15" t="n">
        <v>60000</v>
      </c>
      <c r="T4740" s="15" t="n">
        <v>60000</v>
      </c>
      <c r="U4740" s="15" t="n">
        <v>166900</v>
      </c>
      <c r="V4740">
        <f>IFERROR(VLOOKUP(D4740,Tablas_Equivalencia!$A$3:$B$8,2,FALSE),"Sin dato")</f>
        <v/>
      </c>
      <c r="W4740">
        <f>IFERROR(VLOOKUP(L4740,Tablas_Equivalencia!$D$3:$E$9,2,FALSE),"Sin dato")</f>
        <v/>
      </c>
      <c r="X4740">
        <f>IF(I4740=1,"Varón","Mujer")</f>
        <v/>
      </c>
      <c r="Y4740">
        <f>IFERROR(VLOOKUP(M4740,Tablas_Equivalencia!$G$3:$H$6,2,FALSE),"Sin dato")</f>
        <v/>
      </c>
      <c r="Z4740">
        <f>IF(J4740&lt;=24,"18-24","25-29")</f>
        <v/>
      </c>
      <c r="AA4740">
        <f>IF(M4740&lt;&gt;1,"",IF(P4740=2,1,0))</f>
        <v/>
      </c>
      <c r="AB4740">
        <f>IF(M4740&lt;&gt;1,"",IF(O4740&gt;=2,1,0))</f>
        <v/>
      </c>
      <c r="AC4740">
        <f>IF(M4740&lt;&gt;1,"",IF(OR(Q4740=999,Q4740=""),"",IF(OR(Q4740&lt;35,Q4740&gt;48),1,0)))</f>
        <v/>
      </c>
      <c r="AD4740">
        <f>IF(COUNT(AA4740:AC4740)&lt;3,"",SUM(AA4740:AC4740))</f>
        <v/>
      </c>
      <c r="AE4740">
        <f>IF(L4740&gt;=4,2,IF(L4740&gt;=2,1,0))</f>
        <v/>
      </c>
      <c r="AF4740">
        <f>IF(L4740&gt;=5,1,0)</f>
        <v/>
      </c>
      <c r="AG4740">
        <f>AE4740+AF4740</f>
        <v/>
      </c>
      <c r="AH4740" s="15">
        <f>IF(M4740&lt;&gt;1,"",IF(OR(R4740=-9,R4740=""),"",R4740))</f>
        <v/>
      </c>
      <c r="AI4740">
        <f>IF(M4740&lt;&gt;1,"",IF(OR(Q4740=999,Q4740=""),"",Q4740))</f>
        <v/>
      </c>
    </row>
    <row r="4741">
      <c r="A4741" t="inlineStr">
        <is>
          <t>TQRMNOP125359</t>
        </is>
      </c>
      <c r="B4741" t="n">
        <v>2025</v>
      </c>
      <c r="C4741" t="n">
        <v>1</v>
      </c>
      <c r="D4741" t="n">
        <v>43</v>
      </c>
      <c r="E4741" t="inlineStr">
        <is>
          <t>S</t>
        </is>
      </c>
      <c r="F4741" t="n">
        <v>19</v>
      </c>
      <c r="G4741" t="n">
        <v>1378</v>
      </c>
      <c r="H4741" t="n">
        <v>3</v>
      </c>
      <c r="I4741" t="n">
        <v>1</v>
      </c>
      <c r="J4741" t="n">
        <v>19</v>
      </c>
      <c r="K4741" t="n">
        <v>2</v>
      </c>
      <c r="L4741" t="n">
        <v>2</v>
      </c>
      <c r="M4741" t="n">
        <v>1</v>
      </c>
      <c r="N4741" t="n">
        <v>3</v>
      </c>
      <c r="O4741" t="n">
        <v>2</v>
      </c>
      <c r="P4741" t="n">
        <v>2</v>
      </c>
      <c r="Q4741" t="n">
        <v>23</v>
      </c>
      <c r="R4741" s="15" t="n">
        <v>-9</v>
      </c>
      <c r="S4741" s="15" t="n">
        <v>0</v>
      </c>
      <c r="T4741" s="15" t="n">
        <v>0</v>
      </c>
      <c r="U4741" s="15" t="n">
        <v>166800</v>
      </c>
      <c r="V4741">
        <f>IFERROR(VLOOKUP(D4741,Tablas_Equivalencia!$A$3:$B$8,2,FALSE),"Sin dato")</f>
        <v/>
      </c>
      <c r="W4741">
        <f>IFERROR(VLOOKUP(L4741,Tablas_Equivalencia!$D$3:$E$9,2,FALSE),"Sin dato")</f>
        <v/>
      </c>
      <c r="X4741">
        <f>IF(I4741=1,"Varón","Mujer")</f>
        <v/>
      </c>
      <c r="Y4741">
        <f>IFERROR(VLOOKUP(M4741,Tablas_Equivalencia!$G$3:$H$6,2,FALSE),"Sin dato")</f>
        <v/>
      </c>
      <c r="Z4741">
        <f>IF(J4741&lt;=24,"18-24","25-29")</f>
        <v/>
      </c>
      <c r="AA4741">
        <f>IF(M4741&lt;&gt;1,"",IF(P4741=2,1,0))</f>
        <v/>
      </c>
      <c r="AB4741">
        <f>IF(M4741&lt;&gt;1,"",IF(O4741&gt;=2,1,0))</f>
        <v/>
      </c>
      <c r="AC4741">
        <f>IF(M4741&lt;&gt;1,"",IF(OR(Q4741=999,Q4741=""),"",IF(OR(Q4741&lt;35,Q4741&gt;48),1,0)))</f>
        <v/>
      </c>
      <c r="AD4741">
        <f>IF(COUNT(AA4741:AC4741)&lt;3,"",SUM(AA4741:AC4741))</f>
        <v/>
      </c>
      <c r="AE4741">
        <f>IF(L4741&gt;=4,2,IF(L4741&gt;=2,1,0))</f>
        <v/>
      </c>
      <c r="AF4741">
        <f>IF(L4741&gt;=5,1,0)</f>
        <v/>
      </c>
      <c r="AG4741">
        <f>AE4741+AF4741</f>
        <v/>
      </c>
      <c r="AH4741" s="15">
        <f>IF(M4741&lt;&gt;1,"",IF(OR(R4741=-9,R4741=""),"",R4741))</f>
        <v/>
      </c>
      <c r="AI4741">
        <f>IF(M4741&lt;&gt;1,"",IF(OR(Q4741=999,Q4741=""),"",Q4741))</f>
        <v/>
      </c>
    </row>
    <row r="4742">
      <c r="A4742" t="inlineStr">
        <is>
          <t>TQRMNOP125371</t>
        </is>
      </c>
      <c r="B4742" t="n">
        <v>2025</v>
      </c>
      <c r="C4742" t="n">
        <v>1</v>
      </c>
      <c r="D4742" t="n">
        <v>1</v>
      </c>
      <c r="E4742" t="inlineStr">
        <is>
          <t>S</t>
        </is>
      </c>
      <c r="F4742" t="n">
        <v>32</v>
      </c>
      <c r="G4742" t="n">
        <v>1214</v>
      </c>
      <c r="H4742" t="n">
        <v>10</v>
      </c>
      <c r="I4742" t="n">
        <v>2</v>
      </c>
      <c r="J4742" t="n">
        <v>22</v>
      </c>
      <c r="K4742" t="n">
        <v>2</v>
      </c>
      <c r="L4742" t="n">
        <v>1</v>
      </c>
      <c r="M4742" t="n">
        <v>2</v>
      </c>
      <c r="R4742" s="15" t="n">
        <v>0</v>
      </c>
      <c r="S4742" s="15" t="n">
        <v>0</v>
      </c>
      <c r="T4742" s="15" t="n">
        <v>0</v>
      </c>
      <c r="U4742" s="15" t="n">
        <v>61800</v>
      </c>
      <c r="V4742">
        <f>IFERROR(VLOOKUP(D4742,Tablas_Equivalencia!$A$3:$B$8,2,FALSE),"Sin dato")</f>
        <v/>
      </c>
      <c r="W4742">
        <f>IFERROR(VLOOKUP(L4742,Tablas_Equivalencia!$D$3:$E$9,2,FALSE),"Sin dato")</f>
        <v/>
      </c>
      <c r="X4742">
        <f>IF(I4742=1,"Varón","Mujer")</f>
        <v/>
      </c>
      <c r="Y4742">
        <f>IFERROR(VLOOKUP(M4742,Tablas_Equivalencia!$G$3:$H$6,2,FALSE),"Sin dato")</f>
        <v/>
      </c>
      <c r="Z4742">
        <f>IF(J4742&lt;=24,"18-24","25-29")</f>
        <v/>
      </c>
      <c r="AA4742">
        <f>IF(M4742&lt;&gt;1,"",IF(P4742=2,1,0))</f>
        <v/>
      </c>
      <c r="AB4742">
        <f>IF(M4742&lt;&gt;1,"",IF(O4742&gt;=2,1,0))</f>
        <v/>
      </c>
      <c r="AC4742">
        <f>IF(M4742&lt;&gt;1,"",IF(OR(Q4742=999,Q4742=""),"",IF(OR(Q4742&lt;35,Q4742&gt;48),1,0)))</f>
        <v/>
      </c>
      <c r="AD4742">
        <f>IF(COUNT(AA4742:AC4742)&lt;3,"",SUM(AA4742:AC4742))</f>
        <v/>
      </c>
      <c r="AE4742">
        <f>IF(L4742&gt;=4,2,IF(L4742&gt;=2,1,0))</f>
        <v/>
      </c>
      <c r="AF4742">
        <f>IF(L4742&gt;=5,1,0)</f>
        <v/>
      </c>
      <c r="AG4742">
        <f>AE4742+AF4742</f>
        <v/>
      </c>
      <c r="AH4742" s="15">
        <f>IF(M4742&lt;&gt;1,"",IF(OR(R4742=-9,R4742=""),"",R4742))</f>
        <v/>
      </c>
      <c r="AI4742">
        <f>IF(M4742&lt;&gt;1,"",IF(OR(Q4742=999,Q4742=""),"",Q4742))</f>
        <v/>
      </c>
    </row>
    <row r="4743">
      <c r="A4743" t="inlineStr">
        <is>
          <t>TQRMNOP125372</t>
        </is>
      </c>
      <c r="B4743" t="n">
        <v>2025</v>
      </c>
      <c r="C4743" t="n">
        <v>1</v>
      </c>
      <c r="D4743" t="n">
        <v>41</v>
      </c>
      <c r="E4743" t="inlineStr">
        <is>
          <t>N</t>
        </is>
      </c>
      <c r="F4743" t="n">
        <v>15</v>
      </c>
      <c r="G4743" t="n">
        <v>1047</v>
      </c>
      <c r="H4743" t="n">
        <v>1</v>
      </c>
      <c r="I4743" t="n">
        <v>1</v>
      </c>
      <c r="J4743" t="n">
        <v>28</v>
      </c>
      <c r="K4743" t="n">
        <v>2</v>
      </c>
      <c r="L4743" t="n">
        <v>3</v>
      </c>
      <c r="M4743" t="n">
        <v>1</v>
      </c>
      <c r="N4743" t="n">
        <v>3</v>
      </c>
      <c r="O4743" t="n">
        <v>2</v>
      </c>
      <c r="P4743" t="n">
        <v>2</v>
      </c>
      <c r="Q4743" t="n">
        <v>28</v>
      </c>
      <c r="R4743" s="15" t="n">
        <v>510000</v>
      </c>
      <c r="S4743" s="15" t="n">
        <v>0</v>
      </c>
      <c r="T4743" s="15" t="n">
        <v>510000</v>
      </c>
      <c r="U4743" s="15" t="n">
        <v>210600</v>
      </c>
      <c r="V4743">
        <f>IFERROR(VLOOKUP(D4743,Tablas_Equivalencia!$A$3:$B$8,2,FALSE),"Sin dato")</f>
        <v/>
      </c>
      <c r="W4743">
        <f>IFERROR(VLOOKUP(L4743,Tablas_Equivalencia!$D$3:$E$9,2,FALSE),"Sin dato")</f>
        <v/>
      </c>
      <c r="X4743">
        <f>IF(I4743=1,"Varón","Mujer")</f>
        <v/>
      </c>
      <c r="Y4743">
        <f>IFERROR(VLOOKUP(M4743,Tablas_Equivalencia!$G$3:$H$6,2,FALSE),"Sin dato")</f>
        <v/>
      </c>
      <c r="Z4743">
        <f>IF(J4743&lt;=24,"18-24","25-29")</f>
        <v/>
      </c>
      <c r="AA4743">
        <f>IF(M4743&lt;&gt;1,"",IF(P4743=2,1,0))</f>
        <v/>
      </c>
      <c r="AB4743">
        <f>IF(M4743&lt;&gt;1,"",IF(O4743&gt;=2,1,0))</f>
        <v/>
      </c>
      <c r="AC4743">
        <f>IF(M4743&lt;&gt;1,"",IF(OR(Q4743=999,Q4743=""),"",IF(OR(Q4743&lt;35,Q4743&gt;48),1,0)))</f>
        <v/>
      </c>
      <c r="AD4743">
        <f>IF(COUNT(AA4743:AC4743)&lt;3,"",SUM(AA4743:AC4743))</f>
        <v/>
      </c>
      <c r="AE4743">
        <f>IF(L4743&gt;=4,2,IF(L4743&gt;=2,1,0))</f>
        <v/>
      </c>
      <c r="AF4743">
        <f>IF(L4743&gt;=5,1,0)</f>
        <v/>
      </c>
      <c r="AG4743">
        <f>AE4743+AF4743</f>
        <v/>
      </c>
      <c r="AH4743" s="15">
        <f>IF(M4743&lt;&gt;1,"",IF(OR(R4743=-9,R4743=""),"",R4743))</f>
        <v/>
      </c>
      <c r="AI4743">
        <f>IF(M4743&lt;&gt;1,"",IF(OR(Q4743=999,Q4743=""),"",Q4743))</f>
        <v/>
      </c>
    </row>
    <row r="4744">
      <c r="A4744" t="inlineStr">
        <is>
          <t>TQRMNOP125383</t>
        </is>
      </c>
      <c r="B4744" t="n">
        <v>2025</v>
      </c>
      <c r="C4744" t="n">
        <v>1</v>
      </c>
      <c r="D4744" t="n">
        <v>42</v>
      </c>
      <c r="E4744" t="inlineStr">
        <is>
          <t>N</t>
        </is>
      </c>
      <c r="F4744" t="n">
        <v>25</v>
      </c>
      <c r="G4744" t="n">
        <v>1255</v>
      </c>
      <c r="H4744" t="n">
        <v>1</v>
      </c>
      <c r="I4744" t="n">
        <v>2</v>
      </c>
      <c r="J4744" t="n">
        <v>24</v>
      </c>
      <c r="K4744" t="n">
        <v>2</v>
      </c>
      <c r="L4744" t="n">
        <v>4</v>
      </c>
      <c r="M4744" t="n">
        <v>2</v>
      </c>
      <c r="R4744" s="15" t="n">
        <v>0</v>
      </c>
      <c r="S4744" s="15" t="n">
        <v>0</v>
      </c>
      <c r="T4744" s="15" t="n">
        <v>0</v>
      </c>
      <c r="U4744" s="15" t="n">
        <v>231100</v>
      </c>
      <c r="V4744">
        <f>IFERROR(VLOOKUP(D4744,Tablas_Equivalencia!$A$3:$B$8,2,FALSE),"Sin dato")</f>
        <v/>
      </c>
      <c r="W4744">
        <f>IFERROR(VLOOKUP(L4744,Tablas_Equivalencia!$D$3:$E$9,2,FALSE),"Sin dato")</f>
        <v/>
      </c>
      <c r="X4744">
        <f>IF(I4744=1,"Varón","Mujer")</f>
        <v/>
      </c>
      <c r="Y4744">
        <f>IFERROR(VLOOKUP(M4744,Tablas_Equivalencia!$G$3:$H$6,2,FALSE),"Sin dato")</f>
        <v/>
      </c>
      <c r="Z4744">
        <f>IF(J4744&lt;=24,"18-24","25-29")</f>
        <v/>
      </c>
      <c r="AA4744">
        <f>IF(M4744&lt;&gt;1,"",IF(P4744=2,1,0))</f>
        <v/>
      </c>
      <c r="AB4744">
        <f>IF(M4744&lt;&gt;1,"",IF(O4744&gt;=2,1,0))</f>
        <v/>
      </c>
      <c r="AC4744">
        <f>IF(M4744&lt;&gt;1,"",IF(OR(Q4744=999,Q4744=""),"",IF(OR(Q4744&lt;35,Q4744&gt;48),1,0)))</f>
        <v/>
      </c>
      <c r="AD4744">
        <f>IF(COUNT(AA4744:AC4744)&lt;3,"",SUM(AA4744:AC4744))</f>
        <v/>
      </c>
      <c r="AE4744">
        <f>IF(L4744&gt;=4,2,IF(L4744&gt;=2,1,0))</f>
        <v/>
      </c>
      <c r="AF4744">
        <f>IF(L4744&gt;=5,1,0)</f>
        <v/>
      </c>
      <c r="AG4744">
        <f>AE4744+AF4744</f>
        <v/>
      </c>
      <c r="AH4744" s="15">
        <f>IF(M4744&lt;&gt;1,"",IF(OR(R4744=-9,R4744=""),"",R4744))</f>
        <v/>
      </c>
      <c r="AI4744">
        <f>IF(M4744&lt;&gt;1,"",IF(OR(Q4744=999,Q4744=""),"",Q4744))</f>
        <v/>
      </c>
    </row>
    <row r="4745">
      <c r="A4745" t="inlineStr">
        <is>
          <t>TQRMNOP125387</t>
        </is>
      </c>
      <c r="B4745" t="n">
        <v>2025</v>
      </c>
      <c r="C4745" t="n">
        <v>1</v>
      </c>
      <c r="D4745" t="n">
        <v>43</v>
      </c>
      <c r="E4745" t="inlineStr">
        <is>
          <t>S</t>
        </is>
      </c>
      <c r="F4745" t="n">
        <v>17</v>
      </c>
      <c r="G4745" t="n">
        <v>1386</v>
      </c>
      <c r="H4745" t="n">
        <v>2</v>
      </c>
      <c r="I4745" t="n">
        <v>2</v>
      </c>
      <c r="J4745" t="n">
        <v>21</v>
      </c>
      <c r="K4745" t="n">
        <v>2</v>
      </c>
      <c r="L4745" t="n">
        <v>4</v>
      </c>
      <c r="M4745" t="n">
        <v>1</v>
      </c>
      <c r="N4745" t="n">
        <v>3</v>
      </c>
      <c r="O4745" t="n">
        <v>1</v>
      </c>
      <c r="P4745" t="n">
        <v>1</v>
      </c>
      <c r="Q4745" t="n">
        <v>30</v>
      </c>
      <c r="R4745" s="15" t="n">
        <v>298000</v>
      </c>
      <c r="S4745" s="15" t="n">
        <v>0</v>
      </c>
      <c r="T4745" s="15" t="n">
        <v>298000</v>
      </c>
      <c r="U4745" s="15" t="n">
        <v>167500</v>
      </c>
      <c r="V4745">
        <f>IFERROR(VLOOKUP(D4745,Tablas_Equivalencia!$A$3:$B$8,2,FALSE),"Sin dato")</f>
        <v/>
      </c>
      <c r="W4745">
        <f>IFERROR(VLOOKUP(L4745,Tablas_Equivalencia!$D$3:$E$9,2,FALSE),"Sin dato")</f>
        <v/>
      </c>
      <c r="X4745">
        <f>IF(I4745=1,"Varón","Mujer")</f>
        <v/>
      </c>
      <c r="Y4745">
        <f>IFERROR(VLOOKUP(M4745,Tablas_Equivalencia!$G$3:$H$6,2,FALSE),"Sin dato")</f>
        <v/>
      </c>
      <c r="Z4745">
        <f>IF(J4745&lt;=24,"18-24","25-29")</f>
        <v/>
      </c>
      <c r="AA4745">
        <f>IF(M4745&lt;&gt;1,"",IF(P4745=2,1,0))</f>
        <v/>
      </c>
      <c r="AB4745">
        <f>IF(M4745&lt;&gt;1,"",IF(O4745&gt;=2,1,0))</f>
        <v/>
      </c>
      <c r="AC4745">
        <f>IF(M4745&lt;&gt;1,"",IF(OR(Q4745=999,Q4745=""),"",IF(OR(Q4745&lt;35,Q4745&gt;48),1,0)))</f>
        <v/>
      </c>
      <c r="AD4745">
        <f>IF(COUNT(AA4745:AC4745)&lt;3,"",SUM(AA4745:AC4745))</f>
        <v/>
      </c>
      <c r="AE4745">
        <f>IF(L4745&gt;=4,2,IF(L4745&gt;=2,1,0))</f>
        <v/>
      </c>
      <c r="AF4745">
        <f>IF(L4745&gt;=5,1,0)</f>
        <v/>
      </c>
      <c r="AG4745">
        <f>AE4745+AF4745</f>
        <v/>
      </c>
      <c r="AH4745" s="15">
        <f>IF(M4745&lt;&gt;1,"",IF(OR(R4745=-9,R4745=""),"",R4745))</f>
        <v/>
      </c>
      <c r="AI4745">
        <f>IF(M4745&lt;&gt;1,"",IF(OR(Q4745=999,Q4745=""),"",Q4745))</f>
        <v/>
      </c>
    </row>
    <row r="4746">
      <c r="A4746" t="inlineStr">
        <is>
          <t>TQRMNOP125391</t>
        </is>
      </c>
      <c r="B4746" t="n">
        <v>2025</v>
      </c>
      <c r="C4746" t="n">
        <v>1</v>
      </c>
      <c r="D4746" t="n">
        <v>41</v>
      </c>
      <c r="E4746" t="inlineStr">
        <is>
          <t>N</t>
        </is>
      </c>
      <c r="F4746" t="n">
        <v>15</v>
      </c>
      <c r="G4746" t="n">
        <v>730</v>
      </c>
      <c r="H4746" t="n">
        <v>1</v>
      </c>
      <c r="I4746" t="n">
        <v>2</v>
      </c>
      <c r="J4746" t="n">
        <v>19</v>
      </c>
      <c r="K4746" t="n">
        <v>1</v>
      </c>
      <c r="L4746" t="n">
        <v>5</v>
      </c>
      <c r="M4746" t="n">
        <v>1</v>
      </c>
      <c r="N4746" t="n">
        <v>3</v>
      </c>
      <c r="O4746" t="n">
        <v>1</v>
      </c>
      <c r="P4746" t="n">
        <v>1</v>
      </c>
      <c r="Q4746" t="n">
        <v>36</v>
      </c>
      <c r="R4746" s="15" t="n">
        <v>-9</v>
      </c>
      <c r="S4746" s="15" t="n">
        <v>0</v>
      </c>
      <c r="T4746" s="15" t="n">
        <v>0</v>
      </c>
      <c r="U4746" s="15" t="n">
        <v>321600</v>
      </c>
      <c r="V4746">
        <f>IFERROR(VLOOKUP(D4746,Tablas_Equivalencia!$A$3:$B$8,2,FALSE),"Sin dato")</f>
        <v/>
      </c>
      <c r="W4746">
        <f>IFERROR(VLOOKUP(L4746,Tablas_Equivalencia!$D$3:$E$9,2,FALSE),"Sin dato")</f>
        <v/>
      </c>
      <c r="X4746">
        <f>IF(I4746=1,"Varón","Mujer")</f>
        <v/>
      </c>
      <c r="Y4746">
        <f>IFERROR(VLOOKUP(M4746,Tablas_Equivalencia!$G$3:$H$6,2,FALSE),"Sin dato")</f>
        <v/>
      </c>
      <c r="Z4746">
        <f>IF(J4746&lt;=24,"18-24","25-29")</f>
        <v/>
      </c>
      <c r="AA4746">
        <f>IF(M4746&lt;&gt;1,"",IF(P4746=2,1,0))</f>
        <v/>
      </c>
      <c r="AB4746">
        <f>IF(M4746&lt;&gt;1,"",IF(O4746&gt;=2,1,0))</f>
        <v/>
      </c>
      <c r="AC4746">
        <f>IF(M4746&lt;&gt;1,"",IF(OR(Q4746=999,Q4746=""),"",IF(OR(Q4746&lt;35,Q4746&gt;48),1,0)))</f>
        <v/>
      </c>
      <c r="AD4746">
        <f>IF(COUNT(AA4746:AC4746)&lt;3,"",SUM(AA4746:AC4746))</f>
        <v/>
      </c>
      <c r="AE4746">
        <f>IF(L4746&gt;=4,2,IF(L4746&gt;=2,1,0))</f>
        <v/>
      </c>
      <c r="AF4746">
        <f>IF(L4746&gt;=5,1,0)</f>
        <v/>
      </c>
      <c r="AG4746">
        <f>AE4746+AF4746</f>
        <v/>
      </c>
      <c r="AH4746" s="15">
        <f>IF(M4746&lt;&gt;1,"",IF(OR(R4746=-9,R4746=""),"",R4746))</f>
        <v/>
      </c>
      <c r="AI4746">
        <f>IF(M4746&lt;&gt;1,"",IF(OR(Q4746=999,Q4746=""),"",Q4746))</f>
        <v/>
      </c>
    </row>
    <row r="4747">
      <c r="A4747" t="inlineStr">
        <is>
          <t>TQRMNOP125396</t>
        </is>
      </c>
      <c r="B4747" t="n">
        <v>2025</v>
      </c>
      <c r="C4747" t="n">
        <v>1</v>
      </c>
      <c r="D4747" t="n">
        <v>43</v>
      </c>
      <c r="E4747" t="inlineStr">
        <is>
          <t>S</t>
        </is>
      </c>
      <c r="F4747" t="n">
        <v>36</v>
      </c>
      <c r="G4747" t="n">
        <v>1205</v>
      </c>
      <c r="H4747" t="n">
        <v>1</v>
      </c>
      <c r="I4747" t="n">
        <v>1</v>
      </c>
      <c r="J4747" t="n">
        <v>20</v>
      </c>
      <c r="K4747" t="n">
        <v>1</v>
      </c>
      <c r="L4747" t="n">
        <v>5</v>
      </c>
      <c r="M4747" t="n">
        <v>2</v>
      </c>
      <c r="R4747" s="15" t="n">
        <v>0</v>
      </c>
      <c r="S4747" s="15" t="n">
        <v>0</v>
      </c>
      <c r="T4747" s="15" t="n">
        <v>0</v>
      </c>
      <c r="U4747" s="15" t="n">
        <v>73200</v>
      </c>
      <c r="V4747">
        <f>IFERROR(VLOOKUP(D4747,Tablas_Equivalencia!$A$3:$B$8,2,FALSE),"Sin dato")</f>
        <v/>
      </c>
      <c r="W4747">
        <f>IFERROR(VLOOKUP(L4747,Tablas_Equivalencia!$D$3:$E$9,2,FALSE),"Sin dato")</f>
        <v/>
      </c>
      <c r="X4747">
        <f>IF(I4747=1,"Varón","Mujer")</f>
        <v/>
      </c>
      <c r="Y4747">
        <f>IFERROR(VLOOKUP(M4747,Tablas_Equivalencia!$G$3:$H$6,2,FALSE),"Sin dato")</f>
        <v/>
      </c>
      <c r="Z4747">
        <f>IF(J4747&lt;=24,"18-24","25-29")</f>
        <v/>
      </c>
      <c r="AA4747">
        <f>IF(M4747&lt;&gt;1,"",IF(P4747=2,1,0))</f>
        <v/>
      </c>
      <c r="AB4747">
        <f>IF(M4747&lt;&gt;1,"",IF(O4747&gt;=2,1,0))</f>
        <v/>
      </c>
      <c r="AC4747">
        <f>IF(M4747&lt;&gt;1,"",IF(OR(Q4747=999,Q4747=""),"",IF(OR(Q4747&lt;35,Q4747&gt;48),1,0)))</f>
        <v/>
      </c>
      <c r="AD4747">
        <f>IF(COUNT(AA4747:AC4747)&lt;3,"",SUM(AA4747:AC4747))</f>
        <v/>
      </c>
      <c r="AE4747">
        <f>IF(L4747&gt;=4,2,IF(L4747&gt;=2,1,0))</f>
        <v/>
      </c>
      <c r="AF4747">
        <f>IF(L4747&gt;=5,1,0)</f>
        <v/>
      </c>
      <c r="AG4747">
        <f>AE4747+AF4747</f>
        <v/>
      </c>
      <c r="AH4747" s="15">
        <f>IF(M4747&lt;&gt;1,"",IF(OR(R4747=-9,R4747=""),"",R4747))</f>
        <v/>
      </c>
      <c r="AI4747">
        <f>IF(M4747&lt;&gt;1,"",IF(OR(Q4747=999,Q4747=""),"",Q4747))</f>
        <v/>
      </c>
    </row>
    <row r="4748">
      <c r="A4748" t="inlineStr">
        <is>
          <t>TQRMNOP125400</t>
        </is>
      </c>
      <c r="B4748" t="n">
        <v>2025</v>
      </c>
      <c r="C4748" t="n">
        <v>1</v>
      </c>
      <c r="D4748" t="n">
        <v>43</v>
      </c>
      <c r="E4748" t="inlineStr">
        <is>
          <t>S</t>
        </is>
      </c>
      <c r="F4748" t="n">
        <v>19</v>
      </c>
      <c r="G4748" t="n">
        <v>270</v>
      </c>
      <c r="H4748" t="n">
        <v>1</v>
      </c>
      <c r="I4748" t="n">
        <v>2</v>
      </c>
      <c r="J4748" t="n">
        <v>25</v>
      </c>
      <c r="K4748" t="n">
        <v>2</v>
      </c>
      <c r="L4748" t="n">
        <v>4</v>
      </c>
      <c r="M4748" t="n">
        <v>1</v>
      </c>
      <c r="N4748" t="n">
        <v>3</v>
      </c>
      <c r="O4748" t="n">
        <v>1</v>
      </c>
      <c r="P4748" t="n">
        <v>2</v>
      </c>
      <c r="Q4748" t="n">
        <v>38</v>
      </c>
      <c r="R4748" s="15" t="n">
        <v>289000</v>
      </c>
      <c r="S4748" s="15" t="n">
        <v>66000</v>
      </c>
      <c r="T4748" s="15" t="n">
        <v>355000</v>
      </c>
      <c r="U4748" s="15" t="n">
        <v>360800</v>
      </c>
      <c r="V4748">
        <f>IFERROR(VLOOKUP(D4748,Tablas_Equivalencia!$A$3:$B$8,2,FALSE),"Sin dato")</f>
        <v/>
      </c>
      <c r="W4748">
        <f>IFERROR(VLOOKUP(L4748,Tablas_Equivalencia!$D$3:$E$9,2,FALSE),"Sin dato")</f>
        <v/>
      </c>
      <c r="X4748">
        <f>IF(I4748=1,"Varón","Mujer")</f>
        <v/>
      </c>
      <c r="Y4748">
        <f>IFERROR(VLOOKUP(M4748,Tablas_Equivalencia!$G$3:$H$6,2,FALSE),"Sin dato")</f>
        <v/>
      </c>
      <c r="Z4748">
        <f>IF(J4748&lt;=24,"18-24","25-29")</f>
        <v/>
      </c>
      <c r="AA4748">
        <f>IF(M4748&lt;&gt;1,"",IF(P4748=2,1,0))</f>
        <v/>
      </c>
      <c r="AB4748">
        <f>IF(M4748&lt;&gt;1,"",IF(O4748&gt;=2,1,0))</f>
        <v/>
      </c>
      <c r="AC4748">
        <f>IF(M4748&lt;&gt;1,"",IF(OR(Q4748=999,Q4748=""),"",IF(OR(Q4748&lt;35,Q4748&gt;48),1,0)))</f>
        <v/>
      </c>
      <c r="AD4748">
        <f>IF(COUNT(AA4748:AC4748)&lt;3,"",SUM(AA4748:AC4748))</f>
        <v/>
      </c>
      <c r="AE4748">
        <f>IF(L4748&gt;=4,2,IF(L4748&gt;=2,1,0))</f>
        <v/>
      </c>
      <c r="AF4748">
        <f>IF(L4748&gt;=5,1,0)</f>
        <v/>
      </c>
      <c r="AG4748">
        <f>AE4748+AF4748</f>
        <v/>
      </c>
      <c r="AH4748" s="15">
        <f>IF(M4748&lt;&gt;1,"",IF(OR(R4748=-9,R4748=""),"",R4748))</f>
        <v/>
      </c>
      <c r="AI4748">
        <f>IF(M4748&lt;&gt;1,"",IF(OR(Q4748=999,Q4748=""),"",Q4748))</f>
        <v/>
      </c>
    </row>
    <row r="4749">
      <c r="A4749" t="inlineStr">
        <is>
          <t>TQRMNOP125402</t>
        </is>
      </c>
      <c r="B4749" t="n">
        <v>2025</v>
      </c>
      <c r="C4749" t="n">
        <v>1</v>
      </c>
      <c r="D4749" t="n">
        <v>43</v>
      </c>
      <c r="E4749" t="inlineStr">
        <is>
          <t>N</t>
        </is>
      </c>
      <c r="F4749" t="n">
        <v>26</v>
      </c>
      <c r="G4749" t="n">
        <v>970</v>
      </c>
      <c r="H4749" t="n">
        <v>10</v>
      </c>
      <c r="I4749" t="n">
        <v>2</v>
      </c>
      <c r="J4749" t="n">
        <v>20</v>
      </c>
      <c r="K4749" t="n">
        <v>1</v>
      </c>
      <c r="L4749" t="n">
        <v>4</v>
      </c>
      <c r="M4749" t="n">
        <v>2</v>
      </c>
      <c r="R4749" s="15" t="n">
        <v>0</v>
      </c>
      <c r="S4749" s="15" t="n">
        <v>0</v>
      </c>
      <c r="T4749" s="15" t="n">
        <v>0</v>
      </c>
      <c r="U4749" s="15" t="n">
        <v>237900</v>
      </c>
      <c r="V4749">
        <f>IFERROR(VLOOKUP(D4749,Tablas_Equivalencia!$A$3:$B$8,2,FALSE),"Sin dato")</f>
        <v/>
      </c>
      <c r="W4749">
        <f>IFERROR(VLOOKUP(L4749,Tablas_Equivalencia!$D$3:$E$9,2,FALSE),"Sin dato")</f>
        <v/>
      </c>
      <c r="X4749">
        <f>IF(I4749=1,"Varón","Mujer")</f>
        <v/>
      </c>
      <c r="Y4749">
        <f>IFERROR(VLOOKUP(M4749,Tablas_Equivalencia!$G$3:$H$6,2,FALSE),"Sin dato")</f>
        <v/>
      </c>
      <c r="Z4749">
        <f>IF(J4749&lt;=24,"18-24","25-29")</f>
        <v/>
      </c>
      <c r="AA4749">
        <f>IF(M4749&lt;&gt;1,"",IF(P4749=2,1,0))</f>
        <v/>
      </c>
      <c r="AB4749">
        <f>IF(M4749&lt;&gt;1,"",IF(O4749&gt;=2,1,0))</f>
        <v/>
      </c>
      <c r="AC4749">
        <f>IF(M4749&lt;&gt;1,"",IF(OR(Q4749=999,Q4749=""),"",IF(OR(Q4749&lt;35,Q4749&gt;48),1,0)))</f>
        <v/>
      </c>
      <c r="AD4749">
        <f>IF(COUNT(AA4749:AC4749)&lt;3,"",SUM(AA4749:AC4749))</f>
        <v/>
      </c>
      <c r="AE4749">
        <f>IF(L4749&gt;=4,2,IF(L4749&gt;=2,1,0))</f>
        <v/>
      </c>
      <c r="AF4749">
        <f>IF(L4749&gt;=5,1,0)</f>
        <v/>
      </c>
      <c r="AG4749">
        <f>AE4749+AF4749</f>
        <v/>
      </c>
      <c r="AH4749" s="15">
        <f>IF(M4749&lt;&gt;1,"",IF(OR(R4749=-9,R4749=""),"",R4749))</f>
        <v/>
      </c>
      <c r="AI4749">
        <f>IF(M4749&lt;&gt;1,"",IF(OR(Q4749=999,Q4749=""),"",Q4749))</f>
        <v/>
      </c>
    </row>
    <row r="4750">
      <c r="A4750" t="inlineStr">
        <is>
          <t>TQRMNOP125406</t>
        </is>
      </c>
      <c r="B4750" t="n">
        <v>2025</v>
      </c>
      <c r="C4750" t="n">
        <v>1</v>
      </c>
      <c r="D4750" t="n">
        <v>1</v>
      </c>
      <c r="E4750" t="inlineStr">
        <is>
          <t>S</t>
        </is>
      </c>
      <c r="F4750" t="n">
        <v>32</v>
      </c>
      <c r="G4750" t="n">
        <v>649</v>
      </c>
      <c r="H4750" t="n">
        <v>2</v>
      </c>
      <c r="I4750" t="n">
        <v>1</v>
      </c>
      <c r="J4750" t="n">
        <v>25</v>
      </c>
      <c r="K4750" t="n">
        <v>2</v>
      </c>
      <c r="L4750" t="n">
        <v>4</v>
      </c>
      <c r="M4750" t="n">
        <v>1</v>
      </c>
      <c r="N4750" t="n">
        <v>3</v>
      </c>
      <c r="O4750" t="n">
        <v>1</v>
      </c>
      <c r="P4750" t="n">
        <v>1</v>
      </c>
      <c r="Q4750" t="n">
        <v>38</v>
      </c>
      <c r="R4750" s="15" t="n">
        <v>1214000</v>
      </c>
      <c r="S4750" s="15" t="n">
        <v>0</v>
      </c>
      <c r="T4750" s="15" t="n">
        <v>1214000</v>
      </c>
      <c r="U4750" s="15" t="n">
        <v>116700</v>
      </c>
      <c r="V4750">
        <f>IFERROR(VLOOKUP(D4750,Tablas_Equivalencia!$A$3:$B$8,2,FALSE),"Sin dato")</f>
        <v/>
      </c>
      <c r="W4750">
        <f>IFERROR(VLOOKUP(L4750,Tablas_Equivalencia!$D$3:$E$9,2,FALSE),"Sin dato")</f>
        <v/>
      </c>
      <c r="X4750">
        <f>IF(I4750=1,"Varón","Mujer")</f>
        <v/>
      </c>
      <c r="Y4750">
        <f>IFERROR(VLOOKUP(M4750,Tablas_Equivalencia!$G$3:$H$6,2,FALSE),"Sin dato")</f>
        <v/>
      </c>
      <c r="Z4750">
        <f>IF(J4750&lt;=24,"18-24","25-29")</f>
        <v/>
      </c>
      <c r="AA4750">
        <f>IF(M4750&lt;&gt;1,"",IF(P4750=2,1,0))</f>
        <v/>
      </c>
      <c r="AB4750">
        <f>IF(M4750&lt;&gt;1,"",IF(O4750&gt;=2,1,0))</f>
        <v/>
      </c>
      <c r="AC4750">
        <f>IF(M4750&lt;&gt;1,"",IF(OR(Q4750=999,Q4750=""),"",IF(OR(Q4750&lt;35,Q4750&gt;48),1,0)))</f>
        <v/>
      </c>
      <c r="AD4750">
        <f>IF(COUNT(AA4750:AC4750)&lt;3,"",SUM(AA4750:AC4750))</f>
        <v/>
      </c>
      <c r="AE4750">
        <f>IF(L4750&gt;=4,2,IF(L4750&gt;=2,1,0))</f>
        <v/>
      </c>
      <c r="AF4750">
        <f>IF(L4750&gt;=5,1,0)</f>
        <v/>
      </c>
      <c r="AG4750">
        <f>AE4750+AF4750</f>
        <v/>
      </c>
      <c r="AH4750" s="15">
        <f>IF(M4750&lt;&gt;1,"",IF(OR(R4750=-9,R4750=""),"",R4750))</f>
        <v/>
      </c>
      <c r="AI4750">
        <f>IF(M4750&lt;&gt;1,"",IF(OR(Q4750=999,Q4750=""),"",Q4750))</f>
        <v/>
      </c>
    </row>
    <row r="4751">
      <c r="A4751" t="inlineStr">
        <is>
          <t>TQRMNOP125414</t>
        </is>
      </c>
      <c r="B4751" t="n">
        <v>2025</v>
      </c>
      <c r="C4751" t="n">
        <v>1</v>
      </c>
      <c r="D4751" t="n">
        <v>40</v>
      </c>
      <c r="E4751" t="inlineStr">
        <is>
          <t>N</t>
        </is>
      </c>
      <c r="F4751" t="n">
        <v>22</v>
      </c>
      <c r="G4751" t="n">
        <v>1212</v>
      </c>
      <c r="H4751" t="n">
        <v>3</v>
      </c>
      <c r="I4751" t="n">
        <v>2</v>
      </c>
      <c r="J4751" t="n">
        <v>26</v>
      </c>
      <c r="K4751" t="n">
        <v>1</v>
      </c>
      <c r="L4751" t="n">
        <v>1</v>
      </c>
      <c r="M4751" t="n">
        <v>3</v>
      </c>
      <c r="R4751" s="15" t="n">
        <v>0</v>
      </c>
      <c r="S4751" s="15" t="n">
        <v>0</v>
      </c>
      <c r="T4751" s="15" t="n">
        <v>0</v>
      </c>
      <c r="U4751" s="15" t="n">
        <v>60700</v>
      </c>
      <c r="V4751">
        <f>IFERROR(VLOOKUP(D4751,Tablas_Equivalencia!$A$3:$B$8,2,FALSE),"Sin dato")</f>
        <v/>
      </c>
      <c r="W4751">
        <f>IFERROR(VLOOKUP(L4751,Tablas_Equivalencia!$D$3:$E$9,2,FALSE),"Sin dato")</f>
        <v/>
      </c>
      <c r="X4751">
        <f>IF(I4751=1,"Varón","Mujer")</f>
        <v/>
      </c>
      <c r="Y4751">
        <f>IFERROR(VLOOKUP(M4751,Tablas_Equivalencia!$G$3:$H$6,2,FALSE),"Sin dato")</f>
        <v/>
      </c>
      <c r="Z4751">
        <f>IF(J4751&lt;=24,"18-24","25-29")</f>
        <v/>
      </c>
      <c r="AA4751">
        <f>IF(M4751&lt;&gt;1,"",IF(P4751=2,1,0))</f>
        <v/>
      </c>
      <c r="AB4751">
        <f>IF(M4751&lt;&gt;1,"",IF(O4751&gt;=2,1,0))</f>
        <v/>
      </c>
      <c r="AC4751">
        <f>IF(M4751&lt;&gt;1,"",IF(OR(Q4751=999,Q4751=""),"",IF(OR(Q4751&lt;35,Q4751&gt;48),1,0)))</f>
        <v/>
      </c>
      <c r="AD4751">
        <f>IF(COUNT(AA4751:AC4751)&lt;3,"",SUM(AA4751:AC4751))</f>
        <v/>
      </c>
      <c r="AE4751">
        <f>IF(L4751&gt;=4,2,IF(L4751&gt;=2,1,0))</f>
        <v/>
      </c>
      <c r="AF4751">
        <f>IF(L4751&gt;=5,1,0)</f>
        <v/>
      </c>
      <c r="AG4751">
        <f>AE4751+AF4751</f>
        <v/>
      </c>
      <c r="AH4751" s="15">
        <f>IF(M4751&lt;&gt;1,"",IF(OR(R4751=-9,R4751=""),"",R4751))</f>
        <v/>
      </c>
      <c r="AI4751">
        <f>IF(M4751&lt;&gt;1,"",IF(OR(Q4751=999,Q4751=""),"",Q4751))</f>
        <v/>
      </c>
    </row>
    <row r="4752">
      <c r="A4752" t="inlineStr">
        <is>
          <t>TQRMNOP125421</t>
        </is>
      </c>
      <c r="B4752" t="n">
        <v>2025</v>
      </c>
      <c r="C4752" t="n">
        <v>1</v>
      </c>
      <c r="D4752" t="n">
        <v>1</v>
      </c>
      <c r="E4752" t="inlineStr">
        <is>
          <t>S</t>
        </is>
      </c>
      <c r="F4752" t="n">
        <v>33</v>
      </c>
      <c r="G4752" t="n">
        <v>936</v>
      </c>
      <c r="H4752" t="n">
        <v>2</v>
      </c>
      <c r="I4752" t="n">
        <v>1</v>
      </c>
      <c r="J4752" t="n">
        <v>29</v>
      </c>
      <c r="K4752" t="n">
        <v>2</v>
      </c>
      <c r="L4752" t="n">
        <v>6</v>
      </c>
      <c r="M4752" t="n">
        <v>3</v>
      </c>
      <c r="R4752" s="15" t="n">
        <v>0</v>
      </c>
      <c r="S4752" s="15" t="n">
        <v>0</v>
      </c>
      <c r="T4752" s="15" t="n">
        <v>0</v>
      </c>
      <c r="U4752" s="15" t="n">
        <v>77800</v>
      </c>
      <c r="V4752">
        <f>IFERROR(VLOOKUP(D4752,Tablas_Equivalencia!$A$3:$B$8,2,FALSE),"Sin dato")</f>
        <v/>
      </c>
      <c r="W4752">
        <f>IFERROR(VLOOKUP(L4752,Tablas_Equivalencia!$D$3:$E$9,2,FALSE),"Sin dato")</f>
        <v/>
      </c>
      <c r="X4752">
        <f>IF(I4752=1,"Varón","Mujer")</f>
        <v/>
      </c>
      <c r="Y4752">
        <f>IFERROR(VLOOKUP(M4752,Tablas_Equivalencia!$G$3:$H$6,2,FALSE),"Sin dato")</f>
        <v/>
      </c>
      <c r="Z4752">
        <f>IF(J4752&lt;=24,"18-24","25-29")</f>
        <v/>
      </c>
      <c r="AA4752">
        <f>IF(M4752&lt;&gt;1,"",IF(P4752=2,1,0))</f>
        <v/>
      </c>
      <c r="AB4752">
        <f>IF(M4752&lt;&gt;1,"",IF(O4752&gt;=2,1,0))</f>
        <v/>
      </c>
      <c r="AC4752">
        <f>IF(M4752&lt;&gt;1,"",IF(OR(Q4752=999,Q4752=""),"",IF(OR(Q4752&lt;35,Q4752&gt;48),1,0)))</f>
        <v/>
      </c>
      <c r="AD4752">
        <f>IF(COUNT(AA4752:AC4752)&lt;3,"",SUM(AA4752:AC4752))</f>
        <v/>
      </c>
      <c r="AE4752">
        <f>IF(L4752&gt;=4,2,IF(L4752&gt;=2,1,0))</f>
        <v/>
      </c>
      <c r="AF4752">
        <f>IF(L4752&gt;=5,1,0)</f>
        <v/>
      </c>
      <c r="AG4752">
        <f>AE4752+AF4752</f>
        <v/>
      </c>
      <c r="AH4752" s="15">
        <f>IF(M4752&lt;&gt;1,"",IF(OR(R4752=-9,R4752=""),"",R4752))</f>
        <v/>
      </c>
      <c r="AI4752">
        <f>IF(M4752&lt;&gt;1,"",IF(OR(Q4752=999,Q4752=""),"",Q4752))</f>
        <v/>
      </c>
    </row>
    <row r="4753">
      <c r="A4753" t="inlineStr">
        <is>
          <t>TQRMNOP125430</t>
        </is>
      </c>
      <c r="B4753" t="n">
        <v>2025</v>
      </c>
      <c r="C4753" t="n">
        <v>1</v>
      </c>
      <c r="D4753" t="n">
        <v>44</v>
      </c>
      <c r="E4753" t="inlineStr">
        <is>
          <t>N</t>
        </is>
      </c>
      <c r="F4753" t="n">
        <v>2</v>
      </c>
      <c r="G4753" t="n">
        <v>659</v>
      </c>
      <c r="H4753" t="n">
        <v>1</v>
      </c>
      <c r="I4753" t="n">
        <v>2</v>
      </c>
      <c r="J4753" t="n">
        <v>29</v>
      </c>
      <c r="K4753" t="n">
        <v>2</v>
      </c>
      <c r="L4753" t="n">
        <v>6</v>
      </c>
      <c r="M4753" t="n">
        <v>3</v>
      </c>
      <c r="R4753" s="15" t="n">
        <v>0</v>
      </c>
      <c r="S4753" s="15" t="n">
        <v>0</v>
      </c>
      <c r="T4753" s="15" t="n">
        <v>0</v>
      </c>
      <c r="U4753" s="15" t="n">
        <v>82300</v>
      </c>
      <c r="V4753">
        <f>IFERROR(VLOOKUP(D4753,Tablas_Equivalencia!$A$3:$B$8,2,FALSE),"Sin dato")</f>
        <v/>
      </c>
      <c r="W4753">
        <f>IFERROR(VLOOKUP(L4753,Tablas_Equivalencia!$D$3:$E$9,2,FALSE),"Sin dato")</f>
        <v/>
      </c>
      <c r="X4753">
        <f>IF(I4753=1,"Varón","Mujer")</f>
        <v/>
      </c>
      <c r="Y4753">
        <f>IFERROR(VLOOKUP(M4753,Tablas_Equivalencia!$G$3:$H$6,2,FALSE),"Sin dato")</f>
        <v/>
      </c>
      <c r="Z4753">
        <f>IF(J4753&lt;=24,"18-24","25-29")</f>
        <v/>
      </c>
      <c r="AA4753">
        <f>IF(M4753&lt;&gt;1,"",IF(P4753=2,1,0))</f>
        <v/>
      </c>
      <c r="AB4753">
        <f>IF(M4753&lt;&gt;1,"",IF(O4753&gt;=2,1,0))</f>
        <v/>
      </c>
      <c r="AC4753">
        <f>IF(M4753&lt;&gt;1,"",IF(OR(Q4753=999,Q4753=""),"",IF(OR(Q4753&lt;35,Q4753&gt;48),1,0)))</f>
        <v/>
      </c>
      <c r="AD4753">
        <f>IF(COUNT(AA4753:AC4753)&lt;3,"",SUM(AA4753:AC4753))</f>
        <v/>
      </c>
      <c r="AE4753">
        <f>IF(L4753&gt;=4,2,IF(L4753&gt;=2,1,0))</f>
        <v/>
      </c>
      <c r="AF4753">
        <f>IF(L4753&gt;=5,1,0)</f>
        <v/>
      </c>
      <c r="AG4753">
        <f>AE4753+AF4753</f>
        <v/>
      </c>
      <c r="AH4753" s="15">
        <f>IF(M4753&lt;&gt;1,"",IF(OR(R4753=-9,R4753=""),"",R4753))</f>
        <v/>
      </c>
      <c r="AI4753">
        <f>IF(M4753&lt;&gt;1,"",IF(OR(Q4753=999,Q4753=""),"",Q4753))</f>
        <v/>
      </c>
    </row>
    <row r="4754">
      <c r="A4754" t="inlineStr">
        <is>
          <t>TQRMNOP125432</t>
        </is>
      </c>
      <c r="B4754" t="n">
        <v>2025</v>
      </c>
      <c r="C4754" t="n">
        <v>1</v>
      </c>
      <c r="D4754" t="n">
        <v>1</v>
      </c>
      <c r="E4754" t="inlineStr">
        <is>
          <t>S</t>
        </is>
      </c>
      <c r="F4754" t="n">
        <v>33</v>
      </c>
      <c r="G4754" t="n">
        <v>909</v>
      </c>
      <c r="H4754" t="n">
        <v>3</v>
      </c>
      <c r="I4754" t="n">
        <v>1</v>
      </c>
      <c r="J4754" t="n">
        <v>28</v>
      </c>
      <c r="K4754" t="n">
        <v>2</v>
      </c>
      <c r="L4754" t="n">
        <v>4</v>
      </c>
      <c r="M4754" t="n">
        <v>1</v>
      </c>
      <c r="N4754" t="n">
        <v>3</v>
      </c>
      <c r="O4754" t="n">
        <v>1</v>
      </c>
      <c r="P4754" t="n">
        <v>1</v>
      </c>
      <c r="Q4754" t="n">
        <v>51</v>
      </c>
      <c r="R4754" s="15" t="n">
        <v>2167000</v>
      </c>
      <c r="S4754" s="15" t="n">
        <v>38000</v>
      </c>
      <c r="T4754" s="15" t="n">
        <v>2205000</v>
      </c>
      <c r="U4754" s="15" t="n">
        <v>334600</v>
      </c>
      <c r="V4754">
        <f>IFERROR(VLOOKUP(D4754,Tablas_Equivalencia!$A$3:$B$8,2,FALSE),"Sin dato")</f>
        <v/>
      </c>
      <c r="W4754">
        <f>IFERROR(VLOOKUP(L4754,Tablas_Equivalencia!$D$3:$E$9,2,FALSE),"Sin dato")</f>
        <v/>
      </c>
      <c r="X4754">
        <f>IF(I4754=1,"Varón","Mujer")</f>
        <v/>
      </c>
      <c r="Y4754">
        <f>IFERROR(VLOOKUP(M4754,Tablas_Equivalencia!$G$3:$H$6,2,FALSE),"Sin dato")</f>
        <v/>
      </c>
      <c r="Z4754">
        <f>IF(J4754&lt;=24,"18-24","25-29")</f>
        <v/>
      </c>
      <c r="AA4754">
        <f>IF(M4754&lt;&gt;1,"",IF(P4754=2,1,0))</f>
        <v/>
      </c>
      <c r="AB4754">
        <f>IF(M4754&lt;&gt;1,"",IF(O4754&gt;=2,1,0))</f>
        <v/>
      </c>
      <c r="AC4754">
        <f>IF(M4754&lt;&gt;1,"",IF(OR(Q4754=999,Q4754=""),"",IF(OR(Q4754&lt;35,Q4754&gt;48),1,0)))</f>
        <v/>
      </c>
      <c r="AD4754">
        <f>IF(COUNT(AA4754:AC4754)&lt;3,"",SUM(AA4754:AC4754))</f>
        <v/>
      </c>
      <c r="AE4754">
        <f>IF(L4754&gt;=4,2,IF(L4754&gt;=2,1,0))</f>
        <v/>
      </c>
      <c r="AF4754">
        <f>IF(L4754&gt;=5,1,0)</f>
        <v/>
      </c>
      <c r="AG4754">
        <f>AE4754+AF4754</f>
        <v/>
      </c>
      <c r="AH4754" s="15">
        <f>IF(M4754&lt;&gt;1,"",IF(OR(R4754=-9,R4754=""),"",R4754))</f>
        <v/>
      </c>
      <c r="AI4754">
        <f>IF(M4754&lt;&gt;1,"",IF(OR(Q4754=999,Q4754=""),"",Q4754))</f>
        <v/>
      </c>
    </row>
    <row r="4755">
      <c r="A4755" t="inlineStr">
        <is>
          <t>TQRMNOP125434</t>
        </is>
      </c>
      <c r="B4755" t="n">
        <v>2025</v>
      </c>
      <c r="C4755" t="n">
        <v>1</v>
      </c>
      <c r="D4755" t="n">
        <v>40</v>
      </c>
      <c r="E4755" t="inlineStr">
        <is>
          <t>S</t>
        </is>
      </c>
      <c r="F4755" t="n">
        <v>7</v>
      </c>
      <c r="G4755" t="n">
        <v>607</v>
      </c>
      <c r="H4755" t="n">
        <v>3</v>
      </c>
      <c r="I4755" t="n">
        <v>1</v>
      </c>
      <c r="J4755" t="n">
        <v>20</v>
      </c>
      <c r="K4755" t="n">
        <v>1</v>
      </c>
      <c r="L4755" t="n">
        <v>5</v>
      </c>
      <c r="M4755" t="n">
        <v>3</v>
      </c>
      <c r="R4755" s="15" t="n">
        <v>0</v>
      </c>
      <c r="S4755" s="15" t="n">
        <v>198000</v>
      </c>
      <c r="T4755" s="15" t="n">
        <v>198000</v>
      </c>
      <c r="U4755" s="15" t="n">
        <v>182600</v>
      </c>
      <c r="V4755">
        <f>IFERROR(VLOOKUP(D4755,Tablas_Equivalencia!$A$3:$B$8,2,FALSE),"Sin dato")</f>
        <v/>
      </c>
      <c r="W4755">
        <f>IFERROR(VLOOKUP(L4755,Tablas_Equivalencia!$D$3:$E$9,2,FALSE),"Sin dato")</f>
        <v/>
      </c>
      <c r="X4755">
        <f>IF(I4755=1,"Varón","Mujer")</f>
        <v/>
      </c>
      <c r="Y4755">
        <f>IFERROR(VLOOKUP(M4755,Tablas_Equivalencia!$G$3:$H$6,2,FALSE),"Sin dato")</f>
        <v/>
      </c>
      <c r="Z4755">
        <f>IF(J4755&lt;=24,"18-24","25-29")</f>
        <v/>
      </c>
      <c r="AA4755">
        <f>IF(M4755&lt;&gt;1,"",IF(P4755=2,1,0))</f>
        <v/>
      </c>
      <c r="AB4755">
        <f>IF(M4755&lt;&gt;1,"",IF(O4755&gt;=2,1,0))</f>
        <v/>
      </c>
      <c r="AC4755">
        <f>IF(M4755&lt;&gt;1,"",IF(OR(Q4755=999,Q4755=""),"",IF(OR(Q4755&lt;35,Q4755&gt;48),1,0)))</f>
        <v/>
      </c>
      <c r="AD4755">
        <f>IF(COUNT(AA4755:AC4755)&lt;3,"",SUM(AA4755:AC4755))</f>
        <v/>
      </c>
      <c r="AE4755">
        <f>IF(L4755&gt;=4,2,IF(L4755&gt;=2,1,0))</f>
        <v/>
      </c>
      <c r="AF4755">
        <f>IF(L4755&gt;=5,1,0)</f>
        <v/>
      </c>
      <c r="AG4755">
        <f>AE4755+AF4755</f>
        <v/>
      </c>
      <c r="AH4755" s="15">
        <f>IF(M4755&lt;&gt;1,"",IF(OR(R4755=-9,R4755=""),"",R4755))</f>
        <v/>
      </c>
      <c r="AI4755">
        <f>IF(M4755&lt;&gt;1,"",IF(OR(Q4755=999,Q4755=""),"",Q4755))</f>
        <v/>
      </c>
    </row>
    <row r="4756">
      <c r="A4756" t="inlineStr">
        <is>
          <t>TQRMNOP125436</t>
        </is>
      </c>
      <c r="B4756" t="n">
        <v>2025</v>
      </c>
      <c r="C4756" t="n">
        <v>1</v>
      </c>
      <c r="D4756" t="n">
        <v>1</v>
      </c>
      <c r="E4756" t="inlineStr">
        <is>
          <t>S</t>
        </is>
      </c>
      <c r="F4756" t="n">
        <v>32</v>
      </c>
      <c r="G4756" t="n">
        <v>1612</v>
      </c>
      <c r="H4756" t="n">
        <v>3</v>
      </c>
      <c r="I4756" t="n">
        <v>2</v>
      </c>
      <c r="J4756" t="n">
        <v>18</v>
      </c>
      <c r="K4756" t="n">
        <v>2</v>
      </c>
      <c r="L4756" t="n">
        <v>4</v>
      </c>
      <c r="M4756" t="n">
        <v>3</v>
      </c>
      <c r="R4756" s="15" t="n">
        <v>0</v>
      </c>
      <c r="S4756" s="15" t="n">
        <v>50000</v>
      </c>
      <c r="T4756" s="15" t="n">
        <v>50000</v>
      </c>
      <c r="U4756" s="15" t="n">
        <v>99500</v>
      </c>
      <c r="V4756">
        <f>IFERROR(VLOOKUP(D4756,Tablas_Equivalencia!$A$3:$B$8,2,FALSE),"Sin dato")</f>
        <v/>
      </c>
      <c r="W4756">
        <f>IFERROR(VLOOKUP(L4756,Tablas_Equivalencia!$D$3:$E$9,2,FALSE),"Sin dato")</f>
        <v/>
      </c>
      <c r="X4756">
        <f>IF(I4756=1,"Varón","Mujer")</f>
        <v/>
      </c>
      <c r="Y4756">
        <f>IFERROR(VLOOKUP(M4756,Tablas_Equivalencia!$G$3:$H$6,2,FALSE),"Sin dato")</f>
        <v/>
      </c>
      <c r="Z4756">
        <f>IF(J4756&lt;=24,"18-24","25-29")</f>
        <v/>
      </c>
      <c r="AA4756">
        <f>IF(M4756&lt;&gt;1,"",IF(P4756=2,1,0))</f>
        <v/>
      </c>
      <c r="AB4756">
        <f>IF(M4756&lt;&gt;1,"",IF(O4756&gt;=2,1,0))</f>
        <v/>
      </c>
      <c r="AC4756">
        <f>IF(M4756&lt;&gt;1,"",IF(OR(Q4756=999,Q4756=""),"",IF(OR(Q4756&lt;35,Q4756&gt;48),1,0)))</f>
        <v/>
      </c>
      <c r="AD4756">
        <f>IF(COUNT(AA4756:AC4756)&lt;3,"",SUM(AA4756:AC4756))</f>
        <v/>
      </c>
      <c r="AE4756">
        <f>IF(L4756&gt;=4,2,IF(L4756&gt;=2,1,0))</f>
        <v/>
      </c>
      <c r="AF4756">
        <f>IF(L4756&gt;=5,1,0)</f>
        <v/>
      </c>
      <c r="AG4756">
        <f>AE4756+AF4756</f>
        <v/>
      </c>
      <c r="AH4756" s="15">
        <f>IF(M4756&lt;&gt;1,"",IF(OR(R4756=-9,R4756=""),"",R4756))</f>
        <v/>
      </c>
      <c r="AI4756">
        <f>IF(M4756&lt;&gt;1,"",IF(OR(Q4756=999,Q4756=""),"",Q4756))</f>
        <v/>
      </c>
    </row>
    <row r="4757">
      <c r="A4757" t="inlineStr">
        <is>
          <t>TQRMNOP125438</t>
        </is>
      </c>
      <c r="B4757" t="n">
        <v>2025</v>
      </c>
      <c r="C4757" t="n">
        <v>1</v>
      </c>
      <c r="D4757" t="n">
        <v>44</v>
      </c>
      <c r="E4757" t="inlineStr">
        <is>
          <t>N</t>
        </is>
      </c>
      <c r="F4757" t="n">
        <v>93</v>
      </c>
      <c r="G4757" t="n">
        <v>2072</v>
      </c>
      <c r="H4757" t="n">
        <v>1</v>
      </c>
      <c r="I4757" t="n">
        <v>2</v>
      </c>
      <c r="J4757" t="n">
        <v>23</v>
      </c>
      <c r="K4757" t="n">
        <v>1</v>
      </c>
      <c r="L4757" t="n">
        <v>3</v>
      </c>
      <c r="M4757" t="n">
        <v>1</v>
      </c>
      <c r="N4757" t="n">
        <v>2</v>
      </c>
      <c r="O4757" t="n">
        <v>1</v>
      </c>
      <c r="P4757" t="n">
        <v>2</v>
      </c>
      <c r="Q4757" t="n">
        <v>29</v>
      </c>
      <c r="R4757" s="15" t="n">
        <v>302000</v>
      </c>
      <c r="S4757" s="15" t="n">
        <v>0</v>
      </c>
      <c r="T4757" s="15" t="n">
        <v>302000</v>
      </c>
      <c r="U4757" s="15" t="n">
        <v>115900</v>
      </c>
      <c r="V4757">
        <f>IFERROR(VLOOKUP(D4757,Tablas_Equivalencia!$A$3:$B$8,2,FALSE),"Sin dato")</f>
        <v/>
      </c>
      <c r="W4757">
        <f>IFERROR(VLOOKUP(L4757,Tablas_Equivalencia!$D$3:$E$9,2,FALSE),"Sin dato")</f>
        <v/>
      </c>
      <c r="X4757">
        <f>IF(I4757=1,"Varón","Mujer")</f>
        <v/>
      </c>
      <c r="Y4757">
        <f>IFERROR(VLOOKUP(M4757,Tablas_Equivalencia!$G$3:$H$6,2,FALSE),"Sin dato")</f>
        <v/>
      </c>
      <c r="Z4757">
        <f>IF(J4757&lt;=24,"18-24","25-29")</f>
        <v/>
      </c>
      <c r="AA4757">
        <f>IF(M4757&lt;&gt;1,"",IF(P4757=2,1,0))</f>
        <v/>
      </c>
      <c r="AB4757">
        <f>IF(M4757&lt;&gt;1,"",IF(O4757&gt;=2,1,0))</f>
        <v/>
      </c>
      <c r="AC4757">
        <f>IF(M4757&lt;&gt;1,"",IF(OR(Q4757=999,Q4757=""),"",IF(OR(Q4757&lt;35,Q4757&gt;48),1,0)))</f>
        <v/>
      </c>
      <c r="AD4757">
        <f>IF(COUNT(AA4757:AC4757)&lt;3,"",SUM(AA4757:AC4757))</f>
        <v/>
      </c>
      <c r="AE4757">
        <f>IF(L4757&gt;=4,2,IF(L4757&gt;=2,1,0))</f>
        <v/>
      </c>
      <c r="AF4757">
        <f>IF(L4757&gt;=5,1,0)</f>
        <v/>
      </c>
      <c r="AG4757">
        <f>AE4757+AF4757</f>
        <v/>
      </c>
      <c r="AH4757" s="15">
        <f>IF(M4757&lt;&gt;1,"",IF(OR(R4757=-9,R4757=""),"",R4757))</f>
        <v/>
      </c>
      <c r="AI4757">
        <f>IF(M4757&lt;&gt;1,"",IF(OR(Q4757=999,Q4757=""),"",Q4757))</f>
        <v/>
      </c>
    </row>
    <row r="4758">
      <c r="A4758" t="inlineStr">
        <is>
          <t>TQRMNOP125444</t>
        </is>
      </c>
      <c r="B4758" t="n">
        <v>2025</v>
      </c>
      <c r="C4758" t="n">
        <v>1</v>
      </c>
      <c r="D4758" t="n">
        <v>44</v>
      </c>
      <c r="E4758" t="inlineStr">
        <is>
          <t>N</t>
        </is>
      </c>
      <c r="F4758" t="n">
        <v>6</v>
      </c>
      <c r="G4758" t="n">
        <v>1164</v>
      </c>
      <c r="H4758" t="n">
        <v>3</v>
      </c>
      <c r="I4758" t="n">
        <v>2</v>
      </c>
      <c r="J4758" t="n">
        <v>27</v>
      </c>
      <c r="K4758" t="n">
        <v>1</v>
      </c>
      <c r="L4758" t="n">
        <v>4</v>
      </c>
      <c r="M4758" t="n">
        <v>1</v>
      </c>
      <c r="N4758" t="n">
        <v>3</v>
      </c>
      <c r="O4758" t="n">
        <v>2</v>
      </c>
      <c r="P4758" t="n">
        <v>2</v>
      </c>
      <c r="Q4758" t="n">
        <v>53</v>
      </c>
      <c r="R4758" s="15" t="n">
        <v>323000</v>
      </c>
      <c r="S4758" s="15" t="n">
        <v>0</v>
      </c>
      <c r="T4758" s="15" t="n">
        <v>323000</v>
      </c>
      <c r="U4758" s="15" t="n">
        <v>205100</v>
      </c>
      <c r="V4758">
        <f>IFERROR(VLOOKUP(D4758,Tablas_Equivalencia!$A$3:$B$8,2,FALSE),"Sin dato")</f>
        <v/>
      </c>
      <c r="W4758">
        <f>IFERROR(VLOOKUP(L4758,Tablas_Equivalencia!$D$3:$E$9,2,FALSE),"Sin dato")</f>
        <v/>
      </c>
      <c r="X4758">
        <f>IF(I4758=1,"Varón","Mujer")</f>
        <v/>
      </c>
      <c r="Y4758">
        <f>IFERROR(VLOOKUP(M4758,Tablas_Equivalencia!$G$3:$H$6,2,FALSE),"Sin dato")</f>
        <v/>
      </c>
      <c r="Z4758">
        <f>IF(J4758&lt;=24,"18-24","25-29")</f>
        <v/>
      </c>
      <c r="AA4758">
        <f>IF(M4758&lt;&gt;1,"",IF(P4758=2,1,0))</f>
        <v/>
      </c>
      <c r="AB4758">
        <f>IF(M4758&lt;&gt;1,"",IF(O4758&gt;=2,1,0))</f>
        <v/>
      </c>
      <c r="AC4758">
        <f>IF(M4758&lt;&gt;1,"",IF(OR(Q4758=999,Q4758=""),"",IF(OR(Q4758&lt;35,Q4758&gt;48),1,0)))</f>
        <v/>
      </c>
      <c r="AD4758">
        <f>IF(COUNT(AA4758:AC4758)&lt;3,"",SUM(AA4758:AC4758))</f>
        <v/>
      </c>
      <c r="AE4758">
        <f>IF(L4758&gt;=4,2,IF(L4758&gt;=2,1,0))</f>
        <v/>
      </c>
      <c r="AF4758">
        <f>IF(L4758&gt;=5,1,0)</f>
        <v/>
      </c>
      <c r="AG4758">
        <f>AE4758+AF4758</f>
        <v/>
      </c>
      <c r="AH4758" s="15">
        <f>IF(M4758&lt;&gt;1,"",IF(OR(R4758=-9,R4758=""),"",R4758))</f>
        <v/>
      </c>
      <c r="AI4758">
        <f>IF(M4758&lt;&gt;1,"",IF(OR(Q4758=999,Q4758=""),"",Q4758))</f>
        <v/>
      </c>
    </row>
    <row r="4759">
      <c r="A4759" t="inlineStr">
        <is>
          <t>TQRMNOP125451</t>
        </is>
      </c>
      <c r="B4759" t="n">
        <v>2025</v>
      </c>
      <c r="C4759" t="n">
        <v>1</v>
      </c>
      <c r="D4759" t="n">
        <v>1</v>
      </c>
      <c r="E4759" t="inlineStr">
        <is>
          <t>S</t>
        </is>
      </c>
      <c r="F4759" t="n">
        <v>33</v>
      </c>
      <c r="G4759" t="n">
        <v>926</v>
      </c>
      <c r="H4759" t="n">
        <v>3</v>
      </c>
      <c r="I4759" t="n">
        <v>1</v>
      </c>
      <c r="J4759" t="n">
        <v>27</v>
      </c>
      <c r="K4759" t="n">
        <v>2</v>
      </c>
      <c r="L4759" t="n">
        <v>3</v>
      </c>
      <c r="M4759" t="n">
        <v>1</v>
      </c>
      <c r="N4759" t="n">
        <v>3</v>
      </c>
      <c r="O4759" t="n">
        <v>1</v>
      </c>
      <c r="P4759" t="n">
        <v>1</v>
      </c>
      <c r="Q4759" t="n">
        <v>33</v>
      </c>
      <c r="R4759" s="15" t="n">
        <v>654000</v>
      </c>
      <c r="S4759" s="15" t="n">
        <v>0</v>
      </c>
      <c r="T4759" s="15" t="n">
        <v>654000</v>
      </c>
      <c r="U4759" s="15" t="n">
        <v>153800</v>
      </c>
      <c r="V4759">
        <f>IFERROR(VLOOKUP(D4759,Tablas_Equivalencia!$A$3:$B$8,2,FALSE),"Sin dato")</f>
        <v/>
      </c>
      <c r="W4759">
        <f>IFERROR(VLOOKUP(L4759,Tablas_Equivalencia!$D$3:$E$9,2,FALSE),"Sin dato")</f>
        <v/>
      </c>
      <c r="X4759">
        <f>IF(I4759=1,"Varón","Mujer")</f>
        <v/>
      </c>
      <c r="Y4759">
        <f>IFERROR(VLOOKUP(M4759,Tablas_Equivalencia!$G$3:$H$6,2,FALSE),"Sin dato")</f>
        <v/>
      </c>
      <c r="Z4759">
        <f>IF(J4759&lt;=24,"18-24","25-29")</f>
        <v/>
      </c>
      <c r="AA4759">
        <f>IF(M4759&lt;&gt;1,"",IF(P4759=2,1,0))</f>
        <v/>
      </c>
      <c r="AB4759">
        <f>IF(M4759&lt;&gt;1,"",IF(O4759&gt;=2,1,0))</f>
        <v/>
      </c>
      <c r="AC4759">
        <f>IF(M4759&lt;&gt;1,"",IF(OR(Q4759=999,Q4759=""),"",IF(OR(Q4759&lt;35,Q4759&gt;48),1,0)))</f>
        <v/>
      </c>
      <c r="AD4759">
        <f>IF(COUNT(AA4759:AC4759)&lt;3,"",SUM(AA4759:AC4759))</f>
        <v/>
      </c>
      <c r="AE4759">
        <f>IF(L4759&gt;=4,2,IF(L4759&gt;=2,1,0))</f>
        <v/>
      </c>
      <c r="AF4759">
        <f>IF(L4759&gt;=5,1,0)</f>
        <v/>
      </c>
      <c r="AG4759">
        <f>AE4759+AF4759</f>
        <v/>
      </c>
      <c r="AH4759" s="15">
        <f>IF(M4759&lt;&gt;1,"",IF(OR(R4759=-9,R4759=""),"",R4759))</f>
        <v/>
      </c>
      <c r="AI4759">
        <f>IF(M4759&lt;&gt;1,"",IF(OR(Q4759=999,Q4759=""),"",Q4759))</f>
        <v/>
      </c>
    </row>
    <row r="4760">
      <c r="A4760" t="inlineStr">
        <is>
          <t>TQRMNOP125452</t>
        </is>
      </c>
      <c r="B4760" t="n">
        <v>2025</v>
      </c>
      <c r="C4760" t="n">
        <v>1</v>
      </c>
      <c r="D4760" t="n">
        <v>40</v>
      </c>
      <c r="E4760" t="inlineStr">
        <is>
          <t>N</t>
        </is>
      </c>
      <c r="F4760" t="n">
        <v>23</v>
      </c>
      <c r="G4760" t="n">
        <v>1791</v>
      </c>
      <c r="H4760" t="n">
        <v>3</v>
      </c>
      <c r="I4760" t="n">
        <v>2</v>
      </c>
      <c r="J4760" t="n">
        <v>19</v>
      </c>
      <c r="K4760" t="n">
        <v>2</v>
      </c>
      <c r="L4760" t="n">
        <v>4</v>
      </c>
      <c r="M4760" t="n">
        <v>1</v>
      </c>
      <c r="N4760" t="n">
        <v>2</v>
      </c>
      <c r="O4760" t="n">
        <v>3</v>
      </c>
      <c r="P4760" t="n">
        <v>2</v>
      </c>
      <c r="Q4760" t="n">
        <v>74</v>
      </c>
      <c r="R4760" s="15" t="n">
        <v>491000</v>
      </c>
      <c r="S4760" s="15" t="n">
        <v>0</v>
      </c>
      <c r="T4760" s="15" t="n">
        <v>491000</v>
      </c>
      <c r="U4760" s="15" t="n">
        <v>93600</v>
      </c>
      <c r="V4760">
        <f>IFERROR(VLOOKUP(D4760,Tablas_Equivalencia!$A$3:$B$8,2,FALSE),"Sin dato")</f>
        <v/>
      </c>
      <c r="W4760">
        <f>IFERROR(VLOOKUP(L4760,Tablas_Equivalencia!$D$3:$E$9,2,FALSE),"Sin dato")</f>
        <v/>
      </c>
      <c r="X4760">
        <f>IF(I4760=1,"Varón","Mujer")</f>
        <v/>
      </c>
      <c r="Y4760">
        <f>IFERROR(VLOOKUP(M4760,Tablas_Equivalencia!$G$3:$H$6,2,FALSE),"Sin dato")</f>
        <v/>
      </c>
      <c r="Z4760">
        <f>IF(J4760&lt;=24,"18-24","25-29")</f>
        <v/>
      </c>
      <c r="AA4760">
        <f>IF(M4760&lt;&gt;1,"",IF(P4760=2,1,0))</f>
        <v/>
      </c>
      <c r="AB4760">
        <f>IF(M4760&lt;&gt;1,"",IF(O4760&gt;=2,1,0))</f>
        <v/>
      </c>
      <c r="AC4760">
        <f>IF(M4760&lt;&gt;1,"",IF(OR(Q4760=999,Q4760=""),"",IF(OR(Q4760&lt;35,Q4760&gt;48),1,0)))</f>
        <v/>
      </c>
      <c r="AD4760">
        <f>IF(COUNT(AA4760:AC4760)&lt;3,"",SUM(AA4760:AC4760))</f>
        <v/>
      </c>
      <c r="AE4760">
        <f>IF(L4760&gt;=4,2,IF(L4760&gt;=2,1,0))</f>
        <v/>
      </c>
      <c r="AF4760">
        <f>IF(L4760&gt;=5,1,0)</f>
        <v/>
      </c>
      <c r="AG4760">
        <f>AE4760+AF4760</f>
        <v/>
      </c>
      <c r="AH4760" s="15">
        <f>IF(M4760&lt;&gt;1,"",IF(OR(R4760=-9,R4760=""),"",R4760))</f>
        <v/>
      </c>
      <c r="AI4760">
        <f>IF(M4760&lt;&gt;1,"",IF(OR(Q4760=999,Q4760=""),"",Q4760))</f>
        <v/>
      </c>
    </row>
    <row r="4761">
      <c r="A4761" t="inlineStr">
        <is>
          <t>TQRMNOP125461</t>
        </is>
      </c>
      <c r="B4761" t="n">
        <v>2025</v>
      </c>
      <c r="C4761" t="n">
        <v>1</v>
      </c>
      <c r="D4761" t="n">
        <v>43</v>
      </c>
      <c r="E4761" t="inlineStr">
        <is>
          <t>S</t>
        </is>
      </c>
      <c r="F4761" t="n">
        <v>17</v>
      </c>
      <c r="G4761" t="n">
        <v>853</v>
      </c>
      <c r="H4761" t="n">
        <v>3</v>
      </c>
      <c r="I4761" t="n">
        <v>1</v>
      </c>
      <c r="J4761" t="n">
        <v>29</v>
      </c>
      <c r="K4761" t="n">
        <v>2</v>
      </c>
      <c r="L4761" t="n">
        <v>6</v>
      </c>
      <c r="M4761" t="n">
        <v>1</v>
      </c>
      <c r="N4761" t="n">
        <v>1</v>
      </c>
      <c r="O4761" t="n">
        <v>3</v>
      </c>
      <c r="P4761" t="n">
        <v>2</v>
      </c>
      <c r="Q4761" t="n">
        <v>34</v>
      </c>
      <c r="R4761" s="15" t="n">
        <v>837000</v>
      </c>
      <c r="S4761" s="15" t="n">
        <v>0</v>
      </c>
      <c r="T4761" s="15" t="n">
        <v>837000</v>
      </c>
      <c r="U4761" s="15" t="n">
        <v>140100</v>
      </c>
      <c r="V4761">
        <f>IFERROR(VLOOKUP(D4761,Tablas_Equivalencia!$A$3:$B$8,2,FALSE),"Sin dato")</f>
        <v/>
      </c>
      <c r="W4761">
        <f>IFERROR(VLOOKUP(L4761,Tablas_Equivalencia!$D$3:$E$9,2,FALSE),"Sin dato")</f>
        <v/>
      </c>
      <c r="X4761">
        <f>IF(I4761=1,"Varón","Mujer")</f>
        <v/>
      </c>
      <c r="Y4761">
        <f>IFERROR(VLOOKUP(M4761,Tablas_Equivalencia!$G$3:$H$6,2,FALSE),"Sin dato")</f>
        <v/>
      </c>
      <c r="Z4761">
        <f>IF(J4761&lt;=24,"18-24","25-29")</f>
        <v/>
      </c>
      <c r="AA4761">
        <f>IF(M4761&lt;&gt;1,"",IF(P4761=2,1,0))</f>
        <v/>
      </c>
      <c r="AB4761">
        <f>IF(M4761&lt;&gt;1,"",IF(O4761&gt;=2,1,0))</f>
        <v/>
      </c>
      <c r="AC4761">
        <f>IF(M4761&lt;&gt;1,"",IF(OR(Q4761=999,Q4761=""),"",IF(OR(Q4761&lt;35,Q4761&gt;48),1,0)))</f>
        <v/>
      </c>
      <c r="AD4761">
        <f>IF(COUNT(AA4761:AC4761)&lt;3,"",SUM(AA4761:AC4761))</f>
        <v/>
      </c>
      <c r="AE4761">
        <f>IF(L4761&gt;=4,2,IF(L4761&gt;=2,1,0))</f>
        <v/>
      </c>
      <c r="AF4761">
        <f>IF(L4761&gt;=5,1,0)</f>
        <v/>
      </c>
      <c r="AG4761">
        <f>AE4761+AF4761</f>
        <v/>
      </c>
      <c r="AH4761" s="15">
        <f>IF(M4761&lt;&gt;1,"",IF(OR(R4761=-9,R4761=""),"",R4761))</f>
        <v/>
      </c>
      <c r="AI4761">
        <f>IF(M4761&lt;&gt;1,"",IF(OR(Q4761=999,Q4761=""),"",Q4761))</f>
        <v/>
      </c>
    </row>
    <row r="4762">
      <c r="A4762" t="inlineStr">
        <is>
          <t>TQRMNOP125465</t>
        </is>
      </c>
      <c r="B4762" t="n">
        <v>2025</v>
      </c>
      <c r="C4762" t="n">
        <v>1</v>
      </c>
      <c r="D4762" t="n">
        <v>41</v>
      </c>
      <c r="E4762" t="inlineStr">
        <is>
          <t>N</t>
        </is>
      </c>
      <c r="F4762" t="n">
        <v>15</v>
      </c>
      <c r="G4762" t="n">
        <v>758</v>
      </c>
      <c r="H4762" t="n">
        <v>3</v>
      </c>
      <c r="I4762" t="n">
        <v>2</v>
      </c>
      <c r="J4762" t="n">
        <v>23</v>
      </c>
      <c r="K4762" t="n">
        <v>2</v>
      </c>
      <c r="L4762" t="n">
        <v>6</v>
      </c>
      <c r="M4762" t="n">
        <v>1</v>
      </c>
      <c r="N4762" t="n">
        <v>3</v>
      </c>
      <c r="O4762" t="n">
        <v>1</v>
      </c>
      <c r="P4762" t="n">
        <v>1</v>
      </c>
      <c r="Q4762" t="n">
        <v>31</v>
      </c>
      <c r="R4762" s="15" t="n">
        <v>447000</v>
      </c>
      <c r="S4762" s="15" t="n">
        <v>0</v>
      </c>
      <c r="T4762" s="15" t="n">
        <v>447000</v>
      </c>
      <c r="U4762" s="15" t="n">
        <v>119900</v>
      </c>
      <c r="V4762">
        <f>IFERROR(VLOOKUP(D4762,Tablas_Equivalencia!$A$3:$B$8,2,FALSE),"Sin dato")</f>
        <v/>
      </c>
      <c r="W4762">
        <f>IFERROR(VLOOKUP(L4762,Tablas_Equivalencia!$D$3:$E$9,2,FALSE),"Sin dato")</f>
        <v/>
      </c>
      <c r="X4762">
        <f>IF(I4762=1,"Varón","Mujer")</f>
        <v/>
      </c>
      <c r="Y4762">
        <f>IFERROR(VLOOKUP(M4762,Tablas_Equivalencia!$G$3:$H$6,2,FALSE),"Sin dato")</f>
        <v/>
      </c>
      <c r="Z4762">
        <f>IF(J4762&lt;=24,"18-24","25-29")</f>
        <v/>
      </c>
      <c r="AA4762">
        <f>IF(M4762&lt;&gt;1,"",IF(P4762=2,1,0))</f>
        <v/>
      </c>
      <c r="AB4762">
        <f>IF(M4762&lt;&gt;1,"",IF(O4762&gt;=2,1,0))</f>
        <v/>
      </c>
      <c r="AC4762">
        <f>IF(M4762&lt;&gt;1,"",IF(OR(Q4762=999,Q4762=""),"",IF(OR(Q4762&lt;35,Q4762&gt;48),1,0)))</f>
        <v/>
      </c>
      <c r="AD4762">
        <f>IF(COUNT(AA4762:AC4762)&lt;3,"",SUM(AA4762:AC4762))</f>
        <v/>
      </c>
      <c r="AE4762">
        <f>IF(L4762&gt;=4,2,IF(L4762&gt;=2,1,0))</f>
        <v/>
      </c>
      <c r="AF4762">
        <f>IF(L4762&gt;=5,1,0)</f>
        <v/>
      </c>
      <c r="AG4762">
        <f>AE4762+AF4762</f>
        <v/>
      </c>
      <c r="AH4762" s="15">
        <f>IF(M4762&lt;&gt;1,"",IF(OR(R4762=-9,R4762=""),"",R4762))</f>
        <v/>
      </c>
      <c r="AI4762">
        <f>IF(M4762&lt;&gt;1,"",IF(OR(Q4762=999,Q4762=""),"",Q4762))</f>
        <v/>
      </c>
    </row>
    <row r="4763">
      <c r="A4763" t="inlineStr">
        <is>
          <t>TQRMNOP125469</t>
        </is>
      </c>
      <c r="B4763" t="n">
        <v>2025</v>
      </c>
      <c r="C4763" t="n">
        <v>1</v>
      </c>
      <c r="D4763" t="n">
        <v>43</v>
      </c>
      <c r="E4763" t="inlineStr">
        <is>
          <t>S</t>
        </is>
      </c>
      <c r="F4763" t="n">
        <v>19</v>
      </c>
      <c r="G4763" t="n">
        <v>754</v>
      </c>
      <c r="H4763" t="n">
        <v>3</v>
      </c>
      <c r="I4763" t="n">
        <v>2</v>
      </c>
      <c r="J4763" t="n">
        <v>20</v>
      </c>
      <c r="K4763" t="n">
        <v>2</v>
      </c>
      <c r="L4763" t="n">
        <v>4</v>
      </c>
      <c r="M4763" t="n">
        <v>1</v>
      </c>
      <c r="N4763" t="n">
        <v>2</v>
      </c>
      <c r="O4763" t="n">
        <v>1</v>
      </c>
      <c r="P4763" t="n">
        <v>2</v>
      </c>
      <c r="Q4763" t="n">
        <v>11</v>
      </c>
      <c r="R4763" s="15" t="n">
        <v>184000</v>
      </c>
      <c r="S4763" s="15" t="n">
        <v>0</v>
      </c>
      <c r="T4763" s="15" t="n">
        <v>184000</v>
      </c>
      <c r="U4763" s="15" t="n">
        <v>273200</v>
      </c>
      <c r="V4763">
        <f>IFERROR(VLOOKUP(D4763,Tablas_Equivalencia!$A$3:$B$8,2,FALSE),"Sin dato")</f>
        <v/>
      </c>
      <c r="W4763">
        <f>IFERROR(VLOOKUP(L4763,Tablas_Equivalencia!$D$3:$E$9,2,FALSE),"Sin dato")</f>
        <v/>
      </c>
      <c r="X4763">
        <f>IF(I4763=1,"Varón","Mujer")</f>
        <v/>
      </c>
      <c r="Y4763">
        <f>IFERROR(VLOOKUP(M4763,Tablas_Equivalencia!$G$3:$H$6,2,FALSE),"Sin dato")</f>
        <v/>
      </c>
      <c r="Z4763">
        <f>IF(J4763&lt;=24,"18-24","25-29")</f>
        <v/>
      </c>
      <c r="AA4763">
        <f>IF(M4763&lt;&gt;1,"",IF(P4763=2,1,0))</f>
        <v/>
      </c>
      <c r="AB4763">
        <f>IF(M4763&lt;&gt;1,"",IF(O4763&gt;=2,1,0))</f>
        <v/>
      </c>
      <c r="AC4763">
        <f>IF(M4763&lt;&gt;1,"",IF(OR(Q4763=999,Q4763=""),"",IF(OR(Q4763&lt;35,Q4763&gt;48),1,0)))</f>
        <v/>
      </c>
      <c r="AD4763">
        <f>IF(COUNT(AA4763:AC4763)&lt;3,"",SUM(AA4763:AC4763))</f>
        <v/>
      </c>
      <c r="AE4763">
        <f>IF(L4763&gt;=4,2,IF(L4763&gt;=2,1,0))</f>
        <v/>
      </c>
      <c r="AF4763">
        <f>IF(L4763&gt;=5,1,0)</f>
        <v/>
      </c>
      <c r="AG4763">
        <f>AE4763+AF4763</f>
        <v/>
      </c>
      <c r="AH4763" s="15">
        <f>IF(M4763&lt;&gt;1,"",IF(OR(R4763=-9,R4763=""),"",R4763))</f>
        <v/>
      </c>
      <c r="AI4763">
        <f>IF(M4763&lt;&gt;1,"",IF(OR(Q4763=999,Q4763=""),"",Q4763))</f>
        <v/>
      </c>
    </row>
    <row r="4764">
      <c r="A4764" t="inlineStr">
        <is>
          <t>TQRMNOP125474</t>
        </is>
      </c>
      <c r="B4764" t="n">
        <v>2025</v>
      </c>
      <c r="C4764" t="n">
        <v>1</v>
      </c>
      <c r="D4764" t="n">
        <v>1</v>
      </c>
      <c r="E4764" t="inlineStr">
        <is>
          <t>S</t>
        </is>
      </c>
      <c r="F4764" t="n">
        <v>33</v>
      </c>
      <c r="G4764" t="n">
        <v>1222</v>
      </c>
      <c r="H4764" t="n">
        <v>3</v>
      </c>
      <c r="I4764" t="n">
        <v>1</v>
      </c>
      <c r="J4764" t="n">
        <v>22</v>
      </c>
      <c r="K4764" t="n">
        <v>2</v>
      </c>
      <c r="L4764" t="n">
        <v>4</v>
      </c>
      <c r="M4764" t="n">
        <v>1</v>
      </c>
      <c r="N4764" t="n">
        <v>2</v>
      </c>
      <c r="O4764" t="n">
        <v>1</v>
      </c>
      <c r="P4764" t="n">
        <v>1</v>
      </c>
      <c r="Q4764" t="n">
        <v>11</v>
      </c>
      <c r="R4764" s="15" t="n">
        <v>715000</v>
      </c>
      <c r="S4764" s="15" t="n">
        <v>0</v>
      </c>
      <c r="T4764" s="15" t="n">
        <v>715000</v>
      </c>
      <c r="U4764" s="15" t="n">
        <v>129800</v>
      </c>
      <c r="V4764">
        <f>IFERROR(VLOOKUP(D4764,Tablas_Equivalencia!$A$3:$B$8,2,FALSE),"Sin dato")</f>
        <v/>
      </c>
      <c r="W4764">
        <f>IFERROR(VLOOKUP(L4764,Tablas_Equivalencia!$D$3:$E$9,2,FALSE),"Sin dato")</f>
        <v/>
      </c>
      <c r="X4764">
        <f>IF(I4764=1,"Varón","Mujer")</f>
        <v/>
      </c>
      <c r="Y4764">
        <f>IFERROR(VLOOKUP(M4764,Tablas_Equivalencia!$G$3:$H$6,2,FALSE),"Sin dato")</f>
        <v/>
      </c>
      <c r="Z4764">
        <f>IF(J4764&lt;=24,"18-24","25-29")</f>
        <v/>
      </c>
      <c r="AA4764">
        <f>IF(M4764&lt;&gt;1,"",IF(P4764=2,1,0))</f>
        <v/>
      </c>
      <c r="AB4764">
        <f>IF(M4764&lt;&gt;1,"",IF(O4764&gt;=2,1,0))</f>
        <v/>
      </c>
      <c r="AC4764">
        <f>IF(M4764&lt;&gt;1,"",IF(OR(Q4764=999,Q4764=""),"",IF(OR(Q4764&lt;35,Q4764&gt;48),1,0)))</f>
        <v/>
      </c>
      <c r="AD4764">
        <f>IF(COUNT(AA4764:AC4764)&lt;3,"",SUM(AA4764:AC4764))</f>
        <v/>
      </c>
      <c r="AE4764">
        <f>IF(L4764&gt;=4,2,IF(L4764&gt;=2,1,0))</f>
        <v/>
      </c>
      <c r="AF4764">
        <f>IF(L4764&gt;=5,1,0)</f>
        <v/>
      </c>
      <c r="AG4764">
        <f>AE4764+AF4764</f>
        <v/>
      </c>
      <c r="AH4764" s="15">
        <f>IF(M4764&lt;&gt;1,"",IF(OR(R4764=-9,R4764=""),"",R4764))</f>
        <v/>
      </c>
      <c r="AI4764">
        <f>IF(M4764&lt;&gt;1,"",IF(OR(Q4764=999,Q4764=""),"",Q4764))</f>
        <v/>
      </c>
    </row>
    <row r="4765">
      <c r="A4765" t="inlineStr">
        <is>
          <t>TQRMNOP125479</t>
        </is>
      </c>
      <c r="B4765" t="n">
        <v>2025</v>
      </c>
      <c r="C4765" t="n">
        <v>1</v>
      </c>
      <c r="D4765" t="n">
        <v>42</v>
      </c>
      <c r="E4765" t="inlineStr">
        <is>
          <t>S</t>
        </is>
      </c>
      <c r="F4765" t="n">
        <v>10</v>
      </c>
      <c r="G4765" t="n">
        <v>1604</v>
      </c>
      <c r="H4765" t="n">
        <v>1</v>
      </c>
      <c r="I4765" t="n">
        <v>2</v>
      </c>
      <c r="J4765" t="n">
        <v>21</v>
      </c>
      <c r="K4765" t="n">
        <v>1</v>
      </c>
      <c r="L4765" t="n">
        <v>5</v>
      </c>
      <c r="M4765" t="n">
        <v>1</v>
      </c>
      <c r="N4765" t="n">
        <v>2</v>
      </c>
      <c r="O4765" t="n">
        <v>2</v>
      </c>
      <c r="P4765" t="n">
        <v>2</v>
      </c>
      <c r="Q4765" t="n">
        <v>20</v>
      </c>
      <c r="R4765" s="15" t="n">
        <v>338000</v>
      </c>
      <c r="S4765" s="15" t="n">
        <v>0</v>
      </c>
      <c r="T4765" s="15" t="n">
        <v>338000</v>
      </c>
      <c r="U4765" s="15" t="n">
        <v>323000</v>
      </c>
      <c r="V4765">
        <f>IFERROR(VLOOKUP(D4765,Tablas_Equivalencia!$A$3:$B$8,2,FALSE),"Sin dato")</f>
        <v/>
      </c>
      <c r="W4765">
        <f>IFERROR(VLOOKUP(L4765,Tablas_Equivalencia!$D$3:$E$9,2,FALSE),"Sin dato")</f>
        <v/>
      </c>
      <c r="X4765">
        <f>IF(I4765=1,"Varón","Mujer")</f>
        <v/>
      </c>
      <c r="Y4765">
        <f>IFERROR(VLOOKUP(M4765,Tablas_Equivalencia!$G$3:$H$6,2,FALSE),"Sin dato")</f>
        <v/>
      </c>
      <c r="Z4765">
        <f>IF(J4765&lt;=24,"18-24","25-29")</f>
        <v/>
      </c>
      <c r="AA4765">
        <f>IF(M4765&lt;&gt;1,"",IF(P4765=2,1,0))</f>
        <v/>
      </c>
      <c r="AB4765">
        <f>IF(M4765&lt;&gt;1,"",IF(O4765&gt;=2,1,0))</f>
        <v/>
      </c>
      <c r="AC4765">
        <f>IF(M4765&lt;&gt;1,"",IF(OR(Q4765=999,Q4765=""),"",IF(OR(Q4765&lt;35,Q4765&gt;48),1,0)))</f>
        <v/>
      </c>
      <c r="AD4765">
        <f>IF(COUNT(AA4765:AC4765)&lt;3,"",SUM(AA4765:AC4765))</f>
        <v/>
      </c>
      <c r="AE4765">
        <f>IF(L4765&gt;=4,2,IF(L4765&gt;=2,1,0))</f>
        <v/>
      </c>
      <c r="AF4765">
        <f>IF(L4765&gt;=5,1,0)</f>
        <v/>
      </c>
      <c r="AG4765">
        <f>AE4765+AF4765</f>
        <v/>
      </c>
      <c r="AH4765" s="15">
        <f>IF(M4765&lt;&gt;1,"",IF(OR(R4765=-9,R4765=""),"",R4765))</f>
        <v/>
      </c>
      <c r="AI4765">
        <f>IF(M4765&lt;&gt;1,"",IF(OR(Q4765=999,Q4765=""),"",Q4765))</f>
        <v/>
      </c>
    </row>
    <row r="4766">
      <c r="A4766" t="inlineStr">
        <is>
          <t>TQRMNOP125483</t>
        </is>
      </c>
      <c r="B4766" t="n">
        <v>2025</v>
      </c>
      <c r="C4766" t="n">
        <v>1</v>
      </c>
      <c r="D4766" t="n">
        <v>1</v>
      </c>
      <c r="E4766" t="inlineStr">
        <is>
          <t>S</t>
        </is>
      </c>
      <c r="F4766" t="n">
        <v>32</v>
      </c>
      <c r="G4766" t="n">
        <v>1291</v>
      </c>
      <c r="H4766" t="n">
        <v>3</v>
      </c>
      <c r="I4766" t="n">
        <v>2</v>
      </c>
      <c r="J4766" t="n">
        <v>28</v>
      </c>
      <c r="K4766" t="n">
        <v>2</v>
      </c>
      <c r="L4766" t="n">
        <v>3</v>
      </c>
      <c r="M4766" t="n">
        <v>1</v>
      </c>
      <c r="N4766" t="n">
        <v>3</v>
      </c>
      <c r="O4766" t="n">
        <v>1</v>
      </c>
      <c r="P4766" t="n">
        <v>2</v>
      </c>
      <c r="Q4766" t="n">
        <v>27</v>
      </c>
      <c r="R4766" s="15" t="n">
        <v>623000</v>
      </c>
      <c r="S4766" s="15" t="n">
        <v>0</v>
      </c>
      <c r="T4766" s="15" t="n">
        <v>623000</v>
      </c>
      <c r="U4766" s="15" t="n">
        <v>349200</v>
      </c>
      <c r="V4766">
        <f>IFERROR(VLOOKUP(D4766,Tablas_Equivalencia!$A$3:$B$8,2,FALSE),"Sin dato")</f>
        <v/>
      </c>
      <c r="W4766">
        <f>IFERROR(VLOOKUP(L4766,Tablas_Equivalencia!$D$3:$E$9,2,FALSE),"Sin dato")</f>
        <v/>
      </c>
      <c r="X4766">
        <f>IF(I4766=1,"Varón","Mujer")</f>
        <v/>
      </c>
      <c r="Y4766">
        <f>IFERROR(VLOOKUP(M4766,Tablas_Equivalencia!$G$3:$H$6,2,FALSE),"Sin dato")</f>
        <v/>
      </c>
      <c r="Z4766">
        <f>IF(J4766&lt;=24,"18-24","25-29")</f>
        <v/>
      </c>
      <c r="AA4766">
        <f>IF(M4766&lt;&gt;1,"",IF(P4766=2,1,0))</f>
        <v/>
      </c>
      <c r="AB4766">
        <f>IF(M4766&lt;&gt;1,"",IF(O4766&gt;=2,1,0))</f>
        <v/>
      </c>
      <c r="AC4766">
        <f>IF(M4766&lt;&gt;1,"",IF(OR(Q4766=999,Q4766=""),"",IF(OR(Q4766&lt;35,Q4766&gt;48),1,0)))</f>
        <v/>
      </c>
      <c r="AD4766">
        <f>IF(COUNT(AA4766:AC4766)&lt;3,"",SUM(AA4766:AC4766))</f>
        <v/>
      </c>
      <c r="AE4766">
        <f>IF(L4766&gt;=4,2,IF(L4766&gt;=2,1,0))</f>
        <v/>
      </c>
      <c r="AF4766">
        <f>IF(L4766&gt;=5,1,0)</f>
        <v/>
      </c>
      <c r="AG4766">
        <f>AE4766+AF4766</f>
        <v/>
      </c>
      <c r="AH4766" s="15">
        <f>IF(M4766&lt;&gt;1,"",IF(OR(R4766=-9,R4766=""),"",R4766))</f>
        <v/>
      </c>
      <c r="AI4766">
        <f>IF(M4766&lt;&gt;1,"",IF(OR(Q4766=999,Q4766=""),"",Q4766))</f>
        <v/>
      </c>
    </row>
    <row r="4767">
      <c r="A4767" t="inlineStr">
        <is>
          <t>TQRMNOP125487</t>
        </is>
      </c>
      <c r="B4767" t="n">
        <v>2025</v>
      </c>
      <c r="C4767" t="n">
        <v>1</v>
      </c>
      <c r="D4767" t="n">
        <v>44</v>
      </c>
      <c r="E4767" t="inlineStr">
        <is>
          <t>S</t>
        </is>
      </c>
      <c r="F4767" t="n">
        <v>13</v>
      </c>
      <c r="G4767" t="n">
        <v>1360</v>
      </c>
      <c r="H4767" t="n">
        <v>1</v>
      </c>
      <c r="I4767" t="n">
        <v>2</v>
      </c>
      <c r="J4767" t="n">
        <v>21</v>
      </c>
      <c r="K4767" t="n">
        <v>1</v>
      </c>
      <c r="L4767" t="n">
        <v>5</v>
      </c>
      <c r="M4767" t="n">
        <v>3</v>
      </c>
      <c r="R4767" s="15" t="n">
        <v>0</v>
      </c>
      <c r="S4767" s="15" t="n">
        <v>0</v>
      </c>
      <c r="T4767" s="15" t="n">
        <v>0</v>
      </c>
      <c r="U4767" s="15" t="n">
        <v>226000</v>
      </c>
      <c r="V4767">
        <f>IFERROR(VLOOKUP(D4767,Tablas_Equivalencia!$A$3:$B$8,2,FALSE),"Sin dato")</f>
        <v/>
      </c>
      <c r="W4767">
        <f>IFERROR(VLOOKUP(L4767,Tablas_Equivalencia!$D$3:$E$9,2,FALSE),"Sin dato")</f>
        <v/>
      </c>
      <c r="X4767">
        <f>IF(I4767=1,"Varón","Mujer")</f>
        <v/>
      </c>
      <c r="Y4767">
        <f>IFERROR(VLOOKUP(M4767,Tablas_Equivalencia!$G$3:$H$6,2,FALSE),"Sin dato")</f>
        <v/>
      </c>
      <c r="Z4767">
        <f>IF(J4767&lt;=24,"18-24","25-29")</f>
        <v/>
      </c>
      <c r="AA4767">
        <f>IF(M4767&lt;&gt;1,"",IF(P4767=2,1,0))</f>
        <v/>
      </c>
      <c r="AB4767">
        <f>IF(M4767&lt;&gt;1,"",IF(O4767&gt;=2,1,0))</f>
        <v/>
      </c>
      <c r="AC4767">
        <f>IF(M4767&lt;&gt;1,"",IF(OR(Q4767=999,Q4767=""),"",IF(OR(Q4767&lt;35,Q4767&gt;48),1,0)))</f>
        <v/>
      </c>
      <c r="AD4767">
        <f>IF(COUNT(AA4767:AC4767)&lt;3,"",SUM(AA4767:AC4767))</f>
        <v/>
      </c>
      <c r="AE4767">
        <f>IF(L4767&gt;=4,2,IF(L4767&gt;=2,1,0))</f>
        <v/>
      </c>
      <c r="AF4767">
        <f>IF(L4767&gt;=5,1,0)</f>
        <v/>
      </c>
      <c r="AG4767">
        <f>AE4767+AF4767</f>
        <v/>
      </c>
      <c r="AH4767" s="15">
        <f>IF(M4767&lt;&gt;1,"",IF(OR(R4767=-9,R4767=""),"",R4767))</f>
        <v/>
      </c>
      <c r="AI4767">
        <f>IF(M4767&lt;&gt;1,"",IF(OR(Q4767=999,Q4767=""),"",Q4767))</f>
        <v/>
      </c>
    </row>
    <row r="4768">
      <c r="A4768" t="inlineStr">
        <is>
          <t>TQRMNOP125492</t>
        </is>
      </c>
      <c r="B4768" t="n">
        <v>2025</v>
      </c>
      <c r="C4768" t="n">
        <v>1</v>
      </c>
      <c r="D4768" t="n">
        <v>42</v>
      </c>
      <c r="E4768" t="inlineStr">
        <is>
          <t>N</t>
        </is>
      </c>
      <c r="F4768" t="n">
        <v>25</v>
      </c>
      <c r="G4768" t="n">
        <v>831</v>
      </c>
      <c r="H4768" t="n">
        <v>2</v>
      </c>
      <c r="I4768" t="n">
        <v>2</v>
      </c>
      <c r="J4768" t="n">
        <v>26</v>
      </c>
      <c r="K4768" t="n">
        <v>2</v>
      </c>
      <c r="L4768" t="n">
        <v>5</v>
      </c>
      <c r="M4768" t="n">
        <v>1</v>
      </c>
      <c r="N4768" t="n">
        <v>3</v>
      </c>
      <c r="O4768" t="n">
        <v>1</v>
      </c>
      <c r="P4768" t="n">
        <v>1</v>
      </c>
      <c r="Q4768" t="n">
        <v>31</v>
      </c>
      <c r="R4768" s="15" t="n">
        <v>436000</v>
      </c>
      <c r="S4768" s="15" t="n">
        <v>0</v>
      </c>
      <c r="T4768" s="15" t="n">
        <v>436000</v>
      </c>
      <c r="U4768" s="15" t="n">
        <v>369200</v>
      </c>
      <c r="V4768">
        <f>IFERROR(VLOOKUP(D4768,Tablas_Equivalencia!$A$3:$B$8,2,FALSE),"Sin dato")</f>
        <v/>
      </c>
      <c r="W4768">
        <f>IFERROR(VLOOKUP(L4768,Tablas_Equivalencia!$D$3:$E$9,2,FALSE),"Sin dato")</f>
        <v/>
      </c>
      <c r="X4768">
        <f>IF(I4768=1,"Varón","Mujer")</f>
        <v/>
      </c>
      <c r="Y4768">
        <f>IFERROR(VLOOKUP(M4768,Tablas_Equivalencia!$G$3:$H$6,2,FALSE),"Sin dato")</f>
        <v/>
      </c>
      <c r="Z4768">
        <f>IF(J4768&lt;=24,"18-24","25-29")</f>
        <v/>
      </c>
      <c r="AA4768">
        <f>IF(M4768&lt;&gt;1,"",IF(P4768=2,1,0))</f>
        <v/>
      </c>
      <c r="AB4768">
        <f>IF(M4768&lt;&gt;1,"",IF(O4768&gt;=2,1,0))</f>
        <v/>
      </c>
      <c r="AC4768">
        <f>IF(M4768&lt;&gt;1,"",IF(OR(Q4768=999,Q4768=""),"",IF(OR(Q4768&lt;35,Q4768&gt;48),1,0)))</f>
        <v/>
      </c>
      <c r="AD4768">
        <f>IF(COUNT(AA4768:AC4768)&lt;3,"",SUM(AA4768:AC4768))</f>
        <v/>
      </c>
      <c r="AE4768">
        <f>IF(L4768&gt;=4,2,IF(L4768&gt;=2,1,0))</f>
        <v/>
      </c>
      <c r="AF4768">
        <f>IF(L4768&gt;=5,1,0)</f>
        <v/>
      </c>
      <c r="AG4768">
        <f>AE4768+AF4768</f>
        <v/>
      </c>
      <c r="AH4768" s="15">
        <f>IF(M4768&lt;&gt;1,"",IF(OR(R4768=-9,R4768=""),"",R4768))</f>
        <v/>
      </c>
      <c r="AI4768">
        <f>IF(M4768&lt;&gt;1,"",IF(OR(Q4768=999,Q4768=""),"",Q4768))</f>
        <v/>
      </c>
    </row>
    <row r="4769">
      <c r="A4769" t="inlineStr">
        <is>
          <t>TQRMNOP125495</t>
        </is>
      </c>
      <c r="B4769" t="n">
        <v>2025</v>
      </c>
      <c r="C4769" t="n">
        <v>1</v>
      </c>
      <c r="D4769" t="n">
        <v>42</v>
      </c>
      <c r="E4769" t="inlineStr">
        <is>
          <t>S</t>
        </is>
      </c>
      <c r="F4769" t="n">
        <v>10</v>
      </c>
      <c r="G4769" t="n">
        <v>1106</v>
      </c>
      <c r="H4769" t="n">
        <v>1</v>
      </c>
      <c r="I4769" t="n">
        <v>2</v>
      </c>
      <c r="J4769" t="n">
        <v>29</v>
      </c>
      <c r="K4769" t="n">
        <v>2</v>
      </c>
      <c r="L4769" t="n">
        <v>5</v>
      </c>
      <c r="M4769" t="n">
        <v>1</v>
      </c>
      <c r="N4769" t="n">
        <v>3</v>
      </c>
      <c r="O4769" t="n">
        <v>2</v>
      </c>
      <c r="P4769" t="n">
        <v>2</v>
      </c>
      <c r="Q4769" t="n">
        <v>33</v>
      </c>
      <c r="R4769" s="15" t="n">
        <v>608000</v>
      </c>
      <c r="S4769" s="15" t="n">
        <v>0</v>
      </c>
      <c r="T4769" s="15" t="n">
        <v>608000</v>
      </c>
      <c r="U4769" s="15" t="n">
        <v>303500</v>
      </c>
      <c r="V4769">
        <f>IFERROR(VLOOKUP(D4769,Tablas_Equivalencia!$A$3:$B$8,2,FALSE),"Sin dato")</f>
        <v/>
      </c>
      <c r="W4769">
        <f>IFERROR(VLOOKUP(L4769,Tablas_Equivalencia!$D$3:$E$9,2,FALSE),"Sin dato")</f>
        <v/>
      </c>
      <c r="X4769">
        <f>IF(I4769=1,"Varón","Mujer")</f>
        <v/>
      </c>
      <c r="Y4769">
        <f>IFERROR(VLOOKUP(M4769,Tablas_Equivalencia!$G$3:$H$6,2,FALSE),"Sin dato")</f>
        <v/>
      </c>
      <c r="Z4769">
        <f>IF(J4769&lt;=24,"18-24","25-29")</f>
        <v/>
      </c>
      <c r="AA4769">
        <f>IF(M4769&lt;&gt;1,"",IF(P4769=2,1,0))</f>
        <v/>
      </c>
      <c r="AB4769">
        <f>IF(M4769&lt;&gt;1,"",IF(O4769&gt;=2,1,0))</f>
        <v/>
      </c>
      <c r="AC4769">
        <f>IF(M4769&lt;&gt;1,"",IF(OR(Q4769=999,Q4769=""),"",IF(OR(Q4769&lt;35,Q4769&gt;48),1,0)))</f>
        <v/>
      </c>
      <c r="AD4769">
        <f>IF(COUNT(AA4769:AC4769)&lt;3,"",SUM(AA4769:AC4769))</f>
        <v/>
      </c>
      <c r="AE4769">
        <f>IF(L4769&gt;=4,2,IF(L4769&gt;=2,1,0))</f>
        <v/>
      </c>
      <c r="AF4769">
        <f>IF(L4769&gt;=5,1,0)</f>
        <v/>
      </c>
      <c r="AG4769">
        <f>AE4769+AF4769</f>
        <v/>
      </c>
      <c r="AH4769" s="15">
        <f>IF(M4769&lt;&gt;1,"",IF(OR(R4769=-9,R4769=""),"",R4769))</f>
        <v/>
      </c>
      <c r="AI4769">
        <f>IF(M4769&lt;&gt;1,"",IF(OR(Q4769=999,Q4769=""),"",Q4769))</f>
        <v/>
      </c>
    </row>
    <row r="4770">
      <c r="A4770" t="inlineStr">
        <is>
          <t>TQRMNOP125503</t>
        </is>
      </c>
      <c r="B4770" t="n">
        <v>2025</v>
      </c>
      <c r="C4770" t="n">
        <v>1</v>
      </c>
      <c r="D4770" t="n">
        <v>42</v>
      </c>
      <c r="E4770" t="inlineStr">
        <is>
          <t>S</t>
        </is>
      </c>
      <c r="F4770" t="n">
        <v>10</v>
      </c>
      <c r="G4770" t="n">
        <v>1397</v>
      </c>
      <c r="H4770" t="n">
        <v>1</v>
      </c>
      <c r="I4770" t="n">
        <v>1</v>
      </c>
      <c r="J4770" t="n">
        <v>24</v>
      </c>
      <c r="K4770" t="n">
        <v>1</v>
      </c>
      <c r="L4770" t="n">
        <v>5</v>
      </c>
      <c r="M4770" t="n">
        <v>1</v>
      </c>
      <c r="N4770" t="n">
        <v>3</v>
      </c>
      <c r="O4770" t="n">
        <v>2</v>
      </c>
      <c r="P4770" t="n">
        <v>2</v>
      </c>
      <c r="Q4770" t="n">
        <v>24</v>
      </c>
      <c r="R4770" s="15" t="n">
        <v>682000</v>
      </c>
      <c r="S4770" s="15" t="n">
        <v>0</v>
      </c>
      <c r="T4770" s="15" t="n">
        <v>682000</v>
      </c>
      <c r="U4770" s="15" t="n">
        <v>258200</v>
      </c>
      <c r="V4770">
        <f>IFERROR(VLOOKUP(D4770,Tablas_Equivalencia!$A$3:$B$8,2,FALSE),"Sin dato")</f>
        <v/>
      </c>
      <c r="W4770">
        <f>IFERROR(VLOOKUP(L4770,Tablas_Equivalencia!$D$3:$E$9,2,FALSE),"Sin dato")</f>
        <v/>
      </c>
      <c r="X4770">
        <f>IF(I4770=1,"Varón","Mujer")</f>
        <v/>
      </c>
      <c r="Y4770">
        <f>IFERROR(VLOOKUP(M4770,Tablas_Equivalencia!$G$3:$H$6,2,FALSE),"Sin dato")</f>
        <v/>
      </c>
      <c r="Z4770">
        <f>IF(J4770&lt;=24,"18-24","25-29")</f>
        <v/>
      </c>
      <c r="AA4770">
        <f>IF(M4770&lt;&gt;1,"",IF(P4770=2,1,0))</f>
        <v/>
      </c>
      <c r="AB4770">
        <f>IF(M4770&lt;&gt;1,"",IF(O4770&gt;=2,1,0))</f>
        <v/>
      </c>
      <c r="AC4770">
        <f>IF(M4770&lt;&gt;1,"",IF(OR(Q4770=999,Q4770=""),"",IF(OR(Q4770&lt;35,Q4770&gt;48),1,0)))</f>
        <v/>
      </c>
      <c r="AD4770">
        <f>IF(COUNT(AA4770:AC4770)&lt;3,"",SUM(AA4770:AC4770))</f>
        <v/>
      </c>
      <c r="AE4770">
        <f>IF(L4770&gt;=4,2,IF(L4770&gt;=2,1,0))</f>
        <v/>
      </c>
      <c r="AF4770">
        <f>IF(L4770&gt;=5,1,0)</f>
        <v/>
      </c>
      <c r="AG4770">
        <f>AE4770+AF4770</f>
        <v/>
      </c>
      <c r="AH4770" s="15">
        <f>IF(M4770&lt;&gt;1,"",IF(OR(R4770=-9,R4770=""),"",R4770))</f>
        <v/>
      </c>
      <c r="AI4770">
        <f>IF(M4770&lt;&gt;1,"",IF(OR(Q4770=999,Q4770=""),"",Q4770))</f>
        <v/>
      </c>
    </row>
    <row r="4771">
      <c r="A4771" t="inlineStr">
        <is>
          <t>TQRMNOP125504</t>
        </is>
      </c>
      <c r="B4771" t="n">
        <v>2025</v>
      </c>
      <c r="C4771" t="n">
        <v>1</v>
      </c>
      <c r="D4771" t="n">
        <v>44</v>
      </c>
      <c r="E4771" t="inlineStr">
        <is>
          <t>N</t>
        </is>
      </c>
      <c r="F4771" t="n">
        <v>93</v>
      </c>
      <c r="G4771" t="n">
        <v>1109</v>
      </c>
      <c r="H4771" t="n">
        <v>1</v>
      </c>
      <c r="I4771" t="n">
        <v>2</v>
      </c>
      <c r="J4771" t="n">
        <v>28</v>
      </c>
      <c r="K4771" t="n">
        <v>2</v>
      </c>
      <c r="L4771" t="n">
        <v>6</v>
      </c>
      <c r="M4771" t="n">
        <v>3</v>
      </c>
      <c r="R4771" s="15" t="n">
        <v>0</v>
      </c>
      <c r="S4771" s="15" t="n">
        <v>0</v>
      </c>
      <c r="T4771" s="15" t="n">
        <v>0</v>
      </c>
      <c r="U4771" s="15" t="n">
        <v>155000</v>
      </c>
      <c r="V4771">
        <f>IFERROR(VLOOKUP(D4771,Tablas_Equivalencia!$A$3:$B$8,2,FALSE),"Sin dato")</f>
        <v/>
      </c>
      <c r="W4771">
        <f>IFERROR(VLOOKUP(L4771,Tablas_Equivalencia!$D$3:$E$9,2,FALSE),"Sin dato")</f>
        <v/>
      </c>
      <c r="X4771">
        <f>IF(I4771=1,"Varón","Mujer")</f>
        <v/>
      </c>
      <c r="Y4771">
        <f>IFERROR(VLOOKUP(M4771,Tablas_Equivalencia!$G$3:$H$6,2,FALSE),"Sin dato")</f>
        <v/>
      </c>
      <c r="Z4771">
        <f>IF(J4771&lt;=24,"18-24","25-29")</f>
        <v/>
      </c>
      <c r="AA4771">
        <f>IF(M4771&lt;&gt;1,"",IF(P4771=2,1,0))</f>
        <v/>
      </c>
      <c r="AB4771">
        <f>IF(M4771&lt;&gt;1,"",IF(O4771&gt;=2,1,0))</f>
        <v/>
      </c>
      <c r="AC4771">
        <f>IF(M4771&lt;&gt;1,"",IF(OR(Q4771=999,Q4771=""),"",IF(OR(Q4771&lt;35,Q4771&gt;48),1,0)))</f>
        <v/>
      </c>
      <c r="AD4771">
        <f>IF(COUNT(AA4771:AC4771)&lt;3,"",SUM(AA4771:AC4771))</f>
        <v/>
      </c>
      <c r="AE4771">
        <f>IF(L4771&gt;=4,2,IF(L4771&gt;=2,1,0))</f>
        <v/>
      </c>
      <c r="AF4771">
        <f>IF(L4771&gt;=5,1,0)</f>
        <v/>
      </c>
      <c r="AG4771">
        <f>AE4771+AF4771</f>
        <v/>
      </c>
      <c r="AH4771" s="15">
        <f>IF(M4771&lt;&gt;1,"",IF(OR(R4771=-9,R4771=""),"",R4771))</f>
        <v/>
      </c>
      <c r="AI4771">
        <f>IF(M4771&lt;&gt;1,"",IF(OR(Q4771=999,Q4771=""),"",Q4771))</f>
        <v/>
      </c>
    </row>
    <row r="4772">
      <c r="A4772" t="inlineStr">
        <is>
          <t>TQRMNOP125510</t>
        </is>
      </c>
      <c r="B4772" t="n">
        <v>2025</v>
      </c>
      <c r="C4772" t="n">
        <v>1</v>
      </c>
      <c r="D4772" t="n">
        <v>40</v>
      </c>
      <c r="E4772" t="inlineStr">
        <is>
          <t>N</t>
        </is>
      </c>
      <c r="F4772" t="n">
        <v>22</v>
      </c>
      <c r="G4772" t="n">
        <v>1286</v>
      </c>
      <c r="H4772" t="n">
        <v>2</v>
      </c>
      <c r="I4772" t="n">
        <v>2</v>
      </c>
      <c r="J4772" t="n">
        <v>19</v>
      </c>
      <c r="K4772" t="n">
        <v>2</v>
      </c>
      <c r="L4772" t="n">
        <v>4</v>
      </c>
      <c r="M4772" t="n">
        <v>1</v>
      </c>
      <c r="N4772" t="n">
        <v>3</v>
      </c>
      <c r="O4772" t="n">
        <v>1</v>
      </c>
      <c r="P4772" t="n">
        <v>1</v>
      </c>
      <c r="Q4772" t="n">
        <v>28</v>
      </c>
      <c r="R4772" s="15" t="n">
        <v>534000</v>
      </c>
      <c r="S4772" s="15" t="n">
        <v>0</v>
      </c>
      <c r="T4772" s="15" t="n">
        <v>534000</v>
      </c>
      <c r="U4772" s="15" t="n">
        <v>120000</v>
      </c>
      <c r="V4772">
        <f>IFERROR(VLOOKUP(D4772,Tablas_Equivalencia!$A$3:$B$8,2,FALSE),"Sin dato")</f>
        <v/>
      </c>
      <c r="W4772">
        <f>IFERROR(VLOOKUP(L4772,Tablas_Equivalencia!$D$3:$E$9,2,FALSE),"Sin dato")</f>
        <v/>
      </c>
      <c r="X4772">
        <f>IF(I4772=1,"Varón","Mujer")</f>
        <v/>
      </c>
      <c r="Y4772">
        <f>IFERROR(VLOOKUP(M4772,Tablas_Equivalencia!$G$3:$H$6,2,FALSE),"Sin dato")</f>
        <v/>
      </c>
      <c r="Z4772">
        <f>IF(J4772&lt;=24,"18-24","25-29")</f>
        <v/>
      </c>
      <c r="AA4772">
        <f>IF(M4772&lt;&gt;1,"",IF(P4772=2,1,0))</f>
        <v/>
      </c>
      <c r="AB4772">
        <f>IF(M4772&lt;&gt;1,"",IF(O4772&gt;=2,1,0))</f>
        <v/>
      </c>
      <c r="AC4772">
        <f>IF(M4772&lt;&gt;1,"",IF(OR(Q4772=999,Q4772=""),"",IF(OR(Q4772&lt;35,Q4772&gt;48),1,0)))</f>
        <v/>
      </c>
      <c r="AD4772">
        <f>IF(COUNT(AA4772:AC4772)&lt;3,"",SUM(AA4772:AC4772))</f>
        <v/>
      </c>
      <c r="AE4772">
        <f>IF(L4772&gt;=4,2,IF(L4772&gt;=2,1,0))</f>
        <v/>
      </c>
      <c r="AF4772">
        <f>IF(L4772&gt;=5,1,0)</f>
        <v/>
      </c>
      <c r="AG4772">
        <f>AE4772+AF4772</f>
        <v/>
      </c>
      <c r="AH4772" s="15">
        <f>IF(M4772&lt;&gt;1,"",IF(OR(R4772=-9,R4772=""),"",R4772))</f>
        <v/>
      </c>
      <c r="AI4772">
        <f>IF(M4772&lt;&gt;1,"",IF(OR(Q4772=999,Q4772=""),"",Q4772))</f>
        <v/>
      </c>
    </row>
    <row r="4773">
      <c r="A4773" t="inlineStr">
        <is>
          <t>TQRMNOP125516</t>
        </is>
      </c>
      <c r="B4773" t="n">
        <v>2025</v>
      </c>
      <c r="C4773" t="n">
        <v>1</v>
      </c>
      <c r="D4773" t="n">
        <v>42</v>
      </c>
      <c r="E4773" t="inlineStr">
        <is>
          <t>N</t>
        </is>
      </c>
      <c r="F4773" t="n">
        <v>27</v>
      </c>
      <c r="G4773" t="n">
        <v>1740</v>
      </c>
      <c r="H4773" t="n">
        <v>3</v>
      </c>
      <c r="I4773" t="n">
        <v>2</v>
      </c>
      <c r="J4773" t="n">
        <v>24</v>
      </c>
      <c r="K4773" t="n">
        <v>2</v>
      </c>
      <c r="L4773" t="n">
        <v>5</v>
      </c>
      <c r="M4773" t="n">
        <v>1</v>
      </c>
      <c r="N4773" t="n">
        <v>3</v>
      </c>
      <c r="O4773" t="n">
        <v>3</v>
      </c>
      <c r="P4773" t="n">
        <v>2</v>
      </c>
      <c r="Q4773" t="n">
        <v>25</v>
      </c>
      <c r="R4773" s="15" t="n">
        <v>516000</v>
      </c>
      <c r="S4773" s="15" t="n">
        <v>55000</v>
      </c>
      <c r="T4773" s="15" t="n">
        <v>571000</v>
      </c>
      <c r="U4773" s="15" t="n">
        <v>275600</v>
      </c>
      <c r="V4773">
        <f>IFERROR(VLOOKUP(D4773,Tablas_Equivalencia!$A$3:$B$8,2,FALSE),"Sin dato")</f>
        <v/>
      </c>
      <c r="W4773">
        <f>IFERROR(VLOOKUP(L4773,Tablas_Equivalencia!$D$3:$E$9,2,FALSE),"Sin dato")</f>
        <v/>
      </c>
      <c r="X4773">
        <f>IF(I4773=1,"Varón","Mujer")</f>
        <v/>
      </c>
      <c r="Y4773">
        <f>IFERROR(VLOOKUP(M4773,Tablas_Equivalencia!$G$3:$H$6,2,FALSE),"Sin dato")</f>
        <v/>
      </c>
      <c r="Z4773">
        <f>IF(J4773&lt;=24,"18-24","25-29")</f>
        <v/>
      </c>
      <c r="AA4773">
        <f>IF(M4773&lt;&gt;1,"",IF(P4773=2,1,0))</f>
        <v/>
      </c>
      <c r="AB4773">
        <f>IF(M4773&lt;&gt;1,"",IF(O4773&gt;=2,1,0))</f>
        <v/>
      </c>
      <c r="AC4773">
        <f>IF(M4773&lt;&gt;1,"",IF(OR(Q4773=999,Q4773=""),"",IF(OR(Q4773&lt;35,Q4773&gt;48),1,0)))</f>
        <v/>
      </c>
      <c r="AD4773">
        <f>IF(COUNT(AA4773:AC4773)&lt;3,"",SUM(AA4773:AC4773))</f>
        <v/>
      </c>
      <c r="AE4773">
        <f>IF(L4773&gt;=4,2,IF(L4773&gt;=2,1,0))</f>
        <v/>
      </c>
      <c r="AF4773">
        <f>IF(L4773&gt;=5,1,0)</f>
        <v/>
      </c>
      <c r="AG4773">
        <f>AE4773+AF4773</f>
        <v/>
      </c>
      <c r="AH4773" s="15">
        <f>IF(M4773&lt;&gt;1,"",IF(OR(R4773=-9,R4773=""),"",R4773))</f>
        <v/>
      </c>
      <c r="AI4773">
        <f>IF(M4773&lt;&gt;1,"",IF(OR(Q4773=999,Q4773=""),"",Q4773))</f>
        <v/>
      </c>
    </row>
    <row r="4774">
      <c r="A4774" t="inlineStr">
        <is>
          <t>TQRMNOP125518</t>
        </is>
      </c>
      <c r="B4774" t="n">
        <v>2025</v>
      </c>
      <c r="C4774" t="n">
        <v>1</v>
      </c>
      <c r="D4774" t="n">
        <v>43</v>
      </c>
      <c r="E4774" t="inlineStr">
        <is>
          <t>S</t>
        </is>
      </c>
      <c r="F4774" t="n">
        <v>36</v>
      </c>
      <c r="G4774" t="n">
        <v>894</v>
      </c>
      <c r="H4774" t="n">
        <v>2</v>
      </c>
      <c r="I4774" t="n">
        <v>1</v>
      </c>
      <c r="J4774" t="n">
        <v>20</v>
      </c>
      <c r="K4774" t="n">
        <v>2</v>
      </c>
      <c r="L4774" t="n">
        <v>4</v>
      </c>
      <c r="M4774" t="n">
        <v>1</v>
      </c>
      <c r="N4774" t="n">
        <v>3</v>
      </c>
      <c r="O4774" t="n">
        <v>1</v>
      </c>
      <c r="P4774" t="n">
        <v>2</v>
      </c>
      <c r="Q4774" t="n">
        <v>18</v>
      </c>
      <c r="R4774" s="15" t="n">
        <v>750000</v>
      </c>
      <c r="S4774" s="15" t="n">
        <v>0</v>
      </c>
      <c r="T4774" s="15" t="n">
        <v>750000</v>
      </c>
      <c r="U4774" s="15" t="n">
        <v>215600</v>
      </c>
      <c r="V4774">
        <f>IFERROR(VLOOKUP(D4774,Tablas_Equivalencia!$A$3:$B$8,2,FALSE),"Sin dato")</f>
        <v/>
      </c>
      <c r="W4774">
        <f>IFERROR(VLOOKUP(L4774,Tablas_Equivalencia!$D$3:$E$9,2,FALSE),"Sin dato")</f>
        <v/>
      </c>
      <c r="X4774">
        <f>IF(I4774=1,"Varón","Mujer")</f>
        <v/>
      </c>
      <c r="Y4774">
        <f>IFERROR(VLOOKUP(M4774,Tablas_Equivalencia!$G$3:$H$6,2,FALSE),"Sin dato")</f>
        <v/>
      </c>
      <c r="Z4774">
        <f>IF(J4774&lt;=24,"18-24","25-29")</f>
        <v/>
      </c>
      <c r="AA4774">
        <f>IF(M4774&lt;&gt;1,"",IF(P4774=2,1,0))</f>
        <v/>
      </c>
      <c r="AB4774">
        <f>IF(M4774&lt;&gt;1,"",IF(O4774&gt;=2,1,0))</f>
        <v/>
      </c>
      <c r="AC4774">
        <f>IF(M4774&lt;&gt;1,"",IF(OR(Q4774=999,Q4774=""),"",IF(OR(Q4774&lt;35,Q4774&gt;48),1,0)))</f>
        <v/>
      </c>
      <c r="AD4774">
        <f>IF(COUNT(AA4774:AC4774)&lt;3,"",SUM(AA4774:AC4774))</f>
        <v/>
      </c>
      <c r="AE4774">
        <f>IF(L4774&gt;=4,2,IF(L4774&gt;=2,1,0))</f>
        <v/>
      </c>
      <c r="AF4774">
        <f>IF(L4774&gt;=5,1,0)</f>
        <v/>
      </c>
      <c r="AG4774">
        <f>AE4774+AF4774</f>
        <v/>
      </c>
      <c r="AH4774" s="15">
        <f>IF(M4774&lt;&gt;1,"",IF(OR(R4774=-9,R4774=""),"",R4774))</f>
        <v/>
      </c>
      <c r="AI4774">
        <f>IF(M4774&lt;&gt;1,"",IF(OR(Q4774=999,Q4774=""),"",Q4774))</f>
        <v/>
      </c>
    </row>
    <row r="4775">
      <c r="A4775" t="inlineStr">
        <is>
          <t>TQRMNOP125523</t>
        </is>
      </c>
      <c r="B4775" t="n">
        <v>2025</v>
      </c>
      <c r="C4775" t="n">
        <v>1</v>
      </c>
      <c r="D4775" t="n">
        <v>1</v>
      </c>
      <c r="E4775" t="inlineStr">
        <is>
          <t>S</t>
        </is>
      </c>
      <c r="F4775" t="n">
        <v>32</v>
      </c>
      <c r="G4775" t="n">
        <v>1108</v>
      </c>
      <c r="H4775" t="n">
        <v>1</v>
      </c>
      <c r="I4775" t="n">
        <v>2</v>
      </c>
      <c r="J4775" t="n">
        <v>25</v>
      </c>
      <c r="K4775" t="n">
        <v>1</v>
      </c>
      <c r="L4775" t="n">
        <v>6</v>
      </c>
      <c r="M4775" t="n">
        <v>1</v>
      </c>
      <c r="N4775" t="n">
        <v>1</v>
      </c>
      <c r="O4775" t="n">
        <v>1</v>
      </c>
      <c r="P4775" t="n">
        <v>2</v>
      </c>
      <c r="Q4775" t="n">
        <v>13</v>
      </c>
      <c r="R4775" s="15" t="n">
        <v>488000</v>
      </c>
      <c r="S4775" s="15" t="n">
        <v>0</v>
      </c>
      <c r="T4775" s="15" t="n">
        <v>488000</v>
      </c>
      <c r="U4775" s="15" t="n">
        <v>239600</v>
      </c>
      <c r="V4775">
        <f>IFERROR(VLOOKUP(D4775,Tablas_Equivalencia!$A$3:$B$8,2,FALSE),"Sin dato")</f>
        <v/>
      </c>
      <c r="W4775">
        <f>IFERROR(VLOOKUP(L4775,Tablas_Equivalencia!$D$3:$E$9,2,FALSE),"Sin dato")</f>
        <v/>
      </c>
      <c r="X4775">
        <f>IF(I4775=1,"Varón","Mujer")</f>
        <v/>
      </c>
      <c r="Y4775">
        <f>IFERROR(VLOOKUP(M4775,Tablas_Equivalencia!$G$3:$H$6,2,FALSE),"Sin dato")</f>
        <v/>
      </c>
      <c r="Z4775">
        <f>IF(J4775&lt;=24,"18-24","25-29")</f>
        <v/>
      </c>
      <c r="AA4775">
        <f>IF(M4775&lt;&gt;1,"",IF(P4775=2,1,0))</f>
        <v/>
      </c>
      <c r="AB4775">
        <f>IF(M4775&lt;&gt;1,"",IF(O4775&gt;=2,1,0))</f>
        <v/>
      </c>
      <c r="AC4775">
        <f>IF(M4775&lt;&gt;1,"",IF(OR(Q4775=999,Q4775=""),"",IF(OR(Q4775&lt;35,Q4775&gt;48),1,0)))</f>
        <v/>
      </c>
      <c r="AD4775">
        <f>IF(COUNT(AA4775:AC4775)&lt;3,"",SUM(AA4775:AC4775))</f>
        <v/>
      </c>
      <c r="AE4775">
        <f>IF(L4775&gt;=4,2,IF(L4775&gt;=2,1,0))</f>
        <v/>
      </c>
      <c r="AF4775">
        <f>IF(L4775&gt;=5,1,0)</f>
        <v/>
      </c>
      <c r="AG4775">
        <f>AE4775+AF4775</f>
        <v/>
      </c>
      <c r="AH4775" s="15">
        <f>IF(M4775&lt;&gt;1,"",IF(OR(R4775=-9,R4775=""),"",R4775))</f>
        <v/>
      </c>
      <c r="AI4775">
        <f>IF(M4775&lt;&gt;1,"",IF(OR(Q4775=999,Q4775=""),"",Q4775))</f>
        <v/>
      </c>
    </row>
    <row r="4776">
      <c r="A4776" t="inlineStr">
        <is>
          <t>TQRMNOP125524</t>
        </is>
      </c>
      <c r="B4776" t="n">
        <v>2025</v>
      </c>
      <c r="C4776" t="n">
        <v>1</v>
      </c>
      <c r="D4776" t="n">
        <v>44</v>
      </c>
      <c r="E4776" t="inlineStr">
        <is>
          <t>N</t>
        </is>
      </c>
      <c r="F4776" t="n">
        <v>5</v>
      </c>
      <c r="G4776" t="n">
        <v>804</v>
      </c>
      <c r="H4776" t="n">
        <v>1</v>
      </c>
      <c r="I4776" t="n">
        <v>1</v>
      </c>
      <c r="J4776" t="n">
        <v>25</v>
      </c>
      <c r="K4776" t="n">
        <v>2</v>
      </c>
      <c r="L4776" t="n">
        <v>6</v>
      </c>
      <c r="M4776" t="n">
        <v>1</v>
      </c>
      <c r="N4776" t="n">
        <v>3</v>
      </c>
      <c r="O4776" t="n">
        <v>1</v>
      </c>
      <c r="P4776" t="n">
        <v>1</v>
      </c>
      <c r="Q4776" t="n">
        <v>25</v>
      </c>
      <c r="R4776" s="15" t="n">
        <v>748000</v>
      </c>
      <c r="S4776" s="15" t="n">
        <v>0</v>
      </c>
      <c r="T4776" s="15" t="n">
        <v>748000</v>
      </c>
      <c r="U4776" s="15" t="n">
        <v>134500</v>
      </c>
      <c r="V4776">
        <f>IFERROR(VLOOKUP(D4776,Tablas_Equivalencia!$A$3:$B$8,2,FALSE),"Sin dato")</f>
        <v/>
      </c>
      <c r="W4776">
        <f>IFERROR(VLOOKUP(L4776,Tablas_Equivalencia!$D$3:$E$9,2,FALSE),"Sin dato")</f>
        <v/>
      </c>
      <c r="X4776">
        <f>IF(I4776=1,"Varón","Mujer")</f>
        <v/>
      </c>
      <c r="Y4776">
        <f>IFERROR(VLOOKUP(M4776,Tablas_Equivalencia!$G$3:$H$6,2,FALSE),"Sin dato")</f>
        <v/>
      </c>
      <c r="Z4776">
        <f>IF(J4776&lt;=24,"18-24","25-29")</f>
        <v/>
      </c>
      <c r="AA4776">
        <f>IF(M4776&lt;&gt;1,"",IF(P4776=2,1,0))</f>
        <v/>
      </c>
      <c r="AB4776">
        <f>IF(M4776&lt;&gt;1,"",IF(O4776&gt;=2,1,0))</f>
        <v/>
      </c>
      <c r="AC4776">
        <f>IF(M4776&lt;&gt;1,"",IF(OR(Q4776=999,Q4776=""),"",IF(OR(Q4776&lt;35,Q4776&gt;48),1,0)))</f>
        <v/>
      </c>
      <c r="AD4776">
        <f>IF(COUNT(AA4776:AC4776)&lt;3,"",SUM(AA4776:AC4776))</f>
        <v/>
      </c>
      <c r="AE4776">
        <f>IF(L4776&gt;=4,2,IF(L4776&gt;=2,1,0))</f>
        <v/>
      </c>
      <c r="AF4776">
        <f>IF(L4776&gt;=5,1,0)</f>
        <v/>
      </c>
      <c r="AG4776">
        <f>AE4776+AF4776</f>
        <v/>
      </c>
      <c r="AH4776" s="15">
        <f>IF(M4776&lt;&gt;1,"",IF(OR(R4776=-9,R4776=""),"",R4776))</f>
        <v/>
      </c>
      <c r="AI4776">
        <f>IF(M4776&lt;&gt;1,"",IF(OR(Q4776=999,Q4776=""),"",Q4776))</f>
        <v/>
      </c>
    </row>
    <row r="4777">
      <c r="A4777" t="inlineStr">
        <is>
          <t>TQRMNOP125529</t>
        </is>
      </c>
      <c r="B4777" t="n">
        <v>2025</v>
      </c>
      <c r="C4777" t="n">
        <v>1</v>
      </c>
      <c r="D4777" t="n">
        <v>1</v>
      </c>
      <c r="E4777" t="inlineStr">
        <is>
          <t>S</t>
        </is>
      </c>
      <c r="F4777" t="n">
        <v>32</v>
      </c>
      <c r="G4777" t="n">
        <v>1029</v>
      </c>
      <c r="H4777" t="n">
        <v>1</v>
      </c>
      <c r="I4777" t="n">
        <v>1</v>
      </c>
      <c r="J4777" t="n">
        <v>25</v>
      </c>
      <c r="K4777" t="n">
        <v>2</v>
      </c>
      <c r="L4777" t="n">
        <v>4</v>
      </c>
      <c r="M4777" t="n">
        <v>1</v>
      </c>
      <c r="N4777" t="n">
        <v>3</v>
      </c>
      <c r="O4777" t="n">
        <v>2</v>
      </c>
      <c r="P4777" t="n">
        <v>2</v>
      </c>
      <c r="Q4777" t="n">
        <v>26</v>
      </c>
      <c r="R4777" s="15" t="n">
        <v>-9</v>
      </c>
      <c r="S4777" s="15" t="n">
        <v>56000</v>
      </c>
      <c r="T4777" s="15" t="n">
        <v>55991</v>
      </c>
      <c r="U4777" s="15" t="n">
        <v>118700</v>
      </c>
      <c r="V4777">
        <f>IFERROR(VLOOKUP(D4777,Tablas_Equivalencia!$A$3:$B$8,2,FALSE),"Sin dato")</f>
        <v/>
      </c>
      <c r="W4777">
        <f>IFERROR(VLOOKUP(L4777,Tablas_Equivalencia!$D$3:$E$9,2,FALSE),"Sin dato")</f>
        <v/>
      </c>
      <c r="X4777">
        <f>IF(I4777=1,"Varón","Mujer")</f>
        <v/>
      </c>
      <c r="Y4777">
        <f>IFERROR(VLOOKUP(M4777,Tablas_Equivalencia!$G$3:$H$6,2,FALSE),"Sin dato")</f>
        <v/>
      </c>
      <c r="Z4777">
        <f>IF(J4777&lt;=24,"18-24","25-29")</f>
        <v/>
      </c>
      <c r="AA4777">
        <f>IF(M4777&lt;&gt;1,"",IF(P4777=2,1,0))</f>
        <v/>
      </c>
      <c r="AB4777">
        <f>IF(M4777&lt;&gt;1,"",IF(O4777&gt;=2,1,0))</f>
        <v/>
      </c>
      <c r="AC4777">
        <f>IF(M4777&lt;&gt;1,"",IF(OR(Q4777=999,Q4777=""),"",IF(OR(Q4777&lt;35,Q4777&gt;48),1,0)))</f>
        <v/>
      </c>
      <c r="AD4777">
        <f>IF(COUNT(AA4777:AC4777)&lt;3,"",SUM(AA4777:AC4777))</f>
        <v/>
      </c>
      <c r="AE4777">
        <f>IF(L4777&gt;=4,2,IF(L4777&gt;=2,1,0))</f>
        <v/>
      </c>
      <c r="AF4777">
        <f>IF(L4777&gt;=5,1,0)</f>
        <v/>
      </c>
      <c r="AG4777">
        <f>AE4777+AF4777</f>
        <v/>
      </c>
      <c r="AH4777" s="15">
        <f>IF(M4777&lt;&gt;1,"",IF(OR(R4777=-9,R4777=""),"",R4777))</f>
        <v/>
      </c>
      <c r="AI4777">
        <f>IF(M4777&lt;&gt;1,"",IF(OR(Q4777=999,Q4777=""),"",Q4777))</f>
        <v/>
      </c>
    </row>
    <row r="4778">
      <c r="A4778" t="inlineStr">
        <is>
          <t>TQRMNOP125531</t>
        </is>
      </c>
      <c r="B4778" t="n">
        <v>2025</v>
      </c>
      <c r="C4778" t="n">
        <v>1</v>
      </c>
      <c r="D4778" t="n">
        <v>43</v>
      </c>
      <c r="E4778" t="inlineStr">
        <is>
          <t>N</t>
        </is>
      </c>
      <c r="F4778" t="n">
        <v>26</v>
      </c>
      <c r="G4778" t="n">
        <v>1727</v>
      </c>
      <c r="H4778" t="n">
        <v>1</v>
      </c>
      <c r="I4778" t="n">
        <v>2</v>
      </c>
      <c r="J4778" t="n">
        <v>29</v>
      </c>
      <c r="K4778" t="n">
        <v>2</v>
      </c>
      <c r="L4778" t="n">
        <v>5</v>
      </c>
      <c r="M4778" t="n">
        <v>1</v>
      </c>
      <c r="N4778" t="n">
        <v>2</v>
      </c>
      <c r="O4778" t="n">
        <v>2</v>
      </c>
      <c r="P4778" t="n">
        <v>2</v>
      </c>
      <c r="Q4778" t="n">
        <v>26</v>
      </c>
      <c r="R4778" s="15" t="n">
        <v>240000</v>
      </c>
      <c r="S4778" s="15" t="n">
        <v>16000</v>
      </c>
      <c r="T4778" s="15" t="n">
        <v>256000</v>
      </c>
      <c r="U4778" s="15" t="n">
        <v>200700</v>
      </c>
      <c r="V4778">
        <f>IFERROR(VLOOKUP(D4778,Tablas_Equivalencia!$A$3:$B$8,2,FALSE),"Sin dato")</f>
        <v/>
      </c>
      <c r="W4778">
        <f>IFERROR(VLOOKUP(L4778,Tablas_Equivalencia!$D$3:$E$9,2,FALSE),"Sin dato")</f>
        <v/>
      </c>
      <c r="X4778">
        <f>IF(I4778=1,"Varón","Mujer")</f>
        <v/>
      </c>
      <c r="Y4778">
        <f>IFERROR(VLOOKUP(M4778,Tablas_Equivalencia!$G$3:$H$6,2,FALSE),"Sin dato")</f>
        <v/>
      </c>
      <c r="Z4778">
        <f>IF(J4778&lt;=24,"18-24","25-29")</f>
        <v/>
      </c>
      <c r="AA4778">
        <f>IF(M4778&lt;&gt;1,"",IF(P4778=2,1,0))</f>
        <v/>
      </c>
      <c r="AB4778">
        <f>IF(M4778&lt;&gt;1,"",IF(O4778&gt;=2,1,0))</f>
        <v/>
      </c>
      <c r="AC4778">
        <f>IF(M4778&lt;&gt;1,"",IF(OR(Q4778=999,Q4778=""),"",IF(OR(Q4778&lt;35,Q4778&gt;48),1,0)))</f>
        <v/>
      </c>
      <c r="AD4778">
        <f>IF(COUNT(AA4778:AC4778)&lt;3,"",SUM(AA4778:AC4778))</f>
        <v/>
      </c>
      <c r="AE4778">
        <f>IF(L4778&gt;=4,2,IF(L4778&gt;=2,1,0))</f>
        <v/>
      </c>
      <c r="AF4778">
        <f>IF(L4778&gt;=5,1,0)</f>
        <v/>
      </c>
      <c r="AG4778">
        <f>AE4778+AF4778</f>
        <v/>
      </c>
      <c r="AH4778" s="15">
        <f>IF(M4778&lt;&gt;1,"",IF(OR(R4778=-9,R4778=""),"",R4778))</f>
        <v/>
      </c>
      <c r="AI4778">
        <f>IF(M4778&lt;&gt;1,"",IF(OR(Q4778=999,Q4778=""),"",Q4778))</f>
        <v/>
      </c>
    </row>
    <row r="4779">
      <c r="A4779" t="inlineStr">
        <is>
          <t>TQRMNOP125532</t>
        </is>
      </c>
      <c r="B4779" t="n">
        <v>2025</v>
      </c>
      <c r="C4779" t="n">
        <v>1</v>
      </c>
      <c r="D4779" t="n">
        <v>43</v>
      </c>
      <c r="E4779" t="inlineStr">
        <is>
          <t>N</t>
        </is>
      </c>
      <c r="F4779" t="n">
        <v>34</v>
      </c>
      <c r="G4779" t="n">
        <v>534</v>
      </c>
      <c r="H4779" t="n">
        <v>1</v>
      </c>
      <c r="I4779" t="n">
        <v>1</v>
      </c>
      <c r="J4779" t="n">
        <v>25</v>
      </c>
      <c r="K4779" t="n">
        <v>1</v>
      </c>
      <c r="L4779" t="n">
        <v>3</v>
      </c>
      <c r="M4779" t="n">
        <v>1</v>
      </c>
      <c r="N4779" t="n">
        <v>3</v>
      </c>
      <c r="O4779" t="n">
        <v>2</v>
      </c>
      <c r="P4779" t="n">
        <v>2</v>
      </c>
      <c r="Q4779" t="n">
        <v>29</v>
      </c>
      <c r="R4779" s="15" t="n">
        <v>363000</v>
      </c>
      <c r="S4779" s="15" t="n">
        <v>42000</v>
      </c>
      <c r="T4779" s="15" t="n">
        <v>405000</v>
      </c>
      <c r="U4779" s="15" t="n">
        <v>104500</v>
      </c>
      <c r="V4779">
        <f>IFERROR(VLOOKUP(D4779,Tablas_Equivalencia!$A$3:$B$8,2,FALSE),"Sin dato")</f>
        <v/>
      </c>
      <c r="W4779">
        <f>IFERROR(VLOOKUP(L4779,Tablas_Equivalencia!$D$3:$E$9,2,FALSE),"Sin dato")</f>
        <v/>
      </c>
      <c r="X4779">
        <f>IF(I4779=1,"Varón","Mujer")</f>
        <v/>
      </c>
      <c r="Y4779">
        <f>IFERROR(VLOOKUP(M4779,Tablas_Equivalencia!$G$3:$H$6,2,FALSE),"Sin dato")</f>
        <v/>
      </c>
      <c r="Z4779">
        <f>IF(J4779&lt;=24,"18-24","25-29")</f>
        <v/>
      </c>
      <c r="AA4779">
        <f>IF(M4779&lt;&gt;1,"",IF(P4779=2,1,0))</f>
        <v/>
      </c>
      <c r="AB4779">
        <f>IF(M4779&lt;&gt;1,"",IF(O4779&gt;=2,1,0))</f>
        <v/>
      </c>
      <c r="AC4779">
        <f>IF(M4779&lt;&gt;1,"",IF(OR(Q4779=999,Q4779=""),"",IF(OR(Q4779&lt;35,Q4779&gt;48),1,0)))</f>
        <v/>
      </c>
      <c r="AD4779">
        <f>IF(COUNT(AA4779:AC4779)&lt;3,"",SUM(AA4779:AC4779))</f>
        <v/>
      </c>
      <c r="AE4779">
        <f>IF(L4779&gt;=4,2,IF(L4779&gt;=2,1,0))</f>
        <v/>
      </c>
      <c r="AF4779">
        <f>IF(L4779&gt;=5,1,0)</f>
        <v/>
      </c>
      <c r="AG4779">
        <f>AE4779+AF4779</f>
        <v/>
      </c>
      <c r="AH4779" s="15">
        <f>IF(M4779&lt;&gt;1,"",IF(OR(R4779=-9,R4779=""),"",R4779))</f>
        <v/>
      </c>
      <c r="AI4779">
        <f>IF(M4779&lt;&gt;1,"",IF(OR(Q4779=999,Q4779=""),"",Q4779))</f>
        <v/>
      </c>
    </row>
    <row r="4780">
      <c r="A4780" t="inlineStr">
        <is>
          <t>TQRMNOP125536</t>
        </is>
      </c>
      <c r="B4780" t="n">
        <v>2025</v>
      </c>
      <c r="C4780" t="n">
        <v>1</v>
      </c>
      <c r="D4780" t="n">
        <v>42</v>
      </c>
      <c r="E4780" t="inlineStr">
        <is>
          <t>N</t>
        </is>
      </c>
      <c r="F4780" t="n">
        <v>27</v>
      </c>
      <c r="G4780" t="n">
        <v>784</v>
      </c>
      <c r="H4780" t="n">
        <v>1</v>
      </c>
      <c r="I4780" t="n">
        <v>1</v>
      </c>
      <c r="J4780" t="n">
        <v>26</v>
      </c>
      <c r="K4780" t="n">
        <v>2</v>
      </c>
      <c r="L4780" t="n">
        <v>3</v>
      </c>
      <c r="M4780" t="n">
        <v>3</v>
      </c>
      <c r="R4780" s="15" t="n">
        <v>0</v>
      </c>
      <c r="S4780" s="15" t="n">
        <v>38000</v>
      </c>
      <c r="T4780" s="15" t="n">
        <v>38000</v>
      </c>
      <c r="U4780" s="15" t="n">
        <v>517000</v>
      </c>
      <c r="V4780">
        <f>IFERROR(VLOOKUP(D4780,Tablas_Equivalencia!$A$3:$B$8,2,FALSE),"Sin dato")</f>
        <v/>
      </c>
      <c r="W4780">
        <f>IFERROR(VLOOKUP(L4780,Tablas_Equivalencia!$D$3:$E$9,2,FALSE),"Sin dato")</f>
        <v/>
      </c>
      <c r="X4780">
        <f>IF(I4780=1,"Varón","Mujer")</f>
        <v/>
      </c>
      <c r="Y4780">
        <f>IFERROR(VLOOKUP(M4780,Tablas_Equivalencia!$G$3:$H$6,2,FALSE),"Sin dato")</f>
        <v/>
      </c>
      <c r="Z4780">
        <f>IF(J4780&lt;=24,"18-24","25-29")</f>
        <v/>
      </c>
      <c r="AA4780">
        <f>IF(M4780&lt;&gt;1,"",IF(P4780=2,1,0))</f>
        <v/>
      </c>
      <c r="AB4780">
        <f>IF(M4780&lt;&gt;1,"",IF(O4780&gt;=2,1,0))</f>
        <v/>
      </c>
      <c r="AC4780">
        <f>IF(M4780&lt;&gt;1,"",IF(OR(Q4780=999,Q4780=""),"",IF(OR(Q4780&lt;35,Q4780&gt;48),1,0)))</f>
        <v/>
      </c>
      <c r="AD4780">
        <f>IF(COUNT(AA4780:AC4780)&lt;3,"",SUM(AA4780:AC4780))</f>
        <v/>
      </c>
      <c r="AE4780">
        <f>IF(L4780&gt;=4,2,IF(L4780&gt;=2,1,0))</f>
        <v/>
      </c>
      <c r="AF4780">
        <f>IF(L4780&gt;=5,1,0)</f>
        <v/>
      </c>
      <c r="AG4780">
        <f>AE4780+AF4780</f>
        <v/>
      </c>
      <c r="AH4780" s="15">
        <f>IF(M4780&lt;&gt;1,"",IF(OR(R4780=-9,R4780=""),"",R4780))</f>
        <v/>
      </c>
      <c r="AI4780">
        <f>IF(M4780&lt;&gt;1,"",IF(OR(Q4780=999,Q4780=""),"",Q4780))</f>
        <v/>
      </c>
    </row>
    <row r="4781">
      <c r="A4781" t="inlineStr">
        <is>
          <t>TQRMNOP125547</t>
        </is>
      </c>
      <c r="B4781" t="n">
        <v>2025</v>
      </c>
      <c r="C4781" t="n">
        <v>1</v>
      </c>
      <c r="D4781" t="n">
        <v>42</v>
      </c>
      <c r="E4781" t="inlineStr">
        <is>
          <t>S</t>
        </is>
      </c>
      <c r="F4781" t="n">
        <v>10</v>
      </c>
      <c r="G4781" t="n">
        <v>1281</v>
      </c>
      <c r="H4781" t="n">
        <v>1</v>
      </c>
      <c r="I4781" t="n">
        <v>2</v>
      </c>
      <c r="J4781" t="n">
        <v>23</v>
      </c>
      <c r="K4781" t="n">
        <v>2</v>
      </c>
      <c r="L4781" t="n">
        <v>3</v>
      </c>
      <c r="M4781" t="n">
        <v>3</v>
      </c>
      <c r="R4781" s="15" t="n">
        <v>0</v>
      </c>
      <c r="S4781" s="15" t="n">
        <v>0</v>
      </c>
      <c r="T4781" s="15" t="n">
        <v>0</v>
      </c>
      <c r="U4781" s="15" t="n">
        <v>134300</v>
      </c>
      <c r="V4781">
        <f>IFERROR(VLOOKUP(D4781,Tablas_Equivalencia!$A$3:$B$8,2,FALSE),"Sin dato")</f>
        <v/>
      </c>
      <c r="W4781">
        <f>IFERROR(VLOOKUP(L4781,Tablas_Equivalencia!$D$3:$E$9,2,FALSE),"Sin dato")</f>
        <v/>
      </c>
      <c r="X4781">
        <f>IF(I4781=1,"Varón","Mujer")</f>
        <v/>
      </c>
      <c r="Y4781">
        <f>IFERROR(VLOOKUP(M4781,Tablas_Equivalencia!$G$3:$H$6,2,FALSE),"Sin dato")</f>
        <v/>
      </c>
      <c r="Z4781">
        <f>IF(J4781&lt;=24,"18-24","25-29")</f>
        <v/>
      </c>
      <c r="AA4781">
        <f>IF(M4781&lt;&gt;1,"",IF(P4781=2,1,0))</f>
        <v/>
      </c>
      <c r="AB4781">
        <f>IF(M4781&lt;&gt;1,"",IF(O4781&gt;=2,1,0))</f>
        <v/>
      </c>
      <c r="AC4781">
        <f>IF(M4781&lt;&gt;1,"",IF(OR(Q4781=999,Q4781=""),"",IF(OR(Q4781&lt;35,Q4781&gt;48),1,0)))</f>
        <v/>
      </c>
      <c r="AD4781">
        <f>IF(COUNT(AA4781:AC4781)&lt;3,"",SUM(AA4781:AC4781))</f>
        <v/>
      </c>
      <c r="AE4781">
        <f>IF(L4781&gt;=4,2,IF(L4781&gt;=2,1,0))</f>
        <v/>
      </c>
      <c r="AF4781">
        <f>IF(L4781&gt;=5,1,0)</f>
        <v/>
      </c>
      <c r="AG4781">
        <f>AE4781+AF4781</f>
        <v/>
      </c>
      <c r="AH4781" s="15">
        <f>IF(M4781&lt;&gt;1,"",IF(OR(R4781=-9,R4781=""),"",R4781))</f>
        <v/>
      </c>
      <c r="AI4781">
        <f>IF(M4781&lt;&gt;1,"",IF(OR(Q4781=999,Q4781=""),"",Q4781))</f>
        <v/>
      </c>
    </row>
    <row r="4782">
      <c r="A4782" t="inlineStr">
        <is>
          <t>TQRMNOP125562</t>
        </is>
      </c>
      <c r="B4782" t="n">
        <v>2025</v>
      </c>
      <c r="C4782" t="n">
        <v>1</v>
      </c>
      <c r="D4782" t="n">
        <v>42</v>
      </c>
      <c r="E4782" t="inlineStr">
        <is>
          <t>S</t>
        </is>
      </c>
      <c r="F4782" t="n">
        <v>10</v>
      </c>
      <c r="G4782" t="n">
        <v>1630</v>
      </c>
      <c r="H4782" t="n">
        <v>3</v>
      </c>
      <c r="I4782" t="n">
        <v>2</v>
      </c>
      <c r="J4782" t="n">
        <v>18</v>
      </c>
      <c r="K4782" t="n">
        <v>2</v>
      </c>
      <c r="L4782" t="n">
        <v>5</v>
      </c>
      <c r="M4782" t="n">
        <v>3</v>
      </c>
      <c r="R4782" s="15" t="n">
        <v>0</v>
      </c>
      <c r="S4782" s="15" t="n">
        <v>0</v>
      </c>
      <c r="T4782" s="15" t="n">
        <v>0</v>
      </c>
      <c r="U4782" s="15" t="n">
        <v>154200</v>
      </c>
      <c r="V4782">
        <f>IFERROR(VLOOKUP(D4782,Tablas_Equivalencia!$A$3:$B$8,2,FALSE),"Sin dato")</f>
        <v/>
      </c>
      <c r="W4782">
        <f>IFERROR(VLOOKUP(L4782,Tablas_Equivalencia!$D$3:$E$9,2,FALSE),"Sin dato")</f>
        <v/>
      </c>
      <c r="X4782">
        <f>IF(I4782=1,"Varón","Mujer")</f>
        <v/>
      </c>
      <c r="Y4782">
        <f>IFERROR(VLOOKUP(M4782,Tablas_Equivalencia!$G$3:$H$6,2,FALSE),"Sin dato")</f>
        <v/>
      </c>
      <c r="Z4782">
        <f>IF(J4782&lt;=24,"18-24","25-29")</f>
        <v/>
      </c>
      <c r="AA4782">
        <f>IF(M4782&lt;&gt;1,"",IF(P4782=2,1,0))</f>
        <v/>
      </c>
      <c r="AB4782">
        <f>IF(M4782&lt;&gt;1,"",IF(O4782&gt;=2,1,0))</f>
        <v/>
      </c>
      <c r="AC4782">
        <f>IF(M4782&lt;&gt;1,"",IF(OR(Q4782=999,Q4782=""),"",IF(OR(Q4782&lt;35,Q4782&gt;48),1,0)))</f>
        <v/>
      </c>
      <c r="AD4782">
        <f>IF(COUNT(AA4782:AC4782)&lt;3,"",SUM(AA4782:AC4782))</f>
        <v/>
      </c>
      <c r="AE4782">
        <f>IF(L4782&gt;=4,2,IF(L4782&gt;=2,1,0))</f>
        <v/>
      </c>
      <c r="AF4782">
        <f>IF(L4782&gt;=5,1,0)</f>
        <v/>
      </c>
      <c r="AG4782">
        <f>AE4782+AF4782</f>
        <v/>
      </c>
      <c r="AH4782" s="15">
        <f>IF(M4782&lt;&gt;1,"",IF(OR(R4782=-9,R4782=""),"",R4782))</f>
        <v/>
      </c>
      <c r="AI4782">
        <f>IF(M4782&lt;&gt;1,"",IF(OR(Q4782=999,Q4782=""),"",Q4782))</f>
        <v/>
      </c>
    </row>
    <row r="4783">
      <c r="A4783" t="inlineStr">
        <is>
          <t>TQRMNOP125564</t>
        </is>
      </c>
      <c r="B4783" t="n">
        <v>2025</v>
      </c>
      <c r="C4783" t="n">
        <v>1</v>
      </c>
      <c r="D4783" t="n">
        <v>43</v>
      </c>
      <c r="E4783" t="inlineStr">
        <is>
          <t>N</t>
        </is>
      </c>
      <c r="F4783" t="n">
        <v>26</v>
      </c>
      <c r="G4783" t="n">
        <v>1165</v>
      </c>
      <c r="H4783" t="n">
        <v>1</v>
      </c>
      <c r="I4783" t="n">
        <v>1</v>
      </c>
      <c r="J4783" t="n">
        <v>19</v>
      </c>
      <c r="K4783" t="n">
        <v>1</v>
      </c>
      <c r="L4783" t="n">
        <v>4</v>
      </c>
      <c r="M4783" t="n">
        <v>1</v>
      </c>
      <c r="N4783" t="n">
        <v>3</v>
      </c>
      <c r="O4783" t="n">
        <v>1</v>
      </c>
      <c r="P4783" t="n">
        <v>1</v>
      </c>
      <c r="Q4783" t="n">
        <v>52</v>
      </c>
      <c r="R4783" s="15" t="n">
        <v>984000</v>
      </c>
      <c r="S4783" s="15" t="n">
        <v>0</v>
      </c>
      <c r="T4783" s="15" t="n">
        <v>984000</v>
      </c>
      <c r="U4783" s="15" t="n">
        <v>97100</v>
      </c>
      <c r="V4783">
        <f>IFERROR(VLOOKUP(D4783,Tablas_Equivalencia!$A$3:$B$8,2,FALSE),"Sin dato")</f>
        <v/>
      </c>
      <c r="W4783">
        <f>IFERROR(VLOOKUP(L4783,Tablas_Equivalencia!$D$3:$E$9,2,FALSE),"Sin dato")</f>
        <v/>
      </c>
      <c r="X4783">
        <f>IF(I4783=1,"Varón","Mujer")</f>
        <v/>
      </c>
      <c r="Y4783">
        <f>IFERROR(VLOOKUP(M4783,Tablas_Equivalencia!$G$3:$H$6,2,FALSE),"Sin dato")</f>
        <v/>
      </c>
      <c r="Z4783">
        <f>IF(J4783&lt;=24,"18-24","25-29")</f>
        <v/>
      </c>
      <c r="AA4783">
        <f>IF(M4783&lt;&gt;1,"",IF(P4783=2,1,0))</f>
        <v/>
      </c>
      <c r="AB4783">
        <f>IF(M4783&lt;&gt;1,"",IF(O4783&gt;=2,1,0))</f>
        <v/>
      </c>
      <c r="AC4783">
        <f>IF(M4783&lt;&gt;1,"",IF(OR(Q4783=999,Q4783=""),"",IF(OR(Q4783&lt;35,Q4783&gt;48),1,0)))</f>
        <v/>
      </c>
      <c r="AD4783">
        <f>IF(COUNT(AA4783:AC4783)&lt;3,"",SUM(AA4783:AC4783))</f>
        <v/>
      </c>
      <c r="AE4783">
        <f>IF(L4783&gt;=4,2,IF(L4783&gt;=2,1,0))</f>
        <v/>
      </c>
      <c r="AF4783">
        <f>IF(L4783&gt;=5,1,0)</f>
        <v/>
      </c>
      <c r="AG4783">
        <f>AE4783+AF4783</f>
        <v/>
      </c>
      <c r="AH4783" s="15">
        <f>IF(M4783&lt;&gt;1,"",IF(OR(R4783=-9,R4783=""),"",R4783))</f>
        <v/>
      </c>
      <c r="AI4783">
        <f>IF(M4783&lt;&gt;1,"",IF(OR(Q4783=999,Q4783=""),"",Q4783))</f>
        <v/>
      </c>
    </row>
    <row r="4784">
      <c r="A4784" t="inlineStr">
        <is>
          <t>TQRMNOP125581</t>
        </is>
      </c>
      <c r="B4784" t="n">
        <v>2025</v>
      </c>
      <c r="C4784" t="n">
        <v>1</v>
      </c>
      <c r="D4784" t="n">
        <v>43</v>
      </c>
      <c r="E4784" t="inlineStr">
        <is>
          <t>S</t>
        </is>
      </c>
      <c r="F4784" t="n">
        <v>19</v>
      </c>
      <c r="G4784" t="n">
        <v>1023</v>
      </c>
      <c r="H4784" t="n">
        <v>3</v>
      </c>
      <c r="I4784" t="n">
        <v>2</v>
      </c>
      <c r="J4784" t="n">
        <v>22</v>
      </c>
      <c r="K4784" t="n">
        <v>2</v>
      </c>
      <c r="L4784" t="n">
        <v>4</v>
      </c>
      <c r="M4784" t="n">
        <v>1</v>
      </c>
      <c r="N4784" t="n">
        <v>3</v>
      </c>
      <c r="O4784" t="n">
        <v>1</v>
      </c>
      <c r="P4784" t="n">
        <v>2</v>
      </c>
      <c r="Q4784" t="n">
        <v>37</v>
      </c>
      <c r="R4784" s="15" t="n">
        <v>248000</v>
      </c>
      <c r="S4784" s="15" t="n">
        <v>0</v>
      </c>
      <c r="T4784" s="15" t="n">
        <v>248000</v>
      </c>
      <c r="U4784" s="15" t="n">
        <v>62900</v>
      </c>
      <c r="V4784">
        <f>IFERROR(VLOOKUP(D4784,Tablas_Equivalencia!$A$3:$B$8,2,FALSE),"Sin dato")</f>
        <v/>
      </c>
      <c r="W4784">
        <f>IFERROR(VLOOKUP(L4784,Tablas_Equivalencia!$D$3:$E$9,2,FALSE),"Sin dato")</f>
        <v/>
      </c>
      <c r="X4784">
        <f>IF(I4784=1,"Varón","Mujer")</f>
        <v/>
      </c>
      <c r="Y4784">
        <f>IFERROR(VLOOKUP(M4784,Tablas_Equivalencia!$G$3:$H$6,2,FALSE),"Sin dato")</f>
        <v/>
      </c>
      <c r="Z4784">
        <f>IF(J4784&lt;=24,"18-24","25-29")</f>
        <v/>
      </c>
      <c r="AA4784">
        <f>IF(M4784&lt;&gt;1,"",IF(P4784=2,1,0))</f>
        <v/>
      </c>
      <c r="AB4784">
        <f>IF(M4784&lt;&gt;1,"",IF(O4784&gt;=2,1,0))</f>
        <v/>
      </c>
      <c r="AC4784">
        <f>IF(M4784&lt;&gt;1,"",IF(OR(Q4784=999,Q4784=""),"",IF(OR(Q4784&lt;35,Q4784&gt;48),1,0)))</f>
        <v/>
      </c>
      <c r="AD4784">
        <f>IF(COUNT(AA4784:AC4784)&lt;3,"",SUM(AA4784:AC4784))</f>
        <v/>
      </c>
      <c r="AE4784">
        <f>IF(L4784&gt;=4,2,IF(L4784&gt;=2,1,0))</f>
        <v/>
      </c>
      <c r="AF4784">
        <f>IF(L4784&gt;=5,1,0)</f>
        <v/>
      </c>
      <c r="AG4784">
        <f>AE4784+AF4784</f>
        <v/>
      </c>
      <c r="AH4784" s="15">
        <f>IF(M4784&lt;&gt;1,"",IF(OR(R4784=-9,R4784=""),"",R4784))</f>
        <v/>
      </c>
      <c r="AI4784">
        <f>IF(M4784&lt;&gt;1,"",IF(OR(Q4784=999,Q4784=""),"",Q4784))</f>
        <v/>
      </c>
    </row>
    <row r="4785">
      <c r="A4785" t="inlineStr">
        <is>
          <t>TQRMNOP125583</t>
        </is>
      </c>
      <c r="B4785" t="n">
        <v>2025</v>
      </c>
      <c r="C4785" t="n">
        <v>1</v>
      </c>
      <c r="D4785" t="n">
        <v>43</v>
      </c>
      <c r="E4785" t="inlineStr">
        <is>
          <t>S</t>
        </is>
      </c>
      <c r="F4785" t="n">
        <v>20</v>
      </c>
      <c r="G4785" t="n">
        <v>1657</v>
      </c>
      <c r="H4785" t="n">
        <v>3</v>
      </c>
      <c r="I4785" t="n">
        <v>1</v>
      </c>
      <c r="J4785" t="n">
        <v>28</v>
      </c>
      <c r="K4785" t="n">
        <v>2</v>
      </c>
      <c r="L4785" t="n">
        <v>5</v>
      </c>
      <c r="M4785" t="n">
        <v>1</v>
      </c>
      <c r="N4785" t="n">
        <v>3</v>
      </c>
      <c r="O4785" t="n">
        <v>2</v>
      </c>
      <c r="P4785" t="n">
        <v>1</v>
      </c>
      <c r="Q4785" t="n">
        <v>26</v>
      </c>
      <c r="R4785" s="15" t="n">
        <v>1085000</v>
      </c>
      <c r="S4785" s="15" t="n">
        <v>0</v>
      </c>
      <c r="T4785" s="15" t="n">
        <v>1085000</v>
      </c>
      <c r="U4785" s="15" t="n">
        <v>122400</v>
      </c>
      <c r="V4785">
        <f>IFERROR(VLOOKUP(D4785,Tablas_Equivalencia!$A$3:$B$8,2,FALSE),"Sin dato")</f>
        <v/>
      </c>
      <c r="W4785">
        <f>IFERROR(VLOOKUP(L4785,Tablas_Equivalencia!$D$3:$E$9,2,FALSE),"Sin dato")</f>
        <v/>
      </c>
      <c r="X4785">
        <f>IF(I4785=1,"Varón","Mujer")</f>
        <v/>
      </c>
      <c r="Y4785">
        <f>IFERROR(VLOOKUP(M4785,Tablas_Equivalencia!$G$3:$H$6,2,FALSE),"Sin dato")</f>
        <v/>
      </c>
      <c r="Z4785">
        <f>IF(J4785&lt;=24,"18-24","25-29")</f>
        <v/>
      </c>
      <c r="AA4785">
        <f>IF(M4785&lt;&gt;1,"",IF(P4785=2,1,0))</f>
        <v/>
      </c>
      <c r="AB4785">
        <f>IF(M4785&lt;&gt;1,"",IF(O4785&gt;=2,1,0))</f>
        <v/>
      </c>
      <c r="AC4785">
        <f>IF(M4785&lt;&gt;1,"",IF(OR(Q4785=999,Q4785=""),"",IF(OR(Q4785&lt;35,Q4785&gt;48),1,0)))</f>
        <v/>
      </c>
      <c r="AD4785">
        <f>IF(COUNT(AA4785:AC4785)&lt;3,"",SUM(AA4785:AC4785))</f>
        <v/>
      </c>
      <c r="AE4785">
        <f>IF(L4785&gt;=4,2,IF(L4785&gt;=2,1,0))</f>
        <v/>
      </c>
      <c r="AF4785">
        <f>IF(L4785&gt;=5,1,0)</f>
        <v/>
      </c>
      <c r="AG4785">
        <f>AE4785+AF4785</f>
        <v/>
      </c>
      <c r="AH4785" s="15">
        <f>IF(M4785&lt;&gt;1,"",IF(OR(R4785=-9,R4785=""),"",R4785))</f>
        <v/>
      </c>
      <c r="AI4785">
        <f>IF(M4785&lt;&gt;1,"",IF(OR(Q4785=999,Q4785=""),"",Q4785))</f>
        <v/>
      </c>
    </row>
    <row r="4786">
      <c r="A4786" t="inlineStr">
        <is>
          <t>TQRMNOP125592</t>
        </is>
      </c>
      <c r="B4786" t="n">
        <v>2025</v>
      </c>
      <c r="C4786" t="n">
        <v>1</v>
      </c>
      <c r="D4786" t="n">
        <v>40</v>
      </c>
      <c r="E4786" t="inlineStr">
        <is>
          <t>N</t>
        </is>
      </c>
      <c r="F4786" t="n">
        <v>22</v>
      </c>
      <c r="G4786" t="n">
        <v>1030</v>
      </c>
      <c r="H4786" t="n">
        <v>3</v>
      </c>
      <c r="I4786" t="n">
        <v>2</v>
      </c>
      <c r="J4786" t="n">
        <v>27</v>
      </c>
      <c r="K4786" t="n">
        <v>2</v>
      </c>
      <c r="L4786" t="n">
        <v>3</v>
      </c>
      <c r="M4786" t="n">
        <v>1</v>
      </c>
      <c r="N4786" t="n">
        <v>2</v>
      </c>
      <c r="O4786" t="n">
        <v>1</v>
      </c>
      <c r="P4786" t="n">
        <v>1</v>
      </c>
      <c r="Q4786" t="n">
        <v>53</v>
      </c>
      <c r="R4786" s="15" t="n">
        <v>369000</v>
      </c>
      <c r="S4786" s="15" t="n">
        <v>67000</v>
      </c>
      <c r="T4786" s="15" t="n">
        <v>436000</v>
      </c>
      <c r="U4786" s="15" t="n">
        <v>79900</v>
      </c>
      <c r="V4786">
        <f>IFERROR(VLOOKUP(D4786,Tablas_Equivalencia!$A$3:$B$8,2,FALSE),"Sin dato")</f>
        <v/>
      </c>
      <c r="W4786">
        <f>IFERROR(VLOOKUP(L4786,Tablas_Equivalencia!$D$3:$E$9,2,FALSE),"Sin dato")</f>
        <v/>
      </c>
      <c r="X4786">
        <f>IF(I4786=1,"Varón","Mujer")</f>
        <v/>
      </c>
      <c r="Y4786">
        <f>IFERROR(VLOOKUP(M4786,Tablas_Equivalencia!$G$3:$H$6,2,FALSE),"Sin dato")</f>
        <v/>
      </c>
      <c r="Z4786">
        <f>IF(J4786&lt;=24,"18-24","25-29")</f>
        <v/>
      </c>
      <c r="AA4786">
        <f>IF(M4786&lt;&gt;1,"",IF(P4786=2,1,0))</f>
        <v/>
      </c>
      <c r="AB4786">
        <f>IF(M4786&lt;&gt;1,"",IF(O4786&gt;=2,1,0))</f>
        <v/>
      </c>
      <c r="AC4786">
        <f>IF(M4786&lt;&gt;1,"",IF(OR(Q4786=999,Q4786=""),"",IF(OR(Q4786&lt;35,Q4786&gt;48),1,0)))</f>
        <v/>
      </c>
      <c r="AD4786">
        <f>IF(COUNT(AA4786:AC4786)&lt;3,"",SUM(AA4786:AC4786))</f>
        <v/>
      </c>
      <c r="AE4786">
        <f>IF(L4786&gt;=4,2,IF(L4786&gt;=2,1,0))</f>
        <v/>
      </c>
      <c r="AF4786">
        <f>IF(L4786&gt;=5,1,0)</f>
        <v/>
      </c>
      <c r="AG4786">
        <f>AE4786+AF4786</f>
        <v/>
      </c>
      <c r="AH4786" s="15">
        <f>IF(M4786&lt;&gt;1,"",IF(OR(R4786=-9,R4786=""),"",R4786))</f>
        <v/>
      </c>
      <c r="AI4786">
        <f>IF(M4786&lt;&gt;1,"",IF(OR(Q4786=999,Q4786=""),"",Q4786))</f>
        <v/>
      </c>
    </row>
    <row r="4787">
      <c r="A4787" t="inlineStr">
        <is>
          <t>TQRMNOP125611</t>
        </is>
      </c>
      <c r="B4787" t="n">
        <v>2025</v>
      </c>
      <c r="C4787" t="n">
        <v>1</v>
      </c>
      <c r="D4787" t="n">
        <v>42</v>
      </c>
      <c r="E4787" t="inlineStr">
        <is>
          <t>S</t>
        </is>
      </c>
      <c r="F4787" t="n">
        <v>10</v>
      </c>
      <c r="G4787" t="n">
        <v>1639</v>
      </c>
      <c r="H4787" t="n">
        <v>1</v>
      </c>
      <c r="I4787" t="n">
        <v>1</v>
      </c>
      <c r="J4787" t="n">
        <v>26</v>
      </c>
      <c r="K4787" t="n">
        <v>2</v>
      </c>
      <c r="L4787" t="n">
        <v>4</v>
      </c>
      <c r="M4787" t="n">
        <v>1</v>
      </c>
      <c r="N4787" t="n">
        <v>3</v>
      </c>
      <c r="O4787" t="n">
        <v>1</v>
      </c>
      <c r="P4787" t="n">
        <v>1</v>
      </c>
      <c r="Q4787" t="n">
        <v>40</v>
      </c>
      <c r="R4787" s="15" t="n">
        <v>207000</v>
      </c>
      <c r="S4787" s="15" t="n">
        <v>0</v>
      </c>
      <c r="T4787" s="15" t="n">
        <v>207000</v>
      </c>
      <c r="U4787" s="15" t="n">
        <v>269900</v>
      </c>
      <c r="V4787">
        <f>IFERROR(VLOOKUP(D4787,Tablas_Equivalencia!$A$3:$B$8,2,FALSE),"Sin dato")</f>
        <v/>
      </c>
      <c r="W4787">
        <f>IFERROR(VLOOKUP(L4787,Tablas_Equivalencia!$D$3:$E$9,2,FALSE),"Sin dato")</f>
        <v/>
      </c>
      <c r="X4787">
        <f>IF(I4787=1,"Varón","Mujer")</f>
        <v/>
      </c>
      <c r="Y4787">
        <f>IFERROR(VLOOKUP(M4787,Tablas_Equivalencia!$G$3:$H$6,2,FALSE),"Sin dato")</f>
        <v/>
      </c>
      <c r="Z4787">
        <f>IF(J4787&lt;=24,"18-24","25-29")</f>
        <v/>
      </c>
      <c r="AA4787">
        <f>IF(M4787&lt;&gt;1,"",IF(P4787=2,1,0))</f>
        <v/>
      </c>
      <c r="AB4787">
        <f>IF(M4787&lt;&gt;1,"",IF(O4787&gt;=2,1,0))</f>
        <v/>
      </c>
      <c r="AC4787">
        <f>IF(M4787&lt;&gt;1,"",IF(OR(Q4787=999,Q4787=""),"",IF(OR(Q4787&lt;35,Q4787&gt;48),1,0)))</f>
        <v/>
      </c>
      <c r="AD4787">
        <f>IF(COUNT(AA4787:AC4787)&lt;3,"",SUM(AA4787:AC4787))</f>
        <v/>
      </c>
      <c r="AE4787">
        <f>IF(L4787&gt;=4,2,IF(L4787&gt;=2,1,0))</f>
        <v/>
      </c>
      <c r="AF4787">
        <f>IF(L4787&gt;=5,1,0)</f>
        <v/>
      </c>
      <c r="AG4787">
        <f>AE4787+AF4787</f>
        <v/>
      </c>
      <c r="AH4787" s="15">
        <f>IF(M4787&lt;&gt;1,"",IF(OR(R4787=-9,R4787=""),"",R4787))</f>
        <v/>
      </c>
      <c r="AI4787">
        <f>IF(M4787&lt;&gt;1,"",IF(OR(Q4787=999,Q4787=""),"",Q4787))</f>
        <v/>
      </c>
    </row>
    <row r="4788">
      <c r="A4788" t="inlineStr">
        <is>
          <t>TQRMNOP125616</t>
        </is>
      </c>
      <c r="B4788" t="n">
        <v>2025</v>
      </c>
      <c r="C4788" t="n">
        <v>1</v>
      </c>
      <c r="D4788" t="n">
        <v>40</v>
      </c>
      <c r="E4788" t="inlineStr">
        <is>
          <t>N</t>
        </is>
      </c>
      <c r="F4788" t="n">
        <v>22</v>
      </c>
      <c r="G4788" t="n">
        <v>999</v>
      </c>
      <c r="H4788" t="n">
        <v>3</v>
      </c>
      <c r="I4788" t="n">
        <v>1</v>
      </c>
      <c r="J4788" t="n">
        <v>26</v>
      </c>
      <c r="K4788" t="n">
        <v>1</v>
      </c>
      <c r="L4788" t="n">
        <v>6</v>
      </c>
      <c r="M4788" t="n">
        <v>1</v>
      </c>
      <c r="N4788" t="n">
        <v>3</v>
      </c>
      <c r="O4788" t="n">
        <v>2</v>
      </c>
      <c r="P4788" t="n">
        <v>2</v>
      </c>
      <c r="Q4788" t="n">
        <v>21</v>
      </c>
      <c r="R4788" s="15" t="n">
        <v>863000</v>
      </c>
      <c r="S4788" s="15" t="n">
        <v>0</v>
      </c>
      <c r="T4788" s="15" t="n">
        <v>863000</v>
      </c>
      <c r="U4788" s="15" t="n">
        <v>262900</v>
      </c>
      <c r="V4788">
        <f>IFERROR(VLOOKUP(D4788,Tablas_Equivalencia!$A$3:$B$8,2,FALSE),"Sin dato")</f>
        <v/>
      </c>
      <c r="W4788">
        <f>IFERROR(VLOOKUP(L4788,Tablas_Equivalencia!$D$3:$E$9,2,FALSE),"Sin dato")</f>
        <v/>
      </c>
      <c r="X4788">
        <f>IF(I4788=1,"Varón","Mujer")</f>
        <v/>
      </c>
      <c r="Y4788">
        <f>IFERROR(VLOOKUP(M4788,Tablas_Equivalencia!$G$3:$H$6,2,FALSE),"Sin dato")</f>
        <v/>
      </c>
      <c r="Z4788">
        <f>IF(J4788&lt;=24,"18-24","25-29")</f>
        <v/>
      </c>
      <c r="AA4788">
        <f>IF(M4788&lt;&gt;1,"",IF(P4788=2,1,0))</f>
        <v/>
      </c>
      <c r="AB4788">
        <f>IF(M4788&lt;&gt;1,"",IF(O4788&gt;=2,1,0))</f>
        <v/>
      </c>
      <c r="AC4788">
        <f>IF(M4788&lt;&gt;1,"",IF(OR(Q4788=999,Q4788=""),"",IF(OR(Q4788&lt;35,Q4788&gt;48),1,0)))</f>
        <v/>
      </c>
      <c r="AD4788">
        <f>IF(COUNT(AA4788:AC4788)&lt;3,"",SUM(AA4788:AC4788))</f>
        <v/>
      </c>
      <c r="AE4788">
        <f>IF(L4788&gt;=4,2,IF(L4788&gt;=2,1,0))</f>
        <v/>
      </c>
      <c r="AF4788">
        <f>IF(L4788&gt;=5,1,0)</f>
        <v/>
      </c>
      <c r="AG4788">
        <f>AE4788+AF4788</f>
        <v/>
      </c>
      <c r="AH4788" s="15">
        <f>IF(M4788&lt;&gt;1,"",IF(OR(R4788=-9,R4788=""),"",R4788))</f>
        <v/>
      </c>
      <c r="AI4788">
        <f>IF(M4788&lt;&gt;1,"",IF(OR(Q4788=999,Q4788=""),"",Q4788))</f>
        <v/>
      </c>
    </row>
    <row r="4789">
      <c r="A4789" t="inlineStr">
        <is>
          <t>TQRMNOP125626</t>
        </is>
      </c>
      <c r="B4789" t="n">
        <v>2025</v>
      </c>
      <c r="C4789" t="n">
        <v>1</v>
      </c>
      <c r="D4789" t="n">
        <v>43</v>
      </c>
      <c r="E4789" t="inlineStr">
        <is>
          <t>S</t>
        </is>
      </c>
      <c r="F4789" t="n">
        <v>36</v>
      </c>
      <c r="G4789" t="n">
        <v>1301</v>
      </c>
      <c r="H4789" t="n">
        <v>1</v>
      </c>
      <c r="I4789" t="n">
        <v>2</v>
      </c>
      <c r="J4789" t="n">
        <v>29</v>
      </c>
      <c r="K4789" t="n">
        <v>1</v>
      </c>
      <c r="L4789" t="n">
        <v>5</v>
      </c>
      <c r="M4789" t="n">
        <v>1</v>
      </c>
      <c r="N4789" t="n">
        <v>3</v>
      </c>
      <c r="O4789" t="n">
        <v>1</v>
      </c>
      <c r="P4789" t="n">
        <v>1</v>
      </c>
      <c r="Q4789" t="n">
        <v>46</v>
      </c>
      <c r="R4789" s="15" t="n">
        <v>1144000</v>
      </c>
      <c r="S4789" s="15" t="n">
        <v>0</v>
      </c>
      <c r="T4789" s="15" t="n">
        <v>1144000</v>
      </c>
      <c r="U4789" s="15" t="n">
        <v>482000</v>
      </c>
      <c r="V4789">
        <f>IFERROR(VLOOKUP(D4789,Tablas_Equivalencia!$A$3:$B$8,2,FALSE),"Sin dato")</f>
        <v/>
      </c>
      <c r="W4789">
        <f>IFERROR(VLOOKUP(L4789,Tablas_Equivalencia!$D$3:$E$9,2,FALSE),"Sin dato")</f>
        <v/>
      </c>
      <c r="X4789">
        <f>IF(I4789=1,"Varón","Mujer")</f>
        <v/>
      </c>
      <c r="Y4789">
        <f>IFERROR(VLOOKUP(M4789,Tablas_Equivalencia!$G$3:$H$6,2,FALSE),"Sin dato")</f>
        <v/>
      </c>
      <c r="Z4789">
        <f>IF(J4789&lt;=24,"18-24","25-29")</f>
        <v/>
      </c>
      <c r="AA4789">
        <f>IF(M4789&lt;&gt;1,"",IF(P4789=2,1,0))</f>
        <v/>
      </c>
      <c r="AB4789">
        <f>IF(M4789&lt;&gt;1,"",IF(O4789&gt;=2,1,0))</f>
        <v/>
      </c>
      <c r="AC4789">
        <f>IF(M4789&lt;&gt;1,"",IF(OR(Q4789=999,Q4789=""),"",IF(OR(Q4789&lt;35,Q4789&gt;48),1,0)))</f>
        <v/>
      </c>
      <c r="AD4789">
        <f>IF(COUNT(AA4789:AC4789)&lt;3,"",SUM(AA4789:AC4789))</f>
        <v/>
      </c>
      <c r="AE4789">
        <f>IF(L4789&gt;=4,2,IF(L4789&gt;=2,1,0))</f>
        <v/>
      </c>
      <c r="AF4789">
        <f>IF(L4789&gt;=5,1,0)</f>
        <v/>
      </c>
      <c r="AG4789">
        <f>AE4789+AF4789</f>
        <v/>
      </c>
      <c r="AH4789" s="15">
        <f>IF(M4789&lt;&gt;1,"",IF(OR(R4789=-9,R4789=""),"",R4789))</f>
        <v/>
      </c>
      <c r="AI4789">
        <f>IF(M4789&lt;&gt;1,"",IF(OR(Q4789=999,Q4789=""),"",Q4789))</f>
        <v/>
      </c>
    </row>
    <row r="4790">
      <c r="A4790" t="inlineStr">
        <is>
          <t>TQRMNOP125636</t>
        </is>
      </c>
      <c r="B4790" t="n">
        <v>2025</v>
      </c>
      <c r="C4790" t="n">
        <v>1</v>
      </c>
      <c r="D4790" t="n">
        <v>1</v>
      </c>
      <c r="E4790" t="inlineStr">
        <is>
          <t>S</t>
        </is>
      </c>
      <c r="F4790" t="n">
        <v>33</v>
      </c>
      <c r="G4790" t="n">
        <v>1147</v>
      </c>
      <c r="H4790" t="n">
        <v>1</v>
      </c>
      <c r="I4790" t="n">
        <v>2</v>
      </c>
      <c r="J4790" t="n">
        <v>27</v>
      </c>
      <c r="K4790" t="n">
        <v>2</v>
      </c>
      <c r="L4790" t="n">
        <v>3</v>
      </c>
      <c r="M4790" t="n">
        <v>1</v>
      </c>
      <c r="N4790" t="n">
        <v>2</v>
      </c>
      <c r="O4790" t="n">
        <v>3</v>
      </c>
      <c r="P4790" t="n">
        <v>2</v>
      </c>
      <c r="Q4790" t="n">
        <v>30</v>
      </c>
      <c r="R4790" s="15" t="n">
        <v>320000</v>
      </c>
      <c r="S4790" s="15" t="n">
        <v>30000</v>
      </c>
      <c r="T4790" s="15" t="n">
        <v>350000</v>
      </c>
      <c r="U4790" s="15" t="n">
        <v>242800</v>
      </c>
      <c r="V4790">
        <f>IFERROR(VLOOKUP(D4790,Tablas_Equivalencia!$A$3:$B$8,2,FALSE),"Sin dato")</f>
        <v/>
      </c>
      <c r="W4790">
        <f>IFERROR(VLOOKUP(L4790,Tablas_Equivalencia!$D$3:$E$9,2,FALSE),"Sin dato")</f>
        <v/>
      </c>
      <c r="X4790">
        <f>IF(I4790=1,"Varón","Mujer")</f>
        <v/>
      </c>
      <c r="Y4790">
        <f>IFERROR(VLOOKUP(M4790,Tablas_Equivalencia!$G$3:$H$6,2,FALSE),"Sin dato")</f>
        <v/>
      </c>
      <c r="Z4790">
        <f>IF(J4790&lt;=24,"18-24","25-29")</f>
        <v/>
      </c>
      <c r="AA4790">
        <f>IF(M4790&lt;&gt;1,"",IF(P4790=2,1,0))</f>
        <v/>
      </c>
      <c r="AB4790">
        <f>IF(M4790&lt;&gt;1,"",IF(O4790&gt;=2,1,0))</f>
        <v/>
      </c>
      <c r="AC4790">
        <f>IF(M4790&lt;&gt;1,"",IF(OR(Q4790=999,Q4790=""),"",IF(OR(Q4790&lt;35,Q4790&gt;48),1,0)))</f>
        <v/>
      </c>
      <c r="AD4790">
        <f>IF(COUNT(AA4790:AC4790)&lt;3,"",SUM(AA4790:AC4790))</f>
        <v/>
      </c>
      <c r="AE4790">
        <f>IF(L4790&gt;=4,2,IF(L4790&gt;=2,1,0))</f>
        <v/>
      </c>
      <c r="AF4790">
        <f>IF(L4790&gt;=5,1,0)</f>
        <v/>
      </c>
      <c r="AG4790">
        <f>AE4790+AF4790</f>
        <v/>
      </c>
      <c r="AH4790" s="15">
        <f>IF(M4790&lt;&gt;1,"",IF(OR(R4790=-9,R4790=""),"",R4790))</f>
        <v/>
      </c>
      <c r="AI4790">
        <f>IF(M4790&lt;&gt;1,"",IF(OR(Q4790=999,Q4790=""),"",Q4790))</f>
        <v/>
      </c>
    </row>
    <row r="4791">
      <c r="A4791" t="inlineStr">
        <is>
          <t>TQRMNOP125640</t>
        </is>
      </c>
      <c r="B4791" t="n">
        <v>2025</v>
      </c>
      <c r="C4791" t="n">
        <v>1</v>
      </c>
      <c r="D4791" t="n">
        <v>43</v>
      </c>
      <c r="E4791" t="inlineStr">
        <is>
          <t>S</t>
        </is>
      </c>
      <c r="F4791" t="n">
        <v>20</v>
      </c>
      <c r="G4791" t="n">
        <v>985</v>
      </c>
      <c r="H4791" t="n">
        <v>1</v>
      </c>
      <c r="I4791" t="n">
        <v>2</v>
      </c>
      <c r="J4791" t="n">
        <v>20</v>
      </c>
      <c r="K4791" t="n">
        <v>1</v>
      </c>
      <c r="L4791" t="n">
        <v>5</v>
      </c>
      <c r="M4791" t="n">
        <v>1</v>
      </c>
      <c r="N4791" t="n">
        <v>2</v>
      </c>
      <c r="O4791" t="n">
        <v>3</v>
      </c>
      <c r="P4791" t="n">
        <v>2</v>
      </c>
      <c r="Q4791" t="n">
        <v>39</v>
      </c>
      <c r="R4791" s="15" t="n">
        <v>317000</v>
      </c>
      <c r="S4791" s="15" t="n">
        <v>0</v>
      </c>
      <c r="T4791" s="15" t="n">
        <v>317000</v>
      </c>
      <c r="U4791" s="15" t="n">
        <v>121000</v>
      </c>
      <c r="V4791">
        <f>IFERROR(VLOOKUP(D4791,Tablas_Equivalencia!$A$3:$B$8,2,FALSE),"Sin dato")</f>
        <v/>
      </c>
      <c r="W4791">
        <f>IFERROR(VLOOKUP(L4791,Tablas_Equivalencia!$D$3:$E$9,2,FALSE),"Sin dato")</f>
        <v/>
      </c>
      <c r="X4791">
        <f>IF(I4791=1,"Varón","Mujer")</f>
        <v/>
      </c>
      <c r="Y4791">
        <f>IFERROR(VLOOKUP(M4791,Tablas_Equivalencia!$G$3:$H$6,2,FALSE),"Sin dato")</f>
        <v/>
      </c>
      <c r="Z4791">
        <f>IF(J4791&lt;=24,"18-24","25-29")</f>
        <v/>
      </c>
      <c r="AA4791">
        <f>IF(M4791&lt;&gt;1,"",IF(P4791=2,1,0))</f>
        <v/>
      </c>
      <c r="AB4791">
        <f>IF(M4791&lt;&gt;1,"",IF(O4791&gt;=2,1,0))</f>
        <v/>
      </c>
      <c r="AC4791">
        <f>IF(M4791&lt;&gt;1,"",IF(OR(Q4791=999,Q4791=""),"",IF(OR(Q4791&lt;35,Q4791&gt;48),1,0)))</f>
        <v/>
      </c>
      <c r="AD4791">
        <f>IF(COUNT(AA4791:AC4791)&lt;3,"",SUM(AA4791:AC4791))</f>
        <v/>
      </c>
      <c r="AE4791">
        <f>IF(L4791&gt;=4,2,IF(L4791&gt;=2,1,0))</f>
        <v/>
      </c>
      <c r="AF4791">
        <f>IF(L4791&gt;=5,1,0)</f>
        <v/>
      </c>
      <c r="AG4791">
        <f>AE4791+AF4791</f>
        <v/>
      </c>
      <c r="AH4791" s="15">
        <f>IF(M4791&lt;&gt;1,"",IF(OR(R4791=-9,R4791=""),"",R4791))</f>
        <v/>
      </c>
      <c r="AI4791">
        <f>IF(M4791&lt;&gt;1,"",IF(OR(Q4791=999,Q4791=""),"",Q4791))</f>
        <v/>
      </c>
    </row>
    <row r="4792">
      <c r="A4792" t="inlineStr">
        <is>
          <t>TQRMNOP125641</t>
        </is>
      </c>
      <c r="B4792" t="n">
        <v>2025</v>
      </c>
      <c r="C4792" t="n">
        <v>1</v>
      </c>
      <c r="D4792" t="n">
        <v>1</v>
      </c>
      <c r="E4792" t="inlineStr">
        <is>
          <t>S</t>
        </is>
      </c>
      <c r="F4792" t="n">
        <v>33</v>
      </c>
      <c r="G4792" t="n">
        <v>763</v>
      </c>
      <c r="H4792" t="n">
        <v>1</v>
      </c>
      <c r="I4792" t="n">
        <v>2</v>
      </c>
      <c r="J4792" t="n">
        <v>25</v>
      </c>
      <c r="K4792" t="n">
        <v>1</v>
      </c>
      <c r="L4792" t="n">
        <v>5</v>
      </c>
      <c r="M4792" t="n">
        <v>1</v>
      </c>
      <c r="N4792" t="n">
        <v>1</v>
      </c>
      <c r="O4792" t="n">
        <v>1</v>
      </c>
      <c r="P4792" t="n">
        <v>1</v>
      </c>
      <c r="Q4792" t="n">
        <v>56</v>
      </c>
      <c r="R4792" s="15" t="n">
        <v>375000</v>
      </c>
      <c r="S4792" s="15" t="n">
        <v>0</v>
      </c>
      <c r="T4792" s="15" t="n">
        <v>375000</v>
      </c>
      <c r="U4792" s="15" t="n">
        <v>230700</v>
      </c>
      <c r="V4792">
        <f>IFERROR(VLOOKUP(D4792,Tablas_Equivalencia!$A$3:$B$8,2,FALSE),"Sin dato")</f>
        <v/>
      </c>
      <c r="W4792">
        <f>IFERROR(VLOOKUP(L4792,Tablas_Equivalencia!$D$3:$E$9,2,FALSE),"Sin dato")</f>
        <v/>
      </c>
      <c r="X4792">
        <f>IF(I4792=1,"Varón","Mujer")</f>
        <v/>
      </c>
      <c r="Y4792">
        <f>IFERROR(VLOOKUP(M4792,Tablas_Equivalencia!$G$3:$H$6,2,FALSE),"Sin dato")</f>
        <v/>
      </c>
      <c r="Z4792">
        <f>IF(J4792&lt;=24,"18-24","25-29")</f>
        <v/>
      </c>
      <c r="AA4792">
        <f>IF(M4792&lt;&gt;1,"",IF(P4792=2,1,0))</f>
        <v/>
      </c>
      <c r="AB4792">
        <f>IF(M4792&lt;&gt;1,"",IF(O4792&gt;=2,1,0))</f>
        <v/>
      </c>
      <c r="AC4792">
        <f>IF(M4792&lt;&gt;1,"",IF(OR(Q4792=999,Q4792=""),"",IF(OR(Q4792&lt;35,Q4792&gt;48),1,0)))</f>
        <v/>
      </c>
      <c r="AD4792">
        <f>IF(COUNT(AA4792:AC4792)&lt;3,"",SUM(AA4792:AC4792))</f>
        <v/>
      </c>
      <c r="AE4792">
        <f>IF(L4792&gt;=4,2,IF(L4792&gt;=2,1,0))</f>
        <v/>
      </c>
      <c r="AF4792">
        <f>IF(L4792&gt;=5,1,0)</f>
        <v/>
      </c>
      <c r="AG4792">
        <f>AE4792+AF4792</f>
        <v/>
      </c>
      <c r="AH4792" s="15">
        <f>IF(M4792&lt;&gt;1,"",IF(OR(R4792=-9,R4792=""),"",R4792))</f>
        <v/>
      </c>
      <c r="AI4792">
        <f>IF(M4792&lt;&gt;1,"",IF(OR(Q4792=999,Q4792=""),"",Q4792))</f>
        <v/>
      </c>
    </row>
    <row r="4793">
      <c r="A4793" t="inlineStr">
        <is>
          <t>TQRMNOP125645</t>
        </is>
      </c>
      <c r="B4793" t="n">
        <v>2025</v>
      </c>
      <c r="C4793" t="n">
        <v>1</v>
      </c>
      <c r="D4793" t="n">
        <v>40</v>
      </c>
      <c r="E4793" t="inlineStr">
        <is>
          <t>N</t>
        </is>
      </c>
      <c r="F4793" t="n">
        <v>23</v>
      </c>
      <c r="G4793" t="n">
        <v>1542</v>
      </c>
      <c r="H4793" t="n">
        <v>1</v>
      </c>
      <c r="I4793" t="n">
        <v>1</v>
      </c>
      <c r="J4793" t="n">
        <v>29</v>
      </c>
      <c r="K4793" t="n">
        <v>2</v>
      </c>
      <c r="L4793" t="n">
        <v>4</v>
      </c>
      <c r="M4793" t="n">
        <v>1</v>
      </c>
      <c r="N4793" t="n">
        <v>1</v>
      </c>
      <c r="O4793" t="n">
        <v>2</v>
      </c>
      <c r="P4793" t="n">
        <v>1</v>
      </c>
      <c r="Q4793" t="n">
        <v>40</v>
      </c>
      <c r="R4793" s="15" t="n">
        <v>805000</v>
      </c>
      <c r="S4793" s="15" t="n">
        <v>205000</v>
      </c>
      <c r="T4793" s="15" t="n">
        <v>1010000</v>
      </c>
      <c r="U4793" s="15" t="n">
        <v>99000</v>
      </c>
      <c r="V4793">
        <f>IFERROR(VLOOKUP(D4793,Tablas_Equivalencia!$A$3:$B$8,2,FALSE),"Sin dato")</f>
        <v/>
      </c>
      <c r="W4793">
        <f>IFERROR(VLOOKUP(L4793,Tablas_Equivalencia!$D$3:$E$9,2,FALSE),"Sin dato")</f>
        <v/>
      </c>
      <c r="X4793">
        <f>IF(I4793=1,"Varón","Mujer")</f>
        <v/>
      </c>
      <c r="Y4793">
        <f>IFERROR(VLOOKUP(M4793,Tablas_Equivalencia!$G$3:$H$6,2,FALSE),"Sin dato")</f>
        <v/>
      </c>
      <c r="Z4793">
        <f>IF(J4793&lt;=24,"18-24","25-29")</f>
        <v/>
      </c>
      <c r="AA4793">
        <f>IF(M4793&lt;&gt;1,"",IF(P4793=2,1,0))</f>
        <v/>
      </c>
      <c r="AB4793">
        <f>IF(M4793&lt;&gt;1,"",IF(O4793&gt;=2,1,0))</f>
        <v/>
      </c>
      <c r="AC4793">
        <f>IF(M4793&lt;&gt;1,"",IF(OR(Q4793=999,Q4793=""),"",IF(OR(Q4793&lt;35,Q4793&gt;48),1,0)))</f>
        <v/>
      </c>
      <c r="AD4793">
        <f>IF(COUNT(AA4793:AC4793)&lt;3,"",SUM(AA4793:AC4793))</f>
        <v/>
      </c>
      <c r="AE4793">
        <f>IF(L4793&gt;=4,2,IF(L4793&gt;=2,1,0))</f>
        <v/>
      </c>
      <c r="AF4793">
        <f>IF(L4793&gt;=5,1,0)</f>
        <v/>
      </c>
      <c r="AG4793">
        <f>AE4793+AF4793</f>
        <v/>
      </c>
      <c r="AH4793" s="15">
        <f>IF(M4793&lt;&gt;1,"",IF(OR(R4793=-9,R4793=""),"",R4793))</f>
        <v/>
      </c>
      <c r="AI4793">
        <f>IF(M4793&lt;&gt;1,"",IF(OR(Q4793=999,Q4793=""),"",Q4793))</f>
        <v/>
      </c>
    </row>
    <row r="4794">
      <c r="A4794" t="inlineStr">
        <is>
          <t>TQRMNOP125653</t>
        </is>
      </c>
      <c r="B4794" t="n">
        <v>2025</v>
      </c>
      <c r="C4794" t="n">
        <v>1</v>
      </c>
      <c r="D4794" t="n">
        <v>1</v>
      </c>
      <c r="E4794" t="inlineStr">
        <is>
          <t>S</t>
        </is>
      </c>
      <c r="F4794" t="n">
        <v>33</v>
      </c>
      <c r="G4794" t="n">
        <v>1448</v>
      </c>
      <c r="H4794" t="n">
        <v>3</v>
      </c>
      <c r="I4794" t="n">
        <v>2</v>
      </c>
      <c r="J4794" t="n">
        <v>18</v>
      </c>
      <c r="K4794" t="n">
        <v>1</v>
      </c>
      <c r="L4794" t="n">
        <v>4</v>
      </c>
      <c r="M4794" t="n">
        <v>3</v>
      </c>
      <c r="R4794" s="15" t="n">
        <v>0</v>
      </c>
      <c r="S4794" s="15" t="n">
        <v>0</v>
      </c>
      <c r="T4794" s="15" t="n">
        <v>0</v>
      </c>
      <c r="U4794" s="15" t="n">
        <v>64700</v>
      </c>
      <c r="V4794">
        <f>IFERROR(VLOOKUP(D4794,Tablas_Equivalencia!$A$3:$B$8,2,FALSE),"Sin dato")</f>
        <v/>
      </c>
      <c r="W4794">
        <f>IFERROR(VLOOKUP(L4794,Tablas_Equivalencia!$D$3:$E$9,2,FALSE),"Sin dato")</f>
        <v/>
      </c>
      <c r="X4794">
        <f>IF(I4794=1,"Varón","Mujer")</f>
        <v/>
      </c>
      <c r="Y4794">
        <f>IFERROR(VLOOKUP(M4794,Tablas_Equivalencia!$G$3:$H$6,2,FALSE),"Sin dato")</f>
        <v/>
      </c>
      <c r="Z4794">
        <f>IF(J4794&lt;=24,"18-24","25-29")</f>
        <v/>
      </c>
      <c r="AA4794">
        <f>IF(M4794&lt;&gt;1,"",IF(P4794=2,1,0))</f>
        <v/>
      </c>
      <c r="AB4794">
        <f>IF(M4794&lt;&gt;1,"",IF(O4794&gt;=2,1,0))</f>
        <v/>
      </c>
      <c r="AC4794">
        <f>IF(M4794&lt;&gt;1,"",IF(OR(Q4794=999,Q4794=""),"",IF(OR(Q4794&lt;35,Q4794&gt;48),1,0)))</f>
        <v/>
      </c>
      <c r="AD4794">
        <f>IF(COUNT(AA4794:AC4794)&lt;3,"",SUM(AA4794:AC4794))</f>
        <v/>
      </c>
      <c r="AE4794">
        <f>IF(L4794&gt;=4,2,IF(L4794&gt;=2,1,0))</f>
        <v/>
      </c>
      <c r="AF4794">
        <f>IF(L4794&gt;=5,1,0)</f>
        <v/>
      </c>
      <c r="AG4794">
        <f>AE4794+AF4794</f>
        <v/>
      </c>
      <c r="AH4794" s="15">
        <f>IF(M4794&lt;&gt;1,"",IF(OR(R4794=-9,R4794=""),"",R4794))</f>
        <v/>
      </c>
      <c r="AI4794">
        <f>IF(M4794&lt;&gt;1,"",IF(OR(Q4794=999,Q4794=""),"",Q4794))</f>
        <v/>
      </c>
    </row>
    <row r="4795">
      <c r="A4795" t="inlineStr">
        <is>
          <t>TQRMNOP125669</t>
        </is>
      </c>
      <c r="B4795" t="n">
        <v>2025</v>
      </c>
      <c r="C4795" t="n">
        <v>1</v>
      </c>
      <c r="D4795" t="n">
        <v>1</v>
      </c>
      <c r="E4795" t="inlineStr">
        <is>
          <t>S</t>
        </is>
      </c>
      <c r="F4795" t="n">
        <v>33</v>
      </c>
      <c r="G4795" t="n">
        <v>425</v>
      </c>
      <c r="H4795" t="n">
        <v>1</v>
      </c>
      <c r="I4795" t="n">
        <v>1</v>
      </c>
      <c r="J4795" t="n">
        <v>24</v>
      </c>
      <c r="K4795" t="n">
        <v>2</v>
      </c>
      <c r="L4795" t="n">
        <v>3</v>
      </c>
      <c r="M4795" t="n">
        <v>1</v>
      </c>
      <c r="N4795" t="n">
        <v>3</v>
      </c>
      <c r="O4795" t="n">
        <v>1</v>
      </c>
      <c r="P4795" t="n">
        <v>1</v>
      </c>
      <c r="Q4795" t="n">
        <v>27</v>
      </c>
      <c r="R4795" s="15" t="n">
        <v>579000</v>
      </c>
      <c r="S4795" s="15" t="n">
        <v>0</v>
      </c>
      <c r="T4795" s="15" t="n">
        <v>579000</v>
      </c>
      <c r="U4795" s="15" t="n">
        <v>99000</v>
      </c>
      <c r="V4795">
        <f>IFERROR(VLOOKUP(D4795,Tablas_Equivalencia!$A$3:$B$8,2,FALSE),"Sin dato")</f>
        <v/>
      </c>
      <c r="W4795">
        <f>IFERROR(VLOOKUP(L4795,Tablas_Equivalencia!$D$3:$E$9,2,FALSE),"Sin dato")</f>
        <v/>
      </c>
      <c r="X4795">
        <f>IF(I4795=1,"Varón","Mujer")</f>
        <v/>
      </c>
      <c r="Y4795">
        <f>IFERROR(VLOOKUP(M4795,Tablas_Equivalencia!$G$3:$H$6,2,FALSE),"Sin dato")</f>
        <v/>
      </c>
      <c r="Z4795">
        <f>IF(J4795&lt;=24,"18-24","25-29")</f>
        <v/>
      </c>
      <c r="AA4795">
        <f>IF(M4795&lt;&gt;1,"",IF(P4795=2,1,0))</f>
        <v/>
      </c>
      <c r="AB4795">
        <f>IF(M4795&lt;&gt;1,"",IF(O4795&gt;=2,1,0))</f>
        <v/>
      </c>
      <c r="AC4795">
        <f>IF(M4795&lt;&gt;1,"",IF(OR(Q4795=999,Q4795=""),"",IF(OR(Q4795&lt;35,Q4795&gt;48),1,0)))</f>
        <v/>
      </c>
      <c r="AD4795">
        <f>IF(COUNT(AA4795:AC4795)&lt;3,"",SUM(AA4795:AC4795))</f>
        <v/>
      </c>
      <c r="AE4795">
        <f>IF(L4795&gt;=4,2,IF(L4795&gt;=2,1,0))</f>
        <v/>
      </c>
      <c r="AF4795">
        <f>IF(L4795&gt;=5,1,0)</f>
        <v/>
      </c>
      <c r="AG4795">
        <f>AE4795+AF4795</f>
        <v/>
      </c>
      <c r="AH4795" s="15">
        <f>IF(M4795&lt;&gt;1,"",IF(OR(R4795=-9,R4795=""),"",R4795))</f>
        <v/>
      </c>
      <c r="AI4795">
        <f>IF(M4795&lt;&gt;1,"",IF(OR(Q4795=999,Q4795=""),"",Q4795))</f>
        <v/>
      </c>
    </row>
    <row r="4796">
      <c r="A4796" t="inlineStr">
        <is>
          <t>TQRMNOP125684</t>
        </is>
      </c>
      <c r="B4796" t="n">
        <v>2025</v>
      </c>
      <c r="C4796" t="n">
        <v>1</v>
      </c>
      <c r="D4796" t="n">
        <v>43</v>
      </c>
      <c r="E4796" t="inlineStr">
        <is>
          <t>S</t>
        </is>
      </c>
      <c r="F4796" t="n">
        <v>17</v>
      </c>
      <c r="G4796" t="n">
        <v>1684</v>
      </c>
      <c r="H4796" t="n">
        <v>3</v>
      </c>
      <c r="I4796" t="n">
        <v>2</v>
      </c>
      <c r="J4796" t="n">
        <v>27</v>
      </c>
      <c r="K4796" t="n">
        <v>1</v>
      </c>
      <c r="L4796" t="n">
        <v>3</v>
      </c>
      <c r="M4796" t="n">
        <v>1</v>
      </c>
      <c r="N4796" t="n">
        <v>3</v>
      </c>
      <c r="O4796" t="n">
        <v>1</v>
      </c>
      <c r="P4796" t="n">
        <v>2</v>
      </c>
      <c r="Q4796" t="n">
        <v>27</v>
      </c>
      <c r="R4796" s="15" t="n">
        <v>440000</v>
      </c>
      <c r="S4796" s="15" t="n">
        <v>115000</v>
      </c>
      <c r="T4796" s="15" t="n">
        <v>555000</v>
      </c>
      <c r="U4796" s="15" t="n">
        <v>265500</v>
      </c>
      <c r="V4796">
        <f>IFERROR(VLOOKUP(D4796,Tablas_Equivalencia!$A$3:$B$8,2,FALSE),"Sin dato")</f>
        <v/>
      </c>
      <c r="W4796">
        <f>IFERROR(VLOOKUP(L4796,Tablas_Equivalencia!$D$3:$E$9,2,FALSE),"Sin dato")</f>
        <v/>
      </c>
      <c r="X4796">
        <f>IF(I4796=1,"Varón","Mujer")</f>
        <v/>
      </c>
      <c r="Y4796">
        <f>IFERROR(VLOOKUP(M4796,Tablas_Equivalencia!$G$3:$H$6,2,FALSE),"Sin dato")</f>
        <v/>
      </c>
      <c r="Z4796">
        <f>IF(J4796&lt;=24,"18-24","25-29")</f>
        <v/>
      </c>
      <c r="AA4796">
        <f>IF(M4796&lt;&gt;1,"",IF(P4796=2,1,0))</f>
        <v/>
      </c>
      <c r="AB4796">
        <f>IF(M4796&lt;&gt;1,"",IF(O4796&gt;=2,1,0))</f>
        <v/>
      </c>
      <c r="AC4796">
        <f>IF(M4796&lt;&gt;1,"",IF(OR(Q4796=999,Q4796=""),"",IF(OR(Q4796&lt;35,Q4796&gt;48),1,0)))</f>
        <v/>
      </c>
      <c r="AD4796">
        <f>IF(COUNT(AA4796:AC4796)&lt;3,"",SUM(AA4796:AC4796))</f>
        <v/>
      </c>
      <c r="AE4796">
        <f>IF(L4796&gt;=4,2,IF(L4796&gt;=2,1,0))</f>
        <v/>
      </c>
      <c r="AF4796">
        <f>IF(L4796&gt;=5,1,0)</f>
        <v/>
      </c>
      <c r="AG4796">
        <f>AE4796+AF4796</f>
        <v/>
      </c>
      <c r="AH4796" s="15">
        <f>IF(M4796&lt;&gt;1,"",IF(OR(R4796=-9,R4796=""),"",R4796))</f>
        <v/>
      </c>
      <c r="AI4796">
        <f>IF(M4796&lt;&gt;1,"",IF(OR(Q4796=999,Q4796=""),"",Q4796))</f>
        <v/>
      </c>
    </row>
    <row r="4797">
      <c r="A4797" t="inlineStr">
        <is>
          <t>TQRMNOP125690</t>
        </is>
      </c>
      <c r="B4797" t="n">
        <v>2025</v>
      </c>
      <c r="C4797" t="n">
        <v>1</v>
      </c>
      <c r="D4797" t="n">
        <v>40</v>
      </c>
      <c r="E4797" t="inlineStr">
        <is>
          <t>S</t>
        </is>
      </c>
      <c r="F4797" t="n">
        <v>7</v>
      </c>
      <c r="G4797" t="n">
        <v>1441</v>
      </c>
      <c r="H4797" t="n">
        <v>10</v>
      </c>
      <c r="I4797" t="n">
        <v>1</v>
      </c>
      <c r="J4797" t="n">
        <v>28</v>
      </c>
      <c r="K4797" t="n">
        <v>2</v>
      </c>
      <c r="L4797" t="n">
        <v>3</v>
      </c>
      <c r="M4797" t="n">
        <v>1</v>
      </c>
      <c r="N4797" t="n">
        <v>2</v>
      </c>
      <c r="O4797" t="n">
        <v>2</v>
      </c>
      <c r="P4797" t="n">
        <v>2</v>
      </c>
      <c r="Q4797" t="n">
        <v>37</v>
      </c>
      <c r="R4797" s="15" t="n">
        <v>445000</v>
      </c>
      <c r="S4797" s="15" t="n">
        <v>52000</v>
      </c>
      <c r="T4797" s="15" t="n">
        <v>497000</v>
      </c>
      <c r="U4797" s="15" t="n">
        <v>410400</v>
      </c>
      <c r="V4797">
        <f>IFERROR(VLOOKUP(D4797,Tablas_Equivalencia!$A$3:$B$8,2,FALSE),"Sin dato")</f>
        <v/>
      </c>
      <c r="W4797">
        <f>IFERROR(VLOOKUP(L4797,Tablas_Equivalencia!$D$3:$E$9,2,FALSE),"Sin dato")</f>
        <v/>
      </c>
      <c r="X4797">
        <f>IF(I4797=1,"Varón","Mujer")</f>
        <v/>
      </c>
      <c r="Y4797">
        <f>IFERROR(VLOOKUP(M4797,Tablas_Equivalencia!$G$3:$H$6,2,FALSE),"Sin dato")</f>
        <v/>
      </c>
      <c r="Z4797">
        <f>IF(J4797&lt;=24,"18-24","25-29")</f>
        <v/>
      </c>
      <c r="AA4797">
        <f>IF(M4797&lt;&gt;1,"",IF(P4797=2,1,0))</f>
        <v/>
      </c>
      <c r="AB4797">
        <f>IF(M4797&lt;&gt;1,"",IF(O4797&gt;=2,1,0))</f>
        <v/>
      </c>
      <c r="AC4797">
        <f>IF(M4797&lt;&gt;1,"",IF(OR(Q4797=999,Q4797=""),"",IF(OR(Q4797&lt;35,Q4797&gt;48),1,0)))</f>
        <v/>
      </c>
      <c r="AD4797">
        <f>IF(COUNT(AA4797:AC4797)&lt;3,"",SUM(AA4797:AC4797))</f>
        <v/>
      </c>
      <c r="AE4797">
        <f>IF(L4797&gt;=4,2,IF(L4797&gt;=2,1,0))</f>
        <v/>
      </c>
      <c r="AF4797">
        <f>IF(L4797&gt;=5,1,0)</f>
        <v/>
      </c>
      <c r="AG4797">
        <f>AE4797+AF4797</f>
        <v/>
      </c>
      <c r="AH4797" s="15">
        <f>IF(M4797&lt;&gt;1,"",IF(OR(R4797=-9,R4797=""),"",R4797))</f>
        <v/>
      </c>
      <c r="AI4797">
        <f>IF(M4797&lt;&gt;1,"",IF(OR(Q4797=999,Q4797=""),"",Q4797))</f>
        <v/>
      </c>
    </row>
    <row r="4798">
      <c r="A4798" t="inlineStr">
        <is>
          <t>TQRMNOP125692</t>
        </is>
      </c>
      <c r="B4798" t="n">
        <v>2025</v>
      </c>
      <c r="C4798" t="n">
        <v>1</v>
      </c>
      <c r="D4798" t="n">
        <v>42</v>
      </c>
      <c r="E4798" t="inlineStr">
        <is>
          <t>N</t>
        </is>
      </c>
      <c r="F4798" t="n">
        <v>27</v>
      </c>
      <c r="G4798" t="n">
        <v>1563</v>
      </c>
      <c r="H4798" t="n">
        <v>3</v>
      </c>
      <c r="I4798" t="n">
        <v>2</v>
      </c>
      <c r="J4798" t="n">
        <v>18</v>
      </c>
      <c r="K4798" t="n">
        <v>2</v>
      </c>
      <c r="L4798" t="n">
        <v>4</v>
      </c>
      <c r="M4798" t="n">
        <v>3</v>
      </c>
      <c r="R4798" s="15" t="n">
        <v>0</v>
      </c>
      <c r="S4798" s="15" t="n">
        <v>0</v>
      </c>
      <c r="T4798" s="15" t="n">
        <v>0</v>
      </c>
      <c r="U4798" s="15" t="n">
        <v>276100</v>
      </c>
      <c r="V4798">
        <f>IFERROR(VLOOKUP(D4798,Tablas_Equivalencia!$A$3:$B$8,2,FALSE),"Sin dato")</f>
        <v/>
      </c>
      <c r="W4798">
        <f>IFERROR(VLOOKUP(L4798,Tablas_Equivalencia!$D$3:$E$9,2,FALSE),"Sin dato")</f>
        <v/>
      </c>
      <c r="X4798">
        <f>IF(I4798=1,"Varón","Mujer")</f>
        <v/>
      </c>
      <c r="Y4798">
        <f>IFERROR(VLOOKUP(M4798,Tablas_Equivalencia!$G$3:$H$6,2,FALSE),"Sin dato")</f>
        <v/>
      </c>
      <c r="Z4798">
        <f>IF(J4798&lt;=24,"18-24","25-29")</f>
        <v/>
      </c>
      <c r="AA4798">
        <f>IF(M4798&lt;&gt;1,"",IF(P4798=2,1,0))</f>
        <v/>
      </c>
      <c r="AB4798">
        <f>IF(M4798&lt;&gt;1,"",IF(O4798&gt;=2,1,0))</f>
        <v/>
      </c>
      <c r="AC4798">
        <f>IF(M4798&lt;&gt;1,"",IF(OR(Q4798=999,Q4798=""),"",IF(OR(Q4798&lt;35,Q4798&gt;48),1,0)))</f>
        <v/>
      </c>
      <c r="AD4798">
        <f>IF(COUNT(AA4798:AC4798)&lt;3,"",SUM(AA4798:AC4798))</f>
        <v/>
      </c>
      <c r="AE4798">
        <f>IF(L4798&gt;=4,2,IF(L4798&gt;=2,1,0))</f>
        <v/>
      </c>
      <c r="AF4798">
        <f>IF(L4798&gt;=5,1,0)</f>
        <v/>
      </c>
      <c r="AG4798">
        <f>AE4798+AF4798</f>
        <v/>
      </c>
      <c r="AH4798" s="15">
        <f>IF(M4798&lt;&gt;1,"",IF(OR(R4798=-9,R4798=""),"",R4798))</f>
        <v/>
      </c>
      <c r="AI4798">
        <f>IF(M4798&lt;&gt;1,"",IF(OR(Q4798=999,Q4798=""),"",Q4798))</f>
        <v/>
      </c>
    </row>
    <row r="4799">
      <c r="A4799" t="inlineStr">
        <is>
          <t>TQRMNOP125700</t>
        </is>
      </c>
      <c r="B4799" t="n">
        <v>2025</v>
      </c>
      <c r="C4799" t="n">
        <v>1</v>
      </c>
      <c r="D4799" t="n">
        <v>44</v>
      </c>
      <c r="E4799" t="inlineStr">
        <is>
          <t>N</t>
        </is>
      </c>
      <c r="F4799" t="n">
        <v>14</v>
      </c>
      <c r="G4799" t="n">
        <v>257</v>
      </c>
      <c r="H4799" t="n">
        <v>1</v>
      </c>
      <c r="I4799" t="n">
        <v>2</v>
      </c>
      <c r="J4799" t="n">
        <v>24</v>
      </c>
      <c r="K4799" t="n">
        <v>2</v>
      </c>
      <c r="L4799" t="n">
        <v>5</v>
      </c>
      <c r="M4799" t="n">
        <v>1</v>
      </c>
      <c r="N4799" t="n">
        <v>3</v>
      </c>
      <c r="O4799" t="n">
        <v>2</v>
      </c>
      <c r="P4799" t="n">
        <v>2</v>
      </c>
      <c r="Q4799" t="n">
        <v>31</v>
      </c>
      <c r="R4799" s="15" t="n">
        <v>401000</v>
      </c>
      <c r="S4799" s="15" t="n">
        <v>0</v>
      </c>
      <c r="T4799" s="15" t="n">
        <v>401000</v>
      </c>
      <c r="U4799" s="15" t="n">
        <v>72000</v>
      </c>
      <c r="V4799">
        <f>IFERROR(VLOOKUP(D4799,Tablas_Equivalencia!$A$3:$B$8,2,FALSE),"Sin dato")</f>
        <v/>
      </c>
      <c r="W4799">
        <f>IFERROR(VLOOKUP(L4799,Tablas_Equivalencia!$D$3:$E$9,2,FALSE),"Sin dato")</f>
        <v/>
      </c>
      <c r="X4799">
        <f>IF(I4799=1,"Varón","Mujer")</f>
        <v/>
      </c>
      <c r="Y4799">
        <f>IFERROR(VLOOKUP(M4799,Tablas_Equivalencia!$G$3:$H$6,2,FALSE),"Sin dato")</f>
        <v/>
      </c>
      <c r="Z4799">
        <f>IF(J4799&lt;=24,"18-24","25-29")</f>
        <v/>
      </c>
      <c r="AA4799">
        <f>IF(M4799&lt;&gt;1,"",IF(P4799=2,1,0))</f>
        <v/>
      </c>
      <c r="AB4799">
        <f>IF(M4799&lt;&gt;1,"",IF(O4799&gt;=2,1,0))</f>
        <v/>
      </c>
      <c r="AC4799">
        <f>IF(M4799&lt;&gt;1,"",IF(OR(Q4799=999,Q4799=""),"",IF(OR(Q4799&lt;35,Q4799&gt;48),1,0)))</f>
        <v/>
      </c>
      <c r="AD4799">
        <f>IF(COUNT(AA4799:AC4799)&lt;3,"",SUM(AA4799:AC4799))</f>
        <v/>
      </c>
      <c r="AE4799">
        <f>IF(L4799&gt;=4,2,IF(L4799&gt;=2,1,0))</f>
        <v/>
      </c>
      <c r="AF4799">
        <f>IF(L4799&gt;=5,1,0)</f>
        <v/>
      </c>
      <c r="AG4799">
        <f>AE4799+AF4799</f>
        <v/>
      </c>
      <c r="AH4799" s="15">
        <f>IF(M4799&lt;&gt;1,"",IF(OR(R4799=-9,R4799=""),"",R4799))</f>
        <v/>
      </c>
      <c r="AI4799">
        <f>IF(M4799&lt;&gt;1,"",IF(OR(Q4799=999,Q4799=""),"",Q4799))</f>
        <v/>
      </c>
    </row>
    <row r="4800">
      <c r="A4800" t="inlineStr">
        <is>
          <t>TQRMNOP125705</t>
        </is>
      </c>
      <c r="B4800" t="n">
        <v>2025</v>
      </c>
      <c r="C4800" t="n">
        <v>1</v>
      </c>
      <c r="D4800" t="n">
        <v>1</v>
      </c>
      <c r="E4800" t="inlineStr">
        <is>
          <t>S</t>
        </is>
      </c>
      <c r="F4800" t="n">
        <v>33</v>
      </c>
      <c r="G4800" t="n">
        <v>690</v>
      </c>
      <c r="H4800" t="n">
        <v>3</v>
      </c>
      <c r="I4800" t="n">
        <v>1</v>
      </c>
      <c r="J4800" t="n">
        <v>20</v>
      </c>
      <c r="K4800" t="n">
        <v>2</v>
      </c>
      <c r="L4800" t="n">
        <v>2</v>
      </c>
      <c r="M4800" t="n">
        <v>2</v>
      </c>
      <c r="R4800" s="15" t="n">
        <v>0</v>
      </c>
      <c r="S4800" s="15" t="n">
        <v>0</v>
      </c>
      <c r="T4800" s="15" t="n">
        <v>0</v>
      </c>
      <c r="U4800" s="15" t="n">
        <v>67700</v>
      </c>
      <c r="V4800">
        <f>IFERROR(VLOOKUP(D4800,Tablas_Equivalencia!$A$3:$B$8,2,FALSE),"Sin dato")</f>
        <v/>
      </c>
      <c r="W4800">
        <f>IFERROR(VLOOKUP(L4800,Tablas_Equivalencia!$D$3:$E$9,2,FALSE),"Sin dato")</f>
        <v/>
      </c>
      <c r="X4800">
        <f>IF(I4800=1,"Varón","Mujer")</f>
        <v/>
      </c>
      <c r="Y4800">
        <f>IFERROR(VLOOKUP(M4800,Tablas_Equivalencia!$G$3:$H$6,2,FALSE),"Sin dato")</f>
        <v/>
      </c>
      <c r="Z4800">
        <f>IF(J4800&lt;=24,"18-24","25-29")</f>
        <v/>
      </c>
      <c r="AA4800">
        <f>IF(M4800&lt;&gt;1,"",IF(P4800=2,1,0))</f>
        <v/>
      </c>
      <c r="AB4800">
        <f>IF(M4800&lt;&gt;1,"",IF(O4800&gt;=2,1,0))</f>
        <v/>
      </c>
      <c r="AC4800">
        <f>IF(M4800&lt;&gt;1,"",IF(OR(Q4800=999,Q4800=""),"",IF(OR(Q4800&lt;35,Q4800&gt;48),1,0)))</f>
        <v/>
      </c>
      <c r="AD4800">
        <f>IF(COUNT(AA4800:AC4800)&lt;3,"",SUM(AA4800:AC4800))</f>
        <v/>
      </c>
      <c r="AE4800">
        <f>IF(L4800&gt;=4,2,IF(L4800&gt;=2,1,0))</f>
        <v/>
      </c>
      <c r="AF4800">
        <f>IF(L4800&gt;=5,1,0)</f>
        <v/>
      </c>
      <c r="AG4800">
        <f>AE4800+AF4800</f>
        <v/>
      </c>
      <c r="AH4800" s="15">
        <f>IF(M4800&lt;&gt;1,"",IF(OR(R4800=-9,R4800=""),"",R4800))</f>
        <v/>
      </c>
      <c r="AI4800">
        <f>IF(M4800&lt;&gt;1,"",IF(OR(Q4800=999,Q4800=""),"",Q4800))</f>
        <v/>
      </c>
    </row>
    <row r="4801">
      <c r="A4801" t="inlineStr">
        <is>
          <t>TQRMNOP125708</t>
        </is>
      </c>
      <c r="B4801" t="n">
        <v>2025</v>
      </c>
      <c r="C4801" t="n">
        <v>1</v>
      </c>
      <c r="D4801" t="n">
        <v>43</v>
      </c>
      <c r="E4801" t="inlineStr">
        <is>
          <t>S</t>
        </is>
      </c>
      <c r="F4801" t="n">
        <v>17</v>
      </c>
      <c r="G4801" t="n">
        <v>795</v>
      </c>
      <c r="H4801" t="n">
        <v>1</v>
      </c>
      <c r="I4801" t="n">
        <v>1</v>
      </c>
      <c r="J4801" t="n">
        <v>22</v>
      </c>
      <c r="K4801" t="n">
        <v>2</v>
      </c>
      <c r="L4801" t="n">
        <v>5</v>
      </c>
      <c r="M4801" t="n">
        <v>1</v>
      </c>
      <c r="N4801" t="n">
        <v>2</v>
      </c>
      <c r="O4801" t="n">
        <v>1</v>
      </c>
      <c r="P4801" t="n">
        <v>1</v>
      </c>
      <c r="Q4801" t="n">
        <v>43</v>
      </c>
      <c r="R4801" s="15" t="n">
        <v>717000</v>
      </c>
      <c r="S4801" s="15" t="n">
        <v>107000</v>
      </c>
      <c r="T4801" s="15" t="n">
        <v>824000</v>
      </c>
      <c r="U4801" s="15" t="n">
        <v>249100</v>
      </c>
      <c r="V4801">
        <f>IFERROR(VLOOKUP(D4801,Tablas_Equivalencia!$A$3:$B$8,2,FALSE),"Sin dato")</f>
        <v/>
      </c>
      <c r="W4801">
        <f>IFERROR(VLOOKUP(L4801,Tablas_Equivalencia!$D$3:$E$9,2,FALSE),"Sin dato")</f>
        <v/>
      </c>
      <c r="X4801">
        <f>IF(I4801=1,"Varón","Mujer")</f>
        <v/>
      </c>
      <c r="Y4801">
        <f>IFERROR(VLOOKUP(M4801,Tablas_Equivalencia!$G$3:$H$6,2,FALSE),"Sin dato")</f>
        <v/>
      </c>
      <c r="Z4801">
        <f>IF(J4801&lt;=24,"18-24","25-29")</f>
        <v/>
      </c>
      <c r="AA4801">
        <f>IF(M4801&lt;&gt;1,"",IF(P4801=2,1,0))</f>
        <v/>
      </c>
      <c r="AB4801">
        <f>IF(M4801&lt;&gt;1,"",IF(O4801&gt;=2,1,0))</f>
        <v/>
      </c>
      <c r="AC4801">
        <f>IF(M4801&lt;&gt;1,"",IF(OR(Q4801=999,Q4801=""),"",IF(OR(Q4801&lt;35,Q4801&gt;48),1,0)))</f>
        <v/>
      </c>
      <c r="AD4801">
        <f>IF(COUNT(AA4801:AC4801)&lt;3,"",SUM(AA4801:AC4801))</f>
        <v/>
      </c>
      <c r="AE4801">
        <f>IF(L4801&gt;=4,2,IF(L4801&gt;=2,1,0))</f>
        <v/>
      </c>
      <c r="AF4801">
        <f>IF(L4801&gt;=5,1,0)</f>
        <v/>
      </c>
      <c r="AG4801">
        <f>AE4801+AF4801</f>
        <v/>
      </c>
      <c r="AH4801" s="15">
        <f>IF(M4801&lt;&gt;1,"",IF(OR(R4801=-9,R4801=""),"",R4801))</f>
        <v/>
      </c>
      <c r="AI4801">
        <f>IF(M4801&lt;&gt;1,"",IF(OR(Q4801=999,Q4801=""),"",Q4801))</f>
        <v/>
      </c>
    </row>
    <row r="4802">
      <c r="A4802" t="inlineStr">
        <is>
          <t>TQRMNOP125712</t>
        </is>
      </c>
      <c r="B4802" t="n">
        <v>2025</v>
      </c>
      <c r="C4802" t="n">
        <v>1</v>
      </c>
      <c r="D4802" t="n">
        <v>42</v>
      </c>
      <c r="E4802" t="inlineStr">
        <is>
          <t>S</t>
        </is>
      </c>
      <c r="F4802" t="n">
        <v>10</v>
      </c>
      <c r="G4802" t="n">
        <v>670</v>
      </c>
      <c r="H4802" t="n">
        <v>3</v>
      </c>
      <c r="I4802" t="n">
        <v>2</v>
      </c>
      <c r="J4802" t="n">
        <v>19</v>
      </c>
      <c r="K4802" t="n">
        <v>1</v>
      </c>
      <c r="L4802" t="n">
        <v>4</v>
      </c>
      <c r="M4802" t="n">
        <v>3</v>
      </c>
      <c r="R4802" s="15" t="n">
        <v>0</v>
      </c>
      <c r="S4802" s="15" t="n">
        <v>0</v>
      </c>
      <c r="T4802" s="15" t="n">
        <v>0</v>
      </c>
      <c r="U4802" s="15" t="n">
        <v>194900</v>
      </c>
      <c r="V4802">
        <f>IFERROR(VLOOKUP(D4802,Tablas_Equivalencia!$A$3:$B$8,2,FALSE),"Sin dato")</f>
        <v/>
      </c>
      <c r="W4802">
        <f>IFERROR(VLOOKUP(L4802,Tablas_Equivalencia!$D$3:$E$9,2,FALSE),"Sin dato")</f>
        <v/>
      </c>
      <c r="X4802">
        <f>IF(I4802=1,"Varón","Mujer")</f>
        <v/>
      </c>
      <c r="Y4802">
        <f>IFERROR(VLOOKUP(M4802,Tablas_Equivalencia!$G$3:$H$6,2,FALSE),"Sin dato")</f>
        <v/>
      </c>
      <c r="Z4802">
        <f>IF(J4802&lt;=24,"18-24","25-29")</f>
        <v/>
      </c>
      <c r="AA4802">
        <f>IF(M4802&lt;&gt;1,"",IF(P4802=2,1,0))</f>
        <v/>
      </c>
      <c r="AB4802">
        <f>IF(M4802&lt;&gt;1,"",IF(O4802&gt;=2,1,0))</f>
        <v/>
      </c>
      <c r="AC4802">
        <f>IF(M4802&lt;&gt;1,"",IF(OR(Q4802=999,Q4802=""),"",IF(OR(Q4802&lt;35,Q4802&gt;48),1,0)))</f>
        <v/>
      </c>
      <c r="AD4802">
        <f>IF(COUNT(AA4802:AC4802)&lt;3,"",SUM(AA4802:AC4802))</f>
        <v/>
      </c>
      <c r="AE4802">
        <f>IF(L4802&gt;=4,2,IF(L4802&gt;=2,1,0))</f>
        <v/>
      </c>
      <c r="AF4802">
        <f>IF(L4802&gt;=5,1,0)</f>
        <v/>
      </c>
      <c r="AG4802">
        <f>AE4802+AF4802</f>
        <v/>
      </c>
      <c r="AH4802" s="15">
        <f>IF(M4802&lt;&gt;1,"",IF(OR(R4802=-9,R4802=""),"",R4802))</f>
        <v/>
      </c>
      <c r="AI4802">
        <f>IF(M4802&lt;&gt;1,"",IF(OR(Q4802=999,Q4802=""),"",Q4802))</f>
        <v/>
      </c>
    </row>
    <row r="4803">
      <c r="A4803" t="inlineStr">
        <is>
          <t>TQRMNOP125715</t>
        </is>
      </c>
      <c r="B4803" t="n">
        <v>2025</v>
      </c>
      <c r="C4803" t="n">
        <v>1</v>
      </c>
      <c r="D4803" t="n">
        <v>1</v>
      </c>
      <c r="E4803" t="inlineStr">
        <is>
          <t>S</t>
        </is>
      </c>
      <c r="F4803" t="n">
        <v>32</v>
      </c>
      <c r="G4803" t="n">
        <v>1615</v>
      </c>
      <c r="H4803" t="n">
        <v>1</v>
      </c>
      <c r="I4803" t="n">
        <v>2</v>
      </c>
      <c r="J4803" t="n">
        <v>24</v>
      </c>
      <c r="K4803" t="n">
        <v>2</v>
      </c>
      <c r="L4803" t="n">
        <v>7</v>
      </c>
      <c r="M4803" t="n">
        <v>3</v>
      </c>
      <c r="R4803" s="15" t="n">
        <v>0</v>
      </c>
      <c r="S4803" s="15" t="n">
        <v>0</v>
      </c>
      <c r="T4803" s="15" t="n">
        <v>0</v>
      </c>
      <c r="U4803" s="15" t="n">
        <v>330000</v>
      </c>
      <c r="V4803">
        <f>IFERROR(VLOOKUP(D4803,Tablas_Equivalencia!$A$3:$B$8,2,FALSE),"Sin dato")</f>
        <v/>
      </c>
      <c r="W4803">
        <f>IFERROR(VLOOKUP(L4803,Tablas_Equivalencia!$D$3:$E$9,2,FALSE),"Sin dato")</f>
        <v/>
      </c>
      <c r="X4803">
        <f>IF(I4803=1,"Varón","Mujer")</f>
        <v/>
      </c>
      <c r="Y4803">
        <f>IFERROR(VLOOKUP(M4803,Tablas_Equivalencia!$G$3:$H$6,2,FALSE),"Sin dato")</f>
        <v/>
      </c>
      <c r="Z4803">
        <f>IF(J4803&lt;=24,"18-24","25-29")</f>
        <v/>
      </c>
      <c r="AA4803">
        <f>IF(M4803&lt;&gt;1,"",IF(P4803=2,1,0))</f>
        <v/>
      </c>
      <c r="AB4803">
        <f>IF(M4803&lt;&gt;1,"",IF(O4803&gt;=2,1,0))</f>
        <v/>
      </c>
      <c r="AC4803">
        <f>IF(M4803&lt;&gt;1,"",IF(OR(Q4803=999,Q4803=""),"",IF(OR(Q4803&lt;35,Q4803&gt;48),1,0)))</f>
        <v/>
      </c>
      <c r="AD4803">
        <f>IF(COUNT(AA4803:AC4803)&lt;3,"",SUM(AA4803:AC4803))</f>
        <v/>
      </c>
      <c r="AE4803">
        <f>IF(L4803&gt;=4,2,IF(L4803&gt;=2,1,0))</f>
        <v/>
      </c>
      <c r="AF4803">
        <f>IF(L4803&gt;=5,1,0)</f>
        <v/>
      </c>
      <c r="AG4803">
        <f>AE4803+AF4803</f>
        <v/>
      </c>
      <c r="AH4803" s="15">
        <f>IF(M4803&lt;&gt;1,"",IF(OR(R4803=-9,R4803=""),"",R4803))</f>
        <v/>
      </c>
      <c r="AI4803">
        <f>IF(M4803&lt;&gt;1,"",IF(OR(Q4803=999,Q4803=""),"",Q4803))</f>
        <v/>
      </c>
    </row>
    <row r="4804">
      <c r="A4804" t="inlineStr">
        <is>
          <t>TQRMNOP125717</t>
        </is>
      </c>
      <c r="B4804" t="n">
        <v>2025</v>
      </c>
      <c r="C4804" t="n">
        <v>1</v>
      </c>
      <c r="D4804" t="n">
        <v>42</v>
      </c>
      <c r="E4804" t="inlineStr">
        <is>
          <t>N</t>
        </is>
      </c>
      <c r="F4804" t="n">
        <v>25</v>
      </c>
      <c r="G4804" t="n">
        <v>2029</v>
      </c>
      <c r="H4804" t="n">
        <v>2</v>
      </c>
      <c r="I4804" t="n">
        <v>1</v>
      </c>
      <c r="J4804" t="n">
        <v>23</v>
      </c>
      <c r="K4804" t="n">
        <v>1</v>
      </c>
      <c r="L4804" t="n">
        <v>5</v>
      </c>
      <c r="M4804" t="n">
        <v>1</v>
      </c>
      <c r="N4804" t="n">
        <v>3</v>
      </c>
      <c r="O4804" t="n">
        <v>1</v>
      </c>
      <c r="P4804" t="n">
        <v>1</v>
      </c>
      <c r="Q4804" t="n">
        <v>35</v>
      </c>
      <c r="R4804" s="15" t="n">
        <v>634000</v>
      </c>
      <c r="S4804" s="15" t="n">
        <v>0</v>
      </c>
      <c r="T4804" s="15" t="n">
        <v>634000</v>
      </c>
      <c r="U4804" s="15" t="n">
        <v>156200</v>
      </c>
      <c r="V4804">
        <f>IFERROR(VLOOKUP(D4804,Tablas_Equivalencia!$A$3:$B$8,2,FALSE),"Sin dato")</f>
        <v/>
      </c>
      <c r="W4804">
        <f>IFERROR(VLOOKUP(L4804,Tablas_Equivalencia!$D$3:$E$9,2,FALSE),"Sin dato")</f>
        <v/>
      </c>
      <c r="X4804">
        <f>IF(I4804=1,"Varón","Mujer")</f>
        <v/>
      </c>
      <c r="Y4804">
        <f>IFERROR(VLOOKUP(M4804,Tablas_Equivalencia!$G$3:$H$6,2,FALSE),"Sin dato")</f>
        <v/>
      </c>
      <c r="Z4804">
        <f>IF(J4804&lt;=24,"18-24","25-29")</f>
        <v/>
      </c>
      <c r="AA4804">
        <f>IF(M4804&lt;&gt;1,"",IF(P4804=2,1,0))</f>
        <v/>
      </c>
      <c r="AB4804">
        <f>IF(M4804&lt;&gt;1,"",IF(O4804&gt;=2,1,0))</f>
        <v/>
      </c>
      <c r="AC4804">
        <f>IF(M4804&lt;&gt;1,"",IF(OR(Q4804=999,Q4804=""),"",IF(OR(Q4804&lt;35,Q4804&gt;48),1,0)))</f>
        <v/>
      </c>
      <c r="AD4804">
        <f>IF(COUNT(AA4804:AC4804)&lt;3,"",SUM(AA4804:AC4804))</f>
        <v/>
      </c>
      <c r="AE4804">
        <f>IF(L4804&gt;=4,2,IF(L4804&gt;=2,1,0))</f>
        <v/>
      </c>
      <c r="AF4804">
        <f>IF(L4804&gt;=5,1,0)</f>
        <v/>
      </c>
      <c r="AG4804">
        <f>AE4804+AF4804</f>
        <v/>
      </c>
      <c r="AH4804" s="15">
        <f>IF(M4804&lt;&gt;1,"",IF(OR(R4804=-9,R4804=""),"",R4804))</f>
        <v/>
      </c>
      <c r="AI4804">
        <f>IF(M4804&lt;&gt;1,"",IF(OR(Q4804=999,Q4804=""),"",Q4804))</f>
        <v/>
      </c>
    </row>
    <row r="4805">
      <c r="A4805" t="inlineStr">
        <is>
          <t>TQRMNOP125726</t>
        </is>
      </c>
      <c r="B4805" t="n">
        <v>2025</v>
      </c>
      <c r="C4805" t="n">
        <v>1</v>
      </c>
      <c r="D4805" t="n">
        <v>1</v>
      </c>
      <c r="E4805" t="inlineStr">
        <is>
          <t>S</t>
        </is>
      </c>
      <c r="F4805" t="n">
        <v>33</v>
      </c>
      <c r="G4805" t="n">
        <v>1300</v>
      </c>
      <c r="H4805" t="n">
        <v>1</v>
      </c>
      <c r="I4805" t="n">
        <v>1</v>
      </c>
      <c r="J4805" t="n">
        <v>19</v>
      </c>
      <c r="K4805" t="n">
        <v>2</v>
      </c>
      <c r="L4805" t="n">
        <v>5</v>
      </c>
      <c r="M4805" t="n">
        <v>1</v>
      </c>
      <c r="N4805" t="n">
        <v>3</v>
      </c>
      <c r="O4805" t="n">
        <v>1</v>
      </c>
      <c r="P4805" t="n">
        <v>1</v>
      </c>
      <c r="Q4805" t="n">
        <v>36</v>
      </c>
      <c r="R4805" s="15" t="n">
        <v>520000</v>
      </c>
      <c r="S4805" s="15" t="n">
        <v>0</v>
      </c>
      <c r="T4805" s="15" t="n">
        <v>520000</v>
      </c>
      <c r="U4805" s="15" t="n">
        <v>68700</v>
      </c>
      <c r="V4805">
        <f>IFERROR(VLOOKUP(D4805,Tablas_Equivalencia!$A$3:$B$8,2,FALSE),"Sin dato")</f>
        <v/>
      </c>
      <c r="W4805">
        <f>IFERROR(VLOOKUP(L4805,Tablas_Equivalencia!$D$3:$E$9,2,FALSE),"Sin dato")</f>
        <v/>
      </c>
      <c r="X4805">
        <f>IF(I4805=1,"Varón","Mujer")</f>
        <v/>
      </c>
      <c r="Y4805">
        <f>IFERROR(VLOOKUP(M4805,Tablas_Equivalencia!$G$3:$H$6,2,FALSE),"Sin dato")</f>
        <v/>
      </c>
      <c r="Z4805">
        <f>IF(J4805&lt;=24,"18-24","25-29")</f>
        <v/>
      </c>
      <c r="AA4805">
        <f>IF(M4805&lt;&gt;1,"",IF(P4805=2,1,0))</f>
        <v/>
      </c>
      <c r="AB4805">
        <f>IF(M4805&lt;&gt;1,"",IF(O4805&gt;=2,1,0))</f>
        <v/>
      </c>
      <c r="AC4805">
        <f>IF(M4805&lt;&gt;1,"",IF(OR(Q4805=999,Q4805=""),"",IF(OR(Q4805&lt;35,Q4805&gt;48),1,0)))</f>
        <v/>
      </c>
      <c r="AD4805">
        <f>IF(COUNT(AA4805:AC4805)&lt;3,"",SUM(AA4805:AC4805))</f>
        <v/>
      </c>
      <c r="AE4805">
        <f>IF(L4805&gt;=4,2,IF(L4805&gt;=2,1,0))</f>
        <v/>
      </c>
      <c r="AF4805">
        <f>IF(L4805&gt;=5,1,0)</f>
        <v/>
      </c>
      <c r="AG4805">
        <f>AE4805+AF4805</f>
        <v/>
      </c>
      <c r="AH4805" s="15">
        <f>IF(M4805&lt;&gt;1,"",IF(OR(R4805=-9,R4805=""),"",R4805))</f>
        <v/>
      </c>
      <c r="AI4805">
        <f>IF(M4805&lt;&gt;1,"",IF(OR(Q4805=999,Q4805=""),"",Q4805))</f>
        <v/>
      </c>
    </row>
    <row r="4806">
      <c r="A4806" t="inlineStr">
        <is>
          <t>TQRMNOP125727</t>
        </is>
      </c>
      <c r="B4806" t="n">
        <v>2025</v>
      </c>
      <c r="C4806" t="n">
        <v>1</v>
      </c>
      <c r="D4806" t="n">
        <v>40</v>
      </c>
      <c r="E4806" t="inlineStr">
        <is>
          <t>N</t>
        </is>
      </c>
      <c r="F4806" t="n">
        <v>9</v>
      </c>
      <c r="G4806" t="n">
        <v>2385</v>
      </c>
      <c r="H4806" t="n">
        <v>1</v>
      </c>
      <c r="I4806" t="n">
        <v>2</v>
      </c>
      <c r="J4806" t="n">
        <v>21</v>
      </c>
      <c r="K4806" t="n">
        <v>1</v>
      </c>
      <c r="L4806" t="n">
        <v>5</v>
      </c>
      <c r="M4806" t="n">
        <v>1</v>
      </c>
      <c r="N4806" t="n">
        <v>3</v>
      </c>
      <c r="O4806" t="n">
        <v>3</v>
      </c>
      <c r="P4806" t="n">
        <v>2</v>
      </c>
      <c r="Q4806" t="n">
        <v>41</v>
      </c>
      <c r="R4806" s="15" t="n">
        <v>637000</v>
      </c>
      <c r="S4806" s="15" t="n">
        <v>0</v>
      </c>
      <c r="T4806" s="15" t="n">
        <v>637000</v>
      </c>
      <c r="U4806" s="15" t="n">
        <v>138400</v>
      </c>
      <c r="V4806">
        <f>IFERROR(VLOOKUP(D4806,Tablas_Equivalencia!$A$3:$B$8,2,FALSE),"Sin dato")</f>
        <v/>
      </c>
      <c r="W4806">
        <f>IFERROR(VLOOKUP(L4806,Tablas_Equivalencia!$D$3:$E$9,2,FALSE),"Sin dato")</f>
        <v/>
      </c>
      <c r="X4806">
        <f>IF(I4806=1,"Varón","Mujer")</f>
        <v/>
      </c>
      <c r="Y4806">
        <f>IFERROR(VLOOKUP(M4806,Tablas_Equivalencia!$G$3:$H$6,2,FALSE),"Sin dato")</f>
        <v/>
      </c>
      <c r="Z4806">
        <f>IF(J4806&lt;=24,"18-24","25-29")</f>
        <v/>
      </c>
      <c r="AA4806">
        <f>IF(M4806&lt;&gt;1,"",IF(P4806=2,1,0))</f>
        <v/>
      </c>
      <c r="AB4806">
        <f>IF(M4806&lt;&gt;1,"",IF(O4806&gt;=2,1,0))</f>
        <v/>
      </c>
      <c r="AC4806">
        <f>IF(M4806&lt;&gt;1,"",IF(OR(Q4806=999,Q4806=""),"",IF(OR(Q4806&lt;35,Q4806&gt;48),1,0)))</f>
        <v/>
      </c>
      <c r="AD4806">
        <f>IF(COUNT(AA4806:AC4806)&lt;3,"",SUM(AA4806:AC4806))</f>
        <v/>
      </c>
      <c r="AE4806">
        <f>IF(L4806&gt;=4,2,IF(L4806&gt;=2,1,0))</f>
        <v/>
      </c>
      <c r="AF4806">
        <f>IF(L4806&gt;=5,1,0)</f>
        <v/>
      </c>
      <c r="AG4806">
        <f>AE4806+AF4806</f>
        <v/>
      </c>
      <c r="AH4806" s="15">
        <f>IF(M4806&lt;&gt;1,"",IF(OR(R4806=-9,R4806=""),"",R4806))</f>
        <v/>
      </c>
      <c r="AI4806">
        <f>IF(M4806&lt;&gt;1,"",IF(OR(Q4806=999,Q4806=""),"",Q4806))</f>
        <v/>
      </c>
    </row>
    <row r="4807">
      <c r="A4807" t="inlineStr">
        <is>
          <t>TQRMNOP125728</t>
        </is>
      </c>
      <c r="B4807" t="n">
        <v>2025</v>
      </c>
      <c r="C4807" t="n">
        <v>1</v>
      </c>
      <c r="D4807" t="n">
        <v>43</v>
      </c>
      <c r="E4807" t="inlineStr">
        <is>
          <t>S</t>
        </is>
      </c>
      <c r="F4807" t="n">
        <v>36</v>
      </c>
      <c r="G4807" t="n">
        <v>1260</v>
      </c>
      <c r="H4807" t="n">
        <v>3</v>
      </c>
      <c r="I4807" t="n">
        <v>1</v>
      </c>
      <c r="J4807" t="n">
        <v>24</v>
      </c>
      <c r="K4807" t="n">
        <v>1</v>
      </c>
      <c r="L4807" t="n">
        <v>4</v>
      </c>
      <c r="M4807" t="n">
        <v>3</v>
      </c>
      <c r="R4807" s="15" t="n">
        <v>0</v>
      </c>
      <c r="S4807" s="15" t="n">
        <v>0</v>
      </c>
      <c r="T4807" s="15" t="n">
        <v>0</v>
      </c>
      <c r="U4807" s="15" t="n">
        <v>134200</v>
      </c>
      <c r="V4807">
        <f>IFERROR(VLOOKUP(D4807,Tablas_Equivalencia!$A$3:$B$8,2,FALSE),"Sin dato")</f>
        <v/>
      </c>
      <c r="W4807">
        <f>IFERROR(VLOOKUP(L4807,Tablas_Equivalencia!$D$3:$E$9,2,FALSE),"Sin dato")</f>
        <v/>
      </c>
      <c r="X4807">
        <f>IF(I4807=1,"Varón","Mujer")</f>
        <v/>
      </c>
      <c r="Y4807">
        <f>IFERROR(VLOOKUP(M4807,Tablas_Equivalencia!$G$3:$H$6,2,FALSE),"Sin dato")</f>
        <v/>
      </c>
      <c r="Z4807">
        <f>IF(J4807&lt;=24,"18-24","25-29")</f>
        <v/>
      </c>
      <c r="AA4807">
        <f>IF(M4807&lt;&gt;1,"",IF(P4807=2,1,0))</f>
        <v/>
      </c>
      <c r="AB4807">
        <f>IF(M4807&lt;&gt;1,"",IF(O4807&gt;=2,1,0))</f>
        <v/>
      </c>
      <c r="AC4807">
        <f>IF(M4807&lt;&gt;1,"",IF(OR(Q4807=999,Q4807=""),"",IF(OR(Q4807&lt;35,Q4807&gt;48),1,0)))</f>
        <v/>
      </c>
      <c r="AD4807">
        <f>IF(COUNT(AA4807:AC4807)&lt;3,"",SUM(AA4807:AC4807))</f>
        <v/>
      </c>
      <c r="AE4807">
        <f>IF(L4807&gt;=4,2,IF(L4807&gt;=2,1,0))</f>
        <v/>
      </c>
      <c r="AF4807">
        <f>IF(L4807&gt;=5,1,0)</f>
        <v/>
      </c>
      <c r="AG4807">
        <f>AE4807+AF4807</f>
        <v/>
      </c>
      <c r="AH4807" s="15">
        <f>IF(M4807&lt;&gt;1,"",IF(OR(R4807=-9,R4807=""),"",R4807))</f>
        <v/>
      </c>
      <c r="AI4807">
        <f>IF(M4807&lt;&gt;1,"",IF(OR(Q4807=999,Q4807=""),"",Q4807))</f>
        <v/>
      </c>
    </row>
    <row r="4808">
      <c r="A4808" t="inlineStr">
        <is>
          <t>TQRMNOP125732</t>
        </is>
      </c>
      <c r="B4808" t="n">
        <v>2025</v>
      </c>
      <c r="C4808" t="n">
        <v>1</v>
      </c>
      <c r="D4808" t="n">
        <v>1</v>
      </c>
      <c r="E4808" t="inlineStr">
        <is>
          <t>S</t>
        </is>
      </c>
      <c r="F4808" t="n">
        <v>32</v>
      </c>
      <c r="G4808" t="n">
        <v>759</v>
      </c>
      <c r="H4808" t="n">
        <v>3</v>
      </c>
      <c r="I4808" t="n">
        <v>1</v>
      </c>
      <c r="J4808" t="n">
        <v>21</v>
      </c>
      <c r="K4808" t="n">
        <v>1</v>
      </c>
      <c r="L4808" t="n">
        <v>5</v>
      </c>
      <c r="M4808" t="n">
        <v>3</v>
      </c>
      <c r="R4808" s="15" t="n">
        <v>0</v>
      </c>
      <c r="S4808" s="15" t="n">
        <v>0</v>
      </c>
      <c r="T4808" s="15" t="n">
        <v>0</v>
      </c>
      <c r="U4808" s="15" t="n">
        <v>132700</v>
      </c>
      <c r="V4808">
        <f>IFERROR(VLOOKUP(D4808,Tablas_Equivalencia!$A$3:$B$8,2,FALSE),"Sin dato")</f>
        <v/>
      </c>
      <c r="W4808">
        <f>IFERROR(VLOOKUP(L4808,Tablas_Equivalencia!$D$3:$E$9,2,FALSE),"Sin dato")</f>
        <v/>
      </c>
      <c r="X4808">
        <f>IF(I4808=1,"Varón","Mujer")</f>
        <v/>
      </c>
      <c r="Y4808">
        <f>IFERROR(VLOOKUP(M4808,Tablas_Equivalencia!$G$3:$H$6,2,FALSE),"Sin dato")</f>
        <v/>
      </c>
      <c r="Z4808">
        <f>IF(J4808&lt;=24,"18-24","25-29")</f>
        <v/>
      </c>
      <c r="AA4808">
        <f>IF(M4808&lt;&gt;1,"",IF(P4808=2,1,0))</f>
        <v/>
      </c>
      <c r="AB4808">
        <f>IF(M4808&lt;&gt;1,"",IF(O4808&gt;=2,1,0))</f>
        <v/>
      </c>
      <c r="AC4808">
        <f>IF(M4808&lt;&gt;1,"",IF(OR(Q4808=999,Q4808=""),"",IF(OR(Q4808&lt;35,Q4808&gt;48),1,0)))</f>
        <v/>
      </c>
      <c r="AD4808">
        <f>IF(COUNT(AA4808:AC4808)&lt;3,"",SUM(AA4808:AC4808))</f>
        <v/>
      </c>
      <c r="AE4808">
        <f>IF(L4808&gt;=4,2,IF(L4808&gt;=2,1,0))</f>
        <v/>
      </c>
      <c r="AF4808">
        <f>IF(L4808&gt;=5,1,0)</f>
        <v/>
      </c>
      <c r="AG4808">
        <f>AE4808+AF4808</f>
        <v/>
      </c>
      <c r="AH4808" s="15">
        <f>IF(M4808&lt;&gt;1,"",IF(OR(R4808=-9,R4808=""),"",R4808))</f>
        <v/>
      </c>
      <c r="AI4808">
        <f>IF(M4808&lt;&gt;1,"",IF(OR(Q4808=999,Q4808=""),"",Q4808))</f>
        <v/>
      </c>
    </row>
    <row r="4809">
      <c r="A4809" t="inlineStr">
        <is>
          <t>TQRMNOP125740</t>
        </is>
      </c>
      <c r="B4809" t="n">
        <v>2025</v>
      </c>
      <c r="C4809" t="n">
        <v>1</v>
      </c>
      <c r="D4809" t="n">
        <v>1</v>
      </c>
      <c r="E4809" t="inlineStr">
        <is>
          <t>S</t>
        </is>
      </c>
      <c r="F4809" t="n">
        <v>32</v>
      </c>
      <c r="G4809" t="n">
        <v>1356</v>
      </c>
      <c r="H4809" t="n">
        <v>1</v>
      </c>
      <c r="I4809" t="n">
        <v>2</v>
      </c>
      <c r="J4809" t="n">
        <v>27</v>
      </c>
      <c r="K4809" t="n">
        <v>2</v>
      </c>
      <c r="L4809" t="n">
        <v>3</v>
      </c>
      <c r="M4809" t="n">
        <v>3</v>
      </c>
      <c r="R4809" s="15" t="n">
        <v>0</v>
      </c>
      <c r="S4809" s="15" t="n">
        <v>171000</v>
      </c>
      <c r="T4809" s="15" t="n">
        <v>171000</v>
      </c>
      <c r="U4809" s="15" t="n">
        <v>57400</v>
      </c>
      <c r="V4809">
        <f>IFERROR(VLOOKUP(D4809,Tablas_Equivalencia!$A$3:$B$8,2,FALSE),"Sin dato")</f>
        <v/>
      </c>
      <c r="W4809">
        <f>IFERROR(VLOOKUP(L4809,Tablas_Equivalencia!$D$3:$E$9,2,FALSE),"Sin dato")</f>
        <v/>
      </c>
      <c r="X4809">
        <f>IF(I4809=1,"Varón","Mujer")</f>
        <v/>
      </c>
      <c r="Y4809">
        <f>IFERROR(VLOOKUP(M4809,Tablas_Equivalencia!$G$3:$H$6,2,FALSE),"Sin dato")</f>
        <v/>
      </c>
      <c r="Z4809">
        <f>IF(J4809&lt;=24,"18-24","25-29")</f>
        <v/>
      </c>
      <c r="AA4809">
        <f>IF(M4809&lt;&gt;1,"",IF(P4809=2,1,0))</f>
        <v/>
      </c>
      <c r="AB4809">
        <f>IF(M4809&lt;&gt;1,"",IF(O4809&gt;=2,1,0))</f>
        <v/>
      </c>
      <c r="AC4809">
        <f>IF(M4809&lt;&gt;1,"",IF(OR(Q4809=999,Q4809=""),"",IF(OR(Q4809&lt;35,Q4809&gt;48),1,0)))</f>
        <v/>
      </c>
      <c r="AD4809">
        <f>IF(COUNT(AA4809:AC4809)&lt;3,"",SUM(AA4809:AC4809))</f>
        <v/>
      </c>
      <c r="AE4809">
        <f>IF(L4809&gt;=4,2,IF(L4809&gt;=2,1,0))</f>
        <v/>
      </c>
      <c r="AF4809">
        <f>IF(L4809&gt;=5,1,0)</f>
        <v/>
      </c>
      <c r="AG4809">
        <f>AE4809+AF4809</f>
        <v/>
      </c>
      <c r="AH4809" s="15">
        <f>IF(M4809&lt;&gt;1,"",IF(OR(R4809=-9,R4809=""),"",R4809))</f>
        <v/>
      </c>
      <c r="AI4809">
        <f>IF(M4809&lt;&gt;1,"",IF(OR(Q4809=999,Q4809=""),"",Q4809))</f>
        <v/>
      </c>
    </row>
    <row r="4810">
      <c r="A4810" t="inlineStr">
        <is>
          <t>TQRMNOP125742</t>
        </is>
      </c>
      <c r="B4810" t="n">
        <v>2025</v>
      </c>
      <c r="C4810" t="n">
        <v>1</v>
      </c>
      <c r="D4810" t="n">
        <v>1</v>
      </c>
      <c r="E4810" t="inlineStr">
        <is>
          <t>S</t>
        </is>
      </c>
      <c r="F4810" t="n">
        <v>33</v>
      </c>
      <c r="G4810" t="n">
        <v>1425</v>
      </c>
      <c r="H4810" t="n">
        <v>10</v>
      </c>
      <c r="I4810" t="n">
        <v>2</v>
      </c>
      <c r="J4810" t="n">
        <v>28</v>
      </c>
      <c r="K4810" t="n">
        <v>1</v>
      </c>
      <c r="L4810" t="n">
        <v>4</v>
      </c>
      <c r="M4810" t="n">
        <v>3</v>
      </c>
      <c r="R4810" s="15" t="n">
        <v>0</v>
      </c>
      <c r="S4810" s="15" t="n">
        <v>0</v>
      </c>
      <c r="T4810" s="15" t="n">
        <v>0</v>
      </c>
      <c r="U4810" s="15" t="n">
        <v>150100</v>
      </c>
      <c r="V4810">
        <f>IFERROR(VLOOKUP(D4810,Tablas_Equivalencia!$A$3:$B$8,2,FALSE),"Sin dato")</f>
        <v/>
      </c>
      <c r="W4810">
        <f>IFERROR(VLOOKUP(L4810,Tablas_Equivalencia!$D$3:$E$9,2,FALSE),"Sin dato")</f>
        <v/>
      </c>
      <c r="X4810">
        <f>IF(I4810=1,"Varón","Mujer")</f>
        <v/>
      </c>
      <c r="Y4810">
        <f>IFERROR(VLOOKUP(M4810,Tablas_Equivalencia!$G$3:$H$6,2,FALSE),"Sin dato")</f>
        <v/>
      </c>
      <c r="Z4810">
        <f>IF(J4810&lt;=24,"18-24","25-29")</f>
        <v/>
      </c>
      <c r="AA4810">
        <f>IF(M4810&lt;&gt;1,"",IF(P4810=2,1,0))</f>
        <v/>
      </c>
      <c r="AB4810">
        <f>IF(M4810&lt;&gt;1,"",IF(O4810&gt;=2,1,0))</f>
        <v/>
      </c>
      <c r="AC4810">
        <f>IF(M4810&lt;&gt;1,"",IF(OR(Q4810=999,Q4810=""),"",IF(OR(Q4810&lt;35,Q4810&gt;48),1,0)))</f>
        <v/>
      </c>
      <c r="AD4810">
        <f>IF(COUNT(AA4810:AC4810)&lt;3,"",SUM(AA4810:AC4810))</f>
        <v/>
      </c>
      <c r="AE4810">
        <f>IF(L4810&gt;=4,2,IF(L4810&gt;=2,1,0))</f>
        <v/>
      </c>
      <c r="AF4810">
        <f>IF(L4810&gt;=5,1,0)</f>
        <v/>
      </c>
      <c r="AG4810">
        <f>AE4810+AF4810</f>
        <v/>
      </c>
      <c r="AH4810" s="15">
        <f>IF(M4810&lt;&gt;1,"",IF(OR(R4810=-9,R4810=""),"",R4810))</f>
        <v/>
      </c>
      <c r="AI4810">
        <f>IF(M4810&lt;&gt;1,"",IF(OR(Q4810=999,Q4810=""),"",Q4810))</f>
        <v/>
      </c>
    </row>
    <row r="4811">
      <c r="A4811" t="inlineStr">
        <is>
          <t>TQRMNOP125745</t>
        </is>
      </c>
      <c r="B4811" t="n">
        <v>2025</v>
      </c>
      <c r="C4811" t="n">
        <v>1</v>
      </c>
      <c r="D4811" t="n">
        <v>1</v>
      </c>
      <c r="E4811" t="inlineStr">
        <is>
          <t>S</t>
        </is>
      </c>
      <c r="F4811" t="n">
        <v>32</v>
      </c>
      <c r="G4811" t="n">
        <v>1125</v>
      </c>
      <c r="H4811" t="n">
        <v>3</v>
      </c>
      <c r="I4811" t="n">
        <v>1</v>
      </c>
      <c r="J4811" t="n">
        <v>20</v>
      </c>
      <c r="K4811" t="n">
        <v>1</v>
      </c>
      <c r="L4811" t="n">
        <v>3</v>
      </c>
      <c r="M4811" t="n">
        <v>3</v>
      </c>
      <c r="R4811" s="15" t="n">
        <v>0</v>
      </c>
      <c r="S4811" s="15" t="n">
        <v>0</v>
      </c>
      <c r="T4811" s="15" t="n">
        <v>0</v>
      </c>
      <c r="U4811" s="15" t="n">
        <v>98200</v>
      </c>
      <c r="V4811">
        <f>IFERROR(VLOOKUP(D4811,Tablas_Equivalencia!$A$3:$B$8,2,FALSE),"Sin dato")</f>
        <v/>
      </c>
      <c r="W4811">
        <f>IFERROR(VLOOKUP(L4811,Tablas_Equivalencia!$D$3:$E$9,2,FALSE),"Sin dato")</f>
        <v/>
      </c>
      <c r="X4811">
        <f>IF(I4811=1,"Varón","Mujer")</f>
        <v/>
      </c>
      <c r="Y4811">
        <f>IFERROR(VLOOKUP(M4811,Tablas_Equivalencia!$G$3:$H$6,2,FALSE),"Sin dato")</f>
        <v/>
      </c>
      <c r="Z4811">
        <f>IF(J4811&lt;=24,"18-24","25-29")</f>
        <v/>
      </c>
      <c r="AA4811">
        <f>IF(M4811&lt;&gt;1,"",IF(P4811=2,1,0))</f>
        <v/>
      </c>
      <c r="AB4811">
        <f>IF(M4811&lt;&gt;1,"",IF(O4811&gt;=2,1,0))</f>
        <v/>
      </c>
      <c r="AC4811">
        <f>IF(M4811&lt;&gt;1,"",IF(OR(Q4811=999,Q4811=""),"",IF(OR(Q4811&lt;35,Q4811&gt;48),1,0)))</f>
        <v/>
      </c>
      <c r="AD4811">
        <f>IF(COUNT(AA4811:AC4811)&lt;3,"",SUM(AA4811:AC4811))</f>
        <v/>
      </c>
      <c r="AE4811">
        <f>IF(L4811&gt;=4,2,IF(L4811&gt;=2,1,0))</f>
        <v/>
      </c>
      <c r="AF4811">
        <f>IF(L4811&gt;=5,1,0)</f>
        <v/>
      </c>
      <c r="AG4811">
        <f>AE4811+AF4811</f>
        <v/>
      </c>
      <c r="AH4811" s="15">
        <f>IF(M4811&lt;&gt;1,"",IF(OR(R4811=-9,R4811=""),"",R4811))</f>
        <v/>
      </c>
      <c r="AI4811">
        <f>IF(M4811&lt;&gt;1,"",IF(OR(Q4811=999,Q4811=""),"",Q4811))</f>
        <v/>
      </c>
    </row>
    <row r="4812">
      <c r="A4812" t="inlineStr">
        <is>
          <t>TQRMNOP125748</t>
        </is>
      </c>
      <c r="B4812" t="n">
        <v>2025</v>
      </c>
      <c r="C4812" t="n">
        <v>1</v>
      </c>
      <c r="D4812" t="n">
        <v>1</v>
      </c>
      <c r="E4812" t="inlineStr">
        <is>
          <t>S</t>
        </is>
      </c>
      <c r="F4812" t="n">
        <v>32</v>
      </c>
      <c r="G4812" t="n">
        <v>518</v>
      </c>
      <c r="H4812" t="n">
        <v>2</v>
      </c>
      <c r="I4812" t="n">
        <v>1</v>
      </c>
      <c r="J4812" t="n">
        <v>23</v>
      </c>
      <c r="K4812" t="n">
        <v>2</v>
      </c>
      <c r="L4812" t="n">
        <v>5</v>
      </c>
      <c r="M4812" t="n">
        <v>1</v>
      </c>
      <c r="N4812" t="n">
        <v>2</v>
      </c>
      <c r="O4812" t="n">
        <v>1</v>
      </c>
      <c r="P4812" t="n">
        <v>1</v>
      </c>
      <c r="Q4812" t="n">
        <v>32</v>
      </c>
      <c r="R4812" s="15" t="n">
        <v>-9</v>
      </c>
      <c r="S4812" s="15" t="n">
        <v>93000</v>
      </c>
      <c r="T4812" s="15" t="n">
        <v>92991</v>
      </c>
      <c r="U4812" s="15" t="n">
        <v>235900</v>
      </c>
      <c r="V4812">
        <f>IFERROR(VLOOKUP(D4812,Tablas_Equivalencia!$A$3:$B$8,2,FALSE),"Sin dato")</f>
        <v/>
      </c>
      <c r="W4812">
        <f>IFERROR(VLOOKUP(L4812,Tablas_Equivalencia!$D$3:$E$9,2,FALSE),"Sin dato")</f>
        <v/>
      </c>
      <c r="X4812">
        <f>IF(I4812=1,"Varón","Mujer")</f>
        <v/>
      </c>
      <c r="Y4812">
        <f>IFERROR(VLOOKUP(M4812,Tablas_Equivalencia!$G$3:$H$6,2,FALSE),"Sin dato")</f>
        <v/>
      </c>
      <c r="Z4812">
        <f>IF(J4812&lt;=24,"18-24","25-29")</f>
        <v/>
      </c>
      <c r="AA4812">
        <f>IF(M4812&lt;&gt;1,"",IF(P4812=2,1,0))</f>
        <v/>
      </c>
      <c r="AB4812">
        <f>IF(M4812&lt;&gt;1,"",IF(O4812&gt;=2,1,0))</f>
        <v/>
      </c>
      <c r="AC4812">
        <f>IF(M4812&lt;&gt;1,"",IF(OR(Q4812=999,Q4812=""),"",IF(OR(Q4812&lt;35,Q4812&gt;48),1,0)))</f>
        <v/>
      </c>
      <c r="AD4812">
        <f>IF(COUNT(AA4812:AC4812)&lt;3,"",SUM(AA4812:AC4812))</f>
        <v/>
      </c>
      <c r="AE4812">
        <f>IF(L4812&gt;=4,2,IF(L4812&gt;=2,1,0))</f>
        <v/>
      </c>
      <c r="AF4812">
        <f>IF(L4812&gt;=5,1,0)</f>
        <v/>
      </c>
      <c r="AG4812">
        <f>AE4812+AF4812</f>
        <v/>
      </c>
      <c r="AH4812" s="15">
        <f>IF(M4812&lt;&gt;1,"",IF(OR(R4812=-9,R4812=""),"",R4812))</f>
        <v/>
      </c>
      <c r="AI4812">
        <f>IF(M4812&lt;&gt;1,"",IF(OR(Q4812=999,Q4812=""),"",Q4812))</f>
        <v/>
      </c>
    </row>
    <row r="4813">
      <c r="A4813" t="inlineStr">
        <is>
          <t>TQRMNOP125749</t>
        </is>
      </c>
      <c r="B4813" t="n">
        <v>2025</v>
      </c>
      <c r="C4813" t="n">
        <v>1</v>
      </c>
      <c r="D4813" t="n">
        <v>43</v>
      </c>
      <c r="E4813" t="inlineStr">
        <is>
          <t>N</t>
        </is>
      </c>
      <c r="F4813" t="n">
        <v>34</v>
      </c>
      <c r="G4813" t="n">
        <v>1281</v>
      </c>
      <c r="H4813" t="n">
        <v>3</v>
      </c>
      <c r="I4813" t="n">
        <v>2</v>
      </c>
      <c r="J4813" t="n">
        <v>21</v>
      </c>
      <c r="K4813" t="n">
        <v>1</v>
      </c>
      <c r="L4813" t="n">
        <v>4</v>
      </c>
      <c r="M4813" t="n">
        <v>1</v>
      </c>
      <c r="N4813" t="n">
        <v>3</v>
      </c>
      <c r="O4813" t="n">
        <v>2</v>
      </c>
      <c r="P4813" t="n">
        <v>2</v>
      </c>
      <c r="Q4813" t="n">
        <v>32</v>
      </c>
      <c r="R4813" s="15" t="n">
        <v>-9</v>
      </c>
      <c r="S4813" s="15" t="n">
        <v>0</v>
      </c>
      <c r="T4813" s="15" t="n">
        <v>0</v>
      </c>
      <c r="U4813" s="15" t="n">
        <v>198300</v>
      </c>
      <c r="V4813">
        <f>IFERROR(VLOOKUP(D4813,Tablas_Equivalencia!$A$3:$B$8,2,FALSE),"Sin dato")</f>
        <v/>
      </c>
      <c r="W4813">
        <f>IFERROR(VLOOKUP(L4813,Tablas_Equivalencia!$D$3:$E$9,2,FALSE),"Sin dato")</f>
        <v/>
      </c>
      <c r="X4813">
        <f>IF(I4813=1,"Varón","Mujer")</f>
        <v/>
      </c>
      <c r="Y4813">
        <f>IFERROR(VLOOKUP(M4813,Tablas_Equivalencia!$G$3:$H$6,2,FALSE),"Sin dato")</f>
        <v/>
      </c>
      <c r="Z4813">
        <f>IF(J4813&lt;=24,"18-24","25-29")</f>
        <v/>
      </c>
      <c r="AA4813">
        <f>IF(M4813&lt;&gt;1,"",IF(P4813=2,1,0))</f>
        <v/>
      </c>
      <c r="AB4813">
        <f>IF(M4813&lt;&gt;1,"",IF(O4813&gt;=2,1,0))</f>
        <v/>
      </c>
      <c r="AC4813">
        <f>IF(M4813&lt;&gt;1,"",IF(OR(Q4813=999,Q4813=""),"",IF(OR(Q4813&lt;35,Q4813&gt;48),1,0)))</f>
        <v/>
      </c>
      <c r="AD4813">
        <f>IF(COUNT(AA4813:AC4813)&lt;3,"",SUM(AA4813:AC4813))</f>
        <v/>
      </c>
      <c r="AE4813">
        <f>IF(L4813&gt;=4,2,IF(L4813&gt;=2,1,0))</f>
        <v/>
      </c>
      <c r="AF4813">
        <f>IF(L4813&gt;=5,1,0)</f>
        <v/>
      </c>
      <c r="AG4813">
        <f>AE4813+AF4813</f>
        <v/>
      </c>
      <c r="AH4813" s="15">
        <f>IF(M4813&lt;&gt;1,"",IF(OR(R4813=-9,R4813=""),"",R4813))</f>
        <v/>
      </c>
      <c r="AI4813">
        <f>IF(M4813&lt;&gt;1,"",IF(OR(Q4813=999,Q4813=""),"",Q4813))</f>
        <v/>
      </c>
    </row>
    <row r="4814">
      <c r="A4814" t="inlineStr">
        <is>
          <t>TQRMNOP125752</t>
        </is>
      </c>
      <c r="B4814" t="n">
        <v>2025</v>
      </c>
      <c r="C4814" t="n">
        <v>1</v>
      </c>
      <c r="D4814" t="n">
        <v>1</v>
      </c>
      <c r="E4814" t="inlineStr">
        <is>
          <t>S</t>
        </is>
      </c>
      <c r="F4814" t="n">
        <v>32</v>
      </c>
      <c r="G4814" t="n">
        <v>1742</v>
      </c>
      <c r="H4814" t="n">
        <v>2</v>
      </c>
      <c r="I4814" t="n">
        <v>2</v>
      </c>
      <c r="J4814" t="n">
        <v>19</v>
      </c>
      <c r="K4814" t="n">
        <v>1</v>
      </c>
      <c r="L4814" t="n">
        <v>5</v>
      </c>
      <c r="M4814" t="n">
        <v>1</v>
      </c>
      <c r="N4814" t="n">
        <v>2</v>
      </c>
      <c r="O4814" t="n">
        <v>3</v>
      </c>
      <c r="P4814" t="n">
        <v>2</v>
      </c>
      <c r="Q4814" t="n">
        <v>42</v>
      </c>
      <c r="R4814" s="15" t="n">
        <v>731000</v>
      </c>
      <c r="S4814" s="15" t="n">
        <v>0</v>
      </c>
      <c r="T4814" s="15" t="n">
        <v>731000</v>
      </c>
      <c r="U4814" s="15" t="n">
        <v>81100</v>
      </c>
      <c r="V4814">
        <f>IFERROR(VLOOKUP(D4814,Tablas_Equivalencia!$A$3:$B$8,2,FALSE),"Sin dato")</f>
        <v/>
      </c>
      <c r="W4814">
        <f>IFERROR(VLOOKUP(L4814,Tablas_Equivalencia!$D$3:$E$9,2,FALSE),"Sin dato")</f>
        <v/>
      </c>
      <c r="X4814">
        <f>IF(I4814=1,"Varón","Mujer")</f>
        <v/>
      </c>
      <c r="Y4814">
        <f>IFERROR(VLOOKUP(M4814,Tablas_Equivalencia!$G$3:$H$6,2,FALSE),"Sin dato")</f>
        <v/>
      </c>
      <c r="Z4814">
        <f>IF(J4814&lt;=24,"18-24","25-29")</f>
        <v/>
      </c>
      <c r="AA4814">
        <f>IF(M4814&lt;&gt;1,"",IF(P4814=2,1,0))</f>
        <v/>
      </c>
      <c r="AB4814">
        <f>IF(M4814&lt;&gt;1,"",IF(O4814&gt;=2,1,0))</f>
        <v/>
      </c>
      <c r="AC4814">
        <f>IF(M4814&lt;&gt;1,"",IF(OR(Q4814=999,Q4814=""),"",IF(OR(Q4814&lt;35,Q4814&gt;48),1,0)))</f>
        <v/>
      </c>
      <c r="AD4814">
        <f>IF(COUNT(AA4814:AC4814)&lt;3,"",SUM(AA4814:AC4814))</f>
        <v/>
      </c>
      <c r="AE4814">
        <f>IF(L4814&gt;=4,2,IF(L4814&gt;=2,1,0))</f>
        <v/>
      </c>
      <c r="AF4814">
        <f>IF(L4814&gt;=5,1,0)</f>
        <v/>
      </c>
      <c r="AG4814">
        <f>AE4814+AF4814</f>
        <v/>
      </c>
      <c r="AH4814" s="15">
        <f>IF(M4814&lt;&gt;1,"",IF(OR(R4814=-9,R4814=""),"",R4814))</f>
        <v/>
      </c>
      <c r="AI4814">
        <f>IF(M4814&lt;&gt;1,"",IF(OR(Q4814=999,Q4814=""),"",Q4814))</f>
        <v/>
      </c>
    </row>
    <row r="4815">
      <c r="A4815" t="inlineStr">
        <is>
          <t>TQRMNOP125753</t>
        </is>
      </c>
      <c r="B4815" t="n">
        <v>2025</v>
      </c>
      <c r="C4815" t="n">
        <v>1</v>
      </c>
      <c r="D4815" t="n">
        <v>1</v>
      </c>
      <c r="E4815" t="inlineStr">
        <is>
          <t>S</t>
        </is>
      </c>
      <c r="F4815" t="n">
        <v>33</v>
      </c>
      <c r="G4815" t="n">
        <v>1050</v>
      </c>
      <c r="H4815" t="n">
        <v>3</v>
      </c>
      <c r="I4815" t="n">
        <v>1</v>
      </c>
      <c r="J4815" t="n">
        <v>27</v>
      </c>
      <c r="K4815" t="n">
        <v>1</v>
      </c>
      <c r="L4815" t="n">
        <v>5</v>
      </c>
      <c r="M4815" t="n">
        <v>1</v>
      </c>
      <c r="N4815" t="n">
        <v>2</v>
      </c>
      <c r="O4815" t="n">
        <v>1</v>
      </c>
      <c r="P4815" t="n">
        <v>1</v>
      </c>
      <c r="Q4815" t="n">
        <v>41</v>
      </c>
      <c r="R4815" s="15" t="n">
        <v>1291000</v>
      </c>
      <c r="S4815" s="15" t="n">
        <v>0</v>
      </c>
      <c r="T4815" s="15" t="n">
        <v>1291000</v>
      </c>
      <c r="U4815" s="15" t="n">
        <v>136200</v>
      </c>
      <c r="V4815">
        <f>IFERROR(VLOOKUP(D4815,Tablas_Equivalencia!$A$3:$B$8,2,FALSE),"Sin dato")</f>
        <v/>
      </c>
      <c r="W4815">
        <f>IFERROR(VLOOKUP(L4815,Tablas_Equivalencia!$D$3:$E$9,2,FALSE),"Sin dato")</f>
        <v/>
      </c>
      <c r="X4815">
        <f>IF(I4815=1,"Varón","Mujer")</f>
        <v/>
      </c>
      <c r="Y4815">
        <f>IFERROR(VLOOKUP(M4815,Tablas_Equivalencia!$G$3:$H$6,2,FALSE),"Sin dato")</f>
        <v/>
      </c>
      <c r="Z4815">
        <f>IF(J4815&lt;=24,"18-24","25-29")</f>
        <v/>
      </c>
      <c r="AA4815">
        <f>IF(M4815&lt;&gt;1,"",IF(P4815=2,1,0))</f>
        <v/>
      </c>
      <c r="AB4815">
        <f>IF(M4815&lt;&gt;1,"",IF(O4815&gt;=2,1,0))</f>
        <v/>
      </c>
      <c r="AC4815">
        <f>IF(M4815&lt;&gt;1,"",IF(OR(Q4815=999,Q4815=""),"",IF(OR(Q4815&lt;35,Q4815&gt;48),1,0)))</f>
        <v/>
      </c>
      <c r="AD4815">
        <f>IF(COUNT(AA4815:AC4815)&lt;3,"",SUM(AA4815:AC4815))</f>
        <v/>
      </c>
      <c r="AE4815">
        <f>IF(L4815&gt;=4,2,IF(L4815&gt;=2,1,0))</f>
        <v/>
      </c>
      <c r="AF4815">
        <f>IF(L4815&gt;=5,1,0)</f>
        <v/>
      </c>
      <c r="AG4815">
        <f>AE4815+AF4815</f>
        <v/>
      </c>
      <c r="AH4815" s="15">
        <f>IF(M4815&lt;&gt;1,"",IF(OR(R4815=-9,R4815=""),"",R4815))</f>
        <v/>
      </c>
      <c r="AI4815">
        <f>IF(M4815&lt;&gt;1,"",IF(OR(Q4815=999,Q4815=""),"",Q4815))</f>
        <v/>
      </c>
    </row>
    <row r="4816">
      <c r="A4816" t="inlineStr">
        <is>
          <t>TQRMNOP125764</t>
        </is>
      </c>
      <c r="B4816" t="n">
        <v>2025</v>
      </c>
      <c r="C4816" t="n">
        <v>1</v>
      </c>
      <c r="D4816" t="n">
        <v>1</v>
      </c>
      <c r="E4816" t="inlineStr">
        <is>
          <t>S</t>
        </is>
      </c>
      <c r="F4816" t="n">
        <v>32</v>
      </c>
      <c r="G4816" t="n">
        <v>1246</v>
      </c>
      <c r="H4816" t="n">
        <v>3</v>
      </c>
      <c r="I4816" t="n">
        <v>2</v>
      </c>
      <c r="J4816" t="n">
        <v>24</v>
      </c>
      <c r="K4816" t="n">
        <v>2</v>
      </c>
      <c r="L4816" t="n">
        <v>4</v>
      </c>
      <c r="M4816" t="n">
        <v>3</v>
      </c>
      <c r="R4816" s="15" t="n">
        <v>0</v>
      </c>
      <c r="S4816" s="15" t="n">
        <v>0</v>
      </c>
      <c r="T4816" s="15" t="n">
        <v>0</v>
      </c>
      <c r="U4816" s="15" t="n">
        <v>379500</v>
      </c>
      <c r="V4816">
        <f>IFERROR(VLOOKUP(D4816,Tablas_Equivalencia!$A$3:$B$8,2,FALSE),"Sin dato")</f>
        <v/>
      </c>
      <c r="W4816">
        <f>IFERROR(VLOOKUP(L4816,Tablas_Equivalencia!$D$3:$E$9,2,FALSE),"Sin dato")</f>
        <v/>
      </c>
      <c r="X4816">
        <f>IF(I4816=1,"Varón","Mujer")</f>
        <v/>
      </c>
      <c r="Y4816">
        <f>IFERROR(VLOOKUP(M4816,Tablas_Equivalencia!$G$3:$H$6,2,FALSE),"Sin dato")</f>
        <v/>
      </c>
      <c r="Z4816">
        <f>IF(J4816&lt;=24,"18-24","25-29")</f>
        <v/>
      </c>
      <c r="AA4816">
        <f>IF(M4816&lt;&gt;1,"",IF(P4816=2,1,0))</f>
        <v/>
      </c>
      <c r="AB4816">
        <f>IF(M4816&lt;&gt;1,"",IF(O4816&gt;=2,1,0))</f>
        <v/>
      </c>
      <c r="AC4816">
        <f>IF(M4816&lt;&gt;1,"",IF(OR(Q4816=999,Q4816=""),"",IF(OR(Q4816&lt;35,Q4816&gt;48),1,0)))</f>
        <v/>
      </c>
      <c r="AD4816">
        <f>IF(COUNT(AA4816:AC4816)&lt;3,"",SUM(AA4816:AC4816))</f>
        <v/>
      </c>
      <c r="AE4816">
        <f>IF(L4816&gt;=4,2,IF(L4816&gt;=2,1,0))</f>
        <v/>
      </c>
      <c r="AF4816">
        <f>IF(L4816&gt;=5,1,0)</f>
        <v/>
      </c>
      <c r="AG4816">
        <f>AE4816+AF4816</f>
        <v/>
      </c>
      <c r="AH4816" s="15">
        <f>IF(M4816&lt;&gt;1,"",IF(OR(R4816=-9,R4816=""),"",R4816))</f>
        <v/>
      </c>
      <c r="AI4816">
        <f>IF(M4816&lt;&gt;1,"",IF(OR(Q4816=999,Q4816=""),"",Q4816))</f>
        <v/>
      </c>
    </row>
    <row r="4817">
      <c r="A4817" t="inlineStr">
        <is>
          <t>TQRMNOP125766</t>
        </is>
      </c>
      <c r="B4817" t="n">
        <v>2025</v>
      </c>
      <c r="C4817" t="n">
        <v>1</v>
      </c>
      <c r="D4817" t="n">
        <v>40</v>
      </c>
      <c r="E4817" t="inlineStr">
        <is>
          <t>N</t>
        </is>
      </c>
      <c r="F4817" t="n">
        <v>22</v>
      </c>
      <c r="G4817" t="n">
        <v>1665</v>
      </c>
      <c r="H4817" t="n">
        <v>3</v>
      </c>
      <c r="I4817" t="n">
        <v>1</v>
      </c>
      <c r="J4817" t="n">
        <v>18</v>
      </c>
      <c r="K4817" t="n">
        <v>1</v>
      </c>
      <c r="L4817" t="n">
        <v>5</v>
      </c>
      <c r="M4817" t="n">
        <v>1</v>
      </c>
      <c r="N4817" t="n">
        <v>3</v>
      </c>
      <c r="O4817" t="n">
        <v>1</v>
      </c>
      <c r="P4817" t="n">
        <v>1</v>
      </c>
      <c r="Q4817" t="n">
        <v>39</v>
      </c>
      <c r="R4817" s="15" t="n">
        <v>967000</v>
      </c>
      <c r="S4817" s="15" t="n">
        <v>0</v>
      </c>
      <c r="T4817" s="15" t="n">
        <v>967000</v>
      </c>
      <c r="U4817" s="15" t="n">
        <v>143700</v>
      </c>
      <c r="V4817">
        <f>IFERROR(VLOOKUP(D4817,Tablas_Equivalencia!$A$3:$B$8,2,FALSE),"Sin dato")</f>
        <v/>
      </c>
      <c r="W4817">
        <f>IFERROR(VLOOKUP(L4817,Tablas_Equivalencia!$D$3:$E$9,2,FALSE),"Sin dato")</f>
        <v/>
      </c>
      <c r="X4817">
        <f>IF(I4817=1,"Varón","Mujer")</f>
        <v/>
      </c>
      <c r="Y4817">
        <f>IFERROR(VLOOKUP(M4817,Tablas_Equivalencia!$G$3:$H$6,2,FALSE),"Sin dato")</f>
        <v/>
      </c>
      <c r="Z4817">
        <f>IF(J4817&lt;=24,"18-24","25-29")</f>
        <v/>
      </c>
      <c r="AA4817">
        <f>IF(M4817&lt;&gt;1,"",IF(P4817=2,1,0))</f>
        <v/>
      </c>
      <c r="AB4817">
        <f>IF(M4817&lt;&gt;1,"",IF(O4817&gt;=2,1,0))</f>
        <v/>
      </c>
      <c r="AC4817">
        <f>IF(M4817&lt;&gt;1,"",IF(OR(Q4817=999,Q4817=""),"",IF(OR(Q4817&lt;35,Q4817&gt;48),1,0)))</f>
        <v/>
      </c>
      <c r="AD4817">
        <f>IF(COUNT(AA4817:AC4817)&lt;3,"",SUM(AA4817:AC4817))</f>
        <v/>
      </c>
      <c r="AE4817">
        <f>IF(L4817&gt;=4,2,IF(L4817&gt;=2,1,0))</f>
        <v/>
      </c>
      <c r="AF4817">
        <f>IF(L4817&gt;=5,1,0)</f>
        <v/>
      </c>
      <c r="AG4817">
        <f>AE4817+AF4817</f>
        <v/>
      </c>
      <c r="AH4817" s="15">
        <f>IF(M4817&lt;&gt;1,"",IF(OR(R4817=-9,R4817=""),"",R4817))</f>
        <v/>
      </c>
      <c r="AI4817">
        <f>IF(M4817&lt;&gt;1,"",IF(OR(Q4817=999,Q4817=""),"",Q4817))</f>
        <v/>
      </c>
    </row>
    <row r="4818">
      <c r="A4818" t="inlineStr">
        <is>
          <t>TQRMNOP125767</t>
        </is>
      </c>
      <c r="B4818" t="n">
        <v>2025</v>
      </c>
      <c r="C4818" t="n">
        <v>1</v>
      </c>
      <c r="D4818" t="n">
        <v>1</v>
      </c>
      <c r="E4818" t="inlineStr">
        <is>
          <t>S</t>
        </is>
      </c>
      <c r="F4818" t="n">
        <v>32</v>
      </c>
      <c r="G4818" t="n">
        <v>988</v>
      </c>
      <c r="H4818" t="n">
        <v>3</v>
      </c>
      <c r="I4818" t="n">
        <v>2</v>
      </c>
      <c r="J4818" t="n">
        <v>26</v>
      </c>
      <c r="K4818" t="n">
        <v>2</v>
      </c>
      <c r="L4818" t="n">
        <v>3</v>
      </c>
      <c r="M4818" t="n">
        <v>2</v>
      </c>
      <c r="R4818" s="15" t="n">
        <v>0</v>
      </c>
      <c r="S4818" s="15" t="n">
        <v>0</v>
      </c>
      <c r="T4818" s="15" t="n">
        <v>0</v>
      </c>
      <c r="U4818" s="15" t="n">
        <v>133500</v>
      </c>
      <c r="V4818">
        <f>IFERROR(VLOOKUP(D4818,Tablas_Equivalencia!$A$3:$B$8,2,FALSE),"Sin dato")</f>
        <v/>
      </c>
      <c r="W4818">
        <f>IFERROR(VLOOKUP(L4818,Tablas_Equivalencia!$D$3:$E$9,2,FALSE),"Sin dato")</f>
        <v/>
      </c>
      <c r="X4818">
        <f>IF(I4818=1,"Varón","Mujer")</f>
        <v/>
      </c>
      <c r="Y4818">
        <f>IFERROR(VLOOKUP(M4818,Tablas_Equivalencia!$G$3:$H$6,2,FALSE),"Sin dato")</f>
        <v/>
      </c>
      <c r="Z4818">
        <f>IF(J4818&lt;=24,"18-24","25-29")</f>
        <v/>
      </c>
      <c r="AA4818">
        <f>IF(M4818&lt;&gt;1,"",IF(P4818=2,1,0))</f>
        <v/>
      </c>
      <c r="AB4818">
        <f>IF(M4818&lt;&gt;1,"",IF(O4818&gt;=2,1,0))</f>
        <v/>
      </c>
      <c r="AC4818">
        <f>IF(M4818&lt;&gt;1,"",IF(OR(Q4818=999,Q4818=""),"",IF(OR(Q4818&lt;35,Q4818&gt;48),1,0)))</f>
        <v/>
      </c>
      <c r="AD4818">
        <f>IF(COUNT(AA4818:AC4818)&lt;3,"",SUM(AA4818:AC4818))</f>
        <v/>
      </c>
      <c r="AE4818">
        <f>IF(L4818&gt;=4,2,IF(L4818&gt;=2,1,0))</f>
        <v/>
      </c>
      <c r="AF4818">
        <f>IF(L4818&gt;=5,1,0)</f>
        <v/>
      </c>
      <c r="AG4818">
        <f>AE4818+AF4818</f>
        <v/>
      </c>
      <c r="AH4818" s="15">
        <f>IF(M4818&lt;&gt;1,"",IF(OR(R4818=-9,R4818=""),"",R4818))</f>
        <v/>
      </c>
      <c r="AI4818">
        <f>IF(M4818&lt;&gt;1,"",IF(OR(Q4818=999,Q4818=""),"",Q4818))</f>
        <v/>
      </c>
    </row>
    <row r="4819">
      <c r="A4819" t="inlineStr">
        <is>
          <t>TQRMNOP125794</t>
        </is>
      </c>
      <c r="B4819" t="n">
        <v>2025</v>
      </c>
      <c r="C4819" t="n">
        <v>1</v>
      </c>
      <c r="D4819" t="n">
        <v>44</v>
      </c>
      <c r="E4819" t="inlineStr">
        <is>
          <t>N</t>
        </is>
      </c>
      <c r="F4819" t="n">
        <v>93</v>
      </c>
      <c r="G4819" t="n">
        <v>1656</v>
      </c>
      <c r="H4819" t="n">
        <v>1</v>
      </c>
      <c r="I4819" t="n">
        <v>1</v>
      </c>
      <c r="J4819" t="n">
        <v>25</v>
      </c>
      <c r="K4819" t="n">
        <v>2</v>
      </c>
      <c r="L4819" t="n">
        <v>4</v>
      </c>
      <c r="M4819" t="n">
        <v>1</v>
      </c>
      <c r="N4819" t="n">
        <v>2</v>
      </c>
      <c r="O4819" t="n">
        <v>1</v>
      </c>
      <c r="P4819" t="n">
        <v>2</v>
      </c>
      <c r="Q4819" t="n">
        <v>49</v>
      </c>
      <c r="R4819" s="15" t="n">
        <v>963000</v>
      </c>
      <c r="S4819" s="15" t="n">
        <v>349000</v>
      </c>
      <c r="T4819" s="15" t="n">
        <v>1312000</v>
      </c>
      <c r="U4819" s="15" t="n">
        <v>273300</v>
      </c>
      <c r="V4819">
        <f>IFERROR(VLOOKUP(D4819,Tablas_Equivalencia!$A$3:$B$8,2,FALSE),"Sin dato")</f>
        <v/>
      </c>
      <c r="W4819">
        <f>IFERROR(VLOOKUP(L4819,Tablas_Equivalencia!$D$3:$E$9,2,FALSE),"Sin dato")</f>
        <v/>
      </c>
      <c r="X4819">
        <f>IF(I4819=1,"Varón","Mujer")</f>
        <v/>
      </c>
      <c r="Y4819">
        <f>IFERROR(VLOOKUP(M4819,Tablas_Equivalencia!$G$3:$H$6,2,FALSE),"Sin dato")</f>
        <v/>
      </c>
      <c r="Z4819">
        <f>IF(J4819&lt;=24,"18-24","25-29")</f>
        <v/>
      </c>
      <c r="AA4819">
        <f>IF(M4819&lt;&gt;1,"",IF(P4819=2,1,0))</f>
        <v/>
      </c>
      <c r="AB4819">
        <f>IF(M4819&lt;&gt;1,"",IF(O4819&gt;=2,1,0))</f>
        <v/>
      </c>
      <c r="AC4819">
        <f>IF(M4819&lt;&gt;1,"",IF(OR(Q4819=999,Q4819=""),"",IF(OR(Q4819&lt;35,Q4819&gt;48),1,0)))</f>
        <v/>
      </c>
      <c r="AD4819">
        <f>IF(COUNT(AA4819:AC4819)&lt;3,"",SUM(AA4819:AC4819))</f>
        <v/>
      </c>
      <c r="AE4819">
        <f>IF(L4819&gt;=4,2,IF(L4819&gt;=2,1,0))</f>
        <v/>
      </c>
      <c r="AF4819">
        <f>IF(L4819&gt;=5,1,0)</f>
        <v/>
      </c>
      <c r="AG4819">
        <f>AE4819+AF4819</f>
        <v/>
      </c>
      <c r="AH4819" s="15">
        <f>IF(M4819&lt;&gt;1,"",IF(OR(R4819=-9,R4819=""),"",R4819))</f>
        <v/>
      </c>
      <c r="AI4819">
        <f>IF(M4819&lt;&gt;1,"",IF(OR(Q4819=999,Q4819=""),"",Q4819))</f>
        <v/>
      </c>
    </row>
    <row r="4820">
      <c r="A4820" t="inlineStr">
        <is>
          <t>TQRMNOP125797</t>
        </is>
      </c>
      <c r="B4820" t="n">
        <v>2025</v>
      </c>
      <c r="C4820" t="n">
        <v>1</v>
      </c>
      <c r="D4820" t="n">
        <v>43</v>
      </c>
      <c r="E4820" t="inlineStr">
        <is>
          <t>S</t>
        </is>
      </c>
      <c r="F4820" t="n">
        <v>30</v>
      </c>
      <c r="G4820" t="n">
        <v>679</v>
      </c>
      <c r="H4820" t="n">
        <v>3</v>
      </c>
      <c r="I4820" t="n">
        <v>2</v>
      </c>
      <c r="J4820" t="n">
        <v>22</v>
      </c>
      <c r="K4820" t="n">
        <v>2</v>
      </c>
      <c r="L4820" t="n">
        <v>5</v>
      </c>
      <c r="M4820" t="n">
        <v>3</v>
      </c>
      <c r="R4820" s="15" t="n">
        <v>0</v>
      </c>
      <c r="S4820" s="15" t="n">
        <v>0</v>
      </c>
      <c r="T4820" s="15" t="n">
        <v>0</v>
      </c>
      <c r="U4820" s="15" t="n">
        <v>190900</v>
      </c>
      <c r="V4820">
        <f>IFERROR(VLOOKUP(D4820,Tablas_Equivalencia!$A$3:$B$8,2,FALSE),"Sin dato")</f>
        <v/>
      </c>
      <c r="W4820">
        <f>IFERROR(VLOOKUP(L4820,Tablas_Equivalencia!$D$3:$E$9,2,FALSE),"Sin dato")</f>
        <v/>
      </c>
      <c r="X4820">
        <f>IF(I4820=1,"Varón","Mujer")</f>
        <v/>
      </c>
      <c r="Y4820">
        <f>IFERROR(VLOOKUP(M4820,Tablas_Equivalencia!$G$3:$H$6,2,FALSE),"Sin dato")</f>
        <v/>
      </c>
      <c r="Z4820">
        <f>IF(J4820&lt;=24,"18-24","25-29")</f>
        <v/>
      </c>
      <c r="AA4820">
        <f>IF(M4820&lt;&gt;1,"",IF(P4820=2,1,0))</f>
        <v/>
      </c>
      <c r="AB4820">
        <f>IF(M4820&lt;&gt;1,"",IF(O4820&gt;=2,1,0))</f>
        <v/>
      </c>
      <c r="AC4820">
        <f>IF(M4820&lt;&gt;1,"",IF(OR(Q4820=999,Q4820=""),"",IF(OR(Q4820&lt;35,Q4820&gt;48),1,0)))</f>
        <v/>
      </c>
      <c r="AD4820">
        <f>IF(COUNT(AA4820:AC4820)&lt;3,"",SUM(AA4820:AC4820))</f>
        <v/>
      </c>
      <c r="AE4820">
        <f>IF(L4820&gt;=4,2,IF(L4820&gt;=2,1,0))</f>
        <v/>
      </c>
      <c r="AF4820">
        <f>IF(L4820&gt;=5,1,0)</f>
        <v/>
      </c>
      <c r="AG4820">
        <f>AE4820+AF4820</f>
        <v/>
      </c>
      <c r="AH4820" s="15">
        <f>IF(M4820&lt;&gt;1,"",IF(OR(R4820=-9,R4820=""),"",R4820))</f>
        <v/>
      </c>
      <c r="AI4820">
        <f>IF(M4820&lt;&gt;1,"",IF(OR(Q4820=999,Q4820=""),"",Q4820))</f>
        <v/>
      </c>
    </row>
    <row r="4821">
      <c r="A4821" t="inlineStr">
        <is>
          <t>TQRMNOP125803</t>
        </is>
      </c>
      <c r="B4821" t="n">
        <v>2025</v>
      </c>
      <c r="C4821" t="n">
        <v>1</v>
      </c>
      <c r="D4821" t="n">
        <v>42</v>
      </c>
      <c r="E4821" t="inlineStr">
        <is>
          <t>S</t>
        </is>
      </c>
      <c r="F4821" t="n">
        <v>10</v>
      </c>
      <c r="G4821" t="n">
        <v>1002</v>
      </c>
      <c r="H4821" t="n">
        <v>3</v>
      </c>
      <c r="I4821" t="n">
        <v>2</v>
      </c>
      <c r="J4821" t="n">
        <v>20</v>
      </c>
      <c r="K4821" t="n">
        <v>2</v>
      </c>
      <c r="L4821" t="n">
        <v>5</v>
      </c>
      <c r="M4821" t="n">
        <v>2</v>
      </c>
      <c r="R4821" s="15" t="n">
        <v>0</v>
      </c>
      <c r="S4821" s="15" t="n">
        <v>0</v>
      </c>
      <c r="T4821" s="15" t="n">
        <v>0</v>
      </c>
      <c r="U4821" s="15" t="n">
        <v>230700</v>
      </c>
      <c r="V4821">
        <f>IFERROR(VLOOKUP(D4821,Tablas_Equivalencia!$A$3:$B$8,2,FALSE),"Sin dato")</f>
        <v/>
      </c>
      <c r="W4821">
        <f>IFERROR(VLOOKUP(L4821,Tablas_Equivalencia!$D$3:$E$9,2,FALSE),"Sin dato")</f>
        <v/>
      </c>
      <c r="X4821">
        <f>IF(I4821=1,"Varón","Mujer")</f>
        <v/>
      </c>
      <c r="Y4821">
        <f>IFERROR(VLOOKUP(M4821,Tablas_Equivalencia!$G$3:$H$6,2,FALSE),"Sin dato")</f>
        <v/>
      </c>
      <c r="Z4821">
        <f>IF(J4821&lt;=24,"18-24","25-29")</f>
        <v/>
      </c>
      <c r="AA4821">
        <f>IF(M4821&lt;&gt;1,"",IF(P4821=2,1,0))</f>
        <v/>
      </c>
      <c r="AB4821">
        <f>IF(M4821&lt;&gt;1,"",IF(O4821&gt;=2,1,0))</f>
        <v/>
      </c>
      <c r="AC4821">
        <f>IF(M4821&lt;&gt;1,"",IF(OR(Q4821=999,Q4821=""),"",IF(OR(Q4821&lt;35,Q4821&gt;48),1,0)))</f>
        <v/>
      </c>
      <c r="AD4821">
        <f>IF(COUNT(AA4821:AC4821)&lt;3,"",SUM(AA4821:AC4821))</f>
        <v/>
      </c>
      <c r="AE4821">
        <f>IF(L4821&gt;=4,2,IF(L4821&gt;=2,1,0))</f>
        <v/>
      </c>
      <c r="AF4821">
        <f>IF(L4821&gt;=5,1,0)</f>
        <v/>
      </c>
      <c r="AG4821">
        <f>AE4821+AF4821</f>
        <v/>
      </c>
      <c r="AH4821" s="15">
        <f>IF(M4821&lt;&gt;1,"",IF(OR(R4821=-9,R4821=""),"",R4821))</f>
        <v/>
      </c>
      <c r="AI4821">
        <f>IF(M4821&lt;&gt;1,"",IF(OR(Q4821=999,Q4821=""),"",Q4821))</f>
        <v/>
      </c>
    </row>
    <row r="4822">
      <c r="A4822" t="inlineStr">
        <is>
          <t>TQRMNOP125813</t>
        </is>
      </c>
      <c r="B4822" t="n">
        <v>2025</v>
      </c>
      <c r="C4822" t="n">
        <v>1</v>
      </c>
      <c r="D4822" t="n">
        <v>43</v>
      </c>
      <c r="E4822" t="inlineStr">
        <is>
          <t>S</t>
        </is>
      </c>
      <c r="F4822" t="n">
        <v>20</v>
      </c>
      <c r="G4822" t="n">
        <v>453</v>
      </c>
      <c r="H4822" t="n">
        <v>2</v>
      </c>
      <c r="I4822" t="n">
        <v>1</v>
      </c>
      <c r="J4822" t="n">
        <v>22</v>
      </c>
      <c r="K4822" t="n">
        <v>2</v>
      </c>
      <c r="L4822" t="n">
        <v>4</v>
      </c>
      <c r="M4822" t="n">
        <v>2</v>
      </c>
      <c r="R4822" s="15" t="n">
        <v>0</v>
      </c>
      <c r="S4822" s="15" t="n">
        <v>0</v>
      </c>
      <c r="T4822" s="15" t="n">
        <v>0</v>
      </c>
      <c r="U4822" s="15" t="n">
        <v>80000</v>
      </c>
      <c r="V4822">
        <f>IFERROR(VLOOKUP(D4822,Tablas_Equivalencia!$A$3:$B$8,2,FALSE),"Sin dato")</f>
        <v/>
      </c>
      <c r="W4822">
        <f>IFERROR(VLOOKUP(L4822,Tablas_Equivalencia!$D$3:$E$9,2,FALSE),"Sin dato")</f>
        <v/>
      </c>
      <c r="X4822">
        <f>IF(I4822=1,"Varón","Mujer")</f>
        <v/>
      </c>
      <c r="Y4822">
        <f>IFERROR(VLOOKUP(M4822,Tablas_Equivalencia!$G$3:$H$6,2,FALSE),"Sin dato")</f>
        <v/>
      </c>
      <c r="Z4822">
        <f>IF(J4822&lt;=24,"18-24","25-29")</f>
        <v/>
      </c>
      <c r="AA4822">
        <f>IF(M4822&lt;&gt;1,"",IF(P4822=2,1,0))</f>
        <v/>
      </c>
      <c r="AB4822">
        <f>IF(M4822&lt;&gt;1,"",IF(O4822&gt;=2,1,0))</f>
        <v/>
      </c>
      <c r="AC4822">
        <f>IF(M4822&lt;&gt;1,"",IF(OR(Q4822=999,Q4822=""),"",IF(OR(Q4822&lt;35,Q4822&gt;48),1,0)))</f>
        <v/>
      </c>
      <c r="AD4822">
        <f>IF(COUNT(AA4822:AC4822)&lt;3,"",SUM(AA4822:AC4822))</f>
        <v/>
      </c>
      <c r="AE4822">
        <f>IF(L4822&gt;=4,2,IF(L4822&gt;=2,1,0))</f>
        <v/>
      </c>
      <c r="AF4822">
        <f>IF(L4822&gt;=5,1,0)</f>
        <v/>
      </c>
      <c r="AG4822">
        <f>AE4822+AF4822</f>
        <v/>
      </c>
      <c r="AH4822" s="15">
        <f>IF(M4822&lt;&gt;1,"",IF(OR(R4822=-9,R4822=""),"",R4822))</f>
        <v/>
      </c>
      <c r="AI4822">
        <f>IF(M4822&lt;&gt;1,"",IF(OR(Q4822=999,Q4822=""),"",Q4822))</f>
        <v/>
      </c>
    </row>
    <row r="4823">
      <c r="A4823" t="inlineStr">
        <is>
          <t>TQRMNOP125815</t>
        </is>
      </c>
      <c r="B4823" t="n">
        <v>2025</v>
      </c>
      <c r="C4823" t="n">
        <v>1</v>
      </c>
      <c r="D4823" t="n">
        <v>1</v>
      </c>
      <c r="E4823" t="inlineStr">
        <is>
          <t>S</t>
        </is>
      </c>
      <c r="F4823" t="n">
        <v>33</v>
      </c>
      <c r="G4823" t="n">
        <v>640</v>
      </c>
      <c r="H4823" t="n">
        <v>2</v>
      </c>
      <c r="I4823" t="n">
        <v>1</v>
      </c>
      <c r="J4823" t="n">
        <v>22</v>
      </c>
      <c r="K4823" t="n">
        <v>2</v>
      </c>
      <c r="L4823" t="n">
        <v>6</v>
      </c>
      <c r="M4823" t="n">
        <v>1</v>
      </c>
      <c r="N4823" t="n">
        <v>3</v>
      </c>
      <c r="O4823" t="n">
        <v>1</v>
      </c>
      <c r="P4823" t="n">
        <v>1</v>
      </c>
      <c r="Q4823" t="n">
        <v>44</v>
      </c>
      <c r="R4823" s="15" t="n">
        <v>1807000</v>
      </c>
      <c r="S4823" s="15" t="n">
        <v>0</v>
      </c>
      <c r="T4823" s="15" t="n">
        <v>1807000</v>
      </c>
      <c r="U4823" s="15" t="n">
        <v>132200</v>
      </c>
      <c r="V4823">
        <f>IFERROR(VLOOKUP(D4823,Tablas_Equivalencia!$A$3:$B$8,2,FALSE),"Sin dato")</f>
        <v/>
      </c>
      <c r="W4823">
        <f>IFERROR(VLOOKUP(L4823,Tablas_Equivalencia!$D$3:$E$9,2,FALSE),"Sin dato")</f>
        <v/>
      </c>
      <c r="X4823">
        <f>IF(I4823=1,"Varón","Mujer")</f>
        <v/>
      </c>
      <c r="Y4823">
        <f>IFERROR(VLOOKUP(M4823,Tablas_Equivalencia!$G$3:$H$6,2,FALSE),"Sin dato")</f>
        <v/>
      </c>
      <c r="Z4823">
        <f>IF(J4823&lt;=24,"18-24","25-29")</f>
        <v/>
      </c>
      <c r="AA4823">
        <f>IF(M4823&lt;&gt;1,"",IF(P4823=2,1,0))</f>
        <v/>
      </c>
      <c r="AB4823">
        <f>IF(M4823&lt;&gt;1,"",IF(O4823&gt;=2,1,0))</f>
        <v/>
      </c>
      <c r="AC4823">
        <f>IF(M4823&lt;&gt;1,"",IF(OR(Q4823=999,Q4823=""),"",IF(OR(Q4823&lt;35,Q4823&gt;48),1,0)))</f>
        <v/>
      </c>
      <c r="AD4823">
        <f>IF(COUNT(AA4823:AC4823)&lt;3,"",SUM(AA4823:AC4823))</f>
        <v/>
      </c>
      <c r="AE4823">
        <f>IF(L4823&gt;=4,2,IF(L4823&gt;=2,1,0))</f>
        <v/>
      </c>
      <c r="AF4823">
        <f>IF(L4823&gt;=5,1,0)</f>
        <v/>
      </c>
      <c r="AG4823">
        <f>AE4823+AF4823</f>
        <v/>
      </c>
      <c r="AH4823" s="15">
        <f>IF(M4823&lt;&gt;1,"",IF(OR(R4823=-9,R4823=""),"",R4823))</f>
        <v/>
      </c>
      <c r="AI4823">
        <f>IF(M4823&lt;&gt;1,"",IF(OR(Q4823=999,Q4823=""),"",Q4823))</f>
        <v/>
      </c>
    </row>
    <row r="4824">
      <c r="A4824" t="inlineStr">
        <is>
          <t>TQRMNOP125823</t>
        </is>
      </c>
      <c r="B4824" t="n">
        <v>2025</v>
      </c>
      <c r="C4824" t="n">
        <v>1</v>
      </c>
      <c r="D4824" t="n">
        <v>1</v>
      </c>
      <c r="E4824" t="inlineStr">
        <is>
          <t>S</t>
        </is>
      </c>
      <c r="F4824" t="n">
        <v>33</v>
      </c>
      <c r="G4824" t="n">
        <v>1110</v>
      </c>
      <c r="H4824" t="n">
        <v>3</v>
      </c>
      <c r="I4824" t="n">
        <v>2</v>
      </c>
      <c r="J4824" t="n">
        <v>18</v>
      </c>
      <c r="K4824" t="n">
        <v>1</v>
      </c>
      <c r="L4824" t="n">
        <v>5</v>
      </c>
      <c r="M4824" t="n">
        <v>1</v>
      </c>
      <c r="N4824" t="n">
        <v>2</v>
      </c>
      <c r="O4824" t="n">
        <v>2</v>
      </c>
      <c r="P4824" t="n">
        <v>2</v>
      </c>
      <c r="Q4824" t="n">
        <v>10</v>
      </c>
      <c r="R4824" s="15" t="n">
        <v>251000</v>
      </c>
      <c r="S4824" s="15" t="n">
        <v>56000</v>
      </c>
      <c r="T4824" s="15" t="n">
        <v>307000</v>
      </c>
      <c r="U4824" s="15" t="n">
        <v>121600</v>
      </c>
      <c r="V4824">
        <f>IFERROR(VLOOKUP(D4824,Tablas_Equivalencia!$A$3:$B$8,2,FALSE),"Sin dato")</f>
        <v/>
      </c>
      <c r="W4824">
        <f>IFERROR(VLOOKUP(L4824,Tablas_Equivalencia!$D$3:$E$9,2,FALSE),"Sin dato")</f>
        <v/>
      </c>
      <c r="X4824">
        <f>IF(I4824=1,"Varón","Mujer")</f>
        <v/>
      </c>
      <c r="Y4824">
        <f>IFERROR(VLOOKUP(M4824,Tablas_Equivalencia!$G$3:$H$6,2,FALSE),"Sin dato")</f>
        <v/>
      </c>
      <c r="Z4824">
        <f>IF(J4824&lt;=24,"18-24","25-29")</f>
        <v/>
      </c>
      <c r="AA4824">
        <f>IF(M4824&lt;&gt;1,"",IF(P4824=2,1,0))</f>
        <v/>
      </c>
      <c r="AB4824">
        <f>IF(M4824&lt;&gt;1,"",IF(O4824&gt;=2,1,0))</f>
        <v/>
      </c>
      <c r="AC4824">
        <f>IF(M4824&lt;&gt;1,"",IF(OR(Q4824=999,Q4824=""),"",IF(OR(Q4824&lt;35,Q4824&gt;48),1,0)))</f>
        <v/>
      </c>
      <c r="AD4824">
        <f>IF(COUNT(AA4824:AC4824)&lt;3,"",SUM(AA4824:AC4824))</f>
        <v/>
      </c>
      <c r="AE4824">
        <f>IF(L4824&gt;=4,2,IF(L4824&gt;=2,1,0))</f>
        <v/>
      </c>
      <c r="AF4824">
        <f>IF(L4824&gt;=5,1,0)</f>
        <v/>
      </c>
      <c r="AG4824">
        <f>AE4824+AF4824</f>
        <v/>
      </c>
      <c r="AH4824" s="15">
        <f>IF(M4824&lt;&gt;1,"",IF(OR(R4824=-9,R4824=""),"",R4824))</f>
        <v/>
      </c>
      <c r="AI4824">
        <f>IF(M4824&lt;&gt;1,"",IF(OR(Q4824=999,Q4824=""),"",Q4824))</f>
        <v/>
      </c>
    </row>
    <row r="4825">
      <c r="A4825" t="inlineStr">
        <is>
          <t>TQRMNOP125831</t>
        </is>
      </c>
      <c r="B4825" t="n">
        <v>2025</v>
      </c>
      <c r="C4825" t="n">
        <v>1</v>
      </c>
      <c r="D4825" t="n">
        <v>42</v>
      </c>
      <c r="E4825" t="inlineStr">
        <is>
          <t>N</t>
        </is>
      </c>
      <c r="F4825" t="n">
        <v>25</v>
      </c>
      <c r="G4825" t="n">
        <v>1184</v>
      </c>
      <c r="H4825" t="n">
        <v>1</v>
      </c>
      <c r="I4825" t="n">
        <v>1</v>
      </c>
      <c r="J4825" t="n">
        <v>24</v>
      </c>
      <c r="K4825" t="n">
        <v>2</v>
      </c>
      <c r="L4825" t="n">
        <v>6</v>
      </c>
      <c r="M4825" t="n">
        <v>1</v>
      </c>
      <c r="N4825" t="n">
        <v>3</v>
      </c>
      <c r="O4825" t="n">
        <v>1</v>
      </c>
      <c r="P4825" t="n">
        <v>1</v>
      </c>
      <c r="Q4825" t="n">
        <v>53</v>
      </c>
      <c r="R4825" s="15" t="n">
        <v>-9</v>
      </c>
      <c r="S4825" s="15" t="n">
        <v>0</v>
      </c>
      <c r="T4825" s="15" t="n">
        <v>0</v>
      </c>
      <c r="U4825" s="15" t="n">
        <v>117900</v>
      </c>
      <c r="V4825">
        <f>IFERROR(VLOOKUP(D4825,Tablas_Equivalencia!$A$3:$B$8,2,FALSE),"Sin dato")</f>
        <v/>
      </c>
      <c r="W4825">
        <f>IFERROR(VLOOKUP(L4825,Tablas_Equivalencia!$D$3:$E$9,2,FALSE),"Sin dato")</f>
        <v/>
      </c>
      <c r="X4825">
        <f>IF(I4825=1,"Varón","Mujer")</f>
        <v/>
      </c>
      <c r="Y4825">
        <f>IFERROR(VLOOKUP(M4825,Tablas_Equivalencia!$G$3:$H$6,2,FALSE),"Sin dato")</f>
        <v/>
      </c>
      <c r="Z4825">
        <f>IF(J4825&lt;=24,"18-24","25-29")</f>
        <v/>
      </c>
      <c r="AA4825">
        <f>IF(M4825&lt;&gt;1,"",IF(P4825=2,1,0))</f>
        <v/>
      </c>
      <c r="AB4825">
        <f>IF(M4825&lt;&gt;1,"",IF(O4825&gt;=2,1,0))</f>
        <v/>
      </c>
      <c r="AC4825">
        <f>IF(M4825&lt;&gt;1,"",IF(OR(Q4825=999,Q4825=""),"",IF(OR(Q4825&lt;35,Q4825&gt;48),1,0)))</f>
        <v/>
      </c>
      <c r="AD4825">
        <f>IF(COUNT(AA4825:AC4825)&lt;3,"",SUM(AA4825:AC4825))</f>
        <v/>
      </c>
      <c r="AE4825">
        <f>IF(L4825&gt;=4,2,IF(L4825&gt;=2,1,0))</f>
        <v/>
      </c>
      <c r="AF4825">
        <f>IF(L4825&gt;=5,1,0)</f>
        <v/>
      </c>
      <c r="AG4825">
        <f>AE4825+AF4825</f>
        <v/>
      </c>
      <c r="AH4825" s="15">
        <f>IF(M4825&lt;&gt;1,"",IF(OR(R4825=-9,R4825=""),"",R4825))</f>
        <v/>
      </c>
      <c r="AI4825">
        <f>IF(M4825&lt;&gt;1,"",IF(OR(Q4825=999,Q4825=""),"",Q4825))</f>
        <v/>
      </c>
    </row>
    <row r="4826">
      <c r="A4826" t="inlineStr">
        <is>
          <t>TQRMNOP125840</t>
        </is>
      </c>
      <c r="B4826" t="n">
        <v>2025</v>
      </c>
      <c r="C4826" t="n">
        <v>1</v>
      </c>
      <c r="D4826" t="n">
        <v>43</v>
      </c>
      <c r="E4826" t="inlineStr">
        <is>
          <t>N</t>
        </is>
      </c>
      <c r="F4826" t="n">
        <v>29</v>
      </c>
      <c r="G4826" t="n">
        <v>398</v>
      </c>
      <c r="H4826" t="n">
        <v>1</v>
      </c>
      <c r="I4826" t="n">
        <v>1</v>
      </c>
      <c r="J4826" t="n">
        <v>20</v>
      </c>
      <c r="K4826" t="n">
        <v>2</v>
      </c>
      <c r="L4826" t="n">
        <v>4</v>
      </c>
      <c r="M4826" t="n">
        <v>1</v>
      </c>
      <c r="N4826" t="n">
        <v>2</v>
      </c>
      <c r="O4826" t="n">
        <v>2</v>
      </c>
      <c r="P4826" t="n">
        <v>2</v>
      </c>
      <c r="Q4826" t="n">
        <v>36</v>
      </c>
      <c r="R4826" s="15" t="n">
        <v>1031000</v>
      </c>
      <c r="S4826" s="15" t="n">
        <v>0</v>
      </c>
      <c r="T4826" s="15" t="n">
        <v>1031000</v>
      </c>
      <c r="U4826" s="15" t="n">
        <v>352700</v>
      </c>
      <c r="V4826">
        <f>IFERROR(VLOOKUP(D4826,Tablas_Equivalencia!$A$3:$B$8,2,FALSE),"Sin dato")</f>
        <v/>
      </c>
      <c r="W4826">
        <f>IFERROR(VLOOKUP(L4826,Tablas_Equivalencia!$D$3:$E$9,2,FALSE),"Sin dato")</f>
        <v/>
      </c>
      <c r="X4826">
        <f>IF(I4826=1,"Varón","Mujer")</f>
        <v/>
      </c>
      <c r="Y4826">
        <f>IFERROR(VLOOKUP(M4826,Tablas_Equivalencia!$G$3:$H$6,2,FALSE),"Sin dato")</f>
        <v/>
      </c>
      <c r="Z4826">
        <f>IF(J4826&lt;=24,"18-24","25-29")</f>
        <v/>
      </c>
      <c r="AA4826">
        <f>IF(M4826&lt;&gt;1,"",IF(P4826=2,1,0))</f>
        <v/>
      </c>
      <c r="AB4826">
        <f>IF(M4826&lt;&gt;1,"",IF(O4826&gt;=2,1,0))</f>
        <v/>
      </c>
      <c r="AC4826">
        <f>IF(M4826&lt;&gt;1,"",IF(OR(Q4826=999,Q4826=""),"",IF(OR(Q4826&lt;35,Q4826&gt;48),1,0)))</f>
        <v/>
      </c>
      <c r="AD4826">
        <f>IF(COUNT(AA4826:AC4826)&lt;3,"",SUM(AA4826:AC4826))</f>
        <v/>
      </c>
      <c r="AE4826">
        <f>IF(L4826&gt;=4,2,IF(L4826&gt;=2,1,0))</f>
        <v/>
      </c>
      <c r="AF4826">
        <f>IF(L4826&gt;=5,1,0)</f>
        <v/>
      </c>
      <c r="AG4826">
        <f>AE4826+AF4826</f>
        <v/>
      </c>
      <c r="AH4826" s="15">
        <f>IF(M4826&lt;&gt;1,"",IF(OR(R4826=-9,R4826=""),"",R4826))</f>
        <v/>
      </c>
      <c r="AI4826">
        <f>IF(M4826&lt;&gt;1,"",IF(OR(Q4826=999,Q4826=""),"",Q4826))</f>
        <v/>
      </c>
    </row>
    <row r="4827">
      <c r="A4827" t="inlineStr">
        <is>
          <t>TQRMNOP125850</t>
        </is>
      </c>
      <c r="B4827" t="n">
        <v>2025</v>
      </c>
      <c r="C4827" t="n">
        <v>1</v>
      </c>
      <c r="D4827" t="n">
        <v>41</v>
      </c>
      <c r="E4827" t="inlineStr">
        <is>
          <t>N</t>
        </is>
      </c>
      <c r="F4827" t="n">
        <v>15</v>
      </c>
      <c r="G4827" t="n">
        <v>983</v>
      </c>
      <c r="H4827" t="n">
        <v>2</v>
      </c>
      <c r="I4827" t="n">
        <v>1</v>
      </c>
      <c r="J4827" t="n">
        <v>24</v>
      </c>
      <c r="K4827" t="n">
        <v>2</v>
      </c>
      <c r="L4827" t="n">
        <v>4</v>
      </c>
      <c r="M4827" t="n">
        <v>3</v>
      </c>
      <c r="R4827" s="15" t="n">
        <v>0</v>
      </c>
      <c r="S4827" s="15" t="n">
        <v>0</v>
      </c>
      <c r="T4827" s="15" t="n">
        <v>0</v>
      </c>
      <c r="U4827" s="15" t="n">
        <v>249300</v>
      </c>
      <c r="V4827">
        <f>IFERROR(VLOOKUP(D4827,Tablas_Equivalencia!$A$3:$B$8,2,FALSE),"Sin dato")</f>
        <v/>
      </c>
      <c r="W4827">
        <f>IFERROR(VLOOKUP(L4827,Tablas_Equivalencia!$D$3:$E$9,2,FALSE),"Sin dato")</f>
        <v/>
      </c>
      <c r="X4827">
        <f>IF(I4827=1,"Varón","Mujer")</f>
        <v/>
      </c>
      <c r="Y4827">
        <f>IFERROR(VLOOKUP(M4827,Tablas_Equivalencia!$G$3:$H$6,2,FALSE),"Sin dato")</f>
        <v/>
      </c>
      <c r="Z4827">
        <f>IF(J4827&lt;=24,"18-24","25-29")</f>
        <v/>
      </c>
      <c r="AA4827">
        <f>IF(M4827&lt;&gt;1,"",IF(P4827=2,1,0))</f>
        <v/>
      </c>
      <c r="AB4827">
        <f>IF(M4827&lt;&gt;1,"",IF(O4827&gt;=2,1,0))</f>
        <v/>
      </c>
      <c r="AC4827">
        <f>IF(M4827&lt;&gt;1,"",IF(OR(Q4827=999,Q4827=""),"",IF(OR(Q4827&lt;35,Q4827&gt;48),1,0)))</f>
        <v/>
      </c>
      <c r="AD4827">
        <f>IF(COUNT(AA4827:AC4827)&lt;3,"",SUM(AA4827:AC4827))</f>
        <v/>
      </c>
      <c r="AE4827">
        <f>IF(L4827&gt;=4,2,IF(L4827&gt;=2,1,0))</f>
        <v/>
      </c>
      <c r="AF4827">
        <f>IF(L4827&gt;=5,1,0)</f>
        <v/>
      </c>
      <c r="AG4827">
        <f>AE4827+AF4827</f>
        <v/>
      </c>
      <c r="AH4827" s="15">
        <f>IF(M4827&lt;&gt;1,"",IF(OR(R4827=-9,R4827=""),"",R4827))</f>
        <v/>
      </c>
      <c r="AI4827">
        <f>IF(M4827&lt;&gt;1,"",IF(OR(Q4827=999,Q4827=""),"",Q4827))</f>
        <v/>
      </c>
    </row>
    <row r="4828">
      <c r="A4828" t="inlineStr">
        <is>
          <t>TQRMNOP125852</t>
        </is>
      </c>
      <c r="B4828" t="n">
        <v>2025</v>
      </c>
      <c r="C4828" t="n">
        <v>1</v>
      </c>
      <c r="D4828" t="n">
        <v>1</v>
      </c>
      <c r="E4828" t="inlineStr">
        <is>
          <t>S</t>
        </is>
      </c>
      <c r="F4828" t="n">
        <v>32</v>
      </c>
      <c r="G4828" t="n">
        <v>1180</v>
      </c>
      <c r="H4828" t="n">
        <v>1</v>
      </c>
      <c r="I4828" t="n">
        <v>1</v>
      </c>
      <c r="J4828" t="n">
        <v>26</v>
      </c>
      <c r="K4828" t="n">
        <v>2</v>
      </c>
      <c r="L4828" t="n">
        <v>7</v>
      </c>
      <c r="M4828" t="n">
        <v>1</v>
      </c>
      <c r="N4828" t="n">
        <v>3</v>
      </c>
      <c r="O4828" t="n">
        <v>2</v>
      </c>
      <c r="P4828" t="n">
        <v>2</v>
      </c>
      <c r="Q4828" t="n">
        <v>40</v>
      </c>
      <c r="R4828" s="15" t="n">
        <v>355000</v>
      </c>
      <c r="S4828" s="15" t="n">
        <v>0</v>
      </c>
      <c r="T4828" s="15" t="n">
        <v>355000</v>
      </c>
      <c r="U4828" s="15" t="n">
        <v>209300</v>
      </c>
      <c r="V4828">
        <f>IFERROR(VLOOKUP(D4828,Tablas_Equivalencia!$A$3:$B$8,2,FALSE),"Sin dato")</f>
        <v/>
      </c>
      <c r="W4828">
        <f>IFERROR(VLOOKUP(L4828,Tablas_Equivalencia!$D$3:$E$9,2,FALSE),"Sin dato")</f>
        <v/>
      </c>
      <c r="X4828">
        <f>IF(I4828=1,"Varón","Mujer")</f>
        <v/>
      </c>
      <c r="Y4828">
        <f>IFERROR(VLOOKUP(M4828,Tablas_Equivalencia!$G$3:$H$6,2,FALSE),"Sin dato")</f>
        <v/>
      </c>
      <c r="Z4828">
        <f>IF(J4828&lt;=24,"18-24","25-29")</f>
        <v/>
      </c>
      <c r="AA4828">
        <f>IF(M4828&lt;&gt;1,"",IF(P4828=2,1,0))</f>
        <v/>
      </c>
      <c r="AB4828">
        <f>IF(M4828&lt;&gt;1,"",IF(O4828&gt;=2,1,0))</f>
        <v/>
      </c>
      <c r="AC4828">
        <f>IF(M4828&lt;&gt;1,"",IF(OR(Q4828=999,Q4828=""),"",IF(OR(Q4828&lt;35,Q4828&gt;48),1,0)))</f>
        <v/>
      </c>
      <c r="AD4828">
        <f>IF(COUNT(AA4828:AC4828)&lt;3,"",SUM(AA4828:AC4828))</f>
        <v/>
      </c>
      <c r="AE4828">
        <f>IF(L4828&gt;=4,2,IF(L4828&gt;=2,1,0))</f>
        <v/>
      </c>
      <c r="AF4828">
        <f>IF(L4828&gt;=5,1,0)</f>
        <v/>
      </c>
      <c r="AG4828">
        <f>AE4828+AF4828</f>
        <v/>
      </c>
      <c r="AH4828" s="15">
        <f>IF(M4828&lt;&gt;1,"",IF(OR(R4828=-9,R4828=""),"",R4828))</f>
        <v/>
      </c>
      <c r="AI4828">
        <f>IF(M4828&lt;&gt;1,"",IF(OR(Q4828=999,Q4828=""),"",Q4828))</f>
        <v/>
      </c>
    </row>
    <row r="4829">
      <c r="A4829" t="inlineStr">
        <is>
          <t>TQRMNOP125854</t>
        </is>
      </c>
      <c r="B4829" t="n">
        <v>2025</v>
      </c>
      <c r="C4829" t="n">
        <v>1</v>
      </c>
      <c r="D4829" t="n">
        <v>43</v>
      </c>
      <c r="E4829" t="inlineStr">
        <is>
          <t>S</t>
        </is>
      </c>
      <c r="F4829" t="n">
        <v>19</v>
      </c>
      <c r="G4829" t="n">
        <v>692</v>
      </c>
      <c r="H4829" t="n">
        <v>3</v>
      </c>
      <c r="I4829" t="n">
        <v>2</v>
      </c>
      <c r="J4829" t="n">
        <v>24</v>
      </c>
      <c r="K4829" t="n">
        <v>2</v>
      </c>
      <c r="L4829" t="n">
        <v>6</v>
      </c>
      <c r="M4829" t="n">
        <v>1</v>
      </c>
      <c r="N4829" t="n">
        <v>3</v>
      </c>
      <c r="O4829" t="n">
        <v>1</v>
      </c>
      <c r="P4829" t="n">
        <v>1</v>
      </c>
      <c r="Q4829" t="n">
        <v>32</v>
      </c>
      <c r="R4829" s="15" t="n">
        <v>817000</v>
      </c>
      <c r="S4829" s="15" t="n">
        <v>0</v>
      </c>
      <c r="T4829" s="15" t="n">
        <v>817000</v>
      </c>
      <c r="U4829" s="15" t="n">
        <v>122800</v>
      </c>
      <c r="V4829">
        <f>IFERROR(VLOOKUP(D4829,Tablas_Equivalencia!$A$3:$B$8,2,FALSE),"Sin dato")</f>
        <v/>
      </c>
      <c r="W4829">
        <f>IFERROR(VLOOKUP(L4829,Tablas_Equivalencia!$D$3:$E$9,2,FALSE),"Sin dato")</f>
        <v/>
      </c>
      <c r="X4829">
        <f>IF(I4829=1,"Varón","Mujer")</f>
        <v/>
      </c>
      <c r="Y4829">
        <f>IFERROR(VLOOKUP(M4829,Tablas_Equivalencia!$G$3:$H$6,2,FALSE),"Sin dato")</f>
        <v/>
      </c>
      <c r="Z4829">
        <f>IF(J4829&lt;=24,"18-24","25-29")</f>
        <v/>
      </c>
      <c r="AA4829">
        <f>IF(M4829&lt;&gt;1,"",IF(P4829=2,1,0))</f>
        <v/>
      </c>
      <c r="AB4829">
        <f>IF(M4829&lt;&gt;1,"",IF(O4829&gt;=2,1,0))</f>
        <v/>
      </c>
      <c r="AC4829">
        <f>IF(M4829&lt;&gt;1,"",IF(OR(Q4829=999,Q4829=""),"",IF(OR(Q4829&lt;35,Q4829&gt;48),1,0)))</f>
        <v/>
      </c>
      <c r="AD4829">
        <f>IF(COUNT(AA4829:AC4829)&lt;3,"",SUM(AA4829:AC4829))</f>
        <v/>
      </c>
      <c r="AE4829">
        <f>IF(L4829&gt;=4,2,IF(L4829&gt;=2,1,0))</f>
        <v/>
      </c>
      <c r="AF4829">
        <f>IF(L4829&gt;=5,1,0)</f>
        <v/>
      </c>
      <c r="AG4829">
        <f>AE4829+AF4829</f>
        <v/>
      </c>
      <c r="AH4829" s="15">
        <f>IF(M4829&lt;&gt;1,"",IF(OR(R4829=-9,R4829=""),"",R4829))</f>
        <v/>
      </c>
      <c r="AI4829">
        <f>IF(M4829&lt;&gt;1,"",IF(OR(Q4829=999,Q4829=""),"",Q4829))</f>
        <v/>
      </c>
    </row>
    <row r="4830">
      <c r="A4830" t="inlineStr">
        <is>
          <t>TQRMNOP125857</t>
        </is>
      </c>
      <c r="B4830" t="n">
        <v>2025</v>
      </c>
      <c r="C4830" t="n">
        <v>1</v>
      </c>
      <c r="D4830" t="n">
        <v>42</v>
      </c>
      <c r="E4830" t="inlineStr">
        <is>
          <t>S</t>
        </is>
      </c>
      <c r="F4830" t="n">
        <v>10</v>
      </c>
      <c r="G4830" t="n">
        <v>1406</v>
      </c>
      <c r="H4830" t="n">
        <v>3</v>
      </c>
      <c r="I4830" t="n">
        <v>2</v>
      </c>
      <c r="J4830" t="n">
        <v>29</v>
      </c>
      <c r="K4830" t="n">
        <v>1</v>
      </c>
      <c r="L4830" t="n">
        <v>5</v>
      </c>
      <c r="M4830" t="n">
        <v>1</v>
      </c>
      <c r="N4830" t="n">
        <v>2</v>
      </c>
      <c r="O4830" t="n">
        <v>1</v>
      </c>
      <c r="P4830" t="n">
        <v>1</v>
      </c>
      <c r="Q4830" t="n">
        <v>55</v>
      </c>
      <c r="R4830" s="15" t="n">
        <v>966000</v>
      </c>
      <c r="S4830" s="15" t="n">
        <v>0</v>
      </c>
      <c r="T4830" s="15" t="n">
        <v>966000</v>
      </c>
      <c r="U4830" s="15" t="n">
        <v>230600</v>
      </c>
      <c r="V4830">
        <f>IFERROR(VLOOKUP(D4830,Tablas_Equivalencia!$A$3:$B$8,2,FALSE),"Sin dato")</f>
        <v/>
      </c>
      <c r="W4830">
        <f>IFERROR(VLOOKUP(L4830,Tablas_Equivalencia!$D$3:$E$9,2,FALSE),"Sin dato")</f>
        <v/>
      </c>
      <c r="X4830">
        <f>IF(I4830=1,"Varón","Mujer")</f>
        <v/>
      </c>
      <c r="Y4830">
        <f>IFERROR(VLOOKUP(M4830,Tablas_Equivalencia!$G$3:$H$6,2,FALSE),"Sin dato")</f>
        <v/>
      </c>
      <c r="Z4830">
        <f>IF(J4830&lt;=24,"18-24","25-29")</f>
        <v/>
      </c>
      <c r="AA4830">
        <f>IF(M4830&lt;&gt;1,"",IF(P4830=2,1,0))</f>
        <v/>
      </c>
      <c r="AB4830">
        <f>IF(M4830&lt;&gt;1,"",IF(O4830&gt;=2,1,0))</f>
        <v/>
      </c>
      <c r="AC4830">
        <f>IF(M4830&lt;&gt;1,"",IF(OR(Q4830=999,Q4830=""),"",IF(OR(Q4830&lt;35,Q4830&gt;48),1,0)))</f>
        <v/>
      </c>
      <c r="AD4830">
        <f>IF(COUNT(AA4830:AC4830)&lt;3,"",SUM(AA4830:AC4830))</f>
        <v/>
      </c>
      <c r="AE4830">
        <f>IF(L4830&gt;=4,2,IF(L4830&gt;=2,1,0))</f>
        <v/>
      </c>
      <c r="AF4830">
        <f>IF(L4830&gt;=5,1,0)</f>
        <v/>
      </c>
      <c r="AG4830">
        <f>AE4830+AF4830</f>
        <v/>
      </c>
      <c r="AH4830" s="15">
        <f>IF(M4830&lt;&gt;1,"",IF(OR(R4830=-9,R4830=""),"",R4830))</f>
        <v/>
      </c>
      <c r="AI4830">
        <f>IF(M4830&lt;&gt;1,"",IF(OR(Q4830=999,Q4830=""),"",Q4830))</f>
        <v/>
      </c>
    </row>
    <row r="4831">
      <c r="A4831" t="inlineStr">
        <is>
          <t>TQRMNOP125875</t>
        </is>
      </c>
      <c r="B4831" t="n">
        <v>2025</v>
      </c>
      <c r="C4831" t="n">
        <v>1</v>
      </c>
      <c r="D4831" t="n">
        <v>1</v>
      </c>
      <c r="E4831" t="inlineStr">
        <is>
          <t>S</t>
        </is>
      </c>
      <c r="F4831" t="n">
        <v>33</v>
      </c>
      <c r="G4831" t="n">
        <v>941</v>
      </c>
      <c r="H4831" t="n">
        <v>3</v>
      </c>
      <c r="I4831" t="n">
        <v>1</v>
      </c>
      <c r="J4831" t="n">
        <v>26</v>
      </c>
      <c r="K4831" t="n">
        <v>2</v>
      </c>
      <c r="L4831" t="n">
        <v>3</v>
      </c>
      <c r="M4831" t="n">
        <v>1</v>
      </c>
      <c r="N4831" t="n">
        <v>3</v>
      </c>
      <c r="O4831" t="n">
        <v>2</v>
      </c>
      <c r="P4831" t="n">
        <v>2</v>
      </c>
      <c r="Q4831" t="n">
        <v>26</v>
      </c>
      <c r="R4831" s="15" t="n">
        <v>386000</v>
      </c>
      <c r="S4831" s="15" t="n">
        <v>0</v>
      </c>
      <c r="T4831" s="15" t="n">
        <v>386000</v>
      </c>
      <c r="U4831" s="15" t="n">
        <v>91600</v>
      </c>
      <c r="V4831">
        <f>IFERROR(VLOOKUP(D4831,Tablas_Equivalencia!$A$3:$B$8,2,FALSE),"Sin dato")</f>
        <v/>
      </c>
      <c r="W4831">
        <f>IFERROR(VLOOKUP(L4831,Tablas_Equivalencia!$D$3:$E$9,2,FALSE),"Sin dato")</f>
        <v/>
      </c>
      <c r="X4831">
        <f>IF(I4831=1,"Varón","Mujer")</f>
        <v/>
      </c>
      <c r="Y4831">
        <f>IFERROR(VLOOKUP(M4831,Tablas_Equivalencia!$G$3:$H$6,2,FALSE),"Sin dato")</f>
        <v/>
      </c>
      <c r="Z4831">
        <f>IF(J4831&lt;=24,"18-24","25-29")</f>
        <v/>
      </c>
      <c r="AA4831">
        <f>IF(M4831&lt;&gt;1,"",IF(P4831=2,1,0))</f>
        <v/>
      </c>
      <c r="AB4831">
        <f>IF(M4831&lt;&gt;1,"",IF(O4831&gt;=2,1,0))</f>
        <v/>
      </c>
      <c r="AC4831">
        <f>IF(M4831&lt;&gt;1,"",IF(OR(Q4831=999,Q4831=""),"",IF(OR(Q4831&lt;35,Q4831&gt;48),1,0)))</f>
        <v/>
      </c>
      <c r="AD4831">
        <f>IF(COUNT(AA4831:AC4831)&lt;3,"",SUM(AA4831:AC4831))</f>
        <v/>
      </c>
      <c r="AE4831">
        <f>IF(L4831&gt;=4,2,IF(L4831&gt;=2,1,0))</f>
        <v/>
      </c>
      <c r="AF4831">
        <f>IF(L4831&gt;=5,1,0)</f>
        <v/>
      </c>
      <c r="AG4831">
        <f>AE4831+AF4831</f>
        <v/>
      </c>
      <c r="AH4831" s="15">
        <f>IF(M4831&lt;&gt;1,"",IF(OR(R4831=-9,R4831=""),"",R4831))</f>
        <v/>
      </c>
      <c r="AI4831">
        <f>IF(M4831&lt;&gt;1,"",IF(OR(Q4831=999,Q4831=""),"",Q4831))</f>
        <v/>
      </c>
    </row>
    <row r="4832">
      <c r="A4832" t="inlineStr">
        <is>
          <t>TQRMNOP125880</t>
        </is>
      </c>
      <c r="B4832" t="n">
        <v>2025</v>
      </c>
      <c r="C4832" t="n">
        <v>1</v>
      </c>
      <c r="D4832" t="n">
        <v>43</v>
      </c>
      <c r="E4832" t="inlineStr">
        <is>
          <t>N</t>
        </is>
      </c>
      <c r="F4832" t="n">
        <v>29</v>
      </c>
      <c r="G4832" t="n">
        <v>1743</v>
      </c>
      <c r="H4832" t="n">
        <v>1</v>
      </c>
      <c r="I4832" t="n">
        <v>1</v>
      </c>
      <c r="J4832" t="n">
        <v>21</v>
      </c>
      <c r="K4832" t="n">
        <v>2</v>
      </c>
      <c r="L4832" t="n">
        <v>3</v>
      </c>
      <c r="M4832" t="n">
        <v>3</v>
      </c>
      <c r="R4832" s="15" t="n">
        <v>0</v>
      </c>
      <c r="S4832" s="15" t="n">
        <v>0</v>
      </c>
      <c r="T4832" s="15" t="n">
        <v>0</v>
      </c>
      <c r="U4832" s="15" t="n">
        <v>80100</v>
      </c>
      <c r="V4832">
        <f>IFERROR(VLOOKUP(D4832,Tablas_Equivalencia!$A$3:$B$8,2,FALSE),"Sin dato")</f>
        <v/>
      </c>
      <c r="W4832">
        <f>IFERROR(VLOOKUP(L4832,Tablas_Equivalencia!$D$3:$E$9,2,FALSE),"Sin dato")</f>
        <v/>
      </c>
      <c r="X4832">
        <f>IF(I4832=1,"Varón","Mujer")</f>
        <v/>
      </c>
      <c r="Y4832">
        <f>IFERROR(VLOOKUP(M4832,Tablas_Equivalencia!$G$3:$H$6,2,FALSE),"Sin dato")</f>
        <v/>
      </c>
      <c r="Z4832">
        <f>IF(J4832&lt;=24,"18-24","25-29")</f>
        <v/>
      </c>
      <c r="AA4832">
        <f>IF(M4832&lt;&gt;1,"",IF(P4832=2,1,0))</f>
        <v/>
      </c>
      <c r="AB4832">
        <f>IF(M4832&lt;&gt;1,"",IF(O4832&gt;=2,1,0))</f>
        <v/>
      </c>
      <c r="AC4832">
        <f>IF(M4832&lt;&gt;1,"",IF(OR(Q4832=999,Q4832=""),"",IF(OR(Q4832&lt;35,Q4832&gt;48),1,0)))</f>
        <v/>
      </c>
      <c r="AD4832">
        <f>IF(COUNT(AA4832:AC4832)&lt;3,"",SUM(AA4832:AC4832))</f>
        <v/>
      </c>
      <c r="AE4832">
        <f>IF(L4832&gt;=4,2,IF(L4832&gt;=2,1,0))</f>
        <v/>
      </c>
      <c r="AF4832">
        <f>IF(L4832&gt;=5,1,0)</f>
        <v/>
      </c>
      <c r="AG4832">
        <f>AE4832+AF4832</f>
        <v/>
      </c>
      <c r="AH4832" s="15">
        <f>IF(M4832&lt;&gt;1,"",IF(OR(R4832=-9,R4832=""),"",R4832))</f>
        <v/>
      </c>
      <c r="AI4832">
        <f>IF(M4832&lt;&gt;1,"",IF(OR(Q4832=999,Q4832=""),"",Q4832))</f>
        <v/>
      </c>
    </row>
    <row r="4833">
      <c r="A4833" t="inlineStr">
        <is>
          <t>TQRMNOP125881</t>
        </is>
      </c>
      <c r="B4833" t="n">
        <v>2025</v>
      </c>
      <c r="C4833" t="n">
        <v>1</v>
      </c>
      <c r="D4833" t="n">
        <v>41</v>
      </c>
      <c r="E4833" t="inlineStr">
        <is>
          <t>N</t>
        </is>
      </c>
      <c r="F4833" t="n">
        <v>15</v>
      </c>
      <c r="G4833" t="n">
        <v>1436</v>
      </c>
      <c r="H4833" t="n">
        <v>3</v>
      </c>
      <c r="I4833" t="n">
        <v>2</v>
      </c>
      <c r="J4833" t="n">
        <v>29</v>
      </c>
      <c r="K4833" t="n">
        <v>2</v>
      </c>
      <c r="L4833" t="n">
        <v>4</v>
      </c>
      <c r="M4833" t="n">
        <v>1</v>
      </c>
      <c r="N4833" t="n">
        <v>1</v>
      </c>
      <c r="O4833" t="n">
        <v>1</v>
      </c>
      <c r="P4833" t="n">
        <v>2</v>
      </c>
      <c r="Q4833" t="n">
        <v>23</v>
      </c>
      <c r="R4833" s="15" t="n">
        <v>1038000</v>
      </c>
      <c r="S4833" s="15" t="n">
        <v>0</v>
      </c>
      <c r="T4833" s="15" t="n">
        <v>1038000</v>
      </c>
      <c r="U4833" s="15" t="n">
        <v>235200</v>
      </c>
      <c r="V4833">
        <f>IFERROR(VLOOKUP(D4833,Tablas_Equivalencia!$A$3:$B$8,2,FALSE),"Sin dato")</f>
        <v/>
      </c>
      <c r="W4833">
        <f>IFERROR(VLOOKUP(L4833,Tablas_Equivalencia!$D$3:$E$9,2,FALSE),"Sin dato")</f>
        <v/>
      </c>
      <c r="X4833">
        <f>IF(I4833=1,"Varón","Mujer")</f>
        <v/>
      </c>
      <c r="Y4833">
        <f>IFERROR(VLOOKUP(M4833,Tablas_Equivalencia!$G$3:$H$6,2,FALSE),"Sin dato")</f>
        <v/>
      </c>
      <c r="Z4833">
        <f>IF(J4833&lt;=24,"18-24","25-29")</f>
        <v/>
      </c>
      <c r="AA4833">
        <f>IF(M4833&lt;&gt;1,"",IF(P4833=2,1,0))</f>
        <v/>
      </c>
      <c r="AB4833">
        <f>IF(M4833&lt;&gt;1,"",IF(O4833&gt;=2,1,0))</f>
        <v/>
      </c>
      <c r="AC4833">
        <f>IF(M4833&lt;&gt;1,"",IF(OR(Q4833=999,Q4833=""),"",IF(OR(Q4833&lt;35,Q4833&gt;48),1,0)))</f>
        <v/>
      </c>
      <c r="AD4833">
        <f>IF(COUNT(AA4833:AC4833)&lt;3,"",SUM(AA4833:AC4833))</f>
        <v/>
      </c>
      <c r="AE4833">
        <f>IF(L4833&gt;=4,2,IF(L4833&gt;=2,1,0))</f>
        <v/>
      </c>
      <c r="AF4833">
        <f>IF(L4833&gt;=5,1,0)</f>
        <v/>
      </c>
      <c r="AG4833">
        <f>AE4833+AF4833</f>
        <v/>
      </c>
      <c r="AH4833" s="15">
        <f>IF(M4833&lt;&gt;1,"",IF(OR(R4833=-9,R4833=""),"",R4833))</f>
        <v/>
      </c>
      <c r="AI4833">
        <f>IF(M4833&lt;&gt;1,"",IF(OR(Q4833=999,Q4833=""),"",Q4833))</f>
        <v/>
      </c>
    </row>
    <row r="4834">
      <c r="A4834" t="inlineStr">
        <is>
          <t>TQRMNOP125882</t>
        </is>
      </c>
      <c r="B4834" t="n">
        <v>2025</v>
      </c>
      <c r="C4834" t="n">
        <v>1</v>
      </c>
      <c r="D4834" t="n">
        <v>1</v>
      </c>
      <c r="E4834" t="inlineStr">
        <is>
          <t>S</t>
        </is>
      </c>
      <c r="F4834" t="n">
        <v>32</v>
      </c>
      <c r="G4834" t="n">
        <v>1567</v>
      </c>
      <c r="H4834" t="n">
        <v>3</v>
      </c>
      <c r="I4834" t="n">
        <v>2</v>
      </c>
      <c r="J4834" t="n">
        <v>20</v>
      </c>
      <c r="K4834" t="n">
        <v>2</v>
      </c>
      <c r="L4834" t="n">
        <v>4</v>
      </c>
      <c r="M4834" t="n">
        <v>1</v>
      </c>
      <c r="N4834" t="n">
        <v>3</v>
      </c>
      <c r="O4834" t="n">
        <v>3</v>
      </c>
      <c r="P4834" t="n">
        <v>2</v>
      </c>
      <c r="Q4834" t="n">
        <v>15</v>
      </c>
      <c r="R4834" s="15" t="n">
        <v>-9</v>
      </c>
      <c r="S4834" s="15" t="n">
        <v>242000</v>
      </c>
      <c r="T4834" s="15" t="n">
        <v>241991</v>
      </c>
      <c r="U4834" s="15" t="n">
        <v>222600</v>
      </c>
      <c r="V4834">
        <f>IFERROR(VLOOKUP(D4834,Tablas_Equivalencia!$A$3:$B$8,2,FALSE),"Sin dato")</f>
        <v/>
      </c>
      <c r="W4834">
        <f>IFERROR(VLOOKUP(L4834,Tablas_Equivalencia!$D$3:$E$9,2,FALSE),"Sin dato")</f>
        <v/>
      </c>
      <c r="X4834">
        <f>IF(I4834=1,"Varón","Mujer")</f>
        <v/>
      </c>
      <c r="Y4834">
        <f>IFERROR(VLOOKUP(M4834,Tablas_Equivalencia!$G$3:$H$6,2,FALSE),"Sin dato")</f>
        <v/>
      </c>
      <c r="Z4834">
        <f>IF(J4834&lt;=24,"18-24","25-29")</f>
        <v/>
      </c>
      <c r="AA4834">
        <f>IF(M4834&lt;&gt;1,"",IF(P4834=2,1,0))</f>
        <v/>
      </c>
      <c r="AB4834">
        <f>IF(M4834&lt;&gt;1,"",IF(O4834&gt;=2,1,0))</f>
        <v/>
      </c>
      <c r="AC4834">
        <f>IF(M4834&lt;&gt;1,"",IF(OR(Q4834=999,Q4834=""),"",IF(OR(Q4834&lt;35,Q4834&gt;48),1,0)))</f>
        <v/>
      </c>
      <c r="AD4834">
        <f>IF(COUNT(AA4834:AC4834)&lt;3,"",SUM(AA4834:AC4834))</f>
        <v/>
      </c>
      <c r="AE4834">
        <f>IF(L4834&gt;=4,2,IF(L4834&gt;=2,1,0))</f>
        <v/>
      </c>
      <c r="AF4834">
        <f>IF(L4834&gt;=5,1,0)</f>
        <v/>
      </c>
      <c r="AG4834">
        <f>AE4834+AF4834</f>
        <v/>
      </c>
      <c r="AH4834" s="15">
        <f>IF(M4834&lt;&gt;1,"",IF(OR(R4834=-9,R4834=""),"",R4834))</f>
        <v/>
      </c>
      <c r="AI4834">
        <f>IF(M4834&lt;&gt;1,"",IF(OR(Q4834=999,Q4834=""),"",Q4834))</f>
        <v/>
      </c>
    </row>
    <row r="4835">
      <c r="A4835" t="inlineStr">
        <is>
          <t>TQRMNOP125891</t>
        </is>
      </c>
      <c r="B4835" t="n">
        <v>2025</v>
      </c>
      <c r="C4835" t="n">
        <v>1</v>
      </c>
      <c r="D4835" t="n">
        <v>1</v>
      </c>
      <c r="E4835" t="inlineStr">
        <is>
          <t>S</t>
        </is>
      </c>
      <c r="F4835" t="n">
        <v>32</v>
      </c>
      <c r="G4835" t="n">
        <v>1333</v>
      </c>
      <c r="H4835" t="n">
        <v>2</v>
      </c>
      <c r="I4835" t="n">
        <v>1</v>
      </c>
      <c r="J4835" t="n">
        <v>22</v>
      </c>
      <c r="K4835" t="n">
        <v>2</v>
      </c>
      <c r="L4835" t="n">
        <v>4</v>
      </c>
      <c r="M4835" t="n">
        <v>3</v>
      </c>
      <c r="R4835" s="15" t="n">
        <v>0</v>
      </c>
      <c r="S4835" s="15" t="n">
        <v>0</v>
      </c>
      <c r="T4835" s="15" t="n">
        <v>0</v>
      </c>
      <c r="U4835" s="15" t="n">
        <v>86200</v>
      </c>
      <c r="V4835">
        <f>IFERROR(VLOOKUP(D4835,Tablas_Equivalencia!$A$3:$B$8,2,FALSE),"Sin dato")</f>
        <v/>
      </c>
      <c r="W4835">
        <f>IFERROR(VLOOKUP(L4835,Tablas_Equivalencia!$D$3:$E$9,2,FALSE),"Sin dato")</f>
        <v/>
      </c>
      <c r="X4835">
        <f>IF(I4835=1,"Varón","Mujer")</f>
        <v/>
      </c>
      <c r="Y4835">
        <f>IFERROR(VLOOKUP(M4835,Tablas_Equivalencia!$G$3:$H$6,2,FALSE),"Sin dato")</f>
        <v/>
      </c>
      <c r="Z4835">
        <f>IF(J4835&lt;=24,"18-24","25-29")</f>
        <v/>
      </c>
      <c r="AA4835">
        <f>IF(M4835&lt;&gt;1,"",IF(P4835=2,1,0))</f>
        <v/>
      </c>
      <c r="AB4835">
        <f>IF(M4835&lt;&gt;1,"",IF(O4835&gt;=2,1,0))</f>
        <v/>
      </c>
      <c r="AC4835">
        <f>IF(M4835&lt;&gt;1,"",IF(OR(Q4835=999,Q4835=""),"",IF(OR(Q4835&lt;35,Q4835&gt;48),1,0)))</f>
        <v/>
      </c>
      <c r="AD4835">
        <f>IF(COUNT(AA4835:AC4835)&lt;3,"",SUM(AA4835:AC4835))</f>
        <v/>
      </c>
      <c r="AE4835">
        <f>IF(L4835&gt;=4,2,IF(L4835&gt;=2,1,0))</f>
        <v/>
      </c>
      <c r="AF4835">
        <f>IF(L4835&gt;=5,1,0)</f>
        <v/>
      </c>
      <c r="AG4835">
        <f>AE4835+AF4835</f>
        <v/>
      </c>
      <c r="AH4835" s="15">
        <f>IF(M4835&lt;&gt;1,"",IF(OR(R4835=-9,R4835=""),"",R4835))</f>
        <v/>
      </c>
      <c r="AI4835">
        <f>IF(M4835&lt;&gt;1,"",IF(OR(Q4835=999,Q4835=""),"",Q4835))</f>
        <v/>
      </c>
    </row>
    <row r="4836">
      <c r="A4836" t="inlineStr">
        <is>
          <t>TQRMNOP125898</t>
        </is>
      </c>
      <c r="B4836" t="n">
        <v>2025</v>
      </c>
      <c r="C4836" t="n">
        <v>1</v>
      </c>
      <c r="D4836" t="n">
        <v>43</v>
      </c>
      <c r="E4836" t="inlineStr">
        <is>
          <t>N</t>
        </is>
      </c>
      <c r="F4836" t="n">
        <v>26</v>
      </c>
      <c r="G4836" t="n">
        <v>794</v>
      </c>
      <c r="H4836" t="n">
        <v>3</v>
      </c>
      <c r="I4836" t="n">
        <v>1</v>
      </c>
      <c r="J4836" t="n">
        <v>29</v>
      </c>
      <c r="K4836" t="n">
        <v>2</v>
      </c>
      <c r="L4836" t="n">
        <v>2</v>
      </c>
      <c r="M4836" t="n">
        <v>1</v>
      </c>
      <c r="N4836" t="n">
        <v>2</v>
      </c>
      <c r="O4836" t="n">
        <v>2</v>
      </c>
      <c r="P4836" t="n">
        <v>2</v>
      </c>
      <c r="Q4836" t="n">
        <v>23</v>
      </c>
      <c r="R4836" s="15" t="n">
        <v>360000</v>
      </c>
      <c r="S4836" s="15" t="n">
        <v>0</v>
      </c>
      <c r="T4836" s="15" t="n">
        <v>360000</v>
      </c>
      <c r="U4836" s="15" t="n">
        <v>214600</v>
      </c>
      <c r="V4836">
        <f>IFERROR(VLOOKUP(D4836,Tablas_Equivalencia!$A$3:$B$8,2,FALSE),"Sin dato")</f>
        <v/>
      </c>
      <c r="W4836">
        <f>IFERROR(VLOOKUP(L4836,Tablas_Equivalencia!$D$3:$E$9,2,FALSE),"Sin dato")</f>
        <v/>
      </c>
      <c r="X4836">
        <f>IF(I4836=1,"Varón","Mujer")</f>
        <v/>
      </c>
      <c r="Y4836">
        <f>IFERROR(VLOOKUP(M4836,Tablas_Equivalencia!$G$3:$H$6,2,FALSE),"Sin dato")</f>
        <v/>
      </c>
      <c r="Z4836">
        <f>IF(J4836&lt;=24,"18-24","25-29")</f>
        <v/>
      </c>
      <c r="AA4836">
        <f>IF(M4836&lt;&gt;1,"",IF(P4836=2,1,0))</f>
        <v/>
      </c>
      <c r="AB4836">
        <f>IF(M4836&lt;&gt;1,"",IF(O4836&gt;=2,1,0))</f>
        <v/>
      </c>
      <c r="AC4836">
        <f>IF(M4836&lt;&gt;1,"",IF(OR(Q4836=999,Q4836=""),"",IF(OR(Q4836&lt;35,Q4836&gt;48),1,0)))</f>
        <v/>
      </c>
      <c r="AD4836">
        <f>IF(COUNT(AA4836:AC4836)&lt;3,"",SUM(AA4836:AC4836))</f>
        <v/>
      </c>
      <c r="AE4836">
        <f>IF(L4836&gt;=4,2,IF(L4836&gt;=2,1,0))</f>
        <v/>
      </c>
      <c r="AF4836">
        <f>IF(L4836&gt;=5,1,0)</f>
        <v/>
      </c>
      <c r="AG4836">
        <f>AE4836+AF4836</f>
        <v/>
      </c>
      <c r="AH4836" s="15">
        <f>IF(M4836&lt;&gt;1,"",IF(OR(R4836=-9,R4836=""),"",R4836))</f>
        <v/>
      </c>
      <c r="AI4836">
        <f>IF(M4836&lt;&gt;1,"",IF(OR(Q4836=999,Q4836=""),"",Q4836))</f>
        <v/>
      </c>
    </row>
    <row r="4837">
      <c r="A4837" t="inlineStr">
        <is>
          <t>TQRMNOP125901</t>
        </is>
      </c>
      <c r="B4837" t="n">
        <v>2025</v>
      </c>
      <c r="C4837" t="n">
        <v>1</v>
      </c>
      <c r="D4837" t="n">
        <v>1</v>
      </c>
      <c r="E4837" t="inlineStr">
        <is>
          <t>S</t>
        </is>
      </c>
      <c r="F4837" t="n">
        <v>33</v>
      </c>
      <c r="G4837" t="n">
        <v>1389</v>
      </c>
      <c r="H4837" t="n">
        <v>3</v>
      </c>
      <c r="I4837" t="n">
        <v>1</v>
      </c>
      <c r="J4837" t="n">
        <v>18</v>
      </c>
      <c r="K4837" t="n">
        <v>1</v>
      </c>
      <c r="L4837" t="n">
        <v>4</v>
      </c>
      <c r="M4837" t="n">
        <v>3</v>
      </c>
      <c r="R4837" s="15" t="n">
        <v>0</v>
      </c>
      <c r="S4837" s="15" t="n">
        <v>0</v>
      </c>
      <c r="T4837" s="15" t="n">
        <v>0</v>
      </c>
      <c r="U4837" s="15" t="n">
        <v>84600</v>
      </c>
      <c r="V4837">
        <f>IFERROR(VLOOKUP(D4837,Tablas_Equivalencia!$A$3:$B$8,2,FALSE),"Sin dato")</f>
        <v/>
      </c>
      <c r="W4837">
        <f>IFERROR(VLOOKUP(L4837,Tablas_Equivalencia!$D$3:$E$9,2,FALSE),"Sin dato")</f>
        <v/>
      </c>
      <c r="X4837">
        <f>IF(I4837=1,"Varón","Mujer")</f>
        <v/>
      </c>
      <c r="Y4837">
        <f>IFERROR(VLOOKUP(M4837,Tablas_Equivalencia!$G$3:$H$6,2,FALSE),"Sin dato")</f>
        <v/>
      </c>
      <c r="Z4837">
        <f>IF(J4837&lt;=24,"18-24","25-29")</f>
        <v/>
      </c>
      <c r="AA4837">
        <f>IF(M4837&lt;&gt;1,"",IF(P4837=2,1,0))</f>
        <v/>
      </c>
      <c r="AB4837">
        <f>IF(M4837&lt;&gt;1,"",IF(O4837&gt;=2,1,0))</f>
        <v/>
      </c>
      <c r="AC4837">
        <f>IF(M4837&lt;&gt;1,"",IF(OR(Q4837=999,Q4837=""),"",IF(OR(Q4837&lt;35,Q4837&gt;48),1,0)))</f>
        <v/>
      </c>
      <c r="AD4837">
        <f>IF(COUNT(AA4837:AC4837)&lt;3,"",SUM(AA4837:AC4837))</f>
        <v/>
      </c>
      <c r="AE4837">
        <f>IF(L4837&gt;=4,2,IF(L4837&gt;=2,1,0))</f>
        <v/>
      </c>
      <c r="AF4837">
        <f>IF(L4837&gt;=5,1,0)</f>
        <v/>
      </c>
      <c r="AG4837">
        <f>AE4837+AF4837</f>
        <v/>
      </c>
      <c r="AH4837" s="15">
        <f>IF(M4837&lt;&gt;1,"",IF(OR(R4837=-9,R4837=""),"",R4837))</f>
        <v/>
      </c>
      <c r="AI4837">
        <f>IF(M4837&lt;&gt;1,"",IF(OR(Q4837=999,Q4837=""),"",Q4837))</f>
        <v/>
      </c>
    </row>
    <row r="4838">
      <c r="A4838" t="inlineStr">
        <is>
          <t>TQRMNOP125910</t>
        </is>
      </c>
      <c r="B4838" t="n">
        <v>2025</v>
      </c>
      <c r="C4838" t="n">
        <v>1</v>
      </c>
      <c r="D4838" t="n">
        <v>1</v>
      </c>
      <c r="E4838" t="inlineStr">
        <is>
          <t>S</t>
        </is>
      </c>
      <c r="F4838" t="n">
        <v>32</v>
      </c>
      <c r="G4838" t="n">
        <v>899</v>
      </c>
      <c r="H4838" t="n">
        <v>1</v>
      </c>
      <c r="I4838" t="n">
        <v>2</v>
      </c>
      <c r="J4838" t="n">
        <v>22</v>
      </c>
      <c r="K4838" t="n">
        <v>2</v>
      </c>
      <c r="L4838" t="n">
        <v>4</v>
      </c>
      <c r="M4838" t="n">
        <v>3</v>
      </c>
      <c r="R4838" s="15" t="n">
        <v>0</v>
      </c>
      <c r="S4838" s="15" t="n">
        <v>0</v>
      </c>
      <c r="T4838" s="15" t="n">
        <v>0</v>
      </c>
      <c r="U4838" s="15" t="n">
        <v>100100</v>
      </c>
      <c r="V4838">
        <f>IFERROR(VLOOKUP(D4838,Tablas_Equivalencia!$A$3:$B$8,2,FALSE),"Sin dato")</f>
        <v/>
      </c>
      <c r="W4838">
        <f>IFERROR(VLOOKUP(L4838,Tablas_Equivalencia!$D$3:$E$9,2,FALSE),"Sin dato")</f>
        <v/>
      </c>
      <c r="X4838">
        <f>IF(I4838=1,"Varón","Mujer")</f>
        <v/>
      </c>
      <c r="Y4838">
        <f>IFERROR(VLOOKUP(M4838,Tablas_Equivalencia!$G$3:$H$6,2,FALSE),"Sin dato")</f>
        <v/>
      </c>
      <c r="Z4838">
        <f>IF(J4838&lt;=24,"18-24","25-29")</f>
        <v/>
      </c>
      <c r="AA4838">
        <f>IF(M4838&lt;&gt;1,"",IF(P4838=2,1,0))</f>
        <v/>
      </c>
      <c r="AB4838">
        <f>IF(M4838&lt;&gt;1,"",IF(O4838&gt;=2,1,0))</f>
        <v/>
      </c>
      <c r="AC4838">
        <f>IF(M4838&lt;&gt;1,"",IF(OR(Q4838=999,Q4838=""),"",IF(OR(Q4838&lt;35,Q4838&gt;48),1,0)))</f>
        <v/>
      </c>
      <c r="AD4838">
        <f>IF(COUNT(AA4838:AC4838)&lt;3,"",SUM(AA4838:AC4838))</f>
        <v/>
      </c>
      <c r="AE4838">
        <f>IF(L4838&gt;=4,2,IF(L4838&gt;=2,1,0))</f>
        <v/>
      </c>
      <c r="AF4838">
        <f>IF(L4838&gt;=5,1,0)</f>
        <v/>
      </c>
      <c r="AG4838">
        <f>AE4838+AF4838</f>
        <v/>
      </c>
      <c r="AH4838" s="15">
        <f>IF(M4838&lt;&gt;1,"",IF(OR(R4838=-9,R4838=""),"",R4838))</f>
        <v/>
      </c>
      <c r="AI4838">
        <f>IF(M4838&lt;&gt;1,"",IF(OR(Q4838=999,Q4838=""),"",Q4838))</f>
        <v/>
      </c>
    </row>
    <row r="4839">
      <c r="A4839" t="inlineStr">
        <is>
          <t>TQRMNOP125912</t>
        </is>
      </c>
      <c r="B4839" t="n">
        <v>2025</v>
      </c>
      <c r="C4839" t="n">
        <v>1</v>
      </c>
      <c r="D4839" t="n">
        <v>43</v>
      </c>
      <c r="E4839" t="inlineStr">
        <is>
          <t>S</t>
        </is>
      </c>
      <c r="F4839" t="n">
        <v>17</v>
      </c>
      <c r="G4839" t="n">
        <v>1953</v>
      </c>
      <c r="H4839" t="n">
        <v>3</v>
      </c>
      <c r="I4839" t="n">
        <v>2</v>
      </c>
      <c r="J4839" t="n">
        <v>25</v>
      </c>
      <c r="K4839" t="n">
        <v>1</v>
      </c>
      <c r="L4839" t="n">
        <v>3</v>
      </c>
      <c r="M4839" t="n">
        <v>1</v>
      </c>
      <c r="N4839" t="n">
        <v>3</v>
      </c>
      <c r="O4839" t="n">
        <v>1</v>
      </c>
      <c r="P4839" t="n">
        <v>2</v>
      </c>
      <c r="Q4839" t="n">
        <v>35</v>
      </c>
      <c r="R4839" s="15" t="n">
        <v>-9</v>
      </c>
      <c r="S4839" s="15" t="n">
        <v>0</v>
      </c>
      <c r="T4839" s="15" t="n">
        <v>0</v>
      </c>
      <c r="U4839" s="15" t="n">
        <v>37900</v>
      </c>
      <c r="V4839">
        <f>IFERROR(VLOOKUP(D4839,Tablas_Equivalencia!$A$3:$B$8,2,FALSE),"Sin dato")</f>
        <v/>
      </c>
      <c r="W4839">
        <f>IFERROR(VLOOKUP(L4839,Tablas_Equivalencia!$D$3:$E$9,2,FALSE),"Sin dato")</f>
        <v/>
      </c>
      <c r="X4839">
        <f>IF(I4839=1,"Varón","Mujer")</f>
        <v/>
      </c>
      <c r="Y4839">
        <f>IFERROR(VLOOKUP(M4839,Tablas_Equivalencia!$G$3:$H$6,2,FALSE),"Sin dato")</f>
        <v/>
      </c>
      <c r="Z4839">
        <f>IF(J4839&lt;=24,"18-24","25-29")</f>
        <v/>
      </c>
      <c r="AA4839">
        <f>IF(M4839&lt;&gt;1,"",IF(P4839=2,1,0))</f>
        <v/>
      </c>
      <c r="AB4839">
        <f>IF(M4839&lt;&gt;1,"",IF(O4839&gt;=2,1,0))</f>
        <v/>
      </c>
      <c r="AC4839">
        <f>IF(M4839&lt;&gt;1,"",IF(OR(Q4839=999,Q4839=""),"",IF(OR(Q4839&lt;35,Q4839&gt;48),1,0)))</f>
        <v/>
      </c>
      <c r="AD4839">
        <f>IF(COUNT(AA4839:AC4839)&lt;3,"",SUM(AA4839:AC4839))</f>
        <v/>
      </c>
      <c r="AE4839">
        <f>IF(L4839&gt;=4,2,IF(L4839&gt;=2,1,0))</f>
        <v/>
      </c>
      <c r="AF4839">
        <f>IF(L4839&gt;=5,1,0)</f>
        <v/>
      </c>
      <c r="AG4839">
        <f>AE4839+AF4839</f>
        <v/>
      </c>
      <c r="AH4839" s="15">
        <f>IF(M4839&lt;&gt;1,"",IF(OR(R4839=-9,R4839=""),"",R4839))</f>
        <v/>
      </c>
      <c r="AI4839">
        <f>IF(M4839&lt;&gt;1,"",IF(OR(Q4839=999,Q4839=""),"",Q4839))</f>
        <v/>
      </c>
    </row>
    <row r="4840">
      <c r="A4840" t="inlineStr">
        <is>
          <t>TQRMNOP125916</t>
        </is>
      </c>
      <c r="B4840" t="n">
        <v>2025</v>
      </c>
      <c r="C4840" t="n">
        <v>1</v>
      </c>
      <c r="D4840" t="n">
        <v>1</v>
      </c>
      <c r="E4840" t="inlineStr">
        <is>
          <t>S</t>
        </is>
      </c>
      <c r="F4840" t="n">
        <v>33</v>
      </c>
      <c r="G4840" t="n">
        <v>1998</v>
      </c>
      <c r="H4840" t="n">
        <v>3</v>
      </c>
      <c r="I4840" t="n">
        <v>2</v>
      </c>
      <c r="J4840" t="n">
        <v>19</v>
      </c>
      <c r="K4840" t="n">
        <v>2</v>
      </c>
      <c r="L4840" t="n">
        <v>4</v>
      </c>
      <c r="M4840" t="n">
        <v>2</v>
      </c>
      <c r="R4840" s="15" t="n">
        <v>0</v>
      </c>
      <c r="S4840" s="15" t="n">
        <v>79000</v>
      </c>
      <c r="T4840" s="15" t="n">
        <v>79000</v>
      </c>
      <c r="U4840" s="15" t="n">
        <v>140900</v>
      </c>
      <c r="V4840">
        <f>IFERROR(VLOOKUP(D4840,Tablas_Equivalencia!$A$3:$B$8,2,FALSE),"Sin dato")</f>
        <v/>
      </c>
      <c r="W4840">
        <f>IFERROR(VLOOKUP(L4840,Tablas_Equivalencia!$D$3:$E$9,2,FALSE),"Sin dato")</f>
        <v/>
      </c>
      <c r="X4840">
        <f>IF(I4840=1,"Varón","Mujer")</f>
        <v/>
      </c>
      <c r="Y4840">
        <f>IFERROR(VLOOKUP(M4840,Tablas_Equivalencia!$G$3:$H$6,2,FALSE),"Sin dato")</f>
        <v/>
      </c>
      <c r="Z4840">
        <f>IF(J4840&lt;=24,"18-24","25-29")</f>
        <v/>
      </c>
      <c r="AA4840">
        <f>IF(M4840&lt;&gt;1,"",IF(P4840=2,1,0))</f>
        <v/>
      </c>
      <c r="AB4840">
        <f>IF(M4840&lt;&gt;1,"",IF(O4840&gt;=2,1,0))</f>
        <v/>
      </c>
      <c r="AC4840">
        <f>IF(M4840&lt;&gt;1,"",IF(OR(Q4840=999,Q4840=""),"",IF(OR(Q4840&lt;35,Q4840&gt;48),1,0)))</f>
        <v/>
      </c>
      <c r="AD4840">
        <f>IF(COUNT(AA4840:AC4840)&lt;3,"",SUM(AA4840:AC4840))</f>
        <v/>
      </c>
      <c r="AE4840">
        <f>IF(L4840&gt;=4,2,IF(L4840&gt;=2,1,0))</f>
        <v/>
      </c>
      <c r="AF4840">
        <f>IF(L4840&gt;=5,1,0)</f>
        <v/>
      </c>
      <c r="AG4840">
        <f>AE4840+AF4840</f>
        <v/>
      </c>
      <c r="AH4840" s="15">
        <f>IF(M4840&lt;&gt;1,"",IF(OR(R4840=-9,R4840=""),"",R4840))</f>
        <v/>
      </c>
      <c r="AI4840">
        <f>IF(M4840&lt;&gt;1,"",IF(OR(Q4840=999,Q4840=""),"",Q4840))</f>
        <v/>
      </c>
    </row>
    <row r="4841">
      <c r="A4841" t="inlineStr">
        <is>
          <t>TQRMNOP125921</t>
        </is>
      </c>
      <c r="B4841" t="n">
        <v>2025</v>
      </c>
      <c r="C4841" t="n">
        <v>1</v>
      </c>
      <c r="D4841" t="n">
        <v>42</v>
      </c>
      <c r="E4841" t="inlineStr">
        <is>
          <t>N</t>
        </is>
      </c>
      <c r="F4841" t="n">
        <v>27</v>
      </c>
      <c r="G4841" t="n">
        <v>1010</v>
      </c>
      <c r="H4841" t="n">
        <v>3</v>
      </c>
      <c r="I4841" t="n">
        <v>2</v>
      </c>
      <c r="J4841" t="n">
        <v>23</v>
      </c>
      <c r="K4841" t="n">
        <v>1</v>
      </c>
      <c r="L4841" t="n">
        <v>3</v>
      </c>
      <c r="M4841" t="n">
        <v>3</v>
      </c>
      <c r="R4841" s="15" t="n">
        <v>0</v>
      </c>
      <c r="S4841" s="15" t="n">
        <v>0</v>
      </c>
      <c r="T4841" s="15" t="n">
        <v>0</v>
      </c>
      <c r="U4841" s="15" t="n">
        <v>118500</v>
      </c>
      <c r="V4841">
        <f>IFERROR(VLOOKUP(D4841,Tablas_Equivalencia!$A$3:$B$8,2,FALSE),"Sin dato")</f>
        <v/>
      </c>
      <c r="W4841">
        <f>IFERROR(VLOOKUP(L4841,Tablas_Equivalencia!$D$3:$E$9,2,FALSE),"Sin dato")</f>
        <v/>
      </c>
      <c r="X4841">
        <f>IF(I4841=1,"Varón","Mujer")</f>
        <v/>
      </c>
      <c r="Y4841">
        <f>IFERROR(VLOOKUP(M4841,Tablas_Equivalencia!$G$3:$H$6,2,FALSE),"Sin dato")</f>
        <v/>
      </c>
      <c r="Z4841">
        <f>IF(J4841&lt;=24,"18-24","25-29")</f>
        <v/>
      </c>
      <c r="AA4841">
        <f>IF(M4841&lt;&gt;1,"",IF(P4841=2,1,0))</f>
        <v/>
      </c>
      <c r="AB4841">
        <f>IF(M4841&lt;&gt;1,"",IF(O4841&gt;=2,1,0))</f>
        <v/>
      </c>
      <c r="AC4841">
        <f>IF(M4841&lt;&gt;1,"",IF(OR(Q4841=999,Q4841=""),"",IF(OR(Q4841&lt;35,Q4841&gt;48),1,0)))</f>
        <v/>
      </c>
      <c r="AD4841">
        <f>IF(COUNT(AA4841:AC4841)&lt;3,"",SUM(AA4841:AC4841))</f>
        <v/>
      </c>
      <c r="AE4841">
        <f>IF(L4841&gt;=4,2,IF(L4841&gt;=2,1,0))</f>
        <v/>
      </c>
      <c r="AF4841">
        <f>IF(L4841&gt;=5,1,0)</f>
        <v/>
      </c>
      <c r="AG4841">
        <f>AE4841+AF4841</f>
        <v/>
      </c>
      <c r="AH4841" s="15">
        <f>IF(M4841&lt;&gt;1,"",IF(OR(R4841=-9,R4841=""),"",R4841))</f>
        <v/>
      </c>
      <c r="AI4841">
        <f>IF(M4841&lt;&gt;1,"",IF(OR(Q4841=999,Q4841=""),"",Q4841))</f>
        <v/>
      </c>
    </row>
    <row r="4842">
      <c r="A4842" t="inlineStr">
        <is>
          <t>TQRMNOP125922</t>
        </is>
      </c>
      <c r="B4842" t="n">
        <v>2025</v>
      </c>
      <c r="C4842" t="n">
        <v>1</v>
      </c>
      <c r="D4842" t="n">
        <v>40</v>
      </c>
      <c r="E4842" t="inlineStr">
        <is>
          <t>N</t>
        </is>
      </c>
      <c r="F4842" t="n">
        <v>9</v>
      </c>
      <c r="G4842" t="n">
        <v>1132</v>
      </c>
      <c r="H4842" t="n">
        <v>3</v>
      </c>
      <c r="I4842" t="n">
        <v>2</v>
      </c>
      <c r="J4842" t="n">
        <v>24</v>
      </c>
      <c r="K4842" t="n">
        <v>1</v>
      </c>
      <c r="L4842" t="n">
        <v>5</v>
      </c>
      <c r="M4842" t="n">
        <v>3</v>
      </c>
      <c r="R4842" s="15" t="n">
        <v>0</v>
      </c>
      <c r="S4842" s="15" t="n">
        <v>0</v>
      </c>
      <c r="T4842" s="15" t="n">
        <v>0</v>
      </c>
      <c r="U4842" s="15" t="n">
        <v>111800</v>
      </c>
      <c r="V4842">
        <f>IFERROR(VLOOKUP(D4842,Tablas_Equivalencia!$A$3:$B$8,2,FALSE),"Sin dato")</f>
        <v/>
      </c>
      <c r="W4842">
        <f>IFERROR(VLOOKUP(L4842,Tablas_Equivalencia!$D$3:$E$9,2,FALSE),"Sin dato")</f>
        <v/>
      </c>
      <c r="X4842">
        <f>IF(I4842=1,"Varón","Mujer")</f>
        <v/>
      </c>
      <c r="Y4842">
        <f>IFERROR(VLOOKUP(M4842,Tablas_Equivalencia!$G$3:$H$6,2,FALSE),"Sin dato")</f>
        <v/>
      </c>
      <c r="Z4842">
        <f>IF(J4842&lt;=24,"18-24","25-29")</f>
        <v/>
      </c>
      <c r="AA4842">
        <f>IF(M4842&lt;&gt;1,"",IF(P4842=2,1,0))</f>
        <v/>
      </c>
      <c r="AB4842">
        <f>IF(M4842&lt;&gt;1,"",IF(O4842&gt;=2,1,0))</f>
        <v/>
      </c>
      <c r="AC4842">
        <f>IF(M4842&lt;&gt;1,"",IF(OR(Q4842=999,Q4842=""),"",IF(OR(Q4842&lt;35,Q4842&gt;48),1,0)))</f>
        <v/>
      </c>
      <c r="AD4842">
        <f>IF(COUNT(AA4842:AC4842)&lt;3,"",SUM(AA4842:AC4842))</f>
        <v/>
      </c>
      <c r="AE4842">
        <f>IF(L4842&gt;=4,2,IF(L4842&gt;=2,1,0))</f>
        <v/>
      </c>
      <c r="AF4842">
        <f>IF(L4842&gt;=5,1,0)</f>
        <v/>
      </c>
      <c r="AG4842">
        <f>AE4842+AF4842</f>
        <v/>
      </c>
      <c r="AH4842" s="15">
        <f>IF(M4842&lt;&gt;1,"",IF(OR(R4842=-9,R4842=""),"",R4842))</f>
        <v/>
      </c>
      <c r="AI4842">
        <f>IF(M4842&lt;&gt;1,"",IF(OR(Q4842=999,Q4842=""),"",Q4842))</f>
        <v/>
      </c>
    </row>
    <row r="4843">
      <c r="A4843" t="inlineStr">
        <is>
          <t>TQRMNOP125926</t>
        </is>
      </c>
      <c r="B4843" t="n">
        <v>2025</v>
      </c>
      <c r="C4843" t="n">
        <v>1</v>
      </c>
      <c r="D4843" t="n">
        <v>1</v>
      </c>
      <c r="E4843" t="inlineStr">
        <is>
          <t>S</t>
        </is>
      </c>
      <c r="F4843" t="n">
        <v>32</v>
      </c>
      <c r="G4843" t="n">
        <v>1466</v>
      </c>
      <c r="H4843" t="n">
        <v>3</v>
      </c>
      <c r="I4843" t="n">
        <v>2</v>
      </c>
      <c r="J4843" t="n">
        <v>28</v>
      </c>
      <c r="K4843" t="n">
        <v>2</v>
      </c>
      <c r="L4843" t="n">
        <v>3</v>
      </c>
      <c r="M4843" t="n">
        <v>1</v>
      </c>
      <c r="N4843" t="n">
        <v>3</v>
      </c>
      <c r="O4843" t="n">
        <v>3</v>
      </c>
      <c r="P4843" t="n">
        <v>2</v>
      </c>
      <c r="Q4843" t="n">
        <v>27</v>
      </c>
      <c r="R4843" s="15" t="n">
        <v>354000</v>
      </c>
      <c r="S4843" s="15" t="n">
        <v>0</v>
      </c>
      <c r="T4843" s="15" t="n">
        <v>354000</v>
      </c>
      <c r="U4843" s="15" t="n">
        <v>190600</v>
      </c>
      <c r="V4843">
        <f>IFERROR(VLOOKUP(D4843,Tablas_Equivalencia!$A$3:$B$8,2,FALSE),"Sin dato")</f>
        <v/>
      </c>
      <c r="W4843">
        <f>IFERROR(VLOOKUP(L4843,Tablas_Equivalencia!$D$3:$E$9,2,FALSE),"Sin dato")</f>
        <v/>
      </c>
      <c r="X4843">
        <f>IF(I4843=1,"Varón","Mujer")</f>
        <v/>
      </c>
      <c r="Y4843">
        <f>IFERROR(VLOOKUP(M4843,Tablas_Equivalencia!$G$3:$H$6,2,FALSE),"Sin dato")</f>
        <v/>
      </c>
      <c r="Z4843">
        <f>IF(J4843&lt;=24,"18-24","25-29")</f>
        <v/>
      </c>
      <c r="AA4843">
        <f>IF(M4843&lt;&gt;1,"",IF(P4843=2,1,0))</f>
        <v/>
      </c>
      <c r="AB4843">
        <f>IF(M4843&lt;&gt;1,"",IF(O4843&gt;=2,1,0))</f>
        <v/>
      </c>
      <c r="AC4843">
        <f>IF(M4843&lt;&gt;1,"",IF(OR(Q4843=999,Q4843=""),"",IF(OR(Q4843&lt;35,Q4843&gt;48),1,0)))</f>
        <v/>
      </c>
      <c r="AD4843">
        <f>IF(COUNT(AA4843:AC4843)&lt;3,"",SUM(AA4843:AC4843))</f>
        <v/>
      </c>
      <c r="AE4843">
        <f>IF(L4843&gt;=4,2,IF(L4843&gt;=2,1,0))</f>
        <v/>
      </c>
      <c r="AF4843">
        <f>IF(L4843&gt;=5,1,0)</f>
        <v/>
      </c>
      <c r="AG4843">
        <f>AE4843+AF4843</f>
        <v/>
      </c>
      <c r="AH4843" s="15">
        <f>IF(M4843&lt;&gt;1,"",IF(OR(R4843=-9,R4843=""),"",R4843))</f>
        <v/>
      </c>
      <c r="AI4843">
        <f>IF(M4843&lt;&gt;1,"",IF(OR(Q4843=999,Q4843=""),"",Q4843))</f>
        <v/>
      </c>
    </row>
    <row r="4844">
      <c r="A4844" t="inlineStr">
        <is>
          <t>TQRMNOP125929</t>
        </is>
      </c>
      <c r="B4844" t="n">
        <v>2025</v>
      </c>
      <c r="C4844" t="n">
        <v>1</v>
      </c>
      <c r="D4844" t="n">
        <v>41</v>
      </c>
      <c r="E4844" t="inlineStr">
        <is>
          <t>S</t>
        </is>
      </c>
      <c r="F4844" t="n">
        <v>8</v>
      </c>
      <c r="G4844" t="n">
        <v>1439</v>
      </c>
      <c r="H4844" t="n">
        <v>1</v>
      </c>
      <c r="I4844" t="n">
        <v>1</v>
      </c>
      <c r="J4844" t="n">
        <v>20</v>
      </c>
      <c r="K4844" t="n">
        <v>1</v>
      </c>
      <c r="L4844" t="n">
        <v>5</v>
      </c>
      <c r="M4844" t="n">
        <v>1</v>
      </c>
      <c r="N4844" t="n">
        <v>3</v>
      </c>
      <c r="O4844" t="n">
        <v>2</v>
      </c>
      <c r="P4844" t="n">
        <v>2</v>
      </c>
      <c r="Q4844" t="n">
        <v>29</v>
      </c>
      <c r="R4844" s="15" t="n">
        <v>621000</v>
      </c>
      <c r="S4844" s="15" t="n">
        <v>0</v>
      </c>
      <c r="T4844" s="15" t="n">
        <v>621000</v>
      </c>
      <c r="U4844" s="15" t="n">
        <v>100400</v>
      </c>
      <c r="V4844">
        <f>IFERROR(VLOOKUP(D4844,Tablas_Equivalencia!$A$3:$B$8,2,FALSE),"Sin dato")</f>
        <v/>
      </c>
      <c r="W4844">
        <f>IFERROR(VLOOKUP(L4844,Tablas_Equivalencia!$D$3:$E$9,2,FALSE),"Sin dato")</f>
        <v/>
      </c>
      <c r="X4844">
        <f>IF(I4844=1,"Varón","Mujer")</f>
        <v/>
      </c>
      <c r="Y4844">
        <f>IFERROR(VLOOKUP(M4844,Tablas_Equivalencia!$G$3:$H$6,2,FALSE),"Sin dato")</f>
        <v/>
      </c>
      <c r="Z4844">
        <f>IF(J4844&lt;=24,"18-24","25-29")</f>
        <v/>
      </c>
      <c r="AA4844">
        <f>IF(M4844&lt;&gt;1,"",IF(P4844=2,1,0))</f>
        <v/>
      </c>
      <c r="AB4844">
        <f>IF(M4844&lt;&gt;1,"",IF(O4844&gt;=2,1,0))</f>
        <v/>
      </c>
      <c r="AC4844">
        <f>IF(M4844&lt;&gt;1,"",IF(OR(Q4844=999,Q4844=""),"",IF(OR(Q4844&lt;35,Q4844&gt;48),1,0)))</f>
        <v/>
      </c>
      <c r="AD4844">
        <f>IF(COUNT(AA4844:AC4844)&lt;3,"",SUM(AA4844:AC4844))</f>
        <v/>
      </c>
      <c r="AE4844">
        <f>IF(L4844&gt;=4,2,IF(L4844&gt;=2,1,0))</f>
        <v/>
      </c>
      <c r="AF4844">
        <f>IF(L4844&gt;=5,1,0)</f>
        <v/>
      </c>
      <c r="AG4844">
        <f>AE4844+AF4844</f>
        <v/>
      </c>
      <c r="AH4844" s="15">
        <f>IF(M4844&lt;&gt;1,"",IF(OR(R4844=-9,R4844=""),"",R4844))</f>
        <v/>
      </c>
      <c r="AI4844">
        <f>IF(M4844&lt;&gt;1,"",IF(OR(Q4844=999,Q4844=""),"",Q4844))</f>
        <v/>
      </c>
    </row>
    <row r="4845">
      <c r="A4845" t="inlineStr">
        <is>
          <t>TQRMNOP125939</t>
        </is>
      </c>
      <c r="B4845" t="n">
        <v>2025</v>
      </c>
      <c r="C4845" t="n">
        <v>1</v>
      </c>
      <c r="D4845" t="n">
        <v>42</v>
      </c>
      <c r="E4845" t="inlineStr">
        <is>
          <t>S</t>
        </is>
      </c>
      <c r="F4845" t="n">
        <v>10</v>
      </c>
      <c r="G4845" t="n">
        <v>1577</v>
      </c>
      <c r="H4845" t="n">
        <v>3</v>
      </c>
      <c r="I4845" t="n">
        <v>1</v>
      </c>
      <c r="J4845" t="n">
        <v>27</v>
      </c>
      <c r="K4845" t="n">
        <v>2</v>
      </c>
      <c r="L4845" t="n">
        <v>6</v>
      </c>
      <c r="M4845" t="n">
        <v>1</v>
      </c>
      <c r="N4845" t="n">
        <v>3</v>
      </c>
      <c r="O4845" t="n">
        <v>3</v>
      </c>
      <c r="P4845" t="n">
        <v>2</v>
      </c>
      <c r="Q4845" t="n">
        <v>42</v>
      </c>
      <c r="R4845" s="15" t="n">
        <v>699000</v>
      </c>
      <c r="S4845" s="15" t="n">
        <v>0</v>
      </c>
      <c r="T4845" s="15" t="n">
        <v>699000</v>
      </c>
      <c r="U4845" s="15" t="n">
        <v>87800</v>
      </c>
      <c r="V4845">
        <f>IFERROR(VLOOKUP(D4845,Tablas_Equivalencia!$A$3:$B$8,2,FALSE),"Sin dato")</f>
        <v/>
      </c>
      <c r="W4845">
        <f>IFERROR(VLOOKUP(L4845,Tablas_Equivalencia!$D$3:$E$9,2,FALSE),"Sin dato")</f>
        <v/>
      </c>
      <c r="X4845">
        <f>IF(I4845=1,"Varón","Mujer")</f>
        <v/>
      </c>
      <c r="Y4845">
        <f>IFERROR(VLOOKUP(M4845,Tablas_Equivalencia!$G$3:$H$6,2,FALSE),"Sin dato")</f>
        <v/>
      </c>
      <c r="Z4845">
        <f>IF(J4845&lt;=24,"18-24","25-29")</f>
        <v/>
      </c>
      <c r="AA4845">
        <f>IF(M4845&lt;&gt;1,"",IF(P4845=2,1,0))</f>
        <v/>
      </c>
      <c r="AB4845">
        <f>IF(M4845&lt;&gt;1,"",IF(O4845&gt;=2,1,0))</f>
        <v/>
      </c>
      <c r="AC4845">
        <f>IF(M4845&lt;&gt;1,"",IF(OR(Q4845=999,Q4845=""),"",IF(OR(Q4845&lt;35,Q4845&gt;48),1,0)))</f>
        <v/>
      </c>
      <c r="AD4845">
        <f>IF(COUNT(AA4845:AC4845)&lt;3,"",SUM(AA4845:AC4845))</f>
        <v/>
      </c>
      <c r="AE4845">
        <f>IF(L4845&gt;=4,2,IF(L4845&gt;=2,1,0))</f>
        <v/>
      </c>
      <c r="AF4845">
        <f>IF(L4845&gt;=5,1,0)</f>
        <v/>
      </c>
      <c r="AG4845">
        <f>AE4845+AF4845</f>
        <v/>
      </c>
      <c r="AH4845" s="15">
        <f>IF(M4845&lt;&gt;1,"",IF(OR(R4845=-9,R4845=""),"",R4845))</f>
        <v/>
      </c>
      <c r="AI4845">
        <f>IF(M4845&lt;&gt;1,"",IF(OR(Q4845=999,Q4845=""),"",Q4845))</f>
        <v/>
      </c>
    </row>
    <row r="4846">
      <c r="A4846" t="inlineStr">
        <is>
          <t>TQRMNOP125948</t>
        </is>
      </c>
      <c r="B4846" t="n">
        <v>2025</v>
      </c>
      <c r="C4846" t="n">
        <v>1</v>
      </c>
      <c r="D4846" t="n">
        <v>41</v>
      </c>
      <c r="E4846" t="inlineStr">
        <is>
          <t>N</t>
        </is>
      </c>
      <c r="F4846" t="n">
        <v>15</v>
      </c>
      <c r="G4846" t="n">
        <v>1403</v>
      </c>
      <c r="H4846" t="n">
        <v>3</v>
      </c>
      <c r="I4846" t="n">
        <v>2</v>
      </c>
      <c r="J4846" t="n">
        <v>29</v>
      </c>
      <c r="K4846" t="n">
        <v>2</v>
      </c>
      <c r="L4846" t="n">
        <v>6</v>
      </c>
      <c r="M4846" t="n">
        <v>1</v>
      </c>
      <c r="N4846" t="n">
        <v>3</v>
      </c>
      <c r="O4846" t="n">
        <v>1</v>
      </c>
      <c r="P4846" t="n">
        <v>1</v>
      </c>
      <c r="Q4846" t="n">
        <v>10</v>
      </c>
      <c r="R4846" s="15" t="n">
        <v>-9</v>
      </c>
      <c r="S4846" s="15" t="n">
        <v>0</v>
      </c>
      <c r="T4846" s="15" t="n">
        <v>0</v>
      </c>
      <c r="U4846" s="15" t="n">
        <v>126400</v>
      </c>
      <c r="V4846">
        <f>IFERROR(VLOOKUP(D4846,Tablas_Equivalencia!$A$3:$B$8,2,FALSE),"Sin dato")</f>
        <v/>
      </c>
      <c r="W4846">
        <f>IFERROR(VLOOKUP(L4846,Tablas_Equivalencia!$D$3:$E$9,2,FALSE),"Sin dato")</f>
        <v/>
      </c>
      <c r="X4846">
        <f>IF(I4846=1,"Varón","Mujer")</f>
        <v/>
      </c>
      <c r="Y4846">
        <f>IFERROR(VLOOKUP(M4846,Tablas_Equivalencia!$G$3:$H$6,2,FALSE),"Sin dato")</f>
        <v/>
      </c>
      <c r="Z4846">
        <f>IF(J4846&lt;=24,"18-24","25-29")</f>
        <v/>
      </c>
      <c r="AA4846">
        <f>IF(M4846&lt;&gt;1,"",IF(P4846=2,1,0))</f>
        <v/>
      </c>
      <c r="AB4846">
        <f>IF(M4846&lt;&gt;1,"",IF(O4846&gt;=2,1,0))</f>
        <v/>
      </c>
      <c r="AC4846">
        <f>IF(M4846&lt;&gt;1,"",IF(OR(Q4846=999,Q4846=""),"",IF(OR(Q4846&lt;35,Q4846&gt;48),1,0)))</f>
        <v/>
      </c>
      <c r="AD4846">
        <f>IF(COUNT(AA4846:AC4846)&lt;3,"",SUM(AA4846:AC4846))</f>
        <v/>
      </c>
      <c r="AE4846">
        <f>IF(L4846&gt;=4,2,IF(L4846&gt;=2,1,0))</f>
        <v/>
      </c>
      <c r="AF4846">
        <f>IF(L4846&gt;=5,1,0)</f>
        <v/>
      </c>
      <c r="AG4846">
        <f>AE4846+AF4846</f>
        <v/>
      </c>
      <c r="AH4846" s="15">
        <f>IF(M4846&lt;&gt;1,"",IF(OR(R4846=-9,R4846=""),"",R4846))</f>
        <v/>
      </c>
      <c r="AI4846">
        <f>IF(M4846&lt;&gt;1,"",IF(OR(Q4846=999,Q4846=""),"",Q4846))</f>
        <v/>
      </c>
    </row>
    <row r="4847">
      <c r="A4847" t="inlineStr">
        <is>
          <t>TQRMNOP125955</t>
        </is>
      </c>
      <c r="B4847" t="n">
        <v>2025</v>
      </c>
      <c r="C4847" t="n">
        <v>1</v>
      </c>
      <c r="D4847" t="n">
        <v>1</v>
      </c>
      <c r="E4847" t="inlineStr">
        <is>
          <t>S</t>
        </is>
      </c>
      <c r="F4847" t="n">
        <v>32</v>
      </c>
      <c r="G4847" t="n">
        <v>994</v>
      </c>
      <c r="H4847" t="n">
        <v>2</v>
      </c>
      <c r="I4847" t="n">
        <v>2</v>
      </c>
      <c r="J4847" t="n">
        <v>23</v>
      </c>
      <c r="K4847" t="n">
        <v>1</v>
      </c>
      <c r="L4847" t="n">
        <v>5</v>
      </c>
      <c r="M4847" t="n">
        <v>2</v>
      </c>
      <c r="R4847" s="15" t="n">
        <v>0</v>
      </c>
      <c r="S4847" s="15" t="n">
        <v>126000</v>
      </c>
      <c r="T4847" s="15" t="n">
        <v>126000</v>
      </c>
      <c r="U4847" s="15" t="n">
        <v>80800</v>
      </c>
      <c r="V4847">
        <f>IFERROR(VLOOKUP(D4847,Tablas_Equivalencia!$A$3:$B$8,2,FALSE),"Sin dato")</f>
        <v/>
      </c>
      <c r="W4847">
        <f>IFERROR(VLOOKUP(L4847,Tablas_Equivalencia!$D$3:$E$9,2,FALSE),"Sin dato")</f>
        <v/>
      </c>
      <c r="X4847">
        <f>IF(I4847=1,"Varón","Mujer")</f>
        <v/>
      </c>
      <c r="Y4847">
        <f>IFERROR(VLOOKUP(M4847,Tablas_Equivalencia!$G$3:$H$6,2,FALSE),"Sin dato")</f>
        <v/>
      </c>
      <c r="Z4847">
        <f>IF(J4847&lt;=24,"18-24","25-29")</f>
        <v/>
      </c>
      <c r="AA4847">
        <f>IF(M4847&lt;&gt;1,"",IF(P4847=2,1,0))</f>
        <v/>
      </c>
      <c r="AB4847">
        <f>IF(M4847&lt;&gt;1,"",IF(O4847&gt;=2,1,0))</f>
        <v/>
      </c>
      <c r="AC4847">
        <f>IF(M4847&lt;&gt;1,"",IF(OR(Q4847=999,Q4847=""),"",IF(OR(Q4847&lt;35,Q4847&gt;48),1,0)))</f>
        <v/>
      </c>
      <c r="AD4847">
        <f>IF(COUNT(AA4847:AC4847)&lt;3,"",SUM(AA4847:AC4847))</f>
        <v/>
      </c>
      <c r="AE4847">
        <f>IF(L4847&gt;=4,2,IF(L4847&gt;=2,1,0))</f>
        <v/>
      </c>
      <c r="AF4847">
        <f>IF(L4847&gt;=5,1,0)</f>
        <v/>
      </c>
      <c r="AG4847">
        <f>AE4847+AF4847</f>
        <v/>
      </c>
      <c r="AH4847" s="15">
        <f>IF(M4847&lt;&gt;1,"",IF(OR(R4847=-9,R4847=""),"",R4847))</f>
        <v/>
      </c>
      <c r="AI4847">
        <f>IF(M4847&lt;&gt;1,"",IF(OR(Q4847=999,Q4847=""),"",Q4847))</f>
        <v/>
      </c>
    </row>
    <row r="4848">
      <c r="A4848" t="inlineStr">
        <is>
          <t>TQRMNOP125956</t>
        </is>
      </c>
      <c r="B4848" t="n">
        <v>2025</v>
      </c>
      <c r="C4848" t="n">
        <v>1</v>
      </c>
      <c r="D4848" t="n">
        <v>43</v>
      </c>
      <c r="E4848" t="inlineStr">
        <is>
          <t>N</t>
        </is>
      </c>
      <c r="F4848" t="n">
        <v>29</v>
      </c>
      <c r="G4848" t="n">
        <v>1175</v>
      </c>
      <c r="H4848" t="n">
        <v>1</v>
      </c>
      <c r="I4848" t="n">
        <v>2</v>
      </c>
      <c r="J4848" t="n">
        <v>19</v>
      </c>
      <c r="K4848" t="n">
        <v>2</v>
      </c>
      <c r="L4848" t="n">
        <v>3</v>
      </c>
      <c r="M4848" t="n">
        <v>3</v>
      </c>
      <c r="R4848" s="15" t="n">
        <v>0</v>
      </c>
      <c r="S4848" s="15" t="n">
        <v>0</v>
      </c>
      <c r="T4848" s="15" t="n">
        <v>0</v>
      </c>
      <c r="U4848" s="15" t="n">
        <v>114000</v>
      </c>
      <c r="V4848">
        <f>IFERROR(VLOOKUP(D4848,Tablas_Equivalencia!$A$3:$B$8,2,FALSE),"Sin dato")</f>
        <v/>
      </c>
      <c r="W4848">
        <f>IFERROR(VLOOKUP(L4848,Tablas_Equivalencia!$D$3:$E$9,2,FALSE),"Sin dato")</f>
        <v/>
      </c>
      <c r="X4848">
        <f>IF(I4848=1,"Varón","Mujer")</f>
        <v/>
      </c>
      <c r="Y4848">
        <f>IFERROR(VLOOKUP(M4848,Tablas_Equivalencia!$G$3:$H$6,2,FALSE),"Sin dato")</f>
        <v/>
      </c>
      <c r="Z4848">
        <f>IF(J4848&lt;=24,"18-24","25-29")</f>
        <v/>
      </c>
      <c r="AA4848">
        <f>IF(M4848&lt;&gt;1,"",IF(P4848=2,1,0))</f>
        <v/>
      </c>
      <c r="AB4848">
        <f>IF(M4848&lt;&gt;1,"",IF(O4848&gt;=2,1,0))</f>
        <v/>
      </c>
      <c r="AC4848">
        <f>IF(M4848&lt;&gt;1,"",IF(OR(Q4848=999,Q4848=""),"",IF(OR(Q4848&lt;35,Q4848&gt;48),1,0)))</f>
        <v/>
      </c>
      <c r="AD4848">
        <f>IF(COUNT(AA4848:AC4848)&lt;3,"",SUM(AA4848:AC4848))</f>
        <v/>
      </c>
      <c r="AE4848">
        <f>IF(L4848&gt;=4,2,IF(L4848&gt;=2,1,0))</f>
        <v/>
      </c>
      <c r="AF4848">
        <f>IF(L4848&gt;=5,1,0)</f>
        <v/>
      </c>
      <c r="AG4848">
        <f>AE4848+AF4848</f>
        <v/>
      </c>
      <c r="AH4848" s="15">
        <f>IF(M4848&lt;&gt;1,"",IF(OR(R4848=-9,R4848=""),"",R4848))</f>
        <v/>
      </c>
      <c r="AI4848">
        <f>IF(M4848&lt;&gt;1,"",IF(OR(Q4848=999,Q4848=""),"",Q4848))</f>
        <v/>
      </c>
    </row>
    <row r="4849">
      <c r="A4849" t="inlineStr">
        <is>
          <t>TQRMNOP125969</t>
        </is>
      </c>
      <c r="B4849" t="n">
        <v>2025</v>
      </c>
      <c r="C4849" t="n">
        <v>1</v>
      </c>
      <c r="D4849" t="n">
        <v>1</v>
      </c>
      <c r="E4849" t="inlineStr">
        <is>
          <t>S</t>
        </is>
      </c>
      <c r="F4849" t="n">
        <v>33</v>
      </c>
      <c r="G4849" t="n">
        <v>1212</v>
      </c>
      <c r="H4849" t="n">
        <v>1</v>
      </c>
      <c r="I4849" t="n">
        <v>1</v>
      </c>
      <c r="J4849" t="n">
        <v>27</v>
      </c>
      <c r="K4849" t="n">
        <v>2</v>
      </c>
      <c r="L4849" t="n">
        <v>3</v>
      </c>
      <c r="M4849" t="n">
        <v>1</v>
      </c>
      <c r="N4849" t="n">
        <v>3</v>
      </c>
      <c r="O4849" t="n">
        <v>2</v>
      </c>
      <c r="P4849" t="n">
        <v>2</v>
      </c>
      <c r="Q4849" t="n">
        <v>23</v>
      </c>
      <c r="R4849" s="15" t="n">
        <v>154000</v>
      </c>
      <c r="S4849" s="15" t="n">
        <v>0</v>
      </c>
      <c r="T4849" s="15" t="n">
        <v>154000</v>
      </c>
      <c r="U4849" s="15" t="n">
        <v>50700</v>
      </c>
      <c r="V4849">
        <f>IFERROR(VLOOKUP(D4849,Tablas_Equivalencia!$A$3:$B$8,2,FALSE),"Sin dato")</f>
        <v/>
      </c>
      <c r="W4849">
        <f>IFERROR(VLOOKUP(L4849,Tablas_Equivalencia!$D$3:$E$9,2,FALSE),"Sin dato")</f>
        <v/>
      </c>
      <c r="X4849">
        <f>IF(I4849=1,"Varón","Mujer")</f>
        <v/>
      </c>
      <c r="Y4849">
        <f>IFERROR(VLOOKUP(M4849,Tablas_Equivalencia!$G$3:$H$6,2,FALSE),"Sin dato")</f>
        <v/>
      </c>
      <c r="Z4849">
        <f>IF(J4849&lt;=24,"18-24","25-29")</f>
        <v/>
      </c>
      <c r="AA4849">
        <f>IF(M4849&lt;&gt;1,"",IF(P4849=2,1,0))</f>
        <v/>
      </c>
      <c r="AB4849">
        <f>IF(M4849&lt;&gt;1,"",IF(O4849&gt;=2,1,0))</f>
        <v/>
      </c>
      <c r="AC4849">
        <f>IF(M4849&lt;&gt;1,"",IF(OR(Q4849=999,Q4849=""),"",IF(OR(Q4849&lt;35,Q4849&gt;48),1,0)))</f>
        <v/>
      </c>
      <c r="AD4849">
        <f>IF(COUNT(AA4849:AC4849)&lt;3,"",SUM(AA4849:AC4849))</f>
        <v/>
      </c>
      <c r="AE4849">
        <f>IF(L4849&gt;=4,2,IF(L4849&gt;=2,1,0))</f>
        <v/>
      </c>
      <c r="AF4849">
        <f>IF(L4849&gt;=5,1,0)</f>
        <v/>
      </c>
      <c r="AG4849">
        <f>AE4849+AF4849</f>
        <v/>
      </c>
      <c r="AH4849" s="15">
        <f>IF(M4849&lt;&gt;1,"",IF(OR(R4849=-9,R4849=""),"",R4849))</f>
        <v/>
      </c>
      <c r="AI4849">
        <f>IF(M4849&lt;&gt;1,"",IF(OR(Q4849=999,Q4849=""),"",Q4849))</f>
        <v/>
      </c>
    </row>
    <row r="4850">
      <c r="A4850" t="inlineStr">
        <is>
          <t>TQRMNOP125975</t>
        </is>
      </c>
      <c r="B4850" t="n">
        <v>2025</v>
      </c>
      <c r="C4850" t="n">
        <v>1</v>
      </c>
      <c r="D4850" t="n">
        <v>43</v>
      </c>
      <c r="E4850" t="inlineStr">
        <is>
          <t>N</t>
        </is>
      </c>
      <c r="F4850" t="n">
        <v>29</v>
      </c>
      <c r="G4850" t="n">
        <v>375</v>
      </c>
      <c r="H4850" t="n">
        <v>2</v>
      </c>
      <c r="I4850" t="n">
        <v>2</v>
      </c>
      <c r="J4850" t="n">
        <v>21</v>
      </c>
      <c r="K4850" t="n">
        <v>2</v>
      </c>
      <c r="L4850" t="n">
        <v>4</v>
      </c>
      <c r="M4850" t="n">
        <v>3</v>
      </c>
      <c r="R4850" s="15" t="n">
        <v>0</v>
      </c>
      <c r="S4850" s="15" t="n">
        <v>0</v>
      </c>
      <c r="T4850" s="15" t="n">
        <v>0</v>
      </c>
      <c r="U4850" s="15" t="n">
        <v>43300</v>
      </c>
      <c r="V4850">
        <f>IFERROR(VLOOKUP(D4850,Tablas_Equivalencia!$A$3:$B$8,2,FALSE),"Sin dato")</f>
        <v/>
      </c>
      <c r="W4850">
        <f>IFERROR(VLOOKUP(L4850,Tablas_Equivalencia!$D$3:$E$9,2,FALSE),"Sin dato")</f>
        <v/>
      </c>
      <c r="X4850">
        <f>IF(I4850=1,"Varón","Mujer")</f>
        <v/>
      </c>
      <c r="Y4850">
        <f>IFERROR(VLOOKUP(M4850,Tablas_Equivalencia!$G$3:$H$6,2,FALSE),"Sin dato")</f>
        <v/>
      </c>
      <c r="Z4850">
        <f>IF(J4850&lt;=24,"18-24","25-29")</f>
        <v/>
      </c>
      <c r="AA4850">
        <f>IF(M4850&lt;&gt;1,"",IF(P4850=2,1,0))</f>
        <v/>
      </c>
      <c r="AB4850">
        <f>IF(M4850&lt;&gt;1,"",IF(O4850&gt;=2,1,0))</f>
        <v/>
      </c>
      <c r="AC4850">
        <f>IF(M4850&lt;&gt;1,"",IF(OR(Q4850=999,Q4850=""),"",IF(OR(Q4850&lt;35,Q4850&gt;48),1,0)))</f>
        <v/>
      </c>
      <c r="AD4850">
        <f>IF(COUNT(AA4850:AC4850)&lt;3,"",SUM(AA4850:AC4850))</f>
        <v/>
      </c>
      <c r="AE4850">
        <f>IF(L4850&gt;=4,2,IF(L4850&gt;=2,1,0))</f>
        <v/>
      </c>
      <c r="AF4850">
        <f>IF(L4850&gt;=5,1,0)</f>
        <v/>
      </c>
      <c r="AG4850">
        <f>AE4850+AF4850</f>
        <v/>
      </c>
      <c r="AH4850" s="15">
        <f>IF(M4850&lt;&gt;1,"",IF(OR(R4850=-9,R4850=""),"",R4850))</f>
        <v/>
      </c>
      <c r="AI4850">
        <f>IF(M4850&lt;&gt;1,"",IF(OR(Q4850=999,Q4850=""),"",Q4850))</f>
        <v/>
      </c>
    </row>
    <row r="4851">
      <c r="A4851" t="inlineStr">
        <is>
          <t>TQRMNOP125978</t>
        </is>
      </c>
      <c r="B4851" t="n">
        <v>2025</v>
      </c>
      <c r="C4851" t="n">
        <v>1</v>
      </c>
      <c r="D4851" t="n">
        <v>1</v>
      </c>
      <c r="E4851" t="inlineStr">
        <is>
          <t>S</t>
        </is>
      </c>
      <c r="F4851" t="n">
        <v>33</v>
      </c>
      <c r="G4851" t="n">
        <v>1099</v>
      </c>
      <c r="H4851" t="n">
        <v>1</v>
      </c>
      <c r="I4851" t="n">
        <v>2</v>
      </c>
      <c r="J4851" t="n">
        <v>19</v>
      </c>
      <c r="K4851" t="n">
        <v>2</v>
      </c>
      <c r="L4851" t="n">
        <v>4</v>
      </c>
      <c r="M4851" t="n">
        <v>1</v>
      </c>
      <c r="N4851" t="n">
        <v>2</v>
      </c>
      <c r="O4851" t="n">
        <v>1</v>
      </c>
      <c r="P4851" t="n">
        <v>1</v>
      </c>
      <c r="Q4851" t="n">
        <v>31</v>
      </c>
      <c r="R4851" s="15" t="n">
        <v>-9</v>
      </c>
      <c r="S4851" s="15" t="n">
        <v>0</v>
      </c>
      <c r="T4851" s="15" t="n">
        <v>0</v>
      </c>
      <c r="U4851" s="15" t="n">
        <v>193800</v>
      </c>
      <c r="V4851">
        <f>IFERROR(VLOOKUP(D4851,Tablas_Equivalencia!$A$3:$B$8,2,FALSE),"Sin dato")</f>
        <v/>
      </c>
      <c r="W4851">
        <f>IFERROR(VLOOKUP(L4851,Tablas_Equivalencia!$D$3:$E$9,2,FALSE),"Sin dato")</f>
        <v/>
      </c>
      <c r="X4851">
        <f>IF(I4851=1,"Varón","Mujer")</f>
        <v/>
      </c>
      <c r="Y4851">
        <f>IFERROR(VLOOKUP(M4851,Tablas_Equivalencia!$G$3:$H$6,2,FALSE),"Sin dato")</f>
        <v/>
      </c>
      <c r="Z4851">
        <f>IF(J4851&lt;=24,"18-24","25-29")</f>
        <v/>
      </c>
      <c r="AA4851">
        <f>IF(M4851&lt;&gt;1,"",IF(P4851=2,1,0))</f>
        <v/>
      </c>
      <c r="AB4851">
        <f>IF(M4851&lt;&gt;1,"",IF(O4851&gt;=2,1,0))</f>
        <v/>
      </c>
      <c r="AC4851">
        <f>IF(M4851&lt;&gt;1,"",IF(OR(Q4851=999,Q4851=""),"",IF(OR(Q4851&lt;35,Q4851&gt;48),1,0)))</f>
        <v/>
      </c>
      <c r="AD4851">
        <f>IF(COUNT(AA4851:AC4851)&lt;3,"",SUM(AA4851:AC4851))</f>
        <v/>
      </c>
      <c r="AE4851">
        <f>IF(L4851&gt;=4,2,IF(L4851&gt;=2,1,0))</f>
        <v/>
      </c>
      <c r="AF4851">
        <f>IF(L4851&gt;=5,1,0)</f>
        <v/>
      </c>
      <c r="AG4851">
        <f>AE4851+AF4851</f>
        <v/>
      </c>
      <c r="AH4851" s="15">
        <f>IF(M4851&lt;&gt;1,"",IF(OR(R4851=-9,R4851=""),"",R4851))</f>
        <v/>
      </c>
      <c r="AI4851">
        <f>IF(M4851&lt;&gt;1,"",IF(OR(Q4851=999,Q4851=""),"",Q4851))</f>
        <v/>
      </c>
    </row>
    <row r="4852">
      <c r="A4852" t="inlineStr">
        <is>
          <t>TQRMNOP125989</t>
        </is>
      </c>
      <c r="B4852" t="n">
        <v>2025</v>
      </c>
      <c r="C4852" t="n">
        <v>1</v>
      </c>
      <c r="D4852" t="n">
        <v>1</v>
      </c>
      <c r="E4852" t="inlineStr">
        <is>
          <t>S</t>
        </is>
      </c>
      <c r="F4852" t="n">
        <v>33</v>
      </c>
      <c r="G4852" t="n">
        <v>758</v>
      </c>
      <c r="H4852" t="n">
        <v>1</v>
      </c>
      <c r="I4852" t="n">
        <v>1</v>
      </c>
      <c r="J4852" t="n">
        <v>20</v>
      </c>
      <c r="K4852" t="n">
        <v>2</v>
      </c>
      <c r="L4852" t="n">
        <v>4</v>
      </c>
      <c r="M4852" t="n">
        <v>1</v>
      </c>
      <c r="N4852" t="n">
        <v>3</v>
      </c>
      <c r="O4852" t="n">
        <v>1</v>
      </c>
      <c r="P4852" t="n">
        <v>1</v>
      </c>
      <c r="Q4852" t="n">
        <v>45</v>
      </c>
      <c r="R4852" s="15" t="n">
        <v>517000</v>
      </c>
      <c r="S4852" s="15" t="n">
        <v>46000</v>
      </c>
      <c r="T4852" s="15" t="n">
        <v>563000</v>
      </c>
      <c r="U4852" s="15" t="n">
        <v>132600</v>
      </c>
      <c r="V4852">
        <f>IFERROR(VLOOKUP(D4852,Tablas_Equivalencia!$A$3:$B$8,2,FALSE),"Sin dato")</f>
        <v/>
      </c>
      <c r="W4852">
        <f>IFERROR(VLOOKUP(L4852,Tablas_Equivalencia!$D$3:$E$9,2,FALSE),"Sin dato")</f>
        <v/>
      </c>
      <c r="X4852">
        <f>IF(I4852=1,"Varón","Mujer")</f>
        <v/>
      </c>
      <c r="Y4852">
        <f>IFERROR(VLOOKUP(M4852,Tablas_Equivalencia!$G$3:$H$6,2,FALSE),"Sin dato")</f>
        <v/>
      </c>
      <c r="Z4852">
        <f>IF(J4852&lt;=24,"18-24","25-29")</f>
        <v/>
      </c>
      <c r="AA4852">
        <f>IF(M4852&lt;&gt;1,"",IF(P4852=2,1,0))</f>
        <v/>
      </c>
      <c r="AB4852">
        <f>IF(M4852&lt;&gt;1,"",IF(O4852&gt;=2,1,0))</f>
        <v/>
      </c>
      <c r="AC4852">
        <f>IF(M4852&lt;&gt;1,"",IF(OR(Q4852=999,Q4852=""),"",IF(OR(Q4852&lt;35,Q4852&gt;48),1,0)))</f>
        <v/>
      </c>
      <c r="AD4852">
        <f>IF(COUNT(AA4852:AC4852)&lt;3,"",SUM(AA4852:AC4852))</f>
        <v/>
      </c>
      <c r="AE4852">
        <f>IF(L4852&gt;=4,2,IF(L4852&gt;=2,1,0))</f>
        <v/>
      </c>
      <c r="AF4852">
        <f>IF(L4852&gt;=5,1,0)</f>
        <v/>
      </c>
      <c r="AG4852">
        <f>AE4852+AF4852</f>
        <v/>
      </c>
      <c r="AH4852" s="15">
        <f>IF(M4852&lt;&gt;1,"",IF(OR(R4852=-9,R4852=""),"",R4852))</f>
        <v/>
      </c>
      <c r="AI4852">
        <f>IF(M4852&lt;&gt;1,"",IF(OR(Q4852=999,Q4852=""),"",Q4852))</f>
        <v/>
      </c>
    </row>
    <row r="4853">
      <c r="A4853" t="inlineStr">
        <is>
          <t>TQRMNOP125995</t>
        </is>
      </c>
      <c r="B4853" t="n">
        <v>2025</v>
      </c>
      <c r="C4853" t="n">
        <v>1</v>
      </c>
      <c r="D4853" t="n">
        <v>40</v>
      </c>
      <c r="E4853" t="inlineStr">
        <is>
          <t>N</t>
        </is>
      </c>
      <c r="F4853" t="n">
        <v>22</v>
      </c>
      <c r="G4853" t="n">
        <v>411</v>
      </c>
      <c r="H4853" t="n">
        <v>1</v>
      </c>
      <c r="I4853" t="n">
        <v>2</v>
      </c>
      <c r="J4853" t="n">
        <v>21</v>
      </c>
      <c r="K4853" t="n">
        <v>1</v>
      </c>
      <c r="L4853" t="n">
        <v>2</v>
      </c>
      <c r="M4853" t="n">
        <v>1</v>
      </c>
      <c r="N4853" t="n">
        <v>1</v>
      </c>
      <c r="O4853" t="n">
        <v>2</v>
      </c>
      <c r="P4853" t="n">
        <v>2</v>
      </c>
      <c r="Q4853" t="n">
        <v>11</v>
      </c>
      <c r="R4853" s="15" t="n">
        <v>345000</v>
      </c>
      <c r="S4853" s="15" t="n">
        <v>50000</v>
      </c>
      <c r="T4853" s="15" t="n">
        <v>395000</v>
      </c>
      <c r="U4853" s="15" t="n">
        <v>84100</v>
      </c>
      <c r="V4853">
        <f>IFERROR(VLOOKUP(D4853,Tablas_Equivalencia!$A$3:$B$8,2,FALSE),"Sin dato")</f>
        <v/>
      </c>
      <c r="W4853">
        <f>IFERROR(VLOOKUP(L4853,Tablas_Equivalencia!$D$3:$E$9,2,FALSE),"Sin dato")</f>
        <v/>
      </c>
      <c r="X4853">
        <f>IF(I4853=1,"Varón","Mujer")</f>
        <v/>
      </c>
      <c r="Y4853">
        <f>IFERROR(VLOOKUP(M4853,Tablas_Equivalencia!$G$3:$H$6,2,FALSE),"Sin dato")</f>
        <v/>
      </c>
      <c r="Z4853">
        <f>IF(J4853&lt;=24,"18-24","25-29")</f>
        <v/>
      </c>
      <c r="AA4853">
        <f>IF(M4853&lt;&gt;1,"",IF(P4853=2,1,0))</f>
        <v/>
      </c>
      <c r="AB4853">
        <f>IF(M4853&lt;&gt;1,"",IF(O4853&gt;=2,1,0))</f>
        <v/>
      </c>
      <c r="AC4853">
        <f>IF(M4853&lt;&gt;1,"",IF(OR(Q4853=999,Q4853=""),"",IF(OR(Q4853&lt;35,Q4853&gt;48),1,0)))</f>
        <v/>
      </c>
      <c r="AD4853">
        <f>IF(COUNT(AA4853:AC4853)&lt;3,"",SUM(AA4853:AC4853))</f>
        <v/>
      </c>
      <c r="AE4853">
        <f>IF(L4853&gt;=4,2,IF(L4853&gt;=2,1,0))</f>
        <v/>
      </c>
      <c r="AF4853">
        <f>IF(L4853&gt;=5,1,0)</f>
        <v/>
      </c>
      <c r="AG4853">
        <f>AE4853+AF4853</f>
        <v/>
      </c>
      <c r="AH4853" s="15">
        <f>IF(M4853&lt;&gt;1,"",IF(OR(R4853=-9,R4853=""),"",R4853))</f>
        <v/>
      </c>
      <c r="AI4853">
        <f>IF(M4853&lt;&gt;1,"",IF(OR(Q4853=999,Q4853=""),"",Q4853))</f>
        <v/>
      </c>
    </row>
    <row r="4854">
      <c r="A4854" t="inlineStr">
        <is>
          <t>TQRMNOP126008</t>
        </is>
      </c>
      <c r="B4854" t="n">
        <v>2025</v>
      </c>
      <c r="C4854" t="n">
        <v>1</v>
      </c>
      <c r="D4854" t="n">
        <v>44</v>
      </c>
      <c r="E4854" t="inlineStr">
        <is>
          <t>N</t>
        </is>
      </c>
      <c r="F4854" t="n">
        <v>14</v>
      </c>
      <c r="G4854" t="n">
        <v>797</v>
      </c>
      <c r="H4854" t="n">
        <v>2</v>
      </c>
      <c r="I4854" t="n">
        <v>1</v>
      </c>
      <c r="J4854" t="n">
        <v>26</v>
      </c>
      <c r="K4854" t="n">
        <v>2</v>
      </c>
      <c r="L4854" t="n">
        <v>4</v>
      </c>
      <c r="M4854" t="n">
        <v>2</v>
      </c>
      <c r="R4854" s="15" t="n">
        <v>0</v>
      </c>
      <c r="S4854" s="15" t="n">
        <v>0</v>
      </c>
      <c r="T4854" s="15" t="n">
        <v>0</v>
      </c>
      <c r="U4854" s="15" t="n">
        <v>65500</v>
      </c>
      <c r="V4854">
        <f>IFERROR(VLOOKUP(D4854,Tablas_Equivalencia!$A$3:$B$8,2,FALSE),"Sin dato")</f>
        <v/>
      </c>
      <c r="W4854">
        <f>IFERROR(VLOOKUP(L4854,Tablas_Equivalencia!$D$3:$E$9,2,FALSE),"Sin dato")</f>
        <v/>
      </c>
      <c r="X4854">
        <f>IF(I4854=1,"Varón","Mujer")</f>
        <v/>
      </c>
      <c r="Y4854">
        <f>IFERROR(VLOOKUP(M4854,Tablas_Equivalencia!$G$3:$H$6,2,FALSE),"Sin dato")</f>
        <v/>
      </c>
      <c r="Z4854">
        <f>IF(J4854&lt;=24,"18-24","25-29")</f>
        <v/>
      </c>
      <c r="AA4854">
        <f>IF(M4854&lt;&gt;1,"",IF(P4854=2,1,0))</f>
        <v/>
      </c>
      <c r="AB4854">
        <f>IF(M4854&lt;&gt;1,"",IF(O4854&gt;=2,1,0))</f>
        <v/>
      </c>
      <c r="AC4854">
        <f>IF(M4854&lt;&gt;1,"",IF(OR(Q4854=999,Q4854=""),"",IF(OR(Q4854&lt;35,Q4854&gt;48),1,0)))</f>
        <v/>
      </c>
      <c r="AD4854">
        <f>IF(COUNT(AA4854:AC4854)&lt;3,"",SUM(AA4854:AC4854))</f>
        <v/>
      </c>
      <c r="AE4854">
        <f>IF(L4854&gt;=4,2,IF(L4854&gt;=2,1,0))</f>
        <v/>
      </c>
      <c r="AF4854">
        <f>IF(L4854&gt;=5,1,0)</f>
        <v/>
      </c>
      <c r="AG4854">
        <f>AE4854+AF4854</f>
        <v/>
      </c>
      <c r="AH4854" s="15">
        <f>IF(M4854&lt;&gt;1,"",IF(OR(R4854=-9,R4854=""),"",R4854))</f>
        <v/>
      </c>
      <c r="AI4854">
        <f>IF(M4854&lt;&gt;1,"",IF(OR(Q4854=999,Q4854=""),"",Q4854))</f>
        <v/>
      </c>
    </row>
    <row r="4855">
      <c r="A4855" t="inlineStr">
        <is>
          <t>TQRMNOP126016</t>
        </is>
      </c>
      <c r="B4855" t="n">
        <v>2025</v>
      </c>
      <c r="C4855" t="n">
        <v>1</v>
      </c>
      <c r="D4855" t="n">
        <v>43</v>
      </c>
      <c r="E4855" t="inlineStr">
        <is>
          <t>N</t>
        </is>
      </c>
      <c r="F4855" t="n">
        <v>38</v>
      </c>
      <c r="G4855" t="n">
        <v>675</v>
      </c>
      <c r="H4855" t="n">
        <v>3</v>
      </c>
      <c r="I4855" t="n">
        <v>2</v>
      </c>
      <c r="J4855" t="n">
        <v>21</v>
      </c>
      <c r="K4855" t="n">
        <v>1</v>
      </c>
      <c r="L4855" t="n">
        <v>5</v>
      </c>
      <c r="M4855" t="n">
        <v>3</v>
      </c>
      <c r="R4855" s="15" t="n">
        <v>0</v>
      </c>
      <c r="S4855" s="15" t="n">
        <v>0</v>
      </c>
      <c r="T4855" s="15" t="n">
        <v>0</v>
      </c>
      <c r="U4855" s="15" t="n">
        <v>136500</v>
      </c>
      <c r="V4855">
        <f>IFERROR(VLOOKUP(D4855,Tablas_Equivalencia!$A$3:$B$8,2,FALSE),"Sin dato")</f>
        <v/>
      </c>
      <c r="W4855">
        <f>IFERROR(VLOOKUP(L4855,Tablas_Equivalencia!$D$3:$E$9,2,FALSE),"Sin dato")</f>
        <v/>
      </c>
      <c r="X4855">
        <f>IF(I4855=1,"Varón","Mujer")</f>
        <v/>
      </c>
      <c r="Y4855">
        <f>IFERROR(VLOOKUP(M4855,Tablas_Equivalencia!$G$3:$H$6,2,FALSE),"Sin dato")</f>
        <v/>
      </c>
      <c r="Z4855">
        <f>IF(J4855&lt;=24,"18-24","25-29")</f>
        <v/>
      </c>
      <c r="AA4855">
        <f>IF(M4855&lt;&gt;1,"",IF(P4855=2,1,0))</f>
        <v/>
      </c>
      <c r="AB4855">
        <f>IF(M4855&lt;&gt;1,"",IF(O4855&gt;=2,1,0))</f>
        <v/>
      </c>
      <c r="AC4855">
        <f>IF(M4855&lt;&gt;1,"",IF(OR(Q4855=999,Q4855=""),"",IF(OR(Q4855&lt;35,Q4855&gt;48),1,0)))</f>
        <v/>
      </c>
      <c r="AD4855">
        <f>IF(COUNT(AA4855:AC4855)&lt;3,"",SUM(AA4855:AC4855))</f>
        <v/>
      </c>
      <c r="AE4855">
        <f>IF(L4855&gt;=4,2,IF(L4855&gt;=2,1,0))</f>
        <v/>
      </c>
      <c r="AF4855">
        <f>IF(L4855&gt;=5,1,0)</f>
        <v/>
      </c>
      <c r="AG4855">
        <f>AE4855+AF4855</f>
        <v/>
      </c>
      <c r="AH4855" s="15">
        <f>IF(M4855&lt;&gt;1,"",IF(OR(R4855=-9,R4855=""),"",R4855))</f>
        <v/>
      </c>
      <c r="AI4855">
        <f>IF(M4855&lt;&gt;1,"",IF(OR(Q4855=999,Q4855=""),"",Q4855))</f>
        <v/>
      </c>
    </row>
    <row r="4856">
      <c r="A4856" t="inlineStr">
        <is>
          <t>TQRMNOP126021</t>
        </is>
      </c>
      <c r="B4856" t="n">
        <v>2025</v>
      </c>
      <c r="C4856" t="n">
        <v>1</v>
      </c>
      <c r="D4856" t="n">
        <v>41</v>
      </c>
      <c r="E4856" t="inlineStr">
        <is>
          <t>S</t>
        </is>
      </c>
      <c r="F4856" t="n">
        <v>8</v>
      </c>
      <c r="G4856" t="n">
        <v>2207</v>
      </c>
      <c r="H4856" t="n">
        <v>3</v>
      </c>
      <c r="I4856" t="n">
        <v>2</v>
      </c>
      <c r="J4856" t="n">
        <v>26</v>
      </c>
      <c r="K4856" t="n">
        <v>1</v>
      </c>
      <c r="L4856" t="n">
        <v>4</v>
      </c>
      <c r="M4856" t="n">
        <v>2</v>
      </c>
      <c r="R4856" s="15" t="n">
        <v>0</v>
      </c>
      <c r="S4856" s="15" t="n">
        <v>0</v>
      </c>
      <c r="T4856" s="15" t="n">
        <v>0</v>
      </c>
      <c r="U4856" s="15" t="n">
        <v>113100</v>
      </c>
      <c r="V4856">
        <f>IFERROR(VLOOKUP(D4856,Tablas_Equivalencia!$A$3:$B$8,2,FALSE),"Sin dato")</f>
        <v/>
      </c>
      <c r="W4856">
        <f>IFERROR(VLOOKUP(L4856,Tablas_Equivalencia!$D$3:$E$9,2,FALSE),"Sin dato")</f>
        <v/>
      </c>
      <c r="X4856">
        <f>IF(I4856=1,"Varón","Mujer")</f>
        <v/>
      </c>
      <c r="Y4856">
        <f>IFERROR(VLOOKUP(M4856,Tablas_Equivalencia!$G$3:$H$6,2,FALSE),"Sin dato")</f>
        <v/>
      </c>
      <c r="Z4856">
        <f>IF(J4856&lt;=24,"18-24","25-29")</f>
        <v/>
      </c>
      <c r="AA4856">
        <f>IF(M4856&lt;&gt;1,"",IF(P4856=2,1,0))</f>
        <v/>
      </c>
      <c r="AB4856">
        <f>IF(M4856&lt;&gt;1,"",IF(O4856&gt;=2,1,0))</f>
        <v/>
      </c>
      <c r="AC4856">
        <f>IF(M4856&lt;&gt;1,"",IF(OR(Q4856=999,Q4856=""),"",IF(OR(Q4856&lt;35,Q4856&gt;48),1,0)))</f>
        <v/>
      </c>
      <c r="AD4856">
        <f>IF(COUNT(AA4856:AC4856)&lt;3,"",SUM(AA4856:AC4856))</f>
        <v/>
      </c>
      <c r="AE4856">
        <f>IF(L4856&gt;=4,2,IF(L4856&gt;=2,1,0))</f>
        <v/>
      </c>
      <c r="AF4856">
        <f>IF(L4856&gt;=5,1,0)</f>
        <v/>
      </c>
      <c r="AG4856">
        <f>AE4856+AF4856</f>
        <v/>
      </c>
      <c r="AH4856" s="15">
        <f>IF(M4856&lt;&gt;1,"",IF(OR(R4856=-9,R4856=""),"",R4856))</f>
        <v/>
      </c>
      <c r="AI4856">
        <f>IF(M4856&lt;&gt;1,"",IF(OR(Q4856=999,Q4856=""),"",Q4856))</f>
        <v/>
      </c>
    </row>
    <row r="4857">
      <c r="A4857" t="inlineStr">
        <is>
          <t>TQRMNOP126028</t>
        </is>
      </c>
      <c r="B4857" t="n">
        <v>2025</v>
      </c>
      <c r="C4857" t="n">
        <v>1</v>
      </c>
      <c r="D4857" t="n">
        <v>1</v>
      </c>
      <c r="E4857" t="inlineStr">
        <is>
          <t>S</t>
        </is>
      </c>
      <c r="F4857" t="n">
        <v>32</v>
      </c>
      <c r="G4857" t="n">
        <v>1504</v>
      </c>
      <c r="H4857" t="n">
        <v>1</v>
      </c>
      <c r="I4857" t="n">
        <v>2</v>
      </c>
      <c r="J4857" t="n">
        <v>22</v>
      </c>
      <c r="K4857" t="n">
        <v>2</v>
      </c>
      <c r="L4857" t="n">
        <v>4</v>
      </c>
      <c r="M4857" t="n">
        <v>1</v>
      </c>
      <c r="N4857" t="n">
        <v>3</v>
      </c>
      <c r="O4857" t="n">
        <v>1</v>
      </c>
      <c r="P4857" t="n">
        <v>1</v>
      </c>
      <c r="Q4857" t="n">
        <v>27</v>
      </c>
      <c r="R4857" s="15" t="n">
        <v>568000</v>
      </c>
      <c r="S4857" s="15" t="n">
        <v>172000</v>
      </c>
      <c r="T4857" s="15" t="n">
        <v>740000</v>
      </c>
      <c r="U4857" s="15" t="n">
        <v>115000</v>
      </c>
      <c r="V4857">
        <f>IFERROR(VLOOKUP(D4857,Tablas_Equivalencia!$A$3:$B$8,2,FALSE),"Sin dato")</f>
        <v/>
      </c>
      <c r="W4857">
        <f>IFERROR(VLOOKUP(L4857,Tablas_Equivalencia!$D$3:$E$9,2,FALSE),"Sin dato")</f>
        <v/>
      </c>
      <c r="X4857">
        <f>IF(I4857=1,"Varón","Mujer")</f>
        <v/>
      </c>
      <c r="Y4857">
        <f>IFERROR(VLOOKUP(M4857,Tablas_Equivalencia!$G$3:$H$6,2,FALSE),"Sin dato")</f>
        <v/>
      </c>
      <c r="Z4857">
        <f>IF(J4857&lt;=24,"18-24","25-29")</f>
        <v/>
      </c>
      <c r="AA4857">
        <f>IF(M4857&lt;&gt;1,"",IF(P4857=2,1,0))</f>
        <v/>
      </c>
      <c r="AB4857">
        <f>IF(M4857&lt;&gt;1,"",IF(O4857&gt;=2,1,0))</f>
        <v/>
      </c>
      <c r="AC4857">
        <f>IF(M4857&lt;&gt;1,"",IF(OR(Q4857=999,Q4857=""),"",IF(OR(Q4857&lt;35,Q4857&gt;48),1,0)))</f>
        <v/>
      </c>
      <c r="AD4857">
        <f>IF(COUNT(AA4857:AC4857)&lt;3,"",SUM(AA4857:AC4857))</f>
        <v/>
      </c>
      <c r="AE4857">
        <f>IF(L4857&gt;=4,2,IF(L4857&gt;=2,1,0))</f>
        <v/>
      </c>
      <c r="AF4857">
        <f>IF(L4857&gt;=5,1,0)</f>
        <v/>
      </c>
      <c r="AG4857">
        <f>AE4857+AF4857</f>
        <v/>
      </c>
      <c r="AH4857" s="15">
        <f>IF(M4857&lt;&gt;1,"",IF(OR(R4857=-9,R4857=""),"",R4857))</f>
        <v/>
      </c>
      <c r="AI4857">
        <f>IF(M4857&lt;&gt;1,"",IF(OR(Q4857=999,Q4857=""),"",Q4857))</f>
        <v/>
      </c>
    </row>
    <row r="4858">
      <c r="A4858" t="inlineStr">
        <is>
          <t>TQRMNOP126029</t>
        </is>
      </c>
      <c r="B4858" t="n">
        <v>2025</v>
      </c>
      <c r="C4858" t="n">
        <v>1</v>
      </c>
      <c r="D4858" t="n">
        <v>1</v>
      </c>
      <c r="E4858" t="inlineStr">
        <is>
          <t>S</t>
        </is>
      </c>
      <c r="F4858" t="n">
        <v>33</v>
      </c>
      <c r="G4858" t="n">
        <v>413</v>
      </c>
      <c r="H4858" t="n">
        <v>2</v>
      </c>
      <c r="I4858" t="n">
        <v>1</v>
      </c>
      <c r="J4858" t="n">
        <v>25</v>
      </c>
      <c r="K4858" t="n">
        <v>2</v>
      </c>
      <c r="L4858" t="n">
        <v>3</v>
      </c>
      <c r="M4858" t="n">
        <v>1</v>
      </c>
      <c r="N4858" t="n">
        <v>3</v>
      </c>
      <c r="O4858" t="n">
        <v>2</v>
      </c>
      <c r="P4858" t="n">
        <v>1</v>
      </c>
      <c r="Q4858" t="n">
        <v>62</v>
      </c>
      <c r="R4858" s="15" t="n">
        <v>699000</v>
      </c>
      <c r="S4858" s="15" t="n">
        <v>0</v>
      </c>
      <c r="T4858" s="15" t="n">
        <v>699000</v>
      </c>
      <c r="U4858" s="15" t="n">
        <v>189000</v>
      </c>
      <c r="V4858">
        <f>IFERROR(VLOOKUP(D4858,Tablas_Equivalencia!$A$3:$B$8,2,FALSE),"Sin dato")</f>
        <v/>
      </c>
      <c r="W4858">
        <f>IFERROR(VLOOKUP(L4858,Tablas_Equivalencia!$D$3:$E$9,2,FALSE),"Sin dato")</f>
        <v/>
      </c>
      <c r="X4858">
        <f>IF(I4858=1,"Varón","Mujer")</f>
        <v/>
      </c>
      <c r="Y4858">
        <f>IFERROR(VLOOKUP(M4858,Tablas_Equivalencia!$G$3:$H$6,2,FALSE),"Sin dato")</f>
        <v/>
      </c>
      <c r="Z4858">
        <f>IF(J4858&lt;=24,"18-24","25-29")</f>
        <v/>
      </c>
      <c r="AA4858">
        <f>IF(M4858&lt;&gt;1,"",IF(P4858=2,1,0))</f>
        <v/>
      </c>
      <c r="AB4858">
        <f>IF(M4858&lt;&gt;1,"",IF(O4858&gt;=2,1,0))</f>
        <v/>
      </c>
      <c r="AC4858">
        <f>IF(M4858&lt;&gt;1,"",IF(OR(Q4858=999,Q4858=""),"",IF(OR(Q4858&lt;35,Q4858&gt;48),1,0)))</f>
        <v/>
      </c>
      <c r="AD4858">
        <f>IF(COUNT(AA4858:AC4858)&lt;3,"",SUM(AA4858:AC4858))</f>
        <v/>
      </c>
      <c r="AE4858">
        <f>IF(L4858&gt;=4,2,IF(L4858&gt;=2,1,0))</f>
        <v/>
      </c>
      <c r="AF4858">
        <f>IF(L4858&gt;=5,1,0)</f>
        <v/>
      </c>
      <c r="AG4858">
        <f>AE4858+AF4858</f>
        <v/>
      </c>
      <c r="AH4858" s="15">
        <f>IF(M4858&lt;&gt;1,"",IF(OR(R4858=-9,R4858=""),"",R4858))</f>
        <v/>
      </c>
      <c r="AI4858">
        <f>IF(M4858&lt;&gt;1,"",IF(OR(Q4858=999,Q4858=""),"",Q4858))</f>
        <v/>
      </c>
    </row>
    <row r="4859">
      <c r="A4859" t="inlineStr">
        <is>
          <t>TQRMNOP126030</t>
        </is>
      </c>
      <c r="B4859" t="n">
        <v>2025</v>
      </c>
      <c r="C4859" t="n">
        <v>1</v>
      </c>
      <c r="D4859" t="n">
        <v>40</v>
      </c>
      <c r="E4859" t="inlineStr">
        <is>
          <t>N</t>
        </is>
      </c>
      <c r="F4859" t="n">
        <v>23</v>
      </c>
      <c r="G4859" t="n">
        <v>1426</v>
      </c>
      <c r="H4859" t="n">
        <v>1</v>
      </c>
      <c r="I4859" t="n">
        <v>1</v>
      </c>
      <c r="J4859" t="n">
        <v>22</v>
      </c>
      <c r="K4859" t="n">
        <v>2</v>
      </c>
      <c r="L4859" t="n">
        <v>3</v>
      </c>
      <c r="M4859" t="n">
        <v>1</v>
      </c>
      <c r="N4859" t="n">
        <v>3</v>
      </c>
      <c r="O4859" t="n">
        <v>2</v>
      </c>
      <c r="P4859" t="n">
        <v>2</v>
      </c>
      <c r="Q4859" t="n">
        <v>57</v>
      </c>
      <c r="R4859" s="15" t="n">
        <v>-9</v>
      </c>
      <c r="S4859" s="15" t="n">
        <v>0</v>
      </c>
      <c r="T4859" s="15" t="n">
        <v>0</v>
      </c>
      <c r="U4859" s="15" t="n">
        <v>56100</v>
      </c>
      <c r="V4859">
        <f>IFERROR(VLOOKUP(D4859,Tablas_Equivalencia!$A$3:$B$8,2,FALSE),"Sin dato")</f>
        <v/>
      </c>
      <c r="W4859">
        <f>IFERROR(VLOOKUP(L4859,Tablas_Equivalencia!$D$3:$E$9,2,FALSE),"Sin dato")</f>
        <v/>
      </c>
      <c r="X4859">
        <f>IF(I4859=1,"Varón","Mujer")</f>
        <v/>
      </c>
      <c r="Y4859">
        <f>IFERROR(VLOOKUP(M4859,Tablas_Equivalencia!$G$3:$H$6,2,FALSE),"Sin dato")</f>
        <v/>
      </c>
      <c r="Z4859">
        <f>IF(J4859&lt;=24,"18-24","25-29")</f>
        <v/>
      </c>
      <c r="AA4859">
        <f>IF(M4859&lt;&gt;1,"",IF(P4859=2,1,0))</f>
        <v/>
      </c>
      <c r="AB4859">
        <f>IF(M4859&lt;&gt;1,"",IF(O4859&gt;=2,1,0))</f>
        <v/>
      </c>
      <c r="AC4859">
        <f>IF(M4859&lt;&gt;1,"",IF(OR(Q4859=999,Q4859=""),"",IF(OR(Q4859&lt;35,Q4859&gt;48),1,0)))</f>
        <v/>
      </c>
      <c r="AD4859">
        <f>IF(COUNT(AA4859:AC4859)&lt;3,"",SUM(AA4859:AC4859))</f>
        <v/>
      </c>
      <c r="AE4859">
        <f>IF(L4859&gt;=4,2,IF(L4859&gt;=2,1,0))</f>
        <v/>
      </c>
      <c r="AF4859">
        <f>IF(L4859&gt;=5,1,0)</f>
        <v/>
      </c>
      <c r="AG4859">
        <f>AE4859+AF4859</f>
        <v/>
      </c>
      <c r="AH4859" s="15">
        <f>IF(M4859&lt;&gt;1,"",IF(OR(R4859=-9,R4859=""),"",R4859))</f>
        <v/>
      </c>
      <c r="AI4859">
        <f>IF(M4859&lt;&gt;1,"",IF(OR(Q4859=999,Q4859=""),"",Q4859))</f>
        <v/>
      </c>
    </row>
    <row r="4860">
      <c r="A4860" t="inlineStr">
        <is>
          <t>TQRMNOP126035</t>
        </is>
      </c>
      <c r="B4860" t="n">
        <v>2025</v>
      </c>
      <c r="C4860" t="n">
        <v>1</v>
      </c>
      <c r="D4860" t="n">
        <v>43</v>
      </c>
      <c r="E4860" t="inlineStr">
        <is>
          <t>S</t>
        </is>
      </c>
      <c r="F4860" t="n">
        <v>30</v>
      </c>
      <c r="G4860" t="n">
        <v>1093</v>
      </c>
      <c r="H4860" t="n">
        <v>10</v>
      </c>
      <c r="I4860" t="n">
        <v>2</v>
      </c>
      <c r="J4860" t="n">
        <v>26</v>
      </c>
      <c r="K4860" t="n">
        <v>2</v>
      </c>
      <c r="L4860" t="n">
        <v>3</v>
      </c>
      <c r="M4860" t="n">
        <v>1</v>
      </c>
      <c r="N4860" t="n">
        <v>3</v>
      </c>
      <c r="O4860" t="n">
        <v>2</v>
      </c>
      <c r="P4860" t="n">
        <v>2</v>
      </c>
      <c r="Q4860" t="n">
        <v>14</v>
      </c>
      <c r="R4860" s="15" t="n">
        <v>594000</v>
      </c>
      <c r="S4860" s="15" t="n">
        <v>0</v>
      </c>
      <c r="T4860" s="15" t="n">
        <v>594000</v>
      </c>
      <c r="U4860" s="15" t="n">
        <v>161300</v>
      </c>
      <c r="V4860">
        <f>IFERROR(VLOOKUP(D4860,Tablas_Equivalencia!$A$3:$B$8,2,FALSE),"Sin dato")</f>
        <v/>
      </c>
      <c r="W4860">
        <f>IFERROR(VLOOKUP(L4860,Tablas_Equivalencia!$D$3:$E$9,2,FALSE),"Sin dato")</f>
        <v/>
      </c>
      <c r="X4860">
        <f>IF(I4860=1,"Varón","Mujer")</f>
        <v/>
      </c>
      <c r="Y4860">
        <f>IFERROR(VLOOKUP(M4860,Tablas_Equivalencia!$G$3:$H$6,2,FALSE),"Sin dato")</f>
        <v/>
      </c>
      <c r="Z4860">
        <f>IF(J4860&lt;=24,"18-24","25-29")</f>
        <v/>
      </c>
      <c r="AA4860">
        <f>IF(M4860&lt;&gt;1,"",IF(P4860=2,1,0))</f>
        <v/>
      </c>
      <c r="AB4860">
        <f>IF(M4860&lt;&gt;1,"",IF(O4860&gt;=2,1,0))</f>
        <v/>
      </c>
      <c r="AC4860">
        <f>IF(M4860&lt;&gt;1,"",IF(OR(Q4860=999,Q4860=""),"",IF(OR(Q4860&lt;35,Q4860&gt;48),1,0)))</f>
        <v/>
      </c>
      <c r="AD4860">
        <f>IF(COUNT(AA4860:AC4860)&lt;3,"",SUM(AA4860:AC4860))</f>
        <v/>
      </c>
      <c r="AE4860">
        <f>IF(L4860&gt;=4,2,IF(L4860&gt;=2,1,0))</f>
        <v/>
      </c>
      <c r="AF4860">
        <f>IF(L4860&gt;=5,1,0)</f>
        <v/>
      </c>
      <c r="AG4860">
        <f>AE4860+AF4860</f>
        <v/>
      </c>
      <c r="AH4860" s="15">
        <f>IF(M4860&lt;&gt;1,"",IF(OR(R4860=-9,R4860=""),"",R4860))</f>
        <v/>
      </c>
      <c r="AI4860">
        <f>IF(M4860&lt;&gt;1,"",IF(OR(Q4860=999,Q4860=""),"",Q4860))</f>
        <v/>
      </c>
    </row>
    <row r="4861">
      <c r="A4861" t="inlineStr">
        <is>
          <t>TQRMNOP126036</t>
        </is>
      </c>
      <c r="B4861" t="n">
        <v>2025</v>
      </c>
      <c r="C4861" t="n">
        <v>1</v>
      </c>
      <c r="D4861" t="n">
        <v>42</v>
      </c>
      <c r="E4861" t="inlineStr">
        <is>
          <t>N</t>
        </is>
      </c>
      <c r="F4861" t="n">
        <v>25</v>
      </c>
      <c r="G4861" t="n">
        <v>1186</v>
      </c>
      <c r="H4861" t="n">
        <v>2</v>
      </c>
      <c r="I4861" t="n">
        <v>1</v>
      </c>
      <c r="J4861" t="n">
        <v>18</v>
      </c>
      <c r="K4861" t="n">
        <v>1</v>
      </c>
      <c r="L4861" t="n">
        <v>1</v>
      </c>
      <c r="M4861" t="n">
        <v>3</v>
      </c>
      <c r="R4861" s="15" t="n">
        <v>0</v>
      </c>
      <c r="S4861" s="15" t="n">
        <v>0</v>
      </c>
      <c r="T4861" s="15" t="n">
        <v>0</v>
      </c>
      <c r="U4861" s="15" t="n">
        <v>127400</v>
      </c>
      <c r="V4861">
        <f>IFERROR(VLOOKUP(D4861,Tablas_Equivalencia!$A$3:$B$8,2,FALSE),"Sin dato")</f>
        <v/>
      </c>
      <c r="W4861">
        <f>IFERROR(VLOOKUP(L4861,Tablas_Equivalencia!$D$3:$E$9,2,FALSE),"Sin dato")</f>
        <v/>
      </c>
      <c r="X4861">
        <f>IF(I4861=1,"Varón","Mujer")</f>
        <v/>
      </c>
      <c r="Y4861">
        <f>IFERROR(VLOOKUP(M4861,Tablas_Equivalencia!$G$3:$H$6,2,FALSE),"Sin dato")</f>
        <v/>
      </c>
      <c r="Z4861">
        <f>IF(J4861&lt;=24,"18-24","25-29")</f>
        <v/>
      </c>
      <c r="AA4861">
        <f>IF(M4861&lt;&gt;1,"",IF(P4861=2,1,0))</f>
        <v/>
      </c>
      <c r="AB4861">
        <f>IF(M4861&lt;&gt;1,"",IF(O4861&gt;=2,1,0))</f>
        <v/>
      </c>
      <c r="AC4861">
        <f>IF(M4861&lt;&gt;1,"",IF(OR(Q4861=999,Q4861=""),"",IF(OR(Q4861&lt;35,Q4861&gt;48),1,0)))</f>
        <v/>
      </c>
      <c r="AD4861">
        <f>IF(COUNT(AA4861:AC4861)&lt;3,"",SUM(AA4861:AC4861))</f>
        <v/>
      </c>
      <c r="AE4861">
        <f>IF(L4861&gt;=4,2,IF(L4861&gt;=2,1,0))</f>
        <v/>
      </c>
      <c r="AF4861">
        <f>IF(L4861&gt;=5,1,0)</f>
        <v/>
      </c>
      <c r="AG4861">
        <f>AE4861+AF4861</f>
        <v/>
      </c>
      <c r="AH4861" s="15">
        <f>IF(M4861&lt;&gt;1,"",IF(OR(R4861=-9,R4861=""),"",R4861))</f>
        <v/>
      </c>
      <c r="AI4861">
        <f>IF(M4861&lt;&gt;1,"",IF(OR(Q4861=999,Q4861=""),"",Q4861))</f>
        <v/>
      </c>
    </row>
    <row r="4862">
      <c r="A4862" t="inlineStr">
        <is>
          <t>TQRMNOP126043</t>
        </is>
      </c>
      <c r="B4862" t="n">
        <v>2025</v>
      </c>
      <c r="C4862" t="n">
        <v>1</v>
      </c>
      <c r="D4862" t="n">
        <v>1</v>
      </c>
      <c r="E4862" t="inlineStr">
        <is>
          <t>S</t>
        </is>
      </c>
      <c r="F4862" t="n">
        <v>33</v>
      </c>
      <c r="G4862" t="n">
        <v>1122</v>
      </c>
      <c r="H4862" t="n">
        <v>3</v>
      </c>
      <c r="I4862" t="n">
        <v>1</v>
      </c>
      <c r="J4862" t="n">
        <v>27</v>
      </c>
      <c r="K4862" t="n">
        <v>2</v>
      </c>
      <c r="L4862" t="n">
        <v>4</v>
      </c>
      <c r="M4862" t="n">
        <v>1</v>
      </c>
      <c r="N4862" t="n">
        <v>4</v>
      </c>
      <c r="O4862" t="n">
        <v>1</v>
      </c>
      <c r="P4862" t="n">
        <v>1</v>
      </c>
      <c r="Q4862" t="n">
        <v>63</v>
      </c>
      <c r="R4862" s="15" t="n">
        <v>923000</v>
      </c>
      <c r="S4862" s="15" t="n">
        <v>0</v>
      </c>
      <c r="T4862" s="15" t="n">
        <v>923000</v>
      </c>
      <c r="U4862" s="15" t="n">
        <v>317600</v>
      </c>
      <c r="V4862">
        <f>IFERROR(VLOOKUP(D4862,Tablas_Equivalencia!$A$3:$B$8,2,FALSE),"Sin dato")</f>
        <v/>
      </c>
      <c r="W4862">
        <f>IFERROR(VLOOKUP(L4862,Tablas_Equivalencia!$D$3:$E$9,2,FALSE),"Sin dato")</f>
        <v/>
      </c>
      <c r="X4862">
        <f>IF(I4862=1,"Varón","Mujer")</f>
        <v/>
      </c>
      <c r="Y4862">
        <f>IFERROR(VLOOKUP(M4862,Tablas_Equivalencia!$G$3:$H$6,2,FALSE),"Sin dato")</f>
        <v/>
      </c>
      <c r="Z4862">
        <f>IF(J4862&lt;=24,"18-24","25-29")</f>
        <v/>
      </c>
      <c r="AA4862">
        <f>IF(M4862&lt;&gt;1,"",IF(P4862=2,1,0))</f>
        <v/>
      </c>
      <c r="AB4862">
        <f>IF(M4862&lt;&gt;1,"",IF(O4862&gt;=2,1,0))</f>
        <v/>
      </c>
      <c r="AC4862">
        <f>IF(M4862&lt;&gt;1,"",IF(OR(Q4862=999,Q4862=""),"",IF(OR(Q4862&lt;35,Q4862&gt;48),1,0)))</f>
        <v/>
      </c>
      <c r="AD4862">
        <f>IF(COUNT(AA4862:AC4862)&lt;3,"",SUM(AA4862:AC4862))</f>
        <v/>
      </c>
      <c r="AE4862">
        <f>IF(L4862&gt;=4,2,IF(L4862&gt;=2,1,0))</f>
        <v/>
      </c>
      <c r="AF4862">
        <f>IF(L4862&gt;=5,1,0)</f>
        <v/>
      </c>
      <c r="AG4862">
        <f>AE4862+AF4862</f>
        <v/>
      </c>
      <c r="AH4862" s="15">
        <f>IF(M4862&lt;&gt;1,"",IF(OR(R4862=-9,R4862=""),"",R4862))</f>
        <v/>
      </c>
      <c r="AI4862">
        <f>IF(M4862&lt;&gt;1,"",IF(OR(Q4862=999,Q4862=""),"",Q4862))</f>
        <v/>
      </c>
    </row>
    <row r="4863">
      <c r="A4863" t="inlineStr">
        <is>
          <t>TQRMNOP126047</t>
        </is>
      </c>
      <c r="B4863" t="n">
        <v>2025</v>
      </c>
      <c r="C4863" t="n">
        <v>1</v>
      </c>
      <c r="D4863" t="n">
        <v>1</v>
      </c>
      <c r="E4863" t="inlineStr">
        <is>
          <t>S</t>
        </is>
      </c>
      <c r="F4863" t="n">
        <v>32</v>
      </c>
      <c r="G4863" t="n">
        <v>1033</v>
      </c>
      <c r="H4863" t="n">
        <v>3</v>
      </c>
      <c r="I4863" t="n">
        <v>1</v>
      </c>
      <c r="J4863" t="n">
        <v>22</v>
      </c>
      <c r="K4863" t="n">
        <v>2</v>
      </c>
      <c r="L4863" t="n">
        <v>6</v>
      </c>
      <c r="M4863" t="n">
        <v>1</v>
      </c>
      <c r="N4863" t="n">
        <v>1</v>
      </c>
      <c r="O4863" t="n">
        <v>2</v>
      </c>
      <c r="P4863" t="n">
        <v>2</v>
      </c>
      <c r="Q4863" t="n">
        <v>33</v>
      </c>
      <c r="R4863" s="15" t="n">
        <v>877000</v>
      </c>
      <c r="S4863" s="15" t="n">
        <v>0</v>
      </c>
      <c r="T4863" s="15" t="n">
        <v>877000</v>
      </c>
      <c r="U4863" s="15" t="n">
        <v>150400</v>
      </c>
      <c r="V4863">
        <f>IFERROR(VLOOKUP(D4863,Tablas_Equivalencia!$A$3:$B$8,2,FALSE),"Sin dato")</f>
        <v/>
      </c>
      <c r="W4863">
        <f>IFERROR(VLOOKUP(L4863,Tablas_Equivalencia!$D$3:$E$9,2,FALSE),"Sin dato")</f>
        <v/>
      </c>
      <c r="X4863">
        <f>IF(I4863=1,"Varón","Mujer")</f>
        <v/>
      </c>
      <c r="Y4863">
        <f>IFERROR(VLOOKUP(M4863,Tablas_Equivalencia!$G$3:$H$6,2,FALSE),"Sin dato")</f>
        <v/>
      </c>
      <c r="Z4863">
        <f>IF(J4863&lt;=24,"18-24","25-29")</f>
        <v/>
      </c>
      <c r="AA4863">
        <f>IF(M4863&lt;&gt;1,"",IF(P4863=2,1,0))</f>
        <v/>
      </c>
      <c r="AB4863">
        <f>IF(M4863&lt;&gt;1,"",IF(O4863&gt;=2,1,0))</f>
        <v/>
      </c>
      <c r="AC4863">
        <f>IF(M4863&lt;&gt;1,"",IF(OR(Q4863=999,Q4863=""),"",IF(OR(Q4863&lt;35,Q4863&gt;48),1,0)))</f>
        <v/>
      </c>
      <c r="AD4863">
        <f>IF(COUNT(AA4863:AC4863)&lt;3,"",SUM(AA4863:AC4863))</f>
        <v/>
      </c>
      <c r="AE4863">
        <f>IF(L4863&gt;=4,2,IF(L4863&gt;=2,1,0))</f>
        <v/>
      </c>
      <c r="AF4863">
        <f>IF(L4863&gt;=5,1,0)</f>
        <v/>
      </c>
      <c r="AG4863">
        <f>AE4863+AF4863</f>
        <v/>
      </c>
      <c r="AH4863" s="15">
        <f>IF(M4863&lt;&gt;1,"",IF(OR(R4863=-9,R4863=""),"",R4863))</f>
        <v/>
      </c>
      <c r="AI4863">
        <f>IF(M4863&lt;&gt;1,"",IF(OR(Q4863=999,Q4863=""),"",Q4863))</f>
        <v/>
      </c>
    </row>
    <row r="4864">
      <c r="A4864" t="inlineStr">
        <is>
          <t>TQRMNOP126061</t>
        </is>
      </c>
      <c r="B4864" t="n">
        <v>2025</v>
      </c>
      <c r="C4864" t="n">
        <v>1</v>
      </c>
      <c r="D4864" t="n">
        <v>40</v>
      </c>
      <c r="E4864" t="inlineStr">
        <is>
          <t>N</t>
        </is>
      </c>
      <c r="F4864" t="n">
        <v>9</v>
      </c>
      <c r="G4864" t="n">
        <v>1550</v>
      </c>
      <c r="H4864" t="n">
        <v>3</v>
      </c>
      <c r="I4864" t="n">
        <v>2</v>
      </c>
      <c r="J4864" t="n">
        <v>19</v>
      </c>
      <c r="K4864" t="n">
        <v>2</v>
      </c>
      <c r="L4864" t="n">
        <v>3</v>
      </c>
      <c r="M4864" t="n">
        <v>3</v>
      </c>
      <c r="R4864" s="15" t="n">
        <v>0</v>
      </c>
      <c r="S4864" s="15" t="n">
        <v>0</v>
      </c>
      <c r="T4864" s="15" t="n">
        <v>0</v>
      </c>
      <c r="U4864" s="15" t="n">
        <v>135000</v>
      </c>
      <c r="V4864">
        <f>IFERROR(VLOOKUP(D4864,Tablas_Equivalencia!$A$3:$B$8,2,FALSE),"Sin dato")</f>
        <v/>
      </c>
      <c r="W4864">
        <f>IFERROR(VLOOKUP(L4864,Tablas_Equivalencia!$D$3:$E$9,2,FALSE),"Sin dato")</f>
        <v/>
      </c>
      <c r="X4864">
        <f>IF(I4864=1,"Varón","Mujer")</f>
        <v/>
      </c>
      <c r="Y4864">
        <f>IFERROR(VLOOKUP(M4864,Tablas_Equivalencia!$G$3:$H$6,2,FALSE),"Sin dato")</f>
        <v/>
      </c>
      <c r="Z4864">
        <f>IF(J4864&lt;=24,"18-24","25-29")</f>
        <v/>
      </c>
      <c r="AA4864">
        <f>IF(M4864&lt;&gt;1,"",IF(P4864=2,1,0))</f>
        <v/>
      </c>
      <c r="AB4864">
        <f>IF(M4864&lt;&gt;1,"",IF(O4864&gt;=2,1,0))</f>
        <v/>
      </c>
      <c r="AC4864">
        <f>IF(M4864&lt;&gt;1,"",IF(OR(Q4864=999,Q4864=""),"",IF(OR(Q4864&lt;35,Q4864&gt;48),1,0)))</f>
        <v/>
      </c>
      <c r="AD4864">
        <f>IF(COUNT(AA4864:AC4864)&lt;3,"",SUM(AA4864:AC4864))</f>
        <v/>
      </c>
      <c r="AE4864">
        <f>IF(L4864&gt;=4,2,IF(L4864&gt;=2,1,0))</f>
        <v/>
      </c>
      <c r="AF4864">
        <f>IF(L4864&gt;=5,1,0)</f>
        <v/>
      </c>
      <c r="AG4864">
        <f>AE4864+AF4864</f>
        <v/>
      </c>
      <c r="AH4864" s="15">
        <f>IF(M4864&lt;&gt;1,"",IF(OR(R4864=-9,R4864=""),"",R4864))</f>
        <v/>
      </c>
      <c r="AI4864">
        <f>IF(M4864&lt;&gt;1,"",IF(OR(Q4864=999,Q4864=""),"",Q4864))</f>
        <v/>
      </c>
    </row>
    <row r="4865">
      <c r="A4865" t="inlineStr">
        <is>
          <t>TQRMNOP126068</t>
        </is>
      </c>
      <c r="B4865" t="n">
        <v>2025</v>
      </c>
      <c r="C4865" t="n">
        <v>1</v>
      </c>
      <c r="D4865" t="n">
        <v>1</v>
      </c>
      <c r="E4865" t="inlineStr">
        <is>
          <t>S</t>
        </is>
      </c>
      <c r="F4865" t="n">
        <v>33</v>
      </c>
      <c r="G4865" t="n">
        <v>454</v>
      </c>
      <c r="H4865" t="n">
        <v>3</v>
      </c>
      <c r="I4865" t="n">
        <v>1</v>
      </c>
      <c r="J4865" t="n">
        <v>18</v>
      </c>
      <c r="K4865" t="n">
        <v>2</v>
      </c>
      <c r="L4865" t="n">
        <v>3</v>
      </c>
      <c r="M4865" t="n">
        <v>1</v>
      </c>
      <c r="N4865" t="n">
        <v>3</v>
      </c>
      <c r="O4865" t="n">
        <v>1</v>
      </c>
      <c r="P4865" t="n">
        <v>2</v>
      </c>
      <c r="Q4865" t="n">
        <v>13</v>
      </c>
      <c r="R4865" s="15" t="n">
        <v>489000</v>
      </c>
      <c r="S4865" s="15" t="n">
        <v>0</v>
      </c>
      <c r="T4865" s="15" t="n">
        <v>489000</v>
      </c>
      <c r="U4865" s="15" t="n">
        <v>200100</v>
      </c>
      <c r="V4865">
        <f>IFERROR(VLOOKUP(D4865,Tablas_Equivalencia!$A$3:$B$8,2,FALSE),"Sin dato")</f>
        <v/>
      </c>
      <c r="W4865">
        <f>IFERROR(VLOOKUP(L4865,Tablas_Equivalencia!$D$3:$E$9,2,FALSE),"Sin dato")</f>
        <v/>
      </c>
      <c r="X4865">
        <f>IF(I4865=1,"Varón","Mujer")</f>
        <v/>
      </c>
      <c r="Y4865">
        <f>IFERROR(VLOOKUP(M4865,Tablas_Equivalencia!$G$3:$H$6,2,FALSE),"Sin dato")</f>
        <v/>
      </c>
      <c r="Z4865">
        <f>IF(J4865&lt;=24,"18-24","25-29")</f>
        <v/>
      </c>
      <c r="AA4865">
        <f>IF(M4865&lt;&gt;1,"",IF(P4865=2,1,0))</f>
        <v/>
      </c>
      <c r="AB4865">
        <f>IF(M4865&lt;&gt;1,"",IF(O4865&gt;=2,1,0))</f>
        <v/>
      </c>
      <c r="AC4865">
        <f>IF(M4865&lt;&gt;1,"",IF(OR(Q4865=999,Q4865=""),"",IF(OR(Q4865&lt;35,Q4865&gt;48),1,0)))</f>
        <v/>
      </c>
      <c r="AD4865">
        <f>IF(COUNT(AA4865:AC4865)&lt;3,"",SUM(AA4865:AC4865))</f>
        <v/>
      </c>
      <c r="AE4865">
        <f>IF(L4865&gt;=4,2,IF(L4865&gt;=2,1,0))</f>
        <v/>
      </c>
      <c r="AF4865">
        <f>IF(L4865&gt;=5,1,0)</f>
        <v/>
      </c>
      <c r="AG4865">
        <f>AE4865+AF4865</f>
        <v/>
      </c>
      <c r="AH4865" s="15">
        <f>IF(M4865&lt;&gt;1,"",IF(OR(R4865=-9,R4865=""),"",R4865))</f>
        <v/>
      </c>
      <c r="AI4865">
        <f>IF(M4865&lt;&gt;1,"",IF(OR(Q4865=999,Q4865=""),"",Q4865))</f>
        <v/>
      </c>
    </row>
    <row r="4866">
      <c r="A4866" t="inlineStr">
        <is>
          <t>TQRMNOP126071</t>
        </is>
      </c>
      <c r="B4866" t="n">
        <v>2025</v>
      </c>
      <c r="C4866" t="n">
        <v>1</v>
      </c>
      <c r="D4866" t="n">
        <v>1</v>
      </c>
      <c r="E4866" t="inlineStr">
        <is>
          <t>S</t>
        </is>
      </c>
      <c r="F4866" t="n">
        <v>32</v>
      </c>
      <c r="G4866" t="n">
        <v>1610</v>
      </c>
      <c r="H4866" t="n">
        <v>2</v>
      </c>
      <c r="I4866" t="n">
        <v>2</v>
      </c>
      <c r="J4866" t="n">
        <v>25</v>
      </c>
      <c r="K4866" t="n">
        <v>2</v>
      </c>
      <c r="L4866" t="n">
        <v>6</v>
      </c>
      <c r="M4866" t="n">
        <v>1</v>
      </c>
      <c r="N4866" t="n">
        <v>2</v>
      </c>
      <c r="O4866" t="n">
        <v>1</v>
      </c>
      <c r="P4866" t="n">
        <v>2</v>
      </c>
      <c r="Q4866" t="n">
        <v>38</v>
      </c>
      <c r="R4866" s="15" t="n">
        <v>384000</v>
      </c>
      <c r="S4866" s="15" t="n">
        <v>100000</v>
      </c>
      <c r="T4866" s="15" t="n">
        <v>484000</v>
      </c>
      <c r="U4866" s="15" t="n">
        <v>210700</v>
      </c>
      <c r="V4866">
        <f>IFERROR(VLOOKUP(D4866,Tablas_Equivalencia!$A$3:$B$8,2,FALSE),"Sin dato")</f>
        <v/>
      </c>
      <c r="W4866">
        <f>IFERROR(VLOOKUP(L4866,Tablas_Equivalencia!$D$3:$E$9,2,FALSE),"Sin dato")</f>
        <v/>
      </c>
      <c r="X4866">
        <f>IF(I4866=1,"Varón","Mujer")</f>
        <v/>
      </c>
      <c r="Y4866">
        <f>IFERROR(VLOOKUP(M4866,Tablas_Equivalencia!$G$3:$H$6,2,FALSE),"Sin dato")</f>
        <v/>
      </c>
      <c r="Z4866">
        <f>IF(J4866&lt;=24,"18-24","25-29")</f>
        <v/>
      </c>
      <c r="AA4866">
        <f>IF(M4866&lt;&gt;1,"",IF(P4866=2,1,0))</f>
        <v/>
      </c>
      <c r="AB4866">
        <f>IF(M4866&lt;&gt;1,"",IF(O4866&gt;=2,1,0))</f>
        <v/>
      </c>
      <c r="AC4866">
        <f>IF(M4866&lt;&gt;1,"",IF(OR(Q4866=999,Q4866=""),"",IF(OR(Q4866&lt;35,Q4866&gt;48),1,0)))</f>
        <v/>
      </c>
      <c r="AD4866">
        <f>IF(COUNT(AA4866:AC4866)&lt;3,"",SUM(AA4866:AC4866))</f>
        <v/>
      </c>
      <c r="AE4866">
        <f>IF(L4866&gt;=4,2,IF(L4866&gt;=2,1,0))</f>
        <v/>
      </c>
      <c r="AF4866">
        <f>IF(L4866&gt;=5,1,0)</f>
        <v/>
      </c>
      <c r="AG4866">
        <f>AE4866+AF4866</f>
        <v/>
      </c>
      <c r="AH4866" s="15">
        <f>IF(M4866&lt;&gt;1,"",IF(OR(R4866=-9,R4866=""),"",R4866))</f>
        <v/>
      </c>
      <c r="AI4866">
        <f>IF(M4866&lt;&gt;1,"",IF(OR(Q4866=999,Q4866=""),"",Q4866))</f>
        <v/>
      </c>
    </row>
    <row r="4867">
      <c r="A4867" t="inlineStr">
        <is>
          <t>TQRMNOP126073</t>
        </is>
      </c>
      <c r="B4867" t="n">
        <v>2025</v>
      </c>
      <c r="C4867" t="n">
        <v>1</v>
      </c>
      <c r="D4867" t="n">
        <v>44</v>
      </c>
      <c r="E4867" t="inlineStr">
        <is>
          <t>N</t>
        </is>
      </c>
      <c r="F4867" t="n">
        <v>4</v>
      </c>
      <c r="G4867" t="n">
        <v>1214</v>
      </c>
      <c r="H4867" t="n">
        <v>2</v>
      </c>
      <c r="I4867" t="n">
        <v>1</v>
      </c>
      <c r="J4867" t="n">
        <v>18</v>
      </c>
      <c r="K4867" t="n">
        <v>1</v>
      </c>
      <c r="L4867" t="n">
        <v>5</v>
      </c>
      <c r="M4867" t="n">
        <v>1</v>
      </c>
      <c r="N4867" t="n">
        <v>2</v>
      </c>
      <c r="O4867" t="n">
        <v>1</v>
      </c>
      <c r="P4867" t="n">
        <v>1</v>
      </c>
      <c r="Q4867" t="n">
        <v>46</v>
      </c>
      <c r="R4867" s="15" t="n">
        <v>481000</v>
      </c>
      <c r="S4867" s="15" t="n">
        <v>0</v>
      </c>
      <c r="T4867" s="15" t="n">
        <v>481000</v>
      </c>
      <c r="U4867" s="15" t="n">
        <v>83700</v>
      </c>
      <c r="V4867">
        <f>IFERROR(VLOOKUP(D4867,Tablas_Equivalencia!$A$3:$B$8,2,FALSE),"Sin dato")</f>
        <v/>
      </c>
      <c r="W4867">
        <f>IFERROR(VLOOKUP(L4867,Tablas_Equivalencia!$D$3:$E$9,2,FALSE),"Sin dato")</f>
        <v/>
      </c>
      <c r="X4867">
        <f>IF(I4867=1,"Varón","Mujer")</f>
        <v/>
      </c>
      <c r="Y4867">
        <f>IFERROR(VLOOKUP(M4867,Tablas_Equivalencia!$G$3:$H$6,2,FALSE),"Sin dato")</f>
        <v/>
      </c>
      <c r="Z4867">
        <f>IF(J4867&lt;=24,"18-24","25-29")</f>
        <v/>
      </c>
      <c r="AA4867">
        <f>IF(M4867&lt;&gt;1,"",IF(P4867=2,1,0))</f>
        <v/>
      </c>
      <c r="AB4867">
        <f>IF(M4867&lt;&gt;1,"",IF(O4867&gt;=2,1,0))</f>
        <v/>
      </c>
      <c r="AC4867">
        <f>IF(M4867&lt;&gt;1,"",IF(OR(Q4867=999,Q4867=""),"",IF(OR(Q4867&lt;35,Q4867&gt;48),1,0)))</f>
        <v/>
      </c>
      <c r="AD4867">
        <f>IF(COUNT(AA4867:AC4867)&lt;3,"",SUM(AA4867:AC4867))</f>
        <v/>
      </c>
      <c r="AE4867">
        <f>IF(L4867&gt;=4,2,IF(L4867&gt;=2,1,0))</f>
        <v/>
      </c>
      <c r="AF4867">
        <f>IF(L4867&gt;=5,1,0)</f>
        <v/>
      </c>
      <c r="AG4867">
        <f>AE4867+AF4867</f>
        <v/>
      </c>
      <c r="AH4867" s="15">
        <f>IF(M4867&lt;&gt;1,"",IF(OR(R4867=-9,R4867=""),"",R4867))</f>
        <v/>
      </c>
      <c r="AI4867">
        <f>IF(M4867&lt;&gt;1,"",IF(OR(Q4867=999,Q4867=""),"",Q4867))</f>
        <v/>
      </c>
    </row>
    <row r="4868">
      <c r="A4868" t="inlineStr">
        <is>
          <t>TQRMNOP126079</t>
        </is>
      </c>
      <c r="B4868" t="n">
        <v>2025</v>
      </c>
      <c r="C4868" t="n">
        <v>1</v>
      </c>
      <c r="D4868" t="n">
        <v>44</v>
      </c>
      <c r="E4868" t="inlineStr">
        <is>
          <t>S</t>
        </is>
      </c>
      <c r="F4868" t="n">
        <v>13</v>
      </c>
      <c r="G4868" t="n">
        <v>1096</v>
      </c>
      <c r="H4868" t="n">
        <v>3</v>
      </c>
      <c r="I4868" t="n">
        <v>2</v>
      </c>
      <c r="J4868" t="n">
        <v>21</v>
      </c>
      <c r="K4868" t="n">
        <v>1</v>
      </c>
      <c r="L4868" t="n">
        <v>3</v>
      </c>
      <c r="M4868" t="n">
        <v>1</v>
      </c>
      <c r="N4868" t="n">
        <v>4</v>
      </c>
      <c r="O4868" t="n">
        <v>2</v>
      </c>
      <c r="P4868" t="n">
        <v>2</v>
      </c>
      <c r="Q4868" t="n">
        <v>75</v>
      </c>
      <c r="R4868" s="15" t="n">
        <v>544000</v>
      </c>
      <c r="S4868" s="15" t="n">
        <v>0</v>
      </c>
      <c r="T4868" s="15" t="n">
        <v>544000</v>
      </c>
      <c r="U4868" s="15" t="n">
        <v>110100</v>
      </c>
      <c r="V4868">
        <f>IFERROR(VLOOKUP(D4868,Tablas_Equivalencia!$A$3:$B$8,2,FALSE),"Sin dato")</f>
        <v/>
      </c>
      <c r="W4868">
        <f>IFERROR(VLOOKUP(L4868,Tablas_Equivalencia!$D$3:$E$9,2,FALSE),"Sin dato")</f>
        <v/>
      </c>
      <c r="X4868">
        <f>IF(I4868=1,"Varón","Mujer")</f>
        <v/>
      </c>
      <c r="Y4868">
        <f>IFERROR(VLOOKUP(M4868,Tablas_Equivalencia!$G$3:$H$6,2,FALSE),"Sin dato")</f>
        <v/>
      </c>
      <c r="Z4868">
        <f>IF(J4868&lt;=24,"18-24","25-29")</f>
        <v/>
      </c>
      <c r="AA4868">
        <f>IF(M4868&lt;&gt;1,"",IF(P4868=2,1,0))</f>
        <v/>
      </c>
      <c r="AB4868">
        <f>IF(M4868&lt;&gt;1,"",IF(O4868&gt;=2,1,0))</f>
        <v/>
      </c>
      <c r="AC4868">
        <f>IF(M4868&lt;&gt;1,"",IF(OR(Q4868=999,Q4868=""),"",IF(OR(Q4868&lt;35,Q4868&gt;48),1,0)))</f>
        <v/>
      </c>
      <c r="AD4868">
        <f>IF(COUNT(AA4868:AC4868)&lt;3,"",SUM(AA4868:AC4868))</f>
        <v/>
      </c>
      <c r="AE4868">
        <f>IF(L4868&gt;=4,2,IF(L4868&gt;=2,1,0))</f>
        <v/>
      </c>
      <c r="AF4868">
        <f>IF(L4868&gt;=5,1,0)</f>
        <v/>
      </c>
      <c r="AG4868">
        <f>AE4868+AF4868</f>
        <v/>
      </c>
      <c r="AH4868" s="15">
        <f>IF(M4868&lt;&gt;1,"",IF(OR(R4868=-9,R4868=""),"",R4868))</f>
        <v/>
      </c>
      <c r="AI4868">
        <f>IF(M4868&lt;&gt;1,"",IF(OR(Q4868=999,Q4868=""),"",Q4868))</f>
        <v/>
      </c>
    </row>
    <row r="4869">
      <c r="A4869" t="inlineStr">
        <is>
          <t>TQRMNOP126084</t>
        </is>
      </c>
      <c r="B4869" t="n">
        <v>2025</v>
      </c>
      <c r="C4869" t="n">
        <v>1</v>
      </c>
      <c r="D4869" t="n">
        <v>42</v>
      </c>
      <c r="E4869" t="inlineStr">
        <is>
          <t>N</t>
        </is>
      </c>
      <c r="F4869" t="n">
        <v>25</v>
      </c>
      <c r="G4869" t="n">
        <v>876</v>
      </c>
      <c r="H4869" t="n">
        <v>1</v>
      </c>
      <c r="I4869" t="n">
        <v>1</v>
      </c>
      <c r="J4869" t="n">
        <v>20</v>
      </c>
      <c r="K4869" t="n">
        <v>2</v>
      </c>
      <c r="L4869" t="n">
        <v>4</v>
      </c>
      <c r="M4869" t="n">
        <v>1</v>
      </c>
      <c r="N4869" t="n">
        <v>4</v>
      </c>
      <c r="O4869" t="n">
        <v>1</v>
      </c>
      <c r="P4869" t="n">
        <v>2</v>
      </c>
      <c r="Q4869" t="n">
        <v>47</v>
      </c>
      <c r="R4869" s="15" t="n">
        <v>-9</v>
      </c>
      <c r="S4869" s="15" t="n">
        <v>0</v>
      </c>
      <c r="T4869" s="15" t="n">
        <v>0</v>
      </c>
      <c r="U4869" s="15" t="n">
        <v>184900</v>
      </c>
      <c r="V4869">
        <f>IFERROR(VLOOKUP(D4869,Tablas_Equivalencia!$A$3:$B$8,2,FALSE),"Sin dato")</f>
        <v/>
      </c>
      <c r="W4869">
        <f>IFERROR(VLOOKUP(L4869,Tablas_Equivalencia!$D$3:$E$9,2,FALSE),"Sin dato")</f>
        <v/>
      </c>
      <c r="X4869">
        <f>IF(I4869=1,"Varón","Mujer")</f>
        <v/>
      </c>
      <c r="Y4869">
        <f>IFERROR(VLOOKUP(M4869,Tablas_Equivalencia!$G$3:$H$6,2,FALSE),"Sin dato")</f>
        <v/>
      </c>
      <c r="Z4869">
        <f>IF(J4869&lt;=24,"18-24","25-29")</f>
        <v/>
      </c>
      <c r="AA4869">
        <f>IF(M4869&lt;&gt;1,"",IF(P4869=2,1,0))</f>
        <v/>
      </c>
      <c r="AB4869">
        <f>IF(M4869&lt;&gt;1,"",IF(O4869&gt;=2,1,0))</f>
        <v/>
      </c>
      <c r="AC4869">
        <f>IF(M4869&lt;&gt;1,"",IF(OR(Q4869=999,Q4869=""),"",IF(OR(Q4869&lt;35,Q4869&gt;48),1,0)))</f>
        <v/>
      </c>
      <c r="AD4869">
        <f>IF(COUNT(AA4869:AC4869)&lt;3,"",SUM(AA4869:AC4869))</f>
        <v/>
      </c>
      <c r="AE4869">
        <f>IF(L4869&gt;=4,2,IF(L4869&gt;=2,1,0))</f>
        <v/>
      </c>
      <c r="AF4869">
        <f>IF(L4869&gt;=5,1,0)</f>
        <v/>
      </c>
      <c r="AG4869">
        <f>AE4869+AF4869</f>
        <v/>
      </c>
      <c r="AH4869" s="15">
        <f>IF(M4869&lt;&gt;1,"",IF(OR(R4869=-9,R4869=""),"",R4869))</f>
        <v/>
      </c>
      <c r="AI4869">
        <f>IF(M4869&lt;&gt;1,"",IF(OR(Q4869=999,Q4869=""),"",Q4869))</f>
        <v/>
      </c>
    </row>
    <row r="4870">
      <c r="A4870" t="inlineStr">
        <is>
          <t>TQRMNOP126085</t>
        </is>
      </c>
      <c r="B4870" t="n">
        <v>2025</v>
      </c>
      <c r="C4870" t="n">
        <v>1</v>
      </c>
      <c r="D4870" t="n">
        <v>43</v>
      </c>
      <c r="E4870" t="inlineStr">
        <is>
          <t>S</t>
        </is>
      </c>
      <c r="F4870" t="n">
        <v>36</v>
      </c>
      <c r="G4870" t="n">
        <v>694</v>
      </c>
      <c r="H4870" t="n">
        <v>2</v>
      </c>
      <c r="I4870" t="n">
        <v>1</v>
      </c>
      <c r="J4870" t="n">
        <v>20</v>
      </c>
      <c r="K4870" t="n">
        <v>2</v>
      </c>
      <c r="L4870" t="n">
        <v>4</v>
      </c>
      <c r="M4870" t="n">
        <v>1</v>
      </c>
      <c r="N4870" t="n">
        <v>2</v>
      </c>
      <c r="O4870" t="n">
        <v>2</v>
      </c>
      <c r="P4870" t="n">
        <v>2</v>
      </c>
      <c r="Q4870" t="n">
        <v>36</v>
      </c>
      <c r="R4870" s="15" t="n">
        <v>316000</v>
      </c>
      <c r="S4870" s="15" t="n">
        <v>97000</v>
      </c>
      <c r="T4870" s="15" t="n">
        <v>413000</v>
      </c>
      <c r="U4870" s="15" t="n">
        <v>64100</v>
      </c>
      <c r="V4870">
        <f>IFERROR(VLOOKUP(D4870,Tablas_Equivalencia!$A$3:$B$8,2,FALSE),"Sin dato")</f>
        <v/>
      </c>
      <c r="W4870">
        <f>IFERROR(VLOOKUP(L4870,Tablas_Equivalencia!$D$3:$E$9,2,FALSE),"Sin dato")</f>
        <v/>
      </c>
      <c r="X4870">
        <f>IF(I4870=1,"Varón","Mujer")</f>
        <v/>
      </c>
      <c r="Y4870">
        <f>IFERROR(VLOOKUP(M4870,Tablas_Equivalencia!$G$3:$H$6,2,FALSE),"Sin dato")</f>
        <v/>
      </c>
      <c r="Z4870">
        <f>IF(J4870&lt;=24,"18-24","25-29")</f>
        <v/>
      </c>
      <c r="AA4870">
        <f>IF(M4870&lt;&gt;1,"",IF(P4870=2,1,0))</f>
        <v/>
      </c>
      <c r="AB4870">
        <f>IF(M4870&lt;&gt;1,"",IF(O4870&gt;=2,1,0))</f>
        <v/>
      </c>
      <c r="AC4870">
        <f>IF(M4870&lt;&gt;1,"",IF(OR(Q4870=999,Q4870=""),"",IF(OR(Q4870&lt;35,Q4870&gt;48),1,0)))</f>
        <v/>
      </c>
      <c r="AD4870">
        <f>IF(COUNT(AA4870:AC4870)&lt;3,"",SUM(AA4870:AC4870))</f>
        <v/>
      </c>
      <c r="AE4870">
        <f>IF(L4870&gt;=4,2,IF(L4870&gt;=2,1,0))</f>
        <v/>
      </c>
      <c r="AF4870">
        <f>IF(L4870&gt;=5,1,0)</f>
        <v/>
      </c>
      <c r="AG4870">
        <f>AE4870+AF4870</f>
        <v/>
      </c>
      <c r="AH4870" s="15">
        <f>IF(M4870&lt;&gt;1,"",IF(OR(R4870=-9,R4870=""),"",R4870))</f>
        <v/>
      </c>
      <c r="AI4870">
        <f>IF(M4870&lt;&gt;1,"",IF(OR(Q4870=999,Q4870=""),"",Q4870))</f>
        <v/>
      </c>
    </row>
    <row r="4871">
      <c r="A4871" t="inlineStr">
        <is>
          <t>TQRMNOP126091</t>
        </is>
      </c>
      <c r="B4871" t="n">
        <v>2025</v>
      </c>
      <c r="C4871" t="n">
        <v>1</v>
      </c>
      <c r="D4871" t="n">
        <v>43</v>
      </c>
      <c r="E4871" t="inlineStr">
        <is>
          <t>S</t>
        </is>
      </c>
      <c r="F4871" t="n">
        <v>19</v>
      </c>
      <c r="G4871" t="n">
        <v>1425</v>
      </c>
      <c r="H4871" t="n">
        <v>1</v>
      </c>
      <c r="I4871" t="n">
        <v>1</v>
      </c>
      <c r="J4871" t="n">
        <v>25</v>
      </c>
      <c r="K4871" t="n">
        <v>2</v>
      </c>
      <c r="L4871" t="n">
        <v>3</v>
      </c>
      <c r="M4871" t="n">
        <v>1</v>
      </c>
      <c r="N4871" t="n">
        <v>3</v>
      </c>
      <c r="O4871" t="n">
        <v>1</v>
      </c>
      <c r="P4871" t="n">
        <v>2</v>
      </c>
      <c r="Q4871" t="n">
        <v>42</v>
      </c>
      <c r="R4871" s="15" t="n">
        <v>675000</v>
      </c>
      <c r="S4871" s="15" t="n">
        <v>0</v>
      </c>
      <c r="T4871" s="15" t="n">
        <v>675000</v>
      </c>
      <c r="U4871" s="15" t="n">
        <v>129900</v>
      </c>
      <c r="V4871">
        <f>IFERROR(VLOOKUP(D4871,Tablas_Equivalencia!$A$3:$B$8,2,FALSE),"Sin dato")</f>
        <v/>
      </c>
      <c r="W4871">
        <f>IFERROR(VLOOKUP(L4871,Tablas_Equivalencia!$D$3:$E$9,2,FALSE),"Sin dato")</f>
        <v/>
      </c>
      <c r="X4871">
        <f>IF(I4871=1,"Varón","Mujer")</f>
        <v/>
      </c>
      <c r="Y4871">
        <f>IFERROR(VLOOKUP(M4871,Tablas_Equivalencia!$G$3:$H$6,2,FALSE),"Sin dato")</f>
        <v/>
      </c>
      <c r="Z4871">
        <f>IF(J4871&lt;=24,"18-24","25-29")</f>
        <v/>
      </c>
      <c r="AA4871">
        <f>IF(M4871&lt;&gt;1,"",IF(P4871=2,1,0))</f>
        <v/>
      </c>
      <c r="AB4871">
        <f>IF(M4871&lt;&gt;1,"",IF(O4871&gt;=2,1,0))</f>
        <v/>
      </c>
      <c r="AC4871">
        <f>IF(M4871&lt;&gt;1,"",IF(OR(Q4871=999,Q4871=""),"",IF(OR(Q4871&lt;35,Q4871&gt;48),1,0)))</f>
        <v/>
      </c>
      <c r="AD4871">
        <f>IF(COUNT(AA4871:AC4871)&lt;3,"",SUM(AA4871:AC4871))</f>
        <v/>
      </c>
      <c r="AE4871">
        <f>IF(L4871&gt;=4,2,IF(L4871&gt;=2,1,0))</f>
        <v/>
      </c>
      <c r="AF4871">
        <f>IF(L4871&gt;=5,1,0)</f>
        <v/>
      </c>
      <c r="AG4871">
        <f>AE4871+AF4871</f>
        <v/>
      </c>
      <c r="AH4871" s="15">
        <f>IF(M4871&lt;&gt;1,"",IF(OR(R4871=-9,R4871=""),"",R4871))</f>
        <v/>
      </c>
      <c r="AI4871">
        <f>IF(M4871&lt;&gt;1,"",IF(OR(Q4871=999,Q4871=""),"",Q4871))</f>
        <v/>
      </c>
    </row>
    <row r="4872">
      <c r="A4872" t="inlineStr">
        <is>
          <t>TQRMNOP126092</t>
        </is>
      </c>
      <c r="B4872" t="n">
        <v>2025</v>
      </c>
      <c r="C4872" t="n">
        <v>1</v>
      </c>
      <c r="D4872" t="n">
        <v>1</v>
      </c>
      <c r="E4872" t="inlineStr">
        <is>
          <t>S</t>
        </is>
      </c>
      <c r="F4872" t="n">
        <v>33</v>
      </c>
      <c r="G4872" t="n">
        <v>1317</v>
      </c>
      <c r="H4872" t="n">
        <v>1</v>
      </c>
      <c r="I4872" t="n">
        <v>1</v>
      </c>
      <c r="J4872" t="n">
        <v>20</v>
      </c>
      <c r="K4872" t="n">
        <v>1</v>
      </c>
      <c r="L4872" t="n">
        <v>2</v>
      </c>
      <c r="M4872" t="n">
        <v>3</v>
      </c>
      <c r="R4872" s="15" t="n">
        <v>0</v>
      </c>
      <c r="S4872" s="15" t="n">
        <v>0</v>
      </c>
      <c r="T4872" s="15" t="n">
        <v>0</v>
      </c>
      <c r="U4872" s="15" t="n">
        <v>153600</v>
      </c>
      <c r="V4872">
        <f>IFERROR(VLOOKUP(D4872,Tablas_Equivalencia!$A$3:$B$8,2,FALSE),"Sin dato")</f>
        <v/>
      </c>
      <c r="W4872">
        <f>IFERROR(VLOOKUP(L4872,Tablas_Equivalencia!$D$3:$E$9,2,FALSE),"Sin dato")</f>
        <v/>
      </c>
      <c r="X4872">
        <f>IF(I4872=1,"Varón","Mujer")</f>
        <v/>
      </c>
      <c r="Y4872">
        <f>IFERROR(VLOOKUP(M4872,Tablas_Equivalencia!$G$3:$H$6,2,FALSE),"Sin dato")</f>
        <v/>
      </c>
      <c r="Z4872">
        <f>IF(J4872&lt;=24,"18-24","25-29")</f>
        <v/>
      </c>
      <c r="AA4872">
        <f>IF(M4872&lt;&gt;1,"",IF(P4872=2,1,0))</f>
        <v/>
      </c>
      <c r="AB4872">
        <f>IF(M4872&lt;&gt;1,"",IF(O4872&gt;=2,1,0))</f>
        <v/>
      </c>
      <c r="AC4872">
        <f>IF(M4872&lt;&gt;1,"",IF(OR(Q4872=999,Q4872=""),"",IF(OR(Q4872&lt;35,Q4872&gt;48),1,0)))</f>
        <v/>
      </c>
      <c r="AD4872">
        <f>IF(COUNT(AA4872:AC4872)&lt;3,"",SUM(AA4872:AC4872))</f>
        <v/>
      </c>
      <c r="AE4872">
        <f>IF(L4872&gt;=4,2,IF(L4872&gt;=2,1,0))</f>
        <v/>
      </c>
      <c r="AF4872">
        <f>IF(L4872&gt;=5,1,0)</f>
        <v/>
      </c>
      <c r="AG4872">
        <f>AE4872+AF4872</f>
        <v/>
      </c>
      <c r="AH4872" s="15">
        <f>IF(M4872&lt;&gt;1,"",IF(OR(R4872=-9,R4872=""),"",R4872))</f>
        <v/>
      </c>
      <c r="AI4872">
        <f>IF(M4872&lt;&gt;1,"",IF(OR(Q4872=999,Q4872=""),"",Q4872))</f>
        <v/>
      </c>
    </row>
    <row r="4873">
      <c r="A4873" t="inlineStr">
        <is>
          <t>TQRMNOP126093</t>
        </is>
      </c>
      <c r="B4873" t="n">
        <v>2025</v>
      </c>
      <c r="C4873" t="n">
        <v>1</v>
      </c>
      <c r="D4873" t="n">
        <v>44</v>
      </c>
      <c r="E4873" t="inlineStr">
        <is>
          <t>N</t>
        </is>
      </c>
      <c r="F4873" t="n">
        <v>2</v>
      </c>
      <c r="G4873" t="n">
        <v>729</v>
      </c>
      <c r="H4873" t="n">
        <v>3</v>
      </c>
      <c r="I4873" t="n">
        <v>1</v>
      </c>
      <c r="J4873" t="n">
        <v>25</v>
      </c>
      <c r="K4873" t="n">
        <v>2</v>
      </c>
      <c r="L4873" t="n">
        <v>3</v>
      </c>
      <c r="M4873" t="n">
        <v>1</v>
      </c>
      <c r="N4873" t="n">
        <v>3</v>
      </c>
      <c r="O4873" t="n">
        <v>2</v>
      </c>
      <c r="P4873" t="n">
        <v>2</v>
      </c>
      <c r="Q4873" t="n">
        <v>50</v>
      </c>
      <c r="R4873" s="15" t="n">
        <v>602000</v>
      </c>
      <c r="S4873" s="15" t="n">
        <v>0</v>
      </c>
      <c r="T4873" s="15" t="n">
        <v>602000</v>
      </c>
      <c r="U4873" s="15" t="n">
        <v>253100</v>
      </c>
      <c r="V4873">
        <f>IFERROR(VLOOKUP(D4873,Tablas_Equivalencia!$A$3:$B$8,2,FALSE),"Sin dato")</f>
        <v/>
      </c>
      <c r="W4873">
        <f>IFERROR(VLOOKUP(L4873,Tablas_Equivalencia!$D$3:$E$9,2,FALSE),"Sin dato")</f>
        <v/>
      </c>
      <c r="X4873">
        <f>IF(I4873=1,"Varón","Mujer")</f>
        <v/>
      </c>
      <c r="Y4873">
        <f>IFERROR(VLOOKUP(M4873,Tablas_Equivalencia!$G$3:$H$6,2,FALSE),"Sin dato")</f>
        <v/>
      </c>
      <c r="Z4873">
        <f>IF(J4873&lt;=24,"18-24","25-29")</f>
        <v/>
      </c>
      <c r="AA4873">
        <f>IF(M4873&lt;&gt;1,"",IF(P4873=2,1,0))</f>
        <v/>
      </c>
      <c r="AB4873">
        <f>IF(M4873&lt;&gt;1,"",IF(O4873&gt;=2,1,0))</f>
        <v/>
      </c>
      <c r="AC4873">
        <f>IF(M4873&lt;&gt;1,"",IF(OR(Q4873=999,Q4873=""),"",IF(OR(Q4873&lt;35,Q4873&gt;48),1,0)))</f>
        <v/>
      </c>
      <c r="AD4873">
        <f>IF(COUNT(AA4873:AC4873)&lt;3,"",SUM(AA4873:AC4873))</f>
        <v/>
      </c>
      <c r="AE4873">
        <f>IF(L4873&gt;=4,2,IF(L4873&gt;=2,1,0))</f>
        <v/>
      </c>
      <c r="AF4873">
        <f>IF(L4873&gt;=5,1,0)</f>
        <v/>
      </c>
      <c r="AG4873">
        <f>AE4873+AF4873</f>
        <v/>
      </c>
      <c r="AH4873" s="15">
        <f>IF(M4873&lt;&gt;1,"",IF(OR(R4873=-9,R4873=""),"",R4873))</f>
        <v/>
      </c>
      <c r="AI4873">
        <f>IF(M4873&lt;&gt;1,"",IF(OR(Q4873=999,Q4873=""),"",Q4873))</f>
        <v/>
      </c>
    </row>
    <row r="4874">
      <c r="A4874" t="inlineStr">
        <is>
          <t>TQRMNOP126094</t>
        </is>
      </c>
      <c r="B4874" t="n">
        <v>2025</v>
      </c>
      <c r="C4874" t="n">
        <v>1</v>
      </c>
      <c r="D4874" t="n">
        <v>1</v>
      </c>
      <c r="E4874" t="inlineStr">
        <is>
          <t>S</t>
        </is>
      </c>
      <c r="F4874" t="n">
        <v>33</v>
      </c>
      <c r="G4874" t="n">
        <v>733</v>
      </c>
      <c r="H4874" t="n">
        <v>3</v>
      </c>
      <c r="I4874" t="n">
        <v>1</v>
      </c>
      <c r="J4874" t="n">
        <v>18</v>
      </c>
      <c r="K4874" t="n">
        <v>1</v>
      </c>
      <c r="L4874" t="n">
        <v>4</v>
      </c>
      <c r="M4874" t="n">
        <v>1</v>
      </c>
      <c r="N4874" t="n">
        <v>3</v>
      </c>
      <c r="O4874" t="n">
        <v>2</v>
      </c>
      <c r="P4874" t="n">
        <v>2</v>
      </c>
      <c r="Q4874" t="n">
        <v>28</v>
      </c>
      <c r="R4874" s="15" t="n">
        <v>-9</v>
      </c>
      <c r="S4874" s="15" t="n">
        <v>0</v>
      </c>
      <c r="T4874" s="15" t="n">
        <v>0</v>
      </c>
      <c r="U4874" s="15" t="n">
        <v>152100</v>
      </c>
      <c r="V4874">
        <f>IFERROR(VLOOKUP(D4874,Tablas_Equivalencia!$A$3:$B$8,2,FALSE),"Sin dato")</f>
        <v/>
      </c>
      <c r="W4874">
        <f>IFERROR(VLOOKUP(L4874,Tablas_Equivalencia!$D$3:$E$9,2,FALSE),"Sin dato")</f>
        <v/>
      </c>
      <c r="X4874">
        <f>IF(I4874=1,"Varón","Mujer")</f>
        <v/>
      </c>
      <c r="Y4874">
        <f>IFERROR(VLOOKUP(M4874,Tablas_Equivalencia!$G$3:$H$6,2,FALSE),"Sin dato")</f>
        <v/>
      </c>
      <c r="Z4874">
        <f>IF(J4874&lt;=24,"18-24","25-29")</f>
        <v/>
      </c>
      <c r="AA4874">
        <f>IF(M4874&lt;&gt;1,"",IF(P4874=2,1,0))</f>
        <v/>
      </c>
      <c r="AB4874">
        <f>IF(M4874&lt;&gt;1,"",IF(O4874&gt;=2,1,0))</f>
        <v/>
      </c>
      <c r="AC4874">
        <f>IF(M4874&lt;&gt;1,"",IF(OR(Q4874=999,Q4874=""),"",IF(OR(Q4874&lt;35,Q4874&gt;48),1,0)))</f>
        <v/>
      </c>
      <c r="AD4874">
        <f>IF(COUNT(AA4874:AC4874)&lt;3,"",SUM(AA4874:AC4874))</f>
        <v/>
      </c>
      <c r="AE4874">
        <f>IF(L4874&gt;=4,2,IF(L4874&gt;=2,1,0))</f>
        <v/>
      </c>
      <c r="AF4874">
        <f>IF(L4874&gt;=5,1,0)</f>
        <v/>
      </c>
      <c r="AG4874">
        <f>AE4874+AF4874</f>
        <v/>
      </c>
      <c r="AH4874" s="15">
        <f>IF(M4874&lt;&gt;1,"",IF(OR(R4874=-9,R4874=""),"",R4874))</f>
        <v/>
      </c>
      <c r="AI4874">
        <f>IF(M4874&lt;&gt;1,"",IF(OR(Q4874=999,Q4874=""),"",Q4874))</f>
        <v/>
      </c>
    </row>
    <row r="4875">
      <c r="A4875" t="inlineStr">
        <is>
          <t>TQRMNOP126096</t>
        </is>
      </c>
      <c r="B4875" t="n">
        <v>2025</v>
      </c>
      <c r="C4875" t="n">
        <v>1</v>
      </c>
      <c r="D4875" t="n">
        <v>43</v>
      </c>
      <c r="E4875" t="inlineStr">
        <is>
          <t>S</t>
        </is>
      </c>
      <c r="F4875" t="n">
        <v>19</v>
      </c>
      <c r="G4875" t="n">
        <v>1346</v>
      </c>
      <c r="H4875" t="n">
        <v>1</v>
      </c>
      <c r="I4875" t="n">
        <v>1</v>
      </c>
      <c r="J4875" t="n">
        <v>20</v>
      </c>
      <c r="K4875" t="n">
        <v>2</v>
      </c>
      <c r="L4875" t="n">
        <v>3</v>
      </c>
      <c r="M4875" t="n">
        <v>3</v>
      </c>
      <c r="R4875" s="15" t="n">
        <v>0</v>
      </c>
      <c r="S4875" s="15" t="n">
        <v>0</v>
      </c>
      <c r="T4875" s="15" t="n">
        <v>0</v>
      </c>
      <c r="U4875" s="15" t="n">
        <v>232000</v>
      </c>
      <c r="V4875">
        <f>IFERROR(VLOOKUP(D4875,Tablas_Equivalencia!$A$3:$B$8,2,FALSE),"Sin dato")</f>
        <v/>
      </c>
      <c r="W4875">
        <f>IFERROR(VLOOKUP(L4875,Tablas_Equivalencia!$D$3:$E$9,2,FALSE),"Sin dato")</f>
        <v/>
      </c>
      <c r="X4875">
        <f>IF(I4875=1,"Varón","Mujer")</f>
        <v/>
      </c>
      <c r="Y4875">
        <f>IFERROR(VLOOKUP(M4875,Tablas_Equivalencia!$G$3:$H$6,2,FALSE),"Sin dato")</f>
        <v/>
      </c>
      <c r="Z4875">
        <f>IF(J4875&lt;=24,"18-24","25-29")</f>
        <v/>
      </c>
      <c r="AA4875">
        <f>IF(M4875&lt;&gt;1,"",IF(P4875=2,1,0))</f>
        <v/>
      </c>
      <c r="AB4875">
        <f>IF(M4875&lt;&gt;1,"",IF(O4875&gt;=2,1,0))</f>
        <v/>
      </c>
      <c r="AC4875">
        <f>IF(M4875&lt;&gt;1,"",IF(OR(Q4875=999,Q4875=""),"",IF(OR(Q4875&lt;35,Q4875&gt;48),1,0)))</f>
        <v/>
      </c>
      <c r="AD4875">
        <f>IF(COUNT(AA4875:AC4875)&lt;3,"",SUM(AA4875:AC4875))</f>
        <v/>
      </c>
      <c r="AE4875">
        <f>IF(L4875&gt;=4,2,IF(L4875&gt;=2,1,0))</f>
        <v/>
      </c>
      <c r="AF4875">
        <f>IF(L4875&gt;=5,1,0)</f>
        <v/>
      </c>
      <c r="AG4875">
        <f>AE4875+AF4875</f>
        <v/>
      </c>
      <c r="AH4875" s="15">
        <f>IF(M4875&lt;&gt;1,"",IF(OR(R4875=-9,R4875=""),"",R4875))</f>
        <v/>
      </c>
      <c r="AI4875">
        <f>IF(M4875&lt;&gt;1,"",IF(OR(Q4875=999,Q4875=""),"",Q4875))</f>
        <v/>
      </c>
    </row>
    <row r="4876">
      <c r="A4876" t="inlineStr">
        <is>
          <t>TQRMNOP126098</t>
        </is>
      </c>
      <c r="B4876" t="n">
        <v>2025</v>
      </c>
      <c r="C4876" t="n">
        <v>1</v>
      </c>
      <c r="D4876" t="n">
        <v>43</v>
      </c>
      <c r="E4876" t="inlineStr">
        <is>
          <t>N</t>
        </is>
      </c>
      <c r="F4876" t="n">
        <v>38</v>
      </c>
      <c r="G4876" t="n">
        <v>2029</v>
      </c>
      <c r="H4876" t="n">
        <v>1</v>
      </c>
      <c r="I4876" t="n">
        <v>2</v>
      </c>
      <c r="J4876" t="n">
        <v>27</v>
      </c>
      <c r="K4876" t="n">
        <v>2</v>
      </c>
      <c r="L4876" t="n">
        <v>4</v>
      </c>
      <c r="M4876" t="n">
        <v>1</v>
      </c>
      <c r="N4876" t="n">
        <v>3</v>
      </c>
      <c r="O4876" t="n">
        <v>3</v>
      </c>
      <c r="P4876" t="n">
        <v>2</v>
      </c>
      <c r="Q4876" t="n">
        <v>79</v>
      </c>
      <c r="R4876" s="15" t="n">
        <v>256000</v>
      </c>
      <c r="S4876" s="15" t="n">
        <v>0</v>
      </c>
      <c r="T4876" s="15" t="n">
        <v>256000</v>
      </c>
      <c r="U4876" s="15" t="n">
        <v>129500</v>
      </c>
      <c r="V4876">
        <f>IFERROR(VLOOKUP(D4876,Tablas_Equivalencia!$A$3:$B$8,2,FALSE),"Sin dato")</f>
        <v/>
      </c>
      <c r="W4876">
        <f>IFERROR(VLOOKUP(L4876,Tablas_Equivalencia!$D$3:$E$9,2,FALSE),"Sin dato")</f>
        <v/>
      </c>
      <c r="X4876">
        <f>IF(I4876=1,"Varón","Mujer")</f>
        <v/>
      </c>
      <c r="Y4876">
        <f>IFERROR(VLOOKUP(M4876,Tablas_Equivalencia!$G$3:$H$6,2,FALSE),"Sin dato")</f>
        <v/>
      </c>
      <c r="Z4876">
        <f>IF(J4876&lt;=24,"18-24","25-29")</f>
        <v/>
      </c>
      <c r="AA4876">
        <f>IF(M4876&lt;&gt;1,"",IF(P4876=2,1,0))</f>
        <v/>
      </c>
      <c r="AB4876">
        <f>IF(M4876&lt;&gt;1,"",IF(O4876&gt;=2,1,0))</f>
        <v/>
      </c>
      <c r="AC4876">
        <f>IF(M4876&lt;&gt;1,"",IF(OR(Q4876=999,Q4876=""),"",IF(OR(Q4876&lt;35,Q4876&gt;48),1,0)))</f>
        <v/>
      </c>
      <c r="AD4876">
        <f>IF(COUNT(AA4876:AC4876)&lt;3,"",SUM(AA4876:AC4876))</f>
        <v/>
      </c>
      <c r="AE4876">
        <f>IF(L4876&gt;=4,2,IF(L4876&gt;=2,1,0))</f>
        <v/>
      </c>
      <c r="AF4876">
        <f>IF(L4876&gt;=5,1,0)</f>
        <v/>
      </c>
      <c r="AG4876">
        <f>AE4876+AF4876</f>
        <v/>
      </c>
      <c r="AH4876" s="15">
        <f>IF(M4876&lt;&gt;1,"",IF(OR(R4876=-9,R4876=""),"",R4876))</f>
        <v/>
      </c>
      <c r="AI4876">
        <f>IF(M4876&lt;&gt;1,"",IF(OR(Q4876=999,Q4876=""),"",Q4876))</f>
        <v/>
      </c>
    </row>
    <row r="4877">
      <c r="A4877" t="inlineStr">
        <is>
          <t>TQRMNOP126103</t>
        </is>
      </c>
      <c r="B4877" t="n">
        <v>2025</v>
      </c>
      <c r="C4877" t="n">
        <v>1</v>
      </c>
      <c r="D4877" t="n">
        <v>43</v>
      </c>
      <c r="E4877" t="inlineStr">
        <is>
          <t>S</t>
        </is>
      </c>
      <c r="F4877" t="n">
        <v>19</v>
      </c>
      <c r="G4877" t="n">
        <v>295</v>
      </c>
      <c r="H4877" t="n">
        <v>3</v>
      </c>
      <c r="I4877" t="n">
        <v>2</v>
      </c>
      <c r="J4877" t="n">
        <v>26</v>
      </c>
      <c r="K4877" t="n">
        <v>1</v>
      </c>
      <c r="L4877" t="n">
        <v>6</v>
      </c>
      <c r="M4877" t="n">
        <v>3</v>
      </c>
      <c r="R4877" s="15" t="n">
        <v>0</v>
      </c>
      <c r="S4877" s="15" t="n">
        <v>0</v>
      </c>
      <c r="T4877" s="15" t="n">
        <v>0</v>
      </c>
      <c r="U4877" s="15" t="n">
        <v>123300</v>
      </c>
      <c r="V4877">
        <f>IFERROR(VLOOKUP(D4877,Tablas_Equivalencia!$A$3:$B$8,2,FALSE),"Sin dato")</f>
        <v/>
      </c>
      <c r="W4877">
        <f>IFERROR(VLOOKUP(L4877,Tablas_Equivalencia!$D$3:$E$9,2,FALSE),"Sin dato")</f>
        <v/>
      </c>
      <c r="X4877">
        <f>IF(I4877=1,"Varón","Mujer")</f>
        <v/>
      </c>
      <c r="Y4877">
        <f>IFERROR(VLOOKUP(M4877,Tablas_Equivalencia!$G$3:$H$6,2,FALSE),"Sin dato")</f>
        <v/>
      </c>
      <c r="Z4877">
        <f>IF(J4877&lt;=24,"18-24","25-29")</f>
        <v/>
      </c>
      <c r="AA4877">
        <f>IF(M4877&lt;&gt;1,"",IF(P4877=2,1,0))</f>
        <v/>
      </c>
      <c r="AB4877">
        <f>IF(M4877&lt;&gt;1,"",IF(O4877&gt;=2,1,0))</f>
        <v/>
      </c>
      <c r="AC4877">
        <f>IF(M4877&lt;&gt;1,"",IF(OR(Q4877=999,Q4877=""),"",IF(OR(Q4877&lt;35,Q4877&gt;48),1,0)))</f>
        <v/>
      </c>
      <c r="AD4877">
        <f>IF(COUNT(AA4877:AC4877)&lt;3,"",SUM(AA4877:AC4877))</f>
        <v/>
      </c>
      <c r="AE4877">
        <f>IF(L4877&gt;=4,2,IF(L4877&gt;=2,1,0))</f>
        <v/>
      </c>
      <c r="AF4877">
        <f>IF(L4877&gt;=5,1,0)</f>
        <v/>
      </c>
      <c r="AG4877">
        <f>AE4877+AF4877</f>
        <v/>
      </c>
      <c r="AH4877" s="15">
        <f>IF(M4877&lt;&gt;1,"",IF(OR(R4877=-9,R4877=""),"",R4877))</f>
        <v/>
      </c>
      <c r="AI4877">
        <f>IF(M4877&lt;&gt;1,"",IF(OR(Q4877=999,Q4877=""),"",Q4877))</f>
        <v/>
      </c>
    </row>
    <row r="4878">
      <c r="A4878" t="inlineStr">
        <is>
          <t>TQRMNOP126114</t>
        </is>
      </c>
      <c r="B4878" t="n">
        <v>2025</v>
      </c>
      <c r="C4878" t="n">
        <v>1</v>
      </c>
      <c r="D4878" t="n">
        <v>1</v>
      </c>
      <c r="E4878" t="inlineStr">
        <is>
          <t>S</t>
        </is>
      </c>
      <c r="F4878" t="n">
        <v>33</v>
      </c>
      <c r="G4878" t="n">
        <v>1285</v>
      </c>
      <c r="H4878" t="n">
        <v>2</v>
      </c>
      <c r="I4878" t="n">
        <v>1</v>
      </c>
      <c r="J4878" t="n">
        <v>19</v>
      </c>
      <c r="K4878" t="n">
        <v>2</v>
      </c>
      <c r="L4878" t="n">
        <v>1</v>
      </c>
      <c r="M4878" t="n">
        <v>1</v>
      </c>
      <c r="N4878" t="n">
        <v>3</v>
      </c>
      <c r="O4878" t="n">
        <v>2</v>
      </c>
      <c r="P4878" t="n">
        <v>2</v>
      </c>
      <c r="Q4878" t="n">
        <v>21</v>
      </c>
      <c r="R4878" s="15" t="n">
        <v>179000</v>
      </c>
      <c r="S4878" s="15" t="n">
        <v>0</v>
      </c>
      <c r="T4878" s="15" t="n">
        <v>179000</v>
      </c>
      <c r="U4878" s="15" t="n">
        <v>343800</v>
      </c>
      <c r="V4878">
        <f>IFERROR(VLOOKUP(D4878,Tablas_Equivalencia!$A$3:$B$8,2,FALSE),"Sin dato")</f>
        <v/>
      </c>
      <c r="W4878">
        <f>IFERROR(VLOOKUP(L4878,Tablas_Equivalencia!$D$3:$E$9,2,FALSE),"Sin dato")</f>
        <v/>
      </c>
      <c r="X4878">
        <f>IF(I4878=1,"Varón","Mujer")</f>
        <v/>
      </c>
      <c r="Y4878">
        <f>IFERROR(VLOOKUP(M4878,Tablas_Equivalencia!$G$3:$H$6,2,FALSE),"Sin dato")</f>
        <v/>
      </c>
      <c r="Z4878">
        <f>IF(J4878&lt;=24,"18-24","25-29")</f>
        <v/>
      </c>
      <c r="AA4878">
        <f>IF(M4878&lt;&gt;1,"",IF(P4878=2,1,0))</f>
        <v/>
      </c>
      <c r="AB4878">
        <f>IF(M4878&lt;&gt;1,"",IF(O4878&gt;=2,1,0))</f>
        <v/>
      </c>
      <c r="AC4878">
        <f>IF(M4878&lt;&gt;1,"",IF(OR(Q4878=999,Q4878=""),"",IF(OR(Q4878&lt;35,Q4878&gt;48),1,0)))</f>
        <v/>
      </c>
      <c r="AD4878">
        <f>IF(COUNT(AA4878:AC4878)&lt;3,"",SUM(AA4878:AC4878))</f>
        <v/>
      </c>
      <c r="AE4878">
        <f>IF(L4878&gt;=4,2,IF(L4878&gt;=2,1,0))</f>
        <v/>
      </c>
      <c r="AF4878">
        <f>IF(L4878&gt;=5,1,0)</f>
        <v/>
      </c>
      <c r="AG4878">
        <f>AE4878+AF4878</f>
        <v/>
      </c>
      <c r="AH4878" s="15">
        <f>IF(M4878&lt;&gt;1,"",IF(OR(R4878=-9,R4878=""),"",R4878))</f>
        <v/>
      </c>
      <c r="AI4878">
        <f>IF(M4878&lt;&gt;1,"",IF(OR(Q4878=999,Q4878=""),"",Q4878))</f>
        <v/>
      </c>
    </row>
    <row r="4879">
      <c r="A4879" t="inlineStr">
        <is>
          <t>TQRMNOP126116</t>
        </is>
      </c>
      <c r="B4879" t="n">
        <v>2025</v>
      </c>
      <c r="C4879" t="n">
        <v>1</v>
      </c>
      <c r="D4879" t="n">
        <v>40</v>
      </c>
      <c r="E4879" t="inlineStr">
        <is>
          <t>N</t>
        </is>
      </c>
      <c r="F4879" t="n">
        <v>9</v>
      </c>
      <c r="G4879" t="n">
        <v>1111</v>
      </c>
      <c r="H4879" t="n">
        <v>3</v>
      </c>
      <c r="I4879" t="n">
        <v>1</v>
      </c>
      <c r="J4879" t="n">
        <v>23</v>
      </c>
      <c r="K4879" t="n">
        <v>2</v>
      </c>
      <c r="L4879" t="n">
        <v>2</v>
      </c>
      <c r="M4879" t="n">
        <v>1</v>
      </c>
      <c r="N4879" t="n">
        <v>3</v>
      </c>
      <c r="O4879" t="n">
        <v>2</v>
      </c>
      <c r="P4879" t="n">
        <v>2</v>
      </c>
      <c r="Q4879" t="n">
        <v>33</v>
      </c>
      <c r="R4879" s="15" t="n">
        <v>185000</v>
      </c>
      <c r="S4879" s="15" t="n">
        <v>0</v>
      </c>
      <c r="T4879" s="15" t="n">
        <v>185000</v>
      </c>
      <c r="U4879" s="15" t="n">
        <v>234300</v>
      </c>
      <c r="V4879">
        <f>IFERROR(VLOOKUP(D4879,Tablas_Equivalencia!$A$3:$B$8,2,FALSE),"Sin dato")</f>
        <v/>
      </c>
      <c r="W4879">
        <f>IFERROR(VLOOKUP(L4879,Tablas_Equivalencia!$D$3:$E$9,2,FALSE),"Sin dato")</f>
        <v/>
      </c>
      <c r="X4879">
        <f>IF(I4879=1,"Varón","Mujer")</f>
        <v/>
      </c>
      <c r="Y4879">
        <f>IFERROR(VLOOKUP(M4879,Tablas_Equivalencia!$G$3:$H$6,2,FALSE),"Sin dato")</f>
        <v/>
      </c>
      <c r="Z4879">
        <f>IF(J4879&lt;=24,"18-24","25-29")</f>
        <v/>
      </c>
      <c r="AA4879">
        <f>IF(M4879&lt;&gt;1,"",IF(P4879=2,1,0))</f>
        <v/>
      </c>
      <c r="AB4879">
        <f>IF(M4879&lt;&gt;1,"",IF(O4879&gt;=2,1,0))</f>
        <v/>
      </c>
      <c r="AC4879">
        <f>IF(M4879&lt;&gt;1,"",IF(OR(Q4879=999,Q4879=""),"",IF(OR(Q4879&lt;35,Q4879&gt;48),1,0)))</f>
        <v/>
      </c>
      <c r="AD4879">
        <f>IF(COUNT(AA4879:AC4879)&lt;3,"",SUM(AA4879:AC4879))</f>
        <v/>
      </c>
      <c r="AE4879">
        <f>IF(L4879&gt;=4,2,IF(L4879&gt;=2,1,0))</f>
        <v/>
      </c>
      <c r="AF4879">
        <f>IF(L4879&gt;=5,1,0)</f>
        <v/>
      </c>
      <c r="AG4879">
        <f>AE4879+AF4879</f>
        <v/>
      </c>
      <c r="AH4879" s="15">
        <f>IF(M4879&lt;&gt;1,"",IF(OR(R4879=-9,R4879=""),"",R4879))</f>
        <v/>
      </c>
      <c r="AI4879">
        <f>IF(M4879&lt;&gt;1,"",IF(OR(Q4879=999,Q4879=""),"",Q4879))</f>
        <v/>
      </c>
    </row>
    <row r="4880">
      <c r="A4880" t="inlineStr">
        <is>
          <t>TQRMNOP126119</t>
        </is>
      </c>
      <c r="B4880" t="n">
        <v>2025</v>
      </c>
      <c r="C4880" t="n">
        <v>1</v>
      </c>
      <c r="D4880" t="n">
        <v>40</v>
      </c>
      <c r="E4880" t="inlineStr">
        <is>
          <t>N</t>
        </is>
      </c>
      <c r="F4880" t="n">
        <v>22</v>
      </c>
      <c r="G4880" t="n">
        <v>1381</v>
      </c>
      <c r="H4880" t="n">
        <v>2</v>
      </c>
      <c r="I4880" t="n">
        <v>1</v>
      </c>
      <c r="J4880" t="n">
        <v>25</v>
      </c>
      <c r="K4880" t="n">
        <v>2</v>
      </c>
      <c r="L4880" t="n">
        <v>4</v>
      </c>
      <c r="M4880" t="n">
        <v>1</v>
      </c>
      <c r="N4880" t="n">
        <v>3</v>
      </c>
      <c r="O4880" t="n">
        <v>2</v>
      </c>
      <c r="P4880" t="n">
        <v>2</v>
      </c>
      <c r="Q4880" t="n">
        <v>42</v>
      </c>
      <c r="R4880" s="15" t="n">
        <v>325000</v>
      </c>
      <c r="S4880" s="15" t="n">
        <v>61000</v>
      </c>
      <c r="T4880" s="15" t="n">
        <v>386000</v>
      </c>
      <c r="U4880" s="15" t="n">
        <v>246500</v>
      </c>
      <c r="V4880">
        <f>IFERROR(VLOOKUP(D4880,Tablas_Equivalencia!$A$3:$B$8,2,FALSE),"Sin dato")</f>
        <v/>
      </c>
      <c r="W4880">
        <f>IFERROR(VLOOKUP(L4880,Tablas_Equivalencia!$D$3:$E$9,2,FALSE),"Sin dato")</f>
        <v/>
      </c>
      <c r="X4880">
        <f>IF(I4880=1,"Varón","Mujer")</f>
        <v/>
      </c>
      <c r="Y4880">
        <f>IFERROR(VLOOKUP(M4880,Tablas_Equivalencia!$G$3:$H$6,2,FALSE),"Sin dato")</f>
        <v/>
      </c>
      <c r="Z4880">
        <f>IF(J4880&lt;=24,"18-24","25-29")</f>
        <v/>
      </c>
      <c r="AA4880">
        <f>IF(M4880&lt;&gt;1,"",IF(P4880=2,1,0))</f>
        <v/>
      </c>
      <c r="AB4880">
        <f>IF(M4880&lt;&gt;1,"",IF(O4880&gt;=2,1,0))</f>
        <v/>
      </c>
      <c r="AC4880">
        <f>IF(M4880&lt;&gt;1,"",IF(OR(Q4880=999,Q4880=""),"",IF(OR(Q4880&lt;35,Q4880&gt;48),1,0)))</f>
        <v/>
      </c>
      <c r="AD4880">
        <f>IF(COUNT(AA4880:AC4880)&lt;3,"",SUM(AA4880:AC4880))</f>
        <v/>
      </c>
      <c r="AE4880">
        <f>IF(L4880&gt;=4,2,IF(L4880&gt;=2,1,0))</f>
        <v/>
      </c>
      <c r="AF4880">
        <f>IF(L4880&gt;=5,1,0)</f>
        <v/>
      </c>
      <c r="AG4880">
        <f>AE4880+AF4880</f>
        <v/>
      </c>
      <c r="AH4880" s="15">
        <f>IF(M4880&lt;&gt;1,"",IF(OR(R4880=-9,R4880=""),"",R4880))</f>
        <v/>
      </c>
      <c r="AI4880">
        <f>IF(M4880&lt;&gt;1,"",IF(OR(Q4880=999,Q4880=""),"",Q4880))</f>
        <v/>
      </c>
    </row>
    <row r="4881">
      <c r="A4881" t="inlineStr">
        <is>
          <t>TQRMNOP126125</t>
        </is>
      </c>
      <c r="B4881" t="n">
        <v>2025</v>
      </c>
      <c r="C4881" t="n">
        <v>1</v>
      </c>
      <c r="D4881" t="n">
        <v>44</v>
      </c>
      <c r="E4881" t="inlineStr">
        <is>
          <t>N</t>
        </is>
      </c>
      <c r="F4881" t="n">
        <v>2</v>
      </c>
      <c r="G4881" t="n">
        <v>859</v>
      </c>
      <c r="H4881" t="n">
        <v>1</v>
      </c>
      <c r="I4881" t="n">
        <v>1</v>
      </c>
      <c r="J4881" t="n">
        <v>22</v>
      </c>
      <c r="K4881" t="n">
        <v>2</v>
      </c>
      <c r="L4881" t="n">
        <v>5</v>
      </c>
      <c r="M4881" t="n">
        <v>3</v>
      </c>
      <c r="R4881" s="15" t="n">
        <v>0</v>
      </c>
      <c r="S4881" s="15" t="n">
        <v>0</v>
      </c>
      <c r="T4881" s="15" t="n">
        <v>0</v>
      </c>
      <c r="U4881" s="15" t="n">
        <v>144700</v>
      </c>
      <c r="V4881">
        <f>IFERROR(VLOOKUP(D4881,Tablas_Equivalencia!$A$3:$B$8,2,FALSE),"Sin dato")</f>
        <v/>
      </c>
      <c r="W4881">
        <f>IFERROR(VLOOKUP(L4881,Tablas_Equivalencia!$D$3:$E$9,2,FALSE),"Sin dato")</f>
        <v/>
      </c>
      <c r="X4881">
        <f>IF(I4881=1,"Varón","Mujer")</f>
        <v/>
      </c>
      <c r="Y4881">
        <f>IFERROR(VLOOKUP(M4881,Tablas_Equivalencia!$G$3:$H$6,2,FALSE),"Sin dato")</f>
        <v/>
      </c>
      <c r="Z4881">
        <f>IF(J4881&lt;=24,"18-24","25-29")</f>
        <v/>
      </c>
      <c r="AA4881">
        <f>IF(M4881&lt;&gt;1,"",IF(P4881=2,1,0))</f>
        <v/>
      </c>
      <c r="AB4881">
        <f>IF(M4881&lt;&gt;1,"",IF(O4881&gt;=2,1,0))</f>
        <v/>
      </c>
      <c r="AC4881">
        <f>IF(M4881&lt;&gt;1,"",IF(OR(Q4881=999,Q4881=""),"",IF(OR(Q4881&lt;35,Q4881&gt;48),1,0)))</f>
        <v/>
      </c>
      <c r="AD4881">
        <f>IF(COUNT(AA4881:AC4881)&lt;3,"",SUM(AA4881:AC4881))</f>
        <v/>
      </c>
      <c r="AE4881">
        <f>IF(L4881&gt;=4,2,IF(L4881&gt;=2,1,0))</f>
        <v/>
      </c>
      <c r="AF4881">
        <f>IF(L4881&gt;=5,1,0)</f>
        <v/>
      </c>
      <c r="AG4881">
        <f>AE4881+AF4881</f>
        <v/>
      </c>
      <c r="AH4881" s="15">
        <f>IF(M4881&lt;&gt;1,"",IF(OR(R4881=-9,R4881=""),"",R4881))</f>
        <v/>
      </c>
      <c r="AI4881">
        <f>IF(M4881&lt;&gt;1,"",IF(OR(Q4881=999,Q4881=""),"",Q4881))</f>
        <v/>
      </c>
    </row>
    <row r="4882">
      <c r="A4882" t="inlineStr">
        <is>
          <t>TQRMNOP126132</t>
        </is>
      </c>
      <c r="B4882" t="n">
        <v>2025</v>
      </c>
      <c r="C4882" t="n">
        <v>1</v>
      </c>
      <c r="D4882" t="n">
        <v>1</v>
      </c>
      <c r="E4882" t="inlineStr">
        <is>
          <t>S</t>
        </is>
      </c>
      <c r="F4882" t="n">
        <v>32</v>
      </c>
      <c r="G4882" t="n">
        <v>430</v>
      </c>
      <c r="H4882" t="n">
        <v>1</v>
      </c>
      <c r="I4882" t="n">
        <v>2</v>
      </c>
      <c r="J4882" t="n">
        <v>25</v>
      </c>
      <c r="K4882" t="n">
        <v>1</v>
      </c>
      <c r="L4882" t="n">
        <v>5</v>
      </c>
      <c r="M4882" t="n">
        <v>2</v>
      </c>
      <c r="R4882" s="15" t="n">
        <v>0</v>
      </c>
      <c r="S4882" s="15" t="n">
        <v>0</v>
      </c>
      <c r="T4882" s="15" t="n">
        <v>0</v>
      </c>
      <c r="U4882" s="15" t="n">
        <v>79500</v>
      </c>
      <c r="V4882">
        <f>IFERROR(VLOOKUP(D4882,Tablas_Equivalencia!$A$3:$B$8,2,FALSE),"Sin dato")</f>
        <v/>
      </c>
      <c r="W4882">
        <f>IFERROR(VLOOKUP(L4882,Tablas_Equivalencia!$D$3:$E$9,2,FALSE),"Sin dato")</f>
        <v/>
      </c>
      <c r="X4882">
        <f>IF(I4882=1,"Varón","Mujer")</f>
        <v/>
      </c>
      <c r="Y4882">
        <f>IFERROR(VLOOKUP(M4882,Tablas_Equivalencia!$G$3:$H$6,2,FALSE),"Sin dato")</f>
        <v/>
      </c>
      <c r="Z4882">
        <f>IF(J4882&lt;=24,"18-24","25-29")</f>
        <v/>
      </c>
      <c r="AA4882">
        <f>IF(M4882&lt;&gt;1,"",IF(P4882=2,1,0))</f>
        <v/>
      </c>
      <c r="AB4882">
        <f>IF(M4882&lt;&gt;1,"",IF(O4882&gt;=2,1,0))</f>
        <v/>
      </c>
      <c r="AC4882">
        <f>IF(M4882&lt;&gt;1,"",IF(OR(Q4882=999,Q4882=""),"",IF(OR(Q4882&lt;35,Q4882&gt;48),1,0)))</f>
        <v/>
      </c>
      <c r="AD4882">
        <f>IF(COUNT(AA4882:AC4882)&lt;3,"",SUM(AA4882:AC4882))</f>
        <v/>
      </c>
      <c r="AE4882">
        <f>IF(L4882&gt;=4,2,IF(L4882&gt;=2,1,0))</f>
        <v/>
      </c>
      <c r="AF4882">
        <f>IF(L4882&gt;=5,1,0)</f>
        <v/>
      </c>
      <c r="AG4882">
        <f>AE4882+AF4882</f>
        <v/>
      </c>
      <c r="AH4882" s="15">
        <f>IF(M4882&lt;&gt;1,"",IF(OR(R4882=-9,R4882=""),"",R4882))</f>
        <v/>
      </c>
      <c r="AI4882">
        <f>IF(M4882&lt;&gt;1,"",IF(OR(Q4882=999,Q4882=""),"",Q4882))</f>
        <v/>
      </c>
    </row>
    <row r="4883">
      <c r="A4883" t="inlineStr">
        <is>
          <t>TQRMNOP126139</t>
        </is>
      </c>
      <c r="B4883" t="n">
        <v>2025</v>
      </c>
      <c r="C4883" t="n">
        <v>1</v>
      </c>
      <c r="D4883" t="n">
        <v>1</v>
      </c>
      <c r="E4883" t="inlineStr">
        <is>
          <t>S</t>
        </is>
      </c>
      <c r="F4883" t="n">
        <v>32</v>
      </c>
      <c r="G4883" t="n">
        <v>1324</v>
      </c>
      <c r="H4883" t="n">
        <v>1</v>
      </c>
      <c r="I4883" t="n">
        <v>1</v>
      </c>
      <c r="J4883" t="n">
        <v>28</v>
      </c>
      <c r="K4883" t="n">
        <v>1</v>
      </c>
      <c r="L4883" t="n">
        <v>5</v>
      </c>
      <c r="M4883" t="n">
        <v>1</v>
      </c>
      <c r="N4883" t="n">
        <v>3</v>
      </c>
      <c r="O4883" t="n">
        <v>1</v>
      </c>
      <c r="P4883" t="n">
        <v>1</v>
      </c>
      <c r="Q4883" t="n">
        <v>61</v>
      </c>
      <c r="R4883" s="15" t="n">
        <v>1092000</v>
      </c>
      <c r="S4883" s="15" t="n">
        <v>0</v>
      </c>
      <c r="T4883" s="15" t="n">
        <v>1092000</v>
      </c>
      <c r="U4883" s="15" t="n">
        <v>93900</v>
      </c>
      <c r="V4883">
        <f>IFERROR(VLOOKUP(D4883,Tablas_Equivalencia!$A$3:$B$8,2,FALSE),"Sin dato")</f>
        <v/>
      </c>
      <c r="W4883">
        <f>IFERROR(VLOOKUP(L4883,Tablas_Equivalencia!$D$3:$E$9,2,FALSE),"Sin dato")</f>
        <v/>
      </c>
      <c r="X4883">
        <f>IF(I4883=1,"Varón","Mujer")</f>
        <v/>
      </c>
      <c r="Y4883">
        <f>IFERROR(VLOOKUP(M4883,Tablas_Equivalencia!$G$3:$H$6,2,FALSE),"Sin dato")</f>
        <v/>
      </c>
      <c r="Z4883">
        <f>IF(J4883&lt;=24,"18-24","25-29")</f>
        <v/>
      </c>
      <c r="AA4883">
        <f>IF(M4883&lt;&gt;1,"",IF(P4883=2,1,0))</f>
        <v/>
      </c>
      <c r="AB4883">
        <f>IF(M4883&lt;&gt;1,"",IF(O4883&gt;=2,1,0))</f>
        <v/>
      </c>
      <c r="AC4883">
        <f>IF(M4883&lt;&gt;1,"",IF(OR(Q4883=999,Q4883=""),"",IF(OR(Q4883&lt;35,Q4883&gt;48),1,0)))</f>
        <v/>
      </c>
      <c r="AD4883">
        <f>IF(COUNT(AA4883:AC4883)&lt;3,"",SUM(AA4883:AC4883))</f>
        <v/>
      </c>
      <c r="AE4883">
        <f>IF(L4883&gt;=4,2,IF(L4883&gt;=2,1,0))</f>
        <v/>
      </c>
      <c r="AF4883">
        <f>IF(L4883&gt;=5,1,0)</f>
        <v/>
      </c>
      <c r="AG4883">
        <f>AE4883+AF4883</f>
        <v/>
      </c>
      <c r="AH4883" s="15">
        <f>IF(M4883&lt;&gt;1,"",IF(OR(R4883=-9,R4883=""),"",R4883))</f>
        <v/>
      </c>
      <c r="AI4883">
        <f>IF(M4883&lt;&gt;1,"",IF(OR(Q4883=999,Q4883=""),"",Q4883))</f>
        <v/>
      </c>
    </row>
    <row r="4884">
      <c r="A4884" t="inlineStr">
        <is>
          <t>TQRMNOP126146</t>
        </is>
      </c>
      <c r="B4884" t="n">
        <v>2025</v>
      </c>
      <c r="C4884" t="n">
        <v>1</v>
      </c>
      <c r="D4884" t="n">
        <v>1</v>
      </c>
      <c r="E4884" t="inlineStr">
        <is>
          <t>S</t>
        </is>
      </c>
      <c r="F4884" t="n">
        <v>32</v>
      </c>
      <c r="G4884" t="n">
        <v>1409</v>
      </c>
      <c r="H4884" t="n">
        <v>10</v>
      </c>
      <c r="I4884" t="n">
        <v>1</v>
      </c>
      <c r="J4884" t="n">
        <v>20</v>
      </c>
      <c r="K4884" t="n">
        <v>1</v>
      </c>
      <c r="L4884" t="n">
        <v>5</v>
      </c>
      <c r="M4884" t="n">
        <v>1</v>
      </c>
      <c r="N4884" t="n">
        <v>3</v>
      </c>
      <c r="O4884" t="n">
        <v>2</v>
      </c>
      <c r="P4884" t="n">
        <v>2</v>
      </c>
      <c r="Q4884" t="n">
        <v>22</v>
      </c>
      <c r="R4884" s="15" t="n">
        <v>584000</v>
      </c>
      <c r="S4884" s="15" t="n">
        <v>0</v>
      </c>
      <c r="T4884" s="15" t="n">
        <v>584000</v>
      </c>
      <c r="U4884" s="15" t="n">
        <v>109000</v>
      </c>
      <c r="V4884">
        <f>IFERROR(VLOOKUP(D4884,Tablas_Equivalencia!$A$3:$B$8,2,FALSE),"Sin dato")</f>
        <v/>
      </c>
      <c r="W4884">
        <f>IFERROR(VLOOKUP(L4884,Tablas_Equivalencia!$D$3:$E$9,2,FALSE),"Sin dato")</f>
        <v/>
      </c>
      <c r="X4884">
        <f>IF(I4884=1,"Varón","Mujer")</f>
        <v/>
      </c>
      <c r="Y4884">
        <f>IFERROR(VLOOKUP(M4884,Tablas_Equivalencia!$G$3:$H$6,2,FALSE),"Sin dato")</f>
        <v/>
      </c>
      <c r="Z4884">
        <f>IF(J4884&lt;=24,"18-24","25-29")</f>
        <v/>
      </c>
      <c r="AA4884">
        <f>IF(M4884&lt;&gt;1,"",IF(P4884=2,1,0))</f>
        <v/>
      </c>
      <c r="AB4884">
        <f>IF(M4884&lt;&gt;1,"",IF(O4884&gt;=2,1,0))</f>
        <v/>
      </c>
      <c r="AC4884">
        <f>IF(M4884&lt;&gt;1,"",IF(OR(Q4884=999,Q4884=""),"",IF(OR(Q4884&lt;35,Q4884&gt;48),1,0)))</f>
        <v/>
      </c>
      <c r="AD4884">
        <f>IF(COUNT(AA4884:AC4884)&lt;3,"",SUM(AA4884:AC4884))</f>
        <v/>
      </c>
      <c r="AE4884">
        <f>IF(L4884&gt;=4,2,IF(L4884&gt;=2,1,0))</f>
        <v/>
      </c>
      <c r="AF4884">
        <f>IF(L4884&gt;=5,1,0)</f>
        <v/>
      </c>
      <c r="AG4884">
        <f>AE4884+AF4884</f>
        <v/>
      </c>
      <c r="AH4884" s="15">
        <f>IF(M4884&lt;&gt;1,"",IF(OR(R4884=-9,R4884=""),"",R4884))</f>
        <v/>
      </c>
      <c r="AI4884">
        <f>IF(M4884&lt;&gt;1,"",IF(OR(Q4884=999,Q4884=""),"",Q4884))</f>
        <v/>
      </c>
    </row>
    <row r="4885">
      <c r="A4885" t="inlineStr">
        <is>
          <t>TQRMNOP126148</t>
        </is>
      </c>
      <c r="B4885" t="n">
        <v>2025</v>
      </c>
      <c r="C4885" t="n">
        <v>1</v>
      </c>
      <c r="D4885" t="n">
        <v>44</v>
      </c>
      <c r="E4885" t="inlineStr">
        <is>
          <t>S</t>
        </is>
      </c>
      <c r="F4885" t="n">
        <v>13</v>
      </c>
      <c r="G4885" t="n">
        <v>272</v>
      </c>
      <c r="H4885" t="n">
        <v>3</v>
      </c>
      <c r="I4885" t="n">
        <v>2</v>
      </c>
      <c r="J4885" t="n">
        <v>24</v>
      </c>
      <c r="K4885" t="n">
        <v>1</v>
      </c>
      <c r="L4885" t="n">
        <v>5</v>
      </c>
      <c r="M4885" t="n">
        <v>3</v>
      </c>
      <c r="R4885" s="15" t="n">
        <v>0</v>
      </c>
      <c r="S4885" s="15" t="n">
        <v>0</v>
      </c>
      <c r="T4885" s="15" t="n">
        <v>0</v>
      </c>
      <c r="U4885" s="15" t="n">
        <v>102300</v>
      </c>
      <c r="V4885">
        <f>IFERROR(VLOOKUP(D4885,Tablas_Equivalencia!$A$3:$B$8,2,FALSE),"Sin dato")</f>
        <v/>
      </c>
      <c r="W4885">
        <f>IFERROR(VLOOKUP(L4885,Tablas_Equivalencia!$D$3:$E$9,2,FALSE),"Sin dato")</f>
        <v/>
      </c>
      <c r="X4885">
        <f>IF(I4885=1,"Varón","Mujer")</f>
        <v/>
      </c>
      <c r="Y4885">
        <f>IFERROR(VLOOKUP(M4885,Tablas_Equivalencia!$G$3:$H$6,2,FALSE),"Sin dato")</f>
        <v/>
      </c>
      <c r="Z4885">
        <f>IF(J4885&lt;=24,"18-24","25-29")</f>
        <v/>
      </c>
      <c r="AA4885">
        <f>IF(M4885&lt;&gt;1,"",IF(P4885=2,1,0))</f>
        <v/>
      </c>
      <c r="AB4885">
        <f>IF(M4885&lt;&gt;1,"",IF(O4885&gt;=2,1,0))</f>
        <v/>
      </c>
      <c r="AC4885">
        <f>IF(M4885&lt;&gt;1,"",IF(OR(Q4885=999,Q4885=""),"",IF(OR(Q4885&lt;35,Q4885&gt;48),1,0)))</f>
        <v/>
      </c>
      <c r="AD4885">
        <f>IF(COUNT(AA4885:AC4885)&lt;3,"",SUM(AA4885:AC4885))</f>
        <v/>
      </c>
      <c r="AE4885">
        <f>IF(L4885&gt;=4,2,IF(L4885&gt;=2,1,0))</f>
        <v/>
      </c>
      <c r="AF4885">
        <f>IF(L4885&gt;=5,1,0)</f>
        <v/>
      </c>
      <c r="AG4885">
        <f>AE4885+AF4885</f>
        <v/>
      </c>
      <c r="AH4885" s="15">
        <f>IF(M4885&lt;&gt;1,"",IF(OR(R4885=-9,R4885=""),"",R4885))</f>
        <v/>
      </c>
      <c r="AI4885">
        <f>IF(M4885&lt;&gt;1,"",IF(OR(Q4885=999,Q4885=""),"",Q4885))</f>
        <v/>
      </c>
    </row>
    <row r="4886">
      <c r="A4886" t="inlineStr">
        <is>
          <t>TQRMNOP126155</t>
        </is>
      </c>
      <c r="B4886" t="n">
        <v>2025</v>
      </c>
      <c r="C4886" t="n">
        <v>1</v>
      </c>
      <c r="D4886" t="n">
        <v>42</v>
      </c>
      <c r="E4886" t="inlineStr">
        <is>
          <t>N</t>
        </is>
      </c>
      <c r="F4886" t="n">
        <v>25</v>
      </c>
      <c r="G4886" t="n">
        <v>923</v>
      </c>
      <c r="H4886" t="n">
        <v>10</v>
      </c>
      <c r="I4886" t="n">
        <v>2</v>
      </c>
      <c r="J4886" t="n">
        <v>19</v>
      </c>
      <c r="K4886" t="n">
        <v>2</v>
      </c>
      <c r="L4886" t="n">
        <v>5</v>
      </c>
      <c r="M4886" t="n">
        <v>1</v>
      </c>
      <c r="N4886" t="n">
        <v>3</v>
      </c>
      <c r="O4886" t="n">
        <v>2</v>
      </c>
      <c r="P4886" t="n">
        <v>2</v>
      </c>
      <c r="Q4886" t="n">
        <v>30</v>
      </c>
      <c r="R4886" s="15" t="n">
        <v>257000</v>
      </c>
      <c r="S4886" s="15" t="n">
        <v>0</v>
      </c>
      <c r="T4886" s="15" t="n">
        <v>257000</v>
      </c>
      <c r="U4886" s="15" t="n">
        <v>76500</v>
      </c>
      <c r="V4886">
        <f>IFERROR(VLOOKUP(D4886,Tablas_Equivalencia!$A$3:$B$8,2,FALSE),"Sin dato")</f>
        <v/>
      </c>
      <c r="W4886">
        <f>IFERROR(VLOOKUP(L4886,Tablas_Equivalencia!$D$3:$E$9,2,FALSE),"Sin dato")</f>
        <v/>
      </c>
      <c r="X4886">
        <f>IF(I4886=1,"Varón","Mujer")</f>
        <v/>
      </c>
      <c r="Y4886">
        <f>IFERROR(VLOOKUP(M4886,Tablas_Equivalencia!$G$3:$H$6,2,FALSE),"Sin dato")</f>
        <v/>
      </c>
      <c r="Z4886">
        <f>IF(J4886&lt;=24,"18-24","25-29")</f>
        <v/>
      </c>
      <c r="AA4886">
        <f>IF(M4886&lt;&gt;1,"",IF(P4886=2,1,0))</f>
        <v/>
      </c>
      <c r="AB4886">
        <f>IF(M4886&lt;&gt;1,"",IF(O4886&gt;=2,1,0))</f>
        <v/>
      </c>
      <c r="AC4886">
        <f>IF(M4886&lt;&gt;1,"",IF(OR(Q4886=999,Q4886=""),"",IF(OR(Q4886&lt;35,Q4886&gt;48),1,0)))</f>
        <v/>
      </c>
      <c r="AD4886">
        <f>IF(COUNT(AA4886:AC4886)&lt;3,"",SUM(AA4886:AC4886))</f>
        <v/>
      </c>
      <c r="AE4886">
        <f>IF(L4886&gt;=4,2,IF(L4886&gt;=2,1,0))</f>
        <v/>
      </c>
      <c r="AF4886">
        <f>IF(L4886&gt;=5,1,0)</f>
        <v/>
      </c>
      <c r="AG4886">
        <f>AE4886+AF4886</f>
        <v/>
      </c>
      <c r="AH4886" s="15">
        <f>IF(M4886&lt;&gt;1,"",IF(OR(R4886=-9,R4886=""),"",R4886))</f>
        <v/>
      </c>
      <c r="AI4886">
        <f>IF(M4886&lt;&gt;1,"",IF(OR(Q4886=999,Q4886=""),"",Q4886))</f>
        <v/>
      </c>
    </row>
    <row r="4887">
      <c r="A4887" t="inlineStr">
        <is>
          <t>TQRMNOP126159</t>
        </is>
      </c>
      <c r="B4887" t="n">
        <v>2025</v>
      </c>
      <c r="C4887" t="n">
        <v>1</v>
      </c>
      <c r="D4887" t="n">
        <v>41</v>
      </c>
      <c r="E4887" t="inlineStr">
        <is>
          <t>N</t>
        </is>
      </c>
      <c r="F4887" t="n">
        <v>15</v>
      </c>
      <c r="G4887" t="n">
        <v>1175</v>
      </c>
      <c r="H4887" t="n">
        <v>3</v>
      </c>
      <c r="I4887" t="n">
        <v>1</v>
      </c>
      <c r="J4887" t="n">
        <v>19</v>
      </c>
      <c r="K4887" t="n">
        <v>2</v>
      </c>
      <c r="L4887" t="n">
        <v>4</v>
      </c>
      <c r="M4887" t="n">
        <v>1</v>
      </c>
      <c r="N4887" t="n">
        <v>3</v>
      </c>
      <c r="O4887" t="n">
        <v>1</v>
      </c>
      <c r="P4887" t="n">
        <v>1</v>
      </c>
      <c r="Q4887" t="n">
        <v>35</v>
      </c>
      <c r="R4887" s="15" t="n">
        <v>283000</v>
      </c>
      <c r="S4887" s="15" t="n">
        <v>0</v>
      </c>
      <c r="T4887" s="15" t="n">
        <v>283000</v>
      </c>
      <c r="U4887" s="15" t="n">
        <v>73900</v>
      </c>
      <c r="V4887">
        <f>IFERROR(VLOOKUP(D4887,Tablas_Equivalencia!$A$3:$B$8,2,FALSE),"Sin dato")</f>
        <v/>
      </c>
      <c r="W4887">
        <f>IFERROR(VLOOKUP(L4887,Tablas_Equivalencia!$D$3:$E$9,2,FALSE),"Sin dato")</f>
        <v/>
      </c>
      <c r="X4887">
        <f>IF(I4887=1,"Varón","Mujer")</f>
        <v/>
      </c>
      <c r="Y4887">
        <f>IFERROR(VLOOKUP(M4887,Tablas_Equivalencia!$G$3:$H$6,2,FALSE),"Sin dato")</f>
        <v/>
      </c>
      <c r="Z4887">
        <f>IF(J4887&lt;=24,"18-24","25-29")</f>
        <v/>
      </c>
      <c r="AA4887">
        <f>IF(M4887&lt;&gt;1,"",IF(P4887=2,1,0))</f>
        <v/>
      </c>
      <c r="AB4887">
        <f>IF(M4887&lt;&gt;1,"",IF(O4887&gt;=2,1,0))</f>
        <v/>
      </c>
      <c r="AC4887">
        <f>IF(M4887&lt;&gt;1,"",IF(OR(Q4887=999,Q4887=""),"",IF(OR(Q4887&lt;35,Q4887&gt;48),1,0)))</f>
        <v/>
      </c>
      <c r="AD4887">
        <f>IF(COUNT(AA4887:AC4887)&lt;3,"",SUM(AA4887:AC4887))</f>
        <v/>
      </c>
      <c r="AE4887">
        <f>IF(L4887&gt;=4,2,IF(L4887&gt;=2,1,0))</f>
        <v/>
      </c>
      <c r="AF4887">
        <f>IF(L4887&gt;=5,1,0)</f>
        <v/>
      </c>
      <c r="AG4887">
        <f>AE4887+AF4887</f>
        <v/>
      </c>
      <c r="AH4887" s="15">
        <f>IF(M4887&lt;&gt;1,"",IF(OR(R4887=-9,R4887=""),"",R4887))</f>
        <v/>
      </c>
      <c r="AI4887">
        <f>IF(M4887&lt;&gt;1,"",IF(OR(Q4887=999,Q4887=""),"",Q4887))</f>
        <v/>
      </c>
    </row>
    <row r="4888">
      <c r="A4888" t="inlineStr">
        <is>
          <t>TQRMNOP126164</t>
        </is>
      </c>
      <c r="B4888" t="n">
        <v>2025</v>
      </c>
      <c r="C4888" t="n">
        <v>1</v>
      </c>
      <c r="D4888" t="n">
        <v>43</v>
      </c>
      <c r="E4888" t="inlineStr">
        <is>
          <t>N</t>
        </is>
      </c>
      <c r="F4888" t="n">
        <v>34</v>
      </c>
      <c r="G4888" t="n">
        <v>1044</v>
      </c>
      <c r="H4888" t="n">
        <v>1</v>
      </c>
      <c r="I4888" t="n">
        <v>2</v>
      </c>
      <c r="J4888" t="n">
        <v>22</v>
      </c>
      <c r="K4888" t="n">
        <v>2</v>
      </c>
      <c r="L4888" t="n">
        <v>4</v>
      </c>
      <c r="M4888" t="n">
        <v>1</v>
      </c>
      <c r="N4888" t="n">
        <v>3</v>
      </c>
      <c r="O4888" t="n">
        <v>2</v>
      </c>
      <c r="P4888" t="n">
        <v>2</v>
      </c>
      <c r="Q4888" t="n">
        <v>36</v>
      </c>
      <c r="R4888" s="15" t="n">
        <v>328000</v>
      </c>
      <c r="S4888" s="15" t="n">
        <v>0</v>
      </c>
      <c r="T4888" s="15" t="n">
        <v>328000</v>
      </c>
      <c r="U4888" s="15" t="n">
        <v>160500</v>
      </c>
      <c r="V4888">
        <f>IFERROR(VLOOKUP(D4888,Tablas_Equivalencia!$A$3:$B$8,2,FALSE),"Sin dato")</f>
        <v/>
      </c>
      <c r="W4888">
        <f>IFERROR(VLOOKUP(L4888,Tablas_Equivalencia!$D$3:$E$9,2,FALSE),"Sin dato")</f>
        <v/>
      </c>
      <c r="X4888">
        <f>IF(I4888=1,"Varón","Mujer")</f>
        <v/>
      </c>
      <c r="Y4888">
        <f>IFERROR(VLOOKUP(M4888,Tablas_Equivalencia!$G$3:$H$6,2,FALSE),"Sin dato")</f>
        <v/>
      </c>
      <c r="Z4888">
        <f>IF(J4888&lt;=24,"18-24","25-29")</f>
        <v/>
      </c>
      <c r="AA4888">
        <f>IF(M4888&lt;&gt;1,"",IF(P4888=2,1,0))</f>
        <v/>
      </c>
      <c r="AB4888">
        <f>IF(M4888&lt;&gt;1,"",IF(O4888&gt;=2,1,0))</f>
        <v/>
      </c>
      <c r="AC4888">
        <f>IF(M4888&lt;&gt;1,"",IF(OR(Q4888=999,Q4888=""),"",IF(OR(Q4888&lt;35,Q4888&gt;48),1,0)))</f>
        <v/>
      </c>
      <c r="AD4888">
        <f>IF(COUNT(AA4888:AC4888)&lt;3,"",SUM(AA4888:AC4888))</f>
        <v/>
      </c>
      <c r="AE4888">
        <f>IF(L4888&gt;=4,2,IF(L4888&gt;=2,1,0))</f>
        <v/>
      </c>
      <c r="AF4888">
        <f>IF(L4888&gt;=5,1,0)</f>
        <v/>
      </c>
      <c r="AG4888">
        <f>AE4888+AF4888</f>
        <v/>
      </c>
      <c r="AH4888" s="15">
        <f>IF(M4888&lt;&gt;1,"",IF(OR(R4888=-9,R4888=""),"",R4888))</f>
        <v/>
      </c>
      <c r="AI4888">
        <f>IF(M4888&lt;&gt;1,"",IF(OR(Q4888=999,Q4888=""),"",Q4888))</f>
        <v/>
      </c>
    </row>
    <row r="4889">
      <c r="A4889" t="inlineStr">
        <is>
          <t>TQRMNOP126172</t>
        </is>
      </c>
      <c r="B4889" t="n">
        <v>2025</v>
      </c>
      <c r="C4889" t="n">
        <v>1</v>
      </c>
      <c r="D4889" t="n">
        <v>42</v>
      </c>
      <c r="E4889" t="inlineStr">
        <is>
          <t>N</t>
        </is>
      </c>
      <c r="F4889" t="n">
        <v>27</v>
      </c>
      <c r="G4889" t="n">
        <v>1316</v>
      </c>
      <c r="H4889" t="n">
        <v>3</v>
      </c>
      <c r="I4889" t="n">
        <v>1</v>
      </c>
      <c r="J4889" t="n">
        <v>21</v>
      </c>
      <c r="K4889" t="n">
        <v>1</v>
      </c>
      <c r="L4889" t="n">
        <v>5</v>
      </c>
      <c r="M4889" t="n">
        <v>3</v>
      </c>
      <c r="R4889" s="15" t="n">
        <v>0</v>
      </c>
      <c r="S4889" s="15" t="n">
        <v>0</v>
      </c>
      <c r="T4889" s="15" t="n">
        <v>0</v>
      </c>
      <c r="U4889" s="15" t="n">
        <v>161600</v>
      </c>
      <c r="V4889">
        <f>IFERROR(VLOOKUP(D4889,Tablas_Equivalencia!$A$3:$B$8,2,FALSE),"Sin dato")</f>
        <v/>
      </c>
      <c r="W4889">
        <f>IFERROR(VLOOKUP(L4889,Tablas_Equivalencia!$D$3:$E$9,2,FALSE),"Sin dato")</f>
        <v/>
      </c>
      <c r="X4889">
        <f>IF(I4889=1,"Varón","Mujer")</f>
        <v/>
      </c>
      <c r="Y4889">
        <f>IFERROR(VLOOKUP(M4889,Tablas_Equivalencia!$G$3:$H$6,2,FALSE),"Sin dato")</f>
        <v/>
      </c>
      <c r="Z4889">
        <f>IF(J4889&lt;=24,"18-24","25-29")</f>
        <v/>
      </c>
      <c r="AA4889">
        <f>IF(M4889&lt;&gt;1,"",IF(P4889=2,1,0))</f>
        <v/>
      </c>
      <c r="AB4889">
        <f>IF(M4889&lt;&gt;1,"",IF(O4889&gt;=2,1,0))</f>
        <v/>
      </c>
      <c r="AC4889">
        <f>IF(M4889&lt;&gt;1,"",IF(OR(Q4889=999,Q4889=""),"",IF(OR(Q4889&lt;35,Q4889&gt;48),1,0)))</f>
        <v/>
      </c>
      <c r="AD4889">
        <f>IF(COUNT(AA4889:AC4889)&lt;3,"",SUM(AA4889:AC4889))</f>
        <v/>
      </c>
      <c r="AE4889">
        <f>IF(L4889&gt;=4,2,IF(L4889&gt;=2,1,0))</f>
        <v/>
      </c>
      <c r="AF4889">
        <f>IF(L4889&gt;=5,1,0)</f>
        <v/>
      </c>
      <c r="AG4889">
        <f>AE4889+AF4889</f>
        <v/>
      </c>
      <c r="AH4889" s="15">
        <f>IF(M4889&lt;&gt;1,"",IF(OR(R4889=-9,R4889=""),"",R4889))</f>
        <v/>
      </c>
      <c r="AI4889">
        <f>IF(M4889&lt;&gt;1,"",IF(OR(Q4889=999,Q4889=""),"",Q4889))</f>
        <v/>
      </c>
    </row>
    <row r="4890">
      <c r="A4890" t="inlineStr">
        <is>
          <t>TQRMNOP126176</t>
        </is>
      </c>
      <c r="B4890" t="n">
        <v>2025</v>
      </c>
      <c r="C4890" t="n">
        <v>1</v>
      </c>
      <c r="D4890" t="n">
        <v>40</v>
      </c>
      <c r="E4890" t="inlineStr">
        <is>
          <t>N</t>
        </is>
      </c>
      <c r="F4890" t="n">
        <v>9</v>
      </c>
      <c r="G4890" t="n">
        <v>735</v>
      </c>
      <c r="H4890" t="n">
        <v>3</v>
      </c>
      <c r="I4890" t="n">
        <v>2</v>
      </c>
      <c r="J4890" t="n">
        <v>27</v>
      </c>
      <c r="K4890" t="n">
        <v>2</v>
      </c>
      <c r="L4890" t="n">
        <v>3</v>
      </c>
      <c r="M4890" t="n">
        <v>1</v>
      </c>
      <c r="N4890" t="n">
        <v>2</v>
      </c>
      <c r="O4890" t="n">
        <v>2</v>
      </c>
      <c r="P4890" t="n">
        <v>2</v>
      </c>
      <c r="Q4890" t="n">
        <v>48</v>
      </c>
      <c r="R4890" s="15" t="n">
        <v>727000</v>
      </c>
      <c r="S4890" s="15" t="n">
        <v>0</v>
      </c>
      <c r="T4890" s="15" t="n">
        <v>727000</v>
      </c>
      <c r="U4890" s="15" t="n">
        <v>69500</v>
      </c>
      <c r="V4890">
        <f>IFERROR(VLOOKUP(D4890,Tablas_Equivalencia!$A$3:$B$8,2,FALSE),"Sin dato")</f>
        <v/>
      </c>
      <c r="W4890">
        <f>IFERROR(VLOOKUP(L4890,Tablas_Equivalencia!$D$3:$E$9,2,FALSE),"Sin dato")</f>
        <v/>
      </c>
      <c r="X4890">
        <f>IF(I4890=1,"Varón","Mujer")</f>
        <v/>
      </c>
      <c r="Y4890">
        <f>IFERROR(VLOOKUP(M4890,Tablas_Equivalencia!$G$3:$H$6,2,FALSE),"Sin dato")</f>
        <v/>
      </c>
      <c r="Z4890">
        <f>IF(J4890&lt;=24,"18-24","25-29")</f>
        <v/>
      </c>
      <c r="AA4890">
        <f>IF(M4890&lt;&gt;1,"",IF(P4890=2,1,0))</f>
        <v/>
      </c>
      <c r="AB4890">
        <f>IF(M4890&lt;&gt;1,"",IF(O4890&gt;=2,1,0))</f>
        <v/>
      </c>
      <c r="AC4890">
        <f>IF(M4890&lt;&gt;1,"",IF(OR(Q4890=999,Q4890=""),"",IF(OR(Q4890&lt;35,Q4890&gt;48),1,0)))</f>
        <v/>
      </c>
      <c r="AD4890">
        <f>IF(COUNT(AA4890:AC4890)&lt;3,"",SUM(AA4890:AC4890))</f>
        <v/>
      </c>
      <c r="AE4890">
        <f>IF(L4890&gt;=4,2,IF(L4890&gt;=2,1,0))</f>
        <v/>
      </c>
      <c r="AF4890">
        <f>IF(L4890&gt;=5,1,0)</f>
        <v/>
      </c>
      <c r="AG4890">
        <f>AE4890+AF4890</f>
        <v/>
      </c>
      <c r="AH4890" s="15">
        <f>IF(M4890&lt;&gt;1,"",IF(OR(R4890=-9,R4890=""),"",R4890))</f>
        <v/>
      </c>
      <c r="AI4890">
        <f>IF(M4890&lt;&gt;1,"",IF(OR(Q4890=999,Q4890=""),"",Q4890))</f>
        <v/>
      </c>
    </row>
    <row r="4891">
      <c r="A4891" t="inlineStr">
        <is>
          <t>TQRMNOP126189</t>
        </is>
      </c>
      <c r="B4891" t="n">
        <v>2025</v>
      </c>
      <c r="C4891" t="n">
        <v>1</v>
      </c>
      <c r="D4891" t="n">
        <v>43</v>
      </c>
      <c r="E4891" t="inlineStr">
        <is>
          <t>N</t>
        </is>
      </c>
      <c r="F4891" t="n">
        <v>29</v>
      </c>
      <c r="G4891" t="n">
        <v>1744</v>
      </c>
      <c r="H4891" t="n">
        <v>3</v>
      </c>
      <c r="I4891" t="n">
        <v>1</v>
      </c>
      <c r="J4891" t="n">
        <v>25</v>
      </c>
      <c r="K4891" t="n">
        <v>2</v>
      </c>
      <c r="L4891" t="n">
        <v>5</v>
      </c>
      <c r="M4891" t="n">
        <v>1</v>
      </c>
      <c r="N4891" t="n">
        <v>3</v>
      </c>
      <c r="O4891" t="n">
        <v>1</v>
      </c>
      <c r="P4891" t="n">
        <v>1</v>
      </c>
      <c r="Q4891" t="n">
        <v>61</v>
      </c>
      <c r="R4891" s="15" t="n">
        <v>728000</v>
      </c>
      <c r="S4891" s="15" t="n">
        <v>0</v>
      </c>
      <c r="T4891" s="15" t="n">
        <v>728000</v>
      </c>
      <c r="U4891" s="15" t="n">
        <v>91400</v>
      </c>
      <c r="V4891">
        <f>IFERROR(VLOOKUP(D4891,Tablas_Equivalencia!$A$3:$B$8,2,FALSE),"Sin dato")</f>
        <v/>
      </c>
      <c r="W4891">
        <f>IFERROR(VLOOKUP(L4891,Tablas_Equivalencia!$D$3:$E$9,2,FALSE),"Sin dato")</f>
        <v/>
      </c>
      <c r="X4891">
        <f>IF(I4891=1,"Varón","Mujer")</f>
        <v/>
      </c>
      <c r="Y4891">
        <f>IFERROR(VLOOKUP(M4891,Tablas_Equivalencia!$G$3:$H$6,2,FALSE),"Sin dato")</f>
        <v/>
      </c>
      <c r="Z4891">
        <f>IF(J4891&lt;=24,"18-24","25-29")</f>
        <v/>
      </c>
      <c r="AA4891">
        <f>IF(M4891&lt;&gt;1,"",IF(P4891=2,1,0))</f>
        <v/>
      </c>
      <c r="AB4891">
        <f>IF(M4891&lt;&gt;1,"",IF(O4891&gt;=2,1,0))</f>
        <v/>
      </c>
      <c r="AC4891">
        <f>IF(M4891&lt;&gt;1,"",IF(OR(Q4891=999,Q4891=""),"",IF(OR(Q4891&lt;35,Q4891&gt;48),1,0)))</f>
        <v/>
      </c>
      <c r="AD4891">
        <f>IF(COUNT(AA4891:AC4891)&lt;3,"",SUM(AA4891:AC4891))</f>
        <v/>
      </c>
      <c r="AE4891">
        <f>IF(L4891&gt;=4,2,IF(L4891&gt;=2,1,0))</f>
        <v/>
      </c>
      <c r="AF4891">
        <f>IF(L4891&gt;=5,1,0)</f>
        <v/>
      </c>
      <c r="AG4891">
        <f>AE4891+AF4891</f>
        <v/>
      </c>
      <c r="AH4891" s="15">
        <f>IF(M4891&lt;&gt;1,"",IF(OR(R4891=-9,R4891=""),"",R4891))</f>
        <v/>
      </c>
      <c r="AI4891">
        <f>IF(M4891&lt;&gt;1,"",IF(OR(Q4891=999,Q4891=""),"",Q4891))</f>
        <v/>
      </c>
    </row>
    <row r="4892">
      <c r="A4892" t="inlineStr">
        <is>
          <t>TQRMNOP126190</t>
        </is>
      </c>
      <c r="B4892" t="n">
        <v>2025</v>
      </c>
      <c r="C4892" t="n">
        <v>1</v>
      </c>
      <c r="D4892" t="n">
        <v>43</v>
      </c>
      <c r="E4892" t="inlineStr">
        <is>
          <t>N</t>
        </is>
      </c>
      <c r="F4892" t="n">
        <v>29</v>
      </c>
      <c r="G4892" t="n">
        <v>727</v>
      </c>
      <c r="H4892" t="n">
        <v>1</v>
      </c>
      <c r="I4892" t="n">
        <v>1</v>
      </c>
      <c r="J4892" t="n">
        <v>21</v>
      </c>
      <c r="K4892" t="n">
        <v>2</v>
      </c>
      <c r="L4892" t="n">
        <v>5</v>
      </c>
      <c r="M4892" t="n">
        <v>1</v>
      </c>
      <c r="N4892" t="n">
        <v>3</v>
      </c>
      <c r="O4892" t="n">
        <v>1</v>
      </c>
      <c r="P4892" t="n">
        <v>1</v>
      </c>
      <c r="Q4892" t="n">
        <v>28</v>
      </c>
      <c r="R4892" s="15" t="n">
        <v>427000</v>
      </c>
      <c r="S4892" s="15" t="n">
        <v>39000</v>
      </c>
      <c r="T4892" s="15" t="n">
        <v>466000</v>
      </c>
      <c r="U4892" s="15" t="n">
        <v>146300</v>
      </c>
      <c r="V4892">
        <f>IFERROR(VLOOKUP(D4892,Tablas_Equivalencia!$A$3:$B$8,2,FALSE),"Sin dato")</f>
        <v/>
      </c>
      <c r="W4892">
        <f>IFERROR(VLOOKUP(L4892,Tablas_Equivalencia!$D$3:$E$9,2,FALSE),"Sin dato")</f>
        <v/>
      </c>
      <c r="X4892">
        <f>IF(I4892=1,"Varón","Mujer")</f>
        <v/>
      </c>
      <c r="Y4892">
        <f>IFERROR(VLOOKUP(M4892,Tablas_Equivalencia!$G$3:$H$6,2,FALSE),"Sin dato")</f>
        <v/>
      </c>
      <c r="Z4892">
        <f>IF(J4892&lt;=24,"18-24","25-29")</f>
        <v/>
      </c>
      <c r="AA4892">
        <f>IF(M4892&lt;&gt;1,"",IF(P4892=2,1,0))</f>
        <v/>
      </c>
      <c r="AB4892">
        <f>IF(M4892&lt;&gt;1,"",IF(O4892&gt;=2,1,0))</f>
        <v/>
      </c>
      <c r="AC4892">
        <f>IF(M4892&lt;&gt;1,"",IF(OR(Q4892=999,Q4892=""),"",IF(OR(Q4892&lt;35,Q4892&gt;48),1,0)))</f>
        <v/>
      </c>
      <c r="AD4892">
        <f>IF(COUNT(AA4892:AC4892)&lt;3,"",SUM(AA4892:AC4892))</f>
        <v/>
      </c>
      <c r="AE4892">
        <f>IF(L4892&gt;=4,2,IF(L4892&gt;=2,1,0))</f>
        <v/>
      </c>
      <c r="AF4892">
        <f>IF(L4892&gt;=5,1,0)</f>
        <v/>
      </c>
      <c r="AG4892">
        <f>AE4892+AF4892</f>
        <v/>
      </c>
      <c r="AH4892" s="15">
        <f>IF(M4892&lt;&gt;1,"",IF(OR(R4892=-9,R4892=""),"",R4892))</f>
        <v/>
      </c>
      <c r="AI4892">
        <f>IF(M4892&lt;&gt;1,"",IF(OR(Q4892=999,Q4892=""),"",Q4892))</f>
        <v/>
      </c>
    </row>
    <row r="4893">
      <c r="A4893" t="inlineStr">
        <is>
          <t>TQRMNOP126195</t>
        </is>
      </c>
      <c r="B4893" t="n">
        <v>2025</v>
      </c>
      <c r="C4893" t="n">
        <v>1</v>
      </c>
      <c r="D4893" t="n">
        <v>1</v>
      </c>
      <c r="E4893" t="inlineStr">
        <is>
          <t>S</t>
        </is>
      </c>
      <c r="F4893" t="n">
        <v>33</v>
      </c>
      <c r="G4893" t="n">
        <v>1971</v>
      </c>
      <c r="H4893" t="n">
        <v>3</v>
      </c>
      <c r="I4893" t="n">
        <v>2</v>
      </c>
      <c r="J4893" t="n">
        <v>25</v>
      </c>
      <c r="K4893" t="n">
        <v>2</v>
      </c>
      <c r="L4893" t="n">
        <v>6</v>
      </c>
      <c r="M4893" t="n">
        <v>1</v>
      </c>
      <c r="N4893" t="n">
        <v>3</v>
      </c>
      <c r="O4893" t="n">
        <v>1</v>
      </c>
      <c r="P4893" t="n">
        <v>2</v>
      </c>
      <c r="Q4893" t="n">
        <v>30</v>
      </c>
      <c r="R4893" s="15" t="n">
        <v>611000</v>
      </c>
      <c r="S4893" s="15" t="n">
        <v>0</v>
      </c>
      <c r="T4893" s="15" t="n">
        <v>611000</v>
      </c>
      <c r="U4893" s="15" t="n">
        <v>100400</v>
      </c>
      <c r="V4893">
        <f>IFERROR(VLOOKUP(D4893,Tablas_Equivalencia!$A$3:$B$8,2,FALSE),"Sin dato")</f>
        <v/>
      </c>
      <c r="W4893">
        <f>IFERROR(VLOOKUP(L4893,Tablas_Equivalencia!$D$3:$E$9,2,FALSE),"Sin dato")</f>
        <v/>
      </c>
      <c r="X4893">
        <f>IF(I4893=1,"Varón","Mujer")</f>
        <v/>
      </c>
      <c r="Y4893">
        <f>IFERROR(VLOOKUP(M4893,Tablas_Equivalencia!$G$3:$H$6,2,FALSE),"Sin dato")</f>
        <v/>
      </c>
      <c r="Z4893">
        <f>IF(J4893&lt;=24,"18-24","25-29")</f>
        <v/>
      </c>
      <c r="AA4893">
        <f>IF(M4893&lt;&gt;1,"",IF(P4893=2,1,0))</f>
        <v/>
      </c>
      <c r="AB4893">
        <f>IF(M4893&lt;&gt;1,"",IF(O4893&gt;=2,1,0))</f>
        <v/>
      </c>
      <c r="AC4893">
        <f>IF(M4893&lt;&gt;1,"",IF(OR(Q4893=999,Q4893=""),"",IF(OR(Q4893&lt;35,Q4893&gt;48),1,0)))</f>
        <v/>
      </c>
      <c r="AD4893">
        <f>IF(COUNT(AA4893:AC4893)&lt;3,"",SUM(AA4893:AC4893))</f>
        <v/>
      </c>
      <c r="AE4893">
        <f>IF(L4893&gt;=4,2,IF(L4893&gt;=2,1,0))</f>
        <v/>
      </c>
      <c r="AF4893">
        <f>IF(L4893&gt;=5,1,0)</f>
        <v/>
      </c>
      <c r="AG4893">
        <f>AE4893+AF4893</f>
        <v/>
      </c>
      <c r="AH4893" s="15">
        <f>IF(M4893&lt;&gt;1,"",IF(OR(R4893=-9,R4893=""),"",R4893))</f>
        <v/>
      </c>
      <c r="AI4893">
        <f>IF(M4893&lt;&gt;1,"",IF(OR(Q4893=999,Q4893=""),"",Q4893))</f>
        <v/>
      </c>
    </row>
    <row r="4894">
      <c r="A4894" t="inlineStr">
        <is>
          <t>TQRMNOP126196</t>
        </is>
      </c>
      <c r="B4894" t="n">
        <v>2025</v>
      </c>
      <c r="C4894" t="n">
        <v>1</v>
      </c>
      <c r="D4894" t="n">
        <v>42</v>
      </c>
      <c r="E4894" t="inlineStr">
        <is>
          <t>S</t>
        </is>
      </c>
      <c r="F4894" t="n">
        <v>10</v>
      </c>
      <c r="G4894" t="n">
        <v>722</v>
      </c>
      <c r="H4894" t="n">
        <v>3</v>
      </c>
      <c r="I4894" t="n">
        <v>1</v>
      </c>
      <c r="J4894" t="n">
        <v>18</v>
      </c>
      <c r="K4894" t="n">
        <v>2</v>
      </c>
      <c r="L4894" t="n">
        <v>3</v>
      </c>
      <c r="M4894" t="n">
        <v>3</v>
      </c>
      <c r="R4894" s="15" t="n">
        <v>0</v>
      </c>
      <c r="S4894" s="15" t="n">
        <v>0</v>
      </c>
      <c r="T4894" s="15" t="n">
        <v>0</v>
      </c>
      <c r="U4894" s="15" t="n">
        <v>155300</v>
      </c>
      <c r="V4894">
        <f>IFERROR(VLOOKUP(D4894,Tablas_Equivalencia!$A$3:$B$8,2,FALSE),"Sin dato")</f>
        <v/>
      </c>
      <c r="W4894">
        <f>IFERROR(VLOOKUP(L4894,Tablas_Equivalencia!$D$3:$E$9,2,FALSE),"Sin dato")</f>
        <v/>
      </c>
      <c r="X4894">
        <f>IF(I4894=1,"Varón","Mujer")</f>
        <v/>
      </c>
      <c r="Y4894">
        <f>IFERROR(VLOOKUP(M4894,Tablas_Equivalencia!$G$3:$H$6,2,FALSE),"Sin dato")</f>
        <v/>
      </c>
      <c r="Z4894">
        <f>IF(J4894&lt;=24,"18-24","25-29")</f>
        <v/>
      </c>
      <c r="AA4894">
        <f>IF(M4894&lt;&gt;1,"",IF(P4894=2,1,0))</f>
        <v/>
      </c>
      <c r="AB4894">
        <f>IF(M4894&lt;&gt;1,"",IF(O4894&gt;=2,1,0))</f>
        <v/>
      </c>
      <c r="AC4894">
        <f>IF(M4894&lt;&gt;1,"",IF(OR(Q4894=999,Q4894=""),"",IF(OR(Q4894&lt;35,Q4894&gt;48),1,0)))</f>
        <v/>
      </c>
      <c r="AD4894">
        <f>IF(COUNT(AA4894:AC4894)&lt;3,"",SUM(AA4894:AC4894))</f>
        <v/>
      </c>
      <c r="AE4894">
        <f>IF(L4894&gt;=4,2,IF(L4894&gt;=2,1,0))</f>
        <v/>
      </c>
      <c r="AF4894">
        <f>IF(L4894&gt;=5,1,0)</f>
        <v/>
      </c>
      <c r="AG4894">
        <f>AE4894+AF4894</f>
        <v/>
      </c>
      <c r="AH4894" s="15">
        <f>IF(M4894&lt;&gt;1,"",IF(OR(R4894=-9,R4894=""),"",R4894))</f>
        <v/>
      </c>
      <c r="AI4894">
        <f>IF(M4894&lt;&gt;1,"",IF(OR(Q4894=999,Q4894=""),"",Q4894))</f>
        <v/>
      </c>
    </row>
    <row r="4895">
      <c r="A4895" t="inlineStr">
        <is>
          <t>TQRMNOP126198</t>
        </is>
      </c>
      <c r="B4895" t="n">
        <v>2025</v>
      </c>
      <c r="C4895" t="n">
        <v>1</v>
      </c>
      <c r="D4895" t="n">
        <v>40</v>
      </c>
      <c r="E4895" t="inlineStr">
        <is>
          <t>N</t>
        </is>
      </c>
      <c r="F4895" t="n">
        <v>9</v>
      </c>
      <c r="G4895" t="n">
        <v>1129</v>
      </c>
      <c r="H4895" t="n">
        <v>1</v>
      </c>
      <c r="I4895" t="n">
        <v>1</v>
      </c>
      <c r="J4895" t="n">
        <v>26</v>
      </c>
      <c r="K4895" t="n">
        <v>2</v>
      </c>
      <c r="L4895" t="n">
        <v>6</v>
      </c>
      <c r="M4895" t="n">
        <v>1</v>
      </c>
      <c r="N4895" t="n">
        <v>1</v>
      </c>
      <c r="O4895" t="n">
        <v>1</v>
      </c>
      <c r="P4895" t="n">
        <v>1</v>
      </c>
      <c r="Q4895" t="n">
        <v>54</v>
      </c>
      <c r="R4895" s="15" t="n">
        <v>940000</v>
      </c>
      <c r="S4895" s="15" t="n">
        <v>0</v>
      </c>
      <c r="T4895" s="15" t="n">
        <v>940000</v>
      </c>
      <c r="U4895" s="15" t="n">
        <v>68700</v>
      </c>
      <c r="V4895">
        <f>IFERROR(VLOOKUP(D4895,Tablas_Equivalencia!$A$3:$B$8,2,FALSE),"Sin dato")</f>
        <v/>
      </c>
      <c r="W4895">
        <f>IFERROR(VLOOKUP(L4895,Tablas_Equivalencia!$D$3:$E$9,2,FALSE),"Sin dato")</f>
        <v/>
      </c>
      <c r="X4895">
        <f>IF(I4895=1,"Varón","Mujer")</f>
        <v/>
      </c>
      <c r="Y4895">
        <f>IFERROR(VLOOKUP(M4895,Tablas_Equivalencia!$G$3:$H$6,2,FALSE),"Sin dato")</f>
        <v/>
      </c>
      <c r="Z4895">
        <f>IF(J4895&lt;=24,"18-24","25-29")</f>
        <v/>
      </c>
      <c r="AA4895">
        <f>IF(M4895&lt;&gt;1,"",IF(P4895=2,1,0))</f>
        <v/>
      </c>
      <c r="AB4895">
        <f>IF(M4895&lt;&gt;1,"",IF(O4895&gt;=2,1,0))</f>
        <v/>
      </c>
      <c r="AC4895">
        <f>IF(M4895&lt;&gt;1,"",IF(OR(Q4895=999,Q4895=""),"",IF(OR(Q4895&lt;35,Q4895&gt;48),1,0)))</f>
        <v/>
      </c>
      <c r="AD4895">
        <f>IF(COUNT(AA4895:AC4895)&lt;3,"",SUM(AA4895:AC4895))</f>
        <v/>
      </c>
      <c r="AE4895">
        <f>IF(L4895&gt;=4,2,IF(L4895&gt;=2,1,0))</f>
        <v/>
      </c>
      <c r="AF4895">
        <f>IF(L4895&gt;=5,1,0)</f>
        <v/>
      </c>
      <c r="AG4895">
        <f>AE4895+AF4895</f>
        <v/>
      </c>
      <c r="AH4895" s="15">
        <f>IF(M4895&lt;&gt;1,"",IF(OR(R4895=-9,R4895=""),"",R4895))</f>
        <v/>
      </c>
      <c r="AI4895">
        <f>IF(M4895&lt;&gt;1,"",IF(OR(Q4895=999,Q4895=""),"",Q4895))</f>
        <v/>
      </c>
    </row>
    <row r="4896">
      <c r="A4896" t="inlineStr">
        <is>
          <t>TQRMNOP126204</t>
        </is>
      </c>
      <c r="B4896" t="n">
        <v>2025</v>
      </c>
      <c r="C4896" t="n">
        <v>1</v>
      </c>
      <c r="D4896" t="n">
        <v>40</v>
      </c>
      <c r="E4896" t="inlineStr">
        <is>
          <t>N</t>
        </is>
      </c>
      <c r="F4896" t="n">
        <v>22</v>
      </c>
      <c r="G4896" t="n">
        <v>1502</v>
      </c>
      <c r="H4896" t="n">
        <v>3</v>
      </c>
      <c r="I4896" t="n">
        <v>1</v>
      </c>
      <c r="J4896" t="n">
        <v>24</v>
      </c>
      <c r="K4896" t="n">
        <v>2</v>
      </c>
      <c r="L4896" t="n">
        <v>6</v>
      </c>
      <c r="M4896" t="n">
        <v>1</v>
      </c>
      <c r="N4896" t="n">
        <v>3</v>
      </c>
      <c r="O4896" t="n">
        <v>1</v>
      </c>
      <c r="P4896" t="n">
        <v>2</v>
      </c>
      <c r="Q4896" t="n">
        <v>12</v>
      </c>
      <c r="R4896" s="15" t="n">
        <v>367000</v>
      </c>
      <c r="S4896" s="15" t="n">
        <v>0</v>
      </c>
      <c r="T4896" s="15" t="n">
        <v>367000</v>
      </c>
      <c r="U4896" s="15" t="n">
        <v>59800</v>
      </c>
      <c r="V4896">
        <f>IFERROR(VLOOKUP(D4896,Tablas_Equivalencia!$A$3:$B$8,2,FALSE),"Sin dato")</f>
        <v/>
      </c>
      <c r="W4896">
        <f>IFERROR(VLOOKUP(L4896,Tablas_Equivalencia!$D$3:$E$9,2,FALSE),"Sin dato")</f>
        <v/>
      </c>
      <c r="X4896">
        <f>IF(I4896=1,"Varón","Mujer")</f>
        <v/>
      </c>
      <c r="Y4896">
        <f>IFERROR(VLOOKUP(M4896,Tablas_Equivalencia!$G$3:$H$6,2,FALSE),"Sin dato")</f>
        <v/>
      </c>
      <c r="Z4896">
        <f>IF(J4896&lt;=24,"18-24","25-29")</f>
        <v/>
      </c>
      <c r="AA4896">
        <f>IF(M4896&lt;&gt;1,"",IF(P4896=2,1,0))</f>
        <v/>
      </c>
      <c r="AB4896">
        <f>IF(M4896&lt;&gt;1,"",IF(O4896&gt;=2,1,0))</f>
        <v/>
      </c>
      <c r="AC4896">
        <f>IF(M4896&lt;&gt;1,"",IF(OR(Q4896=999,Q4896=""),"",IF(OR(Q4896&lt;35,Q4896&gt;48),1,0)))</f>
        <v/>
      </c>
      <c r="AD4896">
        <f>IF(COUNT(AA4896:AC4896)&lt;3,"",SUM(AA4896:AC4896))</f>
        <v/>
      </c>
      <c r="AE4896">
        <f>IF(L4896&gt;=4,2,IF(L4896&gt;=2,1,0))</f>
        <v/>
      </c>
      <c r="AF4896">
        <f>IF(L4896&gt;=5,1,0)</f>
        <v/>
      </c>
      <c r="AG4896">
        <f>AE4896+AF4896</f>
        <v/>
      </c>
      <c r="AH4896" s="15">
        <f>IF(M4896&lt;&gt;1,"",IF(OR(R4896=-9,R4896=""),"",R4896))</f>
        <v/>
      </c>
      <c r="AI4896">
        <f>IF(M4896&lt;&gt;1,"",IF(OR(Q4896=999,Q4896=""),"",Q4896))</f>
        <v/>
      </c>
    </row>
    <row r="4897">
      <c r="A4897" t="inlineStr">
        <is>
          <t>TQRMNOP126212</t>
        </is>
      </c>
      <c r="B4897" t="n">
        <v>2025</v>
      </c>
      <c r="C4897" t="n">
        <v>1</v>
      </c>
      <c r="D4897" t="n">
        <v>40</v>
      </c>
      <c r="E4897" t="inlineStr">
        <is>
          <t>N</t>
        </is>
      </c>
      <c r="F4897" t="n">
        <v>23</v>
      </c>
      <c r="G4897" t="n">
        <v>430</v>
      </c>
      <c r="H4897" t="n">
        <v>3</v>
      </c>
      <c r="I4897" t="n">
        <v>2</v>
      </c>
      <c r="J4897" t="n">
        <v>27</v>
      </c>
      <c r="K4897" t="n">
        <v>2</v>
      </c>
      <c r="L4897" t="n">
        <v>3</v>
      </c>
      <c r="M4897" t="n">
        <v>1</v>
      </c>
      <c r="N4897" t="n">
        <v>3</v>
      </c>
      <c r="O4897" t="n">
        <v>1</v>
      </c>
      <c r="P4897" t="n">
        <v>1</v>
      </c>
      <c r="Q4897" t="n">
        <v>31</v>
      </c>
      <c r="R4897" s="15" t="n">
        <v>311000</v>
      </c>
      <c r="S4897" s="15" t="n">
        <v>0</v>
      </c>
      <c r="T4897" s="15" t="n">
        <v>311000</v>
      </c>
      <c r="U4897" s="15" t="n">
        <v>76800</v>
      </c>
      <c r="V4897">
        <f>IFERROR(VLOOKUP(D4897,Tablas_Equivalencia!$A$3:$B$8,2,FALSE),"Sin dato")</f>
        <v/>
      </c>
      <c r="W4897">
        <f>IFERROR(VLOOKUP(L4897,Tablas_Equivalencia!$D$3:$E$9,2,FALSE),"Sin dato")</f>
        <v/>
      </c>
      <c r="X4897">
        <f>IF(I4897=1,"Varón","Mujer")</f>
        <v/>
      </c>
      <c r="Y4897">
        <f>IFERROR(VLOOKUP(M4897,Tablas_Equivalencia!$G$3:$H$6,2,FALSE),"Sin dato")</f>
        <v/>
      </c>
      <c r="Z4897">
        <f>IF(J4897&lt;=24,"18-24","25-29")</f>
        <v/>
      </c>
      <c r="AA4897">
        <f>IF(M4897&lt;&gt;1,"",IF(P4897=2,1,0))</f>
        <v/>
      </c>
      <c r="AB4897">
        <f>IF(M4897&lt;&gt;1,"",IF(O4897&gt;=2,1,0))</f>
        <v/>
      </c>
      <c r="AC4897">
        <f>IF(M4897&lt;&gt;1,"",IF(OR(Q4897=999,Q4897=""),"",IF(OR(Q4897&lt;35,Q4897&gt;48),1,0)))</f>
        <v/>
      </c>
      <c r="AD4897">
        <f>IF(COUNT(AA4897:AC4897)&lt;3,"",SUM(AA4897:AC4897))</f>
        <v/>
      </c>
      <c r="AE4897">
        <f>IF(L4897&gt;=4,2,IF(L4897&gt;=2,1,0))</f>
        <v/>
      </c>
      <c r="AF4897">
        <f>IF(L4897&gt;=5,1,0)</f>
        <v/>
      </c>
      <c r="AG4897">
        <f>AE4897+AF4897</f>
        <v/>
      </c>
      <c r="AH4897" s="15">
        <f>IF(M4897&lt;&gt;1,"",IF(OR(R4897=-9,R4897=""),"",R4897))</f>
        <v/>
      </c>
      <c r="AI4897">
        <f>IF(M4897&lt;&gt;1,"",IF(OR(Q4897=999,Q4897=""),"",Q4897))</f>
        <v/>
      </c>
    </row>
    <row r="4898">
      <c r="A4898" t="inlineStr">
        <is>
          <t>TQRMNOP126237</t>
        </is>
      </c>
      <c r="B4898" t="n">
        <v>2025</v>
      </c>
      <c r="C4898" t="n">
        <v>1</v>
      </c>
      <c r="D4898" t="n">
        <v>43</v>
      </c>
      <c r="E4898" t="inlineStr">
        <is>
          <t>N</t>
        </is>
      </c>
      <c r="F4898" t="n">
        <v>26</v>
      </c>
      <c r="G4898" t="n">
        <v>1689</v>
      </c>
      <c r="H4898" t="n">
        <v>1</v>
      </c>
      <c r="I4898" t="n">
        <v>2</v>
      </c>
      <c r="J4898" t="n">
        <v>29</v>
      </c>
      <c r="K4898" t="n">
        <v>1</v>
      </c>
      <c r="L4898" t="n">
        <v>3</v>
      </c>
      <c r="M4898" t="n">
        <v>1</v>
      </c>
      <c r="N4898" t="n">
        <v>2</v>
      </c>
      <c r="O4898" t="n">
        <v>1</v>
      </c>
      <c r="P4898" t="n">
        <v>1</v>
      </c>
      <c r="Q4898" t="n">
        <v>31</v>
      </c>
      <c r="R4898" s="15" t="n">
        <v>267000</v>
      </c>
      <c r="S4898" s="15" t="n">
        <v>0</v>
      </c>
      <c r="T4898" s="15" t="n">
        <v>267000</v>
      </c>
      <c r="U4898" s="15" t="n">
        <v>200200</v>
      </c>
      <c r="V4898">
        <f>IFERROR(VLOOKUP(D4898,Tablas_Equivalencia!$A$3:$B$8,2,FALSE),"Sin dato")</f>
        <v/>
      </c>
      <c r="W4898">
        <f>IFERROR(VLOOKUP(L4898,Tablas_Equivalencia!$D$3:$E$9,2,FALSE),"Sin dato")</f>
        <v/>
      </c>
      <c r="X4898">
        <f>IF(I4898=1,"Varón","Mujer")</f>
        <v/>
      </c>
      <c r="Y4898">
        <f>IFERROR(VLOOKUP(M4898,Tablas_Equivalencia!$G$3:$H$6,2,FALSE),"Sin dato")</f>
        <v/>
      </c>
      <c r="Z4898">
        <f>IF(J4898&lt;=24,"18-24","25-29")</f>
        <v/>
      </c>
      <c r="AA4898">
        <f>IF(M4898&lt;&gt;1,"",IF(P4898=2,1,0))</f>
        <v/>
      </c>
      <c r="AB4898">
        <f>IF(M4898&lt;&gt;1,"",IF(O4898&gt;=2,1,0))</f>
        <v/>
      </c>
      <c r="AC4898">
        <f>IF(M4898&lt;&gt;1,"",IF(OR(Q4898=999,Q4898=""),"",IF(OR(Q4898&lt;35,Q4898&gt;48),1,0)))</f>
        <v/>
      </c>
      <c r="AD4898">
        <f>IF(COUNT(AA4898:AC4898)&lt;3,"",SUM(AA4898:AC4898))</f>
        <v/>
      </c>
      <c r="AE4898">
        <f>IF(L4898&gt;=4,2,IF(L4898&gt;=2,1,0))</f>
        <v/>
      </c>
      <c r="AF4898">
        <f>IF(L4898&gt;=5,1,0)</f>
        <v/>
      </c>
      <c r="AG4898">
        <f>AE4898+AF4898</f>
        <v/>
      </c>
      <c r="AH4898" s="15">
        <f>IF(M4898&lt;&gt;1,"",IF(OR(R4898=-9,R4898=""),"",R4898))</f>
        <v/>
      </c>
      <c r="AI4898">
        <f>IF(M4898&lt;&gt;1,"",IF(OR(Q4898=999,Q4898=""),"",Q4898))</f>
        <v/>
      </c>
    </row>
    <row r="4899">
      <c r="A4899" t="inlineStr">
        <is>
          <t>TQRMNOP126238</t>
        </is>
      </c>
      <c r="B4899" t="n">
        <v>2025</v>
      </c>
      <c r="C4899" t="n">
        <v>1</v>
      </c>
      <c r="D4899" t="n">
        <v>43</v>
      </c>
      <c r="E4899" t="inlineStr">
        <is>
          <t>S</t>
        </is>
      </c>
      <c r="F4899" t="n">
        <v>19</v>
      </c>
      <c r="G4899" t="n">
        <v>879</v>
      </c>
      <c r="H4899" t="n">
        <v>3</v>
      </c>
      <c r="I4899" t="n">
        <v>2</v>
      </c>
      <c r="J4899" t="n">
        <v>29</v>
      </c>
      <c r="K4899" t="n">
        <v>2</v>
      </c>
      <c r="L4899" t="n">
        <v>4</v>
      </c>
      <c r="M4899" t="n">
        <v>1</v>
      </c>
      <c r="N4899" t="n">
        <v>4</v>
      </c>
      <c r="O4899" t="n">
        <v>2</v>
      </c>
      <c r="P4899" t="n">
        <v>2</v>
      </c>
      <c r="Q4899" t="n">
        <v>30</v>
      </c>
      <c r="R4899" s="15" t="n">
        <v>503000</v>
      </c>
      <c r="S4899" s="15" t="n">
        <v>0</v>
      </c>
      <c r="T4899" s="15" t="n">
        <v>503000</v>
      </c>
      <c r="U4899" s="15" t="n">
        <v>75600</v>
      </c>
      <c r="V4899">
        <f>IFERROR(VLOOKUP(D4899,Tablas_Equivalencia!$A$3:$B$8,2,FALSE),"Sin dato")</f>
        <v/>
      </c>
      <c r="W4899">
        <f>IFERROR(VLOOKUP(L4899,Tablas_Equivalencia!$D$3:$E$9,2,FALSE),"Sin dato")</f>
        <v/>
      </c>
      <c r="X4899">
        <f>IF(I4899=1,"Varón","Mujer")</f>
        <v/>
      </c>
      <c r="Y4899">
        <f>IFERROR(VLOOKUP(M4899,Tablas_Equivalencia!$G$3:$H$6,2,FALSE),"Sin dato")</f>
        <v/>
      </c>
      <c r="Z4899">
        <f>IF(J4899&lt;=24,"18-24","25-29")</f>
        <v/>
      </c>
      <c r="AA4899">
        <f>IF(M4899&lt;&gt;1,"",IF(P4899=2,1,0))</f>
        <v/>
      </c>
      <c r="AB4899">
        <f>IF(M4899&lt;&gt;1,"",IF(O4899&gt;=2,1,0))</f>
        <v/>
      </c>
      <c r="AC4899">
        <f>IF(M4899&lt;&gt;1,"",IF(OR(Q4899=999,Q4899=""),"",IF(OR(Q4899&lt;35,Q4899&gt;48),1,0)))</f>
        <v/>
      </c>
      <c r="AD4899">
        <f>IF(COUNT(AA4899:AC4899)&lt;3,"",SUM(AA4899:AC4899))</f>
        <v/>
      </c>
      <c r="AE4899">
        <f>IF(L4899&gt;=4,2,IF(L4899&gt;=2,1,0))</f>
        <v/>
      </c>
      <c r="AF4899">
        <f>IF(L4899&gt;=5,1,0)</f>
        <v/>
      </c>
      <c r="AG4899">
        <f>AE4899+AF4899</f>
        <v/>
      </c>
      <c r="AH4899" s="15">
        <f>IF(M4899&lt;&gt;1,"",IF(OR(R4899=-9,R4899=""),"",R4899))</f>
        <v/>
      </c>
      <c r="AI4899">
        <f>IF(M4899&lt;&gt;1,"",IF(OR(Q4899=999,Q4899=""),"",Q4899))</f>
        <v/>
      </c>
    </row>
    <row r="4900">
      <c r="A4900" t="inlineStr">
        <is>
          <t>TQRMNOP126239</t>
        </is>
      </c>
      <c r="B4900" t="n">
        <v>2025</v>
      </c>
      <c r="C4900" t="n">
        <v>1</v>
      </c>
      <c r="D4900" t="n">
        <v>40</v>
      </c>
      <c r="E4900" t="inlineStr">
        <is>
          <t>S</t>
        </is>
      </c>
      <c r="F4900" t="n">
        <v>7</v>
      </c>
      <c r="G4900" t="n">
        <v>1007</v>
      </c>
      <c r="H4900" t="n">
        <v>3</v>
      </c>
      <c r="I4900" t="n">
        <v>2</v>
      </c>
      <c r="J4900" t="n">
        <v>27</v>
      </c>
      <c r="K4900" t="n">
        <v>2</v>
      </c>
      <c r="L4900" t="n">
        <v>4</v>
      </c>
      <c r="M4900" t="n">
        <v>1</v>
      </c>
      <c r="N4900" t="n">
        <v>3</v>
      </c>
      <c r="O4900" t="n">
        <v>1</v>
      </c>
      <c r="P4900" t="n">
        <v>1</v>
      </c>
      <c r="Q4900" t="n">
        <v>34</v>
      </c>
      <c r="R4900" s="15" t="n">
        <v>229000</v>
      </c>
      <c r="S4900" s="15" t="n">
        <v>0</v>
      </c>
      <c r="T4900" s="15" t="n">
        <v>229000</v>
      </c>
      <c r="U4900" s="15" t="n">
        <v>104400</v>
      </c>
      <c r="V4900">
        <f>IFERROR(VLOOKUP(D4900,Tablas_Equivalencia!$A$3:$B$8,2,FALSE),"Sin dato")</f>
        <v/>
      </c>
      <c r="W4900">
        <f>IFERROR(VLOOKUP(L4900,Tablas_Equivalencia!$D$3:$E$9,2,FALSE),"Sin dato")</f>
        <v/>
      </c>
      <c r="X4900">
        <f>IF(I4900=1,"Varón","Mujer")</f>
        <v/>
      </c>
      <c r="Y4900">
        <f>IFERROR(VLOOKUP(M4900,Tablas_Equivalencia!$G$3:$H$6,2,FALSE),"Sin dato")</f>
        <v/>
      </c>
      <c r="Z4900">
        <f>IF(J4900&lt;=24,"18-24","25-29")</f>
        <v/>
      </c>
      <c r="AA4900">
        <f>IF(M4900&lt;&gt;1,"",IF(P4900=2,1,0))</f>
        <v/>
      </c>
      <c r="AB4900">
        <f>IF(M4900&lt;&gt;1,"",IF(O4900&gt;=2,1,0))</f>
        <v/>
      </c>
      <c r="AC4900">
        <f>IF(M4900&lt;&gt;1,"",IF(OR(Q4900=999,Q4900=""),"",IF(OR(Q4900&lt;35,Q4900&gt;48),1,0)))</f>
        <v/>
      </c>
      <c r="AD4900">
        <f>IF(COUNT(AA4900:AC4900)&lt;3,"",SUM(AA4900:AC4900))</f>
        <v/>
      </c>
      <c r="AE4900">
        <f>IF(L4900&gt;=4,2,IF(L4900&gt;=2,1,0))</f>
        <v/>
      </c>
      <c r="AF4900">
        <f>IF(L4900&gt;=5,1,0)</f>
        <v/>
      </c>
      <c r="AG4900">
        <f>AE4900+AF4900</f>
        <v/>
      </c>
      <c r="AH4900" s="15">
        <f>IF(M4900&lt;&gt;1,"",IF(OR(R4900=-9,R4900=""),"",R4900))</f>
        <v/>
      </c>
      <c r="AI4900">
        <f>IF(M4900&lt;&gt;1,"",IF(OR(Q4900=999,Q4900=""),"",Q4900))</f>
        <v/>
      </c>
    </row>
    <row r="4901">
      <c r="A4901" t="inlineStr">
        <is>
          <t>TQRMNOP126240</t>
        </is>
      </c>
      <c r="B4901" t="n">
        <v>2025</v>
      </c>
      <c r="C4901" t="n">
        <v>1</v>
      </c>
      <c r="D4901" t="n">
        <v>40</v>
      </c>
      <c r="E4901" t="inlineStr">
        <is>
          <t>N</t>
        </is>
      </c>
      <c r="F4901" t="n">
        <v>23</v>
      </c>
      <c r="G4901" t="n">
        <v>1434</v>
      </c>
      <c r="H4901" t="n">
        <v>2</v>
      </c>
      <c r="I4901" t="n">
        <v>2</v>
      </c>
      <c r="J4901" t="n">
        <v>26</v>
      </c>
      <c r="K4901" t="n">
        <v>2</v>
      </c>
      <c r="L4901" t="n">
        <v>5</v>
      </c>
      <c r="M4901" t="n">
        <v>1</v>
      </c>
      <c r="N4901" t="n">
        <v>3</v>
      </c>
      <c r="O4901" t="n">
        <v>1</v>
      </c>
      <c r="P4901" t="n">
        <v>1</v>
      </c>
      <c r="Q4901" t="n">
        <v>29</v>
      </c>
      <c r="R4901" s="15" t="n">
        <v>518000</v>
      </c>
      <c r="S4901" s="15" t="n">
        <v>55000</v>
      </c>
      <c r="T4901" s="15" t="n">
        <v>573000</v>
      </c>
      <c r="U4901" s="15" t="n">
        <v>121200</v>
      </c>
      <c r="V4901">
        <f>IFERROR(VLOOKUP(D4901,Tablas_Equivalencia!$A$3:$B$8,2,FALSE),"Sin dato")</f>
        <v/>
      </c>
      <c r="W4901">
        <f>IFERROR(VLOOKUP(L4901,Tablas_Equivalencia!$D$3:$E$9,2,FALSE),"Sin dato")</f>
        <v/>
      </c>
      <c r="X4901">
        <f>IF(I4901=1,"Varón","Mujer")</f>
        <v/>
      </c>
      <c r="Y4901">
        <f>IFERROR(VLOOKUP(M4901,Tablas_Equivalencia!$G$3:$H$6,2,FALSE),"Sin dato")</f>
        <v/>
      </c>
      <c r="Z4901">
        <f>IF(J4901&lt;=24,"18-24","25-29")</f>
        <v/>
      </c>
      <c r="AA4901">
        <f>IF(M4901&lt;&gt;1,"",IF(P4901=2,1,0))</f>
        <v/>
      </c>
      <c r="AB4901">
        <f>IF(M4901&lt;&gt;1,"",IF(O4901&gt;=2,1,0))</f>
        <v/>
      </c>
      <c r="AC4901">
        <f>IF(M4901&lt;&gt;1,"",IF(OR(Q4901=999,Q4901=""),"",IF(OR(Q4901&lt;35,Q4901&gt;48),1,0)))</f>
        <v/>
      </c>
      <c r="AD4901">
        <f>IF(COUNT(AA4901:AC4901)&lt;3,"",SUM(AA4901:AC4901))</f>
        <v/>
      </c>
      <c r="AE4901">
        <f>IF(L4901&gt;=4,2,IF(L4901&gt;=2,1,0))</f>
        <v/>
      </c>
      <c r="AF4901">
        <f>IF(L4901&gt;=5,1,0)</f>
        <v/>
      </c>
      <c r="AG4901">
        <f>AE4901+AF4901</f>
        <v/>
      </c>
      <c r="AH4901" s="15">
        <f>IF(M4901&lt;&gt;1,"",IF(OR(R4901=-9,R4901=""),"",R4901))</f>
        <v/>
      </c>
      <c r="AI4901">
        <f>IF(M4901&lt;&gt;1,"",IF(OR(Q4901=999,Q4901=""),"",Q4901))</f>
        <v/>
      </c>
    </row>
    <row r="4902">
      <c r="A4902" t="inlineStr">
        <is>
          <t>TQRMNOP126253</t>
        </is>
      </c>
      <c r="B4902" t="n">
        <v>2025</v>
      </c>
      <c r="C4902" t="n">
        <v>1</v>
      </c>
      <c r="D4902" t="n">
        <v>1</v>
      </c>
      <c r="E4902" t="inlineStr">
        <is>
          <t>S</t>
        </is>
      </c>
      <c r="F4902" t="n">
        <v>32</v>
      </c>
      <c r="G4902" t="n">
        <v>1241</v>
      </c>
      <c r="H4902" t="n">
        <v>1</v>
      </c>
      <c r="I4902" t="n">
        <v>2</v>
      </c>
      <c r="J4902" t="n">
        <v>20</v>
      </c>
      <c r="K4902" t="n">
        <v>2</v>
      </c>
      <c r="L4902" t="n">
        <v>2</v>
      </c>
      <c r="M4902" t="n">
        <v>3</v>
      </c>
      <c r="R4902" s="15" t="n">
        <v>0</v>
      </c>
      <c r="S4902" s="15" t="n">
        <v>0</v>
      </c>
      <c r="T4902" s="15" t="n">
        <v>0</v>
      </c>
      <c r="U4902" s="15" t="n">
        <v>61300</v>
      </c>
      <c r="V4902">
        <f>IFERROR(VLOOKUP(D4902,Tablas_Equivalencia!$A$3:$B$8,2,FALSE),"Sin dato")</f>
        <v/>
      </c>
      <c r="W4902">
        <f>IFERROR(VLOOKUP(L4902,Tablas_Equivalencia!$D$3:$E$9,2,FALSE),"Sin dato")</f>
        <v/>
      </c>
      <c r="X4902">
        <f>IF(I4902=1,"Varón","Mujer")</f>
        <v/>
      </c>
      <c r="Y4902">
        <f>IFERROR(VLOOKUP(M4902,Tablas_Equivalencia!$G$3:$H$6,2,FALSE),"Sin dato")</f>
        <v/>
      </c>
      <c r="Z4902">
        <f>IF(J4902&lt;=24,"18-24","25-29")</f>
        <v/>
      </c>
      <c r="AA4902">
        <f>IF(M4902&lt;&gt;1,"",IF(P4902=2,1,0))</f>
        <v/>
      </c>
      <c r="AB4902">
        <f>IF(M4902&lt;&gt;1,"",IF(O4902&gt;=2,1,0))</f>
        <v/>
      </c>
      <c r="AC4902">
        <f>IF(M4902&lt;&gt;1,"",IF(OR(Q4902=999,Q4902=""),"",IF(OR(Q4902&lt;35,Q4902&gt;48),1,0)))</f>
        <v/>
      </c>
      <c r="AD4902">
        <f>IF(COUNT(AA4902:AC4902)&lt;3,"",SUM(AA4902:AC4902))</f>
        <v/>
      </c>
      <c r="AE4902">
        <f>IF(L4902&gt;=4,2,IF(L4902&gt;=2,1,0))</f>
        <v/>
      </c>
      <c r="AF4902">
        <f>IF(L4902&gt;=5,1,0)</f>
        <v/>
      </c>
      <c r="AG4902">
        <f>AE4902+AF4902</f>
        <v/>
      </c>
      <c r="AH4902" s="15">
        <f>IF(M4902&lt;&gt;1,"",IF(OR(R4902=-9,R4902=""),"",R4902))</f>
        <v/>
      </c>
      <c r="AI4902">
        <f>IF(M4902&lt;&gt;1,"",IF(OR(Q4902=999,Q4902=""),"",Q4902))</f>
        <v/>
      </c>
    </row>
    <row r="4903">
      <c r="A4903" t="inlineStr">
        <is>
          <t>TQRMNOP126258</t>
        </is>
      </c>
      <c r="B4903" t="n">
        <v>2025</v>
      </c>
      <c r="C4903" t="n">
        <v>1</v>
      </c>
      <c r="D4903" t="n">
        <v>1</v>
      </c>
      <c r="E4903" t="inlineStr">
        <is>
          <t>S</t>
        </is>
      </c>
      <c r="F4903" t="n">
        <v>33</v>
      </c>
      <c r="G4903" t="n">
        <v>2110</v>
      </c>
      <c r="H4903" t="n">
        <v>10</v>
      </c>
      <c r="I4903" t="n">
        <v>2</v>
      </c>
      <c r="J4903" t="n">
        <v>21</v>
      </c>
      <c r="K4903" t="n">
        <v>2</v>
      </c>
      <c r="L4903" t="n">
        <v>4</v>
      </c>
      <c r="M4903" t="n">
        <v>2</v>
      </c>
      <c r="R4903" s="15" t="n">
        <v>0</v>
      </c>
      <c r="S4903" s="15" t="n">
        <v>0</v>
      </c>
      <c r="T4903" s="15" t="n">
        <v>0</v>
      </c>
      <c r="U4903" s="15" t="n">
        <v>172600</v>
      </c>
      <c r="V4903">
        <f>IFERROR(VLOOKUP(D4903,Tablas_Equivalencia!$A$3:$B$8,2,FALSE),"Sin dato")</f>
        <v/>
      </c>
      <c r="W4903">
        <f>IFERROR(VLOOKUP(L4903,Tablas_Equivalencia!$D$3:$E$9,2,FALSE),"Sin dato")</f>
        <v/>
      </c>
      <c r="X4903">
        <f>IF(I4903=1,"Varón","Mujer")</f>
        <v/>
      </c>
      <c r="Y4903">
        <f>IFERROR(VLOOKUP(M4903,Tablas_Equivalencia!$G$3:$H$6,2,FALSE),"Sin dato")</f>
        <v/>
      </c>
      <c r="Z4903">
        <f>IF(J4903&lt;=24,"18-24","25-29")</f>
        <v/>
      </c>
      <c r="AA4903">
        <f>IF(M4903&lt;&gt;1,"",IF(P4903=2,1,0))</f>
        <v/>
      </c>
      <c r="AB4903">
        <f>IF(M4903&lt;&gt;1,"",IF(O4903&gt;=2,1,0))</f>
        <v/>
      </c>
      <c r="AC4903">
        <f>IF(M4903&lt;&gt;1,"",IF(OR(Q4903=999,Q4903=""),"",IF(OR(Q4903&lt;35,Q4903&gt;48),1,0)))</f>
        <v/>
      </c>
      <c r="AD4903">
        <f>IF(COUNT(AA4903:AC4903)&lt;3,"",SUM(AA4903:AC4903))</f>
        <v/>
      </c>
      <c r="AE4903">
        <f>IF(L4903&gt;=4,2,IF(L4903&gt;=2,1,0))</f>
        <v/>
      </c>
      <c r="AF4903">
        <f>IF(L4903&gt;=5,1,0)</f>
        <v/>
      </c>
      <c r="AG4903">
        <f>AE4903+AF4903</f>
        <v/>
      </c>
      <c r="AH4903" s="15">
        <f>IF(M4903&lt;&gt;1,"",IF(OR(R4903=-9,R4903=""),"",R4903))</f>
        <v/>
      </c>
      <c r="AI4903">
        <f>IF(M4903&lt;&gt;1,"",IF(OR(Q4903=999,Q4903=""),"",Q4903))</f>
        <v/>
      </c>
    </row>
    <row r="4904">
      <c r="A4904" t="inlineStr">
        <is>
          <t>TQRMNOP126263</t>
        </is>
      </c>
      <c r="B4904" t="n">
        <v>2025</v>
      </c>
      <c r="C4904" t="n">
        <v>1</v>
      </c>
      <c r="D4904" t="n">
        <v>43</v>
      </c>
      <c r="E4904" t="inlineStr">
        <is>
          <t>N</t>
        </is>
      </c>
      <c r="F4904" t="n">
        <v>26</v>
      </c>
      <c r="G4904" t="n">
        <v>1125</v>
      </c>
      <c r="H4904" t="n">
        <v>1</v>
      </c>
      <c r="I4904" t="n">
        <v>1</v>
      </c>
      <c r="J4904" t="n">
        <v>25</v>
      </c>
      <c r="K4904" t="n">
        <v>1</v>
      </c>
      <c r="L4904" t="n">
        <v>5</v>
      </c>
      <c r="M4904" t="n">
        <v>3</v>
      </c>
      <c r="R4904" s="15" t="n">
        <v>0</v>
      </c>
      <c r="S4904" s="15" t="n">
        <v>0</v>
      </c>
      <c r="T4904" s="15" t="n">
        <v>0</v>
      </c>
      <c r="U4904" s="15" t="n">
        <v>122400</v>
      </c>
      <c r="V4904">
        <f>IFERROR(VLOOKUP(D4904,Tablas_Equivalencia!$A$3:$B$8,2,FALSE),"Sin dato")</f>
        <v/>
      </c>
      <c r="W4904">
        <f>IFERROR(VLOOKUP(L4904,Tablas_Equivalencia!$D$3:$E$9,2,FALSE),"Sin dato")</f>
        <v/>
      </c>
      <c r="X4904">
        <f>IF(I4904=1,"Varón","Mujer")</f>
        <v/>
      </c>
      <c r="Y4904">
        <f>IFERROR(VLOOKUP(M4904,Tablas_Equivalencia!$G$3:$H$6,2,FALSE),"Sin dato")</f>
        <v/>
      </c>
      <c r="Z4904">
        <f>IF(J4904&lt;=24,"18-24","25-29")</f>
        <v/>
      </c>
      <c r="AA4904">
        <f>IF(M4904&lt;&gt;1,"",IF(P4904=2,1,0))</f>
        <v/>
      </c>
      <c r="AB4904">
        <f>IF(M4904&lt;&gt;1,"",IF(O4904&gt;=2,1,0))</f>
        <v/>
      </c>
      <c r="AC4904">
        <f>IF(M4904&lt;&gt;1,"",IF(OR(Q4904=999,Q4904=""),"",IF(OR(Q4904&lt;35,Q4904&gt;48),1,0)))</f>
        <v/>
      </c>
      <c r="AD4904">
        <f>IF(COUNT(AA4904:AC4904)&lt;3,"",SUM(AA4904:AC4904))</f>
        <v/>
      </c>
      <c r="AE4904">
        <f>IF(L4904&gt;=4,2,IF(L4904&gt;=2,1,0))</f>
        <v/>
      </c>
      <c r="AF4904">
        <f>IF(L4904&gt;=5,1,0)</f>
        <v/>
      </c>
      <c r="AG4904">
        <f>AE4904+AF4904</f>
        <v/>
      </c>
      <c r="AH4904" s="15">
        <f>IF(M4904&lt;&gt;1,"",IF(OR(R4904=-9,R4904=""),"",R4904))</f>
        <v/>
      </c>
      <c r="AI4904">
        <f>IF(M4904&lt;&gt;1,"",IF(OR(Q4904=999,Q4904=""),"",Q4904))</f>
        <v/>
      </c>
    </row>
    <row r="4905">
      <c r="A4905" t="inlineStr">
        <is>
          <t>TQRMNOP126273</t>
        </is>
      </c>
      <c r="B4905" t="n">
        <v>2025</v>
      </c>
      <c r="C4905" t="n">
        <v>1</v>
      </c>
      <c r="D4905" t="n">
        <v>43</v>
      </c>
      <c r="E4905" t="inlineStr">
        <is>
          <t>N</t>
        </is>
      </c>
      <c r="F4905" t="n">
        <v>38</v>
      </c>
      <c r="G4905" t="n">
        <v>641</v>
      </c>
      <c r="H4905" t="n">
        <v>2</v>
      </c>
      <c r="I4905" t="n">
        <v>2</v>
      </c>
      <c r="J4905" t="n">
        <v>20</v>
      </c>
      <c r="K4905" t="n">
        <v>1</v>
      </c>
      <c r="L4905" t="n">
        <v>5</v>
      </c>
      <c r="M4905" t="n">
        <v>3</v>
      </c>
      <c r="R4905" s="15" t="n">
        <v>0</v>
      </c>
      <c r="S4905" s="15" t="n">
        <v>0</v>
      </c>
      <c r="T4905" s="15" t="n">
        <v>0</v>
      </c>
      <c r="U4905" s="15" t="n">
        <v>128000</v>
      </c>
      <c r="V4905">
        <f>IFERROR(VLOOKUP(D4905,Tablas_Equivalencia!$A$3:$B$8,2,FALSE),"Sin dato")</f>
        <v/>
      </c>
      <c r="W4905">
        <f>IFERROR(VLOOKUP(L4905,Tablas_Equivalencia!$D$3:$E$9,2,FALSE),"Sin dato")</f>
        <v/>
      </c>
      <c r="X4905">
        <f>IF(I4905=1,"Varón","Mujer")</f>
        <v/>
      </c>
      <c r="Y4905">
        <f>IFERROR(VLOOKUP(M4905,Tablas_Equivalencia!$G$3:$H$6,2,FALSE),"Sin dato")</f>
        <v/>
      </c>
      <c r="Z4905">
        <f>IF(J4905&lt;=24,"18-24","25-29")</f>
        <v/>
      </c>
      <c r="AA4905">
        <f>IF(M4905&lt;&gt;1,"",IF(P4905=2,1,0))</f>
        <v/>
      </c>
      <c r="AB4905">
        <f>IF(M4905&lt;&gt;1,"",IF(O4905&gt;=2,1,0))</f>
        <v/>
      </c>
      <c r="AC4905">
        <f>IF(M4905&lt;&gt;1,"",IF(OR(Q4905=999,Q4905=""),"",IF(OR(Q4905&lt;35,Q4905&gt;48),1,0)))</f>
        <v/>
      </c>
      <c r="AD4905">
        <f>IF(COUNT(AA4905:AC4905)&lt;3,"",SUM(AA4905:AC4905))</f>
        <v/>
      </c>
      <c r="AE4905">
        <f>IF(L4905&gt;=4,2,IF(L4905&gt;=2,1,0))</f>
        <v/>
      </c>
      <c r="AF4905">
        <f>IF(L4905&gt;=5,1,0)</f>
        <v/>
      </c>
      <c r="AG4905">
        <f>AE4905+AF4905</f>
        <v/>
      </c>
      <c r="AH4905" s="15">
        <f>IF(M4905&lt;&gt;1,"",IF(OR(R4905=-9,R4905=""),"",R4905))</f>
        <v/>
      </c>
      <c r="AI4905">
        <f>IF(M4905&lt;&gt;1,"",IF(OR(Q4905=999,Q4905=""),"",Q4905))</f>
        <v/>
      </c>
    </row>
    <row r="4906">
      <c r="A4906" t="inlineStr">
        <is>
          <t>TQRMNOP126276</t>
        </is>
      </c>
      <c r="B4906" t="n">
        <v>2025</v>
      </c>
      <c r="C4906" t="n">
        <v>1</v>
      </c>
      <c r="D4906" t="n">
        <v>1</v>
      </c>
      <c r="E4906" t="inlineStr">
        <is>
          <t>S</t>
        </is>
      </c>
      <c r="F4906" t="n">
        <v>32</v>
      </c>
      <c r="G4906" t="n">
        <v>1493</v>
      </c>
      <c r="H4906" t="n">
        <v>3</v>
      </c>
      <c r="I4906" t="n">
        <v>1</v>
      </c>
      <c r="J4906" t="n">
        <v>29</v>
      </c>
      <c r="K4906" t="n">
        <v>1</v>
      </c>
      <c r="L4906" t="n">
        <v>6</v>
      </c>
      <c r="M4906" t="n">
        <v>1</v>
      </c>
      <c r="N4906" t="n">
        <v>3</v>
      </c>
      <c r="O4906" t="n">
        <v>3</v>
      </c>
      <c r="P4906" t="n">
        <v>2</v>
      </c>
      <c r="Q4906" t="n">
        <v>40</v>
      </c>
      <c r="R4906" s="15" t="n">
        <v>634000</v>
      </c>
      <c r="S4906" s="15" t="n">
        <v>0</v>
      </c>
      <c r="T4906" s="15" t="n">
        <v>634000</v>
      </c>
      <c r="U4906" s="15" t="n">
        <v>239400</v>
      </c>
      <c r="V4906">
        <f>IFERROR(VLOOKUP(D4906,Tablas_Equivalencia!$A$3:$B$8,2,FALSE),"Sin dato")</f>
        <v/>
      </c>
      <c r="W4906">
        <f>IFERROR(VLOOKUP(L4906,Tablas_Equivalencia!$D$3:$E$9,2,FALSE),"Sin dato")</f>
        <v/>
      </c>
      <c r="X4906">
        <f>IF(I4906=1,"Varón","Mujer")</f>
        <v/>
      </c>
      <c r="Y4906">
        <f>IFERROR(VLOOKUP(M4906,Tablas_Equivalencia!$G$3:$H$6,2,FALSE),"Sin dato")</f>
        <v/>
      </c>
      <c r="Z4906">
        <f>IF(J4906&lt;=24,"18-24","25-29")</f>
        <v/>
      </c>
      <c r="AA4906">
        <f>IF(M4906&lt;&gt;1,"",IF(P4906=2,1,0))</f>
        <v/>
      </c>
      <c r="AB4906">
        <f>IF(M4906&lt;&gt;1,"",IF(O4906&gt;=2,1,0))</f>
        <v/>
      </c>
      <c r="AC4906">
        <f>IF(M4906&lt;&gt;1,"",IF(OR(Q4906=999,Q4906=""),"",IF(OR(Q4906&lt;35,Q4906&gt;48),1,0)))</f>
        <v/>
      </c>
      <c r="AD4906">
        <f>IF(COUNT(AA4906:AC4906)&lt;3,"",SUM(AA4906:AC4906))</f>
        <v/>
      </c>
      <c r="AE4906">
        <f>IF(L4906&gt;=4,2,IF(L4906&gt;=2,1,0))</f>
        <v/>
      </c>
      <c r="AF4906">
        <f>IF(L4906&gt;=5,1,0)</f>
        <v/>
      </c>
      <c r="AG4906">
        <f>AE4906+AF4906</f>
        <v/>
      </c>
      <c r="AH4906" s="15">
        <f>IF(M4906&lt;&gt;1,"",IF(OR(R4906=-9,R4906=""),"",R4906))</f>
        <v/>
      </c>
      <c r="AI4906">
        <f>IF(M4906&lt;&gt;1,"",IF(OR(Q4906=999,Q4906=""),"",Q4906))</f>
        <v/>
      </c>
    </row>
    <row r="4907">
      <c r="A4907" t="inlineStr">
        <is>
          <t>TQRMNOP126280</t>
        </is>
      </c>
      <c r="B4907" t="n">
        <v>2025</v>
      </c>
      <c r="C4907" t="n">
        <v>1</v>
      </c>
      <c r="D4907" t="n">
        <v>41</v>
      </c>
      <c r="E4907" t="inlineStr">
        <is>
          <t>N</t>
        </is>
      </c>
      <c r="F4907" t="n">
        <v>12</v>
      </c>
      <c r="G4907" t="n">
        <v>673</v>
      </c>
      <c r="H4907" t="n">
        <v>3</v>
      </c>
      <c r="I4907" t="n">
        <v>2</v>
      </c>
      <c r="J4907" t="n">
        <v>20</v>
      </c>
      <c r="K4907" t="n">
        <v>2</v>
      </c>
      <c r="L4907" t="n">
        <v>6</v>
      </c>
      <c r="M4907" t="n">
        <v>3</v>
      </c>
      <c r="R4907" s="15" t="n">
        <v>0</v>
      </c>
      <c r="S4907" s="15" t="n">
        <v>0</v>
      </c>
      <c r="T4907" s="15" t="n">
        <v>0</v>
      </c>
      <c r="U4907" s="15" t="n">
        <v>169200</v>
      </c>
      <c r="V4907">
        <f>IFERROR(VLOOKUP(D4907,Tablas_Equivalencia!$A$3:$B$8,2,FALSE),"Sin dato")</f>
        <v/>
      </c>
      <c r="W4907">
        <f>IFERROR(VLOOKUP(L4907,Tablas_Equivalencia!$D$3:$E$9,2,FALSE),"Sin dato")</f>
        <v/>
      </c>
      <c r="X4907">
        <f>IF(I4907=1,"Varón","Mujer")</f>
        <v/>
      </c>
      <c r="Y4907">
        <f>IFERROR(VLOOKUP(M4907,Tablas_Equivalencia!$G$3:$H$6,2,FALSE),"Sin dato")</f>
        <v/>
      </c>
      <c r="Z4907">
        <f>IF(J4907&lt;=24,"18-24","25-29")</f>
        <v/>
      </c>
      <c r="AA4907">
        <f>IF(M4907&lt;&gt;1,"",IF(P4907=2,1,0))</f>
        <v/>
      </c>
      <c r="AB4907">
        <f>IF(M4907&lt;&gt;1,"",IF(O4907&gt;=2,1,0))</f>
        <v/>
      </c>
      <c r="AC4907">
        <f>IF(M4907&lt;&gt;1,"",IF(OR(Q4907=999,Q4907=""),"",IF(OR(Q4907&lt;35,Q4907&gt;48),1,0)))</f>
        <v/>
      </c>
      <c r="AD4907">
        <f>IF(COUNT(AA4907:AC4907)&lt;3,"",SUM(AA4907:AC4907))</f>
        <v/>
      </c>
      <c r="AE4907">
        <f>IF(L4907&gt;=4,2,IF(L4907&gt;=2,1,0))</f>
        <v/>
      </c>
      <c r="AF4907">
        <f>IF(L4907&gt;=5,1,0)</f>
        <v/>
      </c>
      <c r="AG4907">
        <f>AE4907+AF4907</f>
        <v/>
      </c>
      <c r="AH4907" s="15">
        <f>IF(M4907&lt;&gt;1,"",IF(OR(R4907=-9,R4907=""),"",R4907))</f>
        <v/>
      </c>
      <c r="AI4907">
        <f>IF(M4907&lt;&gt;1,"",IF(OR(Q4907=999,Q4907=""),"",Q4907))</f>
        <v/>
      </c>
    </row>
    <row r="4908">
      <c r="A4908" t="inlineStr">
        <is>
          <t>TQRMNOP126282</t>
        </is>
      </c>
      <c r="B4908" t="n">
        <v>2025</v>
      </c>
      <c r="C4908" t="n">
        <v>1</v>
      </c>
      <c r="D4908" t="n">
        <v>40</v>
      </c>
      <c r="E4908" t="inlineStr">
        <is>
          <t>N</t>
        </is>
      </c>
      <c r="F4908" t="n">
        <v>9</v>
      </c>
      <c r="G4908" t="n">
        <v>1466</v>
      </c>
      <c r="H4908" t="n">
        <v>3</v>
      </c>
      <c r="I4908" t="n">
        <v>2</v>
      </c>
      <c r="J4908" t="n">
        <v>21</v>
      </c>
      <c r="K4908" t="n">
        <v>1</v>
      </c>
      <c r="L4908" t="n">
        <v>5</v>
      </c>
      <c r="M4908" t="n">
        <v>2</v>
      </c>
      <c r="R4908" s="15" t="n">
        <v>0</v>
      </c>
      <c r="S4908" s="15" t="n">
        <v>0</v>
      </c>
      <c r="T4908" s="15" t="n">
        <v>0</v>
      </c>
      <c r="U4908" s="15" t="n">
        <v>144100</v>
      </c>
      <c r="V4908">
        <f>IFERROR(VLOOKUP(D4908,Tablas_Equivalencia!$A$3:$B$8,2,FALSE),"Sin dato")</f>
        <v/>
      </c>
      <c r="W4908">
        <f>IFERROR(VLOOKUP(L4908,Tablas_Equivalencia!$D$3:$E$9,2,FALSE),"Sin dato")</f>
        <v/>
      </c>
      <c r="X4908">
        <f>IF(I4908=1,"Varón","Mujer")</f>
        <v/>
      </c>
      <c r="Y4908">
        <f>IFERROR(VLOOKUP(M4908,Tablas_Equivalencia!$G$3:$H$6,2,FALSE),"Sin dato")</f>
        <v/>
      </c>
      <c r="Z4908">
        <f>IF(J4908&lt;=24,"18-24","25-29")</f>
        <v/>
      </c>
      <c r="AA4908">
        <f>IF(M4908&lt;&gt;1,"",IF(P4908=2,1,0))</f>
        <v/>
      </c>
      <c r="AB4908">
        <f>IF(M4908&lt;&gt;1,"",IF(O4908&gt;=2,1,0))</f>
        <v/>
      </c>
      <c r="AC4908">
        <f>IF(M4908&lt;&gt;1,"",IF(OR(Q4908=999,Q4908=""),"",IF(OR(Q4908&lt;35,Q4908&gt;48),1,0)))</f>
        <v/>
      </c>
      <c r="AD4908">
        <f>IF(COUNT(AA4908:AC4908)&lt;3,"",SUM(AA4908:AC4908))</f>
        <v/>
      </c>
      <c r="AE4908">
        <f>IF(L4908&gt;=4,2,IF(L4908&gt;=2,1,0))</f>
        <v/>
      </c>
      <c r="AF4908">
        <f>IF(L4908&gt;=5,1,0)</f>
        <v/>
      </c>
      <c r="AG4908">
        <f>AE4908+AF4908</f>
        <v/>
      </c>
      <c r="AH4908" s="15">
        <f>IF(M4908&lt;&gt;1,"",IF(OR(R4908=-9,R4908=""),"",R4908))</f>
        <v/>
      </c>
      <c r="AI4908">
        <f>IF(M4908&lt;&gt;1,"",IF(OR(Q4908=999,Q4908=""),"",Q4908))</f>
        <v/>
      </c>
    </row>
    <row r="4909">
      <c r="A4909" t="inlineStr">
        <is>
          <t>TQRMNOP126288</t>
        </is>
      </c>
      <c r="B4909" t="n">
        <v>2025</v>
      </c>
      <c r="C4909" t="n">
        <v>1</v>
      </c>
      <c r="D4909" t="n">
        <v>40</v>
      </c>
      <c r="E4909" t="inlineStr">
        <is>
          <t>N</t>
        </is>
      </c>
      <c r="F4909" t="n">
        <v>23</v>
      </c>
      <c r="G4909" t="n">
        <v>1102</v>
      </c>
      <c r="H4909" t="n">
        <v>1</v>
      </c>
      <c r="I4909" t="n">
        <v>1</v>
      </c>
      <c r="J4909" t="n">
        <v>22</v>
      </c>
      <c r="K4909" t="n">
        <v>2</v>
      </c>
      <c r="L4909" t="n">
        <v>4</v>
      </c>
      <c r="M4909" t="n">
        <v>1</v>
      </c>
      <c r="N4909" t="n">
        <v>2</v>
      </c>
      <c r="O4909" t="n">
        <v>2</v>
      </c>
      <c r="P4909" t="n">
        <v>2</v>
      </c>
      <c r="Q4909" t="n">
        <v>33</v>
      </c>
      <c r="R4909" s="15" t="n">
        <v>588000</v>
      </c>
      <c r="S4909" s="15" t="n">
        <v>0</v>
      </c>
      <c r="T4909" s="15" t="n">
        <v>588000</v>
      </c>
      <c r="U4909" s="15" t="n">
        <v>73300</v>
      </c>
      <c r="V4909">
        <f>IFERROR(VLOOKUP(D4909,Tablas_Equivalencia!$A$3:$B$8,2,FALSE),"Sin dato")</f>
        <v/>
      </c>
      <c r="W4909">
        <f>IFERROR(VLOOKUP(L4909,Tablas_Equivalencia!$D$3:$E$9,2,FALSE),"Sin dato")</f>
        <v/>
      </c>
      <c r="X4909">
        <f>IF(I4909=1,"Varón","Mujer")</f>
        <v/>
      </c>
      <c r="Y4909">
        <f>IFERROR(VLOOKUP(M4909,Tablas_Equivalencia!$G$3:$H$6,2,FALSE),"Sin dato")</f>
        <v/>
      </c>
      <c r="Z4909">
        <f>IF(J4909&lt;=24,"18-24","25-29")</f>
        <v/>
      </c>
      <c r="AA4909">
        <f>IF(M4909&lt;&gt;1,"",IF(P4909=2,1,0))</f>
        <v/>
      </c>
      <c r="AB4909">
        <f>IF(M4909&lt;&gt;1,"",IF(O4909&gt;=2,1,0))</f>
        <v/>
      </c>
      <c r="AC4909">
        <f>IF(M4909&lt;&gt;1,"",IF(OR(Q4909=999,Q4909=""),"",IF(OR(Q4909&lt;35,Q4909&gt;48),1,0)))</f>
        <v/>
      </c>
      <c r="AD4909">
        <f>IF(COUNT(AA4909:AC4909)&lt;3,"",SUM(AA4909:AC4909))</f>
        <v/>
      </c>
      <c r="AE4909">
        <f>IF(L4909&gt;=4,2,IF(L4909&gt;=2,1,0))</f>
        <v/>
      </c>
      <c r="AF4909">
        <f>IF(L4909&gt;=5,1,0)</f>
        <v/>
      </c>
      <c r="AG4909">
        <f>AE4909+AF4909</f>
        <v/>
      </c>
      <c r="AH4909" s="15">
        <f>IF(M4909&lt;&gt;1,"",IF(OR(R4909=-9,R4909=""),"",R4909))</f>
        <v/>
      </c>
      <c r="AI4909">
        <f>IF(M4909&lt;&gt;1,"",IF(OR(Q4909=999,Q4909=""),"",Q4909))</f>
        <v/>
      </c>
    </row>
    <row r="4910">
      <c r="A4910" t="inlineStr">
        <is>
          <t>TQRMNOP126306</t>
        </is>
      </c>
      <c r="B4910" t="n">
        <v>2025</v>
      </c>
      <c r="C4910" t="n">
        <v>1</v>
      </c>
      <c r="D4910" t="n">
        <v>1</v>
      </c>
      <c r="E4910" t="inlineStr">
        <is>
          <t>S</t>
        </is>
      </c>
      <c r="F4910" t="n">
        <v>32</v>
      </c>
      <c r="G4910" t="n">
        <v>1879</v>
      </c>
      <c r="H4910" t="n">
        <v>10</v>
      </c>
      <c r="I4910" t="n">
        <v>1</v>
      </c>
      <c r="J4910" t="n">
        <v>24</v>
      </c>
      <c r="K4910" t="n">
        <v>2</v>
      </c>
      <c r="L4910" t="n">
        <v>6</v>
      </c>
      <c r="M4910" t="n">
        <v>1</v>
      </c>
      <c r="N4910" t="n">
        <v>1</v>
      </c>
      <c r="O4910" t="n">
        <v>1</v>
      </c>
      <c r="P4910" t="n">
        <v>1</v>
      </c>
      <c r="Q4910" t="n">
        <v>50</v>
      </c>
      <c r="R4910" s="15" t="n">
        <v>2490000</v>
      </c>
      <c r="S4910" s="15" t="n">
        <v>0</v>
      </c>
      <c r="T4910" s="15" t="n">
        <v>2490000</v>
      </c>
      <c r="U4910" s="15" t="n">
        <v>112200</v>
      </c>
      <c r="V4910">
        <f>IFERROR(VLOOKUP(D4910,Tablas_Equivalencia!$A$3:$B$8,2,FALSE),"Sin dato")</f>
        <v/>
      </c>
      <c r="W4910">
        <f>IFERROR(VLOOKUP(L4910,Tablas_Equivalencia!$D$3:$E$9,2,FALSE),"Sin dato")</f>
        <v/>
      </c>
      <c r="X4910">
        <f>IF(I4910=1,"Varón","Mujer")</f>
        <v/>
      </c>
      <c r="Y4910">
        <f>IFERROR(VLOOKUP(M4910,Tablas_Equivalencia!$G$3:$H$6,2,FALSE),"Sin dato")</f>
        <v/>
      </c>
      <c r="Z4910">
        <f>IF(J4910&lt;=24,"18-24","25-29")</f>
        <v/>
      </c>
      <c r="AA4910">
        <f>IF(M4910&lt;&gt;1,"",IF(P4910=2,1,0))</f>
        <v/>
      </c>
      <c r="AB4910">
        <f>IF(M4910&lt;&gt;1,"",IF(O4910&gt;=2,1,0))</f>
        <v/>
      </c>
      <c r="AC4910">
        <f>IF(M4910&lt;&gt;1,"",IF(OR(Q4910=999,Q4910=""),"",IF(OR(Q4910&lt;35,Q4910&gt;48),1,0)))</f>
        <v/>
      </c>
      <c r="AD4910">
        <f>IF(COUNT(AA4910:AC4910)&lt;3,"",SUM(AA4910:AC4910))</f>
        <v/>
      </c>
      <c r="AE4910">
        <f>IF(L4910&gt;=4,2,IF(L4910&gt;=2,1,0))</f>
        <v/>
      </c>
      <c r="AF4910">
        <f>IF(L4910&gt;=5,1,0)</f>
        <v/>
      </c>
      <c r="AG4910">
        <f>AE4910+AF4910</f>
        <v/>
      </c>
      <c r="AH4910" s="15">
        <f>IF(M4910&lt;&gt;1,"",IF(OR(R4910=-9,R4910=""),"",R4910))</f>
        <v/>
      </c>
      <c r="AI4910">
        <f>IF(M4910&lt;&gt;1,"",IF(OR(Q4910=999,Q4910=""),"",Q4910))</f>
        <v/>
      </c>
    </row>
    <row r="4911">
      <c r="A4911" t="inlineStr">
        <is>
          <t>TQRMNOP126323</t>
        </is>
      </c>
      <c r="B4911" t="n">
        <v>2025</v>
      </c>
      <c r="C4911" t="n">
        <v>1</v>
      </c>
      <c r="D4911" t="n">
        <v>1</v>
      </c>
      <c r="E4911" t="inlineStr">
        <is>
          <t>S</t>
        </is>
      </c>
      <c r="F4911" t="n">
        <v>32</v>
      </c>
      <c r="G4911" t="n">
        <v>1577</v>
      </c>
      <c r="H4911" t="n">
        <v>2</v>
      </c>
      <c r="I4911" t="n">
        <v>1</v>
      </c>
      <c r="J4911" t="n">
        <v>26</v>
      </c>
      <c r="K4911" t="n">
        <v>2</v>
      </c>
      <c r="L4911" t="n">
        <v>6</v>
      </c>
      <c r="M4911" t="n">
        <v>1</v>
      </c>
      <c r="N4911" t="n">
        <v>3</v>
      </c>
      <c r="O4911" t="n">
        <v>1</v>
      </c>
      <c r="P4911" t="n">
        <v>1</v>
      </c>
      <c r="Q4911" t="n">
        <v>43</v>
      </c>
      <c r="R4911" s="15" t="n">
        <v>1506000</v>
      </c>
      <c r="S4911" s="15" t="n">
        <v>0</v>
      </c>
      <c r="T4911" s="15" t="n">
        <v>1506000</v>
      </c>
      <c r="U4911" s="15" t="n">
        <v>440100</v>
      </c>
      <c r="V4911">
        <f>IFERROR(VLOOKUP(D4911,Tablas_Equivalencia!$A$3:$B$8,2,FALSE),"Sin dato")</f>
        <v/>
      </c>
      <c r="W4911">
        <f>IFERROR(VLOOKUP(L4911,Tablas_Equivalencia!$D$3:$E$9,2,FALSE),"Sin dato")</f>
        <v/>
      </c>
      <c r="X4911">
        <f>IF(I4911=1,"Varón","Mujer")</f>
        <v/>
      </c>
      <c r="Y4911">
        <f>IFERROR(VLOOKUP(M4911,Tablas_Equivalencia!$G$3:$H$6,2,FALSE),"Sin dato")</f>
        <v/>
      </c>
      <c r="Z4911">
        <f>IF(J4911&lt;=24,"18-24","25-29")</f>
        <v/>
      </c>
      <c r="AA4911">
        <f>IF(M4911&lt;&gt;1,"",IF(P4911=2,1,0))</f>
        <v/>
      </c>
      <c r="AB4911">
        <f>IF(M4911&lt;&gt;1,"",IF(O4911&gt;=2,1,0))</f>
        <v/>
      </c>
      <c r="AC4911">
        <f>IF(M4911&lt;&gt;1,"",IF(OR(Q4911=999,Q4911=""),"",IF(OR(Q4911&lt;35,Q4911&gt;48),1,0)))</f>
        <v/>
      </c>
      <c r="AD4911">
        <f>IF(COUNT(AA4911:AC4911)&lt;3,"",SUM(AA4911:AC4911))</f>
        <v/>
      </c>
      <c r="AE4911">
        <f>IF(L4911&gt;=4,2,IF(L4911&gt;=2,1,0))</f>
        <v/>
      </c>
      <c r="AF4911">
        <f>IF(L4911&gt;=5,1,0)</f>
        <v/>
      </c>
      <c r="AG4911">
        <f>AE4911+AF4911</f>
        <v/>
      </c>
      <c r="AH4911" s="15">
        <f>IF(M4911&lt;&gt;1,"",IF(OR(R4911=-9,R4911=""),"",R4911))</f>
        <v/>
      </c>
      <c r="AI4911">
        <f>IF(M4911&lt;&gt;1,"",IF(OR(Q4911=999,Q4911=""),"",Q4911))</f>
        <v/>
      </c>
    </row>
    <row r="4912">
      <c r="A4912" t="inlineStr">
        <is>
          <t>TQRMNOP126345</t>
        </is>
      </c>
      <c r="B4912" t="n">
        <v>2025</v>
      </c>
      <c r="C4912" t="n">
        <v>1</v>
      </c>
      <c r="D4912" t="n">
        <v>1</v>
      </c>
      <c r="E4912" t="inlineStr">
        <is>
          <t>S</t>
        </is>
      </c>
      <c r="F4912" t="n">
        <v>33</v>
      </c>
      <c r="G4912" t="n">
        <v>1065</v>
      </c>
      <c r="H4912" t="n">
        <v>1</v>
      </c>
      <c r="I4912" t="n">
        <v>1</v>
      </c>
      <c r="J4912" t="n">
        <v>28</v>
      </c>
      <c r="K4912" t="n">
        <v>1</v>
      </c>
      <c r="L4912" t="n">
        <v>5</v>
      </c>
      <c r="M4912" t="n">
        <v>1</v>
      </c>
      <c r="N4912" t="n">
        <v>3</v>
      </c>
      <c r="O4912" t="n">
        <v>1</v>
      </c>
      <c r="P4912" t="n">
        <v>2</v>
      </c>
      <c r="Q4912" t="n">
        <v>29</v>
      </c>
      <c r="R4912" s="15" t="n">
        <v>884000</v>
      </c>
      <c r="S4912" s="15" t="n">
        <v>0</v>
      </c>
      <c r="T4912" s="15" t="n">
        <v>884000</v>
      </c>
      <c r="U4912" s="15" t="n">
        <v>73700</v>
      </c>
      <c r="V4912">
        <f>IFERROR(VLOOKUP(D4912,Tablas_Equivalencia!$A$3:$B$8,2,FALSE),"Sin dato")</f>
        <v/>
      </c>
      <c r="W4912">
        <f>IFERROR(VLOOKUP(L4912,Tablas_Equivalencia!$D$3:$E$9,2,FALSE),"Sin dato")</f>
        <v/>
      </c>
      <c r="X4912">
        <f>IF(I4912=1,"Varón","Mujer")</f>
        <v/>
      </c>
      <c r="Y4912">
        <f>IFERROR(VLOOKUP(M4912,Tablas_Equivalencia!$G$3:$H$6,2,FALSE),"Sin dato")</f>
        <v/>
      </c>
      <c r="Z4912">
        <f>IF(J4912&lt;=24,"18-24","25-29")</f>
        <v/>
      </c>
      <c r="AA4912">
        <f>IF(M4912&lt;&gt;1,"",IF(P4912=2,1,0))</f>
        <v/>
      </c>
      <c r="AB4912">
        <f>IF(M4912&lt;&gt;1,"",IF(O4912&gt;=2,1,0))</f>
        <v/>
      </c>
      <c r="AC4912">
        <f>IF(M4912&lt;&gt;1,"",IF(OR(Q4912=999,Q4912=""),"",IF(OR(Q4912&lt;35,Q4912&gt;48),1,0)))</f>
        <v/>
      </c>
      <c r="AD4912">
        <f>IF(COUNT(AA4912:AC4912)&lt;3,"",SUM(AA4912:AC4912))</f>
        <v/>
      </c>
      <c r="AE4912">
        <f>IF(L4912&gt;=4,2,IF(L4912&gt;=2,1,0))</f>
        <v/>
      </c>
      <c r="AF4912">
        <f>IF(L4912&gt;=5,1,0)</f>
        <v/>
      </c>
      <c r="AG4912">
        <f>AE4912+AF4912</f>
        <v/>
      </c>
      <c r="AH4912" s="15">
        <f>IF(M4912&lt;&gt;1,"",IF(OR(R4912=-9,R4912=""),"",R4912))</f>
        <v/>
      </c>
      <c r="AI4912">
        <f>IF(M4912&lt;&gt;1,"",IF(OR(Q4912=999,Q4912=""),"",Q4912))</f>
        <v/>
      </c>
    </row>
    <row r="4913">
      <c r="A4913" t="inlineStr">
        <is>
          <t>TQRMNOP126346</t>
        </is>
      </c>
      <c r="B4913" t="n">
        <v>2025</v>
      </c>
      <c r="C4913" t="n">
        <v>1</v>
      </c>
      <c r="D4913" t="n">
        <v>43</v>
      </c>
      <c r="E4913" t="inlineStr">
        <is>
          <t>S</t>
        </is>
      </c>
      <c r="F4913" t="n">
        <v>20</v>
      </c>
      <c r="G4913" t="n">
        <v>701</v>
      </c>
      <c r="H4913" t="n">
        <v>3</v>
      </c>
      <c r="I4913" t="n">
        <v>1</v>
      </c>
      <c r="J4913" t="n">
        <v>20</v>
      </c>
      <c r="K4913" t="n">
        <v>2</v>
      </c>
      <c r="L4913" t="n">
        <v>4</v>
      </c>
      <c r="M4913" t="n">
        <v>1</v>
      </c>
      <c r="N4913" t="n">
        <v>3</v>
      </c>
      <c r="O4913" t="n">
        <v>1</v>
      </c>
      <c r="P4913" t="n">
        <v>1</v>
      </c>
      <c r="Q4913" t="n">
        <v>38</v>
      </c>
      <c r="R4913" s="15" t="n">
        <v>913000</v>
      </c>
      <c r="S4913" s="15" t="n">
        <v>0</v>
      </c>
      <c r="T4913" s="15" t="n">
        <v>913000</v>
      </c>
      <c r="U4913" s="15" t="n">
        <v>78600</v>
      </c>
      <c r="V4913">
        <f>IFERROR(VLOOKUP(D4913,Tablas_Equivalencia!$A$3:$B$8,2,FALSE),"Sin dato")</f>
        <v/>
      </c>
      <c r="W4913">
        <f>IFERROR(VLOOKUP(L4913,Tablas_Equivalencia!$D$3:$E$9,2,FALSE),"Sin dato")</f>
        <v/>
      </c>
      <c r="X4913">
        <f>IF(I4913=1,"Varón","Mujer")</f>
        <v/>
      </c>
      <c r="Y4913">
        <f>IFERROR(VLOOKUP(M4913,Tablas_Equivalencia!$G$3:$H$6,2,FALSE),"Sin dato")</f>
        <v/>
      </c>
      <c r="Z4913">
        <f>IF(J4913&lt;=24,"18-24","25-29")</f>
        <v/>
      </c>
      <c r="AA4913">
        <f>IF(M4913&lt;&gt;1,"",IF(P4913=2,1,0))</f>
        <v/>
      </c>
      <c r="AB4913">
        <f>IF(M4913&lt;&gt;1,"",IF(O4913&gt;=2,1,0))</f>
        <v/>
      </c>
      <c r="AC4913">
        <f>IF(M4913&lt;&gt;1,"",IF(OR(Q4913=999,Q4913=""),"",IF(OR(Q4913&lt;35,Q4913&gt;48),1,0)))</f>
        <v/>
      </c>
      <c r="AD4913">
        <f>IF(COUNT(AA4913:AC4913)&lt;3,"",SUM(AA4913:AC4913))</f>
        <v/>
      </c>
      <c r="AE4913">
        <f>IF(L4913&gt;=4,2,IF(L4913&gt;=2,1,0))</f>
        <v/>
      </c>
      <c r="AF4913">
        <f>IF(L4913&gt;=5,1,0)</f>
        <v/>
      </c>
      <c r="AG4913">
        <f>AE4913+AF4913</f>
        <v/>
      </c>
      <c r="AH4913" s="15">
        <f>IF(M4913&lt;&gt;1,"",IF(OR(R4913=-9,R4913=""),"",R4913))</f>
        <v/>
      </c>
      <c r="AI4913">
        <f>IF(M4913&lt;&gt;1,"",IF(OR(Q4913=999,Q4913=""),"",Q4913))</f>
        <v/>
      </c>
    </row>
    <row r="4914">
      <c r="A4914" t="inlineStr">
        <is>
          <t>TQRMNOP126361</t>
        </is>
      </c>
      <c r="B4914" t="n">
        <v>2025</v>
      </c>
      <c r="C4914" t="n">
        <v>1</v>
      </c>
      <c r="D4914" t="n">
        <v>44</v>
      </c>
      <c r="E4914" t="inlineStr">
        <is>
          <t>N</t>
        </is>
      </c>
      <c r="F4914" t="n">
        <v>4</v>
      </c>
      <c r="G4914" t="n">
        <v>1745</v>
      </c>
      <c r="H4914" t="n">
        <v>2</v>
      </c>
      <c r="I4914" t="n">
        <v>2</v>
      </c>
      <c r="J4914" t="n">
        <v>19</v>
      </c>
      <c r="K4914" t="n">
        <v>1</v>
      </c>
      <c r="L4914" t="n">
        <v>5</v>
      </c>
      <c r="M4914" t="n">
        <v>3</v>
      </c>
      <c r="R4914" s="15" t="n">
        <v>0</v>
      </c>
      <c r="S4914" s="15" t="n">
        <v>0</v>
      </c>
      <c r="T4914" s="15" t="n">
        <v>0</v>
      </c>
      <c r="U4914" s="15" t="n">
        <v>207200</v>
      </c>
      <c r="V4914">
        <f>IFERROR(VLOOKUP(D4914,Tablas_Equivalencia!$A$3:$B$8,2,FALSE),"Sin dato")</f>
        <v/>
      </c>
      <c r="W4914">
        <f>IFERROR(VLOOKUP(L4914,Tablas_Equivalencia!$D$3:$E$9,2,FALSE),"Sin dato")</f>
        <v/>
      </c>
      <c r="X4914">
        <f>IF(I4914=1,"Varón","Mujer")</f>
        <v/>
      </c>
      <c r="Y4914">
        <f>IFERROR(VLOOKUP(M4914,Tablas_Equivalencia!$G$3:$H$6,2,FALSE),"Sin dato")</f>
        <v/>
      </c>
      <c r="Z4914">
        <f>IF(J4914&lt;=24,"18-24","25-29")</f>
        <v/>
      </c>
      <c r="AA4914">
        <f>IF(M4914&lt;&gt;1,"",IF(P4914=2,1,0))</f>
        <v/>
      </c>
      <c r="AB4914">
        <f>IF(M4914&lt;&gt;1,"",IF(O4914&gt;=2,1,0))</f>
        <v/>
      </c>
      <c r="AC4914">
        <f>IF(M4914&lt;&gt;1,"",IF(OR(Q4914=999,Q4914=""),"",IF(OR(Q4914&lt;35,Q4914&gt;48),1,0)))</f>
        <v/>
      </c>
      <c r="AD4914">
        <f>IF(COUNT(AA4914:AC4914)&lt;3,"",SUM(AA4914:AC4914))</f>
        <v/>
      </c>
      <c r="AE4914">
        <f>IF(L4914&gt;=4,2,IF(L4914&gt;=2,1,0))</f>
        <v/>
      </c>
      <c r="AF4914">
        <f>IF(L4914&gt;=5,1,0)</f>
        <v/>
      </c>
      <c r="AG4914">
        <f>AE4914+AF4914</f>
        <v/>
      </c>
      <c r="AH4914" s="15">
        <f>IF(M4914&lt;&gt;1,"",IF(OR(R4914=-9,R4914=""),"",R4914))</f>
        <v/>
      </c>
      <c r="AI4914">
        <f>IF(M4914&lt;&gt;1,"",IF(OR(Q4914=999,Q4914=""),"",Q4914))</f>
        <v/>
      </c>
    </row>
    <row r="4915">
      <c r="A4915" t="inlineStr">
        <is>
          <t>TQRMNOP126365</t>
        </is>
      </c>
      <c r="B4915" t="n">
        <v>2025</v>
      </c>
      <c r="C4915" t="n">
        <v>1</v>
      </c>
      <c r="D4915" t="n">
        <v>43</v>
      </c>
      <c r="E4915" t="inlineStr">
        <is>
          <t>N</t>
        </is>
      </c>
      <c r="F4915" t="n">
        <v>34</v>
      </c>
      <c r="G4915" t="n">
        <v>763</v>
      </c>
      <c r="H4915" t="n">
        <v>1</v>
      </c>
      <c r="I4915" t="n">
        <v>1</v>
      </c>
      <c r="J4915" t="n">
        <v>18</v>
      </c>
      <c r="K4915" t="n">
        <v>2</v>
      </c>
      <c r="L4915" t="n">
        <v>5</v>
      </c>
      <c r="M4915" t="n">
        <v>1</v>
      </c>
      <c r="N4915" t="n">
        <v>2</v>
      </c>
      <c r="O4915" t="n">
        <v>1</v>
      </c>
      <c r="P4915" t="n">
        <v>1</v>
      </c>
      <c r="Q4915" t="n">
        <v>52</v>
      </c>
      <c r="R4915" s="15" t="n">
        <v>344000</v>
      </c>
      <c r="S4915" s="15" t="n">
        <v>0</v>
      </c>
      <c r="T4915" s="15" t="n">
        <v>344000</v>
      </c>
      <c r="U4915" s="15" t="n">
        <v>297000</v>
      </c>
      <c r="V4915">
        <f>IFERROR(VLOOKUP(D4915,Tablas_Equivalencia!$A$3:$B$8,2,FALSE),"Sin dato")</f>
        <v/>
      </c>
      <c r="W4915">
        <f>IFERROR(VLOOKUP(L4915,Tablas_Equivalencia!$D$3:$E$9,2,FALSE),"Sin dato")</f>
        <v/>
      </c>
      <c r="X4915">
        <f>IF(I4915=1,"Varón","Mujer")</f>
        <v/>
      </c>
      <c r="Y4915">
        <f>IFERROR(VLOOKUP(M4915,Tablas_Equivalencia!$G$3:$H$6,2,FALSE),"Sin dato")</f>
        <v/>
      </c>
      <c r="Z4915">
        <f>IF(J4915&lt;=24,"18-24","25-29")</f>
        <v/>
      </c>
      <c r="AA4915">
        <f>IF(M4915&lt;&gt;1,"",IF(P4915=2,1,0))</f>
        <v/>
      </c>
      <c r="AB4915">
        <f>IF(M4915&lt;&gt;1,"",IF(O4915&gt;=2,1,0))</f>
        <v/>
      </c>
      <c r="AC4915">
        <f>IF(M4915&lt;&gt;1,"",IF(OR(Q4915=999,Q4915=""),"",IF(OR(Q4915&lt;35,Q4915&gt;48),1,0)))</f>
        <v/>
      </c>
      <c r="AD4915">
        <f>IF(COUNT(AA4915:AC4915)&lt;3,"",SUM(AA4915:AC4915))</f>
        <v/>
      </c>
      <c r="AE4915">
        <f>IF(L4915&gt;=4,2,IF(L4915&gt;=2,1,0))</f>
        <v/>
      </c>
      <c r="AF4915">
        <f>IF(L4915&gt;=5,1,0)</f>
        <v/>
      </c>
      <c r="AG4915">
        <f>AE4915+AF4915</f>
        <v/>
      </c>
      <c r="AH4915" s="15">
        <f>IF(M4915&lt;&gt;1,"",IF(OR(R4915=-9,R4915=""),"",R4915))</f>
        <v/>
      </c>
      <c r="AI4915">
        <f>IF(M4915&lt;&gt;1,"",IF(OR(Q4915=999,Q4915=""),"",Q4915))</f>
        <v/>
      </c>
    </row>
    <row r="4916">
      <c r="A4916" t="inlineStr">
        <is>
          <t>TQRMNOP126377</t>
        </is>
      </c>
      <c r="B4916" t="n">
        <v>2025</v>
      </c>
      <c r="C4916" t="n">
        <v>1</v>
      </c>
      <c r="D4916" t="n">
        <v>43</v>
      </c>
      <c r="E4916" t="inlineStr">
        <is>
          <t>S</t>
        </is>
      </c>
      <c r="F4916" t="n">
        <v>19</v>
      </c>
      <c r="G4916" t="n">
        <v>1140</v>
      </c>
      <c r="H4916" t="n">
        <v>3</v>
      </c>
      <c r="I4916" t="n">
        <v>2</v>
      </c>
      <c r="J4916" t="n">
        <v>25</v>
      </c>
      <c r="K4916" t="n">
        <v>2</v>
      </c>
      <c r="L4916" t="n">
        <v>3</v>
      </c>
      <c r="M4916" t="n">
        <v>3</v>
      </c>
      <c r="R4916" s="15" t="n">
        <v>0</v>
      </c>
      <c r="S4916" s="15" t="n">
        <v>0</v>
      </c>
      <c r="T4916" s="15" t="n">
        <v>0</v>
      </c>
      <c r="U4916" s="15" t="n">
        <v>218800</v>
      </c>
      <c r="V4916">
        <f>IFERROR(VLOOKUP(D4916,Tablas_Equivalencia!$A$3:$B$8,2,FALSE),"Sin dato")</f>
        <v/>
      </c>
      <c r="W4916">
        <f>IFERROR(VLOOKUP(L4916,Tablas_Equivalencia!$D$3:$E$9,2,FALSE),"Sin dato")</f>
        <v/>
      </c>
      <c r="X4916">
        <f>IF(I4916=1,"Varón","Mujer")</f>
        <v/>
      </c>
      <c r="Y4916">
        <f>IFERROR(VLOOKUP(M4916,Tablas_Equivalencia!$G$3:$H$6,2,FALSE),"Sin dato")</f>
        <v/>
      </c>
      <c r="Z4916">
        <f>IF(J4916&lt;=24,"18-24","25-29")</f>
        <v/>
      </c>
      <c r="AA4916">
        <f>IF(M4916&lt;&gt;1,"",IF(P4916=2,1,0))</f>
        <v/>
      </c>
      <c r="AB4916">
        <f>IF(M4916&lt;&gt;1,"",IF(O4916&gt;=2,1,0))</f>
        <v/>
      </c>
      <c r="AC4916">
        <f>IF(M4916&lt;&gt;1,"",IF(OR(Q4916=999,Q4916=""),"",IF(OR(Q4916&lt;35,Q4916&gt;48),1,0)))</f>
        <v/>
      </c>
      <c r="AD4916">
        <f>IF(COUNT(AA4916:AC4916)&lt;3,"",SUM(AA4916:AC4916))</f>
        <v/>
      </c>
      <c r="AE4916">
        <f>IF(L4916&gt;=4,2,IF(L4916&gt;=2,1,0))</f>
        <v/>
      </c>
      <c r="AF4916">
        <f>IF(L4916&gt;=5,1,0)</f>
        <v/>
      </c>
      <c r="AG4916">
        <f>AE4916+AF4916</f>
        <v/>
      </c>
      <c r="AH4916" s="15">
        <f>IF(M4916&lt;&gt;1,"",IF(OR(R4916=-9,R4916=""),"",R4916))</f>
        <v/>
      </c>
      <c r="AI4916">
        <f>IF(M4916&lt;&gt;1,"",IF(OR(Q4916=999,Q4916=""),"",Q4916))</f>
        <v/>
      </c>
    </row>
    <row r="4917">
      <c r="A4917" t="inlineStr">
        <is>
          <t>TQRMNOP126386</t>
        </is>
      </c>
      <c r="B4917" t="n">
        <v>2025</v>
      </c>
      <c r="C4917" t="n">
        <v>1</v>
      </c>
      <c r="D4917" t="n">
        <v>1</v>
      </c>
      <c r="E4917" t="inlineStr">
        <is>
          <t>S</t>
        </is>
      </c>
      <c r="F4917" t="n">
        <v>32</v>
      </c>
      <c r="G4917" t="n">
        <v>2022</v>
      </c>
      <c r="H4917" t="n">
        <v>3</v>
      </c>
      <c r="I4917" t="n">
        <v>2</v>
      </c>
      <c r="J4917" t="n">
        <v>26</v>
      </c>
      <c r="K4917" t="n">
        <v>2</v>
      </c>
      <c r="L4917" t="n">
        <v>4</v>
      </c>
      <c r="M4917" t="n">
        <v>3</v>
      </c>
      <c r="R4917" s="15" t="n">
        <v>0</v>
      </c>
      <c r="S4917" s="15" t="n">
        <v>0</v>
      </c>
      <c r="T4917" s="15" t="n">
        <v>0</v>
      </c>
      <c r="U4917" s="15" t="n">
        <v>122500</v>
      </c>
      <c r="V4917">
        <f>IFERROR(VLOOKUP(D4917,Tablas_Equivalencia!$A$3:$B$8,2,FALSE),"Sin dato")</f>
        <v/>
      </c>
      <c r="W4917">
        <f>IFERROR(VLOOKUP(L4917,Tablas_Equivalencia!$D$3:$E$9,2,FALSE),"Sin dato")</f>
        <v/>
      </c>
      <c r="X4917">
        <f>IF(I4917=1,"Varón","Mujer")</f>
        <v/>
      </c>
      <c r="Y4917">
        <f>IFERROR(VLOOKUP(M4917,Tablas_Equivalencia!$G$3:$H$6,2,FALSE),"Sin dato")</f>
        <v/>
      </c>
      <c r="Z4917">
        <f>IF(J4917&lt;=24,"18-24","25-29")</f>
        <v/>
      </c>
      <c r="AA4917">
        <f>IF(M4917&lt;&gt;1,"",IF(P4917=2,1,0))</f>
        <v/>
      </c>
      <c r="AB4917">
        <f>IF(M4917&lt;&gt;1,"",IF(O4917&gt;=2,1,0))</f>
        <v/>
      </c>
      <c r="AC4917">
        <f>IF(M4917&lt;&gt;1,"",IF(OR(Q4917=999,Q4917=""),"",IF(OR(Q4917&lt;35,Q4917&gt;48),1,0)))</f>
        <v/>
      </c>
      <c r="AD4917">
        <f>IF(COUNT(AA4917:AC4917)&lt;3,"",SUM(AA4917:AC4917))</f>
        <v/>
      </c>
      <c r="AE4917">
        <f>IF(L4917&gt;=4,2,IF(L4917&gt;=2,1,0))</f>
        <v/>
      </c>
      <c r="AF4917">
        <f>IF(L4917&gt;=5,1,0)</f>
        <v/>
      </c>
      <c r="AG4917">
        <f>AE4917+AF4917</f>
        <v/>
      </c>
      <c r="AH4917" s="15">
        <f>IF(M4917&lt;&gt;1,"",IF(OR(R4917=-9,R4917=""),"",R4917))</f>
        <v/>
      </c>
      <c r="AI4917">
        <f>IF(M4917&lt;&gt;1,"",IF(OR(Q4917=999,Q4917=""),"",Q4917))</f>
        <v/>
      </c>
    </row>
    <row r="4918">
      <c r="A4918" t="inlineStr">
        <is>
          <t>TQRMNOP126389</t>
        </is>
      </c>
      <c r="B4918" t="n">
        <v>2025</v>
      </c>
      <c r="C4918" t="n">
        <v>1</v>
      </c>
      <c r="D4918" t="n">
        <v>43</v>
      </c>
      <c r="E4918" t="inlineStr">
        <is>
          <t>S</t>
        </is>
      </c>
      <c r="F4918" t="n">
        <v>20</v>
      </c>
      <c r="G4918" t="n">
        <v>1482</v>
      </c>
      <c r="H4918" t="n">
        <v>3</v>
      </c>
      <c r="I4918" t="n">
        <v>1</v>
      </c>
      <c r="J4918" t="n">
        <v>24</v>
      </c>
      <c r="K4918" t="n">
        <v>2</v>
      </c>
      <c r="L4918" t="n">
        <v>5</v>
      </c>
      <c r="M4918" t="n">
        <v>1</v>
      </c>
      <c r="N4918" t="n">
        <v>3</v>
      </c>
      <c r="O4918" t="n">
        <v>2</v>
      </c>
      <c r="P4918" t="n">
        <v>2</v>
      </c>
      <c r="Q4918" t="n">
        <v>30</v>
      </c>
      <c r="R4918" s="15" t="n">
        <v>376000</v>
      </c>
      <c r="S4918" s="15" t="n">
        <v>0</v>
      </c>
      <c r="T4918" s="15" t="n">
        <v>376000</v>
      </c>
      <c r="U4918" s="15" t="n">
        <v>287200</v>
      </c>
      <c r="V4918">
        <f>IFERROR(VLOOKUP(D4918,Tablas_Equivalencia!$A$3:$B$8,2,FALSE),"Sin dato")</f>
        <v/>
      </c>
      <c r="W4918">
        <f>IFERROR(VLOOKUP(L4918,Tablas_Equivalencia!$D$3:$E$9,2,FALSE),"Sin dato")</f>
        <v/>
      </c>
      <c r="X4918">
        <f>IF(I4918=1,"Varón","Mujer")</f>
        <v/>
      </c>
      <c r="Y4918">
        <f>IFERROR(VLOOKUP(M4918,Tablas_Equivalencia!$G$3:$H$6,2,FALSE),"Sin dato")</f>
        <v/>
      </c>
      <c r="Z4918">
        <f>IF(J4918&lt;=24,"18-24","25-29")</f>
        <v/>
      </c>
      <c r="AA4918">
        <f>IF(M4918&lt;&gt;1,"",IF(P4918=2,1,0))</f>
        <v/>
      </c>
      <c r="AB4918">
        <f>IF(M4918&lt;&gt;1,"",IF(O4918&gt;=2,1,0))</f>
        <v/>
      </c>
      <c r="AC4918">
        <f>IF(M4918&lt;&gt;1,"",IF(OR(Q4918=999,Q4918=""),"",IF(OR(Q4918&lt;35,Q4918&gt;48),1,0)))</f>
        <v/>
      </c>
      <c r="AD4918">
        <f>IF(COUNT(AA4918:AC4918)&lt;3,"",SUM(AA4918:AC4918))</f>
        <v/>
      </c>
      <c r="AE4918">
        <f>IF(L4918&gt;=4,2,IF(L4918&gt;=2,1,0))</f>
        <v/>
      </c>
      <c r="AF4918">
        <f>IF(L4918&gt;=5,1,0)</f>
        <v/>
      </c>
      <c r="AG4918">
        <f>AE4918+AF4918</f>
        <v/>
      </c>
      <c r="AH4918" s="15">
        <f>IF(M4918&lt;&gt;1,"",IF(OR(R4918=-9,R4918=""),"",R4918))</f>
        <v/>
      </c>
      <c r="AI4918">
        <f>IF(M4918&lt;&gt;1,"",IF(OR(Q4918=999,Q4918=""),"",Q4918))</f>
        <v/>
      </c>
    </row>
    <row r="4919">
      <c r="A4919" t="inlineStr">
        <is>
          <t>TQRMNOP126394</t>
        </is>
      </c>
      <c r="B4919" t="n">
        <v>2025</v>
      </c>
      <c r="C4919" t="n">
        <v>1</v>
      </c>
      <c r="D4919" t="n">
        <v>43</v>
      </c>
      <c r="E4919" t="inlineStr">
        <is>
          <t>N</t>
        </is>
      </c>
      <c r="F4919" t="n">
        <v>29</v>
      </c>
      <c r="G4919" t="n">
        <v>645</v>
      </c>
      <c r="H4919" t="n">
        <v>3</v>
      </c>
      <c r="I4919" t="n">
        <v>2</v>
      </c>
      <c r="J4919" t="n">
        <v>19</v>
      </c>
      <c r="K4919" t="n">
        <v>2</v>
      </c>
      <c r="L4919" t="n">
        <v>5</v>
      </c>
      <c r="M4919" t="n">
        <v>1</v>
      </c>
      <c r="N4919" t="n">
        <v>3</v>
      </c>
      <c r="O4919" t="n">
        <v>3</v>
      </c>
      <c r="P4919" t="n">
        <v>2</v>
      </c>
      <c r="Q4919" t="n">
        <v>38</v>
      </c>
      <c r="R4919" s="15" t="n">
        <v>728000</v>
      </c>
      <c r="S4919" s="15" t="n">
        <v>0</v>
      </c>
      <c r="T4919" s="15" t="n">
        <v>728000</v>
      </c>
      <c r="U4919" s="15" t="n">
        <v>230900</v>
      </c>
      <c r="V4919">
        <f>IFERROR(VLOOKUP(D4919,Tablas_Equivalencia!$A$3:$B$8,2,FALSE),"Sin dato")</f>
        <v/>
      </c>
      <c r="W4919">
        <f>IFERROR(VLOOKUP(L4919,Tablas_Equivalencia!$D$3:$E$9,2,FALSE),"Sin dato")</f>
        <v/>
      </c>
      <c r="X4919">
        <f>IF(I4919=1,"Varón","Mujer")</f>
        <v/>
      </c>
      <c r="Y4919">
        <f>IFERROR(VLOOKUP(M4919,Tablas_Equivalencia!$G$3:$H$6,2,FALSE),"Sin dato")</f>
        <v/>
      </c>
      <c r="Z4919">
        <f>IF(J4919&lt;=24,"18-24","25-29")</f>
        <v/>
      </c>
      <c r="AA4919">
        <f>IF(M4919&lt;&gt;1,"",IF(P4919=2,1,0))</f>
        <v/>
      </c>
      <c r="AB4919">
        <f>IF(M4919&lt;&gt;1,"",IF(O4919&gt;=2,1,0))</f>
        <v/>
      </c>
      <c r="AC4919">
        <f>IF(M4919&lt;&gt;1,"",IF(OR(Q4919=999,Q4919=""),"",IF(OR(Q4919&lt;35,Q4919&gt;48),1,0)))</f>
        <v/>
      </c>
      <c r="AD4919">
        <f>IF(COUNT(AA4919:AC4919)&lt;3,"",SUM(AA4919:AC4919))</f>
        <v/>
      </c>
      <c r="AE4919">
        <f>IF(L4919&gt;=4,2,IF(L4919&gt;=2,1,0))</f>
        <v/>
      </c>
      <c r="AF4919">
        <f>IF(L4919&gt;=5,1,0)</f>
        <v/>
      </c>
      <c r="AG4919">
        <f>AE4919+AF4919</f>
        <v/>
      </c>
      <c r="AH4919" s="15">
        <f>IF(M4919&lt;&gt;1,"",IF(OR(R4919=-9,R4919=""),"",R4919))</f>
        <v/>
      </c>
      <c r="AI4919">
        <f>IF(M4919&lt;&gt;1,"",IF(OR(Q4919=999,Q4919=""),"",Q4919))</f>
        <v/>
      </c>
    </row>
    <row r="4920">
      <c r="A4920" t="inlineStr">
        <is>
          <t>TQRMNOP126396</t>
        </is>
      </c>
      <c r="B4920" t="n">
        <v>2025</v>
      </c>
      <c r="C4920" t="n">
        <v>1</v>
      </c>
      <c r="D4920" t="n">
        <v>43</v>
      </c>
      <c r="E4920" t="inlineStr">
        <is>
          <t>S</t>
        </is>
      </c>
      <c r="F4920" t="n">
        <v>20</v>
      </c>
      <c r="G4920" t="n">
        <v>1710</v>
      </c>
      <c r="H4920" t="n">
        <v>3</v>
      </c>
      <c r="I4920" t="n">
        <v>2</v>
      </c>
      <c r="J4920" t="n">
        <v>21</v>
      </c>
      <c r="K4920" t="n">
        <v>1</v>
      </c>
      <c r="L4920" t="n">
        <v>4</v>
      </c>
      <c r="M4920" t="n">
        <v>2</v>
      </c>
      <c r="R4920" s="15" t="n">
        <v>0</v>
      </c>
      <c r="S4920" s="15" t="n">
        <v>0</v>
      </c>
      <c r="T4920" s="15" t="n">
        <v>0</v>
      </c>
      <c r="U4920" s="15" t="n">
        <v>107100</v>
      </c>
      <c r="V4920">
        <f>IFERROR(VLOOKUP(D4920,Tablas_Equivalencia!$A$3:$B$8,2,FALSE),"Sin dato")</f>
        <v/>
      </c>
      <c r="W4920">
        <f>IFERROR(VLOOKUP(L4920,Tablas_Equivalencia!$D$3:$E$9,2,FALSE),"Sin dato")</f>
        <v/>
      </c>
      <c r="X4920">
        <f>IF(I4920=1,"Varón","Mujer")</f>
        <v/>
      </c>
      <c r="Y4920">
        <f>IFERROR(VLOOKUP(M4920,Tablas_Equivalencia!$G$3:$H$6,2,FALSE),"Sin dato")</f>
        <v/>
      </c>
      <c r="Z4920">
        <f>IF(J4920&lt;=24,"18-24","25-29")</f>
        <v/>
      </c>
      <c r="AA4920">
        <f>IF(M4920&lt;&gt;1,"",IF(P4920=2,1,0))</f>
        <v/>
      </c>
      <c r="AB4920">
        <f>IF(M4920&lt;&gt;1,"",IF(O4920&gt;=2,1,0))</f>
        <v/>
      </c>
      <c r="AC4920">
        <f>IF(M4920&lt;&gt;1,"",IF(OR(Q4920=999,Q4920=""),"",IF(OR(Q4920&lt;35,Q4920&gt;48),1,0)))</f>
        <v/>
      </c>
      <c r="AD4920">
        <f>IF(COUNT(AA4920:AC4920)&lt;3,"",SUM(AA4920:AC4920))</f>
        <v/>
      </c>
      <c r="AE4920">
        <f>IF(L4920&gt;=4,2,IF(L4920&gt;=2,1,0))</f>
        <v/>
      </c>
      <c r="AF4920">
        <f>IF(L4920&gt;=5,1,0)</f>
        <v/>
      </c>
      <c r="AG4920">
        <f>AE4920+AF4920</f>
        <v/>
      </c>
      <c r="AH4920" s="15">
        <f>IF(M4920&lt;&gt;1,"",IF(OR(R4920=-9,R4920=""),"",R4920))</f>
        <v/>
      </c>
      <c r="AI4920">
        <f>IF(M4920&lt;&gt;1,"",IF(OR(Q4920=999,Q4920=""),"",Q4920))</f>
        <v/>
      </c>
    </row>
    <row r="4921">
      <c r="A4921" t="inlineStr">
        <is>
          <t>TQRMNOP126403</t>
        </is>
      </c>
      <c r="B4921" t="n">
        <v>2025</v>
      </c>
      <c r="C4921" t="n">
        <v>1</v>
      </c>
      <c r="D4921" t="n">
        <v>40</v>
      </c>
      <c r="E4921" t="inlineStr">
        <is>
          <t>N</t>
        </is>
      </c>
      <c r="F4921" t="n">
        <v>23</v>
      </c>
      <c r="G4921" t="n">
        <v>813</v>
      </c>
      <c r="H4921" t="n">
        <v>1</v>
      </c>
      <c r="I4921" t="n">
        <v>1</v>
      </c>
      <c r="J4921" t="n">
        <v>23</v>
      </c>
      <c r="K4921" t="n">
        <v>2</v>
      </c>
      <c r="L4921" t="n">
        <v>3</v>
      </c>
      <c r="M4921" t="n">
        <v>1</v>
      </c>
      <c r="N4921" t="n">
        <v>3</v>
      </c>
      <c r="O4921" t="n">
        <v>2</v>
      </c>
      <c r="P4921" t="n">
        <v>2</v>
      </c>
      <c r="Q4921" t="n">
        <v>28</v>
      </c>
      <c r="R4921" s="15" t="n">
        <v>487000</v>
      </c>
      <c r="S4921" s="15" t="n">
        <v>0</v>
      </c>
      <c r="T4921" s="15" t="n">
        <v>487000</v>
      </c>
      <c r="U4921" s="15" t="n">
        <v>88800</v>
      </c>
      <c r="V4921">
        <f>IFERROR(VLOOKUP(D4921,Tablas_Equivalencia!$A$3:$B$8,2,FALSE),"Sin dato")</f>
        <v/>
      </c>
      <c r="W4921">
        <f>IFERROR(VLOOKUP(L4921,Tablas_Equivalencia!$D$3:$E$9,2,FALSE),"Sin dato")</f>
        <v/>
      </c>
      <c r="X4921">
        <f>IF(I4921=1,"Varón","Mujer")</f>
        <v/>
      </c>
      <c r="Y4921">
        <f>IFERROR(VLOOKUP(M4921,Tablas_Equivalencia!$G$3:$H$6,2,FALSE),"Sin dato")</f>
        <v/>
      </c>
      <c r="Z4921">
        <f>IF(J4921&lt;=24,"18-24","25-29")</f>
        <v/>
      </c>
      <c r="AA4921">
        <f>IF(M4921&lt;&gt;1,"",IF(P4921=2,1,0))</f>
        <v/>
      </c>
      <c r="AB4921">
        <f>IF(M4921&lt;&gt;1,"",IF(O4921&gt;=2,1,0))</f>
        <v/>
      </c>
      <c r="AC4921">
        <f>IF(M4921&lt;&gt;1,"",IF(OR(Q4921=999,Q4921=""),"",IF(OR(Q4921&lt;35,Q4921&gt;48),1,0)))</f>
        <v/>
      </c>
      <c r="AD4921">
        <f>IF(COUNT(AA4921:AC4921)&lt;3,"",SUM(AA4921:AC4921))</f>
        <v/>
      </c>
      <c r="AE4921">
        <f>IF(L4921&gt;=4,2,IF(L4921&gt;=2,1,0))</f>
        <v/>
      </c>
      <c r="AF4921">
        <f>IF(L4921&gt;=5,1,0)</f>
        <v/>
      </c>
      <c r="AG4921">
        <f>AE4921+AF4921</f>
        <v/>
      </c>
      <c r="AH4921" s="15">
        <f>IF(M4921&lt;&gt;1,"",IF(OR(R4921=-9,R4921=""),"",R4921))</f>
        <v/>
      </c>
      <c r="AI4921">
        <f>IF(M4921&lt;&gt;1,"",IF(OR(Q4921=999,Q4921=""),"",Q4921))</f>
        <v/>
      </c>
    </row>
    <row r="4922">
      <c r="A4922" t="inlineStr">
        <is>
          <t>TQRMNOP126419</t>
        </is>
      </c>
      <c r="B4922" t="n">
        <v>2025</v>
      </c>
      <c r="C4922" t="n">
        <v>1</v>
      </c>
      <c r="D4922" t="n">
        <v>1</v>
      </c>
      <c r="E4922" t="inlineStr">
        <is>
          <t>S</t>
        </is>
      </c>
      <c r="F4922" t="n">
        <v>32</v>
      </c>
      <c r="G4922" t="n">
        <v>1322</v>
      </c>
      <c r="H4922" t="n">
        <v>3</v>
      </c>
      <c r="I4922" t="n">
        <v>2</v>
      </c>
      <c r="J4922" t="n">
        <v>27</v>
      </c>
      <c r="K4922" t="n">
        <v>2</v>
      </c>
      <c r="L4922" t="n">
        <v>4</v>
      </c>
      <c r="M4922" t="n">
        <v>3</v>
      </c>
      <c r="R4922" s="15" t="n">
        <v>0</v>
      </c>
      <c r="S4922" s="15" t="n">
        <v>0</v>
      </c>
      <c r="T4922" s="15" t="n">
        <v>0</v>
      </c>
      <c r="U4922" s="15" t="n">
        <v>229800</v>
      </c>
      <c r="V4922">
        <f>IFERROR(VLOOKUP(D4922,Tablas_Equivalencia!$A$3:$B$8,2,FALSE),"Sin dato")</f>
        <v/>
      </c>
      <c r="W4922">
        <f>IFERROR(VLOOKUP(L4922,Tablas_Equivalencia!$D$3:$E$9,2,FALSE),"Sin dato")</f>
        <v/>
      </c>
      <c r="X4922">
        <f>IF(I4922=1,"Varón","Mujer")</f>
        <v/>
      </c>
      <c r="Y4922">
        <f>IFERROR(VLOOKUP(M4922,Tablas_Equivalencia!$G$3:$H$6,2,FALSE),"Sin dato")</f>
        <v/>
      </c>
      <c r="Z4922">
        <f>IF(J4922&lt;=24,"18-24","25-29")</f>
        <v/>
      </c>
      <c r="AA4922">
        <f>IF(M4922&lt;&gt;1,"",IF(P4922=2,1,0))</f>
        <v/>
      </c>
      <c r="AB4922">
        <f>IF(M4922&lt;&gt;1,"",IF(O4922&gt;=2,1,0))</f>
        <v/>
      </c>
      <c r="AC4922">
        <f>IF(M4922&lt;&gt;1,"",IF(OR(Q4922=999,Q4922=""),"",IF(OR(Q4922&lt;35,Q4922&gt;48),1,0)))</f>
        <v/>
      </c>
      <c r="AD4922">
        <f>IF(COUNT(AA4922:AC4922)&lt;3,"",SUM(AA4922:AC4922))</f>
        <v/>
      </c>
      <c r="AE4922">
        <f>IF(L4922&gt;=4,2,IF(L4922&gt;=2,1,0))</f>
        <v/>
      </c>
      <c r="AF4922">
        <f>IF(L4922&gt;=5,1,0)</f>
        <v/>
      </c>
      <c r="AG4922">
        <f>AE4922+AF4922</f>
        <v/>
      </c>
      <c r="AH4922" s="15">
        <f>IF(M4922&lt;&gt;1,"",IF(OR(R4922=-9,R4922=""),"",R4922))</f>
        <v/>
      </c>
      <c r="AI4922">
        <f>IF(M4922&lt;&gt;1,"",IF(OR(Q4922=999,Q4922=""),"",Q4922))</f>
        <v/>
      </c>
    </row>
    <row r="4923">
      <c r="A4923" t="inlineStr">
        <is>
          <t>TQRMNOP126424</t>
        </is>
      </c>
      <c r="B4923" t="n">
        <v>2025</v>
      </c>
      <c r="C4923" t="n">
        <v>1</v>
      </c>
      <c r="D4923" t="n">
        <v>1</v>
      </c>
      <c r="E4923" t="inlineStr">
        <is>
          <t>S</t>
        </is>
      </c>
      <c r="F4923" t="n">
        <v>32</v>
      </c>
      <c r="G4923" t="n">
        <v>1551</v>
      </c>
      <c r="H4923" t="n">
        <v>3</v>
      </c>
      <c r="I4923" t="n">
        <v>1</v>
      </c>
      <c r="J4923" t="n">
        <v>23</v>
      </c>
      <c r="K4923" t="n">
        <v>2</v>
      </c>
      <c r="L4923" t="n">
        <v>6</v>
      </c>
      <c r="M4923" t="n">
        <v>2</v>
      </c>
      <c r="R4923" s="15" t="n">
        <v>0</v>
      </c>
      <c r="S4923" s="15" t="n">
        <v>0</v>
      </c>
      <c r="T4923" s="15" t="n">
        <v>0</v>
      </c>
      <c r="U4923" s="15" t="n">
        <v>139500</v>
      </c>
      <c r="V4923">
        <f>IFERROR(VLOOKUP(D4923,Tablas_Equivalencia!$A$3:$B$8,2,FALSE),"Sin dato")</f>
        <v/>
      </c>
      <c r="W4923">
        <f>IFERROR(VLOOKUP(L4923,Tablas_Equivalencia!$D$3:$E$9,2,FALSE),"Sin dato")</f>
        <v/>
      </c>
      <c r="X4923">
        <f>IF(I4923=1,"Varón","Mujer")</f>
        <v/>
      </c>
      <c r="Y4923">
        <f>IFERROR(VLOOKUP(M4923,Tablas_Equivalencia!$G$3:$H$6,2,FALSE),"Sin dato")</f>
        <v/>
      </c>
      <c r="Z4923">
        <f>IF(J4923&lt;=24,"18-24","25-29")</f>
        <v/>
      </c>
      <c r="AA4923">
        <f>IF(M4923&lt;&gt;1,"",IF(P4923=2,1,0))</f>
        <v/>
      </c>
      <c r="AB4923">
        <f>IF(M4923&lt;&gt;1,"",IF(O4923&gt;=2,1,0))</f>
        <v/>
      </c>
      <c r="AC4923">
        <f>IF(M4923&lt;&gt;1,"",IF(OR(Q4923=999,Q4923=""),"",IF(OR(Q4923&lt;35,Q4923&gt;48),1,0)))</f>
        <v/>
      </c>
      <c r="AD4923">
        <f>IF(COUNT(AA4923:AC4923)&lt;3,"",SUM(AA4923:AC4923))</f>
        <v/>
      </c>
      <c r="AE4923">
        <f>IF(L4923&gt;=4,2,IF(L4923&gt;=2,1,0))</f>
        <v/>
      </c>
      <c r="AF4923">
        <f>IF(L4923&gt;=5,1,0)</f>
        <v/>
      </c>
      <c r="AG4923">
        <f>AE4923+AF4923</f>
        <v/>
      </c>
      <c r="AH4923" s="15">
        <f>IF(M4923&lt;&gt;1,"",IF(OR(R4923=-9,R4923=""),"",R4923))</f>
        <v/>
      </c>
      <c r="AI4923">
        <f>IF(M4923&lt;&gt;1,"",IF(OR(Q4923=999,Q4923=""),"",Q4923))</f>
        <v/>
      </c>
    </row>
    <row r="4924">
      <c r="A4924" t="inlineStr">
        <is>
          <t>TQRMNOP126427</t>
        </is>
      </c>
      <c r="B4924" t="n">
        <v>2025</v>
      </c>
      <c r="C4924" t="n">
        <v>1</v>
      </c>
      <c r="D4924" t="n">
        <v>42</v>
      </c>
      <c r="E4924" t="inlineStr">
        <is>
          <t>S</t>
        </is>
      </c>
      <c r="F4924" t="n">
        <v>10</v>
      </c>
      <c r="G4924" t="n">
        <v>1052</v>
      </c>
      <c r="H4924" t="n">
        <v>2</v>
      </c>
      <c r="I4924" t="n">
        <v>1</v>
      </c>
      <c r="J4924" t="n">
        <v>29</v>
      </c>
      <c r="K4924" t="n">
        <v>2</v>
      </c>
      <c r="L4924" t="n">
        <v>5</v>
      </c>
      <c r="M4924" t="n">
        <v>1</v>
      </c>
      <c r="N4924" t="n">
        <v>3</v>
      </c>
      <c r="O4924" t="n">
        <v>1</v>
      </c>
      <c r="P4924" t="n">
        <v>1</v>
      </c>
      <c r="Q4924" t="n">
        <v>47</v>
      </c>
      <c r="R4924" s="15" t="n">
        <v>435000</v>
      </c>
      <c r="S4924" s="15" t="n">
        <v>0</v>
      </c>
      <c r="T4924" s="15" t="n">
        <v>435000</v>
      </c>
      <c r="U4924" s="15" t="n">
        <v>87800</v>
      </c>
      <c r="V4924">
        <f>IFERROR(VLOOKUP(D4924,Tablas_Equivalencia!$A$3:$B$8,2,FALSE),"Sin dato")</f>
        <v/>
      </c>
      <c r="W4924">
        <f>IFERROR(VLOOKUP(L4924,Tablas_Equivalencia!$D$3:$E$9,2,FALSE),"Sin dato")</f>
        <v/>
      </c>
      <c r="X4924">
        <f>IF(I4924=1,"Varón","Mujer")</f>
        <v/>
      </c>
      <c r="Y4924">
        <f>IFERROR(VLOOKUP(M4924,Tablas_Equivalencia!$G$3:$H$6,2,FALSE),"Sin dato")</f>
        <v/>
      </c>
      <c r="Z4924">
        <f>IF(J4924&lt;=24,"18-24","25-29")</f>
        <v/>
      </c>
      <c r="AA4924">
        <f>IF(M4924&lt;&gt;1,"",IF(P4924=2,1,0))</f>
        <v/>
      </c>
      <c r="AB4924">
        <f>IF(M4924&lt;&gt;1,"",IF(O4924&gt;=2,1,0))</f>
        <v/>
      </c>
      <c r="AC4924">
        <f>IF(M4924&lt;&gt;1,"",IF(OR(Q4924=999,Q4924=""),"",IF(OR(Q4924&lt;35,Q4924&gt;48),1,0)))</f>
        <v/>
      </c>
      <c r="AD4924">
        <f>IF(COUNT(AA4924:AC4924)&lt;3,"",SUM(AA4924:AC4924))</f>
        <v/>
      </c>
      <c r="AE4924">
        <f>IF(L4924&gt;=4,2,IF(L4924&gt;=2,1,0))</f>
        <v/>
      </c>
      <c r="AF4924">
        <f>IF(L4924&gt;=5,1,0)</f>
        <v/>
      </c>
      <c r="AG4924">
        <f>AE4924+AF4924</f>
        <v/>
      </c>
      <c r="AH4924" s="15">
        <f>IF(M4924&lt;&gt;1,"",IF(OR(R4924=-9,R4924=""),"",R4924))</f>
        <v/>
      </c>
      <c r="AI4924">
        <f>IF(M4924&lt;&gt;1,"",IF(OR(Q4924=999,Q4924=""),"",Q4924))</f>
        <v/>
      </c>
    </row>
    <row r="4925">
      <c r="A4925" t="inlineStr">
        <is>
          <t>TQRMNOP126433</t>
        </is>
      </c>
      <c r="B4925" t="n">
        <v>2025</v>
      </c>
      <c r="C4925" t="n">
        <v>1</v>
      </c>
      <c r="D4925" t="n">
        <v>43</v>
      </c>
      <c r="E4925" t="inlineStr">
        <is>
          <t>N</t>
        </is>
      </c>
      <c r="F4925" t="n">
        <v>29</v>
      </c>
      <c r="G4925" t="n">
        <v>1130</v>
      </c>
      <c r="H4925" t="n">
        <v>3</v>
      </c>
      <c r="I4925" t="n">
        <v>1</v>
      </c>
      <c r="J4925" t="n">
        <v>25</v>
      </c>
      <c r="K4925" t="n">
        <v>2</v>
      </c>
      <c r="L4925" t="n">
        <v>6</v>
      </c>
      <c r="M4925" t="n">
        <v>1</v>
      </c>
      <c r="N4925" t="n">
        <v>3</v>
      </c>
      <c r="O4925" t="n">
        <v>1</v>
      </c>
      <c r="P4925" t="n">
        <v>1</v>
      </c>
      <c r="Q4925" t="n">
        <v>47</v>
      </c>
      <c r="R4925" s="15" t="n">
        <v>897000</v>
      </c>
      <c r="S4925" s="15" t="n">
        <v>0</v>
      </c>
      <c r="T4925" s="15" t="n">
        <v>897000</v>
      </c>
      <c r="U4925" s="15" t="n">
        <v>192600</v>
      </c>
      <c r="V4925">
        <f>IFERROR(VLOOKUP(D4925,Tablas_Equivalencia!$A$3:$B$8,2,FALSE),"Sin dato")</f>
        <v/>
      </c>
      <c r="W4925">
        <f>IFERROR(VLOOKUP(L4925,Tablas_Equivalencia!$D$3:$E$9,2,FALSE),"Sin dato")</f>
        <v/>
      </c>
      <c r="X4925">
        <f>IF(I4925=1,"Varón","Mujer")</f>
        <v/>
      </c>
      <c r="Y4925">
        <f>IFERROR(VLOOKUP(M4925,Tablas_Equivalencia!$G$3:$H$6,2,FALSE),"Sin dato")</f>
        <v/>
      </c>
      <c r="Z4925">
        <f>IF(J4925&lt;=24,"18-24","25-29")</f>
        <v/>
      </c>
      <c r="AA4925">
        <f>IF(M4925&lt;&gt;1,"",IF(P4925=2,1,0))</f>
        <v/>
      </c>
      <c r="AB4925">
        <f>IF(M4925&lt;&gt;1,"",IF(O4925&gt;=2,1,0))</f>
        <v/>
      </c>
      <c r="AC4925">
        <f>IF(M4925&lt;&gt;1,"",IF(OR(Q4925=999,Q4925=""),"",IF(OR(Q4925&lt;35,Q4925&gt;48),1,0)))</f>
        <v/>
      </c>
      <c r="AD4925">
        <f>IF(COUNT(AA4925:AC4925)&lt;3,"",SUM(AA4925:AC4925))</f>
        <v/>
      </c>
      <c r="AE4925">
        <f>IF(L4925&gt;=4,2,IF(L4925&gt;=2,1,0))</f>
        <v/>
      </c>
      <c r="AF4925">
        <f>IF(L4925&gt;=5,1,0)</f>
        <v/>
      </c>
      <c r="AG4925">
        <f>AE4925+AF4925</f>
        <v/>
      </c>
      <c r="AH4925" s="15">
        <f>IF(M4925&lt;&gt;1,"",IF(OR(R4925=-9,R4925=""),"",R4925))</f>
        <v/>
      </c>
      <c r="AI4925">
        <f>IF(M4925&lt;&gt;1,"",IF(OR(Q4925=999,Q4925=""),"",Q4925))</f>
        <v/>
      </c>
    </row>
    <row r="4926">
      <c r="A4926" t="inlineStr">
        <is>
          <t>TQRMNOP126444</t>
        </is>
      </c>
      <c r="B4926" t="n">
        <v>2025</v>
      </c>
      <c r="C4926" t="n">
        <v>1</v>
      </c>
      <c r="D4926" t="n">
        <v>1</v>
      </c>
      <c r="E4926" t="inlineStr">
        <is>
          <t>S</t>
        </is>
      </c>
      <c r="F4926" t="n">
        <v>32</v>
      </c>
      <c r="G4926" t="n">
        <v>1622</v>
      </c>
      <c r="H4926" t="n">
        <v>1</v>
      </c>
      <c r="I4926" t="n">
        <v>1</v>
      </c>
      <c r="J4926" t="n">
        <v>28</v>
      </c>
      <c r="K4926" t="n">
        <v>1</v>
      </c>
      <c r="L4926" t="n">
        <v>5</v>
      </c>
      <c r="M4926" t="n">
        <v>1</v>
      </c>
      <c r="N4926" t="n">
        <v>1</v>
      </c>
      <c r="O4926" t="n">
        <v>1</v>
      </c>
      <c r="P4926" t="n">
        <v>1</v>
      </c>
      <c r="Q4926" t="n">
        <v>999</v>
      </c>
      <c r="R4926" s="15" t="n">
        <v>1955000</v>
      </c>
      <c r="S4926" s="15" t="n">
        <v>0</v>
      </c>
      <c r="T4926" s="15" t="n">
        <v>1955000</v>
      </c>
      <c r="U4926" s="15" t="n">
        <v>212400</v>
      </c>
      <c r="V4926">
        <f>IFERROR(VLOOKUP(D4926,Tablas_Equivalencia!$A$3:$B$8,2,FALSE),"Sin dato")</f>
        <v/>
      </c>
      <c r="W4926">
        <f>IFERROR(VLOOKUP(L4926,Tablas_Equivalencia!$D$3:$E$9,2,FALSE),"Sin dato")</f>
        <v/>
      </c>
      <c r="X4926">
        <f>IF(I4926=1,"Varón","Mujer")</f>
        <v/>
      </c>
      <c r="Y4926">
        <f>IFERROR(VLOOKUP(M4926,Tablas_Equivalencia!$G$3:$H$6,2,FALSE),"Sin dato")</f>
        <v/>
      </c>
      <c r="Z4926">
        <f>IF(J4926&lt;=24,"18-24","25-29")</f>
        <v/>
      </c>
      <c r="AA4926">
        <f>IF(M4926&lt;&gt;1,"",IF(P4926=2,1,0))</f>
        <v/>
      </c>
      <c r="AB4926">
        <f>IF(M4926&lt;&gt;1,"",IF(O4926&gt;=2,1,0))</f>
        <v/>
      </c>
      <c r="AC4926">
        <f>IF(M4926&lt;&gt;1,"",IF(OR(Q4926=999,Q4926=""),"",IF(OR(Q4926&lt;35,Q4926&gt;48),1,0)))</f>
        <v/>
      </c>
      <c r="AD4926">
        <f>IF(COUNT(AA4926:AC4926)&lt;3,"",SUM(AA4926:AC4926))</f>
        <v/>
      </c>
      <c r="AE4926">
        <f>IF(L4926&gt;=4,2,IF(L4926&gt;=2,1,0))</f>
        <v/>
      </c>
      <c r="AF4926">
        <f>IF(L4926&gt;=5,1,0)</f>
        <v/>
      </c>
      <c r="AG4926">
        <f>AE4926+AF4926</f>
        <v/>
      </c>
      <c r="AH4926" s="15">
        <f>IF(M4926&lt;&gt;1,"",IF(OR(R4926=-9,R4926=""),"",R4926))</f>
        <v/>
      </c>
      <c r="AI4926">
        <f>IF(M4926&lt;&gt;1,"",IF(OR(Q4926=999,Q4926=""),"",Q4926))</f>
        <v/>
      </c>
    </row>
    <row r="4927">
      <c r="A4927" t="inlineStr">
        <is>
          <t>TQRMNOP126445</t>
        </is>
      </c>
      <c r="B4927" t="n">
        <v>2025</v>
      </c>
      <c r="C4927" t="n">
        <v>1</v>
      </c>
      <c r="D4927" t="n">
        <v>41</v>
      </c>
      <c r="E4927" t="inlineStr">
        <is>
          <t>N</t>
        </is>
      </c>
      <c r="F4927" t="n">
        <v>15</v>
      </c>
      <c r="G4927" t="n">
        <v>794</v>
      </c>
      <c r="H4927" t="n">
        <v>2</v>
      </c>
      <c r="I4927" t="n">
        <v>2</v>
      </c>
      <c r="J4927" t="n">
        <v>27</v>
      </c>
      <c r="K4927" t="n">
        <v>2</v>
      </c>
      <c r="L4927" t="n">
        <v>5</v>
      </c>
      <c r="M4927" t="n">
        <v>3</v>
      </c>
      <c r="R4927" s="15" t="n">
        <v>0</v>
      </c>
      <c r="S4927" s="15" t="n">
        <v>0</v>
      </c>
      <c r="T4927" s="15" t="n">
        <v>0</v>
      </c>
      <c r="U4927" s="15" t="n">
        <v>176900</v>
      </c>
      <c r="V4927">
        <f>IFERROR(VLOOKUP(D4927,Tablas_Equivalencia!$A$3:$B$8,2,FALSE),"Sin dato")</f>
        <v/>
      </c>
      <c r="W4927">
        <f>IFERROR(VLOOKUP(L4927,Tablas_Equivalencia!$D$3:$E$9,2,FALSE),"Sin dato")</f>
        <v/>
      </c>
      <c r="X4927">
        <f>IF(I4927=1,"Varón","Mujer")</f>
        <v/>
      </c>
      <c r="Y4927">
        <f>IFERROR(VLOOKUP(M4927,Tablas_Equivalencia!$G$3:$H$6,2,FALSE),"Sin dato")</f>
        <v/>
      </c>
      <c r="Z4927">
        <f>IF(J4927&lt;=24,"18-24","25-29")</f>
        <v/>
      </c>
      <c r="AA4927">
        <f>IF(M4927&lt;&gt;1,"",IF(P4927=2,1,0))</f>
        <v/>
      </c>
      <c r="AB4927">
        <f>IF(M4927&lt;&gt;1,"",IF(O4927&gt;=2,1,0))</f>
        <v/>
      </c>
      <c r="AC4927">
        <f>IF(M4927&lt;&gt;1,"",IF(OR(Q4927=999,Q4927=""),"",IF(OR(Q4927&lt;35,Q4927&gt;48),1,0)))</f>
        <v/>
      </c>
      <c r="AD4927">
        <f>IF(COUNT(AA4927:AC4927)&lt;3,"",SUM(AA4927:AC4927))</f>
        <v/>
      </c>
      <c r="AE4927">
        <f>IF(L4927&gt;=4,2,IF(L4927&gt;=2,1,0))</f>
        <v/>
      </c>
      <c r="AF4927">
        <f>IF(L4927&gt;=5,1,0)</f>
        <v/>
      </c>
      <c r="AG4927">
        <f>AE4927+AF4927</f>
        <v/>
      </c>
      <c r="AH4927" s="15">
        <f>IF(M4927&lt;&gt;1,"",IF(OR(R4927=-9,R4927=""),"",R4927))</f>
        <v/>
      </c>
      <c r="AI4927">
        <f>IF(M4927&lt;&gt;1,"",IF(OR(Q4927=999,Q4927=""),"",Q4927))</f>
        <v/>
      </c>
    </row>
    <row r="4928">
      <c r="A4928" t="inlineStr">
        <is>
          <t>TQRMNOP126455</t>
        </is>
      </c>
      <c r="B4928" t="n">
        <v>2025</v>
      </c>
      <c r="C4928" t="n">
        <v>1</v>
      </c>
      <c r="D4928" t="n">
        <v>43</v>
      </c>
      <c r="E4928" t="inlineStr">
        <is>
          <t>S</t>
        </is>
      </c>
      <c r="F4928" t="n">
        <v>30</v>
      </c>
      <c r="G4928" t="n">
        <v>1203</v>
      </c>
      <c r="H4928" t="n">
        <v>3</v>
      </c>
      <c r="I4928" t="n">
        <v>1</v>
      </c>
      <c r="J4928" t="n">
        <v>21</v>
      </c>
      <c r="K4928" t="n">
        <v>2</v>
      </c>
      <c r="L4928" t="n">
        <v>3</v>
      </c>
      <c r="M4928" t="n">
        <v>1</v>
      </c>
      <c r="N4928" t="n">
        <v>3</v>
      </c>
      <c r="O4928" t="n">
        <v>1</v>
      </c>
      <c r="P4928" t="n">
        <v>2</v>
      </c>
      <c r="Q4928" t="n">
        <v>38</v>
      </c>
      <c r="R4928" s="15" t="n">
        <v>260000</v>
      </c>
      <c r="S4928" s="15" t="n">
        <v>31000</v>
      </c>
      <c r="T4928" s="15" t="n">
        <v>291000</v>
      </c>
      <c r="U4928" s="15" t="n">
        <v>93900</v>
      </c>
      <c r="V4928">
        <f>IFERROR(VLOOKUP(D4928,Tablas_Equivalencia!$A$3:$B$8,2,FALSE),"Sin dato")</f>
        <v/>
      </c>
      <c r="W4928">
        <f>IFERROR(VLOOKUP(L4928,Tablas_Equivalencia!$D$3:$E$9,2,FALSE),"Sin dato")</f>
        <v/>
      </c>
      <c r="X4928">
        <f>IF(I4928=1,"Varón","Mujer")</f>
        <v/>
      </c>
      <c r="Y4928">
        <f>IFERROR(VLOOKUP(M4928,Tablas_Equivalencia!$G$3:$H$6,2,FALSE),"Sin dato")</f>
        <v/>
      </c>
      <c r="Z4928">
        <f>IF(J4928&lt;=24,"18-24","25-29")</f>
        <v/>
      </c>
      <c r="AA4928">
        <f>IF(M4928&lt;&gt;1,"",IF(P4928=2,1,0))</f>
        <v/>
      </c>
      <c r="AB4928">
        <f>IF(M4928&lt;&gt;1,"",IF(O4928&gt;=2,1,0))</f>
        <v/>
      </c>
      <c r="AC4928">
        <f>IF(M4928&lt;&gt;1,"",IF(OR(Q4928=999,Q4928=""),"",IF(OR(Q4928&lt;35,Q4928&gt;48),1,0)))</f>
        <v/>
      </c>
      <c r="AD4928">
        <f>IF(COUNT(AA4928:AC4928)&lt;3,"",SUM(AA4928:AC4928))</f>
        <v/>
      </c>
      <c r="AE4928">
        <f>IF(L4928&gt;=4,2,IF(L4928&gt;=2,1,0))</f>
        <v/>
      </c>
      <c r="AF4928">
        <f>IF(L4928&gt;=5,1,0)</f>
        <v/>
      </c>
      <c r="AG4928">
        <f>AE4928+AF4928</f>
        <v/>
      </c>
      <c r="AH4928" s="15">
        <f>IF(M4928&lt;&gt;1,"",IF(OR(R4928=-9,R4928=""),"",R4928))</f>
        <v/>
      </c>
      <c r="AI4928">
        <f>IF(M4928&lt;&gt;1,"",IF(OR(Q4928=999,Q4928=""),"",Q4928))</f>
        <v/>
      </c>
    </row>
    <row r="4929">
      <c r="A4929" t="inlineStr">
        <is>
          <t>TQRMNOP126466</t>
        </is>
      </c>
      <c r="B4929" t="n">
        <v>2025</v>
      </c>
      <c r="C4929" t="n">
        <v>1</v>
      </c>
      <c r="D4929" t="n">
        <v>1</v>
      </c>
      <c r="E4929" t="inlineStr">
        <is>
          <t>S</t>
        </is>
      </c>
      <c r="F4929" t="n">
        <v>33</v>
      </c>
      <c r="G4929" t="n">
        <v>861</v>
      </c>
      <c r="H4929" t="n">
        <v>2</v>
      </c>
      <c r="I4929" t="n">
        <v>2</v>
      </c>
      <c r="J4929" t="n">
        <v>29</v>
      </c>
      <c r="K4929" t="n">
        <v>1</v>
      </c>
      <c r="L4929" t="n">
        <v>6</v>
      </c>
      <c r="M4929" t="n">
        <v>1</v>
      </c>
      <c r="N4929" t="n">
        <v>2</v>
      </c>
      <c r="O4929" t="n">
        <v>1</v>
      </c>
      <c r="P4929" t="n">
        <v>1</v>
      </c>
      <c r="Q4929" t="n">
        <v>58</v>
      </c>
      <c r="R4929" s="15" t="n">
        <v>915000</v>
      </c>
      <c r="S4929" s="15" t="n">
        <v>0</v>
      </c>
      <c r="T4929" s="15" t="n">
        <v>915000</v>
      </c>
      <c r="U4929" s="15" t="n">
        <v>181000</v>
      </c>
      <c r="V4929">
        <f>IFERROR(VLOOKUP(D4929,Tablas_Equivalencia!$A$3:$B$8,2,FALSE),"Sin dato")</f>
        <v/>
      </c>
      <c r="W4929">
        <f>IFERROR(VLOOKUP(L4929,Tablas_Equivalencia!$D$3:$E$9,2,FALSE),"Sin dato")</f>
        <v/>
      </c>
      <c r="X4929">
        <f>IF(I4929=1,"Varón","Mujer")</f>
        <v/>
      </c>
      <c r="Y4929">
        <f>IFERROR(VLOOKUP(M4929,Tablas_Equivalencia!$G$3:$H$6,2,FALSE),"Sin dato")</f>
        <v/>
      </c>
      <c r="Z4929">
        <f>IF(J4929&lt;=24,"18-24","25-29")</f>
        <v/>
      </c>
      <c r="AA4929">
        <f>IF(M4929&lt;&gt;1,"",IF(P4929=2,1,0))</f>
        <v/>
      </c>
      <c r="AB4929">
        <f>IF(M4929&lt;&gt;1,"",IF(O4929&gt;=2,1,0))</f>
        <v/>
      </c>
      <c r="AC4929">
        <f>IF(M4929&lt;&gt;1,"",IF(OR(Q4929=999,Q4929=""),"",IF(OR(Q4929&lt;35,Q4929&gt;48),1,0)))</f>
        <v/>
      </c>
      <c r="AD4929">
        <f>IF(COUNT(AA4929:AC4929)&lt;3,"",SUM(AA4929:AC4929))</f>
        <v/>
      </c>
      <c r="AE4929">
        <f>IF(L4929&gt;=4,2,IF(L4929&gt;=2,1,0))</f>
        <v/>
      </c>
      <c r="AF4929">
        <f>IF(L4929&gt;=5,1,0)</f>
        <v/>
      </c>
      <c r="AG4929">
        <f>AE4929+AF4929</f>
        <v/>
      </c>
      <c r="AH4929" s="15">
        <f>IF(M4929&lt;&gt;1,"",IF(OR(R4929=-9,R4929=""),"",R4929))</f>
        <v/>
      </c>
      <c r="AI4929">
        <f>IF(M4929&lt;&gt;1,"",IF(OR(Q4929=999,Q4929=""),"",Q4929))</f>
        <v/>
      </c>
    </row>
    <row r="4930">
      <c r="A4930" t="inlineStr">
        <is>
          <t>TQRMNOP126467</t>
        </is>
      </c>
      <c r="B4930" t="n">
        <v>2025</v>
      </c>
      <c r="C4930" t="n">
        <v>1</v>
      </c>
      <c r="D4930" t="n">
        <v>43</v>
      </c>
      <c r="E4930" t="inlineStr">
        <is>
          <t>S</t>
        </is>
      </c>
      <c r="F4930" t="n">
        <v>36</v>
      </c>
      <c r="G4930" t="n">
        <v>1177</v>
      </c>
      <c r="H4930" t="n">
        <v>3</v>
      </c>
      <c r="I4930" t="n">
        <v>2</v>
      </c>
      <c r="J4930" t="n">
        <v>22</v>
      </c>
      <c r="K4930" t="n">
        <v>1</v>
      </c>
      <c r="L4930" t="n">
        <v>4</v>
      </c>
      <c r="M4930" t="n">
        <v>3</v>
      </c>
      <c r="R4930" s="15" t="n">
        <v>0</v>
      </c>
      <c r="S4930" s="15" t="n">
        <v>78000</v>
      </c>
      <c r="T4930" s="15" t="n">
        <v>78000</v>
      </c>
      <c r="U4930" s="15" t="n">
        <v>189900</v>
      </c>
      <c r="V4930">
        <f>IFERROR(VLOOKUP(D4930,Tablas_Equivalencia!$A$3:$B$8,2,FALSE),"Sin dato")</f>
        <v/>
      </c>
      <c r="W4930">
        <f>IFERROR(VLOOKUP(L4930,Tablas_Equivalencia!$D$3:$E$9,2,FALSE),"Sin dato")</f>
        <v/>
      </c>
      <c r="X4930">
        <f>IF(I4930=1,"Varón","Mujer")</f>
        <v/>
      </c>
      <c r="Y4930">
        <f>IFERROR(VLOOKUP(M4930,Tablas_Equivalencia!$G$3:$H$6,2,FALSE),"Sin dato")</f>
        <v/>
      </c>
      <c r="Z4930">
        <f>IF(J4930&lt;=24,"18-24","25-29")</f>
        <v/>
      </c>
      <c r="AA4930">
        <f>IF(M4930&lt;&gt;1,"",IF(P4930=2,1,0))</f>
        <v/>
      </c>
      <c r="AB4930">
        <f>IF(M4930&lt;&gt;1,"",IF(O4930&gt;=2,1,0))</f>
        <v/>
      </c>
      <c r="AC4930">
        <f>IF(M4930&lt;&gt;1,"",IF(OR(Q4930=999,Q4930=""),"",IF(OR(Q4930&lt;35,Q4930&gt;48),1,0)))</f>
        <v/>
      </c>
      <c r="AD4930">
        <f>IF(COUNT(AA4930:AC4930)&lt;3,"",SUM(AA4930:AC4930))</f>
        <v/>
      </c>
      <c r="AE4930">
        <f>IF(L4930&gt;=4,2,IF(L4930&gt;=2,1,0))</f>
        <v/>
      </c>
      <c r="AF4930">
        <f>IF(L4930&gt;=5,1,0)</f>
        <v/>
      </c>
      <c r="AG4930">
        <f>AE4930+AF4930</f>
        <v/>
      </c>
      <c r="AH4930" s="15">
        <f>IF(M4930&lt;&gt;1,"",IF(OR(R4930=-9,R4930=""),"",R4930))</f>
        <v/>
      </c>
      <c r="AI4930">
        <f>IF(M4930&lt;&gt;1,"",IF(OR(Q4930=999,Q4930=""),"",Q4930))</f>
        <v/>
      </c>
    </row>
    <row r="4931">
      <c r="A4931" t="inlineStr">
        <is>
          <t>TQRMNOP126473</t>
        </is>
      </c>
      <c r="B4931" t="n">
        <v>2025</v>
      </c>
      <c r="C4931" t="n">
        <v>1</v>
      </c>
      <c r="D4931" t="n">
        <v>1</v>
      </c>
      <c r="E4931" t="inlineStr">
        <is>
          <t>S</t>
        </is>
      </c>
      <c r="F4931" t="n">
        <v>33</v>
      </c>
      <c r="G4931" t="n">
        <v>1074</v>
      </c>
      <c r="H4931" t="n">
        <v>1</v>
      </c>
      <c r="I4931" t="n">
        <v>2</v>
      </c>
      <c r="J4931" t="n">
        <v>23</v>
      </c>
      <c r="K4931" t="n">
        <v>2</v>
      </c>
      <c r="L4931" t="n">
        <v>4</v>
      </c>
      <c r="M4931" t="n">
        <v>3</v>
      </c>
      <c r="R4931" s="15" t="n">
        <v>0</v>
      </c>
      <c r="S4931" s="15" t="n">
        <v>0</v>
      </c>
      <c r="T4931" s="15" t="n">
        <v>0</v>
      </c>
      <c r="U4931" s="15" t="n">
        <v>77200</v>
      </c>
      <c r="V4931">
        <f>IFERROR(VLOOKUP(D4931,Tablas_Equivalencia!$A$3:$B$8,2,FALSE),"Sin dato")</f>
        <v/>
      </c>
      <c r="W4931">
        <f>IFERROR(VLOOKUP(L4931,Tablas_Equivalencia!$D$3:$E$9,2,FALSE),"Sin dato")</f>
        <v/>
      </c>
      <c r="X4931">
        <f>IF(I4931=1,"Varón","Mujer")</f>
        <v/>
      </c>
      <c r="Y4931">
        <f>IFERROR(VLOOKUP(M4931,Tablas_Equivalencia!$G$3:$H$6,2,FALSE),"Sin dato")</f>
        <v/>
      </c>
      <c r="Z4931">
        <f>IF(J4931&lt;=24,"18-24","25-29")</f>
        <v/>
      </c>
      <c r="AA4931">
        <f>IF(M4931&lt;&gt;1,"",IF(P4931=2,1,0))</f>
        <v/>
      </c>
      <c r="AB4931">
        <f>IF(M4931&lt;&gt;1,"",IF(O4931&gt;=2,1,0))</f>
        <v/>
      </c>
      <c r="AC4931">
        <f>IF(M4931&lt;&gt;1,"",IF(OR(Q4931=999,Q4931=""),"",IF(OR(Q4931&lt;35,Q4931&gt;48),1,0)))</f>
        <v/>
      </c>
      <c r="AD4931">
        <f>IF(COUNT(AA4931:AC4931)&lt;3,"",SUM(AA4931:AC4931))</f>
        <v/>
      </c>
      <c r="AE4931">
        <f>IF(L4931&gt;=4,2,IF(L4931&gt;=2,1,0))</f>
        <v/>
      </c>
      <c r="AF4931">
        <f>IF(L4931&gt;=5,1,0)</f>
        <v/>
      </c>
      <c r="AG4931">
        <f>AE4931+AF4931</f>
        <v/>
      </c>
      <c r="AH4931" s="15">
        <f>IF(M4931&lt;&gt;1,"",IF(OR(R4931=-9,R4931=""),"",R4931))</f>
        <v/>
      </c>
      <c r="AI4931">
        <f>IF(M4931&lt;&gt;1,"",IF(OR(Q4931=999,Q4931=""),"",Q4931))</f>
        <v/>
      </c>
    </row>
    <row r="4932">
      <c r="A4932" t="inlineStr">
        <is>
          <t>TQRMNOP126482</t>
        </is>
      </c>
      <c r="B4932" t="n">
        <v>2025</v>
      </c>
      <c r="C4932" t="n">
        <v>1</v>
      </c>
      <c r="D4932" t="n">
        <v>40</v>
      </c>
      <c r="E4932" t="inlineStr">
        <is>
          <t>N</t>
        </is>
      </c>
      <c r="F4932" t="n">
        <v>22</v>
      </c>
      <c r="G4932" t="n">
        <v>1299</v>
      </c>
      <c r="H4932" t="n">
        <v>3</v>
      </c>
      <c r="I4932" t="n">
        <v>2</v>
      </c>
      <c r="J4932" t="n">
        <v>27</v>
      </c>
      <c r="K4932" t="n">
        <v>2</v>
      </c>
      <c r="L4932" t="n">
        <v>3</v>
      </c>
      <c r="M4932" t="n">
        <v>1</v>
      </c>
      <c r="N4932" t="n">
        <v>3</v>
      </c>
      <c r="O4932" t="n">
        <v>2</v>
      </c>
      <c r="P4932" t="n">
        <v>2</v>
      </c>
      <c r="Q4932" t="n">
        <v>22</v>
      </c>
      <c r="R4932" s="15" t="n">
        <v>-9</v>
      </c>
      <c r="S4932" s="15" t="n">
        <v>0</v>
      </c>
      <c r="T4932" s="15" t="n">
        <v>0</v>
      </c>
      <c r="U4932" s="15" t="n">
        <v>207100</v>
      </c>
      <c r="V4932">
        <f>IFERROR(VLOOKUP(D4932,Tablas_Equivalencia!$A$3:$B$8,2,FALSE),"Sin dato")</f>
        <v/>
      </c>
      <c r="W4932">
        <f>IFERROR(VLOOKUP(L4932,Tablas_Equivalencia!$D$3:$E$9,2,FALSE),"Sin dato")</f>
        <v/>
      </c>
      <c r="X4932">
        <f>IF(I4932=1,"Varón","Mujer")</f>
        <v/>
      </c>
      <c r="Y4932">
        <f>IFERROR(VLOOKUP(M4932,Tablas_Equivalencia!$G$3:$H$6,2,FALSE),"Sin dato")</f>
        <v/>
      </c>
      <c r="Z4932">
        <f>IF(J4932&lt;=24,"18-24","25-29")</f>
        <v/>
      </c>
      <c r="AA4932">
        <f>IF(M4932&lt;&gt;1,"",IF(P4932=2,1,0))</f>
        <v/>
      </c>
      <c r="AB4932">
        <f>IF(M4932&lt;&gt;1,"",IF(O4932&gt;=2,1,0))</f>
        <v/>
      </c>
      <c r="AC4932">
        <f>IF(M4932&lt;&gt;1,"",IF(OR(Q4932=999,Q4932=""),"",IF(OR(Q4932&lt;35,Q4932&gt;48),1,0)))</f>
        <v/>
      </c>
      <c r="AD4932">
        <f>IF(COUNT(AA4932:AC4932)&lt;3,"",SUM(AA4932:AC4932))</f>
        <v/>
      </c>
      <c r="AE4932">
        <f>IF(L4932&gt;=4,2,IF(L4932&gt;=2,1,0))</f>
        <v/>
      </c>
      <c r="AF4932">
        <f>IF(L4932&gt;=5,1,0)</f>
        <v/>
      </c>
      <c r="AG4932">
        <f>AE4932+AF4932</f>
        <v/>
      </c>
      <c r="AH4932" s="15">
        <f>IF(M4932&lt;&gt;1,"",IF(OR(R4932=-9,R4932=""),"",R4932))</f>
        <v/>
      </c>
      <c r="AI4932">
        <f>IF(M4932&lt;&gt;1,"",IF(OR(Q4932=999,Q4932=""),"",Q4932))</f>
        <v/>
      </c>
    </row>
    <row r="4933">
      <c r="A4933" t="inlineStr">
        <is>
          <t>TQRMNOP126487</t>
        </is>
      </c>
      <c r="B4933" t="n">
        <v>2025</v>
      </c>
      <c r="C4933" t="n">
        <v>1</v>
      </c>
      <c r="D4933" t="n">
        <v>40</v>
      </c>
      <c r="E4933" t="inlineStr">
        <is>
          <t>N</t>
        </is>
      </c>
      <c r="F4933" t="n">
        <v>23</v>
      </c>
      <c r="G4933" t="n">
        <v>1819</v>
      </c>
      <c r="H4933" t="n">
        <v>1</v>
      </c>
      <c r="I4933" t="n">
        <v>1</v>
      </c>
      <c r="J4933" t="n">
        <v>25</v>
      </c>
      <c r="K4933" t="n">
        <v>2</v>
      </c>
      <c r="L4933" t="n">
        <v>3</v>
      </c>
      <c r="M4933" t="n">
        <v>1</v>
      </c>
      <c r="N4933" t="n">
        <v>3</v>
      </c>
      <c r="O4933" t="n">
        <v>2</v>
      </c>
      <c r="P4933" t="n">
        <v>2</v>
      </c>
      <c r="Q4933" t="n">
        <v>17</v>
      </c>
      <c r="R4933" s="15" t="n">
        <v>263000</v>
      </c>
      <c r="S4933" s="15" t="n">
        <v>0</v>
      </c>
      <c r="T4933" s="15" t="n">
        <v>263000</v>
      </c>
      <c r="U4933" s="15" t="n">
        <v>236500</v>
      </c>
      <c r="V4933">
        <f>IFERROR(VLOOKUP(D4933,Tablas_Equivalencia!$A$3:$B$8,2,FALSE),"Sin dato")</f>
        <v/>
      </c>
      <c r="W4933">
        <f>IFERROR(VLOOKUP(L4933,Tablas_Equivalencia!$D$3:$E$9,2,FALSE),"Sin dato")</f>
        <v/>
      </c>
      <c r="X4933">
        <f>IF(I4933=1,"Varón","Mujer")</f>
        <v/>
      </c>
      <c r="Y4933">
        <f>IFERROR(VLOOKUP(M4933,Tablas_Equivalencia!$G$3:$H$6,2,FALSE),"Sin dato")</f>
        <v/>
      </c>
      <c r="Z4933">
        <f>IF(J4933&lt;=24,"18-24","25-29")</f>
        <v/>
      </c>
      <c r="AA4933">
        <f>IF(M4933&lt;&gt;1,"",IF(P4933=2,1,0))</f>
        <v/>
      </c>
      <c r="AB4933">
        <f>IF(M4933&lt;&gt;1,"",IF(O4933&gt;=2,1,0))</f>
        <v/>
      </c>
      <c r="AC4933">
        <f>IF(M4933&lt;&gt;1,"",IF(OR(Q4933=999,Q4933=""),"",IF(OR(Q4933&lt;35,Q4933&gt;48),1,0)))</f>
        <v/>
      </c>
      <c r="AD4933">
        <f>IF(COUNT(AA4933:AC4933)&lt;3,"",SUM(AA4933:AC4933))</f>
        <v/>
      </c>
      <c r="AE4933">
        <f>IF(L4933&gt;=4,2,IF(L4933&gt;=2,1,0))</f>
        <v/>
      </c>
      <c r="AF4933">
        <f>IF(L4933&gt;=5,1,0)</f>
        <v/>
      </c>
      <c r="AG4933">
        <f>AE4933+AF4933</f>
        <v/>
      </c>
      <c r="AH4933" s="15">
        <f>IF(M4933&lt;&gt;1,"",IF(OR(R4933=-9,R4933=""),"",R4933))</f>
        <v/>
      </c>
      <c r="AI4933">
        <f>IF(M4933&lt;&gt;1,"",IF(OR(Q4933=999,Q4933=""),"",Q4933))</f>
        <v/>
      </c>
    </row>
    <row r="4934">
      <c r="A4934" t="inlineStr">
        <is>
          <t>TQRMNOP126488</t>
        </is>
      </c>
      <c r="B4934" t="n">
        <v>2025</v>
      </c>
      <c r="C4934" t="n">
        <v>1</v>
      </c>
      <c r="D4934" t="n">
        <v>43</v>
      </c>
      <c r="E4934" t="inlineStr">
        <is>
          <t>S</t>
        </is>
      </c>
      <c r="F4934" t="n">
        <v>20</v>
      </c>
      <c r="G4934" t="n">
        <v>1428</v>
      </c>
      <c r="H4934" t="n">
        <v>10</v>
      </c>
      <c r="I4934" t="n">
        <v>1</v>
      </c>
      <c r="J4934" t="n">
        <v>27</v>
      </c>
      <c r="K4934" t="n">
        <v>1</v>
      </c>
      <c r="L4934" t="n">
        <v>5</v>
      </c>
      <c r="M4934" t="n">
        <v>1</v>
      </c>
      <c r="N4934" t="n">
        <v>3</v>
      </c>
      <c r="O4934" t="n">
        <v>1</v>
      </c>
      <c r="P4934" t="n">
        <v>1</v>
      </c>
      <c r="Q4934" t="n">
        <v>16</v>
      </c>
      <c r="R4934" s="15" t="n">
        <v>601000</v>
      </c>
      <c r="S4934" s="15" t="n">
        <v>105000</v>
      </c>
      <c r="T4934" s="15" t="n">
        <v>706000</v>
      </c>
      <c r="U4934" s="15" t="n">
        <v>148300</v>
      </c>
      <c r="V4934">
        <f>IFERROR(VLOOKUP(D4934,Tablas_Equivalencia!$A$3:$B$8,2,FALSE),"Sin dato")</f>
        <v/>
      </c>
      <c r="W4934">
        <f>IFERROR(VLOOKUP(L4934,Tablas_Equivalencia!$D$3:$E$9,2,FALSE),"Sin dato")</f>
        <v/>
      </c>
      <c r="X4934">
        <f>IF(I4934=1,"Varón","Mujer")</f>
        <v/>
      </c>
      <c r="Y4934">
        <f>IFERROR(VLOOKUP(M4934,Tablas_Equivalencia!$G$3:$H$6,2,FALSE),"Sin dato")</f>
        <v/>
      </c>
      <c r="Z4934">
        <f>IF(J4934&lt;=24,"18-24","25-29")</f>
        <v/>
      </c>
      <c r="AA4934">
        <f>IF(M4934&lt;&gt;1,"",IF(P4934=2,1,0))</f>
        <v/>
      </c>
      <c r="AB4934">
        <f>IF(M4934&lt;&gt;1,"",IF(O4934&gt;=2,1,0))</f>
        <v/>
      </c>
      <c r="AC4934">
        <f>IF(M4934&lt;&gt;1,"",IF(OR(Q4934=999,Q4934=""),"",IF(OR(Q4934&lt;35,Q4934&gt;48),1,0)))</f>
        <v/>
      </c>
      <c r="AD4934">
        <f>IF(COUNT(AA4934:AC4934)&lt;3,"",SUM(AA4934:AC4934))</f>
        <v/>
      </c>
      <c r="AE4934">
        <f>IF(L4934&gt;=4,2,IF(L4934&gt;=2,1,0))</f>
        <v/>
      </c>
      <c r="AF4934">
        <f>IF(L4934&gt;=5,1,0)</f>
        <v/>
      </c>
      <c r="AG4934">
        <f>AE4934+AF4934</f>
        <v/>
      </c>
      <c r="AH4934" s="15">
        <f>IF(M4934&lt;&gt;1,"",IF(OR(R4934=-9,R4934=""),"",R4934))</f>
        <v/>
      </c>
      <c r="AI4934">
        <f>IF(M4934&lt;&gt;1,"",IF(OR(Q4934=999,Q4934=""),"",Q4934))</f>
        <v/>
      </c>
    </row>
    <row r="4935">
      <c r="A4935" t="inlineStr">
        <is>
          <t>TQRMNOP126489</t>
        </is>
      </c>
      <c r="B4935" t="n">
        <v>2025</v>
      </c>
      <c r="C4935" t="n">
        <v>1</v>
      </c>
      <c r="D4935" t="n">
        <v>42</v>
      </c>
      <c r="E4935" t="inlineStr">
        <is>
          <t>S</t>
        </is>
      </c>
      <c r="F4935" t="n">
        <v>10</v>
      </c>
      <c r="G4935" t="n">
        <v>1401</v>
      </c>
      <c r="H4935" t="n">
        <v>1</v>
      </c>
      <c r="I4935" t="n">
        <v>1</v>
      </c>
      <c r="J4935" t="n">
        <v>27</v>
      </c>
      <c r="K4935" t="n">
        <v>1</v>
      </c>
      <c r="L4935" t="n">
        <v>5</v>
      </c>
      <c r="M4935" t="n">
        <v>1</v>
      </c>
      <c r="N4935" t="n">
        <v>3</v>
      </c>
      <c r="O4935" t="n">
        <v>1</v>
      </c>
      <c r="P4935" t="n">
        <v>1</v>
      </c>
      <c r="Q4935" t="n">
        <v>36</v>
      </c>
      <c r="R4935" s="15" t="n">
        <v>-9</v>
      </c>
      <c r="S4935" s="15" t="n">
        <v>0</v>
      </c>
      <c r="T4935" s="15" t="n">
        <v>0</v>
      </c>
      <c r="U4935" s="15" t="n">
        <v>231700</v>
      </c>
      <c r="V4935">
        <f>IFERROR(VLOOKUP(D4935,Tablas_Equivalencia!$A$3:$B$8,2,FALSE),"Sin dato")</f>
        <v/>
      </c>
      <c r="W4935">
        <f>IFERROR(VLOOKUP(L4935,Tablas_Equivalencia!$D$3:$E$9,2,FALSE),"Sin dato")</f>
        <v/>
      </c>
      <c r="X4935">
        <f>IF(I4935=1,"Varón","Mujer")</f>
        <v/>
      </c>
      <c r="Y4935">
        <f>IFERROR(VLOOKUP(M4935,Tablas_Equivalencia!$G$3:$H$6,2,FALSE),"Sin dato")</f>
        <v/>
      </c>
      <c r="Z4935">
        <f>IF(J4935&lt;=24,"18-24","25-29")</f>
        <v/>
      </c>
      <c r="AA4935">
        <f>IF(M4935&lt;&gt;1,"",IF(P4935=2,1,0))</f>
        <v/>
      </c>
      <c r="AB4935">
        <f>IF(M4935&lt;&gt;1,"",IF(O4935&gt;=2,1,0))</f>
        <v/>
      </c>
      <c r="AC4935">
        <f>IF(M4935&lt;&gt;1,"",IF(OR(Q4935=999,Q4935=""),"",IF(OR(Q4935&lt;35,Q4935&gt;48),1,0)))</f>
        <v/>
      </c>
      <c r="AD4935">
        <f>IF(COUNT(AA4935:AC4935)&lt;3,"",SUM(AA4935:AC4935))</f>
        <v/>
      </c>
      <c r="AE4935">
        <f>IF(L4935&gt;=4,2,IF(L4935&gt;=2,1,0))</f>
        <v/>
      </c>
      <c r="AF4935">
        <f>IF(L4935&gt;=5,1,0)</f>
        <v/>
      </c>
      <c r="AG4935">
        <f>AE4935+AF4935</f>
        <v/>
      </c>
      <c r="AH4935" s="15">
        <f>IF(M4935&lt;&gt;1,"",IF(OR(R4935=-9,R4935=""),"",R4935))</f>
        <v/>
      </c>
      <c r="AI4935">
        <f>IF(M4935&lt;&gt;1,"",IF(OR(Q4935=999,Q4935=""),"",Q4935))</f>
        <v/>
      </c>
    </row>
    <row r="4936">
      <c r="A4936" t="inlineStr">
        <is>
          <t>TQRMNOP126490</t>
        </is>
      </c>
      <c r="B4936" t="n">
        <v>2025</v>
      </c>
      <c r="C4936" t="n">
        <v>1</v>
      </c>
      <c r="D4936" t="n">
        <v>41</v>
      </c>
      <c r="E4936" t="inlineStr">
        <is>
          <t>S</t>
        </is>
      </c>
      <c r="F4936" t="n">
        <v>8</v>
      </c>
      <c r="G4936" t="n">
        <v>1494</v>
      </c>
      <c r="H4936" t="n">
        <v>3</v>
      </c>
      <c r="I4936" t="n">
        <v>2</v>
      </c>
      <c r="J4936" t="n">
        <v>19</v>
      </c>
      <c r="K4936" t="n">
        <v>2</v>
      </c>
      <c r="L4936" t="n">
        <v>2</v>
      </c>
      <c r="M4936" t="n">
        <v>3</v>
      </c>
      <c r="R4936" s="15" t="n">
        <v>0</v>
      </c>
      <c r="S4936" s="15" t="n">
        <v>0</v>
      </c>
      <c r="T4936" s="15" t="n">
        <v>0</v>
      </c>
      <c r="U4936" s="15" t="n">
        <v>438000</v>
      </c>
      <c r="V4936">
        <f>IFERROR(VLOOKUP(D4936,Tablas_Equivalencia!$A$3:$B$8,2,FALSE),"Sin dato")</f>
        <v/>
      </c>
      <c r="W4936">
        <f>IFERROR(VLOOKUP(L4936,Tablas_Equivalencia!$D$3:$E$9,2,FALSE),"Sin dato")</f>
        <v/>
      </c>
      <c r="X4936">
        <f>IF(I4936=1,"Varón","Mujer")</f>
        <v/>
      </c>
      <c r="Y4936">
        <f>IFERROR(VLOOKUP(M4936,Tablas_Equivalencia!$G$3:$H$6,2,FALSE),"Sin dato")</f>
        <v/>
      </c>
      <c r="Z4936">
        <f>IF(J4936&lt;=24,"18-24","25-29")</f>
        <v/>
      </c>
      <c r="AA4936">
        <f>IF(M4936&lt;&gt;1,"",IF(P4936=2,1,0))</f>
        <v/>
      </c>
      <c r="AB4936">
        <f>IF(M4936&lt;&gt;1,"",IF(O4936&gt;=2,1,0))</f>
        <v/>
      </c>
      <c r="AC4936">
        <f>IF(M4936&lt;&gt;1,"",IF(OR(Q4936=999,Q4936=""),"",IF(OR(Q4936&lt;35,Q4936&gt;48),1,0)))</f>
        <v/>
      </c>
      <c r="AD4936">
        <f>IF(COUNT(AA4936:AC4936)&lt;3,"",SUM(AA4936:AC4936))</f>
        <v/>
      </c>
      <c r="AE4936">
        <f>IF(L4936&gt;=4,2,IF(L4936&gt;=2,1,0))</f>
        <v/>
      </c>
      <c r="AF4936">
        <f>IF(L4936&gt;=5,1,0)</f>
        <v/>
      </c>
      <c r="AG4936">
        <f>AE4936+AF4936</f>
        <v/>
      </c>
      <c r="AH4936" s="15">
        <f>IF(M4936&lt;&gt;1,"",IF(OR(R4936=-9,R4936=""),"",R4936))</f>
        <v/>
      </c>
      <c r="AI4936">
        <f>IF(M4936&lt;&gt;1,"",IF(OR(Q4936=999,Q4936=""),"",Q4936))</f>
        <v/>
      </c>
    </row>
    <row r="4937">
      <c r="A4937" t="inlineStr">
        <is>
          <t>TQRMNOP126495</t>
        </is>
      </c>
      <c r="B4937" t="n">
        <v>2025</v>
      </c>
      <c r="C4937" t="n">
        <v>1</v>
      </c>
      <c r="D4937" t="n">
        <v>1</v>
      </c>
      <c r="E4937" t="inlineStr">
        <is>
          <t>S</t>
        </is>
      </c>
      <c r="F4937" t="n">
        <v>32</v>
      </c>
      <c r="G4937" t="n">
        <v>492</v>
      </c>
      <c r="H4937" t="n">
        <v>3</v>
      </c>
      <c r="I4937" t="n">
        <v>2</v>
      </c>
      <c r="J4937" t="n">
        <v>25</v>
      </c>
      <c r="K4937" t="n">
        <v>1</v>
      </c>
      <c r="L4937" t="n">
        <v>5</v>
      </c>
      <c r="M4937" t="n">
        <v>3</v>
      </c>
      <c r="R4937" s="15" t="n">
        <v>0</v>
      </c>
      <c r="S4937" s="15" t="n">
        <v>131000</v>
      </c>
      <c r="T4937" s="15" t="n">
        <v>131000</v>
      </c>
      <c r="U4937" s="15" t="n">
        <v>186900</v>
      </c>
      <c r="V4937">
        <f>IFERROR(VLOOKUP(D4937,Tablas_Equivalencia!$A$3:$B$8,2,FALSE),"Sin dato")</f>
        <v/>
      </c>
      <c r="W4937">
        <f>IFERROR(VLOOKUP(L4937,Tablas_Equivalencia!$D$3:$E$9,2,FALSE),"Sin dato")</f>
        <v/>
      </c>
      <c r="X4937">
        <f>IF(I4937=1,"Varón","Mujer")</f>
        <v/>
      </c>
      <c r="Y4937">
        <f>IFERROR(VLOOKUP(M4937,Tablas_Equivalencia!$G$3:$H$6,2,FALSE),"Sin dato")</f>
        <v/>
      </c>
      <c r="Z4937">
        <f>IF(J4937&lt;=24,"18-24","25-29")</f>
        <v/>
      </c>
      <c r="AA4937">
        <f>IF(M4937&lt;&gt;1,"",IF(P4937=2,1,0))</f>
        <v/>
      </c>
      <c r="AB4937">
        <f>IF(M4937&lt;&gt;1,"",IF(O4937&gt;=2,1,0))</f>
        <v/>
      </c>
      <c r="AC4937">
        <f>IF(M4937&lt;&gt;1,"",IF(OR(Q4937=999,Q4937=""),"",IF(OR(Q4937&lt;35,Q4937&gt;48),1,0)))</f>
        <v/>
      </c>
      <c r="AD4937">
        <f>IF(COUNT(AA4937:AC4937)&lt;3,"",SUM(AA4937:AC4937))</f>
        <v/>
      </c>
      <c r="AE4937">
        <f>IF(L4937&gt;=4,2,IF(L4937&gt;=2,1,0))</f>
        <v/>
      </c>
      <c r="AF4937">
        <f>IF(L4937&gt;=5,1,0)</f>
        <v/>
      </c>
      <c r="AG4937">
        <f>AE4937+AF4937</f>
        <v/>
      </c>
      <c r="AH4937" s="15">
        <f>IF(M4937&lt;&gt;1,"",IF(OR(R4937=-9,R4937=""),"",R4937))</f>
        <v/>
      </c>
      <c r="AI4937">
        <f>IF(M4937&lt;&gt;1,"",IF(OR(Q4937=999,Q4937=""),"",Q4937))</f>
        <v/>
      </c>
    </row>
    <row r="4938">
      <c r="A4938" t="inlineStr">
        <is>
          <t>TQRMNOP126499</t>
        </is>
      </c>
      <c r="B4938" t="n">
        <v>2025</v>
      </c>
      <c r="C4938" t="n">
        <v>1</v>
      </c>
      <c r="D4938" t="n">
        <v>1</v>
      </c>
      <c r="E4938" t="inlineStr">
        <is>
          <t>S</t>
        </is>
      </c>
      <c r="F4938" t="n">
        <v>32</v>
      </c>
      <c r="G4938" t="n">
        <v>948</v>
      </c>
      <c r="H4938" t="n">
        <v>3</v>
      </c>
      <c r="I4938" t="n">
        <v>2</v>
      </c>
      <c r="J4938" t="n">
        <v>25</v>
      </c>
      <c r="K4938" t="n">
        <v>2</v>
      </c>
      <c r="L4938" t="n">
        <v>3</v>
      </c>
      <c r="M4938" t="n">
        <v>2</v>
      </c>
      <c r="R4938" s="15" t="n">
        <v>0</v>
      </c>
      <c r="S4938" s="15" t="n">
        <v>0</v>
      </c>
      <c r="T4938" s="15" t="n">
        <v>0</v>
      </c>
      <c r="U4938" s="15" t="n">
        <v>92100</v>
      </c>
      <c r="V4938">
        <f>IFERROR(VLOOKUP(D4938,Tablas_Equivalencia!$A$3:$B$8,2,FALSE),"Sin dato")</f>
        <v/>
      </c>
      <c r="W4938">
        <f>IFERROR(VLOOKUP(L4938,Tablas_Equivalencia!$D$3:$E$9,2,FALSE),"Sin dato")</f>
        <v/>
      </c>
      <c r="X4938">
        <f>IF(I4938=1,"Varón","Mujer")</f>
        <v/>
      </c>
      <c r="Y4938">
        <f>IFERROR(VLOOKUP(M4938,Tablas_Equivalencia!$G$3:$H$6,2,FALSE),"Sin dato")</f>
        <v/>
      </c>
      <c r="Z4938">
        <f>IF(J4938&lt;=24,"18-24","25-29")</f>
        <v/>
      </c>
      <c r="AA4938">
        <f>IF(M4938&lt;&gt;1,"",IF(P4938=2,1,0))</f>
        <v/>
      </c>
      <c r="AB4938">
        <f>IF(M4938&lt;&gt;1,"",IF(O4938&gt;=2,1,0))</f>
        <v/>
      </c>
      <c r="AC4938">
        <f>IF(M4938&lt;&gt;1,"",IF(OR(Q4938=999,Q4938=""),"",IF(OR(Q4938&lt;35,Q4938&gt;48),1,0)))</f>
        <v/>
      </c>
      <c r="AD4938">
        <f>IF(COUNT(AA4938:AC4938)&lt;3,"",SUM(AA4938:AC4938))</f>
        <v/>
      </c>
      <c r="AE4938">
        <f>IF(L4938&gt;=4,2,IF(L4938&gt;=2,1,0))</f>
        <v/>
      </c>
      <c r="AF4938">
        <f>IF(L4938&gt;=5,1,0)</f>
        <v/>
      </c>
      <c r="AG4938">
        <f>AE4938+AF4938</f>
        <v/>
      </c>
      <c r="AH4938" s="15">
        <f>IF(M4938&lt;&gt;1,"",IF(OR(R4938=-9,R4938=""),"",R4938))</f>
        <v/>
      </c>
      <c r="AI4938">
        <f>IF(M4938&lt;&gt;1,"",IF(OR(Q4938=999,Q4938=""),"",Q4938))</f>
        <v/>
      </c>
    </row>
    <row r="4939">
      <c r="A4939" t="inlineStr">
        <is>
          <t>TQRMNOP126500</t>
        </is>
      </c>
      <c r="B4939" t="n">
        <v>2025</v>
      </c>
      <c r="C4939" t="n">
        <v>1</v>
      </c>
      <c r="D4939" t="n">
        <v>1</v>
      </c>
      <c r="E4939" t="inlineStr">
        <is>
          <t>S</t>
        </is>
      </c>
      <c r="F4939" t="n">
        <v>32</v>
      </c>
      <c r="G4939" t="n">
        <v>794</v>
      </c>
      <c r="H4939" t="n">
        <v>3</v>
      </c>
      <c r="I4939" t="n">
        <v>1</v>
      </c>
      <c r="J4939" t="n">
        <v>28</v>
      </c>
      <c r="K4939" t="n">
        <v>2</v>
      </c>
      <c r="L4939" t="n">
        <v>4</v>
      </c>
      <c r="M4939" t="n">
        <v>1</v>
      </c>
      <c r="N4939" t="n">
        <v>3</v>
      </c>
      <c r="O4939" t="n">
        <v>1</v>
      </c>
      <c r="P4939" t="n">
        <v>1</v>
      </c>
      <c r="Q4939" t="n">
        <v>42</v>
      </c>
      <c r="R4939" s="15" t="n">
        <v>769000</v>
      </c>
      <c r="S4939" s="15" t="n">
        <v>0</v>
      </c>
      <c r="T4939" s="15" t="n">
        <v>769000</v>
      </c>
      <c r="U4939" s="15" t="n">
        <v>392200</v>
      </c>
      <c r="V4939">
        <f>IFERROR(VLOOKUP(D4939,Tablas_Equivalencia!$A$3:$B$8,2,FALSE),"Sin dato")</f>
        <v/>
      </c>
      <c r="W4939">
        <f>IFERROR(VLOOKUP(L4939,Tablas_Equivalencia!$D$3:$E$9,2,FALSE),"Sin dato")</f>
        <v/>
      </c>
      <c r="X4939">
        <f>IF(I4939=1,"Varón","Mujer")</f>
        <v/>
      </c>
      <c r="Y4939">
        <f>IFERROR(VLOOKUP(M4939,Tablas_Equivalencia!$G$3:$H$6,2,FALSE),"Sin dato")</f>
        <v/>
      </c>
      <c r="Z4939">
        <f>IF(J4939&lt;=24,"18-24","25-29")</f>
        <v/>
      </c>
      <c r="AA4939">
        <f>IF(M4939&lt;&gt;1,"",IF(P4939=2,1,0))</f>
        <v/>
      </c>
      <c r="AB4939">
        <f>IF(M4939&lt;&gt;1,"",IF(O4939&gt;=2,1,0))</f>
        <v/>
      </c>
      <c r="AC4939">
        <f>IF(M4939&lt;&gt;1,"",IF(OR(Q4939=999,Q4939=""),"",IF(OR(Q4939&lt;35,Q4939&gt;48),1,0)))</f>
        <v/>
      </c>
      <c r="AD4939">
        <f>IF(COUNT(AA4939:AC4939)&lt;3,"",SUM(AA4939:AC4939))</f>
        <v/>
      </c>
      <c r="AE4939">
        <f>IF(L4939&gt;=4,2,IF(L4939&gt;=2,1,0))</f>
        <v/>
      </c>
      <c r="AF4939">
        <f>IF(L4939&gt;=5,1,0)</f>
        <v/>
      </c>
      <c r="AG4939">
        <f>AE4939+AF4939</f>
        <v/>
      </c>
      <c r="AH4939" s="15">
        <f>IF(M4939&lt;&gt;1,"",IF(OR(R4939=-9,R4939=""),"",R4939))</f>
        <v/>
      </c>
      <c r="AI4939">
        <f>IF(M4939&lt;&gt;1,"",IF(OR(Q4939=999,Q4939=""),"",Q4939))</f>
        <v/>
      </c>
    </row>
    <row r="4940">
      <c r="A4940" t="inlineStr">
        <is>
          <t>TQRMNOP126506</t>
        </is>
      </c>
      <c r="B4940" t="n">
        <v>2025</v>
      </c>
      <c r="C4940" t="n">
        <v>1</v>
      </c>
      <c r="D4940" t="n">
        <v>1</v>
      </c>
      <c r="E4940" t="inlineStr">
        <is>
          <t>S</t>
        </is>
      </c>
      <c r="F4940" t="n">
        <v>32</v>
      </c>
      <c r="G4940" t="n">
        <v>680</v>
      </c>
      <c r="H4940" t="n">
        <v>2</v>
      </c>
      <c r="I4940" t="n">
        <v>2</v>
      </c>
      <c r="J4940" t="n">
        <v>19</v>
      </c>
      <c r="K4940" t="n">
        <v>2</v>
      </c>
      <c r="L4940" t="n">
        <v>3</v>
      </c>
      <c r="M4940" t="n">
        <v>3</v>
      </c>
      <c r="R4940" s="15" t="n">
        <v>0</v>
      </c>
      <c r="S4940" s="15" t="n">
        <v>109000</v>
      </c>
      <c r="T4940" s="15" t="n">
        <v>109000</v>
      </c>
      <c r="U4940" s="15" t="n">
        <v>430600</v>
      </c>
      <c r="V4940">
        <f>IFERROR(VLOOKUP(D4940,Tablas_Equivalencia!$A$3:$B$8,2,FALSE),"Sin dato")</f>
        <v/>
      </c>
      <c r="W4940">
        <f>IFERROR(VLOOKUP(L4940,Tablas_Equivalencia!$D$3:$E$9,2,FALSE),"Sin dato")</f>
        <v/>
      </c>
      <c r="X4940">
        <f>IF(I4940=1,"Varón","Mujer")</f>
        <v/>
      </c>
      <c r="Y4940">
        <f>IFERROR(VLOOKUP(M4940,Tablas_Equivalencia!$G$3:$H$6,2,FALSE),"Sin dato")</f>
        <v/>
      </c>
      <c r="Z4940">
        <f>IF(J4940&lt;=24,"18-24","25-29")</f>
        <v/>
      </c>
      <c r="AA4940">
        <f>IF(M4940&lt;&gt;1,"",IF(P4940=2,1,0))</f>
        <v/>
      </c>
      <c r="AB4940">
        <f>IF(M4940&lt;&gt;1,"",IF(O4940&gt;=2,1,0))</f>
        <v/>
      </c>
      <c r="AC4940">
        <f>IF(M4940&lt;&gt;1,"",IF(OR(Q4940=999,Q4940=""),"",IF(OR(Q4940&lt;35,Q4940&gt;48),1,0)))</f>
        <v/>
      </c>
      <c r="AD4940">
        <f>IF(COUNT(AA4940:AC4940)&lt;3,"",SUM(AA4940:AC4940))</f>
        <v/>
      </c>
      <c r="AE4940">
        <f>IF(L4940&gt;=4,2,IF(L4940&gt;=2,1,0))</f>
        <v/>
      </c>
      <c r="AF4940">
        <f>IF(L4940&gt;=5,1,0)</f>
        <v/>
      </c>
      <c r="AG4940">
        <f>AE4940+AF4940</f>
        <v/>
      </c>
      <c r="AH4940" s="15">
        <f>IF(M4940&lt;&gt;1,"",IF(OR(R4940=-9,R4940=""),"",R4940))</f>
        <v/>
      </c>
      <c r="AI4940">
        <f>IF(M4940&lt;&gt;1,"",IF(OR(Q4940=999,Q4940=""),"",Q4940))</f>
        <v/>
      </c>
    </row>
    <row r="4941">
      <c r="A4941" t="inlineStr">
        <is>
          <t>TQRMNOP126507</t>
        </is>
      </c>
      <c r="B4941" t="n">
        <v>2025</v>
      </c>
      <c r="C4941" t="n">
        <v>1</v>
      </c>
      <c r="D4941" t="n">
        <v>40</v>
      </c>
      <c r="E4941" t="inlineStr">
        <is>
          <t>N</t>
        </is>
      </c>
      <c r="F4941" t="n">
        <v>22</v>
      </c>
      <c r="G4941" t="n">
        <v>856</v>
      </c>
      <c r="H4941" t="n">
        <v>3</v>
      </c>
      <c r="I4941" t="n">
        <v>1</v>
      </c>
      <c r="J4941" t="n">
        <v>27</v>
      </c>
      <c r="K4941" t="n">
        <v>2</v>
      </c>
      <c r="L4941" t="n">
        <v>5</v>
      </c>
      <c r="M4941" t="n">
        <v>1</v>
      </c>
      <c r="N4941" t="n">
        <v>3</v>
      </c>
      <c r="O4941" t="n">
        <v>1</v>
      </c>
      <c r="P4941" t="n">
        <v>1</v>
      </c>
      <c r="Q4941" t="n">
        <v>18</v>
      </c>
      <c r="R4941" s="15" t="n">
        <v>642000</v>
      </c>
      <c r="S4941" s="15" t="n">
        <v>267000</v>
      </c>
      <c r="T4941" s="15" t="n">
        <v>909000</v>
      </c>
      <c r="U4941" s="15" t="n">
        <v>220800</v>
      </c>
      <c r="V4941">
        <f>IFERROR(VLOOKUP(D4941,Tablas_Equivalencia!$A$3:$B$8,2,FALSE),"Sin dato")</f>
        <v/>
      </c>
      <c r="W4941">
        <f>IFERROR(VLOOKUP(L4941,Tablas_Equivalencia!$D$3:$E$9,2,FALSE),"Sin dato")</f>
        <v/>
      </c>
      <c r="X4941">
        <f>IF(I4941=1,"Varón","Mujer")</f>
        <v/>
      </c>
      <c r="Y4941">
        <f>IFERROR(VLOOKUP(M4941,Tablas_Equivalencia!$G$3:$H$6,2,FALSE),"Sin dato")</f>
        <v/>
      </c>
      <c r="Z4941">
        <f>IF(J4941&lt;=24,"18-24","25-29")</f>
        <v/>
      </c>
      <c r="AA4941">
        <f>IF(M4941&lt;&gt;1,"",IF(P4941=2,1,0))</f>
        <v/>
      </c>
      <c r="AB4941">
        <f>IF(M4941&lt;&gt;1,"",IF(O4941&gt;=2,1,0))</f>
        <v/>
      </c>
      <c r="AC4941">
        <f>IF(M4941&lt;&gt;1,"",IF(OR(Q4941=999,Q4941=""),"",IF(OR(Q4941&lt;35,Q4941&gt;48),1,0)))</f>
        <v/>
      </c>
      <c r="AD4941">
        <f>IF(COUNT(AA4941:AC4941)&lt;3,"",SUM(AA4941:AC4941))</f>
        <v/>
      </c>
      <c r="AE4941">
        <f>IF(L4941&gt;=4,2,IF(L4941&gt;=2,1,0))</f>
        <v/>
      </c>
      <c r="AF4941">
        <f>IF(L4941&gt;=5,1,0)</f>
        <v/>
      </c>
      <c r="AG4941">
        <f>AE4941+AF4941</f>
        <v/>
      </c>
      <c r="AH4941" s="15">
        <f>IF(M4941&lt;&gt;1,"",IF(OR(R4941=-9,R4941=""),"",R4941))</f>
        <v/>
      </c>
      <c r="AI4941">
        <f>IF(M4941&lt;&gt;1,"",IF(OR(Q4941=999,Q4941=""),"",Q4941))</f>
        <v/>
      </c>
    </row>
    <row r="4942">
      <c r="A4942" t="inlineStr">
        <is>
          <t>TQRMNOP126523</t>
        </is>
      </c>
      <c r="B4942" t="n">
        <v>2025</v>
      </c>
      <c r="C4942" t="n">
        <v>1</v>
      </c>
      <c r="D4942" t="n">
        <v>1</v>
      </c>
      <c r="E4942" t="inlineStr">
        <is>
          <t>S</t>
        </is>
      </c>
      <c r="F4942" t="n">
        <v>33</v>
      </c>
      <c r="G4942" t="n">
        <v>592</v>
      </c>
      <c r="H4942" t="n">
        <v>2</v>
      </c>
      <c r="I4942" t="n">
        <v>2</v>
      </c>
      <c r="J4942" t="n">
        <v>25</v>
      </c>
      <c r="K4942" t="n">
        <v>1</v>
      </c>
      <c r="L4942" t="n">
        <v>5</v>
      </c>
      <c r="M4942" t="n">
        <v>1</v>
      </c>
      <c r="N4942" t="n">
        <v>3</v>
      </c>
      <c r="O4942" t="n">
        <v>3</v>
      </c>
      <c r="P4942" t="n">
        <v>2</v>
      </c>
      <c r="Q4942" t="n">
        <v>25</v>
      </c>
      <c r="R4942" s="15" t="n">
        <v>552000</v>
      </c>
      <c r="S4942" s="15" t="n">
        <v>0</v>
      </c>
      <c r="T4942" s="15" t="n">
        <v>552000</v>
      </c>
      <c r="U4942" s="15" t="n">
        <v>83900</v>
      </c>
      <c r="V4942">
        <f>IFERROR(VLOOKUP(D4942,Tablas_Equivalencia!$A$3:$B$8,2,FALSE),"Sin dato")</f>
        <v/>
      </c>
      <c r="W4942">
        <f>IFERROR(VLOOKUP(L4942,Tablas_Equivalencia!$D$3:$E$9,2,FALSE),"Sin dato")</f>
        <v/>
      </c>
      <c r="X4942">
        <f>IF(I4942=1,"Varón","Mujer")</f>
        <v/>
      </c>
      <c r="Y4942">
        <f>IFERROR(VLOOKUP(M4942,Tablas_Equivalencia!$G$3:$H$6,2,FALSE),"Sin dato")</f>
        <v/>
      </c>
      <c r="Z4942">
        <f>IF(J4942&lt;=24,"18-24","25-29")</f>
        <v/>
      </c>
      <c r="AA4942">
        <f>IF(M4942&lt;&gt;1,"",IF(P4942=2,1,0))</f>
        <v/>
      </c>
      <c r="AB4942">
        <f>IF(M4942&lt;&gt;1,"",IF(O4942&gt;=2,1,0))</f>
        <v/>
      </c>
      <c r="AC4942">
        <f>IF(M4942&lt;&gt;1,"",IF(OR(Q4942=999,Q4942=""),"",IF(OR(Q4942&lt;35,Q4942&gt;48),1,0)))</f>
        <v/>
      </c>
      <c r="AD4942">
        <f>IF(COUNT(AA4942:AC4942)&lt;3,"",SUM(AA4942:AC4942))</f>
        <v/>
      </c>
      <c r="AE4942">
        <f>IF(L4942&gt;=4,2,IF(L4942&gt;=2,1,0))</f>
        <v/>
      </c>
      <c r="AF4942">
        <f>IF(L4942&gt;=5,1,0)</f>
        <v/>
      </c>
      <c r="AG4942">
        <f>AE4942+AF4942</f>
        <v/>
      </c>
      <c r="AH4942" s="15">
        <f>IF(M4942&lt;&gt;1,"",IF(OR(R4942=-9,R4942=""),"",R4942))</f>
        <v/>
      </c>
      <c r="AI4942">
        <f>IF(M4942&lt;&gt;1,"",IF(OR(Q4942=999,Q4942=""),"",Q4942))</f>
        <v/>
      </c>
    </row>
    <row r="4943">
      <c r="A4943" t="inlineStr">
        <is>
          <t>TQRMNOP126527</t>
        </is>
      </c>
      <c r="B4943" t="n">
        <v>2025</v>
      </c>
      <c r="C4943" t="n">
        <v>1</v>
      </c>
      <c r="D4943" t="n">
        <v>43</v>
      </c>
      <c r="E4943" t="inlineStr">
        <is>
          <t>N</t>
        </is>
      </c>
      <c r="F4943" t="n">
        <v>29</v>
      </c>
      <c r="G4943" t="n">
        <v>926</v>
      </c>
      <c r="H4943" t="n">
        <v>3</v>
      </c>
      <c r="I4943" t="n">
        <v>1</v>
      </c>
      <c r="J4943" t="n">
        <v>21</v>
      </c>
      <c r="K4943" t="n">
        <v>2</v>
      </c>
      <c r="L4943" t="n">
        <v>3</v>
      </c>
      <c r="M4943" t="n">
        <v>3</v>
      </c>
      <c r="R4943" s="15" t="n">
        <v>0</v>
      </c>
      <c r="S4943" s="15" t="n">
        <v>0</v>
      </c>
      <c r="T4943" s="15" t="n">
        <v>0</v>
      </c>
      <c r="U4943" s="15" t="n">
        <v>292600</v>
      </c>
      <c r="V4943">
        <f>IFERROR(VLOOKUP(D4943,Tablas_Equivalencia!$A$3:$B$8,2,FALSE),"Sin dato")</f>
        <v/>
      </c>
      <c r="W4943">
        <f>IFERROR(VLOOKUP(L4943,Tablas_Equivalencia!$D$3:$E$9,2,FALSE),"Sin dato")</f>
        <v/>
      </c>
      <c r="X4943">
        <f>IF(I4943=1,"Varón","Mujer")</f>
        <v/>
      </c>
      <c r="Y4943">
        <f>IFERROR(VLOOKUP(M4943,Tablas_Equivalencia!$G$3:$H$6,2,FALSE),"Sin dato")</f>
        <v/>
      </c>
      <c r="Z4943">
        <f>IF(J4943&lt;=24,"18-24","25-29")</f>
        <v/>
      </c>
      <c r="AA4943">
        <f>IF(M4943&lt;&gt;1,"",IF(P4943=2,1,0))</f>
        <v/>
      </c>
      <c r="AB4943">
        <f>IF(M4943&lt;&gt;1,"",IF(O4943&gt;=2,1,0))</f>
        <v/>
      </c>
      <c r="AC4943">
        <f>IF(M4943&lt;&gt;1,"",IF(OR(Q4943=999,Q4943=""),"",IF(OR(Q4943&lt;35,Q4943&gt;48),1,0)))</f>
        <v/>
      </c>
      <c r="AD4943">
        <f>IF(COUNT(AA4943:AC4943)&lt;3,"",SUM(AA4943:AC4943))</f>
        <v/>
      </c>
      <c r="AE4943">
        <f>IF(L4943&gt;=4,2,IF(L4943&gt;=2,1,0))</f>
        <v/>
      </c>
      <c r="AF4943">
        <f>IF(L4943&gt;=5,1,0)</f>
        <v/>
      </c>
      <c r="AG4943">
        <f>AE4943+AF4943</f>
        <v/>
      </c>
      <c r="AH4943" s="15">
        <f>IF(M4943&lt;&gt;1,"",IF(OR(R4943=-9,R4943=""),"",R4943))</f>
        <v/>
      </c>
      <c r="AI4943">
        <f>IF(M4943&lt;&gt;1,"",IF(OR(Q4943=999,Q4943=""),"",Q4943))</f>
        <v/>
      </c>
    </row>
    <row r="4944">
      <c r="A4944" t="inlineStr">
        <is>
          <t>TQRMNOP126528</t>
        </is>
      </c>
      <c r="B4944" t="n">
        <v>2025</v>
      </c>
      <c r="C4944" t="n">
        <v>1</v>
      </c>
      <c r="D4944" t="n">
        <v>1</v>
      </c>
      <c r="E4944" t="inlineStr">
        <is>
          <t>S</t>
        </is>
      </c>
      <c r="F4944" t="n">
        <v>33</v>
      </c>
      <c r="G4944" t="n">
        <v>1321</v>
      </c>
      <c r="H4944" t="n">
        <v>1</v>
      </c>
      <c r="I4944" t="n">
        <v>2</v>
      </c>
      <c r="J4944" t="n">
        <v>23</v>
      </c>
      <c r="K4944" t="n">
        <v>2</v>
      </c>
      <c r="L4944" t="n">
        <v>3</v>
      </c>
      <c r="M4944" t="n">
        <v>1</v>
      </c>
      <c r="N4944" t="n">
        <v>3</v>
      </c>
      <c r="O4944" t="n">
        <v>2</v>
      </c>
      <c r="P4944" t="n">
        <v>2</v>
      </c>
      <c r="Q4944" t="n">
        <v>999</v>
      </c>
      <c r="R4944" s="15" t="n">
        <v>587000</v>
      </c>
      <c r="S4944" s="15" t="n">
        <v>0</v>
      </c>
      <c r="T4944" s="15" t="n">
        <v>587000</v>
      </c>
      <c r="U4944" s="15" t="n">
        <v>82500</v>
      </c>
      <c r="V4944">
        <f>IFERROR(VLOOKUP(D4944,Tablas_Equivalencia!$A$3:$B$8,2,FALSE),"Sin dato")</f>
        <v/>
      </c>
      <c r="W4944">
        <f>IFERROR(VLOOKUP(L4944,Tablas_Equivalencia!$D$3:$E$9,2,FALSE),"Sin dato")</f>
        <v/>
      </c>
      <c r="X4944">
        <f>IF(I4944=1,"Varón","Mujer")</f>
        <v/>
      </c>
      <c r="Y4944">
        <f>IFERROR(VLOOKUP(M4944,Tablas_Equivalencia!$G$3:$H$6,2,FALSE),"Sin dato")</f>
        <v/>
      </c>
      <c r="Z4944">
        <f>IF(J4944&lt;=24,"18-24","25-29")</f>
        <v/>
      </c>
      <c r="AA4944">
        <f>IF(M4944&lt;&gt;1,"",IF(P4944=2,1,0))</f>
        <v/>
      </c>
      <c r="AB4944">
        <f>IF(M4944&lt;&gt;1,"",IF(O4944&gt;=2,1,0))</f>
        <v/>
      </c>
      <c r="AC4944">
        <f>IF(M4944&lt;&gt;1,"",IF(OR(Q4944=999,Q4944=""),"",IF(OR(Q4944&lt;35,Q4944&gt;48),1,0)))</f>
        <v/>
      </c>
      <c r="AD4944">
        <f>IF(COUNT(AA4944:AC4944)&lt;3,"",SUM(AA4944:AC4944))</f>
        <v/>
      </c>
      <c r="AE4944">
        <f>IF(L4944&gt;=4,2,IF(L4944&gt;=2,1,0))</f>
        <v/>
      </c>
      <c r="AF4944">
        <f>IF(L4944&gt;=5,1,0)</f>
        <v/>
      </c>
      <c r="AG4944">
        <f>AE4944+AF4944</f>
        <v/>
      </c>
      <c r="AH4944" s="15">
        <f>IF(M4944&lt;&gt;1,"",IF(OR(R4944=-9,R4944=""),"",R4944))</f>
        <v/>
      </c>
      <c r="AI4944">
        <f>IF(M4944&lt;&gt;1,"",IF(OR(Q4944=999,Q4944=""),"",Q4944))</f>
        <v/>
      </c>
    </row>
    <row r="4945">
      <c r="A4945" t="inlineStr">
        <is>
          <t>TQRMNOP126547</t>
        </is>
      </c>
      <c r="B4945" t="n">
        <v>2025</v>
      </c>
      <c r="C4945" t="n">
        <v>1</v>
      </c>
      <c r="D4945" t="n">
        <v>43</v>
      </c>
      <c r="E4945" t="inlineStr">
        <is>
          <t>S</t>
        </is>
      </c>
      <c r="F4945" t="n">
        <v>19</v>
      </c>
      <c r="G4945" t="n">
        <v>1252</v>
      </c>
      <c r="H4945" t="n">
        <v>2</v>
      </c>
      <c r="I4945" t="n">
        <v>1</v>
      </c>
      <c r="J4945" t="n">
        <v>25</v>
      </c>
      <c r="K4945" t="n">
        <v>2</v>
      </c>
      <c r="L4945" t="n">
        <v>4</v>
      </c>
      <c r="M4945" t="n">
        <v>1</v>
      </c>
      <c r="N4945" t="n">
        <v>4</v>
      </c>
      <c r="O4945" t="n">
        <v>2</v>
      </c>
      <c r="P4945" t="n">
        <v>1</v>
      </c>
      <c r="Q4945" t="n">
        <v>18</v>
      </c>
      <c r="R4945" s="15" t="n">
        <v>631000</v>
      </c>
      <c r="S4945" s="15" t="n">
        <v>0</v>
      </c>
      <c r="T4945" s="15" t="n">
        <v>631000</v>
      </c>
      <c r="U4945" s="15" t="n">
        <v>217300</v>
      </c>
      <c r="V4945">
        <f>IFERROR(VLOOKUP(D4945,Tablas_Equivalencia!$A$3:$B$8,2,FALSE),"Sin dato")</f>
        <v/>
      </c>
      <c r="W4945">
        <f>IFERROR(VLOOKUP(L4945,Tablas_Equivalencia!$D$3:$E$9,2,FALSE),"Sin dato")</f>
        <v/>
      </c>
      <c r="X4945">
        <f>IF(I4945=1,"Varón","Mujer")</f>
        <v/>
      </c>
      <c r="Y4945">
        <f>IFERROR(VLOOKUP(M4945,Tablas_Equivalencia!$G$3:$H$6,2,FALSE),"Sin dato")</f>
        <v/>
      </c>
      <c r="Z4945">
        <f>IF(J4945&lt;=24,"18-24","25-29")</f>
        <v/>
      </c>
      <c r="AA4945">
        <f>IF(M4945&lt;&gt;1,"",IF(P4945=2,1,0))</f>
        <v/>
      </c>
      <c r="AB4945">
        <f>IF(M4945&lt;&gt;1,"",IF(O4945&gt;=2,1,0))</f>
        <v/>
      </c>
      <c r="AC4945">
        <f>IF(M4945&lt;&gt;1,"",IF(OR(Q4945=999,Q4945=""),"",IF(OR(Q4945&lt;35,Q4945&gt;48),1,0)))</f>
        <v/>
      </c>
      <c r="AD4945">
        <f>IF(COUNT(AA4945:AC4945)&lt;3,"",SUM(AA4945:AC4945))</f>
        <v/>
      </c>
      <c r="AE4945">
        <f>IF(L4945&gt;=4,2,IF(L4945&gt;=2,1,0))</f>
        <v/>
      </c>
      <c r="AF4945">
        <f>IF(L4945&gt;=5,1,0)</f>
        <v/>
      </c>
      <c r="AG4945">
        <f>AE4945+AF4945</f>
        <v/>
      </c>
      <c r="AH4945" s="15">
        <f>IF(M4945&lt;&gt;1,"",IF(OR(R4945=-9,R4945=""),"",R4945))</f>
        <v/>
      </c>
      <c r="AI4945">
        <f>IF(M4945&lt;&gt;1,"",IF(OR(Q4945=999,Q4945=""),"",Q4945))</f>
        <v/>
      </c>
    </row>
    <row r="4946">
      <c r="A4946" t="inlineStr">
        <is>
          <t>TQRMNOP126548</t>
        </is>
      </c>
      <c r="B4946" t="n">
        <v>2025</v>
      </c>
      <c r="C4946" t="n">
        <v>1</v>
      </c>
      <c r="D4946" t="n">
        <v>1</v>
      </c>
      <c r="E4946" t="inlineStr">
        <is>
          <t>S</t>
        </is>
      </c>
      <c r="F4946" t="n">
        <v>32</v>
      </c>
      <c r="G4946" t="n">
        <v>785</v>
      </c>
      <c r="H4946" t="n">
        <v>3</v>
      </c>
      <c r="I4946" t="n">
        <v>1</v>
      </c>
      <c r="J4946" t="n">
        <v>18</v>
      </c>
      <c r="K4946" t="n">
        <v>2</v>
      </c>
      <c r="L4946" t="n">
        <v>7</v>
      </c>
      <c r="M4946" t="n">
        <v>1</v>
      </c>
      <c r="N4946" t="n">
        <v>3</v>
      </c>
      <c r="O4946" t="n">
        <v>3</v>
      </c>
      <c r="P4946" t="n">
        <v>2</v>
      </c>
      <c r="Q4946" t="n">
        <v>29</v>
      </c>
      <c r="R4946" s="15" t="n">
        <v>163000</v>
      </c>
      <c r="S4946" s="15" t="n">
        <v>0</v>
      </c>
      <c r="T4946" s="15" t="n">
        <v>163000</v>
      </c>
      <c r="U4946" s="15" t="n">
        <v>240200</v>
      </c>
      <c r="V4946">
        <f>IFERROR(VLOOKUP(D4946,Tablas_Equivalencia!$A$3:$B$8,2,FALSE),"Sin dato")</f>
        <v/>
      </c>
      <c r="W4946">
        <f>IFERROR(VLOOKUP(L4946,Tablas_Equivalencia!$D$3:$E$9,2,FALSE),"Sin dato")</f>
        <v/>
      </c>
      <c r="X4946">
        <f>IF(I4946=1,"Varón","Mujer")</f>
        <v/>
      </c>
      <c r="Y4946">
        <f>IFERROR(VLOOKUP(M4946,Tablas_Equivalencia!$G$3:$H$6,2,FALSE),"Sin dato")</f>
        <v/>
      </c>
      <c r="Z4946">
        <f>IF(J4946&lt;=24,"18-24","25-29")</f>
        <v/>
      </c>
      <c r="AA4946">
        <f>IF(M4946&lt;&gt;1,"",IF(P4946=2,1,0))</f>
        <v/>
      </c>
      <c r="AB4946">
        <f>IF(M4946&lt;&gt;1,"",IF(O4946&gt;=2,1,0))</f>
        <v/>
      </c>
      <c r="AC4946">
        <f>IF(M4946&lt;&gt;1,"",IF(OR(Q4946=999,Q4946=""),"",IF(OR(Q4946&lt;35,Q4946&gt;48),1,0)))</f>
        <v/>
      </c>
      <c r="AD4946">
        <f>IF(COUNT(AA4946:AC4946)&lt;3,"",SUM(AA4946:AC4946))</f>
        <v/>
      </c>
      <c r="AE4946">
        <f>IF(L4946&gt;=4,2,IF(L4946&gt;=2,1,0))</f>
        <v/>
      </c>
      <c r="AF4946">
        <f>IF(L4946&gt;=5,1,0)</f>
        <v/>
      </c>
      <c r="AG4946">
        <f>AE4946+AF4946</f>
        <v/>
      </c>
      <c r="AH4946" s="15">
        <f>IF(M4946&lt;&gt;1,"",IF(OR(R4946=-9,R4946=""),"",R4946))</f>
        <v/>
      </c>
      <c r="AI4946">
        <f>IF(M4946&lt;&gt;1,"",IF(OR(Q4946=999,Q4946=""),"",Q4946))</f>
        <v/>
      </c>
    </row>
    <row r="4947">
      <c r="A4947" t="inlineStr">
        <is>
          <t>TQRMNOP126551</t>
        </is>
      </c>
      <c r="B4947" t="n">
        <v>2025</v>
      </c>
      <c r="C4947" t="n">
        <v>1</v>
      </c>
      <c r="D4947" t="n">
        <v>1</v>
      </c>
      <c r="E4947" t="inlineStr">
        <is>
          <t>S</t>
        </is>
      </c>
      <c r="F4947" t="n">
        <v>32</v>
      </c>
      <c r="G4947" t="n">
        <v>1841</v>
      </c>
      <c r="H4947" t="n">
        <v>2</v>
      </c>
      <c r="I4947" t="n">
        <v>2</v>
      </c>
      <c r="J4947" t="n">
        <v>25</v>
      </c>
      <c r="K4947" t="n">
        <v>2</v>
      </c>
      <c r="L4947" t="n">
        <v>4</v>
      </c>
      <c r="M4947" t="n">
        <v>1</v>
      </c>
      <c r="N4947" t="n">
        <v>3</v>
      </c>
      <c r="O4947" t="n">
        <v>1</v>
      </c>
      <c r="P4947" t="n">
        <v>1</v>
      </c>
      <c r="Q4947" t="n">
        <v>50</v>
      </c>
      <c r="R4947" s="15" t="n">
        <v>596000</v>
      </c>
      <c r="S4947" s="15" t="n">
        <v>0</v>
      </c>
      <c r="T4947" s="15" t="n">
        <v>596000</v>
      </c>
      <c r="U4947" s="15" t="n">
        <v>144300</v>
      </c>
      <c r="V4947">
        <f>IFERROR(VLOOKUP(D4947,Tablas_Equivalencia!$A$3:$B$8,2,FALSE),"Sin dato")</f>
        <v/>
      </c>
      <c r="W4947">
        <f>IFERROR(VLOOKUP(L4947,Tablas_Equivalencia!$D$3:$E$9,2,FALSE),"Sin dato")</f>
        <v/>
      </c>
      <c r="X4947">
        <f>IF(I4947=1,"Varón","Mujer")</f>
        <v/>
      </c>
      <c r="Y4947">
        <f>IFERROR(VLOOKUP(M4947,Tablas_Equivalencia!$G$3:$H$6,2,FALSE),"Sin dato")</f>
        <v/>
      </c>
      <c r="Z4947">
        <f>IF(J4947&lt;=24,"18-24","25-29")</f>
        <v/>
      </c>
      <c r="AA4947">
        <f>IF(M4947&lt;&gt;1,"",IF(P4947=2,1,0))</f>
        <v/>
      </c>
      <c r="AB4947">
        <f>IF(M4947&lt;&gt;1,"",IF(O4947&gt;=2,1,0))</f>
        <v/>
      </c>
      <c r="AC4947">
        <f>IF(M4947&lt;&gt;1,"",IF(OR(Q4947=999,Q4947=""),"",IF(OR(Q4947&lt;35,Q4947&gt;48),1,0)))</f>
        <v/>
      </c>
      <c r="AD4947">
        <f>IF(COUNT(AA4947:AC4947)&lt;3,"",SUM(AA4947:AC4947))</f>
        <v/>
      </c>
      <c r="AE4947">
        <f>IF(L4947&gt;=4,2,IF(L4947&gt;=2,1,0))</f>
        <v/>
      </c>
      <c r="AF4947">
        <f>IF(L4947&gt;=5,1,0)</f>
        <v/>
      </c>
      <c r="AG4947">
        <f>AE4947+AF4947</f>
        <v/>
      </c>
      <c r="AH4947" s="15">
        <f>IF(M4947&lt;&gt;1,"",IF(OR(R4947=-9,R4947=""),"",R4947))</f>
        <v/>
      </c>
      <c r="AI4947">
        <f>IF(M4947&lt;&gt;1,"",IF(OR(Q4947=999,Q4947=""),"",Q4947))</f>
        <v/>
      </c>
    </row>
    <row r="4948">
      <c r="A4948" t="inlineStr">
        <is>
          <t>TQRMNOP126565</t>
        </is>
      </c>
      <c r="B4948" t="n">
        <v>2025</v>
      </c>
      <c r="C4948" t="n">
        <v>1</v>
      </c>
      <c r="D4948" t="n">
        <v>1</v>
      </c>
      <c r="E4948" t="inlineStr">
        <is>
          <t>S</t>
        </is>
      </c>
      <c r="F4948" t="n">
        <v>32</v>
      </c>
      <c r="G4948" t="n">
        <v>1298</v>
      </c>
      <c r="H4948" t="n">
        <v>2</v>
      </c>
      <c r="I4948" t="n">
        <v>2</v>
      </c>
      <c r="J4948" t="n">
        <v>27</v>
      </c>
      <c r="K4948" t="n">
        <v>2</v>
      </c>
      <c r="L4948" t="n">
        <v>5</v>
      </c>
      <c r="M4948" t="n">
        <v>1</v>
      </c>
      <c r="N4948" t="n">
        <v>3</v>
      </c>
      <c r="O4948" t="n">
        <v>2</v>
      </c>
      <c r="P4948" t="n">
        <v>2</v>
      </c>
      <c r="Q4948" t="n">
        <v>7</v>
      </c>
      <c r="R4948" s="15" t="n">
        <v>241000</v>
      </c>
      <c r="S4948" s="15" t="n">
        <v>0</v>
      </c>
      <c r="T4948" s="15" t="n">
        <v>241000</v>
      </c>
      <c r="U4948" s="15" t="n">
        <v>75400</v>
      </c>
      <c r="V4948">
        <f>IFERROR(VLOOKUP(D4948,Tablas_Equivalencia!$A$3:$B$8,2,FALSE),"Sin dato")</f>
        <v/>
      </c>
      <c r="W4948">
        <f>IFERROR(VLOOKUP(L4948,Tablas_Equivalencia!$D$3:$E$9,2,FALSE),"Sin dato")</f>
        <v/>
      </c>
      <c r="X4948">
        <f>IF(I4948=1,"Varón","Mujer")</f>
        <v/>
      </c>
      <c r="Y4948">
        <f>IFERROR(VLOOKUP(M4948,Tablas_Equivalencia!$G$3:$H$6,2,FALSE),"Sin dato")</f>
        <v/>
      </c>
      <c r="Z4948">
        <f>IF(J4948&lt;=24,"18-24","25-29")</f>
        <v/>
      </c>
      <c r="AA4948">
        <f>IF(M4948&lt;&gt;1,"",IF(P4948=2,1,0))</f>
        <v/>
      </c>
      <c r="AB4948">
        <f>IF(M4948&lt;&gt;1,"",IF(O4948&gt;=2,1,0))</f>
        <v/>
      </c>
      <c r="AC4948">
        <f>IF(M4948&lt;&gt;1,"",IF(OR(Q4948=999,Q4948=""),"",IF(OR(Q4948&lt;35,Q4948&gt;48),1,0)))</f>
        <v/>
      </c>
      <c r="AD4948">
        <f>IF(COUNT(AA4948:AC4948)&lt;3,"",SUM(AA4948:AC4948))</f>
        <v/>
      </c>
      <c r="AE4948">
        <f>IF(L4948&gt;=4,2,IF(L4948&gt;=2,1,0))</f>
        <v/>
      </c>
      <c r="AF4948">
        <f>IF(L4948&gt;=5,1,0)</f>
        <v/>
      </c>
      <c r="AG4948">
        <f>AE4948+AF4948</f>
        <v/>
      </c>
      <c r="AH4948" s="15">
        <f>IF(M4948&lt;&gt;1,"",IF(OR(R4948=-9,R4948=""),"",R4948))</f>
        <v/>
      </c>
      <c r="AI4948">
        <f>IF(M4948&lt;&gt;1,"",IF(OR(Q4948=999,Q4948=""),"",Q4948))</f>
        <v/>
      </c>
    </row>
    <row r="4949">
      <c r="A4949" t="inlineStr">
        <is>
          <t>TQRMNOP126568</t>
        </is>
      </c>
      <c r="B4949" t="n">
        <v>2025</v>
      </c>
      <c r="C4949" t="n">
        <v>1</v>
      </c>
      <c r="D4949" t="n">
        <v>44</v>
      </c>
      <c r="E4949" t="inlineStr">
        <is>
          <t>N</t>
        </is>
      </c>
      <c r="F4949" t="n">
        <v>4</v>
      </c>
      <c r="G4949" t="n">
        <v>909</v>
      </c>
      <c r="H4949" t="n">
        <v>3</v>
      </c>
      <c r="I4949" t="n">
        <v>1</v>
      </c>
      <c r="J4949" t="n">
        <v>19</v>
      </c>
      <c r="K4949" t="n">
        <v>2</v>
      </c>
      <c r="L4949" t="n">
        <v>5</v>
      </c>
      <c r="M4949" t="n">
        <v>1</v>
      </c>
      <c r="N4949" t="n">
        <v>2</v>
      </c>
      <c r="O4949" t="n">
        <v>1</v>
      </c>
      <c r="P4949" t="n">
        <v>1</v>
      </c>
      <c r="Q4949" t="n">
        <v>35</v>
      </c>
      <c r="R4949" s="15" t="n">
        <v>1158000</v>
      </c>
      <c r="S4949" s="15" t="n">
        <v>110000</v>
      </c>
      <c r="T4949" s="15" t="n">
        <v>1268000</v>
      </c>
      <c r="U4949" s="15" t="n">
        <v>142300</v>
      </c>
      <c r="V4949">
        <f>IFERROR(VLOOKUP(D4949,Tablas_Equivalencia!$A$3:$B$8,2,FALSE),"Sin dato")</f>
        <v/>
      </c>
      <c r="W4949">
        <f>IFERROR(VLOOKUP(L4949,Tablas_Equivalencia!$D$3:$E$9,2,FALSE),"Sin dato")</f>
        <v/>
      </c>
      <c r="X4949">
        <f>IF(I4949=1,"Varón","Mujer")</f>
        <v/>
      </c>
      <c r="Y4949">
        <f>IFERROR(VLOOKUP(M4949,Tablas_Equivalencia!$G$3:$H$6,2,FALSE),"Sin dato")</f>
        <v/>
      </c>
      <c r="Z4949">
        <f>IF(J4949&lt;=24,"18-24","25-29")</f>
        <v/>
      </c>
      <c r="AA4949">
        <f>IF(M4949&lt;&gt;1,"",IF(P4949=2,1,0))</f>
        <v/>
      </c>
      <c r="AB4949">
        <f>IF(M4949&lt;&gt;1,"",IF(O4949&gt;=2,1,0))</f>
        <v/>
      </c>
      <c r="AC4949">
        <f>IF(M4949&lt;&gt;1,"",IF(OR(Q4949=999,Q4949=""),"",IF(OR(Q4949&lt;35,Q4949&gt;48),1,0)))</f>
        <v/>
      </c>
      <c r="AD4949">
        <f>IF(COUNT(AA4949:AC4949)&lt;3,"",SUM(AA4949:AC4949))</f>
        <v/>
      </c>
      <c r="AE4949">
        <f>IF(L4949&gt;=4,2,IF(L4949&gt;=2,1,0))</f>
        <v/>
      </c>
      <c r="AF4949">
        <f>IF(L4949&gt;=5,1,0)</f>
        <v/>
      </c>
      <c r="AG4949">
        <f>AE4949+AF4949</f>
        <v/>
      </c>
      <c r="AH4949" s="15">
        <f>IF(M4949&lt;&gt;1,"",IF(OR(R4949=-9,R4949=""),"",R4949))</f>
        <v/>
      </c>
      <c r="AI4949">
        <f>IF(M4949&lt;&gt;1,"",IF(OR(Q4949=999,Q4949=""),"",Q4949))</f>
        <v/>
      </c>
    </row>
    <row r="4950">
      <c r="A4950" t="inlineStr">
        <is>
          <t>TQRMNOP126569</t>
        </is>
      </c>
      <c r="B4950" t="n">
        <v>2025</v>
      </c>
      <c r="C4950" t="n">
        <v>1</v>
      </c>
      <c r="D4950" t="n">
        <v>41</v>
      </c>
      <c r="E4950" t="inlineStr">
        <is>
          <t>S</t>
        </is>
      </c>
      <c r="F4950" t="n">
        <v>8</v>
      </c>
      <c r="G4950" t="n">
        <v>976</v>
      </c>
      <c r="H4950" t="n">
        <v>1</v>
      </c>
      <c r="I4950" t="n">
        <v>2</v>
      </c>
      <c r="J4950" t="n">
        <v>19</v>
      </c>
      <c r="K4950" t="n">
        <v>2</v>
      </c>
      <c r="L4950" t="n">
        <v>3</v>
      </c>
      <c r="M4950" t="n">
        <v>3</v>
      </c>
      <c r="R4950" s="15" t="n">
        <v>0</v>
      </c>
      <c r="S4950" s="15" t="n">
        <v>70000</v>
      </c>
      <c r="T4950" s="15" t="n">
        <v>70000</v>
      </c>
      <c r="U4950" s="15" t="n">
        <v>147400</v>
      </c>
      <c r="V4950">
        <f>IFERROR(VLOOKUP(D4950,Tablas_Equivalencia!$A$3:$B$8,2,FALSE),"Sin dato")</f>
        <v/>
      </c>
      <c r="W4950">
        <f>IFERROR(VLOOKUP(L4950,Tablas_Equivalencia!$D$3:$E$9,2,FALSE),"Sin dato")</f>
        <v/>
      </c>
      <c r="X4950">
        <f>IF(I4950=1,"Varón","Mujer")</f>
        <v/>
      </c>
      <c r="Y4950">
        <f>IFERROR(VLOOKUP(M4950,Tablas_Equivalencia!$G$3:$H$6,2,FALSE),"Sin dato")</f>
        <v/>
      </c>
      <c r="Z4950">
        <f>IF(J4950&lt;=24,"18-24","25-29")</f>
        <v/>
      </c>
      <c r="AA4950">
        <f>IF(M4950&lt;&gt;1,"",IF(P4950=2,1,0))</f>
        <v/>
      </c>
      <c r="AB4950">
        <f>IF(M4950&lt;&gt;1,"",IF(O4950&gt;=2,1,0))</f>
        <v/>
      </c>
      <c r="AC4950">
        <f>IF(M4950&lt;&gt;1,"",IF(OR(Q4950=999,Q4950=""),"",IF(OR(Q4950&lt;35,Q4950&gt;48),1,0)))</f>
        <v/>
      </c>
      <c r="AD4950">
        <f>IF(COUNT(AA4950:AC4950)&lt;3,"",SUM(AA4950:AC4950))</f>
        <v/>
      </c>
      <c r="AE4950">
        <f>IF(L4950&gt;=4,2,IF(L4950&gt;=2,1,0))</f>
        <v/>
      </c>
      <c r="AF4950">
        <f>IF(L4950&gt;=5,1,0)</f>
        <v/>
      </c>
      <c r="AG4950">
        <f>AE4950+AF4950</f>
        <v/>
      </c>
      <c r="AH4950" s="15">
        <f>IF(M4950&lt;&gt;1,"",IF(OR(R4950=-9,R4950=""),"",R4950))</f>
        <v/>
      </c>
      <c r="AI4950">
        <f>IF(M4950&lt;&gt;1,"",IF(OR(Q4950=999,Q4950=""),"",Q4950))</f>
        <v/>
      </c>
    </row>
    <row r="4951">
      <c r="A4951" t="inlineStr">
        <is>
          <t>TQRMNOP126574</t>
        </is>
      </c>
      <c r="B4951" t="n">
        <v>2025</v>
      </c>
      <c r="C4951" t="n">
        <v>1</v>
      </c>
      <c r="D4951" t="n">
        <v>1</v>
      </c>
      <c r="E4951" t="inlineStr">
        <is>
          <t>S</t>
        </is>
      </c>
      <c r="F4951" t="n">
        <v>32</v>
      </c>
      <c r="G4951" t="n">
        <v>1113</v>
      </c>
      <c r="H4951" t="n">
        <v>3</v>
      </c>
      <c r="I4951" t="n">
        <v>1</v>
      </c>
      <c r="J4951" t="n">
        <v>18</v>
      </c>
      <c r="K4951" t="n">
        <v>1</v>
      </c>
      <c r="L4951" t="n">
        <v>4</v>
      </c>
      <c r="M4951" t="n">
        <v>1</v>
      </c>
      <c r="N4951" t="n">
        <v>3</v>
      </c>
      <c r="O4951" t="n">
        <v>1</v>
      </c>
      <c r="P4951" t="n">
        <v>1</v>
      </c>
      <c r="Q4951" t="n">
        <v>43</v>
      </c>
      <c r="R4951" s="15" t="n">
        <v>414000</v>
      </c>
      <c r="S4951" s="15" t="n">
        <v>0</v>
      </c>
      <c r="T4951" s="15" t="n">
        <v>414000</v>
      </c>
      <c r="U4951" s="15" t="n">
        <v>70200</v>
      </c>
      <c r="V4951">
        <f>IFERROR(VLOOKUP(D4951,Tablas_Equivalencia!$A$3:$B$8,2,FALSE),"Sin dato")</f>
        <v/>
      </c>
      <c r="W4951">
        <f>IFERROR(VLOOKUP(L4951,Tablas_Equivalencia!$D$3:$E$9,2,FALSE),"Sin dato")</f>
        <v/>
      </c>
      <c r="X4951">
        <f>IF(I4951=1,"Varón","Mujer")</f>
        <v/>
      </c>
      <c r="Y4951">
        <f>IFERROR(VLOOKUP(M4951,Tablas_Equivalencia!$G$3:$H$6,2,FALSE),"Sin dato")</f>
        <v/>
      </c>
      <c r="Z4951">
        <f>IF(J4951&lt;=24,"18-24","25-29")</f>
        <v/>
      </c>
      <c r="AA4951">
        <f>IF(M4951&lt;&gt;1,"",IF(P4951=2,1,0))</f>
        <v/>
      </c>
      <c r="AB4951">
        <f>IF(M4951&lt;&gt;1,"",IF(O4951&gt;=2,1,0))</f>
        <v/>
      </c>
      <c r="AC4951">
        <f>IF(M4951&lt;&gt;1,"",IF(OR(Q4951=999,Q4951=""),"",IF(OR(Q4951&lt;35,Q4951&gt;48),1,0)))</f>
        <v/>
      </c>
      <c r="AD4951">
        <f>IF(COUNT(AA4951:AC4951)&lt;3,"",SUM(AA4951:AC4951))</f>
        <v/>
      </c>
      <c r="AE4951">
        <f>IF(L4951&gt;=4,2,IF(L4951&gt;=2,1,0))</f>
        <v/>
      </c>
      <c r="AF4951">
        <f>IF(L4951&gt;=5,1,0)</f>
        <v/>
      </c>
      <c r="AG4951">
        <f>AE4951+AF4951</f>
        <v/>
      </c>
      <c r="AH4951" s="15">
        <f>IF(M4951&lt;&gt;1,"",IF(OR(R4951=-9,R4951=""),"",R4951))</f>
        <v/>
      </c>
      <c r="AI4951">
        <f>IF(M4951&lt;&gt;1,"",IF(OR(Q4951=999,Q4951=""),"",Q4951))</f>
        <v/>
      </c>
    </row>
    <row r="4952">
      <c r="A4952" t="inlineStr">
        <is>
          <t>TQRMNOP126575</t>
        </is>
      </c>
      <c r="B4952" t="n">
        <v>2025</v>
      </c>
      <c r="C4952" t="n">
        <v>1</v>
      </c>
      <c r="D4952" t="n">
        <v>40</v>
      </c>
      <c r="E4952" t="inlineStr">
        <is>
          <t>N</t>
        </is>
      </c>
      <c r="F4952" t="n">
        <v>9</v>
      </c>
      <c r="G4952" t="n">
        <v>681</v>
      </c>
      <c r="H4952" t="n">
        <v>1</v>
      </c>
      <c r="I4952" t="n">
        <v>1</v>
      </c>
      <c r="J4952" t="n">
        <v>26</v>
      </c>
      <c r="K4952" t="n">
        <v>2</v>
      </c>
      <c r="L4952" t="n">
        <v>4</v>
      </c>
      <c r="M4952" t="n">
        <v>3</v>
      </c>
      <c r="R4952" s="15" t="n">
        <v>0</v>
      </c>
      <c r="S4952" s="15" t="n">
        <v>0</v>
      </c>
      <c r="T4952" s="15" t="n">
        <v>0</v>
      </c>
      <c r="U4952" s="15" t="n">
        <v>459900</v>
      </c>
      <c r="V4952">
        <f>IFERROR(VLOOKUP(D4952,Tablas_Equivalencia!$A$3:$B$8,2,FALSE),"Sin dato")</f>
        <v/>
      </c>
      <c r="W4952">
        <f>IFERROR(VLOOKUP(L4952,Tablas_Equivalencia!$D$3:$E$9,2,FALSE),"Sin dato")</f>
        <v/>
      </c>
      <c r="X4952">
        <f>IF(I4952=1,"Varón","Mujer")</f>
        <v/>
      </c>
      <c r="Y4952">
        <f>IFERROR(VLOOKUP(M4952,Tablas_Equivalencia!$G$3:$H$6,2,FALSE),"Sin dato")</f>
        <v/>
      </c>
      <c r="Z4952">
        <f>IF(J4952&lt;=24,"18-24","25-29")</f>
        <v/>
      </c>
      <c r="AA4952">
        <f>IF(M4952&lt;&gt;1,"",IF(P4952=2,1,0))</f>
        <v/>
      </c>
      <c r="AB4952">
        <f>IF(M4952&lt;&gt;1,"",IF(O4952&gt;=2,1,0))</f>
        <v/>
      </c>
      <c r="AC4952">
        <f>IF(M4952&lt;&gt;1,"",IF(OR(Q4952=999,Q4952=""),"",IF(OR(Q4952&lt;35,Q4952&gt;48),1,0)))</f>
        <v/>
      </c>
      <c r="AD4952">
        <f>IF(COUNT(AA4952:AC4952)&lt;3,"",SUM(AA4952:AC4952))</f>
        <v/>
      </c>
      <c r="AE4952">
        <f>IF(L4952&gt;=4,2,IF(L4952&gt;=2,1,0))</f>
        <v/>
      </c>
      <c r="AF4952">
        <f>IF(L4952&gt;=5,1,0)</f>
        <v/>
      </c>
      <c r="AG4952">
        <f>AE4952+AF4952</f>
        <v/>
      </c>
      <c r="AH4952" s="15">
        <f>IF(M4952&lt;&gt;1,"",IF(OR(R4952=-9,R4952=""),"",R4952))</f>
        <v/>
      </c>
      <c r="AI4952">
        <f>IF(M4952&lt;&gt;1,"",IF(OR(Q4952=999,Q4952=""),"",Q4952))</f>
        <v/>
      </c>
    </row>
    <row r="4953">
      <c r="A4953" t="inlineStr">
        <is>
          <t>TQRMNOP126583</t>
        </is>
      </c>
      <c r="B4953" t="n">
        <v>2025</v>
      </c>
      <c r="C4953" t="n">
        <v>1</v>
      </c>
      <c r="D4953" t="n">
        <v>1</v>
      </c>
      <c r="E4953" t="inlineStr">
        <is>
          <t>S</t>
        </is>
      </c>
      <c r="F4953" t="n">
        <v>32</v>
      </c>
      <c r="G4953" t="n">
        <v>1197</v>
      </c>
      <c r="H4953" t="n">
        <v>3</v>
      </c>
      <c r="I4953" t="n">
        <v>2</v>
      </c>
      <c r="J4953" t="n">
        <v>28</v>
      </c>
      <c r="K4953" t="n">
        <v>1</v>
      </c>
      <c r="L4953" t="n">
        <v>5</v>
      </c>
      <c r="M4953" t="n">
        <v>3</v>
      </c>
      <c r="R4953" s="15" t="n">
        <v>0</v>
      </c>
      <c r="S4953" s="15" t="n">
        <v>0</v>
      </c>
      <c r="T4953" s="15" t="n">
        <v>0</v>
      </c>
      <c r="U4953" s="15" t="n">
        <v>59400</v>
      </c>
      <c r="V4953">
        <f>IFERROR(VLOOKUP(D4953,Tablas_Equivalencia!$A$3:$B$8,2,FALSE),"Sin dato")</f>
        <v/>
      </c>
      <c r="W4953">
        <f>IFERROR(VLOOKUP(L4953,Tablas_Equivalencia!$D$3:$E$9,2,FALSE),"Sin dato")</f>
        <v/>
      </c>
      <c r="X4953">
        <f>IF(I4953=1,"Varón","Mujer")</f>
        <v/>
      </c>
      <c r="Y4953">
        <f>IFERROR(VLOOKUP(M4953,Tablas_Equivalencia!$G$3:$H$6,2,FALSE),"Sin dato")</f>
        <v/>
      </c>
      <c r="Z4953">
        <f>IF(J4953&lt;=24,"18-24","25-29")</f>
        <v/>
      </c>
      <c r="AA4953">
        <f>IF(M4953&lt;&gt;1,"",IF(P4953=2,1,0))</f>
        <v/>
      </c>
      <c r="AB4953">
        <f>IF(M4953&lt;&gt;1,"",IF(O4953&gt;=2,1,0))</f>
        <v/>
      </c>
      <c r="AC4953">
        <f>IF(M4953&lt;&gt;1,"",IF(OR(Q4953=999,Q4953=""),"",IF(OR(Q4953&lt;35,Q4953&gt;48),1,0)))</f>
        <v/>
      </c>
      <c r="AD4953">
        <f>IF(COUNT(AA4953:AC4953)&lt;3,"",SUM(AA4953:AC4953))</f>
        <v/>
      </c>
      <c r="AE4953">
        <f>IF(L4953&gt;=4,2,IF(L4953&gt;=2,1,0))</f>
        <v/>
      </c>
      <c r="AF4953">
        <f>IF(L4953&gt;=5,1,0)</f>
        <v/>
      </c>
      <c r="AG4953">
        <f>AE4953+AF4953</f>
        <v/>
      </c>
      <c r="AH4953" s="15">
        <f>IF(M4953&lt;&gt;1,"",IF(OR(R4953=-9,R4953=""),"",R4953))</f>
        <v/>
      </c>
      <c r="AI4953">
        <f>IF(M4953&lt;&gt;1,"",IF(OR(Q4953=999,Q4953=""),"",Q4953))</f>
        <v/>
      </c>
    </row>
    <row r="4954">
      <c r="A4954" t="inlineStr">
        <is>
          <t>TQRMNOP126590</t>
        </is>
      </c>
      <c r="B4954" t="n">
        <v>2025</v>
      </c>
      <c r="C4954" t="n">
        <v>1</v>
      </c>
      <c r="D4954" t="n">
        <v>43</v>
      </c>
      <c r="E4954" t="inlineStr">
        <is>
          <t>S</t>
        </is>
      </c>
      <c r="F4954" t="n">
        <v>19</v>
      </c>
      <c r="G4954" t="n">
        <v>1450</v>
      </c>
      <c r="H4954" t="n">
        <v>2</v>
      </c>
      <c r="I4954" t="n">
        <v>2</v>
      </c>
      <c r="J4954" t="n">
        <v>20</v>
      </c>
      <c r="K4954" t="n">
        <v>2</v>
      </c>
      <c r="L4954" t="n">
        <v>3</v>
      </c>
      <c r="M4954" t="n">
        <v>3</v>
      </c>
      <c r="R4954" s="15" t="n">
        <v>0</v>
      </c>
      <c r="S4954" s="15" t="n">
        <v>0</v>
      </c>
      <c r="T4954" s="15" t="n">
        <v>0</v>
      </c>
      <c r="U4954" s="15" t="n">
        <v>551700</v>
      </c>
      <c r="V4954">
        <f>IFERROR(VLOOKUP(D4954,Tablas_Equivalencia!$A$3:$B$8,2,FALSE),"Sin dato")</f>
        <v/>
      </c>
      <c r="W4954">
        <f>IFERROR(VLOOKUP(L4954,Tablas_Equivalencia!$D$3:$E$9,2,FALSE),"Sin dato")</f>
        <v/>
      </c>
      <c r="X4954">
        <f>IF(I4954=1,"Varón","Mujer")</f>
        <v/>
      </c>
      <c r="Y4954">
        <f>IFERROR(VLOOKUP(M4954,Tablas_Equivalencia!$G$3:$H$6,2,FALSE),"Sin dato")</f>
        <v/>
      </c>
      <c r="Z4954">
        <f>IF(J4954&lt;=24,"18-24","25-29")</f>
        <v/>
      </c>
      <c r="AA4954">
        <f>IF(M4954&lt;&gt;1,"",IF(P4954=2,1,0))</f>
        <v/>
      </c>
      <c r="AB4954">
        <f>IF(M4954&lt;&gt;1,"",IF(O4954&gt;=2,1,0))</f>
        <v/>
      </c>
      <c r="AC4954">
        <f>IF(M4954&lt;&gt;1,"",IF(OR(Q4954=999,Q4954=""),"",IF(OR(Q4954&lt;35,Q4954&gt;48),1,0)))</f>
        <v/>
      </c>
      <c r="AD4954">
        <f>IF(COUNT(AA4954:AC4954)&lt;3,"",SUM(AA4954:AC4954))</f>
        <v/>
      </c>
      <c r="AE4954">
        <f>IF(L4954&gt;=4,2,IF(L4954&gt;=2,1,0))</f>
        <v/>
      </c>
      <c r="AF4954">
        <f>IF(L4954&gt;=5,1,0)</f>
        <v/>
      </c>
      <c r="AG4954">
        <f>AE4954+AF4954</f>
        <v/>
      </c>
      <c r="AH4954" s="15">
        <f>IF(M4954&lt;&gt;1,"",IF(OR(R4954=-9,R4954=""),"",R4954))</f>
        <v/>
      </c>
      <c r="AI4954">
        <f>IF(M4954&lt;&gt;1,"",IF(OR(Q4954=999,Q4954=""),"",Q4954))</f>
        <v/>
      </c>
    </row>
    <row r="4955">
      <c r="A4955" t="inlineStr">
        <is>
          <t>TQRMNOP126592</t>
        </is>
      </c>
      <c r="B4955" t="n">
        <v>2025</v>
      </c>
      <c r="C4955" t="n">
        <v>1</v>
      </c>
      <c r="D4955" t="n">
        <v>42</v>
      </c>
      <c r="E4955" t="inlineStr">
        <is>
          <t>N</t>
        </is>
      </c>
      <c r="F4955" t="n">
        <v>27</v>
      </c>
      <c r="G4955" t="n">
        <v>692</v>
      </c>
      <c r="H4955" t="n">
        <v>1</v>
      </c>
      <c r="I4955" t="n">
        <v>2</v>
      </c>
      <c r="J4955" t="n">
        <v>18</v>
      </c>
      <c r="K4955" t="n">
        <v>1</v>
      </c>
      <c r="L4955" t="n">
        <v>5</v>
      </c>
      <c r="M4955" t="n">
        <v>3</v>
      </c>
      <c r="R4955" s="15" t="n">
        <v>0</v>
      </c>
      <c r="S4955" s="15" t="n">
        <v>0</v>
      </c>
      <c r="T4955" s="15" t="n">
        <v>0</v>
      </c>
      <c r="U4955" s="15" t="n">
        <v>70000</v>
      </c>
      <c r="V4955">
        <f>IFERROR(VLOOKUP(D4955,Tablas_Equivalencia!$A$3:$B$8,2,FALSE),"Sin dato")</f>
        <v/>
      </c>
      <c r="W4955">
        <f>IFERROR(VLOOKUP(L4955,Tablas_Equivalencia!$D$3:$E$9,2,FALSE),"Sin dato")</f>
        <v/>
      </c>
      <c r="X4955">
        <f>IF(I4955=1,"Varón","Mujer")</f>
        <v/>
      </c>
      <c r="Y4955">
        <f>IFERROR(VLOOKUP(M4955,Tablas_Equivalencia!$G$3:$H$6,2,FALSE),"Sin dato")</f>
        <v/>
      </c>
      <c r="Z4955">
        <f>IF(J4955&lt;=24,"18-24","25-29")</f>
        <v/>
      </c>
      <c r="AA4955">
        <f>IF(M4955&lt;&gt;1,"",IF(P4955=2,1,0))</f>
        <v/>
      </c>
      <c r="AB4955">
        <f>IF(M4955&lt;&gt;1,"",IF(O4955&gt;=2,1,0))</f>
        <v/>
      </c>
      <c r="AC4955">
        <f>IF(M4955&lt;&gt;1,"",IF(OR(Q4955=999,Q4955=""),"",IF(OR(Q4955&lt;35,Q4955&gt;48),1,0)))</f>
        <v/>
      </c>
      <c r="AD4955">
        <f>IF(COUNT(AA4955:AC4955)&lt;3,"",SUM(AA4955:AC4955))</f>
        <v/>
      </c>
      <c r="AE4955">
        <f>IF(L4955&gt;=4,2,IF(L4955&gt;=2,1,0))</f>
        <v/>
      </c>
      <c r="AF4955">
        <f>IF(L4955&gt;=5,1,0)</f>
        <v/>
      </c>
      <c r="AG4955">
        <f>AE4955+AF4955</f>
        <v/>
      </c>
      <c r="AH4955" s="15">
        <f>IF(M4955&lt;&gt;1,"",IF(OR(R4955=-9,R4955=""),"",R4955))</f>
        <v/>
      </c>
      <c r="AI4955">
        <f>IF(M4955&lt;&gt;1,"",IF(OR(Q4955=999,Q4955=""),"",Q4955))</f>
        <v/>
      </c>
    </row>
    <row r="4956">
      <c r="A4956" t="inlineStr">
        <is>
          <t>TQRMNOP126594</t>
        </is>
      </c>
      <c r="B4956" t="n">
        <v>2025</v>
      </c>
      <c r="C4956" t="n">
        <v>1</v>
      </c>
      <c r="D4956" t="n">
        <v>42</v>
      </c>
      <c r="E4956" t="inlineStr">
        <is>
          <t>N</t>
        </is>
      </c>
      <c r="F4956" t="n">
        <v>27</v>
      </c>
      <c r="G4956" t="n">
        <v>971</v>
      </c>
      <c r="H4956" t="n">
        <v>2</v>
      </c>
      <c r="I4956" t="n">
        <v>2</v>
      </c>
      <c r="J4956" t="n">
        <v>20</v>
      </c>
      <c r="K4956" t="n">
        <v>2</v>
      </c>
      <c r="L4956" t="n">
        <v>5</v>
      </c>
      <c r="M4956" t="n">
        <v>3</v>
      </c>
      <c r="R4956" s="15" t="n">
        <v>0</v>
      </c>
      <c r="S4956" s="15" t="n">
        <v>0</v>
      </c>
      <c r="T4956" s="15" t="n">
        <v>0</v>
      </c>
      <c r="U4956" s="15" t="n">
        <v>75100</v>
      </c>
      <c r="V4956">
        <f>IFERROR(VLOOKUP(D4956,Tablas_Equivalencia!$A$3:$B$8,2,FALSE),"Sin dato")</f>
        <v/>
      </c>
      <c r="W4956">
        <f>IFERROR(VLOOKUP(L4956,Tablas_Equivalencia!$D$3:$E$9,2,FALSE),"Sin dato")</f>
        <v/>
      </c>
      <c r="X4956">
        <f>IF(I4956=1,"Varón","Mujer")</f>
        <v/>
      </c>
      <c r="Y4956">
        <f>IFERROR(VLOOKUP(M4956,Tablas_Equivalencia!$G$3:$H$6,2,FALSE),"Sin dato")</f>
        <v/>
      </c>
      <c r="Z4956">
        <f>IF(J4956&lt;=24,"18-24","25-29")</f>
        <v/>
      </c>
      <c r="AA4956">
        <f>IF(M4956&lt;&gt;1,"",IF(P4956=2,1,0))</f>
        <v/>
      </c>
      <c r="AB4956">
        <f>IF(M4956&lt;&gt;1,"",IF(O4956&gt;=2,1,0))</f>
        <v/>
      </c>
      <c r="AC4956">
        <f>IF(M4956&lt;&gt;1,"",IF(OR(Q4956=999,Q4956=""),"",IF(OR(Q4956&lt;35,Q4956&gt;48),1,0)))</f>
        <v/>
      </c>
      <c r="AD4956">
        <f>IF(COUNT(AA4956:AC4956)&lt;3,"",SUM(AA4956:AC4956))</f>
        <v/>
      </c>
      <c r="AE4956">
        <f>IF(L4956&gt;=4,2,IF(L4956&gt;=2,1,0))</f>
        <v/>
      </c>
      <c r="AF4956">
        <f>IF(L4956&gt;=5,1,0)</f>
        <v/>
      </c>
      <c r="AG4956">
        <f>AE4956+AF4956</f>
        <v/>
      </c>
      <c r="AH4956" s="15">
        <f>IF(M4956&lt;&gt;1,"",IF(OR(R4956=-9,R4956=""),"",R4956))</f>
        <v/>
      </c>
      <c r="AI4956">
        <f>IF(M4956&lt;&gt;1,"",IF(OR(Q4956=999,Q4956=""),"",Q4956))</f>
        <v/>
      </c>
    </row>
    <row r="4957">
      <c r="A4957" t="inlineStr">
        <is>
          <t>TQRMNOP126596</t>
        </is>
      </c>
      <c r="B4957" t="n">
        <v>2025</v>
      </c>
      <c r="C4957" t="n">
        <v>1</v>
      </c>
      <c r="D4957" t="n">
        <v>43</v>
      </c>
      <c r="E4957" t="inlineStr">
        <is>
          <t>N</t>
        </is>
      </c>
      <c r="F4957" t="n">
        <v>26</v>
      </c>
      <c r="G4957" t="n">
        <v>1485</v>
      </c>
      <c r="H4957" t="n">
        <v>3</v>
      </c>
      <c r="I4957" t="n">
        <v>1</v>
      </c>
      <c r="J4957" t="n">
        <v>19</v>
      </c>
      <c r="K4957" t="n">
        <v>2</v>
      </c>
      <c r="L4957" t="n">
        <v>2</v>
      </c>
      <c r="M4957" t="n">
        <v>1</v>
      </c>
      <c r="N4957" t="n">
        <v>3</v>
      </c>
      <c r="O4957" t="n">
        <v>3</v>
      </c>
      <c r="P4957" t="n">
        <v>2</v>
      </c>
      <c r="Q4957" t="n">
        <v>49</v>
      </c>
      <c r="R4957" s="15" t="n">
        <v>556000</v>
      </c>
      <c r="S4957" s="15" t="n">
        <v>0</v>
      </c>
      <c r="T4957" s="15" t="n">
        <v>556000</v>
      </c>
      <c r="U4957" s="15" t="n">
        <v>149800</v>
      </c>
      <c r="V4957">
        <f>IFERROR(VLOOKUP(D4957,Tablas_Equivalencia!$A$3:$B$8,2,FALSE),"Sin dato")</f>
        <v/>
      </c>
      <c r="W4957">
        <f>IFERROR(VLOOKUP(L4957,Tablas_Equivalencia!$D$3:$E$9,2,FALSE),"Sin dato")</f>
        <v/>
      </c>
      <c r="X4957">
        <f>IF(I4957=1,"Varón","Mujer")</f>
        <v/>
      </c>
      <c r="Y4957">
        <f>IFERROR(VLOOKUP(M4957,Tablas_Equivalencia!$G$3:$H$6,2,FALSE),"Sin dato")</f>
        <v/>
      </c>
      <c r="Z4957">
        <f>IF(J4957&lt;=24,"18-24","25-29")</f>
        <v/>
      </c>
      <c r="AA4957">
        <f>IF(M4957&lt;&gt;1,"",IF(P4957=2,1,0))</f>
        <v/>
      </c>
      <c r="AB4957">
        <f>IF(M4957&lt;&gt;1,"",IF(O4957&gt;=2,1,0))</f>
        <v/>
      </c>
      <c r="AC4957">
        <f>IF(M4957&lt;&gt;1,"",IF(OR(Q4957=999,Q4957=""),"",IF(OR(Q4957&lt;35,Q4957&gt;48),1,0)))</f>
        <v/>
      </c>
      <c r="AD4957">
        <f>IF(COUNT(AA4957:AC4957)&lt;3,"",SUM(AA4957:AC4957))</f>
        <v/>
      </c>
      <c r="AE4957">
        <f>IF(L4957&gt;=4,2,IF(L4957&gt;=2,1,0))</f>
        <v/>
      </c>
      <c r="AF4957">
        <f>IF(L4957&gt;=5,1,0)</f>
        <v/>
      </c>
      <c r="AG4957">
        <f>AE4957+AF4957</f>
        <v/>
      </c>
      <c r="AH4957" s="15">
        <f>IF(M4957&lt;&gt;1,"",IF(OR(R4957=-9,R4957=""),"",R4957))</f>
        <v/>
      </c>
      <c r="AI4957">
        <f>IF(M4957&lt;&gt;1,"",IF(OR(Q4957=999,Q4957=""),"",Q4957))</f>
        <v/>
      </c>
    </row>
    <row r="4958">
      <c r="A4958" t="inlineStr">
        <is>
          <t>TQRMNOP126609</t>
        </is>
      </c>
      <c r="B4958" t="n">
        <v>2025</v>
      </c>
      <c r="C4958" t="n">
        <v>1</v>
      </c>
      <c r="D4958" t="n">
        <v>1</v>
      </c>
      <c r="E4958" t="inlineStr">
        <is>
          <t>S</t>
        </is>
      </c>
      <c r="F4958" t="n">
        <v>33</v>
      </c>
      <c r="G4958" t="n">
        <v>1149</v>
      </c>
      <c r="H4958" t="n">
        <v>3</v>
      </c>
      <c r="I4958" t="n">
        <v>2</v>
      </c>
      <c r="J4958" t="n">
        <v>23</v>
      </c>
      <c r="K4958" t="n">
        <v>2</v>
      </c>
      <c r="L4958" t="n">
        <v>3</v>
      </c>
      <c r="M4958" t="n">
        <v>1</v>
      </c>
      <c r="N4958" t="n">
        <v>2</v>
      </c>
      <c r="O4958" t="n">
        <v>2</v>
      </c>
      <c r="P4958" t="n">
        <v>2</v>
      </c>
      <c r="Q4958" t="n">
        <v>33</v>
      </c>
      <c r="R4958" s="15" t="n">
        <v>252000</v>
      </c>
      <c r="S4958" s="15" t="n">
        <v>0</v>
      </c>
      <c r="T4958" s="15" t="n">
        <v>252000</v>
      </c>
      <c r="U4958" s="15" t="n">
        <v>56200</v>
      </c>
      <c r="V4958">
        <f>IFERROR(VLOOKUP(D4958,Tablas_Equivalencia!$A$3:$B$8,2,FALSE),"Sin dato")</f>
        <v/>
      </c>
      <c r="W4958">
        <f>IFERROR(VLOOKUP(L4958,Tablas_Equivalencia!$D$3:$E$9,2,FALSE),"Sin dato")</f>
        <v/>
      </c>
      <c r="X4958">
        <f>IF(I4958=1,"Varón","Mujer")</f>
        <v/>
      </c>
      <c r="Y4958">
        <f>IFERROR(VLOOKUP(M4958,Tablas_Equivalencia!$G$3:$H$6,2,FALSE),"Sin dato")</f>
        <v/>
      </c>
      <c r="Z4958">
        <f>IF(J4958&lt;=24,"18-24","25-29")</f>
        <v/>
      </c>
      <c r="AA4958">
        <f>IF(M4958&lt;&gt;1,"",IF(P4958=2,1,0))</f>
        <v/>
      </c>
      <c r="AB4958">
        <f>IF(M4958&lt;&gt;1,"",IF(O4958&gt;=2,1,0))</f>
        <v/>
      </c>
      <c r="AC4958">
        <f>IF(M4958&lt;&gt;1,"",IF(OR(Q4958=999,Q4958=""),"",IF(OR(Q4958&lt;35,Q4958&gt;48),1,0)))</f>
        <v/>
      </c>
      <c r="AD4958">
        <f>IF(COUNT(AA4958:AC4958)&lt;3,"",SUM(AA4958:AC4958))</f>
        <v/>
      </c>
      <c r="AE4958">
        <f>IF(L4958&gt;=4,2,IF(L4958&gt;=2,1,0))</f>
        <v/>
      </c>
      <c r="AF4958">
        <f>IF(L4958&gt;=5,1,0)</f>
        <v/>
      </c>
      <c r="AG4958">
        <f>AE4958+AF4958</f>
        <v/>
      </c>
      <c r="AH4958" s="15">
        <f>IF(M4958&lt;&gt;1,"",IF(OR(R4958=-9,R4958=""),"",R4958))</f>
        <v/>
      </c>
      <c r="AI4958">
        <f>IF(M4958&lt;&gt;1,"",IF(OR(Q4958=999,Q4958=""),"",Q4958))</f>
        <v/>
      </c>
    </row>
    <row r="4959">
      <c r="A4959" t="inlineStr">
        <is>
          <t>TQRMNOP126612</t>
        </is>
      </c>
      <c r="B4959" t="n">
        <v>2025</v>
      </c>
      <c r="C4959" t="n">
        <v>1</v>
      </c>
      <c r="D4959" t="n">
        <v>43</v>
      </c>
      <c r="E4959" t="inlineStr">
        <is>
          <t>N</t>
        </is>
      </c>
      <c r="F4959" t="n">
        <v>34</v>
      </c>
      <c r="G4959" t="n">
        <v>1231</v>
      </c>
      <c r="H4959" t="n">
        <v>3</v>
      </c>
      <c r="I4959" t="n">
        <v>2</v>
      </c>
      <c r="J4959" t="n">
        <v>18</v>
      </c>
      <c r="K4959" t="n">
        <v>1</v>
      </c>
      <c r="L4959" t="n">
        <v>5</v>
      </c>
      <c r="M4959" t="n">
        <v>3</v>
      </c>
      <c r="R4959" s="15" t="n">
        <v>0</v>
      </c>
      <c r="S4959" s="15" t="n">
        <v>0</v>
      </c>
      <c r="T4959" s="15" t="n">
        <v>0</v>
      </c>
      <c r="U4959" s="15" t="n">
        <v>96200</v>
      </c>
      <c r="V4959">
        <f>IFERROR(VLOOKUP(D4959,Tablas_Equivalencia!$A$3:$B$8,2,FALSE),"Sin dato")</f>
        <v/>
      </c>
      <c r="W4959">
        <f>IFERROR(VLOOKUP(L4959,Tablas_Equivalencia!$D$3:$E$9,2,FALSE),"Sin dato")</f>
        <v/>
      </c>
      <c r="X4959">
        <f>IF(I4959=1,"Varón","Mujer")</f>
        <v/>
      </c>
      <c r="Y4959">
        <f>IFERROR(VLOOKUP(M4959,Tablas_Equivalencia!$G$3:$H$6,2,FALSE),"Sin dato")</f>
        <v/>
      </c>
      <c r="Z4959">
        <f>IF(J4959&lt;=24,"18-24","25-29")</f>
        <v/>
      </c>
      <c r="AA4959">
        <f>IF(M4959&lt;&gt;1,"",IF(P4959=2,1,0))</f>
        <v/>
      </c>
      <c r="AB4959">
        <f>IF(M4959&lt;&gt;1,"",IF(O4959&gt;=2,1,0))</f>
        <v/>
      </c>
      <c r="AC4959">
        <f>IF(M4959&lt;&gt;1,"",IF(OR(Q4959=999,Q4959=""),"",IF(OR(Q4959&lt;35,Q4959&gt;48),1,0)))</f>
        <v/>
      </c>
      <c r="AD4959">
        <f>IF(COUNT(AA4959:AC4959)&lt;3,"",SUM(AA4959:AC4959))</f>
        <v/>
      </c>
      <c r="AE4959">
        <f>IF(L4959&gt;=4,2,IF(L4959&gt;=2,1,0))</f>
        <v/>
      </c>
      <c r="AF4959">
        <f>IF(L4959&gt;=5,1,0)</f>
        <v/>
      </c>
      <c r="AG4959">
        <f>AE4959+AF4959</f>
        <v/>
      </c>
      <c r="AH4959" s="15">
        <f>IF(M4959&lt;&gt;1,"",IF(OR(R4959=-9,R4959=""),"",R4959))</f>
        <v/>
      </c>
      <c r="AI4959">
        <f>IF(M4959&lt;&gt;1,"",IF(OR(Q4959=999,Q4959=""),"",Q4959))</f>
        <v/>
      </c>
    </row>
    <row r="4960">
      <c r="A4960" t="inlineStr">
        <is>
          <t>TQRMNOP126614</t>
        </is>
      </c>
      <c r="B4960" t="n">
        <v>2025</v>
      </c>
      <c r="C4960" t="n">
        <v>1</v>
      </c>
      <c r="D4960" t="n">
        <v>42</v>
      </c>
      <c r="E4960" t="inlineStr">
        <is>
          <t>N</t>
        </is>
      </c>
      <c r="F4960" t="n">
        <v>27</v>
      </c>
      <c r="G4960" t="n">
        <v>1385</v>
      </c>
      <c r="H4960" t="n">
        <v>3</v>
      </c>
      <c r="I4960" t="n">
        <v>2</v>
      </c>
      <c r="J4960" t="n">
        <v>26</v>
      </c>
      <c r="K4960" t="n">
        <v>2</v>
      </c>
      <c r="L4960" t="n">
        <v>2</v>
      </c>
      <c r="M4960" t="n">
        <v>1</v>
      </c>
      <c r="N4960" t="n">
        <v>3</v>
      </c>
      <c r="O4960" t="n">
        <v>2</v>
      </c>
      <c r="P4960" t="n">
        <v>2</v>
      </c>
      <c r="Q4960" t="n">
        <v>33</v>
      </c>
      <c r="R4960" s="15" t="n">
        <v>704000</v>
      </c>
      <c r="S4960" s="15" t="n">
        <v>0</v>
      </c>
      <c r="T4960" s="15" t="n">
        <v>704000</v>
      </c>
      <c r="U4960" s="15" t="n">
        <v>208500</v>
      </c>
      <c r="V4960">
        <f>IFERROR(VLOOKUP(D4960,Tablas_Equivalencia!$A$3:$B$8,2,FALSE),"Sin dato")</f>
        <v/>
      </c>
      <c r="W4960">
        <f>IFERROR(VLOOKUP(L4960,Tablas_Equivalencia!$D$3:$E$9,2,FALSE),"Sin dato")</f>
        <v/>
      </c>
      <c r="X4960">
        <f>IF(I4960=1,"Varón","Mujer")</f>
        <v/>
      </c>
      <c r="Y4960">
        <f>IFERROR(VLOOKUP(M4960,Tablas_Equivalencia!$G$3:$H$6,2,FALSE),"Sin dato")</f>
        <v/>
      </c>
      <c r="Z4960">
        <f>IF(J4960&lt;=24,"18-24","25-29")</f>
        <v/>
      </c>
      <c r="AA4960">
        <f>IF(M4960&lt;&gt;1,"",IF(P4960=2,1,0))</f>
        <v/>
      </c>
      <c r="AB4960">
        <f>IF(M4960&lt;&gt;1,"",IF(O4960&gt;=2,1,0))</f>
        <v/>
      </c>
      <c r="AC4960">
        <f>IF(M4960&lt;&gt;1,"",IF(OR(Q4960=999,Q4960=""),"",IF(OR(Q4960&lt;35,Q4960&gt;48),1,0)))</f>
        <v/>
      </c>
      <c r="AD4960">
        <f>IF(COUNT(AA4960:AC4960)&lt;3,"",SUM(AA4960:AC4960))</f>
        <v/>
      </c>
      <c r="AE4960">
        <f>IF(L4960&gt;=4,2,IF(L4960&gt;=2,1,0))</f>
        <v/>
      </c>
      <c r="AF4960">
        <f>IF(L4960&gt;=5,1,0)</f>
        <v/>
      </c>
      <c r="AG4960">
        <f>AE4960+AF4960</f>
        <v/>
      </c>
      <c r="AH4960" s="15">
        <f>IF(M4960&lt;&gt;1,"",IF(OR(R4960=-9,R4960=""),"",R4960))</f>
        <v/>
      </c>
      <c r="AI4960">
        <f>IF(M4960&lt;&gt;1,"",IF(OR(Q4960=999,Q4960=""),"",Q4960))</f>
        <v/>
      </c>
    </row>
    <row r="4961">
      <c r="A4961" t="inlineStr">
        <is>
          <t>TQRMNOP126624</t>
        </is>
      </c>
      <c r="B4961" t="n">
        <v>2025</v>
      </c>
      <c r="C4961" t="n">
        <v>1</v>
      </c>
      <c r="D4961" t="n">
        <v>42</v>
      </c>
      <c r="E4961" t="inlineStr">
        <is>
          <t>S</t>
        </is>
      </c>
      <c r="F4961" t="n">
        <v>10</v>
      </c>
      <c r="G4961" t="n">
        <v>1709</v>
      </c>
      <c r="H4961" t="n">
        <v>3</v>
      </c>
      <c r="I4961" t="n">
        <v>2</v>
      </c>
      <c r="J4961" t="n">
        <v>27</v>
      </c>
      <c r="K4961" t="n">
        <v>2</v>
      </c>
      <c r="L4961" t="n">
        <v>5</v>
      </c>
      <c r="M4961" t="n">
        <v>1</v>
      </c>
      <c r="N4961" t="n">
        <v>2</v>
      </c>
      <c r="O4961" t="n">
        <v>3</v>
      </c>
      <c r="P4961" t="n">
        <v>2</v>
      </c>
      <c r="Q4961" t="n">
        <v>22</v>
      </c>
      <c r="R4961" s="15" t="n">
        <v>716000</v>
      </c>
      <c r="S4961" s="15" t="n">
        <v>0</v>
      </c>
      <c r="T4961" s="15" t="n">
        <v>716000</v>
      </c>
      <c r="U4961" s="15" t="n">
        <v>226200</v>
      </c>
      <c r="V4961">
        <f>IFERROR(VLOOKUP(D4961,Tablas_Equivalencia!$A$3:$B$8,2,FALSE),"Sin dato")</f>
        <v/>
      </c>
      <c r="W4961">
        <f>IFERROR(VLOOKUP(L4961,Tablas_Equivalencia!$D$3:$E$9,2,FALSE),"Sin dato")</f>
        <v/>
      </c>
      <c r="X4961">
        <f>IF(I4961=1,"Varón","Mujer")</f>
        <v/>
      </c>
      <c r="Y4961">
        <f>IFERROR(VLOOKUP(M4961,Tablas_Equivalencia!$G$3:$H$6,2,FALSE),"Sin dato")</f>
        <v/>
      </c>
      <c r="Z4961">
        <f>IF(J4961&lt;=24,"18-24","25-29")</f>
        <v/>
      </c>
      <c r="AA4961">
        <f>IF(M4961&lt;&gt;1,"",IF(P4961=2,1,0))</f>
        <v/>
      </c>
      <c r="AB4961">
        <f>IF(M4961&lt;&gt;1,"",IF(O4961&gt;=2,1,0))</f>
        <v/>
      </c>
      <c r="AC4961">
        <f>IF(M4961&lt;&gt;1,"",IF(OR(Q4961=999,Q4961=""),"",IF(OR(Q4961&lt;35,Q4961&gt;48),1,0)))</f>
        <v/>
      </c>
      <c r="AD4961">
        <f>IF(COUNT(AA4961:AC4961)&lt;3,"",SUM(AA4961:AC4961))</f>
        <v/>
      </c>
      <c r="AE4961">
        <f>IF(L4961&gt;=4,2,IF(L4961&gt;=2,1,0))</f>
        <v/>
      </c>
      <c r="AF4961">
        <f>IF(L4961&gt;=5,1,0)</f>
        <v/>
      </c>
      <c r="AG4961">
        <f>AE4961+AF4961</f>
        <v/>
      </c>
      <c r="AH4961" s="15">
        <f>IF(M4961&lt;&gt;1,"",IF(OR(R4961=-9,R4961=""),"",R4961))</f>
        <v/>
      </c>
      <c r="AI4961">
        <f>IF(M4961&lt;&gt;1,"",IF(OR(Q4961=999,Q4961=""),"",Q4961))</f>
        <v/>
      </c>
    </row>
    <row r="4962">
      <c r="A4962" t="inlineStr">
        <is>
          <t>TQRMNOP126630</t>
        </is>
      </c>
      <c r="B4962" t="n">
        <v>2025</v>
      </c>
      <c r="C4962" t="n">
        <v>1</v>
      </c>
      <c r="D4962" t="n">
        <v>1</v>
      </c>
      <c r="E4962" t="inlineStr">
        <is>
          <t>S</t>
        </is>
      </c>
      <c r="F4962" t="n">
        <v>33</v>
      </c>
      <c r="G4962" t="n">
        <v>1719</v>
      </c>
      <c r="H4962" t="n">
        <v>1</v>
      </c>
      <c r="I4962" t="n">
        <v>2</v>
      </c>
      <c r="J4962" t="n">
        <v>27</v>
      </c>
      <c r="K4962" t="n">
        <v>2</v>
      </c>
      <c r="L4962" t="n">
        <v>3</v>
      </c>
      <c r="M4962" t="n">
        <v>2</v>
      </c>
      <c r="R4962" s="15" t="n">
        <v>0</v>
      </c>
      <c r="S4962" s="15" t="n">
        <v>40000</v>
      </c>
      <c r="T4962" s="15" t="n">
        <v>40000</v>
      </c>
      <c r="U4962" s="15" t="n">
        <v>131100</v>
      </c>
      <c r="V4962">
        <f>IFERROR(VLOOKUP(D4962,Tablas_Equivalencia!$A$3:$B$8,2,FALSE),"Sin dato")</f>
        <v/>
      </c>
      <c r="W4962">
        <f>IFERROR(VLOOKUP(L4962,Tablas_Equivalencia!$D$3:$E$9,2,FALSE),"Sin dato")</f>
        <v/>
      </c>
      <c r="X4962">
        <f>IF(I4962=1,"Varón","Mujer")</f>
        <v/>
      </c>
      <c r="Y4962">
        <f>IFERROR(VLOOKUP(M4962,Tablas_Equivalencia!$G$3:$H$6,2,FALSE),"Sin dato")</f>
        <v/>
      </c>
      <c r="Z4962">
        <f>IF(J4962&lt;=24,"18-24","25-29")</f>
        <v/>
      </c>
      <c r="AA4962">
        <f>IF(M4962&lt;&gt;1,"",IF(P4962=2,1,0))</f>
        <v/>
      </c>
      <c r="AB4962">
        <f>IF(M4962&lt;&gt;1,"",IF(O4962&gt;=2,1,0))</f>
        <v/>
      </c>
      <c r="AC4962">
        <f>IF(M4962&lt;&gt;1,"",IF(OR(Q4962=999,Q4962=""),"",IF(OR(Q4962&lt;35,Q4962&gt;48),1,0)))</f>
        <v/>
      </c>
      <c r="AD4962">
        <f>IF(COUNT(AA4962:AC4962)&lt;3,"",SUM(AA4962:AC4962))</f>
        <v/>
      </c>
      <c r="AE4962">
        <f>IF(L4962&gt;=4,2,IF(L4962&gt;=2,1,0))</f>
        <v/>
      </c>
      <c r="AF4962">
        <f>IF(L4962&gt;=5,1,0)</f>
        <v/>
      </c>
      <c r="AG4962">
        <f>AE4962+AF4962</f>
        <v/>
      </c>
      <c r="AH4962" s="15">
        <f>IF(M4962&lt;&gt;1,"",IF(OR(R4962=-9,R4962=""),"",R4962))</f>
        <v/>
      </c>
      <c r="AI4962">
        <f>IF(M4962&lt;&gt;1,"",IF(OR(Q4962=999,Q4962=""),"",Q4962))</f>
        <v/>
      </c>
    </row>
    <row r="4963">
      <c r="A4963" t="inlineStr">
        <is>
          <t>TQRMNOP126636</t>
        </is>
      </c>
      <c r="B4963" t="n">
        <v>2025</v>
      </c>
      <c r="C4963" t="n">
        <v>1</v>
      </c>
      <c r="D4963" t="n">
        <v>1</v>
      </c>
      <c r="E4963" t="inlineStr">
        <is>
          <t>S</t>
        </is>
      </c>
      <c r="F4963" t="n">
        <v>33</v>
      </c>
      <c r="G4963" t="n">
        <v>1333</v>
      </c>
      <c r="H4963" t="n">
        <v>3</v>
      </c>
      <c r="I4963" t="n">
        <v>1</v>
      </c>
      <c r="J4963" t="n">
        <v>20</v>
      </c>
      <c r="K4963" t="n">
        <v>2</v>
      </c>
      <c r="L4963" t="n">
        <v>4</v>
      </c>
      <c r="M4963" t="n">
        <v>3</v>
      </c>
      <c r="R4963" s="15" t="n">
        <v>0</v>
      </c>
      <c r="S4963" s="15" t="n">
        <v>0</v>
      </c>
      <c r="T4963" s="15" t="n">
        <v>0</v>
      </c>
      <c r="U4963" s="15" t="n">
        <v>151900</v>
      </c>
      <c r="V4963">
        <f>IFERROR(VLOOKUP(D4963,Tablas_Equivalencia!$A$3:$B$8,2,FALSE),"Sin dato")</f>
        <v/>
      </c>
      <c r="W4963">
        <f>IFERROR(VLOOKUP(L4963,Tablas_Equivalencia!$D$3:$E$9,2,FALSE),"Sin dato")</f>
        <v/>
      </c>
      <c r="X4963">
        <f>IF(I4963=1,"Varón","Mujer")</f>
        <v/>
      </c>
      <c r="Y4963">
        <f>IFERROR(VLOOKUP(M4963,Tablas_Equivalencia!$G$3:$H$6,2,FALSE),"Sin dato")</f>
        <v/>
      </c>
      <c r="Z4963">
        <f>IF(J4963&lt;=24,"18-24","25-29")</f>
        <v/>
      </c>
      <c r="AA4963">
        <f>IF(M4963&lt;&gt;1,"",IF(P4963=2,1,0))</f>
        <v/>
      </c>
      <c r="AB4963">
        <f>IF(M4963&lt;&gt;1,"",IF(O4963&gt;=2,1,0))</f>
        <v/>
      </c>
      <c r="AC4963">
        <f>IF(M4963&lt;&gt;1,"",IF(OR(Q4963=999,Q4963=""),"",IF(OR(Q4963&lt;35,Q4963&gt;48),1,0)))</f>
        <v/>
      </c>
      <c r="AD4963">
        <f>IF(COUNT(AA4963:AC4963)&lt;3,"",SUM(AA4963:AC4963))</f>
        <v/>
      </c>
      <c r="AE4963">
        <f>IF(L4963&gt;=4,2,IF(L4963&gt;=2,1,0))</f>
        <v/>
      </c>
      <c r="AF4963">
        <f>IF(L4963&gt;=5,1,0)</f>
        <v/>
      </c>
      <c r="AG4963">
        <f>AE4963+AF4963</f>
        <v/>
      </c>
      <c r="AH4963" s="15">
        <f>IF(M4963&lt;&gt;1,"",IF(OR(R4963=-9,R4963=""),"",R4963))</f>
        <v/>
      </c>
      <c r="AI4963">
        <f>IF(M4963&lt;&gt;1,"",IF(OR(Q4963=999,Q4963=""),"",Q4963))</f>
        <v/>
      </c>
    </row>
    <row r="4964">
      <c r="A4964" t="inlineStr">
        <is>
          <t>TQRMNOP126640</t>
        </is>
      </c>
      <c r="B4964" t="n">
        <v>2025</v>
      </c>
      <c r="C4964" t="n">
        <v>1</v>
      </c>
      <c r="D4964" t="n">
        <v>43</v>
      </c>
      <c r="E4964" t="inlineStr">
        <is>
          <t>S</t>
        </is>
      </c>
      <c r="F4964" t="n">
        <v>19</v>
      </c>
      <c r="G4964" t="n">
        <v>1523</v>
      </c>
      <c r="H4964" t="n">
        <v>3</v>
      </c>
      <c r="I4964" t="n">
        <v>1</v>
      </c>
      <c r="J4964" t="n">
        <v>28</v>
      </c>
      <c r="K4964" t="n">
        <v>2</v>
      </c>
      <c r="L4964" t="n">
        <v>4</v>
      </c>
      <c r="M4964" t="n">
        <v>1</v>
      </c>
      <c r="N4964" t="n">
        <v>2</v>
      </c>
      <c r="O4964" t="n">
        <v>3</v>
      </c>
      <c r="P4964" t="n">
        <v>2</v>
      </c>
      <c r="Q4964" t="n">
        <v>42</v>
      </c>
      <c r="R4964" s="15" t="n">
        <v>769000</v>
      </c>
      <c r="S4964" s="15" t="n">
        <v>0</v>
      </c>
      <c r="T4964" s="15" t="n">
        <v>769000</v>
      </c>
      <c r="U4964" s="15" t="n">
        <v>119900</v>
      </c>
      <c r="V4964">
        <f>IFERROR(VLOOKUP(D4964,Tablas_Equivalencia!$A$3:$B$8,2,FALSE),"Sin dato")</f>
        <v/>
      </c>
      <c r="W4964">
        <f>IFERROR(VLOOKUP(L4964,Tablas_Equivalencia!$D$3:$E$9,2,FALSE),"Sin dato")</f>
        <v/>
      </c>
      <c r="X4964">
        <f>IF(I4964=1,"Varón","Mujer")</f>
        <v/>
      </c>
      <c r="Y4964">
        <f>IFERROR(VLOOKUP(M4964,Tablas_Equivalencia!$G$3:$H$6,2,FALSE),"Sin dato")</f>
        <v/>
      </c>
      <c r="Z4964">
        <f>IF(J4964&lt;=24,"18-24","25-29")</f>
        <v/>
      </c>
      <c r="AA4964">
        <f>IF(M4964&lt;&gt;1,"",IF(P4964=2,1,0))</f>
        <v/>
      </c>
      <c r="AB4964">
        <f>IF(M4964&lt;&gt;1,"",IF(O4964&gt;=2,1,0))</f>
        <v/>
      </c>
      <c r="AC4964">
        <f>IF(M4964&lt;&gt;1,"",IF(OR(Q4964=999,Q4964=""),"",IF(OR(Q4964&lt;35,Q4964&gt;48),1,0)))</f>
        <v/>
      </c>
      <c r="AD4964">
        <f>IF(COUNT(AA4964:AC4964)&lt;3,"",SUM(AA4964:AC4964))</f>
        <v/>
      </c>
      <c r="AE4964">
        <f>IF(L4964&gt;=4,2,IF(L4964&gt;=2,1,0))</f>
        <v/>
      </c>
      <c r="AF4964">
        <f>IF(L4964&gt;=5,1,0)</f>
        <v/>
      </c>
      <c r="AG4964">
        <f>AE4964+AF4964</f>
        <v/>
      </c>
      <c r="AH4964" s="15">
        <f>IF(M4964&lt;&gt;1,"",IF(OR(R4964=-9,R4964=""),"",R4964))</f>
        <v/>
      </c>
      <c r="AI4964">
        <f>IF(M4964&lt;&gt;1,"",IF(OR(Q4964=999,Q4964=""),"",Q4964))</f>
        <v/>
      </c>
    </row>
    <row r="4965">
      <c r="A4965" t="inlineStr">
        <is>
          <t>TQRMNOP126659</t>
        </is>
      </c>
      <c r="B4965" t="n">
        <v>2025</v>
      </c>
      <c r="C4965" t="n">
        <v>1</v>
      </c>
      <c r="D4965" t="n">
        <v>40</v>
      </c>
      <c r="E4965" t="inlineStr">
        <is>
          <t>N</t>
        </is>
      </c>
      <c r="F4965" t="n">
        <v>9</v>
      </c>
      <c r="G4965" t="n">
        <v>1421</v>
      </c>
      <c r="H4965" t="n">
        <v>1</v>
      </c>
      <c r="I4965" t="n">
        <v>1</v>
      </c>
      <c r="J4965" t="n">
        <v>28</v>
      </c>
      <c r="K4965" t="n">
        <v>1</v>
      </c>
      <c r="L4965" t="n">
        <v>3</v>
      </c>
      <c r="M4965" t="n">
        <v>1</v>
      </c>
      <c r="N4965" t="n">
        <v>3</v>
      </c>
      <c r="O4965" t="n">
        <v>3</v>
      </c>
      <c r="P4965" t="n">
        <v>2</v>
      </c>
      <c r="Q4965" t="n">
        <v>26</v>
      </c>
      <c r="R4965" s="15" t="n">
        <v>223000</v>
      </c>
      <c r="S4965" s="15" t="n">
        <v>0</v>
      </c>
      <c r="T4965" s="15" t="n">
        <v>223000</v>
      </c>
      <c r="U4965" s="15" t="n">
        <v>324100</v>
      </c>
      <c r="V4965">
        <f>IFERROR(VLOOKUP(D4965,Tablas_Equivalencia!$A$3:$B$8,2,FALSE),"Sin dato")</f>
        <v/>
      </c>
      <c r="W4965">
        <f>IFERROR(VLOOKUP(L4965,Tablas_Equivalencia!$D$3:$E$9,2,FALSE),"Sin dato")</f>
        <v/>
      </c>
      <c r="X4965">
        <f>IF(I4965=1,"Varón","Mujer")</f>
        <v/>
      </c>
      <c r="Y4965">
        <f>IFERROR(VLOOKUP(M4965,Tablas_Equivalencia!$G$3:$H$6,2,FALSE),"Sin dato")</f>
        <v/>
      </c>
      <c r="Z4965">
        <f>IF(J4965&lt;=24,"18-24","25-29")</f>
        <v/>
      </c>
      <c r="AA4965">
        <f>IF(M4965&lt;&gt;1,"",IF(P4965=2,1,0))</f>
        <v/>
      </c>
      <c r="AB4965">
        <f>IF(M4965&lt;&gt;1,"",IF(O4965&gt;=2,1,0))</f>
        <v/>
      </c>
      <c r="AC4965">
        <f>IF(M4965&lt;&gt;1,"",IF(OR(Q4965=999,Q4965=""),"",IF(OR(Q4965&lt;35,Q4965&gt;48),1,0)))</f>
        <v/>
      </c>
      <c r="AD4965">
        <f>IF(COUNT(AA4965:AC4965)&lt;3,"",SUM(AA4965:AC4965))</f>
        <v/>
      </c>
      <c r="AE4965">
        <f>IF(L4965&gt;=4,2,IF(L4965&gt;=2,1,0))</f>
        <v/>
      </c>
      <c r="AF4965">
        <f>IF(L4965&gt;=5,1,0)</f>
        <v/>
      </c>
      <c r="AG4965">
        <f>AE4965+AF4965</f>
        <v/>
      </c>
      <c r="AH4965" s="15">
        <f>IF(M4965&lt;&gt;1,"",IF(OR(R4965=-9,R4965=""),"",R4965))</f>
        <v/>
      </c>
      <c r="AI4965">
        <f>IF(M4965&lt;&gt;1,"",IF(OR(Q4965=999,Q4965=""),"",Q4965))</f>
        <v/>
      </c>
    </row>
    <row r="4966">
      <c r="A4966" t="inlineStr">
        <is>
          <t>TQRMNOP126666</t>
        </is>
      </c>
      <c r="B4966" t="n">
        <v>2025</v>
      </c>
      <c r="C4966" t="n">
        <v>1</v>
      </c>
      <c r="D4966" t="n">
        <v>43</v>
      </c>
      <c r="E4966" t="inlineStr">
        <is>
          <t>N</t>
        </is>
      </c>
      <c r="F4966" t="n">
        <v>38</v>
      </c>
      <c r="G4966" t="n">
        <v>1544</v>
      </c>
      <c r="H4966" t="n">
        <v>1</v>
      </c>
      <c r="I4966" t="n">
        <v>1</v>
      </c>
      <c r="J4966" t="n">
        <v>18</v>
      </c>
      <c r="K4966" t="n">
        <v>2</v>
      </c>
      <c r="L4966" t="n">
        <v>4</v>
      </c>
      <c r="M4966" t="n">
        <v>3</v>
      </c>
      <c r="R4966" s="15" t="n">
        <v>0</v>
      </c>
      <c r="S4966" s="15" t="n">
        <v>0</v>
      </c>
      <c r="T4966" s="15" t="n">
        <v>0</v>
      </c>
      <c r="U4966" s="15" t="n">
        <v>210400</v>
      </c>
      <c r="V4966">
        <f>IFERROR(VLOOKUP(D4966,Tablas_Equivalencia!$A$3:$B$8,2,FALSE),"Sin dato")</f>
        <v/>
      </c>
      <c r="W4966">
        <f>IFERROR(VLOOKUP(L4966,Tablas_Equivalencia!$D$3:$E$9,2,FALSE),"Sin dato")</f>
        <v/>
      </c>
      <c r="X4966">
        <f>IF(I4966=1,"Varón","Mujer")</f>
        <v/>
      </c>
      <c r="Y4966">
        <f>IFERROR(VLOOKUP(M4966,Tablas_Equivalencia!$G$3:$H$6,2,FALSE),"Sin dato")</f>
        <v/>
      </c>
      <c r="Z4966">
        <f>IF(J4966&lt;=24,"18-24","25-29")</f>
        <v/>
      </c>
      <c r="AA4966">
        <f>IF(M4966&lt;&gt;1,"",IF(P4966=2,1,0))</f>
        <v/>
      </c>
      <c r="AB4966">
        <f>IF(M4966&lt;&gt;1,"",IF(O4966&gt;=2,1,0))</f>
        <v/>
      </c>
      <c r="AC4966">
        <f>IF(M4966&lt;&gt;1,"",IF(OR(Q4966=999,Q4966=""),"",IF(OR(Q4966&lt;35,Q4966&gt;48),1,0)))</f>
        <v/>
      </c>
      <c r="AD4966">
        <f>IF(COUNT(AA4966:AC4966)&lt;3,"",SUM(AA4966:AC4966))</f>
        <v/>
      </c>
      <c r="AE4966">
        <f>IF(L4966&gt;=4,2,IF(L4966&gt;=2,1,0))</f>
        <v/>
      </c>
      <c r="AF4966">
        <f>IF(L4966&gt;=5,1,0)</f>
        <v/>
      </c>
      <c r="AG4966">
        <f>AE4966+AF4966</f>
        <v/>
      </c>
      <c r="AH4966" s="15">
        <f>IF(M4966&lt;&gt;1,"",IF(OR(R4966=-9,R4966=""),"",R4966))</f>
        <v/>
      </c>
      <c r="AI4966">
        <f>IF(M4966&lt;&gt;1,"",IF(OR(Q4966=999,Q4966=""),"",Q4966))</f>
        <v/>
      </c>
    </row>
    <row r="4967">
      <c r="A4967" t="inlineStr">
        <is>
          <t>TQRMNOP126672</t>
        </is>
      </c>
      <c r="B4967" t="n">
        <v>2025</v>
      </c>
      <c r="C4967" t="n">
        <v>1</v>
      </c>
      <c r="D4967" t="n">
        <v>1</v>
      </c>
      <c r="E4967" t="inlineStr">
        <is>
          <t>S</t>
        </is>
      </c>
      <c r="F4967" t="n">
        <v>33</v>
      </c>
      <c r="G4967" t="n">
        <v>1050</v>
      </c>
      <c r="H4967" t="n">
        <v>10</v>
      </c>
      <c r="I4967" t="n">
        <v>2</v>
      </c>
      <c r="J4967" t="n">
        <v>26</v>
      </c>
      <c r="K4967" t="n">
        <v>2</v>
      </c>
      <c r="L4967" t="n">
        <v>4</v>
      </c>
      <c r="M4967" t="n">
        <v>1</v>
      </c>
      <c r="N4967" t="n">
        <v>3</v>
      </c>
      <c r="O4967" t="n">
        <v>1</v>
      </c>
      <c r="P4967" t="n">
        <v>1</v>
      </c>
      <c r="Q4967" t="n">
        <v>40</v>
      </c>
      <c r="R4967" s="15" t="n">
        <v>449000</v>
      </c>
      <c r="S4967" s="15" t="n">
        <v>0</v>
      </c>
      <c r="T4967" s="15" t="n">
        <v>449000</v>
      </c>
      <c r="U4967" s="15" t="n">
        <v>45000</v>
      </c>
      <c r="V4967">
        <f>IFERROR(VLOOKUP(D4967,Tablas_Equivalencia!$A$3:$B$8,2,FALSE),"Sin dato")</f>
        <v/>
      </c>
      <c r="W4967">
        <f>IFERROR(VLOOKUP(L4967,Tablas_Equivalencia!$D$3:$E$9,2,FALSE),"Sin dato")</f>
        <v/>
      </c>
      <c r="X4967">
        <f>IF(I4967=1,"Varón","Mujer")</f>
        <v/>
      </c>
      <c r="Y4967">
        <f>IFERROR(VLOOKUP(M4967,Tablas_Equivalencia!$G$3:$H$6,2,FALSE),"Sin dato")</f>
        <v/>
      </c>
      <c r="Z4967">
        <f>IF(J4967&lt;=24,"18-24","25-29")</f>
        <v/>
      </c>
      <c r="AA4967">
        <f>IF(M4967&lt;&gt;1,"",IF(P4967=2,1,0))</f>
        <v/>
      </c>
      <c r="AB4967">
        <f>IF(M4967&lt;&gt;1,"",IF(O4967&gt;=2,1,0))</f>
        <v/>
      </c>
      <c r="AC4967">
        <f>IF(M4967&lt;&gt;1,"",IF(OR(Q4967=999,Q4967=""),"",IF(OR(Q4967&lt;35,Q4967&gt;48),1,0)))</f>
        <v/>
      </c>
      <c r="AD4967">
        <f>IF(COUNT(AA4967:AC4967)&lt;3,"",SUM(AA4967:AC4967))</f>
        <v/>
      </c>
      <c r="AE4967">
        <f>IF(L4967&gt;=4,2,IF(L4967&gt;=2,1,0))</f>
        <v/>
      </c>
      <c r="AF4967">
        <f>IF(L4967&gt;=5,1,0)</f>
        <v/>
      </c>
      <c r="AG4967">
        <f>AE4967+AF4967</f>
        <v/>
      </c>
      <c r="AH4967" s="15">
        <f>IF(M4967&lt;&gt;1,"",IF(OR(R4967=-9,R4967=""),"",R4967))</f>
        <v/>
      </c>
      <c r="AI4967">
        <f>IF(M4967&lt;&gt;1,"",IF(OR(Q4967=999,Q4967=""),"",Q4967))</f>
        <v/>
      </c>
    </row>
    <row r="4968">
      <c r="A4968" t="inlineStr">
        <is>
          <t>TQRMNOP126676</t>
        </is>
      </c>
      <c r="B4968" t="n">
        <v>2025</v>
      </c>
      <c r="C4968" t="n">
        <v>1</v>
      </c>
      <c r="D4968" t="n">
        <v>41</v>
      </c>
      <c r="E4968" t="inlineStr">
        <is>
          <t>S</t>
        </is>
      </c>
      <c r="F4968" t="n">
        <v>8</v>
      </c>
      <c r="G4968" t="n">
        <v>1186</v>
      </c>
      <c r="H4968" t="n">
        <v>3</v>
      </c>
      <c r="I4968" t="n">
        <v>1</v>
      </c>
      <c r="J4968" t="n">
        <v>28</v>
      </c>
      <c r="K4968" t="n">
        <v>1</v>
      </c>
      <c r="L4968" t="n">
        <v>5</v>
      </c>
      <c r="M4968" t="n">
        <v>3</v>
      </c>
      <c r="R4968" s="15" t="n">
        <v>0</v>
      </c>
      <c r="S4968" s="15" t="n">
        <v>0</v>
      </c>
      <c r="T4968" s="15" t="n">
        <v>0</v>
      </c>
      <c r="U4968" s="15" t="n">
        <v>278200</v>
      </c>
      <c r="V4968">
        <f>IFERROR(VLOOKUP(D4968,Tablas_Equivalencia!$A$3:$B$8,2,FALSE),"Sin dato")</f>
        <v/>
      </c>
      <c r="W4968">
        <f>IFERROR(VLOOKUP(L4968,Tablas_Equivalencia!$D$3:$E$9,2,FALSE),"Sin dato")</f>
        <v/>
      </c>
      <c r="X4968">
        <f>IF(I4968=1,"Varón","Mujer")</f>
        <v/>
      </c>
      <c r="Y4968">
        <f>IFERROR(VLOOKUP(M4968,Tablas_Equivalencia!$G$3:$H$6,2,FALSE),"Sin dato")</f>
        <v/>
      </c>
      <c r="Z4968">
        <f>IF(J4968&lt;=24,"18-24","25-29")</f>
        <v/>
      </c>
      <c r="AA4968">
        <f>IF(M4968&lt;&gt;1,"",IF(P4968=2,1,0))</f>
        <v/>
      </c>
      <c r="AB4968">
        <f>IF(M4968&lt;&gt;1,"",IF(O4968&gt;=2,1,0))</f>
        <v/>
      </c>
      <c r="AC4968">
        <f>IF(M4968&lt;&gt;1,"",IF(OR(Q4968=999,Q4968=""),"",IF(OR(Q4968&lt;35,Q4968&gt;48),1,0)))</f>
        <v/>
      </c>
      <c r="AD4968">
        <f>IF(COUNT(AA4968:AC4968)&lt;3,"",SUM(AA4968:AC4968))</f>
        <v/>
      </c>
      <c r="AE4968">
        <f>IF(L4968&gt;=4,2,IF(L4968&gt;=2,1,0))</f>
        <v/>
      </c>
      <c r="AF4968">
        <f>IF(L4968&gt;=5,1,0)</f>
        <v/>
      </c>
      <c r="AG4968">
        <f>AE4968+AF4968</f>
        <v/>
      </c>
      <c r="AH4968" s="15">
        <f>IF(M4968&lt;&gt;1,"",IF(OR(R4968=-9,R4968=""),"",R4968))</f>
        <v/>
      </c>
      <c r="AI4968">
        <f>IF(M4968&lt;&gt;1,"",IF(OR(Q4968=999,Q4968=""),"",Q4968))</f>
        <v/>
      </c>
    </row>
    <row r="4969">
      <c r="A4969" t="inlineStr">
        <is>
          <t>TQRMNOP126687</t>
        </is>
      </c>
      <c r="B4969" t="n">
        <v>2025</v>
      </c>
      <c r="C4969" t="n">
        <v>1</v>
      </c>
      <c r="D4969" t="n">
        <v>43</v>
      </c>
      <c r="E4969" t="inlineStr">
        <is>
          <t>S</t>
        </is>
      </c>
      <c r="F4969" t="n">
        <v>30</v>
      </c>
      <c r="G4969" t="n">
        <v>733</v>
      </c>
      <c r="H4969" t="n">
        <v>1</v>
      </c>
      <c r="I4969" t="n">
        <v>1</v>
      </c>
      <c r="J4969" t="n">
        <v>18</v>
      </c>
      <c r="K4969" t="n">
        <v>2</v>
      </c>
      <c r="L4969" t="n">
        <v>4</v>
      </c>
      <c r="M4969" t="n">
        <v>1</v>
      </c>
      <c r="N4969" t="n">
        <v>3</v>
      </c>
      <c r="O4969" t="n">
        <v>2</v>
      </c>
      <c r="P4969" t="n">
        <v>2</v>
      </c>
      <c r="Q4969" t="n">
        <v>32</v>
      </c>
      <c r="R4969" s="15" t="n">
        <v>-9</v>
      </c>
      <c r="S4969" s="15" t="n">
        <v>0</v>
      </c>
      <c r="T4969" s="15" t="n">
        <v>0</v>
      </c>
      <c r="U4969" s="15" t="n">
        <v>244800</v>
      </c>
      <c r="V4969">
        <f>IFERROR(VLOOKUP(D4969,Tablas_Equivalencia!$A$3:$B$8,2,FALSE),"Sin dato")</f>
        <v/>
      </c>
      <c r="W4969">
        <f>IFERROR(VLOOKUP(L4969,Tablas_Equivalencia!$D$3:$E$9,2,FALSE),"Sin dato")</f>
        <v/>
      </c>
      <c r="X4969">
        <f>IF(I4969=1,"Varón","Mujer")</f>
        <v/>
      </c>
      <c r="Y4969">
        <f>IFERROR(VLOOKUP(M4969,Tablas_Equivalencia!$G$3:$H$6,2,FALSE),"Sin dato")</f>
        <v/>
      </c>
      <c r="Z4969">
        <f>IF(J4969&lt;=24,"18-24","25-29")</f>
        <v/>
      </c>
      <c r="AA4969">
        <f>IF(M4969&lt;&gt;1,"",IF(P4969=2,1,0))</f>
        <v/>
      </c>
      <c r="AB4969">
        <f>IF(M4969&lt;&gt;1,"",IF(O4969&gt;=2,1,0))</f>
        <v/>
      </c>
      <c r="AC4969">
        <f>IF(M4969&lt;&gt;1,"",IF(OR(Q4969=999,Q4969=""),"",IF(OR(Q4969&lt;35,Q4969&gt;48),1,0)))</f>
        <v/>
      </c>
      <c r="AD4969">
        <f>IF(COUNT(AA4969:AC4969)&lt;3,"",SUM(AA4969:AC4969))</f>
        <v/>
      </c>
      <c r="AE4969">
        <f>IF(L4969&gt;=4,2,IF(L4969&gt;=2,1,0))</f>
        <v/>
      </c>
      <c r="AF4969">
        <f>IF(L4969&gt;=5,1,0)</f>
        <v/>
      </c>
      <c r="AG4969">
        <f>AE4969+AF4969</f>
        <v/>
      </c>
      <c r="AH4969" s="15">
        <f>IF(M4969&lt;&gt;1,"",IF(OR(R4969=-9,R4969=""),"",R4969))</f>
        <v/>
      </c>
      <c r="AI4969">
        <f>IF(M4969&lt;&gt;1,"",IF(OR(Q4969=999,Q4969=""),"",Q4969))</f>
        <v/>
      </c>
    </row>
    <row r="4970">
      <c r="A4970" t="inlineStr">
        <is>
          <t>TQRMNOP126693</t>
        </is>
      </c>
      <c r="B4970" t="n">
        <v>2025</v>
      </c>
      <c r="C4970" t="n">
        <v>1</v>
      </c>
      <c r="D4970" t="n">
        <v>41</v>
      </c>
      <c r="E4970" t="inlineStr">
        <is>
          <t>N</t>
        </is>
      </c>
      <c r="F4970" t="n">
        <v>15</v>
      </c>
      <c r="G4970" t="n">
        <v>804</v>
      </c>
      <c r="H4970" t="n">
        <v>3</v>
      </c>
      <c r="I4970" t="n">
        <v>2</v>
      </c>
      <c r="J4970" t="n">
        <v>27</v>
      </c>
      <c r="K4970" t="n">
        <v>2</v>
      </c>
      <c r="L4970" t="n">
        <v>6</v>
      </c>
      <c r="M4970" t="n">
        <v>3</v>
      </c>
      <c r="R4970" s="15" t="n">
        <v>0</v>
      </c>
      <c r="S4970" s="15" t="n">
        <v>0</v>
      </c>
      <c r="T4970" s="15" t="n">
        <v>0</v>
      </c>
      <c r="U4970" s="15" t="n">
        <v>182300</v>
      </c>
      <c r="V4970">
        <f>IFERROR(VLOOKUP(D4970,Tablas_Equivalencia!$A$3:$B$8,2,FALSE),"Sin dato")</f>
        <v/>
      </c>
      <c r="W4970">
        <f>IFERROR(VLOOKUP(L4970,Tablas_Equivalencia!$D$3:$E$9,2,FALSE),"Sin dato")</f>
        <v/>
      </c>
      <c r="X4970">
        <f>IF(I4970=1,"Varón","Mujer")</f>
        <v/>
      </c>
      <c r="Y4970">
        <f>IFERROR(VLOOKUP(M4970,Tablas_Equivalencia!$G$3:$H$6,2,FALSE),"Sin dato")</f>
        <v/>
      </c>
      <c r="Z4970">
        <f>IF(J4970&lt;=24,"18-24","25-29")</f>
        <v/>
      </c>
      <c r="AA4970">
        <f>IF(M4970&lt;&gt;1,"",IF(P4970=2,1,0))</f>
        <v/>
      </c>
      <c r="AB4970">
        <f>IF(M4970&lt;&gt;1,"",IF(O4970&gt;=2,1,0))</f>
        <v/>
      </c>
      <c r="AC4970">
        <f>IF(M4970&lt;&gt;1,"",IF(OR(Q4970=999,Q4970=""),"",IF(OR(Q4970&lt;35,Q4970&gt;48),1,0)))</f>
        <v/>
      </c>
      <c r="AD4970">
        <f>IF(COUNT(AA4970:AC4970)&lt;3,"",SUM(AA4970:AC4970))</f>
        <v/>
      </c>
      <c r="AE4970">
        <f>IF(L4970&gt;=4,2,IF(L4970&gt;=2,1,0))</f>
        <v/>
      </c>
      <c r="AF4970">
        <f>IF(L4970&gt;=5,1,0)</f>
        <v/>
      </c>
      <c r="AG4970">
        <f>AE4970+AF4970</f>
        <v/>
      </c>
      <c r="AH4970" s="15">
        <f>IF(M4970&lt;&gt;1,"",IF(OR(R4970=-9,R4970=""),"",R4970))</f>
        <v/>
      </c>
      <c r="AI4970">
        <f>IF(M4970&lt;&gt;1,"",IF(OR(Q4970=999,Q4970=""),"",Q4970))</f>
        <v/>
      </c>
    </row>
    <row r="4971">
      <c r="A4971" t="inlineStr">
        <is>
          <t>TQRMNOP126705</t>
        </is>
      </c>
      <c r="B4971" t="n">
        <v>2025</v>
      </c>
      <c r="C4971" t="n">
        <v>1</v>
      </c>
      <c r="D4971" t="n">
        <v>40</v>
      </c>
      <c r="E4971" t="inlineStr">
        <is>
          <t>S</t>
        </is>
      </c>
      <c r="F4971" t="n">
        <v>7</v>
      </c>
      <c r="G4971" t="n">
        <v>829</v>
      </c>
      <c r="H4971" t="n">
        <v>3</v>
      </c>
      <c r="I4971" t="n">
        <v>1</v>
      </c>
      <c r="J4971" t="n">
        <v>23</v>
      </c>
      <c r="K4971" t="n">
        <v>2</v>
      </c>
      <c r="L4971" t="n">
        <v>6</v>
      </c>
      <c r="M4971" t="n">
        <v>1</v>
      </c>
      <c r="N4971" t="n">
        <v>3</v>
      </c>
      <c r="O4971" t="n">
        <v>3</v>
      </c>
      <c r="P4971" t="n">
        <v>2</v>
      </c>
      <c r="Q4971" t="n">
        <v>39</v>
      </c>
      <c r="R4971" s="15" t="n">
        <v>374000</v>
      </c>
      <c r="S4971" s="15" t="n">
        <v>90000</v>
      </c>
      <c r="T4971" s="15" t="n">
        <v>464000</v>
      </c>
      <c r="U4971" s="15" t="n">
        <v>177200</v>
      </c>
      <c r="V4971">
        <f>IFERROR(VLOOKUP(D4971,Tablas_Equivalencia!$A$3:$B$8,2,FALSE),"Sin dato")</f>
        <v/>
      </c>
      <c r="W4971">
        <f>IFERROR(VLOOKUP(L4971,Tablas_Equivalencia!$D$3:$E$9,2,FALSE),"Sin dato")</f>
        <v/>
      </c>
      <c r="X4971">
        <f>IF(I4971=1,"Varón","Mujer")</f>
        <v/>
      </c>
      <c r="Y4971">
        <f>IFERROR(VLOOKUP(M4971,Tablas_Equivalencia!$G$3:$H$6,2,FALSE),"Sin dato")</f>
        <v/>
      </c>
      <c r="Z4971">
        <f>IF(J4971&lt;=24,"18-24","25-29")</f>
        <v/>
      </c>
      <c r="AA4971">
        <f>IF(M4971&lt;&gt;1,"",IF(P4971=2,1,0))</f>
        <v/>
      </c>
      <c r="AB4971">
        <f>IF(M4971&lt;&gt;1,"",IF(O4971&gt;=2,1,0))</f>
        <v/>
      </c>
      <c r="AC4971">
        <f>IF(M4971&lt;&gt;1,"",IF(OR(Q4971=999,Q4971=""),"",IF(OR(Q4971&lt;35,Q4971&gt;48),1,0)))</f>
        <v/>
      </c>
      <c r="AD4971">
        <f>IF(COUNT(AA4971:AC4971)&lt;3,"",SUM(AA4971:AC4971))</f>
        <v/>
      </c>
      <c r="AE4971">
        <f>IF(L4971&gt;=4,2,IF(L4971&gt;=2,1,0))</f>
        <v/>
      </c>
      <c r="AF4971">
        <f>IF(L4971&gt;=5,1,0)</f>
        <v/>
      </c>
      <c r="AG4971">
        <f>AE4971+AF4971</f>
        <v/>
      </c>
      <c r="AH4971" s="15">
        <f>IF(M4971&lt;&gt;1,"",IF(OR(R4971=-9,R4971=""),"",R4971))</f>
        <v/>
      </c>
      <c r="AI4971">
        <f>IF(M4971&lt;&gt;1,"",IF(OR(Q4971=999,Q4971=""),"",Q4971))</f>
        <v/>
      </c>
    </row>
    <row r="4972">
      <c r="A4972" t="inlineStr">
        <is>
          <t>TQRMNOP126722</t>
        </is>
      </c>
      <c r="B4972" t="n">
        <v>2025</v>
      </c>
      <c r="C4972" t="n">
        <v>1</v>
      </c>
      <c r="D4972" t="n">
        <v>41</v>
      </c>
      <c r="E4972" t="inlineStr">
        <is>
          <t>N</t>
        </is>
      </c>
      <c r="F4972" t="n">
        <v>15</v>
      </c>
      <c r="G4972" t="n">
        <v>1459</v>
      </c>
      <c r="H4972" t="n">
        <v>1</v>
      </c>
      <c r="I4972" t="n">
        <v>2</v>
      </c>
      <c r="J4972" t="n">
        <v>24</v>
      </c>
      <c r="K4972" t="n">
        <v>2</v>
      </c>
      <c r="L4972" t="n">
        <v>6</v>
      </c>
      <c r="M4972" t="n">
        <v>3</v>
      </c>
      <c r="R4972" s="15" t="n">
        <v>0</v>
      </c>
      <c r="S4972" s="15" t="n">
        <v>0</v>
      </c>
      <c r="T4972" s="15" t="n">
        <v>0</v>
      </c>
      <c r="U4972" s="15" t="n">
        <v>208100</v>
      </c>
      <c r="V4972">
        <f>IFERROR(VLOOKUP(D4972,Tablas_Equivalencia!$A$3:$B$8,2,FALSE),"Sin dato")</f>
        <v/>
      </c>
      <c r="W4972">
        <f>IFERROR(VLOOKUP(L4972,Tablas_Equivalencia!$D$3:$E$9,2,FALSE),"Sin dato")</f>
        <v/>
      </c>
      <c r="X4972">
        <f>IF(I4972=1,"Varón","Mujer")</f>
        <v/>
      </c>
      <c r="Y4972">
        <f>IFERROR(VLOOKUP(M4972,Tablas_Equivalencia!$G$3:$H$6,2,FALSE),"Sin dato")</f>
        <v/>
      </c>
      <c r="Z4972">
        <f>IF(J4972&lt;=24,"18-24","25-29")</f>
        <v/>
      </c>
      <c r="AA4972">
        <f>IF(M4972&lt;&gt;1,"",IF(P4972=2,1,0))</f>
        <v/>
      </c>
      <c r="AB4972">
        <f>IF(M4972&lt;&gt;1,"",IF(O4972&gt;=2,1,0))</f>
        <v/>
      </c>
      <c r="AC4972">
        <f>IF(M4972&lt;&gt;1,"",IF(OR(Q4972=999,Q4972=""),"",IF(OR(Q4972&lt;35,Q4972&gt;48),1,0)))</f>
        <v/>
      </c>
      <c r="AD4972">
        <f>IF(COUNT(AA4972:AC4972)&lt;3,"",SUM(AA4972:AC4972))</f>
        <v/>
      </c>
      <c r="AE4972">
        <f>IF(L4972&gt;=4,2,IF(L4972&gt;=2,1,0))</f>
        <v/>
      </c>
      <c r="AF4972">
        <f>IF(L4972&gt;=5,1,0)</f>
        <v/>
      </c>
      <c r="AG4972">
        <f>AE4972+AF4972</f>
        <v/>
      </c>
      <c r="AH4972" s="15">
        <f>IF(M4972&lt;&gt;1,"",IF(OR(R4972=-9,R4972=""),"",R4972))</f>
        <v/>
      </c>
      <c r="AI4972">
        <f>IF(M4972&lt;&gt;1,"",IF(OR(Q4972=999,Q4972=""),"",Q4972))</f>
        <v/>
      </c>
    </row>
    <row r="4973">
      <c r="A4973" t="inlineStr">
        <is>
          <t>TQRMNOP126729</t>
        </is>
      </c>
      <c r="B4973" t="n">
        <v>2025</v>
      </c>
      <c r="C4973" t="n">
        <v>1</v>
      </c>
      <c r="D4973" t="n">
        <v>43</v>
      </c>
      <c r="E4973" t="inlineStr">
        <is>
          <t>N</t>
        </is>
      </c>
      <c r="F4973" t="n">
        <v>29</v>
      </c>
      <c r="G4973" t="n">
        <v>946</v>
      </c>
      <c r="H4973" t="n">
        <v>1</v>
      </c>
      <c r="I4973" t="n">
        <v>2</v>
      </c>
      <c r="J4973" t="n">
        <v>27</v>
      </c>
      <c r="K4973" t="n">
        <v>1</v>
      </c>
      <c r="L4973" t="n">
        <v>2</v>
      </c>
      <c r="M4973" t="n">
        <v>1</v>
      </c>
      <c r="N4973" t="n">
        <v>3</v>
      </c>
      <c r="O4973" t="n">
        <v>1</v>
      </c>
      <c r="P4973" t="n">
        <v>2</v>
      </c>
      <c r="Q4973" t="n">
        <v>12</v>
      </c>
      <c r="R4973" s="15" t="n">
        <v>160000</v>
      </c>
      <c r="S4973" s="15" t="n">
        <v>0</v>
      </c>
      <c r="T4973" s="15" t="n">
        <v>160000</v>
      </c>
      <c r="U4973" s="15" t="n">
        <v>377900</v>
      </c>
      <c r="V4973">
        <f>IFERROR(VLOOKUP(D4973,Tablas_Equivalencia!$A$3:$B$8,2,FALSE),"Sin dato")</f>
        <v/>
      </c>
      <c r="W4973">
        <f>IFERROR(VLOOKUP(L4973,Tablas_Equivalencia!$D$3:$E$9,2,FALSE),"Sin dato")</f>
        <v/>
      </c>
      <c r="X4973">
        <f>IF(I4973=1,"Varón","Mujer")</f>
        <v/>
      </c>
      <c r="Y4973">
        <f>IFERROR(VLOOKUP(M4973,Tablas_Equivalencia!$G$3:$H$6,2,FALSE),"Sin dato")</f>
        <v/>
      </c>
      <c r="Z4973">
        <f>IF(J4973&lt;=24,"18-24","25-29")</f>
        <v/>
      </c>
      <c r="AA4973">
        <f>IF(M4973&lt;&gt;1,"",IF(P4973=2,1,0))</f>
        <v/>
      </c>
      <c r="AB4973">
        <f>IF(M4973&lt;&gt;1,"",IF(O4973&gt;=2,1,0))</f>
        <v/>
      </c>
      <c r="AC4973">
        <f>IF(M4973&lt;&gt;1,"",IF(OR(Q4973=999,Q4973=""),"",IF(OR(Q4973&lt;35,Q4973&gt;48),1,0)))</f>
        <v/>
      </c>
      <c r="AD4973">
        <f>IF(COUNT(AA4973:AC4973)&lt;3,"",SUM(AA4973:AC4973))</f>
        <v/>
      </c>
      <c r="AE4973">
        <f>IF(L4973&gt;=4,2,IF(L4973&gt;=2,1,0))</f>
        <v/>
      </c>
      <c r="AF4973">
        <f>IF(L4973&gt;=5,1,0)</f>
        <v/>
      </c>
      <c r="AG4973">
        <f>AE4973+AF4973</f>
        <v/>
      </c>
      <c r="AH4973" s="15">
        <f>IF(M4973&lt;&gt;1,"",IF(OR(R4973=-9,R4973=""),"",R4973))</f>
        <v/>
      </c>
      <c r="AI4973">
        <f>IF(M4973&lt;&gt;1,"",IF(OR(Q4973=999,Q4973=""),"",Q4973))</f>
        <v/>
      </c>
    </row>
    <row r="4974">
      <c r="A4974" t="inlineStr">
        <is>
          <t>TQRMNOP126732</t>
        </is>
      </c>
      <c r="B4974" t="n">
        <v>2025</v>
      </c>
      <c r="C4974" t="n">
        <v>1</v>
      </c>
      <c r="D4974" t="n">
        <v>41</v>
      </c>
      <c r="E4974" t="inlineStr">
        <is>
          <t>N</t>
        </is>
      </c>
      <c r="F4974" t="n">
        <v>15</v>
      </c>
      <c r="G4974" t="n">
        <v>1831</v>
      </c>
      <c r="H4974" t="n">
        <v>3</v>
      </c>
      <c r="I4974" t="n">
        <v>1</v>
      </c>
      <c r="J4974" t="n">
        <v>25</v>
      </c>
      <c r="K4974" t="n">
        <v>2</v>
      </c>
      <c r="L4974" t="n">
        <v>3</v>
      </c>
      <c r="M4974" t="n">
        <v>1</v>
      </c>
      <c r="N4974" t="n">
        <v>3</v>
      </c>
      <c r="O4974" t="n">
        <v>2</v>
      </c>
      <c r="P4974" t="n">
        <v>2</v>
      </c>
      <c r="Q4974" t="n">
        <v>31</v>
      </c>
      <c r="R4974" s="15" t="n">
        <v>-9</v>
      </c>
      <c r="S4974" s="15" t="n">
        <v>0</v>
      </c>
      <c r="T4974" s="15" t="n">
        <v>0</v>
      </c>
      <c r="U4974" s="15" t="n">
        <v>118600</v>
      </c>
      <c r="V4974">
        <f>IFERROR(VLOOKUP(D4974,Tablas_Equivalencia!$A$3:$B$8,2,FALSE),"Sin dato")</f>
        <v/>
      </c>
      <c r="W4974">
        <f>IFERROR(VLOOKUP(L4974,Tablas_Equivalencia!$D$3:$E$9,2,FALSE),"Sin dato")</f>
        <v/>
      </c>
      <c r="X4974">
        <f>IF(I4974=1,"Varón","Mujer")</f>
        <v/>
      </c>
      <c r="Y4974">
        <f>IFERROR(VLOOKUP(M4974,Tablas_Equivalencia!$G$3:$H$6,2,FALSE),"Sin dato")</f>
        <v/>
      </c>
      <c r="Z4974">
        <f>IF(J4974&lt;=24,"18-24","25-29")</f>
        <v/>
      </c>
      <c r="AA4974">
        <f>IF(M4974&lt;&gt;1,"",IF(P4974=2,1,0))</f>
        <v/>
      </c>
      <c r="AB4974">
        <f>IF(M4974&lt;&gt;1,"",IF(O4974&gt;=2,1,0))</f>
        <v/>
      </c>
      <c r="AC4974">
        <f>IF(M4974&lt;&gt;1,"",IF(OR(Q4974=999,Q4974=""),"",IF(OR(Q4974&lt;35,Q4974&gt;48),1,0)))</f>
        <v/>
      </c>
      <c r="AD4974">
        <f>IF(COUNT(AA4974:AC4974)&lt;3,"",SUM(AA4974:AC4974))</f>
        <v/>
      </c>
      <c r="AE4974">
        <f>IF(L4974&gt;=4,2,IF(L4974&gt;=2,1,0))</f>
        <v/>
      </c>
      <c r="AF4974">
        <f>IF(L4974&gt;=5,1,0)</f>
        <v/>
      </c>
      <c r="AG4974">
        <f>AE4974+AF4974</f>
        <v/>
      </c>
      <c r="AH4974" s="15">
        <f>IF(M4974&lt;&gt;1,"",IF(OR(R4974=-9,R4974=""),"",R4974))</f>
        <v/>
      </c>
      <c r="AI4974">
        <f>IF(M4974&lt;&gt;1,"",IF(OR(Q4974=999,Q4974=""),"",Q4974))</f>
        <v/>
      </c>
    </row>
    <row r="4975">
      <c r="A4975" t="inlineStr">
        <is>
          <t>TQRMNOP126754</t>
        </is>
      </c>
      <c r="B4975" t="n">
        <v>2025</v>
      </c>
      <c r="C4975" t="n">
        <v>1</v>
      </c>
      <c r="D4975" t="n">
        <v>43</v>
      </c>
      <c r="E4975" t="inlineStr">
        <is>
          <t>S</t>
        </is>
      </c>
      <c r="F4975" t="n">
        <v>20</v>
      </c>
      <c r="G4975" t="n">
        <v>1013</v>
      </c>
      <c r="H4975" t="n">
        <v>1</v>
      </c>
      <c r="I4975" t="n">
        <v>2</v>
      </c>
      <c r="J4975" t="n">
        <v>28</v>
      </c>
      <c r="K4975" t="n">
        <v>2</v>
      </c>
      <c r="L4975" t="n">
        <v>6</v>
      </c>
      <c r="M4975" t="n">
        <v>1</v>
      </c>
      <c r="N4975" t="n">
        <v>2</v>
      </c>
      <c r="O4975" t="n">
        <v>1</v>
      </c>
      <c r="P4975" t="n">
        <v>1</v>
      </c>
      <c r="Q4975" t="n">
        <v>2</v>
      </c>
      <c r="R4975" s="15" t="n">
        <v>204000</v>
      </c>
      <c r="S4975" s="15" t="n">
        <v>0</v>
      </c>
      <c r="T4975" s="15" t="n">
        <v>204000</v>
      </c>
      <c r="U4975" s="15" t="n">
        <v>237100</v>
      </c>
      <c r="V4975">
        <f>IFERROR(VLOOKUP(D4975,Tablas_Equivalencia!$A$3:$B$8,2,FALSE),"Sin dato")</f>
        <v/>
      </c>
      <c r="W4975">
        <f>IFERROR(VLOOKUP(L4975,Tablas_Equivalencia!$D$3:$E$9,2,FALSE),"Sin dato")</f>
        <v/>
      </c>
      <c r="X4975">
        <f>IF(I4975=1,"Varón","Mujer")</f>
        <v/>
      </c>
      <c r="Y4975">
        <f>IFERROR(VLOOKUP(M4975,Tablas_Equivalencia!$G$3:$H$6,2,FALSE),"Sin dato")</f>
        <v/>
      </c>
      <c r="Z4975">
        <f>IF(J4975&lt;=24,"18-24","25-29")</f>
        <v/>
      </c>
      <c r="AA4975">
        <f>IF(M4975&lt;&gt;1,"",IF(P4975=2,1,0))</f>
        <v/>
      </c>
      <c r="AB4975">
        <f>IF(M4975&lt;&gt;1,"",IF(O4975&gt;=2,1,0))</f>
        <v/>
      </c>
      <c r="AC4975">
        <f>IF(M4975&lt;&gt;1,"",IF(OR(Q4975=999,Q4975=""),"",IF(OR(Q4975&lt;35,Q4975&gt;48),1,0)))</f>
        <v/>
      </c>
      <c r="AD4975">
        <f>IF(COUNT(AA4975:AC4975)&lt;3,"",SUM(AA4975:AC4975))</f>
        <v/>
      </c>
      <c r="AE4975">
        <f>IF(L4975&gt;=4,2,IF(L4975&gt;=2,1,0))</f>
        <v/>
      </c>
      <c r="AF4975">
        <f>IF(L4975&gt;=5,1,0)</f>
        <v/>
      </c>
      <c r="AG4975">
        <f>AE4975+AF4975</f>
        <v/>
      </c>
      <c r="AH4975" s="15">
        <f>IF(M4975&lt;&gt;1,"",IF(OR(R4975=-9,R4975=""),"",R4975))</f>
        <v/>
      </c>
      <c r="AI4975">
        <f>IF(M4975&lt;&gt;1,"",IF(OR(Q4975=999,Q4975=""),"",Q4975))</f>
        <v/>
      </c>
    </row>
    <row r="4976">
      <c r="A4976" t="inlineStr">
        <is>
          <t>TQRMNOP126756</t>
        </is>
      </c>
      <c r="B4976" t="n">
        <v>2025</v>
      </c>
      <c r="C4976" t="n">
        <v>1</v>
      </c>
      <c r="D4976" t="n">
        <v>1</v>
      </c>
      <c r="E4976" t="inlineStr">
        <is>
          <t>S</t>
        </is>
      </c>
      <c r="F4976" t="n">
        <v>32</v>
      </c>
      <c r="G4976" t="n">
        <v>1128</v>
      </c>
      <c r="H4976" t="n">
        <v>1</v>
      </c>
      <c r="I4976" t="n">
        <v>1</v>
      </c>
      <c r="J4976" t="n">
        <v>29</v>
      </c>
      <c r="K4976" t="n">
        <v>2</v>
      </c>
      <c r="L4976" t="n">
        <v>5</v>
      </c>
      <c r="M4976" t="n">
        <v>1</v>
      </c>
      <c r="N4976" t="n">
        <v>4</v>
      </c>
      <c r="O4976" t="n">
        <v>1</v>
      </c>
      <c r="P4976" t="n">
        <v>2</v>
      </c>
      <c r="Q4976" t="n">
        <v>28</v>
      </c>
      <c r="R4976" s="15" t="n">
        <v>638000</v>
      </c>
      <c r="S4976" s="15" t="n">
        <v>0</v>
      </c>
      <c r="T4976" s="15" t="n">
        <v>638000</v>
      </c>
      <c r="U4976" s="15" t="n">
        <v>114000</v>
      </c>
      <c r="V4976">
        <f>IFERROR(VLOOKUP(D4976,Tablas_Equivalencia!$A$3:$B$8,2,FALSE),"Sin dato")</f>
        <v/>
      </c>
      <c r="W4976">
        <f>IFERROR(VLOOKUP(L4976,Tablas_Equivalencia!$D$3:$E$9,2,FALSE),"Sin dato")</f>
        <v/>
      </c>
      <c r="X4976">
        <f>IF(I4976=1,"Varón","Mujer")</f>
        <v/>
      </c>
      <c r="Y4976">
        <f>IFERROR(VLOOKUP(M4976,Tablas_Equivalencia!$G$3:$H$6,2,FALSE),"Sin dato")</f>
        <v/>
      </c>
      <c r="Z4976">
        <f>IF(J4976&lt;=24,"18-24","25-29")</f>
        <v/>
      </c>
      <c r="AA4976">
        <f>IF(M4976&lt;&gt;1,"",IF(P4976=2,1,0))</f>
        <v/>
      </c>
      <c r="AB4976">
        <f>IF(M4976&lt;&gt;1,"",IF(O4976&gt;=2,1,0))</f>
        <v/>
      </c>
      <c r="AC4976">
        <f>IF(M4976&lt;&gt;1,"",IF(OR(Q4976=999,Q4976=""),"",IF(OR(Q4976&lt;35,Q4976&gt;48),1,0)))</f>
        <v/>
      </c>
      <c r="AD4976">
        <f>IF(COUNT(AA4976:AC4976)&lt;3,"",SUM(AA4976:AC4976))</f>
        <v/>
      </c>
      <c r="AE4976">
        <f>IF(L4976&gt;=4,2,IF(L4976&gt;=2,1,0))</f>
        <v/>
      </c>
      <c r="AF4976">
        <f>IF(L4976&gt;=5,1,0)</f>
        <v/>
      </c>
      <c r="AG4976">
        <f>AE4976+AF4976</f>
        <v/>
      </c>
      <c r="AH4976" s="15">
        <f>IF(M4976&lt;&gt;1,"",IF(OR(R4976=-9,R4976=""),"",R4976))</f>
        <v/>
      </c>
      <c r="AI4976">
        <f>IF(M4976&lt;&gt;1,"",IF(OR(Q4976=999,Q4976=""),"",Q4976))</f>
        <v/>
      </c>
    </row>
    <row r="4977">
      <c r="A4977" t="inlineStr">
        <is>
          <t>TQRMNOP126767</t>
        </is>
      </c>
      <c r="B4977" t="n">
        <v>2025</v>
      </c>
      <c r="C4977" t="n">
        <v>1</v>
      </c>
      <c r="D4977" t="n">
        <v>44</v>
      </c>
      <c r="E4977" t="inlineStr">
        <is>
          <t>N</t>
        </is>
      </c>
      <c r="F4977" t="n">
        <v>2</v>
      </c>
      <c r="G4977" t="n">
        <v>971</v>
      </c>
      <c r="H4977" t="n">
        <v>1</v>
      </c>
      <c r="I4977" t="n">
        <v>1</v>
      </c>
      <c r="J4977" t="n">
        <v>23</v>
      </c>
      <c r="K4977" t="n">
        <v>1</v>
      </c>
      <c r="L4977" t="n">
        <v>5</v>
      </c>
      <c r="M4977" t="n">
        <v>3</v>
      </c>
      <c r="R4977" s="15" t="n">
        <v>0</v>
      </c>
      <c r="S4977" s="15" t="n">
        <v>0</v>
      </c>
      <c r="T4977" s="15" t="n">
        <v>0</v>
      </c>
      <c r="U4977" s="15" t="n">
        <v>93000</v>
      </c>
      <c r="V4977">
        <f>IFERROR(VLOOKUP(D4977,Tablas_Equivalencia!$A$3:$B$8,2,FALSE),"Sin dato")</f>
        <v/>
      </c>
      <c r="W4977">
        <f>IFERROR(VLOOKUP(L4977,Tablas_Equivalencia!$D$3:$E$9,2,FALSE),"Sin dato")</f>
        <v/>
      </c>
      <c r="X4977">
        <f>IF(I4977=1,"Varón","Mujer")</f>
        <v/>
      </c>
      <c r="Y4977">
        <f>IFERROR(VLOOKUP(M4977,Tablas_Equivalencia!$G$3:$H$6,2,FALSE),"Sin dato")</f>
        <v/>
      </c>
      <c r="Z4977">
        <f>IF(J4977&lt;=24,"18-24","25-29")</f>
        <v/>
      </c>
      <c r="AA4977">
        <f>IF(M4977&lt;&gt;1,"",IF(P4977=2,1,0))</f>
        <v/>
      </c>
      <c r="AB4977">
        <f>IF(M4977&lt;&gt;1,"",IF(O4977&gt;=2,1,0))</f>
        <v/>
      </c>
      <c r="AC4977">
        <f>IF(M4977&lt;&gt;1,"",IF(OR(Q4977=999,Q4977=""),"",IF(OR(Q4977&lt;35,Q4977&gt;48),1,0)))</f>
        <v/>
      </c>
      <c r="AD4977">
        <f>IF(COUNT(AA4977:AC4977)&lt;3,"",SUM(AA4977:AC4977))</f>
        <v/>
      </c>
      <c r="AE4977">
        <f>IF(L4977&gt;=4,2,IF(L4977&gt;=2,1,0))</f>
        <v/>
      </c>
      <c r="AF4977">
        <f>IF(L4977&gt;=5,1,0)</f>
        <v/>
      </c>
      <c r="AG4977">
        <f>AE4977+AF4977</f>
        <v/>
      </c>
      <c r="AH4977" s="15">
        <f>IF(M4977&lt;&gt;1,"",IF(OR(R4977=-9,R4977=""),"",R4977))</f>
        <v/>
      </c>
      <c r="AI4977">
        <f>IF(M4977&lt;&gt;1,"",IF(OR(Q4977=999,Q4977=""),"",Q4977))</f>
        <v/>
      </c>
    </row>
    <row r="4978">
      <c r="A4978" t="inlineStr">
        <is>
          <t>TQRMNOP126774</t>
        </is>
      </c>
      <c r="B4978" t="n">
        <v>2025</v>
      </c>
      <c r="C4978" t="n">
        <v>1</v>
      </c>
      <c r="D4978" t="n">
        <v>43</v>
      </c>
      <c r="E4978" t="inlineStr">
        <is>
          <t>N</t>
        </is>
      </c>
      <c r="F4978" t="n">
        <v>29</v>
      </c>
      <c r="G4978" t="n">
        <v>1788</v>
      </c>
      <c r="H4978" t="n">
        <v>1</v>
      </c>
      <c r="I4978" t="n">
        <v>2</v>
      </c>
      <c r="J4978" t="n">
        <v>28</v>
      </c>
      <c r="K4978" t="n">
        <v>2</v>
      </c>
      <c r="L4978" t="n">
        <v>6</v>
      </c>
      <c r="M4978" t="n">
        <v>1</v>
      </c>
      <c r="N4978" t="n">
        <v>3</v>
      </c>
      <c r="O4978" t="n">
        <v>1</v>
      </c>
      <c r="P4978" t="n">
        <v>1</v>
      </c>
      <c r="Q4978" t="n">
        <v>37</v>
      </c>
      <c r="R4978" s="15" t="n">
        <v>-9</v>
      </c>
      <c r="S4978" s="15" t="n">
        <v>0</v>
      </c>
      <c r="T4978" s="15" t="n">
        <v>0</v>
      </c>
      <c r="U4978" s="15" t="n">
        <v>83800</v>
      </c>
      <c r="V4978">
        <f>IFERROR(VLOOKUP(D4978,Tablas_Equivalencia!$A$3:$B$8,2,FALSE),"Sin dato")</f>
        <v/>
      </c>
      <c r="W4978">
        <f>IFERROR(VLOOKUP(L4978,Tablas_Equivalencia!$D$3:$E$9,2,FALSE),"Sin dato")</f>
        <v/>
      </c>
      <c r="X4978">
        <f>IF(I4978=1,"Varón","Mujer")</f>
        <v/>
      </c>
      <c r="Y4978">
        <f>IFERROR(VLOOKUP(M4978,Tablas_Equivalencia!$G$3:$H$6,2,FALSE),"Sin dato")</f>
        <v/>
      </c>
      <c r="Z4978">
        <f>IF(J4978&lt;=24,"18-24","25-29")</f>
        <v/>
      </c>
      <c r="AA4978">
        <f>IF(M4978&lt;&gt;1,"",IF(P4978=2,1,0))</f>
        <v/>
      </c>
      <c r="AB4978">
        <f>IF(M4978&lt;&gt;1,"",IF(O4978&gt;=2,1,0))</f>
        <v/>
      </c>
      <c r="AC4978">
        <f>IF(M4978&lt;&gt;1,"",IF(OR(Q4978=999,Q4978=""),"",IF(OR(Q4978&lt;35,Q4978&gt;48),1,0)))</f>
        <v/>
      </c>
      <c r="AD4978">
        <f>IF(COUNT(AA4978:AC4978)&lt;3,"",SUM(AA4978:AC4978))</f>
        <v/>
      </c>
      <c r="AE4978">
        <f>IF(L4978&gt;=4,2,IF(L4978&gt;=2,1,0))</f>
        <v/>
      </c>
      <c r="AF4978">
        <f>IF(L4978&gt;=5,1,0)</f>
        <v/>
      </c>
      <c r="AG4978">
        <f>AE4978+AF4978</f>
        <v/>
      </c>
      <c r="AH4978" s="15">
        <f>IF(M4978&lt;&gt;1,"",IF(OR(R4978=-9,R4978=""),"",R4978))</f>
        <v/>
      </c>
      <c r="AI4978">
        <f>IF(M4978&lt;&gt;1,"",IF(OR(Q4978=999,Q4978=""),"",Q4978))</f>
        <v/>
      </c>
    </row>
    <row r="4979">
      <c r="A4979" t="inlineStr">
        <is>
          <t>TQRMNOP126776</t>
        </is>
      </c>
      <c r="B4979" t="n">
        <v>2025</v>
      </c>
      <c r="C4979" t="n">
        <v>1</v>
      </c>
      <c r="D4979" t="n">
        <v>1</v>
      </c>
      <c r="E4979" t="inlineStr">
        <is>
          <t>S</t>
        </is>
      </c>
      <c r="F4979" t="n">
        <v>33</v>
      </c>
      <c r="G4979" t="n">
        <v>1733</v>
      </c>
      <c r="H4979" t="n">
        <v>3</v>
      </c>
      <c r="I4979" t="n">
        <v>1</v>
      </c>
      <c r="J4979" t="n">
        <v>23</v>
      </c>
      <c r="K4979" t="n">
        <v>2</v>
      </c>
      <c r="L4979" t="n">
        <v>6</v>
      </c>
      <c r="M4979" t="n">
        <v>1</v>
      </c>
      <c r="N4979" t="n">
        <v>3</v>
      </c>
      <c r="O4979" t="n">
        <v>1</v>
      </c>
      <c r="P4979" t="n">
        <v>1</v>
      </c>
      <c r="Q4979" t="n">
        <v>62</v>
      </c>
      <c r="R4979" s="15" t="n">
        <v>1241000</v>
      </c>
      <c r="S4979" s="15" t="n">
        <v>24000</v>
      </c>
      <c r="T4979" s="15" t="n">
        <v>1265000</v>
      </c>
      <c r="U4979" s="15" t="n">
        <v>91500</v>
      </c>
      <c r="V4979">
        <f>IFERROR(VLOOKUP(D4979,Tablas_Equivalencia!$A$3:$B$8,2,FALSE),"Sin dato")</f>
        <v/>
      </c>
      <c r="W4979">
        <f>IFERROR(VLOOKUP(L4979,Tablas_Equivalencia!$D$3:$E$9,2,FALSE),"Sin dato")</f>
        <v/>
      </c>
      <c r="X4979">
        <f>IF(I4979=1,"Varón","Mujer")</f>
        <v/>
      </c>
      <c r="Y4979">
        <f>IFERROR(VLOOKUP(M4979,Tablas_Equivalencia!$G$3:$H$6,2,FALSE),"Sin dato")</f>
        <v/>
      </c>
      <c r="Z4979">
        <f>IF(J4979&lt;=24,"18-24","25-29")</f>
        <v/>
      </c>
      <c r="AA4979">
        <f>IF(M4979&lt;&gt;1,"",IF(P4979=2,1,0))</f>
        <v/>
      </c>
      <c r="AB4979">
        <f>IF(M4979&lt;&gt;1,"",IF(O4979&gt;=2,1,0))</f>
        <v/>
      </c>
      <c r="AC4979">
        <f>IF(M4979&lt;&gt;1,"",IF(OR(Q4979=999,Q4979=""),"",IF(OR(Q4979&lt;35,Q4979&gt;48),1,0)))</f>
        <v/>
      </c>
      <c r="AD4979">
        <f>IF(COUNT(AA4979:AC4979)&lt;3,"",SUM(AA4979:AC4979))</f>
        <v/>
      </c>
      <c r="AE4979">
        <f>IF(L4979&gt;=4,2,IF(L4979&gt;=2,1,0))</f>
        <v/>
      </c>
      <c r="AF4979">
        <f>IF(L4979&gt;=5,1,0)</f>
        <v/>
      </c>
      <c r="AG4979">
        <f>AE4979+AF4979</f>
        <v/>
      </c>
      <c r="AH4979" s="15">
        <f>IF(M4979&lt;&gt;1,"",IF(OR(R4979=-9,R4979=""),"",R4979))</f>
        <v/>
      </c>
      <c r="AI4979">
        <f>IF(M4979&lt;&gt;1,"",IF(OR(Q4979=999,Q4979=""),"",Q4979))</f>
        <v/>
      </c>
    </row>
    <row r="4980">
      <c r="A4980" t="inlineStr">
        <is>
          <t>TQRMNOP126777</t>
        </is>
      </c>
      <c r="B4980" t="n">
        <v>2025</v>
      </c>
      <c r="C4980" t="n">
        <v>1</v>
      </c>
      <c r="D4980" t="n">
        <v>43</v>
      </c>
      <c r="E4980" t="inlineStr">
        <is>
          <t>S</t>
        </is>
      </c>
      <c r="F4980" t="n">
        <v>30</v>
      </c>
      <c r="G4980" t="n">
        <v>649</v>
      </c>
      <c r="H4980" t="n">
        <v>3</v>
      </c>
      <c r="I4980" t="n">
        <v>1</v>
      </c>
      <c r="J4980" t="n">
        <v>25</v>
      </c>
      <c r="K4980" t="n">
        <v>1</v>
      </c>
      <c r="L4980" t="n">
        <v>4</v>
      </c>
      <c r="M4980" t="n">
        <v>1</v>
      </c>
      <c r="N4980" t="n">
        <v>2</v>
      </c>
      <c r="O4980" t="n">
        <v>3</v>
      </c>
      <c r="P4980" t="n">
        <v>2</v>
      </c>
      <c r="Q4980" t="n">
        <v>40</v>
      </c>
      <c r="R4980" s="15" t="n">
        <v>740000</v>
      </c>
      <c r="S4980" s="15" t="n">
        <v>0</v>
      </c>
      <c r="T4980" s="15" t="n">
        <v>740000</v>
      </c>
      <c r="U4980" s="15" t="n">
        <v>210000</v>
      </c>
      <c r="V4980">
        <f>IFERROR(VLOOKUP(D4980,Tablas_Equivalencia!$A$3:$B$8,2,FALSE),"Sin dato")</f>
        <v/>
      </c>
      <c r="W4980">
        <f>IFERROR(VLOOKUP(L4980,Tablas_Equivalencia!$D$3:$E$9,2,FALSE),"Sin dato")</f>
        <v/>
      </c>
      <c r="X4980">
        <f>IF(I4980=1,"Varón","Mujer")</f>
        <v/>
      </c>
      <c r="Y4980">
        <f>IFERROR(VLOOKUP(M4980,Tablas_Equivalencia!$G$3:$H$6,2,FALSE),"Sin dato")</f>
        <v/>
      </c>
      <c r="Z4980">
        <f>IF(J4980&lt;=24,"18-24","25-29")</f>
        <v/>
      </c>
      <c r="AA4980">
        <f>IF(M4980&lt;&gt;1,"",IF(P4980=2,1,0))</f>
        <v/>
      </c>
      <c r="AB4980">
        <f>IF(M4980&lt;&gt;1,"",IF(O4980&gt;=2,1,0))</f>
        <v/>
      </c>
      <c r="AC4980">
        <f>IF(M4980&lt;&gt;1,"",IF(OR(Q4980=999,Q4980=""),"",IF(OR(Q4980&lt;35,Q4980&gt;48),1,0)))</f>
        <v/>
      </c>
      <c r="AD4980">
        <f>IF(COUNT(AA4980:AC4980)&lt;3,"",SUM(AA4980:AC4980))</f>
        <v/>
      </c>
      <c r="AE4980">
        <f>IF(L4980&gt;=4,2,IF(L4980&gt;=2,1,0))</f>
        <v/>
      </c>
      <c r="AF4980">
        <f>IF(L4980&gt;=5,1,0)</f>
        <v/>
      </c>
      <c r="AG4980">
        <f>AE4980+AF4980</f>
        <v/>
      </c>
      <c r="AH4980" s="15">
        <f>IF(M4980&lt;&gt;1,"",IF(OR(R4980=-9,R4980=""),"",R4980))</f>
        <v/>
      </c>
      <c r="AI4980">
        <f>IF(M4980&lt;&gt;1,"",IF(OR(Q4980=999,Q4980=""),"",Q4980))</f>
        <v/>
      </c>
    </row>
    <row r="4981">
      <c r="A4981" t="inlineStr">
        <is>
          <t>TQRMNOP126784</t>
        </is>
      </c>
      <c r="B4981" t="n">
        <v>2025</v>
      </c>
      <c r="C4981" t="n">
        <v>1</v>
      </c>
      <c r="D4981" t="n">
        <v>44</v>
      </c>
      <c r="E4981" t="inlineStr">
        <is>
          <t>S</t>
        </is>
      </c>
      <c r="F4981" t="n">
        <v>13</v>
      </c>
      <c r="G4981" t="n">
        <v>1348</v>
      </c>
      <c r="H4981" t="n">
        <v>3</v>
      </c>
      <c r="I4981" t="n">
        <v>1</v>
      </c>
      <c r="J4981" t="n">
        <v>25</v>
      </c>
      <c r="K4981" t="n">
        <v>2</v>
      </c>
      <c r="L4981" t="n">
        <v>6</v>
      </c>
      <c r="M4981" t="n">
        <v>1</v>
      </c>
      <c r="N4981" t="n">
        <v>3</v>
      </c>
      <c r="O4981" t="n">
        <v>1</v>
      </c>
      <c r="P4981" t="n">
        <v>1</v>
      </c>
      <c r="Q4981" t="n">
        <v>31</v>
      </c>
      <c r="R4981" s="15" t="n">
        <v>997000</v>
      </c>
      <c r="S4981" s="15" t="n">
        <v>0</v>
      </c>
      <c r="T4981" s="15" t="n">
        <v>997000</v>
      </c>
      <c r="U4981" s="15" t="n">
        <v>58900</v>
      </c>
      <c r="V4981">
        <f>IFERROR(VLOOKUP(D4981,Tablas_Equivalencia!$A$3:$B$8,2,FALSE),"Sin dato")</f>
        <v/>
      </c>
      <c r="W4981">
        <f>IFERROR(VLOOKUP(L4981,Tablas_Equivalencia!$D$3:$E$9,2,FALSE),"Sin dato")</f>
        <v/>
      </c>
      <c r="X4981">
        <f>IF(I4981=1,"Varón","Mujer")</f>
        <v/>
      </c>
      <c r="Y4981">
        <f>IFERROR(VLOOKUP(M4981,Tablas_Equivalencia!$G$3:$H$6,2,FALSE),"Sin dato")</f>
        <v/>
      </c>
      <c r="Z4981">
        <f>IF(J4981&lt;=24,"18-24","25-29")</f>
        <v/>
      </c>
      <c r="AA4981">
        <f>IF(M4981&lt;&gt;1,"",IF(P4981=2,1,0))</f>
        <v/>
      </c>
      <c r="AB4981">
        <f>IF(M4981&lt;&gt;1,"",IF(O4981&gt;=2,1,0))</f>
        <v/>
      </c>
      <c r="AC4981">
        <f>IF(M4981&lt;&gt;1,"",IF(OR(Q4981=999,Q4981=""),"",IF(OR(Q4981&lt;35,Q4981&gt;48),1,0)))</f>
        <v/>
      </c>
      <c r="AD4981">
        <f>IF(COUNT(AA4981:AC4981)&lt;3,"",SUM(AA4981:AC4981))</f>
        <v/>
      </c>
      <c r="AE4981">
        <f>IF(L4981&gt;=4,2,IF(L4981&gt;=2,1,0))</f>
        <v/>
      </c>
      <c r="AF4981">
        <f>IF(L4981&gt;=5,1,0)</f>
        <v/>
      </c>
      <c r="AG4981">
        <f>AE4981+AF4981</f>
        <v/>
      </c>
      <c r="AH4981" s="15">
        <f>IF(M4981&lt;&gt;1,"",IF(OR(R4981=-9,R4981=""),"",R4981))</f>
        <v/>
      </c>
      <c r="AI4981">
        <f>IF(M4981&lt;&gt;1,"",IF(OR(Q4981=999,Q4981=""),"",Q4981))</f>
        <v/>
      </c>
    </row>
    <row r="4982">
      <c r="A4982" t="inlineStr">
        <is>
          <t>TQRMNOP126797</t>
        </is>
      </c>
      <c r="B4982" t="n">
        <v>2025</v>
      </c>
      <c r="C4982" t="n">
        <v>1</v>
      </c>
      <c r="D4982" t="n">
        <v>42</v>
      </c>
      <c r="E4982" t="inlineStr">
        <is>
          <t>N</t>
        </is>
      </c>
      <c r="F4982" t="n">
        <v>25</v>
      </c>
      <c r="G4982" t="n">
        <v>1276</v>
      </c>
      <c r="H4982" t="n">
        <v>2</v>
      </c>
      <c r="I4982" t="n">
        <v>2</v>
      </c>
      <c r="J4982" t="n">
        <v>29</v>
      </c>
      <c r="K4982" t="n">
        <v>2</v>
      </c>
      <c r="L4982" t="n">
        <v>6</v>
      </c>
      <c r="M4982" t="n">
        <v>2</v>
      </c>
      <c r="R4982" s="15" t="n">
        <v>0</v>
      </c>
      <c r="S4982" s="15" t="n">
        <v>0</v>
      </c>
      <c r="T4982" s="15" t="n">
        <v>0</v>
      </c>
      <c r="U4982" s="15" t="n">
        <v>158400</v>
      </c>
      <c r="V4982">
        <f>IFERROR(VLOOKUP(D4982,Tablas_Equivalencia!$A$3:$B$8,2,FALSE),"Sin dato")</f>
        <v/>
      </c>
      <c r="W4982">
        <f>IFERROR(VLOOKUP(L4982,Tablas_Equivalencia!$D$3:$E$9,2,FALSE),"Sin dato")</f>
        <v/>
      </c>
      <c r="X4982">
        <f>IF(I4982=1,"Varón","Mujer")</f>
        <v/>
      </c>
      <c r="Y4982">
        <f>IFERROR(VLOOKUP(M4982,Tablas_Equivalencia!$G$3:$H$6,2,FALSE),"Sin dato")</f>
        <v/>
      </c>
      <c r="Z4982">
        <f>IF(J4982&lt;=24,"18-24","25-29")</f>
        <v/>
      </c>
      <c r="AA4982">
        <f>IF(M4982&lt;&gt;1,"",IF(P4982=2,1,0))</f>
        <v/>
      </c>
      <c r="AB4982">
        <f>IF(M4982&lt;&gt;1,"",IF(O4982&gt;=2,1,0))</f>
        <v/>
      </c>
      <c r="AC4982">
        <f>IF(M4982&lt;&gt;1,"",IF(OR(Q4982=999,Q4982=""),"",IF(OR(Q4982&lt;35,Q4982&gt;48),1,0)))</f>
        <v/>
      </c>
      <c r="AD4982">
        <f>IF(COUNT(AA4982:AC4982)&lt;3,"",SUM(AA4982:AC4982))</f>
        <v/>
      </c>
      <c r="AE4982">
        <f>IF(L4982&gt;=4,2,IF(L4982&gt;=2,1,0))</f>
        <v/>
      </c>
      <c r="AF4982">
        <f>IF(L4982&gt;=5,1,0)</f>
        <v/>
      </c>
      <c r="AG4982">
        <f>AE4982+AF4982</f>
        <v/>
      </c>
      <c r="AH4982" s="15">
        <f>IF(M4982&lt;&gt;1,"",IF(OR(R4982=-9,R4982=""),"",R4982))</f>
        <v/>
      </c>
      <c r="AI4982">
        <f>IF(M4982&lt;&gt;1,"",IF(OR(Q4982=999,Q4982=""),"",Q4982))</f>
        <v/>
      </c>
    </row>
    <row r="4983">
      <c r="A4983" t="inlineStr">
        <is>
          <t>TQRMNOP126801</t>
        </is>
      </c>
      <c r="B4983" t="n">
        <v>2025</v>
      </c>
      <c r="C4983" t="n">
        <v>1</v>
      </c>
      <c r="D4983" t="n">
        <v>1</v>
      </c>
      <c r="E4983" t="inlineStr">
        <is>
          <t>S</t>
        </is>
      </c>
      <c r="F4983" t="n">
        <v>32</v>
      </c>
      <c r="G4983" t="n">
        <v>421</v>
      </c>
      <c r="H4983" t="n">
        <v>3</v>
      </c>
      <c r="I4983" t="n">
        <v>2</v>
      </c>
      <c r="J4983" t="n">
        <v>18</v>
      </c>
      <c r="K4983" t="n">
        <v>1</v>
      </c>
      <c r="L4983" t="n">
        <v>5</v>
      </c>
      <c r="M4983" t="n">
        <v>1</v>
      </c>
      <c r="N4983" t="n">
        <v>3</v>
      </c>
      <c r="O4983" t="n">
        <v>1</v>
      </c>
      <c r="P4983" t="n">
        <v>1</v>
      </c>
      <c r="Q4983" t="n">
        <v>27</v>
      </c>
      <c r="R4983" s="15" t="n">
        <v>589000</v>
      </c>
      <c r="S4983" s="15" t="n">
        <v>0</v>
      </c>
      <c r="T4983" s="15" t="n">
        <v>589000</v>
      </c>
      <c r="U4983" s="15" t="n">
        <v>147700</v>
      </c>
      <c r="V4983">
        <f>IFERROR(VLOOKUP(D4983,Tablas_Equivalencia!$A$3:$B$8,2,FALSE),"Sin dato")</f>
        <v/>
      </c>
      <c r="W4983">
        <f>IFERROR(VLOOKUP(L4983,Tablas_Equivalencia!$D$3:$E$9,2,FALSE),"Sin dato")</f>
        <v/>
      </c>
      <c r="X4983">
        <f>IF(I4983=1,"Varón","Mujer")</f>
        <v/>
      </c>
      <c r="Y4983">
        <f>IFERROR(VLOOKUP(M4983,Tablas_Equivalencia!$G$3:$H$6,2,FALSE),"Sin dato")</f>
        <v/>
      </c>
      <c r="Z4983">
        <f>IF(J4983&lt;=24,"18-24","25-29")</f>
        <v/>
      </c>
      <c r="AA4983">
        <f>IF(M4983&lt;&gt;1,"",IF(P4983=2,1,0))</f>
        <v/>
      </c>
      <c r="AB4983">
        <f>IF(M4983&lt;&gt;1,"",IF(O4983&gt;=2,1,0))</f>
        <v/>
      </c>
      <c r="AC4983">
        <f>IF(M4983&lt;&gt;1,"",IF(OR(Q4983=999,Q4983=""),"",IF(OR(Q4983&lt;35,Q4983&gt;48),1,0)))</f>
        <v/>
      </c>
      <c r="AD4983">
        <f>IF(COUNT(AA4983:AC4983)&lt;3,"",SUM(AA4983:AC4983))</f>
        <v/>
      </c>
      <c r="AE4983">
        <f>IF(L4983&gt;=4,2,IF(L4983&gt;=2,1,0))</f>
        <v/>
      </c>
      <c r="AF4983">
        <f>IF(L4983&gt;=5,1,0)</f>
        <v/>
      </c>
      <c r="AG4983">
        <f>AE4983+AF4983</f>
        <v/>
      </c>
      <c r="AH4983" s="15">
        <f>IF(M4983&lt;&gt;1,"",IF(OR(R4983=-9,R4983=""),"",R4983))</f>
        <v/>
      </c>
      <c r="AI4983">
        <f>IF(M4983&lt;&gt;1,"",IF(OR(Q4983=999,Q4983=""),"",Q4983))</f>
        <v/>
      </c>
    </row>
    <row r="4984">
      <c r="A4984" t="inlineStr">
        <is>
          <t>TQRMNOP126808</t>
        </is>
      </c>
      <c r="B4984" t="n">
        <v>2025</v>
      </c>
      <c r="C4984" t="n">
        <v>1</v>
      </c>
      <c r="D4984" t="n">
        <v>41</v>
      </c>
      <c r="E4984" t="inlineStr">
        <is>
          <t>N</t>
        </is>
      </c>
      <c r="F4984" t="n">
        <v>15</v>
      </c>
      <c r="G4984" t="n">
        <v>414</v>
      </c>
      <c r="H4984" t="n">
        <v>1</v>
      </c>
      <c r="I4984" t="n">
        <v>1</v>
      </c>
      <c r="J4984" t="n">
        <v>20</v>
      </c>
      <c r="K4984" t="n">
        <v>2</v>
      </c>
      <c r="L4984" t="n">
        <v>4</v>
      </c>
      <c r="M4984" t="n">
        <v>2</v>
      </c>
      <c r="R4984" s="15" t="n">
        <v>0</v>
      </c>
      <c r="S4984" s="15" t="n">
        <v>37000</v>
      </c>
      <c r="T4984" s="15" t="n">
        <v>37000</v>
      </c>
      <c r="U4984" s="15" t="n">
        <v>161000</v>
      </c>
      <c r="V4984">
        <f>IFERROR(VLOOKUP(D4984,Tablas_Equivalencia!$A$3:$B$8,2,FALSE),"Sin dato")</f>
        <v/>
      </c>
      <c r="W4984">
        <f>IFERROR(VLOOKUP(L4984,Tablas_Equivalencia!$D$3:$E$9,2,FALSE),"Sin dato")</f>
        <v/>
      </c>
      <c r="X4984">
        <f>IF(I4984=1,"Varón","Mujer")</f>
        <v/>
      </c>
      <c r="Y4984">
        <f>IFERROR(VLOOKUP(M4984,Tablas_Equivalencia!$G$3:$H$6,2,FALSE),"Sin dato")</f>
        <v/>
      </c>
      <c r="Z4984">
        <f>IF(J4984&lt;=24,"18-24","25-29")</f>
        <v/>
      </c>
      <c r="AA4984">
        <f>IF(M4984&lt;&gt;1,"",IF(P4984=2,1,0))</f>
        <v/>
      </c>
      <c r="AB4984">
        <f>IF(M4984&lt;&gt;1,"",IF(O4984&gt;=2,1,0))</f>
        <v/>
      </c>
      <c r="AC4984">
        <f>IF(M4984&lt;&gt;1,"",IF(OR(Q4984=999,Q4984=""),"",IF(OR(Q4984&lt;35,Q4984&gt;48),1,0)))</f>
        <v/>
      </c>
      <c r="AD4984">
        <f>IF(COUNT(AA4984:AC4984)&lt;3,"",SUM(AA4984:AC4984))</f>
        <v/>
      </c>
      <c r="AE4984">
        <f>IF(L4984&gt;=4,2,IF(L4984&gt;=2,1,0))</f>
        <v/>
      </c>
      <c r="AF4984">
        <f>IF(L4984&gt;=5,1,0)</f>
        <v/>
      </c>
      <c r="AG4984">
        <f>AE4984+AF4984</f>
        <v/>
      </c>
      <c r="AH4984" s="15">
        <f>IF(M4984&lt;&gt;1,"",IF(OR(R4984=-9,R4984=""),"",R4984))</f>
        <v/>
      </c>
      <c r="AI4984">
        <f>IF(M4984&lt;&gt;1,"",IF(OR(Q4984=999,Q4984=""),"",Q4984))</f>
        <v/>
      </c>
    </row>
    <row r="4985">
      <c r="A4985" t="inlineStr">
        <is>
          <t>TQRMNOP126820</t>
        </is>
      </c>
      <c r="B4985" t="n">
        <v>2025</v>
      </c>
      <c r="C4985" t="n">
        <v>1</v>
      </c>
      <c r="D4985" t="n">
        <v>40</v>
      </c>
      <c r="E4985" t="inlineStr">
        <is>
          <t>N</t>
        </is>
      </c>
      <c r="F4985" t="n">
        <v>23</v>
      </c>
      <c r="G4985" t="n">
        <v>913</v>
      </c>
      <c r="H4985" t="n">
        <v>1</v>
      </c>
      <c r="I4985" t="n">
        <v>1</v>
      </c>
      <c r="J4985" t="n">
        <v>21</v>
      </c>
      <c r="K4985" t="n">
        <v>2</v>
      </c>
      <c r="L4985" t="n">
        <v>3</v>
      </c>
      <c r="M4985" t="n">
        <v>3</v>
      </c>
      <c r="R4985" s="15" t="n">
        <v>0</v>
      </c>
      <c r="S4985" s="15" t="n">
        <v>0</v>
      </c>
      <c r="T4985" s="15" t="n">
        <v>0</v>
      </c>
      <c r="U4985" s="15" t="n">
        <v>58900</v>
      </c>
      <c r="V4985">
        <f>IFERROR(VLOOKUP(D4985,Tablas_Equivalencia!$A$3:$B$8,2,FALSE),"Sin dato")</f>
        <v/>
      </c>
      <c r="W4985">
        <f>IFERROR(VLOOKUP(L4985,Tablas_Equivalencia!$D$3:$E$9,2,FALSE),"Sin dato")</f>
        <v/>
      </c>
      <c r="X4985">
        <f>IF(I4985=1,"Varón","Mujer")</f>
        <v/>
      </c>
      <c r="Y4985">
        <f>IFERROR(VLOOKUP(M4985,Tablas_Equivalencia!$G$3:$H$6,2,FALSE),"Sin dato")</f>
        <v/>
      </c>
      <c r="Z4985">
        <f>IF(J4985&lt;=24,"18-24","25-29")</f>
        <v/>
      </c>
      <c r="AA4985">
        <f>IF(M4985&lt;&gt;1,"",IF(P4985=2,1,0))</f>
        <v/>
      </c>
      <c r="AB4985">
        <f>IF(M4985&lt;&gt;1,"",IF(O4985&gt;=2,1,0))</f>
        <v/>
      </c>
      <c r="AC4985">
        <f>IF(M4985&lt;&gt;1,"",IF(OR(Q4985=999,Q4985=""),"",IF(OR(Q4985&lt;35,Q4985&gt;48),1,0)))</f>
        <v/>
      </c>
      <c r="AD4985">
        <f>IF(COUNT(AA4985:AC4985)&lt;3,"",SUM(AA4985:AC4985))</f>
        <v/>
      </c>
      <c r="AE4985">
        <f>IF(L4985&gt;=4,2,IF(L4985&gt;=2,1,0))</f>
        <v/>
      </c>
      <c r="AF4985">
        <f>IF(L4985&gt;=5,1,0)</f>
        <v/>
      </c>
      <c r="AG4985">
        <f>AE4985+AF4985</f>
        <v/>
      </c>
      <c r="AH4985" s="15">
        <f>IF(M4985&lt;&gt;1,"",IF(OR(R4985=-9,R4985=""),"",R4985))</f>
        <v/>
      </c>
      <c r="AI4985">
        <f>IF(M4985&lt;&gt;1,"",IF(OR(Q4985=999,Q4985=""),"",Q4985))</f>
        <v/>
      </c>
    </row>
    <row r="4986">
      <c r="A4986" t="inlineStr">
        <is>
          <t>TQRMNOP126841</t>
        </is>
      </c>
      <c r="B4986" t="n">
        <v>2025</v>
      </c>
      <c r="C4986" t="n">
        <v>1</v>
      </c>
      <c r="D4986" t="n">
        <v>41</v>
      </c>
      <c r="E4986" t="inlineStr">
        <is>
          <t>N</t>
        </is>
      </c>
      <c r="F4986" t="n">
        <v>12</v>
      </c>
      <c r="G4986" t="n">
        <v>1698</v>
      </c>
      <c r="H4986" t="n">
        <v>3</v>
      </c>
      <c r="I4986" t="n">
        <v>1</v>
      </c>
      <c r="J4986" t="n">
        <v>23</v>
      </c>
      <c r="K4986" t="n">
        <v>2</v>
      </c>
      <c r="L4986" t="n">
        <v>4</v>
      </c>
      <c r="M4986" t="n">
        <v>1</v>
      </c>
      <c r="N4986" t="n">
        <v>3</v>
      </c>
      <c r="O4986" t="n">
        <v>3</v>
      </c>
      <c r="P4986" t="n">
        <v>2</v>
      </c>
      <c r="Q4986" t="n">
        <v>48</v>
      </c>
      <c r="R4986" s="15" t="n">
        <v>208000</v>
      </c>
      <c r="S4986" s="15" t="n">
        <v>0</v>
      </c>
      <c r="T4986" s="15" t="n">
        <v>208000</v>
      </c>
      <c r="U4986" s="15" t="n">
        <v>68000</v>
      </c>
      <c r="V4986">
        <f>IFERROR(VLOOKUP(D4986,Tablas_Equivalencia!$A$3:$B$8,2,FALSE),"Sin dato")</f>
        <v/>
      </c>
      <c r="W4986">
        <f>IFERROR(VLOOKUP(L4986,Tablas_Equivalencia!$D$3:$E$9,2,FALSE),"Sin dato")</f>
        <v/>
      </c>
      <c r="X4986">
        <f>IF(I4986=1,"Varón","Mujer")</f>
        <v/>
      </c>
      <c r="Y4986">
        <f>IFERROR(VLOOKUP(M4986,Tablas_Equivalencia!$G$3:$H$6,2,FALSE),"Sin dato")</f>
        <v/>
      </c>
      <c r="Z4986">
        <f>IF(J4986&lt;=24,"18-24","25-29")</f>
        <v/>
      </c>
      <c r="AA4986">
        <f>IF(M4986&lt;&gt;1,"",IF(P4986=2,1,0))</f>
        <v/>
      </c>
      <c r="AB4986">
        <f>IF(M4986&lt;&gt;1,"",IF(O4986&gt;=2,1,0))</f>
        <v/>
      </c>
      <c r="AC4986">
        <f>IF(M4986&lt;&gt;1,"",IF(OR(Q4986=999,Q4986=""),"",IF(OR(Q4986&lt;35,Q4986&gt;48),1,0)))</f>
        <v/>
      </c>
      <c r="AD4986">
        <f>IF(COUNT(AA4986:AC4986)&lt;3,"",SUM(AA4986:AC4986))</f>
        <v/>
      </c>
      <c r="AE4986">
        <f>IF(L4986&gt;=4,2,IF(L4986&gt;=2,1,0))</f>
        <v/>
      </c>
      <c r="AF4986">
        <f>IF(L4986&gt;=5,1,0)</f>
        <v/>
      </c>
      <c r="AG4986">
        <f>AE4986+AF4986</f>
        <v/>
      </c>
      <c r="AH4986" s="15">
        <f>IF(M4986&lt;&gt;1,"",IF(OR(R4986=-9,R4986=""),"",R4986))</f>
        <v/>
      </c>
      <c r="AI4986">
        <f>IF(M4986&lt;&gt;1,"",IF(OR(Q4986=999,Q4986=""),"",Q4986))</f>
        <v/>
      </c>
    </row>
    <row r="4987">
      <c r="A4987" t="inlineStr">
        <is>
          <t>TQRMNOP126844</t>
        </is>
      </c>
      <c r="B4987" t="n">
        <v>2025</v>
      </c>
      <c r="C4987" t="n">
        <v>1</v>
      </c>
      <c r="D4987" t="n">
        <v>40</v>
      </c>
      <c r="E4987" t="inlineStr">
        <is>
          <t>S</t>
        </is>
      </c>
      <c r="F4987" t="n">
        <v>7</v>
      </c>
      <c r="G4987" t="n">
        <v>731</v>
      </c>
      <c r="H4987" t="n">
        <v>1</v>
      </c>
      <c r="I4987" t="n">
        <v>2</v>
      </c>
      <c r="J4987" t="n">
        <v>26</v>
      </c>
      <c r="K4987" t="n">
        <v>2</v>
      </c>
      <c r="L4987" t="n">
        <v>3</v>
      </c>
      <c r="M4987" t="n">
        <v>3</v>
      </c>
      <c r="R4987" s="15" t="n">
        <v>0</v>
      </c>
      <c r="S4987" s="15" t="n">
        <v>0</v>
      </c>
      <c r="T4987" s="15" t="n">
        <v>0</v>
      </c>
      <c r="U4987" s="15" t="n">
        <v>101600</v>
      </c>
      <c r="V4987">
        <f>IFERROR(VLOOKUP(D4987,Tablas_Equivalencia!$A$3:$B$8,2,FALSE),"Sin dato")</f>
        <v/>
      </c>
      <c r="W4987">
        <f>IFERROR(VLOOKUP(L4987,Tablas_Equivalencia!$D$3:$E$9,2,FALSE),"Sin dato")</f>
        <v/>
      </c>
      <c r="X4987">
        <f>IF(I4987=1,"Varón","Mujer")</f>
        <v/>
      </c>
      <c r="Y4987">
        <f>IFERROR(VLOOKUP(M4987,Tablas_Equivalencia!$G$3:$H$6,2,FALSE),"Sin dato")</f>
        <v/>
      </c>
      <c r="Z4987">
        <f>IF(J4987&lt;=24,"18-24","25-29")</f>
        <v/>
      </c>
      <c r="AA4987">
        <f>IF(M4987&lt;&gt;1,"",IF(P4987=2,1,0))</f>
        <v/>
      </c>
      <c r="AB4987">
        <f>IF(M4987&lt;&gt;1,"",IF(O4987&gt;=2,1,0))</f>
        <v/>
      </c>
      <c r="AC4987">
        <f>IF(M4987&lt;&gt;1,"",IF(OR(Q4987=999,Q4987=""),"",IF(OR(Q4987&lt;35,Q4987&gt;48),1,0)))</f>
        <v/>
      </c>
      <c r="AD4987">
        <f>IF(COUNT(AA4987:AC4987)&lt;3,"",SUM(AA4987:AC4987))</f>
        <v/>
      </c>
      <c r="AE4987">
        <f>IF(L4987&gt;=4,2,IF(L4987&gt;=2,1,0))</f>
        <v/>
      </c>
      <c r="AF4987">
        <f>IF(L4987&gt;=5,1,0)</f>
        <v/>
      </c>
      <c r="AG4987">
        <f>AE4987+AF4987</f>
        <v/>
      </c>
      <c r="AH4987" s="15">
        <f>IF(M4987&lt;&gt;1,"",IF(OR(R4987=-9,R4987=""),"",R4987))</f>
        <v/>
      </c>
      <c r="AI4987">
        <f>IF(M4987&lt;&gt;1,"",IF(OR(Q4987=999,Q4987=""),"",Q4987))</f>
        <v/>
      </c>
    </row>
    <row r="4988">
      <c r="A4988" t="inlineStr">
        <is>
          <t>TQRMNOP126850</t>
        </is>
      </c>
      <c r="B4988" t="n">
        <v>2025</v>
      </c>
      <c r="C4988" t="n">
        <v>1</v>
      </c>
      <c r="D4988" t="n">
        <v>43</v>
      </c>
      <c r="E4988" t="inlineStr">
        <is>
          <t>N</t>
        </is>
      </c>
      <c r="F4988" t="n">
        <v>38</v>
      </c>
      <c r="G4988" t="n">
        <v>939</v>
      </c>
      <c r="H4988" t="n">
        <v>1</v>
      </c>
      <c r="I4988" t="n">
        <v>1</v>
      </c>
      <c r="J4988" t="n">
        <v>26</v>
      </c>
      <c r="K4988" t="n">
        <v>2</v>
      </c>
      <c r="L4988" t="n">
        <v>4</v>
      </c>
      <c r="M4988" t="n">
        <v>1</v>
      </c>
      <c r="N4988" t="n">
        <v>3</v>
      </c>
      <c r="O4988" t="n">
        <v>2</v>
      </c>
      <c r="P4988" t="n">
        <v>2</v>
      </c>
      <c r="Q4988" t="n">
        <v>44</v>
      </c>
      <c r="R4988" s="15" t="n">
        <v>437000</v>
      </c>
      <c r="S4988" s="15" t="n">
        <v>0</v>
      </c>
      <c r="T4988" s="15" t="n">
        <v>437000</v>
      </c>
      <c r="U4988" s="15" t="n">
        <v>195000</v>
      </c>
      <c r="V4988">
        <f>IFERROR(VLOOKUP(D4988,Tablas_Equivalencia!$A$3:$B$8,2,FALSE),"Sin dato")</f>
        <v/>
      </c>
      <c r="W4988">
        <f>IFERROR(VLOOKUP(L4988,Tablas_Equivalencia!$D$3:$E$9,2,FALSE),"Sin dato")</f>
        <v/>
      </c>
      <c r="X4988">
        <f>IF(I4988=1,"Varón","Mujer")</f>
        <v/>
      </c>
      <c r="Y4988">
        <f>IFERROR(VLOOKUP(M4988,Tablas_Equivalencia!$G$3:$H$6,2,FALSE),"Sin dato")</f>
        <v/>
      </c>
      <c r="Z4988">
        <f>IF(J4988&lt;=24,"18-24","25-29")</f>
        <v/>
      </c>
      <c r="AA4988">
        <f>IF(M4988&lt;&gt;1,"",IF(P4988=2,1,0))</f>
        <v/>
      </c>
      <c r="AB4988">
        <f>IF(M4988&lt;&gt;1,"",IF(O4988&gt;=2,1,0))</f>
        <v/>
      </c>
      <c r="AC4988">
        <f>IF(M4988&lt;&gt;1,"",IF(OR(Q4988=999,Q4988=""),"",IF(OR(Q4988&lt;35,Q4988&gt;48),1,0)))</f>
        <v/>
      </c>
      <c r="AD4988">
        <f>IF(COUNT(AA4988:AC4988)&lt;3,"",SUM(AA4988:AC4988))</f>
        <v/>
      </c>
      <c r="AE4988">
        <f>IF(L4988&gt;=4,2,IF(L4988&gt;=2,1,0))</f>
        <v/>
      </c>
      <c r="AF4988">
        <f>IF(L4988&gt;=5,1,0)</f>
        <v/>
      </c>
      <c r="AG4988">
        <f>AE4988+AF4988</f>
        <v/>
      </c>
      <c r="AH4988" s="15">
        <f>IF(M4988&lt;&gt;1,"",IF(OR(R4988=-9,R4988=""),"",R4988))</f>
        <v/>
      </c>
      <c r="AI4988">
        <f>IF(M4988&lt;&gt;1,"",IF(OR(Q4988=999,Q4988=""),"",Q4988))</f>
        <v/>
      </c>
    </row>
    <row r="4989">
      <c r="A4989" t="inlineStr">
        <is>
          <t>TQRMNOP126852</t>
        </is>
      </c>
      <c r="B4989" t="n">
        <v>2025</v>
      </c>
      <c r="C4989" t="n">
        <v>1</v>
      </c>
      <c r="D4989" t="n">
        <v>1</v>
      </c>
      <c r="E4989" t="inlineStr">
        <is>
          <t>S</t>
        </is>
      </c>
      <c r="F4989" t="n">
        <v>32</v>
      </c>
      <c r="G4989" t="n">
        <v>1412</v>
      </c>
      <c r="H4989" t="n">
        <v>2</v>
      </c>
      <c r="I4989" t="n">
        <v>1</v>
      </c>
      <c r="J4989" t="n">
        <v>23</v>
      </c>
      <c r="K4989" t="n">
        <v>2</v>
      </c>
      <c r="L4989" t="n">
        <v>5</v>
      </c>
      <c r="M4989" t="n">
        <v>3</v>
      </c>
      <c r="R4989" s="15" t="n">
        <v>0</v>
      </c>
      <c r="S4989" s="15" t="n">
        <v>0</v>
      </c>
      <c r="T4989" s="15" t="n">
        <v>0</v>
      </c>
      <c r="U4989" s="15" t="n">
        <v>255100</v>
      </c>
      <c r="V4989">
        <f>IFERROR(VLOOKUP(D4989,Tablas_Equivalencia!$A$3:$B$8,2,FALSE),"Sin dato")</f>
        <v/>
      </c>
      <c r="W4989">
        <f>IFERROR(VLOOKUP(L4989,Tablas_Equivalencia!$D$3:$E$9,2,FALSE),"Sin dato")</f>
        <v/>
      </c>
      <c r="X4989">
        <f>IF(I4989=1,"Varón","Mujer")</f>
        <v/>
      </c>
      <c r="Y4989">
        <f>IFERROR(VLOOKUP(M4989,Tablas_Equivalencia!$G$3:$H$6,2,FALSE),"Sin dato")</f>
        <v/>
      </c>
      <c r="Z4989">
        <f>IF(J4989&lt;=24,"18-24","25-29")</f>
        <v/>
      </c>
      <c r="AA4989">
        <f>IF(M4989&lt;&gt;1,"",IF(P4989=2,1,0))</f>
        <v/>
      </c>
      <c r="AB4989">
        <f>IF(M4989&lt;&gt;1,"",IF(O4989&gt;=2,1,0))</f>
        <v/>
      </c>
      <c r="AC4989">
        <f>IF(M4989&lt;&gt;1,"",IF(OR(Q4989=999,Q4989=""),"",IF(OR(Q4989&lt;35,Q4989&gt;48),1,0)))</f>
        <v/>
      </c>
      <c r="AD4989">
        <f>IF(COUNT(AA4989:AC4989)&lt;3,"",SUM(AA4989:AC4989))</f>
        <v/>
      </c>
      <c r="AE4989">
        <f>IF(L4989&gt;=4,2,IF(L4989&gt;=2,1,0))</f>
        <v/>
      </c>
      <c r="AF4989">
        <f>IF(L4989&gt;=5,1,0)</f>
        <v/>
      </c>
      <c r="AG4989">
        <f>AE4989+AF4989</f>
        <v/>
      </c>
      <c r="AH4989" s="15">
        <f>IF(M4989&lt;&gt;1,"",IF(OR(R4989=-9,R4989=""),"",R4989))</f>
        <v/>
      </c>
      <c r="AI4989">
        <f>IF(M4989&lt;&gt;1,"",IF(OR(Q4989=999,Q4989=""),"",Q4989))</f>
        <v/>
      </c>
    </row>
    <row r="4990">
      <c r="A4990" t="inlineStr">
        <is>
          <t>TQRMNOP126868</t>
        </is>
      </c>
      <c r="B4990" t="n">
        <v>2025</v>
      </c>
      <c r="C4990" t="n">
        <v>1</v>
      </c>
      <c r="D4990" t="n">
        <v>41</v>
      </c>
      <c r="E4990" t="inlineStr">
        <is>
          <t>N</t>
        </is>
      </c>
      <c r="F4990" t="n">
        <v>12</v>
      </c>
      <c r="G4990" t="n">
        <v>1014</v>
      </c>
      <c r="H4990" t="n">
        <v>10</v>
      </c>
      <c r="I4990" t="n">
        <v>1</v>
      </c>
      <c r="J4990" t="n">
        <v>24</v>
      </c>
      <c r="K4990" t="n">
        <v>1</v>
      </c>
      <c r="L4990" t="n">
        <v>4</v>
      </c>
      <c r="M4990" t="n">
        <v>3</v>
      </c>
      <c r="R4990" s="15" t="n">
        <v>0</v>
      </c>
      <c r="S4990" s="15" t="n">
        <v>0</v>
      </c>
      <c r="T4990" s="15" t="n">
        <v>0</v>
      </c>
      <c r="U4990" s="15" t="n">
        <v>232000</v>
      </c>
      <c r="V4990">
        <f>IFERROR(VLOOKUP(D4990,Tablas_Equivalencia!$A$3:$B$8,2,FALSE),"Sin dato")</f>
        <v/>
      </c>
      <c r="W4990">
        <f>IFERROR(VLOOKUP(L4990,Tablas_Equivalencia!$D$3:$E$9,2,FALSE),"Sin dato")</f>
        <v/>
      </c>
      <c r="X4990">
        <f>IF(I4990=1,"Varón","Mujer")</f>
        <v/>
      </c>
      <c r="Y4990">
        <f>IFERROR(VLOOKUP(M4990,Tablas_Equivalencia!$G$3:$H$6,2,FALSE),"Sin dato")</f>
        <v/>
      </c>
      <c r="Z4990">
        <f>IF(J4990&lt;=24,"18-24","25-29")</f>
        <v/>
      </c>
      <c r="AA4990">
        <f>IF(M4990&lt;&gt;1,"",IF(P4990=2,1,0))</f>
        <v/>
      </c>
      <c r="AB4990">
        <f>IF(M4990&lt;&gt;1,"",IF(O4990&gt;=2,1,0))</f>
        <v/>
      </c>
      <c r="AC4990">
        <f>IF(M4990&lt;&gt;1,"",IF(OR(Q4990=999,Q4990=""),"",IF(OR(Q4990&lt;35,Q4990&gt;48),1,0)))</f>
        <v/>
      </c>
      <c r="AD4990">
        <f>IF(COUNT(AA4990:AC4990)&lt;3,"",SUM(AA4990:AC4990))</f>
        <v/>
      </c>
      <c r="AE4990">
        <f>IF(L4990&gt;=4,2,IF(L4990&gt;=2,1,0))</f>
        <v/>
      </c>
      <c r="AF4990">
        <f>IF(L4990&gt;=5,1,0)</f>
        <v/>
      </c>
      <c r="AG4990">
        <f>AE4990+AF4990</f>
        <v/>
      </c>
      <c r="AH4990" s="15">
        <f>IF(M4990&lt;&gt;1,"",IF(OR(R4990=-9,R4990=""),"",R4990))</f>
        <v/>
      </c>
      <c r="AI4990">
        <f>IF(M4990&lt;&gt;1,"",IF(OR(Q4990=999,Q4990=""),"",Q4990))</f>
        <v/>
      </c>
    </row>
    <row r="4991">
      <c r="A4991" t="inlineStr">
        <is>
          <t>TQRMNOP126877</t>
        </is>
      </c>
      <c r="B4991" t="n">
        <v>2025</v>
      </c>
      <c r="C4991" t="n">
        <v>1</v>
      </c>
      <c r="D4991" t="n">
        <v>1</v>
      </c>
      <c r="E4991" t="inlineStr">
        <is>
          <t>S</t>
        </is>
      </c>
      <c r="F4991" t="n">
        <v>32</v>
      </c>
      <c r="G4991" t="n">
        <v>1466</v>
      </c>
      <c r="H4991" t="n">
        <v>3</v>
      </c>
      <c r="I4991" t="n">
        <v>1</v>
      </c>
      <c r="J4991" t="n">
        <v>28</v>
      </c>
      <c r="K4991" t="n">
        <v>1</v>
      </c>
      <c r="L4991" t="n">
        <v>5</v>
      </c>
      <c r="M4991" t="n">
        <v>1</v>
      </c>
      <c r="N4991" t="n">
        <v>2</v>
      </c>
      <c r="O4991" t="n">
        <v>1</v>
      </c>
      <c r="P4991" t="n">
        <v>2</v>
      </c>
      <c r="Q4991" t="n">
        <v>41</v>
      </c>
      <c r="R4991" s="15" t="n">
        <v>381000</v>
      </c>
      <c r="S4991" s="15" t="n">
        <v>0</v>
      </c>
      <c r="T4991" s="15" t="n">
        <v>381000</v>
      </c>
      <c r="U4991" s="15" t="n">
        <v>105900</v>
      </c>
      <c r="V4991">
        <f>IFERROR(VLOOKUP(D4991,Tablas_Equivalencia!$A$3:$B$8,2,FALSE),"Sin dato")</f>
        <v/>
      </c>
      <c r="W4991">
        <f>IFERROR(VLOOKUP(L4991,Tablas_Equivalencia!$D$3:$E$9,2,FALSE),"Sin dato")</f>
        <v/>
      </c>
      <c r="X4991">
        <f>IF(I4991=1,"Varón","Mujer")</f>
        <v/>
      </c>
      <c r="Y4991">
        <f>IFERROR(VLOOKUP(M4991,Tablas_Equivalencia!$G$3:$H$6,2,FALSE),"Sin dato")</f>
        <v/>
      </c>
      <c r="Z4991">
        <f>IF(J4991&lt;=24,"18-24","25-29")</f>
        <v/>
      </c>
      <c r="AA4991">
        <f>IF(M4991&lt;&gt;1,"",IF(P4991=2,1,0))</f>
        <v/>
      </c>
      <c r="AB4991">
        <f>IF(M4991&lt;&gt;1,"",IF(O4991&gt;=2,1,0))</f>
        <v/>
      </c>
      <c r="AC4991">
        <f>IF(M4991&lt;&gt;1,"",IF(OR(Q4991=999,Q4991=""),"",IF(OR(Q4991&lt;35,Q4991&gt;48),1,0)))</f>
        <v/>
      </c>
      <c r="AD4991">
        <f>IF(COUNT(AA4991:AC4991)&lt;3,"",SUM(AA4991:AC4991))</f>
        <v/>
      </c>
      <c r="AE4991">
        <f>IF(L4991&gt;=4,2,IF(L4991&gt;=2,1,0))</f>
        <v/>
      </c>
      <c r="AF4991">
        <f>IF(L4991&gt;=5,1,0)</f>
        <v/>
      </c>
      <c r="AG4991">
        <f>AE4991+AF4991</f>
        <v/>
      </c>
      <c r="AH4991" s="15">
        <f>IF(M4991&lt;&gt;1,"",IF(OR(R4991=-9,R4991=""),"",R4991))</f>
        <v/>
      </c>
      <c r="AI4991">
        <f>IF(M4991&lt;&gt;1,"",IF(OR(Q4991=999,Q4991=""),"",Q4991))</f>
        <v/>
      </c>
    </row>
    <row r="4992">
      <c r="A4992" t="inlineStr">
        <is>
          <t>TQRMNOP126883</t>
        </is>
      </c>
      <c r="B4992" t="n">
        <v>2025</v>
      </c>
      <c r="C4992" t="n">
        <v>1</v>
      </c>
      <c r="D4992" t="n">
        <v>41</v>
      </c>
      <c r="E4992" t="inlineStr">
        <is>
          <t>N</t>
        </is>
      </c>
      <c r="F4992" t="n">
        <v>12</v>
      </c>
      <c r="G4992" t="n">
        <v>498</v>
      </c>
      <c r="H4992" t="n">
        <v>3</v>
      </c>
      <c r="I4992" t="n">
        <v>1</v>
      </c>
      <c r="J4992" t="n">
        <v>19</v>
      </c>
      <c r="K4992" t="n">
        <v>2</v>
      </c>
      <c r="L4992" t="n">
        <v>3</v>
      </c>
      <c r="M4992" t="n">
        <v>1</v>
      </c>
      <c r="N4992" t="n">
        <v>3</v>
      </c>
      <c r="O4992" t="n">
        <v>2</v>
      </c>
      <c r="P4992" t="n">
        <v>2</v>
      </c>
      <c r="Q4992" t="n">
        <v>23</v>
      </c>
      <c r="R4992" s="15" t="n">
        <v>459000</v>
      </c>
      <c r="S4992" s="15" t="n">
        <v>0</v>
      </c>
      <c r="T4992" s="15" t="n">
        <v>459000</v>
      </c>
      <c r="U4992" s="15" t="n">
        <v>69800</v>
      </c>
      <c r="V4992">
        <f>IFERROR(VLOOKUP(D4992,Tablas_Equivalencia!$A$3:$B$8,2,FALSE),"Sin dato")</f>
        <v/>
      </c>
      <c r="W4992">
        <f>IFERROR(VLOOKUP(L4992,Tablas_Equivalencia!$D$3:$E$9,2,FALSE),"Sin dato")</f>
        <v/>
      </c>
      <c r="X4992">
        <f>IF(I4992=1,"Varón","Mujer")</f>
        <v/>
      </c>
      <c r="Y4992">
        <f>IFERROR(VLOOKUP(M4992,Tablas_Equivalencia!$G$3:$H$6,2,FALSE),"Sin dato")</f>
        <v/>
      </c>
      <c r="Z4992">
        <f>IF(J4992&lt;=24,"18-24","25-29")</f>
        <v/>
      </c>
      <c r="AA4992">
        <f>IF(M4992&lt;&gt;1,"",IF(P4992=2,1,0))</f>
        <v/>
      </c>
      <c r="AB4992">
        <f>IF(M4992&lt;&gt;1,"",IF(O4992&gt;=2,1,0))</f>
        <v/>
      </c>
      <c r="AC4992">
        <f>IF(M4992&lt;&gt;1,"",IF(OR(Q4992=999,Q4992=""),"",IF(OR(Q4992&lt;35,Q4992&gt;48),1,0)))</f>
        <v/>
      </c>
      <c r="AD4992">
        <f>IF(COUNT(AA4992:AC4992)&lt;3,"",SUM(AA4992:AC4992))</f>
        <v/>
      </c>
      <c r="AE4992">
        <f>IF(L4992&gt;=4,2,IF(L4992&gt;=2,1,0))</f>
        <v/>
      </c>
      <c r="AF4992">
        <f>IF(L4992&gt;=5,1,0)</f>
        <v/>
      </c>
      <c r="AG4992">
        <f>AE4992+AF4992</f>
        <v/>
      </c>
      <c r="AH4992" s="15">
        <f>IF(M4992&lt;&gt;1,"",IF(OR(R4992=-9,R4992=""),"",R4992))</f>
        <v/>
      </c>
      <c r="AI4992">
        <f>IF(M4992&lt;&gt;1,"",IF(OR(Q4992=999,Q4992=""),"",Q4992))</f>
        <v/>
      </c>
    </row>
    <row r="4993">
      <c r="A4993" t="inlineStr">
        <is>
          <t>TQRMNOP126884</t>
        </is>
      </c>
      <c r="B4993" t="n">
        <v>2025</v>
      </c>
      <c r="C4993" t="n">
        <v>1</v>
      </c>
      <c r="D4993" t="n">
        <v>40</v>
      </c>
      <c r="E4993" t="inlineStr">
        <is>
          <t>N</t>
        </is>
      </c>
      <c r="F4993" t="n">
        <v>22</v>
      </c>
      <c r="G4993" t="n">
        <v>1824</v>
      </c>
      <c r="H4993" t="n">
        <v>2</v>
      </c>
      <c r="I4993" t="n">
        <v>1</v>
      </c>
      <c r="J4993" t="n">
        <v>20</v>
      </c>
      <c r="K4993" t="n">
        <v>1</v>
      </c>
      <c r="L4993" t="n">
        <v>5</v>
      </c>
      <c r="M4993" t="n">
        <v>1</v>
      </c>
      <c r="N4993" t="n">
        <v>3</v>
      </c>
      <c r="O4993" t="n">
        <v>2</v>
      </c>
      <c r="P4993" t="n">
        <v>1</v>
      </c>
      <c r="Q4993" t="n">
        <v>31</v>
      </c>
      <c r="R4993" s="15" t="n">
        <v>838000</v>
      </c>
      <c r="S4993" s="15" t="n">
        <v>0</v>
      </c>
      <c r="T4993" s="15" t="n">
        <v>838000</v>
      </c>
      <c r="U4993" s="15" t="n">
        <v>178800</v>
      </c>
      <c r="V4993">
        <f>IFERROR(VLOOKUP(D4993,Tablas_Equivalencia!$A$3:$B$8,2,FALSE),"Sin dato")</f>
        <v/>
      </c>
      <c r="W4993">
        <f>IFERROR(VLOOKUP(L4993,Tablas_Equivalencia!$D$3:$E$9,2,FALSE),"Sin dato")</f>
        <v/>
      </c>
      <c r="X4993">
        <f>IF(I4993=1,"Varón","Mujer")</f>
        <v/>
      </c>
      <c r="Y4993">
        <f>IFERROR(VLOOKUP(M4993,Tablas_Equivalencia!$G$3:$H$6,2,FALSE),"Sin dato")</f>
        <v/>
      </c>
      <c r="Z4993">
        <f>IF(J4993&lt;=24,"18-24","25-29")</f>
        <v/>
      </c>
      <c r="AA4993">
        <f>IF(M4993&lt;&gt;1,"",IF(P4993=2,1,0))</f>
        <v/>
      </c>
      <c r="AB4993">
        <f>IF(M4993&lt;&gt;1,"",IF(O4993&gt;=2,1,0))</f>
        <v/>
      </c>
      <c r="AC4993">
        <f>IF(M4993&lt;&gt;1,"",IF(OR(Q4993=999,Q4993=""),"",IF(OR(Q4993&lt;35,Q4993&gt;48),1,0)))</f>
        <v/>
      </c>
      <c r="AD4993">
        <f>IF(COUNT(AA4993:AC4993)&lt;3,"",SUM(AA4993:AC4993))</f>
        <v/>
      </c>
      <c r="AE4993">
        <f>IF(L4993&gt;=4,2,IF(L4993&gt;=2,1,0))</f>
        <v/>
      </c>
      <c r="AF4993">
        <f>IF(L4993&gt;=5,1,0)</f>
        <v/>
      </c>
      <c r="AG4993">
        <f>AE4993+AF4993</f>
        <v/>
      </c>
      <c r="AH4993" s="15">
        <f>IF(M4993&lt;&gt;1,"",IF(OR(R4993=-9,R4993=""),"",R4993))</f>
        <v/>
      </c>
      <c r="AI4993">
        <f>IF(M4993&lt;&gt;1,"",IF(OR(Q4993=999,Q4993=""),"",Q4993))</f>
        <v/>
      </c>
    </row>
    <row r="4994">
      <c r="A4994" t="inlineStr">
        <is>
          <t>TQRMNOP126886</t>
        </is>
      </c>
      <c r="B4994" t="n">
        <v>2025</v>
      </c>
      <c r="C4994" t="n">
        <v>1</v>
      </c>
      <c r="D4994" t="n">
        <v>44</v>
      </c>
      <c r="E4994" t="inlineStr">
        <is>
          <t>N</t>
        </is>
      </c>
      <c r="F4994" t="n">
        <v>4</v>
      </c>
      <c r="G4994" t="n">
        <v>1743</v>
      </c>
      <c r="H4994" t="n">
        <v>2</v>
      </c>
      <c r="I4994" t="n">
        <v>2</v>
      </c>
      <c r="J4994" t="n">
        <v>20</v>
      </c>
      <c r="K4994" t="n">
        <v>2</v>
      </c>
      <c r="L4994" t="n">
        <v>5</v>
      </c>
      <c r="M4994" t="n">
        <v>1</v>
      </c>
      <c r="N4994" t="n">
        <v>3</v>
      </c>
      <c r="O4994" t="n">
        <v>1</v>
      </c>
      <c r="P4994" t="n">
        <v>2</v>
      </c>
      <c r="Q4994" t="n">
        <v>44</v>
      </c>
      <c r="R4994" s="15" t="n">
        <v>708000</v>
      </c>
      <c r="S4994" s="15" t="n">
        <v>116000</v>
      </c>
      <c r="T4994" s="15" t="n">
        <v>824000</v>
      </c>
      <c r="U4994" s="15" t="n">
        <v>103400</v>
      </c>
      <c r="V4994">
        <f>IFERROR(VLOOKUP(D4994,Tablas_Equivalencia!$A$3:$B$8,2,FALSE),"Sin dato")</f>
        <v/>
      </c>
      <c r="W4994">
        <f>IFERROR(VLOOKUP(L4994,Tablas_Equivalencia!$D$3:$E$9,2,FALSE),"Sin dato")</f>
        <v/>
      </c>
      <c r="X4994">
        <f>IF(I4994=1,"Varón","Mujer")</f>
        <v/>
      </c>
      <c r="Y4994">
        <f>IFERROR(VLOOKUP(M4994,Tablas_Equivalencia!$G$3:$H$6,2,FALSE),"Sin dato")</f>
        <v/>
      </c>
      <c r="Z4994">
        <f>IF(J4994&lt;=24,"18-24","25-29")</f>
        <v/>
      </c>
      <c r="AA4994">
        <f>IF(M4994&lt;&gt;1,"",IF(P4994=2,1,0))</f>
        <v/>
      </c>
      <c r="AB4994">
        <f>IF(M4994&lt;&gt;1,"",IF(O4994&gt;=2,1,0))</f>
        <v/>
      </c>
      <c r="AC4994">
        <f>IF(M4994&lt;&gt;1,"",IF(OR(Q4994=999,Q4994=""),"",IF(OR(Q4994&lt;35,Q4994&gt;48),1,0)))</f>
        <v/>
      </c>
      <c r="AD4994">
        <f>IF(COUNT(AA4994:AC4994)&lt;3,"",SUM(AA4994:AC4994))</f>
        <v/>
      </c>
      <c r="AE4994">
        <f>IF(L4994&gt;=4,2,IF(L4994&gt;=2,1,0))</f>
        <v/>
      </c>
      <c r="AF4994">
        <f>IF(L4994&gt;=5,1,0)</f>
        <v/>
      </c>
      <c r="AG4994">
        <f>AE4994+AF4994</f>
        <v/>
      </c>
      <c r="AH4994" s="15">
        <f>IF(M4994&lt;&gt;1,"",IF(OR(R4994=-9,R4994=""),"",R4994))</f>
        <v/>
      </c>
      <c r="AI4994">
        <f>IF(M4994&lt;&gt;1,"",IF(OR(Q4994=999,Q4994=""),"",Q4994))</f>
        <v/>
      </c>
    </row>
    <row r="4995">
      <c r="A4995" t="inlineStr">
        <is>
          <t>TQRMNOP126893</t>
        </is>
      </c>
      <c r="B4995" t="n">
        <v>2025</v>
      </c>
      <c r="C4995" t="n">
        <v>1</v>
      </c>
      <c r="D4995" t="n">
        <v>43</v>
      </c>
      <c r="E4995" t="inlineStr">
        <is>
          <t>S</t>
        </is>
      </c>
      <c r="F4995" t="n">
        <v>36</v>
      </c>
      <c r="G4995" t="n">
        <v>560</v>
      </c>
      <c r="H4995" t="n">
        <v>3</v>
      </c>
      <c r="I4995" t="n">
        <v>1</v>
      </c>
      <c r="J4995" t="n">
        <v>24</v>
      </c>
      <c r="K4995" t="n">
        <v>1</v>
      </c>
      <c r="L4995" t="n">
        <v>5</v>
      </c>
      <c r="M4995" t="n">
        <v>1</v>
      </c>
      <c r="N4995" t="n">
        <v>3</v>
      </c>
      <c r="O4995" t="n">
        <v>1</v>
      </c>
      <c r="P4995" t="n">
        <v>1</v>
      </c>
      <c r="Q4995" t="n">
        <v>46</v>
      </c>
      <c r="R4995" s="15" t="n">
        <v>754000</v>
      </c>
      <c r="S4995" s="15" t="n">
        <v>0</v>
      </c>
      <c r="T4995" s="15" t="n">
        <v>754000</v>
      </c>
      <c r="U4995" s="15" t="n">
        <v>230200</v>
      </c>
      <c r="V4995">
        <f>IFERROR(VLOOKUP(D4995,Tablas_Equivalencia!$A$3:$B$8,2,FALSE),"Sin dato")</f>
        <v/>
      </c>
      <c r="W4995">
        <f>IFERROR(VLOOKUP(L4995,Tablas_Equivalencia!$D$3:$E$9,2,FALSE),"Sin dato")</f>
        <v/>
      </c>
      <c r="X4995">
        <f>IF(I4995=1,"Varón","Mujer")</f>
        <v/>
      </c>
      <c r="Y4995">
        <f>IFERROR(VLOOKUP(M4995,Tablas_Equivalencia!$G$3:$H$6,2,FALSE),"Sin dato")</f>
        <v/>
      </c>
      <c r="Z4995">
        <f>IF(J4995&lt;=24,"18-24","25-29")</f>
        <v/>
      </c>
      <c r="AA4995">
        <f>IF(M4995&lt;&gt;1,"",IF(P4995=2,1,0))</f>
        <v/>
      </c>
      <c r="AB4995">
        <f>IF(M4995&lt;&gt;1,"",IF(O4995&gt;=2,1,0))</f>
        <v/>
      </c>
      <c r="AC4995">
        <f>IF(M4995&lt;&gt;1,"",IF(OR(Q4995=999,Q4995=""),"",IF(OR(Q4995&lt;35,Q4995&gt;48),1,0)))</f>
        <v/>
      </c>
      <c r="AD4995">
        <f>IF(COUNT(AA4995:AC4995)&lt;3,"",SUM(AA4995:AC4995))</f>
        <v/>
      </c>
      <c r="AE4995">
        <f>IF(L4995&gt;=4,2,IF(L4995&gt;=2,1,0))</f>
        <v/>
      </c>
      <c r="AF4995">
        <f>IF(L4995&gt;=5,1,0)</f>
        <v/>
      </c>
      <c r="AG4995">
        <f>AE4995+AF4995</f>
        <v/>
      </c>
      <c r="AH4995" s="15">
        <f>IF(M4995&lt;&gt;1,"",IF(OR(R4995=-9,R4995=""),"",R4995))</f>
        <v/>
      </c>
      <c r="AI4995">
        <f>IF(M4995&lt;&gt;1,"",IF(OR(Q4995=999,Q4995=""),"",Q4995))</f>
        <v/>
      </c>
    </row>
    <row r="4996">
      <c r="A4996" t="inlineStr">
        <is>
          <t>TQRMNOP126894</t>
        </is>
      </c>
      <c r="B4996" t="n">
        <v>2025</v>
      </c>
      <c r="C4996" t="n">
        <v>1</v>
      </c>
      <c r="D4996" t="n">
        <v>44</v>
      </c>
      <c r="E4996" t="inlineStr">
        <is>
          <t>N</t>
        </is>
      </c>
      <c r="F4996" t="n">
        <v>4</v>
      </c>
      <c r="G4996" t="n">
        <v>1343</v>
      </c>
      <c r="H4996" t="n">
        <v>3</v>
      </c>
      <c r="I4996" t="n">
        <v>2</v>
      </c>
      <c r="J4996" t="n">
        <v>28</v>
      </c>
      <c r="K4996" t="n">
        <v>2</v>
      </c>
      <c r="L4996" t="n">
        <v>6</v>
      </c>
      <c r="M4996" t="n">
        <v>1</v>
      </c>
      <c r="N4996" t="n">
        <v>3</v>
      </c>
      <c r="O4996" t="n">
        <v>1</v>
      </c>
      <c r="P4996" t="n">
        <v>1</v>
      </c>
      <c r="Q4996" t="n">
        <v>41</v>
      </c>
      <c r="R4996" s="15" t="n">
        <v>1338000</v>
      </c>
      <c r="S4996" s="15" t="n">
        <v>0</v>
      </c>
      <c r="T4996" s="15" t="n">
        <v>1338000</v>
      </c>
      <c r="U4996" s="15" t="n">
        <v>63600</v>
      </c>
      <c r="V4996">
        <f>IFERROR(VLOOKUP(D4996,Tablas_Equivalencia!$A$3:$B$8,2,FALSE),"Sin dato")</f>
        <v/>
      </c>
      <c r="W4996">
        <f>IFERROR(VLOOKUP(L4996,Tablas_Equivalencia!$D$3:$E$9,2,FALSE),"Sin dato")</f>
        <v/>
      </c>
      <c r="X4996">
        <f>IF(I4996=1,"Varón","Mujer")</f>
        <v/>
      </c>
      <c r="Y4996">
        <f>IFERROR(VLOOKUP(M4996,Tablas_Equivalencia!$G$3:$H$6,2,FALSE),"Sin dato")</f>
        <v/>
      </c>
      <c r="Z4996">
        <f>IF(J4996&lt;=24,"18-24","25-29")</f>
        <v/>
      </c>
      <c r="AA4996">
        <f>IF(M4996&lt;&gt;1,"",IF(P4996=2,1,0))</f>
        <v/>
      </c>
      <c r="AB4996">
        <f>IF(M4996&lt;&gt;1,"",IF(O4996&gt;=2,1,0))</f>
        <v/>
      </c>
      <c r="AC4996">
        <f>IF(M4996&lt;&gt;1,"",IF(OR(Q4996=999,Q4996=""),"",IF(OR(Q4996&lt;35,Q4996&gt;48),1,0)))</f>
        <v/>
      </c>
      <c r="AD4996">
        <f>IF(COUNT(AA4996:AC4996)&lt;3,"",SUM(AA4996:AC4996))</f>
        <v/>
      </c>
      <c r="AE4996">
        <f>IF(L4996&gt;=4,2,IF(L4996&gt;=2,1,0))</f>
        <v/>
      </c>
      <c r="AF4996">
        <f>IF(L4996&gt;=5,1,0)</f>
        <v/>
      </c>
      <c r="AG4996">
        <f>AE4996+AF4996</f>
        <v/>
      </c>
      <c r="AH4996" s="15">
        <f>IF(M4996&lt;&gt;1,"",IF(OR(R4996=-9,R4996=""),"",R4996))</f>
        <v/>
      </c>
      <c r="AI4996">
        <f>IF(M4996&lt;&gt;1,"",IF(OR(Q4996=999,Q4996=""),"",Q4996))</f>
        <v/>
      </c>
    </row>
    <row r="4997">
      <c r="A4997" t="inlineStr">
        <is>
          <t>TQRMNOP126900</t>
        </is>
      </c>
      <c r="B4997" t="n">
        <v>2025</v>
      </c>
      <c r="C4997" t="n">
        <v>1</v>
      </c>
      <c r="D4997" t="n">
        <v>42</v>
      </c>
      <c r="E4997" t="inlineStr">
        <is>
          <t>S</t>
        </is>
      </c>
      <c r="F4997" t="n">
        <v>10</v>
      </c>
      <c r="G4997" t="n">
        <v>303</v>
      </c>
      <c r="H4997" t="n">
        <v>3</v>
      </c>
      <c r="I4997" t="n">
        <v>1</v>
      </c>
      <c r="J4997" t="n">
        <v>20</v>
      </c>
      <c r="K4997" t="n">
        <v>1</v>
      </c>
      <c r="L4997" t="n">
        <v>5</v>
      </c>
      <c r="M4997" t="n">
        <v>1</v>
      </c>
      <c r="N4997" t="n">
        <v>1</v>
      </c>
      <c r="O4997" t="n">
        <v>1</v>
      </c>
      <c r="P4997" t="n">
        <v>1</v>
      </c>
      <c r="Q4997" t="n">
        <v>7</v>
      </c>
      <c r="R4997" s="15" t="n">
        <v>249000</v>
      </c>
      <c r="S4997" s="15" t="n">
        <v>0</v>
      </c>
      <c r="T4997" s="15" t="n">
        <v>249000</v>
      </c>
      <c r="U4997" s="15" t="n">
        <v>50000</v>
      </c>
      <c r="V4997">
        <f>IFERROR(VLOOKUP(D4997,Tablas_Equivalencia!$A$3:$B$8,2,FALSE),"Sin dato")</f>
        <v/>
      </c>
      <c r="W4997">
        <f>IFERROR(VLOOKUP(L4997,Tablas_Equivalencia!$D$3:$E$9,2,FALSE),"Sin dato")</f>
        <v/>
      </c>
      <c r="X4997">
        <f>IF(I4997=1,"Varón","Mujer")</f>
        <v/>
      </c>
      <c r="Y4997">
        <f>IFERROR(VLOOKUP(M4997,Tablas_Equivalencia!$G$3:$H$6,2,FALSE),"Sin dato")</f>
        <v/>
      </c>
      <c r="Z4997">
        <f>IF(J4997&lt;=24,"18-24","25-29")</f>
        <v/>
      </c>
      <c r="AA4997">
        <f>IF(M4997&lt;&gt;1,"",IF(P4997=2,1,0))</f>
        <v/>
      </c>
      <c r="AB4997">
        <f>IF(M4997&lt;&gt;1,"",IF(O4997&gt;=2,1,0))</f>
        <v/>
      </c>
      <c r="AC4997">
        <f>IF(M4997&lt;&gt;1,"",IF(OR(Q4997=999,Q4997=""),"",IF(OR(Q4997&lt;35,Q4997&gt;48),1,0)))</f>
        <v/>
      </c>
      <c r="AD4997">
        <f>IF(COUNT(AA4997:AC4997)&lt;3,"",SUM(AA4997:AC4997))</f>
        <v/>
      </c>
      <c r="AE4997">
        <f>IF(L4997&gt;=4,2,IF(L4997&gt;=2,1,0))</f>
        <v/>
      </c>
      <c r="AF4997">
        <f>IF(L4997&gt;=5,1,0)</f>
        <v/>
      </c>
      <c r="AG4997">
        <f>AE4997+AF4997</f>
        <v/>
      </c>
      <c r="AH4997" s="15">
        <f>IF(M4997&lt;&gt;1,"",IF(OR(R4997=-9,R4997=""),"",R4997))</f>
        <v/>
      </c>
      <c r="AI4997">
        <f>IF(M4997&lt;&gt;1,"",IF(OR(Q4997=999,Q4997=""),"",Q4997))</f>
        <v/>
      </c>
    </row>
    <row r="4998">
      <c r="A4998" t="inlineStr">
        <is>
          <t>TQRMNOP126902</t>
        </is>
      </c>
      <c r="B4998" t="n">
        <v>2025</v>
      </c>
      <c r="C4998" t="n">
        <v>1</v>
      </c>
      <c r="D4998" t="n">
        <v>40</v>
      </c>
      <c r="E4998" t="inlineStr">
        <is>
          <t>S</t>
        </is>
      </c>
      <c r="F4998" t="n">
        <v>7</v>
      </c>
      <c r="G4998" t="n">
        <v>2149</v>
      </c>
      <c r="H4998" t="n">
        <v>2</v>
      </c>
      <c r="I4998" t="n">
        <v>1</v>
      </c>
      <c r="J4998" t="n">
        <v>19</v>
      </c>
      <c r="K4998" t="n">
        <v>2</v>
      </c>
      <c r="L4998" t="n">
        <v>4</v>
      </c>
      <c r="M4998" t="n">
        <v>3</v>
      </c>
      <c r="R4998" s="15" t="n">
        <v>0</v>
      </c>
      <c r="S4998" s="15" t="n">
        <v>0</v>
      </c>
      <c r="T4998" s="15" t="n">
        <v>0</v>
      </c>
      <c r="U4998" s="15" t="n">
        <v>104200</v>
      </c>
      <c r="V4998">
        <f>IFERROR(VLOOKUP(D4998,Tablas_Equivalencia!$A$3:$B$8,2,FALSE),"Sin dato")</f>
        <v/>
      </c>
      <c r="W4998">
        <f>IFERROR(VLOOKUP(L4998,Tablas_Equivalencia!$D$3:$E$9,2,FALSE),"Sin dato")</f>
        <v/>
      </c>
      <c r="X4998">
        <f>IF(I4998=1,"Varón","Mujer")</f>
        <v/>
      </c>
      <c r="Y4998">
        <f>IFERROR(VLOOKUP(M4998,Tablas_Equivalencia!$G$3:$H$6,2,FALSE),"Sin dato")</f>
        <v/>
      </c>
      <c r="Z4998">
        <f>IF(J4998&lt;=24,"18-24","25-29")</f>
        <v/>
      </c>
      <c r="AA4998">
        <f>IF(M4998&lt;&gt;1,"",IF(P4998=2,1,0))</f>
        <v/>
      </c>
      <c r="AB4998">
        <f>IF(M4998&lt;&gt;1,"",IF(O4998&gt;=2,1,0))</f>
        <v/>
      </c>
      <c r="AC4998">
        <f>IF(M4998&lt;&gt;1,"",IF(OR(Q4998=999,Q4998=""),"",IF(OR(Q4998&lt;35,Q4998&gt;48),1,0)))</f>
        <v/>
      </c>
      <c r="AD4998">
        <f>IF(COUNT(AA4998:AC4998)&lt;3,"",SUM(AA4998:AC4998))</f>
        <v/>
      </c>
      <c r="AE4998">
        <f>IF(L4998&gt;=4,2,IF(L4998&gt;=2,1,0))</f>
        <v/>
      </c>
      <c r="AF4998">
        <f>IF(L4998&gt;=5,1,0)</f>
        <v/>
      </c>
      <c r="AG4998">
        <f>AE4998+AF4998</f>
        <v/>
      </c>
      <c r="AH4998" s="15">
        <f>IF(M4998&lt;&gt;1,"",IF(OR(R4998=-9,R4998=""),"",R4998))</f>
        <v/>
      </c>
      <c r="AI4998">
        <f>IF(M4998&lt;&gt;1,"",IF(OR(Q4998=999,Q4998=""),"",Q4998))</f>
        <v/>
      </c>
    </row>
    <row r="4999">
      <c r="A4999" t="inlineStr">
        <is>
          <t>TQRMNOP126910</t>
        </is>
      </c>
      <c r="B4999" t="n">
        <v>2025</v>
      </c>
      <c r="C4999" t="n">
        <v>1</v>
      </c>
      <c r="D4999" t="n">
        <v>43</v>
      </c>
      <c r="E4999" t="inlineStr">
        <is>
          <t>S</t>
        </is>
      </c>
      <c r="F4999" t="n">
        <v>17</v>
      </c>
      <c r="G4999" t="n">
        <v>330</v>
      </c>
      <c r="H4999" t="n">
        <v>3</v>
      </c>
      <c r="I4999" t="n">
        <v>1</v>
      </c>
      <c r="J4999" t="n">
        <v>19</v>
      </c>
      <c r="K4999" t="n">
        <v>2</v>
      </c>
      <c r="L4999" t="n">
        <v>4</v>
      </c>
      <c r="M4999" t="n">
        <v>1</v>
      </c>
      <c r="N4999" t="n">
        <v>3</v>
      </c>
      <c r="O4999" t="n">
        <v>1</v>
      </c>
      <c r="P4999" t="n">
        <v>1</v>
      </c>
      <c r="Q4999" t="n">
        <v>36</v>
      </c>
      <c r="R4999" s="15" t="n">
        <v>357000</v>
      </c>
      <c r="S4999" s="15" t="n">
        <v>71000</v>
      </c>
      <c r="T4999" s="15" t="n">
        <v>428000</v>
      </c>
      <c r="U4999" s="15" t="n">
        <v>112400</v>
      </c>
      <c r="V4999">
        <f>IFERROR(VLOOKUP(D4999,Tablas_Equivalencia!$A$3:$B$8,2,FALSE),"Sin dato")</f>
        <v/>
      </c>
      <c r="W4999">
        <f>IFERROR(VLOOKUP(L4999,Tablas_Equivalencia!$D$3:$E$9,2,FALSE),"Sin dato")</f>
        <v/>
      </c>
      <c r="X4999">
        <f>IF(I4999=1,"Varón","Mujer")</f>
        <v/>
      </c>
      <c r="Y4999">
        <f>IFERROR(VLOOKUP(M4999,Tablas_Equivalencia!$G$3:$H$6,2,FALSE),"Sin dato")</f>
        <v/>
      </c>
      <c r="Z4999">
        <f>IF(J4999&lt;=24,"18-24","25-29")</f>
        <v/>
      </c>
      <c r="AA4999">
        <f>IF(M4999&lt;&gt;1,"",IF(P4999=2,1,0))</f>
        <v/>
      </c>
      <c r="AB4999">
        <f>IF(M4999&lt;&gt;1,"",IF(O4999&gt;=2,1,0))</f>
        <v/>
      </c>
      <c r="AC4999">
        <f>IF(M4999&lt;&gt;1,"",IF(OR(Q4999=999,Q4999=""),"",IF(OR(Q4999&lt;35,Q4999&gt;48),1,0)))</f>
        <v/>
      </c>
      <c r="AD4999">
        <f>IF(COUNT(AA4999:AC4999)&lt;3,"",SUM(AA4999:AC4999))</f>
        <v/>
      </c>
      <c r="AE4999">
        <f>IF(L4999&gt;=4,2,IF(L4999&gt;=2,1,0))</f>
        <v/>
      </c>
      <c r="AF4999">
        <f>IF(L4999&gt;=5,1,0)</f>
        <v/>
      </c>
      <c r="AG4999">
        <f>AE4999+AF4999</f>
        <v/>
      </c>
      <c r="AH4999" s="15">
        <f>IF(M4999&lt;&gt;1,"",IF(OR(R4999=-9,R4999=""),"",R4999))</f>
        <v/>
      </c>
      <c r="AI4999">
        <f>IF(M4999&lt;&gt;1,"",IF(OR(Q4999=999,Q4999=""),"",Q4999))</f>
        <v/>
      </c>
    </row>
    <row r="5000">
      <c r="A5000" t="inlineStr">
        <is>
          <t>TQRMNOP126912</t>
        </is>
      </c>
      <c r="B5000" t="n">
        <v>2025</v>
      </c>
      <c r="C5000" t="n">
        <v>1</v>
      </c>
      <c r="D5000" t="n">
        <v>41</v>
      </c>
      <c r="E5000" t="inlineStr">
        <is>
          <t>N</t>
        </is>
      </c>
      <c r="F5000" t="n">
        <v>12</v>
      </c>
      <c r="G5000" t="n">
        <v>782</v>
      </c>
      <c r="H5000" t="n">
        <v>3</v>
      </c>
      <c r="I5000" t="n">
        <v>1</v>
      </c>
      <c r="J5000" t="n">
        <v>28</v>
      </c>
      <c r="K5000" t="n">
        <v>1</v>
      </c>
      <c r="L5000" t="n">
        <v>6</v>
      </c>
      <c r="M5000" t="n">
        <v>1</v>
      </c>
      <c r="N5000" t="n">
        <v>3</v>
      </c>
      <c r="O5000" t="n">
        <v>2</v>
      </c>
      <c r="P5000" t="n">
        <v>1</v>
      </c>
      <c r="Q5000" t="n">
        <v>46</v>
      </c>
      <c r="R5000" s="15" t="n">
        <v>604000</v>
      </c>
      <c r="S5000" s="15" t="n">
        <v>0</v>
      </c>
      <c r="T5000" s="15" t="n">
        <v>604000</v>
      </c>
      <c r="U5000" s="15" t="n">
        <v>262400</v>
      </c>
      <c r="V5000">
        <f>IFERROR(VLOOKUP(D5000,Tablas_Equivalencia!$A$3:$B$8,2,FALSE),"Sin dato")</f>
        <v/>
      </c>
      <c r="W5000">
        <f>IFERROR(VLOOKUP(L5000,Tablas_Equivalencia!$D$3:$E$9,2,FALSE),"Sin dato")</f>
        <v/>
      </c>
      <c r="X5000">
        <f>IF(I5000=1,"Varón","Mujer")</f>
        <v/>
      </c>
      <c r="Y5000">
        <f>IFERROR(VLOOKUP(M5000,Tablas_Equivalencia!$G$3:$H$6,2,FALSE),"Sin dato")</f>
        <v/>
      </c>
      <c r="Z5000">
        <f>IF(J5000&lt;=24,"18-24","25-29")</f>
        <v/>
      </c>
      <c r="AA5000">
        <f>IF(M5000&lt;&gt;1,"",IF(P5000=2,1,0))</f>
        <v/>
      </c>
      <c r="AB5000">
        <f>IF(M5000&lt;&gt;1,"",IF(O5000&gt;=2,1,0))</f>
        <v/>
      </c>
      <c r="AC5000">
        <f>IF(M5000&lt;&gt;1,"",IF(OR(Q5000=999,Q5000=""),"",IF(OR(Q5000&lt;35,Q5000&gt;48),1,0)))</f>
        <v/>
      </c>
      <c r="AD5000">
        <f>IF(COUNT(AA5000:AC5000)&lt;3,"",SUM(AA5000:AC5000))</f>
        <v/>
      </c>
      <c r="AE5000">
        <f>IF(L5000&gt;=4,2,IF(L5000&gt;=2,1,0))</f>
        <v/>
      </c>
      <c r="AF5000">
        <f>IF(L5000&gt;=5,1,0)</f>
        <v/>
      </c>
      <c r="AG5000">
        <f>AE5000+AF5000</f>
        <v/>
      </c>
      <c r="AH5000" s="15">
        <f>IF(M5000&lt;&gt;1,"",IF(OR(R5000=-9,R5000=""),"",R5000))</f>
        <v/>
      </c>
      <c r="AI5000">
        <f>IF(M5000&lt;&gt;1,"",IF(OR(Q5000=999,Q5000=""),"",Q5000))</f>
        <v/>
      </c>
    </row>
    <row r="5001">
      <c r="A5001" t="inlineStr">
        <is>
          <t>TQRMNOP126918</t>
        </is>
      </c>
      <c r="B5001" t="n">
        <v>2025</v>
      </c>
      <c r="C5001" t="n">
        <v>1</v>
      </c>
      <c r="D5001" t="n">
        <v>40</v>
      </c>
      <c r="E5001" t="inlineStr">
        <is>
          <t>N</t>
        </is>
      </c>
      <c r="F5001" t="n">
        <v>22</v>
      </c>
      <c r="G5001" t="n">
        <v>1538</v>
      </c>
      <c r="H5001" t="n">
        <v>3</v>
      </c>
      <c r="I5001" t="n">
        <v>2</v>
      </c>
      <c r="J5001" t="n">
        <v>27</v>
      </c>
      <c r="K5001" t="n">
        <v>2</v>
      </c>
      <c r="L5001" t="n">
        <v>4</v>
      </c>
      <c r="M5001" t="n">
        <v>3</v>
      </c>
      <c r="R5001" s="15" t="n">
        <v>0</v>
      </c>
      <c r="S5001" s="15" t="n">
        <v>0</v>
      </c>
      <c r="T5001" s="15" t="n">
        <v>0</v>
      </c>
      <c r="U5001" s="15" t="n">
        <v>111000</v>
      </c>
      <c r="V5001">
        <f>IFERROR(VLOOKUP(D5001,Tablas_Equivalencia!$A$3:$B$8,2,FALSE),"Sin dato")</f>
        <v/>
      </c>
      <c r="W5001">
        <f>IFERROR(VLOOKUP(L5001,Tablas_Equivalencia!$D$3:$E$9,2,FALSE),"Sin dato")</f>
        <v/>
      </c>
      <c r="X5001">
        <f>IF(I5001=1,"Varón","Mujer")</f>
        <v/>
      </c>
      <c r="Y5001">
        <f>IFERROR(VLOOKUP(M5001,Tablas_Equivalencia!$G$3:$H$6,2,FALSE),"Sin dato")</f>
        <v/>
      </c>
      <c r="Z5001">
        <f>IF(J5001&lt;=24,"18-24","25-29")</f>
        <v/>
      </c>
      <c r="AA5001">
        <f>IF(M5001&lt;&gt;1,"",IF(P5001=2,1,0))</f>
        <v/>
      </c>
      <c r="AB5001">
        <f>IF(M5001&lt;&gt;1,"",IF(O5001&gt;=2,1,0))</f>
        <v/>
      </c>
      <c r="AC5001">
        <f>IF(M5001&lt;&gt;1,"",IF(OR(Q5001=999,Q5001=""),"",IF(OR(Q5001&lt;35,Q5001&gt;48),1,0)))</f>
        <v/>
      </c>
      <c r="AD5001">
        <f>IF(COUNT(AA5001:AC5001)&lt;3,"",SUM(AA5001:AC5001))</f>
        <v/>
      </c>
      <c r="AE5001">
        <f>IF(L5001&gt;=4,2,IF(L5001&gt;=2,1,0))</f>
        <v/>
      </c>
      <c r="AF5001">
        <f>IF(L5001&gt;=5,1,0)</f>
        <v/>
      </c>
      <c r="AG5001">
        <f>AE5001+AF5001</f>
        <v/>
      </c>
      <c r="AH5001" s="15">
        <f>IF(M5001&lt;&gt;1,"",IF(OR(R5001=-9,R5001=""),"",R5001))</f>
        <v/>
      </c>
      <c r="AI5001">
        <f>IF(M5001&lt;&gt;1,"",IF(OR(Q5001=999,Q5001=""),"",Q5001))</f>
        <v/>
      </c>
    </row>
    <row r="5002">
      <c r="A5002" t="inlineStr">
        <is>
          <t>TQRMNOP126930</t>
        </is>
      </c>
      <c r="B5002" t="n">
        <v>2025</v>
      </c>
      <c r="C5002" t="n">
        <v>1</v>
      </c>
      <c r="D5002" t="n">
        <v>40</v>
      </c>
      <c r="E5002" t="inlineStr">
        <is>
          <t>N</t>
        </is>
      </c>
      <c r="F5002" t="n">
        <v>22</v>
      </c>
      <c r="G5002" t="n">
        <v>2047</v>
      </c>
      <c r="H5002" t="n">
        <v>1</v>
      </c>
      <c r="I5002" t="n">
        <v>2</v>
      </c>
      <c r="J5002" t="n">
        <v>19</v>
      </c>
      <c r="K5002" t="n">
        <v>2</v>
      </c>
      <c r="L5002" t="n">
        <v>4</v>
      </c>
      <c r="M5002" t="n">
        <v>1</v>
      </c>
      <c r="N5002" t="n">
        <v>2</v>
      </c>
      <c r="O5002" t="n">
        <v>2</v>
      </c>
      <c r="P5002" t="n">
        <v>2</v>
      </c>
      <c r="Q5002" t="n">
        <v>34</v>
      </c>
      <c r="R5002" s="15" t="n">
        <v>435000</v>
      </c>
      <c r="S5002" s="15" t="n">
        <v>0</v>
      </c>
      <c r="T5002" s="15" t="n">
        <v>435000</v>
      </c>
      <c r="U5002" s="15" t="n">
        <v>109200</v>
      </c>
      <c r="V5002">
        <f>IFERROR(VLOOKUP(D5002,Tablas_Equivalencia!$A$3:$B$8,2,FALSE),"Sin dato")</f>
        <v/>
      </c>
      <c r="W5002">
        <f>IFERROR(VLOOKUP(L5002,Tablas_Equivalencia!$D$3:$E$9,2,FALSE),"Sin dato")</f>
        <v/>
      </c>
      <c r="X5002">
        <f>IF(I5002=1,"Varón","Mujer")</f>
        <v/>
      </c>
      <c r="Y5002">
        <f>IFERROR(VLOOKUP(M5002,Tablas_Equivalencia!$G$3:$H$6,2,FALSE),"Sin dato")</f>
        <v/>
      </c>
      <c r="Z5002">
        <f>IF(J5002&lt;=24,"18-24","25-29")</f>
        <v/>
      </c>
      <c r="AA5002">
        <f>IF(M5002&lt;&gt;1,"",IF(P5002=2,1,0))</f>
        <v/>
      </c>
      <c r="AB5002">
        <f>IF(M5002&lt;&gt;1,"",IF(O5002&gt;=2,1,0))</f>
        <v/>
      </c>
      <c r="AC5002">
        <f>IF(M5002&lt;&gt;1,"",IF(OR(Q5002=999,Q5002=""),"",IF(OR(Q5002&lt;35,Q5002&gt;48),1,0)))</f>
        <v/>
      </c>
      <c r="AD5002">
        <f>IF(COUNT(AA5002:AC5002)&lt;3,"",SUM(AA5002:AC5002))</f>
        <v/>
      </c>
      <c r="AE5002">
        <f>IF(L5002&gt;=4,2,IF(L5002&gt;=2,1,0))</f>
        <v/>
      </c>
      <c r="AF5002">
        <f>IF(L5002&gt;=5,1,0)</f>
        <v/>
      </c>
      <c r="AG5002">
        <f>AE5002+AF5002</f>
        <v/>
      </c>
      <c r="AH5002" s="15">
        <f>IF(M5002&lt;&gt;1,"",IF(OR(R5002=-9,R5002=""),"",R5002))</f>
        <v/>
      </c>
      <c r="AI5002">
        <f>IF(M5002&lt;&gt;1,"",IF(OR(Q5002=999,Q5002=""),"",Q5002))</f>
        <v/>
      </c>
    </row>
    <row r="5003">
      <c r="A5003" t="inlineStr">
        <is>
          <t>TQRMNOP126931</t>
        </is>
      </c>
      <c r="B5003" t="n">
        <v>2025</v>
      </c>
      <c r="C5003" t="n">
        <v>1</v>
      </c>
      <c r="D5003" t="n">
        <v>1</v>
      </c>
      <c r="E5003" t="inlineStr">
        <is>
          <t>S</t>
        </is>
      </c>
      <c r="F5003" t="n">
        <v>32</v>
      </c>
      <c r="G5003" t="n">
        <v>737</v>
      </c>
      <c r="H5003" t="n">
        <v>3</v>
      </c>
      <c r="I5003" t="n">
        <v>2</v>
      </c>
      <c r="J5003" t="n">
        <v>22</v>
      </c>
      <c r="K5003" t="n">
        <v>2</v>
      </c>
      <c r="L5003" t="n">
        <v>4</v>
      </c>
      <c r="M5003" t="n">
        <v>1</v>
      </c>
      <c r="N5003" t="n">
        <v>3</v>
      </c>
      <c r="O5003" t="n">
        <v>1</v>
      </c>
      <c r="P5003" t="n">
        <v>1</v>
      </c>
      <c r="Q5003" t="n">
        <v>39</v>
      </c>
      <c r="R5003" s="15" t="n">
        <v>517000</v>
      </c>
      <c r="S5003" s="15" t="n">
        <v>99000</v>
      </c>
      <c r="T5003" s="15" t="n">
        <v>616000</v>
      </c>
      <c r="U5003" s="15" t="n">
        <v>157900</v>
      </c>
      <c r="V5003">
        <f>IFERROR(VLOOKUP(D5003,Tablas_Equivalencia!$A$3:$B$8,2,FALSE),"Sin dato")</f>
        <v/>
      </c>
      <c r="W5003">
        <f>IFERROR(VLOOKUP(L5003,Tablas_Equivalencia!$D$3:$E$9,2,FALSE),"Sin dato")</f>
        <v/>
      </c>
      <c r="X5003">
        <f>IF(I5003=1,"Varón","Mujer")</f>
        <v/>
      </c>
      <c r="Y5003">
        <f>IFERROR(VLOOKUP(M5003,Tablas_Equivalencia!$G$3:$H$6,2,FALSE),"Sin dato")</f>
        <v/>
      </c>
      <c r="Z5003">
        <f>IF(J5003&lt;=24,"18-24","25-29")</f>
        <v/>
      </c>
      <c r="AA5003">
        <f>IF(M5003&lt;&gt;1,"",IF(P5003=2,1,0))</f>
        <v/>
      </c>
      <c r="AB5003">
        <f>IF(M5003&lt;&gt;1,"",IF(O5003&gt;=2,1,0))</f>
        <v/>
      </c>
      <c r="AC5003">
        <f>IF(M5003&lt;&gt;1,"",IF(OR(Q5003=999,Q5003=""),"",IF(OR(Q5003&lt;35,Q5003&gt;48),1,0)))</f>
        <v/>
      </c>
      <c r="AD5003">
        <f>IF(COUNT(AA5003:AC5003)&lt;3,"",SUM(AA5003:AC5003))</f>
        <v/>
      </c>
      <c r="AE5003">
        <f>IF(L5003&gt;=4,2,IF(L5003&gt;=2,1,0))</f>
        <v/>
      </c>
      <c r="AF5003">
        <f>IF(L5003&gt;=5,1,0)</f>
        <v/>
      </c>
      <c r="AG5003">
        <f>AE5003+AF5003</f>
        <v/>
      </c>
      <c r="AH5003" s="15">
        <f>IF(M5003&lt;&gt;1,"",IF(OR(R5003=-9,R5003=""),"",R5003))</f>
        <v/>
      </c>
      <c r="AI5003">
        <f>IF(M5003&lt;&gt;1,"",IF(OR(Q5003=999,Q5003=""),"",Q5003))</f>
        <v/>
      </c>
    </row>
    <row r="5004">
      <c r="A5004" t="inlineStr">
        <is>
          <t>TQRMNOP126937</t>
        </is>
      </c>
      <c r="B5004" t="n">
        <v>2025</v>
      </c>
      <c r="C5004" t="n">
        <v>1</v>
      </c>
      <c r="D5004" t="n">
        <v>43</v>
      </c>
      <c r="E5004" t="inlineStr">
        <is>
          <t>S</t>
        </is>
      </c>
      <c r="F5004" t="n">
        <v>19</v>
      </c>
      <c r="G5004" t="n">
        <v>1151</v>
      </c>
      <c r="H5004" t="n">
        <v>1</v>
      </c>
      <c r="I5004" t="n">
        <v>2</v>
      </c>
      <c r="J5004" t="n">
        <v>19</v>
      </c>
      <c r="K5004" t="n">
        <v>1</v>
      </c>
      <c r="L5004" t="n">
        <v>5</v>
      </c>
      <c r="M5004" t="n">
        <v>3</v>
      </c>
      <c r="R5004" s="15" t="n">
        <v>0</v>
      </c>
      <c r="S5004" s="15" t="n">
        <v>0</v>
      </c>
      <c r="T5004" s="15" t="n">
        <v>0</v>
      </c>
      <c r="U5004" s="15" t="n">
        <v>467800</v>
      </c>
      <c r="V5004">
        <f>IFERROR(VLOOKUP(D5004,Tablas_Equivalencia!$A$3:$B$8,2,FALSE),"Sin dato")</f>
        <v/>
      </c>
      <c r="W5004">
        <f>IFERROR(VLOOKUP(L5004,Tablas_Equivalencia!$D$3:$E$9,2,FALSE),"Sin dato")</f>
        <v/>
      </c>
      <c r="X5004">
        <f>IF(I5004=1,"Varón","Mujer")</f>
        <v/>
      </c>
      <c r="Y5004">
        <f>IFERROR(VLOOKUP(M5004,Tablas_Equivalencia!$G$3:$H$6,2,FALSE),"Sin dato")</f>
        <v/>
      </c>
      <c r="Z5004">
        <f>IF(J5004&lt;=24,"18-24","25-29")</f>
        <v/>
      </c>
      <c r="AA5004">
        <f>IF(M5004&lt;&gt;1,"",IF(P5004=2,1,0))</f>
        <v/>
      </c>
      <c r="AB5004">
        <f>IF(M5004&lt;&gt;1,"",IF(O5004&gt;=2,1,0))</f>
        <v/>
      </c>
      <c r="AC5004">
        <f>IF(M5004&lt;&gt;1,"",IF(OR(Q5004=999,Q5004=""),"",IF(OR(Q5004&lt;35,Q5004&gt;48),1,0)))</f>
        <v/>
      </c>
      <c r="AD5004">
        <f>IF(COUNT(AA5004:AC5004)&lt;3,"",SUM(AA5004:AC5004))</f>
        <v/>
      </c>
      <c r="AE5004">
        <f>IF(L5004&gt;=4,2,IF(L5004&gt;=2,1,0))</f>
        <v/>
      </c>
      <c r="AF5004">
        <f>IF(L5004&gt;=5,1,0)</f>
        <v/>
      </c>
      <c r="AG5004">
        <f>AE5004+AF5004</f>
        <v/>
      </c>
      <c r="AH5004" s="15">
        <f>IF(M5004&lt;&gt;1,"",IF(OR(R5004=-9,R5004=""),"",R5004))</f>
        <v/>
      </c>
      <c r="AI5004">
        <f>IF(M5004&lt;&gt;1,"",IF(OR(Q5004=999,Q5004=""),"",Q5004))</f>
        <v/>
      </c>
    </row>
    <row r="5005">
      <c r="A5005" t="inlineStr">
        <is>
          <t>TQRMNOP126941</t>
        </is>
      </c>
      <c r="B5005" t="n">
        <v>2025</v>
      </c>
      <c r="C5005" t="n">
        <v>1</v>
      </c>
      <c r="D5005" t="n">
        <v>43</v>
      </c>
      <c r="E5005" t="inlineStr">
        <is>
          <t>S</t>
        </is>
      </c>
      <c r="F5005" t="n">
        <v>20</v>
      </c>
      <c r="G5005" t="n">
        <v>1064</v>
      </c>
      <c r="H5005" t="n">
        <v>1</v>
      </c>
      <c r="I5005" t="n">
        <v>1</v>
      </c>
      <c r="J5005" t="n">
        <v>23</v>
      </c>
      <c r="K5005" t="n">
        <v>2</v>
      </c>
      <c r="L5005" t="n">
        <v>2</v>
      </c>
      <c r="M5005" t="n">
        <v>3</v>
      </c>
      <c r="R5005" s="15" t="n">
        <v>0</v>
      </c>
      <c r="S5005" s="15" t="n">
        <v>0</v>
      </c>
      <c r="T5005" s="15" t="n">
        <v>0</v>
      </c>
      <c r="U5005" s="15" t="n">
        <v>312900</v>
      </c>
      <c r="V5005">
        <f>IFERROR(VLOOKUP(D5005,Tablas_Equivalencia!$A$3:$B$8,2,FALSE),"Sin dato")</f>
        <v/>
      </c>
      <c r="W5005">
        <f>IFERROR(VLOOKUP(L5005,Tablas_Equivalencia!$D$3:$E$9,2,FALSE),"Sin dato")</f>
        <v/>
      </c>
      <c r="X5005">
        <f>IF(I5005=1,"Varón","Mujer")</f>
        <v/>
      </c>
      <c r="Y5005">
        <f>IFERROR(VLOOKUP(M5005,Tablas_Equivalencia!$G$3:$H$6,2,FALSE),"Sin dato")</f>
        <v/>
      </c>
      <c r="Z5005">
        <f>IF(J5005&lt;=24,"18-24","25-29")</f>
        <v/>
      </c>
      <c r="AA5005">
        <f>IF(M5005&lt;&gt;1,"",IF(P5005=2,1,0))</f>
        <v/>
      </c>
      <c r="AB5005">
        <f>IF(M5005&lt;&gt;1,"",IF(O5005&gt;=2,1,0))</f>
        <v/>
      </c>
      <c r="AC5005">
        <f>IF(M5005&lt;&gt;1,"",IF(OR(Q5005=999,Q5005=""),"",IF(OR(Q5005&lt;35,Q5005&gt;48),1,0)))</f>
        <v/>
      </c>
      <c r="AD5005">
        <f>IF(COUNT(AA5005:AC5005)&lt;3,"",SUM(AA5005:AC5005))</f>
        <v/>
      </c>
      <c r="AE5005">
        <f>IF(L5005&gt;=4,2,IF(L5005&gt;=2,1,0))</f>
        <v/>
      </c>
      <c r="AF5005">
        <f>IF(L5005&gt;=5,1,0)</f>
        <v/>
      </c>
      <c r="AG5005">
        <f>AE5005+AF5005</f>
        <v/>
      </c>
      <c r="AH5005" s="15">
        <f>IF(M5005&lt;&gt;1,"",IF(OR(R5005=-9,R5005=""),"",R5005))</f>
        <v/>
      </c>
      <c r="AI5005">
        <f>IF(M5005&lt;&gt;1,"",IF(OR(Q5005=999,Q5005=""),"",Q5005))</f>
        <v/>
      </c>
    </row>
    <row r="5006">
      <c r="A5006" t="inlineStr">
        <is>
          <t>TQRMNOP126943</t>
        </is>
      </c>
      <c r="B5006" t="n">
        <v>2025</v>
      </c>
      <c r="C5006" t="n">
        <v>1</v>
      </c>
      <c r="D5006" t="n">
        <v>1</v>
      </c>
      <c r="E5006" t="inlineStr">
        <is>
          <t>S</t>
        </is>
      </c>
      <c r="F5006" t="n">
        <v>32</v>
      </c>
      <c r="G5006" t="n">
        <v>1250</v>
      </c>
      <c r="H5006" t="n">
        <v>3</v>
      </c>
      <c r="I5006" t="n">
        <v>1</v>
      </c>
      <c r="J5006" t="n">
        <v>24</v>
      </c>
      <c r="K5006" t="n">
        <v>2</v>
      </c>
      <c r="L5006" t="n">
        <v>6</v>
      </c>
      <c r="M5006" t="n">
        <v>1</v>
      </c>
      <c r="N5006" t="n">
        <v>3</v>
      </c>
      <c r="O5006" t="n">
        <v>1</v>
      </c>
      <c r="P5006" t="n">
        <v>1</v>
      </c>
      <c r="Q5006" t="n">
        <v>45</v>
      </c>
      <c r="R5006" s="15" t="n">
        <v>777000</v>
      </c>
      <c r="S5006" s="15" t="n">
        <v>0</v>
      </c>
      <c r="T5006" s="15" t="n">
        <v>777000</v>
      </c>
      <c r="U5006" s="15" t="n">
        <v>188100</v>
      </c>
      <c r="V5006">
        <f>IFERROR(VLOOKUP(D5006,Tablas_Equivalencia!$A$3:$B$8,2,FALSE),"Sin dato")</f>
        <v/>
      </c>
      <c r="W5006">
        <f>IFERROR(VLOOKUP(L5006,Tablas_Equivalencia!$D$3:$E$9,2,FALSE),"Sin dato")</f>
        <v/>
      </c>
      <c r="X5006">
        <f>IF(I5006=1,"Varón","Mujer")</f>
        <v/>
      </c>
      <c r="Y5006">
        <f>IFERROR(VLOOKUP(M5006,Tablas_Equivalencia!$G$3:$H$6,2,FALSE),"Sin dato")</f>
        <v/>
      </c>
      <c r="Z5006">
        <f>IF(J5006&lt;=24,"18-24","25-29")</f>
        <v/>
      </c>
      <c r="AA5006">
        <f>IF(M5006&lt;&gt;1,"",IF(P5006=2,1,0))</f>
        <v/>
      </c>
      <c r="AB5006">
        <f>IF(M5006&lt;&gt;1,"",IF(O5006&gt;=2,1,0))</f>
        <v/>
      </c>
      <c r="AC5006">
        <f>IF(M5006&lt;&gt;1,"",IF(OR(Q5006=999,Q5006=""),"",IF(OR(Q5006&lt;35,Q5006&gt;48),1,0)))</f>
        <v/>
      </c>
      <c r="AD5006">
        <f>IF(COUNT(AA5006:AC5006)&lt;3,"",SUM(AA5006:AC5006))</f>
        <v/>
      </c>
      <c r="AE5006">
        <f>IF(L5006&gt;=4,2,IF(L5006&gt;=2,1,0))</f>
        <v/>
      </c>
      <c r="AF5006">
        <f>IF(L5006&gt;=5,1,0)</f>
        <v/>
      </c>
      <c r="AG5006">
        <f>AE5006+AF5006</f>
        <v/>
      </c>
      <c r="AH5006" s="15">
        <f>IF(M5006&lt;&gt;1,"",IF(OR(R5006=-9,R5006=""),"",R5006))</f>
        <v/>
      </c>
      <c r="AI5006">
        <f>IF(M5006&lt;&gt;1,"",IF(OR(Q5006=999,Q5006=""),"",Q5006))</f>
        <v/>
      </c>
    </row>
    <row r="5007">
      <c r="A5007" t="inlineStr">
        <is>
          <t>TQRMNOP126944</t>
        </is>
      </c>
      <c r="B5007" t="n">
        <v>2025</v>
      </c>
      <c r="C5007" t="n">
        <v>1</v>
      </c>
      <c r="D5007" t="n">
        <v>40</v>
      </c>
      <c r="E5007" t="inlineStr">
        <is>
          <t>S</t>
        </is>
      </c>
      <c r="F5007" t="n">
        <v>7</v>
      </c>
      <c r="G5007" t="n">
        <v>384</v>
      </c>
      <c r="H5007" t="n">
        <v>1</v>
      </c>
      <c r="I5007" t="n">
        <v>2</v>
      </c>
      <c r="J5007" t="n">
        <v>25</v>
      </c>
      <c r="K5007" t="n">
        <v>1</v>
      </c>
      <c r="L5007" t="n">
        <v>5</v>
      </c>
      <c r="M5007" t="n">
        <v>3</v>
      </c>
      <c r="R5007" s="15" t="n">
        <v>0</v>
      </c>
      <c r="S5007" s="15" t="n">
        <v>0</v>
      </c>
      <c r="T5007" s="15" t="n">
        <v>0</v>
      </c>
      <c r="U5007" s="15" t="n">
        <v>148900</v>
      </c>
      <c r="V5007">
        <f>IFERROR(VLOOKUP(D5007,Tablas_Equivalencia!$A$3:$B$8,2,FALSE),"Sin dato")</f>
        <v/>
      </c>
      <c r="W5007">
        <f>IFERROR(VLOOKUP(L5007,Tablas_Equivalencia!$D$3:$E$9,2,FALSE),"Sin dato")</f>
        <v/>
      </c>
      <c r="X5007">
        <f>IF(I5007=1,"Varón","Mujer")</f>
        <v/>
      </c>
      <c r="Y5007">
        <f>IFERROR(VLOOKUP(M5007,Tablas_Equivalencia!$G$3:$H$6,2,FALSE),"Sin dato")</f>
        <v/>
      </c>
      <c r="Z5007">
        <f>IF(J5007&lt;=24,"18-24","25-29")</f>
        <v/>
      </c>
      <c r="AA5007">
        <f>IF(M5007&lt;&gt;1,"",IF(P5007=2,1,0))</f>
        <v/>
      </c>
      <c r="AB5007">
        <f>IF(M5007&lt;&gt;1,"",IF(O5007&gt;=2,1,0))</f>
        <v/>
      </c>
      <c r="AC5007">
        <f>IF(M5007&lt;&gt;1,"",IF(OR(Q5007=999,Q5007=""),"",IF(OR(Q5007&lt;35,Q5007&gt;48),1,0)))</f>
        <v/>
      </c>
      <c r="AD5007">
        <f>IF(COUNT(AA5007:AC5007)&lt;3,"",SUM(AA5007:AC5007))</f>
        <v/>
      </c>
      <c r="AE5007">
        <f>IF(L5007&gt;=4,2,IF(L5007&gt;=2,1,0))</f>
        <v/>
      </c>
      <c r="AF5007">
        <f>IF(L5007&gt;=5,1,0)</f>
        <v/>
      </c>
      <c r="AG5007">
        <f>AE5007+AF5007</f>
        <v/>
      </c>
      <c r="AH5007" s="15">
        <f>IF(M5007&lt;&gt;1,"",IF(OR(R5007=-9,R5007=""),"",R5007))</f>
        <v/>
      </c>
      <c r="AI5007">
        <f>IF(M5007&lt;&gt;1,"",IF(OR(Q5007=999,Q5007=""),"",Q5007))</f>
        <v/>
      </c>
    </row>
    <row r="5008">
      <c r="A5008" t="inlineStr">
        <is>
          <t>TQRMNOP126951</t>
        </is>
      </c>
      <c r="B5008" t="n">
        <v>2025</v>
      </c>
      <c r="C5008" t="n">
        <v>1</v>
      </c>
      <c r="D5008" t="n">
        <v>43</v>
      </c>
      <c r="E5008" t="inlineStr">
        <is>
          <t>S</t>
        </is>
      </c>
      <c r="F5008" t="n">
        <v>20</v>
      </c>
      <c r="G5008" t="n">
        <v>578</v>
      </c>
      <c r="H5008" t="n">
        <v>1</v>
      </c>
      <c r="I5008" t="n">
        <v>1</v>
      </c>
      <c r="J5008" t="n">
        <v>27</v>
      </c>
      <c r="K5008" t="n">
        <v>1</v>
      </c>
      <c r="L5008" t="n">
        <v>4</v>
      </c>
      <c r="M5008" t="n">
        <v>3</v>
      </c>
      <c r="R5008" s="15" t="n">
        <v>0</v>
      </c>
      <c r="S5008" s="15" t="n">
        <v>0</v>
      </c>
      <c r="T5008" s="15" t="n">
        <v>0</v>
      </c>
      <c r="U5008" s="15" t="n">
        <v>255400</v>
      </c>
      <c r="V5008">
        <f>IFERROR(VLOOKUP(D5008,Tablas_Equivalencia!$A$3:$B$8,2,FALSE),"Sin dato")</f>
        <v/>
      </c>
      <c r="W5008">
        <f>IFERROR(VLOOKUP(L5008,Tablas_Equivalencia!$D$3:$E$9,2,FALSE),"Sin dato")</f>
        <v/>
      </c>
      <c r="X5008">
        <f>IF(I5008=1,"Varón","Mujer")</f>
        <v/>
      </c>
      <c r="Y5008">
        <f>IFERROR(VLOOKUP(M5008,Tablas_Equivalencia!$G$3:$H$6,2,FALSE),"Sin dato")</f>
        <v/>
      </c>
      <c r="Z5008">
        <f>IF(J5008&lt;=24,"18-24","25-29")</f>
        <v/>
      </c>
      <c r="AA5008">
        <f>IF(M5008&lt;&gt;1,"",IF(P5008=2,1,0))</f>
        <v/>
      </c>
      <c r="AB5008">
        <f>IF(M5008&lt;&gt;1,"",IF(O5008&gt;=2,1,0))</f>
        <v/>
      </c>
      <c r="AC5008">
        <f>IF(M5008&lt;&gt;1,"",IF(OR(Q5008=999,Q5008=""),"",IF(OR(Q5008&lt;35,Q5008&gt;48),1,0)))</f>
        <v/>
      </c>
      <c r="AD5008">
        <f>IF(COUNT(AA5008:AC5008)&lt;3,"",SUM(AA5008:AC5008))</f>
        <v/>
      </c>
      <c r="AE5008">
        <f>IF(L5008&gt;=4,2,IF(L5008&gt;=2,1,0))</f>
        <v/>
      </c>
      <c r="AF5008">
        <f>IF(L5008&gt;=5,1,0)</f>
        <v/>
      </c>
      <c r="AG5008">
        <f>AE5008+AF5008</f>
        <v/>
      </c>
      <c r="AH5008" s="15">
        <f>IF(M5008&lt;&gt;1,"",IF(OR(R5008=-9,R5008=""),"",R5008))</f>
        <v/>
      </c>
      <c r="AI5008">
        <f>IF(M5008&lt;&gt;1,"",IF(OR(Q5008=999,Q5008=""),"",Q5008))</f>
        <v/>
      </c>
    </row>
    <row r="5009">
      <c r="A5009" t="inlineStr">
        <is>
          <t>TQRMNOP126953</t>
        </is>
      </c>
      <c r="B5009" t="n">
        <v>2025</v>
      </c>
      <c r="C5009" t="n">
        <v>1</v>
      </c>
      <c r="D5009" t="n">
        <v>1</v>
      </c>
      <c r="E5009" t="inlineStr">
        <is>
          <t>S</t>
        </is>
      </c>
      <c r="F5009" t="n">
        <v>32</v>
      </c>
      <c r="G5009" t="n">
        <v>1138</v>
      </c>
      <c r="H5009" t="n">
        <v>2</v>
      </c>
      <c r="I5009" t="n">
        <v>2</v>
      </c>
      <c r="J5009" t="n">
        <v>21</v>
      </c>
      <c r="K5009" t="n">
        <v>2</v>
      </c>
      <c r="L5009" t="n">
        <v>4</v>
      </c>
      <c r="M5009" t="n">
        <v>3</v>
      </c>
      <c r="R5009" s="15" t="n">
        <v>0</v>
      </c>
      <c r="S5009" s="15" t="n">
        <v>57000</v>
      </c>
      <c r="T5009" s="15" t="n">
        <v>57000</v>
      </c>
      <c r="U5009" s="15" t="n">
        <v>73600</v>
      </c>
      <c r="V5009">
        <f>IFERROR(VLOOKUP(D5009,Tablas_Equivalencia!$A$3:$B$8,2,FALSE),"Sin dato")</f>
        <v/>
      </c>
      <c r="W5009">
        <f>IFERROR(VLOOKUP(L5009,Tablas_Equivalencia!$D$3:$E$9,2,FALSE),"Sin dato")</f>
        <v/>
      </c>
      <c r="X5009">
        <f>IF(I5009=1,"Varón","Mujer")</f>
        <v/>
      </c>
      <c r="Y5009">
        <f>IFERROR(VLOOKUP(M5009,Tablas_Equivalencia!$G$3:$H$6,2,FALSE),"Sin dato")</f>
        <v/>
      </c>
      <c r="Z5009">
        <f>IF(J5009&lt;=24,"18-24","25-29")</f>
        <v/>
      </c>
      <c r="AA5009">
        <f>IF(M5009&lt;&gt;1,"",IF(P5009=2,1,0))</f>
        <v/>
      </c>
      <c r="AB5009">
        <f>IF(M5009&lt;&gt;1,"",IF(O5009&gt;=2,1,0))</f>
        <v/>
      </c>
      <c r="AC5009">
        <f>IF(M5009&lt;&gt;1,"",IF(OR(Q5009=999,Q5009=""),"",IF(OR(Q5009&lt;35,Q5009&gt;48),1,0)))</f>
        <v/>
      </c>
      <c r="AD5009">
        <f>IF(COUNT(AA5009:AC5009)&lt;3,"",SUM(AA5009:AC5009))</f>
        <v/>
      </c>
      <c r="AE5009">
        <f>IF(L5009&gt;=4,2,IF(L5009&gt;=2,1,0))</f>
        <v/>
      </c>
      <c r="AF5009">
        <f>IF(L5009&gt;=5,1,0)</f>
        <v/>
      </c>
      <c r="AG5009">
        <f>AE5009+AF5009</f>
        <v/>
      </c>
      <c r="AH5009" s="15">
        <f>IF(M5009&lt;&gt;1,"",IF(OR(R5009=-9,R5009=""),"",R5009))</f>
        <v/>
      </c>
      <c r="AI5009">
        <f>IF(M5009&lt;&gt;1,"",IF(OR(Q5009=999,Q5009=""),"",Q5009))</f>
        <v/>
      </c>
    </row>
    <row r="5010">
      <c r="A5010" t="inlineStr">
        <is>
          <t>TQRMNOP126958</t>
        </is>
      </c>
      <c r="B5010" t="n">
        <v>2025</v>
      </c>
      <c r="C5010" t="n">
        <v>1</v>
      </c>
      <c r="D5010" t="n">
        <v>42</v>
      </c>
      <c r="E5010" t="inlineStr">
        <is>
          <t>N</t>
        </is>
      </c>
      <c r="F5010" t="n">
        <v>25</v>
      </c>
      <c r="G5010" t="n">
        <v>2016</v>
      </c>
      <c r="H5010" t="n">
        <v>1</v>
      </c>
      <c r="I5010" t="n">
        <v>1</v>
      </c>
      <c r="J5010" t="n">
        <v>29</v>
      </c>
      <c r="K5010" t="n">
        <v>2</v>
      </c>
      <c r="L5010" t="n">
        <v>5</v>
      </c>
      <c r="M5010" t="n">
        <v>2</v>
      </c>
      <c r="R5010" s="15" t="n">
        <v>0</v>
      </c>
      <c r="S5010" s="15" t="n">
        <v>0</v>
      </c>
      <c r="T5010" s="15" t="n">
        <v>0</v>
      </c>
      <c r="U5010" s="15" t="n">
        <v>210300</v>
      </c>
      <c r="V5010">
        <f>IFERROR(VLOOKUP(D5010,Tablas_Equivalencia!$A$3:$B$8,2,FALSE),"Sin dato")</f>
        <v/>
      </c>
      <c r="W5010">
        <f>IFERROR(VLOOKUP(L5010,Tablas_Equivalencia!$D$3:$E$9,2,FALSE),"Sin dato")</f>
        <v/>
      </c>
      <c r="X5010">
        <f>IF(I5010=1,"Varón","Mujer")</f>
        <v/>
      </c>
      <c r="Y5010">
        <f>IFERROR(VLOOKUP(M5010,Tablas_Equivalencia!$G$3:$H$6,2,FALSE),"Sin dato")</f>
        <v/>
      </c>
      <c r="Z5010">
        <f>IF(J5010&lt;=24,"18-24","25-29")</f>
        <v/>
      </c>
      <c r="AA5010">
        <f>IF(M5010&lt;&gt;1,"",IF(P5010=2,1,0))</f>
        <v/>
      </c>
      <c r="AB5010">
        <f>IF(M5010&lt;&gt;1,"",IF(O5010&gt;=2,1,0))</f>
        <v/>
      </c>
      <c r="AC5010">
        <f>IF(M5010&lt;&gt;1,"",IF(OR(Q5010=999,Q5010=""),"",IF(OR(Q5010&lt;35,Q5010&gt;48),1,0)))</f>
        <v/>
      </c>
      <c r="AD5010">
        <f>IF(COUNT(AA5010:AC5010)&lt;3,"",SUM(AA5010:AC5010))</f>
        <v/>
      </c>
      <c r="AE5010">
        <f>IF(L5010&gt;=4,2,IF(L5010&gt;=2,1,0))</f>
        <v/>
      </c>
      <c r="AF5010">
        <f>IF(L5010&gt;=5,1,0)</f>
        <v/>
      </c>
      <c r="AG5010">
        <f>AE5010+AF5010</f>
        <v/>
      </c>
      <c r="AH5010" s="15">
        <f>IF(M5010&lt;&gt;1,"",IF(OR(R5010=-9,R5010=""),"",R5010))</f>
        <v/>
      </c>
      <c r="AI5010">
        <f>IF(M5010&lt;&gt;1,"",IF(OR(Q5010=999,Q5010=""),"",Q5010))</f>
        <v/>
      </c>
    </row>
    <row r="5011">
      <c r="A5011" t="inlineStr">
        <is>
          <t>TQRMNOP126965</t>
        </is>
      </c>
      <c r="B5011" t="n">
        <v>2025</v>
      </c>
      <c r="C5011" t="n">
        <v>1</v>
      </c>
      <c r="D5011" t="n">
        <v>1</v>
      </c>
      <c r="E5011" t="inlineStr">
        <is>
          <t>S</t>
        </is>
      </c>
      <c r="F5011" t="n">
        <v>33</v>
      </c>
      <c r="G5011" t="n">
        <v>1130</v>
      </c>
      <c r="H5011" t="n">
        <v>3</v>
      </c>
      <c r="I5011" t="n">
        <v>1</v>
      </c>
      <c r="J5011" t="n">
        <v>20</v>
      </c>
      <c r="K5011" t="n">
        <v>2</v>
      </c>
      <c r="L5011" t="n">
        <v>3</v>
      </c>
      <c r="M5011" t="n">
        <v>3</v>
      </c>
      <c r="R5011" s="15" t="n">
        <v>0</v>
      </c>
      <c r="S5011" s="15" t="n">
        <v>159000</v>
      </c>
      <c r="T5011" s="15" t="n">
        <v>159000</v>
      </c>
      <c r="U5011" s="15" t="n">
        <v>157900</v>
      </c>
      <c r="V5011">
        <f>IFERROR(VLOOKUP(D5011,Tablas_Equivalencia!$A$3:$B$8,2,FALSE),"Sin dato")</f>
        <v/>
      </c>
      <c r="W5011">
        <f>IFERROR(VLOOKUP(L5011,Tablas_Equivalencia!$D$3:$E$9,2,FALSE),"Sin dato")</f>
        <v/>
      </c>
      <c r="X5011">
        <f>IF(I5011=1,"Varón","Mujer")</f>
        <v/>
      </c>
      <c r="Y5011">
        <f>IFERROR(VLOOKUP(M5011,Tablas_Equivalencia!$G$3:$H$6,2,FALSE),"Sin dato")</f>
        <v/>
      </c>
      <c r="Z5011">
        <f>IF(J5011&lt;=24,"18-24","25-29")</f>
        <v/>
      </c>
      <c r="AA5011">
        <f>IF(M5011&lt;&gt;1,"",IF(P5011=2,1,0))</f>
        <v/>
      </c>
      <c r="AB5011">
        <f>IF(M5011&lt;&gt;1,"",IF(O5011&gt;=2,1,0))</f>
        <v/>
      </c>
      <c r="AC5011">
        <f>IF(M5011&lt;&gt;1,"",IF(OR(Q5011=999,Q5011=""),"",IF(OR(Q5011&lt;35,Q5011&gt;48),1,0)))</f>
        <v/>
      </c>
      <c r="AD5011">
        <f>IF(COUNT(AA5011:AC5011)&lt;3,"",SUM(AA5011:AC5011))</f>
        <v/>
      </c>
      <c r="AE5011">
        <f>IF(L5011&gt;=4,2,IF(L5011&gt;=2,1,0))</f>
        <v/>
      </c>
      <c r="AF5011">
        <f>IF(L5011&gt;=5,1,0)</f>
        <v/>
      </c>
      <c r="AG5011">
        <f>AE5011+AF5011</f>
        <v/>
      </c>
      <c r="AH5011" s="15">
        <f>IF(M5011&lt;&gt;1,"",IF(OR(R5011=-9,R5011=""),"",R5011))</f>
        <v/>
      </c>
      <c r="AI5011">
        <f>IF(M5011&lt;&gt;1,"",IF(OR(Q5011=999,Q5011=""),"",Q5011))</f>
        <v/>
      </c>
    </row>
    <row r="5012">
      <c r="A5012" t="inlineStr">
        <is>
          <t>TQRMNOP126984</t>
        </is>
      </c>
      <c r="B5012" t="n">
        <v>2025</v>
      </c>
      <c r="C5012" t="n">
        <v>1</v>
      </c>
      <c r="D5012" t="n">
        <v>1</v>
      </c>
      <c r="E5012" t="inlineStr">
        <is>
          <t>S</t>
        </is>
      </c>
      <c r="F5012" t="n">
        <v>32</v>
      </c>
      <c r="G5012" t="n">
        <v>670</v>
      </c>
      <c r="H5012" t="n">
        <v>1</v>
      </c>
      <c r="I5012" t="n">
        <v>1</v>
      </c>
      <c r="J5012" t="n">
        <v>25</v>
      </c>
      <c r="K5012" t="n">
        <v>2</v>
      </c>
      <c r="L5012" t="n">
        <v>6</v>
      </c>
      <c r="M5012" t="n">
        <v>1</v>
      </c>
      <c r="N5012" t="n">
        <v>2</v>
      </c>
      <c r="O5012" t="n">
        <v>1</v>
      </c>
      <c r="P5012" t="n">
        <v>1</v>
      </c>
      <c r="Q5012" t="n">
        <v>51</v>
      </c>
      <c r="R5012" s="15" t="n">
        <v>1929000</v>
      </c>
      <c r="S5012" s="15" t="n">
        <v>0</v>
      </c>
      <c r="T5012" s="15" t="n">
        <v>1929000</v>
      </c>
      <c r="U5012" s="15" t="n">
        <v>364500</v>
      </c>
      <c r="V5012">
        <f>IFERROR(VLOOKUP(D5012,Tablas_Equivalencia!$A$3:$B$8,2,FALSE),"Sin dato")</f>
        <v/>
      </c>
      <c r="W5012">
        <f>IFERROR(VLOOKUP(L5012,Tablas_Equivalencia!$D$3:$E$9,2,FALSE),"Sin dato")</f>
        <v/>
      </c>
      <c r="X5012">
        <f>IF(I5012=1,"Varón","Mujer")</f>
        <v/>
      </c>
      <c r="Y5012">
        <f>IFERROR(VLOOKUP(M5012,Tablas_Equivalencia!$G$3:$H$6,2,FALSE),"Sin dato")</f>
        <v/>
      </c>
      <c r="Z5012">
        <f>IF(J5012&lt;=24,"18-24","25-29")</f>
        <v/>
      </c>
      <c r="AA5012">
        <f>IF(M5012&lt;&gt;1,"",IF(P5012=2,1,0))</f>
        <v/>
      </c>
      <c r="AB5012">
        <f>IF(M5012&lt;&gt;1,"",IF(O5012&gt;=2,1,0))</f>
        <v/>
      </c>
      <c r="AC5012">
        <f>IF(M5012&lt;&gt;1,"",IF(OR(Q5012=999,Q5012=""),"",IF(OR(Q5012&lt;35,Q5012&gt;48),1,0)))</f>
        <v/>
      </c>
      <c r="AD5012">
        <f>IF(COUNT(AA5012:AC5012)&lt;3,"",SUM(AA5012:AC5012))</f>
        <v/>
      </c>
      <c r="AE5012">
        <f>IF(L5012&gt;=4,2,IF(L5012&gt;=2,1,0))</f>
        <v/>
      </c>
      <c r="AF5012">
        <f>IF(L5012&gt;=5,1,0)</f>
        <v/>
      </c>
      <c r="AG5012">
        <f>AE5012+AF5012</f>
        <v/>
      </c>
      <c r="AH5012" s="15">
        <f>IF(M5012&lt;&gt;1,"",IF(OR(R5012=-9,R5012=""),"",R5012))</f>
        <v/>
      </c>
      <c r="AI5012">
        <f>IF(M5012&lt;&gt;1,"",IF(OR(Q5012=999,Q5012=""),"",Q5012))</f>
        <v/>
      </c>
    </row>
    <row r="5013">
      <c r="A5013" t="inlineStr">
        <is>
          <t>TQRMNOP127002</t>
        </is>
      </c>
      <c r="B5013" t="n">
        <v>2025</v>
      </c>
      <c r="C5013" t="n">
        <v>1</v>
      </c>
      <c r="D5013" t="n">
        <v>41</v>
      </c>
      <c r="E5013" t="inlineStr">
        <is>
          <t>N</t>
        </is>
      </c>
      <c r="F5013" t="n">
        <v>12</v>
      </c>
      <c r="G5013" t="n">
        <v>1392</v>
      </c>
      <c r="H5013" t="n">
        <v>3</v>
      </c>
      <c r="I5013" t="n">
        <v>1</v>
      </c>
      <c r="J5013" t="n">
        <v>26</v>
      </c>
      <c r="K5013" t="n">
        <v>2</v>
      </c>
      <c r="L5013" t="n">
        <v>5</v>
      </c>
      <c r="M5013" t="n">
        <v>1</v>
      </c>
      <c r="N5013" t="n">
        <v>2</v>
      </c>
      <c r="O5013" t="n">
        <v>1</v>
      </c>
      <c r="P5013" t="n">
        <v>2</v>
      </c>
      <c r="Q5013" t="n">
        <v>43</v>
      </c>
      <c r="R5013" s="15" t="n">
        <v>820000</v>
      </c>
      <c r="S5013" s="15" t="n">
        <v>0</v>
      </c>
      <c r="T5013" s="15" t="n">
        <v>820000</v>
      </c>
      <c r="U5013" s="15" t="n">
        <v>173500</v>
      </c>
      <c r="V5013">
        <f>IFERROR(VLOOKUP(D5013,Tablas_Equivalencia!$A$3:$B$8,2,FALSE),"Sin dato")</f>
        <v/>
      </c>
      <c r="W5013">
        <f>IFERROR(VLOOKUP(L5013,Tablas_Equivalencia!$D$3:$E$9,2,FALSE),"Sin dato")</f>
        <v/>
      </c>
      <c r="X5013">
        <f>IF(I5013=1,"Varón","Mujer")</f>
        <v/>
      </c>
      <c r="Y5013">
        <f>IFERROR(VLOOKUP(M5013,Tablas_Equivalencia!$G$3:$H$6,2,FALSE),"Sin dato")</f>
        <v/>
      </c>
      <c r="Z5013">
        <f>IF(J5013&lt;=24,"18-24","25-29")</f>
        <v/>
      </c>
      <c r="AA5013">
        <f>IF(M5013&lt;&gt;1,"",IF(P5013=2,1,0))</f>
        <v/>
      </c>
      <c r="AB5013">
        <f>IF(M5013&lt;&gt;1,"",IF(O5013&gt;=2,1,0))</f>
        <v/>
      </c>
      <c r="AC5013">
        <f>IF(M5013&lt;&gt;1,"",IF(OR(Q5013=999,Q5013=""),"",IF(OR(Q5013&lt;35,Q5013&gt;48),1,0)))</f>
        <v/>
      </c>
      <c r="AD5013">
        <f>IF(COUNT(AA5013:AC5013)&lt;3,"",SUM(AA5013:AC5013))</f>
        <v/>
      </c>
      <c r="AE5013">
        <f>IF(L5013&gt;=4,2,IF(L5013&gt;=2,1,0))</f>
        <v/>
      </c>
      <c r="AF5013">
        <f>IF(L5013&gt;=5,1,0)</f>
        <v/>
      </c>
      <c r="AG5013">
        <f>AE5013+AF5013</f>
        <v/>
      </c>
      <c r="AH5013" s="15">
        <f>IF(M5013&lt;&gt;1,"",IF(OR(R5013=-9,R5013=""),"",R5013))</f>
        <v/>
      </c>
      <c r="AI5013">
        <f>IF(M5013&lt;&gt;1,"",IF(OR(Q5013=999,Q5013=""),"",Q5013))</f>
        <v/>
      </c>
    </row>
    <row r="5014">
      <c r="A5014" t="inlineStr">
        <is>
          <t>TQRMNOP127004</t>
        </is>
      </c>
      <c r="B5014" t="n">
        <v>2025</v>
      </c>
      <c r="C5014" t="n">
        <v>1</v>
      </c>
      <c r="D5014" t="n">
        <v>43</v>
      </c>
      <c r="E5014" t="inlineStr">
        <is>
          <t>S</t>
        </is>
      </c>
      <c r="F5014" t="n">
        <v>20</v>
      </c>
      <c r="G5014" t="n">
        <v>1209</v>
      </c>
      <c r="H5014" t="n">
        <v>3</v>
      </c>
      <c r="I5014" t="n">
        <v>2</v>
      </c>
      <c r="J5014" t="n">
        <v>20</v>
      </c>
      <c r="K5014" t="n">
        <v>2</v>
      </c>
      <c r="L5014" t="n">
        <v>3</v>
      </c>
      <c r="M5014" t="n">
        <v>1</v>
      </c>
      <c r="N5014" t="n">
        <v>3</v>
      </c>
      <c r="O5014" t="n">
        <v>2</v>
      </c>
      <c r="P5014" t="n">
        <v>1</v>
      </c>
      <c r="Q5014" t="n">
        <v>29</v>
      </c>
      <c r="R5014" s="15" t="n">
        <v>335000</v>
      </c>
      <c r="S5014" s="15" t="n">
        <v>140000</v>
      </c>
      <c r="T5014" s="15" t="n">
        <v>475000</v>
      </c>
      <c r="U5014" s="15" t="n">
        <v>140300</v>
      </c>
      <c r="V5014">
        <f>IFERROR(VLOOKUP(D5014,Tablas_Equivalencia!$A$3:$B$8,2,FALSE),"Sin dato")</f>
        <v/>
      </c>
      <c r="W5014">
        <f>IFERROR(VLOOKUP(L5014,Tablas_Equivalencia!$D$3:$E$9,2,FALSE),"Sin dato")</f>
        <v/>
      </c>
      <c r="X5014">
        <f>IF(I5014=1,"Varón","Mujer")</f>
        <v/>
      </c>
      <c r="Y5014">
        <f>IFERROR(VLOOKUP(M5014,Tablas_Equivalencia!$G$3:$H$6,2,FALSE),"Sin dato")</f>
        <v/>
      </c>
      <c r="Z5014">
        <f>IF(J5014&lt;=24,"18-24","25-29")</f>
        <v/>
      </c>
      <c r="AA5014">
        <f>IF(M5014&lt;&gt;1,"",IF(P5014=2,1,0))</f>
        <v/>
      </c>
      <c r="AB5014">
        <f>IF(M5014&lt;&gt;1,"",IF(O5014&gt;=2,1,0))</f>
        <v/>
      </c>
      <c r="AC5014">
        <f>IF(M5014&lt;&gt;1,"",IF(OR(Q5014=999,Q5014=""),"",IF(OR(Q5014&lt;35,Q5014&gt;48),1,0)))</f>
        <v/>
      </c>
      <c r="AD5014">
        <f>IF(COUNT(AA5014:AC5014)&lt;3,"",SUM(AA5014:AC5014))</f>
        <v/>
      </c>
      <c r="AE5014">
        <f>IF(L5014&gt;=4,2,IF(L5014&gt;=2,1,0))</f>
        <v/>
      </c>
      <c r="AF5014">
        <f>IF(L5014&gt;=5,1,0)</f>
        <v/>
      </c>
      <c r="AG5014">
        <f>AE5014+AF5014</f>
        <v/>
      </c>
      <c r="AH5014" s="15">
        <f>IF(M5014&lt;&gt;1,"",IF(OR(R5014=-9,R5014=""),"",R5014))</f>
        <v/>
      </c>
      <c r="AI5014">
        <f>IF(M5014&lt;&gt;1,"",IF(OR(Q5014=999,Q5014=""),"",Q5014))</f>
        <v/>
      </c>
    </row>
    <row r="5015">
      <c r="A5015" t="inlineStr">
        <is>
          <t>TQRMNOP127006</t>
        </is>
      </c>
      <c r="B5015" t="n">
        <v>2025</v>
      </c>
      <c r="C5015" t="n">
        <v>1</v>
      </c>
      <c r="D5015" t="n">
        <v>43</v>
      </c>
      <c r="E5015" t="inlineStr">
        <is>
          <t>N</t>
        </is>
      </c>
      <c r="F5015" t="n">
        <v>26</v>
      </c>
      <c r="G5015" t="n">
        <v>1217</v>
      </c>
      <c r="H5015" t="n">
        <v>2</v>
      </c>
      <c r="I5015" t="n">
        <v>1</v>
      </c>
      <c r="J5015" t="n">
        <v>29</v>
      </c>
      <c r="K5015" t="n">
        <v>2</v>
      </c>
      <c r="L5015" t="n">
        <v>5</v>
      </c>
      <c r="M5015" t="n">
        <v>1</v>
      </c>
      <c r="N5015" t="n">
        <v>3</v>
      </c>
      <c r="O5015" t="n">
        <v>1</v>
      </c>
      <c r="P5015" t="n">
        <v>1</v>
      </c>
      <c r="Q5015" t="n">
        <v>22</v>
      </c>
      <c r="R5015" s="15" t="n">
        <v>1166000</v>
      </c>
      <c r="S5015" s="15" t="n">
        <v>0</v>
      </c>
      <c r="T5015" s="15" t="n">
        <v>1166000</v>
      </c>
      <c r="U5015" s="15" t="n">
        <v>85300</v>
      </c>
      <c r="V5015">
        <f>IFERROR(VLOOKUP(D5015,Tablas_Equivalencia!$A$3:$B$8,2,FALSE),"Sin dato")</f>
        <v/>
      </c>
      <c r="W5015">
        <f>IFERROR(VLOOKUP(L5015,Tablas_Equivalencia!$D$3:$E$9,2,FALSE),"Sin dato")</f>
        <v/>
      </c>
      <c r="X5015">
        <f>IF(I5015=1,"Varón","Mujer")</f>
        <v/>
      </c>
      <c r="Y5015">
        <f>IFERROR(VLOOKUP(M5015,Tablas_Equivalencia!$G$3:$H$6,2,FALSE),"Sin dato")</f>
        <v/>
      </c>
      <c r="Z5015">
        <f>IF(J5015&lt;=24,"18-24","25-29")</f>
        <v/>
      </c>
      <c r="AA5015">
        <f>IF(M5015&lt;&gt;1,"",IF(P5015=2,1,0))</f>
        <v/>
      </c>
      <c r="AB5015">
        <f>IF(M5015&lt;&gt;1,"",IF(O5015&gt;=2,1,0))</f>
        <v/>
      </c>
      <c r="AC5015">
        <f>IF(M5015&lt;&gt;1,"",IF(OR(Q5015=999,Q5015=""),"",IF(OR(Q5015&lt;35,Q5015&gt;48),1,0)))</f>
        <v/>
      </c>
      <c r="AD5015">
        <f>IF(COUNT(AA5015:AC5015)&lt;3,"",SUM(AA5015:AC5015))</f>
        <v/>
      </c>
      <c r="AE5015">
        <f>IF(L5015&gt;=4,2,IF(L5015&gt;=2,1,0))</f>
        <v/>
      </c>
      <c r="AF5015">
        <f>IF(L5015&gt;=5,1,0)</f>
        <v/>
      </c>
      <c r="AG5015">
        <f>AE5015+AF5015</f>
        <v/>
      </c>
      <c r="AH5015" s="15">
        <f>IF(M5015&lt;&gt;1,"",IF(OR(R5015=-9,R5015=""),"",R5015))</f>
        <v/>
      </c>
      <c r="AI5015">
        <f>IF(M5015&lt;&gt;1,"",IF(OR(Q5015=999,Q5015=""),"",Q5015))</f>
        <v/>
      </c>
    </row>
    <row r="5016">
      <c r="A5016" t="inlineStr">
        <is>
          <t>TQRMNOP127012</t>
        </is>
      </c>
      <c r="B5016" t="n">
        <v>2025</v>
      </c>
      <c r="C5016" t="n">
        <v>1</v>
      </c>
      <c r="D5016" t="n">
        <v>1</v>
      </c>
      <c r="E5016" t="inlineStr">
        <is>
          <t>S</t>
        </is>
      </c>
      <c r="F5016" t="n">
        <v>33</v>
      </c>
      <c r="G5016" t="n">
        <v>1603</v>
      </c>
      <c r="H5016" t="n">
        <v>3</v>
      </c>
      <c r="I5016" t="n">
        <v>2</v>
      </c>
      <c r="J5016" t="n">
        <v>28</v>
      </c>
      <c r="K5016" t="n">
        <v>2</v>
      </c>
      <c r="L5016" t="n">
        <v>4</v>
      </c>
      <c r="M5016" t="n">
        <v>1</v>
      </c>
      <c r="N5016" t="n">
        <v>2</v>
      </c>
      <c r="O5016" t="n">
        <v>2</v>
      </c>
      <c r="P5016" t="n">
        <v>2</v>
      </c>
      <c r="Q5016" t="n">
        <v>24</v>
      </c>
      <c r="R5016" s="15" t="n">
        <v>512000</v>
      </c>
      <c r="S5016" s="15" t="n">
        <v>0</v>
      </c>
      <c r="T5016" s="15" t="n">
        <v>512000</v>
      </c>
      <c r="U5016" s="15" t="n">
        <v>96600</v>
      </c>
      <c r="V5016">
        <f>IFERROR(VLOOKUP(D5016,Tablas_Equivalencia!$A$3:$B$8,2,FALSE),"Sin dato")</f>
        <v/>
      </c>
      <c r="W5016">
        <f>IFERROR(VLOOKUP(L5016,Tablas_Equivalencia!$D$3:$E$9,2,FALSE),"Sin dato")</f>
        <v/>
      </c>
      <c r="X5016">
        <f>IF(I5016=1,"Varón","Mujer")</f>
        <v/>
      </c>
      <c r="Y5016">
        <f>IFERROR(VLOOKUP(M5016,Tablas_Equivalencia!$G$3:$H$6,2,FALSE),"Sin dato")</f>
        <v/>
      </c>
      <c r="Z5016">
        <f>IF(J5016&lt;=24,"18-24","25-29")</f>
        <v/>
      </c>
      <c r="AA5016">
        <f>IF(M5016&lt;&gt;1,"",IF(P5016=2,1,0))</f>
        <v/>
      </c>
      <c r="AB5016">
        <f>IF(M5016&lt;&gt;1,"",IF(O5016&gt;=2,1,0))</f>
        <v/>
      </c>
      <c r="AC5016">
        <f>IF(M5016&lt;&gt;1,"",IF(OR(Q5016=999,Q5016=""),"",IF(OR(Q5016&lt;35,Q5016&gt;48),1,0)))</f>
        <v/>
      </c>
      <c r="AD5016">
        <f>IF(COUNT(AA5016:AC5016)&lt;3,"",SUM(AA5016:AC5016))</f>
        <v/>
      </c>
      <c r="AE5016">
        <f>IF(L5016&gt;=4,2,IF(L5016&gt;=2,1,0))</f>
        <v/>
      </c>
      <c r="AF5016">
        <f>IF(L5016&gt;=5,1,0)</f>
        <v/>
      </c>
      <c r="AG5016">
        <f>AE5016+AF5016</f>
        <v/>
      </c>
      <c r="AH5016" s="15">
        <f>IF(M5016&lt;&gt;1,"",IF(OR(R5016=-9,R5016=""),"",R5016))</f>
        <v/>
      </c>
      <c r="AI5016">
        <f>IF(M5016&lt;&gt;1,"",IF(OR(Q5016=999,Q5016=""),"",Q5016))</f>
        <v/>
      </c>
    </row>
    <row r="5017">
      <c r="A5017" t="inlineStr">
        <is>
          <t>TQRMNOP127015</t>
        </is>
      </c>
      <c r="B5017" t="n">
        <v>2025</v>
      </c>
      <c r="C5017" t="n">
        <v>1</v>
      </c>
      <c r="D5017" t="n">
        <v>42</v>
      </c>
      <c r="E5017" t="inlineStr">
        <is>
          <t>N</t>
        </is>
      </c>
      <c r="F5017" t="n">
        <v>25</v>
      </c>
      <c r="G5017" t="n">
        <v>381</v>
      </c>
      <c r="H5017" t="n">
        <v>1</v>
      </c>
      <c r="I5017" t="n">
        <v>1</v>
      </c>
      <c r="J5017" t="n">
        <v>25</v>
      </c>
      <c r="K5017" t="n">
        <v>2</v>
      </c>
      <c r="L5017" t="n">
        <v>6</v>
      </c>
      <c r="M5017" t="n">
        <v>1</v>
      </c>
      <c r="N5017" t="n">
        <v>3</v>
      </c>
      <c r="O5017" t="n">
        <v>1</v>
      </c>
      <c r="P5017" t="n">
        <v>1</v>
      </c>
      <c r="Q5017" t="n">
        <v>56</v>
      </c>
      <c r="R5017" s="15" t="n">
        <v>992000</v>
      </c>
      <c r="S5017" s="15" t="n">
        <v>110000</v>
      </c>
      <c r="T5017" s="15" t="n">
        <v>1102000</v>
      </c>
      <c r="U5017" s="15" t="n">
        <v>108600</v>
      </c>
      <c r="V5017">
        <f>IFERROR(VLOOKUP(D5017,Tablas_Equivalencia!$A$3:$B$8,2,FALSE),"Sin dato")</f>
        <v/>
      </c>
      <c r="W5017">
        <f>IFERROR(VLOOKUP(L5017,Tablas_Equivalencia!$D$3:$E$9,2,FALSE),"Sin dato")</f>
        <v/>
      </c>
      <c r="X5017">
        <f>IF(I5017=1,"Varón","Mujer")</f>
        <v/>
      </c>
      <c r="Y5017">
        <f>IFERROR(VLOOKUP(M5017,Tablas_Equivalencia!$G$3:$H$6,2,FALSE),"Sin dato")</f>
        <v/>
      </c>
      <c r="Z5017">
        <f>IF(J5017&lt;=24,"18-24","25-29")</f>
        <v/>
      </c>
      <c r="AA5017">
        <f>IF(M5017&lt;&gt;1,"",IF(P5017=2,1,0))</f>
        <v/>
      </c>
      <c r="AB5017">
        <f>IF(M5017&lt;&gt;1,"",IF(O5017&gt;=2,1,0))</f>
        <v/>
      </c>
      <c r="AC5017">
        <f>IF(M5017&lt;&gt;1,"",IF(OR(Q5017=999,Q5017=""),"",IF(OR(Q5017&lt;35,Q5017&gt;48),1,0)))</f>
        <v/>
      </c>
      <c r="AD5017">
        <f>IF(COUNT(AA5017:AC5017)&lt;3,"",SUM(AA5017:AC5017))</f>
        <v/>
      </c>
      <c r="AE5017">
        <f>IF(L5017&gt;=4,2,IF(L5017&gt;=2,1,0))</f>
        <v/>
      </c>
      <c r="AF5017">
        <f>IF(L5017&gt;=5,1,0)</f>
        <v/>
      </c>
      <c r="AG5017">
        <f>AE5017+AF5017</f>
        <v/>
      </c>
      <c r="AH5017" s="15">
        <f>IF(M5017&lt;&gt;1,"",IF(OR(R5017=-9,R5017=""),"",R5017))</f>
        <v/>
      </c>
      <c r="AI5017">
        <f>IF(M5017&lt;&gt;1,"",IF(OR(Q5017=999,Q5017=""),"",Q5017))</f>
        <v/>
      </c>
    </row>
    <row r="5018">
      <c r="A5018" t="inlineStr">
        <is>
          <t>TQRMNOP127023</t>
        </is>
      </c>
      <c r="B5018" t="n">
        <v>2025</v>
      </c>
      <c r="C5018" t="n">
        <v>1</v>
      </c>
      <c r="D5018" t="n">
        <v>42</v>
      </c>
      <c r="E5018" t="inlineStr">
        <is>
          <t>N</t>
        </is>
      </c>
      <c r="F5018" t="n">
        <v>25</v>
      </c>
      <c r="G5018" t="n">
        <v>1258</v>
      </c>
      <c r="H5018" t="n">
        <v>3</v>
      </c>
      <c r="I5018" t="n">
        <v>2</v>
      </c>
      <c r="J5018" t="n">
        <v>18</v>
      </c>
      <c r="K5018" t="n">
        <v>1</v>
      </c>
      <c r="L5018" t="n">
        <v>5</v>
      </c>
      <c r="M5018" t="n">
        <v>1</v>
      </c>
      <c r="N5018" t="n">
        <v>3</v>
      </c>
      <c r="O5018" t="n">
        <v>1</v>
      </c>
      <c r="P5018" t="n">
        <v>1</v>
      </c>
      <c r="Q5018" t="n">
        <v>34</v>
      </c>
      <c r="R5018" s="15" t="n">
        <v>-9</v>
      </c>
      <c r="S5018" s="15" t="n">
        <v>41000</v>
      </c>
      <c r="T5018" s="15" t="n">
        <v>40991</v>
      </c>
      <c r="U5018" s="15" t="n">
        <v>194000</v>
      </c>
      <c r="V5018">
        <f>IFERROR(VLOOKUP(D5018,Tablas_Equivalencia!$A$3:$B$8,2,FALSE),"Sin dato")</f>
        <v/>
      </c>
      <c r="W5018">
        <f>IFERROR(VLOOKUP(L5018,Tablas_Equivalencia!$D$3:$E$9,2,FALSE),"Sin dato")</f>
        <v/>
      </c>
      <c r="X5018">
        <f>IF(I5018=1,"Varón","Mujer")</f>
        <v/>
      </c>
      <c r="Y5018">
        <f>IFERROR(VLOOKUP(M5018,Tablas_Equivalencia!$G$3:$H$6,2,FALSE),"Sin dato")</f>
        <v/>
      </c>
      <c r="Z5018">
        <f>IF(J5018&lt;=24,"18-24","25-29")</f>
        <v/>
      </c>
      <c r="AA5018">
        <f>IF(M5018&lt;&gt;1,"",IF(P5018=2,1,0))</f>
        <v/>
      </c>
      <c r="AB5018">
        <f>IF(M5018&lt;&gt;1,"",IF(O5018&gt;=2,1,0))</f>
        <v/>
      </c>
      <c r="AC5018">
        <f>IF(M5018&lt;&gt;1,"",IF(OR(Q5018=999,Q5018=""),"",IF(OR(Q5018&lt;35,Q5018&gt;48),1,0)))</f>
        <v/>
      </c>
      <c r="AD5018">
        <f>IF(COUNT(AA5018:AC5018)&lt;3,"",SUM(AA5018:AC5018))</f>
        <v/>
      </c>
      <c r="AE5018">
        <f>IF(L5018&gt;=4,2,IF(L5018&gt;=2,1,0))</f>
        <v/>
      </c>
      <c r="AF5018">
        <f>IF(L5018&gt;=5,1,0)</f>
        <v/>
      </c>
      <c r="AG5018">
        <f>AE5018+AF5018</f>
        <v/>
      </c>
      <c r="AH5018" s="15">
        <f>IF(M5018&lt;&gt;1,"",IF(OR(R5018=-9,R5018=""),"",R5018))</f>
        <v/>
      </c>
      <c r="AI5018">
        <f>IF(M5018&lt;&gt;1,"",IF(OR(Q5018=999,Q5018=""),"",Q5018))</f>
        <v/>
      </c>
    </row>
    <row r="5019">
      <c r="A5019" t="inlineStr">
        <is>
          <t>TQRMNOP127027</t>
        </is>
      </c>
      <c r="B5019" t="n">
        <v>2025</v>
      </c>
      <c r="C5019" t="n">
        <v>1</v>
      </c>
      <c r="D5019" t="n">
        <v>43</v>
      </c>
      <c r="E5019" t="inlineStr">
        <is>
          <t>S</t>
        </is>
      </c>
      <c r="F5019" t="n">
        <v>19</v>
      </c>
      <c r="G5019" t="n">
        <v>1036</v>
      </c>
      <c r="H5019" t="n">
        <v>1</v>
      </c>
      <c r="I5019" t="n">
        <v>2</v>
      </c>
      <c r="J5019" t="n">
        <v>19</v>
      </c>
      <c r="K5019" t="n">
        <v>1</v>
      </c>
      <c r="L5019" t="n">
        <v>4</v>
      </c>
      <c r="M5019" t="n">
        <v>3</v>
      </c>
      <c r="R5019" s="15" t="n">
        <v>0</v>
      </c>
      <c r="S5019" s="15" t="n">
        <v>0</v>
      </c>
      <c r="T5019" s="15" t="n">
        <v>0</v>
      </c>
      <c r="U5019" s="15" t="n">
        <v>341900</v>
      </c>
      <c r="V5019">
        <f>IFERROR(VLOOKUP(D5019,Tablas_Equivalencia!$A$3:$B$8,2,FALSE),"Sin dato")</f>
        <v/>
      </c>
      <c r="W5019">
        <f>IFERROR(VLOOKUP(L5019,Tablas_Equivalencia!$D$3:$E$9,2,FALSE),"Sin dato")</f>
        <v/>
      </c>
      <c r="X5019">
        <f>IF(I5019=1,"Varón","Mujer")</f>
        <v/>
      </c>
      <c r="Y5019">
        <f>IFERROR(VLOOKUP(M5019,Tablas_Equivalencia!$G$3:$H$6,2,FALSE),"Sin dato")</f>
        <v/>
      </c>
      <c r="Z5019">
        <f>IF(J5019&lt;=24,"18-24","25-29")</f>
        <v/>
      </c>
      <c r="AA5019">
        <f>IF(M5019&lt;&gt;1,"",IF(P5019=2,1,0))</f>
        <v/>
      </c>
      <c r="AB5019">
        <f>IF(M5019&lt;&gt;1,"",IF(O5019&gt;=2,1,0))</f>
        <v/>
      </c>
      <c r="AC5019">
        <f>IF(M5019&lt;&gt;1,"",IF(OR(Q5019=999,Q5019=""),"",IF(OR(Q5019&lt;35,Q5019&gt;48),1,0)))</f>
        <v/>
      </c>
      <c r="AD5019">
        <f>IF(COUNT(AA5019:AC5019)&lt;3,"",SUM(AA5019:AC5019))</f>
        <v/>
      </c>
      <c r="AE5019">
        <f>IF(L5019&gt;=4,2,IF(L5019&gt;=2,1,0))</f>
        <v/>
      </c>
      <c r="AF5019">
        <f>IF(L5019&gt;=5,1,0)</f>
        <v/>
      </c>
      <c r="AG5019">
        <f>AE5019+AF5019</f>
        <v/>
      </c>
      <c r="AH5019" s="15">
        <f>IF(M5019&lt;&gt;1,"",IF(OR(R5019=-9,R5019=""),"",R5019))</f>
        <v/>
      </c>
      <c r="AI5019">
        <f>IF(M5019&lt;&gt;1,"",IF(OR(Q5019=999,Q5019=""),"",Q5019))</f>
        <v/>
      </c>
    </row>
    <row r="5020">
      <c r="A5020" t="inlineStr">
        <is>
          <t>TQRMNOP127029</t>
        </is>
      </c>
      <c r="B5020" t="n">
        <v>2025</v>
      </c>
      <c r="C5020" t="n">
        <v>1</v>
      </c>
      <c r="D5020" t="n">
        <v>41</v>
      </c>
      <c r="E5020" t="inlineStr">
        <is>
          <t>S</t>
        </is>
      </c>
      <c r="F5020" t="n">
        <v>8</v>
      </c>
      <c r="G5020" t="n">
        <v>1084</v>
      </c>
      <c r="H5020" t="n">
        <v>1</v>
      </c>
      <c r="I5020" t="n">
        <v>2</v>
      </c>
      <c r="J5020" t="n">
        <v>28</v>
      </c>
      <c r="K5020" t="n">
        <v>2</v>
      </c>
      <c r="L5020" t="n">
        <v>5</v>
      </c>
      <c r="M5020" t="n">
        <v>1</v>
      </c>
      <c r="N5020" t="n">
        <v>3</v>
      </c>
      <c r="O5020" t="n">
        <v>1</v>
      </c>
      <c r="P5020" t="n">
        <v>2</v>
      </c>
      <c r="Q5020" t="n">
        <v>27</v>
      </c>
      <c r="R5020" s="15" t="n">
        <v>370000</v>
      </c>
      <c r="S5020" s="15" t="n">
        <v>0</v>
      </c>
      <c r="T5020" s="15" t="n">
        <v>370000</v>
      </c>
      <c r="U5020" s="15" t="n">
        <v>60700</v>
      </c>
      <c r="V5020">
        <f>IFERROR(VLOOKUP(D5020,Tablas_Equivalencia!$A$3:$B$8,2,FALSE),"Sin dato")</f>
        <v/>
      </c>
      <c r="W5020">
        <f>IFERROR(VLOOKUP(L5020,Tablas_Equivalencia!$D$3:$E$9,2,FALSE),"Sin dato")</f>
        <v/>
      </c>
      <c r="X5020">
        <f>IF(I5020=1,"Varón","Mujer")</f>
        <v/>
      </c>
      <c r="Y5020">
        <f>IFERROR(VLOOKUP(M5020,Tablas_Equivalencia!$G$3:$H$6,2,FALSE),"Sin dato")</f>
        <v/>
      </c>
      <c r="Z5020">
        <f>IF(J5020&lt;=24,"18-24","25-29")</f>
        <v/>
      </c>
      <c r="AA5020">
        <f>IF(M5020&lt;&gt;1,"",IF(P5020=2,1,0))</f>
        <v/>
      </c>
      <c r="AB5020">
        <f>IF(M5020&lt;&gt;1,"",IF(O5020&gt;=2,1,0))</f>
        <v/>
      </c>
      <c r="AC5020">
        <f>IF(M5020&lt;&gt;1,"",IF(OR(Q5020=999,Q5020=""),"",IF(OR(Q5020&lt;35,Q5020&gt;48),1,0)))</f>
        <v/>
      </c>
      <c r="AD5020">
        <f>IF(COUNT(AA5020:AC5020)&lt;3,"",SUM(AA5020:AC5020))</f>
        <v/>
      </c>
      <c r="AE5020">
        <f>IF(L5020&gt;=4,2,IF(L5020&gt;=2,1,0))</f>
        <v/>
      </c>
      <c r="AF5020">
        <f>IF(L5020&gt;=5,1,0)</f>
        <v/>
      </c>
      <c r="AG5020">
        <f>AE5020+AF5020</f>
        <v/>
      </c>
      <c r="AH5020" s="15">
        <f>IF(M5020&lt;&gt;1,"",IF(OR(R5020=-9,R5020=""),"",R5020))</f>
        <v/>
      </c>
      <c r="AI5020">
        <f>IF(M5020&lt;&gt;1,"",IF(OR(Q5020=999,Q5020=""),"",Q5020))</f>
        <v/>
      </c>
    </row>
    <row r="5021">
      <c r="A5021" t="inlineStr">
        <is>
          <t>TQRMNOP127032</t>
        </is>
      </c>
      <c r="B5021" t="n">
        <v>2025</v>
      </c>
      <c r="C5021" t="n">
        <v>1</v>
      </c>
      <c r="D5021" t="n">
        <v>40</v>
      </c>
      <c r="E5021" t="inlineStr">
        <is>
          <t>S</t>
        </is>
      </c>
      <c r="F5021" t="n">
        <v>7</v>
      </c>
      <c r="G5021" t="n">
        <v>1435</v>
      </c>
      <c r="H5021" t="n">
        <v>2</v>
      </c>
      <c r="I5021" t="n">
        <v>1</v>
      </c>
      <c r="J5021" t="n">
        <v>22</v>
      </c>
      <c r="K5021" t="n">
        <v>2</v>
      </c>
      <c r="L5021" t="n">
        <v>6</v>
      </c>
      <c r="M5021" t="n">
        <v>3</v>
      </c>
      <c r="R5021" s="15" t="n">
        <v>0</v>
      </c>
      <c r="S5021" s="15" t="n">
        <v>0</v>
      </c>
      <c r="T5021" s="15" t="n">
        <v>0</v>
      </c>
      <c r="U5021" s="15" t="n">
        <v>124200</v>
      </c>
      <c r="V5021">
        <f>IFERROR(VLOOKUP(D5021,Tablas_Equivalencia!$A$3:$B$8,2,FALSE),"Sin dato")</f>
        <v/>
      </c>
      <c r="W5021">
        <f>IFERROR(VLOOKUP(L5021,Tablas_Equivalencia!$D$3:$E$9,2,FALSE),"Sin dato")</f>
        <v/>
      </c>
      <c r="X5021">
        <f>IF(I5021=1,"Varón","Mujer")</f>
        <v/>
      </c>
      <c r="Y5021">
        <f>IFERROR(VLOOKUP(M5021,Tablas_Equivalencia!$G$3:$H$6,2,FALSE),"Sin dato")</f>
        <v/>
      </c>
      <c r="Z5021">
        <f>IF(J5021&lt;=24,"18-24","25-29")</f>
        <v/>
      </c>
      <c r="AA5021">
        <f>IF(M5021&lt;&gt;1,"",IF(P5021=2,1,0))</f>
        <v/>
      </c>
      <c r="AB5021">
        <f>IF(M5021&lt;&gt;1,"",IF(O5021&gt;=2,1,0))</f>
        <v/>
      </c>
      <c r="AC5021">
        <f>IF(M5021&lt;&gt;1,"",IF(OR(Q5021=999,Q5021=""),"",IF(OR(Q5021&lt;35,Q5021&gt;48),1,0)))</f>
        <v/>
      </c>
      <c r="AD5021">
        <f>IF(COUNT(AA5021:AC5021)&lt;3,"",SUM(AA5021:AC5021))</f>
        <v/>
      </c>
      <c r="AE5021">
        <f>IF(L5021&gt;=4,2,IF(L5021&gt;=2,1,0))</f>
        <v/>
      </c>
      <c r="AF5021">
        <f>IF(L5021&gt;=5,1,0)</f>
        <v/>
      </c>
      <c r="AG5021">
        <f>AE5021+AF5021</f>
        <v/>
      </c>
      <c r="AH5021" s="15">
        <f>IF(M5021&lt;&gt;1,"",IF(OR(R5021=-9,R5021=""),"",R5021))</f>
        <v/>
      </c>
      <c r="AI5021">
        <f>IF(M5021&lt;&gt;1,"",IF(OR(Q5021=999,Q5021=""),"",Q5021))</f>
        <v/>
      </c>
    </row>
    <row r="5022">
      <c r="A5022" t="inlineStr">
        <is>
          <t>TQRMNOP127034</t>
        </is>
      </c>
      <c r="B5022" t="n">
        <v>2025</v>
      </c>
      <c r="C5022" t="n">
        <v>1</v>
      </c>
      <c r="D5022" t="n">
        <v>1</v>
      </c>
      <c r="E5022" t="inlineStr">
        <is>
          <t>S</t>
        </is>
      </c>
      <c r="F5022" t="n">
        <v>33</v>
      </c>
      <c r="G5022" t="n">
        <v>1013</v>
      </c>
      <c r="H5022" t="n">
        <v>1</v>
      </c>
      <c r="I5022" t="n">
        <v>2</v>
      </c>
      <c r="J5022" t="n">
        <v>23</v>
      </c>
      <c r="K5022" t="n">
        <v>2</v>
      </c>
      <c r="L5022" t="n">
        <v>6</v>
      </c>
      <c r="M5022" t="n">
        <v>1</v>
      </c>
      <c r="N5022" t="n">
        <v>3</v>
      </c>
      <c r="O5022" t="n">
        <v>1</v>
      </c>
      <c r="P5022" t="n">
        <v>1</v>
      </c>
      <c r="Q5022" t="n">
        <v>36</v>
      </c>
      <c r="R5022" s="15" t="n">
        <v>1536000</v>
      </c>
      <c r="S5022" s="15" t="n">
        <v>0</v>
      </c>
      <c r="T5022" s="15" t="n">
        <v>1536000</v>
      </c>
      <c r="U5022" s="15" t="n">
        <v>272400</v>
      </c>
      <c r="V5022">
        <f>IFERROR(VLOOKUP(D5022,Tablas_Equivalencia!$A$3:$B$8,2,FALSE),"Sin dato")</f>
        <v/>
      </c>
      <c r="W5022">
        <f>IFERROR(VLOOKUP(L5022,Tablas_Equivalencia!$D$3:$E$9,2,FALSE),"Sin dato")</f>
        <v/>
      </c>
      <c r="X5022">
        <f>IF(I5022=1,"Varón","Mujer")</f>
        <v/>
      </c>
      <c r="Y5022">
        <f>IFERROR(VLOOKUP(M5022,Tablas_Equivalencia!$G$3:$H$6,2,FALSE),"Sin dato")</f>
        <v/>
      </c>
      <c r="Z5022">
        <f>IF(J5022&lt;=24,"18-24","25-29")</f>
        <v/>
      </c>
      <c r="AA5022">
        <f>IF(M5022&lt;&gt;1,"",IF(P5022=2,1,0))</f>
        <v/>
      </c>
      <c r="AB5022">
        <f>IF(M5022&lt;&gt;1,"",IF(O5022&gt;=2,1,0))</f>
        <v/>
      </c>
      <c r="AC5022">
        <f>IF(M5022&lt;&gt;1,"",IF(OR(Q5022=999,Q5022=""),"",IF(OR(Q5022&lt;35,Q5022&gt;48),1,0)))</f>
        <v/>
      </c>
      <c r="AD5022">
        <f>IF(COUNT(AA5022:AC5022)&lt;3,"",SUM(AA5022:AC5022))</f>
        <v/>
      </c>
      <c r="AE5022">
        <f>IF(L5022&gt;=4,2,IF(L5022&gt;=2,1,0))</f>
        <v/>
      </c>
      <c r="AF5022">
        <f>IF(L5022&gt;=5,1,0)</f>
        <v/>
      </c>
      <c r="AG5022">
        <f>AE5022+AF5022</f>
        <v/>
      </c>
      <c r="AH5022" s="15">
        <f>IF(M5022&lt;&gt;1,"",IF(OR(R5022=-9,R5022=""),"",R5022))</f>
        <v/>
      </c>
      <c r="AI5022">
        <f>IF(M5022&lt;&gt;1,"",IF(OR(Q5022=999,Q5022=""),"",Q5022))</f>
        <v/>
      </c>
    </row>
    <row r="5023">
      <c r="A5023" t="inlineStr">
        <is>
          <t>TQRMNOP127044</t>
        </is>
      </c>
      <c r="B5023" t="n">
        <v>2025</v>
      </c>
      <c r="C5023" t="n">
        <v>1</v>
      </c>
      <c r="D5023" t="n">
        <v>43</v>
      </c>
      <c r="E5023" t="inlineStr">
        <is>
          <t>S</t>
        </is>
      </c>
      <c r="F5023" t="n">
        <v>30</v>
      </c>
      <c r="G5023" t="n">
        <v>1291</v>
      </c>
      <c r="H5023" t="n">
        <v>3</v>
      </c>
      <c r="I5023" t="n">
        <v>2</v>
      </c>
      <c r="J5023" t="n">
        <v>28</v>
      </c>
      <c r="K5023" t="n">
        <v>2</v>
      </c>
      <c r="L5023" t="n">
        <v>4</v>
      </c>
      <c r="M5023" t="n">
        <v>3</v>
      </c>
      <c r="R5023" s="15" t="n">
        <v>0</v>
      </c>
      <c r="S5023" s="15" t="n">
        <v>0</v>
      </c>
      <c r="T5023" s="15" t="n">
        <v>0</v>
      </c>
      <c r="U5023" s="15" t="n">
        <v>67400</v>
      </c>
      <c r="V5023">
        <f>IFERROR(VLOOKUP(D5023,Tablas_Equivalencia!$A$3:$B$8,2,FALSE),"Sin dato")</f>
        <v/>
      </c>
      <c r="W5023">
        <f>IFERROR(VLOOKUP(L5023,Tablas_Equivalencia!$D$3:$E$9,2,FALSE),"Sin dato")</f>
        <v/>
      </c>
      <c r="X5023">
        <f>IF(I5023=1,"Varón","Mujer")</f>
        <v/>
      </c>
      <c r="Y5023">
        <f>IFERROR(VLOOKUP(M5023,Tablas_Equivalencia!$G$3:$H$6,2,FALSE),"Sin dato")</f>
        <v/>
      </c>
      <c r="Z5023">
        <f>IF(J5023&lt;=24,"18-24","25-29")</f>
        <v/>
      </c>
      <c r="AA5023">
        <f>IF(M5023&lt;&gt;1,"",IF(P5023=2,1,0))</f>
        <v/>
      </c>
      <c r="AB5023">
        <f>IF(M5023&lt;&gt;1,"",IF(O5023&gt;=2,1,0))</f>
        <v/>
      </c>
      <c r="AC5023">
        <f>IF(M5023&lt;&gt;1,"",IF(OR(Q5023=999,Q5023=""),"",IF(OR(Q5023&lt;35,Q5023&gt;48),1,0)))</f>
        <v/>
      </c>
      <c r="AD5023">
        <f>IF(COUNT(AA5023:AC5023)&lt;3,"",SUM(AA5023:AC5023))</f>
        <v/>
      </c>
      <c r="AE5023">
        <f>IF(L5023&gt;=4,2,IF(L5023&gt;=2,1,0))</f>
        <v/>
      </c>
      <c r="AF5023">
        <f>IF(L5023&gt;=5,1,0)</f>
        <v/>
      </c>
      <c r="AG5023">
        <f>AE5023+AF5023</f>
        <v/>
      </c>
      <c r="AH5023" s="15">
        <f>IF(M5023&lt;&gt;1,"",IF(OR(R5023=-9,R5023=""),"",R5023))</f>
        <v/>
      </c>
      <c r="AI5023">
        <f>IF(M5023&lt;&gt;1,"",IF(OR(Q5023=999,Q5023=""),"",Q5023))</f>
        <v/>
      </c>
    </row>
    <row r="5024">
      <c r="A5024" t="inlineStr">
        <is>
          <t>TQRMNOP127048</t>
        </is>
      </c>
      <c r="B5024" t="n">
        <v>2025</v>
      </c>
      <c r="C5024" t="n">
        <v>1</v>
      </c>
      <c r="D5024" t="n">
        <v>40</v>
      </c>
      <c r="E5024" t="inlineStr">
        <is>
          <t>S</t>
        </is>
      </c>
      <c r="F5024" t="n">
        <v>7</v>
      </c>
      <c r="G5024" t="n">
        <v>965</v>
      </c>
      <c r="H5024" t="n">
        <v>3</v>
      </c>
      <c r="I5024" t="n">
        <v>1</v>
      </c>
      <c r="J5024" t="n">
        <v>18</v>
      </c>
      <c r="K5024" t="n">
        <v>1</v>
      </c>
      <c r="L5024" t="n">
        <v>5</v>
      </c>
      <c r="M5024" t="n">
        <v>1</v>
      </c>
      <c r="N5024" t="n">
        <v>2</v>
      </c>
      <c r="O5024" t="n">
        <v>3</v>
      </c>
      <c r="P5024" t="n">
        <v>2</v>
      </c>
      <c r="Q5024" t="n">
        <v>7</v>
      </c>
      <c r="R5024" s="15" t="n">
        <v>267000</v>
      </c>
      <c r="S5024" s="15" t="n">
        <v>60000</v>
      </c>
      <c r="T5024" s="15" t="n">
        <v>327000</v>
      </c>
      <c r="U5024" s="15" t="n">
        <v>209100</v>
      </c>
      <c r="V5024">
        <f>IFERROR(VLOOKUP(D5024,Tablas_Equivalencia!$A$3:$B$8,2,FALSE),"Sin dato")</f>
        <v/>
      </c>
      <c r="W5024">
        <f>IFERROR(VLOOKUP(L5024,Tablas_Equivalencia!$D$3:$E$9,2,FALSE),"Sin dato")</f>
        <v/>
      </c>
      <c r="X5024">
        <f>IF(I5024=1,"Varón","Mujer")</f>
        <v/>
      </c>
      <c r="Y5024">
        <f>IFERROR(VLOOKUP(M5024,Tablas_Equivalencia!$G$3:$H$6,2,FALSE),"Sin dato")</f>
        <v/>
      </c>
      <c r="Z5024">
        <f>IF(J5024&lt;=24,"18-24","25-29")</f>
        <v/>
      </c>
      <c r="AA5024">
        <f>IF(M5024&lt;&gt;1,"",IF(P5024=2,1,0))</f>
        <v/>
      </c>
      <c r="AB5024">
        <f>IF(M5024&lt;&gt;1,"",IF(O5024&gt;=2,1,0))</f>
        <v/>
      </c>
      <c r="AC5024">
        <f>IF(M5024&lt;&gt;1,"",IF(OR(Q5024=999,Q5024=""),"",IF(OR(Q5024&lt;35,Q5024&gt;48),1,0)))</f>
        <v/>
      </c>
      <c r="AD5024">
        <f>IF(COUNT(AA5024:AC5024)&lt;3,"",SUM(AA5024:AC5024))</f>
        <v/>
      </c>
      <c r="AE5024">
        <f>IF(L5024&gt;=4,2,IF(L5024&gt;=2,1,0))</f>
        <v/>
      </c>
      <c r="AF5024">
        <f>IF(L5024&gt;=5,1,0)</f>
        <v/>
      </c>
      <c r="AG5024">
        <f>AE5024+AF5024</f>
        <v/>
      </c>
      <c r="AH5024" s="15">
        <f>IF(M5024&lt;&gt;1,"",IF(OR(R5024=-9,R5024=""),"",R5024))</f>
        <v/>
      </c>
      <c r="AI5024">
        <f>IF(M5024&lt;&gt;1,"",IF(OR(Q5024=999,Q5024=""),"",Q5024))</f>
        <v/>
      </c>
    </row>
    <row r="5025">
      <c r="A5025" t="inlineStr">
        <is>
          <t>TQRMNOP127057</t>
        </is>
      </c>
      <c r="B5025" t="n">
        <v>2025</v>
      </c>
      <c r="C5025" t="n">
        <v>1</v>
      </c>
      <c r="D5025" t="n">
        <v>1</v>
      </c>
      <c r="E5025" t="inlineStr">
        <is>
          <t>S</t>
        </is>
      </c>
      <c r="F5025" t="n">
        <v>33</v>
      </c>
      <c r="G5025" t="n">
        <v>333</v>
      </c>
      <c r="H5025" t="n">
        <v>10</v>
      </c>
      <c r="I5025" t="n">
        <v>2</v>
      </c>
      <c r="J5025" t="n">
        <v>19</v>
      </c>
      <c r="K5025" t="n">
        <v>1</v>
      </c>
      <c r="L5025" t="n">
        <v>5</v>
      </c>
      <c r="M5025" t="n">
        <v>3</v>
      </c>
      <c r="R5025" s="15" t="n">
        <v>0</v>
      </c>
      <c r="S5025" s="15" t="n">
        <v>231000</v>
      </c>
      <c r="T5025" s="15" t="n">
        <v>231000</v>
      </c>
      <c r="U5025" s="15" t="n">
        <v>209700</v>
      </c>
      <c r="V5025">
        <f>IFERROR(VLOOKUP(D5025,Tablas_Equivalencia!$A$3:$B$8,2,FALSE),"Sin dato")</f>
        <v/>
      </c>
      <c r="W5025">
        <f>IFERROR(VLOOKUP(L5025,Tablas_Equivalencia!$D$3:$E$9,2,FALSE),"Sin dato")</f>
        <v/>
      </c>
      <c r="X5025">
        <f>IF(I5025=1,"Varón","Mujer")</f>
        <v/>
      </c>
      <c r="Y5025">
        <f>IFERROR(VLOOKUP(M5025,Tablas_Equivalencia!$G$3:$H$6,2,FALSE),"Sin dato")</f>
        <v/>
      </c>
      <c r="Z5025">
        <f>IF(J5025&lt;=24,"18-24","25-29")</f>
        <v/>
      </c>
      <c r="AA5025">
        <f>IF(M5025&lt;&gt;1,"",IF(P5025=2,1,0))</f>
        <v/>
      </c>
      <c r="AB5025">
        <f>IF(M5025&lt;&gt;1,"",IF(O5025&gt;=2,1,0))</f>
        <v/>
      </c>
      <c r="AC5025">
        <f>IF(M5025&lt;&gt;1,"",IF(OR(Q5025=999,Q5025=""),"",IF(OR(Q5025&lt;35,Q5025&gt;48),1,0)))</f>
        <v/>
      </c>
      <c r="AD5025">
        <f>IF(COUNT(AA5025:AC5025)&lt;3,"",SUM(AA5025:AC5025))</f>
        <v/>
      </c>
      <c r="AE5025">
        <f>IF(L5025&gt;=4,2,IF(L5025&gt;=2,1,0))</f>
        <v/>
      </c>
      <c r="AF5025">
        <f>IF(L5025&gt;=5,1,0)</f>
        <v/>
      </c>
      <c r="AG5025">
        <f>AE5025+AF5025</f>
        <v/>
      </c>
      <c r="AH5025" s="15">
        <f>IF(M5025&lt;&gt;1,"",IF(OR(R5025=-9,R5025=""),"",R5025))</f>
        <v/>
      </c>
      <c r="AI5025">
        <f>IF(M5025&lt;&gt;1,"",IF(OR(Q5025=999,Q5025=""),"",Q5025))</f>
        <v/>
      </c>
    </row>
    <row r="5026">
      <c r="A5026" t="inlineStr">
        <is>
          <t>TQRMNOP127061</t>
        </is>
      </c>
      <c r="B5026" t="n">
        <v>2025</v>
      </c>
      <c r="C5026" t="n">
        <v>1</v>
      </c>
      <c r="D5026" t="n">
        <v>44</v>
      </c>
      <c r="E5026" t="inlineStr">
        <is>
          <t>N</t>
        </is>
      </c>
      <c r="F5026" t="n">
        <v>4</v>
      </c>
      <c r="G5026" t="n">
        <v>1301</v>
      </c>
      <c r="H5026" t="n">
        <v>3</v>
      </c>
      <c r="I5026" t="n">
        <v>2</v>
      </c>
      <c r="J5026" t="n">
        <v>21</v>
      </c>
      <c r="K5026" t="n">
        <v>2</v>
      </c>
      <c r="L5026" t="n">
        <v>4</v>
      </c>
      <c r="M5026" t="n">
        <v>3</v>
      </c>
      <c r="R5026" s="15" t="n">
        <v>0</v>
      </c>
      <c r="S5026" s="15" t="n">
        <v>0</v>
      </c>
      <c r="T5026" s="15" t="n">
        <v>0</v>
      </c>
      <c r="U5026" s="15" t="n">
        <v>143400</v>
      </c>
      <c r="V5026">
        <f>IFERROR(VLOOKUP(D5026,Tablas_Equivalencia!$A$3:$B$8,2,FALSE),"Sin dato")</f>
        <v/>
      </c>
      <c r="W5026">
        <f>IFERROR(VLOOKUP(L5026,Tablas_Equivalencia!$D$3:$E$9,2,FALSE),"Sin dato")</f>
        <v/>
      </c>
      <c r="X5026">
        <f>IF(I5026=1,"Varón","Mujer")</f>
        <v/>
      </c>
      <c r="Y5026">
        <f>IFERROR(VLOOKUP(M5026,Tablas_Equivalencia!$G$3:$H$6,2,FALSE),"Sin dato")</f>
        <v/>
      </c>
      <c r="Z5026">
        <f>IF(J5026&lt;=24,"18-24","25-29")</f>
        <v/>
      </c>
      <c r="AA5026">
        <f>IF(M5026&lt;&gt;1,"",IF(P5026=2,1,0))</f>
        <v/>
      </c>
      <c r="AB5026">
        <f>IF(M5026&lt;&gt;1,"",IF(O5026&gt;=2,1,0))</f>
        <v/>
      </c>
      <c r="AC5026">
        <f>IF(M5026&lt;&gt;1,"",IF(OR(Q5026=999,Q5026=""),"",IF(OR(Q5026&lt;35,Q5026&gt;48),1,0)))</f>
        <v/>
      </c>
      <c r="AD5026">
        <f>IF(COUNT(AA5026:AC5026)&lt;3,"",SUM(AA5026:AC5026))</f>
        <v/>
      </c>
      <c r="AE5026">
        <f>IF(L5026&gt;=4,2,IF(L5026&gt;=2,1,0))</f>
        <v/>
      </c>
      <c r="AF5026">
        <f>IF(L5026&gt;=5,1,0)</f>
        <v/>
      </c>
      <c r="AG5026">
        <f>AE5026+AF5026</f>
        <v/>
      </c>
      <c r="AH5026" s="15">
        <f>IF(M5026&lt;&gt;1,"",IF(OR(R5026=-9,R5026=""),"",R5026))</f>
        <v/>
      </c>
      <c r="AI5026">
        <f>IF(M5026&lt;&gt;1,"",IF(OR(Q5026=999,Q5026=""),"",Q5026))</f>
        <v/>
      </c>
    </row>
    <row r="5027">
      <c r="A5027" t="inlineStr">
        <is>
          <t>TQRMNOP127064</t>
        </is>
      </c>
      <c r="B5027" t="n">
        <v>2025</v>
      </c>
      <c r="C5027" t="n">
        <v>1</v>
      </c>
      <c r="D5027" t="n">
        <v>1</v>
      </c>
      <c r="E5027" t="inlineStr">
        <is>
          <t>S</t>
        </is>
      </c>
      <c r="F5027" t="n">
        <v>32</v>
      </c>
      <c r="G5027" t="n">
        <v>982</v>
      </c>
      <c r="H5027" t="n">
        <v>3</v>
      </c>
      <c r="I5027" t="n">
        <v>1</v>
      </c>
      <c r="J5027" t="n">
        <v>20</v>
      </c>
      <c r="K5027" t="n">
        <v>2</v>
      </c>
      <c r="L5027" t="n">
        <v>5</v>
      </c>
      <c r="M5027" t="n">
        <v>1</v>
      </c>
      <c r="N5027" t="n">
        <v>2</v>
      </c>
      <c r="O5027" t="n">
        <v>1</v>
      </c>
      <c r="P5027" t="n">
        <v>1</v>
      </c>
      <c r="Q5027" t="n">
        <v>12</v>
      </c>
      <c r="R5027" s="15" t="n">
        <v>382000</v>
      </c>
      <c r="S5027" s="15" t="n">
        <v>103000</v>
      </c>
      <c r="T5027" s="15" t="n">
        <v>485000</v>
      </c>
      <c r="U5027" s="15" t="n">
        <v>276800</v>
      </c>
      <c r="V5027">
        <f>IFERROR(VLOOKUP(D5027,Tablas_Equivalencia!$A$3:$B$8,2,FALSE),"Sin dato")</f>
        <v/>
      </c>
      <c r="W5027">
        <f>IFERROR(VLOOKUP(L5027,Tablas_Equivalencia!$D$3:$E$9,2,FALSE),"Sin dato")</f>
        <v/>
      </c>
      <c r="X5027">
        <f>IF(I5027=1,"Varón","Mujer")</f>
        <v/>
      </c>
      <c r="Y5027">
        <f>IFERROR(VLOOKUP(M5027,Tablas_Equivalencia!$G$3:$H$6,2,FALSE),"Sin dato")</f>
        <v/>
      </c>
      <c r="Z5027">
        <f>IF(J5027&lt;=24,"18-24","25-29")</f>
        <v/>
      </c>
      <c r="AA5027">
        <f>IF(M5027&lt;&gt;1,"",IF(P5027=2,1,0))</f>
        <v/>
      </c>
      <c r="AB5027">
        <f>IF(M5027&lt;&gt;1,"",IF(O5027&gt;=2,1,0))</f>
        <v/>
      </c>
      <c r="AC5027">
        <f>IF(M5027&lt;&gt;1,"",IF(OR(Q5027=999,Q5027=""),"",IF(OR(Q5027&lt;35,Q5027&gt;48),1,0)))</f>
        <v/>
      </c>
      <c r="AD5027">
        <f>IF(COUNT(AA5027:AC5027)&lt;3,"",SUM(AA5027:AC5027))</f>
        <v/>
      </c>
      <c r="AE5027">
        <f>IF(L5027&gt;=4,2,IF(L5027&gt;=2,1,0))</f>
        <v/>
      </c>
      <c r="AF5027">
        <f>IF(L5027&gt;=5,1,0)</f>
        <v/>
      </c>
      <c r="AG5027">
        <f>AE5027+AF5027</f>
        <v/>
      </c>
      <c r="AH5027" s="15">
        <f>IF(M5027&lt;&gt;1,"",IF(OR(R5027=-9,R5027=""),"",R5027))</f>
        <v/>
      </c>
      <c r="AI5027">
        <f>IF(M5027&lt;&gt;1,"",IF(OR(Q5027=999,Q5027=""),"",Q5027))</f>
        <v/>
      </c>
    </row>
    <row r="5028">
      <c r="A5028" t="inlineStr">
        <is>
          <t>TQRMNOP127065</t>
        </is>
      </c>
      <c r="B5028" t="n">
        <v>2025</v>
      </c>
      <c r="C5028" t="n">
        <v>1</v>
      </c>
      <c r="D5028" t="n">
        <v>1</v>
      </c>
      <c r="E5028" t="inlineStr">
        <is>
          <t>S</t>
        </is>
      </c>
      <c r="F5028" t="n">
        <v>32</v>
      </c>
      <c r="G5028" t="n">
        <v>1586</v>
      </c>
      <c r="H5028" t="n">
        <v>3</v>
      </c>
      <c r="I5028" t="n">
        <v>2</v>
      </c>
      <c r="J5028" t="n">
        <v>27</v>
      </c>
      <c r="K5028" t="n">
        <v>2</v>
      </c>
      <c r="L5028" t="n">
        <v>4</v>
      </c>
      <c r="M5028" t="n">
        <v>3</v>
      </c>
      <c r="R5028" s="15" t="n">
        <v>0</v>
      </c>
      <c r="S5028" s="15" t="n">
        <v>0</v>
      </c>
      <c r="T5028" s="15" t="n">
        <v>0</v>
      </c>
      <c r="U5028" s="15" t="n">
        <v>128600</v>
      </c>
      <c r="V5028">
        <f>IFERROR(VLOOKUP(D5028,Tablas_Equivalencia!$A$3:$B$8,2,FALSE),"Sin dato")</f>
        <v/>
      </c>
      <c r="W5028">
        <f>IFERROR(VLOOKUP(L5028,Tablas_Equivalencia!$D$3:$E$9,2,FALSE),"Sin dato")</f>
        <v/>
      </c>
      <c r="X5028">
        <f>IF(I5028=1,"Varón","Mujer")</f>
        <v/>
      </c>
      <c r="Y5028">
        <f>IFERROR(VLOOKUP(M5028,Tablas_Equivalencia!$G$3:$H$6,2,FALSE),"Sin dato")</f>
        <v/>
      </c>
      <c r="Z5028">
        <f>IF(J5028&lt;=24,"18-24","25-29")</f>
        <v/>
      </c>
      <c r="AA5028">
        <f>IF(M5028&lt;&gt;1,"",IF(P5028=2,1,0))</f>
        <v/>
      </c>
      <c r="AB5028">
        <f>IF(M5028&lt;&gt;1,"",IF(O5028&gt;=2,1,0))</f>
        <v/>
      </c>
      <c r="AC5028">
        <f>IF(M5028&lt;&gt;1,"",IF(OR(Q5028=999,Q5028=""),"",IF(OR(Q5028&lt;35,Q5028&gt;48),1,0)))</f>
        <v/>
      </c>
      <c r="AD5028">
        <f>IF(COUNT(AA5028:AC5028)&lt;3,"",SUM(AA5028:AC5028))</f>
        <v/>
      </c>
      <c r="AE5028">
        <f>IF(L5028&gt;=4,2,IF(L5028&gt;=2,1,0))</f>
        <v/>
      </c>
      <c r="AF5028">
        <f>IF(L5028&gt;=5,1,0)</f>
        <v/>
      </c>
      <c r="AG5028">
        <f>AE5028+AF5028</f>
        <v/>
      </c>
      <c r="AH5028" s="15">
        <f>IF(M5028&lt;&gt;1,"",IF(OR(R5028=-9,R5028=""),"",R5028))</f>
        <v/>
      </c>
      <c r="AI5028">
        <f>IF(M5028&lt;&gt;1,"",IF(OR(Q5028=999,Q5028=""),"",Q5028))</f>
        <v/>
      </c>
    </row>
    <row r="5029">
      <c r="A5029" t="inlineStr">
        <is>
          <t>TQRMNOP127067</t>
        </is>
      </c>
      <c r="B5029" t="n">
        <v>2025</v>
      </c>
      <c r="C5029" t="n">
        <v>1</v>
      </c>
      <c r="D5029" t="n">
        <v>42</v>
      </c>
      <c r="E5029" t="inlineStr">
        <is>
          <t>N</t>
        </is>
      </c>
      <c r="F5029" t="n">
        <v>25</v>
      </c>
      <c r="G5029" t="n">
        <v>899</v>
      </c>
      <c r="H5029" t="n">
        <v>1</v>
      </c>
      <c r="I5029" t="n">
        <v>1</v>
      </c>
      <c r="J5029" t="n">
        <v>25</v>
      </c>
      <c r="K5029" t="n">
        <v>2</v>
      </c>
      <c r="L5029" t="n">
        <v>2</v>
      </c>
      <c r="M5029" t="n">
        <v>3</v>
      </c>
      <c r="R5029" s="15" t="n">
        <v>0</v>
      </c>
      <c r="S5029" s="15" t="n">
        <v>136000</v>
      </c>
      <c r="T5029" s="15" t="n">
        <v>136000</v>
      </c>
      <c r="U5029" s="15" t="n">
        <v>76800</v>
      </c>
      <c r="V5029">
        <f>IFERROR(VLOOKUP(D5029,Tablas_Equivalencia!$A$3:$B$8,2,FALSE),"Sin dato")</f>
        <v/>
      </c>
      <c r="W5029">
        <f>IFERROR(VLOOKUP(L5029,Tablas_Equivalencia!$D$3:$E$9,2,FALSE),"Sin dato")</f>
        <v/>
      </c>
      <c r="X5029">
        <f>IF(I5029=1,"Varón","Mujer")</f>
        <v/>
      </c>
      <c r="Y5029">
        <f>IFERROR(VLOOKUP(M5029,Tablas_Equivalencia!$G$3:$H$6,2,FALSE),"Sin dato")</f>
        <v/>
      </c>
      <c r="Z5029">
        <f>IF(J5029&lt;=24,"18-24","25-29")</f>
        <v/>
      </c>
      <c r="AA5029">
        <f>IF(M5029&lt;&gt;1,"",IF(P5029=2,1,0))</f>
        <v/>
      </c>
      <c r="AB5029">
        <f>IF(M5029&lt;&gt;1,"",IF(O5029&gt;=2,1,0))</f>
        <v/>
      </c>
      <c r="AC5029">
        <f>IF(M5029&lt;&gt;1,"",IF(OR(Q5029=999,Q5029=""),"",IF(OR(Q5029&lt;35,Q5029&gt;48),1,0)))</f>
        <v/>
      </c>
      <c r="AD5029">
        <f>IF(COUNT(AA5029:AC5029)&lt;3,"",SUM(AA5029:AC5029))</f>
        <v/>
      </c>
      <c r="AE5029">
        <f>IF(L5029&gt;=4,2,IF(L5029&gt;=2,1,0))</f>
        <v/>
      </c>
      <c r="AF5029">
        <f>IF(L5029&gt;=5,1,0)</f>
        <v/>
      </c>
      <c r="AG5029">
        <f>AE5029+AF5029</f>
        <v/>
      </c>
      <c r="AH5029" s="15">
        <f>IF(M5029&lt;&gt;1,"",IF(OR(R5029=-9,R5029=""),"",R5029))</f>
        <v/>
      </c>
      <c r="AI5029">
        <f>IF(M5029&lt;&gt;1,"",IF(OR(Q5029=999,Q5029=""),"",Q5029))</f>
        <v/>
      </c>
    </row>
    <row r="5030">
      <c r="A5030" t="inlineStr">
        <is>
          <t>TQRMNOP127078</t>
        </is>
      </c>
      <c r="B5030" t="n">
        <v>2025</v>
      </c>
      <c r="C5030" t="n">
        <v>1</v>
      </c>
      <c r="D5030" t="n">
        <v>44</v>
      </c>
      <c r="E5030" t="inlineStr">
        <is>
          <t>N</t>
        </is>
      </c>
      <c r="F5030" t="n">
        <v>2</v>
      </c>
      <c r="G5030" t="n">
        <v>870</v>
      </c>
      <c r="H5030" t="n">
        <v>3</v>
      </c>
      <c r="I5030" t="n">
        <v>1</v>
      </c>
      <c r="J5030" t="n">
        <v>19</v>
      </c>
      <c r="K5030" t="n">
        <v>2</v>
      </c>
      <c r="L5030" t="n">
        <v>3</v>
      </c>
      <c r="M5030" t="n">
        <v>1</v>
      </c>
      <c r="N5030" t="n">
        <v>2</v>
      </c>
      <c r="O5030" t="n">
        <v>2</v>
      </c>
      <c r="P5030" t="n">
        <v>2</v>
      </c>
      <c r="Q5030" t="n">
        <v>32</v>
      </c>
      <c r="R5030" s="15" t="n">
        <v>226000</v>
      </c>
      <c r="S5030" s="15" t="n">
        <v>0</v>
      </c>
      <c r="T5030" s="15" t="n">
        <v>226000</v>
      </c>
      <c r="U5030" s="15" t="n">
        <v>156800</v>
      </c>
      <c r="V5030">
        <f>IFERROR(VLOOKUP(D5030,Tablas_Equivalencia!$A$3:$B$8,2,FALSE),"Sin dato")</f>
        <v/>
      </c>
      <c r="W5030">
        <f>IFERROR(VLOOKUP(L5030,Tablas_Equivalencia!$D$3:$E$9,2,FALSE),"Sin dato")</f>
        <v/>
      </c>
      <c r="X5030">
        <f>IF(I5030=1,"Varón","Mujer")</f>
        <v/>
      </c>
      <c r="Y5030">
        <f>IFERROR(VLOOKUP(M5030,Tablas_Equivalencia!$G$3:$H$6,2,FALSE),"Sin dato")</f>
        <v/>
      </c>
      <c r="Z5030">
        <f>IF(J5030&lt;=24,"18-24","25-29")</f>
        <v/>
      </c>
      <c r="AA5030">
        <f>IF(M5030&lt;&gt;1,"",IF(P5030=2,1,0))</f>
        <v/>
      </c>
      <c r="AB5030">
        <f>IF(M5030&lt;&gt;1,"",IF(O5030&gt;=2,1,0))</f>
        <v/>
      </c>
      <c r="AC5030">
        <f>IF(M5030&lt;&gt;1,"",IF(OR(Q5030=999,Q5030=""),"",IF(OR(Q5030&lt;35,Q5030&gt;48),1,0)))</f>
        <v/>
      </c>
      <c r="AD5030">
        <f>IF(COUNT(AA5030:AC5030)&lt;3,"",SUM(AA5030:AC5030))</f>
        <v/>
      </c>
      <c r="AE5030">
        <f>IF(L5030&gt;=4,2,IF(L5030&gt;=2,1,0))</f>
        <v/>
      </c>
      <c r="AF5030">
        <f>IF(L5030&gt;=5,1,0)</f>
        <v/>
      </c>
      <c r="AG5030">
        <f>AE5030+AF5030</f>
        <v/>
      </c>
      <c r="AH5030" s="15">
        <f>IF(M5030&lt;&gt;1,"",IF(OR(R5030=-9,R5030=""),"",R5030))</f>
        <v/>
      </c>
      <c r="AI5030">
        <f>IF(M5030&lt;&gt;1,"",IF(OR(Q5030=999,Q5030=""),"",Q5030))</f>
        <v/>
      </c>
    </row>
    <row r="5031">
      <c r="A5031" t="inlineStr">
        <is>
          <t>TQRMNOP127081</t>
        </is>
      </c>
      <c r="B5031" t="n">
        <v>2025</v>
      </c>
      <c r="C5031" t="n">
        <v>1</v>
      </c>
      <c r="D5031" t="n">
        <v>41</v>
      </c>
      <c r="E5031" t="inlineStr">
        <is>
          <t>N</t>
        </is>
      </c>
      <c r="F5031" t="n">
        <v>12</v>
      </c>
      <c r="G5031" t="n">
        <v>1616</v>
      </c>
      <c r="H5031" t="n">
        <v>1</v>
      </c>
      <c r="I5031" t="n">
        <v>2</v>
      </c>
      <c r="J5031" t="n">
        <v>27</v>
      </c>
      <c r="K5031" t="n">
        <v>1</v>
      </c>
      <c r="L5031" t="n">
        <v>5</v>
      </c>
      <c r="M5031" t="n">
        <v>1</v>
      </c>
      <c r="N5031" t="n">
        <v>3</v>
      </c>
      <c r="O5031" t="n">
        <v>3</v>
      </c>
      <c r="P5031" t="n">
        <v>2</v>
      </c>
      <c r="Q5031" t="n">
        <v>23</v>
      </c>
      <c r="R5031" s="15" t="n">
        <v>313000</v>
      </c>
      <c r="S5031" s="15" t="n">
        <v>0</v>
      </c>
      <c r="T5031" s="15" t="n">
        <v>313000</v>
      </c>
      <c r="U5031" s="15" t="n">
        <v>215700</v>
      </c>
      <c r="V5031">
        <f>IFERROR(VLOOKUP(D5031,Tablas_Equivalencia!$A$3:$B$8,2,FALSE),"Sin dato")</f>
        <v/>
      </c>
      <c r="W5031">
        <f>IFERROR(VLOOKUP(L5031,Tablas_Equivalencia!$D$3:$E$9,2,FALSE),"Sin dato")</f>
        <v/>
      </c>
      <c r="X5031">
        <f>IF(I5031=1,"Varón","Mujer")</f>
        <v/>
      </c>
      <c r="Y5031">
        <f>IFERROR(VLOOKUP(M5031,Tablas_Equivalencia!$G$3:$H$6,2,FALSE),"Sin dato")</f>
        <v/>
      </c>
      <c r="Z5031">
        <f>IF(J5031&lt;=24,"18-24","25-29")</f>
        <v/>
      </c>
      <c r="AA5031">
        <f>IF(M5031&lt;&gt;1,"",IF(P5031=2,1,0))</f>
        <v/>
      </c>
      <c r="AB5031">
        <f>IF(M5031&lt;&gt;1,"",IF(O5031&gt;=2,1,0))</f>
        <v/>
      </c>
      <c r="AC5031">
        <f>IF(M5031&lt;&gt;1,"",IF(OR(Q5031=999,Q5031=""),"",IF(OR(Q5031&lt;35,Q5031&gt;48),1,0)))</f>
        <v/>
      </c>
      <c r="AD5031">
        <f>IF(COUNT(AA5031:AC5031)&lt;3,"",SUM(AA5031:AC5031))</f>
        <v/>
      </c>
      <c r="AE5031">
        <f>IF(L5031&gt;=4,2,IF(L5031&gt;=2,1,0))</f>
        <v/>
      </c>
      <c r="AF5031">
        <f>IF(L5031&gt;=5,1,0)</f>
        <v/>
      </c>
      <c r="AG5031">
        <f>AE5031+AF5031</f>
        <v/>
      </c>
      <c r="AH5031" s="15">
        <f>IF(M5031&lt;&gt;1,"",IF(OR(R5031=-9,R5031=""),"",R5031))</f>
        <v/>
      </c>
      <c r="AI5031">
        <f>IF(M5031&lt;&gt;1,"",IF(OR(Q5031=999,Q5031=""),"",Q5031))</f>
        <v/>
      </c>
    </row>
    <row r="5032">
      <c r="A5032" t="inlineStr">
        <is>
          <t>TQRMNOP127084</t>
        </is>
      </c>
      <c r="B5032" t="n">
        <v>2025</v>
      </c>
      <c r="C5032" t="n">
        <v>1</v>
      </c>
      <c r="D5032" t="n">
        <v>44</v>
      </c>
      <c r="E5032" t="inlineStr">
        <is>
          <t>N</t>
        </is>
      </c>
      <c r="F5032" t="n">
        <v>6</v>
      </c>
      <c r="G5032" t="n">
        <v>558</v>
      </c>
      <c r="H5032" t="n">
        <v>2</v>
      </c>
      <c r="I5032" t="n">
        <v>1</v>
      </c>
      <c r="J5032" t="n">
        <v>28</v>
      </c>
      <c r="K5032" t="n">
        <v>1</v>
      </c>
      <c r="L5032" t="n">
        <v>4</v>
      </c>
      <c r="M5032" t="n">
        <v>3</v>
      </c>
      <c r="R5032" s="15" t="n">
        <v>0</v>
      </c>
      <c r="S5032" s="15" t="n">
        <v>0</v>
      </c>
      <c r="T5032" s="15" t="n">
        <v>0</v>
      </c>
      <c r="U5032" s="15" t="n">
        <v>166300</v>
      </c>
      <c r="V5032">
        <f>IFERROR(VLOOKUP(D5032,Tablas_Equivalencia!$A$3:$B$8,2,FALSE),"Sin dato")</f>
        <v/>
      </c>
      <c r="W5032">
        <f>IFERROR(VLOOKUP(L5032,Tablas_Equivalencia!$D$3:$E$9,2,FALSE),"Sin dato")</f>
        <v/>
      </c>
      <c r="X5032">
        <f>IF(I5032=1,"Varón","Mujer")</f>
        <v/>
      </c>
      <c r="Y5032">
        <f>IFERROR(VLOOKUP(M5032,Tablas_Equivalencia!$G$3:$H$6,2,FALSE),"Sin dato")</f>
        <v/>
      </c>
      <c r="Z5032">
        <f>IF(J5032&lt;=24,"18-24","25-29")</f>
        <v/>
      </c>
      <c r="AA5032">
        <f>IF(M5032&lt;&gt;1,"",IF(P5032=2,1,0))</f>
        <v/>
      </c>
      <c r="AB5032">
        <f>IF(M5032&lt;&gt;1,"",IF(O5032&gt;=2,1,0))</f>
        <v/>
      </c>
      <c r="AC5032">
        <f>IF(M5032&lt;&gt;1,"",IF(OR(Q5032=999,Q5032=""),"",IF(OR(Q5032&lt;35,Q5032&gt;48),1,0)))</f>
        <v/>
      </c>
      <c r="AD5032">
        <f>IF(COUNT(AA5032:AC5032)&lt;3,"",SUM(AA5032:AC5032))</f>
        <v/>
      </c>
      <c r="AE5032">
        <f>IF(L5032&gt;=4,2,IF(L5032&gt;=2,1,0))</f>
        <v/>
      </c>
      <c r="AF5032">
        <f>IF(L5032&gt;=5,1,0)</f>
        <v/>
      </c>
      <c r="AG5032">
        <f>AE5032+AF5032</f>
        <v/>
      </c>
      <c r="AH5032" s="15">
        <f>IF(M5032&lt;&gt;1,"",IF(OR(R5032=-9,R5032=""),"",R5032))</f>
        <v/>
      </c>
      <c r="AI5032">
        <f>IF(M5032&lt;&gt;1,"",IF(OR(Q5032=999,Q5032=""),"",Q5032))</f>
        <v/>
      </c>
    </row>
    <row r="5033">
      <c r="A5033" t="inlineStr">
        <is>
          <t>TQRMNOP127089</t>
        </is>
      </c>
      <c r="B5033" t="n">
        <v>2025</v>
      </c>
      <c r="C5033" t="n">
        <v>1</v>
      </c>
      <c r="D5033" t="n">
        <v>43</v>
      </c>
      <c r="E5033" t="inlineStr">
        <is>
          <t>N</t>
        </is>
      </c>
      <c r="F5033" t="n">
        <v>29</v>
      </c>
      <c r="G5033" t="n">
        <v>1013</v>
      </c>
      <c r="H5033" t="n">
        <v>1</v>
      </c>
      <c r="I5033" t="n">
        <v>1</v>
      </c>
      <c r="J5033" t="n">
        <v>26</v>
      </c>
      <c r="K5033" t="n">
        <v>1</v>
      </c>
      <c r="L5033" t="n">
        <v>3</v>
      </c>
      <c r="M5033" t="n">
        <v>3</v>
      </c>
      <c r="R5033" s="15" t="n">
        <v>0</v>
      </c>
      <c r="S5033" s="15" t="n">
        <v>0</v>
      </c>
      <c r="T5033" s="15" t="n">
        <v>0</v>
      </c>
      <c r="U5033" s="15" t="n">
        <v>87200</v>
      </c>
      <c r="V5033">
        <f>IFERROR(VLOOKUP(D5033,Tablas_Equivalencia!$A$3:$B$8,2,FALSE),"Sin dato")</f>
        <v/>
      </c>
      <c r="W5033">
        <f>IFERROR(VLOOKUP(L5033,Tablas_Equivalencia!$D$3:$E$9,2,FALSE),"Sin dato")</f>
        <v/>
      </c>
      <c r="X5033">
        <f>IF(I5033=1,"Varón","Mujer")</f>
        <v/>
      </c>
      <c r="Y5033">
        <f>IFERROR(VLOOKUP(M5033,Tablas_Equivalencia!$G$3:$H$6,2,FALSE),"Sin dato")</f>
        <v/>
      </c>
      <c r="Z5033">
        <f>IF(J5033&lt;=24,"18-24","25-29")</f>
        <v/>
      </c>
      <c r="AA5033">
        <f>IF(M5033&lt;&gt;1,"",IF(P5033=2,1,0))</f>
        <v/>
      </c>
      <c r="AB5033">
        <f>IF(M5033&lt;&gt;1,"",IF(O5033&gt;=2,1,0))</f>
        <v/>
      </c>
      <c r="AC5033">
        <f>IF(M5033&lt;&gt;1,"",IF(OR(Q5033=999,Q5033=""),"",IF(OR(Q5033&lt;35,Q5033&gt;48),1,0)))</f>
        <v/>
      </c>
      <c r="AD5033">
        <f>IF(COUNT(AA5033:AC5033)&lt;3,"",SUM(AA5033:AC5033))</f>
        <v/>
      </c>
      <c r="AE5033">
        <f>IF(L5033&gt;=4,2,IF(L5033&gt;=2,1,0))</f>
        <v/>
      </c>
      <c r="AF5033">
        <f>IF(L5033&gt;=5,1,0)</f>
        <v/>
      </c>
      <c r="AG5033">
        <f>AE5033+AF5033</f>
        <v/>
      </c>
      <c r="AH5033" s="15">
        <f>IF(M5033&lt;&gt;1,"",IF(OR(R5033=-9,R5033=""),"",R5033))</f>
        <v/>
      </c>
      <c r="AI5033">
        <f>IF(M5033&lt;&gt;1,"",IF(OR(Q5033=999,Q5033=""),"",Q5033))</f>
        <v/>
      </c>
    </row>
    <row r="5034">
      <c r="A5034" t="inlineStr">
        <is>
          <t>TQRMNOP127090</t>
        </is>
      </c>
      <c r="B5034" t="n">
        <v>2025</v>
      </c>
      <c r="C5034" t="n">
        <v>1</v>
      </c>
      <c r="D5034" t="n">
        <v>41</v>
      </c>
      <c r="E5034" t="inlineStr">
        <is>
          <t>S</t>
        </is>
      </c>
      <c r="F5034" t="n">
        <v>8</v>
      </c>
      <c r="G5034" t="n">
        <v>961</v>
      </c>
      <c r="H5034" t="n">
        <v>1</v>
      </c>
      <c r="I5034" t="n">
        <v>2</v>
      </c>
      <c r="J5034" t="n">
        <v>24</v>
      </c>
      <c r="K5034" t="n">
        <v>2</v>
      </c>
      <c r="L5034" t="n">
        <v>2</v>
      </c>
      <c r="M5034" t="n">
        <v>1</v>
      </c>
      <c r="N5034" t="n">
        <v>2</v>
      </c>
      <c r="O5034" t="n">
        <v>3</v>
      </c>
      <c r="P5034" t="n">
        <v>2</v>
      </c>
      <c r="Q5034" t="n">
        <v>34</v>
      </c>
      <c r="R5034" s="15" t="n">
        <v>441000</v>
      </c>
      <c r="S5034" s="15" t="n">
        <v>0</v>
      </c>
      <c r="T5034" s="15" t="n">
        <v>441000</v>
      </c>
      <c r="U5034" s="15" t="n">
        <v>221100</v>
      </c>
      <c r="V5034">
        <f>IFERROR(VLOOKUP(D5034,Tablas_Equivalencia!$A$3:$B$8,2,FALSE),"Sin dato")</f>
        <v/>
      </c>
      <c r="W5034">
        <f>IFERROR(VLOOKUP(L5034,Tablas_Equivalencia!$D$3:$E$9,2,FALSE),"Sin dato")</f>
        <v/>
      </c>
      <c r="X5034">
        <f>IF(I5034=1,"Varón","Mujer")</f>
        <v/>
      </c>
      <c r="Y5034">
        <f>IFERROR(VLOOKUP(M5034,Tablas_Equivalencia!$G$3:$H$6,2,FALSE),"Sin dato")</f>
        <v/>
      </c>
      <c r="Z5034">
        <f>IF(J5034&lt;=24,"18-24","25-29")</f>
        <v/>
      </c>
      <c r="AA5034">
        <f>IF(M5034&lt;&gt;1,"",IF(P5034=2,1,0))</f>
        <v/>
      </c>
      <c r="AB5034">
        <f>IF(M5034&lt;&gt;1,"",IF(O5034&gt;=2,1,0))</f>
        <v/>
      </c>
      <c r="AC5034">
        <f>IF(M5034&lt;&gt;1,"",IF(OR(Q5034=999,Q5034=""),"",IF(OR(Q5034&lt;35,Q5034&gt;48),1,0)))</f>
        <v/>
      </c>
      <c r="AD5034">
        <f>IF(COUNT(AA5034:AC5034)&lt;3,"",SUM(AA5034:AC5034))</f>
        <v/>
      </c>
      <c r="AE5034">
        <f>IF(L5034&gt;=4,2,IF(L5034&gt;=2,1,0))</f>
        <v/>
      </c>
      <c r="AF5034">
        <f>IF(L5034&gt;=5,1,0)</f>
        <v/>
      </c>
      <c r="AG5034">
        <f>AE5034+AF5034</f>
        <v/>
      </c>
      <c r="AH5034" s="15">
        <f>IF(M5034&lt;&gt;1,"",IF(OR(R5034=-9,R5034=""),"",R5034))</f>
        <v/>
      </c>
      <c r="AI5034">
        <f>IF(M5034&lt;&gt;1,"",IF(OR(Q5034=999,Q5034=""),"",Q5034))</f>
        <v/>
      </c>
    </row>
    <row r="5035">
      <c r="A5035" t="inlineStr">
        <is>
          <t>TQRMNOP127091</t>
        </is>
      </c>
      <c r="B5035" t="n">
        <v>2025</v>
      </c>
      <c r="C5035" t="n">
        <v>1</v>
      </c>
      <c r="D5035" t="n">
        <v>43</v>
      </c>
      <c r="E5035" t="inlineStr">
        <is>
          <t>S</t>
        </is>
      </c>
      <c r="F5035" t="n">
        <v>17</v>
      </c>
      <c r="G5035" t="n">
        <v>1050</v>
      </c>
      <c r="H5035" t="n">
        <v>3</v>
      </c>
      <c r="I5035" t="n">
        <v>1</v>
      </c>
      <c r="J5035" t="n">
        <v>26</v>
      </c>
      <c r="K5035" t="n">
        <v>2</v>
      </c>
      <c r="L5035" t="n">
        <v>3</v>
      </c>
      <c r="M5035" t="n">
        <v>1</v>
      </c>
      <c r="N5035" t="n">
        <v>3</v>
      </c>
      <c r="O5035" t="n">
        <v>1</v>
      </c>
      <c r="P5035" t="n">
        <v>1</v>
      </c>
      <c r="Q5035" t="n">
        <v>31</v>
      </c>
      <c r="R5035" s="15" t="n">
        <v>568000</v>
      </c>
      <c r="S5035" s="15" t="n">
        <v>0</v>
      </c>
      <c r="T5035" s="15" t="n">
        <v>568000</v>
      </c>
      <c r="U5035" s="15" t="n">
        <v>55100</v>
      </c>
      <c r="V5035">
        <f>IFERROR(VLOOKUP(D5035,Tablas_Equivalencia!$A$3:$B$8,2,FALSE),"Sin dato")</f>
        <v/>
      </c>
      <c r="W5035">
        <f>IFERROR(VLOOKUP(L5035,Tablas_Equivalencia!$D$3:$E$9,2,FALSE),"Sin dato")</f>
        <v/>
      </c>
      <c r="X5035">
        <f>IF(I5035=1,"Varón","Mujer")</f>
        <v/>
      </c>
      <c r="Y5035">
        <f>IFERROR(VLOOKUP(M5035,Tablas_Equivalencia!$G$3:$H$6,2,FALSE),"Sin dato")</f>
        <v/>
      </c>
      <c r="Z5035">
        <f>IF(J5035&lt;=24,"18-24","25-29")</f>
        <v/>
      </c>
      <c r="AA5035">
        <f>IF(M5035&lt;&gt;1,"",IF(P5035=2,1,0))</f>
        <v/>
      </c>
      <c r="AB5035">
        <f>IF(M5035&lt;&gt;1,"",IF(O5035&gt;=2,1,0))</f>
        <v/>
      </c>
      <c r="AC5035">
        <f>IF(M5035&lt;&gt;1,"",IF(OR(Q5035=999,Q5035=""),"",IF(OR(Q5035&lt;35,Q5035&gt;48),1,0)))</f>
        <v/>
      </c>
      <c r="AD5035">
        <f>IF(COUNT(AA5035:AC5035)&lt;3,"",SUM(AA5035:AC5035))</f>
        <v/>
      </c>
      <c r="AE5035">
        <f>IF(L5035&gt;=4,2,IF(L5035&gt;=2,1,0))</f>
        <v/>
      </c>
      <c r="AF5035">
        <f>IF(L5035&gt;=5,1,0)</f>
        <v/>
      </c>
      <c r="AG5035">
        <f>AE5035+AF5035</f>
        <v/>
      </c>
      <c r="AH5035" s="15">
        <f>IF(M5035&lt;&gt;1,"",IF(OR(R5035=-9,R5035=""),"",R5035))</f>
        <v/>
      </c>
      <c r="AI5035">
        <f>IF(M5035&lt;&gt;1,"",IF(OR(Q5035=999,Q5035=""),"",Q5035))</f>
        <v/>
      </c>
    </row>
    <row r="5036">
      <c r="A5036" t="inlineStr">
        <is>
          <t>TQRMNOP127092</t>
        </is>
      </c>
      <c r="B5036" t="n">
        <v>2025</v>
      </c>
      <c r="C5036" t="n">
        <v>1</v>
      </c>
      <c r="D5036" t="n">
        <v>1</v>
      </c>
      <c r="E5036" t="inlineStr">
        <is>
          <t>S</t>
        </is>
      </c>
      <c r="F5036" t="n">
        <v>33</v>
      </c>
      <c r="G5036" t="n">
        <v>1813</v>
      </c>
      <c r="H5036" t="n">
        <v>2</v>
      </c>
      <c r="I5036" t="n">
        <v>2</v>
      </c>
      <c r="J5036" t="n">
        <v>21</v>
      </c>
      <c r="K5036" t="n">
        <v>2</v>
      </c>
      <c r="L5036" t="n">
        <v>6</v>
      </c>
      <c r="M5036" t="n">
        <v>2</v>
      </c>
      <c r="R5036" s="15" t="n">
        <v>0</v>
      </c>
      <c r="S5036" s="15" t="n">
        <v>0</v>
      </c>
      <c r="T5036" s="15" t="n">
        <v>0</v>
      </c>
      <c r="U5036" s="15" t="n">
        <v>117200</v>
      </c>
      <c r="V5036">
        <f>IFERROR(VLOOKUP(D5036,Tablas_Equivalencia!$A$3:$B$8,2,FALSE),"Sin dato")</f>
        <v/>
      </c>
      <c r="W5036">
        <f>IFERROR(VLOOKUP(L5036,Tablas_Equivalencia!$D$3:$E$9,2,FALSE),"Sin dato")</f>
        <v/>
      </c>
      <c r="X5036">
        <f>IF(I5036=1,"Varón","Mujer")</f>
        <v/>
      </c>
      <c r="Y5036">
        <f>IFERROR(VLOOKUP(M5036,Tablas_Equivalencia!$G$3:$H$6,2,FALSE),"Sin dato")</f>
        <v/>
      </c>
      <c r="Z5036">
        <f>IF(J5036&lt;=24,"18-24","25-29")</f>
        <v/>
      </c>
      <c r="AA5036">
        <f>IF(M5036&lt;&gt;1,"",IF(P5036=2,1,0))</f>
        <v/>
      </c>
      <c r="AB5036">
        <f>IF(M5036&lt;&gt;1,"",IF(O5036&gt;=2,1,0))</f>
        <v/>
      </c>
      <c r="AC5036">
        <f>IF(M5036&lt;&gt;1,"",IF(OR(Q5036=999,Q5036=""),"",IF(OR(Q5036&lt;35,Q5036&gt;48),1,0)))</f>
        <v/>
      </c>
      <c r="AD5036">
        <f>IF(COUNT(AA5036:AC5036)&lt;3,"",SUM(AA5036:AC5036))</f>
        <v/>
      </c>
      <c r="AE5036">
        <f>IF(L5036&gt;=4,2,IF(L5036&gt;=2,1,0))</f>
        <v/>
      </c>
      <c r="AF5036">
        <f>IF(L5036&gt;=5,1,0)</f>
        <v/>
      </c>
      <c r="AG5036">
        <f>AE5036+AF5036</f>
        <v/>
      </c>
      <c r="AH5036" s="15">
        <f>IF(M5036&lt;&gt;1,"",IF(OR(R5036=-9,R5036=""),"",R5036))</f>
        <v/>
      </c>
      <c r="AI5036">
        <f>IF(M5036&lt;&gt;1,"",IF(OR(Q5036=999,Q5036=""),"",Q5036))</f>
        <v/>
      </c>
    </row>
    <row r="5037">
      <c r="A5037" t="inlineStr">
        <is>
          <t>TQRMNOP127101</t>
        </is>
      </c>
      <c r="B5037" t="n">
        <v>2025</v>
      </c>
      <c r="C5037" t="n">
        <v>1</v>
      </c>
      <c r="D5037" t="n">
        <v>41</v>
      </c>
      <c r="E5037" t="inlineStr">
        <is>
          <t>N</t>
        </is>
      </c>
      <c r="F5037" t="n">
        <v>12</v>
      </c>
      <c r="G5037" t="n">
        <v>732</v>
      </c>
      <c r="H5037" t="n">
        <v>3</v>
      </c>
      <c r="I5037" t="n">
        <v>1</v>
      </c>
      <c r="J5037" t="n">
        <v>20</v>
      </c>
      <c r="K5037" t="n">
        <v>2</v>
      </c>
      <c r="L5037" t="n">
        <v>4</v>
      </c>
      <c r="M5037" t="n">
        <v>3</v>
      </c>
      <c r="R5037" s="15" t="n">
        <v>0</v>
      </c>
      <c r="S5037" s="15" t="n">
        <v>0</v>
      </c>
      <c r="T5037" s="15" t="n">
        <v>0</v>
      </c>
      <c r="U5037" s="15" t="n">
        <v>148400</v>
      </c>
      <c r="V5037">
        <f>IFERROR(VLOOKUP(D5037,Tablas_Equivalencia!$A$3:$B$8,2,FALSE),"Sin dato")</f>
        <v/>
      </c>
      <c r="W5037">
        <f>IFERROR(VLOOKUP(L5037,Tablas_Equivalencia!$D$3:$E$9,2,FALSE),"Sin dato")</f>
        <v/>
      </c>
      <c r="X5037">
        <f>IF(I5037=1,"Varón","Mujer")</f>
        <v/>
      </c>
      <c r="Y5037">
        <f>IFERROR(VLOOKUP(M5037,Tablas_Equivalencia!$G$3:$H$6,2,FALSE),"Sin dato")</f>
        <v/>
      </c>
      <c r="Z5037">
        <f>IF(J5037&lt;=24,"18-24","25-29")</f>
        <v/>
      </c>
      <c r="AA5037">
        <f>IF(M5037&lt;&gt;1,"",IF(P5037=2,1,0))</f>
        <v/>
      </c>
      <c r="AB5037">
        <f>IF(M5037&lt;&gt;1,"",IF(O5037&gt;=2,1,0))</f>
        <v/>
      </c>
      <c r="AC5037">
        <f>IF(M5037&lt;&gt;1,"",IF(OR(Q5037=999,Q5037=""),"",IF(OR(Q5037&lt;35,Q5037&gt;48),1,0)))</f>
        <v/>
      </c>
      <c r="AD5037">
        <f>IF(COUNT(AA5037:AC5037)&lt;3,"",SUM(AA5037:AC5037))</f>
        <v/>
      </c>
      <c r="AE5037">
        <f>IF(L5037&gt;=4,2,IF(L5037&gt;=2,1,0))</f>
        <v/>
      </c>
      <c r="AF5037">
        <f>IF(L5037&gt;=5,1,0)</f>
        <v/>
      </c>
      <c r="AG5037">
        <f>AE5037+AF5037</f>
        <v/>
      </c>
      <c r="AH5037" s="15">
        <f>IF(M5037&lt;&gt;1,"",IF(OR(R5037=-9,R5037=""),"",R5037))</f>
        <v/>
      </c>
      <c r="AI5037">
        <f>IF(M5037&lt;&gt;1,"",IF(OR(Q5037=999,Q5037=""),"",Q5037))</f>
        <v/>
      </c>
    </row>
    <row r="5038">
      <c r="A5038" t="inlineStr">
        <is>
          <t>TQRMNOP127104</t>
        </is>
      </c>
      <c r="B5038" t="n">
        <v>2025</v>
      </c>
      <c r="C5038" t="n">
        <v>1</v>
      </c>
      <c r="D5038" t="n">
        <v>1</v>
      </c>
      <c r="E5038" t="inlineStr">
        <is>
          <t>S</t>
        </is>
      </c>
      <c r="F5038" t="n">
        <v>33</v>
      </c>
      <c r="G5038" t="n">
        <v>1526</v>
      </c>
      <c r="H5038" t="n">
        <v>3</v>
      </c>
      <c r="I5038" t="n">
        <v>2</v>
      </c>
      <c r="J5038" t="n">
        <v>29</v>
      </c>
      <c r="K5038" t="n">
        <v>1</v>
      </c>
      <c r="L5038" t="n">
        <v>6</v>
      </c>
      <c r="M5038" t="n">
        <v>1</v>
      </c>
      <c r="N5038" t="n">
        <v>2</v>
      </c>
      <c r="O5038" t="n">
        <v>1</v>
      </c>
      <c r="P5038" t="n">
        <v>1</v>
      </c>
      <c r="Q5038" t="n">
        <v>27</v>
      </c>
      <c r="R5038" s="15" t="n">
        <v>749000</v>
      </c>
      <c r="S5038" s="15" t="n">
        <v>0</v>
      </c>
      <c r="T5038" s="15" t="n">
        <v>749000</v>
      </c>
      <c r="U5038" s="15" t="n">
        <v>178400</v>
      </c>
      <c r="V5038">
        <f>IFERROR(VLOOKUP(D5038,Tablas_Equivalencia!$A$3:$B$8,2,FALSE),"Sin dato")</f>
        <v/>
      </c>
      <c r="W5038">
        <f>IFERROR(VLOOKUP(L5038,Tablas_Equivalencia!$D$3:$E$9,2,FALSE),"Sin dato")</f>
        <v/>
      </c>
      <c r="X5038">
        <f>IF(I5038=1,"Varón","Mujer")</f>
        <v/>
      </c>
      <c r="Y5038">
        <f>IFERROR(VLOOKUP(M5038,Tablas_Equivalencia!$G$3:$H$6,2,FALSE),"Sin dato")</f>
        <v/>
      </c>
      <c r="Z5038">
        <f>IF(J5038&lt;=24,"18-24","25-29")</f>
        <v/>
      </c>
      <c r="AA5038">
        <f>IF(M5038&lt;&gt;1,"",IF(P5038=2,1,0))</f>
        <v/>
      </c>
      <c r="AB5038">
        <f>IF(M5038&lt;&gt;1,"",IF(O5038&gt;=2,1,0))</f>
        <v/>
      </c>
      <c r="AC5038">
        <f>IF(M5038&lt;&gt;1,"",IF(OR(Q5038=999,Q5038=""),"",IF(OR(Q5038&lt;35,Q5038&gt;48),1,0)))</f>
        <v/>
      </c>
      <c r="AD5038">
        <f>IF(COUNT(AA5038:AC5038)&lt;3,"",SUM(AA5038:AC5038))</f>
        <v/>
      </c>
      <c r="AE5038">
        <f>IF(L5038&gt;=4,2,IF(L5038&gt;=2,1,0))</f>
        <v/>
      </c>
      <c r="AF5038">
        <f>IF(L5038&gt;=5,1,0)</f>
        <v/>
      </c>
      <c r="AG5038">
        <f>AE5038+AF5038</f>
        <v/>
      </c>
      <c r="AH5038" s="15">
        <f>IF(M5038&lt;&gt;1,"",IF(OR(R5038=-9,R5038=""),"",R5038))</f>
        <v/>
      </c>
      <c r="AI5038">
        <f>IF(M5038&lt;&gt;1,"",IF(OR(Q5038=999,Q5038=""),"",Q5038))</f>
        <v/>
      </c>
    </row>
    <row r="5039">
      <c r="A5039" t="inlineStr">
        <is>
          <t>TQRMNOP127105</t>
        </is>
      </c>
      <c r="B5039" t="n">
        <v>2025</v>
      </c>
      <c r="C5039" t="n">
        <v>1</v>
      </c>
      <c r="D5039" t="n">
        <v>1</v>
      </c>
      <c r="E5039" t="inlineStr">
        <is>
          <t>S</t>
        </is>
      </c>
      <c r="F5039" t="n">
        <v>33</v>
      </c>
      <c r="G5039" t="n">
        <v>1188</v>
      </c>
      <c r="H5039" t="n">
        <v>2</v>
      </c>
      <c r="I5039" t="n">
        <v>2</v>
      </c>
      <c r="J5039" t="n">
        <v>25</v>
      </c>
      <c r="K5039" t="n">
        <v>2</v>
      </c>
      <c r="L5039" t="n">
        <v>4</v>
      </c>
      <c r="M5039" t="n">
        <v>1</v>
      </c>
      <c r="N5039" t="n">
        <v>4</v>
      </c>
      <c r="O5039" t="n">
        <v>2</v>
      </c>
      <c r="P5039" t="n">
        <v>1</v>
      </c>
      <c r="Q5039" t="n">
        <v>34</v>
      </c>
      <c r="R5039" s="15" t="n">
        <v>807000</v>
      </c>
      <c r="S5039" s="15" t="n">
        <v>0</v>
      </c>
      <c r="T5039" s="15" t="n">
        <v>807000</v>
      </c>
      <c r="U5039" s="15" t="n">
        <v>126900</v>
      </c>
      <c r="V5039">
        <f>IFERROR(VLOOKUP(D5039,Tablas_Equivalencia!$A$3:$B$8,2,FALSE),"Sin dato")</f>
        <v/>
      </c>
      <c r="W5039">
        <f>IFERROR(VLOOKUP(L5039,Tablas_Equivalencia!$D$3:$E$9,2,FALSE),"Sin dato")</f>
        <v/>
      </c>
      <c r="X5039">
        <f>IF(I5039=1,"Varón","Mujer")</f>
        <v/>
      </c>
      <c r="Y5039">
        <f>IFERROR(VLOOKUP(M5039,Tablas_Equivalencia!$G$3:$H$6,2,FALSE),"Sin dato")</f>
        <v/>
      </c>
      <c r="Z5039">
        <f>IF(J5039&lt;=24,"18-24","25-29")</f>
        <v/>
      </c>
      <c r="AA5039">
        <f>IF(M5039&lt;&gt;1,"",IF(P5039=2,1,0))</f>
        <v/>
      </c>
      <c r="AB5039">
        <f>IF(M5039&lt;&gt;1,"",IF(O5039&gt;=2,1,0))</f>
        <v/>
      </c>
      <c r="AC5039">
        <f>IF(M5039&lt;&gt;1,"",IF(OR(Q5039=999,Q5039=""),"",IF(OR(Q5039&lt;35,Q5039&gt;48),1,0)))</f>
        <v/>
      </c>
      <c r="AD5039">
        <f>IF(COUNT(AA5039:AC5039)&lt;3,"",SUM(AA5039:AC5039))</f>
        <v/>
      </c>
      <c r="AE5039">
        <f>IF(L5039&gt;=4,2,IF(L5039&gt;=2,1,0))</f>
        <v/>
      </c>
      <c r="AF5039">
        <f>IF(L5039&gt;=5,1,0)</f>
        <v/>
      </c>
      <c r="AG5039">
        <f>AE5039+AF5039</f>
        <v/>
      </c>
      <c r="AH5039" s="15">
        <f>IF(M5039&lt;&gt;1,"",IF(OR(R5039=-9,R5039=""),"",R5039))</f>
        <v/>
      </c>
      <c r="AI5039">
        <f>IF(M5039&lt;&gt;1,"",IF(OR(Q5039=999,Q5039=""),"",Q5039))</f>
        <v/>
      </c>
    </row>
    <row r="5040">
      <c r="A5040" t="inlineStr">
        <is>
          <t>TQRMNOP127111</t>
        </is>
      </c>
      <c r="B5040" t="n">
        <v>2025</v>
      </c>
      <c r="C5040" t="n">
        <v>1</v>
      </c>
      <c r="D5040" t="n">
        <v>43</v>
      </c>
      <c r="E5040" t="inlineStr">
        <is>
          <t>S</t>
        </is>
      </c>
      <c r="F5040" t="n">
        <v>20</v>
      </c>
      <c r="G5040" t="n">
        <v>1181</v>
      </c>
      <c r="H5040" t="n">
        <v>3</v>
      </c>
      <c r="I5040" t="n">
        <v>1</v>
      </c>
      <c r="J5040" t="n">
        <v>20</v>
      </c>
      <c r="K5040" t="n">
        <v>2</v>
      </c>
      <c r="L5040" t="n">
        <v>3</v>
      </c>
      <c r="M5040" t="n">
        <v>1</v>
      </c>
      <c r="N5040" t="n">
        <v>3</v>
      </c>
      <c r="O5040" t="n">
        <v>1</v>
      </c>
      <c r="P5040" t="n">
        <v>2</v>
      </c>
      <c r="Q5040" t="n">
        <v>24</v>
      </c>
      <c r="R5040" s="15" t="n">
        <v>407000</v>
      </c>
      <c r="S5040" s="15" t="n">
        <v>0</v>
      </c>
      <c r="T5040" s="15" t="n">
        <v>407000</v>
      </c>
      <c r="U5040" s="15" t="n">
        <v>90800</v>
      </c>
      <c r="V5040">
        <f>IFERROR(VLOOKUP(D5040,Tablas_Equivalencia!$A$3:$B$8,2,FALSE),"Sin dato")</f>
        <v/>
      </c>
      <c r="W5040">
        <f>IFERROR(VLOOKUP(L5040,Tablas_Equivalencia!$D$3:$E$9,2,FALSE),"Sin dato")</f>
        <v/>
      </c>
      <c r="X5040">
        <f>IF(I5040=1,"Varón","Mujer")</f>
        <v/>
      </c>
      <c r="Y5040">
        <f>IFERROR(VLOOKUP(M5040,Tablas_Equivalencia!$G$3:$H$6,2,FALSE),"Sin dato")</f>
        <v/>
      </c>
      <c r="Z5040">
        <f>IF(J5040&lt;=24,"18-24","25-29")</f>
        <v/>
      </c>
      <c r="AA5040">
        <f>IF(M5040&lt;&gt;1,"",IF(P5040=2,1,0))</f>
        <v/>
      </c>
      <c r="AB5040">
        <f>IF(M5040&lt;&gt;1,"",IF(O5040&gt;=2,1,0))</f>
        <v/>
      </c>
      <c r="AC5040">
        <f>IF(M5040&lt;&gt;1,"",IF(OR(Q5040=999,Q5040=""),"",IF(OR(Q5040&lt;35,Q5040&gt;48),1,0)))</f>
        <v/>
      </c>
      <c r="AD5040">
        <f>IF(COUNT(AA5040:AC5040)&lt;3,"",SUM(AA5040:AC5040))</f>
        <v/>
      </c>
      <c r="AE5040">
        <f>IF(L5040&gt;=4,2,IF(L5040&gt;=2,1,0))</f>
        <v/>
      </c>
      <c r="AF5040">
        <f>IF(L5040&gt;=5,1,0)</f>
        <v/>
      </c>
      <c r="AG5040">
        <f>AE5040+AF5040</f>
        <v/>
      </c>
      <c r="AH5040" s="15">
        <f>IF(M5040&lt;&gt;1,"",IF(OR(R5040=-9,R5040=""),"",R5040))</f>
        <v/>
      </c>
      <c r="AI5040">
        <f>IF(M5040&lt;&gt;1,"",IF(OR(Q5040=999,Q5040=""),"",Q5040))</f>
        <v/>
      </c>
    </row>
    <row r="5041">
      <c r="A5041" t="inlineStr">
        <is>
          <t>TQRMNOP127112</t>
        </is>
      </c>
      <c r="B5041" t="n">
        <v>2025</v>
      </c>
      <c r="C5041" t="n">
        <v>1</v>
      </c>
      <c r="D5041" t="n">
        <v>1</v>
      </c>
      <c r="E5041" t="inlineStr">
        <is>
          <t>S</t>
        </is>
      </c>
      <c r="F5041" t="n">
        <v>32</v>
      </c>
      <c r="G5041" t="n">
        <v>1330</v>
      </c>
      <c r="H5041" t="n">
        <v>10</v>
      </c>
      <c r="I5041" t="n">
        <v>1</v>
      </c>
      <c r="J5041" t="n">
        <v>22</v>
      </c>
      <c r="K5041" t="n">
        <v>1</v>
      </c>
      <c r="L5041" t="n">
        <v>5</v>
      </c>
      <c r="M5041" t="n">
        <v>1</v>
      </c>
      <c r="N5041" t="n">
        <v>2</v>
      </c>
      <c r="O5041" t="n">
        <v>1</v>
      </c>
      <c r="P5041" t="n">
        <v>1</v>
      </c>
      <c r="Q5041" t="n">
        <v>20</v>
      </c>
      <c r="R5041" s="15" t="n">
        <v>984000</v>
      </c>
      <c r="S5041" s="15" t="n">
        <v>0</v>
      </c>
      <c r="T5041" s="15" t="n">
        <v>984000</v>
      </c>
      <c r="U5041" s="15" t="n">
        <v>73700</v>
      </c>
      <c r="V5041">
        <f>IFERROR(VLOOKUP(D5041,Tablas_Equivalencia!$A$3:$B$8,2,FALSE),"Sin dato")</f>
        <v/>
      </c>
      <c r="W5041">
        <f>IFERROR(VLOOKUP(L5041,Tablas_Equivalencia!$D$3:$E$9,2,FALSE),"Sin dato")</f>
        <v/>
      </c>
      <c r="X5041">
        <f>IF(I5041=1,"Varón","Mujer")</f>
        <v/>
      </c>
      <c r="Y5041">
        <f>IFERROR(VLOOKUP(M5041,Tablas_Equivalencia!$G$3:$H$6,2,FALSE),"Sin dato")</f>
        <v/>
      </c>
      <c r="Z5041">
        <f>IF(J5041&lt;=24,"18-24","25-29")</f>
        <v/>
      </c>
      <c r="AA5041">
        <f>IF(M5041&lt;&gt;1,"",IF(P5041=2,1,0))</f>
        <v/>
      </c>
      <c r="AB5041">
        <f>IF(M5041&lt;&gt;1,"",IF(O5041&gt;=2,1,0))</f>
        <v/>
      </c>
      <c r="AC5041">
        <f>IF(M5041&lt;&gt;1,"",IF(OR(Q5041=999,Q5041=""),"",IF(OR(Q5041&lt;35,Q5041&gt;48),1,0)))</f>
        <v/>
      </c>
      <c r="AD5041">
        <f>IF(COUNT(AA5041:AC5041)&lt;3,"",SUM(AA5041:AC5041))</f>
        <v/>
      </c>
      <c r="AE5041">
        <f>IF(L5041&gt;=4,2,IF(L5041&gt;=2,1,0))</f>
        <v/>
      </c>
      <c r="AF5041">
        <f>IF(L5041&gt;=5,1,0)</f>
        <v/>
      </c>
      <c r="AG5041">
        <f>AE5041+AF5041</f>
        <v/>
      </c>
      <c r="AH5041" s="15">
        <f>IF(M5041&lt;&gt;1,"",IF(OR(R5041=-9,R5041=""),"",R5041))</f>
        <v/>
      </c>
      <c r="AI5041">
        <f>IF(M5041&lt;&gt;1,"",IF(OR(Q5041=999,Q5041=""),"",Q5041))</f>
        <v/>
      </c>
    </row>
    <row r="5042">
      <c r="A5042" t="inlineStr">
        <is>
          <t>TQRMNOP127117</t>
        </is>
      </c>
      <c r="B5042" t="n">
        <v>2025</v>
      </c>
      <c r="C5042" t="n">
        <v>1</v>
      </c>
      <c r="D5042" t="n">
        <v>1</v>
      </c>
      <c r="E5042" t="inlineStr">
        <is>
          <t>S</t>
        </is>
      </c>
      <c r="F5042" t="n">
        <v>32</v>
      </c>
      <c r="G5042" t="n">
        <v>1610</v>
      </c>
      <c r="H5042" t="n">
        <v>3</v>
      </c>
      <c r="I5042" t="n">
        <v>2</v>
      </c>
      <c r="J5042" t="n">
        <v>23</v>
      </c>
      <c r="K5042" t="n">
        <v>2</v>
      </c>
      <c r="L5042" t="n">
        <v>2</v>
      </c>
      <c r="M5042" t="n">
        <v>3</v>
      </c>
      <c r="R5042" s="15" t="n">
        <v>0</v>
      </c>
      <c r="S5042" s="15" t="n">
        <v>0</v>
      </c>
      <c r="T5042" s="15" t="n">
        <v>0</v>
      </c>
      <c r="U5042" s="15" t="n">
        <v>172100</v>
      </c>
      <c r="V5042">
        <f>IFERROR(VLOOKUP(D5042,Tablas_Equivalencia!$A$3:$B$8,2,FALSE),"Sin dato")</f>
        <v/>
      </c>
      <c r="W5042">
        <f>IFERROR(VLOOKUP(L5042,Tablas_Equivalencia!$D$3:$E$9,2,FALSE),"Sin dato")</f>
        <v/>
      </c>
      <c r="X5042">
        <f>IF(I5042=1,"Varón","Mujer")</f>
        <v/>
      </c>
      <c r="Y5042">
        <f>IFERROR(VLOOKUP(M5042,Tablas_Equivalencia!$G$3:$H$6,2,FALSE),"Sin dato")</f>
        <v/>
      </c>
      <c r="Z5042">
        <f>IF(J5042&lt;=24,"18-24","25-29")</f>
        <v/>
      </c>
      <c r="AA5042">
        <f>IF(M5042&lt;&gt;1,"",IF(P5042=2,1,0))</f>
        <v/>
      </c>
      <c r="AB5042">
        <f>IF(M5042&lt;&gt;1,"",IF(O5042&gt;=2,1,0))</f>
        <v/>
      </c>
      <c r="AC5042">
        <f>IF(M5042&lt;&gt;1,"",IF(OR(Q5042=999,Q5042=""),"",IF(OR(Q5042&lt;35,Q5042&gt;48),1,0)))</f>
        <v/>
      </c>
      <c r="AD5042">
        <f>IF(COUNT(AA5042:AC5042)&lt;3,"",SUM(AA5042:AC5042))</f>
        <v/>
      </c>
      <c r="AE5042">
        <f>IF(L5042&gt;=4,2,IF(L5042&gt;=2,1,0))</f>
        <v/>
      </c>
      <c r="AF5042">
        <f>IF(L5042&gt;=5,1,0)</f>
        <v/>
      </c>
      <c r="AG5042">
        <f>AE5042+AF5042</f>
        <v/>
      </c>
      <c r="AH5042" s="15">
        <f>IF(M5042&lt;&gt;1,"",IF(OR(R5042=-9,R5042=""),"",R5042))</f>
        <v/>
      </c>
      <c r="AI5042">
        <f>IF(M5042&lt;&gt;1,"",IF(OR(Q5042=999,Q5042=""),"",Q5042))</f>
        <v/>
      </c>
    </row>
    <row r="5043">
      <c r="A5043" t="inlineStr">
        <is>
          <t>TQRMNOP127120</t>
        </is>
      </c>
      <c r="B5043" t="n">
        <v>2025</v>
      </c>
      <c r="C5043" t="n">
        <v>1</v>
      </c>
      <c r="D5043" t="n">
        <v>1</v>
      </c>
      <c r="E5043" t="inlineStr">
        <is>
          <t>S</t>
        </is>
      </c>
      <c r="F5043" t="n">
        <v>32</v>
      </c>
      <c r="G5043" t="n">
        <v>1765</v>
      </c>
      <c r="H5043" t="n">
        <v>3</v>
      </c>
      <c r="I5043" t="n">
        <v>2</v>
      </c>
      <c r="J5043" t="n">
        <v>25</v>
      </c>
      <c r="K5043" t="n">
        <v>2</v>
      </c>
      <c r="L5043" t="n">
        <v>6</v>
      </c>
      <c r="M5043" t="n">
        <v>3</v>
      </c>
      <c r="R5043" s="15" t="n">
        <v>0</v>
      </c>
      <c r="S5043" s="15" t="n">
        <v>0</v>
      </c>
      <c r="T5043" s="15" t="n">
        <v>0</v>
      </c>
      <c r="U5043" s="15" t="n">
        <v>373000</v>
      </c>
      <c r="V5043">
        <f>IFERROR(VLOOKUP(D5043,Tablas_Equivalencia!$A$3:$B$8,2,FALSE),"Sin dato")</f>
        <v/>
      </c>
      <c r="W5043">
        <f>IFERROR(VLOOKUP(L5043,Tablas_Equivalencia!$D$3:$E$9,2,FALSE),"Sin dato")</f>
        <v/>
      </c>
      <c r="X5043">
        <f>IF(I5043=1,"Varón","Mujer")</f>
        <v/>
      </c>
      <c r="Y5043">
        <f>IFERROR(VLOOKUP(M5043,Tablas_Equivalencia!$G$3:$H$6,2,FALSE),"Sin dato")</f>
        <v/>
      </c>
      <c r="Z5043">
        <f>IF(J5043&lt;=24,"18-24","25-29")</f>
        <v/>
      </c>
      <c r="AA5043">
        <f>IF(M5043&lt;&gt;1,"",IF(P5043=2,1,0))</f>
        <v/>
      </c>
      <c r="AB5043">
        <f>IF(M5043&lt;&gt;1,"",IF(O5043&gt;=2,1,0))</f>
        <v/>
      </c>
      <c r="AC5043">
        <f>IF(M5043&lt;&gt;1,"",IF(OR(Q5043=999,Q5043=""),"",IF(OR(Q5043&lt;35,Q5043&gt;48),1,0)))</f>
        <v/>
      </c>
      <c r="AD5043">
        <f>IF(COUNT(AA5043:AC5043)&lt;3,"",SUM(AA5043:AC5043))</f>
        <v/>
      </c>
      <c r="AE5043">
        <f>IF(L5043&gt;=4,2,IF(L5043&gt;=2,1,0))</f>
        <v/>
      </c>
      <c r="AF5043">
        <f>IF(L5043&gt;=5,1,0)</f>
        <v/>
      </c>
      <c r="AG5043">
        <f>AE5043+AF5043</f>
        <v/>
      </c>
      <c r="AH5043" s="15">
        <f>IF(M5043&lt;&gt;1,"",IF(OR(R5043=-9,R5043=""),"",R5043))</f>
        <v/>
      </c>
      <c r="AI5043">
        <f>IF(M5043&lt;&gt;1,"",IF(OR(Q5043=999,Q5043=""),"",Q5043))</f>
        <v/>
      </c>
    </row>
    <row r="5044">
      <c r="A5044" t="inlineStr">
        <is>
          <t>TQRMNOP127121</t>
        </is>
      </c>
      <c r="B5044" t="n">
        <v>2025</v>
      </c>
      <c r="C5044" t="n">
        <v>1</v>
      </c>
      <c r="D5044" t="n">
        <v>1</v>
      </c>
      <c r="E5044" t="inlineStr">
        <is>
          <t>S</t>
        </is>
      </c>
      <c r="F5044" t="n">
        <v>32</v>
      </c>
      <c r="G5044" t="n">
        <v>1088</v>
      </c>
      <c r="H5044" t="n">
        <v>3</v>
      </c>
      <c r="I5044" t="n">
        <v>1</v>
      </c>
      <c r="J5044" t="n">
        <v>18</v>
      </c>
      <c r="K5044" t="n">
        <v>1</v>
      </c>
      <c r="L5044" t="n">
        <v>4</v>
      </c>
      <c r="M5044" t="n">
        <v>1</v>
      </c>
      <c r="N5044" t="n">
        <v>3</v>
      </c>
      <c r="O5044" t="n">
        <v>1</v>
      </c>
      <c r="P5044" t="n">
        <v>2</v>
      </c>
      <c r="Q5044" t="n">
        <v>48</v>
      </c>
      <c r="R5044" s="15" t="n">
        <v>745000</v>
      </c>
      <c r="S5044" s="15" t="n">
        <v>58000</v>
      </c>
      <c r="T5044" s="15" t="n">
        <v>803000</v>
      </c>
      <c r="U5044" s="15" t="n">
        <v>138600</v>
      </c>
      <c r="V5044">
        <f>IFERROR(VLOOKUP(D5044,Tablas_Equivalencia!$A$3:$B$8,2,FALSE),"Sin dato")</f>
        <v/>
      </c>
      <c r="W5044">
        <f>IFERROR(VLOOKUP(L5044,Tablas_Equivalencia!$D$3:$E$9,2,FALSE),"Sin dato")</f>
        <v/>
      </c>
      <c r="X5044">
        <f>IF(I5044=1,"Varón","Mujer")</f>
        <v/>
      </c>
      <c r="Y5044">
        <f>IFERROR(VLOOKUP(M5044,Tablas_Equivalencia!$G$3:$H$6,2,FALSE),"Sin dato")</f>
        <v/>
      </c>
      <c r="Z5044">
        <f>IF(J5044&lt;=24,"18-24","25-29")</f>
        <v/>
      </c>
      <c r="AA5044">
        <f>IF(M5044&lt;&gt;1,"",IF(P5044=2,1,0))</f>
        <v/>
      </c>
      <c r="AB5044">
        <f>IF(M5044&lt;&gt;1,"",IF(O5044&gt;=2,1,0))</f>
        <v/>
      </c>
      <c r="AC5044">
        <f>IF(M5044&lt;&gt;1,"",IF(OR(Q5044=999,Q5044=""),"",IF(OR(Q5044&lt;35,Q5044&gt;48),1,0)))</f>
        <v/>
      </c>
      <c r="AD5044">
        <f>IF(COUNT(AA5044:AC5044)&lt;3,"",SUM(AA5044:AC5044))</f>
        <v/>
      </c>
      <c r="AE5044">
        <f>IF(L5044&gt;=4,2,IF(L5044&gt;=2,1,0))</f>
        <v/>
      </c>
      <c r="AF5044">
        <f>IF(L5044&gt;=5,1,0)</f>
        <v/>
      </c>
      <c r="AG5044">
        <f>AE5044+AF5044</f>
        <v/>
      </c>
      <c r="AH5044" s="15">
        <f>IF(M5044&lt;&gt;1,"",IF(OR(R5044=-9,R5044=""),"",R5044))</f>
        <v/>
      </c>
      <c r="AI5044">
        <f>IF(M5044&lt;&gt;1,"",IF(OR(Q5044=999,Q5044=""),"",Q5044))</f>
        <v/>
      </c>
    </row>
    <row r="5045">
      <c r="A5045" t="inlineStr">
        <is>
          <t>TQRMNOP127123</t>
        </is>
      </c>
      <c r="B5045" t="n">
        <v>2025</v>
      </c>
      <c r="C5045" t="n">
        <v>1</v>
      </c>
      <c r="D5045" t="n">
        <v>40</v>
      </c>
      <c r="E5045" t="inlineStr">
        <is>
          <t>S</t>
        </is>
      </c>
      <c r="F5045" t="n">
        <v>7</v>
      </c>
      <c r="G5045" t="n">
        <v>1344</v>
      </c>
      <c r="H5045" t="n">
        <v>2</v>
      </c>
      <c r="I5045" t="n">
        <v>2</v>
      </c>
      <c r="J5045" t="n">
        <v>21</v>
      </c>
      <c r="K5045" t="n">
        <v>1</v>
      </c>
      <c r="L5045" t="n">
        <v>2</v>
      </c>
      <c r="M5045" t="n">
        <v>1</v>
      </c>
      <c r="N5045" t="n">
        <v>3</v>
      </c>
      <c r="O5045" t="n">
        <v>2</v>
      </c>
      <c r="P5045" t="n">
        <v>2</v>
      </c>
      <c r="Q5045" t="n">
        <v>34</v>
      </c>
      <c r="R5045" s="15" t="n">
        <v>484000</v>
      </c>
      <c r="S5045" s="15" t="n">
        <v>134000</v>
      </c>
      <c r="T5045" s="15" t="n">
        <v>618000</v>
      </c>
      <c r="U5045" s="15" t="n">
        <v>191900</v>
      </c>
      <c r="V5045">
        <f>IFERROR(VLOOKUP(D5045,Tablas_Equivalencia!$A$3:$B$8,2,FALSE),"Sin dato")</f>
        <v/>
      </c>
      <c r="W5045">
        <f>IFERROR(VLOOKUP(L5045,Tablas_Equivalencia!$D$3:$E$9,2,FALSE),"Sin dato")</f>
        <v/>
      </c>
      <c r="X5045">
        <f>IF(I5045=1,"Varón","Mujer")</f>
        <v/>
      </c>
      <c r="Y5045">
        <f>IFERROR(VLOOKUP(M5045,Tablas_Equivalencia!$G$3:$H$6,2,FALSE),"Sin dato")</f>
        <v/>
      </c>
      <c r="Z5045">
        <f>IF(J5045&lt;=24,"18-24","25-29")</f>
        <v/>
      </c>
      <c r="AA5045">
        <f>IF(M5045&lt;&gt;1,"",IF(P5045=2,1,0))</f>
        <v/>
      </c>
      <c r="AB5045">
        <f>IF(M5045&lt;&gt;1,"",IF(O5045&gt;=2,1,0))</f>
        <v/>
      </c>
      <c r="AC5045">
        <f>IF(M5045&lt;&gt;1,"",IF(OR(Q5045=999,Q5045=""),"",IF(OR(Q5045&lt;35,Q5045&gt;48),1,0)))</f>
        <v/>
      </c>
      <c r="AD5045">
        <f>IF(COUNT(AA5045:AC5045)&lt;3,"",SUM(AA5045:AC5045))</f>
        <v/>
      </c>
      <c r="AE5045">
        <f>IF(L5045&gt;=4,2,IF(L5045&gt;=2,1,0))</f>
        <v/>
      </c>
      <c r="AF5045">
        <f>IF(L5045&gt;=5,1,0)</f>
        <v/>
      </c>
      <c r="AG5045">
        <f>AE5045+AF5045</f>
        <v/>
      </c>
      <c r="AH5045" s="15">
        <f>IF(M5045&lt;&gt;1,"",IF(OR(R5045=-9,R5045=""),"",R5045))</f>
        <v/>
      </c>
      <c r="AI5045">
        <f>IF(M5045&lt;&gt;1,"",IF(OR(Q5045=999,Q5045=""),"",Q5045))</f>
        <v/>
      </c>
    </row>
    <row r="5046">
      <c r="A5046" t="inlineStr">
        <is>
          <t>TQRMNOP127136</t>
        </is>
      </c>
      <c r="B5046" t="n">
        <v>2025</v>
      </c>
      <c r="C5046" t="n">
        <v>1</v>
      </c>
      <c r="D5046" t="n">
        <v>1</v>
      </c>
      <c r="E5046" t="inlineStr">
        <is>
          <t>S</t>
        </is>
      </c>
      <c r="F5046" t="n">
        <v>33</v>
      </c>
      <c r="G5046" t="n">
        <v>908</v>
      </c>
      <c r="H5046" t="n">
        <v>3</v>
      </c>
      <c r="I5046" t="n">
        <v>2</v>
      </c>
      <c r="J5046" t="n">
        <v>28</v>
      </c>
      <c r="K5046" t="n">
        <v>1</v>
      </c>
      <c r="L5046" t="n">
        <v>4</v>
      </c>
      <c r="M5046" t="n">
        <v>1</v>
      </c>
      <c r="N5046" t="n">
        <v>3</v>
      </c>
      <c r="O5046" t="n">
        <v>3</v>
      </c>
      <c r="P5046" t="n">
        <v>2</v>
      </c>
      <c r="Q5046" t="n">
        <v>20</v>
      </c>
      <c r="R5046" s="15" t="n">
        <v>416000</v>
      </c>
      <c r="S5046" s="15" t="n">
        <v>0</v>
      </c>
      <c r="T5046" s="15" t="n">
        <v>416000</v>
      </c>
      <c r="U5046" s="15" t="n">
        <v>198800</v>
      </c>
      <c r="V5046">
        <f>IFERROR(VLOOKUP(D5046,Tablas_Equivalencia!$A$3:$B$8,2,FALSE),"Sin dato")</f>
        <v/>
      </c>
      <c r="W5046">
        <f>IFERROR(VLOOKUP(L5046,Tablas_Equivalencia!$D$3:$E$9,2,FALSE),"Sin dato")</f>
        <v/>
      </c>
      <c r="X5046">
        <f>IF(I5046=1,"Varón","Mujer")</f>
        <v/>
      </c>
      <c r="Y5046">
        <f>IFERROR(VLOOKUP(M5046,Tablas_Equivalencia!$G$3:$H$6,2,FALSE),"Sin dato")</f>
        <v/>
      </c>
      <c r="Z5046">
        <f>IF(J5046&lt;=24,"18-24","25-29")</f>
        <v/>
      </c>
      <c r="AA5046">
        <f>IF(M5046&lt;&gt;1,"",IF(P5046=2,1,0))</f>
        <v/>
      </c>
      <c r="AB5046">
        <f>IF(M5046&lt;&gt;1,"",IF(O5046&gt;=2,1,0))</f>
        <v/>
      </c>
      <c r="AC5046">
        <f>IF(M5046&lt;&gt;1,"",IF(OR(Q5046=999,Q5046=""),"",IF(OR(Q5046&lt;35,Q5046&gt;48),1,0)))</f>
        <v/>
      </c>
      <c r="AD5046">
        <f>IF(COUNT(AA5046:AC5046)&lt;3,"",SUM(AA5046:AC5046))</f>
        <v/>
      </c>
      <c r="AE5046">
        <f>IF(L5046&gt;=4,2,IF(L5046&gt;=2,1,0))</f>
        <v/>
      </c>
      <c r="AF5046">
        <f>IF(L5046&gt;=5,1,0)</f>
        <v/>
      </c>
      <c r="AG5046">
        <f>AE5046+AF5046</f>
        <v/>
      </c>
      <c r="AH5046" s="15">
        <f>IF(M5046&lt;&gt;1,"",IF(OR(R5046=-9,R5046=""),"",R5046))</f>
        <v/>
      </c>
      <c r="AI5046">
        <f>IF(M5046&lt;&gt;1,"",IF(OR(Q5046=999,Q5046=""),"",Q5046))</f>
        <v/>
      </c>
    </row>
    <row r="5047">
      <c r="A5047" t="inlineStr">
        <is>
          <t>TQRMNOP127149</t>
        </is>
      </c>
      <c r="B5047" t="n">
        <v>2025</v>
      </c>
      <c r="C5047" t="n">
        <v>1</v>
      </c>
      <c r="D5047" t="n">
        <v>43</v>
      </c>
      <c r="E5047" t="inlineStr">
        <is>
          <t>S</t>
        </is>
      </c>
      <c r="F5047" t="n">
        <v>20</v>
      </c>
      <c r="G5047" t="n">
        <v>1417</v>
      </c>
      <c r="H5047" t="n">
        <v>3</v>
      </c>
      <c r="I5047" t="n">
        <v>1</v>
      </c>
      <c r="J5047" t="n">
        <v>23</v>
      </c>
      <c r="K5047" t="n">
        <v>1</v>
      </c>
      <c r="L5047" t="n">
        <v>5</v>
      </c>
      <c r="M5047" t="n">
        <v>1</v>
      </c>
      <c r="N5047" t="n">
        <v>3</v>
      </c>
      <c r="O5047" t="n">
        <v>1</v>
      </c>
      <c r="P5047" t="n">
        <v>1</v>
      </c>
      <c r="Q5047" t="n">
        <v>41</v>
      </c>
      <c r="R5047" s="15" t="n">
        <v>1059000</v>
      </c>
      <c r="S5047" s="15" t="n">
        <v>0</v>
      </c>
      <c r="T5047" s="15" t="n">
        <v>1059000</v>
      </c>
      <c r="U5047" s="15" t="n">
        <v>94000</v>
      </c>
      <c r="V5047">
        <f>IFERROR(VLOOKUP(D5047,Tablas_Equivalencia!$A$3:$B$8,2,FALSE),"Sin dato")</f>
        <v/>
      </c>
      <c r="W5047">
        <f>IFERROR(VLOOKUP(L5047,Tablas_Equivalencia!$D$3:$E$9,2,FALSE),"Sin dato")</f>
        <v/>
      </c>
      <c r="X5047">
        <f>IF(I5047=1,"Varón","Mujer")</f>
        <v/>
      </c>
      <c r="Y5047">
        <f>IFERROR(VLOOKUP(M5047,Tablas_Equivalencia!$G$3:$H$6,2,FALSE),"Sin dato")</f>
        <v/>
      </c>
      <c r="Z5047">
        <f>IF(J5047&lt;=24,"18-24","25-29")</f>
        <v/>
      </c>
      <c r="AA5047">
        <f>IF(M5047&lt;&gt;1,"",IF(P5047=2,1,0))</f>
        <v/>
      </c>
      <c r="AB5047">
        <f>IF(M5047&lt;&gt;1,"",IF(O5047&gt;=2,1,0))</f>
        <v/>
      </c>
      <c r="AC5047">
        <f>IF(M5047&lt;&gt;1,"",IF(OR(Q5047=999,Q5047=""),"",IF(OR(Q5047&lt;35,Q5047&gt;48),1,0)))</f>
        <v/>
      </c>
      <c r="AD5047">
        <f>IF(COUNT(AA5047:AC5047)&lt;3,"",SUM(AA5047:AC5047))</f>
        <v/>
      </c>
      <c r="AE5047">
        <f>IF(L5047&gt;=4,2,IF(L5047&gt;=2,1,0))</f>
        <v/>
      </c>
      <c r="AF5047">
        <f>IF(L5047&gt;=5,1,0)</f>
        <v/>
      </c>
      <c r="AG5047">
        <f>AE5047+AF5047</f>
        <v/>
      </c>
      <c r="AH5047" s="15">
        <f>IF(M5047&lt;&gt;1,"",IF(OR(R5047=-9,R5047=""),"",R5047))</f>
        <v/>
      </c>
      <c r="AI5047">
        <f>IF(M5047&lt;&gt;1,"",IF(OR(Q5047=999,Q5047=""),"",Q5047))</f>
        <v/>
      </c>
    </row>
    <row r="5048">
      <c r="A5048" t="inlineStr">
        <is>
          <t>TQRMNOP127150</t>
        </is>
      </c>
      <c r="B5048" t="n">
        <v>2025</v>
      </c>
      <c r="C5048" t="n">
        <v>1</v>
      </c>
      <c r="D5048" t="n">
        <v>40</v>
      </c>
      <c r="E5048" t="inlineStr">
        <is>
          <t>N</t>
        </is>
      </c>
      <c r="F5048" t="n">
        <v>23</v>
      </c>
      <c r="G5048" t="n">
        <v>1462</v>
      </c>
      <c r="H5048" t="n">
        <v>1</v>
      </c>
      <c r="I5048" t="n">
        <v>1</v>
      </c>
      <c r="J5048" t="n">
        <v>20</v>
      </c>
      <c r="K5048" t="n">
        <v>2</v>
      </c>
      <c r="L5048" t="n">
        <v>3</v>
      </c>
      <c r="M5048" t="n">
        <v>1</v>
      </c>
      <c r="N5048" t="n">
        <v>3</v>
      </c>
      <c r="O5048" t="n">
        <v>1</v>
      </c>
      <c r="P5048" t="n">
        <v>1</v>
      </c>
      <c r="Q5048" t="n">
        <v>39</v>
      </c>
      <c r="R5048" s="15" t="n">
        <v>738000</v>
      </c>
      <c r="S5048" s="15" t="n">
        <v>0</v>
      </c>
      <c r="T5048" s="15" t="n">
        <v>738000</v>
      </c>
      <c r="U5048" s="15" t="n">
        <v>60700</v>
      </c>
      <c r="V5048">
        <f>IFERROR(VLOOKUP(D5048,Tablas_Equivalencia!$A$3:$B$8,2,FALSE),"Sin dato")</f>
        <v/>
      </c>
      <c r="W5048">
        <f>IFERROR(VLOOKUP(L5048,Tablas_Equivalencia!$D$3:$E$9,2,FALSE),"Sin dato")</f>
        <v/>
      </c>
      <c r="X5048">
        <f>IF(I5048=1,"Varón","Mujer")</f>
        <v/>
      </c>
      <c r="Y5048">
        <f>IFERROR(VLOOKUP(M5048,Tablas_Equivalencia!$G$3:$H$6,2,FALSE),"Sin dato")</f>
        <v/>
      </c>
      <c r="Z5048">
        <f>IF(J5048&lt;=24,"18-24","25-29")</f>
        <v/>
      </c>
      <c r="AA5048">
        <f>IF(M5048&lt;&gt;1,"",IF(P5048=2,1,0))</f>
        <v/>
      </c>
      <c r="AB5048">
        <f>IF(M5048&lt;&gt;1,"",IF(O5048&gt;=2,1,0))</f>
        <v/>
      </c>
      <c r="AC5048">
        <f>IF(M5048&lt;&gt;1,"",IF(OR(Q5048=999,Q5048=""),"",IF(OR(Q5048&lt;35,Q5048&gt;48),1,0)))</f>
        <v/>
      </c>
      <c r="AD5048">
        <f>IF(COUNT(AA5048:AC5048)&lt;3,"",SUM(AA5048:AC5048))</f>
        <v/>
      </c>
      <c r="AE5048">
        <f>IF(L5048&gt;=4,2,IF(L5048&gt;=2,1,0))</f>
        <v/>
      </c>
      <c r="AF5048">
        <f>IF(L5048&gt;=5,1,0)</f>
        <v/>
      </c>
      <c r="AG5048">
        <f>AE5048+AF5048</f>
        <v/>
      </c>
      <c r="AH5048" s="15">
        <f>IF(M5048&lt;&gt;1,"",IF(OR(R5048=-9,R5048=""),"",R5048))</f>
        <v/>
      </c>
      <c r="AI5048">
        <f>IF(M5048&lt;&gt;1,"",IF(OR(Q5048=999,Q5048=""),"",Q5048))</f>
        <v/>
      </c>
    </row>
    <row r="5049">
      <c r="A5049" t="inlineStr">
        <is>
          <t>TQRMNOP127154</t>
        </is>
      </c>
      <c r="B5049" t="n">
        <v>2025</v>
      </c>
      <c r="C5049" t="n">
        <v>1</v>
      </c>
      <c r="D5049" t="n">
        <v>42</v>
      </c>
      <c r="E5049" t="inlineStr">
        <is>
          <t>N</t>
        </is>
      </c>
      <c r="F5049" t="n">
        <v>27</v>
      </c>
      <c r="G5049" t="n">
        <v>1559</v>
      </c>
      <c r="H5049" t="n">
        <v>3</v>
      </c>
      <c r="I5049" t="n">
        <v>1</v>
      </c>
      <c r="J5049" t="n">
        <v>27</v>
      </c>
      <c r="K5049" t="n">
        <v>2</v>
      </c>
      <c r="L5049" t="n">
        <v>3</v>
      </c>
      <c r="M5049" t="n">
        <v>1</v>
      </c>
      <c r="N5049" t="n">
        <v>2</v>
      </c>
      <c r="O5049" t="n">
        <v>2</v>
      </c>
      <c r="P5049" t="n">
        <v>2</v>
      </c>
      <c r="Q5049" t="n">
        <v>33</v>
      </c>
      <c r="R5049" s="15" t="n">
        <v>346000</v>
      </c>
      <c r="S5049" s="15" t="n">
        <v>0</v>
      </c>
      <c r="T5049" s="15" t="n">
        <v>346000</v>
      </c>
      <c r="U5049" s="15" t="n">
        <v>139900</v>
      </c>
      <c r="V5049">
        <f>IFERROR(VLOOKUP(D5049,Tablas_Equivalencia!$A$3:$B$8,2,FALSE),"Sin dato")</f>
        <v/>
      </c>
      <c r="W5049">
        <f>IFERROR(VLOOKUP(L5049,Tablas_Equivalencia!$D$3:$E$9,2,FALSE),"Sin dato")</f>
        <v/>
      </c>
      <c r="X5049">
        <f>IF(I5049=1,"Varón","Mujer")</f>
        <v/>
      </c>
      <c r="Y5049">
        <f>IFERROR(VLOOKUP(M5049,Tablas_Equivalencia!$G$3:$H$6,2,FALSE),"Sin dato")</f>
        <v/>
      </c>
      <c r="Z5049">
        <f>IF(J5049&lt;=24,"18-24","25-29")</f>
        <v/>
      </c>
      <c r="AA5049">
        <f>IF(M5049&lt;&gt;1,"",IF(P5049=2,1,0))</f>
        <v/>
      </c>
      <c r="AB5049">
        <f>IF(M5049&lt;&gt;1,"",IF(O5049&gt;=2,1,0))</f>
        <v/>
      </c>
      <c r="AC5049">
        <f>IF(M5049&lt;&gt;1,"",IF(OR(Q5049=999,Q5049=""),"",IF(OR(Q5049&lt;35,Q5049&gt;48),1,0)))</f>
        <v/>
      </c>
      <c r="AD5049">
        <f>IF(COUNT(AA5049:AC5049)&lt;3,"",SUM(AA5049:AC5049))</f>
        <v/>
      </c>
      <c r="AE5049">
        <f>IF(L5049&gt;=4,2,IF(L5049&gt;=2,1,0))</f>
        <v/>
      </c>
      <c r="AF5049">
        <f>IF(L5049&gt;=5,1,0)</f>
        <v/>
      </c>
      <c r="AG5049">
        <f>AE5049+AF5049</f>
        <v/>
      </c>
      <c r="AH5049" s="15">
        <f>IF(M5049&lt;&gt;1,"",IF(OR(R5049=-9,R5049=""),"",R5049))</f>
        <v/>
      </c>
      <c r="AI5049">
        <f>IF(M5049&lt;&gt;1,"",IF(OR(Q5049=999,Q5049=""),"",Q5049))</f>
        <v/>
      </c>
    </row>
    <row r="5050">
      <c r="A5050" t="inlineStr">
        <is>
          <t>TQRMNOP127161</t>
        </is>
      </c>
      <c r="B5050" t="n">
        <v>2025</v>
      </c>
      <c r="C5050" t="n">
        <v>1</v>
      </c>
      <c r="D5050" t="n">
        <v>43</v>
      </c>
      <c r="E5050" t="inlineStr">
        <is>
          <t>S</t>
        </is>
      </c>
      <c r="F5050" t="n">
        <v>17</v>
      </c>
      <c r="G5050" t="n">
        <v>785</v>
      </c>
      <c r="H5050" t="n">
        <v>1</v>
      </c>
      <c r="I5050" t="n">
        <v>1</v>
      </c>
      <c r="J5050" t="n">
        <v>24</v>
      </c>
      <c r="K5050" t="n">
        <v>2</v>
      </c>
      <c r="L5050" t="n">
        <v>3</v>
      </c>
      <c r="M5050" t="n">
        <v>3</v>
      </c>
      <c r="R5050" s="15" t="n">
        <v>0</v>
      </c>
      <c r="S5050" s="15" t="n">
        <v>0</v>
      </c>
      <c r="T5050" s="15" t="n">
        <v>0</v>
      </c>
      <c r="U5050" s="15" t="n">
        <v>235800</v>
      </c>
      <c r="V5050">
        <f>IFERROR(VLOOKUP(D5050,Tablas_Equivalencia!$A$3:$B$8,2,FALSE),"Sin dato")</f>
        <v/>
      </c>
      <c r="W5050">
        <f>IFERROR(VLOOKUP(L5050,Tablas_Equivalencia!$D$3:$E$9,2,FALSE),"Sin dato")</f>
        <v/>
      </c>
      <c r="X5050">
        <f>IF(I5050=1,"Varón","Mujer")</f>
        <v/>
      </c>
      <c r="Y5050">
        <f>IFERROR(VLOOKUP(M5050,Tablas_Equivalencia!$G$3:$H$6,2,FALSE),"Sin dato")</f>
        <v/>
      </c>
      <c r="Z5050">
        <f>IF(J5050&lt;=24,"18-24","25-29")</f>
        <v/>
      </c>
      <c r="AA5050">
        <f>IF(M5050&lt;&gt;1,"",IF(P5050=2,1,0))</f>
        <v/>
      </c>
      <c r="AB5050">
        <f>IF(M5050&lt;&gt;1,"",IF(O5050&gt;=2,1,0))</f>
        <v/>
      </c>
      <c r="AC5050">
        <f>IF(M5050&lt;&gt;1,"",IF(OR(Q5050=999,Q5050=""),"",IF(OR(Q5050&lt;35,Q5050&gt;48),1,0)))</f>
        <v/>
      </c>
      <c r="AD5050">
        <f>IF(COUNT(AA5050:AC5050)&lt;3,"",SUM(AA5050:AC5050))</f>
        <v/>
      </c>
      <c r="AE5050">
        <f>IF(L5050&gt;=4,2,IF(L5050&gt;=2,1,0))</f>
        <v/>
      </c>
      <c r="AF5050">
        <f>IF(L5050&gt;=5,1,0)</f>
        <v/>
      </c>
      <c r="AG5050">
        <f>AE5050+AF5050</f>
        <v/>
      </c>
      <c r="AH5050" s="15">
        <f>IF(M5050&lt;&gt;1,"",IF(OR(R5050=-9,R5050=""),"",R5050))</f>
        <v/>
      </c>
      <c r="AI5050">
        <f>IF(M5050&lt;&gt;1,"",IF(OR(Q5050=999,Q5050=""),"",Q5050))</f>
        <v/>
      </c>
    </row>
    <row r="5051">
      <c r="A5051" t="inlineStr">
        <is>
          <t>TQRMNOP127164</t>
        </is>
      </c>
      <c r="B5051" t="n">
        <v>2025</v>
      </c>
      <c r="C5051" t="n">
        <v>1</v>
      </c>
      <c r="D5051" t="n">
        <v>40</v>
      </c>
      <c r="E5051" t="inlineStr">
        <is>
          <t>S</t>
        </is>
      </c>
      <c r="F5051" t="n">
        <v>7</v>
      </c>
      <c r="G5051" t="n">
        <v>90</v>
      </c>
      <c r="H5051" t="n">
        <v>3</v>
      </c>
      <c r="I5051" t="n">
        <v>2</v>
      </c>
      <c r="J5051" t="n">
        <v>24</v>
      </c>
      <c r="K5051" t="n">
        <v>1</v>
      </c>
      <c r="L5051" t="n">
        <v>5</v>
      </c>
      <c r="M5051" t="n">
        <v>1</v>
      </c>
      <c r="N5051" t="n">
        <v>3</v>
      </c>
      <c r="O5051" t="n">
        <v>1</v>
      </c>
      <c r="P5051" t="n">
        <v>1</v>
      </c>
      <c r="Q5051" t="n">
        <v>38</v>
      </c>
      <c r="R5051" s="15" t="n">
        <v>375000</v>
      </c>
      <c r="S5051" s="15" t="n">
        <v>57000</v>
      </c>
      <c r="T5051" s="15" t="n">
        <v>432000</v>
      </c>
      <c r="U5051" s="15" t="n">
        <v>250200</v>
      </c>
      <c r="V5051">
        <f>IFERROR(VLOOKUP(D5051,Tablas_Equivalencia!$A$3:$B$8,2,FALSE),"Sin dato")</f>
        <v/>
      </c>
      <c r="W5051">
        <f>IFERROR(VLOOKUP(L5051,Tablas_Equivalencia!$D$3:$E$9,2,FALSE),"Sin dato")</f>
        <v/>
      </c>
      <c r="X5051">
        <f>IF(I5051=1,"Varón","Mujer")</f>
        <v/>
      </c>
      <c r="Y5051">
        <f>IFERROR(VLOOKUP(M5051,Tablas_Equivalencia!$G$3:$H$6,2,FALSE),"Sin dato")</f>
        <v/>
      </c>
      <c r="Z5051">
        <f>IF(J5051&lt;=24,"18-24","25-29")</f>
        <v/>
      </c>
      <c r="AA5051">
        <f>IF(M5051&lt;&gt;1,"",IF(P5051=2,1,0))</f>
        <v/>
      </c>
      <c r="AB5051">
        <f>IF(M5051&lt;&gt;1,"",IF(O5051&gt;=2,1,0))</f>
        <v/>
      </c>
      <c r="AC5051">
        <f>IF(M5051&lt;&gt;1,"",IF(OR(Q5051=999,Q5051=""),"",IF(OR(Q5051&lt;35,Q5051&gt;48),1,0)))</f>
        <v/>
      </c>
      <c r="AD5051">
        <f>IF(COUNT(AA5051:AC5051)&lt;3,"",SUM(AA5051:AC5051))</f>
        <v/>
      </c>
      <c r="AE5051">
        <f>IF(L5051&gt;=4,2,IF(L5051&gt;=2,1,0))</f>
        <v/>
      </c>
      <c r="AF5051">
        <f>IF(L5051&gt;=5,1,0)</f>
        <v/>
      </c>
      <c r="AG5051">
        <f>AE5051+AF5051</f>
        <v/>
      </c>
      <c r="AH5051" s="15">
        <f>IF(M5051&lt;&gt;1,"",IF(OR(R5051=-9,R5051=""),"",R5051))</f>
        <v/>
      </c>
      <c r="AI5051">
        <f>IF(M5051&lt;&gt;1,"",IF(OR(Q5051=999,Q5051=""),"",Q5051))</f>
        <v/>
      </c>
    </row>
    <row r="5052">
      <c r="A5052" t="inlineStr">
        <is>
          <t>TQRMNOP127165</t>
        </is>
      </c>
      <c r="B5052" t="n">
        <v>2025</v>
      </c>
      <c r="C5052" t="n">
        <v>1</v>
      </c>
      <c r="D5052" t="n">
        <v>40</v>
      </c>
      <c r="E5052" t="inlineStr">
        <is>
          <t>S</t>
        </is>
      </c>
      <c r="F5052" t="n">
        <v>7</v>
      </c>
      <c r="G5052" t="n">
        <v>1710</v>
      </c>
      <c r="H5052" t="n">
        <v>1</v>
      </c>
      <c r="I5052" t="n">
        <v>1</v>
      </c>
      <c r="J5052" t="n">
        <v>27</v>
      </c>
      <c r="K5052" t="n">
        <v>2</v>
      </c>
      <c r="L5052" t="n">
        <v>4</v>
      </c>
      <c r="M5052" t="n">
        <v>1</v>
      </c>
      <c r="N5052" t="n">
        <v>3</v>
      </c>
      <c r="O5052" t="n">
        <v>2</v>
      </c>
      <c r="P5052" t="n">
        <v>2</v>
      </c>
      <c r="Q5052" t="n">
        <v>36</v>
      </c>
      <c r="R5052" s="15" t="n">
        <v>465000</v>
      </c>
      <c r="S5052" s="15" t="n">
        <v>0</v>
      </c>
      <c r="T5052" s="15" t="n">
        <v>465000</v>
      </c>
      <c r="U5052" s="15" t="n">
        <v>35300</v>
      </c>
      <c r="V5052">
        <f>IFERROR(VLOOKUP(D5052,Tablas_Equivalencia!$A$3:$B$8,2,FALSE),"Sin dato")</f>
        <v/>
      </c>
      <c r="W5052">
        <f>IFERROR(VLOOKUP(L5052,Tablas_Equivalencia!$D$3:$E$9,2,FALSE),"Sin dato")</f>
        <v/>
      </c>
      <c r="X5052">
        <f>IF(I5052=1,"Varón","Mujer")</f>
        <v/>
      </c>
      <c r="Y5052">
        <f>IFERROR(VLOOKUP(M5052,Tablas_Equivalencia!$G$3:$H$6,2,FALSE),"Sin dato")</f>
        <v/>
      </c>
      <c r="Z5052">
        <f>IF(J5052&lt;=24,"18-24","25-29")</f>
        <v/>
      </c>
      <c r="AA5052">
        <f>IF(M5052&lt;&gt;1,"",IF(P5052=2,1,0))</f>
        <v/>
      </c>
      <c r="AB5052">
        <f>IF(M5052&lt;&gt;1,"",IF(O5052&gt;=2,1,0))</f>
        <v/>
      </c>
      <c r="AC5052">
        <f>IF(M5052&lt;&gt;1,"",IF(OR(Q5052=999,Q5052=""),"",IF(OR(Q5052&lt;35,Q5052&gt;48),1,0)))</f>
        <v/>
      </c>
      <c r="AD5052">
        <f>IF(COUNT(AA5052:AC5052)&lt;3,"",SUM(AA5052:AC5052))</f>
        <v/>
      </c>
      <c r="AE5052">
        <f>IF(L5052&gt;=4,2,IF(L5052&gt;=2,1,0))</f>
        <v/>
      </c>
      <c r="AF5052">
        <f>IF(L5052&gt;=5,1,0)</f>
        <v/>
      </c>
      <c r="AG5052">
        <f>AE5052+AF5052</f>
        <v/>
      </c>
      <c r="AH5052" s="15">
        <f>IF(M5052&lt;&gt;1,"",IF(OR(R5052=-9,R5052=""),"",R5052))</f>
        <v/>
      </c>
      <c r="AI5052">
        <f>IF(M5052&lt;&gt;1,"",IF(OR(Q5052=999,Q5052=""),"",Q5052))</f>
        <v/>
      </c>
    </row>
    <row r="5053">
      <c r="A5053" t="inlineStr">
        <is>
          <t>TQRMNOP127167</t>
        </is>
      </c>
      <c r="B5053" t="n">
        <v>2025</v>
      </c>
      <c r="C5053" t="n">
        <v>1</v>
      </c>
      <c r="D5053" t="n">
        <v>1</v>
      </c>
      <c r="E5053" t="inlineStr">
        <is>
          <t>S</t>
        </is>
      </c>
      <c r="F5053" t="n">
        <v>33</v>
      </c>
      <c r="G5053" t="n">
        <v>1159</v>
      </c>
      <c r="H5053" t="n">
        <v>3</v>
      </c>
      <c r="I5053" t="n">
        <v>2</v>
      </c>
      <c r="J5053" t="n">
        <v>25</v>
      </c>
      <c r="K5053" t="n">
        <v>1</v>
      </c>
      <c r="L5053" t="n">
        <v>5</v>
      </c>
      <c r="M5053" t="n">
        <v>1</v>
      </c>
      <c r="N5053" t="n">
        <v>3</v>
      </c>
      <c r="O5053" t="n">
        <v>1</v>
      </c>
      <c r="P5053" t="n">
        <v>1</v>
      </c>
      <c r="Q5053" t="n">
        <v>33</v>
      </c>
      <c r="R5053" s="15" t="n">
        <v>678000</v>
      </c>
      <c r="S5053" s="15" t="n">
        <v>77000</v>
      </c>
      <c r="T5053" s="15" t="n">
        <v>755000</v>
      </c>
      <c r="U5053" s="15" t="n">
        <v>131500</v>
      </c>
      <c r="V5053">
        <f>IFERROR(VLOOKUP(D5053,Tablas_Equivalencia!$A$3:$B$8,2,FALSE),"Sin dato")</f>
        <v/>
      </c>
      <c r="W5053">
        <f>IFERROR(VLOOKUP(L5053,Tablas_Equivalencia!$D$3:$E$9,2,FALSE),"Sin dato")</f>
        <v/>
      </c>
      <c r="X5053">
        <f>IF(I5053=1,"Varón","Mujer")</f>
        <v/>
      </c>
      <c r="Y5053">
        <f>IFERROR(VLOOKUP(M5053,Tablas_Equivalencia!$G$3:$H$6,2,FALSE),"Sin dato")</f>
        <v/>
      </c>
      <c r="Z5053">
        <f>IF(J5053&lt;=24,"18-24","25-29")</f>
        <v/>
      </c>
      <c r="AA5053">
        <f>IF(M5053&lt;&gt;1,"",IF(P5053=2,1,0))</f>
        <v/>
      </c>
      <c r="AB5053">
        <f>IF(M5053&lt;&gt;1,"",IF(O5053&gt;=2,1,0))</f>
        <v/>
      </c>
      <c r="AC5053">
        <f>IF(M5053&lt;&gt;1,"",IF(OR(Q5053=999,Q5053=""),"",IF(OR(Q5053&lt;35,Q5053&gt;48),1,0)))</f>
        <v/>
      </c>
      <c r="AD5053">
        <f>IF(COUNT(AA5053:AC5053)&lt;3,"",SUM(AA5053:AC5053))</f>
        <v/>
      </c>
      <c r="AE5053">
        <f>IF(L5053&gt;=4,2,IF(L5053&gt;=2,1,0))</f>
        <v/>
      </c>
      <c r="AF5053">
        <f>IF(L5053&gt;=5,1,0)</f>
        <v/>
      </c>
      <c r="AG5053">
        <f>AE5053+AF5053</f>
        <v/>
      </c>
      <c r="AH5053" s="15">
        <f>IF(M5053&lt;&gt;1,"",IF(OR(R5053=-9,R5053=""),"",R5053))</f>
        <v/>
      </c>
      <c r="AI5053">
        <f>IF(M5053&lt;&gt;1,"",IF(OR(Q5053=999,Q5053=""),"",Q5053))</f>
        <v/>
      </c>
    </row>
    <row r="5054">
      <c r="A5054" t="inlineStr">
        <is>
          <t>TQRMNOP127177</t>
        </is>
      </c>
      <c r="B5054" t="n">
        <v>2025</v>
      </c>
      <c r="C5054" t="n">
        <v>1</v>
      </c>
      <c r="D5054" t="n">
        <v>42</v>
      </c>
      <c r="E5054" t="inlineStr">
        <is>
          <t>N</t>
        </is>
      </c>
      <c r="F5054" t="n">
        <v>25</v>
      </c>
      <c r="G5054" t="n">
        <v>90</v>
      </c>
      <c r="H5054" t="n">
        <v>1</v>
      </c>
      <c r="I5054" t="n">
        <v>1</v>
      </c>
      <c r="J5054" t="n">
        <v>23</v>
      </c>
      <c r="K5054" t="n">
        <v>1</v>
      </c>
      <c r="L5054" t="n">
        <v>3</v>
      </c>
      <c r="M5054" t="n">
        <v>1</v>
      </c>
      <c r="N5054" t="n">
        <v>3</v>
      </c>
      <c r="O5054" t="n">
        <v>1</v>
      </c>
      <c r="P5054" t="n">
        <v>2</v>
      </c>
      <c r="Q5054" t="n">
        <v>15</v>
      </c>
      <c r="R5054" s="15" t="n">
        <v>523000</v>
      </c>
      <c r="S5054" s="15" t="n">
        <v>200000</v>
      </c>
      <c r="T5054" s="15" t="n">
        <v>723000</v>
      </c>
      <c r="U5054" s="15" t="n">
        <v>107500</v>
      </c>
      <c r="V5054">
        <f>IFERROR(VLOOKUP(D5054,Tablas_Equivalencia!$A$3:$B$8,2,FALSE),"Sin dato")</f>
        <v/>
      </c>
      <c r="W5054">
        <f>IFERROR(VLOOKUP(L5054,Tablas_Equivalencia!$D$3:$E$9,2,FALSE),"Sin dato")</f>
        <v/>
      </c>
      <c r="X5054">
        <f>IF(I5054=1,"Varón","Mujer")</f>
        <v/>
      </c>
      <c r="Y5054">
        <f>IFERROR(VLOOKUP(M5054,Tablas_Equivalencia!$G$3:$H$6,2,FALSE),"Sin dato")</f>
        <v/>
      </c>
      <c r="Z5054">
        <f>IF(J5054&lt;=24,"18-24","25-29")</f>
        <v/>
      </c>
      <c r="AA5054">
        <f>IF(M5054&lt;&gt;1,"",IF(P5054=2,1,0))</f>
        <v/>
      </c>
      <c r="AB5054">
        <f>IF(M5054&lt;&gt;1,"",IF(O5054&gt;=2,1,0))</f>
        <v/>
      </c>
      <c r="AC5054">
        <f>IF(M5054&lt;&gt;1,"",IF(OR(Q5054=999,Q5054=""),"",IF(OR(Q5054&lt;35,Q5054&gt;48),1,0)))</f>
        <v/>
      </c>
      <c r="AD5054">
        <f>IF(COUNT(AA5054:AC5054)&lt;3,"",SUM(AA5054:AC5054))</f>
        <v/>
      </c>
      <c r="AE5054">
        <f>IF(L5054&gt;=4,2,IF(L5054&gt;=2,1,0))</f>
        <v/>
      </c>
      <c r="AF5054">
        <f>IF(L5054&gt;=5,1,0)</f>
        <v/>
      </c>
      <c r="AG5054">
        <f>AE5054+AF5054</f>
        <v/>
      </c>
      <c r="AH5054" s="15">
        <f>IF(M5054&lt;&gt;1,"",IF(OR(R5054=-9,R5054=""),"",R5054))</f>
        <v/>
      </c>
      <c r="AI5054">
        <f>IF(M5054&lt;&gt;1,"",IF(OR(Q5054=999,Q5054=""),"",Q5054))</f>
        <v/>
      </c>
    </row>
    <row r="5055">
      <c r="A5055" t="inlineStr">
        <is>
          <t>TQRMNOP127187</t>
        </is>
      </c>
      <c r="B5055" t="n">
        <v>2025</v>
      </c>
      <c r="C5055" t="n">
        <v>1</v>
      </c>
      <c r="D5055" t="n">
        <v>1</v>
      </c>
      <c r="E5055" t="inlineStr">
        <is>
          <t>S</t>
        </is>
      </c>
      <c r="F5055" t="n">
        <v>33</v>
      </c>
      <c r="G5055" t="n">
        <v>1308</v>
      </c>
      <c r="H5055" t="n">
        <v>1</v>
      </c>
      <c r="I5055" t="n">
        <v>2</v>
      </c>
      <c r="J5055" t="n">
        <v>21</v>
      </c>
      <c r="K5055" t="n">
        <v>2</v>
      </c>
      <c r="L5055" t="n">
        <v>4</v>
      </c>
      <c r="M5055" t="n">
        <v>3</v>
      </c>
      <c r="R5055" s="15" t="n">
        <v>0</v>
      </c>
      <c r="S5055" s="15" t="n">
        <v>0</v>
      </c>
      <c r="T5055" s="15" t="n">
        <v>0</v>
      </c>
      <c r="U5055" s="15" t="n">
        <v>419200</v>
      </c>
      <c r="V5055">
        <f>IFERROR(VLOOKUP(D5055,Tablas_Equivalencia!$A$3:$B$8,2,FALSE),"Sin dato")</f>
        <v/>
      </c>
      <c r="W5055">
        <f>IFERROR(VLOOKUP(L5055,Tablas_Equivalencia!$D$3:$E$9,2,FALSE),"Sin dato")</f>
        <v/>
      </c>
      <c r="X5055">
        <f>IF(I5055=1,"Varón","Mujer")</f>
        <v/>
      </c>
      <c r="Y5055">
        <f>IFERROR(VLOOKUP(M5055,Tablas_Equivalencia!$G$3:$H$6,2,FALSE),"Sin dato")</f>
        <v/>
      </c>
      <c r="Z5055">
        <f>IF(J5055&lt;=24,"18-24","25-29")</f>
        <v/>
      </c>
      <c r="AA5055">
        <f>IF(M5055&lt;&gt;1,"",IF(P5055=2,1,0))</f>
        <v/>
      </c>
      <c r="AB5055">
        <f>IF(M5055&lt;&gt;1,"",IF(O5055&gt;=2,1,0))</f>
        <v/>
      </c>
      <c r="AC5055">
        <f>IF(M5055&lt;&gt;1,"",IF(OR(Q5055=999,Q5055=""),"",IF(OR(Q5055&lt;35,Q5055&gt;48),1,0)))</f>
        <v/>
      </c>
      <c r="AD5055">
        <f>IF(COUNT(AA5055:AC5055)&lt;3,"",SUM(AA5055:AC5055))</f>
        <v/>
      </c>
      <c r="AE5055">
        <f>IF(L5055&gt;=4,2,IF(L5055&gt;=2,1,0))</f>
        <v/>
      </c>
      <c r="AF5055">
        <f>IF(L5055&gt;=5,1,0)</f>
        <v/>
      </c>
      <c r="AG5055">
        <f>AE5055+AF5055</f>
        <v/>
      </c>
      <c r="AH5055" s="15">
        <f>IF(M5055&lt;&gt;1,"",IF(OR(R5055=-9,R5055=""),"",R5055))</f>
        <v/>
      </c>
      <c r="AI5055">
        <f>IF(M5055&lt;&gt;1,"",IF(OR(Q5055=999,Q5055=""),"",Q5055))</f>
        <v/>
      </c>
    </row>
    <row r="5056">
      <c r="A5056" t="inlineStr">
        <is>
          <t>TQRMNOP127203</t>
        </is>
      </c>
      <c r="B5056" t="n">
        <v>2025</v>
      </c>
      <c r="C5056" t="n">
        <v>1</v>
      </c>
      <c r="D5056" t="n">
        <v>1</v>
      </c>
      <c r="E5056" t="inlineStr">
        <is>
          <t>S</t>
        </is>
      </c>
      <c r="F5056" t="n">
        <v>32</v>
      </c>
      <c r="G5056" t="n">
        <v>887</v>
      </c>
      <c r="H5056" t="n">
        <v>3</v>
      </c>
      <c r="I5056" t="n">
        <v>2</v>
      </c>
      <c r="J5056" t="n">
        <v>23</v>
      </c>
      <c r="K5056" t="n">
        <v>2</v>
      </c>
      <c r="L5056" t="n">
        <v>4</v>
      </c>
      <c r="M5056" t="n">
        <v>3</v>
      </c>
      <c r="R5056" s="15" t="n">
        <v>0</v>
      </c>
      <c r="S5056" s="15" t="n">
        <v>0</v>
      </c>
      <c r="T5056" s="15" t="n">
        <v>0</v>
      </c>
      <c r="U5056" s="15" t="n">
        <v>98000</v>
      </c>
      <c r="V5056">
        <f>IFERROR(VLOOKUP(D5056,Tablas_Equivalencia!$A$3:$B$8,2,FALSE),"Sin dato")</f>
        <v/>
      </c>
      <c r="W5056">
        <f>IFERROR(VLOOKUP(L5056,Tablas_Equivalencia!$D$3:$E$9,2,FALSE),"Sin dato")</f>
        <v/>
      </c>
      <c r="X5056">
        <f>IF(I5056=1,"Varón","Mujer")</f>
        <v/>
      </c>
      <c r="Y5056">
        <f>IFERROR(VLOOKUP(M5056,Tablas_Equivalencia!$G$3:$H$6,2,FALSE),"Sin dato")</f>
        <v/>
      </c>
      <c r="Z5056">
        <f>IF(J5056&lt;=24,"18-24","25-29")</f>
        <v/>
      </c>
      <c r="AA5056">
        <f>IF(M5056&lt;&gt;1,"",IF(P5056=2,1,0))</f>
        <v/>
      </c>
      <c r="AB5056">
        <f>IF(M5056&lt;&gt;1,"",IF(O5056&gt;=2,1,0))</f>
        <v/>
      </c>
      <c r="AC5056">
        <f>IF(M5056&lt;&gt;1,"",IF(OR(Q5056=999,Q5056=""),"",IF(OR(Q5056&lt;35,Q5056&gt;48),1,0)))</f>
        <v/>
      </c>
      <c r="AD5056">
        <f>IF(COUNT(AA5056:AC5056)&lt;3,"",SUM(AA5056:AC5056))</f>
        <v/>
      </c>
      <c r="AE5056">
        <f>IF(L5056&gt;=4,2,IF(L5056&gt;=2,1,0))</f>
        <v/>
      </c>
      <c r="AF5056">
        <f>IF(L5056&gt;=5,1,0)</f>
        <v/>
      </c>
      <c r="AG5056">
        <f>AE5056+AF5056</f>
        <v/>
      </c>
      <c r="AH5056" s="15">
        <f>IF(M5056&lt;&gt;1,"",IF(OR(R5056=-9,R5056=""),"",R5056))</f>
        <v/>
      </c>
      <c r="AI5056">
        <f>IF(M5056&lt;&gt;1,"",IF(OR(Q5056=999,Q5056=""),"",Q5056))</f>
        <v/>
      </c>
    </row>
    <row r="5057">
      <c r="A5057" t="inlineStr">
        <is>
          <t>TQRMNOP127208</t>
        </is>
      </c>
      <c r="B5057" t="n">
        <v>2025</v>
      </c>
      <c r="C5057" t="n">
        <v>1</v>
      </c>
      <c r="D5057" t="n">
        <v>1</v>
      </c>
      <c r="E5057" t="inlineStr">
        <is>
          <t>S</t>
        </is>
      </c>
      <c r="F5057" t="n">
        <v>33</v>
      </c>
      <c r="G5057" t="n">
        <v>1208</v>
      </c>
      <c r="H5057" t="n">
        <v>3</v>
      </c>
      <c r="I5057" t="n">
        <v>1</v>
      </c>
      <c r="J5057" t="n">
        <v>24</v>
      </c>
      <c r="K5057" t="n">
        <v>2</v>
      </c>
      <c r="L5057" t="n">
        <v>3</v>
      </c>
      <c r="M5057" t="n">
        <v>1</v>
      </c>
      <c r="N5057" t="n">
        <v>3</v>
      </c>
      <c r="O5057" t="n">
        <v>1</v>
      </c>
      <c r="P5057" t="n">
        <v>2</v>
      </c>
      <c r="Q5057" t="n">
        <v>50</v>
      </c>
      <c r="R5057" s="15" t="n">
        <v>550000</v>
      </c>
      <c r="S5057" s="15" t="n">
        <v>0</v>
      </c>
      <c r="T5057" s="15" t="n">
        <v>550000</v>
      </c>
      <c r="U5057" s="15" t="n">
        <v>152900</v>
      </c>
      <c r="V5057">
        <f>IFERROR(VLOOKUP(D5057,Tablas_Equivalencia!$A$3:$B$8,2,FALSE),"Sin dato")</f>
        <v/>
      </c>
      <c r="W5057">
        <f>IFERROR(VLOOKUP(L5057,Tablas_Equivalencia!$D$3:$E$9,2,FALSE),"Sin dato")</f>
        <v/>
      </c>
      <c r="X5057">
        <f>IF(I5057=1,"Varón","Mujer")</f>
        <v/>
      </c>
      <c r="Y5057">
        <f>IFERROR(VLOOKUP(M5057,Tablas_Equivalencia!$G$3:$H$6,2,FALSE),"Sin dato")</f>
        <v/>
      </c>
      <c r="Z5057">
        <f>IF(J5057&lt;=24,"18-24","25-29")</f>
        <v/>
      </c>
      <c r="AA5057">
        <f>IF(M5057&lt;&gt;1,"",IF(P5057=2,1,0))</f>
        <v/>
      </c>
      <c r="AB5057">
        <f>IF(M5057&lt;&gt;1,"",IF(O5057&gt;=2,1,0))</f>
        <v/>
      </c>
      <c r="AC5057">
        <f>IF(M5057&lt;&gt;1,"",IF(OR(Q5057=999,Q5057=""),"",IF(OR(Q5057&lt;35,Q5057&gt;48),1,0)))</f>
        <v/>
      </c>
      <c r="AD5057">
        <f>IF(COUNT(AA5057:AC5057)&lt;3,"",SUM(AA5057:AC5057))</f>
        <v/>
      </c>
      <c r="AE5057">
        <f>IF(L5057&gt;=4,2,IF(L5057&gt;=2,1,0))</f>
        <v/>
      </c>
      <c r="AF5057">
        <f>IF(L5057&gt;=5,1,0)</f>
        <v/>
      </c>
      <c r="AG5057">
        <f>AE5057+AF5057</f>
        <v/>
      </c>
      <c r="AH5057" s="15">
        <f>IF(M5057&lt;&gt;1,"",IF(OR(R5057=-9,R5057=""),"",R5057))</f>
        <v/>
      </c>
      <c r="AI5057">
        <f>IF(M5057&lt;&gt;1,"",IF(OR(Q5057=999,Q5057=""),"",Q5057))</f>
        <v/>
      </c>
    </row>
    <row r="5058">
      <c r="A5058" t="inlineStr">
        <is>
          <t>TQRMNOP127221</t>
        </is>
      </c>
      <c r="B5058" t="n">
        <v>2025</v>
      </c>
      <c r="C5058" t="n">
        <v>1</v>
      </c>
      <c r="D5058" t="n">
        <v>1</v>
      </c>
      <c r="E5058" t="inlineStr">
        <is>
          <t>S</t>
        </is>
      </c>
      <c r="F5058" t="n">
        <v>33</v>
      </c>
      <c r="G5058" t="n">
        <v>1533</v>
      </c>
      <c r="H5058" t="n">
        <v>1</v>
      </c>
      <c r="I5058" t="n">
        <v>1</v>
      </c>
      <c r="J5058" t="n">
        <v>29</v>
      </c>
      <c r="K5058" t="n">
        <v>1</v>
      </c>
      <c r="L5058" t="n">
        <v>4</v>
      </c>
      <c r="M5058" t="n">
        <v>1</v>
      </c>
      <c r="N5058" t="n">
        <v>2</v>
      </c>
      <c r="O5058" t="n">
        <v>1</v>
      </c>
      <c r="P5058" t="n">
        <v>2</v>
      </c>
      <c r="Q5058" t="n">
        <v>21</v>
      </c>
      <c r="R5058" s="15" t="n">
        <v>822000</v>
      </c>
      <c r="S5058" s="15" t="n">
        <v>159000</v>
      </c>
      <c r="T5058" s="15" t="n">
        <v>981000</v>
      </c>
      <c r="U5058" s="15" t="n">
        <v>111900</v>
      </c>
      <c r="V5058">
        <f>IFERROR(VLOOKUP(D5058,Tablas_Equivalencia!$A$3:$B$8,2,FALSE),"Sin dato")</f>
        <v/>
      </c>
      <c r="W5058">
        <f>IFERROR(VLOOKUP(L5058,Tablas_Equivalencia!$D$3:$E$9,2,FALSE),"Sin dato")</f>
        <v/>
      </c>
      <c r="X5058">
        <f>IF(I5058=1,"Varón","Mujer")</f>
        <v/>
      </c>
      <c r="Y5058">
        <f>IFERROR(VLOOKUP(M5058,Tablas_Equivalencia!$G$3:$H$6,2,FALSE),"Sin dato")</f>
        <v/>
      </c>
      <c r="Z5058">
        <f>IF(J5058&lt;=24,"18-24","25-29")</f>
        <v/>
      </c>
      <c r="AA5058">
        <f>IF(M5058&lt;&gt;1,"",IF(P5058=2,1,0))</f>
        <v/>
      </c>
      <c r="AB5058">
        <f>IF(M5058&lt;&gt;1,"",IF(O5058&gt;=2,1,0))</f>
        <v/>
      </c>
      <c r="AC5058">
        <f>IF(M5058&lt;&gt;1,"",IF(OR(Q5058=999,Q5058=""),"",IF(OR(Q5058&lt;35,Q5058&gt;48),1,0)))</f>
        <v/>
      </c>
      <c r="AD5058">
        <f>IF(COUNT(AA5058:AC5058)&lt;3,"",SUM(AA5058:AC5058))</f>
        <v/>
      </c>
      <c r="AE5058">
        <f>IF(L5058&gt;=4,2,IF(L5058&gt;=2,1,0))</f>
        <v/>
      </c>
      <c r="AF5058">
        <f>IF(L5058&gt;=5,1,0)</f>
        <v/>
      </c>
      <c r="AG5058">
        <f>AE5058+AF5058</f>
        <v/>
      </c>
      <c r="AH5058" s="15">
        <f>IF(M5058&lt;&gt;1,"",IF(OR(R5058=-9,R5058=""),"",R5058))</f>
        <v/>
      </c>
      <c r="AI5058">
        <f>IF(M5058&lt;&gt;1,"",IF(OR(Q5058=999,Q5058=""),"",Q5058))</f>
        <v/>
      </c>
    </row>
    <row r="5059">
      <c r="A5059" t="inlineStr">
        <is>
          <t>TQRMNOP127224</t>
        </is>
      </c>
      <c r="B5059" t="n">
        <v>2025</v>
      </c>
      <c r="C5059" t="n">
        <v>1</v>
      </c>
      <c r="D5059" t="n">
        <v>1</v>
      </c>
      <c r="E5059" t="inlineStr">
        <is>
          <t>S</t>
        </is>
      </c>
      <c r="F5059" t="n">
        <v>32</v>
      </c>
      <c r="G5059" t="n">
        <v>831</v>
      </c>
      <c r="H5059" t="n">
        <v>1</v>
      </c>
      <c r="I5059" t="n">
        <v>2</v>
      </c>
      <c r="J5059" t="n">
        <v>21</v>
      </c>
      <c r="K5059" t="n">
        <v>2</v>
      </c>
      <c r="L5059" t="n">
        <v>5</v>
      </c>
      <c r="M5059" t="n">
        <v>3</v>
      </c>
      <c r="R5059" s="15" t="n">
        <v>0</v>
      </c>
      <c r="S5059" s="15" t="n">
        <v>0</v>
      </c>
      <c r="T5059" s="15" t="n">
        <v>0</v>
      </c>
      <c r="U5059" s="15" t="n">
        <v>329000</v>
      </c>
      <c r="V5059">
        <f>IFERROR(VLOOKUP(D5059,Tablas_Equivalencia!$A$3:$B$8,2,FALSE),"Sin dato")</f>
        <v/>
      </c>
      <c r="W5059">
        <f>IFERROR(VLOOKUP(L5059,Tablas_Equivalencia!$D$3:$E$9,2,FALSE),"Sin dato")</f>
        <v/>
      </c>
      <c r="X5059">
        <f>IF(I5059=1,"Varón","Mujer")</f>
        <v/>
      </c>
      <c r="Y5059">
        <f>IFERROR(VLOOKUP(M5059,Tablas_Equivalencia!$G$3:$H$6,2,FALSE),"Sin dato")</f>
        <v/>
      </c>
      <c r="Z5059">
        <f>IF(J5059&lt;=24,"18-24","25-29")</f>
        <v/>
      </c>
      <c r="AA5059">
        <f>IF(M5059&lt;&gt;1,"",IF(P5059=2,1,0))</f>
        <v/>
      </c>
      <c r="AB5059">
        <f>IF(M5059&lt;&gt;1,"",IF(O5059&gt;=2,1,0))</f>
        <v/>
      </c>
      <c r="AC5059">
        <f>IF(M5059&lt;&gt;1,"",IF(OR(Q5059=999,Q5059=""),"",IF(OR(Q5059&lt;35,Q5059&gt;48),1,0)))</f>
        <v/>
      </c>
      <c r="AD5059">
        <f>IF(COUNT(AA5059:AC5059)&lt;3,"",SUM(AA5059:AC5059))</f>
        <v/>
      </c>
      <c r="AE5059">
        <f>IF(L5059&gt;=4,2,IF(L5059&gt;=2,1,0))</f>
        <v/>
      </c>
      <c r="AF5059">
        <f>IF(L5059&gt;=5,1,0)</f>
        <v/>
      </c>
      <c r="AG5059">
        <f>AE5059+AF5059</f>
        <v/>
      </c>
      <c r="AH5059" s="15">
        <f>IF(M5059&lt;&gt;1,"",IF(OR(R5059=-9,R5059=""),"",R5059))</f>
        <v/>
      </c>
      <c r="AI5059">
        <f>IF(M5059&lt;&gt;1,"",IF(OR(Q5059=999,Q5059=""),"",Q5059))</f>
        <v/>
      </c>
    </row>
    <row r="5060">
      <c r="A5060" t="inlineStr">
        <is>
          <t>TQRMNOP127244</t>
        </is>
      </c>
      <c r="B5060" t="n">
        <v>2025</v>
      </c>
      <c r="C5060" t="n">
        <v>1</v>
      </c>
      <c r="D5060" t="n">
        <v>42</v>
      </c>
      <c r="E5060" t="inlineStr">
        <is>
          <t>N</t>
        </is>
      </c>
      <c r="F5060" t="n">
        <v>25</v>
      </c>
      <c r="G5060" t="n">
        <v>1278</v>
      </c>
      <c r="H5060" t="n">
        <v>1</v>
      </c>
      <c r="I5060" t="n">
        <v>2</v>
      </c>
      <c r="J5060" t="n">
        <v>28</v>
      </c>
      <c r="K5060" t="n">
        <v>2</v>
      </c>
      <c r="L5060" t="n">
        <v>4</v>
      </c>
      <c r="M5060" t="n">
        <v>1</v>
      </c>
      <c r="N5060" t="n">
        <v>3</v>
      </c>
      <c r="O5060" t="n">
        <v>1</v>
      </c>
      <c r="P5060" t="n">
        <v>1</v>
      </c>
      <c r="Q5060" t="n">
        <v>36</v>
      </c>
      <c r="R5060" s="15" t="n">
        <v>244000</v>
      </c>
      <c r="S5060" s="15" t="n">
        <v>0</v>
      </c>
      <c r="T5060" s="15" t="n">
        <v>244000</v>
      </c>
      <c r="U5060" s="15" t="n">
        <v>104200</v>
      </c>
      <c r="V5060">
        <f>IFERROR(VLOOKUP(D5060,Tablas_Equivalencia!$A$3:$B$8,2,FALSE),"Sin dato")</f>
        <v/>
      </c>
      <c r="W5060">
        <f>IFERROR(VLOOKUP(L5060,Tablas_Equivalencia!$D$3:$E$9,2,FALSE),"Sin dato")</f>
        <v/>
      </c>
      <c r="X5060">
        <f>IF(I5060=1,"Varón","Mujer")</f>
        <v/>
      </c>
      <c r="Y5060">
        <f>IFERROR(VLOOKUP(M5060,Tablas_Equivalencia!$G$3:$H$6,2,FALSE),"Sin dato")</f>
        <v/>
      </c>
      <c r="Z5060">
        <f>IF(J5060&lt;=24,"18-24","25-29")</f>
        <v/>
      </c>
      <c r="AA5060">
        <f>IF(M5060&lt;&gt;1,"",IF(P5060=2,1,0))</f>
        <v/>
      </c>
      <c r="AB5060">
        <f>IF(M5060&lt;&gt;1,"",IF(O5060&gt;=2,1,0))</f>
        <v/>
      </c>
      <c r="AC5060">
        <f>IF(M5060&lt;&gt;1,"",IF(OR(Q5060=999,Q5060=""),"",IF(OR(Q5060&lt;35,Q5060&gt;48),1,0)))</f>
        <v/>
      </c>
      <c r="AD5060">
        <f>IF(COUNT(AA5060:AC5060)&lt;3,"",SUM(AA5060:AC5060))</f>
        <v/>
      </c>
      <c r="AE5060">
        <f>IF(L5060&gt;=4,2,IF(L5060&gt;=2,1,0))</f>
        <v/>
      </c>
      <c r="AF5060">
        <f>IF(L5060&gt;=5,1,0)</f>
        <v/>
      </c>
      <c r="AG5060">
        <f>AE5060+AF5060</f>
        <v/>
      </c>
      <c r="AH5060" s="15">
        <f>IF(M5060&lt;&gt;1,"",IF(OR(R5060=-9,R5060=""),"",R5060))</f>
        <v/>
      </c>
      <c r="AI5060">
        <f>IF(M5060&lt;&gt;1,"",IF(OR(Q5060=999,Q5060=""),"",Q5060))</f>
        <v/>
      </c>
    </row>
    <row r="5061">
      <c r="A5061" t="inlineStr">
        <is>
          <t>TQRMNOP127251</t>
        </is>
      </c>
      <c r="B5061" t="n">
        <v>2025</v>
      </c>
      <c r="C5061" t="n">
        <v>1</v>
      </c>
      <c r="D5061" t="n">
        <v>1</v>
      </c>
      <c r="E5061" t="inlineStr">
        <is>
          <t>S</t>
        </is>
      </c>
      <c r="F5061" t="n">
        <v>33</v>
      </c>
      <c r="G5061" t="n">
        <v>893</v>
      </c>
      <c r="H5061" t="n">
        <v>3</v>
      </c>
      <c r="I5061" t="n">
        <v>2</v>
      </c>
      <c r="J5061" t="n">
        <v>18</v>
      </c>
      <c r="K5061" t="n">
        <v>2</v>
      </c>
      <c r="L5061" t="n">
        <v>4</v>
      </c>
      <c r="M5061" t="n">
        <v>2</v>
      </c>
      <c r="R5061" s="15" t="n">
        <v>0</v>
      </c>
      <c r="S5061" s="15" t="n">
        <v>0</v>
      </c>
      <c r="T5061" s="15" t="n">
        <v>0</v>
      </c>
      <c r="U5061" s="15" t="n">
        <v>187200</v>
      </c>
      <c r="V5061">
        <f>IFERROR(VLOOKUP(D5061,Tablas_Equivalencia!$A$3:$B$8,2,FALSE),"Sin dato")</f>
        <v/>
      </c>
      <c r="W5061">
        <f>IFERROR(VLOOKUP(L5061,Tablas_Equivalencia!$D$3:$E$9,2,FALSE),"Sin dato")</f>
        <v/>
      </c>
      <c r="X5061">
        <f>IF(I5061=1,"Varón","Mujer")</f>
        <v/>
      </c>
      <c r="Y5061">
        <f>IFERROR(VLOOKUP(M5061,Tablas_Equivalencia!$G$3:$H$6,2,FALSE),"Sin dato")</f>
        <v/>
      </c>
      <c r="Z5061">
        <f>IF(J5061&lt;=24,"18-24","25-29")</f>
        <v/>
      </c>
      <c r="AA5061">
        <f>IF(M5061&lt;&gt;1,"",IF(P5061=2,1,0))</f>
        <v/>
      </c>
      <c r="AB5061">
        <f>IF(M5061&lt;&gt;1,"",IF(O5061&gt;=2,1,0))</f>
        <v/>
      </c>
      <c r="AC5061">
        <f>IF(M5061&lt;&gt;1,"",IF(OR(Q5061=999,Q5061=""),"",IF(OR(Q5061&lt;35,Q5061&gt;48),1,0)))</f>
        <v/>
      </c>
      <c r="AD5061">
        <f>IF(COUNT(AA5061:AC5061)&lt;3,"",SUM(AA5061:AC5061))</f>
        <v/>
      </c>
      <c r="AE5061">
        <f>IF(L5061&gt;=4,2,IF(L5061&gt;=2,1,0))</f>
        <v/>
      </c>
      <c r="AF5061">
        <f>IF(L5061&gt;=5,1,0)</f>
        <v/>
      </c>
      <c r="AG5061">
        <f>AE5061+AF5061</f>
        <v/>
      </c>
      <c r="AH5061" s="15">
        <f>IF(M5061&lt;&gt;1,"",IF(OR(R5061=-9,R5061=""),"",R5061))</f>
        <v/>
      </c>
      <c r="AI5061">
        <f>IF(M5061&lt;&gt;1,"",IF(OR(Q5061=999,Q5061=""),"",Q5061))</f>
        <v/>
      </c>
    </row>
    <row r="5062">
      <c r="A5062" t="inlineStr">
        <is>
          <t>TQRMNOP127257</t>
        </is>
      </c>
      <c r="B5062" t="n">
        <v>2025</v>
      </c>
      <c r="C5062" t="n">
        <v>1</v>
      </c>
      <c r="D5062" t="n">
        <v>1</v>
      </c>
      <c r="E5062" t="inlineStr">
        <is>
          <t>S</t>
        </is>
      </c>
      <c r="F5062" t="n">
        <v>32</v>
      </c>
      <c r="G5062" t="n">
        <v>1223</v>
      </c>
      <c r="H5062" t="n">
        <v>3</v>
      </c>
      <c r="I5062" t="n">
        <v>2</v>
      </c>
      <c r="J5062" t="n">
        <v>18</v>
      </c>
      <c r="K5062" t="n">
        <v>1</v>
      </c>
      <c r="L5062" t="n">
        <v>4</v>
      </c>
      <c r="M5062" t="n">
        <v>1</v>
      </c>
      <c r="N5062" t="n">
        <v>3</v>
      </c>
      <c r="O5062" t="n">
        <v>1</v>
      </c>
      <c r="P5062" t="n">
        <v>1</v>
      </c>
      <c r="Q5062" t="n">
        <v>32</v>
      </c>
      <c r="R5062" s="15" t="n">
        <v>519000</v>
      </c>
      <c r="S5062" s="15" t="n">
        <v>0</v>
      </c>
      <c r="T5062" s="15" t="n">
        <v>519000</v>
      </c>
      <c r="U5062" s="15" t="n">
        <v>223000</v>
      </c>
      <c r="V5062">
        <f>IFERROR(VLOOKUP(D5062,Tablas_Equivalencia!$A$3:$B$8,2,FALSE),"Sin dato")</f>
        <v/>
      </c>
      <c r="W5062">
        <f>IFERROR(VLOOKUP(L5062,Tablas_Equivalencia!$D$3:$E$9,2,FALSE),"Sin dato")</f>
        <v/>
      </c>
      <c r="X5062">
        <f>IF(I5062=1,"Varón","Mujer")</f>
        <v/>
      </c>
      <c r="Y5062">
        <f>IFERROR(VLOOKUP(M5062,Tablas_Equivalencia!$G$3:$H$6,2,FALSE),"Sin dato")</f>
        <v/>
      </c>
      <c r="Z5062">
        <f>IF(J5062&lt;=24,"18-24","25-29")</f>
        <v/>
      </c>
      <c r="AA5062">
        <f>IF(M5062&lt;&gt;1,"",IF(P5062=2,1,0))</f>
        <v/>
      </c>
      <c r="AB5062">
        <f>IF(M5062&lt;&gt;1,"",IF(O5062&gt;=2,1,0))</f>
        <v/>
      </c>
      <c r="AC5062">
        <f>IF(M5062&lt;&gt;1,"",IF(OR(Q5062=999,Q5062=""),"",IF(OR(Q5062&lt;35,Q5062&gt;48),1,0)))</f>
        <v/>
      </c>
      <c r="AD5062">
        <f>IF(COUNT(AA5062:AC5062)&lt;3,"",SUM(AA5062:AC5062))</f>
        <v/>
      </c>
      <c r="AE5062">
        <f>IF(L5062&gt;=4,2,IF(L5062&gt;=2,1,0))</f>
        <v/>
      </c>
      <c r="AF5062">
        <f>IF(L5062&gt;=5,1,0)</f>
        <v/>
      </c>
      <c r="AG5062">
        <f>AE5062+AF5062</f>
        <v/>
      </c>
      <c r="AH5062" s="15">
        <f>IF(M5062&lt;&gt;1,"",IF(OR(R5062=-9,R5062=""),"",R5062))</f>
        <v/>
      </c>
      <c r="AI5062">
        <f>IF(M5062&lt;&gt;1,"",IF(OR(Q5062=999,Q5062=""),"",Q5062))</f>
        <v/>
      </c>
    </row>
    <row r="5063">
      <c r="A5063" t="inlineStr">
        <is>
          <t>TQRMNOP127262</t>
        </is>
      </c>
      <c r="B5063" t="n">
        <v>2025</v>
      </c>
      <c r="C5063" t="n">
        <v>1</v>
      </c>
      <c r="D5063" t="n">
        <v>41</v>
      </c>
      <c r="E5063" t="inlineStr">
        <is>
          <t>N</t>
        </is>
      </c>
      <c r="F5063" t="n">
        <v>12</v>
      </c>
      <c r="G5063" t="n">
        <v>1098</v>
      </c>
      <c r="H5063" t="n">
        <v>3</v>
      </c>
      <c r="I5063" t="n">
        <v>2</v>
      </c>
      <c r="J5063" t="n">
        <v>24</v>
      </c>
      <c r="K5063" t="n">
        <v>2</v>
      </c>
      <c r="L5063" t="n">
        <v>5</v>
      </c>
      <c r="M5063" t="n">
        <v>3</v>
      </c>
      <c r="R5063" s="15" t="n">
        <v>0</v>
      </c>
      <c r="S5063" s="15" t="n">
        <v>326000</v>
      </c>
      <c r="T5063" s="15" t="n">
        <v>326000</v>
      </c>
      <c r="U5063" s="15" t="n">
        <v>118700</v>
      </c>
      <c r="V5063">
        <f>IFERROR(VLOOKUP(D5063,Tablas_Equivalencia!$A$3:$B$8,2,FALSE),"Sin dato")</f>
        <v/>
      </c>
      <c r="W5063">
        <f>IFERROR(VLOOKUP(L5063,Tablas_Equivalencia!$D$3:$E$9,2,FALSE),"Sin dato")</f>
        <v/>
      </c>
      <c r="X5063">
        <f>IF(I5063=1,"Varón","Mujer")</f>
        <v/>
      </c>
      <c r="Y5063">
        <f>IFERROR(VLOOKUP(M5063,Tablas_Equivalencia!$G$3:$H$6,2,FALSE),"Sin dato")</f>
        <v/>
      </c>
      <c r="Z5063">
        <f>IF(J5063&lt;=24,"18-24","25-29")</f>
        <v/>
      </c>
      <c r="AA5063">
        <f>IF(M5063&lt;&gt;1,"",IF(P5063=2,1,0))</f>
        <v/>
      </c>
      <c r="AB5063">
        <f>IF(M5063&lt;&gt;1,"",IF(O5063&gt;=2,1,0))</f>
        <v/>
      </c>
      <c r="AC5063">
        <f>IF(M5063&lt;&gt;1,"",IF(OR(Q5063=999,Q5063=""),"",IF(OR(Q5063&lt;35,Q5063&gt;48),1,0)))</f>
        <v/>
      </c>
      <c r="AD5063">
        <f>IF(COUNT(AA5063:AC5063)&lt;3,"",SUM(AA5063:AC5063))</f>
        <v/>
      </c>
      <c r="AE5063">
        <f>IF(L5063&gt;=4,2,IF(L5063&gt;=2,1,0))</f>
        <v/>
      </c>
      <c r="AF5063">
        <f>IF(L5063&gt;=5,1,0)</f>
        <v/>
      </c>
      <c r="AG5063">
        <f>AE5063+AF5063</f>
        <v/>
      </c>
      <c r="AH5063" s="15">
        <f>IF(M5063&lt;&gt;1,"",IF(OR(R5063=-9,R5063=""),"",R5063))</f>
        <v/>
      </c>
      <c r="AI5063">
        <f>IF(M5063&lt;&gt;1,"",IF(OR(Q5063=999,Q5063=""),"",Q5063))</f>
        <v/>
      </c>
    </row>
    <row r="5064">
      <c r="A5064" t="inlineStr">
        <is>
          <t>TQRMNOP127265</t>
        </is>
      </c>
      <c r="B5064" t="n">
        <v>2025</v>
      </c>
      <c r="C5064" t="n">
        <v>1</v>
      </c>
      <c r="D5064" t="n">
        <v>42</v>
      </c>
      <c r="E5064" t="inlineStr">
        <is>
          <t>N</t>
        </is>
      </c>
      <c r="F5064" t="n">
        <v>25</v>
      </c>
      <c r="G5064" t="n">
        <v>1305</v>
      </c>
      <c r="H5064" t="n">
        <v>1</v>
      </c>
      <c r="I5064" t="n">
        <v>1</v>
      </c>
      <c r="J5064" t="n">
        <v>24</v>
      </c>
      <c r="K5064" t="n">
        <v>1</v>
      </c>
      <c r="L5064" t="n">
        <v>3</v>
      </c>
      <c r="M5064" t="n">
        <v>3</v>
      </c>
      <c r="R5064" s="15" t="n">
        <v>0</v>
      </c>
      <c r="S5064" s="15" t="n">
        <v>0</v>
      </c>
      <c r="T5064" s="15" t="n">
        <v>0</v>
      </c>
      <c r="U5064" s="15" t="n">
        <v>44600</v>
      </c>
      <c r="V5064">
        <f>IFERROR(VLOOKUP(D5064,Tablas_Equivalencia!$A$3:$B$8,2,FALSE),"Sin dato")</f>
        <v/>
      </c>
      <c r="W5064">
        <f>IFERROR(VLOOKUP(L5064,Tablas_Equivalencia!$D$3:$E$9,2,FALSE),"Sin dato")</f>
        <v/>
      </c>
      <c r="X5064">
        <f>IF(I5064=1,"Varón","Mujer")</f>
        <v/>
      </c>
      <c r="Y5064">
        <f>IFERROR(VLOOKUP(M5064,Tablas_Equivalencia!$G$3:$H$6,2,FALSE),"Sin dato")</f>
        <v/>
      </c>
      <c r="Z5064">
        <f>IF(J5064&lt;=24,"18-24","25-29")</f>
        <v/>
      </c>
      <c r="AA5064">
        <f>IF(M5064&lt;&gt;1,"",IF(P5064=2,1,0))</f>
        <v/>
      </c>
      <c r="AB5064">
        <f>IF(M5064&lt;&gt;1,"",IF(O5064&gt;=2,1,0))</f>
        <v/>
      </c>
      <c r="AC5064">
        <f>IF(M5064&lt;&gt;1,"",IF(OR(Q5064=999,Q5064=""),"",IF(OR(Q5064&lt;35,Q5064&gt;48),1,0)))</f>
        <v/>
      </c>
      <c r="AD5064">
        <f>IF(COUNT(AA5064:AC5064)&lt;3,"",SUM(AA5064:AC5064))</f>
        <v/>
      </c>
      <c r="AE5064">
        <f>IF(L5064&gt;=4,2,IF(L5064&gt;=2,1,0))</f>
        <v/>
      </c>
      <c r="AF5064">
        <f>IF(L5064&gt;=5,1,0)</f>
        <v/>
      </c>
      <c r="AG5064">
        <f>AE5064+AF5064</f>
        <v/>
      </c>
      <c r="AH5064" s="15">
        <f>IF(M5064&lt;&gt;1,"",IF(OR(R5064=-9,R5064=""),"",R5064))</f>
        <v/>
      </c>
      <c r="AI5064">
        <f>IF(M5064&lt;&gt;1,"",IF(OR(Q5064=999,Q5064=""),"",Q5064))</f>
        <v/>
      </c>
    </row>
    <row r="5065">
      <c r="A5065" t="inlineStr">
        <is>
          <t>TQRMNOP127273</t>
        </is>
      </c>
      <c r="B5065" t="n">
        <v>2025</v>
      </c>
      <c r="C5065" t="n">
        <v>1</v>
      </c>
      <c r="D5065" t="n">
        <v>42</v>
      </c>
      <c r="E5065" t="inlineStr">
        <is>
          <t>N</t>
        </is>
      </c>
      <c r="F5065" t="n">
        <v>27</v>
      </c>
      <c r="G5065" t="n">
        <v>1161</v>
      </c>
      <c r="H5065" t="n">
        <v>3</v>
      </c>
      <c r="I5065" t="n">
        <v>1</v>
      </c>
      <c r="J5065" t="n">
        <v>28</v>
      </c>
      <c r="K5065" t="n">
        <v>1</v>
      </c>
      <c r="L5065" t="n">
        <v>4</v>
      </c>
      <c r="M5065" t="n">
        <v>1</v>
      </c>
      <c r="N5065" t="n">
        <v>2</v>
      </c>
      <c r="O5065" t="n">
        <v>2</v>
      </c>
      <c r="P5065" t="n">
        <v>2</v>
      </c>
      <c r="Q5065" t="n">
        <v>57</v>
      </c>
      <c r="R5065" s="15" t="n">
        <v>310000</v>
      </c>
      <c r="S5065" s="15" t="n">
        <v>0</v>
      </c>
      <c r="T5065" s="15" t="n">
        <v>310000</v>
      </c>
      <c r="U5065" s="15" t="n">
        <v>302500</v>
      </c>
      <c r="V5065">
        <f>IFERROR(VLOOKUP(D5065,Tablas_Equivalencia!$A$3:$B$8,2,FALSE),"Sin dato")</f>
        <v/>
      </c>
      <c r="W5065">
        <f>IFERROR(VLOOKUP(L5065,Tablas_Equivalencia!$D$3:$E$9,2,FALSE),"Sin dato")</f>
        <v/>
      </c>
      <c r="X5065">
        <f>IF(I5065=1,"Varón","Mujer")</f>
        <v/>
      </c>
      <c r="Y5065">
        <f>IFERROR(VLOOKUP(M5065,Tablas_Equivalencia!$G$3:$H$6,2,FALSE),"Sin dato")</f>
        <v/>
      </c>
      <c r="Z5065">
        <f>IF(J5065&lt;=24,"18-24","25-29")</f>
        <v/>
      </c>
      <c r="AA5065">
        <f>IF(M5065&lt;&gt;1,"",IF(P5065=2,1,0))</f>
        <v/>
      </c>
      <c r="AB5065">
        <f>IF(M5065&lt;&gt;1,"",IF(O5065&gt;=2,1,0))</f>
        <v/>
      </c>
      <c r="AC5065">
        <f>IF(M5065&lt;&gt;1,"",IF(OR(Q5065=999,Q5065=""),"",IF(OR(Q5065&lt;35,Q5065&gt;48),1,0)))</f>
        <v/>
      </c>
      <c r="AD5065">
        <f>IF(COUNT(AA5065:AC5065)&lt;3,"",SUM(AA5065:AC5065))</f>
        <v/>
      </c>
      <c r="AE5065">
        <f>IF(L5065&gt;=4,2,IF(L5065&gt;=2,1,0))</f>
        <v/>
      </c>
      <c r="AF5065">
        <f>IF(L5065&gt;=5,1,0)</f>
        <v/>
      </c>
      <c r="AG5065">
        <f>AE5065+AF5065</f>
        <v/>
      </c>
      <c r="AH5065" s="15">
        <f>IF(M5065&lt;&gt;1,"",IF(OR(R5065=-9,R5065=""),"",R5065))</f>
        <v/>
      </c>
      <c r="AI5065">
        <f>IF(M5065&lt;&gt;1,"",IF(OR(Q5065=999,Q5065=""),"",Q5065))</f>
        <v/>
      </c>
    </row>
    <row r="5066">
      <c r="A5066" t="inlineStr">
        <is>
          <t>TQRMNOP127285</t>
        </is>
      </c>
      <c r="B5066" t="n">
        <v>2025</v>
      </c>
      <c r="C5066" t="n">
        <v>1</v>
      </c>
      <c r="D5066" t="n">
        <v>41</v>
      </c>
      <c r="E5066" t="inlineStr">
        <is>
          <t>N</t>
        </is>
      </c>
      <c r="F5066" t="n">
        <v>15</v>
      </c>
      <c r="G5066" t="n">
        <v>919</v>
      </c>
      <c r="H5066" t="n">
        <v>1</v>
      </c>
      <c r="I5066" t="n">
        <v>1</v>
      </c>
      <c r="J5066" t="n">
        <v>18</v>
      </c>
      <c r="K5066" t="n">
        <v>1</v>
      </c>
      <c r="L5066" t="n">
        <v>3</v>
      </c>
      <c r="M5066" t="n">
        <v>1</v>
      </c>
      <c r="N5066" t="n">
        <v>3</v>
      </c>
      <c r="O5066" t="n">
        <v>2</v>
      </c>
      <c r="P5066" t="n">
        <v>2</v>
      </c>
      <c r="Q5066" t="n">
        <v>37</v>
      </c>
      <c r="R5066" s="15" t="n">
        <v>306000</v>
      </c>
      <c r="S5066" s="15" t="n">
        <v>0</v>
      </c>
      <c r="T5066" s="15" t="n">
        <v>306000</v>
      </c>
      <c r="U5066" s="15" t="n">
        <v>76800</v>
      </c>
      <c r="V5066">
        <f>IFERROR(VLOOKUP(D5066,Tablas_Equivalencia!$A$3:$B$8,2,FALSE),"Sin dato")</f>
        <v/>
      </c>
      <c r="W5066">
        <f>IFERROR(VLOOKUP(L5066,Tablas_Equivalencia!$D$3:$E$9,2,FALSE),"Sin dato")</f>
        <v/>
      </c>
      <c r="X5066">
        <f>IF(I5066=1,"Varón","Mujer")</f>
        <v/>
      </c>
      <c r="Y5066">
        <f>IFERROR(VLOOKUP(M5066,Tablas_Equivalencia!$G$3:$H$6,2,FALSE),"Sin dato")</f>
        <v/>
      </c>
      <c r="Z5066">
        <f>IF(J5066&lt;=24,"18-24","25-29")</f>
        <v/>
      </c>
      <c r="AA5066">
        <f>IF(M5066&lt;&gt;1,"",IF(P5066=2,1,0))</f>
        <v/>
      </c>
      <c r="AB5066">
        <f>IF(M5066&lt;&gt;1,"",IF(O5066&gt;=2,1,0))</f>
        <v/>
      </c>
      <c r="AC5066">
        <f>IF(M5066&lt;&gt;1,"",IF(OR(Q5066=999,Q5066=""),"",IF(OR(Q5066&lt;35,Q5066&gt;48),1,0)))</f>
        <v/>
      </c>
      <c r="AD5066">
        <f>IF(COUNT(AA5066:AC5066)&lt;3,"",SUM(AA5066:AC5066))</f>
        <v/>
      </c>
      <c r="AE5066">
        <f>IF(L5066&gt;=4,2,IF(L5066&gt;=2,1,0))</f>
        <v/>
      </c>
      <c r="AF5066">
        <f>IF(L5066&gt;=5,1,0)</f>
        <v/>
      </c>
      <c r="AG5066">
        <f>AE5066+AF5066</f>
        <v/>
      </c>
      <c r="AH5066" s="15">
        <f>IF(M5066&lt;&gt;1,"",IF(OR(R5066=-9,R5066=""),"",R5066))</f>
        <v/>
      </c>
      <c r="AI5066">
        <f>IF(M5066&lt;&gt;1,"",IF(OR(Q5066=999,Q5066=""),"",Q5066))</f>
        <v/>
      </c>
    </row>
    <row r="5067">
      <c r="A5067" t="inlineStr">
        <is>
          <t>TQRMNOP127287</t>
        </is>
      </c>
      <c r="B5067" t="n">
        <v>2025</v>
      </c>
      <c r="C5067" t="n">
        <v>1</v>
      </c>
      <c r="D5067" t="n">
        <v>43</v>
      </c>
      <c r="E5067" t="inlineStr">
        <is>
          <t>N</t>
        </is>
      </c>
      <c r="F5067" t="n">
        <v>26</v>
      </c>
      <c r="G5067" t="n">
        <v>457</v>
      </c>
      <c r="H5067" t="n">
        <v>3</v>
      </c>
      <c r="I5067" t="n">
        <v>1</v>
      </c>
      <c r="J5067" t="n">
        <v>22</v>
      </c>
      <c r="K5067" t="n">
        <v>2</v>
      </c>
      <c r="L5067" t="n">
        <v>4</v>
      </c>
      <c r="M5067" t="n">
        <v>1</v>
      </c>
      <c r="N5067" t="n">
        <v>3</v>
      </c>
      <c r="O5067" t="n">
        <v>1</v>
      </c>
      <c r="P5067" t="n">
        <v>1</v>
      </c>
      <c r="Q5067" t="n">
        <v>36</v>
      </c>
      <c r="R5067" s="15" t="n">
        <v>780000</v>
      </c>
      <c r="S5067" s="15" t="n">
        <v>0</v>
      </c>
      <c r="T5067" s="15" t="n">
        <v>780000</v>
      </c>
      <c r="U5067" s="15" t="n">
        <v>227500</v>
      </c>
      <c r="V5067">
        <f>IFERROR(VLOOKUP(D5067,Tablas_Equivalencia!$A$3:$B$8,2,FALSE),"Sin dato")</f>
        <v/>
      </c>
      <c r="W5067">
        <f>IFERROR(VLOOKUP(L5067,Tablas_Equivalencia!$D$3:$E$9,2,FALSE),"Sin dato")</f>
        <v/>
      </c>
      <c r="X5067">
        <f>IF(I5067=1,"Varón","Mujer")</f>
        <v/>
      </c>
      <c r="Y5067">
        <f>IFERROR(VLOOKUP(M5067,Tablas_Equivalencia!$G$3:$H$6,2,FALSE),"Sin dato")</f>
        <v/>
      </c>
      <c r="Z5067">
        <f>IF(J5067&lt;=24,"18-24","25-29")</f>
        <v/>
      </c>
      <c r="AA5067">
        <f>IF(M5067&lt;&gt;1,"",IF(P5067=2,1,0))</f>
        <v/>
      </c>
      <c r="AB5067">
        <f>IF(M5067&lt;&gt;1,"",IF(O5067&gt;=2,1,0))</f>
        <v/>
      </c>
      <c r="AC5067">
        <f>IF(M5067&lt;&gt;1,"",IF(OR(Q5067=999,Q5067=""),"",IF(OR(Q5067&lt;35,Q5067&gt;48),1,0)))</f>
        <v/>
      </c>
      <c r="AD5067">
        <f>IF(COUNT(AA5067:AC5067)&lt;3,"",SUM(AA5067:AC5067))</f>
        <v/>
      </c>
      <c r="AE5067">
        <f>IF(L5067&gt;=4,2,IF(L5067&gt;=2,1,0))</f>
        <v/>
      </c>
      <c r="AF5067">
        <f>IF(L5067&gt;=5,1,0)</f>
        <v/>
      </c>
      <c r="AG5067">
        <f>AE5067+AF5067</f>
        <v/>
      </c>
      <c r="AH5067" s="15">
        <f>IF(M5067&lt;&gt;1,"",IF(OR(R5067=-9,R5067=""),"",R5067))</f>
        <v/>
      </c>
      <c r="AI5067">
        <f>IF(M5067&lt;&gt;1,"",IF(OR(Q5067=999,Q5067=""),"",Q5067))</f>
        <v/>
      </c>
    </row>
    <row r="5068">
      <c r="A5068" t="inlineStr">
        <is>
          <t>TQRMNOP127292</t>
        </is>
      </c>
      <c r="B5068" t="n">
        <v>2025</v>
      </c>
      <c r="C5068" t="n">
        <v>1</v>
      </c>
      <c r="D5068" t="n">
        <v>42</v>
      </c>
      <c r="E5068" t="inlineStr">
        <is>
          <t>N</t>
        </is>
      </c>
      <c r="F5068" t="n">
        <v>25</v>
      </c>
      <c r="G5068" t="n">
        <v>1692</v>
      </c>
      <c r="H5068" t="n">
        <v>1</v>
      </c>
      <c r="I5068" t="n">
        <v>1</v>
      </c>
      <c r="J5068" t="n">
        <v>19</v>
      </c>
      <c r="K5068" t="n">
        <v>2</v>
      </c>
      <c r="L5068" t="n">
        <v>4</v>
      </c>
      <c r="M5068" t="n">
        <v>2</v>
      </c>
      <c r="R5068" s="15" t="n">
        <v>0</v>
      </c>
      <c r="S5068" s="15" t="n">
        <v>0</v>
      </c>
      <c r="T5068" s="15" t="n">
        <v>0</v>
      </c>
      <c r="U5068" s="15" t="n">
        <v>166300</v>
      </c>
      <c r="V5068">
        <f>IFERROR(VLOOKUP(D5068,Tablas_Equivalencia!$A$3:$B$8,2,FALSE),"Sin dato")</f>
        <v/>
      </c>
      <c r="W5068">
        <f>IFERROR(VLOOKUP(L5068,Tablas_Equivalencia!$D$3:$E$9,2,FALSE),"Sin dato")</f>
        <v/>
      </c>
      <c r="X5068">
        <f>IF(I5068=1,"Varón","Mujer")</f>
        <v/>
      </c>
      <c r="Y5068">
        <f>IFERROR(VLOOKUP(M5068,Tablas_Equivalencia!$G$3:$H$6,2,FALSE),"Sin dato")</f>
        <v/>
      </c>
      <c r="Z5068">
        <f>IF(J5068&lt;=24,"18-24","25-29")</f>
        <v/>
      </c>
      <c r="AA5068">
        <f>IF(M5068&lt;&gt;1,"",IF(P5068=2,1,0))</f>
        <v/>
      </c>
      <c r="AB5068">
        <f>IF(M5068&lt;&gt;1,"",IF(O5068&gt;=2,1,0))</f>
        <v/>
      </c>
      <c r="AC5068">
        <f>IF(M5068&lt;&gt;1,"",IF(OR(Q5068=999,Q5068=""),"",IF(OR(Q5068&lt;35,Q5068&gt;48),1,0)))</f>
        <v/>
      </c>
      <c r="AD5068">
        <f>IF(COUNT(AA5068:AC5068)&lt;3,"",SUM(AA5068:AC5068))</f>
        <v/>
      </c>
      <c r="AE5068">
        <f>IF(L5068&gt;=4,2,IF(L5068&gt;=2,1,0))</f>
        <v/>
      </c>
      <c r="AF5068">
        <f>IF(L5068&gt;=5,1,0)</f>
        <v/>
      </c>
      <c r="AG5068">
        <f>AE5068+AF5068</f>
        <v/>
      </c>
      <c r="AH5068" s="15">
        <f>IF(M5068&lt;&gt;1,"",IF(OR(R5068=-9,R5068=""),"",R5068))</f>
        <v/>
      </c>
      <c r="AI5068">
        <f>IF(M5068&lt;&gt;1,"",IF(OR(Q5068=999,Q5068=""),"",Q5068))</f>
        <v/>
      </c>
    </row>
    <row r="5069">
      <c r="A5069" t="inlineStr">
        <is>
          <t>TQRMNOP127293</t>
        </is>
      </c>
      <c r="B5069" t="n">
        <v>2025</v>
      </c>
      <c r="C5069" t="n">
        <v>1</v>
      </c>
      <c r="D5069" t="n">
        <v>1</v>
      </c>
      <c r="E5069" t="inlineStr">
        <is>
          <t>S</t>
        </is>
      </c>
      <c r="F5069" t="n">
        <v>33</v>
      </c>
      <c r="G5069" t="n">
        <v>1611</v>
      </c>
      <c r="H5069" t="n">
        <v>1</v>
      </c>
      <c r="I5069" t="n">
        <v>1</v>
      </c>
      <c r="J5069" t="n">
        <v>22</v>
      </c>
      <c r="K5069" t="n">
        <v>2</v>
      </c>
      <c r="L5069" t="n">
        <v>4</v>
      </c>
      <c r="M5069" t="n">
        <v>2</v>
      </c>
      <c r="R5069" s="15" t="n">
        <v>0</v>
      </c>
      <c r="S5069" s="15" t="n">
        <v>0</v>
      </c>
      <c r="T5069" s="15" t="n">
        <v>0</v>
      </c>
      <c r="U5069" s="15" t="n">
        <v>94700</v>
      </c>
      <c r="V5069">
        <f>IFERROR(VLOOKUP(D5069,Tablas_Equivalencia!$A$3:$B$8,2,FALSE),"Sin dato")</f>
        <v/>
      </c>
      <c r="W5069">
        <f>IFERROR(VLOOKUP(L5069,Tablas_Equivalencia!$D$3:$E$9,2,FALSE),"Sin dato")</f>
        <v/>
      </c>
      <c r="X5069">
        <f>IF(I5069=1,"Varón","Mujer")</f>
        <v/>
      </c>
      <c r="Y5069">
        <f>IFERROR(VLOOKUP(M5069,Tablas_Equivalencia!$G$3:$H$6,2,FALSE),"Sin dato")</f>
        <v/>
      </c>
      <c r="Z5069">
        <f>IF(J5069&lt;=24,"18-24","25-29")</f>
        <v/>
      </c>
      <c r="AA5069">
        <f>IF(M5069&lt;&gt;1,"",IF(P5069=2,1,0))</f>
        <v/>
      </c>
      <c r="AB5069">
        <f>IF(M5069&lt;&gt;1,"",IF(O5069&gt;=2,1,0))</f>
        <v/>
      </c>
      <c r="AC5069">
        <f>IF(M5069&lt;&gt;1,"",IF(OR(Q5069=999,Q5069=""),"",IF(OR(Q5069&lt;35,Q5069&gt;48),1,0)))</f>
        <v/>
      </c>
      <c r="AD5069">
        <f>IF(COUNT(AA5069:AC5069)&lt;3,"",SUM(AA5069:AC5069))</f>
        <v/>
      </c>
      <c r="AE5069">
        <f>IF(L5069&gt;=4,2,IF(L5069&gt;=2,1,0))</f>
        <v/>
      </c>
      <c r="AF5069">
        <f>IF(L5069&gt;=5,1,0)</f>
        <v/>
      </c>
      <c r="AG5069">
        <f>AE5069+AF5069</f>
        <v/>
      </c>
      <c r="AH5069" s="15">
        <f>IF(M5069&lt;&gt;1,"",IF(OR(R5069=-9,R5069=""),"",R5069))</f>
        <v/>
      </c>
      <c r="AI5069">
        <f>IF(M5069&lt;&gt;1,"",IF(OR(Q5069=999,Q5069=""),"",Q5069))</f>
        <v/>
      </c>
    </row>
    <row r="5070">
      <c r="A5070" t="inlineStr">
        <is>
          <t>TQRMNOP127294</t>
        </is>
      </c>
      <c r="B5070" t="n">
        <v>2025</v>
      </c>
      <c r="C5070" t="n">
        <v>1</v>
      </c>
      <c r="D5070" t="n">
        <v>1</v>
      </c>
      <c r="E5070" t="inlineStr">
        <is>
          <t>S</t>
        </is>
      </c>
      <c r="F5070" t="n">
        <v>32</v>
      </c>
      <c r="G5070" t="n">
        <v>1230</v>
      </c>
      <c r="H5070" t="n">
        <v>3</v>
      </c>
      <c r="I5070" t="n">
        <v>1</v>
      </c>
      <c r="J5070" t="n">
        <v>23</v>
      </c>
      <c r="K5070" t="n">
        <v>2</v>
      </c>
      <c r="L5070" t="n">
        <v>6</v>
      </c>
      <c r="M5070" t="n">
        <v>3</v>
      </c>
      <c r="R5070" s="15" t="n">
        <v>0</v>
      </c>
      <c r="S5070" s="15" t="n">
        <v>0</v>
      </c>
      <c r="T5070" s="15" t="n">
        <v>0</v>
      </c>
      <c r="U5070" s="15" t="n">
        <v>110600</v>
      </c>
      <c r="V5070">
        <f>IFERROR(VLOOKUP(D5070,Tablas_Equivalencia!$A$3:$B$8,2,FALSE),"Sin dato")</f>
        <v/>
      </c>
      <c r="W5070">
        <f>IFERROR(VLOOKUP(L5070,Tablas_Equivalencia!$D$3:$E$9,2,FALSE),"Sin dato")</f>
        <v/>
      </c>
      <c r="X5070">
        <f>IF(I5070=1,"Varón","Mujer")</f>
        <v/>
      </c>
      <c r="Y5070">
        <f>IFERROR(VLOOKUP(M5070,Tablas_Equivalencia!$G$3:$H$6,2,FALSE),"Sin dato")</f>
        <v/>
      </c>
      <c r="Z5070">
        <f>IF(J5070&lt;=24,"18-24","25-29")</f>
        <v/>
      </c>
      <c r="AA5070">
        <f>IF(M5070&lt;&gt;1,"",IF(P5070=2,1,0))</f>
        <v/>
      </c>
      <c r="AB5070">
        <f>IF(M5070&lt;&gt;1,"",IF(O5070&gt;=2,1,0))</f>
        <v/>
      </c>
      <c r="AC5070">
        <f>IF(M5070&lt;&gt;1,"",IF(OR(Q5070=999,Q5070=""),"",IF(OR(Q5070&lt;35,Q5070&gt;48),1,0)))</f>
        <v/>
      </c>
      <c r="AD5070">
        <f>IF(COUNT(AA5070:AC5070)&lt;3,"",SUM(AA5070:AC5070))</f>
        <v/>
      </c>
      <c r="AE5070">
        <f>IF(L5070&gt;=4,2,IF(L5070&gt;=2,1,0))</f>
        <v/>
      </c>
      <c r="AF5070">
        <f>IF(L5070&gt;=5,1,0)</f>
        <v/>
      </c>
      <c r="AG5070">
        <f>AE5070+AF5070</f>
        <v/>
      </c>
      <c r="AH5070" s="15">
        <f>IF(M5070&lt;&gt;1,"",IF(OR(R5070=-9,R5070=""),"",R5070))</f>
        <v/>
      </c>
      <c r="AI5070">
        <f>IF(M5070&lt;&gt;1,"",IF(OR(Q5070=999,Q5070=""),"",Q5070))</f>
        <v/>
      </c>
    </row>
    <row r="5071">
      <c r="A5071" t="inlineStr">
        <is>
          <t>TQRMNOP127296</t>
        </is>
      </c>
      <c r="B5071" t="n">
        <v>2025</v>
      </c>
      <c r="C5071" t="n">
        <v>1</v>
      </c>
      <c r="D5071" t="n">
        <v>43</v>
      </c>
      <c r="E5071" t="inlineStr">
        <is>
          <t>N</t>
        </is>
      </c>
      <c r="F5071" t="n">
        <v>29</v>
      </c>
      <c r="G5071" t="n">
        <v>1275</v>
      </c>
      <c r="H5071" t="n">
        <v>3</v>
      </c>
      <c r="I5071" t="n">
        <v>1</v>
      </c>
      <c r="J5071" t="n">
        <v>27</v>
      </c>
      <c r="K5071" t="n">
        <v>1</v>
      </c>
      <c r="L5071" t="n">
        <v>2</v>
      </c>
      <c r="M5071" t="n">
        <v>1</v>
      </c>
      <c r="N5071" t="n">
        <v>3</v>
      </c>
      <c r="O5071" t="n">
        <v>2</v>
      </c>
      <c r="P5071" t="n">
        <v>2</v>
      </c>
      <c r="Q5071" t="n">
        <v>23</v>
      </c>
      <c r="R5071" s="15" t="n">
        <v>410000</v>
      </c>
      <c r="S5071" s="15" t="n">
        <v>34000</v>
      </c>
      <c r="T5071" s="15" t="n">
        <v>444000</v>
      </c>
      <c r="U5071" s="15" t="n">
        <v>142000</v>
      </c>
      <c r="V5071">
        <f>IFERROR(VLOOKUP(D5071,Tablas_Equivalencia!$A$3:$B$8,2,FALSE),"Sin dato")</f>
        <v/>
      </c>
      <c r="W5071">
        <f>IFERROR(VLOOKUP(L5071,Tablas_Equivalencia!$D$3:$E$9,2,FALSE),"Sin dato")</f>
        <v/>
      </c>
      <c r="X5071">
        <f>IF(I5071=1,"Varón","Mujer")</f>
        <v/>
      </c>
      <c r="Y5071">
        <f>IFERROR(VLOOKUP(M5071,Tablas_Equivalencia!$G$3:$H$6,2,FALSE),"Sin dato")</f>
        <v/>
      </c>
      <c r="Z5071">
        <f>IF(J5071&lt;=24,"18-24","25-29")</f>
        <v/>
      </c>
      <c r="AA5071">
        <f>IF(M5071&lt;&gt;1,"",IF(P5071=2,1,0))</f>
        <v/>
      </c>
      <c r="AB5071">
        <f>IF(M5071&lt;&gt;1,"",IF(O5071&gt;=2,1,0))</f>
        <v/>
      </c>
      <c r="AC5071">
        <f>IF(M5071&lt;&gt;1,"",IF(OR(Q5071=999,Q5071=""),"",IF(OR(Q5071&lt;35,Q5071&gt;48),1,0)))</f>
        <v/>
      </c>
      <c r="AD5071">
        <f>IF(COUNT(AA5071:AC5071)&lt;3,"",SUM(AA5071:AC5071))</f>
        <v/>
      </c>
      <c r="AE5071">
        <f>IF(L5071&gt;=4,2,IF(L5071&gt;=2,1,0))</f>
        <v/>
      </c>
      <c r="AF5071">
        <f>IF(L5071&gt;=5,1,0)</f>
        <v/>
      </c>
      <c r="AG5071">
        <f>AE5071+AF5071</f>
        <v/>
      </c>
      <c r="AH5071" s="15">
        <f>IF(M5071&lt;&gt;1,"",IF(OR(R5071=-9,R5071=""),"",R5071))</f>
        <v/>
      </c>
      <c r="AI5071">
        <f>IF(M5071&lt;&gt;1,"",IF(OR(Q5071=999,Q5071=""),"",Q5071))</f>
        <v/>
      </c>
    </row>
    <row r="5072">
      <c r="A5072" t="inlineStr">
        <is>
          <t>TQRMNOP127301</t>
        </is>
      </c>
      <c r="B5072" t="n">
        <v>2025</v>
      </c>
      <c r="C5072" t="n">
        <v>1</v>
      </c>
      <c r="D5072" t="n">
        <v>40</v>
      </c>
      <c r="E5072" t="inlineStr">
        <is>
          <t>N</t>
        </is>
      </c>
      <c r="F5072" t="n">
        <v>23</v>
      </c>
      <c r="G5072" t="n">
        <v>1400</v>
      </c>
      <c r="H5072" t="n">
        <v>3</v>
      </c>
      <c r="I5072" t="n">
        <v>2</v>
      </c>
      <c r="J5072" t="n">
        <v>25</v>
      </c>
      <c r="K5072" t="n">
        <v>2</v>
      </c>
      <c r="L5072" t="n">
        <v>6</v>
      </c>
      <c r="M5072" t="n">
        <v>3</v>
      </c>
      <c r="R5072" s="15" t="n">
        <v>0</v>
      </c>
      <c r="S5072" s="15" t="n">
        <v>0</v>
      </c>
      <c r="T5072" s="15" t="n">
        <v>0</v>
      </c>
      <c r="U5072" s="15" t="n">
        <v>322100</v>
      </c>
      <c r="V5072">
        <f>IFERROR(VLOOKUP(D5072,Tablas_Equivalencia!$A$3:$B$8,2,FALSE),"Sin dato")</f>
        <v/>
      </c>
      <c r="W5072">
        <f>IFERROR(VLOOKUP(L5072,Tablas_Equivalencia!$D$3:$E$9,2,FALSE),"Sin dato")</f>
        <v/>
      </c>
      <c r="X5072">
        <f>IF(I5072=1,"Varón","Mujer")</f>
        <v/>
      </c>
      <c r="Y5072">
        <f>IFERROR(VLOOKUP(M5072,Tablas_Equivalencia!$G$3:$H$6,2,FALSE),"Sin dato")</f>
        <v/>
      </c>
      <c r="Z5072">
        <f>IF(J5072&lt;=24,"18-24","25-29")</f>
        <v/>
      </c>
      <c r="AA5072">
        <f>IF(M5072&lt;&gt;1,"",IF(P5072=2,1,0))</f>
        <v/>
      </c>
      <c r="AB5072">
        <f>IF(M5072&lt;&gt;1,"",IF(O5072&gt;=2,1,0))</f>
        <v/>
      </c>
      <c r="AC5072">
        <f>IF(M5072&lt;&gt;1,"",IF(OR(Q5072=999,Q5072=""),"",IF(OR(Q5072&lt;35,Q5072&gt;48),1,0)))</f>
        <v/>
      </c>
      <c r="AD5072">
        <f>IF(COUNT(AA5072:AC5072)&lt;3,"",SUM(AA5072:AC5072))</f>
        <v/>
      </c>
      <c r="AE5072">
        <f>IF(L5072&gt;=4,2,IF(L5072&gt;=2,1,0))</f>
        <v/>
      </c>
      <c r="AF5072">
        <f>IF(L5072&gt;=5,1,0)</f>
        <v/>
      </c>
      <c r="AG5072">
        <f>AE5072+AF5072</f>
        <v/>
      </c>
      <c r="AH5072" s="15">
        <f>IF(M5072&lt;&gt;1,"",IF(OR(R5072=-9,R5072=""),"",R5072))</f>
        <v/>
      </c>
      <c r="AI5072">
        <f>IF(M5072&lt;&gt;1,"",IF(OR(Q5072=999,Q5072=""),"",Q5072))</f>
        <v/>
      </c>
    </row>
    <row r="5073">
      <c r="A5073" t="inlineStr">
        <is>
          <t>TQRMNOP127304</t>
        </is>
      </c>
      <c r="B5073" t="n">
        <v>2025</v>
      </c>
      <c r="C5073" t="n">
        <v>1</v>
      </c>
      <c r="D5073" t="n">
        <v>1</v>
      </c>
      <c r="E5073" t="inlineStr">
        <is>
          <t>S</t>
        </is>
      </c>
      <c r="F5073" t="n">
        <v>32</v>
      </c>
      <c r="G5073" t="n">
        <v>1174</v>
      </c>
      <c r="H5073" t="n">
        <v>1</v>
      </c>
      <c r="I5073" t="n">
        <v>1</v>
      </c>
      <c r="J5073" t="n">
        <v>20</v>
      </c>
      <c r="K5073" t="n">
        <v>2</v>
      </c>
      <c r="L5073" t="n">
        <v>4</v>
      </c>
      <c r="M5073" t="n">
        <v>1</v>
      </c>
      <c r="N5073" t="n">
        <v>3</v>
      </c>
      <c r="O5073" t="n">
        <v>1</v>
      </c>
      <c r="P5073" t="n">
        <v>2</v>
      </c>
      <c r="Q5073" t="n">
        <v>74</v>
      </c>
      <c r="R5073" s="15" t="n">
        <v>-9</v>
      </c>
      <c r="S5073" s="15" t="n">
        <v>0</v>
      </c>
      <c r="T5073" s="15" t="n">
        <v>0</v>
      </c>
      <c r="U5073" s="15" t="n">
        <v>145600</v>
      </c>
      <c r="V5073">
        <f>IFERROR(VLOOKUP(D5073,Tablas_Equivalencia!$A$3:$B$8,2,FALSE),"Sin dato")</f>
        <v/>
      </c>
      <c r="W5073">
        <f>IFERROR(VLOOKUP(L5073,Tablas_Equivalencia!$D$3:$E$9,2,FALSE),"Sin dato")</f>
        <v/>
      </c>
      <c r="X5073">
        <f>IF(I5073=1,"Varón","Mujer")</f>
        <v/>
      </c>
      <c r="Y5073">
        <f>IFERROR(VLOOKUP(M5073,Tablas_Equivalencia!$G$3:$H$6,2,FALSE),"Sin dato")</f>
        <v/>
      </c>
      <c r="Z5073">
        <f>IF(J5073&lt;=24,"18-24","25-29")</f>
        <v/>
      </c>
      <c r="AA5073">
        <f>IF(M5073&lt;&gt;1,"",IF(P5073=2,1,0))</f>
        <v/>
      </c>
      <c r="AB5073">
        <f>IF(M5073&lt;&gt;1,"",IF(O5073&gt;=2,1,0))</f>
        <v/>
      </c>
      <c r="AC5073">
        <f>IF(M5073&lt;&gt;1,"",IF(OR(Q5073=999,Q5073=""),"",IF(OR(Q5073&lt;35,Q5073&gt;48),1,0)))</f>
        <v/>
      </c>
      <c r="AD5073">
        <f>IF(COUNT(AA5073:AC5073)&lt;3,"",SUM(AA5073:AC5073))</f>
        <v/>
      </c>
      <c r="AE5073">
        <f>IF(L5073&gt;=4,2,IF(L5073&gt;=2,1,0))</f>
        <v/>
      </c>
      <c r="AF5073">
        <f>IF(L5073&gt;=5,1,0)</f>
        <v/>
      </c>
      <c r="AG5073">
        <f>AE5073+AF5073</f>
        <v/>
      </c>
      <c r="AH5073" s="15">
        <f>IF(M5073&lt;&gt;1,"",IF(OR(R5073=-9,R5073=""),"",R5073))</f>
        <v/>
      </c>
      <c r="AI5073">
        <f>IF(M5073&lt;&gt;1,"",IF(OR(Q5073=999,Q5073=""),"",Q5073))</f>
        <v/>
      </c>
    </row>
    <row r="5074">
      <c r="A5074" t="inlineStr">
        <is>
          <t>TQRMNOP127306</t>
        </is>
      </c>
      <c r="B5074" t="n">
        <v>2025</v>
      </c>
      <c r="C5074" t="n">
        <v>1</v>
      </c>
      <c r="D5074" t="n">
        <v>43</v>
      </c>
      <c r="E5074" t="inlineStr">
        <is>
          <t>N</t>
        </is>
      </c>
      <c r="F5074" t="n">
        <v>29</v>
      </c>
      <c r="G5074" t="n">
        <v>2172</v>
      </c>
      <c r="H5074" t="n">
        <v>3</v>
      </c>
      <c r="I5074" t="n">
        <v>1</v>
      </c>
      <c r="J5074" t="n">
        <v>19</v>
      </c>
      <c r="K5074" t="n">
        <v>1</v>
      </c>
      <c r="L5074" t="n">
        <v>5</v>
      </c>
      <c r="M5074" t="n">
        <v>1</v>
      </c>
      <c r="N5074" t="n">
        <v>3</v>
      </c>
      <c r="O5074" t="n">
        <v>1</v>
      </c>
      <c r="P5074" t="n">
        <v>1</v>
      </c>
      <c r="Q5074" t="n">
        <v>34</v>
      </c>
      <c r="R5074" s="15" t="n">
        <v>959000</v>
      </c>
      <c r="S5074" s="15" t="n">
        <v>0</v>
      </c>
      <c r="T5074" s="15" t="n">
        <v>959000</v>
      </c>
      <c r="U5074" s="15" t="n">
        <v>320200</v>
      </c>
      <c r="V5074">
        <f>IFERROR(VLOOKUP(D5074,Tablas_Equivalencia!$A$3:$B$8,2,FALSE),"Sin dato")</f>
        <v/>
      </c>
      <c r="W5074">
        <f>IFERROR(VLOOKUP(L5074,Tablas_Equivalencia!$D$3:$E$9,2,FALSE),"Sin dato")</f>
        <v/>
      </c>
      <c r="X5074">
        <f>IF(I5074=1,"Varón","Mujer")</f>
        <v/>
      </c>
      <c r="Y5074">
        <f>IFERROR(VLOOKUP(M5074,Tablas_Equivalencia!$G$3:$H$6,2,FALSE),"Sin dato")</f>
        <v/>
      </c>
      <c r="Z5074">
        <f>IF(J5074&lt;=24,"18-24","25-29")</f>
        <v/>
      </c>
      <c r="AA5074">
        <f>IF(M5074&lt;&gt;1,"",IF(P5074=2,1,0))</f>
        <v/>
      </c>
      <c r="AB5074">
        <f>IF(M5074&lt;&gt;1,"",IF(O5074&gt;=2,1,0))</f>
        <v/>
      </c>
      <c r="AC5074">
        <f>IF(M5074&lt;&gt;1,"",IF(OR(Q5074=999,Q5074=""),"",IF(OR(Q5074&lt;35,Q5074&gt;48),1,0)))</f>
        <v/>
      </c>
      <c r="AD5074">
        <f>IF(COUNT(AA5074:AC5074)&lt;3,"",SUM(AA5074:AC5074))</f>
        <v/>
      </c>
      <c r="AE5074">
        <f>IF(L5074&gt;=4,2,IF(L5074&gt;=2,1,0))</f>
        <v/>
      </c>
      <c r="AF5074">
        <f>IF(L5074&gt;=5,1,0)</f>
        <v/>
      </c>
      <c r="AG5074">
        <f>AE5074+AF5074</f>
        <v/>
      </c>
      <c r="AH5074" s="15">
        <f>IF(M5074&lt;&gt;1,"",IF(OR(R5074=-9,R5074=""),"",R5074))</f>
        <v/>
      </c>
      <c r="AI5074">
        <f>IF(M5074&lt;&gt;1,"",IF(OR(Q5074=999,Q5074=""),"",Q5074))</f>
        <v/>
      </c>
    </row>
    <row r="5075">
      <c r="A5075" t="inlineStr">
        <is>
          <t>TQRMNOP127307</t>
        </is>
      </c>
      <c r="B5075" t="n">
        <v>2025</v>
      </c>
      <c r="C5075" t="n">
        <v>1</v>
      </c>
      <c r="D5075" t="n">
        <v>42</v>
      </c>
      <c r="E5075" t="inlineStr">
        <is>
          <t>N</t>
        </is>
      </c>
      <c r="F5075" t="n">
        <v>25</v>
      </c>
      <c r="G5075" t="n">
        <v>1357</v>
      </c>
      <c r="H5075" t="n">
        <v>1</v>
      </c>
      <c r="I5075" t="n">
        <v>2</v>
      </c>
      <c r="J5075" t="n">
        <v>28</v>
      </c>
      <c r="K5075" t="n">
        <v>2</v>
      </c>
      <c r="L5075" t="n">
        <v>4</v>
      </c>
      <c r="M5075" t="n">
        <v>1</v>
      </c>
      <c r="N5075" t="n">
        <v>3</v>
      </c>
      <c r="O5075" t="n">
        <v>2</v>
      </c>
      <c r="P5075" t="n">
        <v>2</v>
      </c>
      <c r="Q5075" t="n">
        <v>28</v>
      </c>
      <c r="R5075" s="15" t="n">
        <v>425000</v>
      </c>
      <c r="S5075" s="15" t="n">
        <v>0</v>
      </c>
      <c r="T5075" s="15" t="n">
        <v>425000</v>
      </c>
      <c r="U5075" s="15" t="n">
        <v>47600</v>
      </c>
      <c r="V5075">
        <f>IFERROR(VLOOKUP(D5075,Tablas_Equivalencia!$A$3:$B$8,2,FALSE),"Sin dato")</f>
        <v/>
      </c>
      <c r="W5075">
        <f>IFERROR(VLOOKUP(L5075,Tablas_Equivalencia!$D$3:$E$9,2,FALSE),"Sin dato")</f>
        <v/>
      </c>
      <c r="X5075">
        <f>IF(I5075=1,"Varón","Mujer")</f>
        <v/>
      </c>
      <c r="Y5075">
        <f>IFERROR(VLOOKUP(M5075,Tablas_Equivalencia!$G$3:$H$6,2,FALSE),"Sin dato")</f>
        <v/>
      </c>
      <c r="Z5075">
        <f>IF(J5075&lt;=24,"18-24","25-29")</f>
        <v/>
      </c>
      <c r="AA5075">
        <f>IF(M5075&lt;&gt;1,"",IF(P5075=2,1,0))</f>
        <v/>
      </c>
      <c r="AB5075">
        <f>IF(M5075&lt;&gt;1,"",IF(O5075&gt;=2,1,0))</f>
        <v/>
      </c>
      <c r="AC5075">
        <f>IF(M5075&lt;&gt;1,"",IF(OR(Q5075=999,Q5075=""),"",IF(OR(Q5075&lt;35,Q5075&gt;48),1,0)))</f>
        <v/>
      </c>
      <c r="AD5075">
        <f>IF(COUNT(AA5075:AC5075)&lt;3,"",SUM(AA5075:AC5075))</f>
        <v/>
      </c>
      <c r="AE5075">
        <f>IF(L5075&gt;=4,2,IF(L5075&gt;=2,1,0))</f>
        <v/>
      </c>
      <c r="AF5075">
        <f>IF(L5075&gt;=5,1,0)</f>
        <v/>
      </c>
      <c r="AG5075">
        <f>AE5075+AF5075</f>
        <v/>
      </c>
      <c r="AH5075" s="15">
        <f>IF(M5075&lt;&gt;1,"",IF(OR(R5075=-9,R5075=""),"",R5075))</f>
        <v/>
      </c>
      <c r="AI5075">
        <f>IF(M5075&lt;&gt;1,"",IF(OR(Q5075=999,Q5075=""),"",Q5075))</f>
        <v/>
      </c>
    </row>
    <row r="5076">
      <c r="A5076" t="inlineStr">
        <is>
          <t>TQRMNOP127309</t>
        </is>
      </c>
      <c r="B5076" t="n">
        <v>2025</v>
      </c>
      <c r="C5076" t="n">
        <v>1</v>
      </c>
      <c r="D5076" t="n">
        <v>44</v>
      </c>
      <c r="E5076" t="inlineStr">
        <is>
          <t>N</t>
        </is>
      </c>
      <c r="F5076" t="n">
        <v>5</v>
      </c>
      <c r="G5076" t="n">
        <v>325</v>
      </c>
      <c r="H5076" t="n">
        <v>2</v>
      </c>
      <c r="I5076" t="n">
        <v>1</v>
      </c>
      <c r="J5076" t="n">
        <v>29</v>
      </c>
      <c r="K5076" t="n">
        <v>2</v>
      </c>
      <c r="L5076" t="n">
        <v>6</v>
      </c>
      <c r="M5076" t="n">
        <v>1</v>
      </c>
      <c r="N5076" t="n">
        <v>3</v>
      </c>
      <c r="O5076" t="n">
        <v>1</v>
      </c>
      <c r="P5076" t="n">
        <v>1</v>
      </c>
      <c r="Q5076" t="n">
        <v>42</v>
      </c>
      <c r="R5076" s="15" t="n">
        <v>1365000</v>
      </c>
      <c r="S5076" s="15" t="n">
        <v>0</v>
      </c>
      <c r="T5076" s="15" t="n">
        <v>1365000</v>
      </c>
      <c r="U5076" s="15" t="n">
        <v>126600</v>
      </c>
      <c r="V5076">
        <f>IFERROR(VLOOKUP(D5076,Tablas_Equivalencia!$A$3:$B$8,2,FALSE),"Sin dato")</f>
        <v/>
      </c>
      <c r="W5076">
        <f>IFERROR(VLOOKUP(L5076,Tablas_Equivalencia!$D$3:$E$9,2,FALSE),"Sin dato")</f>
        <v/>
      </c>
      <c r="X5076">
        <f>IF(I5076=1,"Varón","Mujer")</f>
        <v/>
      </c>
      <c r="Y5076">
        <f>IFERROR(VLOOKUP(M5076,Tablas_Equivalencia!$G$3:$H$6,2,FALSE),"Sin dato")</f>
        <v/>
      </c>
      <c r="Z5076">
        <f>IF(J5076&lt;=24,"18-24","25-29")</f>
        <v/>
      </c>
      <c r="AA5076">
        <f>IF(M5076&lt;&gt;1,"",IF(P5076=2,1,0))</f>
        <v/>
      </c>
      <c r="AB5076">
        <f>IF(M5076&lt;&gt;1,"",IF(O5076&gt;=2,1,0))</f>
        <v/>
      </c>
      <c r="AC5076">
        <f>IF(M5076&lt;&gt;1,"",IF(OR(Q5076=999,Q5076=""),"",IF(OR(Q5076&lt;35,Q5076&gt;48),1,0)))</f>
        <v/>
      </c>
      <c r="AD5076">
        <f>IF(COUNT(AA5076:AC5076)&lt;3,"",SUM(AA5076:AC5076))</f>
        <v/>
      </c>
      <c r="AE5076">
        <f>IF(L5076&gt;=4,2,IF(L5076&gt;=2,1,0))</f>
        <v/>
      </c>
      <c r="AF5076">
        <f>IF(L5076&gt;=5,1,0)</f>
        <v/>
      </c>
      <c r="AG5076">
        <f>AE5076+AF5076</f>
        <v/>
      </c>
      <c r="AH5076" s="15">
        <f>IF(M5076&lt;&gt;1,"",IF(OR(R5076=-9,R5076=""),"",R5076))</f>
        <v/>
      </c>
      <c r="AI5076">
        <f>IF(M5076&lt;&gt;1,"",IF(OR(Q5076=999,Q5076=""),"",Q5076))</f>
        <v/>
      </c>
    </row>
    <row r="5077">
      <c r="A5077" t="inlineStr">
        <is>
          <t>TQRMNOP127314</t>
        </is>
      </c>
      <c r="B5077" t="n">
        <v>2025</v>
      </c>
      <c r="C5077" t="n">
        <v>1</v>
      </c>
      <c r="D5077" t="n">
        <v>40</v>
      </c>
      <c r="E5077" t="inlineStr">
        <is>
          <t>N</t>
        </is>
      </c>
      <c r="F5077" t="n">
        <v>22</v>
      </c>
      <c r="G5077" t="n">
        <v>981</v>
      </c>
      <c r="H5077" t="n">
        <v>3</v>
      </c>
      <c r="I5077" t="n">
        <v>2</v>
      </c>
      <c r="J5077" t="n">
        <v>21</v>
      </c>
      <c r="K5077" t="n">
        <v>2</v>
      </c>
      <c r="L5077" t="n">
        <v>3</v>
      </c>
      <c r="M5077" t="n">
        <v>1</v>
      </c>
      <c r="N5077" t="n">
        <v>2</v>
      </c>
      <c r="O5077" t="n">
        <v>2</v>
      </c>
      <c r="P5077" t="n">
        <v>2</v>
      </c>
      <c r="Q5077" t="n">
        <v>13</v>
      </c>
      <c r="R5077" s="15" t="n">
        <v>113000</v>
      </c>
      <c r="S5077" s="15" t="n">
        <v>0</v>
      </c>
      <c r="T5077" s="15" t="n">
        <v>113000</v>
      </c>
      <c r="U5077" s="15" t="n">
        <v>115000</v>
      </c>
      <c r="V5077">
        <f>IFERROR(VLOOKUP(D5077,Tablas_Equivalencia!$A$3:$B$8,2,FALSE),"Sin dato")</f>
        <v/>
      </c>
      <c r="W5077">
        <f>IFERROR(VLOOKUP(L5077,Tablas_Equivalencia!$D$3:$E$9,2,FALSE),"Sin dato")</f>
        <v/>
      </c>
      <c r="X5077">
        <f>IF(I5077=1,"Varón","Mujer")</f>
        <v/>
      </c>
      <c r="Y5077">
        <f>IFERROR(VLOOKUP(M5077,Tablas_Equivalencia!$G$3:$H$6,2,FALSE),"Sin dato")</f>
        <v/>
      </c>
      <c r="Z5077">
        <f>IF(J5077&lt;=24,"18-24","25-29")</f>
        <v/>
      </c>
      <c r="AA5077">
        <f>IF(M5077&lt;&gt;1,"",IF(P5077=2,1,0))</f>
        <v/>
      </c>
      <c r="AB5077">
        <f>IF(M5077&lt;&gt;1,"",IF(O5077&gt;=2,1,0))</f>
        <v/>
      </c>
      <c r="AC5077">
        <f>IF(M5077&lt;&gt;1,"",IF(OR(Q5077=999,Q5077=""),"",IF(OR(Q5077&lt;35,Q5077&gt;48),1,0)))</f>
        <v/>
      </c>
      <c r="AD5077">
        <f>IF(COUNT(AA5077:AC5077)&lt;3,"",SUM(AA5077:AC5077))</f>
        <v/>
      </c>
      <c r="AE5077">
        <f>IF(L5077&gt;=4,2,IF(L5077&gt;=2,1,0))</f>
        <v/>
      </c>
      <c r="AF5077">
        <f>IF(L5077&gt;=5,1,0)</f>
        <v/>
      </c>
      <c r="AG5077">
        <f>AE5077+AF5077</f>
        <v/>
      </c>
      <c r="AH5077" s="15">
        <f>IF(M5077&lt;&gt;1,"",IF(OR(R5077=-9,R5077=""),"",R5077))</f>
        <v/>
      </c>
      <c r="AI5077">
        <f>IF(M5077&lt;&gt;1,"",IF(OR(Q5077=999,Q5077=""),"",Q5077))</f>
        <v/>
      </c>
    </row>
    <row r="5078">
      <c r="A5078" t="inlineStr">
        <is>
          <t>TQRMNOP127318</t>
        </is>
      </c>
      <c r="B5078" t="n">
        <v>2025</v>
      </c>
      <c r="C5078" t="n">
        <v>1</v>
      </c>
      <c r="D5078" t="n">
        <v>1</v>
      </c>
      <c r="E5078" t="inlineStr">
        <is>
          <t>S</t>
        </is>
      </c>
      <c r="F5078" t="n">
        <v>32</v>
      </c>
      <c r="G5078" t="n">
        <v>693</v>
      </c>
      <c r="H5078" t="n">
        <v>3</v>
      </c>
      <c r="I5078" t="n">
        <v>1</v>
      </c>
      <c r="J5078" t="n">
        <v>19</v>
      </c>
      <c r="K5078" t="n">
        <v>1</v>
      </c>
      <c r="L5078" t="n">
        <v>5</v>
      </c>
      <c r="M5078" t="n">
        <v>3</v>
      </c>
      <c r="R5078" s="15" t="n">
        <v>0</v>
      </c>
      <c r="S5078" s="15" t="n">
        <v>0</v>
      </c>
      <c r="T5078" s="15" t="n">
        <v>0</v>
      </c>
      <c r="U5078" s="15" t="n">
        <v>53300</v>
      </c>
      <c r="V5078">
        <f>IFERROR(VLOOKUP(D5078,Tablas_Equivalencia!$A$3:$B$8,2,FALSE),"Sin dato")</f>
        <v/>
      </c>
      <c r="W5078">
        <f>IFERROR(VLOOKUP(L5078,Tablas_Equivalencia!$D$3:$E$9,2,FALSE),"Sin dato")</f>
        <v/>
      </c>
      <c r="X5078">
        <f>IF(I5078=1,"Varón","Mujer")</f>
        <v/>
      </c>
      <c r="Y5078">
        <f>IFERROR(VLOOKUP(M5078,Tablas_Equivalencia!$G$3:$H$6,2,FALSE),"Sin dato")</f>
        <v/>
      </c>
      <c r="Z5078">
        <f>IF(J5078&lt;=24,"18-24","25-29")</f>
        <v/>
      </c>
      <c r="AA5078">
        <f>IF(M5078&lt;&gt;1,"",IF(P5078=2,1,0))</f>
        <v/>
      </c>
      <c r="AB5078">
        <f>IF(M5078&lt;&gt;1,"",IF(O5078&gt;=2,1,0))</f>
        <v/>
      </c>
      <c r="AC5078">
        <f>IF(M5078&lt;&gt;1,"",IF(OR(Q5078=999,Q5078=""),"",IF(OR(Q5078&lt;35,Q5078&gt;48),1,0)))</f>
        <v/>
      </c>
      <c r="AD5078">
        <f>IF(COUNT(AA5078:AC5078)&lt;3,"",SUM(AA5078:AC5078))</f>
        <v/>
      </c>
      <c r="AE5078">
        <f>IF(L5078&gt;=4,2,IF(L5078&gt;=2,1,0))</f>
        <v/>
      </c>
      <c r="AF5078">
        <f>IF(L5078&gt;=5,1,0)</f>
        <v/>
      </c>
      <c r="AG5078">
        <f>AE5078+AF5078</f>
        <v/>
      </c>
      <c r="AH5078" s="15">
        <f>IF(M5078&lt;&gt;1,"",IF(OR(R5078=-9,R5078=""),"",R5078))</f>
        <v/>
      </c>
      <c r="AI5078">
        <f>IF(M5078&lt;&gt;1,"",IF(OR(Q5078=999,Q5078=""),"",Q5078))</f>
        <v/>
      </c>
    </row>
    <row r="5079">
      <c r="A5079" t="inlineStr">
        <is>
          <t>TQRMNOP127320</t>
        </is>
      </c>
      <c r="B5079" t="n">
        <v>2025</v>
      </c>
      <c r="C5079" t="n">
        <v>1</v>
      </c>
      <c r="D5079" t="n">
        <v>43</v>
      </c>
      <c r="E5079" t="inlineStr">
        <is>
          <t>S</t>
        </is>
      </c>
      <c r="F5079" t="n">
        <v>30</v>
      </c>
      <c r="G5079" t="n">
        <v>861</v>
      </c>
      <c r="H5079" t="n">
        <v>2</v>
      </c>
      <c r="I5079" t="n">
        <v>2</v>
      </c>
      <c r="J5079" t="n">
        <v>28</v>
      </c>
      <c r="K5079" t="n">
        <v>2</v>
      </c>
      <c r="L5079" t="n">
        <v>5</v>
      </c>
      <c r="M5079" t="n">
        <v>1</v>
      </c>
      <c r="N5079" t="n">
        <v>3</v>
      </c>
      <c r="O5079" t="n">
        <v>1</v>
      </c>
      <c r="P5079" t="n">
        <v>1</v>
      </c>
      <c r="Q5079" t="n">
        <v>13</v>
      </c>
      <c r="R5079" s="15" t="n">
        <v>402000</v>
      </c>
      <c r="S5079" s="15" t="n">
        <v>0</v>
      </c>
      <c r="T5079" s="15" t="n">
        <v>402000</v>
      </c>
      <c r="U5079" s="15" t="n">
        <v>252300</v>
      </c>
      <c r="V5079">
        <f>IFERROR(VLOOKUP(D5079,Tablas_Equivalencia!$A$3:$B$8,2,FALSE),"Sin dato")</f>
        <v/>
      </c>
      <c r="W5079">
        <f>IFERROR(VLOOKUP(L5079,Tablas_Equivalencia!$D$3:$E$9,2,FALSE),"Sin dato")</f>
        <v/>
      </c>
      <c r="X5079">
        <f>IF(I5079=1,"Varón","Mujer")</f>
        <v/>
      </c>
      <c r="Y5079">
        <f>IFERROR(VLOOKUP(M5079,Tablas_Equivalencia!$G$3:$H$6,2,FALSE),"Sin dato")</f>
        <v/>
      </c>
      <c r="Z5079">
        <f>IF(J5079&lt;=24,"18-24","25-29")</f>
        <v/>
      </c>
      <c r="AA5079">
        <f>IF(M5079&lt;&gt;1,"",IF(P5079=2,1,0))</f>
        <v/>
      </c>
      <c r="AB5079">
        <f>IF(M5079&lt;&gt;1,"",IF(O5079&gt;=2,1,0))</f>
        <v/>
      </c>
      <c r="AC5079">
        <f>IF(M5079&lt;&gt;1,"",IF(OR(Q5079=999,Q5079=""),"",IF(OR(Q5079&lt;35,Q5079&gt;48),1,0)))</f>
        <v/>
      </c>
      <c r="AD5079">
        <f>IF(COUNT(AA5079:AC5079)&lt;3,"",SUM(AA5079:AC5079))</f>
        <v/>
      </c>
      <c r="AE5079">
        <f>IF(L5079&gt;=4,2,IF(L5079&gt;=2,1,0))</f>
        <v/>
      </c>
      <c r="AF5079">
        <f>IF(L5079&gt;=5,1,0)</f>
        <v/>
      </c>
      <c r="AG5079">
        <f>AE5079+AF5079</f>
        <v/>
      </c>
      <c r="AH5079" s="15">
        <f>IF(M5079&lt;&gt;1,"",IF(OR(R5079=-9,R5079=""),"",R5079))</f>
        <v/>
      </c>
      <c r="AI5079">
        <f>IF(M5079&lt;&gt;1,"",IF(OR(Q5079=999,Q5079=""),"",Q5079))</f>
        <v/>
      </c>
    </row>
    <row r="5080">
      <c r="A5080" t="inlineStr">
        <is>
          <t>TQRMNOP127323</t>
        </is>
      </c>
      <c r="B5080" t="n">
        <v>2025</v>
      </c>
      <c r="C5080" t="n">
        <v>1</v>
      </c>
      <c r="D5080" t="n">
        <v>43</v>
      </c>
      <c r="E5080" t="inlineStr">
        <is>
          <t>N</t>
        </is>
      </c>
      <c r="F5080" t="n">
        <v>38</v>
      </c>
      <c r="G5080" t="n">
        <v>1394</v>
      </c>
      <c r="H5080" t="n">
        <v>3</v>
      </c>
      <c r="I5080" t="n">
        <v>2</v>
      </c>
      <c r="J5080" t="n">
        <v>26</v>
      </c>
      <c r="K5080" t="n">
        <v>2</v>
      </c>
      <c r="L5080" t="n">
        <v>1</v>
      </c>
      <c r="M5080" t="n">
        <v>1</v>
      </c>
      <c r="N5080" t="n">
        <v>2</v>
      </c>
      <c r="O5080" t="n">
        <v>2</v>
      </c>
      <c r="P5080" t="n">
        <v>2</v>
      </c>
      <c r="Q5080" t="n">
        <v>22</v>
      </c>
      <c r="R5080" s="15" t="n">
        <v>165000</v>
      </c>
      <c r="S5080" s="15" t="n">
        <v>0</v>
      </c>
      <c r="T5080" s="15" t="n">
        <v>165000</v>
      </c>
      <c r="U5080" s="15" t="n">
        <v>154100</v>
      </c>
      <c r="V5080">
        <f>IFERROR(VLOOKUP(D5080,Tablas_Equivalencia!$A$3:$B$8,2,FALSE),"Sin dato")</f>
        <v/>
      </c>
      <c r="W5080">
        <f>IFERROR(VLOOKUP(L5080,Tablas_Equivalencia!$D$3:$E$9,2,FALSE),"Sin dato")</f>
        <v/>
      </c>
      <c r="X5080">
        <f>IF(I5080=1,"Varón","Mujer")</f>
        <v/>
      </c>
      <c r="Y5080">
        <f>IFERROR(VLOOKUP(M5080,Tablas_Equivalencia!$G$3:$H$6,2,FALSE),"Sin dato")</f>
        <v/>
      </c>
      <c r="Z5080">
        <f>IF(J5080&lt;=24,"18-24","25-29")</f>
        <v/>
      </c>
      <c r="AA5080">
        <f>IF(M5080&lt;&gt;1,"",IF(P5080=2,1,0))</f>
        <v/>
      </c>
      <c r="AB5080">
        <f>IF(M5080&lt;&gt;1,"",IF(O5080&gt;=2,1,0))</f>
        <v/>
      </c>
      <c r="AC5080">
        <f>IF(M5080&lt;&gt;1,"",IF(OR(Q5080=999,Q5080=""),"",IF(OR(Q5080&lt;35,Q5080&gt;48),1,0)))</f>
        <v/>
      </c>
      <c r="AD5080">
        <f>IF(COUNT(AA5080:AC5080)&lt;3,"",SUM(AA5080:AC5080))</f>
        <v/>
      </c>
      <c r="AE5080">
        <f>IF(L5080&gt;=4,2,IF(L5080&gt;=2,1,0))</f>
        <v/>
      </c>
      <c r="AF5080">
        <f>IF(L5080&gt;=5,1,0)</f>
        <v/>
      </c>
      <c r="AG5080">
        <f>AE5080+AF5080</f>
        <v/>
      </c>
      <c r="AH5080" s="15">
        <f>IF(M5080&lt;&gt;1,"",IF(OR(R5080=-9,R5080=""),"",R5080))</f>
        <v/>
      </c>
      <c r="AI5080">
        <f>IF(M5080&lt;&gt;1,"",IF(OR(Q5080=999,Q5080=""),"",Q5080))</f>
        <v/>
      </c>
    </row>
    <row r="5081">
      <c r="A5081" t="inlineStr">
        <is>
          <t>TQRMNOP127325</t>
        </is>
      </c>
      <c r="B5081" t="n">
        <v>2025</v>
      </c>
      <c r="C5081" t="n">
        <v>1</v>
      </c>
      <c r="D5081" t="n">
        <v>41</v>
      </c>
      <c r="E5081" t="inlineStr">
        <is>
          <t>N</t>
        </is>
      </c>
      <c r="F5081" t="n">
        <v>12</v>
      </c>
      <c r="G5081" t="n">
        <v>953</v>
      </c>
      <c r="H5081" t="n">
        <v>3</v>
      </c>
      <c r="I5081" t="n">
        <v>2</v>
      </c>
      <c r="J5081" t="n">
        <v>24</v>
      </c>
      <c r="K5081" t="n">
        <v>2</v>
      </c>
      <c r="L5081" t="n">
        <v>3</v>
      </c>
      <c r="M5081" t="n">
        <v>3</v>
      </c>
      <c r="R5081" s="15" t="n">
        <v>0</v>
      </c>
      <c r="S5081" s="15" t="n">
        <v>0</v>
      </c>
      <c r="T5081" s="15" t="n">
        <v>0</v>
      </c>
      <c r="U5081" s="15" t="n">
        <v>221700</v>
      </c>
      <c r="V5081">
        <f>IFERROR(VLOOKUP(D5081,Tablas_Equivalencia!$A$3:$B$8,2,FALSE),"Sin dato")</f>
        <v/>
      </c>
      <c r="W5081">
        <f>IFERROR(VLOOKUP(L5081,Tablas_Equivalencia!$D$3:$E$9,2,FALSE),"Sin dato")</f>
        <v/>
      </c>
      <c r="X5081">
        <f>IF(I5081=1,"Varón","Mujer")</f>
        <v/>
      </c>
      <c r="Y5081">
        <f>IFERROR(VLOOKUP(M5081,Tablas_Equivalencia!$G$3:$H$6,2,FALSE),"Sin dato")</f>
        <v/>
      </c>
      <c r="Z5081">
        <f>IF(J5081&lt;=24,"18-24","25-29")</f>
        <v/>
      </c>
      <c r="AA5081">
        <f>IF(M5081&lt;&gt;1,"",IF(P5081=2,1,0))</f>
        <v/>
      </c>
      <c r="AB5081">
        <f>IF(M5081&lt;&gt;1,"",IF(O5081&gt;=2,1,0))</f>
        <v/>
      </c>
      <c r="AC5081">
        <f>IF(M5081&lt;&gt;1,"",IF(OR(Q5081=999,Q5081=""),"",IF(OR(Q5081&lt;35,Q5081&gt;48),1,0)))</f>
        <v/>
      </c>
      <c r="AD5081">
        <f>IF(COUNT(AA5081:AC5081)&lt;3,"",SUM(AA5081:AC5081))</f>
        <v/>
      </c>
      <c r="AE5081">
        <f>IF(L5081&gt;=4,2,IF(L5081&gt;=2,1,0))</f>
        <v/>
      </c>
      <c r="AF5081">
        <f>IF(L5081&gt;=5,1,0)</f>
        <v/>
      </c>
      <c r="AG5081">
        <f>AE5081+AF5081</f>
        <v/>
      </c>
      <c r="AH5081" s="15">
        <f>IF(M5081&lt;&gt;1,"",IF(OR(R5081=-9,R5081=""),"",R5081))</f>
        <v/>
      </c>
      <c r="AI5081">
        <f>IF(M5081&lt;&gt;1,"",IF(OR(Q5081=999,Q5081=""),"",Q5081))</f>
        <v/>
      </c>
    </row>
    <row r="5082">
      <c r="A5082" t="inlineStr">
        <is>
          <t>TQRMNOP127329</t>
        </is>
      </c>
      <c r="B5082" t="n">
        <v>2025</v>
      </c>
      <c r="C5082" t="n">
        <v>1</v>
      </c>
      <c r="D5082" t="n">
        <v>1</v>
      </c>
      <c r="E5082" t="inlineStr">
        <is>
          <t>S</t>
        </is>
      </c>
      <c r="F5082" t="n">
        <v>33</v>
      </c>
      <c r="G5082" t="n">
        <v>1047</v>
      </c>
      <c r="H5082" t="n">
        <v>10</v>
      </c>
      <c r="I5082" t="n">
        <v>2</v>
      </c>
      <c r="J5082" t="n">
        <v>22</v>
      </c>
      <c r="K5082" t="n">
        <v>2</v>
      </c>
      <c r="L5082" t="n">
        <v>5</v>
      </c>
      <c r="M5082" t="n">
        <v>2</v>
      </c>
      <c r="R5082" s="15" t="n">
        <v>0</v>
      </c>
      <c r="S5082" s="15" t="n">
        <v>0</v>
      </c>
      <c r="T5082" s="15" t="n">
        <v>0</v>
      </c>
      <c r="U5082" s="15" t="n">
        <v>148200</v>
      </c>
      <c r="V5082">
        <f>IFERROR(VLOOKUP(D5082,Tablas_Equivalencia!$A$3:$B$8,2,FALSE),"Sin dato")</f>
        <v/>
      </c>
      <c r="W5082">
        <f>IFERROR(VLOOKUP(L5082,Tablas_Equivalencia!$D$3:$E$9,2,FALSE),"Sin dato")</f>
        <v/>
      </c>
      <c r="X5082">
        <f>IF(I5082=1,"Varón","Mujer")</f>
        <v/>
      </c>
      <c r="Y5082">
        <f>IFERROR(VLOOKUP(M5082,Tablas_Equivalencia!$G$3:$H$6,2,FALSE),"Sin dato")</f>
        <v/>
      </c>
      <c r="Z5082">
        <f>IF(J5082&lt;=24,"18-24","25-29")</f>
        <v/>
      </c>
      <c r="AA5082">
        <f>IF(M5082&lt;&gt;1,"",IF(P5082=2,1,0))</f>
        <v/>
      </c>
      <c r="AB5082">
        <f>IF(M5082&lt;&gt;1,"",IF(O5082&gt;=2,1,0))</f>
        <v/>
      </c>
      <c r="AC5082">
        <f>IF(M5082&lt;&gt;1,"",IF(OR(Q5082=999,Q5082=""),"",IF(OR(Q5082&lt;35,Q5082&gt;48),1,0)))</f>
        <v/>
      </c>
      <c r="AD5082">
        <f>IF(COUNT(AA5082:AC5082)&lt;3,"",SUM(AA5082:AC5082))</f>
        <v/>
      </c>
      <c r="AE5082">
        <f>IF(L5082&gt;=4,2,IF(L5082&gt;=2,1,0))</f>
        <v/>
      </c>
      <c r="AF5082">
        <f>IF(L5082&gt;=5,1,0)</f>
        <v/>
      </c>
      <c r="AG5082">
        <f>AE5082+AF5082</f>
        <v/>
      </c>
      <c r="AH5082" s="15">
        <f>IF(M5082&lt;&gt;1,"",IF(OR(R5082=-9,R5082=""),"",R5082))</f>
        <v/>
      </c>
      <c r="AI5082">
        <f>IF(M5082&lt;&gt;1,"",IF(OR(Q5082=999,Q5082=""),"",Q5082))</f>
        <v/>
      </c>
    </row>
    <row r="5083">
      <c r="A5083" t="inlineStr">
        <is>
          <t>TQRMNOP127330</t>
        </is>
      </c>
      <c r="B5083" t="n">
        <v>2025</v>
      </c>
      <c r="C5083" t="n">
        <v>1</v>
      </c>
      <c r="D5083" t="n">
        <v>41</v>
      </c>
      <c r="E5083" t="inlineStr">
        <is>
          <t>N</t>
        </is>
      </c>
      <c r="F5083" t="n">
        <v>12</v>
      </c>
      <c r="G5083" t="n">
        <v>737</v>
      </c>
      <c r="H5083" t="n">
        <v>3</v>
      </c>
      <c r="I5083" t="n">
        <v>2</v>
      </c>
      <c r="J5083" t="n">
        <v>24</v>
      </c>
      <c r="K5083" t="n">
        <v>2</v>
      </c>
      <c r="L5083" t="n">
        <v>5</v>
      </c>
      <c r="M5083" t="n">
        <v>1</v>
      </c>
      <c r="N5083" t="n">
        <v>3</v>
      </c>
      <c r="O5083" t="n">
        <v>2</v>
      </c>
      <c r="P5083" t="n">
        <v>2</v>
      </c>
      <c r="Q5083" t="n">
        <v>40</v>
      </c>
      <c r="R5083" s="15" t="n">
        <v>314000</v>
      </c>
      <c r="S5083" s="15" t="n">
        <v>0</v>
      </c>
      <c r="T5083" s="15" t="n">
        <v>314000</v>
      </c>
      <c r="U5083" s="15" t="n">
        <v>60200</v>
      </c>
      <c r="V5083">
        <f>IFERROR(VLOOKUP(D5083,Tablas_Equivalencia!$A$3:$B$8,2,FALSE),"Sin dato")</f>
        <v/>
      </c>
      <c r="W5083">
        <f>IFERROR(VLOOKUP(L5083,Tablas_Equivalencia!$D$3:$E$9,2,FALSE),"Sin dato")</f>
        <v/>
      </c>
      <c r="X5083">
        <f>IF(I5083=1,"Varón","Mujer")</f>
        <v/>
      </c>
      <c r="Y5083">
        <f>IFERROR(VLOOKUP(M5083,Tablas_Equivalencia!$G$3:$H$6,2,FALSE),"Sin dato")</f>
        <v/>
      </c>
      <c r="Z5083">
        <f>IF(J5083&lt;=24,"18-24","25-29")</f>
        <v/>
      </c>
      <c r="AA5083">
        <f>IF(M5083&lt;&gt;1,"",IF(P5083=2,1,0))</f>
        <v/>
      </c>
      <c r="AB5083">
        <f>IF(M5083&lt;&gt;1,"",IF(O5083&gt;=2,1,0))</f>
        <v/>
      </c>
      <c r="AC5083">
        <f>IF(M5083&lt;&gt;1,"",IF(OR(Q5083=999,Q5083=""),"",IF(OR(Q5083&lt;35,Q5083&gt;48),1,0)))</f>
        <v/>
      </c>
      <c r="AD5083">
        <f>IF(COUNT(AA5083:AC5083)&lt;3,"",SUM(AA5083:AC5083))</f>
        <v/>
      </c>
      <c r="AE5083">
        <f>IF(L5083&gt;=4,2,IF(L5083&gt;=2,1,0))</f>
        <v/>
      </c>
      <c r="AF5083">
        <f>IF(L5083&gt;=5,1,0)</f>
        <v/>
      </c>
      <c r="AG5083">
        <f>AE5083+AF5083</f>
        <v/>
      </c>
      <c r="AH5083" s="15">
        <f>IF(M5083&lt;&gt;1,"",IF(OR(R5083=-9,R5083=""),"",R5083))</f>
        <v/>
      </c>
      <c r="AI5083">
        <f>IF(M5083&lt;&gt;1,"",IF(OR(Q5083=999,Q5083=""),"",Q5083))</f>
        <v/>
      </c>
    </row>
    <row r="5084">
      <c r="A5084" t="inlineStr">
        <is>
          <t>TQRMNOP127338</t>
        </is>
      </c>
      <c r="B5084" t="n">
        <v>2025</v>
      </c>
      <c r="C5084" t="n">
        <v>1</v>
      </c>
      <c r="D5084" t="n">
        <v>43</v>
      </c>
      <c r="E5084" t="inlineStr">
        <is>
          <t>S</t>
        </is>
      </c>
      <c r="F5084" t="n">
        <v>20</v>
      </c>
      <c r="G5084" t="n">
        <v>877</v>
      </c>
      <c r="H5084" t="n">
        <v>2</v>
      </c>
      <c r="I5084" t="n">
        <v>1</v>
      </c>
      <c r="J5084" t="n">
        <v>25</v>
      </c>
      <c r="K5084" t="n">
        <v>1</v>
      </c>
      <c r="L5084" t="n">
        <v>5</v>
      </c>
      <c r="M5084" t="n">
        <v>1</v>
      </c>
      <c r="N5084" t="n">
        <v>3</v>
      </c>
      <c r="O5084" t="n">
        <v>2</v>
      </c>
      <c r="P5084" t="n">
        <v>2</v>
      </c>
      <c r="Q5084" t="n">
        <v>45</v>
      </c>
      <c r="R5084" s="15" t="n">
        <v>571000</v>
      </c>
      <c r="S5084" s="15" t="n">
        <v>0</v>
      </c>
      <c r="T5084" s="15" t="n">
        <v>571000</v>
      </c>
      <c r="U5084" s="15" t="n">
        <v>153800</v>
      </c>
      <c r="V5084">
        <f>IFERROR(VLOOKUP(D5084,Tablas_Equivalencia!$A$3:$B$8,2,FALSE),"Sin dato")</f>
        <v/>
      </c>
      <c r="W5084">
        <f>IFERROR(VLOOKUP(L5084,Tablas_Equivalencia!$D$3:$E$9,2,FALSE),"Sin dato")</f>
        <v/>
      </c>
      <c r="X5084">
        <f>IF(I5084=1,"Varón","Mujer")</f>
        <v/>
      </c>
      <c r="Y5084">
        <f>IFERROR(VLOOKUP(M5084,Tablas_Equivalencia!$G$3:$H$6,2,FALSE),"Sin dato")</f>
        <v/>
      </c>
      <c r="Z5084">
        <f>IF(J5084&lt;=24,"18-24","25-29")</f>
        <v/>
      </c>
      <c r="AA5084">
        <f>IF(M5084&lt;&gt;1,"",IF(P5084=2,1,0))</f>
        <v/>
      </c>
      <c r="AB5084">
        <f>IF(M5084&lt;&gt;1,"",IF(O5084&gt;=2,1,0))</f>
        <v/>
      </c>
      <c r="AC5084">
        <f>IF(M5084&lt;&gt;1,"",IF(OR(Q5084=999,Q5084=""),"",IF(OR(Q5084&lt;35,Q5084&gt;48),1,0)))</f>
        <v/>
      </c>
      <c r="AD5084">
        <f>IF(COUNT(AA5084:AC5084)&lt;3,"",SUM(AA5084:AC5084))</f>
        <v/>
      </c>
      <c r="AE5084">
        <f>IF(L5084&gt;=4,2,IF(L5084&gt;=2,1,0))</f>
        <v/>
      </c>
      <c r="AF5084">
        <f>IF(L5084&gt;=5,1,0)</f>
        <v/>
      </c>
      <c r="AG5084">
        <f>AE5084+AF5084</f>
        <v/>
      </c>
      <c r="AH5084" s="15">
        <f>IF(M5084&lt;&gt;1,"",IF(OR(R5084=-9,R5084=""),"",R5084))</f>
        <v/>
      </c>
      <c r="AI5084">
        <f>IF(M5084&lt;&gt;1,"",IF(OR(Q5084=999,Q5084=""),"",Q5084))</f>
        <v/>
      </c>
    </row>
    <row r="5085">
      <c r="A5085" t="inlineStr">
        <is>
          <t>TQRMNOP127339</t>
        </is>
      </c>
      <c r="B5085" t="n">
        <v>2025</v>
      </c>
      <c r="C5085" t="n">
        <v>1</v>
      </c>
      <c r="D5085" t="n">
        <v>1</v>
      </c>
      <c r="E5085" t="inlineStr">
        <is>
          <t>S</t>
        </is>
      </c>
      <c r="F5085" t="n">
        <v>32</v>
      </c>
      <c r="G5085" t="n">
        <v>1475</v>
      </c>
      <c r="H5085" t="n">
        <v>2</v>
      </c>
      <c r="I5085" t="n">
        <v>2</v>
      </c>
      <c r="J5085" t="n">
        <v>26</v>
      </c>
      <c r="K5085" t="n">
        <v>1</v>
      </c>
      <c r="L5085" t="n">
        <v>5</v>
      </c>
      <c r="M5085" t="n">
        <v>1</v>
      </c>
      <c r="N5085" t="n">
        <v>2</v>
      </c>
      <c r="O5085" t="n">
        <v>2</v>
      </c>
      <c r="P5085" t="n">
        <v>2</v>
      </c>
      <c r="Q5085" t="n">
        <v>30</v>
      </c>
      <c r="R5085" s="15" t="n">
        <v>494000</v>
      </c>
      <c r="S5085" s="15" t="n">
        <v>0</v>
      </c>
      <c r="T5085" s="15" t="n">
        <v>494000</v>
      </c>
      <c r="U5085" s="15" t="n">
        <v>55800</v>
      </c>
      <c r="V5085">
        <f>IFERROR(VLOOKUP(D5085,Tablas_Equivalencia!$A$3:$B$8,2,FALSE),"Sin dato")</f>
        <v/>
      </c>
      <c r="W5085">
        <f>IFERROR(VLOOKUP(L5085,Tablas_Equivalencia!$D$3:$E$9,2,FALSE),"Sin dato")</f>
        <v/>
      </c>
      <c r="X5085">
        <f>IF(I5085=1,"Varón","Mujer")</f>
        <v/>
      </c>
      <c r="Y5085">
        <f>IFERROR(VLOOKUP(M5085,Tablas_Equivalencia!$G$3:$H$6,2,FALSE),"Sin dato")</f>
        <v/>
      </c>
      <c r="Z5085">
        <f>IF(J5085&lt;=24,"18-24","25-29")</f>
        <v/>
      </c>
      <c r="AA5085">
        <f>IF(M5085&lt;&gt;1,"",IF(P5085=2,1,0))</f>
        <v/>
      </c>
      <c r="AB5085">
        <f>IF(M5085&lt;&gt;1,"",IF(O5085&gt;=2,1,0))</f>
        <v/>
      </c>
      <c r="AC5085">
        <f>IF(M5085&lt;&gt;1,"",IF(OR(Q5085=999,Q5085=""),"",IF(OR(Q5085&lt;35,Q5085&gt;48),1,0)))</f>
        <v/>
      </c>
      <c r="AD5085">
        <f>IF(COUNT(AA5085:AC5085)&lt;3,"",SUM(AA5085:AC5085))</f>
        <v/>
      </c>
      <c r="AE5085">
        <f>IF(L5085&gt;=4,2,IF(L5085&gt;=2,1,0))</f>
        <v/>
      </c>
      <c r="AF5085">
        <f>IF(L5085&gt;=5,1,0)</f>
        <v/>
      </c>
      <c r="AG5085">
        <f>AE5085+AF5085</f>
        <v/>
      </c>
      <c r="AH5085" s="15">
        <f>IF(M5085&lt;&gt;1,"",IF(OR(R5085=-9,R5085=""),"",R5085))</f>
        <v/>
      </c>
      <c r="AI5085">
        <f>IF(M5085&lt;&gt;1,"",IF(OR(Q5085=999,Q5085=""),"",Q5085))</f>
        <v/>
      </c>
    </row>
    <row r="5086">
      <c r="A5086" t="inlineStr">
        <is>
          <t>TQRMNOP127344</t>
        </is>
      </c>
      <c r="B5086" t="n">
        <v>2025</v>
      </c>
      <c r="C5086" t="n">
        <v>1</v>
      </c>
      <c r="D5086" t="n">
        <v>1</v>
      </c>
      <c r="E5086" t="inlineStr">
        <is>
          <t>S</t>
        </is>
      </c>
      <c r="F5086" t="n">
        <v>33</v>
      </c>
      <c r="G5086" t="n">
        <v>1769</v>
      </c>
      <c r="H5086" t="n">
        <v>3</v>
      </c>
      <c r="I5086" t="n">
        <v>1</v>
      </c>
      <c r="J5086" t="n">
        <v>27</v>
      </c>
      <c r="K5086" t="n">
        <v>2</v>
      </c>
      <c r="L5086" t="n">
        <v>4</v>
      </c>
      <c r="M5086" t="n">
        <v>1</v>
      </c>
      <c r="N5086" t="n">
        <v>3</v>
      </c>
      <c r="O5086" t="n">
        <v>3</v>
      </c>
      <c r="P5086" t="n">
        <v>2</v>
      </c>
      <c r="Q5086" t="n">
        <v>27</v>
      </c>
      <c r="R5086" s="15" t="n">
        <v>280000</v>
      </c>
      <c r="S5086" s="15" t="n">
        <v>0</v>
      </c>
      <c r="T5086" s="15" t="n">
        <v>280000</v>
      </c>
      <c r="U5086" s="15" t="n">
        <v>141000</v>
      </c>
      <c r="V5086">
        <f>IFERROR(VLOOKUP(D5086,Tablas_Equivalencia!$A$3:$B$8,2,FALSE),"Sin dato")</f>
        <v/>
      </c>
      <c r="W5086">
        <f>IFERROR(VLOOKUP(L5086,Tablas_Equivalencia!$D$3:$E$9,2,FALSE),"Sin dato")</f>
        <v/>
      </c>
      <c r="X5086">
        <f>IF(I5086=1,"Varón","Mujer")</f>
        <v/>
      </c>
      <c r="Y5086">
        <f>IFERROR(VLOOKUP(M5086,Tablas_Equivalencia!$G$3:$H$6,2,FALSE),"Sin dato")</f>
        <v/>
      </c>
      <c r="Z5086">
        <f>IF(J5086&lt;=24,"18-24","25-29")</f>
        <v/>
      </c>
      <c r="AA5086">
        <f>IF(M5086&lt;&gt;1,"",IF(P5086=2,1,0))</f>
        <v/>
      </c>
      <c r="AB5086">
        <f>IF(M5086&lt;&gt;1,"",IF(O5086&gt;=2,1,0))</f>
        <v/>
      </c>
      <c r="AC5086">
        <f>IF(M5086&lt;&gt;1,"",IF(OR(Q5086=999,Q5086=""),"",IF(OR(Q5086&lt;35,Q5086&gt;48),1,0)))</f>
        <v/>
      </c>
      <c r="AD5086">
        <f>IF(COUNT(AA5086:AC5086)&lt;3,"",SUM(AA5086:AC5086))</f>
        <v/>
      </c>
      <c r="AE5086">
        <f>IF(L5086&gt;=4,2,IF(L5086&gt;=2,1,0))</f>
        <v/>
      </c>
      <c r="AF5086">
        <f>IF(L5086&gt;=5,1,0)</f>
        <v/>
      </c>
      <c r="AG5086">
        <f>AE5086+AF5086</f>
        <v/>
      </c>
      <c r="AH5086" s="15">
        <f>IF(M5086&lt;&gt;1,"",IF(OR(R5086=-9,R5086=""),"",R5086))</f>
        <v/>
      </c>
      <c r="AI5086">
        <f>IF(M5086&lt;&gt;1,"",IF(OR(Q5086=999,Q5086=""),"",Q5086))</f>
        <v/>
      </c>
    </row>
    <row r="5087">
      <c r="A5087" t="inlineStr">
        <is>
          <t>TQRMNOP127353</t>
        </is>
      </c>
      <c r="B5087" t="n">
        <v>2025</v>
      </c>
      <c r="C5087" t="n">
        <v>1</v>
      </c>
      <c r="D5087" t="n">
        <v>44</v>
      </c>
      <c r="E5087" t="inlineStr">
        <is>
          <t>N</t>
        </is>
      </c>
      <c r="F5087" t="n">
        <v>14</v>
      </c>
      <c r="G5087" t="n">
        <v>1216</v>
      </c>
      <c r="H5087" t="n">
        <v>1</v>
      </c>
      <c r="I5087" t="n">
        <v>1</v>
      </c>
      <c r="J5087" t="n">
        <v>24</v>
      </c>
      <c r="K5087" t="n">
        <v>1</v>
      </c>
      <c r="L5087" t="n">
        <v>5</v>
      </c>
      <c r="M5087" t="n">
        <v>3</v>
      </c>
      <c r="R5087" s="15" t="n">
        <v>0</v>
      </c>
      <c r="S5087" s="15" t="n">
        <v>0</v>
      </c>
      <c r="T5087" s="15" t="n">
        <v>0</v>
      </c>
      <c r="U5087" s="15" t="n">
        <v>79000</v>
      </c>
      <c r="V5087">
        <f>IFERROR(VLOOKUP(D5087,Tablas_Equivalencia!$A$3:$B$8,2,FALSE),"Sin dato")</f>
        <v/>
      </c>
      <c r="W5087">
        <f>IFERROR(VLOOKUP(L5087,Tablas_Equivalencia!$D$3:$E$9,2,FALSE),"Sin dato")</f>
        <v/>
      </c>
      <c r="X5087">
        <f>IF(I5087=1,"Varón","Mujer")</f>
        <v/>
      </c>
      <c r="Y5087">
        <f>IFERROR(VLOOKUP(M5087,Tablas_Equivalencia!$G$3:$H$6,2,FALSE),"Sin dato")</f>
        <v/>
      </c>
      <c r="Z5087">
        <f>IF(J5087&lt;=24,"18-24","25-29")</f>
        <v/>
      </c>
      <c r="AA5087">
        <f>IF(M5087&lt;&gt;1,"",IF(P5087=2,1,0))</f>
        <v/>
      </c>
      <c r="AB5087">
        <f>IF(M5087&lt;&gt;1,"",IF(O5087&gt;=2,1,0))</f>
        <v/>
      </c>
      <c r="AC5087">
        <f>IF(M5087&lt;&gt;1,"",IF(OR(Q5087=999,Q5087=""),"",IF(OR(Q5087&lt;35,Q5087&gt;48),1,0)))</f>
        <v/>
      </c>
      <c r="AD5087">
        <f>IF(COUNT(AA5087:AC5087)&lt;3,"",SUM(AA5087:AC5087))</f>
        <v/>
      </c>
      <c r="AE5087">
        <f>IF(L5087&gt;=4,2,IF(L5087&gt;=2,1,0))</f>
        <v/>
      </c>
      <c r="AF5087">
        <f>IF(L5087&gt;=5,1,0)</f>
        <v/>
      </c>
      <c r="AG5087">
        <f>AE5087+AF5087</f>
        <v/>
      </c>
      <c r="AH5087" s="15">
        <f>IF(M5087&lt;&gt;1,"",IF(OR(R5087=-9,R5087=""),"",R5087))</f>
        <v/>
      </c>
      <c r="AI5087">
        <f>IF(M5087&lt;&gt;1,"",IF(OR(Q5087=999,Q5087=""),"",Q5087))</f>
        <v/>
      </c>
    </row>
    <row r="5088">
      <c r="A5088" t="inlineStr">
        <is>
          <t>TQRMNOP127355</t>
        </is>
      </c>
      <c r="B5088" t="n">
        <v>2025</v>
      </c>
      <c r="C5088" t="n">
        <v>1</v>
      </c>
      <c r="D5088" t="n">
        <v>42</v>
      </c>
      <c r="E5088" t="inlineStr">
        <is>
          <t>N</t>
        </is>
      </c>
      <c r="F5088" t="n">
        <v>25</v>
      </c>
      <c r="G5088" t="n">
        <v>742</v>
      </c>
      <c r="H5088" t="n">
        <v>2</v>
      </c>
      <c r="I5088" t="n">
        <v>1</v>
      </c>
      <c r="J5088" t="n">
        <v>21</v>
      </c>
      <c r="K5088" t="n">
        <v>1</v>
      </c>
      <c r="L5088" t="n">
        <v>5</v>
      </c>
      <c r="M5088" t="n">
        <v>3</v>
      </c>
      <c r="R5088" s="15" t="n">
        <v>0</v>
      </c>
      <c r="S5088" s="15" t="n">
        <v>0</v>
      </c>
      <c r="T5088" s="15" t="n">
        <v>0</v>
      </c>
      <c r="U5088" s="15" t="n">
        <v>220800</v>
      </c>
      <c r="V5088">
        <f>IFERROR(VLOOKUP(D5088,Tablas_Equivalencia!$A$3:$B$8,2,FALSE),"Sin dato")</f>
        <v/>
      </c>
      <c r="W5088">
        <f>IFERROR(VLOOKUP(L5088,Tablas_Equivalencia!$D$3:$E$9,2,FALSE),"Sin dato")</f>
        <v/>
      </c>
      <c r="X5088">
        <f>IF(I5088=1,"Varón","Mujer")</f>
        <v/>
      </c>
      <c r="Y5088">
        <f>IFERROR(VLOOKUP(M5088,Tablas_Equivalencia!$G$3:$H$6,2,FALSE),"Sin dato")</f>
        <v/>
      </c>
      <c r="Z5088">
        <f>IF(J5088&lt;=24,"18-24","25-29")</f>
        <v/>
      </c>
      <c r="AA5088">
        <f>IF(M5088&lt;&gt;1,"",IF(P5088=2,1,0))</f>
        <v/>
      </c>
      <c r="AB5088">
        <f>IF(M5088&lt;&gt;1,"",IF(O5088&gt;=2,1,0))</f>
        <v/>
      </c>
      <c r="AC5088">
        <f>IF(M5088&lt;&gt;1,"",IF(OR(Q5088=999,Q5088=""),"",IF(OR(Q5088&lt;35,Q5088&gt;48),1,0)))</f>
        <v/>
      </c>
      <c r="AD5088">
        <f>IF(COUNT(AA5088:AC5088)&lt;3,"",SUM(AA5088:AC5088))</f>
        <v/>
      </c>
      <c r="AE5088">
        <f>IF(L5088&gt;=4,2,IF(L5088&gt;=2,1,0))</f>
        <v/>
      </c>
      <c r="AF5088">
        <f>IF(L5088&gt;=5,1,0)</f>
        <v/>
      </c>
      <c r="AG5088">
        <f>AE5088+AF5088</f>
        <v/>
      </c>
      <c r="AH5088" s="15">
        <f>IF(M5088&lt;&gt;1,"",IF(OR(R5088=-9,R5088=""),"",R5088))</f>
        <v/>
      </c>
      <c r="AI5088">
        <f>IF(M5088&lt;&gt;1,"",IF(OR(Q5088=999,Q5088=""),"",Q5088))</f>
        <v/>
      </c>
    </row>
    <row r="5089">
      <c r="A5089" t="inlineStr">
        <is>
          <t>TQRMNOP127369</t>
        </is>
      </c>
      <c r="B5089" t="n">
        <v>2025</v>
      </c>
      <c r="C5089" t="n">
        <v>1</v>
      </c>
      <c r="D5089" t="n">
        <v>1</v>
      </c>
      <c r="E5089" t="inlineStr">
        <is>
          <t>S</t>
        </is>
      </c>
      <c r="F5089" t="n">
        <v>32</v>
      </c>
      <c r="G5089" t="n">
        <v>1427</v>
      </c>
      <c r="H5089" t="n">
        <v>1</v>
      </c>
      <c r="I5089" t="n">
        <v>2</v>
      </c>
      <c r="J5089" t="n">
        <v>22</v>
      </c>
      <c r="K5089" t="n">
        <v>2</v>
      </c>
      <c r="L5089" t="n">
        <v>4</v>
      </c>
      <c r="M5089" t="n">
        <v>2</v>
      </c>
      <c r="R5089" s="15" t="n">
        <v>0</v>
      </c>
      <c r="S5089" s="15" t="n">
        <v>0</v>
      </c>
      <c r="T5089" s="15" t="n">
        <v>0</v>
      </c>
      <c r="U5089" s="15" t="n">
        <v>528700</v>
      </c>
      <c r="V5089">
        <f>IFERROR(VLOOKUP(D5089,Tablas_Equivalencia!$A$3:$B$8,2,FALSE),"Sin dato")</f>
        <v/>
      </c>
      <c r="W5089">
        <f>IFERROR(VLOOKUP(L5089,Tablas_Equivalencia!$D$3:$E$9,2,FALSE),"Sin dato")</f>
        <v/>
      </c>
      <c r="X5089">
        <f>IF(I5089=1,"Varón","Mujer")</f>
        <v/>
      </c>
      <c r="Y5089">
        <f>IFERROR(VLOOKUP(M5089,Tablas_Equivalencia!$G$3:$H$6,2,FALSE),"Sin dato")</f>
        <v/>
      </c>
      <c r="Z5089">
        <f>IF(J5089&lt;=24,"18-24","25-29")</f>
        <v/>
      </c>
      <c r="AA5089">
        <f>IF(M5089&lt;&gt;1,"",IF(P5089=2,1,0))</f>
        <v/>
      </c>
      <c r="AB5089">
        <f>IF(M5089&lt;&gt;1,"",IF(O5089&gt;=2,1,0))</f>
        <v/>
      </c>
      <c r="AC5089">
        <f>IF(M5089&lt;&gt;1,"",IF(OR(Q5089=999,Q5089=""),"",IF(OR(Q5089&lt;35,Q5089&gt;48),1,0)))</f>
        <v/>
      </c>
      <c r="AD5089">
        <f>IF(COUNT(AA5089:AC5089)&lt;3,"",SUM(AA5089:AC5089))</f>
        <v/>
      </c>
      <c r="AE5089">
        <f>IF(L5089&gt;=4,2,IF(L5089&gt;=2,1,0))</f>
        <v/>
      </c>
      <c r="AF5089">
        <f>IF(L5089&gt;=5,1,0)</f>
        <v/>
      </c>
      <c r="AG5089">
        <f>AE5089+AF5089</f>
        <v/>
      </c>
      <c r="AH5089" s="15">
        <f>IF(M5089&lt;&gt;1,"",IF(OR(R5089=-9,R5089=""),"",R5089))</f>
        <v/>
      </c>
      <c r="AI5089">
        <f>IF(M5089&lt;&gt;1,"",IF(OR(Q5089=999,Q5089=""),"",Q5089))</f>
        <v/>
      </c>
    </row>
    <row r="5090">
      <c r="A5090" t="inlineStr">
        <is>
          <t>TQRMNOP127378</t>
        </is>
      </c>
      <c r="B5090" t="n">
        <v>2025</v>
      </c>
      <c r="C5090" t="n">
        <v>1</v>
      </c>
      <c r="D5090" t="n">
        <v>43</v>
      </c>
      <c r="E5090" t="inlineStr">
        <is>
          <t>N</t>
        </is>
      </c>
      <c r="F5090" t="n">
        <v>26</v>
      </c>
      <c r="G5090" t="n">
        <v>1470</v>
      </c>
      <c r="H5090" t="n">
        <v>1</v>
      </c>
      <c r="I5090" t="n">
        <v>1</v>
      </c>
      <c r="J5090" t="n">
        <v>22</v>
      </c>
      <c r="K5090" t="n">
        <v>2</v>
      </c>
      <c r="L5090" t="n">
        <v>4</v>
      </c>
      <c r="M5090" t="n">
        <v>3</v>
      </c>
      <c r="R5090" s="15" t="n">
        <v>0</v>
      </c>
      <c r="S5090" s="15" t="n">
        <v>0</v>
      </c>
      <c r="T5090" s="15" t="n">
        <v>0</v>
      </c>
      <c r="U5090" s="15" t="n">
        <v>246800</v>
      </c>
      <c r="V5090">
        <f>IFERROR(VLOOKUP(D5090,Tablas_Equivalencia!$A$3:$B$8,2,FALSE),"Sin dato")</f>
        <v/>
      </c>
      <c r="W5090">
        <f>IFERROR(VLOOKUP(L5090,Tablas_Equivalencia!$D$3:$E$9,2,FALSE),"Sin dato")</f>
        <v/>
      </c>
      <c r="X5090">
        <f>IF(I5090=1,"Varón","Mujer")</f>
        <v/>
      </c>
      <c r="Y5090">
        <f>IFERROR(VLOOKUP(M5090,Tablas_Equivalencia!$G$3:$H$6,2,FALSE),"Sin dato")</f>
        <v/>
      </c>
      <c r="Z5090">
        <f>IF(J5090&lt;=24,"18-24","25-29")</f>
        <v/>
      </c>
      <c r="AA5090">
        <f>IF(M5090&lt;&gt;1,"",IF(P5090=2,1,0))</f>
        <v/>
      </c>
      <c r="AB5090">
        <f>IF(M5090&lt;&gt;1,"",IF(O5090&gt;=2,1,0))</f>
        <v/>
      </c>
      <c r="AC5090">
        <f>IF(M5090&lt;&gt;1,"",IF(OR(Q5090=999,Q5090=""),"",IF(OR(Q5090&lt;35,Q5090&gt;48),1,0)))</f>
        <v/>
      </c>
      <c r="AD5090">
        <f>IF(COUNT(AA5090:AC5090)&lt;3,"",SUM(AA5090:AC5090))</f>
        <v/>
      </c>
      <c r="AE5090">
        <f>IF(L5090&gt;=4,2,IF(L5090&gt;=2,1,0))</f>
        <v/>
      </c>
      <c r="AF5090">
        <f>IF(L5090&gt;=5,1,0)</f>
        <v/>
      </c>
      <c r="AG5090">
        <f>AE5090+AF5090</f>
        <v/>
      </c>
      <c r="AH5090" s="15">
        <f>IF(M5090&lt;&gt;1,"",IF(OR(R5090=-9,R5090=""),"",R5090))</f>
        <v/>
      </c>
      <c r="AI5090">
        <f>IF(M5090&lt;&gt;1,"",IF(OR(Q5090=999,Q5090=""),"",Q5090))</f>
        <v/>
      </c>
    </row>
    <row r="5091">
      <c r="A5091" t="inlineStr">
        <is>
          <t>TQRMNOP127387</t>
        </is>
      </c>
      <c r="B5091" t="n">
        <v>2025</v>
      </c>
      <c r="C5091" t="n">
        <v>1</v>
      </c>
      <c r="D5091" t="n">
        <v>1</v>
      </c>
      <c r="E5091" t="inlineStr">
        <is>
          <t>S</t>
        </is>
      </c>
      <c r="F5091" t="n">
        <v>33</v>
      </c>
      <c r="G5091" t="n">
        <v>1321</v>
      </c>
      <c r="H5091" t="n">
        <v>2</v>
      </c>
      <c r="I5091" t="n">
        <v>2</v>
      </c>
      <c r="J5091" t="n">
        <v>21</v>
      </c>
      <c r="K5091" t="n">
        <v>2</v>
      </c>
      <c r="L5091" t="n">
        <v>3</v>
      </c>
      <c r="M5091" t="n">
        <v>3</v>
      </c>
      <c r="R5091" s="15" t="n">
        <v>0</v>
      </c>
      <c r="S5091" s="15" t="n">
        <v>58000</v>
      </c>
      <c r="T5091" s="15" t="n">
        <v>58000</v>
      </c>
      <c r="U5091" s="15" t="n">
        <v>102300</v>
      </c>
      <c r="V5091">
        <f>IFERROR(VLOOKUP(D5091,Tablas_Equivalencia!$A$3:$B$8,2,FALSE),"Sin dato")</f>
        <v/>
      </c>
      <c r="W5091">
        <f>IFERROR(VLOOKUP(L5091,Tablas_Equivalencia!$D$3:$E$9,2,FALSE),"Sin dato")</f>
        <v/>
      </c>
      <c r="X5091">
        <f>IF(I5091=1,"Varón","Mujer")</f>
        <v/>
      </c>
      <c r="Y5091">
        <f>IFERROR(VLOOKUP(M5091,Tablas_Equivalencia!$G$3:$H$6,2,FALSE),"Sin dato")</f>
        <v/>
      </c>
      <c r="Z5091">
        <f>IF(J5091&lt;=24,"18-24","25-29")</f>
        <v/>
      </c>
      <c r="AA5091">
        <f>IF(M5091&lt;&gt;1,"",IF(P5091=2,1,0))</f>
        <v/>
      </c>
      <c r="AB5091">
        <f>IF(M5091&lt;&gt;1,"",IF(O5091&gt;=2,1,0))</f>
        <v/>
      </c>
      <c r="AC5091">
        <f>IF(M5091&lt;&gt;1,"",IF(OR(Q5091=999,Q5091=""),"",IF(OR(Q5091&lt;35,Q5091&gt;48),1,0)))</f>
        <v/>
      </c>
      <c r="AD5091">
        <f>IF(COUNT(AA5091:AC5091)&lt;3,"",SUM(AA5091:AC5091))</f>
        <v/>
      </c>
      <c r="AE5091">
        <f>IF(L5091&gt;=4,2,IF(L5091&gt;=2,1,0))</f>
        <v/>
      </c>
      <c r="AF5091">
        <f>IF(L5091&gt;=5,1,0)</f>
        <v/>
      </c>
      <c r="AG5091">
        <f>AE5091+AF5091</f>
        <v/>
      </c>
      <c r="AH5091" s="15">
        <f>IF(M5091&lt;&gt;1,"",IF(OR(R5091=-9,R5091=""),"",R5091))</f>
        <v/>
      </c>
      <c r="AI5091">
        <f>IF(M5091&lt;&gt;1,"",IF(OR(Q5091=999,Q5091=""),"",Q5091))</f>
        <v/>
      </c>
    </row>
    <row r="5092">
      <c r="A5092" t="inlineStr">
        <is>
          <t>TQRMNOP127397</t>
        </is>
      </c>
      <c r="B5092" t="n">
        <v>2025</v>
      </c>
      <c r="C5092" t="n">
        <v>1</v>
      </c>
      <c r="D5092" t="n">
        <v>1</v>
      </c>
      <c r="E5092" t="inlineStr">
        <is>
          <t>S</t>
        </is>
      </c>
      <c r="F5092" t="n">
        <v>32</v>
      </c>
      <c r="G5092" t="n">
        <v>1211</v>
      </c>
      <c r="H5092" t="n">
        <v>1</v>
      </c>
      <c r="I5092" t="n">
        <v>2</v>
      </c>
      <c r="J5092" t="n">
        <v>19</v>
      </c>
      <c r="K5092" t="n">
        <v>2</v>
      </c>
      <c r="L5092" t="n">
        <v>5</v>
      </c>
      <c r="M5092" t="n">
        <v>1</v>
      </c>
      <c r="N5092" t="n">
        <v>4</v>
      </c>
      <c r="O5092" t="n">
        <v>1</v>
      </c>
      <c r="P5092" t="n">
        <v>2</v>
      </c>
      <c r="Q5092" t="n">
        <v>18</v>
      </c>
      <c r="R5092" s="15" t="n">
        <v>338000</v>
      </c>
      <c r="S5092" s="15" t="n">
        <v>0</v>
      </c>
      <c r="T5092" s="15" t="n">
        <v>338000</v>
      </c>
      <c r="U5092" s="15" t="n">
        <v>191600</v>
      </c>
      <c r="V5092">
        <f>IFERROR(VLOOKUP(D5092,Tablas_Equivalencia!$A$3:$B$8,2,FALSE),"Sin dato")</f>
        <v/>
      </c>
      <c r="W5092">
        <f>IFERROR(VLOOKUP(L5092,Tablas_Equivalencia!$D$3:$E$9,2,FALSE),"Sin dato")</f>
        <v/>
      </c>
      <c r="X5092">
        <f>IF(I5092=1,"Varón","Mujer")</f>
        <v/>
      </c>
      <c r="Y5092">
        <f>IFERROR(VLOOKUP(M5092,Tablas_Equivalencia!$G$3:$H$6,2,FALSE),"Sin dato")</f>
        <v/>
      </c>
      <c r="Z5092">
        <f>IF(J5092&lt;=24,"18-24","25-29")</f>
        <v/>
      </c>
      <c r="AA5092">
        <f>IF(M5092&lt;&gt;1,"",IF(P5092=2,1,0))</f>
        <v/>
      </c>
      <c r="AB5092">
        <f>IF(M5092&lt;&gt;1,"",IF(O5092&gt;=2,1,0))</f>
        <v/>
      </c>
      <c r="AC5092">
        <f>IF(M5092&lt;&gt;1,"",IF(OR(Q5092=999,Q5092=""),"",IF(OR(Q5092&lt;35,Q5092&gt;48),1,0)))</f>
        <v/>
      </c>
      <c r="AD5092">
        <f>IF(COUNT(AA5092:AC5092)&lt;3,"",SUM(AA5092:AC5092))</f>
        <v/>
      </c>
      <c r="AE5092">
        <f>IF(L5092&gt;=4,2,IF(L5092&gt;=2,1,0))</f>
        <v/>
      </c>
      <c r="AF5092">
        <f>IF(L5092&gt;=5,1,0)</f>
        <v/>
      </c>
      <c r="AG5092">
        <f>AE5092+AF5092</f>
        <v/>
      </c>
      <c r="AH5092" s="15">
        <f>IF(M5092&lt;&gt;1,"",IF(OR(R5092=-9,R5092=""),"",R5092))</f>
        <v/>
      </c>
      <c r="AI5092">
        <f>IF(M5092&lt;&gt;1,"",IF(OR(Q5092=999,Q5092=""),"",Q5092))</f>
        <v/>
      </c>
    </row>
    <row r="5093">
      <c r="A5093" t="inlineStr">
        <is>
          <t>TQRMNOP127404</t>
        </is>
      </c>
      <c r="B5093" t="n">
        <v>2025</v>
      </c>
      <c r="C5093" t="n">
        <v>1</v>
      </c>
      <c r="D5093" t="n">
        <v>40</v>
      </c>
      <c r="E5093" t="inlineStr">
        <is>
          <t>N</t>
        </is>
      </c>
      <c r="F5093" t="n">
        <v>23</v>
      </c>
      <c r="G5093" t="n">
        <v>1864</v>
      </c>
      <c r="H5093" t="n">
        <v>2</v>
      </c>
      <c r="I5093" t="n">
        <v>1</v>
      </c>
      <c r="J5093" t="n">
        <v>21</v>
      </c>
      <c r="K5093" t="n">
        <v>1</v>
      </c>
      <c r="L5093" t="n">
        <v>2</v>
      </c>
      <c r="M5093" t="n">
        <v>3</v>
      </c>
      <c r="R5093" s="15" t="n">
        <v>0</v>
      </c>
      <c r="S5093" s="15" t="n">
        <v>0</v>
      </c>
      <c r="T5093" s="15" t="n">
        <v>0</v>
      </c>
      <c r="U5093" s="15" t="n">
        <v>121800</v>
      </c>
      <c r="V5093">
        <f>IFERROR(VLOOKUP(D5093,Tablas_Equivalencia!$A$3:$B$8,2,FALSE),"Sin dato")</f>
        <v/>
      </c>
      <c r="W5093">
        <f>IFERROR(VLOOKUP(L5093,Tablas_Equivalencia!$D$3:$E$9,2,FALSE),"Sin dato")</f>
        <v/>
      </c>
      <c r="X5093">
        <f>IF(I5093=1,"Varón","Mujer")</f>
        <v/>
      </c>
      <c r="Y5093">
        <f>IFERROR(VLOOKUP(M5093,Tablas_Equivalencia!$G$3:$H$6,2,FALSE),"Sin dato")</f>
        <v/>
      </c>
      <c r="Z5093">
        <f>IF(J5093&lt;=24,"18-24","25-29")</f>
        <v/>
      </c>
      <c r="AA5093">
        <f>IF(M5093&lt;&gt;1,"",IF(P5093=2,1,0))</f>
        <v/>
      </c>
      <c r="AB5093">
        <f>IF(M5093&lt;&gt;1,"",IF(O5093&gt;=2,1,0))</f>
        <v/>
      </c>
      <c r="AC5093">
        <f>IF(M5093&lt;&gt;1,"",IF(OR(Q5093=999,Q5093=""),"",IF(OR(Q5093&lt;35,Q5093&gt;48),1,0)))</f>
        <v/>
      </c>
      <c r="AD5093">
        <f>IF(COUNT(AA5093:AC5093)&lt;3,"",SUM(AA5093:AC5093))</f>
        <v/>
      </c>
      <c r="AE5093">
        <f>IF(L5093&gt;=4,2,IF(L5093&gt;=2,1,0))</f>
        <v/>
      </c>
      <c r="AF5093">
        <f>IF(L5093&gt;=5,1,0)</f>
        <v/>
      </c>
      <c r="AG5093">
        <f>AE5093+AF5093</f>
        <v/>
      </c>
      <c r="AH5093" s="15">
        <f>IF(M5093&lt;&gt;1,"",IF(OR(R5093=-9,R5093=""),"",R5093))</f>
        <v/>
      </c>
      <c r="AI5093">
        <f>IF(M5093&lt;&gt;1,"",IF(OR(Q5093=999,Q5093=""),"",Q5093))</f>
        <v/>
      </c>
    </row>
    <row r="5094">
      <c r="A5094" t="inlineStr">
        <is>
          <t>TQRMNOP127416</t>
        </is>
      </c>
      <c r="B5094" t="n">
        <v>2025</v>
      </c>
      <c r="C5094" t="n">
        <v>1</v>
      </c>
      <c r="D5094" t="n">
        <v>43</v>
      </c>
      <c r="E5094" t="inlineStr">
        <is>
          <t>S</t>
        </is>
      </c>
      <c r="F5094" t="n">
        <v>17</v>
      </c>
      <c r="G5094" t="n">
        <v>1355</v>
      </c>
      <c r="H5094" t="n">
        <v>1</v>
      </c>
      <c r="I5094" t="n">
        <v>2</v>
      </c>
      <c r="J5094" t="n">
        <v>20</v>
      </c>
      <c r="K5094" t="n">
        <v>2</v>
      </c>
      <c r="L5094" t="n">
        <v>4</v>
      </c>
      <c r="M5094" t="n">
        <v>1</v>
      </c>
      <c r="N5094" t="n">
        <v>3</v>
      </c>
      <c r="O5094" t="n">
        <v>1</v>
      </c>
      <c r="P5094" t="n">
        <v>1</v>
      </c>
      <c r="Q5094" t="n">
        <v>22</v>
      </c>
      <c r="R5094" s="15" t="n">
        <v>484000</v>
      </c>
      <c r="S5094" s="15" t="n">
        <v>0</v>
      </c>
      <c r="T5094" s="15" t="n">
        <v>484000</v>
      </c>
      <c r="U5094" s="15" t="n">
        <v>626500</v>
      </c>
      <c r="V5094">
        <f>IFERROR(VLOOKUP(D5094,Tablas_Equivalencia!$A$3:$B$8,2,FALSE),"Sin dato")</f>
        <v/>
      </c>
      <c r="W5094">
        <f>IFERROR(VLOOKUP(L5094,Tablas_Equivalencia!$D$3:$E$9,2,FALSE),"Sin dato")</f>
        <v/>
      </c>
      <c r="X5094">
        <f>IF(I5094=1,"Varón","Mujer")</f>
        <v/>
      </c>
      <c r="Y5094">
        <f>IFERROR(VLOOKUP(M5094,Tablas_Equivalencia!$G$3:$H$6,2,FALSE),"Sin dato")</f>
        <v/>
      </c>
      <c r="Z5094">
        <f>IF(J5094&lt;=24,"18-24","25-29")</f>
        <v/>
      </c>
      <c r="AA5094">
        <f>IF(M5094&lt;&gt;1,"",IF(P5094=2,1,0))</f>
        <v/>
      </c>
      <c r="AB5094">
        <f>IF(M5094&lt;&gt;1,"",IF(O5094&gt;=2,1,0))</f>
        <v/>
      </c>
      <c r="AC5094">
        <f>IF(M5094&lt;&gt;1,"",IF(OR(Q5094=999,Q5094=""),"",IF(OR(Q5094&lt;35,Q5094&gt;48),1,0)))</f>
        <v/>
      </c>
      <c r="AD5094">
        <f>IF(COUNT(AA5094:AC5094)&lt;3,"",SUM(AA5094:AC5094))</f>
        <v/>
      </c>
      <c r="AE5094">
        <f>IF(L5094&gt;=4,2,IF(L5094&gt;=2,1,0))</f>
        <v/>
      </c>
      <c r="AF5094">
        <f>IF(L5094&gt;=5,1,0)</f>
        <v/>
      </c>
      <c r="AG5094">
        <f>AE5094+AF5094</f>
        <v/>
      </c>
      <c r="AH5094" s="15">
        <f>IF(M5094&lt;&gt;1,"",IF(OR(R5094=-9,R5094=""),"",R5094))</f>
        <v/>
      </c>
      <c r="AI5094">
        <f>IF(M5094&lt;&gt;1,"",IF(OR(Q5094=999,Q5094=""),"",Q5094))</f>
        <v/>
      </c>
    </row>
    <row r="5095">
      <c r="A5095" t="inlineStr">
        <is>
          <t>TQRMNOP127423</t>
        </is>
      </c>
      <c r="B5095" t="n">
        <v>2025</v>
      </c>
      <c r="C5095" t="n">
        <v>1</v>
      </c>
      <c r="D5095" t="n">
        <v>41</v>
      </c>
      <c r="E5095" t="inlineStr">
        <is>
          <t>N</t>
        </is>
      </c>
      <c r="F5095" t="n">
        <v>12</v>
      </c>
      <c r="G5095" t="n">
        <v>753</v>
      </c>
      <c r="H5095" t="n">
        <v>3</v>
      </c>
      <c r="I5095" t="n">
        <v>1</v>
      </c>
      <c r="J5095" t="n">
        <v>24</v>
      </c>
      <c r="K5095" t="n">
        <v>2</v>
      </c>
      <c r="L5095" t="n">
        <v>5</v>
      </c>
      <c r="M5095" t="n">
        <v>1</v>
      </c>
      <c r="N5095" t="n">
        <v>3</v>
      </c>
      <c r="O5095" t="n">
        <v>3</v>
      </c>
      <c r="P5095" t="n">
        <v>1</v>
      </c>
      <c r="Q5095" t="n">
        <v>49</v>
      </c>
      <c r="R5095" s="15" t="n">
        <v>620000</v>
      </c>
      <c r="S5095" s="15" t="n">
        <v>0</v>
      </c>
      <c r="T5095" s="15" t="n">
        <v>620000</v>
      </c>
      <c r="U5095" s="15" t="n">
        <v>462400</v>
      </c>
      <c r="V5095">
        <f>IFERROR(VLOOKUP(D5095,Tablas_Equivalencia!$A$3:$B$8,2,FALSE),"Sin dato")</f>
        <v/>
      </c>
      <c r="W5095">
        <f>IFERROR(VLOOKUP(L5095,Tablas_Equivalencia!$D$3:$E$9,2,FALSE),"Sin dato")</f>
        <v/>
      </c>
      <c r="X5095">
        <f>IF(I5095=1,"Varón","Mujer")</f>
        <v/>
      </c>
      <c r="Y5095">
        <f>IFERROR(VLOOKUP(M5095,Tablas_Equivalencia!$G$3:$H$6,2,FALSE),"Sin dato")</f>
        <v/>
      </c>
      <c r="Z5095">
        <f>IF(J5095&lt;=24,"18-24","25-29")</f>
        <v/>
      </c>
      <c r="AA5095">
        <f>IF(M5095&lt;&gt;1,"",IF(P5095=2,1,0))</f>
        <v/>
      </c>
      <c r="AB5095">
        <f>IF(M5095&lt;&gt;1,"",IF(O5095&gt;=2,1,0))</f>
        <v/>
      </c>
      <c r="AC5095">
        <f>IF(M5095&lt;&gt;1,"",IF(OR(Q5095=999,Q5095=""),"",IF(OR(Q5095&lt;35,Q5095&gt;48),1,0)))</f>
        <v/>
      </c>
      <c r="AD5095">
        <f>IF(COUNT(AA5095:AC5095)&lt;3,"",SUM(AA5095:AC5095))</f>
        <v/>
      </c>
      <c r="AE5095">
        <f>IF(L5095&gt;=4,2,IF(L5095&gt;=2,1,0))</f>
        <v/>
      </c>
      <c r="AF5095">
        <f>IF(L5095&gt;=5,1,0)</f>
        <v/>
      </c>
      <c r="AG5095">
        <f>AE5095+AF5095</f>
        <v/>
      </c>
      <c r="AH5095" s="15">
        <f>IF(M5095&lt;&gt;1,"",IF(OR(R5095=-9,R5095=""),"",R5095))</f>
        <v/>
      </c>
      <c r="AI5095">
        <f>IF(M5095&lt;&gt;1,"",IF(OR(Q5095=999,Q5095=""),"",Q5095))</f>
        <v/>
      </c>
    </row>
    <row r="5096">
      <c r="A5096" t="inlineStr">
        <is>
          <t>TQRMNOP127427</t>
        </is>
      </c>
      <c r="B5096" t="n">
        <v>2025</v>
      </c>
      <c r="C5096" t="n">
        <v>1</v>
      </c>
      <c r="D5096" t="n">
        <v>1</v>
      </c>
      <c r="E5096" t="inlineStr">
        <is>
          <t>S</t>
        </is>
      </c>
      <c r="F5096" t="n">
        <v>32</v>
      </c>
      <c r="G5096" t="n">
        <v>1032</v>
      </c>
      <c r="H5096" t="n">
        <v>3</v>
      </c>
      <c r="I5096" t="n">
        <v>1</v>
      </c>
      <c r="J5096" t="n">
        <v>20</v>
      </c>
      <c r="K5096" t="n">
        <v>1</v>
      </c>
      <c r="L5096" t="n">
        <v>4</v>
      </c>
      <c r="M5096" t="n">
        <v>2</v>
      </c>
      <c r="R5096" s="15" t="n">
        <v>0</v>
      </c>
      <c r="S5096" s="15" t="n">
        <v>0</v>
      </c>
      <c r="T5096" s="15" t="n">
        <v>0</v>
      </c>
      <c r="U5096" s="15" t="n">
        <v>204600</v>
      </c>
      <c r="V5096">
        <f>IFERROR(VLOOKUP(D5096,Tablas_Equivalencia!$A$3:$B$8,2,FALSE),"Sin dato")</f>
        <v/>
      </c>
      <c r="W5096">
        <f>IFERROR(VLOOKUP(L5096,Tablas_Equivalencia!$D$3:$E$9,2,FALSE),"Sin dato")</f>
        <v/>
      </c>
      <c r="X5096">
        <f>IF(I5096=1,"Varón","Mujer")</f>
        <v/>
      </c>
      <c r="Y5096">
        <f>IFERROR(VLOOKUP(M5096,Tablas_Equivalencia!$G$3:$H$6,2,FALSE),"Sin dato")</f>
        <v/>
      </c>
      <c r="Z5096">
        <f>IF(J5096&lt;=24,"18-24","25-29")</f>
        <v/>
      </c>
      <c r="AA5096">
        <f>IF(M5096&lt;&gt;1,"",IF(P5096=2,1,0))</f>
        <v/>
      </c>
      <c r="AB5096">
        <f>IF(M5096&lt;&gt;1,"",IF(O5096&gt;=2,1,0))</f>
        <v/>
      </c>
      <c r="AC5096">
        <f>IF(M5096&lt;&gt;1,"",IF(OR(Q5096=999,Q5096=""),"",IF(OR(Q5096&lt;35,Q5096&gt;48),1,0)))</f>
        <v/>
      </c>
      <c r="AD5096">
        <f>IF(COUNT(AA5096:AC5096)&lt;3,"",SUM(AA5096:AC5096))</f>
        <v/>
      </c>
      <c r="AE5096">
        <f>IF(L5096&gt;=4,2,IF(L5096&gt;=2,1,0))</f>
        <v/>
      </c>
      <c r="AF5096">
        <f>IF(L5096&gt;=5,1,0)</f>
        <v/>
      </c>
      <c r="AG5096">
        <f>AE5096+AF5096</f>
        <v/>
      </c>
      <c r="AH5096" s="15">
        <f>IF(M5096&lt;&gt;1,"",IF(OR(R5096=-9,R5096=""),"",R5096))</f>
        <v/>
      </c>
      <c r="AI5096">
        <f>IF(M5096&lt;&gt;1,"",IF(OR(Q5096=999,Q5096=""),"",Q5096))</f>
        <v/>
      </c>
    </row>
    <row r="5097">
      <c r="A5097" t="inlineStr">
        <is>
          <t>TQRMNOP127428</t>
        </is>
      </c>
      <c r="B5097" t="n">
        <v>2025</v>
      </c>
      <c r="C5097" t="n">
        <v>1</v>
      </c>
      <c r="D5097" t="n">
        <v>44</v>
      </c>
      <c r="E5097" t="inlineStr">
        <is>
          <t>N</t>
        </is>
      </c>
      <c r="F5097" t="n">
        <v>14</v>
      </c>
      <c r="G5097" t="n">
        <v>1253</v>
      </c>
      <c r="H5097" t="n">
        <v>1</v>
      </c>
      <c r="I5097" t="n">
        <v>2</v>
      </c>
      <c r="J5097" t="n">
        <v>26</v>
      </c>
      <c r="K5097" t="n">
        <v>2</v>
      </c>
      <c r="L5097" t="n">
        <v>3</v>
      </c>
      <c r="M5097" t="n">
        <v>1</v>
      </c>
      <c r="N5097" t="n">
        <v>2</v>
      </c>
      <c r="O5097" t="n">
        <v>2</v>
      </c>
      <c r="P5097" t="n">
        <v>2</v>
      </c>
      <c r="Q5097" t="n">
        <v>24</v>
      </c>
      <c r="R5097" s="15" t="n">
        <v>295000</v>
      </c>
      <c r="S5097" s="15" t="n">
        <v>181000</v>
      </c>
      <c r="T5097" s="15" t="n">
        <v>476000</v>
      </c>
      <c r="U5097" s="15" t="n">
        <v>146200</v>
      </c>
      <c r="V5097">
        <f>IFERROR(VLOOKUP(D5097,Tablas_Equivalencia!$A$3:$B$8,2,FALSE),"Sin dato")</f>
        <v/>
      </c>
      <c r="W5097">
        <f>IFERROR(VLOOKUP(L5097,Tablas_Equivalencia!$D$3:$E$9,2,FALSE),"Sin dato")</f>
        <v/>
      </c>
      <c r="X5097">
        <f>IF(I5097=1,"Varón","Mujer")</f>
        <v/>
      </c>
      <c r="Y5097">
        <f>IFERROR(VLOOKUP(M5097,Tablas_Equivalencia!$G$3:$H$6,2,FALSE),"Sin dato")</f>
        <v/>
      </c>
      <c r="Z5097">
        <f>IF(J5097&lt;=24,"18-24","25-29")</f>
        <v/>
      </c>
      <c r="AA5097">
        <f>IF(M5097&lt;&gt;1,"",IF(P5097=2,1,0))</f>
        <v/>
      </c>
      <c r="AB5097">
        <f>IF(M5097&lt;&gt;1,"",IF(O5097&gt;=2,1,0))</f>
        <v/>
      </c>
      <c r="AC5097">
        <f>IF(M5097&lt;&gt;1,"",IF(OR(Q5097=999,Q5097=""),"",IF(OR(Q5097&lt;35,Q5097&gt;48),1,0)))</f>
        <v/>
      </c>
      <c r="AD5097">
        <f>IF(COUNT(AA5097:AC5097)&lt;3,"",SUM(AA5097:AC5097))</f>
        <v/>
      </c>
      <c r="AE5097">
        <f>IF(L5097&gt;=4,2,IF(L5097&gt;=2,1,0))</f>
        <v/>
      </c>
      <c r="AF5097">
        <f>IF(L5097&gt;=5,1,0)</f>
        <v/>
      </c>
      <c r="AG5097">
        <f>AE5097+AF5097</f>
        <v/>
      </c>
      <c r="AH5097" s="15">
        <f>IF(M5097&lt;&gt;1,"",IF(OR(R5097=-9,R5097=""),"",R5097))</f>
        <v/>
      </c>
      <c r="AI5097">
        <f>IF(M5097&lt;&gt;1,"",IF(OR(Q5097=999,Q5097=""),"",Q5097))</f>
        <v/>
      </c>
    </row>
    <row r="5098">
      <c r="A5098" t="inlineStr">
        <is>
          <t>TQRMNOP127434</t>
        </is>
      </c>
      <c r="B5098" t="n">
        <v>2025</v>
      </c>
      <c r="C5098" t="n">
        <v>1</v>
      </c>
      <c r="D5098" t="n">
        <v>42</v>
      </c>
      <c r="E5098" t="inlineStr">
        <is>
          <t>N</t>
        </is>
      </c>
      <c r="F5098" t="n">
        <v>27</v>
      </c>
      <c r="G5098" t="n">
        <v>1601</v>
      </c>
      <c r="H5098" t="n">
        <v>1</v>
      </c>
      <c r="I5098" t="n">
        <v>2</v>
      </c>
      <c r="J5098" t="n">
        <v>24</v>
      </c>
      <c r="K5098" t="n">
        <v>2</v>
      </c>
      <c r="L5098" t="n">
        <v>3</v>
      </c>
      <c r="M5098" t="n">
        <v>1</v>
      </c>
      <c r="N5098" t="n">
        <v>3</v>
      </c>
      <c r="O5098" t="n">
        <v>1</v>
      </c>
      <c r="P5098" t="n">
        <v>1</v>
      </c>
      <c r="Q5098" t="n">
        <v>40</v>
      </c>
      <c r="R5098" s="15" t="n">
        <v>511000</v>
      </c>
      <c r="S5098" s="15" t="n">
        <v>0</v>
      </c>
      <c r="T5098" s="15" t="n">
        <v>511000</v>
      </c>
      <c r="U5098" s="15" t="n">
        <v>114000</v>
      </c>
      <c r="V5098">
        <f>IFERROR(VLOOKUP(D5098,Tablas_Equivalencia!$A$3:$B$8,2,FALSE),"Sin dato")</f>
        <v/>
      </c>
      <c r="W5098">
        <f>IFERROR(VLOOKUP(L5098,Tablas_Equivalencia!$D$3:$E$9,2,FALSE),"Sin dato")</f>
        <v/>
      </c>
      <c r="X5098">
        <f>IF(I5098=1,"Varón","Mujer")</f>
        <v/>
      </c>
      <c r="Y5098">
        <f>IFERROR(VLOOKUP(M5098,Tablas_Equivalencia!$G$3:$H$6,2,FALSE),"Sin dato")</f>
        <v/>
      </c>
      <c r="Z5098">
        <f>IF(J5098&lt;=24,"18-24","25-29")</f>
        <v/>
      </c>
      <c r="AA5098">
        <f>IF(M5098&lt;&gt;1,"",IF(P5098=2,1,0))</f>
        <v/>
      </c>
      <c r="AB5098">
        <f>IF(M5098&lt;&gt;1,"",IF(O5098&gt;=2,1,0))</f>
        <v/>
      </c>
      <c r="AC5098">
        <f>IF(M5098&lt;&gt;1,"",IF(OR(Q5098=999,Q5098=""),"",IF(OR(Q5098&lt;35,Q5098&gt;48),1,0)))</f>
        <v/>
      </c>
      <c r="AD5098">
        <f>IF(COUNT(AA5098:AC5098)&lt;3,"",SUM(AA5098:AC5098))</f>
        <v/>
      </c>
      <c r="AE5098">
        <f>IF(L5098&gt;=4,2,IF(L5098&gt;=2,1,0))</f>
        <v/>
      </c>
      <c r="AF5098">
        <f>IF(L5098&gt;=5,1,0)</f>
        <v/>
      </c>
      <c r="AG5098">
        <f>AE5098+AF5098</f>
        <v/>
      </c>
      <c r="AH5098" s="15">
        <f>IF(M5098&lt;&gt;1,"",IF(OR(R5098=-9,R5098=""),"",R5098))</f>
        <v/>
      </c>
      <c r="AI5098">
        <f>IF(M5098&lt;&gt;1,"",IF(OR(Q5098=999,Q5098=""),"",Q5098))</f>
        <v/>
      </c>
    </row>
    <row r="5099">
      <c r="A5099" t="inlineStr">
        <is>
          <t>TQRMNOP127442</t>
        </is>
      </c>
      <c r="B5099" t="n">
        <v>2025</v>
      </c>
      <c r="C5099" t="n">
        <v>1</v>
      </c>
      <c r="D5099" t="n">
        <v>42</v>
      </c>
      <c r="E5099" t="inlineStr">
        <is>
          <t>N</t>
        </is>
      </c>
      <c r="F5099" t="n">
        <v>27</v>
      </c>
      <c r="G5099" t="n">
        <v>958</v>
      </c>
      <c r="H5099" t="n">
        <v>2</v>
      </c>
      <c r="I5099" t="n">
        <v>1</v>
      </c>
      <c r="J5099" t="n">
        <v>29</v>
      </c>
      <c r="K5099" t="n">
        <v>2</v>
      </c>
      <c r="L5099" t="n">
        <v>4</v>
      </c>
      <c r="M5099" t="n">
        <v>1</v>
      </c>
      <c r="N5099" t="n">
        <v>2</v>
      </c>
      <c r="O5099" t="n">
        <v>1</v>
      </c>
      <c r="P5099" t="n">
        <v>1</v>
      </c>
      <c r="Q5099" t="n">
        <v>16</v>
      </c>
      <c r="R5099" s="15" t="n">
        <v>675000</v>
      </c>
      <c r="S5099" s="15" t="n">
        <v>0</v>
      </c>
      <c r="T5099" s="15" t="n">
        <v>675000</v>
      </c>
      <c r="U5099" s="15" t="n">
        <v>204600</v>
      </c>
      <c r="V5099">
        <f>IFERROR(VLOOKUP(D5099,Tablas_Equivalencia!$A$3:$B$8,2,FALSE),"Sin dato")</f>
        <v/>
      </c>
      <c r="W5099">
        <f>IFERROR(VLOOKUP(L5099,Tablas_Equivalencia!$D$3:$E$9,2,FALSE),"Sin dato")</f>
        <v/>
      </c>
      <c r="X5099">
        <f>IF(I5099=1,"Varón","Mujer")</f>
        <v/>
      </c>
      <c r="Y5099">
        <f>IFERROR(VLOOKUP(M5099,Tablas_Equivalencia!$G$3:$H$6,2,FALSE),"Sin dato")</f>
        <v/>
      </c>
      <c r="Z5099">
        <f>IF(J5099&lt;=24,"18-24","25-29")</f>
        <v/>
      </c>
      <c r="AA5099">
        <f>IF(M5099&lt;&gt;1,"",IF(P5099=2,1,0))</f>
        <v/>
      </c>
      <c r="AB5099">
        <f>IF(M5099&lt;&gt;1,"",IF(O5099&gt;=2,1,0))</f>
        <v/>
      </c>
      <c r="AC5099">
        <f>IF(M5099&lt;&gt;1,"",IF(OR(Q5099=999,Q5099=""),"",IF(OR(Q5099&lt;35,Q5099&gt;48),1,0)))</f>
        <v/>
      </c>
      <c r="AD5099">
        <f>IF(COUNT(AA5099:AC5099)&lt;3,"",SUM(AA5099:AC5099))</f>
        <v/>
      </c>
      <c r="AE5099">
        <f>IF(L5099&gt;=4,2,IF(L5099&gt;=2,1,0))</f>
        <v/>
      </c>
      <c r="AF5099">
        <f>IF(L5099&gt;=5,1,0)</f>
        <v/>
      </c>
      <c r="AG5099">
        <f>AE5099+AF5099</f>
        <v/>
      </c>
      <c r="AH5099" s="15">
        <f>IF(M5099&lt;&gt;1,"",IF(OR(R5099=-9,R5099=""),"",R5099))</f>
        <v/>
      </c>
      <c r="AI5099">
        <f>IF(M5099&lt;&gt;1,"",IF(OR(Q5099=999,Q5099=""),"",Q5099))</f>
        <v/>
      </c>
    </row>
    <row r="5100">
      <c r="A5100" t="inlineStr">
        <is>
          <t>TQRMNOP127444</t>
        </is>
      </c>
      <c r="B5100" t="n">
        <v>2025</v>
      </c>
      <c r="C5100" t="n">
        <v>1</v>
      </c>
      <c r="D5100" t="n">
        <v>1</v>
      </c>
      <c r="E5100" t="inlineStr">
        <is>
          <t>S</t>
        </is>
      </c>
      <c r="F5100" t="n">
        <v>33</v>
      </c>
      <c r="G5100" t="n">
        <v>1269</v>
      </c>
      <c r="H5100" t="n">
        <v>3</v>
      </c>
      <c r="I5100" t="n">
        <v>1</v>
      </c>
      <c r="J5100" t="n">
        <v>28</v>
      </c>
      <c r="K5100" t="n">
        <v>2</v>
      </c>
      <c r="L5100" t="n">
        <v>3</v>
      </c>
      <c r="M5100" t="n">
        <v>1</v>
      </c>
      <c r="N5100" t="n">
        <v>3</v>
      </c>
      <c r="O5100" t="n">
        <v>1</v>
      </c>
      <c r="P5100" t="n">
        <v>1</v>
      </c>
      <c r="Q5100" t="n">
        <v>58</v>
      </c>
      <c r="R5100" s="15" t="n">
        <v>727000</v>
      </c>
      <c r="S5100" s="15" t="n">
        <v>51000</v>
      </c>
      <c r="T5100" s="15" t="n">
        <v>778000</v>
      </c>
      <c r="U5100" s="15" t="n">
        <v>134100</v>
      </c>
      <c r="V5100">
        <f>IFERROR(VLOOKUP(D5100,Tablas_Equivalencia!$A$3:$B$8,2,FALSE),"Sin dato")</f>
        <v/>
      </c>
      <c r="W5100">
        <f>IFERROR(VLOOKUP(L5100,Tablas_Equivalencia!$D$3:$E$9,2,FALSE),"Sin dato")</f>
        <v/>
      </c>
      <c r="X5100">
        <f>IF(I5100=1,"Varón","Mujer")</f>
        <v/>
      </c>
      <c r="Y5100">
        <f>IFERROR(VLOOKUP(M5100,Tablas_Equivalencia!$G$3:$H$6,2,FALSE),"Sin dato")</f>
        <v/>
      </c>
      <c r="Z5100">
        <f>IF(J5100&lt;=24,"18-24","25-29")</f>
        <v/>
      </c>
      <c r="AA5100">
        <f>IF(M5100&lt;&gt;1,"",IF(P5100=2,1,0))</f>
        <v/>
      </c>
      <c r="AB5100">
        <f>IF(M5100&lt;&gt;1,"",IF(O5100&gt;=2,1,0))</f>
        <v/>
      </c>
      <c r="AC5100">
        <f>IF(M5100&lt;&gt;1,"",IF(OR(Q5100=999,Q5100=""),"",IF(OR(Q5100&lt;35,Q5100&gt;48),1,0)))</f>
        <v/>
      </c>
      <c r="AD5100">
        <f>IF(COUNT(AA5100:AC5100)&lt;3,"",SUM(AA5100:AC5100))</f>
        <v/>
      </c>
      <c r="AE5100">
        <f>IF(L5100&gt;=4,2,IF(L5100&gt;=2,1,0))</f>
        <v/>
      </c>
      <c r="AF5100">
        <f>IF(L5100&gt;=5,1,0)</f>
        <v/>
      </c>
      <c r="AG5100">
        <f>AE5100+AF5100</f>
        <v/>
      </c>
      <c r="AH5100" s="15">
        <f>IF(M5100&lt;&gt;1,"",IF(OR(R5100=-9,R5100=""),"",R5100))</f>
        <v/>
      </c>
      <c r="AI5100">
        <f>IF(M5100&lt;&gt;1,"",IF(OR(Q5100=999,Q5100=""),"",Q5100))</f>
        <v/>
      </c>
    </row>
    <row r="5101">
      <c r="A5101" t="inlineStr">
        <is>
          <t>TQRMNOP127448</t>
        </is>
      </c>
      <c r="B5101" t="n">
        <v>2025</v>
      </c>
      <c r="C5101" t="n">
        <v>1</v>
      </c>
      <c r="D5101" t="n">
        <v>43</v>
      </c>
      <c r="E5101" t="inlineStr">
        <is>
          <t>N</t>
        </is>
      </c>
      <c r="F5101" t="n">
        <v>38</v>
      </c>
      <c r="G5101" t="n">
        <v>1126</v>
      </c>
      <c r="H5101" t="n">
        <v>1</v>
      </c>
      <c r="I5101" t="n">
        <v>1</v>
      </c>
      <c r="J5101" t="n">
        <v>22</v>
      </c>
      <c r="K5101" t="n">
        <v>1</v>
      </c>
      <c r="L5101" t="n">
        <v>4</v>
      </c>
      <c r="M5101" t="n">
        <v>1</v>
      </c>
      <c r="N5101" t="n">
        <v>4</v>
      </c>
      <c r="O5101" t="n">
        <v>2</v>
      </c>
      <c r="P5101" t="n">
        <v>2</v>
      </c>
      <c r="Q5101" t="n">
        <v>40</v>
      </c>
      <c r="R5101" s="15" t="n">
        <v>658000</v>
      </c>
      <c r="S5101" s="15" t="n">
        <v>0</v>
      </c>
      <c r="T5101" s="15" t="n">
        <v>658000</v>
      </c>
      <c r="U5101" s="15" t="n">
        <v>211800</v>
      </c>
      <c r="V5101">
        <f>IFERROR(VLOOKUP(D5101,Tablas_Equivalencia!$A$3:$B$8,2,FALSE),"Sin dato")</f>
        <v/>
      </c>
      <c r="W5101">
        <f>IFERROR(VLOOKUP(L5101,Tablas_Equivalencia!$D$3:$E$9,2,FALSE),"Sin dato")</f>
        <v/>
      </c>
      <c r="X5101">
        <f>IF(I5101=1,"Varón","Mujer")</f>
        <v/>
      </c>
      <c r="Y5101">
        <f>IFERROR(VLOOKUP(M5101,Tablas_Equivalencia!$G$3:$H$6,2,FALSE),"Sin dato")</f>
        <v/>
      </c>
      <c r="Z5101">
        <f>IF(J5101&lt;=24,"18-24","25-29")</f>
        <v/>
      </c>
      <c r="AA5101">
        <f>IF(M5101&lt;&gt;1,"",IF(P5101=2,1,0))</f>
        <v/>
      </c>
      <c r="AB5101">
        <f>IF(M5101&lt;&gt;1,"",IF(O5101&gt;=2,1,0))</f>
        <v/>
      </c>
      <c r="AC5101">
        <f>IF(M5101&lt;&gt;1,"",IF(OR(Q5101=999,Q5101=""),"",IF(OR(Q5101&lt;35,Q5101&gt;48),1,0)))</f>
        <v/>
      </c>
      <c r="AD5101">
        <f>IF(COUNT(AA5101:AC5101)&lt;3,"",SUM(AA5101:AC5101))</f>
        <v/>
      </c>
      <c r="AE5101">
        <f>IF(L5101&gt;=4,2,IF(L5101&gt;=2,1,0))</f>
        <v/>
      </c>
      <c r="AF5101">
        <f>IF(L5101&gt;=5,1,0)</f>
        <v/>
      </c>
      <c r="AG5101">
        <f>AE5101+AF5101</f>
        <v/>
      </c>
      <c r="AH5101" s="15">
        <f>IF(M5101&lt;&gt;1,"",IF(OR(R5101=-9,R5101=""),"",R5101))</f>
        <v/>
      </c>
      <c r="AI5101">
        <f>IF(M5101&lt;&gt;1,"",IF(OR(Q5101=999,Q5101=""),"",Q5101))</f>
        <v/>
      </c>
    </row>
    <row r="5102">
      <c r="A5102" t="inlineStr">
        <is>
          <t>TQRMNOP127449</t>
        </is>
      </c>
      <c r="B5102" t="n">
        <v>2025</v>
      </c>
      <c r="C5102" t="n">
        <v>1</v>
      </c>
      <c r="D5102" t="n">
        <v>43</v>
      </c>
      <c r="E5102" t="inlineStr">
        <is>
          <t>S</t>
        </is>
      </c>
      <c r="F5102" t="n">
        <v>30</v>
      </c>
      <c r="G5102" t="n">
        <v>1495</v>
      </c>
      <c r="H5102" t="n">
        <v>1</v>
      </c>
      <c r="I5102" t="n">
        <v>1</v>
      </c>
      <c r="J5102" t="n">
        <v>20</v>
      </c>
      <c r="K5102" t="n">
        <v>2</v>
      </c>
      <c r="L5102" t="n">
        <v>3</v>
      </c>
      <c r="M5102" t="n">
        <v>1</v>
      </c>
      <c r="N5102" t="n">
        <v>3</v>
      </c>
      <c r="O5102" t="n">
        <v>1</v>
      </c>
      <c r="P5102" t="n">
        <v>2</v>
      </c>
      <c r="Q5102" t="n">
        <v>59</v>
      </c>
      <c r="R5102" s="15" t="n">
        <v>417000</v>
      </c>
      <c r="S5102" s="15" t="n">
        <v>0</v>
      </c>
      <c r="T5102" s="15" t="n">
        <v>417000</v>
      </c>
      <c r="U5102" s="15" t="n">
        <v>82100</v>
      </c>
      <c r="V5102">
        <f>IFERROR(VLOOKUP(D5102,Tablas_Equivalencia!$A$3:$B$8,2,FALSE),"Sin dato")</f>
        <v/>
      </c>
      <c r="W5102">
        <f>IFERROR(VLOOKUP(L5102,Tablas_Equivalencia!$D$3:$E$9,2,FALSE),"Sin dato")</f>
        <v/>
      </c>
      <c r="X5102">
        <f>IF(I5102=1,"Varón","Mujer")</f>
        <v/>
      </c>
      <c r="Y5102">
        <f>IFERROR(VLOOKUP(M5102,Tablas_Equivalencia!$G$3:$H$6,2,FALSE),"Sin dato")</f>
        <v/>
      </c>
      <c r="Z5102">
        <f>IF(J5102&lt;=24,"18-24","25-29")</f>
        <v/>
      </c>
      <c r="AA5102">
        <f>IF(M5102&lt;&gt;1,"",IF(P5102=2,1,0))</f>
        <v/>
      </c>
      <c r="AB5102">
        <f>IF(M5102&lt;&gt;1,"",IF(O5102&gt;=2,1,0))</f>
        <v/>
      </c>
      <c r="AC5102">
        <f>IF(M5102&lt;&gt;1,"",IF(OR(Q5102=999,Q5102=""),"",IF(OR(Q5102&lt;35,Q5102&gt;48),1,0)))</f>
        <v/>
      </c>
      <c r="AD5102">
        <f>IF(COUNT(AA5102:AC5102)&lt;3,"",SUM(AA5102:AC5102))</f>
        <v/>
      </c>
      <c r="AE5102">
        <f>IF(L5102&gt;=4,2,IF(L5102&gt;=2,1,0))</f>
        <v/>
      </c>
      <c r="AF5102">
        <f>IF(L5102&gt;=5,1,0)</f>
        <v/>
      </c>
      <c r="AG5102">
        <f>AE5102+AF5102</f>
        <v/>
      </c>
      <c r="AH5102" s="15">
        <f>IF(M5102&lt;&gt;1,"",IF(OR(R5102=-9,R5102=""),"",R5102))</f>
        <v/>
      </c>
      <c r="AI5102">
        <f>IF(M5102&lt;&gt;1,"",IF(OR(Q5102=999,Q5102=""),"",Q5102))</f>
        <v/>
      </c>
    </row>
    <row r="5103">
      <c r="A5103" t="inlineStr">
        <is>
          <t>TQRMNOP127450</t>
        </is>
      </c>
      <c r="B5103" t="n">
        <v>2025</v>
      </c>
      <c r="C5103" t="n">
        <v>1</v>
      </c>
      <c r="D5103" t="n">
        <v>1</v>
      </c>
      <c r="E5103" t="inlineStr">
        <is>
          <t>S</t>
        </is>
      </c>
      <c r="F5103" t="n">
        <v>32</v>
      </c>
      <c r="G5103" t="n">
        <v>860</v>
      </c>
      <c r="H5103" t="n">
        <v>3</v>
      </c>
      <c r="I5103" t="n">
        <v>2</v>
      </c>
      <c r="J5103" t="n">
        <v>24</v>
      </c>
      <c r="K5103" t="n">
        <v>2</v>
      </c>
      <c r="L5103" t="n">
        <v>4</v>
      </c>
      <c r="M5103" t="n">
        <v>1</v>
      </c>
      <c r="N5103" t="n">
        <v>2</v>
      </c>
      <c r="O5103" t="n">
        <v>3</v>
      </c>
      <c r="P5103" t="n">
        <v>2</v>
      </c>
      <c r="Q5103" t="n">
        <v>31</v>
      </c>
      <c r="R5103" s="15" t="n">
        <v>457000</v>
      </c>
      <c r="S5103" s="15" t="n">
        <v>0</v>
      </c>
      <c r="T5103" s="15" t="n">
        <v>457000</v>
      </c>
      <c r="U5103" s="15" t="n">
        <v>78200</v>
      </c>
      <c r="V5103">
        <f>IFERROR(VLOOKUP(D5103,Tablas_Equivalencia!$A$3:$B$8,2,FALSE),"Sin dato")</f>
        <v/>
      </c>
      <c r="W5103">
        <f>IFERROR(VLOOKUP(L5103,Tablas_Equivalencia!$D$3:$E$9,2,FALSE),"Sin dato")</f>
        <v/>
      </c>
      <c r="X5103">
        <f>IF(I5103=1,"Varón","Mujer")</f>
        <v/>
      </c>
      <c r="Y5103">
        <f>IFERROR(VLOOKUP(M5103,Tablas_Equivalencia!$G$3:$H$6,2,FALSE),"Sin dato")</f>
        <v/>
      </c>
      <c r="Z5103">
        <f>IF(J5103&lt;=24,"18-24","25-29")</f>
        <v/>
      </c>
      <c r="AA5103">
        <f>IF(M5103&lt;&gt;1,"",IF(P5103=2,1,0))</f>
        <v/>
      </c>
      <c r="AB5103">
        <f>IF(M5103&lt;&gt;1,"",IF(O5103&gt;=2,1,0))</f>
        <v/>
      </c>
      <c r="AC5103">
        <f>IF(M5103&lt;&gt;1,"",IF(OR(Q5103=999,Q5103=""),"",IF(OR(Q5103&lt;35,Q5103&gt;48),1,0)))</f>
        <v/>
      </c>
      <c r="AD5103">
        <f>IF(COUNT(AA5103:AC5103)&lt;3,"",SUM(AA5103:AC5103))</f>
        <v/>
      </c>
      <c r="AE5103">
        <f>IF(L5103&gt;=4,2,IF(L5103&gt;=2,1,0))</f>
        <v/>
      </c>
      <c r="AF5103">
        <f>IF(L5103&gt;=5,1,0)</f>
        <v/>
      </c>
      <c r="AG5103">
        <f>AE5103+AF5103</f>
        <v/>
      </c>
      <c r="AH5103" s="15">
        <f>IF(M5103&lt;&gt;1,"",IF(OR(R5103=-9,R5103=""),"",R5103))</f>
        <v/>
      </c>
      <c r="AI5103">
        <f>IF(M5103&lt;&gt;1,"",IF(OR(Q5103=999,Q5103=""),"",Q5103))</f>
        <v/>
      </c>
    </row>
    <row r="5104">
      <c r="A5104" t="inlineStr">
        <is>
          <t>TQRMNOP127459</t>
        </is>
      </c>
      <c r="B5104" t="n">
        <v>2025</v>
      </c>
      <c r="C5104" t="n">
        <v>1</v>
      </c>
      <c r="D5104" t="n">
        <v>43</v>
      </c>
      <c r="E5104" t="inlineStr">
        <is>
          <t>S</t>
        </is>
      </c>
      <c r="F5104" t="n">
        <v>36</v>
      </c>
      <c r="G5104" t="n">
        <v>805</v>
      </c>
      <c r="H5104" t="n">
        <v>3</v>
      </c>
      <c r="I5104" t="n">
        <v>1</v>
      </c>
      <c r="J5104" t="n">
        <v>18</v>
      </c>
      <c r="K5104" t="n">
        <v>1</v>
      </c>
      <c r="L5104" t="n">
        <v>4</v>
      </c>
      <c r="M5104" t="n">
        <v>1</v>
      </c>
      <c r="N5104" t="n">
        <v>3</v>
      </c>
      <c r="O5104" t="n">
        <v>1</v>
      </c>
      <c r="P5104" t="n">
        <v>2</v>
      </c>
      <c r="Q5104" t="n">
        <v>18</v>
      </c>
      <c r="R5104" s="15" t="n">
        <v>391000</v>
      </c>
      <c r="S5104" s="15" t="n">
        <v>0</v>
      </c>
      <c r="T5104" s="15" t="n">
        <v>391000</v>
      </c>
      <c r="U5104" s="15" t="n">
        <v>135200</v>
      </c>
      <c r="V5104">
        <f>IFERROR(VLOOKUP(D5104,Tablas_Equivalencia!$A$3:$B$8,2,FALSE),"Sin dato")</f>
        <v/>
      </c>
      <c r="W5104">
        <f>IFERROR(VLOOKUP(L5104,Tablas_Equivalencia!$D$3:$E$9,2,FALSE),"Sin dato")</f>
        <v/>
      </c>
      <c r="X5104">
        <f>IF(I5104=1,"Varón","Mujer")</f>
        <v/>
      </c>
      <c r="Y5104">
        <f>IFERROR(VLOOKUP(M5104,Tablas_Equivalencia!$G$3:$H$6,2,FALSE),"Sin dato")</f>
        <v/>
      </c>
      <c r="Z5104">
        <f>IF(J5104&lt;=24,"18-24","25-29")</f>
        <v/>
      </c>
      <c r="AA5104">
        <f>IF(M5104&lt;&gt;1,"",IF(P5104=2,1,0))</f>
        <v/>
      </c>
      <c r="AB5104">
        <f>IF(M5104&lt;&gt;1,"",IF(O5104&gt;=2,1,0))</f>
        <v/>
      </c>
      <c r="AC5104">
        <f>IF(M5104&lt;&gt;1,"",IF(OR(Q5104=999,Q5104=""),"",IF(OR(Q5104&lt;35,Q5104&gt;48),1,0)))</f>
        <v/>
      </c>
      <c r="AD5104">
        <f>IF(COUNT(AA5104:AC5104)&lt;3,"",SUM(AA5104:AC5104))</f>
        <v/>
      </c>
      <c r="AE5104">
        <f>IF(L5104&gt;=4,2,IF(L5104&gt;=2,1,0))</f>
        <v/>
      </c>
      <c r="AF5104">
        <f>IF(L5104&gt;=5,1,0)</f>
        <v/>
      </c>
      <c r="AG5104">
        <f>AE5104+AF5104</f>
        <v/>
      </c>
      <c r="AH5104" s="15">
        <f>IF(M5104&lt;&gt;1,"",IF(OR(R5104=-9,R5104=""),"",R5104))</f>
        <v/>
      </c>
      <c r="AI5104">
        <f>IF(M5104&lt;&gt;1,"",IF(OR(Q5104=999,Q5104=""),"",Q5104))</f>
        <v/>
      </c>
    </row>
    <row r="5105">
      <c r="A5105" t="inlineStr">
        <is>
          <t>TQRMNOP127491</t>
        </is>
      </c>
      <c r="B5105" t="n">
        <v>2025</v>
      </c>
      <c r="C5105" t="n">
        <v>1</v>
      </c>
      <c r="D5105" t="n">
        <v>1</v>
      </c>
      <c r="E5105" t="inlineStr">
        <is>
          <t>S</t>
        </is>
      </c>
      <c r="F5105" t="n">
        <v>32</v>
      </c>
      <c r="G5105" t="n">
        <v>796</v>
      </c>
      <c r="H5105" t="n">
        <v>3</v>
      </c>
      <c r="I5105" t="n">
        <v>1</v>
      </c>
      <c r="J5105" t="n">
        <v>19</v>
      </c>
      <c r="K5105" t="n">
        <v>2</v>
      </c>
      <c r="L5105" t="n">
        <v>2</v>
      </c>
      <c r="M5105" t="n">
        <v>1</v>
      </c>
      <c r="N5105" t="n">
        <v>2</v>
      </c>
      <c r="O5105" t="n">
        <v>2</v>
      </c>
      <c r="P5105" t="n">
        <v>2</v>
      </c>
      <c r="Q5105" t="n">
        <v>46</v>
      </c>
      <c r="R5105" s="15" t="n">
        <v>240000</v>
      </c>
      <c r="S5105" s="15" t="n">
        <v>0</v>
      </c>
      <c r="T5105" s="15" t="n">
        <v>240000</v>
      </c>
      <c r="U5105" s="15" t="n">
        <v>499600</v>
      </c>
      <c r="V5105">
        <f>IFERROR(VLOOKUP(D5105,Tablas_Equivalencia!$A$3:$B$8,2,FALSE),"Sin dato")</f>
        <v/>
      </c>
      <c r="W5105">
        <f>IFERROR(VLOOKUP(L5105,Tablas_Equivalencia!$D$3:$E$9,2,FALSE),"Sin dato")</f>
        <v/>
      </c>
      <c r="X5105">
        <f>IF(I5105=1,"Varón","Mujer")</f>
        <v/>
      </c>
      <c r="Y5105">
        <f>IFERROR(VLOOKUP(M5105,Tablas_Equivalencia!$G$3:$H$6,2,FALSE),"Sin dato")</f>
        <v/>
      </c>
      <c r="Z5105">
        <f>IF(J5105&lt;=24,"18-24","25-29")</f>
        <v/>
      </c>
      <c r="AA5105">
        <f>IF(M5105&lt;&gt;1,"",IF(P5105=2,1,0))</f>
        <v/>
      </c>
      <c r="AB5105">
        <f>IF(M5105&lt;&gt;1,"",IF(O5105&gt;=2,1,0))</f>
        <v/>
      </c>
      <c r="AC5105">
        <f>IF(M5105&lt;&gt;1,"",IF(OR(Q5105=999,Q5105=""),"",IF(OR(Q5105&lt;35,Q5105&gt;48),1,0)))</f>
        <v/>
      </c>
      <c r="AD5105">
        <f>IF(COUNT(AA5105:AC5105)&lt;3,"",SUM(AA5105:AC5105))</f>
        <v/>
      </c>
      <c r="AE5105">
        <f>IF(L5105&gt;=4,2,IF(L5105&gt;=2,1,0))</f>
        <v/>
      </c>
      <c r="AF5105">
        <f>IF(L5105&gt;=5,1,0)</f>
        <v/>
      </c>
      <c r="AG5105">
        <f>AE5105+AF5105</f>
        <v/>
      </c>
      <c r="AH5105" s="15">
        <f>IF(M5105&lt;&gt;1,"",IF(OR(R5105=-9,R5105=""),"",R5105))</f>
        <v/>
      </c>
      <c r="AI5105">
        <f>IF(M5105&lt;&gt;1,"",IF(OR(Q5105=999,Q5105=""),"",Q5105))</f>
        <v/>
      </c>
    </row>
    <row r="5106">
      <c r="A5106" t="inlineStr">
        <is>
          <t>TQRMNOP127503</t>
        </is>
      </c>
      <c r="B5106" t="n">
        <v>2025</v>
      </c>
      <c r="C5106" t="n">
        <v>1</v>
      </c>
      <c r="D5106" t="n">
        <v>1</v>
      </c>
      <c r="E5106" t="inlineStr">
        <is>
          <t>S</t>
        </is>
      </c>
      <c r="F5106" t="n">
        <v>33</v>
      </c>
      <c r="G5106" t="n">
        <v>906</v>
      </c>
      <c r="H5106" t="n">
        <v>3</v>
      </c>
      <c r="I5106" t="n">
        <v>1</v>
      </c>
      <c r="J5106" t="n">
        <v>28</v>
      </c>
      <c r="K5106" t="n">
        <v>2</v>
      </c>
      <c r="L5106" t="n">
        <v>4</v>
      </c>
      <c r="M5106" t="n">
        <v>1</v>
      </c>
      <c r="N5106" t="n">
        <v>2</v>
      </c>
      <c r="O5106" t="n">
        <v>2</v>
      </c>
      <c r="P5106" t="n">
        <v>2</v>
      </c>
      <c r="Q5106" t="n">
        <v>33</v>
      </c>
      <c r="R5106" s="15" t="n">
        <v>677000</v>
      </c>
      <c r="S5106" s="15" t="n">
        <v>0</v>
      </c>
      <c r="T5106" s="15" t="n">
        <v>677000</v>
      </c>
      <c r="U5106" s="15" t="n">
        <v>148900</v>
      </c>
      <c r="V5106">
        <f>IFERROR(VLOOKUP(D5106,Tablas_Equivalencia!$A$3:$B$8,2,FALSE),"Sin dato")</f>
        <v/>
      </c>
      <c r="W5106">
        <f>IFERROR(VLOOKUP(L5106,Tablas_Equivalencia!$D$3:$E$9,2,FALSE),"Sin dato")</f>
        <v/>
      </c>
      <c r="X5106">
        <f>IF(I5106=1,"Varón","Mujer")</f>
        <v/>
      </c>
      <c r="Y5106">
        <f>IFERROR(VLOOKUP(M5106,Tablas_Equivalencia!$G$3:$H$6,2,FALSE),"Sin dato")</f>
        <v/>
      </c>
      <c r="Z5106">
        <f>IF(J5106&lt;=24,"18-24","25-29")</f>
        <v/>
      </c>
      <c r="AA5106">
        <f>IF(M5106&lt;&gt;1,"",IF(P5106=2,1,0))</f>
        <v/>
      </c>
      <c r="AB5106">
        <f>IF(M5106&lt;&gt;1,"",IF(O5106&gt;=2,1,0))</f>
        <v/>
      </c>
      <c r="AC5106">
        <f>IF(M5106&lt;&gt;1,"",IF(OR(Q5106=999,Q5106=""),"",IF(OR(Q5106&lt;35,Q5106&gt;48),1,0)))</f>
        <v/>
      </c>
      <c r="AD5106">
        <f>IF(COUNT(AA5106:AC5106)&lt;3,"",SUM(AA5106:AC5106))</f>
        <v/>
      </c>
      <c r="AE5106">
        <f>IF(L5106&gt;=4,2,IF(L5106&gt;=2,1,0))</f>
        <v/>
      </c>
      <c r="AF5106">
        <f>IF(L5106&gt;=5,1,0)</f>
        <v/>
      </c>
      <c r="AG5106">
        <f>AE5106+AF5106</f>
        <v/>
      </c>
      <c r="AH5106" s="15">
        <f>IF(M5106&lt;&gt;1,"",IF(OR(R5106=-9,R5106=""),"",R5106))</f>
        <v/>
      </c>
      <c r="AI5106">
        <f>IF(M5106&lt;&gt;1,"",IF(OR(Q5106=999,Q5106=""),"",Q5106))</f>
        <v/>
      </c>
    </row>
    <row r="5107">
      <c r="A5107" t="inlineStr">
        <is>
          <t>TQRMNOP127508</t>
        </is>
      </c>
      <c r="B5107" t="n">
        <v>2025</v>
      </c>
      <c r="C5107" t="n">
        <v>1</v>
      </c>
      <c r="D5107" t="n">
        <v>43</v>
      </c>
      <c r="E5107" t="inlineStr">
        <is>
          <t>S</t>
        </is>
      </c>
      <c r="F5107" t="n">
        <v>19</v>
      </c>
      <c r="G5107" t="n">
        <v>1963</v>
      </c>
      <c r="H5107" t="n">
        <v>1</v>
      </c>
      <c r="I5107" t="n">
        <v>2</v>
      </c>
      <c r="J5107" t="n">
        <v>22</v>
      </c>
      <c r="K5107" t="n">
        <v>1</v>
      </c>
      <c r="L5107" t="n">
        <v>4</v>
      </c>
      <c r="M5107" t="n">
        <v>2</v>
      </c>
      <c r="R5107" s="15" t="n">
        <v>0</v>
      </c>
      <c r="S5107" s="15" t="n">
        <v>0</v>
      </c>
      <c r="T5107" s="15" t="n">
        <v>0</v>
      </c>
      <c r="U5107" s="15" t="n">
        <v>181300</v>
      </c>
      <c r="V5107">
        <f>IFERROR(VLOOKUP(D5107,Tablas_Equivalencia!$A$3:$B$8,2,FALSE),"Sin dato")</f>
        <v/>
      </c>
      <c r="W5107">
        <f>IFERROR(VLOOKUP(L5107,Tablas_Equivalencia!$D$3:$E$9,2,FALSE),"Sin dato")</f>
        <v/>
      </c>
      <c r="X5107">
        <f>IF(I5107=1,"Varón","Mujer")</f>
        <v/>
      </c>
      <c r="Y5107">
        <f>IFERROR(VLOOKUP(M5107,Tablas_Equivalencia!$G$3:$H$6,2,FALSE),"Sin dato")</f>
        <v/>
      </c>
      <c r="Z5107">
        <f>IF(J5107&lt;=24,"18-24","25-29")</f>
        <v/>
      </c>
      <c r="AA5107">
        <f>IF(M5107&lt;&gt;1,"",IF(P5107=2,1,0))</f>
        <v/>
      </c>
      <c r="AB5107">
        <f>IF(M5107&lt;&gt;1,"",IF(O5107&gt;=2,1,0))</f>
        <v/>
      </c>
      <c r="AC5107">
        <f>IF(M5107&lt;&gt;1,"",IF(OR(Q5107=999,Q5107=""),"",IF(OR(Q5107&lt;35,Q5107&gt;48),1,0)))</f>
        <v/>
      </c>
      <c r="AD5107">
        <f>IF(COUNT(AA5107:AC5107)&lt;3,"",SUM(AA5107:AC5107))</f>
        <v/>
      </c>
      <c r="AE5107">
        <f>IF(L5107&gt;=4,2,IF(L5107&gt;=2,1,0))</f>
        <v/>
      </c>
      <c r="AF5107">
        <f>IF(L5107&gt;=5,1,0)</f>
        <v/>
      </c>
      <c r="AG5107">
        <f>AE5107+AF5107</f>
        <v/>
      </c>
      <c r="AH5107" s="15">
        <f>IF(M5107&lt;&gt;1,"",IF(OR(R5107=-9,R5107=""),"",R5107))</f>
        <v/>
      </c>
      <c r="AI5107">
        <f>IF(M5107&lt;&gt;1,"",IF(OR(Q5107=999,Q5107=""),"",Q5107))</f>
        <v/>
      </c>
    </row>
    <row r="5108">
      <c r="A5108" t="inlineStr">
        <is>
          <t>TQRMNOP127512</t>
        </is>
      </c>
      <c r="B5108" t="n">
        <v>2025</v>
      </c>
      <c r="C5108" t="n">
        <v>1</v>
      </c>
      <c r="D5108" t="n">
        <v>1</v>
      </c>
      <c r="E5108" t="inlineStr">
        <is>
          <t>S</t>
        </is>
      </c>
      <c r="F5108" t="n">
        <v>33</v>
      </c>
      <c r="G5108" t="n">
        <v>1181</v>
      </c>
      <c r="H5108" t="n">
        <v>10</v>
      </c>
      <c r="I5108" t="n">
        <v>1</v>
      </c>
      <c r="J5108" t="n">
        <v>19</v>
      </c>
      <c r="K5108" t="n">
        <v>2</v>
      </c>
      <c r="L5108" t="n">
        <v>3</v>
      </c>
      <c r="M5108" t="n">
        <v>1</v>
      </c>
      <c r="N5108" t="n">
        <v>2</v>
      </c>
      <c r="O5108" t="n">
        <v>1</v>
      </c>
      <c r="P5108" t="n">
        <v>1</v>
      </c>
      <c r="Q5108" t="n">
        <v>46</v>
      </c>
      <c r="R5108" s="15" t="n">
        <v>777000</v>
      </c>
      <c r="S5108" s="15" t="n">
        <v>0</v>
      </c>
      <c r="T5108" s="15" t="n">
        <v>777000</v>
      </c>
      <c r="U5108" s="15" t="n">
        <v>36500</v>
      </c>
      <c r="V5108">
        <f>IFERROR(VLOOKUP(D5108,Tablas_Equivalencia!$A$3:$B$8,2,FALSE),"Sin dato")</f>
        <v/>
      </c>
      <c r="W5108">
        <f>IFERROR(VLOOKUP(L5108,Tablas_Equivalencia!$D$3:$E$9,2,FALSE),"Sin dato")</f>
        <v/>
      </c>
      <c r="X5108">
        <f>IF(I5108=1,"Varón","Mujer")</f>
        <v/>
      </c>
      <c r="Y5108">
        <f>IFERROR(VLOOKUP(M5108,Tablas_Equivalencia!$G$3:$H$6,2,FALSE),"Sin dato")</f>
        <v/>
      </c>
      <c r="Z5108">
        <f>IF(J5108&lt;=24,"18-24","25-29")</f>
        <v/>
      </c>
      <c r="AA5108">
        <f>IF(M5108&lt;&gt;1,"",IF(P5108=2,1,0))</f>
        <v/>
      </c>
      <c r="AB5108">
        <f>IF(M5108&lt;&gt;1,"",IF(O5108&gt;=2,1,0))</f>
        <v/>
      </c>
      <c r="AC5108">
        <f>IF(M5108&lt;&gt;1,"",IF(OR(Q5108=999,Q5108=""),"",IF(OR(Q5108&lt;35,Q5108&gt;48),1,0)))</f>
        <v/>
      </c>
      <c r="AD5108">
        <f>IF(COUNT(AA5108:AC5108)&lt;3,"",SUM(AA5108:AC5108))</f>
        <v/>
      </c>
      <c r="AE5108">
        <f>IF(L5108&gt;=4,2,IF(L5108&gt;=2,1,0))</f>
        <v/>
      </c>
      <c r="AF5108">
        <f>IF(L5108&gt;=5,1,0)</f>
        <v/>
      </c>
      <c r="AG5108">
        <f>AE5108+AF5108</f>
        <v/>
      </c>
      <c r="AH5108" s="15">
        <f>IF(M5108&lt;&gt;1,"",IF(OR(R5108=-9,R5108=""),"",R5108))</f>
        <v/>
      </c>
      <c r="AI5108">
        <f>IF(M5108&lt;&gt;1,"",IF(OR(Q5108=999,Q5108=""),"",Q5108))</f>
        <v/>
      </c>
    </row>
    <row r="5109">
      <c r="A5109" t="inlineStr">
        <is>
          <t>TQRMNOP127517</t>
        </is>
      </c>
      <c r="B5109" t="n">
        <v>2025</v>
      </c>
      <c r="C5109" t="n">
        <v>1</v>
      </c>
      <c r="D5109" t="n">
        <v>43</v>
      </c>
      <c r="E5109" t="inlineStr">
        <is>
          <t>S</t>
        </is>
      </c>
      <c r="F5109" t="n">
        <v>30</v>
      </c>
      <c r="G5109" t="n">
        <v>820</v>
      </c>
      <c r="H5109" t="n">
        <v>3</v>
      </c>
      <c r="I5109" t="n">
        <v>2</v>
      </c>
      <c r="J5109" t="n">
        <v>27</v>
      </c>
      <c r="K5109" t="n">
        <v>2</v>
      </c>
      <c r="L5109" t="n">
        <v>6</v>
      </c>
      <c r="M5109" t="n">
        <v>3</v>
      </c>
      <c r="R5109" s="15" t="n">
        <v>0</v>
      </c>
      <c r="S5109" s="15" t="n">
        <v>0</v>
      </c>
      <c r="T5109" s="15" t="n">
        <v>0</v>
      </c>
      <c r="U5109" s="15" t="n">
        <v>343300</v>
      </c>
      <c r="V5109">
        <f>IFERROR(VLOOKUP(D5109,Tablas_Equivalencia!$A$3:$B$8,2,FALSE),"Sin dato")</f>
        <v/>
      </c>
      <c r="W5109">
        <f>IFERROR(VLOOKUP(L5109,Tablas_Equivalencia!$D$3:$E$9,2,FALSE),"Sin dato")</f>
        <v/>
      </c>
      <c r="X5109">
        <f>IF(I5109=1,"Varón","Mujer")</f>
        <v/>
      </c>
      <c r="Y5109">
        <f>IFERROR(VLOOKUP(M5109,Tablas_Equivalencia!$G$3:$H$6,2,FALSE),"Sin dato")</f>
        <v/>
      </c>
      <c r="Z5109">
        <f>IF(J5109&lt;=24,"18-24","25-29")</f>
        <v/>
      </c>
      <c r="AA5109">
        <f>IF(M5109&lt;&gt;1,"",IF(P5109=2,1,0))</f>
        <v/>
      </c>
      <c r="AB5109">
        <f>IF(M5109&lt;&gt;1,"",IF(O5109&gt;=2,1,0))</f>
        <v/>
      </c>
      <c r="AC5109">
        <f>IF(M5109&lt;&gt;1,"",IF(OR(Q5109=999,Q5109=""),"",IF(OR(Q5109&lt;35,Q5109&gt;48),1,0)))</f>
        <v/>
      </c>
      <c r="AD5109">
        <f>IF(COUNT(AA5109:AC5109)&lt;3,"",SUM(AA5109:AC5109))</f>
        <v/>
      </c>
      <c r="AE5109">
        <f>IF(L5109&gt;=4,2,IF(L5109&gt;=2,1,0))</f>
        <v/>
      </c>
      <c r="AF5109">
        <f>IF(L5109&gt;=5,1,0)</f>
        <v/>
      </c>
      <c r="AG5109">
        <f>AE5109+AF5109</f>
        <v/>
      </c>
      <c r="AH5109" s="15">
        <f>IF(M5109&lt;&gt;1,"",IF(OR(R5109=-9,R5109=""),"",R5109))</f>
        <v/>
      </c>
      <c r="AI5109">
        <f>IF(M5109&lt;&gt;1,"",IF(OR(Q5109=999,Q5109=""),"",Q5109))</f>
        <v/>
      </c>
    </row>
    <row r="5110">
      <c r="A5110" t="inlineStr">
        <is>
          <t>TQRMNOP127520</t>
        </is>
      </c>
      <c r="B5110" t="n">
        <v>2025</v>
      </c>
      <c r="C5110" t="n">
        <v>1</v>
      </c>
      <c r="D5110" t="n">
        <v>43</v>
      </c>
      <c r="E5110" t="inlineStr">
        <is>
          <t>S</t>
        </is>
      </c>
      <c r="F5110" t="n">
        <v>17</v>
      </c>
      <c r="G5110" t="n">
        <v>1078</v>
      </c>
      <c r="H5110" t="n">
        <v>3</v>
      </c>
      <c r="I5110" t="n">
        <v>2</v>
      </c>
      <c r="J5110" t="n">
        <v>26</v>
      </c>
      <c r="K5110" t="n">
        <v>1</v>
      </c>
      <c r="L5110" t="n">
        <v>5</v>
      </c>
      <c r="M5110" t="n">
        <v>1</v>
      </c>
      <c r="N5110" t="n">
        <v>2</v>
      </c>
      <c r="O5110" t="n">
        <v>1</v>
      </c>
      <c r="P5110" t="n">
        <v>2</v>
      </c>
      <c r="Q5110" t="n">
        <v>38</v>
      </c>
      <c r="R5110" s="15" t="n">
        <v>249000</v>
      </c>
      <c r="S5110" s="15" t="n">
        <v>0</v>
      </c>
      <c r="T5110" s="15" t="n">
        <v>249000</v>
      </c>
      <c r="U5110" s="15" t="n">
        <v>161700</v>
      </c>
      <c r="V5110">
        <f>IFERROR(VLOOKUP(D5110,Tablas_Equivalencia!$A$3:$B$8,2,FALSE),"Sin dato")</f>
        <v/>
      </c>
      <c r="W5110">
        <f>IFERROR(VLOOKUP(L5110,Tablas_Equivalencia!$D$3:$E$9,2,FALSE),"Sin dato")</f>
        <v/>
      </c>
      <c r="X5110">
        <f>IF(I5110=1,"Varón","Mujer")</f>
        <v/>
      </c>
      <c r="Y5110">
        <f>IFERROR(VLOOKUP(M5110,Tablas_Equivalencia!$G$3:$H$6,2,FALSE),"Sin dato")</f>
        <v/>
      </c>
      <c r="Z5110">
        <f>IF(J5110&lt;=24,"18-24","25-29")</f>
        <v/>
      </c>
      <c r="AA5110">
        <f>IF(M5110&lt;&gt;1,"",IF(P5110=2,1,0))</f>
        <v/>
      </c>
      <c r="AB5110">
        <f>IF(M5110&lt;&gt;1,"",IF(O5110&gt;=2,1,0))</f>
        <v/>
      </c>
      <c r="AC5110">
        <f>IF(M5110&lt;&gt;1,"",IF(OR(Q5110=999,Q5110=""),"",IF(OR(Q5110&lt;35,Q5110&gt;48),1,0)))</f>
        <v/>
      </c>
      <c r="AD5110">
        <f>IF(COUNT(AA5110:AC5110)&lt;3,"",SUM(AA5110:AC5110))</f>
        <v/>
      </c>
      <c r="AE5110">
        <f>IF(L5110&gt;=4,2,IF(L5110&gt;=2,1,0))</f>
        <v/>
      </c>
      <c r="AF5110">
        <f>IF(L5110&gt;=5,1,0)</f>
        <v/>
      </c>
      <c r="AG5110">
        <f>AE5110+AF5110</f>
        <v/>
      </c>
      <c r="AH5110" s="15">
        <f>IF(M5110&lt;&gt;1,"",IF(OR(R5110=-9,R5110=""),"",R5110))</f>
        <v/>
      </c>
      <c r="AI5110">
        <f>IF(M5110&lt;&gt;1,"",IF(OR(Q5110=999,Q5110=""),"",Q5110))</f>
        <v/>
      </c>
    </row>
    <row r="5111">
      <c r="A5111" t="inlineStr">
        <is>
          <t>TQRMNOP127522</t>
        </is>
      </c>
      <c r="B5111" t="n">
        <v>2025</v>
      </c>
      <c r="C5111" t="n">
        <v>1</v>
      </c>
      <c r="D5111" t="n">
        <v>44</v>
      </c>
      <c r="E5111" t="inlineStr">
        <is>
          <t>N</t>
        </is>
      </c>
      <c r="F5111" t="n">
        <v>5</v>
      </c>
      <c r="G5111" t="n">
        <v>1625</v>
      </c>
      <c r="H5111" t="n">
        <v>1</v>
      </c>
      <c r="I5111" t="n">
        <v>1</v>
      </c>
      <c r="J5111" t="n">
        <v>26</v>
      </c>
      <c r="K5111" t="n">
        <v>1</v>
      </c>
      <c r="L5111" t="n">
        <v>5</v>
      </c>
      <c r="M5111" t="n">
        <v>2</v>
      </c>
      <c r="R5111" s="15" t="n">
        <v>0</v>
      </c>
      <c r="S5111" s="15" t="n">
        <v>0</v>
      </c>
      <c r="T5111" s="15" t="n">
        <v>0</v>
      </c>
      <c r="U5111" s="15" t="n">
        <v>51200</v>
      </c>
      <c r="V5111">
        <f>IFERROR(VLOOKUP(D5111,Tablas_Equivalencia!$A$3:$B$8,2,FALSE),"Sin dato")</f>
        <v/>
      </c>
      <c r="W5111">
        <f>IFERROR(VLOOKUP(L5111,Tablas_Equivalencia!$D$3:$E$9,2,FALSE),"Sin dato")</f>
        <v/>
      </c>
      <c r="X5111">
        <f>IF(I5111=1,"Varón","Mujer")</f>
        <v/>
      </c>
      <c r="Y5111">
        <f>IFERROR(VLOOKUP(M5111,Tablas_Equivalencia!$G$3:$H$6,2,FALSE),"Sin dato")</f>
        <v/>
      </c>
      <c r="Z5111">
        <f>IF(J5111&lt;=24,"18-24","25-29")</f>
        <v/>
      </c>
      <c r="AA5111">
        <f>IF(M5111&lt;&gt;1,"",IF(P5111=2,1,0))</f>
        <v/>
      </c>
      <c r="AB5111">
        <f>IF(M5111&lt;&gt;1,"",IF(O5111&gt;=2,1,0))</f>
        <v/>
      </c>
      <c r="AC5111">
        <f>IF(M5111&lt;&gt;1,"",IF(OR(Q5111=999,Q5111=""),"",IF(OR(Q5111&lt;35,Q5111&gt;48),1,0)))</f>
        <v/>
      </c>
      <c r="AD5111">
        <f>IF(COUNT(AA5111:AC5111)&lt;3,"",SUM(AA5111:AC5111))</f>
        <v/>
      </c>
      <c r="AE5111">
        <f>IF(L5111&gt;=4,2,IF(L5111&gt;=2,1,0))</f>
        <v/>
      </c>
      <c r="AF5111">
        <f>IF(L5111&gt;=5,1,0)</f>
        <v/>
      </c>
      <c r="AG5111">
        <f>AE5111+AF5111</f>
        <v/>
      </c>
      <c r="AH5111" s="15">
        <f>IF(M5111&lt;&gt;1,"",IF(OR(R5111=-9,R5111=""),"",R5111))</f>
        <v/>
      </c>
      <c r="AI5111">
        <f>IF(M5111&lt;&gt;1,"",IF(OR(Q5111=999,Q5111=""),"",Q5111))</f>
        <v/>
      </c>
    </row>
    <row r="5112">
      <c r="A5112" t="inlineStr">
        <is>
          <t>TQRMNOP127536</t>
        </is>
      </c>
      <c r="B5112" t="n">
        <v>2025</v>
      </c>
      <c r="C5112" t="n">
        <v>1</v>
      </c>
      <c r="D5112" t="n">
        <v>41</v>
      </c>
      <c r="E5112" t="inlineStr">
        <is>
          <t>N</t>
        </is>
      </c>
      <c r="F5112" t="n">
        <v>15</v>
      </c>
      <c r="G5112" t="n">
        <v>1299</v>
      </c>
      <c r="H5112" t="n">
        <v>3</v>
      </c>
      <c r="I5112" t="n">
        <v>2</v>
      </c>
      <c r="J5112" t="n">
        <v>24</v>
      </c>
      <c r="K5112" t="n">
        <v>2</v>
      </c>
      <c r="L5112" t="n">
        <v>4</v>
      </c>
      <c r="M5112" t="n">
        <v>3</v>
      </c>
      <c r="R5112" s="15" t="n">
        <v>0</v>
      </c>
      <c r="S5112" s="15" t="n">
        <v>0</v>
      </c>
      <c r="T5112" s="15" t="n">
        <v>0</v>
      </c>
      <c r="U5112" s="15" t="n">
        <v>268900</v>
      </c>
      <c r="V5112">
        <f>IFERROR(VLOOKUP(D5112,Tablas_Equivalencia!$A$3:$B$8,2,FALSE),"Sin dato")</f>
        <v/>
      </c>
      <c r="W5112">
        <f>IFERROR(VLOOKUP(L5112,Tablas_Equivalencia!$D$3:$E$9,2,FALSE),"Sin dato")</f>
        <v/>
      </c>
      <c r="X5112">
        <f>IF(I5112=1,"Varón","Mujer")</f>
        <v/>
      </c>
      <c r="Y5112">
        <f>IFERROR(VLOOKUP(M5112,Tablas_Equivalencia!$G$3:$H$6,2,FALSE),"Sin dato")</f>
        <v/>
      </c>
      <c r="Z5112">
        <f>IF(J5112&lt;=24,"18-24","25-29")</f>
        <v/>
      </c>
      <c r="AA5112">
        <f>IF(M5112&lt;&gt;1,"",IF(P5112=2,1,0))</f>
        <v/>
      </c>
      <c r="AB5112">
        <f>IF(M5112&lt;&gt;1,"",IF(O5112&gt;=2,1,0))</f>
        <v/>
      </c>
      <c r="AC5112">
        <f>IF(M5112&lt;&gt;1,"",IF(OR(Q5112=999,Q5112=""),"",IF(OR(Q5112&lt;35,Q5112&gt;48),1,0)))</f>
        <v/>
      </c>
      <c r="AD5112">
        <f>IF(COUNT(AA5112:AC5112)&lt;3,"",SUM(AA5112:AC5112))</f>
        <v/>
      </c>
      <c r="AE5112">
        <f>IF(L5112&gt;=4,2,IF(L5112&gt;=2,1,0))</f>
        <v/>
      </c>
      <c r="AF5112">
        <f>IF(L5112&gt;=5,1,0)</f>
        <v/>
      </c>
      <c r="AG5112">
        <f>AE5112+AF5112</f>
        <v/>
      </c>
      <c r="AH5112" s="15">
        <f>IF(M5112&lt;&gt;1,"",IF(OR(R5112=-9,R5112=""),"",R5112))</f>
        <v/>
      </c>
      <c r="AI5112">
        <f>IF(M5112&lt;&gt;1,"",IF(OR(Q5112=999,Q5112=""),"",Q5112))</f>
        <v/>
      </c>
    </row>
    <row r="5113">
      <c r="A5113" t="inlineStr">
        <is>
          <t>TQRMNOP127539</t>
        </is>
      </c>
      <c r="B5113" t="n">
        <v>2025</v>
      </c>
      <c r="C5113" t="n">
        <v>1</v>
      </c>
      <c r="D5113" t="n">
        <v>1</v>
      </c>
      <c r="E5113" t="inlineStr">
        <is>
          <t>S</t>
        </is>
      </c>
      <c r="F5113" t="n">
        <v>32</v>
      </c>
      <c r="G5113" t="n">
        <v>978</v>
      </c>
      <c r="H5113" t="n">
        <v>2</v>
      </c>
      <c r="I5113" t="n">
        <v>1</v>
      </c>
      <c r="J5113" t="n">
        <v>28</v>
      </c>
      <c r="K5113" t="n">
        <v>1</v>
      </c>
      <c r="L5113" t="n">
        <v>5</v>
      </c>
      <c r="M5113" t="n">
        <v>1</v>
      </c>
      <c r="N5113" t="n">
        <v>3</v>
      </c>
      <c r="O5113" t="n">
        <v>1</v>
      </c>
      <c r="P5113" t="n">
        <v>1</v>
      </c>
      <c r="Q5113" t="n">
        <v>33</v>
      </c>
      <c r="R5113" s="15" t="n">
        <v>767000</v>
      </c>
      <c r="S5113" s="15" t="n">
        <v>0</v>
      </c>
      <c r="T5113" s="15" t="n">
        <v>767000</v>
      </c>
      <c r="U5113" s="15" t="n">
        <v>393800</v>
      </c>
      <c r="V5113">
        <f>IFERROR(VLOOKUP(D5113,Tablas_Equivalencia!$A$3:$B$8,2,FALSE),"Sin dato")</f>
        <v/>
      </c>
      <c r="W5113">
        <f>IFERROR(VLOOKUP(L5113,Tablas_Equivalencia!$D$3:$E$9,2,FALSE),"Sin dato")</f>
        <v/>
      </c>
      <c r="X5113">
        <f>IF(I5113=1,"Varón","Mujer")</f>
        <v/>
      </c>
      <c r="Y5113">
        <f>IFERROR(VLOOKUP(M5113,Tablas_Equivalencia!$G$3:$H$6,2,FALSE),"Sin dato")</f>
        <v/>
      </c>
      <c r="Z5113">
        <f>IF(J5113&lt;=24,"18-24","25-29")</f>
        <v/>
      </c>
      <c r="AA5113">
        <f>IF(M5113&lt;&gt;1,"",IF(P5113=2,1,0))</f>
        <v/>
      </c>
      <c r="AB5113">
        <f>IF(M5113&lt;&gt;1,"",IF(O5113&gt;=2,1,0))</f>
        <v/>
      </c>
      <c r="AC5113">
        <f>IF(M5113&lt;&gt;1,"",IF(OR(Q5113=999,Q5113=""),"",IF(OR(Q5113&lt;35,Q5113&gt;48),1,0)))</f>
        <v/>
      </c>
      <c r="AD5113">
        <f>IF(COUNT(AA5113:AC5113)&lt;3,"",SUM(AA5113:AC5113))</f>
        <v/>
      </c>
      <c r="AE5113">
        <f>IF(L5113&gt;=4,2,IF(L5113&gt;=2,1,0))</f>
        <v/>
      </c>
      <c r="AF5113">
        <f>IF(L5113&gt;=5,1,0)</f>
        <v/>
      </c>
      <c r="AG5113">
        <f>AE5113+AF5113</f>
        <v/>
      </c>
      <c r="AH5113" s="15">
        <f>IF(M5113&lt;&gt;1,"",IF(OR(R5113=-9,R5113=""),"",R5113))</f>
        <v/>
      </c>
      <c r="AI5113">
        <f>IF(M5113&lt;&gt;1,"",IF(OR(Q5113=999,Q5113=""),"",Q5113))</f>
        <v/>
      </c>
    </row>
    <row r="5114">
      <c r="A5114" t="inlineStr">
        <is>
          <t>TQRMNOP127541</t>
        </is>
      </c>
      <c r="B5114" t="n">
        <v>2025</v>
      </c>
      <c r="C5114" t="n">
        <v>1</v>
      </c>
      <c r="D5114" t="n">
        <v>43</v>
      </c>
      <c r="E5114" t="inlineStr">
        <is>
          <t>S</t>
        </is>
      </c>
      <c r="F5114" t="n">
        <v>19</v>
      </c>
      <c r="G5114" t="n">
        <v>550</v>
      </c>
      <c r="H5114" t="n">
        <v>2</v>
      </c>
      <c r="I5114" t="n">
        <v>2</v>
      </c>
      <c r="J5114" t="n">
        <v>18</v>
      </c>
      <c r="K5114" t="n">
        <v>1</v>
      </c>
      <c r="L5114" t="n">
        <v>5</v>
      </c>
      <c r="M5114" t="n">
        <v>1</v>
      </c>
      <c r="N5114" t="n">
        <v>3</v>
      </c>
      <c r="O5114" t="n">
        <v>1</v>
      </c>
      <c r="P5114" t="n">
        <v>2</v>
      </c>
      <c r="Q5114" t="n">
        <v>48</v>
      </c>
      <c r="R5114" s="15" t="n">
        <v>783000</v>
      </c>
      <c r="S5114" s="15" t="n">
        <v>0</v>
      </c>
      <c r="T5114" s="15" t="n">
        <v>783000</v>
      </c>
      <c r="U5114" s="15" t="n">
        <v>273300</v>
      </c>
      <c r="V5114">
        <f>IFERROR(VLOOKUP(D5114,Tablas_Equivalencia!$A$3:$B$8,2,FALSE),"Sin dato")</f>
        <v/>
      </c>
      <c r="W5114">
        <f>IFERROR(VLOOKUP(L5114,Tablas_Equivalencia!$D$3:$E$9,2,FALSE),"Sin dato")</f>
        <v/>
      </c>
      <c r="X5114">
        <f>IF(I5114=1,"Varón","Mujer")</f>
        <v/>
      </c>
      <c r="Y5114">
        <f>IFERROR(VLOOKUP(M5114,Tablas_Equivalencia!$G$3:$H$6,2,FALSE),"Sin dato")</f>
        <v/>
      </c>
      <c r="Z5114">
        <f>IF(J5114&lt;=24,"18-24","25-29")</f>
        <v/>
      </c>
      <c r="AA5114">
        <f>IF(M5114&lt;&gt;1,"",IF(P5114=2,1,0))</f>
        <v/>
      </c>
      <c r="AB5114">
        <f>IF(M5114&lt;&gt;1,"",IF(O5114&gt;=2,1,0))</f>
        <v/>
      </c>
      <c r="AC5114">
        <f>IF(M5114&lt;&gt;1,"",IF(OR(Q5114=999,Q5114=""),"",IF(OR(Q5114&lt;35,Q5114&gt;48),1,0)))</f>
        <v/>
      </c>
      <c r="AD5114">
        <f>IF(COUNT(AA5114:AC5114)&lt;3,"",SUM(AA5114:AC5114))</f>
        <v/>
      </c>
      <c r="AE5114">
        <f>IF(L5114&gt;=4,2,IF(L5114&gt;=2,1,0))</f>
        <v/>
      </c>
      <c r="AF5114">
        <f>IF(L5114&gt;=5,1,0)</f>
        <v/>
      </c>
      <c r="AG5114">
        <f>AE5114+AF5114</f>
        <v/>
      </c>
      <c r="AH5114" s="15">
        <f>IF(M5114&lt;&gt;1,"",IF(OR(R5114=-9,R5114=""),"",R5114))</f>
        <v/>
      </c>
      <c r="AI5114">
        <f>IF(M5114&lt;&gt;1,"",IF(OR(Q5114=999,Q5114=""),"",Q5114))</f>
        <v/>
      </c>
    </row>
    <row r="5115">
      <c r="A5115" t="inlineStr">
        <is>
          <t>TQRMNOP127547</t>
        </is>
      </c>
      <c r="B5115" t="n">
        <v>2025</v>
      </c>
      <c r="C5115" t="n">
        <v>1</v>
      </c>
      <c r="D5115" t="n">
        <v>40</v>
      </c>
      <c r="E5115" t="inlineStr">
        <is>
          <t>N</t>
        </is>
      </c>
      <c r="F5115" t="n">
        <v>9</v>
      </c>
      <c r="G5115" t="n">
        <v>996</v>
      </c>
      <c r="H5115" t="n">
        <v>3</v>
      </c>
      <c r="I5115" t="n">
        <v>2</v>
      </c>
      <c r="J5115" t="n">
        <v>25</v>
      </c>
      <c r="K5115" t="n">
        <v>2</v>
      </c>
      <c r="L5115" t="n">
        <v>3</v>
      </c>
      <c r="M5115" t="n">
        <v>3</v>
      </c>
      <c r="R5115" s="15" t="n">
        <v>0</v>
      </c>
      <c r="S5115" s="15" t="n">
        <v>0</v>
      </c>
      <c r="T5115" s="15" t="n">
        <v>0</v>
      </c>
      <c r="U5115" s="15" t="n">
        <v>342400</v>
      </c>
      <c r="V5115">
        <f>IFERROR(VLOOKUP(D5115,Tablas_Equivalencia!$A$3:$B$8,2,FALSE),"Sin dato")</f>
        <v/>
      </c>
      <c r="W5115">
        <f>IFERROR(VLOOKUP(L5115,Tablas_Equivalencia!$D$3:$E$9,2,FALSE),"Sin dato")</f>
        <v/>
      </c>
      <c r="X5115">
        <f>IF(I5115=1,"Varón","Mujer")</f>
        <v/>
      </c>
      <c r="Y5115">
        <f>IFERROR(VLOOKUP(M5115,Tablas_Equivalencia!$G$3:$H$6,2,FALSE),"Sin dato")</f>
        <v/>
      </c>
      <c r="Z5115">
        <f>IF(J5115&lt;=24,"18-24","25-29")</f>
        <v/>
      </c>
      <c r="AA5115">
        <f>IF(M5115&lt;&gt;1,"",IF(P5115=2,1,0))</f>
        <v/>
      </c>
      <c r="AB5115">
        <f>IF(M5115&lt;&gt;1,"",IF(O5115&gt;=2,1,0))</f>
        <v/>
      </c>
      <c r="AC5115">
        <f>IF(M5115&lt;&gt;1,"",IF(OR(Q5115=999,Q5115=""),"",IF(OR(Q5115&lt;35,Q5115&gt;48),1,0)))</f>
        <v/>
      </c>
      <c r="AD5115">
        <f>IF(COUNT(AA5115:AC5115)&lt;3,"",SUM(AA5115:AC5115))</f>
        <v/>
      </c>
      <c r="AE5115">
        <f>IF(L5115&gt;=4,2,IF(L5115&gt;=2,1,0))</f>
        <v/>
      </c>
      <c r="AF5115">
        <f>IF(L5115&gt;=5,1,0)</f>
        <v/>
      </c>
      <c r="AG5115">
        <f>AE5115+AF5115</f>
        <v/>
      </c>
      <c r="AH5115" s="15">
        <f>IF(M5115&lt;&gt;1,"",IF(OR(R5115=-9,R5115=""),"",R5115))</f>
        <v/>
      </c>
      <c r="AI5115">
        <f>IF(M5115&lt;&gt;1,"",IF(OR(Q5115=999,Q5115=""),"",Q5115))</f>
        <v/>
      </c>
    </row>
    <row r="5116">
      <c r="A5116" t="inlineStr">
        <is>
          <t>TQRMNOP127553</t>
        </is>
      </c>
      <c r="B5116" t="n">
        <v>2025</v>
      </c>
      <c r="C5116" t="n">
        <v>1</v>
      </c>
      <c r="D5116" t="n">
        <v>1</v>
      </c>
      <c r="E5116" t="inlineStr">
        <is>
          <t>S</t>
        </is>
      </c>
      <c r="F5116" t="n">
        <v>33</v>
      </c>
      <c r="G5116" t="n">
        <v>1123</v>
      </c>
      <c r="H5116" t="n">
        <v>3</v>
      </c>
      <c r="I5116" t="n">
        <v>2</v>
      </c>
      <c r="J5116" t="n">
        <v>29</v>
      </c>
      <c r="K5116" t="n">
        <v>1</v>
      </c>
      <c r="L5116" t="n">
        <v>2</v>
      </c>
      <c r="M5116" t="n">
        <v>1</v>
      </c>
      <c r="N5116" t="n">
        <v>1</v>
      </c>
      <c r="O5116" t="n">
        <v>2</v>
      </c>
      <c r="P5116" t="n">
        <v>2</v>
      </c>
      <c r="Q5116" t="n">
        <v>19</v>
      </c>
      <c r="R5116" s="15" t="n">
        <v>203000</v>
      </c>
      <c r="S5116" s="15" t="n">
        <v>0</v>
      </c>
      <c r="T5116" s="15" t="n">
        <v>203000</v>
      </c>
      <c r="U5116" s="15" t="n">
        <v>77600</v>
      </c>
      <c r="V5116">
        <f>IFERROR(VLOOKUP(D5116,Tablas_Equivalencia!$A$3:$B$8,2,FALSE),"Sin dato")</f>
        <v/>
      </c>
      <c r="W5116">
        <f>IFERROR(VLOOKUP(L5116,Tablas_Equivalencia!$D$3:$E$9,2,FALSE),"Sin dato")</f>
        <v/>
      </c>
      <c r="X5116">
        <f>IF(I5116=1,"Varón","Mujer")</f>
        <v/>
      </c>
      <c r="Y5116">
        <f>IFERROR(VLOOKUP(M5116,Tablas_Equivalencia!$G$3:$H$6,2,FALSE),"Sin dato")</f>
        <v/>
      </c>
      <c r="Z5116">
        <f>IF(J5116&lt;=24,"18-24","25-29")</f>
        <v/>
      </c>
      <c r="AA5116">
        <f>IF(M5116&lt;&gt;1,"",IF(P5116=2,1,0))</f>
        <v/>
      </c>
      <c r="AB5116">
        <f>IF(M5116&lt;&gt;1,"",IF(O5116&gt;=2,1,0))</f>
        <v/>
      </c>
      <c r="AC5116">
        <f>IF(M5116&lt;&gt;1,"",IF(OR(Q5116=999,Q5116=""),"",IF(OR(Q5116&lt;35,Q5116&gt;48),1,0)))</f>
        <v/>
      </c>
      <c r="AD5116">
        <f>IF(COUNT(AA5116:AC5116)&lt;3,"",SUM(AA5116:AC5116))</f>
        <v/>
      </c>
      <c r="AE5116">
        <f>IF(L5116&gt;=4,2,IF(L5116&gt;=2,1,0))</f>
        <v/>
      </c>
      <c r="AF5116">
        <f>IF(L5116&gt;=5,1,0)</f>
        <v/>
      </c>
      <c r="AG5116">
        <f>AE5116+AF5116</f>
        <v/>
      </c>
      <c r="AH5116" s="15">
        <f>IF(M5116&lt;&gt;1,"",IF(OR(R5116=-9,R5116=""),"",R5116))</f>
        <v/>
      </c>
      <c r="AI5116">
        <f>IF(M5116&lt;&gt;1,"",IF(OR(Q5116=999,Q5116=""),"",Q5116))</f>
        <v/>
      </c>
    </row>
    <row r="5117">
      <c r="A5117" t="inlineStr">
        <is>
          <t>TQRMNOP127555</t>
        </is>
      </c>
      <c r="B5117" t="n">
        <v>2025</v>
      </c>
      <c r="C5117" t="n">
        <v>1</v>
      </c>
      <c r="D5117" t="n">
        <v>43</v>
      </c>
      <c r="E5117" t="inlineStr">
        <is>
          <t>N</t>
        </is>
      </c>
      <c r="F5117" t="n">
        <v>29</v>
      </c>
      <c r="G5117" t="n">
        <v>1265</v>
      </c>
      <c r="H5117" t="n">
        <v>2</v>
      </c>
      <c r="I5117" t="n">
        <v>1</v>
      </c>
      <c r="J5117" t="n">
        <v>23</v>
      </c>
      <c r="K5117" t="n">
        <v>2</v>
      </c>
      <c r="L5117" t="n">
        <v>6</v>
      </c>
      <c r="M5117" t="n">
        <v>2</v>
      </c>
      <c r="R5117" s="15" t="n">
        <v>0</v>
      </c>
      <c r="S5117" s="15" t="n">
        <v>0</v>
      </c>
      <c r="T5117" s="15" t="n">
        <v>0</v>
      </c>
      <c r="U5117" s="15" t="n">
        <v>74900</v>
      </c>
      <c r="V5117">
        <f>IFERROR(VLOOKUP(D5117,Tablas_Equivalencia!$A$3:$B$8,2,FALSE),"Sin dato")</f>
        <v/>
      </c>
      <c r="W5117">
        <f>IFERROR(VLOOKUP(L5117,Tablas_Equivalencia!$D$3:$E$9,2,FALSE),"Sin dato")</f>
        <v/>
      </c>
      <c r="X5117">
        <f>IF(I5117=1,"Varón","Mujer")</f>
        <v/>
      </c>
      <c r="Y5117">
        <f>IFERROR(VLOOKUP(M5117,Tablas_Equivalencia!$G$3:$H$6,2,FALSE),"Sin dato")</f>
        <v/>
      </c>
      <c r="Z5117">
        <f>IF(J5117&lt;=24,"18-24","25-29")</f>
        <v/>
      </c>
      <c r="AA5117">
        <f>IF(M5117&lt;&gt;1,"",IF(P5117=2,1,0))</f>
        <v/>
      </c>
      <c r="AB5117">
        <f>IF(M5117&lt;&gt;1,"",IF(O5117&gt;=2,1,0))</f>
        <v/>
      </c>
      <c r="AC5117">
        <f>IF(M5117&lt;&gt;1,"",IF(OR(Q5117=999,Q5117=""),"",IF(OR(Q5117&lt;35,Q5117&gt;48),1,0)))</f>
        <v/>
      </c>
      <c r="AD5117">
        <f>IF(COUNT(AA5117:AC5117)&lt;3,"",SUM(AA5117:AC5117))</f>
        <v/>
      </c>
      <c r="AE5117">
        <f>IF(L5117&gt;=4,2,IF(L5117&gt;=2,1,0))</f>
        <v/>
      </c>
      <c r="AF5117">
        <f>IF(L5117&gt;=5,1,0)</f>
        <v/>
      </c>
      <c r="AG5117">
        <f>AE5117+AF5117</f>
        <v/>
      </c>
      <c r="AH5117" s="15">
        <f>IF(M5117&lt;&gt;1,"",IF(OR(R5117=-9,R5117=""),"",R5117))</f>
        <v/>
      </c>
      <c r="AI5117">
        <f>IF(M5117&lt;&gt;1,"",IF(OR(Q5117=999,Q5117=""),"",Q5117))</f>
        <v/>
      </c>
    </row>
    <row r="5118">
      <c r="A5118" t="inlineStr">
        <is>
          <t>TQRMNOP127572</t>
        </is>
      </c>
      <c r="B5118" t="n">
        <v>2025</v>
      </c>
      <c r="C5118" t="n">
        <v>1</v>
      </c>
      <c r="D5118" t="n">
        <v>1</v>
      </c>
      <c r="E5118" t="inlineStr">
        <is>
          <t>S</t>
        </is>
      </c>
      <c r="F5118" t="n">
        <v>32</v>
      </c>
      <c r="G5118" t="n">
        <v>1022</v>
      </c>
      <c r="H5118" t="n">
        <v>1</v>
      </c>
      <c r="I5118" t="n">
        <v>1</v>
      </c>
      <c r="J5118" t="n">
        <v>24</v>
      </c>
      <c r="K5118" t="n">
        <v>2</v>
      </c>
      <c r="L5118" t="n">
        <v>5</v>
      </c>
      <c r="M5118" t="n">
        <v>1</v>
      </c>
      <c r="N5118" t="n">
        <v>3</v>
      </c>
      <c r="O5118" t="n">
        <v>1</v>
      </c>
      <c r="P5118" t="n">
        <v>1</v>
      </c>
      <c r="Q5118" t="n">
        <v>44</v>
      </c>
      <c r="R5118" s="15" t="n">
        <v>1884000</v>
      </c>
      <c r="S5118" s="15" t="n">
        <v>0</v>
      </c>
      <c r="T5118" s="15" t="n">
        <v>1884000</v>
      </c>
      <c r="U5118" s="15" t="n">
        <v>314700</v>
      </c>
      <c r="V5118">
        <f>IFERROR(VLOOKUP(D5118,Tablas_Equivalencia!$A$3:$B$8,2,FALSE),"Sin dato")</f>
        <v/>
      </c>
      <c r="W5118">
        <f>IFERROR(VLOOKUP(L5118,Tablas_Equivalencia!$D$3:$E$9,2,FALSE),"Sin dato")</f>
        <v/>
      </c>
      <c r="X5118">
        <f>IF(I5118=1,"Varón","Mujer")</f>
        <v/>
      </c>
      <c r="Y5118">
        <f>IFERROR(VLOOKUP(M5118,Tablas_Equivalencia!$G$3:$H$6,2,FALSE),"Sin dato")</f>
        <v/>
      </c>
      <c r="Z5118">
        <f>IF(J5118&lt;=24,"18-24","25-29")</f>
        <v/>
      </c>
      <c r="AA5118">
        <f>IF(M5118&lt;&gt;1,"",IF(P5118=2,1,0))</f>
        <v/>
      </c>
      <c r="AB5118">
        <f>IF(M5118&lt;&gt;1,"",IF(O5118&gt;=2,1,0))</f>
        <v/>
      </c>
      <c r="AC5118">
        <f>IF(M5118&lt;&gt;1,"",IF(OR(Q5118=999,Q5118=""),"",IF(OR(Q5118&lt;35,Q5118&gt;48),1,0)))</f>
        <v/>
      </c>
      <c r="AD5118">
        <f>IF(COUNT(AA5118:AC5118)&lt;3,"",SUM(AA5118:AC5118))</f>
        <v/>
      </c>
      <c r="AE5118">
        <f>IF(L5118&gt;=4,2,IF(L5118&gt;=2,1,0))</f>
        <v/>
      </c>
      <c r="AF5118">
        <f>IF(L5118&gt;=5,1,0)</f>
        <v/>
      </c>
      <c r="AG5118">
        <f>AE5118+AF5118</f>
        <v/>
      </c>
      <c r="AH5118" s="15">
        <f>IF(M5118&lt;&gt;1,"",IF(OR(R5118=-9,R5118=""),"",R5118))</f>
        <v/>
      </c>
      <c r="AI5118">
        <f>IF(M5118&lt;&gt;1,"",IF(OR(Q5118=999,Q5118=""),"",Q5118))</f>
        <v/>
      </c>
    </row>
    <row r="5119">
      <c r="A5119" t="inlineStr">
        <is>
          <t>TQRMNOP127573</t>
        </is>
      </c>
      <c r="B5119" t="n">
        <v>2025</v>
      </c>
      <c r="C5119" t="n">
        <v>1</v>
      </c>
      <c r="D5119" t="n">
        <v>40</v>
      </c>
      <c r="E5119" t="inlineStr">
        <is>
          <t>N</t>
        </is>
      </c>
      <c r="F5119" t="n">
        <v>9</v>
      </c>
      <c r="G5119" t="n">
        <v>1109</v>
      </c>
      <c r="H5119" t="n">
        <v>1</v>
      </c>
      <c r="I5119" t="n">
        <v>1</v>
      </c>
      <c r="J5119" t="n">
        <v>29</v>
      </c>
      <c r="K5119" t="n">
        <v>1</v>
      </c>
      <c r="L5119" t="n">
        <v>4</v>
      </c>
      <c r="M5119" t="n">
        <v>3</v>
      </c>
      <c r="R5119" s="15" t="n">
        <v>0</v>
      </c>
      <c r="S5119" s="15" t="n">
        <v>0</v>
      </c>
      <c r="T5119" s="15" t="n">
        <v>0</v>
      </c>
      <c r="U5119" s="15" t="n">
        <v>156600</v>
      </c>
      <c r="V5119">
        <f>IFERROR(VLOOKUP(D5119,Tablas_Equivalencia!$A$3:$B$8,2,FALSE),"Sin dato")</f>
        <v/>
      </c>
      <c r="W5119">
        <f>IFERROR(VLOOKUP(L5119,Tablas_Equivalencia!$D$3:$E$9,2,FALSE),"Sin dato")</f>
        <v/>
      </c>
      <c r="X5119">
        <f>IF(I5119=1,"Varón","Mujer")</f>
        <v/>
      </c>
      <c r="Y5119">
        <f>IFERROR(VLOOKUP(M5119,Tablas_Equivalencia!$G$3:$H$6,2,FALSE),"Sin dato")</f>
        <v/>
      </c>
      <c r="Z5119">
        <f>IF(J5119&lt;=24,"18-24","25-29")</f>
        <v/>
      </c>
      <c r="AA5119">
        <f>IF(M5119&lt;&gt;1,"",IF(P5119=2,1,0))</f>
        <v/>
      </c>
      <c r="AB5119">
        <f>IF(M5119&lt;&gt;1,"",IF(O5119&gt;=2,1,0))</f>
        <v/>
      </c>
      <c r="AC5119">
        <f>IF(M5119&lt;&gt;1,"",IF(OR(Q5119=999,Q5119=""),"",IF(OR(Q5119&lt;35,Q5119&gt;48),1,0)))</f>
        <v/>
      </c>
      <c r="AD5119">
        <f>IF(COUNT(AA5119:AC5119)&lt;3,"",SUM(AA5119:AC5119))</f>
        <v/>
      </c>
      <c r="AE5119">
        <f>IF(L5119&gt;=4,2,IF(L5119&gt;=2,1,0))</f>
        <v/>
      </c>
      <c r="AF5119">
        <f>IF(L5119&gt;=5,1,0)</f>
        <v/>
      </c>
      <c r="AG5119">
        <f>AE5119+AF5119</f>
        <v/>
      </c>
      <c r="AH5119" s="15">
        <f>IF(M5119&lt;&gt;1,"",IF(OR(R5119=-9,R5119=""),"",R5119))</f>
        <v/>
      </c>
      <c r="AI5119">
        <f>IF(M5119&lt;&gt;1,"",IF(OR(Q5119=999,Q5119=""),"",Q5119))</f>
        <v/>
      </c>
    </row>
    <row r="5120">
      <c r="A5120" t="inlineStr">
        <is>
          <t>TQRMNOP127586</t>
        </is>
      </c>
      <c r="B5120" t="n">
        <v>2025</v>
      </c>
      <c r="C5120" t="n">
        <v>1</v>
      </c>
      <c r="D5120" t="n">
        <v>1</v>
      </c>
      <c r="E5120" t="inlineStr">
        <is>
          <t>S</t>
        </is>
      </c>
      <c r="F5120" t="n">
        <v>32</v>
      </c>
      <c r="G5120" t="n">
        <v>809</v>
      </c>
      <c r="H5120" t="n">
        <v>1</v>
      </c>
      <c r="I5120" t="n">
        <v>2</v>
      </c>
      <c r="J5120" t="n">
        <v>21</v>
      </c>
      <c r="K5120" t="n">
        <v>2</v>
      </c>
      <c r="L5120" t="n">
        <v>3</v>
      </c>
      <c r="M5120" t="n">
        <v>2</v>
      </c>
      <c r="R5120" s="15" t="n">
        <v>0</v>
      </c>
      <c r="S5120" s="15" t="n">
        <v>0</v>
      </c>
      <c r="T5120" s="15" t="n">
        <v>0</v>
      </c>
      <c r="U5120" s="15" t="n">
        <v>307400</v>
      </c>
      <c r="V5120">
        <f>IFERROR(VLOOKUP(D5120,Tablas_Equivalencia!$A$3:$B$8,2,FALSE),"Sin dato")</f>
        <v/>
      </c>
      <c r="W5120">
        <f>IFERROR(VLOOKUP(L5120,Tablas_Equivalencia!$D$3:$E$9,2,FALSE),"Sin dato")</f>
        <v/>
      </c>
      <c r="X5120">
        <f>IF(I5120=1,"Varón","Mujer")</f>
        <v/>
      </c>
      <c r="Y5120">
        <f>IFERROR(VLOOKUP(M5120,Tablas_Equivalencia!$G$3:$H$6,2,FALSE),"Sin dato")</f>
        <v/>
      </c>
      <c r="Z5120">
        <f>IF(J5120&lt;=24,"18-24","25-29")</f>
        <v/>
      </c>
      <c r="AA5120">
        <f>IF(M5120&lt;&gt;1,"",IF(P5120=2,1,0))</f>
        <v/>
      </c>
      <c r="AB5120">
        <f>IF(M5120&lt;&gt;1,"",IF(O5120&gt;=2,1,0))</f>
        <v/>
      </c>
      <c r="AC5120">
        <f>IF(M5120&lt;&gt;1,"",IF(OR(Q5120=999,Q5120=""),"",IF(OR(Q5120&lt;35,Q5120&gt;48),1,0)))</f>
        <v/>
      </c>
      <c r="AD5120">
        <f>IF(COUNT(AA5120:AC5120)&lt;3,"",SUM(AA5120:AC5120))</f>
        <v/>
      </c>
      <c r="AE5120">
        <f>IF(L5120&gt;=4,2,IF(L5120&gt;=2,1,0))</f>
        <v/>
      </c>
      <c r="AF5120">
        <f>IF(L5120&gt;=5,1,0)</f>
        <v/>
      </c>
      <c r="AG5120">
        <f>AE5120+AF5120</f>
        <v/>
      </c>
      <c r="AH5120" s="15">
        <f>IF(M5120&lt;&gt;1,"",IF(OR(R5120=-9,R5120=""),"",R5120))</f>
        <v/>
      </c>
      <c r="AI5120">
        <f>IF(M5120&lt;&gt;1,"",IF(OR(Q5120=999,Q5120=""),"",Q5120))</f>
        <v/>
      </c>
    </row>
    <row r="5121">
      <c r="A5121" t="inlineStr">
        <is>
          <t>TQRMNOP127597</t>
        </is>
      </c>
      <c r="B5121" t="n">
        <v>2025</v>
      </c>
      <c r="C5121" t="n">
        <v>1</v>
      </c>
      <c r="D5121" t="n">
        <v>43</v>
      </c>
      <c r="E5121" t="inlineStr">
        <is>
          <t>S</t>
        </is>
      </c>
      <c r="F5121" t="n">
        <v>17</v>
      </c>
      <c r="G5121" t="n">
        <v>1500</v>
      </c>
      <c r="H5121" t="n">
        <v>3</v>
      </c>
      <c r="I5121" t="n">
        <v>2</v>
      </c>
      <c r="J5121" t="n">
        <v>25</v>
      </c>
      <c r="K5121" t="n">
        <v>2</v>
      </c>
      <c r="L5121" t="n">
        <v>4</v>
      </c>
      <c r="M5121" t="n">
        <v>1</v>
      </c>
      <c r="N5121" t="n">
        <v>1</v>
      </c>
      <c r="O5121" t="n">
        <v>1</v>
      </c>
      <c r="P5121" t="n">
        <v>1</v>
      </c>
      <c r="Q5121" t="n">
        <v>44</v>
      </c>
      <c r="R5121" s="15" t="n">
        <v>-9</v>
      </c>
      <c r="S5121" s="15" t="n">
        <v>0</v>
      </c>
      <c r="T5121" s="15" t="n">
        <v>0</v>
      </c>
      <c r="U5121" s="15" t="n">
        <v>166300</v>
      </c>
      <c r="V5121">
        <f>IFERROR(VLOOKUP(D5121,Tablas_Equivalencia!$A$3:$B$8,2,FALSE),"Sin dato")</f>
        <v/>
      </c>
      <c r="W5121">
        <f>IFERROR(VLOOKUP(L5121,Tablas_Equivalencia!$D$3:$E$9,2,FALSE),"Sin dato")</f>
        <v/>
      </c>
      <c r="X5121">
        <f>IF(I5121=1,"Varón","Mujer")</f>
        <v/>
      </c>
      <c r="Y5121">
        <f>IFERROR(VLOOKUP(M5121,Tablas_Equivalencia!$G$3:$H$6,2,FALSE),"Sin dato")</f>
        <v/>
      </c>
      <c r="Z5121">
        <f>IF(J5121&lt;=24,"18-24","25-29")</f>
        <v/>
      </c>
      <c r="AA5121">
        <f>IF(M5121&lt;&gt;1,"",IF(P5121=2,1,0))</f>
        <v/>
      </c>
      <c r="AB5121">
        <f>IF(M5121&lt;&gt;1,"",IF(O5121&gt;=2,1,0))</f>
        <v/>
      </c>
      <c r="AC5121">
        <f>IF(M5121&lt;&gt;1,"",IF(OR(Q5121=999,Q5121=""),"",IF(OR(Q5121&lt;35,Q5121&gt;48),1,0)))</f>
        <v/>
      </c>
      <c r="AD5121">
        <f>IF(COUNT(AA5121:AC5121)&lt;3,"",SUM(AA5121:AC5121))</f>
        <v/>
      </c>
      <c r="AE5121">
        <f>IF(L5121&gt;=4,2,IF(L5121&gt;=2,1,0))</f>
        <v/>
      </c>
      <c r="AF5121">
        <f>IF(L5121&gt;=5,1,0)</f>
        <v/>
      </c>
      <c r="AG5121">
        <f>AE5121+AF5121</f>
        <v/>
      </c>
      <c r="AH5121" s="15">
        <f>IF(M5121&lt;&gt;1,"",IF(OR(R5121=-9,R5121=""),"",R5121))</f>
        <v/>
      </c>
      <c r="AI5121">
        <f>IF(M5121&lt;&gt;1,"",IF(OR(Q5121=999,Q5121=""),"",Q5121))</f>
        <v/>
      </c>
    </row>
    <row r="5122">
      <c r="A5122" t="inlineStr">
        <is>
          <t>TQRMNOP127603</t>
        </is>
      </c>
      <c r="B5122" t="n">
        <v>2025</v>
      </c>
      <c r="C5122" t="n">
        <v>1</v>
      </c>
      <c r="D5122" t="n">
        <v>43</v>
      </c>
      <c r="E5122" t="inlineStr">
        <is>
          <t>S</t>
        </is>
      </c>
      <c r="F5122" t="n">
        <v>17</v>
      </c>
      <c r="G5122" t="n">
        <v>906</v>
      </c>
      <c r="H5122" t="n">
        <v>3</v>
      </c>
      <c r="I5122" t="n">
        <v>1</v>
      </c>
      <c r="J5122" t="n">
        <v>23</v>
      </c>
      <c r="K5122" t="n">
        <v>2</v>
      </c>
      <c r="L5122" t="n">
        <v>4</v>
      </c>
      <c r="M5122" t="n">
        <v>3</v>
      </c>
      <c r="R5122" s="15" t="n">
        <v>0</v>
      </c>
      <c r="S5122" s="15" t="n">
        <v>0</v>
      </c>
      <c r="T5122" s="15" t="n">
        <v>0</v>
      </c>
      <c r="U5122" s="15" t="n">
        <v>286400</v>
      </c>
      <c r="V5122">
        <f>IFERROR(VLOOKUP(D5122,Tablas_Equivalencia!$A$3:$B$8,2,FALSE),"Sin dato")</f>
        <v/>
      </c>
      <c r="W5122">
        <f>IFERROR(VLOOKUP(L5122,Tablas_Equivalencia!$D$3:$E$9,2,FALSE),"Sin dato")</f>
        <v/>
      </c>
      <c r="X5122">
        <f>IF(I5122=1,"Varón","Mujer")</f>
        <v/>
      </c>
      <c r="Y5122">
        <f>IFERROR(VLOOKUP(M5122,Tablas_Equivalencia!$G$3:$H$6,2,FALSE),"Sin dato")</f>
        <v/>
      </c>
      <c r="Z5122">
        <f>IF(J5122&lt;=24,"18-24","25-29")</f>
        <v/>
      </c>
      <c r="AA5122">
        <f>IF(M5122&lt;&gt;1,"",IF(P5122=2,1,0))</f>
        <v/>
      </c>
      <c r="AB5122">
        <f>IF(M5122&lt;&gt;1,"",IF(O5122&gt;=2,1,0))</f>
        <v/>
      </c>
      <c r="AC5122">
        <f>IF(M5122&lt;&gt;1,"",IF(OR(Q5122=999,Q5122=""),"",IF(OR(Q5122&lt;35,Q5122&gt;48),1,0)))</f>
        <v/>
      </c>
      <c r="AD5122">
        <f>IF(COUNT(AA5122:AC5122)&lt;3,"",SUM(AA5122:AC5122))</f>
        <v/>
      </c>
      <c r="AE5122">
        <f>IF(L5122&gt;=4,2,IF(L5122&gt;=2,1,0))</f>
        <v/>
      </c>
      <c r="AF5122">
        <f>IF(L5122&gt;=5,1,0)</f>
        <v/>
      </c>
      <c r="AG5122">
        <f>AE5122+AF5122</f>
        <v/>
      </c>
      <c r="AH5122" s="15">
        <f>IF(M5122&lt;&gt;1,"",IF(OR(R5122=-9,R5122=""),"",R5122))</f>
        <v/>
      </c>
      <c r="AI5122">
        <f>IF(M5122&lt;&gt;1,"",IF(OR(Q5122=999,Q5122=""),"",Q5122))</f>
        <v/>
      </c>
    </row>
    <row r="5123">
      <c r="A5123" t="inlineStr">
        <is>
          <t>TQRMNOP127614</t>
        </is>
      </c>
      <c r="B5123" t="n">
        <v>2025</v>
      </c>
      <c r="C5123" t="n">
        <v>1</v>
      </c>
      <c r="D5123" t="n">
        <v>40</v>
      </c>
      <c r="E5123" t="inlineStr">
        <is>
          <t>N</t>
        </is>
      </c>
      <c r="F5123" t="n">
        <v>23</v>
      </c>
      <c r="G5123" t="n">
        <v>619</v>
      </c>
      <c r="H5123" t="n">
        <v>3</v>
      </c>
      <c r="I5123" t="n">
        <v>2</v>
      </c>
      <c r="J5123" t="n">
        <v>23</v>
      </c>
      <c r="K5123" t="n">
        <v>2</v>
      </c>
      <c r="L5123" t="n">
        <v>6</v>
      </c>
      <c r="M5123" t="n">
        <v>2</v>
      </c>
      <c r="R5123" s="15" t="n">
        <v>0</v>
      </c>
      <c r="S5123" s="15" t="n">
        <v>0</v>
      </c>
      <c r="T5123" s="15" t="n">
        <v>0</v>
      </c>
      <c r="U5123" s="15" t="n">
        <v>103900</v>
      </c>
      <c r="V5123">
        <f>IFERROR(VLOOKUP(D5123,Tablas_Equivalencia!$A$3:$B$8,2,FALSE),"Sin dato")</f>
        <v/>
      </c>
      <c r="W5123">
        <f>IFERROR(VLOOKUP(L5123,Tablas_Equivalencia!$D$3:$E$9,2,FALSE),"Sin dato")</f>
        <v/>
      </c>
      <c r="X5123">
        <f>IF(I5123=1,"Varón","Mujer")</f>
        <v/>
      </c>
      <c r="Y5123">
        <f>IFERROR(VLOOKUP(M5123,Tablas_Equivalencia!$G$3:$H$6,2,FALSE),"Sin dato")</f>
        <v/>
      </c>
      <c r="Z5123">
        <f>IF(J5123&lt;=24,"18-24","25-29")</f>
        <v/>
      </c>
      <c r="AA5123">
        <f>IF(M5123&lt;&gt;1,"",IF(P5123=2,1,0))</f>
        <v/>
      </c>
      <c r="AB5123">
        <f>IF(M5123&lt;&gt;1,"",IF(O5123&gt;=2,1,0))</f>
        <v/>
      </c>
      <c r="AC5123">
        <f>IF(M5123&lt;&gt;1,"",IF(OR(Q5123=999,Q5123=""),"",IF(OR(Q5123&lt;35,Q5123&gt;48),1,0)))</f>
        <v/>
      </c>
      <c r="AD5123">
        <f>IF(COUNT(AA5123:AC5123)&lt;3,"",SUM(AA5123:AC5123))</f>
        <v/>
      </c>
      <c r="AE5123">
        <f>IF(L5123&gt;=4,2,IF(L5123&gt;=2,1,0))</f>
        <v/>
      </c>
      <c r="AF5123">
        <f>IF(L5123&gt;=5,1,0)</f>
        <v/>
      </c>
      <c r="AG5123">
        <f>AE5123+AF5123</f>
        <v/>
      </c>
      <c r="AH5123" s="15">
        <f>IF(M5123&lt;&gt;1,"",IF(OR(R5123=-9,R5123=""),"",R5123))</f>
        <v/>
      </c>
      <c r="AI5123">
        <f>IF(M5123&lt;&gt;1,"",IF(OR(Q5123=999,Q5123=""),"",Q5123))</f>
        <v/>
      </c>
    </row>
    <row r="5124">
      <c r="A5124" t="inlineStr">
        <is>
          <t>TQRMNOP127618</t>
        </is>
      </c>
      <c r="B5124" t="n">
        <v>2025</v>
      </c>
      <c r="C5124" t="n">
        <v>1</v>
      </c>
      <c r="D5124" t="n">
        <v>43</v>
      </c>
      <c r="E5124" t="inlineStr">
        <is>
          <t>N</t>
        </is>
      </c>
      <c r="F5124" t="n">
        <v>29</v>
      </c>
      <c r="G5124" t="n">
        <v>1922</v>
      </c>
      <c r="H5124" t="n">
        <v>3</v>
      </c>
      <c r="I5124" t="n">
        <v>2</v>
      </c>
      <c r="J5124" t="n">
        <v>23</v>
      </c>
      <c r="K5124" t="n">
        <v>2</v>
      </c>
      <c r="L5124" t="n">
        <v>3</v>
      </c>
      <c r="M5124" t="n">
        <v>3</v>
      </c>
      <c r="R5124" s="15" t="n">
        <v>0</v>
      </c>
      <c r="S5124" s="15" t="n">
        <v>0</v>
      </c>
      <c r="T5124" s="15" t="n">
        <v>0</v>
      </c>
      <c r="U5124" s="15" t="n">
        <v>188200</v>
      </c>
      <c r="V5124">
        <f>IFERROR(VLOOKUP(D5124,Tablas_Equivalencia!$A$3:$B$8,2,FALSE),"Sin dato")</f>
        <v/>
      </c>
      <c r="W5124">
        <f>IFERROR(VLOOKUP(L5124,Tablas_Equivalencia!$D$3:$E$9,2,FALSE),"Sin dato")</f>
        <v/>
      </c>
      <c r="X5124">
        <f>IF(I5124=1,"Varón","Mujer")</f>
        <v/>
      </c>
      <c r="Y5124">
        <f>IFERROR(VLOOKUP(M5124,Tablas_Equivalencia!$G$3:$H$6,2,FALSE),"Sin dato")</f>
        <v/>
      </c>
      <c r="Z5124">
        <f>IF(J5124&lt;=24,"18-24","25-29")</f>
        <v/>
      </c>
      <c r="AA5124">
        <f>IF(M5124&lt;&gt;1,"",IF(P5124=2,1,0))</f>
        <v/>
      </c>
      <c r="AB5124">
        <f>IF(M5124&lt;&gt;1,"",IF(O5124&gt;=2,1,0))</f>
        <v/>
      </c>
      <c r="AC5124">
        <f>IF(M5124&lt;&gt;1,"",IF(OR(Q5124=999,Q5124=""),"",IF(OR(Q5124&lt;35,Q5124&gt;48),1,0)))</f>
        <v/>
      </c>
      <c r="AD5124">
        <f>IF(COUNT(AA5124:AC5124)&lt;3,"",SUM(AA5124:AC5124))</f>
        <v/>
      </c>
      <c r="AE5124">
        <f>IF(L5124&gt;=4,2,IF(L5124&gt;=2,1,0))</f>
        <v/>
      </c>
      <c r="AF5124">
        <f>IF(L5124&gt;=5,1,0)</f>
        <v/>
      </c>
      <c r="AG5124">
        <f>AE5124+AF5124</f>
        <v/>
      </c>
      <c r="AH5124" s="15">
        <f>IF(M5124&lt;&gt;1,"",IF(OR(R5124=-9,R5124=""),"",R5124))</f>
        <v/>
      </c>
      <c r="AI5124">
        <f>IF(M5124&lt;&gt;1,"",IF(OR(Q5124=999,Q5124=""),"",Q5124))</f>
        <v/>
      </c>
    </row>
    <row r="5125">
      <c r="A5125" t="inlineStr">
        <is>
          <t>TQRMNOP127624</t>
        </is>
      </c>
      <c r="B5125" t="n">
        <v>2025</v>
      </c>
      <c r="C5125" t="n">
        <v>1</v>
      </c>
      <c r="D5125" t="n">
        <v>44</v>
      </c>
      <c r="E5125" t="inlineStr">
        <is>
          <t>N</t>
        </is>
      </c>
      <c r="F5125" t="n">
        <v>2</v>
      </c>
      <c r="G5125" t="n">
        <v>1263</v>
      </c>
      <c r="H5125" t="n">
        <v>3</v>
      </c>
      <c r="I5125" t="n">
        <v>2</v>
      </c>
      <c r="J5125" t="n">
        <v>19</v>
      </c>
      <c r="K5125" t="n">
        <v>2</v>
      </c>
      <c r="L5125" t="n">
        <v>4</v>
      </c>
      <c r="M5125" t="n">
        <v>1</v>
      </c>
      <c r="N5125" t="n">
        <v>2</v>
      </c>
      <c r="O5125" t="n">
        <v>1</v>
      </c>
      <c r="P5125" t="n">
        <v>2</v>
      </c>
      <c r="Q5125" t="n">
        <v>12</v>
      </c>
      <c r="R5125" s="15" t="n">
        <v>612000</v>
      </c>
      <c r="S5125" s="15" t="n">
        <v>0</v>
      </c>
      <c r="T5125" s="15" t="n">
        <v>612000</v>
      </c>
      <c r="U5125" s="15" t="n">
        <v>195600</v>
      </c>
      <c r="V5125">
        <f>IFERROR(VLOOKUP(D5125,Tablas_Equivalencia!$A$3:$B$8,2,FALSE),"Sin dato")</f>
        <v/>
      </c>
      <c r="W5125">
        <f>IFERROR(VLOOKUP(L5125,Tablas_Equivalencia!$D$3:$E$9,2,FALSE),"Sin dato")</f>
        <v/>
      </c>
      <c r="X5125">
        <f>IF(I5125=1,"Varón","Mujer")</f>
        <v/>
      </c>
      <c r="Y5125">
        <f>IFERROR(VLOOKUP(M5125,Tablas_Equivalencia!$G$3:$H$6,2,FALSE),"Sin dato")</f>
        <v/>
      </c>
      <c r="Z5125">
        <f>IF(J5125&lt;=24,"18-24","25-29")</f>
        <v/>
      </c>
      <c r="AA5125">
        <f>IF(M5125&lt;&gt;1,"",IF(P5125=2,1,0))</f>
        <v/>
      </c>
      <c r="AB5125">
        <f>IF(M5125&lt;&gt;1,"",IF(O5125&gt;=2,1,0))</f>
        <v/>
      </c>
      <c r="AC5125">
        <f>IF(M5125&lt;&gt;1,"",IF(OR(Q5125=999,Q5125=""),"",IF(OR(Q5125&lt;35,Q5125&gt;48),1,0)))</f>
        <v/>
      </c>
      <c r="AD5125">
        <f>IF(COUNT(AA5125:AC5125)&lt;3,"",SUM(AA5125:AC5125))</f>
        <v/>
      </c>
      <c r="AE5125">
        <f>IF(L5125&gt;=4,2,IF(L5125&gt;=2,1,0))</f>
        <v/>
      </c>
      <c r="AF5125">
        <f>IF(L5125&gt;=5,1,0)</f>
        <v/>
      </c>
      <c r="AG5125">
        <f>AE5125+AF5125</f>
        <v/>
      </c>
      <c r="AH5125" s="15">
        <f>IF(M5125&lt;&gt;1,"",IF(OR(R5125=-9,R5125=""),"",R5125))</f>
        <v/>
      </c>
      <c r="AI5125">
        <f>IF(M5125&lt;&gt;1,"",IF(OR(Q5125=999,Q5125=""),"",Q5125))</f>
        <v/>
      </c>
    </row>
    <row r="5126">
      <c r="A5126" t="inlineStr">
        <is>
          <t>TQRMNOP127630</t>
        </is>
      </c>
      <c r="B5126" t="n">
        <v>2025</v>
      </c>
      <c r="C5126" t="n">
        <v>1</v>
      </c>
      <c r="D5126" t="n">
        <v>1</v>
      </c>
      <c r="E5126" t="inlineStr">
        <is>
          <t>S</t>
        </is>
      </c>
      <c r="F5126" t="n">
        <v>32</v>
      </c>
      <c r="G5126" t="n">
        <v>713</v>
      </c>
      <c r="H5126" t="n">
        <v>3</v>
      </c>
      <c r="I5126" t="n">
        <v>2</v>
      </c>
      <c r="J5126" t="n">
        <v>23</v>
      </c>
      <c r="K5126" t="n">
        <v>2</v>
      </c>
      <c r="L5126" t="n">
        <v>7</v>
      </c>
      <c r="M5126" t="n">
        <v>2</v>
      </c>
      <c r="R5126" s="15" t="n">
        <v>0</v>
      </c>
      <c r="S5126" s="15" t="n">
        <v>0</v>
      </c>
      <c r="T5126" s="15" t="n">
        <v>0</v>
      </c>
      <c r="U5126" s="15" t="n">
        <v>396500</v>
      </c>
      <c r="V5126">
        <f>IFERROR(VLOOKUP(D5126,Tablas_Equivalencia!$A$3:$B$8,2,FALSE),"Sin dato")</f>
        <v/>
      </c>
      <c r="W5126">
        <f>IFERROR(VLOOKUP(L5126,Tablas_Equivalencia!$D$3:$E$9,2,FALSE),"Sin dato")</f>
        <v/>
      </c>
      <c r="X5126">
        <f>IF(I5126=1,"Varón","Mujer")</f>
        <v/>
      </c>
      <c r="Y5126">
        <f>IFERROR(VLOOKUP(M5126,Tablas_Equivalencia!$G$3:$H$6,2,FALSE),"Sin dato")</f>
        <v/>
      </c>
      <c r="Z5126">
        <f>IF(J5126&lt;=24,"18-24","25-29")</f>
        <v/>
      </c>
      <c r="AA5126">
        <f>IF(M5126&lt;&gt;1,"",IF(P5126=2,1,0))</f>
        <v/>
      </c>
      <c r="AB5126">
        <f>IF(M5126&lt;&gt;1,"",IF(O5126&gt;=2,1,0))</f>
        <v/>
      </c>
      <c r="AC5126">
        <f>IF(M5126&lt;&gt;1,"",IF(OR(Q5126=999,Q5126=""),"",IF(OR(Q5126&lt;35,Q5126&gt;48),1,0)))</f>
        <v/>
      </c>
      <c r="AD5126">
        <f>IF(COUNT(AA5126:AC5126)&lt;3,"",SUM(AA5126:AC5126))</f>
        <v/>
      </c>
      <c r="AE5126">
        <f>IF(L5126&gt;=4,2,IF(L5126&gt;=2,1,0))</f>
        <v/>
      </c>
      <c r="AF5126">
        <f>IF(L5126&gt;=5,1,0)</f>
        <v/>
      </c>
      <c r="AG5126">
        <f>AE5126+AF5126</f>
        <v/>
      </c>
      <c r="AH5126" s="15">
        <f>IF(M5126&lt;&gt;1,"",IF(OR(R5126=-9,R5126=""),"",R5126))</f>
        <v/>
      </c>
      <c r="AI5126">
        <f>IF(M5126&lt;&gt;1,"",IF(OR(Q5126=999,Q5126=""),"",Q5126))</f>
        <v/>
      </c>
    </row>
    <row r="5127">
      <c r="A5127" t="inlineStr">
        <is>
          <t>TQRMNOP127631</t>
        </is>
      </c>
      <c r="B5127" t="n">
        <v>2025</v>
      </c>
      <c r="C5127" t="n">
        <v>1</v>
      </c>
      <c r="D5127" t="n">
        <v>44</v>
      </c>
      <c r="E5127" t="inlineStr">
        <is>
          <t>N</t>
        </is>
      </c>
      <c r="F5127" t="n">
        <v>14</v>
      </c>
      <c r="G5127" t="n">
        <v>1136</v>
      </c>
      <c r="H5127" t="n">
        <v>3</v>
      </c>
      <c r="I5127" t="n">
        <v>1</v>
      </c>
      <c r="J5127" t="n">
        <v>27</v>
      </c>
      <c r="K5127" t="n">
        <v>1</v>
      </c>
      <c r="L5127" t="n">
        <v>2</v>
      </c>
      <c r="M5127" t="n">
        <v>1</v>
      </c>
      <c r="N5127" t="n">
        <v>3</v>
      </c>
      <c r="O5127" t="n">
        <v>3</v>
      </c>
      <c r="P5127" t="n">
        <v>2</v>
      </c>
      <c r="Q5127" t="n">
        <v>41</v>
      </c>
      <c r="R5127" s="15" t="n">
        <v>-9</v>
      </c>
      <c r="S5127" s="15" t="n">
        <v>0</v>
      </c>
      <c r="T5127" s="15" t="n">
        <v>0</v>
      </c>
      <c r="U5127" s="15" t="n">
        <v>118100</v>
      </c>
      <c r="V5127">
        <f>IFERROR(VLOOKUP(D5127,Tablas_Equivalencia!$A$3:$B$8,2,FALSE),"Sin dato")</f>
        <v/>
      </c>
      <c r="W5127">
        <f>IFERROR(VLOOKUP(L5127,Tablas_Equivalencia!$D$3:$E$9,2,FALSE),"Sin dato")</f>
        <v/>
      </c>
      <c r="X5127">
        <f>IF(I5127=1,"Varón","Mujer")</f>
        <v/>
      </c>
      <c r="Y5127">
        <f>IFERROR(VLOOKUP(M5127,Tablas_Equivalencia!$G$3:$H$6,2,FALSE),"Sin dato")</f>
        <v/>
      </c>
      <c r="Z5127">
        <f>IF(J5127&lt;=24,"18-24","25-29")</f>
        <v/>
      </c>
      <c r="AA5127">
        <f>IF(M5127&lt;&gt;1,"",IF(P5127=2,1,0))</f>
        <v/>
      </c>
      <c r="AB5127">
        <f>IF(M5127&lt;&gt;1,"",IF(O5127&gt;=2,1,0))</f>
        <v/>
      </c>
      <c r="AC5127">
        <f>IF(M5127&lt;&gt;1,"",IF(OR(Q5127=999,Q5127=""),"",IF(OR(Q5127&lt;35,Q5127&gt;48),1,0)))</f>
        <v/>
      </c>
      <c r="AD5127">
        <f>IF(COUNT(AA5127:AC5127)&lt;3,"",SUM(AA5127:AC5127))</f>
        <v/>
      </c>
      <c r="AE5127">
        <f>IF(L5127&gt;=4,2,IF(L5127&gt;=2,1,0))</f>
        <v/>
      </c>
      <c r="AF5127">
        <f>IF(L5127&gt;=5,1,0)</f>
        <v/>
      </c>
      <c r="AG5127">
        <f>AE5127+AF5127</f>
        <v/>
      </c>
      <c r="AH5127" s="15">
        <f>IF(M5127&lt;&gt;1,"",IF(OR(R5127=-9,R5127=""),"",R5127))</f>
        <v/>
      </c>
      <c r="AI5127">
        <f>IF(M5127&lt;&gt;1,"",IF(OR(Q5127=999,Q5127=""),"",Q5127))</f>
        <v/>
      </c>
    </row>
    <row r="5128">
      <c r="A5128" t="inlineStr">
        <is>
          <t>TQRMNOP127634</t>
        </is>
      </c>
      <c r="B5128" t="n">
        <v>2025</v>
      </c>
      <c r="C5128" t="n">
        <v>1</v>
      </c>
      <c r="D5128" t="n">
        <v>43</v>
      </c>
      <c r="E5128" t="inlineStr">
        <is>
          <t>N</t>
        </is>
      </c>
      <c r="F5128" t="n">
        <v>38</v>
      </c>
      <c r="G5128" t="n">
        <v>952</v>
      </c>
      <c r="H5128" t="n">
        <v>1</v>
      </c>
      <c r="I5128" t="n">
        <v>1</v>
      </c>
      <c r="J5128" t="n">
        <v>18</v>
      </c>
      <c r="K5128" t="n">
        <v>2</v>
      </c>
      <c r="L5128" t="n">
        <v>5</v>
      </c>
      <c r="M5128" t="n">
        <v>1</v>
      </c>
      <c r="N5128" t="n">
        <v>3</v>
      </c>
      <c r="O5128" t="n">
        <v>1</v>
      </c>
      <c r="P5128" t="n">
        <v>2</v>
      </c>
      <c r="Q5128" t="n">
        <v>29</v>
      </c>
      <c r="R5128" s="15" t="n">
        <v>-9</v>
      </c>
      <c r="S5128" s="15" t="n">
        <v>0</v>
      </c>
      <c r="T5128" s="15" t="n">
        <v>0</v>
      </c>
      <c r="U5128" s="15" t="n">
        <v>214100</v>
      </c>
      <c r="V5128">
        <f>IFERROR(VLOOKUP(D5128,Tablas_Equivalencia!$A$3:$B$8,2,FALSE),"Sin dato")</f>
        <v/>
      </c>
      <c r="W5128">
        <f>IFERROR(VLOOKUP(L5128,Tablas_Equivalencia!$D$3:$E$9,2,FALSE),"Sin dato")</f>
        <v/>
      </c>
      <c r="X5128">
        <f>IF(I5128=1,"Varón","Mujer")</f>
        <v/>
      </c>
      <c r="Y5128">
        <f>IFERROR(VLOOKUP(M5128,Tablas_Equivalencia!$G$3:$H$6,2,FALSE),"Sin dato")</f>
        <v/>
      </c>
      <c r="Z5128">
        <f>IF(J5128&lt;=24,"18-24","25-29")</f>
        <v/>
      </c>
      <c r="AA5128">
        <f>IF(M5128&lt;&gt;1,"",IF(P5128=2,1,0))</f>
        <v/>
      </c>
      <c r="AB5128">
        <f>IF(M5128&lt;&gt;1,"",IF(O5128&gt;=2,1,0))</f>
        <v/>
      </c>
      <c r="AC5128">
        <f>IF(M5128&lt;&gt;1,"",IF(OR(Q5128=999,Q5128=""),"",IF(OR(Q5128&lt;35,Q5128&gt;48),1,0)))</f>
        <v/>
      </c>
      <c r="AD5128">
        <f>IF(COUNT(AA5128:AC5128)&lt;3,"",SUM(AA5128:AC5128))</f>
        <v/>
      </c>
      <c r="AE5128">
        <f>IF(L5128&gt;=4,2,IF(L5128&gt;=2,1,0))</f>
        <v/>
      </c>
      <c r="AF5128">
        <f>IF(L5128&gt;=5,1,0)</f>
        <v/>
      </c>
      <c r="AG5128">
        <f>AE5128+AF5128</f>
        <v/>
      </c>
      <c r="AH5128" s="15">
        <f>IF(M5128&lt;&gt;1,"",IF(OR(R5128=-9,R5128=""),"",R5128))</f>
        <v/>
      </c>
      <c r="AI5128">
        <f>IF(M5128&lt;&gt;1,"",IF(OR(Q5128=999,Q5128=""),"",Q5128))</f>
        <v/>
      </c>
    </row>
    <row r="5129">
      <c r="A5129" t="inlineStr">
        <is>
          <t>TQRMNOP127635</t>
        </is>
      </c>
      <c r="B5129" t="n">
        <v>2025</v>
      </c>
      <c r="C5129" t="n">
        <v>1</v>
      </c>
      <c r="D5129" t="n">
        <v>42</v>
      </c>
      <c r="E5129" t="inlineStr">
        <is>
          <t>N</t>
        </is>
      </c>
      <c r="F5129" t="n">
        <v>25</v>
      </c>
      <c r="G5129" t="n">
        <v>300</v>
      </c>
      <c r="H5129" t="n">
        <v>1</v>
      </c>
      <c r="I5129" t="n">
        <v>2</v>
      </c>
      <c r="J5129" t="n">
        <v>28</v>
      </c>
      <c r="K5129" t="n">
        <v>1</v>
      </c>
      <c r="L5129" t="n">
        <v>4</v>
      </c>
      <c r="M5129" t="n">
        <v>1</v>
      </c>
      <c r="N5129" t="n">
        <v>3</v>
      </c>
      <c r="O5129" t="n">
        <v>3</v>
      </c>
      <c r="P5129" t="n">
        <v>2</v>
      </c>
      <c r="Q5129" t="n">
        <v>41</v>
      </c>
      <c r="R5129" s="15" t="n">
        <v>294000</v>
      </c>
      <c r="S5129" s="15" t="n">
        <v>0</v>
      </c>
      <c r="T5129" s="15" t="n">
        <v>294000</v>
      </c>
      <c r="U5129" s="15" t="n">
        <v>108000</v>
      </c>
      <c r="V5129">
        <f>IFERROR(VLOOKUP(D5129,Tablas_Equivalencia!$A$3:$B$8,2,FALSE),"Sin dato")</f>
        <v/>
      </c>
      <c r="W5129">
        <f>IFERROR(VLOOKUP(L5129,Tablas_Equivalencia!$D$3:$E$9,2,FALSE),"Sin dato")</f>
        <v/>
      </c>
      <c r="X5129">
        <f>IF(I5129=1,"Varón","Mujer")</f>
        <v/>
      </c>
      <c r="Y5129">
        <f>IFERROR(VLOOKUP(M5129,Tablas_Equivalencia!$G$3:$H$6,2,FALSE),"Sin dato")</f>
        <v/>
      </c>
      <c r="Z5129">
        <f>IF(J5129&lt;=24,"18-24","25-29")</f>
        <v/>
      </c>
      <c r="AA5129">
        <f>IF(M5129&lt;&gt;1,"",IF(P5129=2,1,0))</f>
        <v/>
      </c>
      <c r="AB5129">
        <f>IF(M5129&lt;&gt;1,"",IF(O5129&gt;=2,1,0))</f>
        <v/>
      </c>
      <c r="AC5129">
        <f>IF(M5129&lt;&gt;1,"",IF(OR(Q5129=999,Q5129=""),"",IF(OR(Q5129&lt;35,Q5129&gt;48),1,0)))</f>
        <v/>
      </c>
      <c r="AD5129">
        <f>IF(COUNT(AA5129:AC5129)&lt;3,"",SUM(AA5129:AC5129))</f>
        <v/>
      </c>
      <c r="AE5129">
        <f>IF(L5129&gt;=4,2,IF(L5129&gt;=2,1,0))</f>
        <v/>
      </c>
      <c r="AF5129">
        <f>IF(L5129&gt;=5,1,0)</f>
        <v/>
      </c>
      <c r="AG5129">
        <f>AE5129+AF5129</f>
        <v/>
      </c>
      <c r="AH5129" s="15">
        <f>IF(M5129&lt;&gt;1,"",IF(OR(R5129=-9,R5129=""),"",R5129))</f>
        <v/>
      </c>
      <c r="AI5129">
        <f>IF(M5129&lt;&gt;1,"",IF(OR(Q5129=999,Q5129=""),"",Q5129))</f>
        <v/>
      </c>
    </row>
    <row r="5130">
      <c r="A5130" t="inlineStr">
        <is>
          <t>TQRMNOP127647</t>
        </is>
      </c>
      <c r="B5130" t="n">
        <v>2025</v>
      </c>
      <c r="C5130" t="n">
        <v>1</v>
      </c>
      <c r="D5130" t="n">
        <v>1</v>
      </c>
      <c r="E5130" t="inlineStr">
        <is>
          <t>S</t>
        </is>
      </c>
      <c r="F5130" t="n">
        <v>32</v>
      </c>
      <c r="G5130" t="n">
        <v>917</v>
      </c>
      <c r="H5130" t="n">
        <v>1</v>
      </c>
      <c r="I5130" t="n">
        <v>1</v>
      </c>
      <c r="J5130" t="n">
        <v>27</v>
      </c>
      <c r="K5130" t="n">
        <v>1</v>
      </c>
      <c r="L5130" t="n">
        <v>4</v>
      </c>
      <c r="M5130" t="n">
        <v>1</v>
      </c>
      <c r="N5130" t="n">
        <v>2</v>
      </c>
      <c r="O5130" t="n">
        <v>2</v>
      </c>
      <c r="P5130" t="n">
        <v>2</v>
      </c>
      <c r="Q5130" t="n">
        <v>44</v>
      </c>
      <c r="R5130" s="15" t="n">
        <v>894000</v>
      </c>
      <c r="S5130" s="15" t="n">
        <v>0</v>
      </c>
      <c r="T5130" s="15" t="n">
        <v>894000</v>
      </c>
      <c r="U5130" s="15" t="n">
        <v>441200</v>
      </c>
      <c r="V5130">
        <f>IFERROR(VLOOKUP(D5130,Tablas_Equivalencia!$A$3:$B$8,2,FALSE),"Sin dato")</f>
        <v/>
      </c>
      <c r="W5130">
        <f>IFERROR(VLOOKUP(L5130,Tablas_Equivalencia!$D$3:$E$9,2,FALSE),"Sin dato")</f>
        <v/>
      </c>
      <c r="X5130">
        <f>IF(I5130=1,"Varón","Mujer")</f>
        <v/>
      </c>
      <c r="Y5130">
        <f>IFERROR(VLOOKUP(M5130,Tablas_Equivalencia!$G$3:$H$6,2,FALSE),"Sin dato")</f>
        <v/>
      </c>
      <c r="Z5130">
        <f>IF(J5130&lt;=24,"18-24","25-29")</f>
        <v/>
      </c>
      <c r="AA5130">
        <f>IF(M5130&lt;&gt;1,"",IF(P5130=2,1,0))</f>
        <v/>
      </c>
      <c r="AB5130">
        <f>IF(M5130&lt;&gt;1,"",IF(O5130&gt;=2,1,0))</f>
        <v/>
      </c>
      <c r="AC5130">
        <f>IF(M5130&lt;&gt;1,"",IF(OR(Q5130=999,Q5130=""),"",IF(OR(Q5130&lt;35,Q5130&gt;48),1,0)))</f>
        <v/>
      </c>
      <c r="AD5130">
        <f>IF(COUNT(AA5130:AC5130)&lt;3,"",SUM(AA5130:AC5130))</f>
        <v/>
      </c>
      <c r="AE5130">
        <f>IF(L5130&gt;=4,2,IF(L5130&gt;=2,1,0))</f>
        <v/>
      </c>
      <c r="AF5130">
        <f>IF(L5130&gt;=5,1,0)</f>
        <v/>
      </c>
      <c r="AG5130">
        <f>AE5130+AF5130</f>
        <v/>
      </c>
      <c r="AH5130" s="15">
        <f>IF(M5130&lt;&gt;1,"",IF(OR(R5130=-9,R5130=""),"",R5130))</f>
        <v/>
      </c>
      <c r="AI5130">
        <f>IF(M5130&lt;&gt;1,"",IF(OR(Q5130=999,Q5130=""),"",Q5130))</f>
        <v/>
      </c>
    </row>
    <row r="5131">
      <c r="A5131" t="inlineStr">
        <is>
          <t>TQRMNOP127651</t>
        </is>
      </c>
      <c r="B5131" t="n">
        <v>2025</v>
      </c>
      <c r="C5131" t="n">
        <v>1</v>
      </c>
      <c r="D5131" t="n">
        <v>44</v>
      </c>
      <c r="E5131" t="inlineStr">
        <is>
          <t>N</t>
        </is>
      </c>
      <c r="F5131" t="n">
        <v>4</v>
      </c>
      <c r="G5131" t="n">
        <v>1129</v>
      </c>
      <c r="H5131" t="n">
        <v>3</v>
      </c>
      <c r="I5131" t="n">
        <v>2</v>
      </c>
      <c r="J5131" t="n">
        <v>25</v>
      </c>
      <c r="K5131" t="n">
        <v>2</v>
      </c>
      <c r="L5131" t="n">
        <v>5</v>
      </c>
      <c r="M5131" t="n">
        <v>3</v>
      </c>
      <c r="R5131" s="15" t="n">
        <v>0</v>
      </c>
      <c r="S5131" s="15" t="n">
        <v>0</v>
      </c>
      <c r="T5131" s="15" t="n">
        <v>0</v>
      </c>
      <c r="U5131" s="15" t="n">
        <v>97600</v>
      </c>
      <c r="V5131">
        <f>IFERROR(VLOOKUP(D5131,Tablas_Equivalencia!$A$3:$B$8,2,FALSE),"Sin dato")</f>
        <v/>
      </c>
      <c r="W5131">
        <f>IFERROR(VLOOKUP(L5131,Tablas_Equivalencia!$D$3:$E$9,2,FALSE),"Sin dato")</f>
        <v/>
      </c>
      <c r="X5131">
        <f>IF(I5131=1,"Varón","Mujer")</f>
        <v/>
      </c>
      <c r="Y5131">
        <f>IFERROR(VLOOKUP(M5131,Tablas_Equivalencia!$G$3:$H$6,2,FALSE),"Sin dato")</f>
        <v/>
      </c>
      <c r="Z5131">
        <f>IF(J5131&lt;=24,"18-24","25-29")</f>
        <v/>
      </c>
      <c r="AA5131">
        <f>IF(M5131&lt;&gt;1,"",IF(P5131=2,1,0))</f>
        <v/>
      </c>
      <c r="AB5131">
        <f>IF(M5131&lt;&gt;1,"",IF(O5131&gt;=2,1,0))</f>
        <v/>
      </c>
      <c r="AC5131">
        <f>IF(M5131&lt;&gt;1,"",IF(OR(Q5131=999,Q5131=""),"",IF(OR(Q5131&lt;35,Q5131&gt;48),1,0)))</f>
        <v/>
      </c>
      <c r="AD5131">
        <f>IF(COUNT(AA5131:AC5131)&lt;3,"",SUM(AA5131:AC5131))</f>
        <v/>
      </c>
      <c r="AE5131">
        <f>IF(L5131&gt;=4,2,IF(L5131&gt;=2,1,0))</f>
        <v/>
      </c>
      <c r="AF5131">
        <f>IF(L5131&gt;=5,1,0)</f>
        <v/>
      </c>
      <c r="AG5131">
        <f>AE5131+AF5131</f>
        <v/>
      </c>
      <c r="AH5131" s="15">
        <f>IF(M5131&lt;&gt;1,"",IF(OR(R5131=-9,R5131=""),"",R5131))</f>
        <v/>
      </c>
      <c r="AI5131">
        <f>IF(M5131&lt;&gt;1,"",IF(OR(Q5131=999,Q5131=""),"",Q5131))</f>
        <v/>
      </c>
    </row>
    <row r="5132">
      <c r="A5132" t="inlineStr">
        <is>
          <t>TQRMNOP127653</t>
        </is>
      </c>
      <c r="B5132" t="n">
        <v>2025</v>
      </c>
      <c r="C5132" t="n">
        <v>1</v>
      </c>
      <c r="D5132" t="n">
        <v>43</v>
      </c>
      <c r="E5132" t="inlineStr">
        <is>
          <t>S</t>
        </is>
      </c>
      <c r="F5132" t="n">
        <v>19</v>
      </c>
      <c r="G5132" t="n">
        <v>1706</v>
      </c>
      <c r="H5132" t="n">
        <v>1</v>
      </c>
      <c r="I5132" t="n">
        <v>1</v>
      </c>
      <c r="J5132" t="n">
        <v>22</v>
      </c>
      <c r="K5132" t="n">
        <v>2</v>
      </c>
      <c r="L5132" t="n">
        <v>3</v>
      </c>
      <c r="M5132" t="n">
        <v>3</v>
      </c>
      <c r="R5132" s="15" t="n">
        <v>0</v>
      </c>
      <c r="S5132" s="15" t="n">
        <v>0</v>
      </c>
      <c r="T5132" s="15" t="n">
        <v>0</v>
      </c>
      <c r="U5132" s="15" t="n">
        <v>264400</v>
      </c>
      <c r="V5132">
        <f>IFERROR(VLOOKUP(D5132,Tablas_Equivalencia!$A$3:$B$8,2,FALSE),"Sin dato")</f>
        <v/>
      </c>
      <c r="W5132">
        <f>IFERROR(VLOOKUP(L5132,Tablas_Equivalencia!$D$3:$E$9,2,FALSE),"Sin dato")</f>
        <v/>
      </c>
      <c r="X5132">
        <f>IF(I5132=1,"Varón","Mujer")</f>
        <v/>
      </c>
      <c r="Y5132">
        <f>IFERROR(VLOOKUP(M5132,Tablas_Equivalencia!$G$3:$H$6,2,FALSE),"Sin dato")</f>
        <v/>
      </c>
      <c r="Z5132">
        <f>IF(J5132&lt;=24,"18-24","25-29")</f>
        <v/>
      </c>
      <c r="AA5132">
        <f>IF(M5132&lt;&gt;1,"",IF(P5132=2,1,0))</f>
        <v/>
      </c>
      <c r="AB5132">
        <f>IF(M5132&lt;&gt;1,"",IF(O5132&gt;=2,1,0))</f>
        <v/>
      </c>
      <c r="AC5132">
        <f>IF(M5132&lt;&gt;1,"",IF(OR(Q5132=999,Q5132=""),"",IF(OR(Q5132&lt;35,Q5132&gt;48),1,0)))</f>
        <v/>
      </c>
      <c r="AD5132">
        <f>IF(COUNT(AA5132:AC5132)&lt;3,"",SUM(AA5132:AC5132))</f>
        <v/>
      </c>
      <c r="AE5132">
        <f>IF(L5132&gt;=4,2,IF(L5132&gt;=2,1,0))</f>
        <v/>
      </c>
      <c r="AF5132">
        <f>IF(L5132&gt;=5,1,0)</f>
        <v/>
      </c>
      <c r="AG5132">
        <f>AE5132+AF5132</f>
        <v/>
      </c>
      <c r="AH5132" s="15">
        <f>IF(M5132&lt;&gt;1,"",IF(OR(R5132=-9,R5132=""),"",R5132))</f>
        <v/>
      </c>
      <c r="AI5132">
        <f>IF(M5132&lt;&gt;1,"",IF(OR(Q5132=999,Q5132=""),"",Q5132))</f>
        <v/>
      </c>
    </row>
    <row r="5133">
      <c r="A5133" t="inlineStr">
        <is>
          <t>TQRMNOP127655</t>
        </is>
      </c>
      <c r="B5133" t="n">
        <v>2025</v>
      </c>
      <c r="C5133" t="n">
        <v>1</v>
      </c>
      <c r="D5133" t="n">
        <v>43</v>
      </c>
      <c r="E5133" t="inlineStr">
        <is>
          <t>S</t>
        </is>
      </c>
      <c r="F5133" t="n">
        <v>20</v>
      </c>
      <c r="G5133" t="n">
        <v>1443</v>
      </c>
      <c r="H5133" t="n">
        <v>1</v>
      </c>
      <c r="I5133" t="n">
        <v>2</v>
      </c>
      <c r="J5133" t="n">
        <v>22</v>
      </c>
      <c r="K5133" t="n">
        <v>2</v>
      </c>
      <c r="L5133" t="n">
        <v>6</v>
      </c>
      <c r="M5133" t="n">
        <v>1</v>
      </c>
      <c r="N5133" t="n">
        <v>3</v>
      </c>
      <c r="O5133" t="n">
        <v>1</v>
      </c>
      <c r="P5133" t="n">
        <v>1</v>
      </c>
      <c r="Q5133" t="n">
        <v>17</v>
      </c>
      <c r="R5133" s="15" t="n">
        <v>-9</v>
      </c>
      <c r="S5133" s="15" t="n">
        <v>0</v>
      </c>
      <c r="T5133" s="15" t="n">
        <v>0</v>
      </c>
      <c r="U5133" s="15" t="n">
        <v>167700</v>
      </c>
      <c r="V5133">
        <f>IFERROR(VLOOKUP(D5133,Tablas_Equivalencia!$A$3:$B$8,2,FALSE),"Sin dato")</f>
        <v/>
      </c>
      <c r="W5133">
        <f>IFERROR(VLOOKUP(L5133,Tablas_Equivalencia!$D$3:$E$9,2,FALSE),"Sin dato")</f>
        <v/>
      </c>
      <c r="X5133">
        <f>IF(I5133=1,"Varón","Mujer")</f>
        <v/>
      </c>
      <c r="Y5133">
        <f>IFERROR(VLOOKUP(M5133,Tablas_Equivalencia!$G$3:$H$6,2,FALSE),"Sin dato")</f>
        <v/>
      </c>
      <c r="Z5133">
        <f>IF(J5133&lt;=24,"18-24","25-29")</f>
        <v/>
      </c>
      <c r="AA5133">
        <f>IF(M5133&lt;&gt;1,"",IF(P5133=2,1,0))</f>
        <v/>
      </c>
      <c r="AB5133">
        <f>IF(M5133&lt;&gt;1,"",IF(O5133&gt;=2,1,0))</f>
        <v/>
      </c>
      <c r="AC5133">
        <f>IF(M5133&lt;&gt;1,"",IF(OR(Q5133=999,Q5133=""),"",IF(OR(Q5133&lt;35,Q5133&gt;48),1,0)))</f>
        <v/>
      </c>
      <c r="AD5133">
        <f>IF(COUNT(AA5133:AC5133)&lt;3,"",SUM(AA5133:AC5133))</f>
        <v/>
      </c>
      <c r="AE5133">
        <f>IF(L5133&gt;=4,2,IF(L5133&gt;=2,1,0))</f>
        <v/>
      </c>
      <c r="AF5133">
        <f>IF(L5133&gt;=5,1,0)</f>
        <v/>
      </c>
      <c r="AG5133">
        <f>AE5133+AF5133</f>
        <v/>
      </c>
      <c r="AH5133" s="15">
        <f>IF(M5133&lt;&gt;1,"",IF(OR(R5133=-9,R5133=""),"",R5133))</f>
        <v/>
      </c>
      <c r="AI5133">
        <f>IF(M5133&lt;&gt;1,"",IF(OR(Q5133=999,Q5133=""),"",Q5133))</f>
        <v/>
      </c>
    </row>
    <row r="5134">
      <c r="A5134" t="inlineStr">
        <is>
          <t>TQRMNOP127659</t>
        </is>
      </c>
      <c r="B5134" t="n">
        <v>2025</v>
      </c>
      <c r="C5134" t="n">
        <v>1</v>
      </c>
      <c r="D5134" t="n">
        <v>41</v>
      </c>
      <c r="E5134" t="inlineStr">
        <is>
          <t>N</t>
        </is>
      </c>
      <c r="F5134" t="n">
        <v>15</v>
      </c>
      <c r="G5134" t="n">
        <v>1236</v>
      </c>
      <c r="H5134" t="n">
        <v>1</v>
      </c>
      <c r="I5134" t="n">
        <v>2</v>
      </c>
      <c r="J5134" t="n">
        <v>23</v>
      </c>
      <c r="K5134" t="n">
        <v>2</v>
      </c>
      <c r="L5134" t="n">
        <v>4</v>
      </c>
      <c r="M5134" t="n">
        <v>1</v>
      </c>
      <c r="N5134" t="n">
        <v>2</v>
      </c>
      <c r="O5134" t="n">
        <v>1</v>
      </c>
      <c r="P5134" t="n">
        <v>1</v>
      </c>
      <c r="Q5134" t="n">
        <v>16</v>
      </c>
      <c r="R5134" s="15" t="n">
        <v>182000</v>
      </c>
      <c r="S5134" s="15" t="n">
        <v>0</v>
      </c>
      <c r="T5134" s="15" t="n">
        <v>182000</v>
      </c>
      <c r="U5134" s="15" t="n">
        <v>160200</v>
      </c>
      <c r="V5134">
        <f>IFERROR(VLOOKUP(D5134,Tablas_Equivalencia!$A$3:$B$8,2,FALSE),"Sin dato")</f>
        <v/>
      </c>
      <c r="W5134">
        <f>IFERROR(VLOOKUP(L5134,Tablas_Equivalencia!$D$3:$E$9,2,FALSE),"Sin dato")</f>
        <v/>
      </c>
      <c r="X5134">
        <f>IF(I5134=1,"Varón","Mujer")</f>
        <v/>
      </c>
      <c r="Y5134">
        <f>IFERROR(VLOOKUP(M5134,Tablas_Equivalencia!$G$3:$H$6,2,FALSE),"Sin dato")</f>
        <v/>
      </c>
      <c r="Z5134">
        <f>IF(J5134&lt;=24,"18-24","25-29")</f>
        <v/>
      </c>
      <c r="AA5134">
        <f>IF(M5134&lt;&gt;1,"",IF(P5134=2,1,0))</f>
        <v/>
      </c>
      <c r="AB5134">
        <f>IF(M5134&lt;&gt;1,"",IF(O5134&gt;=2,1,0))</f>
        <v/>
      </c>
      <c r="AC5134">
        <f>IF(M5134&lt;&gt;1,"",IF(OR(Q5134=999,Q5134=""),"",IF(OR(Q5134&lt;35,Q5134&gt;48),1,0)))</f>
        <v/>
      </c>
      <c r="AD5134">
        <f>IF(COUNT(AA5134:AC5134)&lt;3,"",SUM(AA5134:AC5134))</f>
        <v/>
      </c>
      <c r="AE5134">
        <f>IF(L5134&gt;=4,2,IF(L5134&gt;=2,1,0))</f>
        <v/>
      </c>
      <c r="AF5134">
        <f>IF(L5134&gt;=5,1,0)</f>
        <v/>
      </c>
      <c r="AG5134">
        <f>AE5134+AF5134</f>
        <v/>
      </c>
      <c r="AH5134" s="15">
        <f>IF(M5134&lt;&gt;1,"",IF(OR(R5134=-9,R5134=""),"",R5134))</f>
        <v/>
      </c>
      <c r="AI5134">
        <f>IF(M5134&lt;&gt;1,"",IF(OR(Q5134=999,Q5134=""),"",Q5134))</f>
        <v/>
      </c>
    </row>
    <row r="5135">
      <c r="A5135" t="inlineStr">
        <is>
          <t>TQRMNOP127665</t>
        </is>
      </c>
      <c r="B5135" t="n">
        <v>2025</v>
      </c>
      <c r="C5135" t="n">
        <v>1</v>
      </c>
      <c r="D5135" t="n">
        <v>1</v>
      </c>
      <c r="E5135" t="inlineStr">
        <is>
          <t>S</t>
        </is>
      </c>
      <c r="F5135" t="n">
        <v>33</v>
      </c>
      <c r="G5135" t="n">
        <v>1790</v>
      </c>
      <c r="H5135" t="n">
        <v>2</v>
      </c>
      <c r="I5135" t="n">
        <v>2</v>
      </c>
      <c r="J5135" t="n">
        <v>21</v>
      </c>
      <c r="K5135" t="n">
        <v>2</v>
      </c>
      <c r="L5135" t="n">
        <v>2</v>
      </c>
      <c r="M5135" t="n">
        <v>3</v>
      </c>
      <c r="R5135" s="15" t="n">
        <v>0</v>
      </c>
      <c r="S5135" s="15" t="n">
        <v>0</v>
      </c>
      <c r="T5135" s="15" t="n">
        <v>0</v>
      </c>
      <c r="U5135" s="15" t="n">
        <v>153900</v>
      </c>
      <c r="V5135">
        <f>IFERROR(VLOOKUP(D5135,Tablas_Equivalencia!$A$3:$B$8,2,FALSE),"Sin dato")</f>
        <v/>
      </c>
      <c r="W5135">
        <f>IFERROR(VLOOKUP(L5135,Tablas_Equivalencia!$D$3:$E$9,2,FALSE),"Sin dato")</f>
        <v/>
      </c>
      <c r="X5135">
        <f>IF(I5135=1,"Varón","Mujer")</f>
        <v/>
      </c>
      <c r="Y5135">
        <f>IFERROR(VLOOKUP(M5135,Tablas_Equivalencia!$G$3:$H$6,2,FALSE),"Sin dato")</f>
        <v/>
      </c>
      <c r="Z5135">
        <f>IF(J5135&lt;=24,"18-24","25-29")</f>
        <v/>
      </c>
      <c r="AA5135">
        <f>IF(M5135&lt;&gt;1,"",IF(P5135=2,1,0))</f>
        <v/>
      </c>
      <c r="AB5135">
        <f>IF(M5135&lt;&gt;1,"",IF(O5135&gt;=2,1,0))</f>
        <v/>
      </c>
      <c r="AC5135">
        <f>IF(M5135&lt;&gt;1,"",IF(OR(Q5135=999,Q5135=""),"",IF(OR(Q5135&lt;35,Q5135&gt;48),1,0)))</f>
        <v/>
      </c>
      <c r="AD5135">
        <f>IF(COUNT(AA5135:AC5135)&lt;3,"",SUM(AA5135:AC5135))</f>
        <v/>
      </c>
      <c r="AE5135">
        <f>IF(L5135&gt;=4,2,IF(L5135&gt;=2,1,0))</f>
        <v/>
      </c>
      <c r="AF5135">
        <f>IF(L5135&gt;=5,1,0)</f>
        <v/>
      </c>
      <c r="AG5135">
        <f>AE5135+AF5135</f>
        <v/>
      </c>
      <c r="AH5135" s="15">
        <f>IF(M5135&lt;&gt;1,"",IF(OR(R5135=-9,R5135=""),"",R5135))</f>
        <v/>
      </c>
      <c r="AI5135">
        <f>IF(M5135&lt;&gt;1,"",IF(OR(Q5135=999,Q5135=""),"",Q5135))</f>
        <v/>
      </c>
    </row>
    <row r="5136">
      <c r="A5136" t="inlineStr">
        <is>
          <t>TQRMNOP127668</t>
        </is>
      </c>
      <c r="B5136" t="n">
        <v>2025</v>
      </c>
      <c r="C5136" t="n">
        <v>1</v>
      </c>
      <c r="D5136" t="n">
        <v>41</v>
      </c>
      <c r="E5136" t="inlineStr">
        <is>
          <t>N</t>
        </is>
      </c>
      <c r="F5136" t="n">
        <v>12</v>
      </c>
      <c r="G5136" t="n">
        <v>1134</v>
      </c>
      <c r="H5136" t="n">
        <v>1</v>
      </c>
      <c r="I5136" t="n">
        <v>2</v>
      </c>
      <c r="J5136" t="n">
        <v>26</v>
      </c>
      <c r="K5136" t="n">
        <v>1</v>
      </c>
      <c r="L5136" t="n">
        <v>4</v>
      </c>
      <c r="M5136" t="n">
        <v>1</v>
      </c>
      <c r="N5136" t="n">
        <v>2</v>
      </c>
      <c r="O5136" t="n">
        <v>1</v>
      </c>
      <c r="P5136" t="n">
        <v>2</v>
      </c>
      <c r="Q5136" t="n">
        <v>26</v>
      </c>
      <c r="R5136" s="15" t="n">
        <v>270000</v>
      </c>
      <c r="S5136" s="15" t="n">
        <v>0</v>
      </c>
      <c r="T5136" s="15" t="n">
        <v>270000</v>
      </c>
      <c r="U5136" s="15" t="n">
        <v>98200</v>
      </c>
      <c r="V5136">
        <f>IFERROR(VLOOKUP(D5136,Tablas_Equivalencia!$A$3:$B$8,2,FALSE),"Sin dato")</f>
        <v/>
      </c>
      <c r="W5136">
        <f>IFERROR(VLOOKUP(L5136,Tablas_Equivalencia!$D$3:$E$9,2,FALSE),"Sin dato")</f>
        <v/>
      </c>
      <c r="X5136">
        <f>IF(I5136=1,"Varón","Mujer")</f>
        <v/>
      </c>
      <c r="Y5136">
        <f>IFERROR(VLOOKUP(M5136,Tablas_Equivalencia!$G$3:$H$6,2,FALSE),"Sin dato")</f>
        <v/>
      </c>
      <c r="Z5136">
        <f>IF(J5136&lt;=24,"18-24","25-29")</f>
        <v/>
      </c>
      <c r="AA5136">
        <f>IF(M5136&lt;&gt;1,"",IF(P5136=2,1,0))</f>
        <v/>
      </c>
      <c r="AB5136">
        <f>IF(M5136&lt;&gt;1,"",IF(O5136&gt;=2,1,0))</f>
        <v/>
      </c>
      <c r="AC5136">
        <f>IF(M5136&lt;&gt;1,"",IF(OR(Q5136=999,Q5136=""),"",IF(OR(Q5136&lt;35,Q5136&gt;48),1,0)))</f>
        <v/>
      </c>
      <c r="AD5136">
        <f>IF(COUNT(AA5136:AC5136)&lt;3,"",SUM(AA5136:AC5136))</f>
        <v/>
      </c>
      <c r="AE5136">
        <f>IF(L5136&gt;=4,2,IF(L5136&gt;=2,1,0))</f>
        <v/>
      </c>
      <c r="AF5136">
        <f>IF(L5136&gt;=5,1,0)</f>
        <v/>
      </c>
      <c r="AG5136">
        <f>AE5136+AF5136</f>
        <v/>
      </c>
      <c r="AH5136" s="15">
        <f>IF(M5136&lt;&gt;1,"",IF(OR(R5136=-9,R5136=""),"",R5136))</f>
        <v/>
      </c>
      <c r="AI5136">
        <f>IF(M5136&lt;&gt;1,"",IF(OR(Q5136=999,Q5136=""),"",Q5136))</f>
        <v/>
      </c>
    </row>
    <row r="5137">
      <c r="A5137" t="inlineStr">
        <is>
          <t>TQRMNOP127670</t>
        </is>
      </c>
      <c r="B5137" t="n">
        <v>2025</v>
      </c>
      <c r="C5137" t="n">
        <v>1</v>
      </c>
      <c r="D5137" t="n">
        <v>42</v>
      </c>
      <c r="E5137" t="inlineStr">
        <is>
          <t>S</t>
        </is>
      </c>
      <c r="F5137" t="n">
        <v>10</v>
      </c>
      <c r="G5137" t="n">
        <v>1057</v>
      </c>
      <c r="H5137" t="n">
        <v>3</v>
      </c>
      <c r="I5137" t="n">
        <v>2</v>
      </c>
      <c r="J5137" t="n">
        <v>20</v>
      </c>
      <c r="K5137" t="n">
        <v>2</v>
      </c>
      <c r="L5137" t="n">
        <v>5</v>
      </c>
      <c r="M5137" t="n">
        <v>1</v>
      </c>
      <c r="N5137" t="n">
        <v>3</v>
      </c>
      <c r="O5137" t="n">
        <v>2</v>
      </c>
      <c r="P5137" t="n">
        <v>2</v>
      </c>
      <c r="Q5137" t="n">
        <v>22</v>
      </c>
      <c r="R5137" s="15" t="n">
        <v>179000</v>
      </c>
      <c r="S5137" s="15" t="n">
        <v>0</v>
      </c>
      <c r="T5137" s="15" t="n">
        <v>179000</v>
      </c>
      <c r="U5137" s="15" t="n">
        <v>51900</v>
      </c>
      <c r="V5137">
        <f>IFERROR(VLOOKUP(D5137,Tablas_Equivalencia!$A$3:$B$8,2,FALSE),"Sin dato")</f>
        <v/>
      </c>
      <c r="W5137">
        <f>IFERROR(VLOOKUP(L5137,Tablas_Equivalencia!$D$3:$E$9,2,FALSE),"Sin dato")</f>
        <v/>
      </c>
      <c r="X5137">
        <f>IF(I5137=1,"Varón","Mujer")</f>
        <v/>
      </c>
      <c r="Y5137">
        <f>IFERROR(VLOOKUP(M5137,Tablas_Equivalencia!$G$3:$H$6,2,FALSE),"Sin dato")</f>
        <v/>
      </c>
      <c r="Z5137">
        <f>IF(J5137&lt;=24,"18-24","25-29")</f>
        <v/>
      </c>
      <c r="AA5137">
        <f>IF(M5137&lt;&gt;1,"",IF(P5137=2,1,0))</f>
        <v/>
      </c>
      <c r="AB5137">
        <f>IF(M5137&lt;&gt;1,"",IF(O5137&gt;=2,1,0))</f>
        <v/>
      </c>
      <c r="AC5137">
        <f>IF(M5137&lt;&gt;1,"",IF(OR(Q5137=999,Q5137=""),"",IF(OR(Q5137&lt;35,Q5137&gt;48),1,0)))</f>
        <v/>
      </c>
      <c r="AD5137">
        <f>IF(COUNT(AA5137:AC5137)&lt;3,"",SUM(AA5137:AC5137))</f>
        <v/>
      </c>
      <c r="AE5137">
        <f>IF(L5137&gt;=4,2,IF(L5137&gt;=2,1,0))</f>
        <v/>
      </c>
      <c r="AF5137">
        <f>IF(L5137&gt;=5,1,0)</f>
        <v/>
      </c>
      <c r="AG5137">
        <f>AE5137+AF5137</f>
        <v/>
      </c>
      <c r="AH5137" s="15">
        <f>IF(M5137&lt;&gt;1,"",IF(OR(R5137=-9,R5137=""),"",R5137))</f>
        <v/>
      </c>
      <c r="AI5137">
        <f>IF(M5137&lt;&gt;1,"",IF(OR(Q5137=999,Q5137=""),"",Q5137))</f>
        <v/>
      </c>
    </row>
    <row r="5138">
      <c r="A5138" t="inlineStr">
        <is>
          <t>TQRMNOP127678</t>
        </is>
      </c>
      <c r="B5138" t="n">
        <v>2025</v>
      </c>
      <c r="C5138" t="n">
        <v>1</v>
      </c>
      <c r="D5138" t="n">
        <v>41</v>
      </c>
      <c r="E5138" t="inlineStr">
        <is>
          <t>N</t>
        </is>
      </c>
      <c r="F5138" t="n">
        <v>15</v>
      </c>
      <c r="G5138" t="n">
        <v>611</v>
      </c>
      <c r="H5138" t="n">
        <v>3</v>
      </c>
      <c r="I5138" t="n">
        <v>1</v>
      </c>
      <c r="J5138" t="n">
        <v>21</v>
      </c>
      <c r="K5138" t="n">
        <v>2</v>
      </c>
      <c r="L5138" t="n">
        <v>3</v>
      </c>
      <c r="M5138" t="n">
        <v>1</v>
      </c>
      <c r="N5138" t="n">
        <v>3</v>
      </c>
      <c r="O5138" t="n">
        <v>2</v>
      </c>
      <c r="P5138" t="n">
        <v>2</v>
      </c>
      <c r="Q5138" t="n">
        <v>77</v>
      </c>
      <c r="R5138" s="15" t="n">
        <v>461000</v>
      </c>
      <c r="S5138" s="15" t="n">
        <v>0</v>
      </c>
      <c r="T5138" s="15" t="n">
        <v>461000</v>
      </c>
      <c r="U5138" s="15" t="n">
        <v>82100</v>
      </c>
      <c r="V5138">
        <f>IFERROR(VLOOKUP(D5138,Tablas_Equivalencia!$A$3:$B$8,2,FALSE),"Sin dato")</f>
        <v/>
      </c>
      <c r="W5138">
        <f>IFERROR(VLOOKUP(L5138,Tablas_Equivalencia!$D$3:$E$9,2,FALSE),"Sin dato")</f>
        <v/>
      </c>
      <c r="X5138">
        <f>IF(I5138=1,"Varón","Mujer")</f>
        <v/>
      </c>
      <c r="Y5138">
        <f>IFERROR(VLOOKUP(M5138,Tablas_Equivalencia!$G$3:$H$6,2,FALSE),"Sin dato")</f>
        <v/>
      </c>
      <c r="Z5138">
        <f>IF(J5138&lt;=24,"18-24","25-29")</f>
        <v/>
      </c>
      <c r="AA5138">
        <f>IF(M5138&lt;&gt;1,"",IF(P5138=2,1,0))</f>
        <v/>
      </c>
      <c r="AB5138">
        <f>IF(M5138&lt;&gt;1,"",IF(O5138&gt;=2,1,0))</f>
        <v/>
      </c>
      <c r="AC5138">
        <f>IF(M5138&lt;&gt;1,"",IF(OR(Q5138=999,Q5138=""),"",IF(OR(Q5138&lt;35,Q5138&gt;48),1,0)))</f>
        <v/>
      </c>
      <c r="AD5138">
        <f>IF(COUNT(AA5138:AC5138)&lt;3,"",SUM(AA5138:AC5138))</f>
        <v/>
      </c>
      <c r="AE5138">
        <f>IF(L5138&gt;=4,2,IF(L5138&gt;=2,1,0))</f>
        <v/>
      </c>
      <c r="AF5138">
        <f>IF(L5138&gt;=5,1,0)</f>
        <v/>
      </c>
      <c r="AG5138">
        <f>AE5138+AF5138</f>
        <v/>
      </c>
      <c r="AH5138" s="15">
        <f>IF(M5138&lt;&gt;1,"",IF(OR(R5138=-9,R5138=""),"",R5138))</f>
        <v/>
      </c>
      <c r="AI5138">
        <f>IF(M5138&lt;&gt;1,"",IF(OR(Q5138=999,Q5138=""),"",Q5138))</f>
        <v/>
      </c>
    </row>
    <row r="5139">
      <c r="A5139" t="inlineStr">
        <is>
          <t>TQRMNOP127685</t>
        </is>
      </c>
      <c r="B5139" t="n">
        <v>2025</v>
      </c>
      <c r="C5139" t="n">
        <v>1</v>
      </c>
      <c r="D5139" t="n">
        <v>1</v>
      </c>
      <c r="E5139" t="inlineStr">
        <is>
          <t>S</t>
        </is>
      </c>
      <c r="F5139" t="n">
        <v>32</v>
      </c>
      <c r="G5139" t="n">
        <v>1478</v>
      </c>
      <c r="H5139" t="n">
        <v>2</v>
      </c>
      <c r="I5139" t="n">
        <v>1</v>
      </c>
      <c r="J5139" t="n">
        <v>29</v>
      </c>
      <c r="K5139" t="n">
        <v>2</v>
      </c>
      <c r="L5139" t="n">
        <v>4</v>
      </c>
      <c r="M5139" t="n">
        <v>2</v>
      </c>
      <c r="R5139" s="15" t="n">
        <v>0</v>
      </c>
      <c r="S5139" s="15" t="n">
        <v>0</v>
      </c>
      <c r="T5139" s="15" t="n">
        <v>0</v>
      </c>
      <c r="U5139" s="15" t="n">
        <v>126600</v>
      </c>
      <c r="V5139">
        <f>IFERROR(VLOOKUP(D5139,Tablas_Equivalencia!$A$3:$B$8,2,FALSE),"Sin dato")</f>
        <v/>
      </c>
      <c r="W5139">
        <f>IFERROR(VLOOKUP(L5139,Tablas_Equivalencia!$D$3:$E$9,2,FALSE),"Sin dato")</f>
        <v/>
      </c>
      <c r="X5139">
        <f>IF(I5139=1,"Varón","Mujer")</f>
        <v/>
      </c>
      <c r="Y5139">
        <f>IFERROR(VLOOKUP(M5139,Tablas_Equivalencia!$G$3:$H$6,2,FALSE),"Sin dato")</f>
        <v/>
      </c>
      <c r="Z5139">
        <f>IF(J5139&lt;=24,"18-24","25-29")</f>
        <v/>
      </c>
      <c r="AA5139">
        <f>IF(M5139&lt;&gt;1,"",IF(P5139=2,1,0))</f>
        <v/>
      </c>
      <c r="AB5139">
        <f>IF(M5139&lt;&gt;1,"",IF(O5139&gt;=2,1,0))</f>
        <v/>
      </c>
      <c r="AC5139">
        <f>IF(M5139&lt;&gt;1,"",IF(OR(Q5139=999,Q5139=""),"",IF(OR(Q5139&lt;35,Q5139&gt;48),1,0)))</f>
        <v/>
      </c>
      <c r="AD5139">
        <f>IF(COUNT(AA5139:AC5139)&lt;3,"",SUM(AA5139:AC5139))</f>
        <v/>
      </c>
      <c r="AE5139">
        <f>IF(L5139&gt;=4,2,IF(L5139&gt;=2,1,0))</f>
        <v/>
      </c>
      <c r="AF5139">
        <f>IF(L5139&gt;=5,1,0)</f>
        <v/>
      </c>
      <c r="AG5139">
        <f>AE5139+AF5139</f>
        <v/>
      </c>
      <c r="AH5139" s="15">
        <f>IF(M5139&lt;&gt;1,"",IF(OR(R5139=-9,R5139=""),"",R5139))</f>
        <v/>
      </c>
      <c r="AI5139">
        <f>IF(M5139&lt;&gt;1,"",IF(OR(Q5139=999,Q5139=""),"",Q5139))</f>
        <v/>
      </c>
    </row>
    <row r="5140">
      <c r="A5140" t="inlineStr">
        <is>
          <t>TQRMNOP127695</t>
        </is>
      </c>
      <c r="B5140" t="n">
        <v>2025</v>
      </c>
      <c r="C5140" t="n">
        <v>1</v>
      </c>
      <c r="D5140" t="n">
        <v>43</v>
      </c>
      <c r="E5140" t="inlineStr">
        <is>
          <t>S</t>
        </is>
      </c>
      <c r="F5140" t="n">
        <v>20</v>
      </c>
      <c r="G5140" t="n">
        <v>981</v>
      </c>
      <c r="H5140" t="n">
        <v>3</v>
      </c>
      <c r="I5140" t="n">
        <v>2</v>
      </c>
      <c r="J5140" t="n">
        <v>23</v>
      </c>
      <c r="K5140" t="n">
        <v>2</v>
      </c>
      <c r="L5140" t="n">
        <v>7</v>
      </c>
      <c r="M5140" t="n">
        <v>3</v>
      </c>
      <c r="R5140" s="15" t="n">
        <v>0</v>
      </c>
      <c r="S5140" s="15" t="n">
        <v>0</v>
      </c>
      <c r="T5140" s="15" t="n">
        <v>0</v>
      </c>
      <c r="U5140" s="15" t="n">
        <v>93800</v>
      </c>
      <c r="V5140">
        <f>IFERROR(VLOOKUP(D5140,Tablas_Equivalencia!$A$3:$B$8,2,FALSE),"Sin dato")</f>
        <v/>
      </c>
      <c r="W5140">
        <f>IFERROR(VLOOKUP(L5140,Tablas_Equivalencia!$D$3:$E$9,2,FALSE),"Sin dato")</f>
        <v/>
      </c>
      <c r="X5140">
        <f>IF(I5140=1,"Varón","Mujer")</f>
        <v/>
      </c>
      <c r="Y5140">
        <f>IFERROR(VLOOKUP(M5140,Tablas_Equivalencia!$G$3:$H$6,2,FALSE),"Sin dato")</f>
        <v/>
      </c>
      <c r="Z5140">
        <f>IF(J5140&lt;=24,"18-24","25-29")</f>
        <v/>
      </c>
      <c r="AA5140">
        <f>IF(M5140&lt;&gt;1,"",IF(P5140=2,1,0))</f>
        <v/>
      </c>
      <c r="AB5140">
        <f>IF(M5140&lt;&gt;1,"",IF(O5140&gt;=2,1,0))</f>
        <v/>
      </c>
      <c r="AC5140">
        <f>IF(M5140&lt;&gt;1,"",IF(OR(Q5140=999,Q5140=""),"",IF(OR(Q5140&lt;35,Q5140&gt;48),1,0)))</f>
        <v/>
      </c>
      <c r="AD5140">
        <f>IF(COUNT(AA5140:AC5140)&lt;3,"",SUM(AA5140:AC5140))</f>
        <v/>
      </c>
      <c r="AE5140">
        <f>IF(L5140&gt;=4,2,IF(L5140&gt;=2,1,0))</f>
        <v/>
      </c>
      <c r="AF5140">
        <f>IF(L5140&gt;=5,1,0)</f>
        <v/>
      </c>
      <c r="AG5140">
        <f>AE5140+AF5140</f>
        <v/>
      </c>
      <c r="AH5140" s="15">
        <f>IF(M5140&lt;&gt;1,"",IF(OR(R5140=-9,R5140=""),"",R5140))</f>
        <v/>
      </c>
      <c r="AI5140">
        <f>IF(M5140&lt;&gt;1,"",IF(OR(Q5140=999,Q5140=""),"",Q5140))</f>
        <v/>
      </c>
    </row>
    <row r="5141">
      <c r="A5141" t="inlineStr">
        <is>
          <t>TQRMNOP127696</t>
        </is>
      </c>
      <c r="B5141" t="n">
        <v>2025</v>
      </c>
      <c r="C5141" t="n">
        <v>1</v>
      </c>
      <c r="D5141" t="n">
        <v>40</v>
      </c>
      <c r="E5141" t="inlineStr">
        <is>
          <t>N</t>
        </is>
      </c>
      <c r="F5141" t="n">
        <v>9</v>
      </c>
      <c r="G5141" t="n">
        <v>215</v>
      </c>
      <c r="H5141" t="n">
        <v>1</v>
      </c>
      <c r="I5141" t="n">
        <v>1</v>
      </c>
      <c r="J5141" t="n">
        <v>25</v>
      </c>
      <c r="K5141" t="n">
        <v>1</v>
      </c>
      <c r="L5141" t="n">
        <v>5</v>
      </c>
      <c r="M5141" t="n">
        <v>1</v>
      </c>
      <c r="N5141" t="n">
        <v>3</v>
      </c>
      <c r="O5141" t="n">
        <v>2</v>
      </c>
      <c r="P5141" t="n">
        <v>2</v>
      </c>
      <c r="Q5141" t="n">
        <v>30</v>
      </c>
      <c r="R5141" s="15" t="n">
        <v>404000</v>
      </c>
      <c r="S5141" s="15" t="n">
        <v>0</v>
      </c>
      <c r="T5141" s="15" t="n">
        <v>404000</v>
      </c>
      <c r="U5141" s="15" t="n">
        <v>241100</v>
      </c>
      <c r="V5141">
        <f>IFERROR(VLOOKUP(D5141,Tablas_Equivalencia!$A$3:$B$8,2,FALSE),"Sin dato")</f>
        <v/>
      </c>
      <c r="W5141">
        <f>IFERROR(VLOOKUP(L5141,Tablas_Equivalencia!$D$3:$E$9,2,FALSE),"Sin dato")</f>
        <v/>
      </c>
      <c r="X5141">
        <f>IF(I5141=1,"Varón","Mujer")</f>
        <v/>
      </c>
      <c r="Y5141">
        <f>IFERROR(VLOOKUP(M5141,Tablas_Equivalencia!$G$3:$H$6,2,FALSE),"Sin dato")</f>
        <v/>
      </c>
      <c r="Z5141">
        <f>IF(J5141&lt;=24,"18-24","25-29")</f>
        <v/>
      </c>
      <c r="AA5141">
        <f>IF(M5141&lt;&gt;1,"",IF(P5141=2,1,0))</f>
        <v/>
      </c>
      <c r="AB5141">
        <f>IF(M5141&lt;&gt;1,"",IF(O5141&gt;=2,1,0))</f>
        <v/>
      </c>
      <c r="AC5141">
        <f>IF(M5141&lt;&gt;1,"",IF(OR(Q5141=999,Q5141=""),"",IF(OR(Q5141&lt;35,Q5141&gt;48),1,0)))</f>
        <v/>
      </c>
      <c r="AD5141">
        <f>IF(COUNT(AA5141:AC5141)&lt;3,"",SUM(AA5141:AC5141))</f>
        <v/>
      </c>
      <c r="AE5141">
        <f>IF(L5141&gt;=4,2,IF(L5141&gt;=2,1,0))</f>
        <v/>
      </c>
      <c r="AF5141">
        <f>IF(L5141&gt;=5,1,0)</f>
        <v/>
      </c>
      <c r="AG5141">
        <f>AE5141+AF5141</f>
        <v/>
      </c>
      <c r="AH5141" s="15">
        <f>IF(M5141&lt;&gt;1,"",IF(OR(R5141=-9,R5141=""),"",R5141))</f>
        <v/>
      </c>
      <c r="AI5141">
        <f>IF(M5141&lt;&gt;1,"",IF(OR(Q5141=999,Q5141=""),"",Q5141))</f>
        <v/>
      </c>
    </row>
    <row r="5142">
      <c r="A5142" t="inlineStr">
        <is>
          <t>TQRMNOP127697</t>
        </is>
      </c>
      <c r="B5142" t="n">
        <v>2025</v>
      </c>
      <c r="C5142" t="n">
        <v>1</v>
      </c>
      <c r="D5142" t="n">
        <v>1</v>
      </c>
      <c r="E5142" t="inlineStr">
        <is>
          <t>S</t>
        </is>
      </c>
      <c r="F5142" t="n">
        <v>33</v>
      </c>
      <c r="G5142" t="n">
        <v>2417</v>
      </c>
      <c r="H5142" t="n">
        <v>3</v>
      </c>
      <c r="I5142" t="n">
        <v>1</v>
      </c>
      <c r="J5142" t="n">
        <v>21</v>
      </c>
      <c r="K5142" t="n">
        <v>2</v>
      </c>
      <c r="L5142" t="n">
        <v>4</v>
      </c>
      <c r="M5142" t="n">
        <v>2</v>
      </c>
      <c r="R5142" s="15" t="n">
        <v>0</v>
      </c>
      <c r="S5142" s="15" t="n">
        <v>0</v>
      </c>
      <c r="T5142" s="15" t="n">
        <v>0</v>
      </c>
      <c r="U5142" s="15" t="n">
        <v>243500</v>
      </c>
      <c r="V5142">
        <f>IFERROR(VLOOKUP(D5142,Tablas_Equivalencia!$A$3:$B$8,2,FALSE),"Sin dato")</f>
        <v/>
      </c>
      <c r="W5142">
        <f>IFERROR(VLOOKUP(L5142,Tablas_Equivalencia!$D$3:$E$9,2,FALSE),"Sin dato")</f>
        <v/>
      </c>
      <c r="X5142">
        <f>IF(I5142=1,"Varón","Mujer")</f>
        <v/>
      </c>
      <c r="Y5142">
        <f>IFERROR(VLOOKUP(M5142,Tablas_Equivalencia!$G$3:$H$6,2,FALSE),"Sin dato")</f>
        <v/>
      </c>
      <c r="Z5142">
        <f>IF(J5142&lt;=24,"18-24","25-29")</f>
        <v/>
      </c>
      <c r="AA5142">
        <f>IF(M5142&lt;&gt;1,"",IF(P5142=2,1,0))</f>
        <v/>
      </c>
      <c r="AB5142">
        <f>IF(M5142&lt;&gt;1,"",IF(O5142&gt;=2,1,0))</f>
        <v/>
      </c>
      <c r="AC5142">
        <f>IF(M5142&lt;&gt;1,"",IF(OR(Q5142=999,Q5142=""),"",IF(OR(Q5142&lt;35,Q5142&gt;48),1,0)))</f>
        <v/>
      </c>
      <c r="AD5142">
        <f>IF(COUNT(AA5142:AC5142)&lt;3,"",SUM(AA5142:AC5142))</f>
        <v/>
      </c>
      <c r="AE5142">
        <f>IF(L5142&gt;=4,2,IF(L5142&gt;=2,1,0))</f>
        <v/>
      </c>
      <c r="AF5142">
        <f>IF(L5142&gt;=5,1,0)</f>
        <v/>
      </c>
      <c r="AG5142">
        <f>AE5142+AF5142</f>
        <v/>
      </c>
      <c r="AH5142" s="15">
        <f>IF(M5142&lt;&gt;1,"",IF(OR(R5142=-9,R5142=""),"",R5142))</f>
        <v/>
      </c>
      <c r="AI5142">
        <f>IF(M5142&lt;&gt;1,"",IF(OR(Q5142=999,Q5142=""),"",Q5142))</f>
        <v/>
      </c>
    </row>
    <row r="5143">
      <c r="A5143" t="inlineStr">
        <is>
          <t>TQRMNOP127706</t>
        </is>
      </c>
      <c r="B5143" t="n">
        <v>2025</v>
      </c>
      <c r="C5143" t="n">
        <v>1</v>
      </c>
      <c r="D5143" t="n">
        <v>42</v>
      </c>
      <c r="E5143" t="inlineStr">
        <is>
          <t>N</t>
        </is>
      </c>
      <c r="F5143" t="n">
        <v>25</v>
      </c>
      <c r="G5143" t="n">
        <v>1628</v>
      </c>
      <c r="H5143" t="n">
        <v>3</v>
      </c>
      <c r="I5143" t="n">
        <v>1</v>
      </c>
      <c r="J5143" t="n">
        <v>19</v>
      </c>
      <c r="K5143" t="n">
        <v>1</v>
      </c>
      <c r="L5143" t="n">
        <v>4</v>
      </c>
      <c r="M5143" t="n">
        <v>3</v>
      </c>
      <c r="R5143" s="15" t="n">
        <v>0</v>
      </c>
      <c r="S5143" s="15" t="n">
        <v>0</v>
      </c>
      <c r="T5143" s="15" t="n">
        <v>0</v>
      </c>
      <c r="U5143" s="15" t="n">
        <v>183900</v>
      </c>
      <c r="V5143">
        <f>IFERROR(VLOOKUP(D5143,Tablas_Equivalencia!$A$3:$B$8,2,FALSE),"Sin dato")</f>
        <v/>
      </c>
      <c r="W5143">
        <f>IFERROR(VLOOKUP(L5143,Tablas_Equivalencia!$D$3:$E$9,2,FALSE),"Sin dato")</f>
        <v/>
      </c>
      <c r="X5143">
        <f>IF(I5143=1,"Varón","Mujer")</f>
        <v/>
      </c>
      <c r="Y5143">
        <f>IFERROR(VLOOKUP(M5143,Tablas_Equivalencia!$G$3:$H$6,2,FALSE),"Sin dato")</f>
        <v/>
      </c>
      <c r="Z5143">
        <f>IF(J5143&lt;=24,"18-24","25-29")</f>
        <v/>
      </c>
      <c r="AA5143">
        <f>IF(M5143&lt;&gt;1,"",IF(P5143=2,1,0))</f>
        <v/>
      </c>
      <c r="AB5143">
        <f>IF(M5143&lt;&gt;1,"",IF(O5143&gt;=2,1,0))</f>
        <v/>
      </c>
      <c r="AC5143">
        <f>IF(M5143&lt;&gt;1,"",IF(OR(Q5143=999,Q5143=""),"",IF(OR(Q5143&lt;35,Q5143&gt;48),1,0)))</f>
        <v/>
      </c>
      <c r="AD5143">
        <f>IF(COUNT(AA5143:AC5143)&lt;3,"",SUM(AA5143:AC5143))</f>
        <v/>
      </c>
      <c r="AE5143">
        <f>IF(L5143&gt;=4,2,IF(L5143&gt;=2,1,0))</f>
        <v/>
      </c>
      <c r="AF5143">
        <f>IF(L5143&gt;=5,1,0)</f>
        <v/>
      </c>
      <c r="AG5143">
        <f>AE5143+AF5143</f>
        <v/>
      </c>
      <c r="AH5143" s="15">
        <f>IF(M5143&lt;&gt;1,"",IF(OR(R5143=-9,R5143=""),"",R5143))</f>
        <v/>
      </c>
      <c r="AI5143">
        <f>IF(M5143&lt;&gt;1,"",IF(OR(Q5143=999,Q5143=""),"",Q5143))</f>
        <v/>
      </c>
    </row>
    <row r="5144">
      <c r="A5144" t="inlineStr">
        <is>
          <t>TQRMNOP127724</t>
        </is>
      </c>
      <c r="B5144" t="n">
        <v>2025</v>
      </c>
      <c r="C5144" t="n">
        <v>1</v>
      </c>
      <c r="D5144" t="n">
        <v>42</v>
      </c>
      <c r="E5144" t="inlineStr">
        <is>
          <t>S</t>
        </is>
      </c>
      <c r="F5144" t="n">
        <v>10</v>
      </c>
      <c r="G5144" t="n">
        <v>882</v>
      </c>
      <c r="H5144" t="n">
        <v>1</v>
      </c>
      <c r="I5144" t="n">
        <v>2</v>
      </c>
      <c r="J5144" t="n">
        <v>28</v>
      </c>
      <c r="K5144" t="n">
        <v>2</v>
      </c>
      <c r="L5144" t="n">
        <v>4</v>
      </c>
      <c r="M5144" t="n">
        <v>1</v>
      </c>
      <c r="N5144" t="n">
        <v>3</v>
      </c>
      <c r="O5144" t="n">
        <v>1</v>
      </c>
      <c r="P5144" t="n">
        <v>2</v>
      </c>
      <c r="Q5144" t="n">
        <v>41</v>
      </c>
      <c r="R5144" s="15" t="n">
        <v>665000</v>
      </c>
      <c r="S5144" s="15" t="n">
        <v>0</v>
      </c>
      <c r="T5144" s="15" t="n">
        <v>665000</v>
      </c>
      <c r="U5144" s="15" t="n">
        <v>169700</v>
      </c>
      <c r="V5144">
        <f>IFERROR(VLOOKUP(D5144,Tablas_Equivalencia!$A$3:$B$8,2,FALSE),"Sin dato")</f>
        <v/>
      </c>
      <c r="W5144">
        <f>IFERROR(VLOOKUP(L5144,Tablas_Equivalencia!$D$3:$E$9,2,FALSE),"Sin dato")</f>
        <v/>
      </c>
      <c r="X5144">
        <f>IF(I5144=1,"Varón","Mujer")</f>
        <v/>
      </c>
      <c r="Y5144">
        <f>IFERROR(VLOOKUP(M5144,Tablas_Equivalencia!$G$3:$H$6,2,FALSE),"Sin dato")</f>
        <v/>
      </c>
      <c r="Z5144">
        <f>IF(J5144&lt;=24,"18-24","25-29")</f>
        <v/>
      </c>
      <c r="AA5144">
        <f>IF(M5144&lt;&gt;1,"",IF(P5144=2,1,0))</f>
        <v/>
      </c>
      <c r="AB5144">
        <f>IF(M5144&lt;&gt;1,"",IF(O5144&gt;=2,1,0))</f>
        <v/>
      </c>
      <c r="AC5144">
        <f>IF(M5144&lt;&gt;1,"",IF(OR(Q5144=999,Q5144=""),"",IF(OR(Q5144&lt;35,Q5144&gt;48),1,0)))</f>
        <v/>
      </c>
      <c r="AD5144">
        <f>IF(COUNT(AA5144:AC5144)&lt;3,"",SUM(AA5144:AC5144))</f>
        <v/>
      </c>
      <c r="AE5144">
        <f>IF(L5144&gt;=4,2,IF(L5144&gt;=2,1,0))</f>
        <v/>
      </c>
      <c r="AF5144">
        <f>IF(L5144&gt;=5,1,0)</f>
        <v/>
      </c>
      <c r="AG5144">
        <f>AE5144+AF5144</f>
        <v/>
      </c>
      <c r="AH5144" s="15">
        <f>IF(M5144&lt;&gt;1,"",IF(OR(R5144=-9,R5144=""),"",R5144))</f>
        <v/>
      </c>
      <c r="AI5144">
        <f>IF(M5144&lt;&gt;1,"",IF(OR(Q5144=999,Q5144=""),"",Q5144))</f>
        <v/>
      </c>
    </row>
    <row r="5145">
      <c r="A5145" t="inlineStr">
        <is>
          <t>TQRMNOP127727</t>
        </is>
      </c>
      <c r="B5145" t="n">
        <v>2025</v>
      </c>
      <c r="C5145" t="n">
        <v>1</v>
      </c>
      <c r="D5145" t="n">
        <v>42</v>
      </c>
      <c r="E5145" t="inlineStr">
        <is>
          <t>N</t>
        </is>
      </c>
      <c r="F5145" t="n">
        <v>25</v>
      </c>
      <c r="G5145" t="n">
        <v>1487</v>
      </c>
      <c r="H5145" t="n">
        <v>2</v>
      </c>
      <c r="I5145" t="n">
        <v>1</v>
      </c>
      <c r="J5145" t="n">
        <v>21</v>
      </c>
      <c r="K5145" t="n">
        <v>2</v>
      </c>
      <c r="L5145" t="n">
        <v>3</v>
      </c>
      <c r="M5145" t="n">
        <v>1</v>
      </c>
      <c r="N5145" t="n">
        <v>1</v>
      </c>
      <c r="O5145" t="n">
        <v>2</v>
      </c>
      <c r="P5145" t="n">
        <v>2</v>
      </c>
      <c r="Q5145" t="n">
        <v>8</v>
      </c>
      <c r="R5145" s="15" t="n">
        <v>258000</v>
      </c>
      <c r="S5145" s="15" t="n">
        <v>0</v>
      </c>
      <c r="T5145" s="15" t="n">
        <v>258000</v>
      </c>
      <c r="U5145" s="15" t="n">
        <v>90000</v>
      </c>
      <c r="V5145">
        <f>IFERROR(VLOOKUP(D5145,Tablas_Equivalencia!$A$3:$B$8,2,FALSE),"Sin dato")</f>
        <v/>
      </c>
      <c r="W5145">
        <f>IFERROR(VLOOKUP(L5145,Tablas_Equivalencia!$D$3:$E$9,2,FALSE),"Sin dato")</f>
        <v/>
      </c>
      <c r="X5145">
        <f>IF(I5145=1,"Varón","Mujer")</f>
        <v/>
      </c>
      <c r="Y5145">
        <f>IFERROR(VLOOKUP(M5145,Tablas_Equivalencia!$G$3:$H$6,2,FALSE),"Sin dato")</f>
        <v/>
      </c>
      <c r="Z5145">
        <f>IF(J5145&lt;=24,"18-24","25-29")</f>
        <v/>
      </c>
      <c r="AA5145">
        <f>IF(M5145&lt;&gt;1,"",IF(P5145=2,1,0))</f>
        <v/>
      </c>
      <c r="AB5145">
        <f>IF(M5145&lt;&gt;1,"",IF(O5145&gt;=2,1,0))</f>
        <v/>
      </c>
      <c r="AC5145">
        <f>IF(M5145&lt;&gt;1,"",IF(OR(Q5145=999,Q5145=""),"",IF(OR(Q5145&lt;35,Q5145&gt;48),1,0)))</f>
        <v/>
      </c>
      <c r="AD5145">
        <f>IF(COUNT(AA5145:AC5145)&lt;3,"",SUM(AA5145:AC5145))</f>
        <v/>
      </c>
      <c r="AE5145">
        <f>IF(L5145&gt;=4,2,IF(L5145&gt;=2,1,0))</f>
        <v/>
      </c>
      <c r="AF5145">
        <f>IF(L5145&gt;=5,1,0)</f>
        <v/>
      </c>
      <c r="AG5145">
        <f>AE5145+AF5145</f>
        <v/>
      </c>
      <c r="AH5145" s="15">
        <f>IF(M5145&lt;&gt;1,"",IF(OR(R5145=-9,R5145=""),"",R5145))</f>
        <v/>
      </c>
      <c r="AI5145">
        <f>IF(M5145&lt;&gt;1,"",IF(OR(Q5145=999,Q5145=""),"",Q5145))</f>
        <v/>
      </c>
    </row>
    <row r="5146">
      <c r="A5146" t="inlineStr">
        <is>
          <t>TQRMNOP127743</t>
        </is>
      </c>
      <c r="B5146" t="n">
        <v>2025</v>
      </c>
      <c r="C5146" t="n">
        <v>1</v>
      </c>
      <c r="D5146" t="n">
        <v>1</v>
      </c>
      <c r="E5146" t="inlineStr">
        <is>
          <t>S</t>
        </is>
      </c>
      <c r="F5146" t="n">
        <v>33</v>
      </c>
      <c r="G5146" t="n">
        <v>1402</v>
      </c>
      <c r="H5146" t="n">
        <v>3</v>
      </c>
      <c r="I5146" t="n">
        <v>2</v>
      </c>
      <c r="J5146" t="n">
        <v>18</v>
      </c>
      <c r="K5146" t="n">
        <v>2</v>
      </c>
      <c r="L5146" t="n">
        <v>4</v>
      </c>
      <c r="M5146" t="n">
        <v>1</v>
      </c>
      <c r="N5146" t="n">
        <v>3</v>
      </c>
      <c r="O5146" t="n">
        <v>2</v>
      </c>
      <c r="P5146" t="n">
        <v>2</v>
      </c>
      <c r="Q5146" t="n">
        <v>25</v>
      </c>
      <c r="R5146" s="15" t="n">
        <v>388000</v>
      </c>
      <c r="S5146" s="15" t="n">
        <v>167000</v>
      </c>
      <c r="T5146" s="15" t="n">
        <v>555000</v>
      </c>
      <c r="U5146" s="15" t="n">
        <v>403000</v>
      </c>
      <c r="V5146">
        <f>IFERROR(VLOOKUP(D5146,Tablas_Equivalencia!$A$3:$B$8,2,FALSE),"Sin dato")</f>
        <v/>
      </c>
      <c r="W5146">
        <f>IFERROR(VLOOKUP(L5146,Tablas_Equivalencia!$D$3:$E$9,2,FALSE),"Sin dato")</f>
        <v/>
      </c>
      <c r="X5146">
        <f>IF(I5146=1,"Varón","Mujer")</f>
        <v/>
      </c>
      <c r="Y5146">
        <f>IFERROR(VLOOKUP(M5146,Tablas_Equivalencia!$G$3:$H$6,2,FALSE),"Sin dato")</f>
        <v/>
      </c>
      <c r="Z5146">
        <f>IF(J5146&lt;=24,"18-24","25-29")</f>
        <v/>
      </c>
      <c r="AA5146">
        <f>IF(M5146&lt;&gt;1,"",IF(P5146=2,1,0))</f>
        <v/>
      </c>
      <c r="AB5146">
        <f>IF(M5146&lt;&gt;1,"",IF(O5146&gt;=2,1,0))</f>
        <v/>
      </c>
      <c r="AC5146">
        <f>IF(M5146&lt;&gt;1,"",IF(OR(Q5146=999,Q5146=""),"",IF(OR(Q5146&lt;35,Q5146&gt;48),1,0)))</f>
        <v/>
      </c>
      <c r="AD5146">
        <f>IF(COUNT(AA5146:AC5146)&lt;3,"",SUM(AA5146:AC5146))</f>
        <v/>
      </c>
      <c r="AE5146">
        <f>IF(L5146&gt;=4,2,IF(L5146&gt;=2,1,0))</f>
        <v/>
      </c>
      <c r="AF5146">
        <f>IF(L5146&gt;=5,1,0)</f>
        <v/>
      </c>
      <c r="AG5146">
        <f>AE5146+AF5146</f>
        <v/>
      </c>
      <c r="AH5146" s="15">
        <f>IF(M5146&lt;&gt;1,"",IF(OR(R5146=-9,R5146=""),"",R5146))</f>
        <v/>
      </c>
      <c r="AI5146">
        <f>IF(M5146&lt;&gt;1,"",IF(OR(Q5146=999,Q5146=""),"",Q5146))</f>
        <v/>
      </c>
    </row>
    <row r="5147">
      <c r="A5147" t="inlineStr">
        <is>
          <t>TQRMNOP127744</t>
        </is>
      </c>
      <c r="B5147" t="n">
        <v>2025</v>
      </c>
      <c r="C5147" t="n">
        <v>1</v>
      </c>
      <c r="D5147" t="n">
        <v>44</v>
      </c>
      <c r="E5147" t="inlineStr">
        <is>
          <t>N</t>
        </is>
      </c>
      <c r="F5147" t="n">
        <v>2</v>
      </c>
      <c r="G5147" t="n">
        <v>1079</v>
      </c>
      <c r="H5147" t="n">
        <v>1</v>
      </c>
      <c r="I5147" t="n">
        <v>1</v>
      </c>
      <c r="J5147" t="n">
        <v>23</v>
      </c>
      <c r="K5147" t="n">
        <v>1</v>
      </c>
      <c r="L5147" t="n">
        <v>5</v>
      </c>
      <c r="M5147" t="n">
        <v>1</v>
      </c>
      <c r="N5147" t="n">
        <v>3</v>
      </c>
      <c r="O5147" t="n">
        <v>1</v>
      </c>
      <c r="P5147" t="n">
        <v>1</v>
      </c>
      <c r="Q5147" t="n">
        <v>50</v>
      </c>
      <c r="R5147" s="15" t="n">
        <v>1406000</v>
      </c>
      <c r="S5147" s="15" t="n">
        <v>0</v>
      </c>
      <c r="T5147" s="15" t="n">
        <v>1406000</v>
      </c>
      <c r="U5147" s="15" t="n">
        <v>104200</v>
      </c>
      <c r="V5147">
        <f>IFERROR(VLOOKUP(D5147,Tablas_Equivalencia!$A$3:$B$8,2,FALSE),"Sin dato")</f>
        <v/>
      </c>
      <c r="W5147">
        <f>IFERROR(VLOOKUP(L5147,Tablas_Equivalencia!$D$3:$E$9,2,FALSE),"Sin dato")</f>
        <v/>
      </c>
      <c r="X5147">
        <f>IF(I5147=1,"Varón","Mujer")</f>
        <v/>
      </c>
      <c r="Y5147">
        <f>IFERROR(VLOOKUP(M5147,Tablas_Equivalencia!$G$3:$H$6,2,FALSE),"Sin dato")</f>
        <v/>
      </c>
      <c r="Z5147">
        <f>IF(J5147&lt;=24,"18-24","25-29")</f>
        <v/>
      </c>
      <c r="AA5147">
        <f>IF(M5147&lt;&gt;1,"",IF(P5147=2,1,0))</f>
        <v/>
      </c>
      <c r="AB5147">
        <f>IF(M5147&lt;&gt;1,"",IF(O5147&gt;=2,1,0))</f>
        <v/>
      </c>
      <c r="AC5147">
        <f>IF(M5147&lt;&gt;1,"",IF(OR(Q5147=999,Q5147=""),"",IF(OR(Q5147&lt;35,Q5147&gt;48),1,0)))</f>
        <v/>
      </c>
      <c r="AD5147">
        <f>IF(COUNT(AA5147:AC5147)&lt;3,"",SUM(AA5147:AC5147))</f>
        <v/>
      </c>
      <c r="AE5147">
        <f>IF(L5147&gt;=4,2,IF(L5147&gt;=2,1,0))</f>
        <v/>
      </c>
      <c r="AF5147">
        <f>IF(L5147&gt;=5,1,0)</f>
        <v/>
      </c>
      <c r="AG5147">
        <f>AE5147+AF5147</f>
        <v/>
      </c>
      <c r="AH5147" s="15">
        <f>IF(M5147&lt;&gt;1,"",IF(OR(R5147=-9,R5147=""),"",R5147))</f>
        <v/>
      </c>
      <c r="AI5147">
        <f>IF(M5147&lt;&gt;1,"",IF(OR(Q5147=999,Q5147=""),"",Q5147))</f>
        <v/>
      </c>
    </row>
    <row r="5148">
      <c r="A5148" t="inlineStr">
        <is>
          <t>TQRMNOP127745</t>
        </is>
      </c>
      <c r="B5148" t="n">
        <v>2025</v>
      </c>
      <c r="C5148" t="n">
        <v>1</v>
      </c>
      <c r="D5148" t="n">
        <v>40</v>
      </c>
      <c r="E5148" t="inlineStr">
        <is>
          <t>N</t>
        </is>
      </c>
      <c r="F5148" t="n">
        <v>9</v>
      </c>
      <c r="G5148" t="n">
        <v>282</v>
      </c>
      <c r="H5148" t="n">
        <v>2</v>
      </c>
      <c r="I5148" t="n">
        <v>1</v>
      </c>
      <c r="J5148" t="n">
        <v>18</v>
      </c>
      <c r="K5148" t="n">
        <v>2</v>
      </c>
      <c r="L5148" t="n">
        <v>5</v>
      </c>
      <c r="M5148" t="n">
        <v>1</v>
      </c>
      <c r="N5148" t="n">
        <v>3</v>
      </c>
      <c r="O5148" t="n">
        <v>2</v>
      </c>
      <c r="P5148" t="n">
        <v>2</v>
      </c>
      <c r="Q5148" t="n">
        <v>21</v>
      </c>
      <c r="R5148" s="15" t="n">
        <v>370000</v>
      </c>
      <c r="S5148" s="15" t="n">
        <v>0</v>
      </c>
      <c r="T5148" s="15" t="n">
        <v>370000</v>
      </c>
      <c r="U5148" s="15" t="n">
        <v>164000</v>
      </c>
      <c r="V5148">
        <f>IFERROR(VLOOKUP(D5148,Tablas_Equivalencia!$A$3:$B$8,2,FALSE),"Sin dato")</f>
        <v/>
      </c>
      <c r="W5148">
        <f>IFERROR(VLOOKUP(L5148,Tablas_Equivalencia!$D$3:$E$9,2,FALSE),"Sin dato")</f>
        <v/>
      </c>
      <c r="X5148">
        <f>IF(I5148=1,"Varón","Mujer")</f>
        <v/>
      </c>
      <c r="Y5148">
        <f>IFERROR(VLOOKUP(M5148,Tablas_Equivalencia!$G$3:$H$6,2,FALSE),"Sin dato")</f>
        <v/>
      </c>
      <c r="Z5148">
        <f>IF(J5148&lt;=24,"18-24","25-29")</f>
        <v/>
      </c>
      <c r="AA5148">
        <f>IF(M5148&lt;&gt;1,"",IF(P5148=2,1,0))</f>
        <v/>
      </c>
      <c r="AB5148">
        <f>IF(M5148&lt;&gt;1,"",IF(O5148&gt;=2,1,0))</f>
        <v/>
      </c>
      <c r="AC5148">
        <f>IF(M5148&lt;&gt;1,"",IF(OR(Q5148=999,Q5148=""),"",IF(OR(Q5148&lt;35,Q5148&gt;48),1,0)))</f>
        <v/>
      </c>
      <c r="AD5148">
        <f>IF(COUNT(AA5148:AC5148)&lt;3,"",SUM(AA5148:AC5148))</f>
        <v/>
      </c>
      <c r="AE5148">
        <f>IF(L5148&gt;=4,2,IF(L5148&gt;=2,1,0))</f>
        <v/>
      </c>
      <c r="AF5148">
        <f>IF(L5148&gt;=5,1,0)</f>
        <v/>
      </c>
      <c r="AG5148">
        <f>AE5148+AF5148</f>
        <v/>
      </c>
      <c r="AH5148" s="15">
        <f>IF(M5148&lt;&gt;1,"",IF(OR(R5148=-9,R5148=""),"",R5148))</f>
        <v/>
      </c>
      <c r="AI5148">
        <f>IF(M5148&lt;&gt;1,"",IF(OR(Q5148=999,Q5148=""),"",Q5148))</f>
        <v/>
      </c>
    </row>
    <row r="5149">
      <c r="A5149" t="inlineStr">
        <is>
          <t>TQRMNOP127748</t>
        </is>
      </c>
      <c r="B5149" t="n">
        <v>2025</v>
      </c>
      <c r="C5149" t="n">
        <v>1</v>
      </c>
      <c r="D5149" t="n">
        <v>41</v>
      </c>
      <c r="E5149" t="inlineStr">
        <is>
          <t>N</t>
        </is>
      </c>
      <c r="F5149" t="n">
        <v>12</v>
      </c>
      <c r="G5149" t="n">
        <v>816</v>
      </c>
      <c r="H5149" t="n">
        <v>3</v>
      </c>
      <c r="I5149" t="n">
        <v>1</v>
      </c>
      <c r="J5149" t="n">
        <v>22</v>
      </c>
      <c r="K5149" t="n">
        <v>1</v>
      </c>
      <c r="L5149" t="n">
        <v>6</v>
      </c>
      <c r="M5149" t="n">
        <v>1</v>
      </c>
      <c r="N5149" t="n">
        <v>2</v>
      </c>
      <c r="O5149" t="n">
        <v>2</v>
      </c>
      <c r="P5149" t="n">
        <v>2</v>
      </c>
      <c r="Q5149" t="n">
        <v>10</v>
      </c>
      <c r="R5149" s="15" t="n">
        <v>204000</v>
      </c>
      <c r="S5149" s="15" t="n">
        <v>167000</v>
      </c>
      <c r="T5149" s="15" t="n">
        <v>371000</v>
      </c>
      <c r="U5149" s="15" t="n">
        <v>110500</v>
      </c>
      <c r="V5149">
        <f>IFERROR(VLOOKUP(D5149,Tablas_Equivalencia!$A$3:$B$8,2,FALSE),"Sin dato")</f>
        <v/>
      </c>
      <c r="W5149">
        <f>IFERROR(VLOOKUP(L5149,Tablas_Equivalencia!$D$3:$E$9,2,FALSE),"Sin dato")</f>
        <v/>
      </c>
      <c r="X5149">
        <f>IF(I5149=1,"Varón","Mujer")</f>
        <v/>
      </c>
      <c r="Y5149">
        <f>IFERROR(VLOOKUP(M5149,Tablas_Equivalencia!$G$3:$H$6,2,FALSE),"Sin dato")</f>
        <v/>
      </c>
      <c r="Z5149">
        <f>IF(J5149&lt;=24,"18-24","25-29")</f>
        <v/>
      </c>
      <c r="AA5149">
        <f>IF(M5149&lt;&gt;1,"",IF(P5149=2,1,0))</f>
        <v/>
      </c>
      <c r="AB5149">
        <f>IF(M5149&lt;&gt;1,"",IF(O5149&gt;=2,1,0))</f>
        <v/>
      </c>
      <c r="AC5149">
        <f>IF(M5149&lt;&gt;1,"",IF(OR(Q5149=999,Q5149=""),"",IF(OR(Q5149&lt;35,Q5149&gt;48),1,0)))</f>
        <v/>
      </c>
      <c r="AD5149">
        <f>IF(COUNT(AA5149:AC5149)&lt;3,"",SUM(AA5149:AC5149))</f>
        <v/>
      </c>
      <c r="AE5149">
        <f>IF(L5149&gt;=4,2,IF(L5149&gt;=2,1,0))</f>
        <v/>
      </c>
      <c r="AF5149">
        <f>IF(L5149&gt;=5,1,0)</f>
        <v/>
      </c>
      <c r="AG5149">
        <f>AE5149+AF5149</f>
        <v/>
      </c>
      <c r="AH5149" s="15">
        <f>IF(M5149&lt;&gt;1,"",IF(OR(R5149=-9,R5149=""),"",R5149))</f>
        <v/>
      </c>
      <c r="AI5149">
        <f>IF(M5149&lt;&gt;1,"",IF(OR(Q5149=999,Q5149=""),"",Q5149))</f>
        <v/>
      </c>
    </row>
    <row r="5150">
      <c r="A5150" t="inlineStr">
        <is>
          <t>TQRMNOP127750</t>
        </is>
      </c>
      <c r="B5150" t="n">
        <v>2025</v>
      </c>
      <c r="C5150" t="n">
        <v>1</v>
      </c>
      <c r="D5150" t="n">
        <v>43</v>
      </c>
      <c r="E5150" t="inlineStr">
        <is>
          <t>N</t>
        </is>
      </c>
      <c r="F5150" t="n">
        <v>29</v>
      </c>
      <c r="G5150" t="n">
        <v>796</v>
      </c>
      <c r="H5150" t="n">
        <v>1</v>
      </c>
      <c r="I5150" t="n">
        <v>2</v>
      </c>
      <c r="J5150" t="n">
        <v>22</v>
      </c>
      <c r="K5150" t="n">
        <v>2</v>
      </c>
      <c r="L5150" t="n">
        <v>1</v>
      </c>
      <c r="M5150" t="n">
        <v>1</v>
      </c>
      <c r="N5150" t="n">
        <v>3</v>
      </c>
      <c r="O5150" t="n">
        <v>1</v>
      </c>
      <c r="P5150" t="n">
        <v>1</v>
      </c>
      <c r="Q5150" t="n">
        <v>9</v>
      </c>
      <c r="R5150" s="15" t="n">
        <v>275000</v>
      </c>
      <c r="S5150" s="15" t="n">
        <v>0</v>
      </c>
      <c r="T5150" s="15" t="n">
        <v>275000</v>
      </c>
      <c r="U5150" s="15" t="n">
        <v>107600</v>
      </c>
      <c r="V5150">
        <f>IFERROR(VLOOKUP(D5150,Tablas_Equivalencia!$A$3:$B$8,2,FALSE),"Sin dato")</f>
        <v/>
      </c>
      <c r="W5150">
        <f>IFERROR(VLOOKUP(L5150,Tablas_Equivalencia!$D$3:$E$9,2,FALSE),"Sin dato")</f>
        <v/>
      </c>
      <c r="X5150">
        <f>IF(I5150=1,"Varón","Mujer")</f>
        <v/>
      </c>
      <c r="Y5150">
        <f>IFERROR(VLOOKUP(M5150,Tablas_Equivalencia!$G$3:$H$6,2,FALSE),"Sin dato")</f>
        <v/>
      </c>
      <c r="Z5150">
        <f>IF(J5150&lt;=24,"18-24","25-29")</f>
        <v/>
      </c>
      <c r="AA5150">
        <f>IF(M5150&lt;&gt;1,"",IF(P5150=2,1,0))</f>
        <v/>
      </c>
      <c r="AB5150">
        <f>IF(M5150&lt;&gt;1,"",IF(O5150&gt;=2,1,0))</f>
        <v/>
      </c>
      <c r="AC5150">
        <f>IF(M5150&lt;&gt;1,"",IF(OR(Q5150=999,Q5150=""),"",IF(OR(Q5150&lt;35,Q5150&gt;48),1,0)))</f>
        <v/>
      </c>
      <c r="AD5150">
        <f>IF(COUNT(AA5150:AC5150)&lt;3,"",SUM(AA5150:AC5150))</f>
        <v/>
      </c>
      <c r="AE5150">
        <f>IF(L5150&gt;=4,2,IF(L5150&gt;=2,1,0))</f>
        <v/>
      </c>
      <c r="AF5150">
        <f>IF(L5150&gt;=5,1,0)</f>
        <v/>
      </c>
      <c r="AG5150">
        <f>AE5150+AF5150</f>
        <v/>
      </c>
      <c r="AH5150" s="15">
        <f>IF(M5150&lt;&gt;1,"",IF(OR(R5150=-9,R5150=""),"",R5150))</f>
        <v/>
      </c>
      <c r="AI5150">
        <f>IF(M5150&lt;&gt;1,"",IF(OR(Q5150=999,Q5150=""),"",Q5150))</f>
        <v/>
      </c>
    </row>
    <row r="5151">
      <c r="A5151" t="inlineStr">
        <is>
          <t>TQRMNOP127761</t>
        </is>
      </c>
      <c r="B5151" t="n">
        <v>2025</v>
      </c>
      <c r="C5151" t="n">
        <v>1</v>
      </c>
      <c r="D5151" t="n">
        <v>1</v>
      </c>
      <c r="E5151" t="inlineStr">
        <is>
          <t>S</t>
        </is>
      </c>
      <c r="F5151" t="n">
        <v>32</v>
      </c>
      <c r="G5151" t="n">
        <v>1142</v>
      </c>
      <c r="H5151" t="n">
        <v>3</v>
      </c>
      <c r="I5151" t="n">
        <v>2</v>
      </c>
      <c r="J5151" t="n">
        <v>24</v>
      </c>
      <c r="K5151" t="n">
        <v>1</v>
      </c>
      <c r="L5151" t="n">
        <v>3</v>
      </c>
      <c r="M5151" t="n">
        <v>2</v>
      </c>
      <c r="R5151" s="15" t="n">
        <v>0</v>
      </c>
      <c r="S5151" s="15" t="n">
        <v>0</v>
      </c>
      <c r="T5151" s="15" t="n">
        <v>0</v>
      </c>
      <c r="U5151" s="15" t="n">
        <v>128000</v>
      </c>
      <c r="V5151">
        <f>IFERROR(VLOOKUP(D5151,Tablas_Equivalencia!$A$3:$B$8,2,FALSE),"Sin dato")</f>
        <v/>
      </c>
      <c r="W5151">
        <f>IFERROR(VLOOKUP(L5151,Tablas_Equivalencia!$D$3:$E$9,2,FALSE),"Sin dato")</f>
        <v/>
      </c>
      <c r="X5151">
        <f>IF(I5151=1,"Varón","Mujer")</f>
        <v/>
      </c>
      <c r="Y5151">
        <f>IFERROR(VLOOKUP(M5151,Tablas_Equivalencia!$G$3:$H$6,2,FALSE),"Sin dato")</f>
        <v/>
      </c>
      <c r="Z5151">
        <f>IF(J5151&lt;=24,"18-24","25-29")</f>
        <v/>
      </c>
      <c r="AA5151">
        <f>IF(M5151&lt;&gt;1,"",IF(P5151=2,1,0))</f>
        <v/>
      </c>
      <c r="AB5151">
        <f>IF(M5151&lt;&gt;1,"",IF(O5151&gt;=2,1,0))</f>
        <v/>
      </c>
      <c r="AC5151">
        <f>IF(M5151&lt;&gt;1,"",IF(OR(Q5151=999,Q5151=""),"",IF(OR(Q5151&lt;35,Q5151&gt;48),1,0)))</f>
        <v/>
      </c>
      <c r="AD5151">
        <f>IF(COUNT(AA5151:AC5151)&lt;3,"",SUM(AA5151:AC5151))</f>
        <v/>
      </c>
      <c r="AE5151">
        <f>IF(L5151&gt;=4,2,IF(L5151&gt;=2,1,0))</f>
        <v/>
      </c>
      <c r="AF5151">
        <f>IF(L5151&gt;=5,1,0)</f>
        <v/>
      </c>
      <c r="AG5151">
        <f>AE5151+AF5151</f>
        <v/>
      </c>
      <c r="AH5151" s="15">
        <f>IF(M5151&lt;&gt;1,"",IF(OR(R5151=-9,R5151=""),"",R5151))</f>
        <v/>
      </c>
      <c r="AI5151">
        <f>IF(M5151&lt;&gt;1,"",IF(OR(Q5151=999,Q5151=""),"",Q5151))</f>
        <v/>
      </c>
    </row>
    <row r="5152">
      <c r="A5152" t="inlineStr">
        <is>
          <t>TQRMNOP127765</t>
        </is>
      </c>
      <c r="B5152" t="n">
        <v>2025</v>
      </c>
      <c r="C5152" t="n">
        <v>1</v>
      </c>
      <c r="D5152" t="n">
        <v>42</v>
      </c>
      <c r="E5152" t="inlineStr">
        <is>
          <t>N</t>
        </is>
      </c>
      <c r="F5152" t="n">
        <v>27</v>
      </c>
      <c r="G5152" t="n">
        <v>1102</v>
      </c>
      <c r="H5152" t="n">
        <v>3</v>
      </c>
      <c r="I5152" t="n">
        <v>2</v>
      </c>
      <c r="J5152" t="n">
        <v>28</v>
      </c>
      <c r="K5152" t="n">
        <v>2</v>
      </c>
      <c r="L5152" t="n">
        <v>4</v>
      </c>
      <c r="M5152" t="n">
        <v>3</v>
      </c>
      <c r="R5152" s="15" t="n">
        <v>0</v>
      </c>
      <c r="S5152" s="15" t="n">
        <v>0</v>
      </c>
      <c r="T5152" s="15" t="n">
        <v>0</v>
      </c>
      <c r="U5152" s="15" t="n">
        <v>201500</v>
      </c>
      <c r="V5152">
        <f>IFERROR(VLOOKUP(D5152,Tablas_Equivalencia!$A$3:$B$8,2,FALSE),"Sin dato")</f>
        <v/>
      </c>
      <c r="W5152">
        <f>IFERROR(VLOOKUP(L5152,Tablas_Equivalencia!$D$3:$E$9,2,FALSE),"Sin dato")</f>
        <v/>
      </c>
      <c r="X5152">
        <f>IF(I5152=1,"Varón","Mujer")</f>
        <v/>
      </c>
      <c r="Y5152">
        <f>IFERROR(VLOOKUP(M5152,Tablas_Equivalencia!$G$3:$H$6,2,FALSE),"Sin dato")</f>
        <v/>
      </c>
      <c r="Z5152">
        <f>IF(J5152&lt;=24,"18-24","25-29")</f>
        <v/>
      </c>
      <c r="AA5152">
        <f>IF(M5152&lt;&gt;1,"",IF(P5152=2,1,0))</f>
        <v/>
      </c>
      <c r="AB5152">
        <f>IF(M5152&lt;&gt;1,"",IF(O5152&gt;=2,1,0))</f>
        <v/>
      </c>
      <c r="AC5152">
        <f>IF(M5152&lt;&gt;1,"",IF(OR(Q5152=999,Q5152=""),"",IF(OR(Q5152&lt;35,Q5152&gt;48),1,0)))</f>
        <v/>
      </c>
      <c r="AD5152">
        <f>IF(COUNT(AA5152:AC5152)&lt;3,"",SUM(AA5152:AC5152))</f>
        <v/>
      </c>
      <c r="AE5152">
        <f>IF(L5152&gt;=4,2,IF(L5152&gt;=2,1,0))</f>
        <v/>
      </c>
      <c r="AF5152">
        <f>IF(L5152&gt;=5,1,0)</f>
        <v/>
      </c>
      <c r="AG5152">
        <f>AE5152+AF5152</f>
        <v/>
      </c>
      <c r="AH5152" s="15">
        <f>IF(M5152&lt;&gt;1,"",IF(OR(R5152=-9,R5152=""),"",R5152))</f>
        <v/>
      </c>
      <c r="AI5152">
        <f>IF(M5152&lt;&gt;1,"",IF(OR(Q5152=999,Q5152=""),"",Q5152))</f>
        <v/>
      </c>
    </row>
    <row r="5153">
      <c r="A5153" t="inlineStr">
        <is>
          <t>TQRMNOP127781</t>
        </is>
      </c>
      <c r="B5153" t="n">
        <v>2025</v>
      </c>
      <c r="C5153" t="n">
        <v>1</v>
      </c>
      <c r="D5153" t="n">
        <v>43</v>
      </c>
      <c r="E5153" t="inlineStr">
        <is>
          <t>N</t>
        </is>
      </c>
      <c r="F5153" t="n">
        <v>34</v>
      </c>
      <c r="G5153" t="n">
        <v>1073</v>
      </c>
      <c r="H5153" t="n">
        <v>1</v>
      </c>
      <c r="I5153" t="n">
        <v>1</v>
      </c>
      <c r="J5153" t="n">
        <v>25</v>
      </c>
      <c r="K5153" t="n">
        <v>2</v>
      </c>
      <c r="L5153" t="n">
        <v>3</v>
      </c>
      <c r="M5153" t="n">
        <v>1</v>
      </c>
      <c r="N5153" t="n">
        <v>3</v>
      </c>
      <c r="O5153" t="n">
        <v>2</v>
      </c>
      <c r="P5153" t="n">
        <v>2</v>
      </c>
      <c r="Q5153" t="n">
        <v>38</v>
      </c>
      <c r="R5153" s="15" t="n">
        <v>237000</v>
      </c>
      <c r="S5153" s="15" t="n">
        <v>0</v>
      </c>
      <c r="T5153" s="15" t="n">
        <v>237000</v>
      </c>
      <c r="U5153" s="15" t="n">
        <v>331000</v>
      </c>
      <c r="V5153">
        <f>IFERROR(VLOOKUP(D5153,Tablas_Equivalencia!$A$3:$B$8,2,FALSE),"Sin dato")</f>
        <v/>
      </c>
      <c r="W5153">
        <f>IFERROR(VLOOKUP(L5153,Tablas_Equivalencia!$D$3:$E$9,2,FALSE),"Sin dato")</f>
        <v/>
      </c>
      <c r="X5153">
        <f>IF(I5153=1,"Varón","Mujer")</f>
        <v/>
      </c>
      <c r="Y5153">
        <f>IFERROR(VLOOKUP(M5153,Tablas_Equivalencia!$G$3:$H$6,2,FALSE),"Sin dato")</f>
        <v/>
      </c>
      <c r="Z5153">
        <f>IF(J5153&lt;=24,"18-24","25-29")</f>
        <v/>
      </c>
      <c r="AA5153">
        <f>IF(M5153&lt;&gt;1,"",IF(P5153=2,1,0))</f>
        <v/>
      </c>
      <c r="AB5153">
        <f>IF(M5153&lt;&gt;1,"",IF(O5153&gt;=2,1,0))</f>
        <v/>
      </c>
      <c r="AC5153">
        <f>IF(M5153&lt;&gt;1,"",IF(OR(Q5153=999,Q5153=""),"",IF(OR(Q5153&lt;35,Q5153&gt;48),1,0)))</f>
        <v/>
      </c>
      <c r="AD5153">
        <f>IF(COUNT(AA5153:AC5153)&lt;3,"",SUM(AA5153:AC5153))</f>
        <v/>
      </c>
      <c r="AE5153">
        <f>IF(L5153&gt;=4,2,IF(L5153&gt;=2,1,0))</f>
        <v/>
      </c>
      <c r="AF5153">
        <f>IF(L5153&gt;=5,1,0)</f>
        <v/>
      </c>
      <c r="AG5153">
        <f>AE5153+AF5153</f>
        <v/>
      </c>
      <c r="AH5153" s="15">
        <f>IF(M5153&lt;&gt;1,"",IF(OR(R5153=-9,R5153=""),"",R5153))</f>
        <v/>
      </c>
      <c r="AI5153">
        <f>IF(M5153&lt;&gt;1,"",IF(OR(Q5153=999,Q5153=""),"",Q5153))</f>
        <v/>
      </c>
    </row>
    <row r="5154">
      <c r="A5154" t="inlineStr">
        <is>
          <t>TQRMNOP127795</t>
        </is>
      </c>
      <c r="B5154" t="n">
        <v>2025</v>
      </c>
      <c r="C5154" t="n">
        <v>1</v>
      </c>
      <c r="D5154" t="n">
        <v>40</v>
      </c>
      <c r="E5154" t="inlineStr">
        <is>
          <t>N</t>
        </is>
      </c>
      <c r="F5154" t="n">
        <v>22</v>
      </c>
      <c r="G5154" t="n">
        <v>1686</v>
      </c>
      <c r="H5154" t="n">
        <v>3</v>
      </c>
      <c r="I5154" t="n">
        <v>1</v>
      </c>
      <c r="J5154" t="n">
        <v>24</v>
      </c>
      <c r="K5154" t="n">
        <v>1</v>
      </c>
      <c r="L5154" t="n">
        <v>4</v>
      </c>
      <c r="M5154" t="n">
        <v>3</v>
      </c>
      <c r="R5154" s="15" t="n">
        <v>0</v>
      </c>
      <c r="S5154" s="15" t="n">
        <v>0</v>
      </c>
      <c r="T5154" s="15" t="n">
        <v>0</v>
      </c>
      <c r="U5154" s="15" t="n">
        <v>94700</v>
      </c>
      <c r="V5154">
        <f>IFERROR(VLOOKUP(D5154,Tablas_Equivalencia!$A$3:$B$8,2,FALSE),"Sin dato")</f>
        <v/>
      </c>
      <c r="W5154">
        <f>IFERROR(VLOOKUP(L5154,Tablas_Equivalencia!$D$3:$E$9,2,FALSE),"Sin dato")</f>
        <v/>
      </c>
      <c r="X5154">
        <f>IF(I5154=1,"Varón","Mujer")</f>
        <v/>
      </c>
      <c r="Y5154">
        <f>IFERROR(VLOOKUP(M5154,Tablas_Equivalencia!$G$3:$H$6,2,FALSE),"Sin dato")</f>
        <v/>
      </c>
      <c r="Z5154">
        <f>IF(J5154&lt;=24,"18-24","25-29")</f>
        <v/>
      </c>
      <c r="AA5154">
        <f>IF(M5154&lt;&gt;1,"",IF(P5154=2,1,0))</f>
        <v/>
      </c>
      <c r="AB5154">
        <f>IF(M5154&lt;&gt;1,"",IF(O5154&gt;=2,1,0))</f>
        <v/>
      </c>
      <c r="AC5154">
        <f>IF(M5154&lt;&gt;1,"",IF(OR(Q5154=999,Q5154=""),"",IF(OR(Q5154&lt;35,Q5154&gt;48),1,0)))</f>
        <v/>
      </c>
      <c r="AD5154">
        <f>IF(COUNT(AA5154:AC5154)&lt;3,"",SUM(AA5154:AC5154))</f>
        <v/>
      </c>
      <c r="AE5154">
        <f>IF(L5154&gt;=4,2,IF(L5154&gt;=2,1,0))</f>
        <v/>
      </c>
      <c r="AF5154">
        <f>IF(L5154&gt;=5,1,0)</f>
        <v/>
      </c>
      <c r="AG5154">
        <f>AE5154+AF5154</f>
        <v/>
      </c>
      <c r="AH5154" s="15">
        <f>IF(M5154&lt;&gt;1,"",IF(OR(R5154=-9,R5154=""),"",R5154))</f>
        <v/>
      </c>
      <c r="AI5154">
        <f>IF(M5154&lt;&gt;1,"",IF(OR(Q5154=999,Q5154=""),"",Q5154))</f>
        <v/>
      </c>
    </row>
    <row r="5155">
      <c r="A5155" t="inlineStr">
        <is>
          <t>TQRMNOP127797</t>
        </is>
      </c>
      <c r="B5155" t="n">
        <v>2025</v>
      </c>
      <c r="C5155" t="n">
        <v>1</v>
      </c>
      <c r="D5155" t="n">
        <v>1</v>
      </c>
      <c r="E5155" t="inlineStr">
        <is>
          <t>S</t>
        </is>
      </c>
      <c r="F5155" t="n">
        <v>32</v>
      </c>
      <c r="G5155" t="n">
        <v>1252</v>
      </c>
      <c r="H5155" t="n">
        <v>1</v>
      </c>
      <c r="I5155" t="n">
        <v>1</v>
      </c>
      <c r="J5155" t="n">
        <v>26</v>
      </c>
      <c r="K5155" t="n">
        <v>1</v>
      </c>
      <c r="L5155" t="n">
        <v>4</v>
      </c>
      <c r="M5155" t="n">
        <v>1</v>
      </c>
      <c r="N5155" t="n">
        <v>3</v>
      </c>
      <c r="O5155" t="n">
        <v>1</v>
      </c>
      <c r="P5155" t="n">
        <v>2</v>
      </c>
      <c r="Q5155" t="n">
        <v>24</v>
      </c>
      <c r="R5155" s="15" t="n">
        <v>616000</v>
      </c>
      <c r="S5155" s="15" t="n">
        <v>0</v>
      </c>
      <c r="T5155" s="15" t="n">
        <v>616000</v>
      </c>
      <c r="U5155" s="15" t="n">
        <v>231700</v>
      </c>
      <c r="V5155">
        <f>IFERROR(VLOOKUP(D5155,Tablas_Equivalencia!$A$3:$B$8,2,FALSE),"Sin dato")</f>
        <v/>
      </c>
      <c r="W5155">
        <f>IFERROR(VLOOKUP(L5155,Tablas_Equivalencia!$D$3:$E$9,2,FALSE),"Sin dato")</f>
        <v/>
      </c>
      <c r="X5155">
        <f>IF(I5155=1,"Varón","Mujer")</f>
        <v/>
      </c>
      <c r="Y5155">
        <f>IFERROR(VLOOKUP(M5155,Tablas_Equivalencia!$G$3:$H$6,2,FALSE),"Sin dato")</f>
        <v/>
      </c>
      <c r="Z5155">
        <f>IF(J5155&lt;=24,"18-24","25-29")</f>
        <v/>
      </c>
      <c r="AA5155">
        <f>IF(M5155&lt;&gt;1,"",IF(P5155=2,1,0))</f>
        <v/>
      </c>
      <c r="AB5155">
        <f>IF(M5155&lt;&gt;1,"",IF(O5155&gt;=2,1,0))</f>
        <v/>
      </c>
      <c r="AC5155">
        <f>IF(M5155&lt;&gt;1,"",IF(OR(Q5155=999,Q5155=""),"",IF(OR(Q5155&lt;35,Q5155&gt;48),1,0)))</f>
        <v/>
      </c>
      <c r="AD5155">
        <f>IF(COUNT(AA5155:AC5155)&lt;3,"",SUM(AA5155:AC5155))</f>
        <v/>
      </c>
      <c r="AE5155">
        <f>IF(L5155&gt;=4,2,IF(L5155&gt;=2,1,0))</f>
        <v/>
      </c>
      <c r="AF5155">
        <f>IF(L5155&gt;=5,1,0)</f>
        <v/>
      </c>
      <c r="AG5155">
        <f>AE5155+AF5155</f>
        <v/>
      </c>
      <c r="AH5155" s="15">
        <f>IF(M5155&lt;&gt;1,"",IF(OR(R5155=-9,R5155=""),"",R5155))</f>
        <v/>
      </c>
      <c r="AI5155">
        <f>IF(M5155&lt;&gt;1,"",IF(OR(Q5155=999,Q5155=""),"",Q5155))</f>
        <v/>
      </c>
    </row>
    <row r="5156">
      <c r="A5156" t="inlineStr">
        <is>
          <t>TQRMNOP127811</t>
        </is>
      </c>
      <c r="B5156" t="n">
        <v>2025</v>
      </c>
      <c r="C5156" t="n">
        <v>1</v>
      </c>
      <c r="D5156" t="n">
        <v>43</v>
      </c>
      <c r="E5156" t="inlineStr">
        <is>
          <t>S</t>
        </is>
      </c>
      <c r="F5156" t="n">
        <v>20</v>
      </c>
      <c r="G5156" t="n">
        <v>568</v>
      </c>
      <c r="H5156" t="n">
        <v>1</v>
      </c>
      <c r="I5156" t="n">
        <v>1</v>
      </c>
      <c r="J5156" t="n">
        <v>26</v>
      </c>
      <c r="K5156" t="n">
        <v>2</v>
      </c>
      <c r="L5156" t="n">
        <v>4</v>
      </c>
      <c r="M5156" t="n">
        <v>1</v>
      </c>
      <c r="N5156" t="n">
        <v>3</v>
      </c>
      <c r="O5156" t="n">
        <v>2</v>
      </c>
      <c r="P5156" t="n">
        <v>2</v>
      </c>
      <c r="Q5156" t="n">
        <v>38</v>
      </c>
      <c r="R5156" s="15" t="n">
        <v>521000</v>
      </c>
      <c r="S5156" s="15" t="n">
        <v>109000</v>
      </c>
      <c r="T5156" s="15" t="n">
        <v>630000</v>
      </c>
      <c r="U5156" s="15" t="n">
        <v>141900</v>
      </c>
      <c r="V5156">
        <f>IFERROR(VLOOKUP(D5156,Tablas_Equivalencia!$A$3:$B$8,2,FALSE),"Sin dato")</f>
        <v/>
      </c>
      <c r="W5156">
        <f>IFERROR(VLOOKUP(L5156,Tablas_Equivalencia!$D$3:$E$9,2,FALSE),"Sin dato")</f>
        <v/>
      </c>
      <c r="X5156">
        <f>IF(I5156=1,"Varón","Mujer")</f>
        <v/>
      </c>
      <c r="Y5156">
        <f>IFERROR(VLOOKUP(M5156,Tablas_Equivalencia!$G$3:$H$6,2,FALSE),"Sin dato")</f>
        <v/>
      </c>
      <c r="Z5156">
        <f>IF(J5156&lt;=24,"18-24","25-29")</f>
        <v/>
      </c>
      <c r="AA5156">
        <f>IF(M5156&lt;&gt;1,"",IF(P5156=2,1,0))</f>
        <v/>
      </c>
      <c r="AB5156">
        <f>IF(M5156&lt;&gt;1,"",IF(O5156&gt;=2,1,0))</f>
        <v/>
      </c>
      <c r="AC5156">
        <f>IF(M5156&lt;&gt;1,"",IF(OR(Q5156=999,Q5156=""),"",IF(OR(Q5156&lt;35,Q5156&gt;48),1,0)))</f>
        <v/>
      </c>
      <c r="AD5156">
        <f>IF(COUNT(AA5156:AC5156)&lt;3,"",SUM(AA5156:AC5156))</f>
        <v/>
      </c>
      <c r="AE5156">
        <f>IF(L5156&gt;=4,2,IF(L5156&gt;=2,1,0))</f>
        <v/>
      </c>
      <c r="AF5156">
        <f>IF(L5156&gt;=5,1,0)</f>
        <v/>
      </c>
      <c r="AG5156">
        <f>AE5156+AF5156</f>
        <v/>
      </c>
      <c r="AH5156" s="15">
        <f>IF(M5156&lt;&gt;1,"",IF(OR(R5156=-9,R5156=""),"",R5156))</f>
        <v/>
      </c>
      <c r="AI5156">
        <f>IF(M5156&lt;&gt;1,"",IF(OR(Q5156=999,Q5156=""),"",Q5156))</f>
        <v/>
      </c>
    </row>
    <row r="5157">
      <c r="A5157" t="inlineStr">
        <is>
          <t>TQRMNOP127829</t>
        </is>
      </c>
      <c r="B5157" t="n">
        <v>2025</v>
      </c>
      <c r="C5157" t="n">
        <v>1</v>
      </c>
      <c r="D5157" t="n">
        <v>43</v>
      </c>
      <c r="E5157" t="inlineStr">
        <is>
          <t>S</t>
        </is>
      </c>
      <c r="F5157" t="n">
        <v>20</v>
      </c>
      <c r="G5157" t="n">
        <v>1850</v>
      </c>
      <c r="H5157" t="n">
        <v>3</v>
      </c>
      <c r="I5157" t="n">
        <v>2</v>
      </c>
      <c r="J5157" t="n">
        <v>23</v>
      </c>
      <c r="K5157" t="n">
        <v>2</v>
      </c>
      <c r="L5157" t="n">
        <v>3</v>
      </c>
      <c r="M5157" t="n">
        <v>1</v>
      </c>
      <c r="N5157" t="n">
        <v>2</v>
      </c>
      <c r="O5157" t="n">
        <v>2</v>
      </c>
      <c r="P5157" t="n">
        <v>2</v>
      </c>
      <c r="Q5157" t="n">
        <v>34</v>
      </c>
      <c r="R5157" s="15" t="n">
        <v>250000</v>
      </c>
      <c r="S5157" s="15" t="n">
        <v>0</v>
      </c>
      <c r="T5157" s="15" t="n">
        <v>250000</v>
      </c>
      <c r="U5157" s="15" t="n">
        <v>180400</v>
      </c>
      <c r="V5157">
        <f>IFERROR(VLOOKUP(D5157,Tablas_Equivalencia!$A$3:$B$8,2,FALSE),"Sin dato")</f>
        <v/>
      </c>
      <c r="W5157">
        <f>IFERROR(VLOOKUP(L5157,Tablas_Equivalencia!$D$3:$E$9,2,FALSE),"Sin dato")</f>
        <v/>
      </c>
      <c r="X5157">
        <f>IF(I5157=1,"Varón","Mujer")</f>
        <v/>
      </c>
      <c r="Y5157">
        <f>IFERROR(VLOOKUP(M5157,Tablas_Equivalencia!$G$3:$H$6,2,FALSE),"Sin dato")</f>
        <v/>
      </c>
      <c r="Z5157">
        <f>IF(J5157&lt;=24,"18-24","25-29")</f>
        <v/>
      </c>
      <c r="AA5157">
        <f>IF(M5157&lt;&gt;1,"",IF(P5157=2,1,0))</f>
        <v/>
      </c>
      <c r="AB5157">
        <f>IF(M5157&lt;&gt;1,"",IF(O5157&gt;=2,1,0))</f>
        <v/>
      </c>
      <c r="AC5157">
        <f>IF(M5157&lt;&gt;1,"",IF(OR(Q5157=999,Q5157=""),"",IF(OR(Q5157&lt;35,Q5157&gt;48),1,0)))</f>
        <v/>
      </c>
      <c r="AD5157">
        <f>IF(COUNT(AA5157:AC5157)&lt;3,"",SUM(AA5157:AC5157))</f>
        <v/>
      </c>
      <c r="AE5157">
        <f>IF(L5157&gt;=4,2,IF(L5157&gt;=2,1,0))</f>
        <v/>
      </c>
      <c r="AF5157">
        <f>IF(L5157&gt;=5,1,0)</f>
        <v/>
      </c>
      <c r="AG5157">
        <f>AE5157+AF5157</f>
        <v/>
      </c>
      <c r="AH5157" s="15">
        <f>IF(M5157&lt;&gt;1,"",IF(OR(R5157=-9,R5157=""),"",R5157))</f>
        <v/>
      </c>
      <c r="AI5157">
        <f>IF(M5157&lt;&gt;1,"",IF(OR(Q5157=999,Q5157=""),"",Q5157))</f>
        <v/>
      </c>
    </row>
    <row r="5158">
      <c r="A5158" t="inlineStr">
        <is>
          <t>TQRMNOP127853</t>
        </is>
      </c>
      <c r="B5158" t="n">
        <v>2025</v>
      </c>
      <c r="C5158" t="n">
        <v>1</v>
      </c>
      <c r="D5158" t="n">
        <v>43</v>
      </c>
      <c r="E5158" t="inlineStr">
        <is>
          <t>N</t>
        </is>
      </c>
      <c r="F5158" t="n">
        <v>38</v>
      </c>
      <c r="G5158" t="n">
        <v>1264</v>
      </c>
      <c r="H5158" t="n">
        <v>3</v>
      </c>
      <c r="I5158" t="n">
        <v>2</v>
      </c>
      <c r="J5158" t="n">
        <v>23</v>
      </c>
      <c r="K5158" t="n">
        <v>2</v>
      </c>
      <c r="L5158" t="n">
        <v>4</v>
      </c>
      <c r="M5158" t="n">
        <v>2</v>
      </c>
      <c r="R5158" s="15" t="n">
        <v>0</v>
      </c>
      <c r="S5158" s="15" t="n">
        <v>0</v>
      </c>
      <c r="T5158" s="15" t="n">
        <v>0</v>
      </c>
      <c r="U5158" s="15" t="n">
        <v>100400</v>
      </c>
      <c r="V5158">
        <f>IFERROR(VLOOKUP(D5158,Tablas_Equivalencia!$A$3:$B$8,2,FALSE),"Sin dato")</f>
        <v/>
      </c>
      <c r="W5158">
        <f>IFERROR(VLOOKUP(L5158,Tablas_Equivalencia!$D$3:$E$9,2,FALSE),"Sin dato")</f>
        <v/>
      </c>
      <c r="X5158">
        <f>IF(I5158=1,"Varón","Mujer")</f>
        <v/>
      </c>
      <c r="Y5158">
        <f>IFERROR(VLOOKUP(M5158,Tablas_Equivalencia!$G$3:$H$6,2,FALSE),"Sin dato")</f>
        <v/>
      </c>
      <c r="Z5158">
        <f>IF(J5158&lt;=24,"18-24","25-29")</f>
        <v/>
      </c>
      <c r="AA5158">
        <f>IF(M5158&lt;&gt;1,"",IF(P5158=2,1,0))</f>
        <v/>
      </c>
      <c r="AB5158">
        <f>IF(M5158&lt;&gt;1,"",IF(O5158&gt;=2,1,0))</f>
        <v/>
      </c>
      <c r="AC5158">
        <f>IF(M5158&lt;&gt;1,"",IF(OR(Q5158=999,Q5158=""),"",IF(OR(Q5158&lt;35,Q5158&gt;48),1,0)))</f>
        <v/>
      </c>
      <c r="AD5158">
        <f>IF(COUNT(AA5158:AC5158)&lt;3,"",SUM(AA5158:AC5158))</f>
        <v/>
      </c>
      <c r="AE5158">
        <f>IF(L5158&gt;=4,2,IF(L5158&gt;=2,1,0))</f>
        <v/>
      </c>
      <c r="AF5158">
        <f>IF(L5158&gt;=5,1,0)</f>
        <v/>
      </c>
      <c r="AG5158">
        <f>AE5158+AF5158</f>
        <v/>
      </c>
      <c r="AH5158" s="15">
        <f>IF(M5158&lt;&gt;1,"",IF(OR(R5158=-9,R5158=""),"",R5158))</f>
        <v/>
      </c>
      <c r="AI5158">
        <f>IF(M5158&lt;&gt;1,"",IF(OR(Q5158=999,Q5158=""),"",Q5158))</f>
        <v/>
      </c>
    </row>
    <row r="5159">
      <c r="A5159" t="inlineStr">
        <is>
          <t>TQRMNOP127857</t>
        </is>
      </c>
      <c r="B5159" t="n">
        <v>2025</v>
      </c>
      <c r="C5159" t="n">
        <v>1</v>
      </c>
      <c r="D5159" t="n">
        <v>43</v>
      </c>
      <c r="E5159" t="inlineStr">
        <is>
          <t>S</t>
        </is>
      </c>
      <c r="F5159" t="n">
        <v>20</v>
      </c>
      <c r="G5159" t="n">
        <v>1135</v>
      </c>
      <c r="H5159" t="n">
        <v>1</v>
      </c>
      <c r="I5159" t="n">
        <v>2</v>
      </c>
      <c r="J5159" t="n">
        <v>25</v>
      </c>
      <c r="K5159" t="n">
        <v>2</v>
      </c>
      <c r="L5159" t="n">
        <v>3</v>
      </c>
      <c r="M5159" t="n">
        <v>2</v>
      </c>
      <c r="R5159" s="15" t="n">
        <v>0</v>
      </c>
      <c r="S5159" s="15" t="n">
        <v>0</v>
      </c>
      <c r="T5159" s="15" t="n">
        <v>0</v>
      </c>
      <c r="U5159" s="15" t="n">
        <v>126300</v>
      </c>
      <c r="V5159">
        <f>IFERROR(VLOOKUP(D5159,Tablas_Equivalencia!$A$3:$B$8,2,FALSE),"Sin dato")</f>
        <v/>
      </c>
      <c r="W5159">
        <f>IFERROR(VLOOKUP(L5159,Tablas_Equivalencia!$D$3:$E$9,2,FALSE),"Sin dato")</f>
        <v/>
      </c>
      <c r="X5159">
        <f>IF(I5159=1,"Varón","Mujer")</f>
        <v/>
      </c>
      <c r="Y5159">
        <f>IFERROR(VLOOKUP(M5159,Tablas_Equivalencia!$G$3:$H$6,2,FALSE),"Sin dato")</f>
        <v/>
      </c>
      <c r="Z5159">
        <f>IF(J5159&lt;=24,"18-24","25-29")</f>
        <v/>
      </c>
      <c r="AA5159">
        <f>IF(M5159&lt;&gt;1,"",IF(P5159=2,1,0))</f>
        <v/>
      </c>
      <c r="AB5159">
        <f>IF(M5159&lt;&gt;1,"",IF(O5159&gt;=2,1,0))</f>
        <v/>
      </c>
      <c r="AC5159">
        <f>IF(M5159&lt;&gt;1,"",IF(OR(Q5159=999,Q5159=""),"",IF(OR(Q5159&lt;35,Q5159&gt;48),1,0)))</f>
        <v/>
      </c>
      <c r="AD5159">
        <f>IF(COUNT(AA5159:AC5159)&lt;3,"",SUM(AA5159:AC5159))</f>
        <v/>
      </c>
      <c r="AE5159">
        <f>IF(L5159&gt;=4,2,IF(L5159&gt;=2,1,0))</f>
        <v/>
      </c>
      <c r="AF5159">
        <f>IF(L5159&gt;=5,1,0)</f>
        <v/>
      </c>
      <c r="AG5159">
        <f>AE5159+AF5159</f>
        <v/>
      </c>
      <c r="AH5159" s="15">
        <f>IF(M5159&lt;&gt;1,"",IF(OR(R5159=-9,R5159=""),"",R5159))</f>
        <v/>
      </c>
      <c r="AI5159">
        <f>IF(M5159&lt;&gt;1,"",IF(OR(Q5159=999,Q5159=""),"",Q5159))</f>
        <v/>
      </c>
    </row>
    <row r="5160">
      <c r="A5160" t="inlineStr">
        <is>
          <t>TQRMNOP127870</t>
        </is>
      </c>
      <c r="B5160" t="n">
        <v>2025</v>
      </c>
      <c r="C5160" t="n">
        <v>1</v>
      </c>
      <c r="D5160" t="n">
        <v>1</v>
      </c>
      <c r="E5160" t="inlineStr">
        <is>
          <t>S</t>
        </is>
      </c>
      <c r="F5160" t="n">
        <v>33</v>
      </c>
      <c r="G5160" t="n">
        <v>553</v>
      </c>
      <c r="H5160" t="n">
        <v>1</v>
      </c>
      <c r="I5160" t="n">
        <v>2</v>
      </c>
      <c r="J5160" t="n">
        <v>26</v>
      </c>
      <c r="K5160" t="n">
        <v>2</v>
      </c>
      <c r="L5160" t="n">
        <v>4</v>
      </c>
      <c r="M5160" t="n">
        <v>1</v>
      </c>
      <c r="N5160" t="n">
        <v>1</v>
      </c>
      <c r="O5160" t="n">
        <v>2</v>
      </c>
      <c r="P5160" t="n">
        <v>2</v>
      </c>
      <c r="Q5160" t="n">
        <v>56</v>
      </c>
      <c r="R5160" s="15" t="n">
        <v>765000</v>
      </c>
      <c r="S5160" s="15" t="n">
        <v>0</v>
      </c>
      <c r="T5160" s="15" t="n">
        <v>765000</v>
      </c>
      <c r="U5160" s="15" t="n">
        <v>349200</v>
      </c>
      <c r="V5160">
        <f>IFERROR(VLOOKUP(D5160,Tablas_Equivalencia!$A$3:$B$8,2,FALSE),"Sin dato")</f>
        <v/>
      </c>
      <c r="W5160">
        <f>IFERROR(VLOOKUP(L5160,Tablas_Equivalencia!$D$3:$E$9,2,FALSE),"Sin dato")</f>
        <v/>
      </c>
      <c r="X5160">
        <f>IF(I5160=1,"Varón","Mujer")</f>
        <v/>
      </c>
      <c r="Y5160">
        <f>IFERROR(VLOOKUP(M5160,Tablas_Equivalencia!$G$3:$H$6,2,FALSE),"Sin dato")</f>
        <v/>
      </c>
      <c r="Z5160">
        <f>IF(J5160&lt;=24,"18-24","25-29")</f>
        <v/>
      </c>
      <c r="AA5160">
        <f>IF(M5160&lt;&gt;1,"",IF(P5160=2,1,0))</f>
        <v/>
      </c>
      <c r="AB5160">
        <f>IF(M5160&lt;&gt;1,"",IF(O5160&gt;=2,1,0))</f>
        <v/>
      </c>
      <c r="AC5160">
        <f>IF(M5160&lt;&gt;1,"",IF(OR(Q5160=999,Q5160=""),"",IF(OR(Q5160&lt;35,Q5160&gt;48),1,0)))</f>
        <v/>
      </c>
      <c r="AD5160">
        <f>IF(COUNT(AA5160:AC5160)&lt;3,"",SUM(AA5160:AC5160))</f>
        <v/>
      </c>
      <c r="AE5160">
        <f>IF(L5160&gt;=4,2,IF(L5160&gt;=2,1,0))</f>
        <v/>
      </c>
      <c r="AF5160">
        <f>IF(L5160&gt;=5,1,0)</f>
        <v/>
      </c>
      <c r="AG5160">
        <f>AE5160+AF5160</f>
        <v/>
      </c>
      <c r="AH5160" s="15">
        <f>IF(M5160&lt;&gt;1,"",IF(OR(R5160=-9,R5160=""),"",R5160))</f>
        <v/>
      </c>
      <c r="AI5160">
        <f>IF(M5160&lt;&gt;1,"",IF(OR(Q5160=999,Q5160=""),"",Q5160))</f>
        <v/>
      </c>
    </row>
    <row r="5161">
      <c r="A5161" t="inlineStr">
        <is>
          <t>TQRMNOP127876</t>
        </is>
      </c>
      <c r="B5161" t="n">
        <v>2025</v>
      </c>
      <c r="C5161" t="n">
        <v>1</v>
      </c>
      <c r="D5161" t="n">
        <v>43</v>
      </c>
      <c r="E5161" t="inlineStr">
        <is>
          <t>N</t>
        </is>
      </c>
      <c r="F5161" t="n">
        <v>29</v>
      </c>
      <c r="G5161" t="n">
        <v>1473</v>
      </c>
      <c r="H5161" t="n">
        <v>3</v>
      </c>
      <c r="I5161" t="n">
        <v>1</v>
      </c>
      <c r="J5161" t="n">
        <v>22</v>
      </c>
      <c r="K5161" t="n">
        <v>2</v>
      </c>
      <c r="L5161" t="n">
        <v>5</v>
      </c>
      <c r="M5161" t="n">
        <v>1</v>
      </c>
      <c r="N5161" t="n">
        <v>3</v>
      </c>
      <c r="O5161" t="n">
        <v>1</v>
      </c>
      <c r="P5161" t="n">
        <v>1</v>
      </c>
      <c r="Q5161" t="n">
        <v>37</v>
      </c>
      <c r="R5161" s="15" t="n">
        <v>494000</v>
      </c>
      <c r="S5161" s="15" t="n">
        <v>0</v>
      </c>
      <c r="T5161" s="15" t="n">
        <v>494000</v>
      </c>
      <c r="U5161" s="15" t="n">
        <v>109100</v>
      </c>
      <c r="V5161">
        <f>IFERROR(VLOOKUP(D5161,Tablas_Equivalencia!$A$3:$B$8,2,FALSE),"Sin dato")</f>
        <v/>
      </c>
      <c r="W5161">
        <f>IFERROR(VLOOKUP(L5161,Tablas_Equivalencia!$D$3:$E$9,2,FALSE),"Sin dato")</f>
        <v/>
      </c>
      <c r="X5161">
        <f>IF(I5161=1,"Varón","Mujer")</f>
        <v/>
      </c>
      <c r="Y5161">
        <f>IFERROR(VLOOKUP(M5161,Tablas_Equivalencia!$G$3:$H$6,2,FALSE),"Sin dato")</f>
        <v/>
      </c>
      <c r="Z5161">
        <f>IF(J5161&lt;=24,"18-24","25-29")</f>
        <v/>
      </c>
      <c r="AA5161">
        <f>IF(M5161&lt;&gt;1,"",IF(P5161=2,1,0))</f>
        <v/>
      </c>
      <c r="AB5161">
        <f>IF(M5161&lt;&gt;1,"",IF(O5161&gt;=2,1,0))</f>
        <v/>
      </c>
      <c r="AC5161">
        <f>IF(M5161&lt;&gt;1,"",IF(OR(Q5161=999,Q5161=""),"",IF(OR(Q5161&lt;35,Q5161&gt;48),1,0)))</f>
        <v/>
      </c>
      <c r="AD5161">
        <f>IF(COUNT(AA5161:AC5161)&lt;3,"",SUM(AA5161:AC5161))</f>
        <v/>
      </c>
      <c r="AE5161">
        <f>IF(L5161&gt;=4,2,IF(L5161&gt;=2,1,0))</f>
        <v/>
      </c>
      <c r="AF5161">
        <f>IF(L5161&gt;=5,1,0)</f>
        <v/>
      </c>
      <c r="AG5161">
        <f>AE5161+AF5161</f>
        <v/>
      </c>
      <c r="AH5161" s="15">
        <f>IF(M5161&lt;&gt;1,"",IF(OR(R5161=-9,R5161=""),"",R5161))</f>
        <v/>
      </c>
      <c r="AI5161">
        <f>IF(M5161&lt;&gt;1,"",IF(OR(Q5161=999,Q5161=""),"",Q5161))</f>
        <v/>
      </c>
    </row>
    <row r="5162">
      <c r="A5162" t="inlineStr">
        <is>
          <t>TQRMNOP127877</t>
        </is>
      </c>
      <c r="B5162" t="n">
        <v>2025</v>
      </c>
      <c r="C5162" t="n">
        <v>1</v>
      </c>
      <c r="D5162" t="n">
        <v>43</v>
      </c>
      <c r="E5162" t="inlineStr">
        <is>
          <t>S</t>
        </is>
      </c>
      <c r="F5162" t="n">
        <v>36</v>
      </c>
      <c r="G5162" t="n">
        <v>1206</v>
      </c>
      <c r="H5162" t="n">
        <v>3</v>
      </c>
      <c r="I5162" t="n">
        <v>1</v>
      </c>
      <c r="J5162" t="n">
        <v>25</v>
      </c>
      <c r="K5162" t="n">
        <v>2</v>
      </c>
      <c r="L5162" t="n">
        <v>3</v>
      </c>
      <c r="M5162" t="n">
        <v>1</v>
      </c>
      <c r="N5162" t="n">
        <v>3</v>
      </c>
      <c r="O5162" t="n">
        <v>1</v>
      </c>
      <c r="P5162" t="n">
        <v>2</v>
      </c>
      <c r="Q5162" t="n">
        <v>42</v>
      </c>
      <c r="R5162" s="15" t="n">
        <v>490000</v>
      </c>
      <c r="S5162" s="15" t="n">
        <v>0</v>
      </c>
      <c r="T5162" s="15" t="n">
        <v>490000</v>
      </c>
      <c r="U5162" s="15" t="n">
        <v>120100</v>
      </c>
      <c r="V5162">
        <f>IFERROR(VLOOKUP(D5162,Tablas_Equivalencia!$A$3:$B$8,2,FALSE),"Sin dato")</f>
        <v/>
      </c>
      <c r="W5162">
        <f>IFERROR(VLOOKUP(L5162,Tablas_Equivalencia!$D$3:$E$9,2,FALSE),"Sin dato")</f>
        <v/>
      </c>
      <c r="X5162">
        <f>IF(I5162=1,"Varón","Mujer")</f>
        <v/>
      </c>
      <c r="Y5162">
        <f>IFERROR(VLOOKUP(M5162,Tablas_Equivalencia!$G$3:$H$6,2,FALSE),"Sin dato")</f>
        <v/>
      </c>
      <c r="Z5162">
        <f>IF(J5162&lt;=24,"18-24","25-29")</f>
        <v/>
      </c>
      <c r="AA5162">
        <f>IF(M5162&lt;&gt;1,"",IF(P5162=2,1,0))</f>
        <v/>
      </c>
      <c r="AB5162">
        <f>IF(M5162&lt;&gt;1,"",IF(O5162&gt;=2,1,0))</f>
        <v/>
      </c>
      <c r="AC5162">
        <f>IF(M5162&lt;&gt;1,"",IF(OR(Q5162=999,Q5162=""),"",IF(OR(Q5162&lt;35,Q5162&gt;48),1,0)))</f>
        <v/>
      </c>
      <c r="AD5162">
        <f>IF(COUNT(AA5162:AC5162)&lt;3,"",SUM(AA5162:AC5162))</f>
        <v/>
      </c>
      <c r="AE5162">
        <f>IF(L5162&gt;=4,2,IF(L5162&gt;=2,1,0))</f>
        <v/>
      </c>
      <c r="AF5162">
        <f>IF(L5162&gt;=5,1,0)</f>
        <v/>
      </c>
      <c r="AG5162">
        <f>AE5162+AF5162</f>
        <v/>
      </c>
      <c r="AH5162" s="15">
        <f>IF(M5162&lt;&gt;1,"",IF(OR(R5162=-9,R5162=""),"",R5162))</f>
        <v/>
      </c>
      <c r="AI5162">
        <f>IF(M5162&lt;&gt;1,"",IF(OR(Q5162=999,Q5162=""),"",Q5162))</f>
        <v/>
      </c>
    </row>
    <row r="5163">
      <c r="A5163" t="inlineStr">
        <is>
          <t>TQRMNOP127894</t>
        </is>
      </c>
      <c r="B5163" t="n">
        <v>2025</v>
      </c>
      <c r="C5163" t="n">
        <v>1</v>
      </c>
      <c r="D5163" t="n">
        <v>44</v>
      </c>
      <c r="E5163" t="inlineStr">
        <is>
          <t>S</t>
        </is>
      </c>
      <c r="F5163" t="n">
        <v>13</v>
      </c>
      <c r="G5163" t="n">
        <v>2155</v>
      </c>
      <c r="H5163" t="n">
        <v>2</v>
      </c>
      <c r="I5163" t="n">
        <v>2</v>
      </c>
      <c r="J5163" t="n">
        <v>22</v>
      </c>
      <c r="K5163" t="n">
        <v>1</v>
      </c>
      <c r="L5163" t="n">
        <v>4</v>
      </c>
      <c r="M5163" t="n">
        <v>1</v>
      </c>
      <c r="N5163" t="n">
        <v>3</v>
      </c>
      <c r="O5163" t="n">
        <v>2</v>
      </c>
      <c r="P5163" t="n">
        <v>2</v>
      </c>
      <c r="Q5163" t="n">
        <v>6</v>
      </c>
      <c r="R5163" s="15" t="n">
        <v>269000</v>
      </c>
      <c r="S5163" s="15" t="n">
        <v>0</v>
      </c>
      <c r="T5163" s="15" t="n">
        <v>269000</v>
      </c>
      <c r="U5163" s="15" t="n">
        <v>96800</v>
      </c>
      <c r="V5163">
        <f>IFERROR(VLOOKUP(D5163,Tablas_Equivalencia!$A$3:$B$8,2,FALSE),"Sin dato")</f>
        <v/>
      </c>
      <c r="W5163">
        <f>IFERROR(VLOOKUP(L5163,Tablas_Equivalencia!$D$3:$E$9,2,FALSE),"Sin dato")</f>
        <v/>
      </c>
      <c r="X5163">
        <f>IF(I5163=1,"Varón","Mujer")</f>
        <v/>
      </c>
      <c r="Y5163">
        <f>IFERROR(VLOOKUP(M5163,Tablas_Equivalencia!$G$3:$H$6,2,FALSE),"Sin dato")</f>
        <v/>
      </c>
      <c r="Z5163">
        <f>IF(J5163&lt;=24,"18-24","25-29")</f>
        <v/>
      </c>
      <c r="AA5163">
        <f>IF(M5163&lt;&gt;1,"",IF(P5163=2,1,0))</f>
        <v/>
      </c>
      <c r="AB5163">
        <f>IF(M5163&lt;&gt;1,"",IF(O5163&gt;=2,1,0))</f>
        <v/>
      </c>
      <c r="AC5163">
        <f>IF(M5163&lt;&gt;1,"",IF(OR(Q5163=999,Q5163=""),"",IF(OR(Q5163&lt;35,Q5163&gt;48),1,0)))</f>
        <v/>
      </c>
      <c r="AD5163">
        <f>IF(COUNT(AA5163:AC5163)&lt;3,"",SUM(AA5163:AC5163))</f>
        <v/>
      </c>
      <c r="AE5163">
        <f>IF(L5163&gt;=4,2,IF(L5163&gt;=2,1,0))</f>
        <v/>
      </c>
      <c r="AF5163">
        <f>IF(L5163&gt;=5,1,0)</f>
        <v/>
      </c>
      <c r="AG5163">
        <f>AE5163+AF5163</f>
        <v/>
      </c>
      <c r="AH5163" s="15">
        <f>IF(M5163&lt;&gt;1,"",IF(OR(R5163=-9,R5163=""),"",R5163))</f>
        <v/>
      </c>
      <c r="AI5163">
        <f>IF(M5163&lt;&gt;1,"",IF(OR(Q5163=999,Q5163=""),"",Q5163))</f>
        <v/>
      </c>
    </row>
    <row r="5164">
      <c r="A5164" t="inlineStr">
        <is>
          <t>TQRMNOP127895</t>
        </is>
      </c>
      <c r="B5164" t="n">
        <v>2025</v>
      </c>
      <c r="C5164" t="n">
        <v>1</v>
      </c>
      <c r="D5164" t="n">
        <v>42</v>
      </c>
      <c r="E5164" t="inlineStr">
        <is>
          <t>N</t>
        </is>
      </c>
      <c r="F5164" t="n">
        <v>27</v>
      </c>
      <c r="G5164" t="n">
        <v>421</v>
      </c>
      <c r="H5164" t="n">
        <v>3</v>
      </c>
      <c r="I5164" t="n">
        <v>2</v>
      </c>
      <c r="J5164" t="n">
        <v>20</v>
      </c>
      <c r="K5164" t="n">
        <v>2</v>
      </c>
      <c r="L5164" t="n">
        <v>2</v>
      </c>
      <c r="M5164" t="n">
        <v>1</v>
      </c>
      <c r="N5164" t="n">
        <v>3</v>
      </c>
      <c r="O5164" t="n">
        <v>2</v>
      </c>
      <c r="P5164" t="n">
        <v>2</v>
      </c>
      <c r="Q5164" t="n">
        <v>24</v>
      </c>
      <c r="R5164" s="15" t="n">
        <v>182000</v>
      </c>
      <c r="S5164" s="15" t="n">
        <v>0</v>
      </c>
      <c r="T5164" s="15" t="n">
        <v>182000</v>
      </c>
      <c r="U5164" s="15" t="n">
        <v>180700</v>
      </c>
      <c r="V5164">
        <f>IFERROR(VLOOKUP(D5164,Tablas_Equivalencia!$A$3:$B$8,2,FALSE),"Sin dato")</f>
        <v/>
      </c>
      <c r="W5164">
        <f>IFERROR(VLOOKUP(L5164,Tablas_Equivalencia!$D$3:$E$9,2,FALSE),"Sin dato")</f>
        <v/>
      </c>
      <c r="X5164">
        <f>IF(I5164=1,"Varón","Mujer")</f>
        <v/>
      </c>
      <c r="Y5164">
        <f>IFERROR(VLOOKUP(M5164,Tablas_Equivalencia!$G$3:$H$6,2,FALSE),"Sin dato")</f>
        <v/>
      </c>
      <c r="Z5164">
        <f>IF(J5164&lt;=24,"18-24","25-29")</f>
        <v/>
      </c>
      <c r="AA5164">
        <f>IF(M5164&lt;&gt;1,"",IF(P5164=2,1,0))</f>
        <v/>
      </c>
      <c r="AB5164">
        <f>IF(M5164&lt;&gt;1,"",IF(O5164&gt;=2,1,0))</f>
        <v/>
      </c>
      <c r="AC5164">
        <f>IF(M5164&lt;&gt;1,"",IF(OR(Q5164=999,Q5164=""),"",IF(OR(Q5164&lt;35,Q5164&gt;48),1,0)))</f>
        <v/>
      </c>
      <c r="AD5164">
        <f>IF(COUNT(AA5164:AC5164)&lt;3,"",SUM(AA5164:AC5164))</f>
        <v/>
      </c>
      <c r="AE5164">
        <f>IF(L5164&gt;=4,2,IF(L5164&gt;=2,1,0))</f>
        <v/>
      </c>
      <c r="AF5164">
        <f>IF(L5164&gt;=5,1,0)</f>
        <v/>
      </c>
      <c r="AG5164">
        <f>AE5164+AF5164</f>
        <v/>
      </c>
      <c r="AH5164" s="15">
        <f>IF(M5164&lt;&gt;1,"",IF(OR(R5164=-9,R5164=""),"",R5164))</f>
        <v/>
      </c>
      <c r="AI5164">
        <f>IF(M5164&lt;&gt;1,"",IF(OR(Q5164=999,Q5164=""),"",Q5164))</f>
        <v/>
      </c>
    </row>
    <row r="5165">
      <c r="A5165" t="inlineStr">
        <is>
          <t>TQRMNOP127904</t>
        </is>
      </c>
      <c r="B5165" t="n">
        <v>2025</v>
      </c>
      <c r="C5165" t="n">
        <v>1</v>
      </c>
      <c r="D5165" t="n">
        <v>43</v>
      </c>
      <c r="E5165" t="inlineStr">
        <is>
          <t>S</t>
        </is>
      </c>
      <c r="F5165" t="n">
        <v>36</v>
      </c>
      <c r="G5165" t="n">
        <v>1167</v>
      </c>
      <c r="H5165" t="n">
        <v>3</v>
      </c>
      <c r="I5165" t="n">
        <v>2</v>
      </c>
      <c r="J5165" t="n">
        <v>19</v>
      </c>
      <c r="K5165" t="n">
        <v>1</v>
      </c>
      <c r="L5165" t="n">
        <v>5</v>
      </c>
      <c r="M5165" t="n">
        <v>3</v>
      </c>
      <c r="R5165" s="15" t="n">
        <v>0</v>
      </c>
      <c r="S5165" s="15" t="n">
        <v>305000</v>
      </c>
      <c r="T5165" s="15" t="n">
        <v>305000</v>
      </c>
      <c r="U5165" s="15" t="n">
        <v>165900</v>
      </c>
      <c r="V5165">
        <f>IFERROR(VLOOKUP(D5165,Tablas_Equivalencia!$A$3:$B$8,2,FALSE),"Sin dato")</f>
        <v/>
      </c>
      <c r="W5165">
        <f>IFERROR(VLOOKUP(L5165,Tablas_Equivalencia!$D$3:$E$9,2,FALSE),"Sin dato")</f>
        <v/>
      </c>
      <c r="X5165">
        <f>IF(I5165=1,"Varón","Mujer")</f>
        <v/>
      </c>
      <c r="Y5165">
        <f>IFERROR(VLOOKUP(M5165,Tablas_Equivalencia!$G$3:$H$6,2,FALSE),"Sin dato")</f>
        <v/>
      </c>
      <c r="Z5165">
        <f>IF(J5165&lt;=24,"18-24","25-29")</f>
        <v/>
      </c>
      <c r="AA5165">
        <f>IF(M5165&lt;&gt;1,"",IF(P5165=2,1,0))</f>
        <v/>
      </c>
      <c r="AB5165">
        <f>IF(M5165&lt;&gt;1,"",IF(O5165&gt;=2,1,0))</f>
        <v/>
      </c>
      <c r="AC5165">
        <f>IF(M5165&lt;&gt;1,"",IF(OR(Q5165=999,Q5165=""),"",IF(OR(Q5165&lt;35,Q5165&gt;48),1,0)))</f>
        <v/>
      </c>
      <c r="AD5165">
        <f>IF(COUNT(AA5165:AC5165)&lt;3,"",SUM(AA5165:AC5165))</f>
        <v/>
      </c>
      <c r="AE5165">
        <f>IF(L5165&gt;=4,2,IF(L5165&gt;=2,1,0))</f>
        <v/>
      </c>
      <c r="AF5165">
        <f>IF(L5165&gt;=5,1,0)</f>
        <v/>
      </c>
      <c r="AG5165">
        <f>AE5165+AF5165</f>
        <v/>
      </c>
      <c r="AH5165" s="15">
        <f>IF(M5165&lt;&gt;1,"",IF(OR(R5165=-9,R5165=""),"",R5165))</f>
        <v/>
      </c>
      <c r="AI5165">
        <f>IF(M5165&lt;&gt;1,"",IF(OR(Q5165=999,Q5165=""),"",Q5165))</f>
        <v/>
      </c>
    </row>
    <row r="5166">
      <c r="A5166" t="inlineStr">
        <is>
          <t>TQRMNOP127906</t>
        </is>
      </c>
      <c r="B5166" t="n">
        <v>2025</v>
      </c>
      <c r="C5166" t="n">
        <v>1</v>
      </c>
      <c r="D5166" t="n">
        <v>1</v>
      </c>
      <c r="E5166" t="inlineStr">
        <is>
          <t>S</t>
        </is>
      </c>
      <c r="F5166" t="n">
        <v>33</v>
      </c>
      <c r="G5166" t="n">
        <v>651</v>
      </c>
      <c r="H5166" t="n">
        <v>2</v>
      </c>
      <c r="I5166" t="n">
        <v>1</v>
      </c>
      <c r="J5166" t="n">
        <v>24</v>
      </c>
      <c r="K5166" t="n">
        <v>2</v>
      </c>
      <c r="L5166" t="n">
        <v>3</v>
      </c>
      <c r="M5166" t="n">
        <v>3</v>
      </c>
      <c r="R5166" s="15" t="n">
        <v>0</v>
      </c>
      <c r="S5166" s="15" t="n">
        <v>0</v>
      </c>
      <c r="T5166" s="15" t="n">
        <v>0</v>
      </c>
      <c r="U5166" s="15" t="n">
        <v>301400</v>
      </c>
      <c r="V5166">
        <f>IFERROR(VLOOKUP(D5166,Tablas_Equivalencia!$A$3:$B$8,2,FALSE),"Sin dato")</f>
        <v/>
      </c>
      <c r="W5166">
        <f>IFERROR(VLOOKUP(L5166,Tablas_Equivalencia!$D$3:$E$9,2,FALSE),"Sin dato")</f>
        <v/>
      </c>
      <c r="X5166">
        <f>IF(I5166=1,"Varón","Mujer")</f>
        <v/>
      </c>
      <c r="Y5166">
        <f>IFERROR(VLOOKUP(M5166,Tablas_Equivalencia!$G$3:$H$6,2,FALSE),"Sin dato")</f>
        <v/>
      </c>
      <c r="Z5166">
        <f>IF(J5166&lt;=24,"18-24","25-29")</f>
        <v/>
      </c>
      <c r="AA5166">
        <f>IF(M5166&lt;&gt;1,"",IF(P5166=2,1,0))</f>
        <v/>
      </c>
      <c r="AB5166">
        <f>IF(M5166&lt;&gt;1,"",IF(O5166&gt;=2,1,0))</f>
        <v/>
      </c>
      <c r="AC5166">
        <f>IF(M5166&lt;&gt;1,"",IF(OR(Q5166=999,Q5166=""),"",IF(OR(Q5166&lt;35,Q5166&gt;48),1,0)))</f>
        <v/>
      </c>
      <c r="AD5166">
        <f>IF(COUNT(AA5166:AC5166)&lt;3,"",SUM(AA5166:AC5166))</f>
        <v/>
      </c>
      <c r="AE5166">
        <f>IF(L5166&gt;=4,2,IF(L5166&gt;=2,1,0))</f>
        <v/>
      </c>
      <c r="AF5166">
        <f>IF(L5166&gt;=5,1,0)</f>
        <v/>
      </c>
      <c r="AG5166">
        <f>AE5166+AF5166</f>
        <v/>
      </c>
      <c r="AH5166" s="15">
        <f>IF(M5166&lt;&gt;1,"",IF(OR(R5166=-9,R5166=""),"",R5166))</f>
        <v/>
      </c>
      <c r="AI5166">
        <f>IF(M5166&lt;&gt;1,"",IF(OR(Q5166=999,Q5166=""),"",Q5166))</f>
        <v/>
      </c>
    </row>
    <row r="5167">
      <c r="A5167" t="inlineStr">
        <is>
          <t>TQRMNOP127912</t>
        </is>
      </c>
      <c r="B5167" t="n">
        <v>2025</v>
      </c>
      <c r="C5167" t="n">
        <v>1</v>
      </c>
      <c r="D5167" t="n">
        <v>43</v>
      </c>
      <c r="E5167" t="inlineStr">
        <is>
          <t>N</t>
        </is>
      </c>
      <c r="F5167" t="n">
        <v>29</v>
      </c>
      <c r="G5167" t="n">
        <v>927</v>
      </c>
      <c r="H5167" t="n">
        <v>10</v>
      </c>
      <c r="I5167" t="n">
        <v>1</v>
      </c>
      <c r="J5167" t="n">
        <v>27</v>
      </c>
      <c r="K5167" t="n">
        <v>1</v>
      </c>
      <c r="L5167" t="n">
        <v>5</v>
      </c>
      <c r="M5167" t="n">
        <v>1</v>
      </c>
      <c r="N5167" t="n">
        <v>3</v>
      </c>
      <c r="O5167" t="n">
        <v>1</v>
      </c>
      <c r="P5167" t="n">
        <v>2</v>
      </c>
      <c r="Q5167" t="n">
        <v>34</v>
      </c>
      <c r="R5167" s="15" t="n">
        <v>334000</v>
      </c>
      <c r="S5167" s="15" t="n">
        <v>93000</v>
      </c>
      <c r="T5167" s="15" t="n">
        <v>427000</v>
      </c>
      <c r="U5167" s="15" t="n">
        <v>86200</v>
      </c>
      <c r="V5167">
        <f>IFERROR(VLOOKUP(D5167,Tablas_Equivalencia!$A$3:$B$8,2,FALSE),"Sin dato")</f>
        <v/>
      </c>
      <c r="W5167">
        <f>IFERROR(VLOOKUP(L5167,Tablas_Equivalencia!$D$3:$E$9,2,FALSE),"Sin dato")</f>
        <v/>
      </c>
      <c r="X5167">
        <f>IF(I5167=1,"Varón","Mujer")</f>
        <v/>
      </c>
      <c r="Y5167">
        <f>IFERROR(VLOOKUP(M5167,Tablas_Equivalencia!$G$3:$H$6,2,FALSE),"Sin dato")</f>
        <v/>
      </c>
      <c r="Z5167">
        <f>IF(J5167&lt;=24,"18-24","25-29")</f>
        <v/>
      </c>
      <c r="AA5167">
        <f>IF(M5167&lt;&gt;1,"",IF(P5167=2,1,0))</f>
        <v/>
      </c>
      <c r="AB5167">
        <f>IF(M5167&lt;&gt;1,"",IF(O5167&gt;=2,1,0))</f>
        <v/>
      </c>
      <c r="AC5167">
        <f>IF(M5167&lt;&gt;1,"",IF(OR(Q5167=999,Q5167=""),"",IF(OR(Q5167&lt;35,Q5167&gt;48),1,0)))</f>
        <v/>
      </c>
      <c r="AD5167">
        <f>IF(COUNT(AA5167:AC5167)&lt;3,"",SUM(AA5167:AC5167))</f>
        <v/>
      </c>
      <c r="AE5167">
        <f>IF(L5167&gt;=4,2,IF(L5167&gt;=2,1,0))</f>
        <v/>
      </c>
      <c r="AF5167">
        <f>IF(L5167&gt;=5,1,0)</f>
        <v/>
      </c>
      <c r="AG5167">
        <f>AE5167+AF5167</f>
        <v/>
      </c>
      <c r="AH5167" s="15">
        <f>IF(M5167&lt;&gt;1,"",IF(OR(R5167=-9,R5167=""),"",R5167))</f>
        <v/>
      </c>
      <c r="AI5167">
        <f>IF(M5167&lt;&gt;1,"",IF(OR(Q5167=999,Q5167=""),"",Q5167))</f>
        <v/>
      </c>
    </row>
    <row r="5168">
      <c r="A5168" t="inlineStr">
        <is>
          <t>TQRMNOP127915</t>
        </is>
      </c>
      <c r="B5168" t="n">
        <v>2025</v>
      </c>
      <c r="C5168" t="n">
        <v>1</v>
      </c>
      <c r="D5168" t="n">
        <v>1</v>
      </c>
      <c r="E5168" t="inlineStr">
        <is>
          <t>S</t>
        </is>
      </c>
      <c r="F5168" t="n">
        <v>33</v>
      </c>
      <c r="G5168" t="n">
        <v>1410</v>
      </c>
      <c r="H5168" t="n">
        <v>3</v>
      </c>
      <c r="I5168" t="n">
        <v>1</v>
      </c>
      <c r="J5168" t="n">
        <v>25</v>
      </c>
      <c r="K5168" t="n">
        <v>2</v>
      </c>
      <c r="L5168" t="n">
        <v>6</v>
      </c>
      <c r="M5168" t="n">
        <v>1</v>
      </c>
      <c r="N5168" t="n">
        <v>3</v>
      </c>
      <c r="O5168" t="n">
        <v>1</v>
      </c>
      <c r="P5168" t="n">
        <v>1</v>
      </c>
      <c r="Q5168" t="n">
        <v>38</v>
      </c>
      <c r="R5168" s="15" t="n">
        <v>691000</v>
      </c>
      <c r="S5168" s="15" t="n">
        <v>0</v>
      </c>
      <c r="T5168" s="15" t="n">
        <v>691000</v>
      </c>
      <c r="U5168" s="15" t="n">
        <v>93300</v>
      </c>
      <c r="V5168">
        <f>IFERROR(VLOOKUP(D5168,Tablas_Equivalencia!$A$3:$B$8,2,FALSE),"Sin dato")</f>
        <v/>
      </c>
      <c r="W5168">
        <f>IFERROR(VLOOKUP(L5168,Tablas_Equivalencia!$D$3:$E$9,2,FALSE),"Sin dato")</f>
        <v/>
      </c>
      <c r="X5168">
        <f>IF(I5168=1,"Varón","Mujer")</f>
        <v/>
      </c>
      <c r="Y5168">
        <f>IFERROR(VLOOKUP(M5168,Tablas_Equivalencia!$G$3:$H$6,2,FALSE),"Sin dato")</f>
        <v/>
      </c>
      <c r="Z5168">
        <f>IF(J5168&lt;=24,"18-24","25-29")</f>
        <v/>
      </c>
      <c r="AA5168">
        <f>IF(M5168&lt;&gt;1,"",IF(P5168=2,1,0))</f>
        <v/>
      </c>
      <c r="AB5168">
        <f>IF(M5168&lt;&gt;1,"",IF(O5168&gt;=2,1,0))</f>
        <v/>
      </c>
      <c r="AC5168">
        <f>IF(M5168&lt;&gt;1,"",IF(OR(Q5168=999,Q5168=""),"",IF(OR(Q5168&lt;35,Q5168&gt;48),1,0)))</f>
        <v/>
      </c>
      <c r="AD5168">
        <f>IF(COUNT(AA5168:AC5168)&lt;3,"",SUM(AA5168:AC5168))</f>
        <v/>
      </c>
      <c r="AE5168">
        <f>IF(L5168&gt;=4,2,IF(L5168&gt;=2,1,0))</f>
        <v/>
      </c>
      <c r="AF5168">
        <f>IF(L5168&gt;=5,1,0)</f>
        <v/>
      </c>
      <c r="AG5168">
        <f>AE5168+AF5168</f>
        <v/>
      </c>
      <c r="AH5168" s="15">
        <f>IF(M5168&lt;&gt;1,"",IF(OR(R5168=-9,R5168=""),"",R5168))</f>
        <v/>
      </c>
      <c r="AI5168">
        <f>IF(M5168&lt;&gt;1,"",IF(OR(Q5168=999,Q5168=""),"",Q5168))</f>
        <v/>
      </c>
    </row>
    <row r="5169">
      <c r="A5169" t="inlineStr">
        <is>
          <t>TQRMNOP127921</t>
        </is>
      </c>
      <c r="B5169" t="n">
        <v>2025</v>
      </c>
      <c r="C5169" t="n">
        <v>1</v>
      </c>
      <c r="D5169" t="n">
        <v>1</v>
      </c>
      <c r="E5169" t="inlineStr">
        <is>
          <t>S</t>
        </is>
      </c>
      <c r="F5169" t="n">
        <v>33</v>
      </c>
      <c r="G5169" t="n">
        <v>1021</v>
      </c>
      <c r="H5169" t="n">
        <v>1</v>
      </c>
      <c r="I5169" t="n">
        <v>2</v>
      </c>
      <c r="J5169" t="n">
        <v>21</v>
      </c>
      <c r="K5169" t="n">
        <v>1</v>
      </c>
      <c r="L5169" t="n">
        <v>5</v>
      </c>
      <c r="M5169" t="n">
        <v>3</v>
      </c>
      <c r="R5169" s="15" t="n">
        <v>0</v>
      </c>
      <c r="S5169" s="15" t="n">
        <v>0</v>
      </c>
      <c r="T5169" s="15" t="n">
        <v>0</v>
      </c>
      <c r="U5169" s="15" t="n">
        <v>117300</v>
      </c>
      <c r="V5169">
        <f>IFERROR(VLOOKUP(D5169,Tablas_Equivalencia!$A$3:$B$8,2,FALSE),"Sin dato")</f>
        <v/>
      </c>
      <c r="W5169">
        <f>IFERROR(VLOOKUP(L5169,Tablas_Equivalencia!$D$3:$E$9,2,FALSE),"Sin dato")</f>
        <v/>
      </c>
      <c r="X5169">
        <f>IF(I5169=1,"Varón","Mujer")</f>
        <v/>
      </c>
      <c r="Y5169">
        <f>IFERROR(VLOOKUP(M5169,Tablas_Equivalencia!$G$3:$H$6,2,FALSE),"Sin dato")</f>
        <v/>
      </c>
      <c r="Z5169">
        <f>IF(J5169&lt;=24,"18-24","25-29")</f>
        <v/>
      </c>
      <c r="AA5169">
        <f>IF(M5169&lt;&gt;1,"",IF(P5169=2,1,0))</f>
        <v/>
      </c>
      <c r="AB5169">
        <f>IF(M5169&lt;&gt;1,"",IF(O5169&gt;=2,1,0))</f>
        <v/>
      </c>
      <c r="AC5169">
        <f>IF(M5169&lt;&gt;1,"",IF(OR(Q5169=999,Q5169=""),"",IF(OR(Q5169&lt;35,Q5169&gt;48),1,0)))</f>
        <v/>
      </c>
      <c r="AD5169">
        <f>IF(COUNT(AA5169:AC5169)&lt;3,"",SUM(AA5169:AC5169))</f>
        <v/>
      </c>
      <c r="AE5169">
        <f>IF(L5169&gt;=4,2,IF(L5169&gt;=2,1,0))</f>
        <v/>
      </c>
      <c r="AF5169">
        <f>IF(L5169&gt;=5,1,0)</f>
        <v/>
      </c>
      <c r="AG5169">
        <f>AE5169+AF5169</f>
        <v/>
      </c>
      <c r="AH5169" s="15">
        <f>IF(M5169&lt;&gt;1,"",IF(OR(R5169=-9,R5169=""),"",R5169))</f>
        <v/>
      </c>
      <c r="AI5169">
        <f>IF(M5169&lt;&gt;1,"",IF(OR(Q5169=999,Q5169=""),"",Q5169))</f>
        <v/>
      </c>
    </row>
    <row r="5170">
      <c r="A5170" t="inlineStr">
        <is>
          <t>TQRMNOP127923</t>
        </is>
      </c>
      <c r="B5170" t="n">
        <v>2025</v>
      </c>
      <c r="C5170" t="n">
        <v>1</v>
      </c>
      <c r="D5170" t="n">
        <v>43</v>
      </c>
      <c r="E5170" t="inlineStr">
        <is>
          <t>S</t>
        </is>
      </c>
      <c r="F5170" t="n">
        <v>20</v>
      </c>
      <c r="G5170" t="n">
        <v>1409</v>
      </c>
      <c r="H5170" t="n">
        <v>10</v>
      </c>
      <c r="I5170" t="n">
        <v>2</v>
      </c>
      <c r="J5170" t="n">
        <v>28</v>
      </c>
      <c r="K5170" t="n">
        <v>1</v>
      </c>
      <c r="L5170" t="n">
        <v>4</v>
      </c>
      <c r="M5170" t="n">
        <v>3</v>
      </c>
      <c r="R5170" s="15" t="n">
        <v>0</v>
      </c>
      <c r="S5170" s="15" t="n">
        <v>21000</v>
      </c>
      <c r="T5170" s="15" t="n">
        <v>21000</v>
      </c>
      <c r="U5170" s="15" t="n">
        <v>69300</v>
      </c>
      <c r="V5170">
        <f>IFERROR(VLOOKUP(D5170,Tablas_Equivalencia!$A$3:$B$8,2,FALSE),"Sin dato")</f>
        <v/>
      </c>
      <c r="W5170">
        <f>IFERROR(VLOOKUP(L5170,Tablas_Equivalencia!$D$3:$E$9,2,FALSE),"Sin dato")</f>
        <v/>
      </c>
      <c r="X5170">
        <f>IF(I5170=1,"Varón","Mujer")</f>
        <v/>
      </c>
      <c r="Y5170">
        <f>IFERROR(VLOOKUP(M5170,Tablas_Equivalencia!$G$3:$H$6,2,FALSE),"Sin dato")</f>
        <v/>
      </c>
      <c r="Z5170">
        <f>IF(J5170&lt;=24,"18-24","25-29")</f>
        <v/>
      </c>
      <c r="AA5170">
        <f>IF(M5170&lt;&gt;1,"",IF(P5170=2,1,0))</f>
        <v/>
      </c>
      <c r="AB5170">
        <f>IF(M5170&lt;&gt;1,"",IF(O5170&gt;=2,1,0))</f>
        <v/>
      </c>
      <c r="AC5170">
        <f>IF(M5170&lt;&gt;1,"",IF(OR(Q5170=999,Q5170=""),"",IF(OR(Q5170&lt;35,Q5170&gt;48),1,0)))</f>
        <v/>
      </c>
      <c r="AD5170">
        <f>IF(COUNT(AA5170:AC5170)&lt;3,"",SUM(AA5170:AC5170))</f>
        <v/>
      </c>
      <c r="AE5170">
        <f>IF(L5170&gt;=4,2,IF(L5170&gt;=2,1,0))</f>
        <v/>
      </c>
      <c r="AF5170">
        <f>IF(L5170&gt;=5,1,0)</f>
        <v/>
      </c>
      <c r="AG5170">
        <f>AE5170+AF5170</f>
        <v/>
      </c>
      <c r="AH5170" s="15">
        <f>IF(M5170&lt;&gt;1,"",IF(OR(R5170=-9,R5170=""),"",R5170))</f>
        <v/>
      </c>
      <c r="AI5170">
        <f>IF(M5170&lt;&gt;1,"",IF(OR(Q5170=999,Q5170=""),"",Q5170))</f>
        <v/>
      </c>
    </row>
    <row r="5171">
      <c r="A5171" t="inlineStr">
        <is>
          <t>TQRMNOP127924</t>
        </is>
      </c>
      <c r="B5171" t="n">
        <v>2025</v>
      </c>
      <c r="C5171" t="n">
        <v>1</v>
      </c>
      <c r="D5171" t="n">
        <v>43</v>
      </c>
      <c r="E5171" t="inlineStr">
        <is>
          <t>S</t>
        </is>
      </c>
      <c r="F5171" t="n">
        <v>36</v>
      </c>
      <c r="G5171" t="n">
        <v>1137</v>
      </c>
      <c r="H5171" t="n">
        <v>3</v>
      </c>
      <c r="I5171" t="n">
        <v>1</v>
      </c>
      <c r="J5171" t="n">
        <v>27</v>
      </c>
      <c r="K5171" t="n">
        <v>1</v>
      </c>
      <c r="L5171" t="n">
        <v>5</v>
      </c>
      <c r="M5171" t="n">
        <v>1</v>
      </c>
      <c r="N5171" t="n">
        <v>2</v>
      </c>
      <c r="O5171" t="n">
        <v>2</v>
      </c>
      <c r="P5171" t="n">
        <v>2</v>
      </c>
      <c r="Q5171" t="n">
        <v>24</v>
      </c>
      <c r="R5171" s="15" t="n">
        <v>1213000</v>
      </c>
      <c r="S5171" s="15" t="n">
        <v>0</v>
      </c>
      <c r="T5171" s="15" t="n">
        <v>1213000</v>
      </c>
      <c r="U5171" s="15" t="n">
        <v>47400</v>
      </c>
      <c r="V5171">
        <f>IFERROR(VLOOKUP(D5171,Tablas_Equivalencia!$A$3:$B$8,2,FALSE),"Sin dato")</f>
        <v/>
      </c>
      <c r="W5171">
        <f>IFERROR(VLOOKUP(L5171,Tablas_Equivalencia!$D$3:$E$9,2,FALSE),"Sin dato")</f>
        <v/>
      </c>
      <c r="X5171">
        <f>IF(I5171=1,"Varón","Mujer")</f>
        <v/>
      </c>
      <c r="Y5171">
        <f>IFERROR(VLOOKUP(M5171,Tablas_Equivalencia!$G$3:$H$6,2,FALSE),"Sin dato")</f>
        <v/>
      </c>
      <c r="Z5171">
        <f>IF(J5171&lt;=24,"18-24","25-29")</f>
        <v/>
      </c>
      <c r="AA5171">
        <f>IF(M5171&lt;&gt;1,"",IF(P5171=2,1,0))</f>
        <v/>
      </c>
      <c r="AB5171">
        <f>IF(M5171&lt;&gt;1,"",IF(O5171&gt;=2,1,0))</f>
        <v/>
      </c>
      <c r="AC5171">
        <f>IF(M5171&lt;&gt;1,"",IF(OR(Q5171=999,Q5171=""),"",IF(OR(Q5171&lt;35,Q5171&gt;48),1,0)))</f>
        <v/>
      </c>
      <c r="AD5171">
        <f>IF(COUNT(AA5171:AC5171)&lt;3,"",SUM(AA5171:AC5171))</f>
        <v/>
      </c>
      <c r="AE5171">
        <f>IF(L5171&gt;=4,2,IF(L5171&gt;=2,1,0))</f>
        <v/>
      </c>
      <c r="AF5171">
        <f>IF(L5171&gt;=5,1,0)</f>
        <v/>
      </c>
      <c r="AG5171">
        <f>AE5171+AF5171</f>
        <v/>
      </c>
      <c r="AH5171" s="15">
        <f>IF(M5171&lt;&gt;1,"",IF(OR(R5171=-9,R5171=""),"",R5171))</f>
        <v/>
      </c>
      <c r="AI5171">
        <f>IF(M5171&lt;&gt;1,"",IF(OR(Q5171=999,Q5171=""),"",Q5171))</f>
        <v/>
      </c>
    </row>
    <row r="5172">
      <c r="A5172" t="inlineStr">
        <is>
          <t>TQRMNOP127935</t>
        </is>
      </c>
      <c r="B5172" t="n">
        <v>2025</v>
      </c>
      <c r="C5172" t="n">
        <v>1</v>
      </c>
      <c r="D5172" t="n">
        <v>43</v>
      </c>
      <c r="E5172" t="inlineStr">
        <is>
          <t>S</t>
        </is>
      </c>
      <c r="F5172" t="n">
        <v>20</v>
      </c>
      <c r="G5172" t="n">
        <v>1003</v>
      </c>
      <c r="H5172" t="n">
        <v>3</v>
      </c>
      <c r="I5172" t="n">
        <v>2</v>
      </c>
      <c r="J5172" t="n">
        <v>27</v>
      </c>
      <c r="K5172" t="n">
        <v>1</v>
      </c>
      <c r="L5172" t="n">
        <v>4</v>
      </c>
      <c r="M5172" t="n">
        <v>1</v>
      </c>
      <c r="N5172" t="n">
        <v>2</v>
      </c>
      <c r="O5172" t="n">
        <v>1</v>
      </c>
      <c r="P5172" t="n">
        <v>2</v>
      </c>
      <c r="Q5172" t="n">
        <v>34</v>
      </c>
      <c r="R5172" s="15" t="n">
        <v>697000</v>
      </c>
      <c r="S5172" s="15" t="n">
        <v>0</v>
      </c>
      <c r="T5172" s="15" t="n">
        <v>697000</v>
      </c>
      <c r="U5172" s="15" t="n">
        <v>193600</v>
      </c>
      <c r="V5172">
        <f>IFERROR(VLOOKUP(D5172,Tablas_Equivalencia!$A$3:$B$8,2,FALSE),"Sin dato")</f>
        <v/>
      </c>
      <c r="W5172">
        <f>IFERROR(VLOOKUP(L5172,Tablas_Equivalencia!$D$3:$E$9,2,FALSE),"Sin dato")</f>
        <v/>
      </c>
      <c r="X5172">
        <f>IF(I5172=1,"Varón","Mujer")</f>
        <v/>
      </c>
      <c r="Y5172">
        <f>IFERROR(VLOOKUP(M5172,Tablas_Equivalencia!$G$3:$H$6,2,FALSE),"Sin dato")</f>
        <v/>
      </c>
      <c r="Z5172">
        <f>IF(J5172&lt;=24,"18-24","25-29")</f>
        <v/>
      </c>
      <c r="AA5172">
        <f>IF(M5172&lt;&gt;1,"",IF(P5172=2,1,0))</f>
        <v/>
      </c>
      <c r="AB5172">
        <f>IF(M5172&lt;&gt;1,"",IF(O5172&gt;=2,1,0))</f>
        <v/>
      </c>
      <c r="AC5172">
        <f>IF(M5172&lt;&gt;1,"",IF(OR(Q5172=999,Q5172=""),"",IF(OR(Q5172&lt;35,Q5172&gt;48),1,0)))</f>
        <v/>
      </c>
      <c r="AD5172">
        <f>IF(COUNT(AA5172:AC5172)&lt;3,"",SUM(AA5172:AC5172))</f>
        <v/>
      </c>
      <c r="AE5172">
        <f>IF(L5172&gt;=4,2,IF(L5172&gt;=2,1,0))</f>
        <v/>
      </c>
      <c r="AF5172">
        <f>IF(L5172&gt;=5,1,0)</f>
        <v/>
      </c>
      <c r="AG5172">
        <f>AE5172+AF5172</f>
        <v/>
      </c>
      <c r="AH5172" s="15">
        <f>IF(M5172&lt;&gt;1,"",IF(OR(R5172=-9,R5172=""),"",R5172))</f>
        <v/>
      </c>
      <c r="AI5172">
        <f>IF(M5172&lt;&gt;1,"",IF(OR(Q5172=999,Q5172=""),"",Q5172))</f>
        <v/>
      </c>
    </row>
    <row r="5173">
      <c r="A5173" t="inlineStr">
        <is>
          <t>TQRMNOP127938</t>
        </is>
      </c>
      <c r="B5173" t="n">
        <v>2025</v>
      </c>
      <c r="C5173" t="n">
        <v>1</v>
      </c>
      <c r="D5173" t="n">
        <v>44</v>
      </c>
      <c r="E5173" t="inlineStr">
        <is>
          <t>N</t>
        </is>
      </c>
      <c r="F5173" t="n">
        <v>2</v>
      </c>
      <c r="G5173" t="n">
        <v>1220</v>
      </c>
      <c r="H5173" t="n">
        <v>3</v>
      </c>
      <c r="I5173" t="n">
        <v>1</v>
      </c>
      <c r="J5173" t="n">
        <v>25</v>
      </c>
      <c r="K5173" t="n">
        <v>2</v>
      </c>
      <c r="L5173" t="n">
        <v>4</v>
      </c>
      <c r="M5173" t="n">
        <v>3</v>
      </c>
      <c r="R5173" s="15" t="n">
        <v>0</v>
      </c>
      <c r="S5173" s="15" t="n">
        <v>0</v>
      </c>
      <c r="T5173" s="15" t="n">
        <v>0</v>
      </c>
      <c r="U5173" s="15" t="n">
        <v>337000</v>
      </c>
      <c r="V5173">
        <f>IFERROR(VLOOKUP(D5173,Tablas_Equivalencia!$A$3:$B$8,2,FALSE),"Sin dato")</f>
        <v/>
      </c>
      <c r="W5173">
        <f>IFERROR(VLOOKUP(L5173,Tablas_Equivalencia!$D$3:$E$9,2,FALSE),"Sin dato")</f>
        <v/>
      </c>
      <c r="X5173">
        <f>IF(I5173=1,"Varón","Mujer")</f>
        <v/>
      </c>
      <c r="Y5173">
        <f>IFERROR(VLOOKUP(M5173,Tablas_Equivalencia!$G$3:$H$6,2,FALSE),"Sin dato")</f>
        <v/>
      </c>
      <c r="Z5173">
        <f>IF(J5173&lt;=24,"18-24","25-29")</f>
        <v/>
      </c>
      <c r="AA5173">
        <f>IF(M5173&lt;&gt;1,"",IF(P5173=2,1,0))</f>
        <v/>
      </c>
      <c r="AB5173">
        <f>IF(M5173&lt;&gt;1,"",IF(O5173&gt;=2,1,0))</f>
        <v/>
      </c>
      <c r="AC5173">
        <f>IF(M5173&lt;&gt;1,"",IF(OR(Q5173=999,Q5173=""),"",IF(OR(Q5173&lt;35,Q5173&gt;48),1,0)))</f>
        <v/>
      </c>
      <c r="AD5173">
        <f>IF(COUNT(AA5173:AC5173)&lt;3,"",SUM(AA5173:AC5173))</f>
        <v/>
      </c>
      <c r="AE5173">
        <f>IF(L5173&gt;=4,2,IF(L5173&gt;=2,1,0))</f>
        <v/>
      </c>
      <c r="AF5173">
        <f>IF(L5173&gt;=5,1,0)</f>
        <v/>
      </c>
      <c r="AG5173">
        <f>AE5173+AF5173</f>
        <v/>
      </c>
      <c r="AH5173" s="15">
        <f>IF(M5173&lt;&gt;1,"",IF(OR(R5173=-9,R5173=""),"",R5173))</f>
        <v/>
      </c>
      <c r="AI5173">
        <f>IF(M5173&lt;&gt;1,"",IF(OR(Q5173=999,Q5173=""),"",Q5173))</f>
        <v/>
      </c>
    </row>
    <row r="5174">
      <c r="A5174" t="inlineStr">
        <is>
          <t>TQRMNOP127943</t>
        </is>
      </c>
      <c r="B5174" t="n">
        <v>2025</v>
      </c>
      <c r="C5174" t="n">
        <v>1</v>
      </c>
      <c r="D5174" t="n">
        <v>40</v>
      </c>
      <c r="E5174" t="inlineStr">
        <is>
          <t>N</t>
        </is>
      </c>
      <c r="F5174" t="n">
        <v>9</v>
      </c>
      <c r="G5174" t="n">
        <v>1242</v>
      </c>
      <c r="H5174" t="n">
        <v>3</v>
      </c>
      <c r="I5174" t="n">
        <v>2</v>
      </c>
      <c r="J5174" t="n">
        <v>29</v>
      </c>
      <c r="K5174" t="n">
        <v>2</v>
      </c>
      <c r="L5174" t="n">
        <v>5</v>
      </c>
      <c r="M5174" t="n">
        <v>3</v>
      </c>
      <c r="R5174" s="15" t="n">
        <v>0</v>
      </c>
      <c r="S5174" s="15" t="n">
        <v>0</v>
      </c>
      <c r="T5174" s="15" t="n">
        <v>0</v>
      </c>
      <c r="U5174" s="15" t="n">
        <v>194100</v>
      </c>
      <c r="V5174">
        <f>IFERROR(VLOOKUP(D5174,Tablas_Equivalencia!$A$3:$B$8,2,FALSE),"Sin dato")</f>
        <v/>
      </c>
      <c r="W5174">
        <f>IFERROR(VLOOKUP(L5174,Tablas_Equivalencia!$D$3:$E$9,2,FALSE),"Sin dato")</f>
        <v/>
      </c>
      <c r="X5174">
        <f>IF(I5174=1,"Varón","Mujer")</f>
        <v/>
      </c>
      <c r="Y5174">
        <f>IFERROR(VLOOKUP(M5174,Tablas_Equivalencia!$G$3:$H$6,2,FALSE),"Sin dato")</f>
        <v/>
      </c>
      <c r="Z5174">
        <f>IF(J5174&lt;=24,"18-24","25-29")</f>
        <v/>
      </c>
      <c r="AA5174">
        <f>IF(M5174&lt;&gt;1,"",IF(P5174=2,1,0))</f>
        <v/>
      </c>
      <c r="AB5174">
        <f>IF(M5174&lt;&gt;1,"",IF(O5174&gt;=2,1,0))</f>
        <v/>
      </c>
      <c r="AC5174">
        <f>IF(M5174&lt;&gt;1,"",IF(OR(Q5174=999,Q5174=""),"",IF(OR(Q5174&lt;35,Q5174&gt;48),1,0)))</f>
        <v/>
      </c>
      <c r="AD5174">
        <f>IF(COUNT(AA5174:AC5174)&lt;3,"",SUM(AA5174:AC5174))</f>
        <v/>
      </c>
      <c r="AE5174">
        <f>IF(L5174&gt;=4,2,IF(L5174&gt;=2,1,0))</f>
        <v/>
      </c>
      <c r="AF5174">
        <f>IF(L5174&gt;=5,1,0)</f>
        <v/>
      </c>
      <c r="AG5174">
        <f>AE5174+AF5174</f>
        <v/>
      </c>
      <c r="AH5174" s="15">
        <f>IF(M5174&lt;&gt;1,"",IF(OR(R5174=-9,R5174=""),"",R5174))</f>
        <v/>
      </c>
      <c r="AI5174">
        <f>IF(M5174&lt;&gt;1,"",IF(OR(Q5174=999,Q5174=""),"",Q5174))</f>
        <v/>
      </c>
    </row>
    <row r="5175">
      <c r="A5175" t="inlineStr">
        <is>
          <t>TQRMNOP127944</t>
        </is>
      </c>
      <c r="B5175" t="n">
        <v>2025</v>
      </c>
      <c r="C5175" t="n">
        <v>1</v>
      </c>
      <c r="D5175" t="n">
        <v>1</v>
      </c>
      <c r="E5175" t="inlineStr">
        <is>
          <t>S</t>
        </is>
      </c>
      <c r="F5175" t="n">
        <v>33</v>
      </c>
      <c r="G5175" t="n">
        <v>1725</v>
      </c>
      <c r="H5175" t="n">
        <v>3</v>
      </c>
      <c r="I5175" t="n">
        <v>1</v>
      </c>
      <c r="J5175" t="n">
        <v>21</v>
      </c>
      <c r="K5175" t="n">
        <v>2</v>
      </c>
      <c r="L5175" t="n">
        <v>4</v>
      </c>
      <c r="M5175" t="n">
        <v>3</v>
      </c>
      <c r="R5175" s="15" t="n">
        <v>0</v>
      </c>
      <c r="S5175" s="15" t="n">
        <v>0</v>
      </c>
      <c r="T5175" s="15" t="n">
        <v>0</v>
      </c>
      <c r="U5175" s="15" t="n">
        <v>168000</v>
      </c>
      <c r="V5175">
        <f>IFERROR(VLOOKUP(D5175,Tablas_Equivalencia!$A$3:$B$8,2,FALSE),"Sin dato")</f>
        <v/>
      </c>
      <c r="W5175">
        <f>IFERROR(VLOOKUP(L5175,Tablas_Equivalencia!$D$3:$E$9,2,FALSE),"Sin dato")</f>
        <v/>
      </c>
      <c r="X5175">
        <f>IF(I5175=1,"Varón","Mujer")</f>
        <v/>
      </c>
      <c r="Y5175">
        <f>IFERROR(VLOOKUP(M5175,Tablas_Equivalencia!$G$3:$H$6,2,FALSE),"Sin dato")</f>
        <v/>
      </c>
      <c r="Z5175">
        <f>IF(J5175&lt;=24,"18-24","25-29")</f>
        <v/>
      </c>
      <c r="AA5175">
        <f>IF(M5175&lt;&gt;1,"",IF(P5175=2,1,0))</f>
        <v/>
      </c>
      <c r="AB5175">
        <f>IF(M5175&lt;&gt;1,"",IF(O5175&gt;=2,1,0))</f>
        <v/>
      </c>
      <c r="AC5175">
        <f>IF(M5175&lt;&gt;1,"",IF(OR(Q5175=999,Q5175=""),"",IF(OR(Q5175&lt;35,Q5175&gt;48),1,0)))</f>
        <v/>
      </c>
      <c r="AD5175">
        <f>IF(COUNT(AA5175:AC5175)&lt;3,"",SUM(AA5175:AC5175))</f>
        <v/>
      </c>
      <c r="AE5175">
        <f>IF(L5175&gt;=4,2,IF(L5175&gt;=2,1,0))</f>
        <v/>
      </c>
      <c r="AF5175">
        <f>IF(L5175&gt;=5,1,0)</f>
        <v/>
      </c>
      <c r="AG5175">
        <f>AE5175+AF5175</f>
        <v/>
      </c>
      <c r="AH5175" s="15">
        <f>IF(M5175&lt;&gt;1,"",IF(OR(R5175=-9,R5175=""),"",R5175))</f>
        <v/>
      </c>
      <c r="AI5175">
        <f>IF(M5175&lt;&gt;1,"",IF(OR(Q5175=999,Q5175=""),"",Q5175))</f>
        <v/>
      </c>
    </row>
    <row r="5176">
      <c r="A5176" t="inlineStr">
        <is>
          <t>TQRMNOP127957</t>
        </is>
      </c>
      <c r="B5176" t="n">
        <v>2025</v>
      </c>
      <c r="C5176" t="n">
        <v>1</v>
      </c>
      <c r="D5176" t="n">
        <v>44</v>
      </c>
      <c r="E5176" t="inlineStr">
        <is>
          <t>N</t>
        </is>
      </c>
      <c r="F5176" t="n">
        <v>4</v>
      </c>
      <c r="G5176" t="n">
        <v>819</v>
      </c>
      <c r="H5176" t="n">
        <v>3</v>
      </c>
      <c r="I5176" t="n">
        <v>2</v>
      </c>
      <c r="J5176" t="n">
        <v>18</v>
      </c>
      <c r="K5176" t="n">
        <v>1</v>
      </c>
      <c r="L5176" t="n">
        <v>4</v>
      </c>
      <c r="M5176" t="n">
        <v>1</v>
      </c>
      <c r="N5176" t="n">
        <v>3</v>
      </c>
      <c r="O5176" t="n">
        <v>2</v>
      </c>
      <c r="P5176" t="n">
        <v>2</v>
      </c>
      <c r="Q5176" t="n">
        <v>38</v>
      </c>
      <c r="R5176" s="15" t="n">
        <v>297000</v>
      </c>
      <c r="S5176" s="15" t="n">
        <v>0</v>
      </c>
      <c r="T5176" s="15" t="n">
        <v>297000</v>
      </c>
      <c r="U5176" s="15" t="n">
        <v>318000</v>
      </c>
      <c r="V5176">
        <f>IFERROR(VLOOKUP(D5176,Tablas_Equivalencia!$A$3:$B$8,2,FALSE),"Sin dato")</f>
        <v/>
      </c>
      <c r="W5176">
        <f>IFERROR(VLOOKUP(L5176,Tablas_Equivalencia!$D$3:$E$9,2,FALSE),"Sin dato")</f>
        <v/>
      </c>
      <c r="X5176">
        <f>IF(I5176=1,"Varón","Mujer")</f>
        <v/>
      </c>
      <c r="Y5176">
        <f>IFERROR(VLOOKUP(M5176,Tablas_Equivalencia!$G$3:$H$6,2,FALSE),"Sin dato")</f>
        <v/>
      </c>
      <c r="Z5176">
        <f>IF(J5176&lt;=24,"18-24","25-29")</f>
        <v/>
      </c>
      <c r="AA5176">
        <f>IF(M5176&lt;&gt;1,"",IF(P5176=2,1,0))</f>
        <v/>
      </c>
      <c r="AB5176">
        <f>IF(M5176&lt;&gt;1,"",IF(O5176&gt;=2,1,0))</f>
        <v/>
      </c>
      <c r="AC5176">
        <f>IF(M5176&lt;&gt;1,"",IF(OR(Q5176=999,Q5176=""),"",IF(OR(Q5176&lt;35,Q5176&gt;48),1,0)))</f>
        <v/>
      </c>
      <c r="AD5176">
        <f>IF(COUNT(AA5176:AC5176)&lt;3,"",SUM(AA5176:AC5176))</f>
        <v/>
      </c>
      <c r="AE5176">
        <f>IF(L5176&gt;=4,2,IF(L5176&gt;=2,1,0))</f>
        <v/>
      </c>
      <c r="AF5176">
        <f>IF(L5176&gt;=5,1,0)</f>
        <v/>
      </c>
      <c r="AG5176">
        <f>AE5176+AF5176</f>
        <v/>
      </c>
      <c r="AH5176" s="15">
        <f>IF(M5176&lt;&gt;1,"",IF(OR(R5176=-9,R5176=""),"",R5176))</f>
        <v/>
      </c>
      <c r="AI5176">
        <f>IF(M5176&lt;&gt;1,"",IF(OR(Q5176=999,Q5176=""),"",Q5176))</f>
        <v/>
      </c>
    </row>
    <row r="5177">
      <c r="A5177" t="inlineStr">
        <is>
          <t>TQRMNOP127964</t>
        </is>
      </c>
      <c r="B5177" t="n">
        <v>2025</v>
      </c>
      <c r="C5177" t="n">
        <v>1</v>
      </c>
      <c r="D5177" t="n">
        <v>41</v>
      </c>
      <c r="E5177" t="inlineStr">
        <is>
          <t>N</t>
        </is>
      </c>
      <c r="F5177" t="n">
        <v>12</v>
      </c>
      <c r="G5177" t="n">
        <v>1231</v>
      </c>
      <c r="H5177" t="n">
        <v>3</v>
      </c>
      <c r="I5177" t="n">
        <v>2</v>
      </c>
      <c r="J5177" t="n">
        <v>21</v>
      </c>
      <c r="K5177" t="n">
        <v>1</v>
      </c>
      <c r="L5177" t="n">
        <v>4</v>
      </c>
      <c r="M5177" t="n">
        <v>1</v>
      </c>
      <c r="N5177" t="n">
        <v>3</v>
      </c>
      <c r="O5177" t="n">
        <v>2</v>
      </c>
      <c r="P5177" t="n">
        <v>2</v>
      </c>
      <c r="Q5177" t="n">
        <v>6</v>
      </c>
      <c r="R5177" s="15" t="n">
        <v>154000</v>
      </c>
      <c r="S5177" s="15" t="n">
        <v>0</v>
      </c>
      <c r="T5177" s="15" t="n">
        <v>154000</v>
      </c>
      <c r="U5177" s="15" t="n">
        <v>161800</v>
      </c>
      <c r="V5177">
        <f>IFERROR(VLOOKUP(D5177,Tablas_Equivalencia!$A$3:$B$8,2,FALSE),"Sin dato")</f>
        <v/>
      </c>
      <c r="W5177">
        <f>IFERROR(VLOOKUP(L5177,Tablas_Equivalencia!$D$3:$E$9,2,FALSE),"Sin dato")</f>
        <v/>
      </c>
      <c r="X5177">
        <f>IF(I5177=1,"Varón","Mujer")</f>
        <v/>
      </c>
      <c r="Y5177">
        <f>IFERROR(VLOOKUP(M5177,Tablas_Equivalencia!$G$3:$H$6,2,FALSE),"Sin dato")</f>
        <v/>
      </c>
      <c r="Z5177">
        <f>IF(J5177&lt;=24,"18-24","25-29")</f>
        <v/>
      </c>
      <c r="AA5177">
        <f>IF(M5177&lt;&gt;1,"",IF(P5177=2,1,0))</f>
        <v/>
      </c>
      <c r="AB5177">
        <f>IF(M5177&lt;&gt;1,"",IF(O5177&gt;=2,1,0))</f>
        <v/>
      </c>
      <c r="AC5177">
        <f>IF(M5177&lt;&gt;1,"",IF(OR(Q5177=999,Q5177=""),"",IF(OR(Q5177&lt;35,Q5177&gt;48),1,0)))</f>
        <v/>
      </c>
      <c r="AD5177">
        <f>IF(COUNT(AA5177:AC5177)&lt;3,"",SUM(AA5177:AC5177))</f>
        <v/>
      </c>
      <c r="AE5177">
        <f>IF(L5177&gt;=4,2,IF(L5177&gt;=2,1,0))</f>
        <v/>
      </c>
      <c r="AF5177">
        <f>IF(L5177&gt;=5,1,0)</f>
        <v/>
      </c>
      <c r="AG5177">
        <f>AE5177+AF5177</f>
        <v/>
      </c>
      <c r="AH5177" s="15">
        <f>IF(M5177&lt;&gt;1,"",IF(OR(R5177=-9,R5177=""),"",R5177))</f>
        <v/>
      </c>
      <c r="AI5177">
        <f>IF(M5177&lt;&gt;1,"",IF(OR(Q5177=999,Q5177=""),"",Q5177))</f>
        <v/>
      </c>
    </row>
    <row r="5178">
      <c r="A5178" t="inlineStr">
        <is>
          <t>TQRMNOP127966</t>
        </is>
      </c>
      <c r="B5178" t="n">
        <v>2025</v>
      </c>
      <c r="C5178" t="n">
        <v>1</v>
      </c>
      <c r="D5178" t="n">
        <v>42</v>
      </c>
      <c r="E5178" t="inlineStr">
        <is>
          <t>S</t>
        </is>
      </c>
      <c r="F5178" t="n">
        <v>10</v>
      </c>
      <c r="G5178" t="n">
        <v>142</v>
      </c>
      <c r="H5178" t="n">
        <v>3</v>
      </c>
      <c r="I5178" t="n">
        <v>2</v>
      </c>
      <c r="J5178" t="n">
        <v>18</v>
      </c>
      <c r="K5178" t="n">
        <v>2</v>
      </c>
      <c r="L5178" t="n">
        <v>3</v>
      </c>
      <c r="M5178" t="n">
        <v>2</v>
      </c>
      <c r="R5178" s="15" t="n">
        <v>0</v>
      </c>
      <c r="S5178" s="15" t="n">
        <v>0</v>
      </c>
      <c r="T5178" s="15" t="n">
        <v>0</v>
      </c>
      <c r="U5178" s="15" t="n">
        <v>268300</v>
      </c>
      <c r="V5178">
        <f>IFERROR(VLOOKUP(D5178,Tablas_Equivalencia!$A$3:$B$8,2,FALSE),"Sin dato")</f>
        <v/>
      </c>
      <c r="W5178">
        <f>IFERROR(VLOOKUP(L5178,Tablas_Equivalencia!$D$3:$E$9,2,FALSE),"Sin dato")</f>
        <v/>
      </c>
      <c r="X5178">
        <f>IF(I5178=1,"Varón","Mujer")</f>
        <v/>
      </c>
      <c r="Y5178">
        <f>IFERROR(VLOOKUP(M5178,Tablas_Equivalencia!$G$3:$H$6,2,FALSE),"Sin dato")</f>
        <v/>
      </c>
      <c r="Z5178">
        <f>IF(J5178&lt;=24,"18-24","25-29")</f>
        <v/>
      </c>
      <c r="AA5178">
        <f>IF(M5178&lt;&gt;1,"",IF(P5178=2,1,0))</f>
        <v/>
      </c>
      <c r="AB5178">
        <f>IF(M5178&lt;&gt;1,"",IF(O5178&gt;=2,1,0))</f>
        <v/>
      </c>
      <c r="AC5178">
        <f>IF(M5178&lt;&gt;1,"",IF(OR(Q5178=999,Q5178=""),"",IF(OR(Q5178&lt;35,Q5178&gt;48),1,0)))</f>
        <v/>
      </c>
      <c r="AD5178">
        <f>IF(COUNT(AA5178:AC5178)&lt;3,"",SUM(AA5178:AC5178))</f>
        <v/>
      </c>
      <c r="AE5178">
        <f>IF(L5178&gt;=4,2,IF(L5178&gt;=2,1,0))</f>
        <v/>
      </c>
      <c r="AF5178">
        <f>IF(L5178&gt;=5,1,0)</f>
        <v/>
      </c>
      <c r="AG5178">
        <f>AE5178+AF5178</f>
        <v/>
      </c>
      <c r="AH5178" s="15">
        <f>IF(M5178&lt;&gt;1,"",IF(OR(R5178=-9,R5178=""),"",R5178))</f>
        <v/>
      </c>
      <c r="AI5178">
        <f>IF(M5178&lt;&gt;1,"",IF(OR(Q5178=999,Q5178=""),"",Q5178))</f>
        <v/>
      </c>
    </row>
    <row r="5179">
      <c r="A5179" t="inlineStr">
        <is>
          <t>TQRMNOP127968</t>
        </is>
      </c>
      <c r="B5179" t="n">
        <v>2025</v>
      </c>
      <c r="C5179" t="n">
        <v>1</v>
      </c>
      <c r="D5179" t="n">
        <v>40</v>
      </c>
      <c r="E5179" t="inlineStr">
        <is>
          <t>N</t>
        </is>
      </c>
      <c r="F5179" t="n">
        <v>22</v>
      </c>
      <c r="G5179" t="n">
        <v>1433</v>
      </c>
      <c r="H5179" t="n">
        <v>3</v>
      </c>
      <c r="I5179" t="n">
        <v>1</v>
      </c>
      <c r="J5179" t="n">
        <v>18</v>
      </c>
      <c r="K5179" t="n">
        <v>2</v>
      </c>
      <c r="L5179" t="n">
        <v>5</v>
      </c>
      <c r="M5179" t="n">
        <v>1</v>
      </c>
      <c r="N5179" t="n">
        <v>3</v>
      </c>
      <c r="O5179" t="n">
        <v>1</v>
      </c>
      <c r="P5179" t="n">
        <v>1</v>
      </c>
      <c r="Q5179" t="n">
        <v>46</v>
      </c>
      <c r="R5179" s="15" t="n">
        <v>365000</v>
      </c>
      <c r="S5179" s="15" t="n">
        <v>0</v>
      </c>
      <c r="T5179" s="15" t="n">
        <v>365000</v>
      </c>
      <c r="U5179" s="15" t="n">
        <v>188500</v>
      </c>
      <c r="V5179">
        <f>IFERROR(VLOOKUP(D5179,Tablas_Equivalencia!$A$3:$B$8,2,FALSE),"Sin dato")</f>
        <v/>
      </c>
      <c r="W5179">
        <f>IFERROR(VLOOKUP(L5179,Tablas_Equivalencia!$D$3:$E$9,2,FALSE),"Sin dato")</f>
        <v/>
      </c>
      <c r="X5179">
        <f>IF(I5179=1,"Varón","Mujer")</f>
        <v/>
      </c>
      <c r="Y5179">
        <f>IFERROR(VLOOKUP(M5179,Tablas_Equivalencia!$G$3:$H$6,2,FALSE),"Sin dato")</f>
        <v/>
      </c>
      <c r="Z5179">
        <f>IF(J5179&lt;=24,"18-24","25-29")</f>
        <v/>
      </c>
      <c r="AA5179">
        <f>IF(M5179&lt;&gt;1,"",IF(P5179=2,1,0))</f>
        <v/>
      </c>
      <c r="AB5179">
        <f>IF(M5179&lt;&gt;1,"",IF(O5179&gt;=2,1,0))</f>
        <v/>
      </c>
      <c r="AC5179">
        <f>IF(M5179&lt;&gt;1,"",IF(OR(Q5179=999,Q5179=""),"",IF(OR(Q5179&lt;35,Q5179&gt;48),1,0)))</f>
        <v/>
      </c>
      <c r="AD5179">
        <f>IF(COUNT(AA5179:AC5179)&lt;3,"",SUM(AA5179:AC5179))</f>
        <v/>
      </c>
      <c r="AE5179">
        <f>IF(L5179&gt;=4,2,IF(L5179&gt;=2,1,0))</f>
        <v/>
      </c>
      <c r="AF5179">
        <f>IF(L5179&gt;=5,1,0)</f>
        <v/>
      </c>
      <c r="AG5179">
        <f>AE5179+AF5179</f>
        <v/>
      </c>
      <c r="AH5179" s="15">
        <f>IF(M5179&lt;&gt;1,"",IF(OR(R5179=-9,R5179=""),"",R5179))</f>
        <v/>
      </c>
      <c r="AI5179">
        <f>IF(M5179&lt;&gt;1,"",IF(OR(Q5179=999,Q5179=""),"",Q5179))</f>
        <v/>
      </c>
    </row>
    <row r="5180">
      <c r="A5180" t="inlineStr">
        <is>
          <t>TQRMNOP127975</t>
        </is>
      </c>
      <c r="B5180" t="n">
        <v>2025</v>
      </c>
      <c r="C5180" t="n">
        <v>1</v>
      </c>
      <c r="D5180" t="n">
        <v>44</v>
      </c>
      <c r="E5180" t="inlineStr">
        <is>
          <t>N</t>
        </is>
      </c>
      <c r="F5180" t="n">
        <v>4</v>
      </c>
      <c r="G5180" t="n">
        <v>720</v>
      </c>
      <c r="H5180" t="n">
        <v>3</v>
      </c>
      <c r="I5180" t="n">
        <v>1</v>
      </c>
      <c r="J5180" t="n">
        <v>29</v>
      </c>
      <c r="K5180" t="n">
        <v>2</v>
      </c>
      <c r="L5180" t="n">
        <v>4</v>
      </c>
      <c r="M5180" t="n">
        <v>3</v>
      </c>
      <c r="R5180" s="15" t="n">
        <v>0</v>
      </c>
      <c r="S5180" s="15" t="n">
        <v>0</v>
      </c>
      <c r="T5180" s="15" t="n">
        <v>0</v>
      </c>
      <c r="U5180" s="15" t="n">
        <v>296400</v>
      </c>
      <c r="V5180">
        <f>IFERROR(VLOOKUP(D5180,Tablas_Equivalencia!$A$3:$B$8,2,FALSE),"Sin dato")</f>
        <v/>
      </c>
      <c r="W5180">
        <f>IFERROR(VLOOKUP(L5180,Tablas_Equivalencia!$D$3:$E$9,2,FALSE),"Sin dato")</f>
        <v/>
      </c>
      <c r="X5180">
        <f>IF(I5180=1,"Varón","Mujer")</f>
        <v/>
      </c>
      <c r="Y5180">
        <f>IFERROR(VLOOKUP(M5180,Tablas_Equivalencia!$G$3:$H$6,2,FALSE),"Sin dato")</f>
        <v/>
      </c>
      <c r="Z5180">
        <f>IF(J5180&lt;=24,"18-24","25-29")</f>
        <v/>
      </c>
      <c r="AA5180">
        <f>IF(M5180&lt;&gt;1,"",IF(P5180=2,1,0))</f>
        <v/>
      </c>
      <c r="AB5180">
        <f>IF(M5180&lt;&gt;1,"",IF(O5180&gt;=2,1,0))</f>
        <v/>
      </c>
      <c r="AC5180">
        <f>IF(M5180&lt;&gt;1,"",IF(OR(Q5180=999,Q5180=""),"",IF(OR(Q5180&lt;35,Q5180&gt;48),1,0)))</f>
        <v/>
      </c>
      <c r="AD5180">
        <f>IF(COUNT(AA5180:AC5180)&lt;3,"",SUM(AA5180:AC5180))</f>
        <v/>
      </c>
      <c r="AE5180">
        <f>IF(L5180&gt;=4,2,IF(L5180&gt;=2,1,0))</f>
        <v/>
      </c>
      <c r="AF5180">
        <f>IF(L5180&gt;=5,1,0)</f>
        <v/>
      </c>
      <c r="AG5180">
        <f>AE5180+AF5180</f>
        <v/>
      </c>
      <c r="AH5180" s="15">
        <f>IF(M5180&lt;&gt;1,"",IF(OR(R5180=-9,R5180=""),"",R5180))</f>
        <v/>
      </c>
      <c r="AI5180">
        <f>IF(M5180&lt;&gt;1,"",IF(OR(Q5180=999,Q5180=""),"",Q5180))</f>
        <v/>
      </c>
    </row>
    <row r="5181">
      <c r="A5181" t="inlineStr">
        <is>
          <t>TQRMNOP127980</t>
        </is>
      </c>
      <c r="B5181" t="n">
        <v>2025</v>
      </c>
      <c r="C5181" t="n">
        <v>1</v>
      </c>
      <c r="D5181" t="n">
        <v>42</v>
      </c>
      <c r="E5181" t="inlineStr">
        <is>
          <t>S</t>
        </is>
      </c>
      <c r="F5181" t="n">
        <v>10</v>
      </c>
      <c r="G5181" t="n">
        <v>780</v>
      </c>
      <c r="H5181" t="n">
        <v>3</v>
      </c>
      <c r="I5181" t="n">
        <v>2</v>
      </c>
      <c r="J5181" t="n">
        <v>19</v>
      </c>
      <c r="K5181" t="n">
        <v>2</v>
      </c>
      <c r="L5181" t="n">
        <v>2</v>
      </c>
      <c r="M5181" t="n">
        <v>3</v>
      </c>
      <c r="R5181" s="15" t="n">
        <v>0</v>
      </c>
      <c r="S5181" s="15" t="n">
        <v>0</v>
      </c>
      <c r="T5181" s="15" t="n">
        <v>0</v>
      </c>
      <c r="U5181" s="15" t="n">
        <v>59300</v>
      </c>
      <c r="V5181">
        <f>IFERROR(VLOOKUP(D5181,Tablas_Equivalencia!$A$3:$B$8,2,FALSE),"Sin dato")</f>
        <v/>
      </c>
      <c r="W5181">
        <f>IFERROR(VLOOKUP(L5181,Tablas_Equivalencia!$D$3:$E$9,2,FALSE),"Sin dato")</f>
        <v/>
      </c>
      <c r="X5181">
        <f>IF(I5181=1,"Varón","Mujer")</f>
        <v/>
      </c>
      <c r="Y5181">
        <f>IFERROR(VLOOKUP(M5181,Tablas_Equivalencia!$G$3:$H$6,2,FALSE),"Sin dato")</f>
        <v/>
      </c>
      <c r="Z5181">
        <f>IF(J5181&lt;=24,"18-24","25-29")</f>
        <v/>
      </c>
      <c r="AA5181">
        <f>IF(M5181&lt;&gt;1,"",IF(P5181=2,1,0))</f>
        <v/>
      </c>
      <c r="AB5181">
        <f>IF(M5181&lt;&gt;1,"",IF(O5181&gt;=2,1,0))</f>
        <v/>
      </c>
      <c r="AC5181">
        <f>IF(M5181&lt;&gt;1,"",IF(OR(Q5181=999,Q5181=""),"",IF(OR(Q5181&lt;35,Q5181&gt;48),1,0)))</f>
        <v/>
      </c>
      <c r="AD5181">
        <f>IF(COUNT(AA5181:AC5181)&lt;3,"",SUM(AA5181:AC5181))</f>
        <v/>
      </c>
      <c r="AE5181">
        <f>IF(L5181&gt;=4,2,IF(L5181&gt;=2,1,0))</f>
        <v/>
      </c>
      <c r="AF5181">
        <f>IF(L5181&gt;=5,1,0)</f>
        <v/>
      </c>
      <c r="AG5181">
        <f>AE5181+AF5181</f>
        <v/>
      </c>
      <c r="AH5181" s="15">
        <f>IF(M5181&lt;&gt;1,"",IF(OR(R5181=-9,R5181=""),"",R5181))</f>
        <v/>
      </c>
      <c r="AI5181">
        <f>IF(M5181&lt;&gt;1,"",IF(OR(Q5181=999,Q5181=""),"",Q5181))</f>
        <v/>
      </c>
    </row>
    <row r="5182">
      <c r="A5182" t="inlineStr">
        <is>
          <t>TQRMNOP127981</t>
        </is>
      </c>
      <c r="B5182" t="n">
        <v>2025</v>
      </c>
      <c r="C5182" t="n">
        <v>1</v>
      </c>
      <c r="D5182" t="n">
        <v>1</v>
      </c>
      <c r="E5182" t="inlineStr">
        <is>
          <t>S</t>
        </is>
      </c>
      <c r="F5182" t="n">
        <v>32</v>
      </c>
      <c r="G5182" t="n">
        <v>1088</v>
      </c>
      <c r="H5182" t="n">
        <v>3</v>
      </c>
      <c r="I5182" t="n">
        <v>2</v>
      </c>
      <c r="J5182" t="n">
        <v>24</v>
      </c>
      <c r="K5182" t="n">
        <v>2</v>
      </c>
      <c r="L5182" t="n">
        <v>4</v>
      </c>
      <c r="M5182" t="n">
        <v>3</v>
      </c>
      <c r="R5182" s="15" t="n">
        <v>0</v>
      </c>
      <c r="S5182" s="15" t="n">
        <v>0</v>
      </c>
      <c r="T5182" s="15" t="n">
        <v>0</v>
      </c>
      <c r="U5182" s="15" t="n">
        <v>134000</v>
      </c>
      <c r="V5182">
        <f>IFERROR(VLOOKUP(D5182,Tablas_Equivalencia!$A$3:$B$8,2,FALSE),"Sin dato")</f>
        <v/>
      </c>
      <c r="W5182">
        <f>IFERROR(VLOOKUP(L5182,Tablas_Equivalencia!$D$3:$E$9,2,FALSE),"Sin dato")</f>
        <v/>
      </c>
      <c r="X5182">
        <f>IF(I5182=1,"Varón","Mujer")</f>
        <v/>
      </c>
      <c r="Y5182">
        <f>IFERROR(VLOOKUP(M5182,Tablas_Equivalencia!$G$3:$H$6,2,FALSE),"Sin dato")</f>
        <v/>
      </c>
      <c r="Z5182">
        <f>IF(J5182&lt;=24,"18-24","25-29")</f>
        <v/>
      </c>
      <c r="AA5182">
        <f>IF(M5182&lt;&gt;1,"",IF(P5182=2,1,0))</f>
        <v/>
      </c>
      <c r="AB5182">
        <f>IF(M5182&lt;&gt;1,"",IF(O5182&gt;=2,1,0))</f>
        <v/>
      </c>
      <c r="AC5182">
        <f>IF(M5182&lt;&gt;1,"",IF(OR(Q5182=999,Q5182=""),"",IF(OR(Q5182&lt;35,Q5182&gt;48),1,0)))</f>
        <v/>
      </c>
      <c r="AD5182">
        <f>IF(COUNT(AA5182:AC5182)&lt;3,"",SUM(AA5182:AC5182))</f>
        <v/>
      </c>
      <c r="AE5182">
        <f>IF(L5182&gt;=4,2,IF(L5182&gt;=2,1,0))</f>
        <v/>
      </c>
      <c r="AF5182">
        <f>IF(L5182&gt;=5,1,0)</f>
        <v/>
      </c>
      <c r="AG5182">
        <f>AE5182+AF5182</f>
        <v/>
      </c>
      <c r="AH5182" s="15">
        <f>IF(M5182&lt;&gt;1,"",IF(OR(R5182=-9,R5182=""),"",R5182))</f>
        <v/>
      </c>
      <c r="AI5182">
        <f>IF(M5182&lt;&gt;1,"",IF(OR(Q5182=999,Q5182=""),"",Q5182))</f>
        <v/>
      </c>
    </row>
    <row r="5183">
      <c r="A5183" t="inlineStr">
        <is>
          <t>TQRMNOP127982</t>
        </is>
      </c>
      <c r="B5183" t="n">
        <v>2025</v>
      </c>
      <c r="C5183" t="n">
        <v>1</v>
      </c>
      <c r="D5183" t="n">
        <v>43</v>
      </c>
      <c r="E5183" t="inlineStr">
        <is>
          <t>N</t>
        </is>
      </c>
      <c r="F5183" t="n">
        <v>34</v>
      </c>
      <c r="G5183" t="n">
        <v>933</v>
      </c>
      <c r="H5183" t="n">
        <v>3</v>
      </c>
      <c r="I5183" t="n">
        <v>2</v>
      </c>
      <c r="J5183" t="n">
        <v>18</v>
      </c>
      <c r="K5183" t="n">
        <v>2</v>
      </c>
      <c r="L5183" t="n">
        <v>4</v>
      </c>
      <c r="M5183" t="n">
        <v>3</v>
      </c>
      <c r="R5183" s="15" t="n">
        <v>0</v>
      </c>
      <c r="S5183" s="15" t="n">
        <v>82000</v>
      </c>
      <c r="T5183" s="15" t="n">
        <v>82000</v>
      </c>
      <c r="U5183" s="15" t="n">
        <v>120700</v>
      </c>
      <c r="V5183">
        <f>IFERROR(VLOOKUP(D5183,Tablas_Equivalencia!$A$3:$B$8,2,FALSE),"Sin dato")</f>
        <v/>
      </c>
      <c r="W5183">
        <f>IFERROR(VLOOKUP(L5183,Tablas_Equivalencia!$D$3:$E$9,2,FALSE),"Sin dato")</f>
        <v/>
      </c>
      <c r="X5183">
        <f>IF(I5183=1,"Varón","Mujer")</f>
        <v/>
      </c>
      <c r="Y5183">
        <f>IFERROR(VLOOKUP(M5183,Tablas_Equivalencia!$G$3:$H$6,2,FALSE),"Sin dato")</f>
        <v/>
      </c>
      <c r="Z5183">
        <f>IF(J5183&lt;=24,"18-24","25-29")</f>
        <v/>
      </c>
      <c r="AA5183">
        <f>IF(M5183&lt;&gt;1,"",IF(P5183=2,1,0))</f>
        <v/>
      </c>
      <c r="AB5183">
        <f>IF(M5183&lt;&gt;1,"",IF(O5183&gt;=2,1,0))</f>
        <v/>
      </c>
      <c r="AC5183">
        <f>IF(M5183&lt;&gt;1,"",IF(OR(Q5183=999,Q5183=""),"",IF(OR(Q5183&lt;35,Q5183&gt;48),1,0)))</f>
        <v/>
      </c>
      <c r="AD5183">
        <f>IF(COUNT(AA5183:AC5183)&lt;3,"",SUM(AA5183:AC5183))</f>
        <v/>
      </c>
      <c r="AE5183">
        <f>IF(L5183&gt;=4,2,IF(L5183&gt;=2,1,0))</f>
        <v/>
      </c>
      <c r="AF5183">
        <f>IF(L5183&gt;=5,1,0)</f>
        <v/>
      </c>
      <c r="AG5183">
        <f>AE5183+AF5183</f>
        <v/>
      </c>
      <c r="AH5183" s="15">
        <f>IF(M5183&lt;&gt;1,"",IF(OR(R5183=-9,R5183=""),"",R5183))</f>
        <v/>
      </c>
      <c r="AI5183">
        <f>IF(M5183&lt;&gt;1,"",IF(OR(Q5183=999,Q5183=""),"",Q5183))</f>
        <v/>
      </c>
    </row>
    <row r="5184">
      <c r="A5184" t="inlineStr">
        <is>
          <t>TQRMNOP127984</t>
        </is>
      </c>
      <c r="B5184" t="n">
        <v>2025</v>
      </c>
      <c r="C5184" t="n">
        <v>1</v>
      </c>
      <c r="D5184" t="n">
        <v>43</v>
      </c>
      <c r="E5184" t="inlineStr">
        <is>
          <t>N</t>
        </is>
      </c>
      <c r="F5184" t="n">
        <v>38</v>
      </c>
      <c r="G5184" t="n">
        <v>932</v>
      </c>
      <c r="H5184" t="n">
        <v>2</v>
      </c>
      <c r="I5184" t="n">
        <v>2</v>
      </c>
      <c r="J5184" t="n">
        <v>23</v>
      </c>
      <c r="K5184" t="n">
        <v>1</v>
      </c>
      <c r="L5184" t="n">
        <v>4</v>
      </c>
      <c r="M5184" t="n">
        <v>3</v>
      </c>
      <c r="R5184" s="15" t="n">
        <v>0</v>
      </c>
      <c r="S5184" s="15" t="n">
        <v>0</v>
      </c>
      <c r="T5184" s="15" t="n">
        <v>0</v>
      </c>
      <c r="U5184" s="15" t="n">
        <v>182400</v>
      </c>
      <c r="V5184">
        <f>IFERROR(VLOOKUP(D5184,Tablas_Equivalencia!$A$3:$B$8,2,FALSE),"Sin dato")</f>
        <v/>
      </c>
      <c r="W5184">
        <f>IFERROR(VLOOKUP(L5184,Tablas_Equivalencia!$D$3:$E$9,2,FALSE),"Sin dato")</f>
        <v/>
      </c>
      <c r="X5184">
        <f>IF(I5184=1,"Varón","Mujer")</f>
        <v/>
      </c>
      <c r="Y5184">
        <f>IFERROR(VLOOKUP(M5184,Tablas_Equivalencia!$G$3:$H$6,2,FALSE),"Sin dato")</f>
        <v/>
      </c>
      <c r="Z5184">
        <f>IF(J5184&lt;=24,"18-24","25-29")</f>
        <v/>
      </c>
      <c r="AA5184">
        <f>IF(M5184&lt;&gt;1,"",IF(P5184=2,1,0))</f>
        <v/>
      </c>
      <c r="AB5184">
        <f>IF(M5184&lt;&gt;1,"",IF(O5184&gt;=2,1,0))</f>
        <v/>
      </c>
      <c r="AC5184">
        <f>IF(M5184&lt;&gt;1,"",IF(OR(Q5184=999,Q5184=""),"",IF(OR(Q5184&lt;35,Q5184&gt;48),1,0)))</f>
        <v/>
      </c>
      <c r="AD5184">
        <f>IF(COUNT(AA5184:AC5184)&lt;3,"",SUM(AA5184:AC5184))</f>
        <v/>
      </c>
      <c r="AE5184">
        <f>IF(L5184&gt;=4,2,IF(L5184&gt;=2,1,0))</f>
        <v/>
      </c>
      <c r="AF5184">
        <f>IF(L5184&gt;=5,1,0)</f>
        <v/>
      </c>
      <c r="AG5184">
        <f>AE5184+AF5184</f>
        <v/>
      </c>
      <c r="AH5184" s="15">
        <f>IF(M5184&lt;&gt;1,"",IF(OR(R5184=-9,R5184=""),"",R5184))</f>
        <v/>
      </c>
      <c r="AI5184">
        <f>IF(M5184&lt;&gt;1,"",IF(OR(Q5184=999,Q5184=""),"",Q5184))</f>
        <v/>
      </c>
    </row>
    <row r="5185">
      <c r="A5185" t="inlineStr">
        <is>
          <t>TQRMNOP127994</t>
        </is>
      </c>
      <c r="B5185" t="n">
        <v>2025</v>
      </c>
      <c r="C5185" t="n">
        <v>1</v>
      </c>
      <c r="D5185" t="n">
        <v>1</v>
      </c>
      <c r="E5185" t="inlineStr">
        <is>
          <t>S</t>
        </is>
      </c>
      <c r="F5185" t="n">
        <v>33</v>
      </c>
      <c r="G5185" t="n">
        <v>1299</v>
      </c>
      <c r="H5185" t="n">
        <v>3</v>
      </c>
      <c r="I5185" t="n">
        <v>2</v>
      </c>
      <c r="J5185" t="n">
        <v>21</v>
      </c>
      <c r="K5185" t="n">
        <v>2</v>
      </c>
      <c r="L5185" t="n">
        <v>4</v>
      </c>
      <c r="M5185" t="n">
        <v>3</v>
      </c>
      <c r="R5185" s="15" t="n">
        <v>0</v>
      </c>
      <c r="S5185" s="15" t="n">
        <v>0</v>
      </c>
      <c r="T5185" s="15" t="n">
        <v>0</v>
      </c>
      <c r="U5185" s="15" t="n">
        <v>39700</v>
      </c>
      <c r="V5185">
        <f>IFERROR(VLOOKUP(D5185,Tablas_Equivalencia!$A$3:$B$8,2,FALSE),"Sin dato")</f>
        <v/>
      </c>
      <c r="W5185">
        <f>IFERROR(VLOOKUP(L5185,Tablas_Equivalencia!$D$3:$E$9,2,FALSE),"Sin dato")</f>
        <v/>
      </c>
      <c r="X5185">
        <f>IF(I5185=1,"Varón","Mujer")</f>
        <v/>
      </c>
      <c r="Y5185">
        <f>IFERROR(VLOOKUP(M5185,Tablas_Equivalencia!$G$3:$H$6,2,FALSE),"Sin dato")</f>
        <v/>
      </c>
      <c r="Z5185">
        <f>IF(J5185&lt;=24,"18-24","25-29")</f>
        <v/>
      </c>
      <c r="AA5185">
        <f>IF(M5185&lt;&gt;1,"",IF(P5185=2,1,0))</f>
        <v/>
      </c>
      <c r="AB5185">
        <f>IF(M5185&lt;&gt;1,"",IF(O5185&gt;=2,1,0))</f>
        <v/>
      </c>
      <c r="AC5185">
        <f>IF(M5185&lt;&gt;1,"",IF(OR(Q5185=999,Q5185=""),"",IF(OR(Q5185&lt;35,Q5185&gt;48),1,0)))</f>
        <v/>
      </c>
      <c r="AD5185">
        <f>IF(COUNT(AA5185:AC5185)&lt;3,"",SUM(AA5185:AC5185))</f>
        <v/>
      </c>
      <c r="AE5185">
        <f>IF(L5185&gt;=4,2,IF(L5185&gt;=2,1,0))</f>
        <v/>
      </c>
      <c r="AF5185">
        <f>IF(L5185&gt;=5,1,0)</f>
        <v/>
      </c>
      <c r="AG5185">
        <f>AE5185+AF5185</f>
        <v/>
      </c>
      <c r="AH5185" s="15">
        <f>IF(M5185&lt;&gt;1,"",IF(OR(R5185=-9,R5185=""),"",R5185))</f>
        <v/>
      </c>
      <c r="AI5185">
        <f>IF(M5185&lt;&gt;1,"",IF(OR(Q5185=999,Q5185=""),"",Q5185))</f>
        <v/>
      </c>
    </row>
    <row r="5186">
      <c r="A5186" t="inlineStr">
        <is>
          <t>TQRMNOP128006</t>
        </is>
      </c>
      <c r="B5186" t="n">
        <v>2025</v>
      </c>
      <c r="C5186" t="n">
        <v>1</v>
      </c>
      <c r="D5186" t="n">
        <v>40</v>
      </c>
      <c r="E5186" t="inlineStr">
        <is>
          <t>S</t>
        </is>
      </c>
      <c r="F5186" t="n">
        <v>7</v>
      </c>
      <c r="G5186" t="n">
        <v>849</v>
      </c>
      <c r="H5186" t="n">
        <v>1</v>
      </c>
      <c r="I5186" t="n">
        <v>2</v>
      </c>
      <c r="J5186" t="n">
        <v>29</v>
      </c>
      <c r="K5186" t="n">
        <v>2</v>
      </c>
      <c r="L5186" t="n">
        <v>4</v>
      </c>
      <c r="M5186" t="n">
        <v>1</v>
      </c>
      <c r="N5186" t="n">
        <v>3</v>
      </c>
      <c r="O5186" t="n">
        <v>2</v>
      </c>
      <c r="P5186" t="n">
        <v>2</v>
      </c>
      <c r="Q5186" t="n">
        <v>25</v>
      </c>
      <c r="R5186" s="15" t="n">
        <v>242000</v>
      </c>
      <c r="S5186" s="15" t="n">
        <v>64000</v>
      </c>
      <c r="T5186" s="15" t="n">
        <v>306000</v>
      </c>
      <c r="U5186" s="15" t="n">
        <v>132300</v>
      </c>
      <c r="V5186">
        <f>IFERROR(VLOOKUP(D5186,Tablas_Equivalencia!$A$3:$B$8,2,FALSE),"Sin dato")</f>
        <v/>
      </c>
      <c r="W5186">
        <f>IFERROR(VLOOKUP(L5186,Tablas_Equivalencia!$D$3:$E$9,2,FALSE),"Sin dato")</f>
        <v/>
      </c>
      <c r="X5186">
        <f>IF(I5186=1,"Varón","Mujer")</f>
        <v/>
      </c>
      <c r="Y5186">
        <f>IFERROR(VLOOKUP(M5186,Tablas_Equivalencia!$G$3:$H$6,2,FALSE),"Sin dato")</f>
        <v/>
      </c>
      <c r="Z5186">
        <f>IF(J5186&lt;=24,"18-24","25-29")</f>
        <v/>
      </c>
      <c r="AA5186">
        <f>IF(M5186&lt;&gt;1,"",IF(P5186=2,1,0))</f>
        <v/>
      </c>
      <c r="AB5186">
        <f>IF(M5186&lt;&gt;1,"",IF(O5186&gt;=2,1,0))</f>
        <v/>
      </c>
      <c r="AC5186">
        <f>IF(M5186&lt;&gt;1,"",IF(OR(Q5186=999,Q5186=""),"",IF(OR(Q5186&lt;35,Q5186&gt;48),1,0)))</f>
        <v/>
      </c>
      <c r="AD5186">
        <f>IF(COUNT(AA5186:AC5186)&lt;3,"",SUM(AA5186:AC5186))</f>
        <v/>
      </c>
      <c r="AE5186">
        <f>IF(L5186&gt;=4,2,IF(L5186&gt;=2,1,0))</f>
        <v/>
      </c>
      <c r="AF5186">
        <f>IF(L5186&gt;=5,1,0)</f>
        <v/>
      </c>
      <c r="AG5186">
        <f>AE5186+AF5186</f>
        <v/>
      </c>
      <c r="AH5186" s="15">
        <f>IF(M5186&lt;&gt;1,"",IF(OR(R5186=-9,R5186=""),"",R5186))</f>
        <v/>
      </c>
      <c r="AI5186">
        <f>IF(M5186&lt;&gt;1,"",IF(OR(Q5186=999,Q5186=""),"",Q5186))</f>
        <v/>
      </c>
    </row>
    <row r="5187">
      <c r="A5187" t="inlineStr">
        <is>
          <t>TQRMNOP128010</t>
        </is>
      </c>
      <c r="B5187" t="n">
        <v>2025</v>
      </c>
      <c r="C5187" t="n">
        <v>1</v>
      </c>
      <c r="D5187" t="n">
        <v>43</v>
      </c>
      <c r="E5187" t="inlineStr">
        <is>
          <t>N</t>
        </is>
      </c>
      <c r="F5187" t="n">
        <v>38</v>
      </c>
      <c r="G5187" t="n">
        <v>1563</v>
      </c>
      <c r="H5187" t="n">
        <v>3</v>
      </c>
      <c r="I5187" t="n">
        <v>1</v>
      </c>
      <c r="J5187" t="n">
        <v>18</v>
      </c>
      <c r="K5187" t="n">
        <v>1</v>
      </c>
      <c r="L5187" t="n">
        <v>4</v>
      </c>
      <c r="M5187" t="n">
        <v>3</v>
      </c>
      <c r="R5187" s="15" t="n">
        <v>0</v>
      </c>
      <c r="S5187" s="15" t="n">
        <v>0</v>
      </c>
      <c r="T5187" s="15" t="n">
        <v>0</v>
      </c>
      <c r="U5187" s="15" t="n">
        <v>217900</v>
      </c>
      <c r="V5187">
        <f>IFERROR(VLOOKUP(D5187,Tablas_Equivalencia!$A$3:$B$8,2,FALSE),"Sin dato")</f>
        <v/>
      </c>
      <c r="W5187">
        <f>IFERROR(VLOOKUP(L5187,Tablas_Equivalencia!$D$3:$E$9,2,FALSE),"Sin dato")</f>
        <v/>
      </c>
      <c r="X5187">
        <f>IF(I5187=1,"Varón","Mujer")</f>
        <v/>
      </c>
      <c r="Y5187">
        <f>IFERROR(VLOOKUP(M5187,Tablas_Equivalencia!$G$3:$H$6,2,FALSE),"Sin dato")</f>
        <v/>
      </c>
      <c r="Z5187">
        <f>IF(J5187&lt;=24,"18-24","25-29")</f>
        <v/>
      </c>
      <c r="AA5187">
        <f>IF(M5187&lt;&gt;1,"",IF(P5187=2,1,0))</f>
        <v/>
      </c>
      <c r="AB5187">
        <f>IF(M5187&lt;&gt;1,"",IF(O5187&gt;=2,1,0))</f>
        <v/>
      </c>
      <c r="AC5187">
        <f>IF(M5187&lt;&gt;1,"",IF(OR(Q5187=999,Q5187=""),"",IF(OR(Q5187&lt;35,Q5187&gt;48),1,0)))</f>
        <v/>
      </c>
      <c r="AD5187">
        <f>IF(COUNT(AA5187:AC5187)&lt;3,"",SUM(AA5187:AC5187))</f>
        <v/>
      </c>
      <c r="AE5187">
        <f>IF(L5187&gt;=4,2,IF(L5187&gt;=2,1,0))</f>
        <v/>
      </c>
      <c r="AF5187">
        <f>IF(L5187&gt;=5,1,0)</f>
        <v/>
      </c>
      <c r="AG5187">
        <f>AE5187+AF5187</f>
        <v/>
      </c>
      <c r="AH5187" s="15">
        <f>IF(M5187&lt;&gt;1,"",IF(OR(R5187=-9,R5187=""),"",R5187))</f>
        <v/>
      </c>
      <c r="AI5187">
        <f>IF(M5187&lt;&gt;1,"",IF(OR(Q5187=999,Q5187=""),"",Q5187))</f>
        <v/>
      </c>
    </row>
    <row r="5188">
      <c r="A5188" t="inlineStr">
        <is>
          <t>TQRMNOP128015</t>
        </is>
      </c>
      <c r="B5188" t="n">
        <v>2025</v>
      </c>
      <c r="C5188" t="n">
        <v>1</v>
      </c>
      <c r="D5188" t="n">
        <v>43</v>
      </c>
      <c r="E5188" t="inlineStr">
        <is>
          <t>S</t>
        </is>
      </c>
      <c r="F5188" t="n">
        <v>19</v>
      </c>
      <c r="G5188" t="n">
        <v>1611</v>
      </c>
      <c r="H5188" t="n">
        <v>1</v>
      </c>
      <c r="I5188" t="n">
        <v>2</v>
      </c>
      <c r="J5188" t="n">
        <v>27</v>
      </c>
      <c r="K5188" t="n">
        <v>2</v>
      </c>
      <c r="L5188" t="n">
        <v>5</v>
      </c>
      <c r="M5188" t="n">
        <v>1</v>
      </c>
      <c r="N5188" t="n">
        <v>3</v>
      </c>
      <c r="O5188" t="n">
        <v>1</v>
      </c>
      <c r="P5188" t="n">
        <v>1</v>
      </c>
      <c r="Q5188" t="n">
        <v>56</v>
      </c>
      <c r="R5188" s="15" t="n">
        <v>885000</v>
      </c>
      <c r="S5188" s="15" t="n">
        <v>0</v>
      </c>
      <c r="T5188" s="15" t="n">
        <v>885000</v>
      </c>
      <c r="U5188" s="15" t="n">
        <v>105800</v>
      </c>
      <c r="V5188">
        <f>IFERROR(VLOOKUP(D5188,Tablas_Equivalencia!$A$3:$B$8,2,FALSE),"Sin dato")</f>
        <v/>
      </c>
      <c r="W5188">
        <f>IFERROR(VLOOKUP(L5188,Tablas_Equivalencia!$D$3:$E$9,2,FALSE),"Sin dato")</f>
        <v/>
      </c>
      <c r="X5188">
        <f>IF(I5188=1,"Varón","Mujer")</f>
        <v/>
      </c>
      <c r="Y5188">
        <f>IFERROR(VLOOKUP(M5188,Tablas_Equivalencia!$G$3:$H$6,2,FALSE),"Sin dato")</f>
        <v/>
      </c>
      <c r="Z5188">
        <f>IF(J5188&lt;=24,"18-24","25-29")</f>
        <v/>
      </c>
      <c r="AA5188">
        <f>IF(M5188&lt;&gt;1,"",IF(P5188=2,1,0))</f>
        <v/>
      </c>
      <c r="AB5188">
        <f>IF(M5188&lt;&gt;1,"",IF(O5188&gt;=2,1,0))</f>
        <v/>
      </c>
      <c r="AC5188">
        <f>IF(M5188&lt;&gt;1,"",IF(OR(Q5188=999,Q5188=""),"",IF(OR(Q5188&lt;35,Q5188&gt;48),1,0)))</f>
        <v/>
      </c>
      <c r="AD5188">
        <f>IF(COUNT(AA5188:AC5188)&lt;3,"",SUM(AA5188:AC5188))</f>
        <v/>
      </c>
      <c r="AE5188">
        <f>IF(L5188&gt;=4,2,IF(L5188&gt;=2,1,0))</f>
        <v/>
      </c>
      <c r="AF5188">
        <f>IF(L5188&gt;=5,1,0)</f>
        <v/>
      </c>
      <c r="AG5188">
        <f>AE5188+AF5188</f>
        <v/>
      </c>
      <c r="AH5188" s="15">
        <f>IF(M5188&lt;&gt;1,"",IF(OR(R5188=-9,R5188=""),"",R5188))</f>
        <v/>
      </c>
      <c r="AI5188">
        <f>IF(M5188&lt;&gt;1,"",IF(OR(Q5188=999,Q5188=""),"",Q5188))</f>
        <v/>
      </c>
    </row>
    <row r="5189">
      <c r="A5189" t="inlineStr">
        <is>
          <t>TQRMNOP128022</t>
        </is>
      </c>
      <c r="B5189" t="n">
        <v>2025</v>
      </c>
      <c r="C5189" t="n">
        <v>1</v>
      </c>
      <c r="D5189" t="n">
        <v>44</v>
      </c>
      <c r="E5189" t="inlineStr">
        <is>
          <t>N</t>
        </is>
      </c>
      <c r="F5189" t="n">
        <v>93</v>
      </c>
      <c r="G5189" t="n">
        <v>1242</v>
      </c>
      <c r="H5189" t="n">
        <v>3</v>
      </c>
      <c r="I5189" t="n">
        <v>2</v>
      </c>
      <c r="J5189" t="n">
        <v>27</v>
      </c>
      <c r="K5189" t="n">
        <v>1</v>
      </c>
      <c r="L5189" t="n">
        <v>5</v>
      </c>
      <c r="M5189" t="n">
        <v>1</v>
      </c>
      <c r="N5189" t="n">
        <v>3</v>
      </c>
      <c r="O5189" t="n">
        <v>1</v>
      </c>
      <c r="P5189" t="n">
        <v>1</v>
      </c>
      <c r="Q5189" t="n">
        <v>38</v>
      </c>
      <c r="R5189" s="15" t="n">
        <v>459000</v>
      </c>
      <c r="S5189" s="15" t="n">
        <v>0</v>
      </c>
      <c r="T5189" s="15" t="n">
        <v>459000</v>
      </c>
      <c r="U5189" s="15" t="n">
        <v>194300</v>
      </c>
      <c r="V5189">
        <f>IFERROR(VLOOKUP(D5189,Tablas_Equivalencia!$A$3:$B$8,2,FALSE),"Sin dato")</f>
        <v/>
      </c>
      <c r="W5189">
        <f>IFERROR(VLOOKUP(L5189,Tablas_Equivalencia!$D$3:$E$9,2,FALSE),"Sin dato")</f>
        <v/>
      </c>
      <c r="X5189">
        <f>IF(I5189=1,"Varón","Mujer")</f>
        <v/>
      </c>
      <c r="Y5189">
        <f>IFERROR(VLOOKUP(M5189,Tablas_Equivalencia!$G$3:$H$6,2,FALSE),"Sin dato")</f>
        <v/>
      </c>
      <c r="Z5189">
        <f>IF(J5189&lt;=24,"18-24","25-29")</f>
        <v/>
      </c>
      <c r="AA5189">
        <f>IF(M5189&lt;&gt;1,"",IF(P5189=2,1,0))</f>
        <v/>
      </c>
      <c r="AB5189">
        <f>IF(M5189&lt;&gt;1,"",IF(O5189&gt;=2,1,0))</f>
        <v/>
      </c>
      <c r="AC5189">
        <f>IF(M5189&lt;&gt;1,"",IF(OR(Q5189=999,Q5189=""),"",IF(OR(Q5189&lt;35,Q5189&gt;48),1,0)))</f>
        <v/>
      </c>
      <c r="AD5189">
        <f>IF(COUNT(AA5189:AC5189)&lt;3,"",SUM(AA5189:AC5189))</f>
        <v/>
      </c>
      <c r="AE5189">
        <f>IF(L5189&gt;=4,2,IF(L5189&gt;=2,1,0))</f>
        <v/>
      </c>
      <c r="AF5189">
        <f>IF(L5189&gt;=5,1,0)</f>
        <v/>
      </c>
      <c r="AG5189">
        <f>AE5189+AF5189</f>
        <v/>
      </c>
      <c r="AH5189" s="15">
        <f>IF(M5189&lt;&gt;1,"",IF(OR(R5189=-9,R5189=""),"",R5189))</f>
        <v/>
      </c>
      <c r="AI5189">
        <f>IF(M5189&lt;&gt;1,"",IF(OR(Q5189=999,Q5189=""),"",Q5189))</f>
        <v/>
      </c>
    </row>
    <row r="5190">
      <c r="A5190" t="inlineStr">
        <is>
          <t>TQRMNOP128029</t>
        </is>
      </c>
      <c r="B5190" t="n">
        <v>2025</v>
      </c>
      <c r="C5190" t="n">
        <v>1</v>
      </c>
      <c r="D5190" t="n">
        <v>1</v>
      </c>
      <c r="E5190" t="inlineStr">
        <is>
          <t>S</t>
        </is>
      </c>
      <c r="F5190" t="n">
        <v>33</v>
      </c>
      <c r="G5190" t="n">
        <v>536</v>
      </c>
      <c r="H5190" t="n">
        <v>3</v>
      </c>
      <c r="I5190" t="n">
        <v>2</v>
      </c>
      <c r="J5190" t="n">
        <v>25</v>
      </c>
      <c r="K5190" t="n">
        <v>2</v>
      </c>
      <c r="L5190" t="n">
        <v>4</v>
      </c>
      <c r="M5190" t="n">
        <v>3</v>
      </c>
      <c r="R5190" s="15" t="n">
        <v>0</v>
      </c>
      <c r="S5190" s="15" t="n">
        <v>0</v>
      </c>
      <c r="T5190" s="15" t="n">
        <v>0</v>
      </c>
      <c r="U5190" s="15" t="n">
        <v>91200</v>
      </c>
      <c r="V5190">
        <f>IFERROR(VLOOKUP(D5190,Tablas_Equivalencia!$A$3:$B$8,2,FALSE),"Sin dato")</f>
        <v/>
      </c>
      <c r="W5190">
        <f>IFERROR(VLOOKUP(L5190,Tablas_Equivalencia!$D$3:$E$9,2,FALSE),"Sin dato")</f>
        <v/>
      </c>
      <c r="X5190">
        <f>IF(I5190=1,"Varón","Mujer")</f>
        <v/>
      </c>
      <c r="Y5190">
        <f>IFERROR(VLOOKUP(M5190,Tablas_Equivalencia!$G$3:$H$6,2,FALSE),"Sin dato")</f>
        <v/>
      </c>
      <c r="Z5190">
        <f>IF(J5190&lt;=24,"18-24","25-29")</f>
        <v/>
      </c>
      <c r="AA5190">
        <f>IF(M5190&lt;&gt;1,"",IF(P5190=2,1,0))</f>
        <v/>
      </c>
      <c r="AB5190">
        <f>IF(M5190&lt;&gt;1,"",IF(O5190&gt;=2,1,0))</f>
        <v/>
      </c>
      <c r="AC5190">
        <f>IF(M5190&lt;&gt;1,"",IF(OR(Q5190=999,Q5190=""),"",IF(OR(Q5190&lt;35,Q5190&gt;48),1,0)))</f>
        <v/>
      </c>
      <c r="AD5190">
        <f>IF(COUNT(AA5190:AC5190)&lt;3,"",SUM(AA5190:AC5190))</f>
        <v/>
      </c>
      <c r="AE5190">
        <f>IF(L5190&gt;=4,2,IF(L5190&gt;=2,1,0))</f>
        <v/>
      </c>
      <c r="AF5190">
        <f>IF(L5190&gt;=5,1,0)</f>
        <v/>
      </c>
      <c r="AG5190">
        <f>AE5190+AF5190</f>
        <v/>
      </c>
      <c r="AH5190" s="15">
        <f>IF(M5190&lt;&gt;1,"",IF(OR(R5190=-9,R5190=""),"",R5190))</f>
        <v/>
      </c>
      <c r="AI5190">
        <f>IF(M5190&lt;&gt;1,"",IF(OR(Q5190=999,Q5190=""),"",Q5190))</f>
        <v/>
      </c>
    </row>
    <row r="5191">
      <c r="A5191" t="inlineStr">
        <is>
          <t>TQRMNOP128032</t>
        </is>
      </c>
      <c r="B5191" t="n">
        <v>2025</v>
      </c>
      <c r="C5191" t="n">
        <v>1</v>
      </c>
      <c r="D5191" t="n">
        <v>40</v>
      </c>
      <c r="E5191" t="inlineStr">
        <is>
          <t>N</t>
        </is>
      </c>
      <c r="F5191" t="n">
        <v>22</v>
      </c>
      <c r="G5191" t="n">
        <v>215</v>
      </c>
      <c r="H5191" t="n">
        <v>3</v>
      </c>
      <c r="I5191" t="n">
        <v>2</v>
      </c>
      <c r="J5191" t="n">
        <v>21</v>
      </c>
      <c r="K5191" t="n">
        <v>2</v>
      </c>
      <c r="L5191" t="n">
        <v>4</v>
      </c>
      <c r="M5191" t="n">
        <v>1</v>
      </c>
      <c r="N5191" t="n">
        <v>4</v>
      </c>
      <c r="O5191" t="n">
        <v>3</v>
      </c>
      <c r="P5191" t="n">
        <v>2</v>
      </c>
      <c r="Q5191" t="n">
        <v>7</v>
      </c>
      <c r="R5191" s="15" t="n">
        <v>205000</v>
      </c>
      <c r="S5191" s="15" t="n">
        <v>0</v>
      </c>
      <c r="T5191" s="15" t="n">
        <v>205000</v>
      </c>
      <c r="U5191" s="15" t="n">
        <v>208000</v>
      </c>
      <c r="V5191">
        <f>IFERROR(VLOOKUP(D5191,Tablas_Equivalencia!$A$3:$B$8,2,FALSE),"Sin dato")</f>
        <v/>
      </c>
      <c r="W5191">
        <f>IFERROR(VLOOKUP(L5191,Tablas_Equivalencia!$D$3:$E$9,2,FALSE),"Sin dato")</f>
        <v/>
      </c>
      <c r="X5191">
        <f>IF(I5191=1,"Varón","Mujer")</f>
        <v/>
      </c>
      <c r="Y5191">
        <f>IFERROR(VLOOKUP(M5191,Tablas_Equivalencia!$G$3:$H$6,2,FALSE),"Sin dato")</f>
        <v/>
      </c>
      <c r="Z5191">
        <f>IF(J5191&lt;=24,"18-24","25-29")</f>
        <v/>
      </c>
      <c r="AA5191">
        <f>IF(M5191&lt;&gt;1,"",IF(P5191=2,1,0))</f>
        <v/>
      </c>
      <c r="AB5191">
        <f>IF(M5191&lt;&gt;1,"",IF(O5191&gt;=2,1,0))</f>
        <v/>
      </c>
      <c r="AC5191">
        <f>IF(M5191&lt;&gt;1,"",IF(OR(Q5191=999,Q5191=""),"",IF(OR(Q5191&lt;35,Q5191&gt;48),1,0)))</f>
        <v/>
      </c>
      <c r="AD5191">
        <f>IF(COUNT(AA5191:AC5191)&lt;3,"",SUM(AA5191:AC5191))</f>
        <v/>
      </c>
      <c r="AE5191">
        <f>IF(L5191&gt;=4,2,IF(L5191&gt;=2,1,0))</f>
        <v/>
      </c>
      <c r="AF5191">
        <f>IF(L5191&gt;=5,1,0)</f>
        <v/>
      </c>
      <c r="AG5191">
        <f>AE5191+AF5191</f>
        <v/>
      </c>
      <c r="AH5191" s="15">
        <f>IF(M5191&lt;&gt;1,"",IF(OR(R5191=-9,R5191=""),"",R5191))</f>
        <v/>
      </c>
      <c r="AI5191">
        <f>IF(M5191&lt;&gt;1,"",IF(OR(Q5191=999,Q5191=""),"",Q5191))</f>
        <v/>
      </c>
    </row>
    <row r="5192">
      <c r="A5192" t="inlineStr">
        <is>
          <t>TQRMNOP128034</t>
        </is>
      </c>
      <c r="B5192" t="n">
        <v>2025</v>
      </c>
      <c r="C5192" t="n">
        <v>1</v>
      </c>
      <c r="D5192" t="n">
        <v>43</v>
      </c>
      <c r="E5192" t="inlineStr">
        <is>
          <t>S</t>
        </is>
      </c>
      <c r="F5192" t="n">
        <v>36</v>
      </c>
      <c r="G5192" t="n">
        <v>1932</v>
      </c>
      <c r="H5192" t="n">
        <v>1</v>
      </c>
      <c r="I5192" t="n">
        <v>2</v>
      </c>
      <c r="J5192" t="n">
        <v>26</v>
      </c>
      <c r="K5192" t="n">
        <v>2</v>
      </c>
      <c r="L5192" t="n">
        <v>4</v>
      </c>
      <c r="M5192" t="n">
        <v>1</v>
      </c>
      <c r="N5192" t="n">
        <v>3</v>
      </c>
      <c r="O5192" t="n">
        <v>2</v>
      </c>
      <c r="P5192" t="n">
        <v>1</v>
      </c>
      <c r="Q5192" t="n">
        <v>13</v>
      </c>
      <c r="R5192" s="15" t="n">
        <v>655000</v>
      </c>
      <c r="S5192" s="15" t="n">
        <v>0</v>
      </c>
      <c r="T5192" s="15" t="n">
        <v>655000</v>
      </c>
      <c r="U5192" s="15" t="n">
        <v>63600</v>
      </c>
      <c r="V5192">
        <f>IFERROR(VLOOKUP(D5192,Tablas_Equivalencia!$A$3:$B$8,2,FALSE),"Sin dato")</f>
        <v/>
      </c>
      <c r="W5192">
        <f>IFERROR(VLOOKUP(L5192,Tablas_Equivalencia!$D$3:$E$9,2,FALSE),"Sin dato")</f>
        <v/>
      </c>
      <c r="X5192">
        <f>IF(I5192=1,"Varón","Mujer")</f>
        <v/>
      </c>
      <c r="Y5192">
        <f>IFERROR(VLOOKUP(M5192,Tablas_Equivalencia!$G$3:$H$6,2,FALSE),"Sin dato")</f>
        <v/>
      </c>
      <c r="Z5192">
        <f>IF(J5192&lt;=24,"18-24","25-29")</f>
        <v/>
      </c>
      <c r="AA5192">
        <f>IF(M5192&lt;&gt;1,"",IF(P5192=2,1,0))</f>
        <v/>
      </c>
      <c r="AB5192">
        <f>IF(M5192&lt;&gt;1,"",IF(O5192&gt;=2,1,0))</f>
        <v/>
      </c>
      <c r="AC5192">
        <f>IF(M5192&lt;&gt;1,"",IF(OR(Q5192=999,Q5192=""),"",IF(OR(Q5192&lt;35,Q5192&gt;48),1,0)))</f>
        <v/>
      </c>
      <c r="AD5192">
        <f>IF(COUNT(AA5192:AC5192)&lt;3,"",SUM(AA5192:AC5192))</f>
        <v/>
      </c>
      <c r="AE5192">
        <f>IF(L5192&gt;=4,2,IF(L5192&gt;=2,1,0))</f>
        <v/>
      </c>
      <c r="AF5192">
        <f>IF(L5192&gt;=5,1,0)</f>
        <v/>
      </c>
      <c r="AG5192">
        <f>AE5192+AF5192</f>
        <v/>
      </c>
      <c r="AH5192" s="15">
        <f>IF(M5192&lt;&gt;1,"",IF(OR(R5192=-9,R5192=""),"",R5192))</f>
        <v/>
      </c>
      <c r="AI5192">
        <f>IF(M5192&lt;&gt;1,"",IF(OR(Q5192=999,Q5192=""),"",Q5192))</f>
        <v/>
      </c>
    </row>
    <row r="5193">
      <c r="A5193" t="inlineStr">
        <is>
          <t>TQRMNOP128036</t>
        </is>
      </c>
      <c r="B5193" t="n">
        <v>2025</v>
      </c>
      <c r="C5193" t="n">
        <v>1</v>
      </c>
      <c r="D5193" t="n">
        <v>1</v>
      </c>
      <c r="E5193" t="inlineStr">
        <is>
          <t>S</t>
        </is>
      </c>
      <c r="F5193" t="n">
        <v>32</v>
      </c>
      <c r="G5193" t="n">
        <v>1461</v>
      </c>
      <c r="H5193" t="n">
        <v>3</v>
      </c>
      <c r="I5193" t="n">
        <v>1</v>
      </c>
      <c r="J5193" t="n">
        <v>28</v>
      </c>
      <c r="K5193" t="n">
        <v>1</v>
      </c>
      <c r="L5193" t="n">
        <v>3</v>
      </c>
      <c r="M5193" t="n">
        <v>3</v>
      </c>
      <c r="R5193" s="15" t="n">
        <v>0</v>
      </c>
      <c r="S5193" s="15" t="n">
        <v>124000</v>
      </c>
      <c r="T5193" s="15" t="n">
        <v>124000</v>
      </c>
      <c r="U5193" s="15" t="n">
        <v>560600</v>
      </c>
      <c r="V5193">
        <f>IFERROR(VLOOKUP(D5193,Tablas_Equivalencia!$A$3:$B$8,2,FALSE),"Sin dato")</f>
        <v/>
      </c>
      <c r="W5193">
        <f>IFERROR(VLOOKUP(L5193,Tablas_Equivalencia!$D$3:$E$9,2,FALSE),"Sin dato")</f>
        <v/>
      </c>
      <c r="X5193">
        <f>IF(I5193=1,"Varón","Mujer")</f>
        <v/>
      </c>
      <c r="Y5193">
        <f>IFERROR(VLOOKUP(M5193,Tablas_Equivalencia!$G$3:$H$6,2,FALSE),"Sin dato")</f>
        <v/>
      </c>
      <c r="Z5193">
        <f>IF(J5193&lt;=24,"18-24","25-29")</f>
        <v/>
      </c>
      <c r="AA5193">
        <f>IF(M5193&lt;&gt;1,"",IF(P5193=2,1,0))</f>
        <v/>
      </c>
      <c r="AB5193">
        <f>IF(M5193&lt;&gt;1,"",IF(O5193&gt;=2,1,0))</f>
        <v/>
      </c>
      <c r="AC5193">
        <f>IF(M5193&lt;&gt;1,"",IF(OR(Q5193=999,Q5193=""),"",IF(OR(Q5193&lt;35,Q5193&gt;48),1,0)))</f>
        <v/>
      </c>
      <c r="AD5193">
        <f>IF(COUNT(AA5193:AC5193)&lt;3,"",SUM(AA5193:AC5193))</f>
        <v/>
      </c>
      <c r="AE5193">
        <f>IF(L5193&gt;=4,2,IF(L5193&gt;=2,1,0))</f>
        <v/>
      </c>
      <c r="AF5193">
        <f>IF(L5193&gt;=5,1,0)</f>
        <v/>
      </c>
      <c r="AG5193">
        <f>AE5193+AF5193</f>
        <v/>
      </c>
      <c r="AH5193" s="15">
        <f>IF(M5193&lt;&gt;1,"",IF(OR(R5193=-9,R5193=""),"",R5193))</f>
        <v/>
      </c>
      <c r="AI5193">
        <f>IF(M5193&lt;&gt;1,"",IF(OR(Q5193=999,Q5193=""),"",Q5193))</f>
        <v/>
      </c>
    </row>
    <row r="5194">
      <c r="A5194" t="inlineStr">
        <is>
          <t>TQRMNOP128037</t>
        </is>
      </c>
      <c r="B5194" t="n">
        <v>2025</v>
      </c>
      <c r="C5194" t="n">
        <v>1</v>
      </c>
      <c r="D5194" t="n">
        <v>43</v>
      </c>
      <c r="E5194" t="inlineStr">
        <is>
          <t>S</t>
        </is>
      </c>
      <c r="F5194" t="n">
        <v>17</v>
      </c>
      <c r="G5194" t="n">
        <v>1532</v>
      </c>
      <c r="H5194" t="n">
        <v>3</v>
      </c>
      <c r="I5194" t="n">
        <v>1</v>
      </c>
      <c r="J5194" t="n">
        <v>28</v>
      </c>
      <c r="K5194" t="n">
        <v>2</v>
      </c>
      <c r="L5194" t="n">
        <v>4</v>
      </c>
      <c r="M5194" t="n">
        <v>2</v>
      </c>
      <c r="R5194" s="15" t="n">
        <v>0</v>
      </c>
      <c r="S5194" s="15" t="n">
        <v>0</v>
      </c>
      <c r="T5194" s="15" t="n">
        <v>0</v>
      </c>
      <c r="U5194" s="15" t="n">
        <v>49900</v>
      </c>
      <c r="V5194">
        <f>IFERROR(VLOOKUP(D5194,Tablas_Equivalencia!$A$3:$B$8,2,FALSE),"Sin dato")</f>
        <v/>
      </c>
      <c r="W5194">
        <f>IFERROR(VLOOKUP(L5194,Tablas_Equivalencia!$D$3:$E$9,2,FALSE),"Sin dato")</f>
        <v/>
      </c>
      <c r="X5194">
        <f>IF(I5194=1,"Varón","Mujer")</f>
        <v/>
      </c>
      <c r="Y5194">
        <f>IFERROR(VLOOKUP(M5194,Tablas_Equivalencia!$G$3:$H$6,2,FALSE),"Sin dato")</f>
        <v/>
      </c>
      <c r="Z5194">
        <f>IF(J5194&lt;=24,"18-24","25-29")</f>
        <v/>
      </c>
      <c r="AA5194">
        <f>IF(M5194&lt;&gt;1,"",IF(P5194=2,1,0))</f>
        <v/>
      </c>
      <c r="AB5194">
        <f>IF(M5194&lt;&gt;1,"",IF(O5194&gt;=2,1,0))</f>
        <v/>
      </c>
      <c r="AC5194">
        <f>IF(M5194&lt;&gt;1,"",IF(OR(Q5194=999,Q5194=""),"",IF(OR(Q5194&lt;35,Q5194&gt;48),1,0)))</f>
        <v/>
      </c>
      <c r="AD5194">
        <f>IF(COUNT(AA5194:AC5194)&lt;3,"",SUM(AA5194:AC5194))</f>
        <v/>
      </c>
      <c r="AE5194">
        <f>IF(L5194&gt;=4,2,IF(L5194&gt;=2,1,0))</f>
        <v/>
      </c>
      <c r="AF5194">
        <f>IF(L5194&gt;=5,1,0)</f>
        <v/>
      </c>
      <c r="AG5194">
        <f>AE5194+AF5194</f>
        <v/>
      </c>
      <c r="AH5194" s="15">
        <f>IF(M5194&lt;&gt;1,"",IF(OR(R5194=-9,R5194=""),"",R5194))</f>
        <v/>
      </c>
      <c r="AI5194">
        <f>IF(M5194&lt;&gt;1,"",IF(OR(Q5194=999,Q5194=""),"",Q5194))</f>
        <v/>
      </c>
    </row>
    <row r="5195">
      <c r="A5195" t="inlineStr">
        <is>
          <t>TQRMNOP128045</t>
        </is>
      </c>
      <c r="B5195" t="n">
        <v>2025</v>
      </c>
      <c r="C5195" t="n">
        <v>1</v>
      </c>
      <c r="D5195" t="n">
        <v>43</v>
      </c>
      <c r="E5195" t="inlineStr">
        <is>
          <t>N</t>
        </is>
      </c>
      <c r="F5195" t="n">
        <v>38</v>
      </c>
      <c r="G5195" t="n">
        <v>1339</v>
      </c>
      <c r="H5195" t="n">
        <v>3</v>
      </c>
      <c r="I5195" t="n">
        <v>1</v>
      </c>
      <c r="J5195" t="n">
        <v>19</v>
      </c>
      <c r="K5195" t="n">
        <v>1</v>
      </c>
      <c r="L5195" t="n">
        <v>5</v>
      </c>
      <c r="M5195" t="n">
        <v>2</v>
      </c>
      <c r="R5195" s="15" t="n">
        <v>0</v>
      </c>
      <c r="S5195" s="15" t="n">
        <v>84000</v>
      </c>
      <c r="T5195" s="15" t="n">
        <v>84000</v>
      </c>
      <c r="U5195" s="15" t="n">
        <v>222000</v>
      </c>
      <c r="V5195">
        <f>IFERROR(VLOOKUP(D5195,Tablas_Equivalencia!$A$3:$B$8,2,FALSE),"Sin dato")</f>
        <v/>
      </c>
      <c r="W5195">
        <f>IFERROR(VLOOKUP(L5195,Tablas_Equivalencia!$D$3:$E$9,2,FALSE),"Sin dato")</f>
        <v/>
      </c>
      <c r="X5195">
        <f>IF(I5195=1,"Varón","Mujer")</f>
        <v/>
      </c>
      <c r="Y5195">
        <f>IFERROR(VLOOKUP(M5195,Tablas_Equivalencia!$G$3:$H$6,2,FALSE),"Sin dato")</f>
        <v/>
      </c>
      <c r="Z5195">
        <f>IF(J5195&lt;=24,"18-24","25-29")</f>
        <v/>
      </c>
      <c r="AA5195">
        <f>IF(M5195&lt;&gt;1,"",IF(P5195=2,1,0))</f>
        <v/>
      </c>
      <c r="AB5195">
        <f>IF(M5195&lt;&gt;1,"",IF(O5195&gt;=2,1,0))</f>
        <v/>
      </c>
      <c r="AC5195">
        <f>IF(M5195&lt;&gt;1,"",IF(OR(Q5195=999,Q5195=""),"",IF(OR(Q5195&lt;35,Q5195&gt;48),1,0)))</f>
        <v/>
      </c>
      <c r="AD5195">
        <f>IF(COUNT(AA5195:AC5195)&lt;3,"",SUM(AA5195:AC5195))</f>
        <v/>
      </c>
      <c r="AE5195">
        <f>IF(L5195&gt;=4,2,IF(L5195&gt;=2,1,0))</f>
        <v/>
      </c>
      <c r="AF5195">
        <f>IF(L5195&gt;=5,1,0)</f>
        <v/>
      </c>
      <c r="AG5195">
        <f>AE5195+AF5195</f>
        <v/>
      </c>
      <c r="AH5195" s="15">
        <f>IF(M5195&lt;&gt;1,"",IF(OR(R5195=-9,R5195=""),"",R5195))</f>
        <v/>
      </c>
      <c r="AI5195">
        <f>IF(M5195&lt;&gt;1,"",IF(OR(Q5195=999,Q5195=""),"",Q5195))</f>
        <v/>
      </c>
    </row>
    <row r="5196">
      <c r="A5196" t="inlineStr">
        <is>
          <t>TQRMNOP128051</t>
        </is>
      </c>
      <c r="B5196" t="n">
        <v>2025</v>
      </c>
      <c r="C5196" t="n">
        <v>1</v>
      </c>
      <c r="D5196" t="n">
        <v>1</v>
      </c>
      <c r="E5196" t="inlineStr">
        <is>
          <t>S</t>
        </is>
      </c>
      <c r="F5196" t="n">
        <v>32</v>
      </c>
      <c r="G5196" t="n">
        <v>975</v>
      </c>
      <c r="H5196" t="n">
        <v>3</v>
      </c>
      <c r="I5196" t="n">
        <v>1</v>
      </c>
      <c r="J5196" t="n">
        <v>25</v>
      </c>
      <c r="K5196" t="n">
        <v>2</v>
      </c>
      <c r="L5196" t="n">
        <v>5</v>
      </c>
      <c r="M5196" t="n">
        <v>3</v>
      </c>
      <c r="R5196" s="15" t="n">
        <v>0</v>
      </c>
      <c r="S5196" s="15" t="n">
        <v>52000</v>
      </c>
      <c r="T5196" s="15" t="n">
        <v>52000</v>
      </c>
      <c r="U5196" s="15" t="n">
        <v>173700</v>
      </c>
      <c r="V5196">
        <f>IFERROR(VLOOKUP(D5196,Tablas_Equivalencia!$A$3:$B$8,2,FALSE),"Sin dato")</f>
        <v/>
      </c>
      <c r="W5196">
        <f>IFERROR(VLOOKUP(L5196,Tablas_Equivalencia!$D$3:$E$9,2,FALSE),"Sin dato")</f>
        <v/>
      </c>
      <c r="X5196">
        <f>IF(I5196=1,"Varón","Mujer")</f>
        <v/>
      </c>
      <c r="Y5196">
        <f>IFERROR(VLOOKUP(M5196,Tablas_Equivalencia!$G$3:$H$6,2,FALSE),"Sin dato")</f>
        <v/>
      </c>
      <c r="Z5196">
        <f>IF(J5196&lt;=24,"18-24","25-29")</f>
        <v/>
      </c>
      <c r="AA5196">
        <f>IF(M5196&lt;&gt;1,"",IF(P5196=2,1,0))</f>
        <v/>
      </c>
      <c r="AB5196">
        <f>IF(M5196&lt;&gt;1,"",IF(O5196&gt;=2,1,0))</f>
        <v/>
      </c>
      <c r="AC5196">
        <f>IF(M5196&lt;&gt;1,"",IF(OR(Q5196=999,Q5196=""),"",IF(OR(Q5196&lt;35,Q5196&gt;48),1,0)))</f>
        <v/>
      </c>
      <c r="AD5196">
        <f>IF(COUNT(AA5196:AC5196)&lt;3,"",SUM(AA5196:AC5196))</f>
        <v/>
      </c>
      <c r="AE5196">
        <f>IF(L5196&gt;=4,2,IF(L5196&gt;=2,1,0))</f>
        <v/>
      </c>
      <c r="AF5196">
        <f>IF(L5196&gt;=5,1,0)</f>
        <v/>
      </c>
      <c r="AG5196">
        <f>AE5196+AF5196</f>
        <v/>
      </c>
      <c r="AH5196" s="15">
        <f>IF(M5196&lt;&gt;1,"",IF(OR(R5196=-9,R5196=""),"",R5196))</f>
        <v/>
      </c>
      <c r="AI5196">
        <f>IF(M5196&lt;&gt;1,"",IF(OR(Q5196=999,Q5196=""),"",Q5196))</f>
        <v/>
      </c>
    </row>
    <row r="5197">
      <c r="A5197" t="inlineStr">
        <is>
          <t>TQRMNOP128060</t>
        </is>
      </c>
      <c r="B5197" t="n">
        <v>2025</v>
      </c>
      <c r="C5197" t="n">
        <v>1</v>
      </c>
      <c r="D5197" t="n">
        <v>42</v>
      </c>
      <c r="E5197" t="inlineStr">
        <is>
          <t>S</t>
        </is>
      </c>
      <c r="F5197" t="n">
        <v>10</v>
      </c>
      <c r="G5197" t="n">
        <v>1477</v>
      </c>
      <c r="H5197" t="n">
        <v>3</v>
      </c>
      <c r="I5197" t="n">
        <v>2</v>
      </c>
      <c r="J5197" t="n">
        <v>19</v>
      </c>
      <c r="K5197" t="n">
        <v>2</v>
      </c>
      <c r="L5197" t="n">
        <v>4</v>
      </c>
      <c r="M5197" t="n">
        <v>1</v>
      </c>
      <c r="N5197" t="n">
        <v>2</v>
      </c>
      <c r="O5197" t="n">
        <v>1</v>
      </c>
      <c r="P5197" t="n">
        <v>1</v>
      </c>
      <c r="Q5197" t="n">
        <v>41</v>
      </c>
      <c r="R5197" s="15" t="n">
        <v>612000</v>
      </c>
      <c r="S5197" s="15" t="n">
        <v>0</v>
      </c>
      <c r="T5197" s="15" t="n">
        <v>612000</v>
      </c>
      <c r="U5197" s="15" t="n">
        <v>68300</v>
      </c>
      <c r="V5197">
        <f>IFERROR(VLOOKUP(D5197,Tablas_Equivalencia!$A$3:$B$8,2,FALSE),"Sin dato")</f>
        <v/>
      </c>
      <c r="W5197">
        <f>IFERROR(VLOOKUP(L5197,Tablas_Equivalencia!$D$3:$E$9,2,FALSE),"Sin dato")</f>
        <v/>
      </c>
      <c r="X5197">
        <f>IF(I5197=1,"Varón","Mujer")</f>
        <v/>
      </c>
      <c r="Y5197">
        <f>IFERROR(VLOOKUP(M5197,Tablas_Equivalencia!$G$3:$H$6,2,FALSE),"Sin dato")</f>
        <v/>
      </c>
      <c r="Z5197">
        <f>IF(J5197&lt;=24,"18-24","25-29")</f>
        <v/>
      </c>
      <c r="AA5197">
        <f>IF(M5197&lt;&gt;1,"",IF(P5197=2,1,0))</f>
        <v/>
      </c>
      <c r="AB5197">
        <f>IF(M5197&lt;&gt;1,"",IF(O5197&gt;=2,1,0))</f>
        <v/>
      </c>
      <c r="AC5197">
        <f>IF(M5197&lt;&gt;1,"",IF(OR(Q5197=999,Q5197=""),"",IF(OR(Q5197&lt;35,Q5197&gt;48),1,0)))</f>
        <v/>
      </c>
      <c r="AD5197">
        <f>IF(COUNT(AA5197:AC5197)&lt;3,"",SUM(AA5197:AC5197))</f>
        <v/>
      </c>
      <c r="AE5197">
        <f>IF(L5197&gt;=4,2,IF(L5197&gt;=2,1,0))</f>
        <v/>
      </c>
      <c r="AF5197">
        <f>IF(L5197&gt;=5,1,0)</f>
        <v/>
      </c>
      <c r="AG5197">
        <f>AE5197+AF5197</f>
        <v/>
      </c>
      <c r="AH5197" s="15">
        <f>IF(M5197&lt;&gt;1,"",IF(OR(R5197=-9,R5197=""),"",R5197))</f>
        <v/>
      </c>
      <c r="AI5197">
        <f>IF(M5197&lt;&gt;1,"",IF(OR(Q5197=999,Q5197=""),"",Q5197))</f>
        <v/>
      </c>
    </row>
    <row r="5198">
      <c r="A5198" t="inlineStr">
        <is>
          <t>TQRMNOP128062</t>
        </is>
      </c>
      <c r="B5198" t="n">
        <v>2025</v>
      </c>
      <c r="C5198" t="n">
        <v>1</v>
      </c>
      <c r="D5198" t="n">
        <v>43</v>
      </c>
      <c r="E5198" t="inlineStr">
        <is>
          <t>N</t>
        </is>
      </c>
      <c r="F5198" t="n">
        <v>38</v>
      </c>
      <c r="G5198" t="n">
        <v>1116</v>
      </c>
      <c r="H5198" t="n">
        <v>2</v>
      </c>
      <c r="I5198" t="n">
        <v>2</v>
      </c>
      <c r="J5198" t="n">
        <v>22</v>
      </c>
      <c r="K5198" t="n">
        <v>2</v>
      </c>
      <c r="L5198" t="n">
        <v>3</v>
      </c>
      <c r="M5198" t="n">
        <v>2</v>
      </c>
      <c r="R5198" s="15" t="n">
        <v>0</v>
      </c>
      <c r="S5198" s="15" t="n">
        <v>0</v>
      </c>
      <c r="T5198" s="15" t="n">
        <v>0</v>
      </c>
      <c r="U5198" s="15" t="n">
        <v>127600</v>
      </c>
      <c r="V5198">
        <f>IFERROR(VLOOKUP(D5198,Tablas_Equivalencia!$A$3:$B$8,2,FALSE),"Sin dato")</f>
        <v/>
      </c>
      <c r="W5198">
        <f>IFERROR(VLOOKUP(L5198,Tablas_Equivalencia!$D$3:$E$9,2,FALSE),"Sin dato")</f>
        <v/>
      </c>
      <c r="X5198">
        <f>IF(I5198=1,"Varón","Mujer")</f>
        <v/>
      </c>
      <c r="Y5198">
        <f>IFERROR(VLOOKUP(M5198,Tablas_Equivalencia!$G$3:$H$6,2,FALSE),"Sin dato")</f>
        <v/>
      </c>
      <c r="Z5198">
        <f>IF(J5198&lt;=24,"18-24","25-29")</f>
        <v/>
      </c>
      <c r="AA5198">
        <f>IF(M5198&lt;&gt;1,"",IF(P5198=2,1,0))</f>
        <v/>
      </c>
      <c r="AB5198">
        <f>IF(M5198&lt;&gt;1,"",IF(O5198&gt;=2,1,0))</f>
        <v/>
      </c>
      <c r="AC5198">
        <f>IF(M5198&lt;&gt;1,"",IF(OR(Q5198=999,Q5198=""),"",IF(OR(Q5198&lt;35,Q5198&gt;48),1,0)))</f>
        <v/>
      </c>
      <c r="AD5198">
        <f>IF(COUNT(AA5198:AC5198)&lt;3,"",SUM(AA5198:AC5198))</f>
        <v/>
      </c>
      <c r="AE5198">
        <f>IF(L5198&gt;=4,2,IF(L5198&gt;=2,1,0))</f>
        <v/>
      </c>
      <c r="AF5198">
        <f>IF(L5198&gt;=5,1,0)</f>
        <v/>
      </c>
      <c r="AG5198">
        <f>AE5198+AF5198</f>
        <v/>
      </c>
      <c r="AH5198" s="15">
        <f>IF(M5198&lt;&gt;1,"",IF(OR(R5198=-9,R5198=""),"",R5198))</f>
        <v/>
      </c>
      <c r="AI5198">
        <f>IF(M5198&lt;&gt;1,"",IF(OR(Q5198=999,Q5198=""),"",Q5198))</f>
        <v/>
      </c>
    </row>
    <row r="5199">
      <c r="A5199" t="inlineStr">
        <is>
          <t>TQRMNOP128067</t>
        </is>
      </c>
      <c r="B5199" t="n">
        <v>2025</v>
      </c>
      <c r="C5199" t="n">
        <v>1</v>
      </c>
      <c r="D5199" t="n">
        <v>40</v>
      </c>
      <c r="E5199" t="inlineStr">
        <is>
          <t>N</t>
        </is>
      </c>
      <c r="F5199" t="n">
        <v>23</v>
      </c>
      <c r="G5199" t="n">
        <v>1317</v>
      </c>
      <c r="H5199" t="n">
        <v>1</v>
      </c>
      <c r="I5199" t="n">
        <v>1</v>
      </c>
      <c r="J5199" t="n">
        <v>28</v>
      </c>
      <c r="K5199" t="n">
        <v>1</v>
      </c>
      <c r="L5199" t="n">
        <v>3</v>
      </c>
      <c r="M5199" t="n">
        <v>3</v>
      </c>
      <c r="R5199" s="15" t="n">
        <v>0</v>
      </c>
      <c r="S5199" s="15" t="n">
        <v>0</v>
      </c>
      <c r="T5199" s="15" t="n">
        <v>0</v>
      </c>
      <c r="U5199" s="15" t="n">
        <v>38100</v>
      </c>
      <c r="V5199">
        <f>IFERROR(VLOOKUP(D5199,Tablas_Equivalencia!$A$3:$B$8,2,FALSE),"Sin dato")</f>
        <v/>
      </c>
      <c r="W5199">
        <f>IFERROR(VLOOKUP(L5199,Tablas_Equivalencia!$D$3:$E$9,2,FALSE),"Sin dato")</f>
        <v/>
      </c>
      <c r="X5199">
        <f>IF(I5199=1,"Varón","Mujer")</f>
        <v/>
      </c>
      <c r="Y5199">
        <f>IFERROR(VLOOKUP(M5199,Tablas_Equivalencia!$G$3:$H$6,2,FALSE),"Sin dato")</f>
        <v/>
      </c>
      <c r="Z5199">
        <f>IF(J5199&lt;=24,"18-24","25-29")</f>
        <v/>
      </c>
      <c r="AA5199">
        <f>IF(M5199&lt;&gt;1,"",IF(P5199=2,1,0))</f>
        <v/>
      </c>
      <c r="AB5199">
        <f>IF(M5199&lt;&gt;1,"",IF(O5199&gt;=2,1,0))</f>
        <v/>
      </c>
      <c r="AC5199">
        <f>IF(M5199&lt;&gt;1,"",IF(OR(Q5199=999,Q5199=""),"",IF(OR(Q5199&lt;35,Q5199&gt;48),1,0)))</f>
        <v/>
      </c>
      <c r="AD5199">
        <f>IF(COUNT(AA5199:AC5199)&lt;3,"",SUM(AA5199:AC5199))</f>
        <v/>
      </c>
      <c r="AE5199">
        <f>IF(L5199&gt;=4,2,IF(L5199&gt;=2,1,0))</f>
        <v/>
      </c>
      <c r="AF5199">
        <f>IF(L5199&gt;=5,1,0)</f>
        <v/>
      </c>
      <c r="AG5199">
        <f>AE5199+AF5199</f>
        <v/>
      </c>
      <c r="AH5199" s="15">
        <f>IF(M5199&lt;&gt;1,"",IF(OR(R5199=-9,R5199=""),"",R5199))</f>
        <v/>
      </c>
      <c r="AI5199">
        <f>IF(M5199&lt;&gt;1,"",IF(OR(Q5199=999,Q5199=""),"",Q5199))</f>
        <v/>
      </c>
    </row>
    <row r="5200">
      <c r="A5200" t="inlineStr">
        <is>
          <t>TQRMNOP128069</t>
        </is>
      </c>
      <c r="B5200" t="n">
        <v>2025</v>
      </c>
      <c r="C5200" t="n">
        <v>1</v>
      </c>
      <c r="D5200" t="n">
        <v>1</v>
      </c>
      <c r="E5200" t="inlineStr">
        <is>
          <t>S</t>
        </is>
      </c>
      <c r="F5200" t="n">
        <v>32</v>
      </c>
      <c r="G5200" t="n">
        <v>1120</v>
      </c>
      <c r="H5200" t="n">
        <v>1</v>
      </c>
      <c r="I5200" t="n">
        <v>1</v>
      </c>
      <c r="J5200" t="n">
        <v>20</v>
      </c>
      <c r="K5200" t="n">
        <v>1</v>
      </c>
      <c r="L5200" t="n">
        <v>5</v>
      </c>
      <c r="M5200" t="n">
        <v>1</v>
      </c>
      <c r="N5200" t="n">
        <v>3</v>
      </c>
      <c r="O5200" t="n">
        <v>2</v>
      </c>
      <c r="P5200" t="n">
        <v>2</v>
      </c>
      <c r="Q5200" t="n">
        <v>58</v>
      </c>
      <c r="R5200" s="15" t="n">
        <v>-9</v>
      </c>
      <c r="S5200" s="15" t="n">
        <v>0</v>
      </c>
      <c r="T5200" s="15" t="n">
        <v>0</v>
      </c>
      <c r="U5200" s="15" t="n">
        <v>147000</v>
      </c>
      <c r="V5200">
        <f>IFERROR(VLOOKUP(D5200,Tablas_Equivalencia!$A$3:$B$8,2,FALSE),"Sin dato")</f>
        <v/>
      </c>
      <c r="W5200">
        <f>IFERROR(VLOOKUP(L5200,Tablas_Equivalencia!$D$3:$E$9,2,FALSE),"Sin dato")</f>
        <v/>
      </c>
      <c r="X5200">
        <f>IF(I5200=1,"Varón","Mujer")</f>
        <v/>
      </c>
      <c r="Y5200">
        <f>IFERROR(VLOOKUP(M5200,Tablas_Equivalencia!$G$3:$H$6,2,FALSE),"Sin dato")</f>
        <v/>
      </c>
      <c r="Z5200">
        <f>IF(J5200&lt;=24,"18-24","25-29")</f>
        <v/>
      </c>
      <c r="AA5200">
        <f>IF(M5200&lt;&gt;1,"",IF(P5200=2,1,0))</f>
        <v/>
      </c>
      <c r="AB5200">
        <f>IF(M5200&lt;&gt;1,"",IF(O5200&gt;=2,1,0))</f>
        <v/>
      </c>
      <c r="AC5200">
        <f>IF(M5200&lt;&gt;1,"",IF(OR(Q5200=999,Q5200=""),"",IF(OR(Q5200&lt;35,Q5200&gt;48),1,0)))</f>
        <v/>
      </c>
      <c r="AD5200">
        <f>IF(COUNT(AA5200:AC5200)&lt;3,"",SUM(AA5200:AC5200))</f>
        <v/>
      </c>
      <c r="AE5200">
        <f>IF(L5200&gt;=4,2,IF(L5200&gt;=2,1,0))</f>
        <v/>
      </c>
      <c r="AF5200">
        <f>IF(L5200&gt;=5,1,0)</f>
        <v/>
      </c>
      <c r="AG5200">
        <f>AE5200+AF5200</f>
        <v/>
      </c>
      <c r="AH5200" s="15">
        <f>IF(M5200&lt;&gt;1,"",IF(OR(R5200=-9,R5200=""),"",R5200))</f>
        <v/>
      </c>
      <c r="AI5200">
        <f>IF(M5200&lt;&gt;1,"",IF(OR(Q5200=999,Q5200=""),"",Q5200))</f>
        <v/>
      </c>
    </row>
    <row r="5201">
      <c r="A5201" t="inlineStr">
        <is>
          <t>TQRMNOP128076</t>
        </is>
      </c>
      <c r="B5201" t="n">
        <v>2025</v>
      </c>
      <c r="C5201" t="n">
        <v>1</v>
      </c>
      <c r="D5201" t="n">
        <v>1</v>
      </c>
      <c r="E5201" t="inlineStr">
        <is>
          <t>S</t>
        </is>
      </c>
      <c r="F5201" t="n">
        <v>33</v>
      </c>
      <c r="G5201" t="n">
        <v>1112</v>
      </c>
      <c r="H5201" t="n">
        <v>1</v>
      </c>
      <c r="I5201" t="n">
        <v>2</v>
      </c>
      <c r="J5201" t="n">
        <v>25</v>
      </c>
      <c r="K5201" t="n">
        <v>2</v>
      </c>
      <c r="L5201" t="n">
        <v>4</v>
      </c>
      <c r="M5201" t="n">
        <v>3</v>
      </c>
      <c r="R5201" s="15" t="n">
        <v>0</v>
      </c>
      <c r="S5201" s="15" t="n">
        <v>0</v>
      </c>
      <c r="T5201" s="15" t="n">
        <v>0</v>
      </c>
      <c r="U5201" s="15" t="n">
        <v>127300</v>
      </c>
      <c r="V5201">
        <f>IFERROR(VLOOKUP(D5201,Tablas_Equivalencia!$A$3:$B$8,2,FALSE),"Sin dato")</f>
        <v/>
      </c>
      <c r="W5201">
        <f>IFERROR(VLOOKUP(L5201,Tablas_Equivalencia!$D$3:$E$9,2,FALSE),"Sin dato")</f>
        <v/>
      </c>
      <c r="X5201">
        <f>IF(I5201=1,"Varón","Mujer")</f>
        <v/>
      </c>
      <c r="Y5201">
        <f>IFERROR(VLOOKUP(M5201,Tablas_Equivalencia!$G$3:$H$6,2,FALSE),"Sin dato")</f>
        <v/>
      </c>
      <c r="Z5201">
        <f>IF(J5201&lt;=24,"18-24","25-29")</f>
        <v/>
      </c>
      <c r="AA5201">
        <f>IF(M5201&lt;&gt;1,"",IF(P5201=2,1,0))</f>
        <v/>
      </c>
      <c r="AB5201">
        <f>IF(M5201&lt;&gt;1,"",IF(O5201&gt;=2,1,0))</f>
        <v/>
      </c>
      <c r="AC5201">
        <f>IF(M5201&lt;&gt;1,"",IF(OR(Q5201=999,Q5201=""),"",IF(OR(Q5201&lt;35,Q5201&gt;48),1,0)))</f>
        <v/>
      </c>
      <c r="AD5201">
        <f>IF(COUNT(AA5201:AC5201)&lt;3,"",SUM(AA5201:AC5201))</f>
        <v/>
      </c>
      <c r="AE5201">
        <f>IF(L5201&gt;=4,2,IF(L5201&gt;=2,1,0))</f>
        <v/>
      </c>
      <c r="AF5201">
        <f>IF(L5201&gt;=5,1,0)</f>
        <v/>
      </c>
      <c r="AG5201">
        <f>AE5201+AF5201</f>
        <v/>
      </c>
      <c r="AH5201" s="15">
        <f>IF(M5201&lt;&gt;1,"",IF(OR(R5201=-9,R5201=""),"",R5201))</f>
        <v/>
      </c>
      <c r="AI5201">
        <f>IF(M5201&lt;&gt;1,"",IF(OR(Q5201=999,Q5201=""),"",Q5201))</f>
        <v/>
      </c>
    </row>
    <row r="5202">
      <c r="A5202" t="inlineStr">
        <is>
          <t>TQRMNOP128079</t>
        </is>
      </c>
      <c r="B5202" t="n">
        <v>2025</v>
      </c>
      <c r="C5202" t="n">
        <v>1</v>
      </c>
      <c r="D5202" t="n">
        <v>42</v>
      </c>
      <c r="E5202" t="inlineStr">
        <is>
          <t>S</t>
        </is>
      </c>
      <c r="F5202" t="n">
        <v>10</v>
      </c>
      <c r="G5202" t="n">
        <v>1349</v>
      </c>
      <c r="H5202" t="n">
        <v>1</v>
      </c>
      <c r="I5202" t="n">
        <v>2</v>
      </c>
      <c r="J5202" t="n">
        <v>23</v>
      </c>
      <c r="K5202" t="n">
        <v>1</v>
      </c>
      <c r="L5202" t="n">
        <v>5</v>
      </c>
      <c r="M5202" t="n">
        <v>3</v>
      </c>
      <c r="R5202" s="15" t="n">
        <v>0</v>
      </c>
      <c r="S5202" s="15" t="n">
        <v>0</v>
      </c>
      <c r="T5202" s="15" t="n">
        <v>0</v>
      </c>
      <c r="U5202" s="15" t="n">
        <v>214000</v>
      </c>
      <c r="V5202">
        <f>IFERROR(VLOOKUP(D5202,Tablas_Equivalencia!$A$3:$B$8,2,FALSE),"Sin dato")</f>
        <v/>
      </c>
      <c r="W5202">
        <f>IFERROR(VLOOKUP(L5202,Tablas_Equivalencia!$D$3:$E$9,2,FALSE),"Sin dato")</f>
        <v/>
      </c>
      <c r="X5202">
        <f>IF(I5202=1,"Varón","Mujer")</f>
        <v/>
      </c>
      <c r="Y5202">
        <f>IFERROR(VLOOKUP(M5202,Tablas_Equivalencia!$G$3:$H$6,2,FALSE),"Sin dato")</f>
        <v/>
      </c>
      <c r="Z5202">
        <f>IF(J5202&lt;=24,"18-24","25-29")</f>
        <v/>
      </c>
      <c r="AA5202">
        <f>IF(M5202&lt;&gt;1,"",IF(P5202=2,1,0))</f>
        <v/>
      </c>
      <c r="AB5202">
        <f>IF(M5202&lt;&gt;1,"",IF(O5202&gt;=2,1,0))</f>
        <v/>
      </c>
      <c r="AC5202">
        <f>IF(M5202&lt;&gt;1,"",IF(OR(Q5202=999,Q5202=""),"",IF(OR(Q5202&lt;35,Q5202&gt;48),1,0)))</f>
        <v/>
      </c>
      <c r="AD5202">
        <f>IF(COUNT(AA5202:AC5202)&lt;3,"",SUM(AA5202:AC5202))</f>
        <v/>
      </c>
      <c r="AE5202">
        <f>IF(L5202&gt;=4,2,IF(L5202&gt;=2,1,0))</f>
        <v/>
      </c>
      <c r="AF5202">
        <f>IF(L5202&gt;=5,1,0)</f>
        <v/>
      </c>
      <c r="AG5202">
        <f>AE5202+AF5202</f>
        <v/>
      </c>
      <c r="AH5202" s="15">
        <f>IF(M5202&lt;&gt;1,"",IF(OR(R5202=-9,R5202=""),"",R5202))</f>
        <v/>
      </c>
      <c r="AI5202">
        <f>IF(M5202&lt;&gt;1,"",IF(OR(Q5202=999,Q5202=""),"",Q5202))</f>
        <v/>
      </c>
    </row>
    <row r="5203">
      <c r="A5203" t="inlineStr">
        <is>
          <t>TQRMNOP128084</t>
        </is>
      </c>
      <c r="B5203" t="n">
        <v>2025</v>
      </c>
      <c r="C5203" t="n">
        <v>1</v>
      </c>
      <c r="D5203" t="n">
        <v>1</v>
      </c>
      <c r="E5203" t="inlineStr">
        <is>
          <t>S</t>
        </is>
      </c>
      <c r="F5203" t="n">
        <v>33</v>
      </c>
      <c r="G5203" t="n">
        <v>1196</v>
      </c>
      <c r="H5203" t="n">
        <v>3</v>
      </c>
      <c r="I5203" t="n">
        <v>2</v>
      </c>
      <c r="J5203" t="n">
        <v>19</v>
      </c>
      <c r="K5203" t="n">
        <v>2</v>
      </c>
      <c r="L5203" t="n">
        <v>2</v>
      </c>
      <c r="M5203" t="n">
        <v>1</v>
      </c>
      <c r="N5203" t="n">
        <v>3</v>
      </c>
      <c r="O5203" t="n">
        <v>2</v>
      </c>
      <c r="P5203" t="n">
        <v>2</v>
      </c>
      <c r="Q5203" t="n">
        <v>29</v>
      </c>
      <c r="R5203" s="15" t="n">
        <v>214000</v>
      </c>
      <c r="S5203" s="15" t="n">
        <v>0</v>
      </c>
      <c r="T5203" s="15" t="n">
        <v>214000</v>
      </c>
      <c r="U5203" s="15" t="n">
        <v>104500</v>
      </c>
      <c r="V5203">
        <f>IFERROR(VLOOKUP(D5203,Tablas_Equivalencia!$A$3:$B$8,2,FALSE),"Sin dato")</f>
        <v/>
      </c>
      <c r="W5203">
        <f>IFERROR(VLOOKUP(L5203,Tablas_Equivalencia!$D$3:$E$9,2,FALSE),"Sin dato")</f>
        <v/>
      </c>
      <c r="X5203">
        <f>IF(I5203=1,"Varón","Mujer")</f>
        <v/>
      </c>
      <c r="Y5203">
        <f>IFERROR(VLOOKUP(M5203,Tablas_Equivalencia!$G$3:$H$6,2,FALSE),"Sin dato")</f>
        <v/>
      </c>
      <c r="Z5203">
        <f>IF(J5203&lt;=24,"18-24","25-29")</f>
        <v/>
      </c>
      <c r="AA5203">
        <f>IF(M5203&lt;&gt;1,"",IF(P5203=2,1,0))</f>
        <v/>
      </c>
      <c r="AB5203">
        <f>IF(M5203&lt;&gt;1,"",IF(O5203&gt;=2,1,0))</f>
        <v/>
      </c>
      <c r="AC5203">
        <f>IF(M5203&lt;&gt;1,"",IF(OR(Q5203=999,Q5203=""),"",IF(OR(Q5203&lt;35,Q5203&gt;48),1,0)))</f>
        <v/>
      </c>
      <c r="AD5203">
        <f>IF(COUNT(AA5203:AC5203)&lt;3,"",SUM(AA5203:AC5203))</f>
        <v/>
      </c>
      <c r="AE5203">
        <f>IF(L5203&gt;=4,2,IF(L5203&gt;=2,1,0))</f>
        <v/>
      </c>
      <c r="AF5203">
        <f>IF(L5203&gt;=5,1,0)</f>
        <v/>
      </c>
      <c r="AG5203">
        <f>AE5203+AF5203</f>
        <v/>
      </c>
      <c r="AH5203" s="15">
        <f>IF(M5203&lt;&gt;1,"",IF(OR(R5203=-9,R5203=""),"",R5203))</f>
        <v/>
      </c>
      <c r="AI5203">
        <f>IF(M5203&lt;&gt;1,"",IF(OR(Q5203=999,Q5203=""),"",Q5203))</f>
        <v/>
      </c>
    </row>
    <row r="5204">
      <c r="A5204" t="inlineStr">
        <is>
          <t>TQRMNOP128086</t>
        </is>
      </c>
      <c r="B5204" t="n">
        <v>2025</v>
      </c>
      <c r="C5204" t="n">
        <v>1</v>
      </c>
      <c r="D5204" t="n">
        <v>43</v>
      </c>
      <c r="E5204" t="inlineStr">
        <is>
          <t>N</t>
        </is>
      </c>
      <c r="F5204" t="n">
        <v>38</v>
      </c>
      <c r="G5204" t="n">
        <v>1754</v>
      </c>
      <c r="H5204" t="n">
        <v>10</v>
      </c>
      <c r="I5204" t="n">
        <v>1</v>
      </c>
      <c r="J5204" t="n">
        <v>22</v>
      </c>
      <c r="K5204" t="n">
        <v>1</v>
      </c>
      <c r="L5204" t="n">
        <v>5</v>
      </c>
      <c r="M5204" t="n">
        <v>1</v>
      </c>
      <c r="N5204" t="n">
        <v>2</v>
      </c>
      <c r="O5204" t="n">
        <v>1</v>
      </c>
      <c r="P5204" t="n">
        <v>1</v>
      </c>
      <c r="Q5204" t="n">
        <v>46</v>
      </c>
      <c r="R5204" s="15" t="n">
        <v>757000</v>
      </c>
      <c r="S5204" s="15" t="n">
        <v>0</v>
      </c>
      <c r="T5204" s="15" t="n">
        <v>757000</v>
      </c>
      <c r="U5204" s="15" t="n">
        <v>180200</v>
      </c>
      <c r="V5204">
        <f>IFERROR(VLOOKUP(D5204,Tablas_Equivalencia!$A$3:$B$8,2,FALSE),"Sin dato")</f>
        <v/>
      </c>
      <c r="W5204">
        <f>IFERROR(VLOOKUP(L5204,Tablas_Equivalencia!$D$3:$E$9,2,FALSE),"Sin dato")</f>
        <v/>
      </c>
      <c r="X5204">
        <f>IF(I5204=1,"Varón","Mujer")</f>
        <v/>
      </c>
      <c r="Y5204">
        <f>IFERROR(VLOOKUP(M5204,Tablas_Equivalencia!$G$3:$H$6,2,FALSE),"Sin dato")</f>
        <v/>
      </c>
      <c r="Z5204">
        <f>IF(J5204&lt;=24,"18-24","25-29")</f>
        <v/>
      </c>
      <c r="AA5204">
        <f>IF(M5204&lt;&gt;1,"",IF(P5204=2,1,0))</f>
        <v/>
      </c>
      <c r="AB5204">
        <f>IF(M5204&lt;&gt;1,"",IF(O5204&gt;=2,1,0))</f>
        <v/>
      </c>
      <c r="AC5204">
        <f>IF(M5204&lt;&gt;1,"",IF(OR(Q5204=999,Q5204=""),"",IF(OR(Q5204&lt;35,Q5204&gt;48),1,0)))</f>
        <v/>
      </c>
      <c r="AD5204">
        <f>IF(COUNT(AA5204:AC5204)&lt;3,"",SUM(AA5204:AC5204))</f>
        <v/>
      </c>
      <c r="AE5204">
        <f>IF(L5204&gt;=4,2,IF(L5204&gt;=2,1,0))</f>
        <v/>
      </c>
      <c r="AF5204">
        <f>IF(L5204&gt;=5,1,0)</f>
        <v/>
      </c>
      <c r="AG5204">
        <f>AE5204+AF5204</f>
        <v/>
      </c>
      <c r="AH5204" s="15">
        <f>IF(M5204&lt;&gt;1,"",IF(OR(R5204=-9,R5204=""),"",R5204))</f>
        <v/>
      </c>
      <c r="AI5204">
        <f>IF(M5204&lt;&gt;1,"",IF(OR(Q5204=999,Q5204=""),"",Q5204))</f>
        <v/>
      </c>
    </row>
    <row r="5205">
      <c r="A5205" t="inlineStr">
        <is>
          <t>TQRMNOP128097</t>
        </is>
      </c>
      <c r="B5205" t="n">
        <v>2025</v>
      </c>
      <c r="C5205" t="n">
        <v>1</v>
      </c>
      <c r="D5205" t="n">
        <v>1</v>
      </c>
      <c r="E5205" t="inlineStr">
        <is>
          <t>S</t>
        </is>
      </c>
      <c r="F5205" t="n">
        <v>32</v>
      </c>
      <c r="G5205" t="n">
        <v>1118</v>
      </c>
      <c r="H5205" t="n">
        <v>3</v>
      </c>
      <c r="I5205" t="n">
        <v>2</v>
      </c>
      <c r="J5205" t="n">
        <v>25</v>
      </c>
      <c r="K5205" t="n">
        <v>2</v>
      </c>
      <c r="L5205" t="n">
        <v>5</v>
      </c>
      <c r="M5205" t="n">
        <v>2</v>
      </c>
      <c r="R5205" s="15" t="n">
        <v>0</v>
      </c>
      <c r="S5205" s="15" t="n">
        <v>0</v>
      </c>
      <c r="T5205" s="15" t="n">
        <v>0</v>
      </c>
      <c r="U5205" s="15" t="n">
        <v>169400</v>
      </c>
      <c r="V5205">
        <f>IFERROR(VLOOKUP(D5205,Tablas_Equivalencia!$A$3:$B$8,2,FALSE),"Sin dato")</f>
        <v/>
      </c>
      <c r="W5205">
        <f>IFERROR(VLOOKUP(L5205,Tablas_Equivalencia!$D$3:$E$9,2,FALSE),"Sin dato")</f>
        <v/>
      </c>
      <c r="X5205">
        <f>IF(I5205=1,"Varón","Mujer")</f>
        <v/>
      </c>
      <c r="Y5205">
        <f>IFERROR(VLOOKUP(M5205,Tablas_Equivalencia!$G$3:$H$6,2,FALSE),"Sin dato")</f>
        <v/>
      </c>
      <c r="Z5205">
        <f>IF(J5205&lt;=24,"18-24","25-29")</f>
        <v/>
      </c>
      <c r="AA5205">
        <f>IF(M5205&lt;&gt;1,"",IF(P5205=2,1,0))</f>
        <v/>
      </c>
      <c r="AB5205">
        <f>IF(M5205&lt;&gt;1,"",IF(O5205&gt;=2,1,0))</f>
        <v/>
      </c>
      <c r="AC5205">
        <f>IF(M5205&lt;&gt;1,"",IF(OR(Q5205=999,Q5205=""),"",IF(OR(Q5205&lt;35,Q5205&gt;48),1,0)))</f>
        <v/>
      </c>
      <c r="AD5205">
        <f>IF(COUNT(AA5205:AC5205)&lt;3,"",SUM(AA5205:AC5205))</f>
        <v/>
      </c>
      <c r="AE5205">
        <f>IF(L5205&gt;=4,2,IF(L5205&gt;=2,1,0))</f>
        <v/>
      </c>
      <c r="AF5205">
        <f>IF(L5205&gt;=5,1,0)</f>
        <v/>
      </c>
      <c r="AG5205">
        <f>AE5205+AF5205</f>
        <v/>
      </c>
      <c r="AH5205" s="15">
        <f>IF(M5205&lt;&gt;1,"",IF(OR(R5205=-9,R5205=""),"",R5205))</f>
        <v/>
      </c>
      <c r="AI5205">
        <f>IF(M5205&lt;&gt;1,"",IF(OR(Q5205=999,Q5205=""),"",Q5205))</f>
        <v/>
      </c>
    </row>
    <row r="5206">
      <c r="A5206" t="inlineStr">
        <is>
          <t>TQRMNOP128110</t>
        </is>
      </c>
      <c r="B5206" t="n">
        <v>2025</v>
      </c>
      <c r="C5206" t="n">
        <v>1</v>
      </c>
      <c r="D5206" t="n">
        <v>40</v>
      </c>
      <c r="E5206" t="inlineStr">
        <is>
          <t>N</t>
        </is>
      </c>
      <c r="F5206" t="n">
        <v>22</v>
      </c>
      <c r="G5206" t="n">
        <v>1348</v>
      </c>
      <c r="H5206" t="n">
        <v>3</v>
      </c>
      <c r="I5206" t="n">
        <v>2</v>
      </c>
      <c r="J5206" t="n">
        <v>23</v>
      </c>
      <c r="K5206" t="n">
        <v>1</v>
      </c>
      <c r="L5206" t="n">
        <v>3</v>
      </c>
      <c r="M5206" t="n">
        <v>1</v>
      </c>
      <c r="N5206" t="n">
        <v>3</v>
      </c>
      <c r="O5206" t="n">
        <v>3</v>
      </c>
      <c r="P5206" t="n">
        <v>2</v>
      </c>
      <c r="Q5206" t="n">
        <v>21</v>
      </c>
      <c r="R5206" s="15" t="n">
        <v>221000</v>
      </c>
      <c r="S5206" s="15" t="n">
        <v>30000</v>
      </c>
      <c r="T5206" s="15" t="n">
        <v>251000</v>
      </c>
      <c r="U5206" s="15" t="n">
        <v>323600</v>
      </c>
      <c r="V5206">
        <f>IFERROR(VLOOKUP(D5206,Tablas_Equivalencia!$A$3:$B$8,2,FALSE),"Sin dato")</f>
        <v/>
      </c>
      <c r="W5206">
        <f>IFERROR(VLOOKUP(L5206,Tablas_Equivalencia!$D$3:$E$9,2,FALSE),"Sin dato")</f>
        <v/>
      </c>
      <c r="X5206">
        <f>IF(I5206=1,"Varón","Mujer")</f>
        <v/>
      </c>
      <c r="Y5206">
        <f>IFERROR(VLOOKUP(M5206,Tablas_Equivalencia!$G$3:$H$6,2,FALSE),"Sin dato")</f>
        <v/>
      </c>
      <c r="Z5206">
        <f>IF(J5206&lt;=24,"18-24","25-29")</f>
        <v/>
      </c>
      <c r="AA5206">
        <f>IF(M5206&lt;&gt;1,"",IF(P5206=2,1,0))</f>
        <v/>
      </c>
      <c r="AB5206">
        <f>IF(M5206&lt;&gt;1,"",IF(O5206&gt;=2,1,0))</f>
        <v/>
      </c>
      <c r="AC5206">
        <f>IF(M5206&lt;&gt;1,"",IF(OR(Q5206=999,Q5206=""),"",IF(OR(Q5206&lt;35,Q5206&gt;48),1,0)))</f>
        <v/>
      </c>
      <c r="AD5206">
        <f>IF(COUNT(AA5206:AC5206)&lt;3,"",SUM(AA5206:AC5206))</f>
        <v/>
      </c>
      <c r="AE5206">
        <f>IF(L5206&gt;=4,2,IF(L5206&gt;=2,1,0))</f>
        <v/>
      </c>
      <c r="AF5206">
        <f>IF(L5206&gt;=5,1,0)</f>
        <v/>
      </c>
      <c r="AG5206">
        <f>AE5206+AF5206</f>
        <v/>
      </c>
      <c r="AH5206" s="15">
        <f>IF(M5206&lt;&gt;1,"",IF(OR(R5206=-9,R5206=""),"",R5206))</f>
        <v/>
      </c>
      <c r="AI5206">
        <f>IF(M5206&lt;&gt;1,"",IF(OR(Q5206=999,Q5206=""),"",Q5206))</f>
        <v/>
      </c>
    </row>
    <row r="5207">
      <c r="A5207" t="inlineStr">
        <is>
          <t>TQRMNOP128112</t>
        </is>
      </c>
      <c r="B5207" t="n">
        <v>2025</v>
      </c>
      <c r="C5207" t="n">
        <v>1</v>
      </c>
      <c r="D5207" t="n">
        <v>40</v>
      </c>
      <c r="E5207" t="inlineStr">
        <is>
          <t>N</t>
        </is>
      </c>
      <c r="F5207" t="n">
        <v>9</v>
      </c>
      <c r="G5207" t="n">
        <v>1727</v>
      </c>
      <c r="H5207" t="n">
        <v>3</v>
      </c>
      <c r="I5207" t="n">
        <v>2</v>
      </c>
      <c r="J5207" t="n">
        <v>26</v>
      </c>
      <c r="K5207" t="n">
        <v>2</v>
      </c>
      <c r="L5207" t="n">
        <v>6</v>
      </c>
      <c r="M5207" t="n">
        <v>3</v>
      </c>
      <c r="R5207" s="15" t="n">
        <v>0</v>
      </c>
      <c r="S5207" s="15" t="n">
        <v>0</v>
      </c>
      <c r="T5207" s="15" t="n">
        <v>0</v>
      </c>
      <c r="U5207" s="15" t="n">
        <v>137200</v>
      </c>
      <c r="V5207">
        <f>IFERROR(VLOOKUP(D5207,Tablas_Equivalencia!$A$3:$B$8,2,FALSE),"Sin dato")</f>
        <v/>
      </c>
      <c r="W5207">
        <f>IFERROR(VLOOKUP(L5207,Tablas_Equivalencia!$D$3:$E$9,2,FALSE),"Sin dato")</f>
        <v/>
      </c>
      <c r="X5207">
        <f>IF(I5207=1,"Varón","Mujer")</f>
        <v/>
      </c>
      <c r="Y5207">
        <f>IFERROR(VLOOKUP(M5207,Tablas_Equivalencia!$G$3:$H$6,2,FALSE),"Sin dato")</f>
        <v/>
      </c>
      <c r="Z5207">
        <f>IF(J5207&lt;=24,"18-24","25-29")</f>
        <v/>
      </c>
      <c r="AA5207">
        <f>IF(M5207&lt;&gt;1,"",IF(P5207=2,1,0))</f>
        <v/>
      </c>
      <c r="AB5207">
        <f>IF(M5207&lt;&gt;1,"",IF(O5207&gt;=2,1,0))</f>
        <v/>
      </c>
      <c r="AC5207">
        <f>IF(M5207&lt;&gt;1,"",IF(OR(Q5207=999,Q5207=""),"",IF(OR(Q5207&lt;35,Q5207&gt;48),1,0)))</f>
        <v/>
      </c>
      <c r="AD5207">
        <f>IF(COUNT(AA5207:AC5207)&lt;3,"",SUM(AA5207:AC5207))</f>
        <v/>
      </c>
      <c r="AE5207">
        <f>IF(L5207&gt;=4,2,IF(L5207&gt;=2,1,0))</f>
        <v/>
      </c>
      <c r="AF5207">
        <f>IF(L5207&gt;=5,1,0)</f>
        <v/>
      </c>
      <c r="AG5207">
        <f>AE5207+AF5207</f>
        <v/>
      </c>
      <c r="AH5207" s="15">
        <f>IF(M5207&lt;&gt;1,"",IF(OR(R5207=-9,R5207=""),"",R5207))</f>
        <v/>
      </c>
      <c r="AI5207">
        <f>IF(M5207&lt;&gt;1,"",IF(OR(Q5207=999,Q5207=""),"",Q5207))</f>
        <v/>
      </c>
    </row>
    <row r="5208">
      <c r="A5208" t="inlineStr">
        <is>
          <t>TQRMNOP128120</t>
        </is>
      </c>
      <c r="B5208" t="n">
        <v>2025</v>
      </c>
      <c r="C5208" t="n">
        <v>1</v>
      </c>
      <c r="D5208" t="n">
        <v>40</v>
      </c>
      <c r="E5208" t="inlineStr">
        <is>
          <t>S</t>
        </is>
      </c>
      <c r="F5208" t="n">
        <v>7</v>
      </c>
      <c r="G5208" t="n">
        <v>1259</v>
      </c>
      <c r="H5208" t="n">
        <v>3</v>
      </c>
      <c r="I5208" t="n">
        <v>2</v>
      </c>
      <c r="J5208" t="n">
        <v>26</v>
      </c>
      <c r="K5208" t="n">
        <v>1</v>
      </c>
      <c r="L5208" t="n">
        <v>5</v>
      </c>
      <c r="M5208" t="n">
        <v>3</v>
      </c>
      <c r="R5208" s="15" t="n">
        <v>0</v>
      </c>
      <c r="S5208" s="15" t="n">
        <v>0</v>
      </c>
      <c r="T5208" s="15" t="n">
        <v>0</v>
      </c>
      <c r="U5208" s="15" t="n">
        <v>188400</v>
      </c>
      <c r="V5208">
        <f>IFERROR(VLOOKUP(D5208,Tablas_Equivalencia!$A$3:$B$8,2,FALSE),"Sin dato")</f>
        <v/>
      </c>
      <c r="W5208">
        <f>IFERROR(VLOOKUP(L5208,Tablas_Equivalencia!$D$3:$E$9,2,FALSE),"Sin dato")</f>
        <v/>
      </c>
      <c r="X5208">
        <f>IF(I5208=1,"Varón","Mujer")</f>
        <v/>
      </c>
      <c r="Y5208">
        <f>IFERROR(VLOOKUP(M5208,Tablas_Equivalencia!$G$3:$H$6,2,FALSE),"Sin dato")</f>
        <v/>
      </c>
      <c r="Z5208">
        <f>IF(J5208&lt;=24,"18-24","25-29")</f>
        <v/>
      </c>
      <c r="AA5208">
        <f>IF(M5208&lt;&gt;1,"",IF(P5208=2,1,0))</f>
        <v/>
      </c>
      <c r="AB5208">
        <f>IF(M5208&lt;&gt;1,"",IF(O5208&gt;=2,1,0))</f>
        <v/>
      </c>
      <c r="AC5208">
        <f>IF(M5208&lt;&gt;1,"",IF(OR(Q5208=999,Q5208=""),"",IF(OR(Q5208&lt;35,Q5208&gt;48),1,0)))</f>
        <v/>
      </c>
      <c r="AD5208">
        <f>IF(COUNT(AA5208:AC5208)&lt;3,"",SUM(AA5208:AC5208))</f>
        <v/>
      </c>
      <c r="AE5208">
        <f>IF(L5208&gt;=4,2,IF(L5208&gt;=2,1,0))</f>
        <v/>
      </c>
      <c r="AF5208">
        <f>IF(L5208&gt;=5,1,0)</f>
        <v/>
      </c>
      <c r="AG5208">
        <f>AE5208+AF5208</f>
        <v/>
      </c>
      <c r="AH5208" s="15">
        <f>IF(M5208&lt;&gt;1,"",IF(OR(R5208=-9,R5208=""),"",R5208))</f>
        <v/>
      </c>
      <c r="AI5208">
        <f>IF(M5208&lt;&gt;1,"",IF(OR(Q5208=999,Q5208=""),"",Q5208))</f>
        <v/>
      </c>
    </row>
    <row r="5209">
      <c r="A5209" t="inlineStr">
        <is>
          <t>TQRMNOP128130</t>
        </is>
      </c>
      <c r="B5209" t="n">
        <v>2025</v>
      </c>
      <c r="C5209" t="n">
        <v>1</v>
      </c>
      <c r="D5209" t="n">
        <v>42</v>
      </c>
      <c r="E5209" t="inlineStr">
        <is>
          <t>N</t>
        </is>
      </c>
      <c r="F5209" t="n">
        <v>27</v>
      </c>
      <c r="G5209" t="n">
        <v>1107</v>
      </c>
      <c r="H5209" t="n">
        <v>1</v>
      </c>
      <c r="I5209" t="n">
        <v>2</v>
      </c>
      <c r="J5209" t="n">
        <v>27</v>
      </c>
      <c r="K5209" t="n">
        <v>2</v>
      </c>
      <c r="L5209" t="n">
        <v>6</v>
      </c>
      <c r="M5209" t="n">
        <v>3</v>
      </c>
      <c r="R5209" s="15" t="n">
        <v>0</v>
      </c>
      <c r="S5209" s="15" t="n">
        <v>0</v>
      </c>
      <c r="T5209" s="15" t="n">
        <v>0</v>
      </c>
      <c r="U5209" s="15" t="n">
        <v>145000</v>
      </c>
      <c r="V5209">
        <f>IFERROR(VLOOKUP(D5209,Tablas_Equivalencia!$A$3:$B$8,2,FALSE),"Sin dato")</f>
        <v/>
      </c>
      <c r="W5209">
        <f>IFERROR(VLOOKUP(L5209,Tablas_Equivalencia!$D$3:$E$9,2,FALSE),"Sin dato")</f>
        <v/>
      </c>
      <c r="X5209">
        <f>IF(I5209=1,"Varón","Mujer")</f>
        <v/>
      </c>
      <c r="Y5209">
        <f>IFERROR(VLOOKUP(M5209,Tablas_Equivalencia!$G$3:$H$6,2,FALSE),"Sin dato")</f>
        <v/>
      </c>
      <c r="Z5209">
        <f>IF(J5209&lt;=24,"18-24","25-29")</f>
        <v/>
      </c>
      <c r="AA5209">
        <f>IF(M5209&lt;&gt;1,"",IF(P5209=2,1,0))</f>
        <v/>
      </c>
      <c r="AB5209">
        <f>IF(M5209&lt;&gt;1,"",IF(O5209&gt;=2,1,0))</f>
        <v/>
      </c>
      <c r="AC5209">
        <f>IF(M5209&lt;&gt;1,"",IF(OR(Q5209=999,Q5209=""),"",IF(OR(Q5209&lt;35,Q5209&gt;48),1,0)))</f>
        <v/>
      </c>
      <c r="AD5209">
        <f>IF(COUNT(AA5209:AC5209)&lt;3,"",SUM(AA5209:AC5209))</f>
        <v/>
      </c>
      <c r="AE5209">
        <f>IF(L5209&gt;=4,2,IF(L5209&gt;=2,1,0))</f>
        <v/>
      </c>
      <c r="AF5209">
        <f>IF(L5209&gt;=5,1,0)</f>
        <v/>
      </c>
      <c r="AG5209">
        <f>AE5209+AF5209</f>
        <v/>
      </c>
      <c r="AH5209" s="15">
        <f>IF(M5209&lt;&gt;1,"",IF(OR(R5209=-9,R5209=""),"",R5209))</f>
        <v/>
      </c>
      <c r="AI5209">
        <f>IF(M5209&lt;&gt;1,"",IF(OR(Q5209=999,Q5209=""),"",Q5209))</f>
        <v/>
      </c>
    </row>
    <row r="5210">
      <c r="A5210" t="inlineStr">
        <is>
          <t>TQRMNOP128131</t>
        </is>
      </c>
      <c r="B5210" t="n">
        <v>2025</v>
      </c>
      <c r="C5210" t="n">
        <v>1</v>
      </c>
      <c r="D5210" t="n">
        <v>1</v>
      </c>
      <c r="E5210" t="inlineStr">
        <is>
          <t>S</t>
        </is>
      </c>
      <c r="F5210" t="n">
        <v>32</v>
      </c>
      <c r="G5210" t="n">
        <v>708</v>
      </c>
      <c r="H5210" t="n">
        <v>3</v>
      </c>
      <c r="I5210" t="n">
        <v>1</v>
      </c>
      <c r="J5210" t="n">
        <v>19</v>
      </c>
      <c r="K5210" t="n">
        <v>1</v>
      </c>
      <c r="L5210" t="n">
        <v>5</v>
      </c>
      <c r="M5210" t="n">
        <v>1</v>
      </c>
      <c r="N5210" t="n">
        <v>3</v>
      </c>
      <c r="O5210" t="n">
        <v>2</v>
      </c>
      <c r="P5210" t="n">
        <v>2</v>
      </c>
      <c r="Q5210" t="n">
        <v>59</v>
      </c>
      <c r="R5210" s="15" t="n">
        <v>1239000</v>
      </c>
      <c r="S5210" s="15" t="n">
        <v>0</v>
      </c>
      <c r="T5210" s="15" t="n">
        <v>1239000</v>
      </c>
      <c r="U5210" s="15" t="n">
        <v>118200</v>
      </c>
      <c r="V5210">
        <f>IFERROR(VLOOKUP(D5210,Tablas_Equivalencia!$A$3:$B$8,2,FALSE),"Sin dato")</f>
        <v/>
      </c>
      <c r="W5210">
        <f>IFERROR(VLOOKUP(L5210,Tablas_Equivalencia!$D$3:$E$9,2,FALSE),"Sin dato")</f>
        <v/>
      </c>
      <c r="X5210">
        <f>IF(I5210=1,"Varón","Mujer")</f>
        <v/>
      </c>
      <c r="Y5210">
        <f>IFERROR(VLOOKUP(M5210,Tablas_Equivalencia!$G$3:$H$6,2,FALSE),"Sin dato")</f>
        <v/>
      </c>
      <c r="Z5210">
        <f>IF(J5210&lt;=24,"18-24","25-29")</f>
        <v/>
      </c>
      <c r="AA5210">
        <f>IF(M5210&lt;&gt;1,"",IF(P5210=2,1,0))</f>
        <v/>
      </c>
      <c r="AB5210">
        <f>IF(M5210&lt;&gt;1,"",IF(O5210&gt;=2,1,0))</f>
        <v/>
      </c>
      <c r="AC5210">
        <f>IF(M5210&lt;&gt;1,"",IF(OR(Q5210=999,Q5210=""),"",IF(OR(Q5210&lt;35,Q5210&gt;48),1,0)))</f>
        <v/>
      </c>
      <c r="AD5210">
        <f>IF(COUNT(AA5210:AC5210)&lt;3,"",SUM(AA5210:AC5210))</f>
        <v/>
      </c>
      <c r="AE5210">
        <f>IF(L5210&gt;=4,2,IF(L5210&gt;=2,1,0))</f>
        <v/>
      </c>
      <c r="AF5210">
        <f>IF(L5210&gt;=5,1,0)</f>
        <v/>
      </c>
      <c r="AG5210">
        <f>AE5210+AF5210</f>
        <v/>
      </c>
      <c r="AH5210" s="15">
        <f>IF(M5210&lt;&gt;1,"",IF(OR(R5210=-9,R5210=""),"",R5210))</f>
        <v/>
      </c>
      <c r="AI5210">
        <f>IF(M5210&lt;&gt;1,"",IF(OR(Q5210=999,Q5210=""),"",Q5210))</f>
        <v/>
      </c>
    </row>
    <row r="5211">
      <c r="A5211" t="inlineStr">
        <is>
          <t>TQRMNOP128143</t>
        </is>
      </c>
      <c r="B5211" t="n">
        <v>2025</v>
      </c>
      <c r="C5211" t="n">
        <v>1</v>
      </c>
      <c r="D5211" t="n">
        <v>40</v>
      </c>
      <c r="E5211" t="inlineStr">
        <is>
          <t>N</t>
        </is>
      </c>
      <c r="F5211" t="n">
        <v>9</v>
      </c>
      <c r="G5211" t="n">
        <v>1395</v>
      </c>
      <c r="H5211" t="n">
        <v>2</v>
      </c>
      <c r="I5211" t="n">
        <v>2</v>
      </c>
      <c r="J5211" t="n">
        <v>22</v>
      </c>
      <c r="K5211" t="n">
        <v>1</v>
      </c>
      <c r="L5211" t="n">
        <v>5</v>
      </c>
      <c r="M5211" t="n">
        <v>3</v>
      </c>
      <c r="R5211" s="15" t="n">
        <v>0</v>
      </c>
      <c r="S5211" s="15" t="n">
        <v>0</v>
      </c>
      <c r="T5211" s="15" t="n">
        <v>0</v>
      </c>
      <c r="U5211" s="15" t="n">
        <v>110200</v>
      </c>
      <c r="V5211">
        <f>IFERROR(VLOOKUP(D5211,Tablas_Equivalencia!$A$3:$B$8,2,FALSE),"Sin dato")</f>
        <v/>
      </c>
      <c r="W5211">
        <f>IFERROR(VLOOKUP(L5211,Tablas_Equivalencia!$D$3:$E$9,2,FALSE),"Sin dato")</f>
        <v/>
      </c>
      <c r="X5211">
        <f>IF(I5211=1,"Varón","Mujer")</f>
        <v/>
      </c>
      <c r="Y5211">
        <f>IFERROR(VLOOKUP(M5211,Tablas_Equivalencia!$G$3:$H$6,2,FALSE),"Sin dato")</f>
        <v/>
      </c>
      <c r="Z5211">
        <f>IF(J5211&lt;=24,"18-24","25-29")</f>
        <v/>
      </c>
      <c r="AA5211">
        <f>IF(M5211&lt;&gt;1,"",IF(P5211=2,1,0))</f>
        <v/>
      </c>
      <c r="AB5211">
        <f>IF(M5211&lt;&gt;1,"",IF(O5211&gt;=2,1,0))</f>
        <v/>
      </c>
      <c r="AC5211">
        <f>IF(M5211&lt;&gt;1,"",IF(OR(Q5211=999,Q5211=""),"",IF(OR(Q5211&lt;35,Q5211&gt;48),1,0)))</f>
        <v/>
      </c>
      <c r="AD5211">
        <f>IF(COUNT(AA5211:AC5211)&lt;3,"",SUM(AA5211:AC5211))</f>
        <v/>
      </c>
      <c r="AE5211">
        <f>IF(L5211&gt;=4,2,IF(L5211&gt;=2,1,0))</f>
        <v/>
      </c>
      <c r="AF5211">
        <f>IF(L5211&gt;=5,1,0)</f>
        <v/>
      </c>
      <c r="AG5211">
        <f>AE5211+AF5211</f>
        <v/>
      </c>
      <c r="AH5211" s="15">
        <f>IF(M5211&lt;&gt;1,"",IF(OR(R5211=-9,R5211=""),"",R5211))</f>
        <v/>
      </c>
      <c r="AI5211">
        <f>IF(M5211&lt;&gt;1,"",IF(OR(Q5211=999,Q5211=""),"",Q5211))</f>
        <v/>
      </c>
    </row>
    <row r="5212">
      <c r="A5212" t="inlineStr">
        <is>
          <t>TQRMNOP128154</t>
        </is>
      </c>
      <c r="B5212" t="n">
        <v>2025</v>
      </c>
      <c r="C5212" t="n">
        <v>1</v>
      </c>
      <c r="D5212" t="n">
        <v>41</v>
      </c>
      <c r="E5212" t="inlineStr">
        <is>
          <t>S</t>
        </is>
      </c>
      <c r="F5212" t="n">
        <v>8</v>
      </c>
      <c r="G5212" t="n">
        <v>1218</v>
      </c>
      <c r="H5212" t="n">
        <v>2</v>
      </c>
      <c r="I5212" t="n">
        <v>2</v>
      </c>
      <c r="J5212" t="n">
        <v>24</v>
      </c>
      <c r="K5212" t="n">
        <v>2</v>
      </c>
      <c r="L5212" t="n">
        <v>6</v>
      </c>
      <c r="M5212" t="n">
        <v>3</v>
      </c>
      <c r="R5212" s="15" t="n">
        <v>0</v>
      </c>
      <c r="S5212" s="15" t="n">
        <v>0</v>
      </c>
      <c r="T5212" s="15" t="n">
        <v>0</v>
      </c>
      <c r="U5212" s="15" t="n">
        <v>85600</v>
      </c>
      <c r="V5212">
        <f>IFERROR(VLOOKUP(D5212,Tablas_Equivalencia!$A$3:$B$8,2,FALSE),"Sin dato")</f>
        <v/>
      </c>
      <c r="W5212">
        <f>IFERROR(VLOOKUP(L5212,Tablas_Equivalencia!$D$3:$E$9,2,FALSE),"Sin dato")</f>
        <v/>
      </c>
      <c r="X5212">
        <f>IF(I5212=1,"Varón","Mujer")</f>
        <v/>
      </c>
      <c r="Y5212">
        <f>IFERROR(VLOOKUP(M5212,Tablas_Equivalencia!$G$3:$H$6,2,FALSE),"Sin dato")</f>
        <v/>
      </c>
      <c r="Z5212">
        <f>IF(J5212&lt;=24,"18-24","25-29")</f>
        <v/>
      </c>
      <c r="AA5212">
        <f>IF(M5212&lt;&gt;1,"",IF(P5212=2,1,0))</f>
        <v/>
      </c>
      <c r="AB5212">
        <f>IF(M5212&lt;&gt;1,"",IF(O5212&gt;=2,1,0))</f>
        <v/>
      </c>
      <c r="AC5212">
        <f>IF(M5212&lt;&gt;1,"",IF(OR(Q5212=999,Q5212=""),"",IF(OR(Q5212&lt;35,Q5212&gt;48),1,0)))</f>
        <v/>
      </c>
      <c r="AD5212">
        <f>IF(COUNT(AA5212:AC5212)&lt;3,"",SUM(AA5212:AC5212))</f>
        <v/>
      </c>
      <c r="AE5212">
        <f>IF(L5212&gt;=4,2,IF(L5212&gt;=2,1,0))</f>
        <v/>
      </c>
      <c r="AF5212">
        <f>IF(L5212&gt;=5,1,0)</f>
        <v/>
      </c>
      <c r="AG5212">
        <f>AE5212+AF5212</f>
        <v/>
      </c>
      <c r="AH5212" s="15">
        <f>IF(M5212&lt;&gt;1,"",IF(OR(R5212=-9,R5212=""),"",R5212))</f>
        <v/>
      </c>
      <c r="AI5212">
        <f>IF(M5212&lt;&gt;1,"",IF(OR(Q5212=999,Q5212=""),"",Q5212))</f>
        <v/>
      </c>
    </row>
    <row r="5213">
      <c r="A5213" t="inlineStr">
        <is>
          <t>TQRMNOP128157</t>
        </is>
      </c>
      <c r="B5213" t="n">
        <v>2025</v>
      </c>
      <c r="C5213" t="n">
        <v>1</v>
      </c>
      <c r="D5213" t="n">
        <v>42</v>
      </c>
      <c r="E5213" t="inlineStr">
        <is>
          <t>N</t>
        </is>
      </c>
      <c r="F5213" t="n">
        <v>25</v>
      </c>
      <c r="G5213" t="n">
        <v>1708</v>
      </c>
      <c r="H5213" t="n">
        <v>3</v>
      </c>
      <c r="I5213" t="n">
        <v>2</v>
      </c>
      <c r="J5213" t="n">
        <v>25</v>
      </c>
      <c r="K5213" t="n">
        <v>2</v>
      </c>
      <c r="L5213" t="n">
        <v>4</v>
      </c>
      <c r="M5213" t="n">
        <v>1</v>
      </c>
      <c r="N5213" t="n">
        <v>3</v>
      </c>
      <c r="O5213" t="n">
        <v>2</v>
      </c>
      <c r="P5213" t="n">
        <v>2</v>
      </c>
      <c r="Q5213" t="n">
        <v>14</v>
      </c>
      <c r="R5213" s="15" t="n">
        <v>245000</v>
      </c>
      <c r="S5213" s="15" t="n">
        <v>0</v>
      </c>
      <c r="T5213" s="15" t="n">
        <v>245000</v>
      </c>
      <c r="U5213" s="15" t="n">
        <v>197500</v>
      </c>
      <c r="V5213">
        <f>IFERROR(VLOOKUP(D5213,Tablas_Equivalencia!$A$3:$B$8,2,FALSE),"Sin dato")</f>
        <v/>
      </c>
      <c r="W5213">
        <f>IFERROR(VLOOKUP(L5213,Tablas_Equivalencia!$D$3:$E$9,2,FALSE),"Sin dato")</f>
        <v/>
      </c>
      <c r="X5213">
        <f>IF(I5213=1,"Varón","Mujer")</f>
        <v/>
      </c>
      <c r="Y5213">
        <f>IFERROR(VLOOKUP(M5213,Tablas_Equivalencia!$G$3:$H$6,2,FALSE),"Sin dato")</f>
        <v/>
      </c>
      <c r="Z5213">
        <f>IF(J5213&lt;=24,"18-24","25-29")</f>
        <v/>
      </c>
      <c r="AA5213">
        <f>IF(M5213&lt;&gt;1,"",IF(P5213=2,1,0))</f>
        <v/>
      </c>
      <c r="AB5213">
        <f>IF(M5213&lt;&gt;1,"",IF(O5213&gt;=2,1,0))</f>
        <v/>
      </c>
      <c r="AC5213">
        <f>IF(M5213&lt;&gt;1,"",IF(OR(Q5213=999,Q5213=""),"",IF(OR(Q5213&lt;35,Q5213&gt;48),1,0)))</f>
        <v/>
      </c>
      <c r="AD5213">
        <f>IF(COUNT(AA5213:AC5213)&lt;3,"",SUM(AA5213:AC5213))</f>
        <v/>
      </c>
      <c r="AE5213">
        <f>IF(L5213&gt;=4,2,IF(L5213&gt;=2,1,0))</f>
        <v/>
      </c>
      <c r="AF5213">
        <f>IF(L5213&gt;=5,1,0)</f>
        <v/>
      </c>
      <c r="AG5213">
        <f>AE5213+AF5213</f>
        <v/>
      </c>
      <c r="AH5213" s="15">
        <f>IF(M5213&lt;&gt;1,"",IF(OR(R5213=-9,R5213=""),"",R5213))</f>
        <v/>
      </c>
      <c r="AI5213">
        <f>IF(M5213&lt;&gt;1,"",IF(OR(Q5213=999,Q5213=""),"",Q5213))</f>
        <v/>
      </c>
    </row>
    <row r="5214">
      <c r="A5214" t="inlineStr">
        <is>
          <t>TQRMNOP128163</t>
        </is>
      </c>
      <c r="B5214" t="n">
        <v>2025</v>
      </c>
      <c r="C5214" t="n">
        <v>1</v>
      </c>
      <c r="D5214" t="n">
        <v>43</v>
      </c>
      <c r="E5214" t="inlineStr">
        <is>
          <t>N</t>
        </is>
      </c>
      <c r="F5214" t="n">
        <v>26</v>
      </c>
      <c r="G5214" t="n">
        <v>1242</v>
      </c>
      <c r="H5214" t="n">
        <v>3</v>
      </c>
      <c r="I5214" t="n">
        <v>1</v>
      </c>
      <c r="J5214" t="n">
        <v>22</v>
      </c>
      <c r="K5214" t="n">
        <v>2</v>
      </c>
      <c r="L5214" t="n">
        <v>5</v>
      </c>
      <c r="M5214" t="n">
        <v>3</v>
      </c>
      <c r="R5214" s="15" t="n">
        <v>0</v>
      </c>
      <c r="S5214" s="15" t="n">
        <v>0</v>
      </c>
      <c r="T5214" s="15" t="n">
        <v>0</v>
      </c>
      <c r="U5214" s="15" t="n">
        <v>68100</v>
      </c>
      <c r="V5214">
        <f>IFERROR(VLOOKUP(D5214,Tablas_Equivalencia!$A$3:$B$8,2,FALSE),"Sin dato")</f>
        <v/>
      </c>
      <c r="W5214">
        <f>IFERROR(VLOOKUP(L5214,Tablas_Equivalencia!$D$3:$E$9,2,FALSE),"Sin dato")</f>
        <v/>
      </c>
      <c r="X5214">
        <f>IF(I5214=1,"Varón","Mujer")</f>
        <v/>
      </c>
      <c r="Y5214">
        <f>IFERROR(VLOOKUP(M5214,Tablas_Equivalencia!$G$3:$H$6,2,FALSE),"Sin dato")</f>
        <v/>
      </c>
      <c r="Z5214">
        <f>IF(J5214&lt;=24,"18-24","25-29")</f>
        <v/>
      </c>
      <c r="AA5214">
        <f>IF(M5214&lt;&gt;1,"",IF(P5214=2,1,0))</f>
        <v/>
      </c>
      <c r="AB5214">
        <f>IF(M5214&lt;&gt;1,"",IF(O5214&gt;=2,1,0))</f>
        <v/>
      </c>
      <c r="AC5214">
        <f>IF(M5214&lt;&gt;1,"",IF(OR(Q5214=999,Q5214=""),"",IF(OR(Q5214&lt;35,Q5214&gt;48),1,0)))</f>
        <v/>
      </c>
      <c r="AD5214">
        <f>IF(COUNT(AA5214:AC5214)&lt;3,"",SUM(AA5214:AC5214))</f>
        <v/>
      </c>
      <c r="AE5214">
        <f>IF(L5214&gt;=4,2,IF(L5214&gt;=2,1,0))</f>
        <v/>
      </c>
      <c r="AF5214">
        <f>IF(L5214&gt;=5,1,0)</f>
        <v/>
      </c>
      <c r="AG5214">
        <f>AE5214+AF5214</f>
        <v/>
      </c>
      <c r="AH5214" s="15">
        <f>IF(M5214&lt;&gt;1,"",IF(OR(R5214=-9,R5214=""),"",R5214))</f>
        <v/>
      </c>
      <c r="AI5214">
        <f>IF(M5214&lt;&gt;1,"",IF(OR(Q5214=999,Q5214=""),"",Q5214))</f>
        <v/>
      </c>
    </row>
    <row r="5215">
      <c r="A5215" t="inlineStr">
        <is>
          <t>TQRMNOP128166</t>
        </is>
      </c>
      <c r="B5215" t="n">
        <v>2025</v>
      </c>
      <c r="C5215" t="n">
        <v>1</v>
      </c>
      <c r="D5215" t="n">
        <v>40</v>
      </c>
      <c r="E5215" t="inlineStr">
        <is>
          <t>N</t>
        </is>
      </c>
      <c r="F5215" t="n">
        <v>23</v>
      </c>
      <c r="G5215" t="n">
        <v>1133</v>
      </c>
      <c r="H5215" t="n">
        <v>3</v>
      </c>
      <c r="I5215" t="n">
        <v>1</v>
      </c>
      <c r="J5215" t="n">
        <v>22</v>
      </c>
      <c r="K5215" t="n">
        <v>1</v>
      </c>
      <c r="L5215" t="n">
        <v>5</v>
      </c>
      <c r="M5215" t="n">
        <v>3</v>
      </c>
      <c r="R5215" s="15" t="n">
        <v>0</v>
      </c>
      <c r="S5215" s="15" t="n">
        <v>0</v>
      </c>
      <c r="T5215" s="15" t="n">
        <v>0</v>
      </c>
      <c r="U5215" s="15" t="n">
        <v>109300</v>
      </c>
      <c r="V5215">
        <f>IFERROR(VLOOKUP(D5215,Tablas_Equivalencia!$A$3:$B$8,2,FALSE),"Sin dato")</f>
        <v/>
      </c>
      <c r="W5215">
        <f>IFERROR(VLOOKUP(L5215,Tablas_Equivalencia!$D$3:$E$9,2,FALSE),"Sin dato")</f>
        <v/>
      </c>
      <c r="X5215">
        <f>IF(I5215=1,"Varón","Mujer")</f>
        <v/>
      </c>
      <c r="Y5215">
        <f>IFERROR(VLOOKUP(M5215,Tablas_Equivalencia!$G$3:$H$6,2,FALSE),"Sin dato")</f>
        <v/>
      </c>
      <c r="Z5215">
        <f>IF(J5215&lt;=24,"18-24","25-29")</f>
        <v/>
      </c>
      <c r="AA5215">
        <f>IF(M5215&lt;&gt;1,"",IF(P5215=2,1,0))</f>
        <v/>
      </c>
      <c r="AB5215">
        <f>IF(M5215&lt;&gt;1,"",IF(O5215&gt;=2,1,0))</f>
        <v/>
      </c>
      <c r="AC5215">
        <f>IF(M5215&lt;&gt;1,"",IF(OR(Q5215=999,Q5215=""),"",IF(OR(Q5215&lt;35,Q5215&gt;48),1,0)))</f>
        <v/>
      </c>
      <c r="AD5215">
        <f>IF(COUNT(AA5215:AC5215)&lt;3,"",SUM(AA5215:AC5215))</f>
        <v/>
      </c>
      <c r="AE5215">
        <f>IF(L5215&gt;=4,2,IF(L5215&gt;=2,1,0))</f>
        <v/>
      </c>
      <c r="AF5215">
        <f>IF(L5215&gt;=5,1,0)</f>
        <v/>
      </c>
      <c r="AG5215">
        <f>AE5215+AF5215</f>
        <v/>
      </c>
      <c r="AH5215" s="15">
        <f>IF(M5215&lt;&gt;1,"",IF(OR(R5215=-9,R5215=""),"",R5215))</f>
        <v/>
      </c>
      <c r="AI5215">
        <f>IF(M5215&lt;&gt;1,"",IF(OR(Q5215=999,Q5215=""),"",Q5215))</f>
        <v/>
      </c>
    </row>
    <row r="5216">
      <c r="A5216" t="inlineStr">
        <is>
          <t>TQRMNOP128167</t>
        </is>
      </c>
      <c r="B5216" t="n">
        <v>2025</v>
      </c>
      <c r="C5216" t="n">
        <v>1</v>
      </c>
      <c r="D5216" t="n">
        <v>40</v>
      </c>
      <c r="E5216" t="inlineStr">
        <is>
          <t>N</t>
        </is>
      </c>
      <c r="F5216" t="n">
        <v>23</v>
      </c>
      <c r="G5216" t="n">
        <v>1081</v>
      </c>
      <c r="H5216" t="n">
        <v>3</v>
      </c>
      <c r="I5216" t="n">
        <v>2</v>
      </c>
      <c r="J5216" t="n">
        <v>29</v>
      </c>
      <c r="K5216" t="n">
        <v>1</v>
      </c>
      <c r="L5216" t="n">
        <v>4</v>
      </c>
      <c r="M5216" t="n">
        <v>2</v>
      </c>
      <c r="R5216" s="15" t="n">
        <v>0</v>
      </c>
      <c r="S5216" s="15" t="n">
        <v>0</v>
      </c>
      <c r="T5216" s="15" t="n">
        <v>0</v>
      </c>
      <c r="U5216" s="15" t="n">
        <v>173500</v>
      </c>
      <c r="V5216">
        <f>IFERROR(VLOOKUP(D5216,Tablas_Equivalencia!$A$3:$B$8,2,FALSE),"Sin dato")</f>
        <v/>
      </c>
      <c r="W5216">
        <f>IFERROR(VLOOKUP(L5216,Tablas_Equivalencia!$D$3:$E$9,2,FALSE),"Sin dato")</f>
        <v/>
      </c>
      <c r="X5216">
        <f>IF(I5216=1,"Varón","Mujer")</f>
        <v/>
      </c>
      <c r="Y5216">
        <f>IFERROR(VLOOKUP(M5216,Tablas_Equivalencia!$G$3:$H$6,2,FALSE),"Sin dato")</f>
        <v/>
      </c>
      <c r="Z5216">
        <f>IF(J5216&lt;=24,"18-24","25-29")</f>
        <v/>
      </c>
      <c r="AA5216">
        <f>IF(M5216&lt;&gt;1,"",IF(P5216=2,1,0))</f>
        <v/>
      </c>
      <c r="AB5216">
        <f>IF(M5216&lt;&gt;1,"",IF(O5216&gt;=2,1,0))</f>
        <v/>
      </c>
      <c r="AC5216">
        <f>IF(M5216&lt;&gt;1,"",IF(OR(Q5216=999,Q5216=""),"",IF(OR(Q5216&lt;35,Q5216&gt;48),1,0)))</f>
        <v/>
      </c>
      <c r="AD5216">
        <f>IF(COUNT(AA5216:AC5216)&lt;3,"",SUM(AA5216:AC5216))</f>
        <v/>
      </c>
      <c r="AE5216">
        <f>IF(L5216&gt;=4,2,IF(L5216&gt;=2,1,0))</f>
        <v/>
      </c>
      <c r="AF5216">
        <f>IF(L5216&gt;=5,1,0)</f>
        <v/>
      </c>
      <c r="AG5216">
        <f>AE5216+AF5216</f>
        <v/>
      </c>
      <c r="AH5216" s="15">
        <f>IF(M5216&lt;&gt;1,"",IF(OR(R5216=-9,R5216=""),"",R5216))</f>
        <v/>
      </c>
      <c r="AI5216">
        <f>IF(M5216&lt;&gt;1,"",IF(OR(Q5216=999,Q5216=""),"",Q5216))</f>
        <v/>
      </c>
    </row>
    <row r="5217">
      <c r="A5217" t="inlineStr">
        <is>
          <t>TQRMNOP128168</t>
        </is>
      </c>
      <c r="B5217" t="n">
        <v>2025</v>
      </c>
      <c r="C5217" t="n">
        <v>1</v>
      </c>
      <c r="D5217" t="n">
        <v>42</v>
      </c>
      <c r="E5217" t="inlineStr">
        <is>
          <t>N</t>
        </is>
      </c>
      <c r="F5217" t="n">
        <v>25</v>
      </c>
      <c r="G5217" t="n">
        <v>1298</v>
      </c>
      <c r="H5217" t="n">
        <v>1</v>
      </c>
      <c r="I5217" t="n">
        <v>1</v>
      </c>
      <c r="J5217" t="n">
        <v>26</v>
      </c>
      <c r="K5217" t="n">
        <v>2</v>
      </c>
      <c r="L5217" t="n">
        <v>2</v>
      </c>
      <c r="M5217" t="n">
        <v>1</v>
      </c>
      <c r="N5217" t="n">
        <v>2</v>
      </c>
      <c r="O5217" t="n">
        <v>1</v>
      </c>
      <c r="P5217" t="n">
        <v>2</v>
      </c>
      <c r="Q5217" t="n">
        <v>50</v>
      </c>
      <c r="R5217" s="15" t="n">
        <v>473000</v>
      </c>
      <c r="S5217" s="15" t="n">
        <v>40000</v>
      </c>
      <c r="T5217" s="15" t="n">
        <v>513000</v>
      </c>
      <c r="U5217" s="15" t="n">
        <v>56300</v>
      </c>
      <c r="V5217">
        <f>IFERROR(VLOOKUP(D5217,Tablas_Equivalencia!$A$3:$B$8,2,FALSE),"Sin dato")</f>
        <v/>
      </c>
      <c r="W5217">
        <f>IFERROR(VLOOKUP(L5217,Tablas_Equivalencia!$D$3:$E$9,2,FALSE),"Sin dato")</f>
        <v/>
      </c>
      <c r="X5217">
        <f>IF(I5217=1,"Varón","Mujer")</f>
        <v/>
      </c>
      <c r="Y5217">
        <f>IFERROR(VLOOKUP(M5217,Tablas_Equivalencia!$G$3:$H$6,2,FALSE),"Sin dato")</f>
        <v/>
      </c>
      <c r="Z5217">
        <f>IF(J5217&lt;=24,"18-24","25-29")</f>
        <v/>
      </c>
      <c r="AA5217">
        <f>IF(M5217&lt;&gt;1,"",IF(P5217=2,1,0))</f>
        <v/>
      </c>
      <c r="AB5217">
        <f>IF(M5217&lt;&gt;1,"",IF(O5217&gt;=2,1,0))</f>
        <v/>
      </c>
      <c r="AC5217">
        <f>IF(M5217&lt;&gt;1,"",IF(OR(Q5217=999,Q5217=""),"",IF(OR(Q5217&lt;35,Q5217&gt;48),1,0)))</f>
        <v/>
      </c>
      <c r="AD5217">
        <f>IF(COUNT(AA5217:AC5217)&lt;3,"",SUM(AA5217:AC5217))</f>
        <v/>
      </c>
      <c r="AE5217">
        <f>IF(L5217&gt;=4,2,IF(L5217&gt;=2,1,0))</f>
        <v/>
      </c>
      <c r="AF5217">
        <f>IF(L5217&gt;=5,1,0)</f>
        <v/>
      </c>
      <c r="AG5217">
        <f>AE5217+AF5217</f>
        <v/>
      </c>
      <c r="AH5217" s="15">
        <f>IF(M5217&lt;&gt;1,"",IF(OR(R5217=-9,R5217=""),"",R5217))</f>
        <v/>
      </c>
      <c r="AI5217">
        <f>IF(M5217&lt;&gt;1,"",IF(OR(Q5217=999,Q5217=""),"",Q5217))</f>
        <v/>
      </c>
    </row>
    <row r="5218">
      <c r="A5218" t="inlineStr">
        <is>
          <t>TQRMNOP128178</t>
        </is>
      </c>
      <c r="B5218" t="n">
        <v>2025</v>
      </c>
      <c r="C5218" t="n">
        <v>1</v>
      </c>
      <c r="D5218" t="n">
        <v>44</v>
      </c>
      <c r="E5218" t="inlineStr">
        <is>
          <t>N</t>
        </is>
      </c>
      <c r="F5218" t="n">
        <v>4</v>
      </c>
      <c r="G5218" t="n">
        <v>861</v>
      </c>
      <c r="H5218" t="n">
        <v>1</v>
      </c>
      <c r="I5218" t="n">
        <v>2</v>
      </c>
      <c r="J5218" t="n">
        <v>23</v>
      </c>
      <c r="K5218" t="n">
        <v>1</v>
      </c>
      <c r="L5218" t="n">
        <v>5</v>
      </c>
      <c r="M5218" t="n">
        <v>1</v>
      </c>
      <c r="N5218" t="n">
        <v>1</v>
      </c>
      <c r="O5218" t="n">
        <v>1</v>
      </c>
      <c r="P5218" t="n">
        <v>1</v>
      </c>
      <c r="Q5218" t="n">
        <v>21</v>
      </c>
      <c r="R5218" s="15" t="n">
        <v>444000</v>
      </c>
      <c r="S5218" s="15" t="n">
        <v>0</v>
      </c>
      <c r="T5218" s="15" t="n">
        <v>444000</v>
      </c>
      <c r="U5218" s="15" t="n">
        <v>113300</v>
      </c>
      <c r="V5218">
        <f>IFERROR(VLOOKUP(D5218,Tablas_Equivalencia!$A$3:$B$8,2,FALSE),"Sin dato")</f>
        <v/>
      </c>
      <c r="W5218">
        <f>IFERROR(VLOOKUP(L5218,Tablas_Equivalencia!$D$3:$E$9,2,FALSE),"Sin dato")</f>
        <v/>
      </c>
      <c r="X5218">
        <f>IF(I5218=1,"Varón","Mujer")</f>
        <v/>
      </c>
      <c r="Y5218">
        <f>IFERROR(VLOOKUP(M5218,Tablas_Equivalencia!$G$3:$H$6,2,FALSE),"Sin dato")</f>
        <v/>
      </c>
      <c r="Z5218">
        <f>IF(J5218&lt;=24,"18-24","25-29")</f>
        <v/>
      </c>
      <c r="AA5218">
        <f>IF(M5218&lt;&gt;1,"",IF(P5218=2,1,0))</f>
        <v/>
      </c>
      <c r="AB5218">
        <f>IF(M5218&lt;&gt;1,"",IF(O5218&gt;=2,1,0))</f>
        <v/>
      </c>
      <c r="AC5218">
        <f>IF(M5218&lt;&gt;1,"",IF(OR(Q5218=999,Q5218=""),"",IF(OR(Q5218&lt;35,Q5218&gt;48),1,0)))</f>
        <v/>
      </c>
      <c r="AD5218">
        <f>IF(COUNT(AA5218:AC5218)&lt;3,"",SUM(AA5218:AC5218))</f>
        <v/>
      </c>
      <c r="AE5218">
        <f>IF(L5218&gt;=4,2,IF(L5218&gt;=2,1,0))</f>
        <v/>
      </c>
      <c r="AF5218">
        <f>IF(L5218&gt;=5,1,0)</f>
        <v/>
      </c>
      <c r="AG5218">
        <f>AE5218+AF5218</f>
        <v/>
      </c>
      <c r="AH5218" s="15">
        <f>IF(M5218&lt;&gt;1,"",IF(OR(R5218=-9,R5218=""),"",R5218))</f>
        <v/>
      </c>
      <c r="AI5218">
        <f>IF(M5218&lt;&gt;1,"",IF(OR(Q5218=999,Q5218=""),"",Q5218))</f>
        <v/>
      </c>
    </row>
    <row r="5219">
      <c r="A5219" t="inlineStr">
        <is>
          <t>TQRMNOP128180</t>
        </is>
      </c>
      <c r="B5219" t="n">
        <v>2025</v>
      </c>
      <c r="C5219" t="n">
        <v>1</v>
      </c>
      <c r="D5219" t="n">
        <v>40</v>
      </c>
      <c r="E5219" t="inlineStr">
        <is>
          <t>N</t>
        </is>
      </c>
      <c r="F5219" t="n">
        <v>9</v>
      </c>
      <c r="G5219" t="n">
        <v>853</v>
      </c>
      <c r="H5219" t="n">
        <v>3</v>
      </c>
      <c r="I5219" t="n">
        <v>2</v>
      </c>
      <c r="J5219" t="n">
        <v>22</v>
      </c>
      <c r="K5219" t="n">
        <v>2</v>
      </c>
      <c r="L5219" t="n">
        <v>3</v>
      </c>
      <c r="M5219" t="n">
        <v>1</v>
      </c>
      <c r="N5219" t="n">
        <v>3</v>
      </c>
      <c r="O5219" t="n">
        <v>3</v>
      </c>
      <c r="P5219" t="n">
        <v>2</v>
      </c>
      <c r="Q5219" t="n">
        <v>44</v>
      </c>
      <c r="R5219" s="15" t="n">
        <v>135000</v>
      </c>
      <c r="S5219" s="15" t="n">
        <v>0</v>
      </c>
      <c r="T5219" s="15" t="n">
        <v>135000</v>
      </c>
      <c r="U5219" s="15" t="n">
        <v>139900</v>
      </c>
      <c r="V5219">
        <f>IFERROR(VLOOKUP(D5219,Tablas_Equivalencia!$A$3:$B$8,2,FALSE),"Sin dato")</f>
        <v/>
      </c>
      <c r="W5219">
        <f>IFERROR(VLOOKUP(L5219,Tablas_Equivalencia!$D$3:$E$9,2,FALSE),"Sin dato")</f>
        <v/>
      </c>
      <c r="X5219">
        <f>IF(I5219=1,"Varón","Mujer")</f>
        <v/>
      </c>
      <c r="Y5219">
        <f>IFERROR(VLOOKUP(M5219,Tablas_Equivalencia!$G$3:$H$6,2,FALSE),"Sin dato")</f>
        <v/>
      </c>
      <c r="Z5219">
        <f>IF(J5219&lt;=24,"18-24","25-29")</f>
        <v/>
      </c>
      <c r="AA5219">
        <f>IF(M5219&lt;&gt;1,"",IF(P5219=2,1,0))</f>
        <v/>
      </c>
      <c r="AB5219">
        <f>IF(M5219&lt;&gt;1,"",IF(O5219&gt;=2,1,0))</f>
        <v/>
      </c>
      <c r="AC5219">
        <f>IF(M5219&lt;&gt;1,"",IF(OR(Q5219=999,Q5219=""),"",IF(OR(Q5219&lt;35,Q5219&gt;48),1,0)))</f>
        <v/>
      </c>
      <c r="AD5219">
        <f>IF(COUNT(AA5219:AC5219)&lt;3,"",SUM(AA5219:AC5219))</f>
        <v/>
      </c>
      <c r="AE5219">
        <f>IF(L5219&gt;=4,2,IF(L5219&gt;=2,1,0))</f>
        <v/>
      </c>
      <c r="AF5219">
        <f>IF(L5219&gt;=5,1,0)</f>
        <v/>
      </c>
      <c r="AG5219">
        <f>AE5219+AF5219</f>
        <v/>
      </c>
      <c r="AH5219" s="15">
        <f>IF(M5219&lt;&gt;1,"",IF(OR(R5219=-9,R5219=""),"",R5219))</f>
        <v/>
      </c>
      <c r="AI5219">
        <f>IF(M5219&lt;&gt;1,"",IF(OR(Q5219=999,Q5219=""),"",Q5219))</f>
        <v/>
      </c>
    </row>
    <row r="5220">
      <c r="A5220" t="inlineStr">
        <is>
          <t>TQRMNOP128182</t>
        </is>
      </c>
      <c r="B5220" t="n">
        <v>2025</v>
      </c>
      <c r="C5220" t="n">
        <v>1</v>
      </c>
      <c r="D5220" t="n">
        <v>42</v>
      </c>
      <c r="E5220" t="inlineStr">
        <is>
          <t>S</t>
        </is>
      </c>
      <c r="F5220" t="n">
        <v>10</v>
      </c>
      <c r="G5220" t="n">
        <v>562</v>
      </c>
      <c r="H5220" t="n">
        <v>3</v>
      </c>
      <c r="I5220" t="n">
        <v>1</v>
      </c>
      <c r="J5220" t="n">
        <v>21</v>
      </c>
      <c r="K5220" t="n">
        <v>2</v>
      </c>
      <c r="L5220" t="n">
        <v>3</v>
      </c>
      <c r="M5220" t="n">
        <v>1</v>
      </c>
      <c r="N5220" t="n">
        <v>3</v>
      </c>
      <c r="O5220" t="n">
        <v>2</v>
      </c>
      <c r="P5220" t="n">
        <v>2</v>
      </c>
      <c r="Q5220" t="n">
        <v>28</v>
      </c>
      <c r="R5220" s="15" t="n">
        <v>284000</v>
      </c>
      <c r="S5220" s="15" t="n">
        <v>0</v>
      </c>
      <c r="T5220" s="15" t="n">
        <v>284000</v>
      </c>
      <c r="U5220" s="15" t="n">
        <v>53000</v>
      </c>
      <c r="V5220">
        <f>IFERROR(VLOOKUP(D5220,Tablas_Equivalencia!$A$3:$B$8,2,FALSE),"Sin dato")</f>
        <v/>
      </c>
      <c r="W5220">
        <f>IFERROR(VLOOKUP(L5220,Tablas_Equivalencia!$D$3:$E$9,2,FALSE),"Sin dato")</f>
        <v/>
      </c>
      <c r="X5220">
        <f>IF(I5220=1,"Varón","Mujer")</f>
        <v/>
      </c>
      <c r="Y5220">
        <f>IFERROR(VLOOKUP(M5220,Tablas_Equivalencia!$G$3:$H$6,2,FALSE),"Sin dato")</f>
        <v/>
      </c>
      <c r="Z5220">
        <f>IF(J5220&lt;=24,"18-24","25-29")</f>
        <v/>
      </c>
      <c r="AA5220">
        <f>IF(M5220&lt;&gt;1,"",IF(P5220=2,1,0))</f>
        <v/>
      </c>
      <c r="AB5220">
        <f>IF(M5220&lt;&gt;1,"",IF(O5220&gt;=2,1,0))</f>
        <v/>
      </c>
      <c r="AC5220">
        <f>IF(M5220&lt;&gt;1,"",IF(OR(Q5220=999,Q5220=""),"",IF(OR(Q5220&lt;35,Q5220&gt;48),1,0)))</f>
        <v/>
      </c>
      <c r="AD5220">
        <f>IF(COUNT(AA5220:AC5220)&lt;3,"",SUM(AA5220:AC5220))</f>
        <v/>
      </c>
      <c r="AE5220">
        <f>IF(L5220&gt;=4,2,IF(L5220&gt;=2,1,0))</f>
        <v/>
      </c>
      <c r="AF5220">
        <f>IF(L5220&gt;=5,1,0)</f>
        <v/>
      </c>
      <c r="AG5220">
        <f>AE5220+AF5220</f>
        <v/>
      </c>
      <c r="AH5220" s="15">
        <f>IF(M5220&lt;&gt;1,"",IF(OR(R5220=-9,R5220=""),"",R5220))</f>
        <v/>
      </c>
      <c r="AI5220">
        <f>IF(M5220&lt;&gt;1,"",IF(OR(Q5220=999,Q5220=""),"",Q5220))</f>
        <v/>
      </c>
    </row>
    <row r="5221">
      <c r="A5221" t="inlineStr">
        <is>
          <t>TQRMNOP128187</t>
        </is>
      </c>
      <c r="B5221" t="n">
        <v>2025</v>
      </c>
      <c r="C5221" t="n">
        <v>1</v>
      </c>
      <c r="D5221" t="n">
        <v>1</v>
      </c>
      <c r="E5221" t="inlineStr">
        <is>
          <t>S</t>
        </is>
      </c>
      <c r="F5221" t="n">
        <v>33</v>
      </c>
      <c r="G5221" t="n">
        <v>1344</v>
      </c>
      <c r="H5221" t="n">
        <v>1</v>
      </c>
      <c r="I5221" t="n">
        <v>1</v>
      </c>
      <c r="J5221" t="n">
        <v>28</v>
      </c>
      <c r="K5221" t="n">
        <v>2</v>
      </c>
      <c r="L5221" t="n">
        <v>6</v>
      </c>
      <c r="M5221" t="n">
        <v>1</v>
      </c>
      <c r="N5221" t="n">
        <v>3</v>
      </c>
      <c r="O5221" t="n">
        <v>1</v>
      </c>
      <c r="P5221" t="n">
        <v>1</v>
      </c>
      <c r="Q5221" t="n">
        <v>61</v>
      </c>
      <c r="R5221" s="15" t="n">
        <v>2800000</v>
      </c>
      <c r="S5221" s="15" t="n">
        <v>0</v>
      </c>
      <c r="T5221" s="15" t="n">
        <v>2800000</v>
      </c>
      <c r="U5221" s="15" t="n">
        <v>477000</v>
      </c>
      <c r="V5221">
        <f>IFERROR(VLOOKUP(D5221,Tablas_Equivalencia!$A$3:$B$8,2,FALSE),"Sin dato")</f>
        <v/>
      </c>
      <c r="W5221">
        <f>IFERROR(VLOOKUP(L5221,Tablas_Equivalencia!$D$3:$E$9,2,FALSE),"Sin dato")</f>
        <v/>
      </c>
      <c r="X5221">
        <f>IF(I5221=1,"Varón","Mujer")</f>
        <v/>
      </c>
      <c r="Y5221">
        <f>IFERROR(VLOOKUP(M5221,Tablas_Equivalencia!$G$3:$H$6,2,FALSE),"Sin dato")</f>
        <v/>
      </c>
      <c r="Z5221">
        <f>IF(J5221&lt;=24,"18-24","25-29")</f>
        <v/>
      </c>
      <c r="AA5221">
        <f>IF(M5221&lt;&gt;1,"",IF(P5221=2,1,0))</f>
        <v/>
      </c>
      <c r="AB5221">
        <f>IF(M5221&lt;&gt;1,"",IF(O5221&gt;=2,1,0))</f>
        <v/>
      </c>
      <c r="AC5221">
        <f>IF(M5221&lt;&gt;1,"",IF(OR(Q5221=999,Q5221=""),"",IF(OR(Q5221&lt;35,Q5221&gt;48),1,0)))</f>
        <v/>
      </c>
      <c r="AD5221">
        <f>IF(COUNT(AA5221:AC5221)&lt;3,"",SUM(AA5221:AC5221))</f>
        <v/>
      </c>
      <c r="AE5221">
        <f>IF(L5221&gt;=4,2,IF(L5221&gt;=2,1,0))</f>
        <v/>
      </c>
      <c r="AF5221">
        <f>IF(L5221&gt;=5,1,0)</f>
        <v/>
      </c>
      <c r="AG5221">
        <f>AE5221+AF5221</f>
        <v/>
      </c>
      <c r="AH5221" s="15">
        <f>IF(M5221&lt;&gt;1,"",IF(OR(R5221=-9,R5221=""),"",R5221))</f>
        <v/>
      </c>
      <c r="AI5221">
        <f>IF(M5221&lt;&gt;1,"",IF(OR(Q5221=999,Q5221=""),"",Q5221))</f>
        <v/>
      </c>
    </row>
    <row r="5222">
      <c r="A5222" t="inlineStr">
        <is>
          <t>TQRMNOP128188</t>
        </is>
      </c>
      <c r="B5222" t="n">
        <v>2025</v>
      </c>
      <c r="C5222" t="n">
        <v>1</v>
      </c>
      <c r="D5222" t="n">
        <v>43</v>
      </c>
      <c r="E5222" t="inlineStr">
        <is>
          <t>S</t>
        </is>
      </c>
      <c r="F5222" t="n">
        <v>20</v>
      </c>
      <c r="G5222" t="n">
        <v>1568</v>
      </c>
      <c r="H5222" t="n">
        <v>1</v>
      </c>
      <c r="I5222" t="n">
        <v>2</v>
      </c>
      <c r="J5222" t="n">
        <v>20</v>
      </c>
      <c r="K5222" t="n">
        <v>2</v>
      </c>
      <c r="L5222" t="n">
        <v>4</v>
      </c>
      <c r="M5222" t="n">
        <v>1</v>
      </c>
      <c r="N5222" t="n">
        <v>3</v>
      </c>
      <c r="O5222" t="n">
        <v>1</v>
      </c>
      <c r="P5222" t="n">
        <v>1</v>
      </c>
      <c r="Q5222" t="n">
        <v>66</v>
      </c>
      <c r="R5222" s="15" t="n">
        <v>485000</v>
      </c>
      <c r="S5222" s="15" t="n">
        <v>0</v>
      </c>
      <c r="T5222" s="15" t="n">
        <v>485000</v>
      </c>
      <c r="U5222" s="15" t="n">
        <v>110500</v>
      </c>
      <c r="V5222">
        <f>IFERROR(VLOOKUP(D5222,Tablas_Equivalencia!$A$3:$B$8,2,FALSE),"Sin dato")</f>
        <v/>
      </c>
      <c r="W5222">
        <f>IFERROR(VLOOKUP(L5222,Tablas_Equivalencia!$D$3:$E$9,2,FALSE),"Sin dato")</f>
        <v/>
      </c>
      <c r="X5222">
        <f>IF(I5222=1,"Varón","Mujer")</f>
        <v/>
      </c>
      <c r="Y5222">
        <f>IFERROR(VLOOKUP(M5222,Tablas_Equivalencia!$G$3:$H$6,2,FALSE),"Sin dato")</f>
        <v/>
      </c>
      <c r="Z5222">
        <f>IF(J5222&lt;=24,"18-24","25-29")</f>
        <v/>
      </c>
      <c r="AA5222">
        <f>IF(M5222&lt;&gt;1,"",IF(P5222=2,1,0))</f>
        <v/>
      </c>
      <c r="AB5222">
        <f>IF(M5222&lt;&gt;1,"",IF(O5222&gt;=2,1,0))</f>
        <v/>
      </c>
      <c r="AC5222">
        <f>IF(M5222&lt;&gt;1,"",IF(OR(Q5222=999,Q5222=""),"",IF(OR(Q5222&lt;35,Q5222&gt;48),1,0)))</f>
        <v/>
      </c>
      <c r="AD5222">
        <f>IF(COUNT(AA5222:AC5222)&lt;3,"",SUM(AA5222:AC5222))</f>
        <v/>
      </c>
      <c r="AE5222">
        <f>IF(L5222&gt;=4,2,IF(L5222&gt;=2,1,0))</f>
        <v/>
      </c>
      <c r="AF5222">
        <f>IF(L5222&gt;=5,1,0)</f>
        <v/>
      </c>
      <c r="AG5222">
        <f>AE5222+AF5222</f>
        <v/>
      </c>
      <c r="AH5222" s="15">
        <f>IF(M5222&lt;&gt;1,"",IF(OR(R5222=-9,R5222=""),"",R5222))</f>
        <v/>
      </c>
      <c r="AI5222">
        <f>IF(M5222&lt;&gt;1,"",IF(OR(Q5222=999,Q5222=""),"",Q5222))</f>
        <v/>
      </c>
    </row>
    <row r="5223">
      <c r="A5223" t="inlineStr">
        <is>
          <t>TQRMNOP128190</t>
        </is>
      </c>
      <c r="B5223" t="n">
        <v>2025</v>
      </c>
      <c r="C5223" t="n">
        <v>1</v>
      </c>
      <c r="D5223" t="n">
        <v>43</v>
      </c>
      <c r="E5223" t="inlineStr">
        <is>
          <t>N</t>
        </is>
      </c>
      <c r="F5223" t="n">
        <v>38</v>
      </c>
      <c r="G5223" t="n">
        <v>1076</v>
      </c>
      <c r="H5223" t="n">
        <v>3</v>
      </c>
      <c r="I5223" t="n">
        <v>2</v>
      </c>
      <c r="J5223" t="n">
        <v>24</v>
      </c>
      <c r="K5223" t="n">
        <v>2</v>
      </c>
      <c r="L5223" t="n">
        <v>6</v>
      </c>
      <c r="M5223" t="n">
        <v>3</v>
      </c>
      <c r="R5223" s="15" t="n">
        <v>0</v>
      </c>
      <c r="S5223" s="15" t="n">
        <v>0</v>
      </c>
      <c r="T5223" s="15" t="n">
        <v>0</v>
      </c>
      <c r="U5223" s="15" t="n">
        <v>212500</v>
      </c>
      <c r="V5223">
        <f>IFERROR(VLOOKUP(D5223,Tablas_Equivalencia!$A$3:$B$8,2,FALSE),"Sin dato")</f>
        <v/>
      </c>
      <c r="W5223">
        <f>IFERROR(VLOOKUP(L5223,Tablas_Equivalencia!$D$3:$E$9,2,FALSE),"Sin dato")</f>
        <v/>
      </c>
      <c r="X5223">
        <f>IF(I5223=1,"Varón","Mujer")</f>
        <v/>
      </c>
      <c r="Y5223">
        <f>IFERROR(VLOOKUP(M5223,Tablas_Equivalencia!$G$3:$H$6,2,FALSE),"Sin dato")</f>
        <v/>
      </c>
      <c r="Z5223">
        <f>IF(J5223&lt;=24,"18-24","25-29")</f>
        <v/>
      </c>
      <c r="AA5223">
        <f>IF(M5223&lt;&gt;1,"",IF(P5223=2,1,0))</f>
        <v/>
      </c>
      <c r="AB5223">
        <f>IF(M5223&lt;&gt;1,"",IF(O5223&gt;=2,1,0))</f>
        <v/>
      </c>
      <c r="AC5223">
        <f>IF(M5223&lt;&gt;1,"",IF(OR(Q5223=999,Q5223=""),"",IF(OR(Q5223&lt;35,Q5223&gt;48),1,0)))</f>
        <v/>
      </c>
      <c r="AD5223">
        <f>IF(COUNT(AA5223:AC5223)&lt;3,"",SUM(AA5223:AC5223))</f>
        <v/>
      </c>
      <c r="AE5223">
        <f>IF(L5223&gt;=4,2,IF(L5223&gt;=2,1,0))</f>
        <v/>
      </c>
      <c r="AF5223">
        <f>IF(L5223&gt;=5,1,0)</f>
        <v/>
      </c>
      <c r="AG5223">
        <f>AE5223+AF5223</f>
        <v/>
      </c>
      <c r="AH5223" s="15">
        <f>IF(M5223&lt;&gt;1,"",IF(OR(R5223=-9,R5223=""),"",R5223))</f>
        <v/>
      </c>
      <c r="AI5223">
        <f>IF(M5223&lt;&gt;1,"",IF(OR(Q5223=999,Q5223=""),"",Q5223))</f>
        <v/>
      </c>
    </row>
    <row r="5224">
      <c r="A5224" t="inlineStr">
        <is>
          <t>TQRMNOP128191</t>
        </is>
      </c>
      <c r="B5224" t="n">
        <v>2025</v>
      </c>
      <c r="C5224" t="n">
        <v>1</v>
      </c>
      <c r="D5224" t="n">
        <v>42</v>
      </c>
      <c r="E5224" t="inlineStr">
        <is>
          <t>S</t>
        </is>
      </c>
      <c r="F5224" t="n">
        <v>10</v>
      </c>
      <c r="G5224" t="n">
        <v>1069</v>
      </c>
      <c r="H5224" t="n">
        <v>3</v>
      </c>
      <c r="I5224" t="n">
        <v>1</v>
      </c>
      <c r="J5224" t="n">
        <v>24</v>
      </c>
      <c r="K5224" t="n">
        <v>2</v>
      </c>
      <c r="L5224" t="n">
        <v>6</v>
      </c>
      <c r="M5224" t="n">
        <v>1</v>
      </c>
      <c r="N5224" t="n">
        <v>2</v>
      </c>
      <c r="O5224" t="n">
        <v>1</v>
      </c>
      <c r="P5224" t="n">
        <v>1</v>
      </c>
      <c r="Q5224" t="n">
        <v>46</v>
      </c>
      <c r="R5224" s="15" t="n">
        <v>1067000</v>
      </c>
      <c r="S5224" s="15" t="n">
        <v>0</v>
      </c>
      <c r="T5224" s="15" t="n">
        <v>1067000</v>
      </c>
      <c r="U5224" s="15" t="n">
        <v>72100</v>
      </c>
      <c r="V5224">
        <f>IFERROR(VLOOKUP(D5224,Tablas_Equivalencia!$A$3:$B$8,2,FALSE),"Sin dato")</f>
        <v/>
      </c>
      <c r="W5224">
        <f>IFERROR(VLOOKUP(L5224,Tablas_Equivalencia!$D$3:$E$9,2,FALSE),"Sin dato")</f>
        <v/>
      </c>
      <c r="X5224">
        <f>IF(I5224=1,"Varón","Mujer")</f>
        <v/>
      </c>
      <c r="Y5224">
        <f>IFERROR(VLOOKUP(M5224,Tablas_Equivalencia!$G$3:$H$6,2,FALSE),"Sin dato")</f>
        <v/>
      </c>
      <c r="Z5224">
        <f>IF(J5224&lt;=24,"18-24","25-29")</f>
        <v/>
      </c>
      <c r="AA5224">
        <f>IF(M5224&lt;&gt;1,"",IF(P5224=2,1,0))</f>
        <v/>
      </c>
      <c r="AB5224">
        <f>IF(M5224&lt;&gt;1,"",IF(O5224&gt;=2,1,0))</f>
        <v/>
      </c>
      <c r="AC5224">
        <f>IF(M5224&lt;&gt;1,"",IF(OR(Q5224=999,Q5224=""),"",IF(OR(Q5224&lt;35,Q5224&gt;48),1,0)))</f>
        <v/>
      </c>
      <c r="AD5224">
        <f>IF(COUNT(AA5224:AC5224)&lt;3,"",SUM(AA5224:AC5224))</f>
        <v/>
      </c>
      <c r="AE5224">
        <f>IF(L5224&gt;=4,2,IF(L5224&gt;=2,1,0))</f>
        <v/>
      </c>
      <c r="AF5224">
        <f>IF(L5224&gt;=5,1,0)</f>
        <v/>
      </c>
      <c r="AG5224">
        <f>AE5224+AF5224</f>
        <v/>
      </c>
      <c r="AH5224" s="15">
        <f>IF(M5224&lt;&gt;1,"",IF(OR(R5224=-9,R5224=""),"",R5224))</f>
        <v/>
      </c>
      <c r="AI5224">
        <f>IF(M5224&lt;&gt;1,"",IF(OR(Q5224=999,Q5224=""),"",Q5224))</f>
        <v/>
      </c>
    </row>
    <row r="5225">
      <c r="A5225" t="inlineStr">
        <is>
          <t>TQRMNOP128193</t>
        </is>
      </c>
      <c r="B5225" t="n">
        <v>2025</v>
      </c>
      <c r="C5225" t="n">
        <v>1</v>
      </c>
      <c r="D5225" t="n">
        <v>40</v>
      </c>
      <c r="E5225" t="inlineStr">
        <is>
          <t>N</t>
        </is>
      </c>
      <c r="F5225" t="n">
        <v>23</v>
      </c>
      <c r="G5225" t="n">
        <v>1151</v>
      </c>
      <c r="H5225" t="n">
        <v>3</v>
      </c>
      <c r="I5225" t="n">
        <v>1</v>
      </c>
      <c r="J5225" t="n">
        <v>22</v>
      </c>
      <c r="K5225" t="n">
        <v>2</v>
      </c>
      <c r="L5225" t="n">
        <v>5</v>
      </c>
      <c r="M5225" t="n">
        <v>3</v>
      </c>
      <c r="R5225" s="15" t="n">
        <v>0</v>
      </c>
      <c r="S5225" s="15" t="n">
        <v>0</v>
      </c>
      <c r="T5225" s="15" t="n">
        <v>0</v>
      </c>
      <c r="U5225" s="15" t="n">
        <v>220000</v>
      </c>
      <c r="V5225">
        <f>IFERROR(VLOOKUP(D5225,Tablas_Equivalencia!$A$3:$B$8,2,FALSE),"Sin dato")</f>
        <v/>
      </c>
      <c r="W5225">
        <f>IFERROR(VLOOKUP(L5225,Tablas_Equivalencia!$D$3:$E$9,2,FALSE),"Sin dato")</f>
        <v/>
      </c>
      <c r="X5225">
        <f>IF(I5225=1,"Varón","Mujer")</f>
        <v/>
      </c>
      <c r="Y5225">
        <f>IFERROR(VLOOKUP(M5225,Tablas_Equivalencia!$G$3:$H$6,2,FALSE),"Sin dato")</f>
        <v/>
      </c>
      <c r="Z5225">
        <f>IF(J5225&lt;=24,"18-24","25-29")</f>
        <v/>
      </c>
      <c r="AA5225">
        <f>IF(M5225&lt;&gt;1,"",IF(P5225=2,1,0))</f>
        <v/>
      </c>
      <c r="AB5225">
        <f>IF(M5225&lt;&gt;1,"",IF(O5225&gt;=2,1,0))</f>
        <v/>
      </c>
      <c r="AC5225">
        <f>IF(M5225&lt;&gt;1,"",IF(OR(Q5225=999,Q5225=""),"",IF(OR(Q5225&lt;35,Q5225&gt;48),1,0)))</f>
        <v/>
      </c>
      <c r="AD5225">
        <f>IF(COUNT(AA5225:AC5225)&lt;3,"",SUM(AA5225:AC5225))</f>
        <v/>
      </c>
      <c r="AE5225">
        <f>IF(L5225&gt;=4,2,IF(L5225&gt;=2,1,0))</f>
        <v/>
      </c>
      <c r="AF5225">
        <f>IF(L5225&gt;=5,1,0)</f>
        <v/>
      </c>
      <c r="AG5225">
        <f>AE5225+AF5225</f>
        <v/>
      </c>
      <c r="AH5225" s="15">
        <f>IF(M5225&lt;&gt;1,"",IF(OR(R5225=-9,R5225=""),"",R5225))</f>
        <v/>
      </c>
      <c r="AI5225">
        <f>IF(M5225&lt;&gt;1,"",IF(OR(Q5225=999,Q5225=""),"",Q5225))</f>
        <v/>
      </c>
    </row>
    <row r="5226">
      <c r="A5226" t="inlineStr">
        <is>
          <t>TQRMNOP128198</t>
        </is>
      </c>
      <c r="B5226" t="n">
        <v>2025</v>
      </c>
      <c r="C5226" t="n">
        <v>1</v>
      </c>
      <c r="D5226" t="n">
        <v>1</v>
      </c>
      <c r="E5226" t="inlineStr">
        <is>
          <t>S</t>
        </is>
      </c>
      <c r="F5226" t="n">
        <v>32</v>
      </c>
      <c r="G5226" t="n">
        <v>1316</v>
      </c>
      <c r="H5226" t="n">
        <v>3</v>
      </c>
      <c r="I5226" t="n">
        <v>1</v>
      </c>
      <c r="J5226" t="n">
        <v>19</v>
      </c>
      <c r="K5226" t="n">
        <v>2</v>
      </c>
      <c r="L5226" t="n">
        <v>4</v>
      </c>
      <c r="M5226" t="n">
        <v>3</v>
      </c>
      <c r="R5226" s="15" t="n">
        <v>0</v>
      </c>
      <c r="S5226" s="15" t="n">
        <v>0</v>
      </c>
      <c r="T5226" s="15" t="n">
        <v>0</v>
      </c>
      <c r="U5226" s="15" t="n">
        <v>334400</v>
      </c>
      <c r="V5226">
        <f>IFERROR(VLOOKUP(D5226,Tablas_Equivalencia!$A$3:$B$8,2,FALSE),"Sin dato")</f>
        <v/>
      </c>
      <c r="W5226">
        <f>IFERROR(VLOOKUP(L5226,Tablas_Equivalencia!$D$3:$E$9,2,FALSE),"Sin dato")</f>
        <v/>
      </c>
      <c r="X5226">
        <f>IF(I5226=1,"Varón","Mujer")</f>
        <v/>
      </c>
      <c r="Y5226">
        <f>IFERROR(VLOOKUP(M5226,Tablas_Equivalencia!$G$3:$H$6,2,FALSE),"Sin dato")</f>
        <v/>
      </c>
      <c r="Z5226">
        <f>IF(J5226&lt;=24,"18-24","25-29")</f>
        <v/>
      </c>
      <c r="AA5226">
        <f>IF(M5226&lt;&gt;1,"",IF(P5226=2,1,0))</f>
        <v/>
      </c>
      <c r="AB5226">
        <f>IF(M5226&lt;&gt;1,"",IF(O5226&gt;=2,1,0))</f>
        <v/>
      </c>
      <c r="AC5226">
        <f>IF(M5226&lt;&gt;1,"",IF(OR(Q5226=999,Q5226=""),"",IF(OR(Q5226&lt;35,Q5226&gt;48),1,0)))</f>
        <v/>
      </c>
      <c r="AD5226">
        <f>IF(COUNT(AA5226:AC5226)&lt;3,"",SUM(AA5226:AC5226))</f>
        <v/>
      </c>
      <c r="AE5226">
        <f>IF(L5226&gt;=4,2,IF(L5226&gt;=2,1,0))</f>
        <v/>
      </c>
      <c r="AF5226">
        <f>IF(L5226&gt;=5,1,0)</f>
        <v/>
      </c>
      <c r="AG5226">
        <f>AE5226+AF5226</f>
        <v/>
      </c>
      <c r="AH5226" s="15">
        <f>IF(M5226&lt;&gt;1,"",IF(OR(R5226=-9,R5226=""),"",R5226))</f>
        <v/>
      </c>
      <c r="AI5226">
        <f>IF(M5226&lt;&gt;1,"",IF(OR(Q5226=999,Q5226=""),"",Q5226))</f>
        <v/>
      </c>
    </row>
    <row r="5227">
      <c r="A5227" t="inlineStr">
        <is>
          <t>TQRMNOP128199</t>
        </is>
      </c>
      <c r="B5227" t="n">
        <v>2025</v>
      </c>
      <c r="C5227" t="n">
        <v>1</v>
      </c>
      <c r="D5227" t="n">
        <v>1</v>
      </c>
      <c r="E5227" t="inlineStr">
        <is>
          <t>S</t>
        </is>
      </c>
      <c r="F5227" t="n">
        <v>33</v>
      </c>
      <c r="G5227" t="n">
        <v>1092</v>
      </c>
      <c r="H5227" t="n">
        <v>3</v>
      </c>
      <c r="I5227" t="n">
        <v>1</v>
      </c>
      <c r="J5227" t="n">
        <v>25</v>
      </c>
      <c r="K5227" t="n">
        <v>2</v>
      </c>
      <c r="L5227" t="n">
        <v>4</v>
      </c>
      <c r="M5227" t="n">
        <v>1</v>
      </c>
      <c r="N5227" t="n">
        <v>2</v>
      </c>
      <c r="O5227" t="n">
        <v>1</v>
      </c>
      <c r="P5227" t="n">
        <v>1</v>
      </c>
      <c r="Q5227" t="n">
        <v>42</v>
      </c>
      <c r="R5227" s="15" t="n">
        <v>368000</v>
      </c>
      <c r="S5227" s="15" t="n">
        <v>69000</v>
      </c>
      <c r="T5227" s="15" t="n">
        <v>437000</v>
      </c>
      <c r="U5227" s="15" t="n">
        <v>111700</v>
      </c>
      <c r="V5227">
        <f>IFERROR(VLOOKUP(D5227,Tablas_Equivalencia!$A$3:$B$8,2,FALSE),"Sin dato")</f>
        <v/>
      </c>
      <c r="W5227">
        <f>IFERROR(VLOOKUP(L5227,Tablas_Equivalencia!$D$3:$E$9,2,FALSE),"Sin dato")</f>
        <v/>
      </c>
      <c r="X5227">
        <f>IF(I5227=1,"Varón","Mujer")</f>
        <v/>
      </c>
      <c r="Y5227">
        <f>IFERROR(VLOOKUP(M5227,Tablas_Equivalencia!$G$3:$H$6,2,FALSE),"Sin dato")</f>
        <v/>
      </c>
      <c r="Z5227">
        <f>IF(J5227&lt;=24,"18-24","25-29")</f>
        <v/>
      </c>
      <c r="AA5227">
        <f>IF(M5227&lt;&gt;1,"",IF(P5227=2,1,0))</f>
        <v/>
      </c>
      <c r="AB5227">
        <f>IF(M5227&lt;&gt;1,"",IF(O5227&gt;=2,1,0))</f>
        <v/>
      </c>
      <c r="AC5227">
        <f>IF(M5227&lt;&gt;1,"",IF(OR(Q5227=999,Q5227=""),"",IF(OR(Q5227&lt;35,Q5227&gt;48),1,0)))</f>
        <v/>
      </c>
      <c r="AD5227">
        <f>IF(COUNT(AA5227:AC5227)&lt;3,"",SUM(AA5227:AC5227))</f>
        <v/>
      </c>
      <c r="AE5227">
        <f>IF(L5227&gt;=4,2,IF(L5227&gt;=2,1,0))</f>
        <v/>
      </c>
      <c r="AF5227">
        <f>IF(L5227&gt;=5,1,0)</f>
        <v/>
      </c>
      <c r="AG5227">
        <f>AE5227+AF5227</f>
        <v/>
      </c>
      <c r="AH5227" s="15">
        <f>IF(M5227&lt;&gt;1,"",IF(OR(R5227=-9,R5227=""),"",R5227))</f>
        <v/>
      </c>
      <c r="AI5227">
        <f>IF(M5227&lt;&gt;1,"",IF(OR(Q5227=999,Q5227=""),"",Q5227))</f>
        <v/>
      </c>
    </row>
    <row r="5228">
      <c r="A5228" t="inlineStr">
        <is>
          <t>TQRMNOP128200</t>
        </is>
      </c>
      <c r="B5228" t="n">
        <v>2025</v>
      </c>
      <c r="C5228" t="n">
        <v>1</v>
      </c>
      <c r="D5228" t="n">
        <v>43</v>
      </c>
      <c r="E5228" t="inlineStr">
        <is>
          <t>S</t>
        </is>
      </c>
      <c r="F5228" t="n">
        <v>30</v>
      </c>
      <c r="G5228" t="n">
        <v>1349</v>
      </c>
      <c r="H5228" t="n">
        <v>1</v>
      </c>
      <c r="I5228" t="n">
        <v>2</v>
      </c>
      <c r="J5228" t="n">
        <v>25</v>
      </c>
      <c r="K5228" t="n">
        <v>2</v>
      </c>
      <c r="L5228" t="n">
        <v>4</v>
      </c>
      <c r="M5228" t="n">
        <v>1</v>
      </c>
      <c r="N5228" t="n">
        <v>3</v>
      </c>
      <c r="O5228" t="n">
        <v>1</v>
      </c>
      <c r="P5228" t="n">
        <v>1</v>
      </c>
      <c r="Q5228" t="n">
        <v>39</v>
      </c>
      <c r="R5228" s="15" t="n">
        <v>414000</v>
      </c>
      <c r="S5228" s="15" t="n">
        <v>0</v>
      </c>
      <c r="T5228" s="15" t="n">
        <v>414000</v>
      </c>
      <c r="U5228" s="15" t="n">
        <v>63400</v>
      </c>
      <c r="V5228">
        <f>IFERROR(VLOOKUP(D5228,Tablas_Equivalencia!$A$3:$B$8,2,FALSE),"Sin dato")</f>
        <v/>
      </c>
      <c r="W5228">
        <f>IFERROR(VLOOKUP(L5228,Tablas_Equivalencia!$D$3:$E$9,2,FALSE),"Sin dato")</f>
        <v/>
      </c>
      <c r="X5228">
        <f>IF(I5228=1,"Varón","Mujer")</f>
        <v/>
      </c>
      <c r="Y5228">
        <f>IFERROR(VLOOKUP(M5228,Tablas_Equivalencia!$G$3:$H$6,2,FALSE),"Sin dato")</f>
        <v/>
      </c>
      <c r="Z5228">
        <f>IF(J5228&lt;=24,"18-24","25-29")</f>
        <v/>
      </c>
      <c r="AA5228">
        <f>IF(M5228&lt;&gt;1,"",IF(P5228=2,1,0))</f>
        <v/>
      </c>
      <c r="AB5228">
        <f>IF(M5228&lt;&gt;1,"",IF(O5228&gt;=2,1,0))</f>
        <v/>
      </c>
      <c r="AC5228">
        <f>IF(M5228&lt;&gt;1,"",IF(OR(Q5228=999,Q5228=""),"",IF(OR(Q5228&lt;35,Q5228&gt;48),1,0)))</f>
        <v/>
      </c>
      <c r="AD5228">
        <f>IF(COUNT(AA5228:AC5228)&lt;3,"",SUM(AA5228:AC5228))</f>
        <v/>
      </c>
      <c r="AE5228">
        <f>IF(L5228&gt;=4,2,IF(L5228&gt;=2,1,0))</f>
        <v/>
      </c>
      <c r="AF5228">
        <f>IF(L5228&gt;=5,1,0)</f>
        <v/>
      </c>
      <c r="AG5228">
        <f>AE5228+AF5228</f>
        <v/>
      </c>
      <c r="AH5228" s="15">
        <f>IF(M5228&lt;&gt;1,"",IF(OR(R5228=-9,R5228=""),"",R5228))</f>
        <v/>
      </c>
      <c r="AI5228">
        <f>IF(M5228&lt;&gt;1,"",IF(OR(Q5228=999,Q5228=""),"",Q5228))</f>
        <v/>
      </c>
    </row>
    <row r="5229">
      <c r="A5229" t="inlineStr">
        <is>
          <t>TQRMNOP128210</t>
        </is>
      </c>
      <c r="B5229" t="n">
        <v>2025</v>
      </c>
      <c r="C5229" t="n">
        <v>1</v>
      </c>
      <c r="D5229" t="n">
        <v>40</v>
      </c>
      <c r="E5229" t="inlineStr">
        <is>
          <t>N</t>
        </is>
      </c>
      <c r="F5229" t="n">
        <v>9</v>
      </c>
      <c r="G5229" t="n">
        <v>1046</v>
      </c>
      <c r="H5229" t="n">
        <v>3</v>
      </c>
      <c r="I5229" t="n">
        <v>2</v>
      </c>
      <c r="J5229" t="n">
        <v>22</v>
      </c>
      <c r="K5229" t="n">
        <v>2</v>
      </c>
      <c r="L5229" t="n">
        <v>5</v>
      </c>
      <c r="M5229" t="n">
        <v>3</v>
      </c>
      <c r="R5229" s="15" t="n">
        <v>0</v>
      </c>
      <c r="S5229" s="15" t="n">
        <v>165000</v>
      </c>
      <c r="T5229" s="15" t="n">
        <v>165000</v>
      </c>
      <c r="U5229" s="15" t="n">
        <v>142700</v>
      </c>
      <c r="V5229">
        <f>IFERROR(VLOOKUP(D5229,Tablas_Equivalencia!$A$3:$B$8,2,FALSE),"Sin dato")</f>
        <v/>
      </c>
      <c r="W5229">
        <f>IFERROR(VLOOKUP(L5229,Tablas_Equivalencia!$D$3:$E$9,2,FALSE),"Sin dato")</f>
        <v/>
      </c>
      <c r="X5229">
        <f>IF(I5229=1,"Varón","Mujer")</f>
        <v/>
      </c>
      <c r="Y5229">
        <f>IFERROR(VLOOKUP(M5229,Tablas_Equivalencia!$G$3:$H$6,2,FALSE),"Sin dato")</f>
        <v/>
      </c>
      <c r="Z5229">
        <f>IF(J5229&lt;=24,"18-24","25-29")</f>
        <v/>
      </c>
      <c r="AA5229">
        <f>IF(M5229&lt;&gt;1,"",IF(P5229=2,1,0))</f>
        <v/>
      </c>
      <c r="AB5229">
        <f>IF(M5229&lt;&gt;1,"",IF(O5229&gt;=2,1,0))</f>
        <v/>
      </c>
      <c r="AC5229">
        <f>IF(M5229&lt;&gt;1,"",IF(OR(Q5229=999,Q5229=""),"",IF(OR(Q5229&lt;35,Q5229&gt;48),1,0)))</f>
        <v/>
      </c>
      <c r="AD5229">
        <f>IF(COUNT(AA5229:AC5229)&lt;3,"",SUM(AA5229:AC5229))</f>
        <v/>
      </c>
      <c r="AE5229">
        <f>IF(L5229&gt;=4,2,IF(L5229&gt;=2,1,0))</f>
        <v/>
      </c>
      <c r="AF5229">
        <f>IF(L5229&gt;=5,1,0)</f>
        <v/>
      </c>
      <c r="AG5229">
        <f>AE5229+AF5229</f>
        <v/>
      </c>
      <c r="AH5229" s="15">
        <f>IF(M5229&lt;&gt;1,"",IF(OR(R5229=-9,R5229=""),"",R5229))</f>
        <v/>
      </c>
      <c r="AI5229">
        <f>IF(M5229&lt;&gt;1,"",IF(OR(Q5229=999,Q5229=""),"",Q5229))</f>
        <v/>
      </c>
    </row>
    <row r="5230">
      <c r="A5230" t="inlineStr">
        <is>
          <t>TQRMNOP128234</t>
        </is>
      </c>
      <c r="B5230" t="n">
        <v>2025</v>
      </c>
      <c r="C5230" t="n">
        <v>1</v>
      </c>
      <c r="D5230" t="n">
        <v>43</v>
      </c>
      <c r="E5230" t="inlineStr">
        <is>
          <t>S</t>
        </is>
      </c>
      <c r="F5230" t="n">
        <v>30</v>
      </c>
      <c r="G5230" t="n">
        <v>1444</v>
      </c>
      <c r="H5230" t="n">
        <v>3</v>
      </c>
      <c r="I5230" t="n">
        <v>2</v>
      </c>
      <c r="J5230" t="n">
        <v>18</v>
      </c>
      <c r="K5230" t="n">
        <v>1</v>
      </c>
      <c r="L5230" t="n">
        <v>3</v>
      </c>
      <c r="M5230" t="n">
        <v>1</v>
      </c>
      <c r="N5230" t="n">
        <v>4</v>
      </c>
      <c r="O5230" t="n">
        <v>1</v>
      </c>
      <c r="P5230" t="n">
        <v>2</v>
      </c>
      <c r="Q5230" t="n">
        <v>30</v>
      </c>
      <c r="R5230" s="15" t="n">
        <v>800000</v>
      </c>
      <c r="S5230" s="15" t="n">
        <v>0</v>
      </c>
      <c r="T5230" s="15" t="n">
        <v>800000</v>
      </c>
      <c r="U5230" s="15" t="n">
        <v>109900</v>
      </c>
      <c r="V5230">
        <f>IFERROR(VLOOKUP(D5230,Tablas_Equivalencia!$A$3:$B$8,2,FALSE),"Sin dato")</f>
        <v/>
      </c>
      <c r="W5230">
        <f>IFERROR(VLOOKUP(L5230,Tablas_Equivalencia!$D$3:$E$9,2,FALSE),"Sin dato")</f>
        <v/>
      </c>
      <c r="X5230">
        <f>IF(I5230=1,"Varón","Mujer")</f>
        <v/>
      </c>
      <c r="Y5230">
        <f>IFERROR(VLOOKUP(M5230,Tablas_Equivalencia!$G$3:$H$6,2,FALSE),"Sin dato")</f>
        <v/>
      </c>
      <c r="Z5230">
        <f>IF(J5230&lt;=24,"18-24","25-29")</f>
        <v/>
      </c>
      <c r="AA5230">
        <f>IF(M5230&lt;&gt;1,"",IF(P5230=2,1,0))</f>
        <v/>
      </c>
      <c r="AB5230">
        <f>IF(M5230&lt;&gt;1,"",IF(O5230&gt;=2,1,0))</f>
        <v/>
      </c>
      <c r="AC5230">
        <f>IF(M5230&lt;&gt;1,"",IF(OR(Q5230=999,Q5230=""),"",IF(OR(Q5230&lt;35,Q5230&gt;48),1,0)))</f>
        <v/>
      </c>
      <c r="AD5230">
        <f>IF(COUNT(AA5230:AC5230)&lt;3,"",SUM(AA5230:AC5230))</f>
        <v/>
      </c>
      <c r="AE5230">
        <f>IF(L5230&gt;=4,2,IF(L5230&gt;=2,1,0))</f>
        <v/>
      </c>
      <c r="AF5230">
        <f>IF(L5230&gt;=5,1,0)</f>
        <v/>
      </c>
      <c r="AG5230">
        <f>AE5230+AF5230</f>
        <v/>
      </c>
      <c r="AH5230" s="15">
        <f>IF(M5230&lt;&gt;1,"",IF(OR(R5230=-9,R5230=""),"",R5230))</f>
        <v/>
      </c>
      <c r="AI5230">
        <f>IF(M5230&lt;&gt;1,"",IF(OR(Q5230=999,Q5230=""),"",Q5230))</f>
        <v/>
      </c>
    </row>
    <row r="5231">
      <c r="A5231" t="inlineStr">
        <is>
          <t>TQRMNOP128236</t>
        </is>
      </c>
      <c r="B5231" t="n">
        <v>2025</v>
      </c>
      <c r="C5231" t="n">
        <v>1</v>
      </c>
      <c r="D5231" t="n">
        <v>1</v>
      </c>
      <c r="E5231" t="inlineStr">
        <is>
          <t>S</t>
        </is>
      </c>
      <c r="F5231" t="n">
        <v>33</v>
      </c>
      <c r="G5231" t="n">
        <v>1277</v>
      </c>
      <c r="H5231" t="n">
        <v>3</v>
      </c>
      <c r="I5231" t="n">
        <v>2</v>
      </c>
      <c r="J5231" t="n">
        <v>27</v>
      </c>
      <c r="K5231" t="n">
        <v>2</v>
      </c>
      <c r="L5231" t="n">
        <v>4</v>
      </c>
      <c r="M5231" t="n">
        <v>3</v>
      </c>
      <c r="R5231" s="15" t="n">
        <v>0</v>
      </c>
      <c r="S5231" s="15" t="n">
        <v>31000</v>
      </c>
      <c r="T5231" s="15" t="n">
        <v>31000</v>
      </c>
      <c r="U5231" s="15" t="n">
        <v>134000</v>
      </c>
      <c r="V5231">
        <f>IFERROR(VLOOKUP(D5231,Tablas_Equivalencia!$A$3:$B$8,2,FALSE),"Sin dato")</f>
        <v/>
      </c>
      <c r="W5231">
        <f>IFERROR(VLOOKUP(L5231,Tablas_Equivalencia!$D$3:$E$9,2,FALSE),"Sin dato")</f>
        <v/>
      </c>
      <c r="X5231">
        <f>IF(I5231=1,"Varón","Mujer")</f>
        <v/>
      </c>
      <c r="Y5231">
        <f>IFERROR(VLOOKUP(M5231,Tablas_Equivalencia!$G$3:$H$6,2,FALSE),"Sin dato")</f>
        <v/>
      </c>
      <c r="Z5231">
        <f>IF(J5231&lt;=24,"18-24","25-29")</f>
        <v/>
      </c>
      <c r="AA5231">
        <f>IF(M5231&lt;&gt;1,"",IF(P5231=2,1,0))</f>
        <v/>
      </c>
      <c r="AB5231">
        <f>IF(M5231&lt;&gt;1,"",IF(O5231&gt;=2,1,0))</f>
        <v/>
      </c>
      <c r="AC5231">
        <f>IF(M5231&lt;&gt;1,"",IF(OR(Q5231=999,Q5231=""),"",IF(OR(Q5231&lt;35,Q5231&gt;48),1,0)))</f>
        <v/>
      </c>
      <c r="AD5231">
        <f>IF(COUNT(AA5231:AC5231)&lt;3,"",SUM(AA5231:AC5231))</f>
        <v/>
      </c>
      <c r="AE5231">
        <f>IF(L5231&gt;=4,2,IF(L5231&gt;=2,1,0))</f>
        <v/>
      </c>
      <c r="AF5231">
        <f>IF(L5231&gt;=5,1,0)</f>
        <v/>
      </c>
      <c r="AG5231">
        <f>AE5231+AF5231</f>
        <v/>
      </c>
      <c r="AH5231" s="15">
        <f>IF(M5231&lt;&gt;1,"",IF(OR(R5231=-9,R5231=""),"",R5231))</f>
        <v/>
      </c>
      <c r="AI5231">
        <f>IF(M5231&lt;&gt;1,"",IF(OR(Q5231=999,Q5231=""),"",Q5231))</f>
        <v/>
      </c>
    </row>
    <row r="5232">
      <c r="A5232" t="inlineStr">
        <is>
          <t>TQRMNOP128248</t>
        </is>
      </c>
      <c r="B5232" t="n">
        <v>2025</v>
      </c>
      <c r="C5232" t="n">
        <v>1</v>
      </c>
      <c r="D5232" t="n">
        <v>43</v>
      </c>
      <c r="E5232" t="inlineStr">
        <is>
          <t>S</t>
        </is>
      </c>
      <c r="F5232" t="n">
        <v>17</v>
      </c>
      <c r="G5232" t="n">
        <v>1362</v>
      </c>
      <c r="H5232" t="n">
        <v>3</v>
      </c>
      <c r="I5232" t="n">
        <v>1</v>
      </c>
      <c r="J5232" t="n">
        <v>27</v>
      </c>
      <c r="K5232" t="n">
        <v>2</v>
      </c>
      <c r="L5232" t="n">
        <v>6</v>
      </c>
      <c r="M5232" t="n">
        <v>1</v>
      </c>
      <c r="N5232" t="n">
        <v>3</v>
      </c>
      <c r="O5232" t="n">
        <v>1</v>
      </c>
      <c r="P5232" t="n">
        <v>1</v>
      </c>
      <c r="Q5232" t="n">
        <v>58</v>
      </c>
      <c r="R5232" s="15" t="n">
        <v>896000</v>
      </c>
      <c r="S5232" s="15" t="n">
        <v>0</v>
      </c>
      <c r="T5232" s="15" t="n">
        <v>896000</v>
      </c>
      <c r="U5232" s="15" t="n">
        <v>104100</v>
      </c>
      <c r="V5232">
        <f>IFERROR(VLOOKUP(D5232,Tablas_Equivalencia!$A$3:$B$8,2,FALSE),"Sin dato")</f>
        <v/>
      </c>
      <c r="W5232">
        <f>IFERROR(VLOOKUP(L5232,Tablas_Equivalencia!$D$3:$E$9,2,FALSE),"Sin dato")</f>
        <v/>
      </c>
      <c r="X5232">
        <f>IF(I5232=1,"Varón","Mujer")</f>
        <v/>
      </c>
      <c r="Y5232">
        <f>IFERROR(VLOOKUP(M5232,Tablas_Equivalencia!$G$3:$H$6,2,FALSE),"Sin dato")</f>
        <v/>
      </c>
      <c r="Z5232">
        <f>IF(J5232&lt;=24,"18-24","25-29")</f>
        <v/>
      </c>
      <c r="AA5232">
        <f>IF(M5232&lt;&gt;1,"",IF(P5232=2,1,0))</f>
        <v/>
      </c>
      <c r="AB5232">
        <f>IF(M5232&lt;&gt;1,"",IF(O5232&gt;=2,1,0))</f>
        <v/>
      </c>
      <c r="AC5232">
        <f>IF(M5232&lt;&gt;1,"",IF(OR(Q5232=999,Q5232=""),"",IF(OR(Q5232&lt;35,Q5232&gt;48),1,0)))</f>
        <v/>
      </c>
      <c r="AD5232">
        <f>IF(COUNT(AA5232:AC5232)&lt;3,"",SUM(AA5232:AC5232))</f>
        <v/>
      </c>
      <c r="AE5232">
        <f>IF(L5232&gt;=4,2,IF(L5232&gt;=2,1,0))</f>
        <v/>
      </c>
      <c r="AF5232">
        <f>IF(L5232&gt;=5,1,0)</f>
        <v/>
      </c>
      <c r="AG5232">
        <f>AE5232+AF5232</f>
        <v/>
      </c>
      <c r="AH5232" s="15">
        <f>IF(M5232&lt;&gt;1,"",IF(OR(R5232=-9,R5232=""),"",R5232))</f>
        <v/>
      </c>
      <c r="AI5232">
        <f>IF(M5232&lt;&gt;1,"",IF(OR(Q5232=999,Q5232=""),"",Q5232))</f>
        <v/>
      </c>
    </row>
    <row r="5233">
      <c r="A5233" t="inlineStr">
        <is>
          <t>TQRMNOP128251</t>
        </is>
      </c>
      <c r="B5233" t="n">
        <v>2025</v>
      </c>
      <c r="C5233" t="n">
        <v>1</v>
      </c>
      <c r="D5233" t="n">
        <v>1</v>
      </c>
      <c r="E5233" t="inlineStr">
        <is>
          <t>S</t>
        </is>
      </c>
      <c r="F5233" t="n">
        <v>33</v>
      </c>
      <c r="G5233" t="n">
        <v>648</v>
      </c>
      <c r="H5233" t="n">
        <v>3</v>
      </c>
      <c r="I5233" t="n">
        <v>1</v>
      </c>
      <c r="J5233" t="n">
        <v>21</v>
      </c>
      <c r="K5233" t="n">
        <v>2</v>
      </c>
      <c r="L5233" t="n">
        <v>4</v>
      </c>
      <c r="M5233" t="n">
        <v>2</v>
      </c>
      <c r="R5233" s="15" t="n">
        <v>0</v>
      </c>
      <c r="S5233" s="15" t="n">
        <v>51000</v>
      </c>
      <c r="T5233" s="15" t="n">
        <v>51000</v>
      </c>
      <c r="U5233" s="15" t="n">
        <v>150000</v>
      </c>
      <c r="V5233">
        <f>IFERROR(VLOOKUP(D5233,Tablas_Equivalencia!$A$3:$B$8,2,FALSE),"Sin dato")</f>
        <v/>
      </c>
      <c r="W5233">
        <f>IFERROR(VLOOKUP(L5233,Tablas_Equivalencia!$D$3:$E$9,2,FALSE),"Sin dato")</f>
        <v/>
      </c>
      <c r="X5233">
        <f>IF(I5233=1,"Varón","Mujer")</f>
        <v/>
      </c>
      <c r="Y5233">
        <f>IFERROR(VLOOKUP(M5233,Tablas_Equivalencia!$G$3:$H$6,2,FALSE),"Sin dato")</f>
        <v/>
      </c>
      <c r="Z5233">
        <f>IF(J5233&lt;=24,"18-24","25-29")</f>
        <v/>
      </c>
      <c r="AA5233">
        <f>IF(M5233&lt;&gt;1,"",IF(P5233=2,1,0))</f>
        <v/>
      </c>
      <c r="AB5233">
        <f>IF(M5233&lt;&gt;1,"",IF(O5233&gt;=2,1,0))</f>
        <v/>
      </c>
      <c r="AC5233">
        <f>IF(M5233&lt;&gt;1,"",IF(OR(Q5233=999,Q5233=""),"",IF(OR(Q5233&lt;35,Q5233&gt;48),1,0)))</f>
        <v/>
      </c>
      <c r="AD5233">
        <f>IF(COUNT(AA5233:AC5233)&lt;3,"",SUM(AA5233:AC5233))</f>
        <v/>
      </c>
      <c r="AE5233">
        <f>IF(L5233&gt;=4,2,IF(L5233&gt;=2,1,0))</f>
        <v/>
      </c>
      <c r="AF5233">
        <f>IF(L5233&gt;=5,1,0)</f>
        <v/>
      </c>
      <c r="AG5233">
        <f>AE5233+AF5233</f>
        <v/>
      </c>
      <c r="AH5233" s="15">
        <f>IF(M5233&lt;&gt;1,"",IF(OR(R5233=-9,R5233=""),"",R5233))</f>
        <v/>
      </c>
      <c r="AI5233">
        <f>IF(M5233&lt;&gt;1,"",IF(OR(Q5233=999,Q5233=""),"",Q5233))</f>
        <v/>
      </c>
    </row>
    <row r="5234">
      <c r="A5234" t="inlineStr">
        <is>
          <t>TQRMNOP128263</t>
        </is>
      </c>
      <c r="B5234" t="n">
        <v>2025</v>
      </c>
      <c r="C5234" t="n">
        <v>1</v>
      </c>
      <c r="D5234" t="n">
        <v>43</v>
      </c>
      <c r="E5234" t="inlineStr">
        <is>
          <t>S</t>
        </is>
      </c>
      <c r="F5234" t="n">
        <v>19</v>
      </c>
      <c r="G5234" t="n">
        <v>718</v>
      </c>
      <c r="H5234" t="n">
        <v>1</v>
      </c>
      <c r="I5234" t="n">
        <v>1</v>
      </c>
      <c r="J5234" t="n">
        <v>28</v>
      </c>
      <c r="K5234" t="n">
        <v>1</v>
      </c>
      <c r="L5234" t="n">
        <v>5</v>
      </c>
      <c r="M5234" t="n">
        <v>1</v>
      </c>
      <c r="N5234" t="n">
        <v>3</v>
      </c>
      <c r="O5234" t="n">
        <v>1</v>
      </c>
      <c r="P5234" t="n">
        <v>1</v>
      </c>
      <c r="Q5234" t="n">
        <v>42</v>
      </c>
      <c r="R5234" s="15" t="n">
        <v>772000</v>
      </c>
      <c r="S5234" s="15" t="n">
        <v>0</v>
      </c>
      <c r="T5234" s="15" t="n">
        <v>772000</v>
      </c>
      <c r="U5234" s="15" t="n">
        <v>81700</v>
      </c>
      <c r="V5234">
        <f>IFERROR(VLOOKUP(D5234,Tablas_Equivalencia!$A$3:$B$8,2,FALSE),"Sin dato")</f>
        <v/>
      </c>
      <c r="W5234">
        <f>IFERROR(VLOOKUP(L5234,Tablas_Equivalencia!$D$3:$E$9,2,FALSE),"Sin dato")</f>
        <v/>
      </c>
      <c r="X5234">
        <f>IF(I5234=1,"Varón","Mujer")</f>
        <v/>
      </c>
      <c r="Y5234">
        <f>IFERROR(VLOOKUP(M5234,Tablas_Equivalencia!$G$3:$H$6,2,FALSE),"Sin dato")</f>
        <v/>
      </c>
      <c r="Z5234">
        <f>IF(J5234&lt;=24,"18-24","25-29")</f>
        <v/>
      </c>
      <c r="AA5234">
        <f>IF(M5234&lt;&gt;1,"",IF(P5234=2,1,0))</f>
        <v/>
      </c>
      <c r="AB5234">
        <f>IF(M5234&lt;&gt;1,"",IF(O5234&gt;=2,1,0))</f>
        <v/>
      </c>
      <c r="AC5234">
        <f>IF(M5234&lt;&gt;1,"",IF(OR(Q5234=999,Q5234=""),"",IF(OR(Q5234&lt;35,Q5234&gt;48),1,0)))</f>
        <v/>
      </c>
      <c r="AD5234">
        <f>IF(COUNT(AA5234:AC5234)&lt;3,"",SUM(AA5234:AC5234))</f>
        <v/>
      </c>
      <c r="AE5234">
        <f>IF(L5234&gt;=4,2,IF(L5234&gt;=2,1,0))</f>
        <v/>
      </c>
      <c r="AF5234">
        <f>IF(L5234&gt;=5,1,0)</f>
        <v/>
      </c>
      <c r="AG5234">
        <f>AE5234+AF5234</f>
        <v/>
      </c>
      <c r="AH5234" s="15">
        <f>IF(M5234&lt;&gt;1,"",IF(OR(R5234=-9,R5234=""),"",R5234))</f>
        <v/>
      </c>
      <c r="AI5234">
        <f>IF(M5234&lt;&gt;1,"",IF(OR(Q5234=999,Q5234=""),"",Q5234))</f>
        <v/>
      </c>
    </row>
    <row r="5235">
      <c r="A5235" t="inlineStr">
        <is>
          <t>TQRMNOP128266</t>
        </is>
      </c>
      <c r="B5235" t="n">
        <v>2025</v>
      </c>
      <c r="C5235" t="n">
        <v>1</v>
      </c>
      <c r="D5235" t="n">
        <v>1</v>
      </c>
      <c r="E5235" t="inlineStr">
        <is>
          <t>S</t>
        </is>
      </c>
      <c r="F5235" t="n">
        <v>33</v>
      </c>
      <c r="G5235" t="n">
        <v>1255</v>
      </c>
      <c r="H5235" t="n">
        <v>3</v>
      </c>
      <c r="I5235" t="n">
        <v>2</v>
      </c>
      <c r="J5235" t="n">
        <v>26</v>
      </c>
      <c r="K5235" t="n">
        <v>2</v>
      </c>
      <c r="L5235" t="n">
        <v>4</v>
      </c>
      <c r="M5235" t="n">
        <v>1</v>
      </c>
      <c r="N5235" t="n">
        <v>3</v>
      </c>
      <c r="O5235" t="n">
        <v>1</v>
      </c>
      <c r="P5235" t="n">
        <v>1</v>
      </c>
      <c r="Q5235" t="n">
        <v>45</v>
      </c>
      <c r="R5235" s="15" t="n">
        <v>1079000</v>
      </c>
      <c r="S5235" s="15" t="n">
        <v>0</v>
      </c>
      <c r="T5235" s="15" t="n">
        <v>1079000</v>
      </c>
      <c r="U5235" s="15" t="n">
        <v>216600</v>
      </c>
      <c r="V5235">
        <f>IFERROR(VLOOKUP(D5235,Tablas_Equivalencia!$A$3:$B$8,2,FALSE),"Sin dato")</f>
        <v/>
      </c>
      <c r="W5235">
        <f>IFERROR(VLOOKUP(L5235,Tablas_Equivalencia!$D$3:$E$9,2,FALSE),"Sin dato")</f>
        <v/>
      </c>
      <c r="X5235">
        <f>IF(I5235=1,"Varón","Mujer")</f>
        <v/>
      </c>
      <c r="Y5235">
        <f>IFERROR(VLOOKUP(M5235,Tablas_Equivalencia!$G$3:$H$6,2,FALSE),"Sin dato")</f>
        <v/>
      </c>
      <c r="Z5235">
        <f>IF(J5235&lt;=24,"18-24","25-29")</f>
        <v/>
      </c>
      <c r="AA5235">
        <f>IF(M5235&lt;&gt;1,"",IF(P5235=2,1,0))</f>
        <v/>
      </c>
      <c r="AB5235">
        <f>IF(M5235&lt;&gt;1,"",IF(O5235&gt;=2,1,0))</f>
        <v/>
      </c>
      <c r="AC5235">
        <f>IF(M5235&lt;&gt;1,"",IF(OR(Q5235=999,Q5235=""),"",IF(OR(Q5235&lt;35,Q5235&gt;48),1,0)))</f>
        <v/>
      </c>
      <c r="AD5235">
        <f>IF(COUNT(AA5235:AC5235)&lt;3,"",SUM(AA5235:AC5235))</f>
        <v/>
      </c>
      <c r="AE5235">
        <f>IF(L5235&gt;=4,2,IF(L5235&gt;=2,1,0))</f>
        <v/>
      </c>
      <c r="AF5235">
        <f>IF(L5235&gt;=5,1,0)</f>
        <v/>
      </c>
      <c r="AG5235">
        <f>AE5235+AF5235</f>
        <v/>
      </c>
      <c r="AH5235" s="15">
        <f>IF(M5235&lt;&gt;1,"",IF(OR(R5235=-9,R5235=""),"",R5235))</f>
        <v/>
      </c>
      <c r="AI5235">
        <f>IF(M5235&lt;&gt;1,"",IF(OR(Q5235=999,Q5235=""),"",Q5235))</f>
        <v/>
      </c>
    </row>
    <row r="5236">
      <c r="A5236" t="inlineStr">
        <is>
          <t>TQRMNOP128267</t>
        </is>
      </c>
      <c r="B5236" t="n">
        <v>2025</v>
      </c>
      <c r="C5236" t="n">
        <v>1</v>
      </c>
      <c r="D5236" t="n">
        <v>41</v>
      </c>
      <c r="E5236" t="inlineStr">
        <is>
          <t>N</t>
        </is>
      </c>
      <c r="F5236" t="n">
        <v>15</v>
      </c>
      <c r="G5236" t="n">
        <v>672</v>
      </c>
      <c r="H5236" t="n">
        <v>3</v>
      </c>
      <c r="I5236" t="n">
        <v>2</v>
      </c>
      <c r="J5236" t="n">
        <v>27</v>
      </c>
      <c r="K5236" t="n">
        <v>2</v>
      </c>
      <c r="L5236" t="n">
        <v>3</v>
      </c>
      <c r="M5236" t="n">
        <v>3</v>
      </c>
      <c r="R5236" s="15" t="n">
        <v>0</v>
      </c>
      <c r="S5236" s="15" t="n">
        <v>0</v>
      </c>
      <c r="T5236" s="15" t="n">
        <v>0</v>
      </c>
      <c r="U5236" s="15" t="n">
        <v>34500</v>
      </c>
      <c r="V5236">
        <f>IFERROR(VLOOKUP(D5236,Tablas_Equivalencia!$A$3:$B$8,2,FALSE),"Sin dato")</f>
        <v/>
      </c>
      <c r="W5236">
        <f>IFERROR(VLOOKUP(L5236,Tablas_Equivalencia!$D$3:$E$9,2,FALSE),"Sin dato")</f>
        <v/>
      </c>
      <c r="X5236">
        <f>IF(I5236=1,"Varón","Mujer")</f>
        <v/>
      </c>
      <c r="Y5236">
        <f>IFERROR(VLOOKUP(M5236,Tablas_Equivalencia!$G$3:$H$6,2,FALSE),"Sin dato")</f>
        <v/>
      </c>
      <c r="Z5236">
        <f>IF(J5236&lt;=24,"18-24","25-29")</f>
        <v/>
      </c>
      <c r="AA5236">
        <f>IF(M5236&lt;&gt;1,"",IF(P5236=2,1,0))</f>
        <v/>
      </c>
      <c r="AB5236">
        <f>IF(M5236&lt;&gt;1,"",IF(O5236&gt;=2,1,0))</f>
        <v/>
      </c>
      <c r="AC5236">
        <f>IF(M5236&lt;&gt;1,"",IF(OR(Q5236=999,Q5236=""),"",IF(OR(Q5236&lt;35,Q5236&gt;48),1,0)))</f>
        <v/>
      </c>
      <c r="AD5236">
        <f>IF(COUNT(AA5236:AC5236)&lt;3,"",SUM(AA5236:AC5236))</f>
        <v/>
      </c>
      <c r="AE5236">
        <f>IF(L5236&gt;=4,2,IF(L5236&gt;=2,1,0))</f>
        <v/>
      </c>
      <c r="AF5236">
        <f>IF(L5236&gt;=5,1,0)</f>
        <v/>
      </c>
      <c r="AG5236">
        <f>AE5236+AF5236</f>
        <v/>
      </c>
      <c r="AH5236" s="15">
        <f>IF(M5236&lt;&gt;1,"",IF(OR(R5236=-9,R5236=""),"",R5236))</f>
        <v/>
      </c>
      <c r="AI5236">
        <f>IF(M5236&lt;&gt;1,"",IF(OR(Q5236=999,Q5236=""),"",Q5236))</f>
        <v/>
      </c>
    </row>
    <row r="5237">
      <c r="A5237" t="inlineStr">
        <is>
          <t>TQRMNOP128268</t>
        </is>
      </c>
      <c r="B5237" t="n">
        <v>2025</v>
      </c>
      <c r="C5237" t="n">
        <v>1</v>
      </c>
      <c r="D5237" t="n">
        <v>43</v>
      </c>
      <c r="E5237" t="inlineStr">
        <is>
          <t>N</t>
        </is>
      </c>
      <c r="F5237" t="n">
        <v>34</v>
      </c>
      <c r="G5237" t="n">
        <v>1454</v>
      </c>
      <c r="H5237" t="n">
        <v>3</v>
      </c>
      <c r="I5237" t="n">
        <v>1</v>
      </c>
      <c r="J5237" t="n">
        <v>18</v>
      </c>
      <c r="K5237" t="n">
        <v>2</v>
      </c>
      <c r="L5237" t="n">
        <v>1</v>
      </c>
      <c r="M5237" t="n">
        <v>3</v>
      </c>
      <c r="R5237" s="15" t="n">
        <v>0</v>
      </c>
      <c r="S5237" s="15" t="n">
        <v>0</v>
      </c>
      <c r="T5237" s="15" t="n">
        <v>0</v>
      </c>
      <c r="U5237" s="15" t="n">
        <v>91800</v>
      </c>
      <c r="V5237">
        <f>IFERROR(VLOOKUP(D5237,Tablas_Equivalencia!$A$3:$B$8,2,FALSE),"Sin dato")</f>
        <v/>
      </c>
      <c r="W5237">
        <f>IFERROR(VLOOKUP(L5237,Tablas_Equivalencia!$D$3:$E$9,2,FALSE),"Sin dato")</f>
        <v/>
      </c>
      <c r="X5237">
        <f>IF(I5237=1,"Varón","Mujer")</f>
        <v/>
      </c>
      <c r="Y5237">
        <f>IFERROR(VLOOKUP(M5237,Tablas_Equivalencia!$G$3:$H$6,2,FALSE),"Sin dato")</f>
        <v/>
      </c>
      <c r="Z5237">
        <f>IF(J5237&lt;=24,"18-24","25-29")</f>
        <v/>
      </c>
      <c r="AA5237">
        <f>IF(M5237&lt;&gt;1,"",IF(P5237=2,1,0))</f>
        <v/>
      </c>
      <c r="AB5237">
        <f>IF(M5237&lt;&gt;1,"",IF(O5237&gt;=2,1,0))</f>
        <v/>
      </c>
      <c r="AC5237">
        <f>IF(M5237&lt;&gt;1,"",IF(OR(Q5237=999,Q5237=""),"",IF(OR(Q5237&lt;35,Q5237&gt;48),1,0)))</f>
        <v/>
      </c>
      <c r="AD5237">
        <f>IF(COUNT(AA5237:AC5237)&lt;3,"",SUM(AA5237:AC5237))</f>
        <v/>
      </c>
      <c r="AE5237">
        <f>IF(L5237&gt;=4,2,IF(L5237&gt;=2,1,0))</f>
        <v/>
      </c>
      <c r="AF5237">
        <f>IF(L5237&gt;=5,1,0)</f>
        <v/>
      </c>
      <c r="AG5237">
        <f>AE5237+AF5237</f>
        <v/>
      </c>
      <c r="AH5237" s="15">
        <f>IF(M5237&lt;&gt;1,"",IF(OR(R5237=-9,R5237=""),"",R5237))</f>
        <v/>
      </c>
      <c r="AI5237">
        <f>IF(M5237&lt;&gt;1,"",IF(OR(Q5237=999,Q5237=""),"",Q5237))</f>
        <v/>
      </c>
    </row>
    <row r="5238">
      <c r="A5238" t="inlineStr">
        <is>
          <t>TQRMNOP128269</t>
        </is>
      </c>
      <c r="B5238" t="n">
        <v>2025</v>
      </c>
      <c r="C5238" t="n">
        <v>1</v>
      </c>
      <c r="D5238" t="n">
        <v>42</v>
      </c>
      <c r="E5238" t="inlineStr">
        <is>
          <t>N</t>
        </is>
      </c>
      <c r="F5238" t="n">
        <v>27</v>
      </c>
      <c r="G5238" t="n">
        <v>1199</v>
      </c>
      <c r="H5238" t="n">
        <v>10</v>
      </c>
      <c r="I5238" t="n">
        <v>1</v>
      </c>
      <c r="J5238" t="n">
        <v>29</v>
      </c>
      <c r="K5238" t="n">
        <v>2</v>
      </c>
      <c r="L5238" t="n">
        <v>4</v>
      </c>
      <c r="M5238" t="n">
        <v>1</v>
      </c>
      <c r="N5238" t="n">
        <v>3</v>
      </c>
      <c r="O5238" t="n">
        <v>1</v>
      </c>
      <c r="P5238" t="n">
        <v>2</v>
      </c>
      <c r="Q5238" t="n">
        <v>26</v>
      </c>
      <c r="R5238" s="15" t="n">
        <v>552000</v>
      </c>
      <c r="S5238" s="15" t="n">
        <v>0</v>
      </c>
      <c r="T5238" s="15" t="n">
        <v>552000</v>
      </c>
      <c r="U5238" s="15" t="n">
        <v>61900</v>
      </c>
      <c r="V5238">
        <f>IFERROR(VLOOKUP(D5238,Tablas_Equivalencia!$A$3:$B$8,2,FALSE),"Sin dato")</f>
        <v/>
      </c>
      <c r="W5238">
        <f>IFERROR(VLOOKUP(L5238,Tablas_Equivalencia!$D$3:$E$9,2,FALSE),"Sin dato")</f>
        <v/>
      </c>
      <c r="X5238">
        <f>IF(I5238=1,"Varón","Mujer")</f>
        <v/>
      </c>
      <c r="Y5238">
        <f>IFERROR(VLOOKUP(M5238,Tablas_Equivalencia!$G$3:$H$6,2,FALSE),"Sin dato")</f>
        <v/>
      </c>
      <c r="Z5238">
        <f>IF(J5238&lt;=24,"18-24","25-29")</f>
        <v/>
      </c>
      <c r="AA5238">
        <f>IF(M5238&lt;&gt;1,"",IF(P5238=2,1,0))</f>
        <v/>
      </c>
      <c r="AB5238">
        <f>IF(M5238&lt;&gt;1,"",IF(O5238&gt;=2,1,0))</f>
        <v/>
      </c>
      <c r="AC5238">
        <f>IF(M5238&lt;&gt;1,"",IF(OR(Q5238=999,Q5238=""),"",IF(OR(Q5238&lt;35,Q5238&gt;48),1,0)))</f>
        <v/>
      </c>
      <c r="AD5238">
        <f>IF(COUNT(AA5238:AC5238)&lt;3,"",SUM(AA5238:AC5238))</f>
        <v/>
      </c>
      <c r="AE5238">
        <f>IF(L5238&gt;=4,2,IF(L5238&gt;=2,1,0))</f>
        <v/>
      </c>
      <c r="AF5238">
        <f>IF(L5238&gt;=5,1,0)</f>
        <v/>
      </c>
      <c r="AG5238">
        <f>AE5238+AF5238</f>
        <v/>
      </c>
      <c r="AH5238" s="15">
        <f>IF(M5238&lt;&gt;1,"",IF(OR(R5238=-9,R5238=""),"",R5238))</f>
        <v/>
      </c>
      <c r="AI5238">
        <f>IF(M5238&lt;&gt;1,"",IF(OR(Q5238=999,Q5238=""),"",Q5238))</f>
        <v/>
      </c>
    </row>
    <row r="5239">
      <c r="A5239" t="inlineStr">
        <is>
          <t>TQRMNOP128274</t>
        </is>
      </c>
      <c r="B5239" t="n">
        <v>2025</v>
      </c>
      <c r="C5239" t="n">
        <v>1</v>
      </c>
      <c r="D5239" t="n">
        <v>42</v>
      </c>
      <c r="E5239" t="inlineStr">
        <is>
          <t>N</t>
        </is>
      </c>
      <c r="F5239" t="n">
        <v>25</v>
      </c>
      <c r="G5239" t="n">
        <v>1210</v>
      </c>
      <c r="H5239" t="n">
        <v>3</v>
      </c>
      <c r="I5239" t="n">
        <v>2</v>
      </c>
      <c r="J5239" t="n">
        <v>29</v>
      </c>
      <c r="K5239" t="n">
        <v>2</v>
      </c>
      <c r="L5239" t="n">
        <v>6</v>
      </c>
      <c r="M5239" t="n">
        <v>2</v>
      </c>
      <c r="R5239" s="15" t="n">
        <v>0</v>
      </c>
      <c r="S5239" s="15" t="n">
        <v>0</v>
      </c>
      <c r="T5239" s="15" t="n">
        <v>0</v>
      </c>
      <c r="U5239" s="15" t="n">
        <v>131800</v>
      </c>
      <c r="V5239">
        <f>IFERROR(VLOOKUP(D5239,Tablas_Equivalencia!$A$3:$B$8,2,FALSE),"Sin dato")</f>
        <v/>
      </c>
      <c r="W5239">
        <f>IFERROR(VLOOKUP(L5239,Tablas_Equivalencia!$D$3:$E$9,2,FALSE),"Sin dato")</f>
        <v/>
      </c>
      <c r="X5239">
        <f>IF(I5239=1,"Varón","Mujer")</f>
        <v/>
      </c>
      <c r="Y5239">
        <f>IFERROR(VLOOKUP(M5239,Tablas_Equivalencia!$G$3:$H$6,2,FALSE),"Sin dato")</f>
        <v/>
      </c>
      <c r="Z5239">
        <f>IF(J5239&lt;=24,"18-24","25-29")</f>
        <v/>
      </c>
      <c r="AA5239">
        <f>IF(M5239&lt;&gt;1,"",IF(P5239=2,1,0))</f>
        <v/>
      </c>
      <c r="AB5239">
        <f>IF(M5239&lt;&gt;1,"",IF(O5239&gt;=2,1,0))</f>
        <v/>
      </c>
      <c r="AC5239">
        <f>IF(M5239&lt;&gt;1,"",IF(OR(Q5239=999,Q5239=""),"",IF(OR(Q5239&lt;35,Q5239&gt;48),1,0)))</f>
        <v/>
      </c>
      <c r="AD5239">
        <f>IF(COUNT(AA5239:AC5239)&lt;3,"",SUM(AA5239:AC5239))</f>
        <v/>
      </c>
      <c r="AE5239">
        <f>IF(L5239&gt;=4,2,IF(L5239&gt;=2,1,0))</f>
        <v/>
      </c>
      <c r="AF5239">
        <f>IF(L5239&gt;=5,1,0)</f>
        <v/>
      </c>
      <c r="AG5239">
        <f>AE5239+AF5239</f>
        <v/>
      </c>
      <c r="AH5239" s="15">
        <f>IF(M5239&lt;&gt;1,"",IF(OR(R5239=-9,R5239=""),"",R5239))</f>
        <v/>
      </c>
      <c r="AI5239">
        <f>IF(M5239&lt;&gt;1,"",IF(OR(Q5239=999,Q5239=""),"",Q5239))</f>
        <v/>
      </c>
    </row>
    <row r="5240">
      <c r="A5240" t="inlineStr">
        <is>
          <t>TQRMNOP128283</t>
        </is>
      </c>
      <c r="B5240" t="n">
        <v>2025</v>
      </c>
      <c r="C5240" t="n">
        <v>1</v>
      </c>
      <c r="D5240" t="n">
        <v>41</v>
      </c>
      <c r="E5240" t="inlineStr">
        <is>
          <t>N</t>
        </is>
      </c>
      <c r="F5240" t="n">
        <v>12</v>
      </c>
      <c r="G5240" t="n">
        <v>1341</v>
      </c>
      <c r="H5240" t="n">
        <v>3</v>
      </c>
      <c r="I5240" t="n">
        <v>1</v>
      </c>
      <c r="J5240" t="n">
        <v>20</v>
      </c>
      <c r="K5240" t="n">
        <v>2</v>
      </c>
      <c r="L5240" t="n">
        <v>4</v>
      </c>
      <c r="M5240" t="n">
        <v>1</v>
      </c>
      <c r="N5240" t="n">
        <v>2</v>
      </c>
      <c r="O5240" t="n">
        <v>2</v>
      </c>
      <c r="P5240" t="n">
        <v>2</v>
      </c>
      <c r="Q5240" t="n">
        <v>27</v>
      </c>
      <c r="R5240" s="15" t="n">
        <v>508000</v>
      </c>
      <c r="S5240" s="15" t="n">
        <v>40000</v>
      </c>
      <c r="T5240" s="15" t="n">
        <v>548000</v>
      </c>
      <c r="U5240" s="15" t="n">
        <v>109700</v>
      </c>
      <c r="V5240">
        <f>IFERROR(VLOOKUP(D5240,Tablas_Equivalencia!$A$3:$B$8,2,FALSE),"Sin dato")</f>
        <v/>
      </c>
      <c r="W5240">
        <f>IFERROR(VLOOKUP(L5240,Tablas_Equivalencia!$D$3:$E$9,2,FALSE),"Sin dato")</f>
        <v/>
      </c>
      <c r="X5240">
        <f>IF(I5240=1,"Varón","Mujer")</f>
        <v/>
      </c>
      <c r="Y5240">
        <f>IFERROR(VLOOKUP(M5240,Tablas_Equivalencia!$G$3:$H$6,2,FALSE),"Sin dato")</f>
        <v/>
      </c>
      <c r="Z5240">
        <f>IF(J5240&lt;=24,"18-24","25-29")</f>
        <v/>
      </c>
      <c r="AA5240">
        <f>IF(M5240&lt;&gt;1,"",IF(P5240=2,1,0))</f>
        <v/>
      </c>
      <c r="AB5240">
        <f>IF(M5240&lt;&gt;1,"",IF(O5240&gt;=2,1,0))</f>
        <v/>
      </c>
      <c r="AC5240">
        <f>IF(M5240&lt;&gt;1,"",IF(OR(Q5240=999,Q5240=""),"",IF(OR(Q5240&lt;35,Q5240&gt;48),1,0)))</f>
        <v/>
      </c>
      <c r="AD5240">
        <f>IF(COUNT(AA5240:AC5240)&lt;3,"",SUM(AA5240:AC5240))</f>
        <v/>
      </c>
      <c r="AE5240">
        <f>IF(L5240&gt;=4,2,IF(L5240&gt;=2,1,0))</f>
        <v/>
      </c>
      <c r="AF5240">
        <f>IF(L5240&gt;=5,1,0)</f>
        <v/>
      </c>
      <c r="AG5240">
        <f>AE5240+AF5240</f>
        <v/>
      </c>
      <c r="AH5240" s="15">
        <f>IF(M5240&lt;&gt;1,"",IF(OR(R5240=-9,R5240=""),"",R5240))</f>
        <v/>
      </c>
      <c r="AI5240">
        <f>IF(M5240&lt;&gt;1,"",IF(OR(Q5240=999,Q5240=""),"",Q5240))</f>
        <v/>
      </c>
    </row>
    <row r="5241">
      <c r="A5241" t="inlineStr">
        <is>
          <t>TQRMNOP128291</t>
        </is>
      </c>
      <c r="B5241" t="n">
        <v>2025</v>
      </c>
      <c r="C5241" t="n">
        <v>1</v>
      </c>
      <c r="D5241" t="n">
        <v>44</v>
      </c>
      <c r="E5241" t="inlineStr">
        <is>
          <t>N</t>
        </is>
      </c>
      <c r="F5241" t="n">
        <v>4</v>
      </c>
      <c r="G5241" t="n">
        <v>1328</v>
      </c>
      <c r="H5241" t="n">
        <v>3</v>
      </c>
      <c r="I5241" t="n">
        <v>2</v>
      </c>
      <c r="J5241" t="n">
        <v>26</v>
      </c>
      <c r="K5241" t="n">
        <v>2</v>
      </c>
      <c r="L5241" t="n">
        <v>3</v>
      </c>
      <c r="M5241" t="n">
        <v>1</v>
      </c>
      <c r="N5241" t="n">
        <v>3</v>
      </c>
      <c r="O5241" t="n">
        <v>2</v>
      </c>
      <c r="P5241" t="n">
        <v>2</v>
      </c>
      <c r="Q5241" t="n">
        <v>72</v>
      </c>
      <c r="R5241" s="15" t="n">
        <v>661000</v>
      </c>
      <c r="S5241" s="15" t="n">
        <v>0</v>
      </c>
      <c r="T5241" s="15" t="n">
        <v>661000</v>
      </c>
      <c r="U5241" s="15" t="n">
        <v>151800</v>
      </c>
      <c r="V5241">
        <f>IFERROR(VLOOKUP(D5241,Tablas_Equivalencia!$A$3:$B$8,2,FALSE),"Sin dato")</f>
        <v/>
      </c>
      <c r="W5241">
        <f>IFERROR(VLOOKUP(L5241,Tablas_Equivalencia!$D$3:$E$9,2,FALSE),"Sin dato")</f>
        <v/>
      </c>
      <c r="X5241">
        <f>IF(I5241=1,"Varón","Mujer")</f>
        <v/>
      </c>
      <c r="Y5241">
        <f>IFERROR(VLOOKUP(M5241,Tablas_Equivalencia!$G$3:$H$6,2,FALSE),"Sin dato")</f>
        <v/>
      </c>
      <c r="Z5241">
        <f>IF(J5241&lt;=24,"18-24","25-29")</f>
        <v/>
      </c>
      <c r="AA5241">
        <f>IF(M5241&lt;&gt;1,"",IF(P5241=2,1,0))</f>
        <v/>
      </c>
      <c r="AB5241">
        <f>IF(M5241&lt;&gt;1,"",IF(O5241&gt;=2,1,0))</f>
        <v/>
      </c>
      <c r="AC5241">
        <f>IF(M5241&lt;&gt;1,"",IF(OR(Q5241=999,Q5241=""),"",IF(OR(Q5241&lt;35,Q5241&gt;48),1,0)))</f>
        <v/>
      </c>
      <c r="AD5241">
        <f>IF(COUNT(AA5241:AC5241)&lt;3,"",SUM(AA5241:AC5241))</f>
        <v/>
      </c>
      <c r="AE5241">
        <f>IF(L5241&gt;=4,2,IF(L5241&gt;=2,1,0))</f>
        <v/>
      </c>
      <c r="AF5241">
        <f>IF(L5241&gt;=5,1,0)</f>
        <v/>
      </c>
      <c r="AG5241">
        <f>AE5241+AF5241</f>
        <v/>
      </c>
      <c r="AH5241" s="15">
        <f>IF(M5241&lt;&gt;1,"",IF(OR(R5241=-9,R5241=""),"",R5241))</f>
        <v/>
      </c>
      <c r="AI5241">
        <f>IF(M5241&lt;&gt;1,"",IF(OR(Q5241=999,Q5241=""),"",Q5241))</f>
        <v/>
      </c>
    </row>
    <row r="5242">
      <c r="A5242" t="inlineStr">
        <is>
          <t>TQRMNOP128298</t>
        </is>
      </c>
      <c r="B5242" t="n">
        <v>2025</v>
      </c>
      <c r="C5242" t="n">
        <v>1</v>
      </c>
      <c r="D5242" t="n">
        <v>1</v>
      </c>
      <c r="E5242" t="inlineStr">
        <is>
          <t>S</t>
        </is>
      </c>
      <c r="F5242" t="n">
        <v>32</v>
      </c>
      <c r="G5242" t="n">
        <v>1558</v>
      </c>
      <c r="H5242" t="n">
        <v>3</v>
      </c>
      <c r="I5242" t="n">
        <v>1</v>
      </c>
      <c r="J5242" t="n">
        <v>26</v>
      </c>
      <c r="K5242" t="n">
        <v>2</v>
      </c>
      <c r="L5242" t="n">
        <v>3</v>
      </c>
      <c r="M5242" t="n">
        <v>2</v>
      </c>
      <c r="R5242" s="15" t="n">
        <v>0</v>
      </c>
      <c r="S5242" s="15" t="n">
        <v>0</v>
      </c>
      <c r="T5242" s="15" t="n">
        <v>0</v>
      </c>
      <c r="U5242" s="15" t="n">
        <v>120000</v>
      </c>
      <c r="V5242">
        <f>IFERROR(VLOOKUP(D5242,Tablas_Equivalencia!$A$3:$B$8,2,FALSE),"Sin dato")</f>
        <v/>
      </c>
      <c r="W5242">
        <f>IFERROR(VLOOKUP(L5242,Tablas_Equivalencia!$D$3:$E$9,2,FALSE),"Sin dato")</f>
        <v/>
      </c>
      <c r="X5242">
        <f>IF(I5242=1,"Varón","Mujer")</f>
        <v/>
      </c>
      <c r="Y5242">
        <f>IFERROR(VLOOKUP(M5242,Tablas_Equivalencia!$G$3:$H$6,2,FALSE),"Sin dato")</f>
        <v/>
      </c>
      <c r="Z5242">
        <f>IF(J5242&lt;=24,"18-24","25-29")</f>
        <v/>
      </c>
      <c r="AA5242">
        <f>IF(M5242&lt;&gt;1,"",IF(P5242=2,1,0))</f>
        <v/>
      </c>
      <c r="AB5242">
        <f>IF(M5242&lt;&gt;1,"",IF(O5242&gt;=2,1,0))</f>
        <v/>
      </c>
      <c r="AC5242">
        <f>IF(M5242&lt;&gt;1,"",IF(OR(Q5242=999,Q5242=""),"",IF(OR(Q5242&lt;35,Q5242&gt;48),1,0)))</f>
        <v/>
      </c>
      <c r="AD5242">
        <f>IF(COUNT(AA5242:AC5242)&lt;3,"",SUM(AA5242:AC5242))</f>
        <v/>
      </c>
      <c r="AE5242">
        <f>IF(L5242&gt;=4,2,IF(L5242&gt;=2,1,0))</f>
        <v/>
      </c>
      <c r="AF5242">
        <f>IF(L5242&gt;=5,1,0)</f>
        <v/>
      </c>
      <c r="AG5242">
        <f>AE5242+AF5242</f>
        <v/>
      </c>
      <c r="AH5242" s="15">
        <f>IF(M5242&lt;&gt;1,"",IF(OR(R5242=-9,R5242=""),"",R5242))</f>
        <v/>
      </c>
      <c r="AI5242">
        <f>IF(M5242&lt;&gt;1,"",IF(OR(Q5242=999,Q5242=""),"",Q5242))</f>
        <v/>
      </c>
    </row>
    <row r="5243">
      <c r="A5243" t="inlineStr">
        <is>
          <t>TQRMNOP128308</t>
        </is>
      </c>
      <c r="B5243" t="n">
        <v>2025</v>
      </c>
      <c r="C5243" t="n">
        <v>1</v>
      </c>
      <c r="D5243" t="n">
        <v>1</v>
      </c>
      <c r="E5243" t="inlineStr">
        <is>
          <t>S</t>
        </is>
      </c>
      <c r="F5243" t="n">
        <v>33</v>
      </c>
      <c r="G5243" t="n">
        <v>821</v>
      </c>
      <c r="H5243" t="n">
        <v>3</v>
      </c>
      <c r="I5243" t="n">
        <v>2</v>
      </c>
      <c r="J5243" t="n">
        <v>25</v>
      </c>
      <c r="K5243" t="n">
        <v>2</v>
      </c>
      <c r="L5243" t="n">
        <v>3</v>
      </c>
      <c r="M5243" t="n">
        <v>1</v>
      </c>
      <c r="N5243" t="n">
        <v>3</v>
      </c>
      <c r="O5243" t="n">
        <v>2</v>
      </c>
      <c r="P5243" t="n">
        <v>2</v>
      </c>
      <c r="Q5243" t="n">
        <v>18</v>
      </c>
      <c r="R5243" s="15" t="n">
        <v>141000</v>
      </c>
      <c r="S5243" s="15" t="n">
        <v>0</v>
      </c>
      <c r="T5243" s="15" t="n">
        <v>141000</v>
      </c>
      <c r="U5243" s="15" t="n">
        <v>559200</v>
      </c>
      <c r="V5243">
        <f>IFERROR(VLOOKUP(D5243,Tablas_Equivalencia!$A$3:$B$8,2,FALSE),"Sin dato")</f>
        <v/>
      </c>
      <c r="W5243">
        <f>IFERROR(VLOOKUP(L5243,Tablas_Equivalencia!$D$3:$E$9,2,FALSE),"Sin dato")</f>
        <v/>
      </c>
      <c r="X5243">
        <f>IF(I5243=1,"Varón","Mujer")</f>
        <v/>
      </c>
      <c r="Y5243">
        <f>IFERROR(VLOOKUP(M5243,Tablas_Equivalencia!$G$3:$H$6,2,FALSE),"Sin dato")</f>
        <v/>
      </c>
      <c r="Z5243">
        <f>IF(J5243&lt;=24,"18-24","25-29")</f>
        <v/>
      </c>
      <c r="AA5243">
        <f>IF(M5243&lt;&gt;1,"",IF(P5243=2,1,0))</f>
        <v/>
      </c>
      <c r="AB5243">
        <f>IF(M5243&lt;&gt;1,"",IF(O5243&gt;=2,1,0))</f>
        <v/>
      </c>
      <c r="AC5243">
        <f>IF(M5243&lt;&gt;1,"",IF(OR(Q5243=999,Q5243=""),"",IF(OR(Q5243&lt;35,Q5243&gt;48),1,0)))</f>
        <v/>
      </c>
      <c r="AD5243">
        <f>IF(COUNT(AA5243:AC5243)&lt;3,"",SUM(AA5243:AC5243))</f>
        <v/>
      </c>
      <c r="AE5243">
        <f>IF(L5243&gt;=4,2,IF(L5243&gt;=2,1,0))</f>
        <v/>
      </c>
      <c r="AF5243">
        <f>IF(L5243&gt;=5,1,0)</f>
        <v/>
      </c>
      <c r="AG5243">
        <f>AE5243+AF5243</f>
        <v/>
      </c>
      <c r="AH5243" s="15">
        <f>IF(M5243&lt;&gt;1,"",IF(OR(R5243=-9,R5243=""),"",R5243))</f>
        <v/>
      </c>
      <c r="AI5243">
        <f>IF(M5243&lt;&gt;1,"",IF(OR(Q5243=999,Q5243=""),"",Q5243))</f>
        <v/>
      </c>
    </row>
    <row r="5244">
      <c r="A5244" t="inlineStr">
        <is>
          <t>TQRMNOP128318</t>
        </is>
      </c>
      <c r="B5244" t="n">
        <v>2025</v>
      </c>
      <c r="C5244" t="n">
        <v>1</v>
      </c>
      <c r="D5244" t="n">
        <v>43</v>
      </c>
      <c r="E5244" t="inlineStr">
        <is>
          <t>S</t>
        </is>
      </c>
      <c r="F5244" t="n">
        <v>30</v>
      </c>
      <c r="G5244" t="n">
        <v>1454</v>
      </c>
      <c r="H5244" t="n">
        <v>2</v>
      </c>
      <c r="I5244" t="n">
        <v>2</v>
      </c>
      <c r="J5244" t="n">
        <v>19</v>
      </c>
      <c r="K5244" t="n">
        <v>2</v>
      </c>
      <c r="L5244" t="n">
        <v>4</v>
      </c>
      <c r="M5244" t="n">
        <v>1</v>
      </c>
      <c r="N5244" t="n">
        <v>3</v>
      </c>
      <c r="O5244" t="n">
        <v>1</v>
      </c>
      <c r="P5244" t="n">
        <v>1</v>
      </c>
      <c r="Q5244" t="n">
        <v>15</v>
      </c>
      <c r="R5244" s="15" t="n">
        <v>364000</v>
      </c>
      <c r="S5244" s="15" t="n">
        <v>0</v>
      </c>
      <c r="T5244" s="15" t="n">
        <v>364000</v>
      </c>
      <c r="U5244" s="15" t="n">
        <v>133600</v>
      </c>
      <c r="V5244">
        <f>IFERROR(VLOOKUP(D5244,Tablas_Equivalencia!$A$3:$B$8,2,FALSE),"Sin dato")</f>
        <v/>
      </c>
      <c r="W5244">
        <f>IFERROR(VLOOKUP(L5244,Tablas_Equivalencia!$D$3:$E$9,2,FALSE),"Sin dato")</f>
        <v/>
      </c>
      <c r="X5244">
        <f>IF(I5244=1,"Varón","Mujer")</f>
        <v/>
      </c>
      <c r="Y5244">
        <f>IFERROR(VLOOKUP(M5244,Tablas_Equivalencia!$G$3:$H$6,2,FALSE),"Sin dato")</f>
        <v/>
      </c>
      <c r="Z5244">
        <f>IF(J5244&lt;=24,"18-24","25-29")</f>
        <v/>
      </c>
      <c r="AA5244">
        <f>IF(M5244&lt;&gt;1,"",IF(P5244=2,1,0))</f>
        <v/>
      </c>
      <c r="AB5244">
        <f>IF(M5244&lt;&gt;1,"",IF(O5244&gt;=2,1,0))</f>
        <v/>
      </c>
      <c r="AC5244">
        <f>IF(M5244&lt;&gt;1,"",IF(OR(Q5244=999,Q5244=""),"",IF(OR(Q5244&lt;35,Q5244&gt;48),1,0)))</f>
        <v/>
      </c>
      <c r="AD5244">
        <f>IF(COUNT(AA5244:AC5244)&lt;3,"",SUM(AA5244:AC5244))</f>
        <v/>
      </c>
      <c r="AE5244">
        <f>IF(L5244&gt;=4,2,IF(L5244&gt;=2,1,0))</f>
        <v/>
      </c>
      <c r="AF5244">
        <f>IF(L5244&gt;=5,1,0)</f>
        <v/>
      </c>
      <c r="AG5244">
        <f>AE5244+AF5244</f>
        <v/>
      </c>
      <c r="AH5244" s="15">
        <f>IF(M5244&lt;&gt;1,"",IF(OR(R5244=-9,R5244=""),"",R5244))</f>
        <v/>
      </c>
      <c r="AI5244">
        <f>IF(M5244&lt;&gt;1,"",IF(OR(Q5244=999,Q5244=""),"",Q5244))</f>
        <v/>
      </c>
    </row>
    <row r="5245">
      <c r="A5245" t="inlineStr">
        <is>
          <t>TQRMNOP128325</t>
        </is>
      </c>
      <c r="B5245" t="n">
        <v>2025</v>
      </c>
      <c r="C5245" t="n">
        <v>1</v>
      </c>
      <c r="D5245" t="n">
        <v>42</v>
      </c>
      <c r="E5245" t="inlineStr">
        <is>
          <t>N</t>
        </is>
      </c>
      <c r="F5245" t="n">
        <v>25</v>
      </c>
      <c r="G5245" t="n">
        <v>1720</v>
      </c>
      <c r="H5245" t="n">
        <v>3</v>
      </c>
      <c r="I5245" t="n">
        <v>2</v>
      </c>
      <c r="J5245" t="n">
        <v>28</v>
      </c>
      <c r="K5245" t="n">
        <v>2</v>
      </c>
      <c r="L5245" t="n">
        <v>4</v>
      </c>
      <c r="M5245" t="n">
        <v>1</v>
      </c>
      <c r="N5245" t="n">
        <v>2</v>
      </c>
      <c r="O5245" t="n">
        <v>1</v>
      </c>
      <c r="P5245" t="n">
        <v>1</v>
      </c>
      <c r="Q5245" t="n">
        <v>25</v>
      </c>
      <c r="R5245" s="15" t="n">
        <v>831000</v>
      </c>
      <c r="S5245" s="15" t="n">
        <v>0</v>
      </c>
      <c r="T5245" s="15" t="n">
        <v>831000</v>
      </c>
      <c r="U5245" s="15" t="n">
        <v>152100</v>
      </c>
      <c r="V5245">
        <f>IFERROR(VLOOKUP(D5245,Tablas_Equivalencia!$A$3:$B$8,2,FALSE),"Sin dato")</f>
        <v/>
      </c>
      <c r="W5245">
        <f>IFERROR(VLOOKUP(L5245,Tablas_Equivalencia!$D$3:$E$9,2,FALSE),"Sin dato")</f>
        <v/>
      </c>
      <c r="X5245">
        <f>IF(I5245=1,"Varón","Mujer")</f>
        <v/>
      </c>
      <c r="Y5245">
        <f>IFERROR(VLOOKUP(M5245,Tablas_Equivalencia!$G$3:$H$6,2,FALSE),"Sin dato")</f>
        <v/>
      </c>
      <c r="Z5245">
        <f>IF(J5245&lt;=24,"18-24","25-29")</f>
        <v/>
      </c>
      <c r="AA5245">
        <f>IF(M5245&lt;&gt;1,"",IF(P5245=2,1,0))</f>
        <v/>
      </c>
      <c r="AB5245">
        <f>IF(M5245&lt;&gt;1,"",IF(O5245&gt;=2,1,0))</f>
        <v/>
      </c>
      <c r="AC5245">
        <f>IF(M5245&lt;&gt;1,"",IF(OR(Q5245=999,Q5245=""),"",IF(OR(Q5245&lt;35,Q5245&gt;48),1,0)))</f>
        <v/>
      </c>
      <c r="AD5245">
        <f>IF(COUNT(AA5245:AC5245)&lt;3,"",SUM(AA5245:AC5245))</f>
        <v/>
      </c>
      <c r="AE5245">
        <f>IF(L5245&gt;=4,2,IF(L5245&gt;=2,1,0))</f>
        <v/>
      </c>
      <c r="AF5245">
        <f>IF(L5245&gt;=5,1,0)</f>
        <v/>
      </c>
      <c r="AG5245">
        <f>AE5245+AF5245</f>
        <v/>
      </c>
      <c r="AH5245" s="15">
        <f>IF(M5245&lt;&gt;1,"",IF(OR(R5245=-9,R5245=""),"",R5245))</f>
        <v/>
      </c>
      <c r="AI5245">
        <f>IF(M5245&lt;&gt;1,"",IF(OR(Q5245=999,Q5245=""),"",Q5245))</f>
        <v/>
      </c>
    </row>
    <row r="5246">
      <c r="A5246" t="inlineStr">
        <is>
          <t>TQRMNOP128331</t>
        </is>
      </c>
      <c r="B5246" t="n">
        <v>2025</v>
      </c>
      <c r="C5246" t="n">
        <v>1</v>
      </c>
      <c r="D5246" t="n">
        <v>40</v>
      </c>
      <c r="E5246" t="inlineStr">
        <is>
          <t>N</t>
        </is>
      </c>
      <c r="F5246" t="n">
        <v>23</v>
      </c>
      <c r="G5246" t="n">
        <v>466</v>
      </c>
      <c r="H5246" t="n">
        <v>3</v>
      </c>
      <c r="I5246" t="n">
        <v>2</v>
      </c>
      <c r="J5246" t="n">
        <v>20</v>
      </c>
      <c r="K5246" t="n">
        <v>2</v>
      </c>
      <c r="L5246" t="n">
        <v>4</v>
      </c>
      <c r="M5246" t="n">
        <v>1</v>
      </c>
      <c r="N5246" t="n">
        <v>3</v>
      </c>
      <c r="O5246" t="n">
        <v>1</v>
      </c>
      <c r="P5246" t="n">
        <v>2</v>
      </c>
      <c r="Q5246" t="n">
        <v>31</v>
      </c>
      <c r="R5246" s="15" t="n">
        <v>133000</v>
      </c>
      <c r="S5246" s="15" t="n">
        <v>0</v>
      </c>
      <c r="T5246" s="15" t="n">
        <v>133000</v>
      </c>
      <c r="U5246" s="15" t="n">
        <v>67700</v>
      </c>
      <c r="V5246">
        <f>IFERROR(VLOOKUP(D5246,Tablas_Equivalencia!$A$3:$B$8,2,FALSE),"Sin dato")</f>
        <v/>
      </c>
      <c r="W5246">
        <f>IFERROR(VLOOKUP(L5246,Tablas_Equivalencia!$D$3:$E$9,2,FALSE),"Sin dato")</f>
        <v/>
      </c>
      <c r="X5246">
        <f>IF(I5246=1,"Varón","Mujer")</f>
        <v/>
      </c>
      <c r="Y5246">
        <f>IFERROR(VLOOKUP(M5246,Tablas_Equivalencia!$G$3:$H$6,2,FALSE),"Sin dato")</f>
        <v/>
      </c>
      <c r="Z5246">
        <f>IF(J5246&lt;=24,"18-24","25-29")</f>
        <v/>
      </c>
      <c r="AA5246">
        <f>IF(M5246&lt;&gt;1,"",IF(P5246=2,1,0))</f>
        <v/>
      </c>
      <c r="AB5246">
        <f>IF(M5246&lt;&gt;1,"",IF(O5246&gt;=2,1,0))</f>
        <v/>
      </c>
      <c r="AC5246">
        <f>IF(M5246&lt;&gt;1,"",IF(OR(Q5246=999,Q5246=""),"",IF(OR(Q5246&lt;35,Q5246&gt;48),1,0)))</f>
        <v/>
      </c>
      <c r="AD5246">
        <f>IF(COUNT(AA5246:AC5246)&lt;3,"",SUM(AA5246:AC5246))</f>
        <v/>
      </c>
      <c r="AE5246">
        <f>IF(L5246&gt;=4,2,IF(L5246&gt;=2,1,0))</f>
        <v/>
      </c>
      <c r="AF5246">
        <f>IF(L5246&gt;=5,1,0)</f>
        <v/>
      </c>
      <c r="AG5246">
        <f>AE5246+AF5246</f>
        <v/>
      </c>
      <c r="AH5246" s="15">
        <f>IF(M5246&lt;&gt;1,"",IF(OR(R5246=-9,R5246=""),"",R5246))</f>
        <v/>
      </c>
      <c r="AI5246">
        <f>IF(M5246&lt;&gt;1,"",IF(OR(Q5246=999,Q5246=""),"",Q5246))</f>
        <v/>
      </c>
    </row>
    <row r="5247">
      <c r="A5247" t="inlineStr">
        <is>
          <t>TQRMNOP128338</t>
        </is>
      </c>
      <c r="B5247" t="n">
        <v>2025</v>
      </c>
      <c r="C5247" t="n">
        <v>1</v>
      </c>
      <c r="D5247" t="n">
        <v>1</v>
      </c>
      <c r="E5247" t="inlineStr">
        <is>
          <t>S</t>
        </is>
      </c>
      <c r="F5247" t="n">
        <v>32</v>
      </c>
      <c r="G5247" t="n">
        <v>815</v>
      </c>
      <c r="H5247" t="n">
        <v>1</v>
      </c>
      <c r="I5247" t="n">
        <v>2</v>
      </c>
      <c r="J5247" t="n">
        <v>23</v>
      </c>
      <c r="K5247" t="n">
        <v>2</v>
      </c>
      <c r="L5247" t="n">
        <v>3</v>
      </c>
      <c r="M5247" t="n">
        <v>3</v>
      </c>
      <c r="R5247" s="15" t="n">
        <v>0</v>
      </c>
      <c r="S5247" s="15" t="n">
        <v>0</v>
      </c>
      <c r="T5247" s="15" t="n">
        <v>0</v>
      </c>
      <c r="U5247" s="15" t="n">
        <v>45700</v>
      </c>
      <c r="V5247">
        <f>IFERROR(VLOOKUP(D5247,Tablas_Equivalencia!$A$3:$B$8,2,FALSE),"Sin dato")</f>
        <v/>
      </c>
      <c r="W5247">
        <f>IFERROR(VLOOKUP(L5247,Tablas_Equivalencia!$D$3:$E$9,2,FALSE),"Sin dato")</f>
        <v/>
      </c>
      <c r="X5247">
        <f>IF(I5247=1,"Varón","Mujer")</f>
        <v/>
      </c>
      <c r="Y5247">
        <f>IFERROR(VLOOKUP(M5247,Tablas_Equivalencia!$G$3:$H$6,2,FALSE),"Sin dato")</f>
        <v/>
      </c>
      <c r="Z5247">
        <f>IF(J5247&lt;=24,"18-24","25-29")</f>
        <v/>
      </c>
      <c r="AA5247">
        <f>IF(M5247&lt;&gt;1,"",IF(P5247=2,1,0))</f>
        <v/>
      </c>
      <c r="AB5247">
        <f>IF(M5247&lt;&gt;1,"",IF(O5247&gt;=2,1,0))</f>
        <v/>
      </c>
      <c r="AC5247">
        <f>IF(M5247&lt;&gt;1,"",IF(OR(Q5247=999,Q5247=""),"",IF(OR(Q5247&lt;35,Q5247&gt;48),1,0)))</f>
        <v/>
      </c>
      <c r="AD5247">
        <f>IF(COUNT(AA5247:AC5247)&lt;3,"",SUM(AA5247:AC5247))</f>
        <v/>
      </c>
      <c r="AE5247">
        <f>IF(L5247&gt;=4,2,IF(L5247&gt;=2,1,0))</f>
        <v/>
      </c>
      <c r="AF5247">
        <f>IF(L5247&gt;=5,1,0)</f>
        <v/>
      </c>
      <c r="AG5247">
        <f>AE5247+AF5247</f>
        <v/>
      </c>
      <c r="AH5247" s="15">
        <f>IF(M5247&lt;&gt;1,"",IF(OR(R5247=-9,R5247=""),"",R5247))</f>
        <v/>
      </c>
      <c r="AI5247">
        <f>IF(M5247&lt;&gt;1,"",IF(OR(Q5247=999,Q5247=""),"",Q5247))</f>
        <v/>
      </c>
    </row>
    <row r="5248">
      <c r="A5248" t="inlineStr">
        <is>
          <t>TQRMNOP128340</t>
        </is>
      </c>
      <c r="B5248" t="n">
        <v>2025</v>
      </c>
      <c r="C5248" t="n">
        <v>1</v>
      </c>
      <c r="D5248" t="n">
        <v>40</v>
      </c>
      <c r="E5248" t="inlineStr">
        <is>
          <t>S</t>
        </is>
      </c>
      <c r="F5248" t="n">
        <v>7</v>
      </c>
      <c r="G5248" t="n">
        <v>1384</v>
      </c>
      <c r="H5248" t="n">
        <v>3</v>
      </c>
      <c r="I5248" t="n">
        <v>2</v>
      </c>
      <c r="J5248" t="n">
        <v>26</v>
      </c>
      <c r="K5248" t="n">
        <v>2</v>
      </c>
      <c r="L5248" t="n">
        <v>3</v>
      </c>
      <c r="M5248" t="n">
        <v>1</v>
      </c>
      <c r="N5248" t="n">
        <v>2</v>
      </c>
      <c r="O5248" t="n">
        <v>3</v>
      </c>
      <c r="P5248" t="n">
        <v>2</v>
      </c>
      <c r="Q5248" t="n">
        <v>29</v>
      </c>
      <c r="R5248" s="15" t="n">
        <v>164000</v>
      </c>
      <c r="S5248" s="15" t="n">
        <v>0</v>
      </c>
      <c r="T5248" s="15" t="n">
        <v>164000</v>
      </c>
      <c r="U5248" s="15" t="n">
        <v>159100</v>
      </c>
      <c r="V5248">
        <f>IFERROR(VLOOKUP(D5248,Tablas_Equivalencia!$A$3:$B$8,2,FALSE),"Sin dato")</f>
        <v/>
      </c>
      <c r="W5248">
        <f>IFERROR(VLOOKUP(L5248,Tablas_Equivalencia!$D$3:$E$9,2,FALSE),"Sin dato")</f>
        <v/>
      </c>
      <c r="X5248">
        <f>IF(I5248=1,"Varón","Mujer")</f>
        <v/>
      </c>
      <c r="Y5248">
        <f>IFERROR(VLOOKUP(M5248,Tablas_Equivalencia!$G$3:$H$6,2,FALSE),"Sin dato")</f>
        <v/>
      </c>
      <c r="Z5248">
        <f>IF(J5248&lt;=24,"18-24","25-29")</f>
        <v/>
      </c>
      <c r="AA5248">
        <f>IF(M5248&lt;&gt;1,"",IF(P5248=2,1,0))</f>
        <v/>
      </c>
      <c r="AB5248">
        <f>IF(M5248&lt;&gt;1,"",IF(O5248&gt;=2,1,0))</f>
        <v/>
      </c>
      <c r="AC5248">
        <f>IF(M5248&lt;&gt;1,"",IF(OR(Q5248=999,Q5248=""),"",IF(OR(Q5248&lt;35,Q5248&gt;48),1,0)))</f>
        <v/>
      </c>
      <c r="AD5248">
        <f>IF(COUNT(AA5248:AC5248)&lt;3,"",SUM(AA5248:AC5248))</f>
        <v/>
      </c>
      <c r="AE5248">
        <f>IF(L5248&gt;=4,2,IF(L5248&gt;=2,1,0))</f>
        <v/>
      </c>
      <c r="AF5248">
        <f>IF(L5248&gt;=5,1,0)</f>
        <v/>
      </c>
      <c r="AG5248">
        <f>AE5248+AF5248</f>
        <v/>
      </c>
      <c r="AH5248" s="15">
        <f>IF(M5248&lt;&gt;1,"",IF(OR(R5248=-9,R5248=""),"",R5248))</f>
        <v/>
      </c>
      <c r="AI5248">
        <f>IF(M5248&lt;&gt;1,"",IF(OR(Q5248=999,Q5248=""),"",Q5248))</f>
        <v/>
      </c>
    </row>
    <row r="5249">
      <c r="A5249" t="inlineStr">
        <is>
          <t>TQRMNOP128345</t>
        </is>
      </c>
      <c r="B5249" t="n">
        <v>2025</v>
      </c>
      <c r="C5249" t="n">
        <v>1</v>
      </c>
      <c r="D5249" t="n">
        <v>41</v>
      </c>
      <c r="E5249" t="inlineStr">
        <is>
          <t>S</t>
        </is>
      </c>
      <c r="F5249" t="n">
        <v>8</v>
      </c>
      <c r="G5249" t="n">
        <v>858</v>
      </c>
      <c r="H5249" t="n">
        <v>2</v>
      </c>
      <c r="I5249" t="n">
        <v>2</v>
      </c>
      <c r="J5249" t="n">
        <v>24</v>
      </c>
      <c r="K5249" t="n">
        <v>2</v>
      </c>
      <c r="L5249" t="n">
        <v>4</v>
      </c>
      <c r="M5249" t="n">
        <v>1</v>
      </c>
      <c r="N5249" t="n">
        <v>3</v>
      </c>
      <c r="O5249" t="n">
        <v>2</v>
      </c>
      <c r="P5249" t="n">
        <v>2</v>
      </c>
      <c r="Q5249" t="n">
        <v>32</v>
      </c>
      <c r="R5249" s="15" t="n">
        <v>279000</v>
      </c>
      <c r="S5249" s="15" t="n">
        <v>0</v>
      </c>
      <c r="T5249" s="15" t="n">
        <v>279000</v>
      </c>
      <c r="U5249" s="15" t="n">
        <v>121700</v>
      </c>
      <c r="V5249">
        <f>IFERROR(VLOOKUP(D5249,Tablas_Equivalencia!$A$3:$B$8,2,FALSE),"Sin dato")</f>
        <v/>
      </c>
      <c r="W5249">
        <f>IFERROR(VLOOKUP(L5249,Tablas_Equivalencia!$D$3:$E$9,2,FALSE),"Sin dato")</f>
        <v/>
      </c>
      <c r="X5249">
        <f>IF(I5249=1,"Varón","Mujer")</f>
        <v/>
      </c>
      <c r="Y5249">
        <f>IFERROR(VLOOKUP(M5249,Tablas_Equivalencia!$G$3:$H$6,2,FALSE),"Sin dato")</f>
        <v/>
      </c>
      <c r="Z5249">
        <f>IF(J5249&lt;=24,"18-24","25-29")</f>
        <v/>
      </c>
      <c r="AA5249">
        <f>IF(M5249&lt;&gt;1,"",IF(P5249=2,1,0))</f>
        <v/>
      </c>
      <c r="AB5249">
        <f>IF(M5249&lt;&gt;1,"",IF(O5249&gt;=2,1,0))</f>
        <v/>
      </c>
      <c r="AC5249">
        <f>IF(M5249&lt;&gt;1,"",IF(OR(Q5249=999,Q5249=""),"",IF(OR(Q5249&lt;35,Q5249&gt;48),1,0)))</f>
        <v/>
      </c>
      <c r="AD5249">
        <f>IF(COUNT(AA5249:AC5249)&lt;3,"",SUM(AA5249:AC5249))</f>
        <v/>
      </c>
      <c r="AE5249">
        <f>IF(L5249&gt;=4,2,IF(L5249&gt;=2,1,0))</f>
        <v/>
      </c>
      <c r="AF5249">
        <f>IF(L5249&gt;=5,1,0)</f>
        <v/>
      </c>
      <c r="AG5249">
        <f>AE5249+AF5249</f>
        <v/>
      </c>
      <c r="AH5249" s="15">
        <f>IF(M5249&lt;&gt;1,"",IF(OR(R5249=-9,R5249=""),"",R5249))</f>
        <v/>
      </c>
      <c r="AI5249">
        <f>IF(M5249&lt;&gt;1,"",IF(OR(Q5249=999,Q5249=""),"",Q5249))</f>
        <v/>
      </c>
    </row>
    <row r="5250">
      <c r="A5250" t="inlineStr">
        <is>
          <t>TQRMNOP128348</t>
        </is>
      </c>
      <c r="B5250" t="n">
        <v>2025</v>
      </c>
      <c r="C5250" t="n">
        <v>1</v>
      </c>
      <c r="D5250" t="n">
        <v>42</v>
      </c>
      <c r="E5250" t="inlineStr">
        <is>
          <t>N</t>
        </is>
      </c>
      <c r="F5250" t="n">
        <v>27</v>
      </c>
      <c r="G5250" t="n">
        <v>765</v>
      </c>
      <c r="H5250" t="n">
        <v>3</v>
      </c>
      <c r="I5250" t="n">
        <v>2</v>
      </c>
      <c r="J5250" t="n">
        <v>20</v>
      </c>
      <c r="K5250" t="n">
        <v>2</v>
      </c>
      <c r="L5250" t="n">
        <v>4</v>
      </c>
      <c r="M5250" t="n">
        <v>1</v>
      </c>
      <c r="N5250" t="n">
        <v>3</v>
      </c>
      <c r="O5250" t="n">
        <v>1</v>
      </c>
      <c r="P5250" t="n">
        <v>1</v>
      </c>
      <c r="Q5250" t="n">
        <v>41</v>
      </c>
      <c r="R5250" s="15" t="n">
        <v>514000</v>
      </c>
      <c r="S5250" s="15" t="n">
        <v>0</v>
      </c>
      <c r="T5250" s="15" t="n">
        <v>514000</v>
      </c>
      <c r="U5250" s="15" t="n">
        <v>67900</v>
      </c>
      <c r="V5250">
        <f>IFERROR(VLOOKUP(D5250,Tablas_Equivalencia!$A$3:$B$8,2,FALSE),"Sin dato")</f>
        <v/>
      </c>
      <c r="W5250">
        <f>IFERROR(VLOOKUP(L5250,Tablas_Equivalencia!$D$3:$E$9,2,FALSE),"Sin dato")</f>
        <v/>
      </c>
      <c r="X5250">
        <f>IF(I5250=1,"Varón","Mujer")</f>
        <v/>
      </c>
      <c r="Y5250">
        <f>IFERROR(VLOOKUP(M5250,Tablas_Equivalencia!$G$3:$H$6,2,FALSE),"Sin dato")</f>
        <v/>
      </c>
      <c r="Z5250">
        <f>IF(J5250&lt;=24,"18-24","25-29")</f>
        <v/>
      </c>
      <c r="AA5250">
        <f>IF(M5250&lt;&gt;1,"",IF(P5250=2,1,0))</f>
        <v/>
      </c>
      <c r="AB5250">
        <f>IF(M5250&lt;&gt;1,"",IF(O5250&gt;=2,1,0))</f>
        <v/>
      </c>
      <c r="AC5250">
        <f>IF(M5250&lt;&gt;1,"",IF(OR(Q5250=999,Q5250=""),"",IF(OR(Q5250&lt;35,Q5250&gt;48),1,0)))</f>
        <v/>
      </c>
      <c r="AD5250">
        <f>IF(COUNT(AA5250:AC5250)&lt;3,"",SUM(AA5250:AC5250))</f>
        <v/>
      </c>
      <c r="AE5250">
        <f>IF(L5250&gt;=4,2,IF(L5250&gt;=2,1,0))</f>
        <v/>
      </c>
      <c r="AF5250">
        <f>IF(L5250&gt;=5,1,0)</f>
        <v/>
      </c>
      <c r="AG5250">
        <f>AE5250+AF5250</f>
        <v/>
      </c>
      <c r="AH5250" s="15">
        <f>IF(M5250&lt;&gt;1,"",IF(OR(R5250=-9,R5250=""),"",R5250))</f>
        <v/>
      </c>
      <c r="AI5250">
        <f>IF(M5250&lt;&gt;1,"",IF(OR(Q5250=999,Q5250=""),"",Q5250))</f>
        <v/>
      </c>
    </row>
    <row r="5251">
      <c r="A5251" t="inlineStr">
        <is>
          <t>TQRMNOP128357</t>
        </is>
      </c>
      <c r="B5251" t="n">
        <v>2025</v>
      </c>
      <c r="C5251" t="n">
        <v>1</v>
      </c>
      <c r="D5251" t="n">
        <v>1</v>
      </c>
      <c r="E5251" t="inlineStr">
        <is>
          <t>S</t>
        </is>
      </c>
      <c r="F5251" t="n">
        <v>33</v>
      </c>
      <c r="G5251" t="n">
        <v>1337</v>
      </c>
      <c r="H5251" t="n">
        <v>2</v>
      </c>
      <c r="I5251" t="n">
        <v>2</v>
      </c>
      <c r="J5251" t="n">
        <v>28</v>
      </c>
      <c r="K5251" t="n">
        <v>1</v>
      </c>
      <c r="L5251" t="n">
        <v>5</v>
      </c>
      <c r="M5251" t="n">
        <v>3</v>
      </c>
      <c r="R5251" s="15" t="n">
        <v>0</v>
      </c>
      <c r="S5251" s="15" t="n">
        <v>0</v>
      </c>
      <c r="T5251" s="15" t="n">
        <v>0</v>
      </c>
      <c r="U5251" s="15" t="n">
        <v>64300</v>
      </c>
      <c r="V5251">
        <f>IFERROR(VLOOKUP(D5251,Tablas_Equivalencia!$A$3:$B$8,2,FALSE),"Sin dato")</f>
        <v/>
      </c>
      <c r="W5251">
        <f>IFERROR(VLOOKUP(L5251,Tablas_Equivalencia!$D$3:$E$9,2,FALSE),"Sin dato")</f>
        <v/>
      </c>
      <c r="X5251">
        <f>IF(I5251=1,"Varón","Mujer")</f>
        <v/>
      </c>
      <c r="Y5251">
        <f>IFERROR(VLOOKUP(M5251,Tablas_Equivalencia!$G$3:$H$6,2,FALSE),"Sin dato")</f>
        <v/>
      </c>
      <c r="Z5251">
        <f>IF(J5251&lt;=24,"18-24","25-29")</f>
        <v/>
      </c>
      <c r="AA5251">
        <f>IF(M5251&lt;&gt;1,"",IF(P5251=2,1,0))</f>
        <v/>
      </c>
      <c r="AB5251">
        <f>IF(M5251&lt;&gt;1,"",IF(O5251&gt;=2,1,0))</f>
        <v/>
      </c>
      <c r="AC5251">
        <f>IF(M5251&lt;&gt;1,"",IF(OR(Q5251=999,Q5251=""),"",IF(OR(Q5251&lt;35,Q5251&gt;48),1,0)))</f>
        <v/>
      </c>
      <c r="AD5251">
        <f>IF(COUNT(AA5251:AC5251)&lt;3,"",SUM(AA5251:AC5251))</f>
        <v/>
      </c>
      <c r="AE5251">
        <f>IF(L5251&gt;=4,2,IF(L5251&gt;=2,1,0))</f>
        <v/>
      </c>
      <c r="AF5251">
        <f>IF(L5251&gt;=5,1,0)</f>
        <v/>
      </c>
      <c r="AG5251">
        <f>AE5251+AF5251</f>
        <v/>
      </c>
      <c r="AH5251" s="15">
        <f>IF(M5251&lt;&gt;1,"",IF(OR(R5251=-9,R5251=""),"",R5251))</f>
        <v/>
      </c>
      <c r="AI5251">
        <f>IF(M5251&lt;&gt;1,"",IF(OR(Q5251=999,Q5251=""),"",Q5251))</f>
        <v/>
      </c>
    </row>
    <row r="5252">
      <c r="A5252" t="inlineStr">
        <is>
          <t>TQRMNOP128363</t>
        </is>
      </c>
      <c r="B5252" t="n">
        <v>2025</v>
      </c>
      <c r="C5252" t="n">
        <v>1</v>
      </c>
      <c r="D5252" t="n">
        <v>41</v>
      </c>
      <c r="E5252" t="inlineStr">
        <is>
          <t>N</t>
        </is>
      </c>
      <c r="F5252" t="n">
        <v>12</v>
      </c>
      <c r="G5252" t="n">
        <v>1019</v>
      </c>
      <c r="H5252" t="n">
        <v>3</v>
      </c>
      <c r="I5252" t="n">
        <v>2</v>
      </c>
      <c r="J5252" t="n">
        <v>24</v>
      </c>
      <c r="K5252" t="n">
        <v>1</v>
      </c>
      <c r="L5252" t="n">
        <v>4</v>
      </c>
      <c r="M5252" t="n">
        <v>3</v>
      </c>
      <c r="R5252" s="15" t="n">
        <v>0</v>
      </c>
      <c r="S5252" s="15" t="n">
        <v>0</v>
      </c>
      <c r="T5252" s="15" t="n">
        <v>0</v>
      </c>
      <c r="U5252" s="15" t="n">
        <v>154700</v>
      </c>
      <c r="V5252">
        <f>IFERROR(VLOOKUP(D5252,Tablas_Equivalencia!$A$3:$B$8,2,FALSE),"Sin dato")</f>
        <v/>
      </c>
      <c r="W5252">
        <f>IFERROR(VLOOKUP(L5252,Tablas_Equivalencia!$D$3:$E$9,2,FALSE),"Sin dato")</f>
        <v/>
      </c>
      <c r="X5252">
        <f>IF(I5252=1,"Varón","Mujer")</f>
        <v/>
      </c>
      <c r="Y5252">
        <f>IFERROR(VLOOKUP(M5252,Tablas_Equivalencia!$G$3:$H$6,2,FALSE),"Sin dato")</f>
        <v/>
      </c>
      <c r="Z5252">
        <f>IF(J5252&lt;=24,"18-24","25-29")</f>
        <v/>
      </c>
      <c r="AA5252">
        <f>IF(M5252&lt;&gt;1,"",IF(P5252=2,1,0))</f>
        <v/>
      </c>
      <c r="AB5252">
        <f>IF(M5252&lt;&gt;1,"",IF(O5252&gt;=2,1,0))</f>
        <v/>
      </c>
      <c r="AC5252">
        <f>IF(M5252&lt;&gt;1,"",IF(OR(Q5252=999,Q5252=""),"",IF(OR(Q5252&lt;35,Q5252&gt;48),1,0)))</f>
        <v/>
      </c>
      <c r="AD5252">
        <f>IF(COUNT(AA5252:AC5252)&lt;3,"",SUM(AA5252:AC5252))</f>
        <v/>
      </c>
      <c r="AE5252">
        <f>IF(L5252&gt;=4,2,IF(L5252&gt;=2,1,0))</f>
        <v/>
      </c>
      <c r="AF5252">
        <f>IF(L5252&gt;=5,1,0)</f>
        <v/>
      </c>
      <c r="AG5252">
        <f>AE5252+AF5252</f>
        <v/>
      </c>
      <c r="AH5252" s="15">
        <f>IF(M5252&lt;&gt;1,"",IF(OR(R5252=-9,R5252=""),"",R5252))</f>
        <v/>
      </c>
      <c r="AI5252">
        <f>IF(M5252&lt;&gt;1,"",IF(OR(Q5252=999,Q5252=""),"",Q5252))</f>
        <v/>
      </c>
    </row>
    <row r="5253">
      <c r="A5253" t="inlineStr">
        <is>
          <t>TQRMNOP128375</t>
        </is>
      </c>
      <c r="B5253" t="n">
        <v>2025</v>
      </c>
      <c r="C5253" t="n">
        <v>1</v>
      </c>
      <c r="D5253" t="n">
        <v>41</v>
      </c>
      <c r="E5253" t="inlineStr">
        <is>
          <t>N</t>
        </is>
      </c>
      <c r="F5253" t="n">
        <v>15</v>
      </c>
      <c r="G5253" t="n">
        <v>526</v>
      </c>
      <c r="H5253" t="n">
        <v>1</v>
      </c>
      <c r="I5253" t="n">
        <v>1</v>
      </c>
      <c r="J5253" t="n">
        <v>29</v>
      </c>
      <c r="K5253" t="n">
        <v>2</v>
      </c>
      <c r="L5253" t="n">
        <v>3</v>
      </c>
      <c r="M5253" t="n">
        <v>1</v>
      </c>
      <c r="N5253" t="n">
        <v>3</v>
      </c>
      <c r="O5253" t="n">
        <v>2</v>
      </c>
      <c r="P5253" t="n">
        <v>2</v>
      </c>
      <c r="Q5253" t="n">
        <v>2</v>
      </c>
      <c r="R5253" s="15" t="n">
        <v>295000</v>
      </c>
      <c r="S5253" s="15" t="n">
        <v>0</v>
      </c>
      <c r="T5253" s="15" t="n">
        <v>295000</v>
      </c>
      <c r="U5253" s="15" t="n">
        <v>258800</v>
      </c>
      <c r="V5253">
        <f>IFERROR(VLOOKUP(D5253,Tablas_Equivalencia!$A$3:$B$8,2,FALSE),"Sin dato")</f>
        <v/>
      </c>
      <c r="W5253">
        <f>IFERROR(VLOOKUP(L5253,Tablas_Equivalencia!$D$3:$E$9,2,FALSE),"Sin dato")</f>
        <v/>
      </c>
      <c r="X5253">
        <f>IF(I5253=1,"Varón","Mujer")</f>
        <v/>
      </c>
      <c r="Y5253">
        <f>IFERROR(VLOOKUP(M5253,Tablas_Equivalencia!$G$3:$H$6,2,FALSE),"Sin dato")</f>
        <v/>
      </c>
      <c r="Z5253">
        <f>IF(J5253&lt;=24,"18-24","25-29")</f>
        <v/>
      </c>
      <c r="AA5253">
        <f>IF(M5253&lt;&gt;1,"",IF(P5253=2,1,0))</f>
        <v/>
      </c>
      <c r="AB5253">
        <f>IF(M5253&lt;&gt;1,"",IF(O5253&gt;=2,1,0))</f>
        <v/>
      </c>
      <c r="AC5253">
        <f>IF(M5253&lt;&gt;1,"",IF(OR(Q5253=999,Q5253=""),"",IF(OR(Q5253&lt;35,Q5253&gt;48),1,0)))</f>
        <v/>
      </c>
      <c r="AD5253">
        <f>IF(COUNT(AA5253:AC5253)&lt;3,"",SUM(AA5253:AC5253))</f>
        <v/>
      </c>
      <c r="AE5253">
        <f>IF(L5253&gt;=4,2,IF(L5253&gt;=2,1,0))</f>
        <v/>
      </c>
      <c r="AF5253">
        <f>IF(L5253&gt;=5,1,0)</f>
        <v/>
      </c>
      <c r="AG5253">
        <f>AE5253+AF5253</f>
        <v/>
      </c>
      <c r="AH5253" s="15">
        <f>IF(M5253&lt;&gt;1,"",IF(OR(R5253=-9,R5253=""),"",R5253))</f>
        <v/>
      </c>
      <c r="AI5253">
        <f>IF(M5253&lt;&gt;1,"",IF(OR(Q5253=999,Q5253=""),"",Q5253))</f>
        <v/>
      </c>
    </row>
    <row r="5254">
      <c r="A5254" t="inlineStr">
        <is>
          <t>TQRMNOP128382</t>
        </is>
      </c>
      <c r="B5254" t="n">
        <v>2025</v>
      </c>
      <c r="C5254" t="n">
        <v>1</v>
      </c>
      <c r="D5254" t="n">
        <v>42</v>
      </c>
      <c r="E5254" t="inlineStr">
        <is>
          <t>S</t>
        </is>
      </c>
      <c r="F5254" t="n">
        <v>10</v>
      </c>
      <c r="G5254" t="n">
        <v>1448</v>
      </c>
      <c r="H5254" t="n">
        <v>3</v>
      </c>
      <c r="I5254" t="n">
        <v>2</v>
      </c>
      <c r="J5254" t="n">
        <v>22</v>
      </c>
      <c r="K5254" t="n">
        <v>1</v>
      </c>
      <c r="L5254" t="n">
        <v>4</v>
      </c>
      <c r="M5254" t="n">
        <v>3</v>
      </c>
      <c r="R5254" s="15" t="n">
        <v>0</v>
      </c>
      <c r="S5254" s="15" t="n">
        <v>0</v>
      </c>
      <c r="T5254" s="15" t="n">
        <v>0</v>
      </c>
      <c r="U5254" s="15" t="n">
        <v>161500</v>
      </c>
      <c r="V5254">
        <f>IFERROR(VLOOKUP(D5254,Tablas_Equivalencia!$A$3:$B$8,2,FALSE),"Sin dato")</f>
        <v/>
      </c>
      <c r="W5254">
        <f>IFERROR(VLOOKUP(L5254,Tablas_Equivalencia!$D$3:$E$9,2,FALSE),"Sin dato")</f>
        <v/>
      </c>
      <c r="X5254">
        <f>IF(I5254=1,"Varón","Mujer")</f>
        <v/>
      </c>
      <c r="Y5254">
        <f>IFERROR(VLOOKUP(M5254,Tablas_Equivalencia!$G$3:$H$6,2,FALSE),"Sin dato")</f>
        <v/>
      </c>
      <c r="Z5254">
        <f>IF(J5254&lt;=24,"18-24","25-29")</f>
        <v/>
      </c>
      <c r="AA5254">
        <f>IF(M5254&lt;&gt;1,"",IF(P5254=2,1,0))</f>
        <v/>
      </c>
      <c r="AB5254">
        <f>IF(M5254&lt;&gt;1,"",IF(O5254&gt;=2,1,0))</f>
        <v/>
      </c>
      <c r="AC5254">
        <f>IF(M5254&lt;&gt;1,"",IF(OR(Q5254=999,Q5254=""),"",IF(OR(Q5254&lt;35,Q5254&gt;48),1,0)))</f>
        <v/>
      </c>
      <c r="AD5254">
        <f>IF(COUNT(AA5254:AC5254)&lt;3,"",SUM(AA5254:AC5254))</f>
        <v/>
      </c>
      <c r="AE5254">
        <f>IF(L5254&gt;=4,2,IF(L5254&gt;=2,1,0))</f>
        <v/>
      </c>
      <c r="AF5254">
        <f>IF(L5254&gt;=5,1,0)</f>
        <v/>
      </c>
      <c r="AG5254">
        <f>AE5254+AF5254</f>
        <v/>
      </c>
      <c r="AH5254" s="15">
        <f>IF(M5254&lt;&gt;1,"",IF(OR(R5254=-9,R5254=""),"",R5254))</f>
        <v/>
      </c>
      <c r="AI5254">
        <f>IF(M5254&lt;&gt;1,"",IF(OR(Q5254=999,Q5254=""),"",Q5254))</f>
        <v/>
      </c>
    </row>
    <row r="5255">
      <c r="A5255" t="inlineStr">
        <is>
          <t>TQRMNOP128383</t>
        </is>
      </c>
      <c r="B5255" t="n">
        <v>2025</v>
      </c>
      <c r="C5255" t="n">
        <v>1</v>
      </c>
      <c r="D5255" t="n">
        <v>40</v>
      </c>
      <c r="E5255" t="inlineStr">
        <is>
          <t>N</t>
        </is>
      </c>
      <c r="F5255" t="n">
        <v>23</v>
      </c>
      <c r="G5255" t="n">
        <v>648</v>
      </c>
      <c r="H5255" t="n">
        <v>2</v>
      </c>
      <c r="I5255" t="n">
        <v>2</v>
      </c>
      <c r="J5255" t="n">
        <v>25</v>
      </c>
      <c r="K5255" t="n">
        <v>2</v>
      </c>
      <c r="L5255" t="n">
        <v>3</v>
      </c>
      <c r="M5255" t="n">
        <v>3</v>
      </c>
      <c r="R5255" s="15" t="n">
        <v>0</v>
      </c>
      <c r="S5255" s="15" t="n">
        <v>76000</v>
      </c>
      <c r="T5255" s="15" t="n">
        <v>76000</v>
      </c>
      <c r="U5255" s="15" t="n">
        <v>202900</v>
      </c>
      <c r="V5255">
        <f>IFERROR(VLOOKUP(D5255,Tablas_Equivalencia!$A$3:$B$8,2,FALSE),"Sin dato")</f>
        <v/>
      </c>
      <c r="W5255">
        <f>IFERROR(VLOOKUP(L5255,Tablas_Equivalencia!$D$3:$E$9,2,FALSE),"Sin dato")</f>
        <v/>
      </c>
      <c r="X5255">
        <f>IF(I5255=1,"Varón","Mujer")</f>
        <v/>
      </c>
      <c r="Y5255">
        <f>IFERROR(VLOOKUP(M5255,Tablas_Equivalencia!$G$3:$H$6,2,FALSE),"Sin dato")</f>
        <v/>
      </c>
      <c r="Z5255">
        <f>IF(J5255&lt;=24,"18-24","25-29")</f>
        <v/>
      </c>
      <c r="AA5255">
        <f>IF(M5255&lt;&gt;1,"",IF(P5255=2,1,0))</f>
        <v/>
      </c>
      <c r="AB5255">
        <f>IF(M5255&lt;&gt;1,"",IF(O5255&gt;=2,1,0))</f>
        <v/>
      </c>
      <c r="AC5255">
        <f>IF(M5255&lt;&gt;1,"",IF(OR(Q5255=999,Q5255=""),"",IF(OR(Q5255&lt;35,Q5255&gt;48),1,0)))</f>
        <v/>
      </c>
      <c r="AD5255">
        <f>IF(COUNT(AA5255:AC5255)&lt;3,"",SUM(AA5255:AC5255))</f>
        <v/>
      </c>
      <c r="AE5255">
        <f>IF(L5255&gt;=4,2,IF(L5255&gt;=2,1,0))</f>
        <v/>
      </c>
      <c r="AF5255">
        <f>IF(L5255&gt;=5,1,0)</f>
        <v/>
      </c>
      <c r="AG5255">
        <f>AE5255+AF5255</f>
        <v/>
      </c>
      <c r="AH5255" s="15">
        <f>IF(M5255&lt;&gt;1,"",IF(OR(R5255=-9,R5255=""),"",R5255))</f>
        <v/>
      </c>
      <c r="AI5255">
        <f>IF(M5255&lt;&gt;1,"",IF(OR(Q5255=999,Q5255=""),"",Q5255))</f>
        <v/>
      </c>
    </row>
    <row r="5256">
      <c r="A5256" t="inlineStr">
        <is>
          <t>TQRMNOP128384</t>
        </is>
      </c>
      <c r="B5256" t="n">
        <v>2025</v>
      </c>
      <c r="C5256" t="n">
        <v>1</v>
      </c>
      <c r="D5256" t="n">
        <v>43</v>
      </c>
      <c r="E5256" t="inlineStr">
        <is>
          <t>S</t>
        </is>
      </c>
      <c r="F5256" t="n">
        <v>30</v>
      </c>
      <c r="G5256" t="n">
        <v>1113</v>
      </c>
      <c r="H5256" t="n">
        <v>3</v>
      </c>
      <c r="I5256" t="n">
        <v>1</v>
      </c>
      <c r="J5256" t="n">
        <v>20</v>
      </c>
      <c r="K5256" t="n">
        <v>1</v>
      </c>
      <c r="L5256" t="n">
        <v>5</v>
      </c>
      <c r="M5256" t="n">
        <v>3</v>
      </c>
      <c r="R5256" s="15" t="n">
        <v>0</v>
      </c>
      <c r="S5256" s="15" t="n">
        <v>0</v>
      </c>
      <c r="T5256" s="15" t="n">
        <v>0</v>
      </c>
      <c r="U5256" s="15" t="n">
        <v>166200</v>
      </c>
      <c r="V5256">
        <f>IFERROR(VLOOKUP(D5256,Tablas_Equivalencia!$A$3:$B$8,2,FALSE),"Sin dato")</f>
        <v/>
      </c>
      <c r="W5256">
        <f>IFERROR(VLOOKUP(L5256,Tablas_Equivalencia!$D$3:$E$9,2,FALSE),"Sin dato")</f>
        <v/>
      </c>
      <c r="X5256">
        <f>IF(I5256=1,"Varón","Mujer")</f>
        <v/>
      </c>
      <c r="Y5256">
        <f>IFERROR(VLOOKUP(M5256,Tablas_Equivalencia!$G$3:$H$6,2,FALSE),"Sin dato")</f>
        <v/>
      </c>
      <c r="Z5256">
        <f>IF(J5256&lt;=24,"18-24","25-29")</f>
        <v/>
      </c>
      <c r="AA5256">
        <f>IF(M5256&lt;&gt;1,"",IF(P5256=2,1,0))</f>
        <v/>
      </c>
      <c r="AB5256">
        <f>IF(M5256&lt;&gt;1,"",IF(O5256&gt;=2,1,0))</f>
        <v/>
      </c>
      <c r="AC5256">
        <f>IF(M5256&lt;&gt;1,"",IF(OR(Q5256=999,Q5256=""),"",IF(OR(Q5256&lt;35,Q5256&gt;48),1,0)))</f>
        <v/>
      </c>
      <c r="AD5256">
        <f>IF(COUNT(AA5256:AC5256)&lt;3,"",SUM(AA5256:AC5256))</f>
        <v/>
      </c>
      <c r="AE5256">
        <f>IF(L5256&gt;=4,2,IF(L5256&gt;=2,1,0))</f>
        <v/>
      </c>
      <c r="AF5256">
        <f>IF(L5256&gt;=5,1,0)</f>
        <v/>
      </c>
      <c r="AG5256">
        <f>AE5256+AF5256</f>
        <v/>
      </c>
      <c r="AH5256" s="15">
        <f>IF(M5256&lt;&gt;1,"",IF(OR(R5256=-9,R5256=""),"",R5256))</f>
        <v/>
      </c>
      <c r="AI5256">
        <f>IF(M5256&lt;&gt;1,"",IF(OR(Q5256=999,Q5256=""),"",Q5256))</f>
        <v/>
      </c>
    </row>
    <row r="5257">
      <c r="A5257" t="inlineStr">
        <is>
          <t>TQRMNOP128391</t>
        </is>
      </c>
      <c r="B5257" t="n">
        <v>2025</v>
      </c>
      <c r="C5257" t="n">
        <v>1</v>
      </c>
      <c r="D5257" t="n">
        <v>41</v>
      </c>
      <c r="E5257" t="inlineStr">
        <is>
          <t>S</t>
        </is>
      </c>
      <c r="F5257" t="n">
        <v>8</v>
      </c>
      <c r="G5257" t="n">
        <v>1761</v>
      </c>
      <c r="H5257" t="n">
        <v>1</v>
      </c>
      <c r="I5257" t="n">
        <v>1</v>
      </c>
      <c r="J5257" t="n">
        <v>19</v>
      </c>
      <c r="K5257" t="n">
        <v>1</v>
      </c>
      <c r="L5257" t="n">
        <v>3</v>
      </c>
      <c r="M5257" t="n">
        <v>3</v>
      </c>
      <c r="R5257" s="15" t="n">
        <v>0</v>
      </c>
      <c r="S5257" s="15" t="n">
        <v>0</v>
      </c>
      <c r="T5257" s="15" t="n">
        <v>0</v>
      </c>
      <c r="U5257" s="15" t="n">
        <v>350600</v>
      </c>
      <c r="V5257">
        <f>IFERROR(VLOOKUP(D5257,Tablas_Equivalencia!$A$3:$B$8,2,FALSE),"Sin dato")</f>
        <v/>
      </c>
      <c r="W5257">
        <f>IFERROR(VLOOKUP(L5257,Tablas_Equivalencia!$D$3:$E$9,2,FALSE),"Sin dato")</f>
        <v/>
      </c>
      <c r="X5257">
        <f>IF(I5257=1,"Varón","Mujer")</f>
        <v/>
      </c>
      <c r="Y5257">
        <f>IFERROR(VLOOKUP(M5257,Tablas_Equivalencia!$G$3:$H$6,2,FALSE),"Sin dato")</f>
        <v/>
      </c>
      <c r="Z5257">
        <f>IF(J5257&lt;=24,"18-24","25-29")</f>
        <v/>
      </c>
      <c r="AA5257">
        <f>IF(M5257&lt;&gt;1,"",IF(P5257=2,1,0))</f>
        <v/>
      </c>
      <c r="AB5257">
        <f>IF(M5257&lt;&gt;1,"",IF(O5257&gt;=2,1,0))</f>
        <v/>
      </c>
      <c r="AC5257">
        <f>IF(M5257&lt;&gt;1,"",IF(OR(Q5257=999,Q5257=""),"",IF(OR(Q5257&lt;35,Q5257&gt;48),1,0)))</f>
        <v/>
      </c>
      <c r="AD5257">
        <f>IF(COUNT(AA5257:AC5257)&lt;3,"",SUM(AA5257:AC5257))</f>
        <v/>
      </c>
      <c r="AE5257">
        <f>IF(L5257&gt;=4,2,IF(L5257&gt;=2,1,0))</f>
        <v/>
      </c>
      <c r="AF5257">
        <f>IF(L5257&gt;=5,1,0)</f>
        <v/>
      </c>
      <c r="AG5257">
        <f>AE5257+AF5257</f>
        <v/>
      </c>
      <c r="AH5257" s="15">
        <f>IF(M5257&lt;&gt;1,"",IF(OR(R5257=-9,R5257=""),"",R5257))</f>
        <v/>
      </c>
      <c r="AI5257">
        <f>IF(M5257&lt;&gt;1,"",IF(OR(Q5257=999,Q5257=""),"",Q5257))</f>
        <v/>
      </c>
    </row>
    <row r="5258">
      <c r="A5258" t="inlineStr">
        <is>
          <t>TQRMNOP128395</t>
        </is>
      </c>
      <c r="B5258" t="n">
        <v>2025</v>
      </c>
      <c r="C5258" t="n">
        <v>1</v>
      </c>
      <c r="D5258" t="n">
        <v>1</v>
      </c>
      <c r="E5258" t="inlineStr">
        <is>
          <t>S</t>
        </is>
      </c>
      <c r="F5258" t="n">
        <v>32</v>
      </c>
      <c r="G5258" t="n">
        <v>1357</v>
      </c>
      <c r="H5258" t="n">
        <v>3</v>
      </c>
      <c r="I5258" t="n">
        <v>2</v>
      </c>
      <c r="J5258" t="n">
        <v>20</v>
      </c>
      <c r="K5258" t="n">
        <v>2</v>
      </c>
      <c r="L5258" t="n">
        <v>3</v>
      </c>
      <c r="M5258" t="n">
        <v>3</v>
      </c>
      <c r="R5258" s="15" t="n">
        <v>0</v>
      </c>
      <c r="S5258" s="15" t="n">
        <v>0</v>
      </c>
      <c r="T5258" s="15" t="n">
        <v>0</v>
      </c>
      <c r="U5258" s="15" t="n">
        <v>126600</v>
      </c>
      <c r="V5258">
        <f>IFERROR(VLOOKUP(D5258,Tablas_Equivalencia!$A$3:$B$8,2,FALSE),"Sin dato")</f>
        <v/>
      </c>
      <c r="W5258">
        <f>IFERROR(VLOOKUP(L5258,Tablas_Equivalencia!$D$3:$E$9,2,FALSE),"Sin dato")</f>
        <v/>
      </c>
      <c r="X5258">
        <f>IF(I5258=1,"Varón","Mujer")</f>
        <v/>
      </c>
      <c r="Y5258">
        <f>IFERROR(VLOOKUP(M5258,Tablas_Equivalencia!$G$3:$H$6,2,FALSE),"Sin dato")</f>
        <v/>
      </c>
      <c r="Z5258">
        <f>IF(J5258&lt;=24,"18-24","25-29")</f>
        <v/>
      </c>
      <c r="AA5258">
        <f>IF(M5258&lt;&gt;1,"",IF(P5258=2,1,0))</f>
        <v/>
      </c>
      <c r="AB5258">
        <f>IF(M5258&lt;&gt;1,"",IF(O5258&gt;=2,1,0))</f>
        <v/>
      </c>
      <c r="AC5258">
        <f>IF(M5258&lt;&gt;1,"",IF(OR(Q5258=999,Q5258=""),"",IF(OR(Q5258&lt;35,Q5258&gt;48),1,0)))</f>
        <v/>
      </c>
      <c r="AD5258">
        <f>IF(COUNT(AA5258:AC5258)&lt;3,"",SUM(AA5258:AC5258))</f>
        <v/>
      </c>
      <c r="AE5258">
        <f>IF(L5258&gt;=4,2,IF(L5258&gt;=2,1,0))</f>
        <v/>
      </c>
      <c r="AF5258">
        <f>IF(L5258&gt;=5,1,0)</f>
        <v/>
      </c>
      <c r="AG5258">
        <f>AE5258+AF5258</f>
        <v/>
      </c>
      <c r="AH5258" s="15">
        <f>IF(M5258&lt;&gt;1,"",IF(OR(R5258=-9,R5258=""),"",R5258))</f>
        <v/>
      </c>
      <c r="AI5258">
        <f>IF(M5258&lt;&gt;1,"",IF(OR(Q5258=999,Q5258=""),"",Q5258))</f>
        <v/>
      </c>
    </row>
    <row r="5259">
      <c r="A5259" t="inlineStr">
        <is>
          <t>TQRMNOP128403</t>
        </is>
      </c>
      <c r="B5259" t="n">
        <v>2025</v>
      </c>
      <c r="C5259" t="n">
        <v>1</v>
      </c>
      <c r="D5259" t="n">
        <v>42</v>
      </c>
      <c r="E5259" t="inlineStr">
        <is>
          <t>N</t>
        </is>
      </c>
      <c r="F5259" t="n">
        <v>27</v>
      </c>
      <c r="G5259" t="n">
        <v>979</v>
      </c>
      <c r="H5259" t="n">
        <v>2</v>
      </c>
      <c r="I5259" t="n">
        <v>1</v>
      </c>
      <c r="J5259" t="n">
        <v>26</v>
      </c>
      <c r="K5259" t="n">
        <v>1</v>
      </c>
      <c r="L5259" t="n">
        <v>5</v>
      </c>
      <c r="M5259" t="n">
        <v>1</v>
      </c>
      <c r="N5259" t="n">
        <v>2</v>
      </c>
      <c r="O5259" t="n">
        <v>2</v>
      </c>
      <c r="P5259" t="n">
        <v>2</v>
      </c>
      <c r="Q5259" t="n">
        <v>23</v>
      </c>
      <c r="R5259" s="15" t="n">
        <v>600000</v>
      </c>
      <c r="S5259" s="15" t="n">
        <v>0</v>
      </c>
      <c r="T5259" s="15" t="n">
        <v>600000</v>
      </c>
      <c r="U5259" s="15" t="n">
        <v>107100</v>
      </c>
      <c r="V5259">
        <f>IFERROR(VLOOKUP(D5259,Tablas_Equivalencia!$A$3:$B$8,2,FALSE),"Sin dato")</f>
        <v/>
      </c>
      <c r="W5259">
        <f>IFERROR(VLOOKUP(L5259,Tablas_Equivalencia!$D$3:$E$9,2,FALSE),"Sin dato")</f>
        <v/>
      </c>
      <c r="X5259">
        <f>IF(I5259=1,"Varón","Mujer")</f>
        <v/>
      </c>
      <c r="Y5259">
        <f>IFERROR(VLOOKUP(M5259,Tablas_Equivalencia!$G$3:$H$6,2,FALSE),"Sin dato")</f>
        <v/>
      </c>
      <c r="Z5259">
        <f>IF(J5259&lt;=24,"18-24","25-29")</f>
        <v/>
      </c>
      <c r="AA5259">
        <f>IF(M5259&lt;&gt;1,"",IF(P5259=2,1,0))</f>
        <v/>
      </c>
      <c r="AB5259">
        <f>IF(M5259&lt;&gt;1,"",IF(O5259&gt;=2,1,0))</f>
        <v/>
      </c>
      <c r="AC5259">
        <f>IF(M5259&lt;&gt;1,"",IF(OR(Q5259=999,Q5259=""),"",IF(OR(Q5259&lt;35,Q5259&gt;48),1,0)))</f>
        <v/>
      </c>
      <c r="AD5259">
        <f>IF(COUNT(AA5259:AC5259)&lt;3,"",SUM(AA5259:AC5259))</f>
        <v/>
      </c>
      <c r="AE5259">
        <f>IF(L5259&gt;=4,2,IF(L5259&gt;=2,1,0))</f>
        <v/>
      </c>
      <c r="AF5259">
        <f>IF(L5259&gt;=5,1,0)</f>
        <v/>
      </c>
      <c r="AG5259">
        <f>AE5259+AF5259</f>
        <v/>
      </c>
      <c r="AH5259" s="15">
        <f>IF(M5259&lt;&gt;1,"",IF(OR(R5259=-9,R5259=""),"",R5259))</f>
        <v/>
      </c>
      <c r="AI5259">
        <f>IF(M5259&lt;&gt;1,"",IF(OR(Q5259=999,Q5259=""),"",Q5259))</f>
        <v/>
      </c>
    </row>
    <row r="5260">
      <c r="A5260" t="inlineStr">
        <is>
          <t>TQRMNOP128404</t>
        </is>
      </c>
      <c r="B5260" t="n">
        <v>2025</v>
      </c>
      <c r="C5260" t="n">
        <v>1</v>
      </c>
      <c r="D5260" t="n">
        <v>1</v>
      </c>
      <c r="E5260" t="inlineStr">
        <is>
          <t>S</t>
        </is>
      </c>
      <c r="F5260" t="n">
        <v>33</v>
      </c>
      <c r="G5260" t="n">
        <v>1003</v>
      </c>
      <c r="H5260" t="n">
        <v>3</v>
      </c>
      <c r="I5260" t="n">
        <v>2</v>
      </c>
      <c r="J5260" t="n">
        <v>27</v>
      </c>
      <c r="K5260" t="n">
        <v>1</v>
      </c>
      <c r="L5260" t="n">
        <v>4</v>
      </c>
      <c r="M5260" t="n">
        <v>1</v>
      </c>
      <c r="N5260" t="n">
        <v>3</v>
      </c>
      <c r="O5260" t="n">
        <v>3</v>
      </c>
      <c r="P5260" t="n">
        <v>2</v>
      </c>
      <c r="Q5260" t="n">
        <v>19</v>
      </c>
      <c r="R5260" s="15" t="n">
        <v>299000</v>
      </c>
      <c r="S5260" s="15" t="n">
        <v>0</v>
      </c>
      <c r="T5260" s="15" t="n">
        <v>299000</v>
      </c>
      <c r="U5260" s="15" t="n">
        <v>104700</v>
      </c>
      <c r="V5260">
        <f>IFERROR(VLOOKUP(D5260,Tablas_Equivalencia!$A$3:$B$8,2,FALSE),"Sin dato")</f>
        <v/>
      </c>
      <c r="W5260">
        <f>IFERROR(VLOOKUP(L5260,Tablas_Equivalencia!$D$3:$E$9,2,FALSE),"Sin dato")</f>
        <v/>
      </c>
      <c r="X5260">
        <f>IF(I5260=1,"Varón","Mujer")</f>
        <v/>
      </c>
      <c r="Y5260">
        <f>IFERROR(VLOOKUP(M5260,Tablas_Equivalencia!$G$3:$H$6,2,FALSE),"Sin dato")</f>
        <v/>
      </c>
      <c r="Z5260">
        <f>IF(J5260&lt;=24,"18-24","25-29")</f>
        <v/>
      </c>
      <c r="AA5260">
        <f>IF(M5260&lt;&gt;1,"",IF(P5260=2,1,0))</f>
        <v/>
      </c>
      <c r="AB5260">
        <f>IF(M5260&lt;&gt;1,"",IF(O5260&gt;=2,1,0))</f>
        <v/>
      </c>
      <c r="AC5260">
        <f>IF(M5260&lt;&gt;1,"",IF(OR(Q5260=999,Q5260=""),"",IF(OR(Q5260&lt;35,Q5260&gt;48),1,0)))</f>
        <v/>
      </c>
      <c r="AD5260">
        <f>IF(COUNT(AA5260:AC5260)&lt;3,"",SUM(AA5260:AC5260))</f>
        <v/>
      </c>
      <c r="AE5260">
        <f>IF(L5260&gt;=4,2,IF(L5260&gt;=2,1,0))</f>
        <v/>
      </c>
      <c r="AF5260">
        <f>IF(L5260&gt;=5,1,0)</f>
        <v/>
      </c>
      <c r="AG5260">
        <f>AE5260+AF5260</f>
        <v/>
      </c>
      <c r="AH5260" s="15">
        <f>IF(M5260&lt;&gt;1,"",IF(OR(R5260=-9,R5260=""),"",R5260))</f>
        <v/>
      </c>
      <c r="AI5260">
        <f>IF(M5260&lt;&gt;1,"",IF(OR(Q5260=999,Q5260=""),"",Q5260))</f>
        <v/>
      </c>
    </row>
    <row r="5261">
      <c r="A5261" t="inlineStr">
        <is>
          <t>TQRMNOP128405</t>
        </is>
      </c>
      <c r="B5261" t="n">
        <v>2025</v>
      </c>
      <c r="C5261" t="n">
        <v>1</v>
      </c>
      <c r="D5261" t="n">
        <v>40</v>
      </c>
      <c r="E5261" t="inlineStr">
        <is>
          <t>S</t>
        </is>
      </c>
      <c r="F5261" t="n">
        <v>7</v>
      </c>
      <c r="G5261" t="n">
        <v>565</v>
      </c>
      <c r="H5261" t="n">
        <v>10</v>
      </c>
      <c r="I5261" t="n">
        <v>1</v>
      </c>
      <c r="J5261" t="n">
        <v>20</v>
      </c>
      <c r="K5261" t="n">
        <v>1</v>
      </c>
      <c r="L5261" t="n">
        <v>4</v>
      </c>
      <c r="M5261" t="n">
        <v>2</v>
      </c>
      <c r="R5261" s="15" t="n">
        <v>0</v>
      </c>
      <c r="S5261" s="15" t="n">
        <v>0</v>
      </c>
      <c r="T5261" s="15" t="n">
        <v>0</v>
      </c>
      <c r="U5261" s="15" t="n">
        <v>125200</v>
      </c>
      <c r="V5261">
        <f>IFERROR(VLOOKUP(D5261,Tablas_Equivalencia!$A$3:$B$8,2,FALSE),"Sin dato")</f>
        <v/>
      </c>
      <c r="W5261">
        <f>IFERROR(VLOOKUP(L5261,Tablas_Equivalencia!$D$3:$E$9,2,FALSE),"Sin dato")</f>
        <v/>
      </c>
      <c r="X5261">
        <f>IF(I5261=1,"Varón","Mujer")</f>
        <v/>
      </c>
      <c r="Y5261">
        <f>IFERROR(VLOOKUP(M5261,Tablas_Equivalencia!$G$3:$H$6,2,FALSE),"Sin dato")</f>
        <v/>
      </c>
      <c r="Z5261">
        <f>IF(J5261&lt;=24,"18-24","25-29")</f>
        <v/>
      </c>
      <c r="AA5261">
        <f>IF(M5261&lt;&gt;1,"",IF(P5261=2,1,0))</f>
        <v/>
      </c>
      <c r="AB5261">
        <f>IF(M5261&lt;&gt;1,"",IF(O5261&gt;=2,1,0))</f>
        <v/>
      </c>
      <c r="AC5261">
        <f>IF(M5261&lt;&gt;1,"",IF(OR(Q5261=999,Q5261=""),"",IF(OR(Q5261&lt;35,Q5261&gt;48),1,0)))</f>
        <v/>
      </c>
      <c r="AD5261">
        <f>IF(COUNT(AA5261:AC5261)&lt;3,"",SUM(AA5261:AC5261))</f>
        <v/>
      </c>
      <c r="AE5261">
        <f>IF(L5261&gt;=4,2,IF(L5261&gt;=2,1,0))</f>
        <v/>
      </c>
      <c r="AF5261">
        <f>IF(L5261&gt;=5,1,0)</f>
        <v/>
      </c>
      <c r="AG5261">
        <f>AE5261+AF5261</f>
        <v/>
      </c>
      <c r="AH5261" s="15">
        <f>IF(M5261&lt;&gt;1,"",IF(OR(R5261=-9,R5261=""),"",R5261))</f>
        <v/>
      </c>
      <c r="AI5261">
        <f>IF(M5261&lt;&gt;1,"",IF(OR(Q5261=999,Q5261=""),"",Q5261))</f>
        <v/>
      </c>
    </row>
    <row r="5262">
      <c r="A5262" t="inlineStr">
        <is>
          <t>TQRMNOP128406</t>
        </is>
      </c>
      <c r="B5262" t="n">
        <v>2025</v>
      </c>
      <c r="C5262" t="n">
        <v>1</v>
      </c>
      <c r="D5262" t="n">
        <v>40</v>
      </c>
      <c r="E5262" t="inlineStr">
        <is>
          <t>N</t>
        </is>
      </c>
      <c r="F5262" t="n">
        <v>22</v>
      </c>
      <c r="G5262" t="n">
        <v>1339</v>
      </c>
      <c r="H5262" t="n">
        <v>1</v>
      </c>
      <c r="I5262" t="n">
        <v>1</v>
      </c>
      <c r="J5262" t="n">
        <v>23</v>
      </c>
      <c r="K5262" t="n">
        <v>2</v>
      </c>
      <c r="L5262" t="n">
        <v>4</v>
      </c>
      <c r="M5262" t="n">
        <v>1</v>
      </c>
      <c r="N5262" t="n">
        <v>3</v>
      </c>
      <c r="O5262" t="n">
        <v>1</v>
      </c>
      <c r="P5262" t="n">
        <v>1</v>
      </c>
      <c r="Q5262" t="n">
        <v>63</v>
      </c>
      <c r="R5262" s="15" t="n">
        <v>-9</v>
      </c>
      <c r="S5262" s="15" t="n">
        <v>0</v>
      </c>
      <c r="T5262" s="15" t="n">
        <v>0</v>
      </c>
      <c r="U5262" s="15" t="n">
        <v>223000</v>
      </c>
      <c r="V5262">
        <f>IFERROR(VLOOKUP(D5262,Tablas_Equivalencia!$A$3:$B$8,2,FALSE),"Sin dato")</f>
        <v/>
      </c>
      <c r="W5262">
        <f>IFERROR(VLOOKUP(L5262,Tablas_Equivalencia!$D$3:$E$9,2,FALSE),"Sin dato")</f>
        <v/>
      </c>
      <c r="X5262">
        <f>IF(I5262=1,"Varón","Mujer")</f>
        <v/>
      </c>
      <c r="Y5262">
        <f>IFERROR(VLOOKUP(M5262,Tablas_Equivalencia!$G$3:$H$6,2,FALSE),"Sin dato")</f>
        <v/>
      </c>
      <c r="Z5262">
        <f>IF(J5262&lt;=24,"18-24","25-29")</f>
        <v/>
      </c>
      <c r="AA5262">
        <f>IF(M5262&lt;&gt;1,"",IF(P5262=2,1,0))</f>
        <v/>
      </c>
      <c r="AB5262">
        <f>IF(M5262&lt;&gt;1,"",IF(O5262&gt;=2,1,0))</f>
        <v/>
      </c>
      <c r="AC5262">
        <f>IF(M5262&lt;&gt;1,"",IF(OR(Q5262=999,Q5262=""),"",IF(OR(Q5262&lt;35,Q5262&gt;48),1,0)))</f>
        <v/>
      </c>
      <c r="AD5262">
        <f>IF(COUNT(AA5262:AC5262)&lt;3,"",SUM(AA5262:AC5262))</f>
        <v/>
      </c>
      <c r="AE5262">
        <f>IF(L5262&gt;=4,2,IF(L5262&gt;=2,1,0))</f>
        <v/>
      </c>
      <c r="AF5262">
        <f>IF(L5262&gt;=5,1,0)</f>
        <v/>
      </c>
      <c r="AG5262">
        <f>AE5262+AF5262</f>
        <v/>
      </c>
      <c r="AH5262" s="15">
        <f>IF(M5262&lt;&gt;1,"",IF(OR(R5262=-9,R5262=""),"",R5262))</f>
        <v/>
      </c>
      <c r="AI5262">
        <f>IF(M5262&lt;&gt;1,"",IF(OR(Q5262=999,Q5262=""),"",Q5262))</f>
        <v/>
      </c>
    </row>
    <row r="5263">
      <c r="A5263" t="inlineStr">
        <is>
          <t>TQRMNOP128407</t>
        </is>
      </c>
      <c r="B5263" t="n">
        <v>2025</v>
      </c>
      <c r="C5263" t="n">
        <v>1</v>
      </c>
      <c r="D5263" t="n">
        <v>42</v>
      </c>
      <c r="E5263" t="inlineStr">
        <is>
          <t>N</t>
        </is>
      </c>
      <c r="F5263" t="n">
        <v>27</v>
      </c>
      <c r="G5263" t="n">
        <v>1069</v>
      </c>
      <c r="H5263" t="n">
        <v>1</v>
      </c>
      <c r="I5263" t="n">
        <v>2</v>
      </c>
      <c r="J5263" t="n">
        <v>19</v>
      </c>
      <c r="K5263" t="n">
        <v>2</v>
      </c>
      <c r="L5263" t="n">
        <v>5</v>
      </c>
      <c r="M5263" t="n">
        <v>3</v>
      </c>
      <c r="R5263" s="15" t="n">
        <v>0</v>
      </c>
      <c r="S5263" s="15" t="n">
        <v>0</v>
      </c>
      <c r="T5263" s="15" t="n">
        <v>0</v>
      </c>
      <c r="U5263" s="15" t="n">
        <v>143100</v>
      </c>
      <c r="V5263">
        <f>IFERROR(VLOOKUP(D5263,Tablas_Equivalencia!$A$3:$B$8,2,FALSE),"Sin dato")</f>
        <v/>
      </c>
      <c r="W5263">
        <f>IFERROR(VLOOKUP(L5263,Tablas_Equivalencia!$D$3:$E$9,2,FALSE),"Sin dato")</f>
        <v/>
      </c>
      <c r="X5263">
        <f>IF(I5263=1,"Varón","Mujer")</f>
        <v/>
      </c>
      <c r="Y5263">
        <f>IFERROR(VLOOKUP(M5263,Tablas_Equivalencia!$G$3:$H$6,2,FALSE),"Sin dato")</f>
        <v/>
      </c>
      <c r="Z5263">
        <f>IF(J5263&lt;=24,"18-24","25-29")</f>
        <v/>
      </c>
      <c r="AA5263">
        <f>IF(M5263&lt;&gt;1,"",IF(P5263=2,1,0))</f>
        <v/>
      </c>
      <c r="AB5263">
        <f>IF(M5263&lt;&gt;1,"",IF(O5263&gt;=2,1,0))</f>
        <v/>
      </c>
      <c r="AC5263">
        <f>IF(M5263&lt;&gt;1,"",IF(OR(Q5263=999,Q5263=""),"",IF(OR(Q5263&lt;35,Q5263&gt;48),1,0)))</f>
        <v/>
      </c>
      <c r="AD5263">
        <f>IF(COUNT(AA5263:AC5263)&lt;3,"",SUM(AA5263:AC5263))</f>
        <v/>
      </c>
      <c r="AE5263">
        <f>IF(L5263&gt;=4,2,IF(L5263&gt;=2,1,0))</f>
        <v/>
      </c>
      <c r="AF5263">
        <f>IF(L5263&gt;=5,1,0)</f>
        <v/>
      </c>
      <c r="AG5263">
        <f>AE5263+AF5263</f>
        <v/>
      </c>
      <c r="AH5263" s="15">
        <f>IF(M5263&lt;&gt;1,"",IF(OR(R5263=-9,R5263=""),"",R5263))</f>
        <v/>
      </c>
      <c r="AI5263">
        <f>IF(M5263&lt;&gt;1,"",IF(OR(Q5263=999,Q5263=""),"",Q5263))</f>
        <v/>
      </c>
    </row>
    <row r="5264">
      <c r="A5264" t="inlineStr">
        <is>
          <t>TQRMNOP128415</t>
        </is>
      </c>
      <c r="B5264" t="n">
        <v>2025</v>
      </c>
      <c r="C5264" t="n">
        <v>1</v>
      </c>
      <c r="D5264" t="n">
        <v>40</v>
      </c>
      <c r="E5264" t="inlineStr">
        <is>
          <t>S</t>
        </is>
      </c>
      <c r="F5264" t="n">
        <v>7</v>
      </c>
      <c r="G5264" t="n">
        <v>914</v>
      </c>
      <c r="H5264" t="n">
        <v>3</v>
      </c>
      <c r="I5264" t="n">
        <v>1</v>
      </c>
      <c r="J5264" t="n">
        <v>28</v>
      </c>
      <c r="K5264" t="n">
        <v>2</v>
      </c>
      <c r="L5264" t="n">
        <v>6</v>
      </c>
      <c r="M5264" t="n">
        <v>1</v>
      </c>
      <c r="N5264" t="n">
        <v>4</v>
      </c>
      <c r="O5264" t="n">
        <v>2</v>
      </c>
      <c r="P5264" t="n">
        <v>2</v>
      </c>
      <c r="Q5264" t="n">
        <v>17</v>
      </c>
      <c r="R5264" s="15" t="n">
        <v>972000</v>
      </c>
      <c r="S5264" s="15" t="n">
        <v>0</v>
      </c>
      <c r="T5264" s="15" t="n">
        <v>972000</v>
      </c>
      <c r="U5264" s="15" t="n">
        <v>151800</v>
      </c>
      <c r="V5264">
        <f>IFERROR(VLOOKUP(D5264,Tablas_Equivalencia!$A$3:$B$8,2,FALSE),"Sin dato")</f>
        <v/>
      </c>
      <c r="W5264">
        <f>IFERROR(VLOOKUP(L5264,Tablas_Equivalencia!$D$3:$E$9,2,FALSE),"Sin dato")</f>
        <v/>
      </c>
      <c r="X5264">
        <f>IF(I5264=1,"Varón","Mujer")</f>
        <v/>
      </c>
      <c r="Y5264">
        <f>IFERROR(VLOOKUP(M5264,Tablas_Equivalencia!$G$3:$H$6,2,FALSE),"Sin dato")</f>
        <v/>
      </c>
      <c r="Z5264">
        <f>IF(J5264&lt;=24,"18-24","25-29")</f>
        <v/>
      </c>
      <c r="AA5264">
        <f>IF(M5264&lt;&gt;1,"",IF(P5264=2,1,0))</f>
        <v/>
      </c>
      <c r="AB5264">
        <f>IF(M5264&lt;&gt;1,"",IF(O5264&gt;=2,1,0))</f>
        <v/>
      </c>
      <c r="AC5264">
        <f>IF(M5264&lt;&gt;1,"",IF(OR(Q5264=999,Q5264=""),"",IF(OR(Q5264&lt;35,Q5264&gt;48),1,0)))</f>
        <v/>
      </c>
      <c r="AD5264">
        <f>IF(COUNT(AA5264:AC5264)&lt;3,"",SUM(AA5264:AC5264))</f>
        <v/>
      </c>
      <c r="AE5264">
        <f>IF(L5264&gt;=4,2,IF(L5264&gt;=2,1,0))</f>
        <v/>
      </c>
      <c r="AF5264">
        <f>IF(L5264&gt;=5,1,0)</f>
        <v/>
      </c>
      <c r="AG5264">
        <f>AE5264+AF5264</f>
        <v/>
      </c>
      <c r="AH5264" s="15">
        <f>IF(M5264&lt;&gt;1,"",IF(OR(R5264=-9,R5264=""),"",R5264))</f>
        <v/>
      </c>
      <c r="AI5264">
        <f>IF(M5264&lt;&gt;1,"",IF(OR(Q5264=999,Q5264=""),"",Q5264))</f>
        <v/>
      </c>
    </row>
    <row r="5265">
      <c r="A5265" t="inlineStr">
        <is>
          <t>TQRMNOP128417</t>
        </is>
      </c>
      <c r="B5265" t="n">
        <v>2025</v>
      </c>
      <c r="C5265" t="n">
        <v>1</v>
      </c>
      <c r="D5265" t="n">
        <v>1</v>
      </c>
      <c r="E5265" t="inlineStr">
        <is>
          <t>S</t>
        </is>
      </c>
      <c r="F5265" t="n">
        <v>32</v>
      </c>
      <c r="G5265" t="n">
        <v>121</v>
      </c>
      <c r="H5265" t="n">
        <v>3</v>
      </c>
      <c r="I5265" t="n">
        <v>1</v>
      </c>
      <c r="J5265" t="n">
        <v>22</v>
      </c>
      <c r="K5265" t="n">
        <v>1</v>
      </c>
      <c r="L5265" t="n">
        <v>5</v>
      </c>
      <c r="M5265" t="n">
        <v>1</v>
      </c>
      <c r="N5265" t="n">
        <v>4</v>
      </c>
      <c r="O5265" t="n">
        <v>3</v>
      </c>
      <c r="P5265" t="n">
        <v>2</v>
      </c>
      <c r="Q5265" t="n">
        <v>48</v>
      </c>
      <c r="R5265" s="15" t="n">
        <v>674000</v>
      </c>
      <c r="S5265" s="15" t="n">
        <v>0</v>
      </c>
      <c r="T5265" s="15" t="n">
        <v>674000</v>
      </c>
      <c r="U5265" s="15" t="n">
        <v>221100</v>
      </c>
      <c r="V5265">
        <f>IFERROR(VLOOKUP(D5265,Tablas_Equivalencia!$A$3:$B$8,2,FALSE),"Sin dato")</f>
        <v/>
      </c>
      <c r="W5265">
        <f>IFERROR(VLOOKUP(L5265,Tablas_Equivalencia!$D$3:$E$9,2,FALSE),"Sin dato")</f>
        <v/>
      </c>
      <c r="X5265">
        <f>IF(I5265=1,"Varón","Mujer")</f>
        <v/>
      </c>
      <c r="Y5265">
        <f>IFERROR(VLOOKUP(M5265,Tablas_Equivalencia!$G$3:$H$6,2,FALSE),"Sin dato")</f>
        <v/>
      </c>
      <c r="Z5265">
        <f>IF(J5265&lt;=24,"18-24","25-29")</f>
        <v/>
      </c>
      <c r="AA5265">
        <f>IF(M5265&lt;&gt;1,"",IF(P5265=2,1,0))</f>
        <v/>
      </c>
      <c r="AB5265">
        <f>IF(M5265&lt;&gt;1,"",IF(O5265&gt;=2,1,0))</f>
        <v/>
      </c>
      <c r="AC5265">
        <f>IF(M5265&lt;&gt;1,"",IF(OR(Q5265=999,Q5265=""),"",IF(OR(Q5265&lt;35,Q5265&gt;48),1,0)))</f>
        <v/>
      </c>
      <c r="AD5265">
        <f>IF(COUNT(AA5265:AC5265)&lt;3,"",SUM(AA5265:AC5265))</f>
        <v/>
      </c>
      <c r="AE5265">
        <f>IF(L5265&gt;=4,2,IF(L5265&gt;=2,1,0))</f>
        <v/>
      </c>
      <c r="AF5265">
        <f>IF(L5265&gt;=5,1,0)</f>
        <v/>
      </c>
      <c r="AG5265">
        <f>AE5265+AF5265</f>
        <v/>
      </c>
      <c r="AH5265" s="15">
        <f>IF(M5265&lt;&gt;1,"",IF(OR(R5265=-9,R5265=""),"",R5265))</f>
        <v/>
      </c>
      <c r="AI5265">
        <f>IF(M5265&lt;&gt;1,"",IF(OR(Q5265=999,Q5265=""),"",Q5265))</f>
        <v/>
      </c>
    </row>
    <row r="5266">
      <c r="A5266" t="inlineStr">
        <is>
          <t>TQRMNOP128423</t>
        </is>
      </c>
      <c r="B5266" t="n">
        <v>2025</v>
      </c>
      <c r="C5266" t="n">
        <v>1</v>
      </c>
      <c r="D5266" t="n">
        <v>43</v>
      </c>
      <c r="E5266" t="inlineStr">
        <is>
          <t>S</t>
        </is>
      </c>
      <c r="F5266" t="n">
        <v>36</v>
      </c>
      <c r="G5266" t="n">
        <v>1131</v>
      </c>
      <c r="H5266" t="n">
        <v>3</v>
      </c>
      <c r="I5266" t="n">
        <v>1</v>
      </c>
      <c r="J5266" t="n">
        <v>28</v>
      </c>
      <c r="K5266" t="n">
        <v>2</v>
      </c>
      <c r="L5266" t="n">
        <v>4</v>
      </c>
      <c r="M5266" t="n">
        <v>1</v>
      </c>
      <c r="N5266" t="n">
        <v>2</v>
      </c>
      <c r="O5266" t="n">
        <v>2</v>
      </c>
      <c r="P5266" t="n">
        <v>2</v>
      </c>
      <c r="Q5266" t="n">
        <v>2</v>
      </c>
      <c r="R5266" s="15" t="n">
        <v>257000</v>
      </c>
      <c r="S5266" s="15" t="n">
        <v>129000</v>
      </c>
      <c r="T5266" s="15" t="n">
        <v>386000</v>
      </c>
      <c r="U5266" s="15" t="n">
        <v>97700</v>
      </c>
      <c r="V5266">
        <f>IFERROR(VLOOKUP(D5266,Tablas_Equivalencia!$A$3:$B$8,2,FALSE),"Sin dato")</f>
        <v/>
      </c>
      <c r="W5266">
        <f>IFERROR(VLOOKUP(L5266,Tablas_Equivalencia!$D$3:$E$9,2,FALSE),"Sin dato")</f>
        <v/>
      </c>
      <c r="X5266">
        <f>IF(I5266=1,"Varón","Mujer")</f>
        <v/>
      </c>
      <c r="Y5266">
        <f>IFERROR(VLOOKUP(M5266,Tablas_Equivalencia!$G$3:$H$6,2,FALSE),"Sin dato")</f>
        <v/>
      </c>
      <c r="Z5266">
        <f>IF(J5266&lt;=24,"18-24","25-29")</f>
        <v/>
      </c>
      <c r="AA5266">
        <f>IF(M5266&lt;&gt;1,"",IF(P5266=2,1,0))</f>
        <v/>
      </c>
      <c r="AB5266">
        <f>IF(M5266&lt;&gt;1,"",IF(O5266&gt;=2,1,0))</f>
        <v/>
      </c>
      <c r="AC5266">
        <f>IF(M5266&lt;&gt;1,"",IF(OR(Q5266=999,Q5266=""),"",IF(OR(Q5266&lt;35,Q5266&gt;48),1,0)))</f>
        <v/>
      </c>
      <c r="AD5266">
        <f>IF(COUNT(AA5266:AC5266)&lt;3,"",SUM(AA5266:AC5266))</f>
        <v/>
      </c>
      <c r="AE5266">
        <f>IF(L5266&gt;=4,2,IF(L5266&gt;=2,1,0))</f>
        <v/>
      </c>
      <c r="AF5266">
        <f>IF(L5266&gt;=5,1,0)</f>
        <v/>
      </c>
      <c r="AG5266">
        <f>AE5266+AF5266</f>
        <v/>
      </c>
      <c r="AH5266" s="15">
        <f>IF(M5266&lt;&gt;1,"",IF(OR(R5266=-9,R5266=""),"",R5266))</f>
        <v/>
      </c>
      <c r="AI5266">
        <f>IF(M5266&lt;&gt;1,"",IF(OR(Q5266=999,Q5266=""),"",Q5266))</f>
        <v/>
      </c>
    </row>
    <row r="5267">
      <c r="A5267" t="inlineStr">
        <is>
          <t>TQRMNOP128428</t>
        </is>
      </c>
      <c r="B5267" t="n">
        <v>2025</v>
      </c>
      <c r="C5267" t="n">
        <v>1</v>
      </c>
      <c r="D5267" t="n">
        <v>41</v>
      </c>
      <c r="E5267" t="inlineStr">
        <is>
          <t>N</t>
        </is>
      </c>
      <c r="F5267" t="n">
        <v>12</v>
      </c>
      <c r="G5267" t="n">
        <v>797</v>
      </c>
      <c r="H5267" t="n">
        <v>10</v>
      </c>
      <c r="I5267" t="n">
        <v>1</v>
      </c>
      <c r="J5267" t="n">
        <v>23</v>
      </c>
      <c r="K5267" t="n">
        <v>2</v>
      </c>
      <c r="L5267" t="n">
        <v>3</v>
      </c>
      <c r="M5267" t="n">
        <v>3</v>
      </c>
      <c r="R5267" s="15" t="n">
        <v>0</v>
      </c>
      <c r="S5267" s="15" t="n">
        <v>0</v>
      </c>
      <c r="T5267" s="15" t="n">
        <v>0</v>
      </c>
      <c r="U5267" s="15" t="n">
        <v>622500</v>
      </c>
      <c r="V5267">
        <f>IFERROR(VLOOKUP(D5267,Tablas_Equivalencia!$A$3:$B$8,2,FALSE),"Sin dato")</f>
        <v/>
      </c>
      <c r="W5267">
        <f>IFERROR(VLOOKUP(L5267,Tablas_Equivalencia!$D$3:$E$9,2,FALSE),"Sin dato")</f>
        <v/>
      </c>
      <c r="X5267">
        <f>IF(I5267=1,"Varón","Mujer")</f>
        <v/>
      </c>
      <c r="Y5267">
        <f>IFERROR(VLOOKUP(M5267,Tablas_Equivalencia!$G$3:$H$6,2,FALSE),"Sin dato")</f>
        <v/>
      </c>
      <c r="Z5267">
        <f>IF(J5267&lt;=24,"18-24","25-29")</f>
        <v/>
      </c>
      <c r="AA5267">
        <f>IF(M5267&lt;&gt;1,"",IF(P5267=2,1,0))</f>
        <v/>
      </c>
      <c r="AB5267">
        <f>IF(M5267&lt;&gt;1,"",IF(O5267&gt;=2,1,0))</f>
        <v/>
      </c>
      <c r="AC5267">
        <f>IF(M5267&lt;&gt;1,"",IF(OR(Q5267=999,Q5267=""),"",IF(OR(Q5267&lt;35,Q5267&gt;48),1,0)))</f>
        <v/>
      </c>
      <c r="AD5267">
        <f>IF(COUNT(AA5267:AC5267)&lt;3,"",SUM(AA5267:AC5267))</f>
        <v/>
      </c>
      <c r="AE5267">
        <f>IF(L5267&gt;=4,2,IF(L5267&gt;=2,1,0))</f>
        <v/>
      </c>
      <c r="AF5267">
        <f>IF(L5267&gt;=5,1,0)</f>
        <v/>
      </c>
      <c r="AG5267">
        <f>AE5267+AF5267</f>
        <v/>
      </c>
      <c r="AH5267" s="15">
        <f>IF(M5267&lt;&gt;1,"",IF(OR(R5267=-9,R5267=""),"",R5267))</f>
        <v/>
      </c>
      <c r="AI5267">
        <f>IF(M5267&lt;&gt;1,"",IF(OR(Q5267=999,Q5267=""),"",Q5267))</f>
        <v/>
      </c>
    </row>
    <row r="5268">
      <c r="A5268" t="inlineStr">
        <is>
          <t>TQRMNOP128433</t>
        </is>
      </c>
      <c r="B5268" t="n">
        <v>2025</v>
      </c>
      <c r="C5268" t="n">
        <v>1</v>
      </c>
      <c r="D5268" t="n">
        <v>1</v>
      </c>
      <c r="E5268" t="inlineStr">
        <is>
          <t>S</t>
        </is>
      </c>
      <c r="F5268" t="n">
        <v>32</v>
      </c>
      <c r="G5268" t="n">
        <v>1518</v>
      </c>
      <c r="H5268" t="n">
        <v>3</v>
      </c>
      <c r="I5268" t="n">
        <v>2</v>
      </c>
      <c r="J5268" t="n">
        <v>18</v>
      </c>
      <c r="K5268" t="n">
        <v>2</v>
      </c>
      <c r="L5268" t="n">
        <v>4</v>
      </c>
      <c r="M5268" t="n">
        <v>1</v>
      </c>
      <c r="N5268" t="n">
        <v>3</v>
      </c>
      <c r="O5268" t="n">
        <v>2</v>
      </c>
      <c r="P5268" t="n">
        <v>2</v>
      </c>
      <c r="Q5268" t="n">
        <v>24</v>
      </c>
      <c r="R5268" s="15" t="n">
        <v>278000</v>
      </c>
      <c r="S5268" s="15" t="n">
        <v>0</v>
      </c>
      <c r="T5268" s="15" t="n">
        <v>278000</v>
      </c>
      <c r="U5268" s="15" t="n">
        <v>411600</v>
      </c>
      <c r="V5268">
        <f>IFERROR(VLOOKUP(D5268,Tablas_Equivalencia!$A$3:$B$8,2,FALSE),"Sin dato")</f>
        <v/>
      </c>
      <c r="W5268">
        <f>IFERROR(VLOOKUP(L5268,Tablas_Equivalencia!$D$3:$E$9,2,FALSE),"Sin dato")</f>
        <v/>
      </c>
      <c r="X5268">
        <f>IF(I5268=1,"Varón","Mujer")</f>
        <v/>
      </c>
      <c r="Y5268">
        <f>IFERROR(VLOOKUP(M5268,Tablas_Equivalencia!$G$3:$H$6,2,FALSE),"Sin dato")</f>
        <v/>
      </c>
      <c r="Z5268">
        <f>IF(J5268&lt;=24,"18-24","25-29")</f>
        <v/>
      </c>
      <c r="AA5268">
        <f>IF(M5268&lt;&gt;1,"",IF(P5268=2,1,0))</f>
        <v/>
      </c>
      <c r="AB5268">
        <f>IF(M5268&lt;&gt;1,"",IF(O5268&gt;=2,1,0))</f>
        <v/>
      </c>
      <c r="AC5268">
        <f>IF(M5268&lt;&gt;1,"",IF(OR(Q5268=999,Q5268=""),"",IF(OR(Q5268&lt;35,Q5268&gt;48),1,0)))</f>
        <v/>
      </c>
      <c r="AD5268">
        <f>IF(COUNT(AA5268:AC5268)&lt;3,"",SUM(AA5268:AC5268))</f>
        <v/>
      </c>
      <c r="AE5268">
        <f>IF(L5268&gt;=4,2,IF(L5268&gt;=2,1,0))</f>
        <v/>
      </c>
      <c r="AF5268">
        <f>IF(L5268&gt;=5,1,0)</f>
        <v/>
      </c>
      <c r="AG5268">
        <f>AE5268+AF5268</f>
        <v/>
      </c>
      <c r="AH5268" s="15">
        <f>IF(M5268&lt;&gt;1,"",IF(OR(R5268=-9,R5268=""),"",R5268))</f>
        <v/>
      </c>
      <c r="AI5268">
        <f>IF(M5268&lt;&gt;1,"",IF(OR(Q5268=999,Q5268=""),"",Q5268))</f>
        <v/>
      </c>
    </row>
    <row r="5269">
      <c r="A5269" t="inlineStr">
        <is>
          <t>TQRMNOP128437</t>
        </is>
      </c>
      <c r="B5269" t="n">
        <v>2025</v>
      </c>
      <c r="C5269" t="n">
        <v>1</v>
      </c>
      <c r="D5269" t="n">
        <v>43</v>
      </c>
      <c r="E5269" t="inlineStr">
        <is>
          <t>S</t>
        </is>
      </c>
      <c r="F5269" t="n">
        <v>30</v>
      </c>
      <c r="G5269" t="n">
        <v>410</v>
      </c>
      <c r="H5269" t="n">
        <v>1</v>
      </c>
      <c r="I5269" t="n">
        <v>1</v>
      </c>
      <c r="J5269" t="n">
        <v>21</v>
      </c>
      <c r="K5269" t="n">
        <v>2</v>
      </c>
      <c r="L5269" t="n">
        <v>4</v>
      </c>
      <c r="M5269" t="n">
        <v>3</v>
      </c>
      <c r="R5269" s="15" t="n">
        <v>0</v>
      </c>
      <c r="S5269" s="15" t="n">
        <v>119000</v>
      </c>
      <c r="T5269" s="15" t="n">
        <v>119000</v>
      </c>
      <c r="U5269" s="15" t="n">
        <v>193600</v>
      </c>
      <c r="V5269">
        <f>IFERROR(VLOOKUP(D5269,Tablas_Equivalencia!$A$3:$B$8,2,FALSE),"Sin dato")</f>
        <v/>
      </c>
      <c r="W5269">
        <f>IFERROR(VLOOKUP(L5269,Tablas_Equivalencia!$D$3:$E$9,2,FALSE),"Sin dato")</f>
        <v/>
      </c>
      <c r="X5269">
        <f>IF(I5269=1,"Varón","Mujer")</f>
        <v/>
      </c>
      <c r="Y5269">
        <f>IFERROR(VLOOKUP(M5269,Tablas_Equivalencia!$G$3:$H$6,2,FALSE),"Sin dato")</f>
        <v/>
      </c>
      <c r="Z5269">
        <f>IF(J5269&lt;=24,"18-24","25-29")</f>
        <v/>
      </c>
      <c r="AA5269">
        <f>IF(M5269&lt;&gt;1,"",IF(P5269=2,1,0))</f>
        <v/>
      </c>
      <c r="AB5269">
        <f>IF(M5269&lt;&gt;1,"",IF(O5269&gt;=2,1,0))</f>
        <v/>
      </c>
      <c r="AC5269">
        <f>IF(M5269&lt;&gt;1,"",IF(OR(Q5269=999,Q5269=""),"",IF(OR(Q5269&lt;35,Q5269&gt;48),1,0)))</f>
        <v/>
      </c>
      <c r="AD5269">
        <f>IF(COUNT(AA5269:AC5269)&lt;3,"",SUM(AA5269:AC5269))</f>
        <v/>
      </c>
      <c r="AE5269">
        <f>IF(L5269&gt;=4,2,IF(L5269&gt;=2,1,0))</f>
        <v/>
      </c>
      <c r="AF5269">
        <f>IF(L5269&gt;=5,1,0)</f>
        <v/>
      </c>
      <c r="AG5269">
        <f>AE5269+AF5269</f>
        <v/>
      </c>
      <c r="AH5269" s="15">
        <f>IF(M5269&lt;&gt;1,"",IF(OR(R5269=-9,R5269=""),"",R5269))</f>
        <v/>
      </c>
      <c r="AI5269">
        <f>IF(M5269&lt;&gt;1,"",IF(OR(Q5269=999,Q5269=""),"",Q5269))</f>
        <v/>
      </c>
    </row>
    <row r="5270">
      <c r="A5270" t="inlineStr">
        <is>
          <t>TQRMNOP128443</t>
        </is>
      </c>
      <c r="B5270" t="n">
        <v>2025</v>
      </c>
      <c r="C5270" t="n">
        <v>1</v>
      </c>
      <c r="D5270" t="n">
        <v>42</v>
      </c>
      <c r="E5270" t="inlineStr">
        <is>
          <t>N</t>
        </is>
      </c>
      <c r="F5270" t="n">
        <v>25</v>
      </c>
      <c r="G5270" t="n">
        <v>1174</v>
      </c>
      <c r="H5270" t="n">
        <v>3</v>
      </c>
      <c r="I5270" t="n">
        <v>2</v>
      </c>
      <c r="J5270" t="n">
        <v>20</v>
      </c>
      <c r="K5270" t="n">
        <v>2</v>
      </c>
      <c r="L5270" t="n">
        <v>4</v>
      </c>
      <c r="M5270" t="n">
        <v>1</v>
      </c>
      <c r="N5270" t="n">
        <v>3</v>
      </c>
      <c r="O5270" t="n">
        <v>1</v>
      </c>
      <c r="P5270" t="n">
        <v>2</v>
      </c>
      <c r="Q5270" t="n">
        <v>30</v>
      </c>
      <c r="R5270" s="15" t="n">
        <v>642000</v>
      </c>
      <c r="S5270" s="15" t="n">
        <v>0</v>
      </c>
      <c r="T5270" s="15" t="n">
        <v>642000</v>
      </c>
      <c r="U5270" s="15" t="n">
        <v>37000</v>
      </c>
      <c r="V5270">
        <f>IFERROR(VLOOKUP(D5270,Tablas_Equivalencia!$A$3:$B$8,2,FALSE),"Sin dato")</f>
        <v/>
      </c>
      <c r="W5270">
        <f>IFERROR(VLOOKUP(L5270,Tablas_Equivalencia!$D$3:$E$9,2,FALSE),"Sin dato")</f>
        <v/>
      </c>
      <c r="X5270">
        <f>IF(I5270=1,"Varón","Mujer")</f>
        <v/>
      </c>
      <c r="Y5270">
        <f>IFERROR(VLOOKUP(M5270,Tablas_Equivalencia!$G$3:$H$6,2,FALSE),"Sin dato")</f>
        <v/>
      </c>
      <c r="Z5270">
        <f>IF(J5270&lt;=24,"18-24","25-29")</f>
        <v/>
      </c>
      <c r="AA5270">
        <f>IF(M5270&lt;&gt;1,"",IF(P5270=2,1,0))</f>
        <v/>
      </c>
      <c r="AB5270">
        <f>IF(M5270&lt;&gt;1,"",IF(O5270&gt;=2,1,0))</f>
        <v/>
      </c>
      <c r="AC5270">
        <f>IF(M5270&lt;&gt;1,"",IF(OR(Q5270=999,Q5270=""),"",IF(OR(Q5270&lt;35,Q5270&gt;48),1,0)))</f>
        <v/>
      </c>
      <c r="AD5270">
        <f>IF(COUNT(AA5270:AC5270)&lt;3,"",SUM(AA5270:AC5270))</f>
        <v/>
      </c>
      <c r="AE5270">
        <f>IF(L5270&gt;=4,2,IF(L5270&gt;=2,1,0))</f>
        <v/>
      </c>
      <c r="AF5270">
        <f>IF(L5270&gt;=5,1,0)</f>
        <v/>
      </c>
      <c r="AG5270">
        <f>AE5270+AF5270</f>
        <v/>
      </c>
      <c r="AH5270" s="15">
        <f>IF(M5270&lt;&gt;1,"",IF(OR(R5270=-9,R5270=""),"",R5270))</f>
        <v/>
      </c>
      <c r="AI5270">
        <f>IF(M5270&lt;&gt;1,"",IF(OR(Q5270=999,Q5270=""),"",Q5270))</f>
        <v/>
      </c>
    </row>
    <row r="5271">
      <c r="A5271" t="inlineStr">
        <is>
          <t>TQRMNOP128444</t>
        </is>
      </c>
      <c r="B5271" t="n">
        <v>2025</v>
      </c>
      <c r="C5271" t="n">
        <v>1</v>
      </c>
      <c r="D5271" t="n">
        <v>43</v>
      </c>
      <c r="E5271" t="inlineStr">
        <is>
          <t>S</t>
        </is>
      </c>
      <c r="F5271" t="n">
        <v>19</v>
      </c>
      <c r="G5271" t="n">
        <v>555</v>
      </c>
      <c r="H5271" t="n">
        <v>2</v>
      </c>
      <c r="I5271" t="n">
        <v>1</v>
      </c>
      <c r="J5271" t="n">
        <v>21</v>
      </c>
      <c r="K5271" t="n">
        <v>1</v>
      </c>
      <c r="L5271" t="n">
        <v>5</v>
      </c>
      <c r="M5271" t="n">
        <v>3</v>
      </c>
      <c r="R5271" s="15" t="n">
        <v>0</v>
      </c>
      <c r="S5271" s="15" t="n">
        <v>51000</v>
      </c>
      <c r="T5271" s="15" t="n">
        <v>51000</v>
      </c>
      <c r="U5271" s="15" t="n">
        <v>60500</v>
      </c>
      <c r="V5271">
        <f>IFERROR(VLOOKUP(D5271,Tablas_Equivalencia!$A$3:$B$8,2,FALSE),"Sin dato")</f>
        <v/>
      </c>
      <c r="W5271">
        <f>IFERROR(VLOOKUP(L5271,Tablas_Equivalencia!$D$3:$E$9,2,FALSE),"Sin dato")</f>
        <v/>
      </c>
      <c r="X5271">
        <f>IF(I5271=1,"Varón","Mujer")</f>
        <v/>
      </c>
      <c r="Y5271">
        <f>IFERROR(VLOOKUP(M5271,Tablas_Equivalencia!$G$3:$H$6,2,FALSE),"Sin dato")</f>
        <v/>
      </c>
      <c r="Z5271">
        <f>IF(J5271&lt;=24,"18-24","25-29")</f>
        <v/>
      </c>
      <c r="AA5271">
        <f>IF(M5271&lt;&gt;1,"",IF(P5271=2,1,0))</f>
        <v/>
      </c>
      <c r="AB5271">
        <f>IF(M5271&lt;&gt;1,"",IF(O5271&gt;=2,1,0))</f>
        <v/>
      </c>
      <c r="AC5271">
        <f>IF(M5271&lt;&gt;1,"",IF(OR(Q5271=999,Q5271=""),"",IF(OR(Q5271&lt;35,Q5271&gt;48),1,0)))</f>
        <v/>
      </c>
      <c r="AD5271">
        <f>IF(COUNT(AA5271:AC5271)&lt;3,"",SUM(AA5271:AC5271))</f>
        <v/>
      </c>
      <c r="AE5271">
        <f>IF(L5271&gt;=4,2,IF(L5271&gt;=2,1,0))</f>
        <v/>
      </c>
      <c r="AF5271">
        <f>IF(L5271&gt;=5,1,0)</f>
        <v/>
      </c>
      <c r="AG5271">
        <f>AE5271+AF5271</f>
        <v/>
      </c>
      <c r="AH5271" s="15">
        <f>IF(M5271&lt;&gt;1,"",IF(OR(R5271=-9,R5271=""),"",R5271))</f>
        <v/>
      </c>
      <c r="AI5271">
        <f>IF(M5271&lt;&gt;1,"",IF(OR(Q5271=999,Q5271=""),"",Q5271))</f>
        <v/>
      </c>
    </row>
    <row r="5272">
      <c r="A5272" t="inlineStr">
        <is>
          <t>TQRMNOP128445</t>
        </is>
      </c>
      <c r="B5272" t="n">
        <v>2025</v>
      </c>
      <c r="C5272" t="n">
        <v>1</v>
      </c>
      <c r="D5272" t="n">
        <v>40</v>
      </c>
      <c r="E5272" t="inlineStr">
        <is>
          <t>S</t>
        </is>
      </c>
      <c r="F5272" t="n">
        <v>7</v>
      </c>
      <c r="G5272" t="n">
        <v>1281</v>
      </c>
      <c r="H5272" t="n">
        <v>3</v>
      </c>
      <c r="I5272" t="n">
        <v>1</v>
      </c>
      <c r="J5272" t="n">
        <v>27</v>
      </c>
      <c r="K5272" t="n">
        <v>2</v>
      </c>
      <c r="L5272" t="n">
        <v>5</v>
      </c>
      <c r="M5272" t="n">
        <v>3</v>
      </c>
      <c r="R5272" s="15" t="n">
        <v>0</v>
      </c>
      <c r="S5272" s="15" t="n">
        <v>0</v>
      </c>
      <c r="T5272" s="15" t="n">
        <v>0</v>
      </c>
      <c r="U5272" s="15" t="n">
        <v>111000</v>
      </c>
      <c r="V5272">
        <f>IFERROR(VLOOKUP(D5272,Tablas_Equivalencia!$A$3:$B$8,2,FALSE),"Sin dato")</f>
        <v/>
      </c>
      <c r="W5272">
        <f>IFERROR(VLOOKUP(L5272,Tablas_Equivalencia!$D$3:$E$9,2,FALSE),"Sin dato")</f>
        <v/>
      </c>
      <c r="X5272">
        <f>IF(I5272=1,"Varón","Mujer")</f>
        <v/>
      </c>
      <c r="Y5272">
        <f>IFERROR(VLOOKUP(M5272,Tablas_Equivalencia!$G$3:$H$6,2,FALSE),"Sin dato")</f>
        <v/>
      </c>
      <c r="Z5272">
        <f>IF(J5272&lt;=24,"18-24","25-29")</f>
        <v/>
      </c>
      <c r="AA5272">
        <f>IF(M5272&lt;&gt;1,"",IF(P5272=2,1,0))</f>
        <v/>
      </c>
      <c r="AB5272">
        <f>IF(M5272&lt;&gt;1,"",IF(O5272&gt;=2,1,0))</f>
        <v/>
      </c>
      <c r="AC5272">
        <f>IF(M5272&lt;&gt;1,"",IF(OR(Q5272=999,Q5272=""),"",IF(OR(Q5272&lt;35,Q5272&gt;48),1,0)))</f>
        <v/>
      </c>
      <c r="AD5272">
        <f>IF(COUNT(AA5272:AC5272)&lt;3,"",SUM(AA5272:AC5272))</f>
        <v/>
      </c>
      <c r="AE5272">
        <f>IF(L5272&gt;=4,2,IF(L5272&gt;=2,1,0))</f>
        <v/>
      </c>
      <c r="AF5272">
        <f>IF(L5272&gt;=5,1,0)</f>
        <v/>
      </c>
      <c r="AG5272">
        <f>AE5272+AF5272</f>
        <v/>
      </c>
      <c r="AH5272" s="15">
        <f>IF(M5272&lt;&gt;1,"",IF(OR(R5272=-9,R5272=""),"",R5272))</f>
        <v/>
      </c>
      <c r="AI5272">
        <f>IF(M5272&lt;&gt;1,"",IF(OR(Q5272=999,Q5272=""),"",Q5272))</f>
        <v/>
      </c>
    </row>
    <row r="5273">
      <c r="A5273" t="inlineStr">
        <is>
          <t>TQRMNOP128450</t>
        </is>
      </c>
      <c r="B5273" t="n">
        <v>2025</v>
      </c>
      <c r="C5273" t="n">
        <v>1</v>
      </c>
      <c r="D5273" t="n">
        <v>40</v>
      </c>
      <c r="E5273" t="inlineStr">
        <is>
          <t>N</t>
        </is>
      </c>
      <c r="F5273" t="n">
        <v>9</v>
      </c>
      <c r="G5273" t="n">
        <v>1237</v>
      </c>
      <c r="H5273" t="n">
        <v>1</v>
      </c>
      <c r="I5273" t="n">
        <v>2</v>
      </c>
      <c r="J5273" t="n">
        <v>18</v>
      </c>
      <c r="K5273" t="n">
        <v>2</v>
      </c>
      <c r="L5273" t="n">
        <v>4</v>
      </c>
      <c r="M5273" t="n">
        <v>1</v>
      </c>
      <c r="N5273" t="n">
        <v>3</v>
      </c>
      <c r="O5273" t="n">
        <v>2</v>
      </c>
      <c r="P5273" t="n">
        <v>2</v>
      </c>
      <c r="Q5273" t="n">
        <v>24</v>
      </c>
      <c r="R5273" s="15" t="n">
        <v>277000</v>
      </c>
      <c r="S5273" s="15" t="n">
        <v>0</v>
      </c>
      <c r="T5273" s="15" t="n">
        <v>277000</v>
      </c>
      <c r="U5273" s="15" t="n">
        <v>511800</v>
      </c>
      <c r="V5273">
        <f>IFERROR(VLOOKUP(D5273,Tablas_Equivalencia!$A$3:$B$8,2,FALSE),"Sin dato")</f>
        <v/>
      </c>
      <c r="W5273">
        <f>IFERROR(VLOOKUP(L5273,Tablas_Equivalencia!$D$3:$E$9,2,FALSE),"Sin dato")</f>
        <v/>
      </c>
      <c r="X5273">
        <f>IF(I5273=1,"Varón","Mujer")</f>
        <v/>
      </c>
      <c r="Y5273">
        <f>IFERROR(VLOOKUP(M5273,Tablas_Equivalencia!$G$3:$H$6,2,FALSE),"Sin dato")</f>
        <v/>
      </c>
      <c r="Z5273">
        <f>IF(J5273&lt;=24,"18-24","25-29")</f>
        <v/>
      </c>
      <c r="AA5273">
        <f>IF(M5273&lt;&gt;1,"",IF(P5273=2,1,0))</f>
        <v/>
      </c>
      <c r="AB5273">
        <f>IF(M5273&lt;&gt;1,"",IF(O5273&gt;=2,1,0))</f>
        <v/>
      </c>
      <c r="AC5273">
        <f>IF(M5273&lt;&gt;1,"",IF(OR(Q5273=999,Q5273=""),"",IF(OR(Q5273&lt;35,Q5273&gt;48),1,0)))</f>
        <v/>
      </c>
      <c r="AD5273">
        <f>IF(COUNT(AA5273:AC5273)&lt;3,"",SUM(AA5273:AC5273))</f>
        <v/>
      </c>
      <c r="AE5273">
        <f>IF(L5273&gt;=4,2,IF(L5273&gt;=2,1,0))</f>
        <v/>
      </c>
      <c r="AF5273">
        <f>IF(L5273&gt;=5,1,0)</f>
        <v/>
      </c>
      <c r="AG5273">
        <f>AE5273+AF5273</f>
        <v/>
      </c>
      <c r="AH5273" s="15">
        <f>IF(M5273&lt;&gt;1,"",IF(OR(R5273=-9,R5273=""),"",R5273))</f>
        <v/>
      </c>
      <c r="AI5273">
        <f>IF(M5273&lt;&gt;1,"",IF(OR(Q5273=999,Q5273=""),"",Q5273))</f>
        <v/>
      </c>
    </row>
    <row r="5274">
      <c r="A5274" t="inlineStr">
        <is>
          <t>TQRMNOP128451</t>
        </is>
      </c>
      <c r="B5274" t="n">
        <v>2025</v>
      </c>
      <c r="C5274" t="n">
        <v>1</v>
      </c>
      <c r="D5274" t="n">
        <v>1</v>
      </c>
      <c r="E5274" t="inlineStr">
        <is>
          <t>S</t>
        </is>
      </c>
      <c r="F5274" t="n">
        <v>33</v>
      </c>
      <c r="G5274" t="n">
        <v>1535</v>
      </c>
      <c r="H5274" t="n">
        <v>1</v>
      </c>
      <c r="I5274" t="n">
        <v>2</v>
      </c>
      <c r="J5274" t="n">
        <v>25</v>
      </c>
      <c r="K5274" t="n">
        <v>2</v>
      </c>
      <c r="L5274" t="n">
        <v>1</v>
      </c>
      <c r="M5274" t="n">
        <v>3</v>
      </c>
      <c r="R5274" s="15" t="n">
        <v>0</v>
      </c>
      <c r="S5274" s="15" t="n">
        <v>0</v>
      </c>
      <c r="T5274" s="15" t="n">
        <v>0</v>
      </c>
      <c r="U5274" s="15" t="n">
        <v>114800</v>
      </c>
      <c r="V5274">
        <f>IFERROR(VLOOKUP(D5274,Tablas_Equivalencia!$A$3:$B$8,2,FALSE),"Sin dato")</f>
        <v/>
      </c>
      <c r="W5274">
        <f>IFERROR(VLOOKUP(L5274,Tablas_Equivalencia!$D$3:$E$9,2,FALSE),"Sin dato")</f>
        <v/>
      </c>
      <c r="X5274">
        <f>IF(I5274=1,"Varón","Mujer")</f>
        <v/>
      </c>
      <c r="Y5274">
        <f>IFERROR(VLOOKUP(M5274,Tablas_Equivalencia!$G$3:$H$6,2,FALSE),"Sin dato")</f>
        <v/>
      </c>
      <c r="Z5274">
        <f>IF(J5274&lt;=24,"18-24","25-29")</f>
        <v/>
      </c>
      <c r="AA5274">
        <f>IF(M5274&lt;&gt;1,"",IF(P5274=2,1,0))</f>
        <v/>
      </c>
      <c r="AB5274">
        <f>IF(M5274&lt;&gt;1,"",IF(O5274&gt;=2,1,0))</f>
        <v/>
      </c>
      <c r="AC5274">
        <f>IF(M5274&lt;&gt;1,"",IF(OR(Q5274=999,Q5274=""),"",IF(OR(Q5274&lt;35,Q5274&gt;48),1,0)))</f>
        <v/>
      </c>
      <c r="AD5274">
        <f>IF(COUNT(AA5274:AC5274)&lt;3,"",SUM(AA5274:AC5274))</f>
        <v/>
      </c>
      <c r="AE5274">
        <f>IF(L5274&gt;=4,2,IF(L5274&gt;=2,1,0))</f>
        <v/>
      </c>
      <c r="AF5274">
        <f>IF(L5274&gt;=5,1,0)</f>
        <v/>
      </c>
      <c r="AG5274">
        <f>AE5274+AF5274</f>
        <v/>
      </c>
      <c r="AH5274" s="15">
        <f>IF(M5274&lt;&gt;1,"",IF(OR(R5274=-9,R5274=""),"",R5274))</f>
        <v/>
      </c>
      <c r="AI5274">
        <f>IF(M5274&lt;&gt;1,"",IF(OR(Q5274=999,Q5274=""),"",Q5274))</f>
        <v/>
      </c>
    </row>
    <row r="5275">
      <c r="A5275" t="inlineStr">
        <is>
          <t>TQRMNOP128456</t>
        </is>
      </c>
      <c r="B5275" t="n">
        <v>2025</v>
      </c>
      <c r="C5275" t="n">
        <v>1</v>
      </c>
      <c r="D5275" t="n">
        <v>1</v>
      </c>
      <c r="E5275" t="inlineStr">
        <is>
          <t>S</t>
        </is>
      </c>
      <c r="F5275" t="n">
        <v>32</v>
      </c>
      <c r="G5275" t="n">
        <v>1161</v>
      </c>
      <c r="H5275" t="n">
        <v>1</v>
      </c>
      <c r="I5275" t="n">
        <v>2</v>
      </c>
      <c r="J5275" t="n">
        <v>27</v>
      </c>
      <c r="K5275" t="n">
        <v>1</v>
      </c>
      <c r="L5275" t="n">
        <v>4</v>
      </c>
      <c r="M5275" t="n">
        <v>2</v>
      </c>
      <c r="R5275" s="15" t="n">
        <v>0</v>
      </c>
      <c r="S5275" s="15" t="n">
        <v>72000</v>
      </c>
      <c r="T5275" s="15" t="n">
        <v>72000</v>
      </c>
      <c r="U5275" s="15" t="n">
        <v>146200</v>
      </c>
      <c r="V5275">
        <f>IFERROR(VLOOKUP(D5275,Tablas_Equivalencia!$A$3:$B$8,2,FALSE),"Sin dato")</f>
        <v/>
      </c>
      <c r="W5275">
        <f>IFERROR(VLOOKUP(L5275,Tablas_Equivalencia!$D$3:$E$9,2,FALSE),"Sin dato")</f>
        <v/>
      </c>
      <c r="X5275">
        <f>IF(I5275=1,"Varón","Mujer")</f>
        <v/>
      </c>
      <c r="Y5275">
        <f>IFERROR(VLOOKUP(M5275,Tablas_Equivalencia!$G$3:$H$6,2,FALSE),"Sin dato")</f>
        <v/>
      </c>
      <c r="Z5275">
        <f>IF(J5275&lt;=24,"18-24","25-29")</f>
        <v/>
      </c>
      <c r="AA5275">
        <f>IF(M5275&lt;&gt;1,"",IF(P5275=2,1,0))</f>
        <v/>
      </c>
      <c r="AB5275">
        <f>IF(M5275&lt;&gt;1,"",IF(O5275&gt;=2,1,0))</f>
        <v/>
      </c>
      <c r="AC5275">
        <f>IF(M5275&lt;&gt;1,"",IF(OR(Q5275=999,Q5275=""),"",IF(OR(Q5275&lt;35,Q5275&gt;48),1,0)))</f>
        <v/>
      </c>
      <c r="AD5275">
        <f>IF(COUNT(AA5275:AC5275)&lt;3,"",SUM(AA5275:AC5275))</f>
        <v/>
      </c>
      <c r="AE5275">
        <f>IF(L5275&gt;=4,2,IF(L5275&gt;=2,1,0))</f>
        <v/>
      </c>
      <c r="AF5275">
        <f>IF(L5275&gt;=5,1,0)</f>
        <v/>
      </c>
      <c r="AG5275">
        <f>AE5275+AF5275</f>
        <v/>
      </c>
      <c r="AH5275" s="15">
        <f>IF(M5275&lt;&gt;1,"",IF(OR(R5275=-9,R5275=""),"",R5275))</f>
        <v/>
      </c>
      <c r="AI5275">
        <f>IF(M5275&lt;&gt;1,"",IF(OR(Q5275=999,Q5275=""),"",Q5275))</f>
        <v/>
      </c>
    </row>
    <row r="5276">
      <c r="A5276" t="inlineStr">
        <is>
          <t>TQRMNOP128463</t>
        </is>
      </c>
      <c r="B5276" t="n">
        <v>2025</v>
      </c>
      <c r="C5276" t="n">
        <v>1</v>
      </c>
      <c r="D5276" t="n">
        <v>43</v>
      </c>
      <c r="E5276" t="inlineStr">
        <is>
          <t>N</t>
        </is>
      </c>
      <c r="F5276" t="n">
        <v>34</v>
      </c>
      <c r="G5276" t="n">
        <v>1637</v>
      </c>
      <c r="H5276" t="n">
        <v>3</v>
      </c>
      <c r="I5276" t="n">
        <v>2</v>
      </c>
      <c r="J5276" t="n">
        <v>29</v>
      </c>
      <c r="K5276" t="n">
        <v>2</v>
      </c>
      <c r="L5276" t="n">
        <v>4</v>
      </c>
      <c r="M5276" t="n">
        <v>2</v>
      </c>
      <c r="R5276" s="15" t="n">
        <v>0</v>
      </c>
      <c r="S5276" s="15" t="n">
        <v>0</v>
      </c>
      <c r="T5276" s="15" t="n">
        <v>0</v>
      </c>
      <c r="U5276" s="15" t="n">
        <v>87000</v>
      </c>
      <c r="V5276">
        <f>IFERROR(VLOOKUP(D5276,Tablas_Equivalencia!$A$3:$B$8,2,FALSE),"Sin dato")</f>
        <v/>
      </c>
      <c r="W5276">
        <f>IFERROR(VLOOKUP(L5276,Tablas_Equivalencia!$D$3:$E$9,2,FALSE),"Sin dato")</f>
        <v/>
      </c>
      <c r="X5276">
        <f>IF(I5276=1,"Varón","Mujer")</f>
        <v/>
      </c>
      <c r="Y5276">
        <f>IFERROR(VLOOKUP(M5276,Tablas_Equivalencia!$G$3:$H$6,2,FALSE),"Sin dato")</f>
        <v/>
      </c>
      <c r="Z5276">
        <f>IF(J5276&lt;=24,"18-24","25-29")</f>
        <v/>
      </c>
      <c r="AA5276">
        <f>IF(M5276&lt;&gt;1,"",IF(P5276=2,1,0))</f>
        <v/>
      </c>
      <c r="AB5276">
        <f>IF(M5276&lt;&gt;1,"",IF(O5276&gt;=2,1,0))</f>
        <v/>
      </c>
      <c r="AC5276">
        <f>IF(M5276&lt;&gt;1,"",IF(OR(Q5276=999,Q5276=""),"",IF(OR(Q5276&lt;35,Q5276&gt;48),1,0)))</f>
        <v/>
      </c>
      <c r="AD5276">
        <f>IF(COUNT(AA5276:AC5276)&lt;3,"",SUM(AA5276:AC5276))</f>
        <v/>
      </c>
      <c r="AE5276">
        <f>IF(L5276&gt;=4,2,IF(L5276&gt;=2,1,0))</f>
        <v/>
      </c>
      <c r="AF5276">
        <f>IF(L5276&gt;=5,1,0)</f>
        <v/>
      </c>
      <c r="AG5276">
        <f>AE5276+AF5276</f>
        <v/>
      </c>
      <c r="AH5276" s="15">
        <f>IF(M5276&lt;&gt;1,"",IF(OR(R5276=-9,R5276=""),"",R5276))</f>
        <v/>
      </c>
      <c r="AI5276">
        <f>IF(M5276&lt;&gt;1,"",IF(OR(Q5276=999,Q5276=""),"",Q5276))</f>
        <v/>
      </c>
    </row>
    <row r="5277">
      <c r="A5277" t="inlineStr">
        <is>
          <t>TQRMNOP128469</t>
        </is>
      </c>
      <c r="B5277" t="n">
        <v>2025</v>
      </c>
      <c r="C5277" t="n">
        <v>1</v>
      </c>
      <c r="D5277" t="n">
        <v>43</v>
      </c>
      <c r="E5277" t="inlineStr">
        <is>
          <t>N</t>
        </is>
      </c>
      <c r="F5277" t="n">
        <v>29</v>
      </c>
      <c r="G5277" t="n">
        <v>1233</v>
      </c>
      <c r="H5277" t="n">
        <v>1</v>
      </c>
      <c r="I5277" t="n">
        <v>2</v>
      </c>
      <c r="J5277" t="n">
        <v>18</v>
      </c>
      <c r="K5277" t="n">
        <v>2</v>
      </c>
      <c r="L5277" t="n">
        <v>5</v>
      </c>
      <c r="M5277" t="n">
        <v>2</v>
      </c>
      <c r="R5277" s="15" t="n">
        <v>0</v>
      </c>
      <c r="S5277" s="15" t="n">
        <v>0</v>
      </c>
      <c r="T5277" s="15" t="n">
        <v>0</v>
      </c>
      <c r="U5277" s="15" t="n">
        <v>169900</v>
      </c>
      <c r="V5277">
        <f>IFERROR(VLOOKUP(D5277,Tablas_Equivalencia!$A$3:$B$8,2,FALSE),"Sin dato")</f>
        <v/>
      </c>
      <c r="W5277">
        <f>IFERROR(VLOOKUP(L5277,Tablas_Equivalencia!$D$3:$E$9,2,FALSE),"Sin dato")</f>
        <v/>
      </c>
      <c r="X5277">
        <f>IF(I5277=1,"Varón","Mujer")</f>
        <v/>
      </c>
      <c r="Y5277">
        <f>IFERROR(VLOOKUP(M5277,Tablas_Equivalencia!$G$3:$H$6,2,FALSE),"Sin dato")</f>
        <v/>
      </c>
      <c r="Z5277">
        <f>IF(J5277&lt;=24,"18-24","25-29")</f>
        <v/>
      </c>
      <c r="AA5277">
        <f>IF(M5277&lt;&gt;1,"",IF(P5277=2,1,0))</f>
        <v/>
      </c>
      <c r="AB5277">
        <f>IF(M5277&lt;&gt;1,"",IF(O5277&gt;=2,1,0))</f>
        <v/>
      </c>
      <c r="AC5277">
        <f>IF(M5277&lt;&gt;1,"",IF(OR(Q5277=999,Q5277=""),"",IF(OR(Q5277&lt;35,Q5277&gt;48),1,0)))</f>
        <v/>
      </c>
      <c r="AD5277">
        <f>IF(COUNT(AA5277:AC5277)&lt;3,"",SUM(AA5277:AC5277))</f>
        <v/>
      </c>
      <c r="AE5277">
        <f>IF(L5277&gt;=4,2,IF(L5277&gt;=2,1,0))</f>
        <v/>
      </c>
      <c r="AF5277">
        <f>IF(L5277&gt;=5,1,0)</f>
        <v/>
      </c>
      <c r="AG5277">
        <f>AE5277+AF5277</f>
        <v/>
      </c>
      <c r="AH5277" s="15">
        <f>IF(M5277&lt;&gt;1,"",IF(OR(R5277=-9,R5277=""),"",R5277))</f>
        <v/>
      </c>
      <c r="AI5277">
        <f>IF(M5277&lt;&gt;1,"",IF(OR(Q5277=999,Q5277=""),"",Q5277))</f>
        <v/>
      </c>
    </row>
    <row r="5278">
      <c r="A5278" t="inlineStr">
        <is>
          <t>TQRMNOP128489</t>
        </is>
      </c>
      <c r="B5278" t="n">
        <v>2025</v>
      </c>
      <c r="C5278" t="n">
        <v>1</v>
      </c>
      <c r="D5278" t="n">
        <v>40</v>
      </c>
      <c r="E5278" t="inlineStr">
        <is>
          <t>N</t>
        </is>
      </c>
      <c r="F5278" t="n">
        <v>23</v>
      </c>
      <c r="G5278" t="n">
        <v>764</v>
      </c>
      <c r="H5278" t="n">
        <v>3</v>
      </c>
      <c r="I5278" t="n">
        <v>1</v>
      </c>
      <c r="J5278" t="n">
        <v>29</v>
      </c>
      <c r="K5278" t="n">
        <v>2</v>
      </c>
      <c r="L5278" t="n">
        <v>6</v>
      </c>
      <c r="M5278" t="n">
        <v>1</v>
      </c>
      <c r="N5278" t="n">
        <v>3</v>
      </c>
      <c r="O5278" t="n">
        <v>1</v>
      </c>
      <c r="P5278" t="n">
        <v>1</v>
      </c>
      <c r="Q5278" t="n">
        <v>40</v>
      </c>
      <c r="R5278" s="15" t="n">
        <v>-9</v>
      </c>
      <c r="S5278" s="15" t="n">
        <v>182000</v>
      </c>
      <c r="T5278" s="15" t="n">
        <v>181991</v>
      </c>
      <c r="U5278" s="15" t="n">
        <v>317000</v>
      </c>
      <c r="V5278">
        <f>IFERROR(VLOOKUP(D5278,Tablas_Equivalencia!$A$3:$B$8,2,FALSE),"Sin dato")</f>
        <v/>
      </c>
      <c r="W5278">
        <f>IFERROR(VLOOKUP(L5278,Tablas_Equivalencia!$D$3:$E$9,2,FALSE),"Sin dato")</f>
        <v/>
      </c>
      <c r="X5278">
        <f>IF(I5278=1,"Varón","Mujer")</f>
        <v/>
      </c>
      <c r="Y5278">
        <f>IFERROR(VLOOKUP(M5278,Tablas_Equivalencia!$G$3:$H$6,2,FALSE),"Sin dato")</f>
        <v/>
      </c>
      <c r="Z5278">
        <f>IF(J5278&lt;=24,"18-24","25-29")</f>
        <v/>
      </c>
      <c r="AA5278">
        <f>IF(M5278&lt;&gt;1,"",IF(P5278=2,1,0))</f>
        <v/>
      </c>
      <c r="AB5278">
        <f>IF(M5278&lt;&gt;1,"",IF(O5278&gt;=2,1,0))</f>
        <v/>
      </c>
      <c r="AC5278">
        <f>IF(M5278&lt;&gt;1,"",IF(OR(Q5278=999,Q5278=""),"",IF(OR(Q5278&lt;35,Q5278&gt;48),1,0)))</f>
        <v/>
      </c>
      <c r="AD5278">
        <f>IF(COUNT(AA5278:AC5278)&lt;3,"",SUM(AA5278:AC5278))</f>
        <v/>
      </c>
      <c r="AE5278">
        <f>IF(L5278&gt;=4,2,IF(L5278&gt;=2,1,0))</f>
        <v/>
      </c>
      <c r="AF5278">
        <f>IF(L5278&gt;=5,1,0)</f>
        <v/>
      </c>
      <c r="AG5278">
        <f>AE5278+AF5278</f>
        <v/>
      </c>
      <c r="AH5278" s="15">
        <f>IF(M5278&lt;&gt;1,"",IF(OR(R5278=-9,R5278=""),"",R5278))</f>
        <v/>
      </c>
      <c r="AI5278">
        <f>IF(M5278&lt;&gt;1,"",IF(OR(Q5278=999,Q5278=""),"",Q5278))</f>
        <v/>
      </c>
    </row>
    <row r="5279">
      <c r="A5279" t="inlineStr">
        <is>
          <t>TQRMNOP128495</t>
        </is>
      </c>
      <c r="B5279" t="n">
        <v>2025</v>
      </c>
      <c r="C5279" t="n">
        <v>1</v>
      </c>
      <c r="D5279" t="n">
        <v>42</v>
      </c>
      <c r="E5279" t="inlineStr">
        <is>
          <t>N</t>
        </is>
      </c>
      <c r="F5279" t="n">
        <v>27</v>
      </c>
      <c r="G5279" t="n">
        <v>1150</v>
      </c>
      <c r="H5279" t="n">
        <v>3</v>
      </c>
      <c r="I5279" t="n">
        <v>1</v>
      </c>
      <c r="J5279" t="n">
        <v>24</v>
      </c>
      <c r="K5279" t="n">
        <v>2</v>
      </c>
      <c r="L5279" t="n">
        <v>3</v>
      </c>
      <c r="M5279" t="n">
        <v>3</v>
      </c>
      <c r="R5279" s="15" t="n">
        <v>0</v>
      </c>
      <c r="S5279" s="15" t="n">
        <v>0</v>
      </c>
      <c r="T5279" s="15" t="n">
        <v>0</v>
      </c>
      <c r="U5279" s="15" t="n">
        <v>127800</v>
      </c>
      <c r="V5279">
        <f>IFERROR(VLOOKUP(D5279,Tablas_Equivalencia!$A$3:$B$8,2,FALSE),"Sin dato")</f>
        <v/>
      </c>
      <c r="W5279">
        <f>IFERROR(VLOOKUP(L5279,Tablas_Equivalencia!$D$3:$E$9,2,FALSE),"Sin dato")</f>
        <v/>
      </c>
      <c r="X5279">
        <f>IF(I5279=1,"Varón","Mujer")</f>
        <v/>
      </c>
      <c r="Y5279">
        <f>IFERROR(VLOOKUP(M5279,Tablas_Equivalencia!$G$3:$H$6,2,FALSE),"Sin dato")</f>
        <v/>
      </c>
      <c r="Z5279">
        <f>IF(J5279&lt;=24,"18-24","25-29")</f>
        <v/>
      </c>
      <c r="AA5279">
        <f>IF(M5279&lt;&gt;1,"",IF(P5279=2,1,0))</f>
        <v/>
      </c>
      <c r="AB5279">
        <f>IF(M5279&lt;&gt;1,"",IF(O5279&gt;=2,1,0))</f>
        <v/>
      </c>
      <c r="AC5279">
        <f>IF(M5279&lt;&gt;1,"",IF(OR(Q5279=999,Q5279=""),"",IF(OR(Q5279&lt;35,Q5279&gt;48),1,0)))</f>
        <v/>
      </c>
      <c r="AD5279">
        <f>IF(COUNT(AA5279:AC5279)&lt;3,"",SUM(AA5279:AC5279))</f>
        <v/>
      </c>
      <c r="AE5279">
        <f>IF(L5279&gt;=4,2,IF(L5279&gt;=2,1,0))</f>
        <v/>
      </c>
      <c r="AF5279">
        <f>IF(L5279&gt;=5,1,0)</f>
        <v/>
      </c>
      <c r="AG5279">
        <f>AE5279+AF5279</f>
        <v/>
      </c>
      <c r="AH5279" s="15">
        <f>IF(M5279&lt;&gt;1,"",IF(OR(R5279=-9,R5279=""),"",R5279))</f>
        <v/>
      </c>
      <c r="AI5279">
        <f>IF(M5279&lt;&gt;1,"",IF(OR(Q5279=999,Q5279=""),"",Q5279))</f>
        <v/>
      </c>
    </row>
    <row r="5280">
      <c r="A5280" t="inlineStr">
        <is>
          <t>TQRMNOP128512</t>
        </is>
      </c>
      <c r="B5280" t="n">
        <v>2025</v>
      </c>
      <c r="C5280" t="n">
        <v>1</v>
      </c>
      <c r="D5280" t="n">
        <v>1</v>
      </c>
      <c r="E5280" t="inlineStr">
        <is>
          <t>S</t>
        </is>
      </c>
      <c r="F5280" t="n">
        <v>33</v>
      </c>
      <c r="G5280" t="n">
        <v>1688</v>
      </c>
      <c r="H5280" t="n">
        <v>3</v>
      </c>
      <c r="I5280" t="n">
        <v>1</v>
      </c>
      <c r="J5280" t="n">
        <v>23</v>
      </c>
      <c r="K5280" t="n">
        <v>2</v>
      </c>
      <c r="L5280" t="n">
        <v>4</v>
      </c>
      <c r="M5280" t="n">
        <v>3</v>
      </c>
      <c r="R5280" s="15" t="n">
        <v>0</v>
      </c>
      <c r="S5280" s="15" t="n">
        <v>0</v>
      </c>
      <c r="T5280" s="15" t="n">
        <v>0</v>
      </c>
      <c r="U5280" s="15" t="n">
        <v>77600</v>
      </c>
      <c r="V5280">
        <f>IFERROR(VLOOKUP(D5280,Tablas_Equivalencia!$A$3:$B$8,2,FALSE),"Sin dato")</f>
        <v/>
      </c>
      <c r="W5280">
        <f>IFERROR(VLOOKUP(L5280,Tablas_Equivalencia!$D$3:$E$9,2,FALSE),"Sin dato")</f>
        <v/>
      </c>
      <c r="X5280">
        <f>IF(I5280=1,"Varón","Mujer")</f>
        <v/>
      </c>
      <c r="Y5280">
        <f>IFERROR(VLOOKUP(M5280,Tablas_Equivalencia!$G$3:$H$6,2,FALSE),"Sin dato")</f>
        <v/>
      </c>
      <c r="Z5280">
        <f>IF(J5280&lt;=24,"18-24","25-29")</f>
        <v/>
      </c>
      <c r="AA5280">
        <f>IF(M5280&lt;&gt;1,"",IF(P5280=2,1,0))</f>
        <v/>
      </c>
      <c r="AB5280">
        <f>IF(M5280&lt;&gt;1,"",IF(O5280&gt;=2,1,0))</f>
        <v/>
      </c>
      <c r="AC5280">
        <f>IF(M5280&lt;&gt;1,"",IF(OR(Q5280=999,Q5280=""),"",IF(OR(Q5280&lt;35,Q5280&gt;48),1,0)))</f>
        <v/>
      </c>
      <c r="AD5280">
        <f>IF(COUNT(AA5280:AC5280)&lt;3,"",SUM(AA5280:AC5280))</f>
        <v/>
      </c>
      <c r="AE5280">
        <f>IF(L5280&gt;=4,2,IF(L5280&gt;=2,1,0))</f>
        <v/>
      </c>
      <c r="AF5280">
        <f>IF(L5280&gt;=5,1,0)</f>
        <v/>
      </c>
      <c r="AG5280">
        <f>AE5280+AF5280</f>
        <v/>
      </c>
      <c r="AH5280" s="15">
        <f>IF(M5280&lt;&gt;1,"",IF(OR(R5280=-9,R5280=""),"",R5280))</f>
        <v/>
      </c>
      <c r="AI5280">
        <f>IF(M5280&lt;&gt;1,"",IF(OR(Q5280=999,Q5280=""),"",Q5280))</f>
        <v/>
      </c>
    </row>
    <row r="5281">
      <c r="A5281" t="inlineStr">
        <is>
          <t>TQRMNOP128514</t>
        </is>
      </c>
      <c r="B5281" t="n">
        <v>2025</v>
      </c>
      <c r="C5281" t="n">
        <v>1</v>
      </c>
      <c r="D5281" t="n">
        <v>43</v>
      </c>
      <c r="E5281" t="inlineStr">
        <is>
          <t>S</t>
        </is>
      </c>
      <c r="F5281" t="n">
        <v>30</v>
      </c>
      <c r="G5281" t="n">
        <v>959</v>
      </c>
      <c r="H5281" t="n">
        <v>3</v>
      </c>
      <c r="I5281" t="n">
        <v>1</v>
      </c>
      <c r="J5281" t="n">
        <v>22</v>
      </c>
      <c r="K5281" t="n">
        <v>2</v>
      </c>
      <c r="L5281" t="n">
        <v>6</v>
      </c>
      <c r="M5281" t="n">
        <v>1</v>
      </c>
      <c r="N5281" t="n">
        <v>3</v>
      </c>
      <c r="O5281" t="n">
        <v>1</v>
      </c>
      <c r="P5281" t="n">
        <v>1</v>
      </c>
      <c r="Q5281" t="n">
        <v>51</v>
      </c>
      <c r="R5281" s="15" t="n">
        <v>-9</v>
      </c>
      <c r="S5281" s="15" t="n">
        <v>0</v>
      </c>
      <c r="T5281" s="15" t="n">
        <v>0</v>
      </c>
      <c r="U5281" s="15" t="n">
        <v>83900</v>
      </c>
      <c r="V5281">
        <f>IFERROR(VLOOKUP(D5281,Tablas_Equivalencia!$A$3:$B$8,2,FALSE),"Sin dato")</f>
        <v/>
      </c>
      <c r="W5281">
        <f>IFERROR(VLOOKUP(L5281,Tablas_Equivalencia!$D$3:$E$9,2,FALSE),"Sin dato")</f>
        <v/>
      </c>
      <c r="X5281">
        <f>IF(I5281=1,"Varón","Mujer")</f>
        <v/>
      </c>
      <c r="Y5281">
        <f>IFERROR(VLOOKUP(M5281,Tablas_Equivalencia!$G$3:$H$6,2,FALSE),"Sin dato")</f>
        <v/>
      </c>
      <c r="Z5281">
        <f>IF(J5281&lt;=24,"18-24","25-29")</f>
        <v/>
      </c>
      <c r="AA5281">
        <f>IF(M5281&lt;&gt;1,"",IF(P5281=2,1,0))</f>
        <v/>
      </c>
      <c r="AB5281">
        <f>IF(M5281&lt;&gt;1,"",IF(O5281&gt;=2,1,0))</f>
        <v/>
      </c>
      <c r="AC5281">
        <f>IF(M5281&lt;&gt;1,"",IF(OR(Q5281=999,Q5281=""),"",IF(OR(Q5281&lt;35,Q5281&gt;48),1,0)))</f>
        <v/>
      </c>
      <c r="AD5281">
        <f>IF(COUNT(AA5281:AC5281)&lt;3,"",SUM(AA5281:AC5281))</f>
        <v/>
      </c>
      <c r="AE5281">
        <f>IF(L5281&gt;=4,2,IF(L5281&gt;=2,1,0))</f>
        <v/>
      </c>
      <c r="AF5281">
        <f>IF(L5281&gt;=5,1,0)</f>
        <v/>
      </c>
      <c r="AG5281">
        <f>AE5281+AF5281</f>
        <v/>
      </c>
      <c r="AH5281" s="15">
        <f>IF(M5281&lt;&gt;1,"",IF(OR(R5281=-9,R5281=""),"",R5281))</f>
        <v/>
      </c>
      <c r="AI5281">
        <f>IF(M5281&lt;&gt;1,"",IF(OR(Q5281=999,Q5281=""),"",Q5281))</f>
        <v/>
      </c>
    </row>
    <row r="5282">
      <c r="A5282" t="inlineStr">
        <is>
          <t>TQRMNOP128525</t>
        </is>
      </c>
      <c r="B5282" t="n">
        <v>2025</v>
      </c>
      <c r="C5282" t="n">
        <v>1</v>
      </c>
      <c r="D5282" t="n">
        <v>43</v>
      </c>
      <c r="E5282" t="inlineStr">
        <is>
          <t>S</t>
        </is>
      </c>
      <c r="F5282" t="n">
        <v>36</v>
      </c>
      <c r="G5282" t="n">
        <v>1205</v>
      </c>
      <c r="H5282" t="n">
        <v>2</v>
      </c>
      <c r="I5282" t="n">
        <v>2</v>
      </c>
      <c r="J5282" t="n">
        <v>21</v>
      </c>
      <c r="K5282" t="n">
        <v>2</v>
      </c>
      <c r="L5282" t="n">
        <v>5</v>
      </c>
      <c r="M5282" t="n">
        <v>1</v>
      </c>
      <c r="N5282" t="n">
        <v>1</v>
      </c>
      <c r="O5282" t="n">
        <v>3</v>
      </c>
      <c r="P5282" t="n">
        <v>2</v>
      </c>
      <c r="Q5282" t="n">
        <v>36</v>
      </c>
      <c r="R5282" s="15" t="n">
        <v>645000</v>
      </c>
      <c r="S5282" s="15" t="n">
        <v>0</v>
      </c>
      <c r="T5282" s="15" t="n">
        <v>645000</v>
      </c>
      <c r="U5282" s="15" t="n">
        <v>143800</v>
      </c>
      <c r="V5282">
        <f>IFERROR(VLOOKUP(D5282,Tablas_Equivalencia!$A$3:$B$8,2,FALSE),"Sin dato")</f>
        <v/>
      </c>
      <c r="W5282">
        <f>IFERROR(VLOOKUP(L5282,Tablas_Equivalencia!$D$3:$E$9,2,FALSE),"Sin dato")</f>
        <v/>
      </c>
      <c r="X5282">
        <f>IF(I5282=1,"Varón","Mujer")</f>
        <v/>
      </c>
      <c r="Y5282">
        <f>IFERROR(VLOOKUP(M5282,Tablas_Equivalencia!$G$3:$H$6,2,FALSE),"Sin dato")</f>
        <v/>
      </c>
      <c r="Z5282">
        <f>IF(J5282&lt;=24,"18-24","25-29")</f>
        <v/>
      </c>
      <c r="AA5282">
        <f>IF(M5282&lt;&gt;1,"",IF(P5282=2,1,0))</f>
        <v/>
      </c>
      <c r="AB5282">
        <f>IF(M5282&lt;&gt;1,"",IF(O5282&gt;=2,1,0))</f>
        <v/>
      </c>
      <c r="AC5282">
        <f>IF(M5282&lt;&gt;1,"",IF(OR(Q5282=999,Q5282=""),"",IF(OR(Q5282&lt;35,Q5282&gt;48),1,0)))</f>
        <v/>
      </c>
      <c r="AD5282">
        <f>IF(COUNT(AA5282:AC5282)&lt;3,"",SUM(AA5282:AC5282))</f>
        <v/>
      </c>
      <c r="AE5282">
        <f>IF(L5282&gt;=4,2,IF(L5282&gt;=2,1,0))</f>
        <v/>
      </c>
      <c r="AF5282">
        <f>IF(L5282&gt;=5,1,0)</f>
        <v/>
      </c>
      <c r="AG5282">
        <f>AE5282+AF5282</f>
        <v/>
      </c>
      <c r="AH5282" s="15">
        <f>IF(M5282&lt;&gt;1,"",IF(OR(R5282=-9,R5282=""),"",R5282))</f>
        <v/>
      </c>
      <c r="AI5282">
        <f>IF(M5282&lt;&gt;1,"",IF(OR(Q5282=999,Q5282=""),"",Q5282))</f>
        <v/>
      </c>
    </row>
    <row r="5283">
      <c r="A5283" t="inlineStr">
        <is>
          <t>TQRMNOP128529</t>
        </is>
      </c>
      <c r="B5283" t="n">
        <v>2025</v>
      </c>
      <c r="C5283" t="n">
        <v>1</v>
      </c>
      <c r="D5283" t="n">
        <v>41</v>
      </c>
      <c r="E5283" t="inlineStr">
        <is>
          <t>S</t>
        </is>
      </c>
      <c r="F5283" t="n">
        <v>8</v>
      </c>
      <c r="G5283" t="n">
        <v>2002</v>
      </c>
      <c r="H5283" t="n">
        <v>3</v>
      </c>
      <c r="I5283" t="n">
        <v>1</v>
      </c>
      <c r="J5283" t="n">
        <v>19</v>
      </c>
      <c r="K5283" t="n">
        <v>2</v>
      </c>
      <c r="L5283" t="n">
        <v>4</v>
      </c>
      <c r="M5283" t="n">
        <v>2</v>
      </c>
      <c r="R5283" s="15" t="n">
        <v>0</v>
      </c>
      <c r="S5283" s="15" t="n">
        <v>0</v>
      </c>
      <c r="T5283" s="15" t="n">
        <v>0</v>
      </c>
      <c r="U5283" s="15" t="n">
        <v>65900</v>
      </c>
      <c r="V5283">
        <f>IFERROR(VLOOKUP(D5283,Tablas_Equivalencia!$A$3:$B$8,2,FALSE),"Sin dato")</f>
        <v/>
      </c>
      <c r="W5283">
        <f>IFERROR(VLOOKUP(L5283,Tablas_Equivalencia!$D$3:$E$9,2,FALSE),"Sin dato")</f>
        <v/>
      </c>
      <c r="X5283">
        <f>IF(I5283=1,"Varón","Mujer")</f>
        <v/>
      </c>
      <c r="Y5283">
        <f>IFERROR(VLOOKUP(M5283,Tablas_Equivalencia!$G$3:$H$6,2,FALSE),"Sin dato")</f>
        <v/>
      </c>
      <c r="Z5283">
        <f>IF(J5283&lt;=24,"18-24","25-29")</f>
        <v/>
      </c>
      <c r="AA5283">
        <f>IF(M5283&lt;&gt;1,"",IF(P5283=2,1,0))</f>
        <v/>
      </c>
      <c r="AB5283">
        <f>IF(M5283&lt;&gt;1,"",IF(O5283&gt;=2,1,0))</f>
        <v/>
      </c>
      <c r="AC5283">
        <f>IF(M5283&lt;&gt;1,"",IF(OR(Q5283=999,Q5283=""),"",IF(OR(Q5283&lt;35,Q5283&gt;48),1,0)))</f>
        <v/>
      </c>
      <c r="AD5283">
        <f>IF(COUNT(AA5283:AC5283)&lt;3,"",SUM(AA5283:AC5283))</f>
        <v/>
      </c>
      <c r="AE5283">
        <f>IF(L5283&gt;=4,2,IF(L5283&gt;=2,1,0))</f>
        <v/>
      </c>
      <c r="AF5283">
        <f>IF(L5283&gt;=5,1,0)</f>
        <v/>
      </c>
      <c r="AG5283">
        <f>AE5283+AF5283</f>
        <v/>
      </c>
      <c r="AH5283" s="15">
        <f>IF(M5283&lt;&gt;1,"",IF(OR(R5283=-9,R5283=""),"",R5283))</f>
        <v/>
      </c>
      <c r="AI5283">
        <f>IF(M5283&lt;&gt;1,"",IF(OR(Q5283=999,Q5283=""),"",Q5283))</f>
        <v/>
      </c>
    </row>
    <row r="5284">
      <c r="A5284" t="inlineStr">
        <is>
          <t>TQRMNOP128533</t>
        </is>
      </c>
      <c r="B5284" t="n">
        <v>2025</v>
      </c>
      <c r="C5284" t="n">
        <v>1</v>
      </c>
      <c r="D5284" t="n">
        <v>44</v>
      </c>
      <c r="E5284" t="inlineStr">
        <is>
          <t>N</t>
        </is>
      </c>
      <c r="F5284" t="n">
        <v>5</v>
      </c>
      <c r="G5284" t="n">
        <v>1756</v>
      </c>
      <c r="H5284" t="n">
        <v>10</v>
      </c>
      <c r="I5284" t="n">
        <v>2</v>
      </c>
      <c r="J5284" t="n">
        <v>21</v>
      </c>
      <c r="K5284" t="n">
        <v>2</v>
      </c>
      <c r="L5284" t="n">
        <v>4</v>
      </c>
      <c r="M5284" t="n">
        <v>1</v>
      </c>
      <c r="N5284" t="n">
        <v>3</v>
      </c>
      <c r="O5284" t="n">
        <v>1</v>
      </c>
      <c r="P5284" t="n">
        <v>1</v>
      </c>
      <c r="Q5284" t="n">
        <v>999</v>
      </c>
      <c r="R5284" s="15" t="n">
        <v>727000</v>
      </c>
      <c r="S5284" s="15" t="n">
        <v>0</v>
      </c>
      <c r="T5284" s="15" t="n">
        <v>727000</v>
      </c>
      <c r="U5284" s="15" t="n">
        <v>173500</v>
      </c>
      <c r="V5284">
        <f>IFERROR(VLOOKUP(D5284,Tablas_Equivalencia!$A$3:$B$8,2,FALSE),"Sin dato")</f>
        <v/>
      </c>
      <c r="W5284">
        <f>IFERROR(VLOOKUP(L5284,Tablas_Equivalencia!$D$3:$E$9,2,FALSE),"Sin dato")</f>
        <v/>
      </c>
      <c r="X5284">
        <f>IF(I5284=1,"Varón","Mujer")</f>
        <v/>
      </c>
      <c r="Y5284">
        <f>IFERROR(VLOOKUP(M5284,Tablas_Equivalencia!$G$3:$H$6,2,FALSE),"Sin dato")</f>
        <v/>
      </c>
      <c r="Z5284">
        <f>IF(J5284&lt;=24,"18-24","25-29")</f>
        <v/>
      </c>
      <c r="AA5284">
        <f>IF(M5284&lt;&gt;1,"",IF(P5284=2,1,0))</f>
        <v/>
      </c>
      <c r="AB5284">
        <f>IF(M5284&lt;&gt;1,"",IF(O5284&gt;=2,1,0))</f>
        <v/>
      </c>
      <c r="AC5284">
        <f>IF(M5284&lt;&gt;1,"",IF(OR(Q5284=999,Q5284=""),"",IF(OR(Q5284&lt;35,Q5284&gt;48),1,0)))</f>
        <v/>
      </c>
      <c r="AD5284">
        <f>IF(COUNT(AA5284:AC5284)&lt;3,"",SUM(AA5284:AC5284))</f>
        <v/>
      </c>
      <c r="AE5284">
        <f>IF(L5284&gt;=4,2,IF(L5284&gt;=2,1,0))</f>
        <v/>
      </c>
      <c r="AF5284">
        <f>IF(L5284&gt;=5,1,0)</f>
        <v/>
      </c>
      <c r="AG5284">
        <f>AE5284+AF5284</f>
        <v/>
      </c>
      <c r="AH5284" s="15">
        <f>IF(M5284&lt;&gt;1,"",IF(OR(R5284=-9,R5284=""),"",R5284))</f>
        <v/>
      </c>
      <c r="AI5284">
        <f>IF(M5284&lt;&gt;1,"",IF(OR(Q5284=999,Q5284=""),"",Q5284))</f>
        <v/>
      </c>
    </row>
    <row r="5285">
      <c r="A5285" t="inlineStr">
        <is>
          <t>TQRMNOP128534</t>
        </is>
      </c>
      <c r="B5285" t="n">
        <v>2025</v>
      </c>
      <c r="C5285" t="n">
        <v>1</v>
      </c>
      <c r="D5285" t="n">
        <v>41</v>
      </c>
      <c r="E5285" t="inlineStr">
        <is>
          <t>N</t>
        </is>
      </c>
      <c r="F5285" t="n">
        <v>15</v>
      </c>
      <c r="G5285" t="n">
        <v>925</v>
      </c>
      <c r="H5285" t="n">
        <v>1</v>
      </c>
      <c r="I5285" t="n">
        <v>2</v>
      </c>
      <c r="J5285" t="n">
        <v>22</v>
      </c>
      <c r="K5285" t="n">
        <v>2</v>
      </c>
      <c r="L5285" t="n">
        <v>6</v>
      </c>
      <c r="M5285" t="n">
        <v>1</v>
      </c>
      <c r="N5285" t="n">
        <v>2</v>
      </c>
      <c r="O5285" t="n">
        <v>3</v>
      </c>
      <c r="P5285" t="n">
        <v>2</v>
      </c>
      <c r="Q5285" t="n">
        <v>31</v>
      </c>
      <c r="R5285" s="15" t="n">
        <v>319000</v>
      </c>
      <c r="S5285" s="15" t="n">
        <v>0</v>
      </c>
      <c r="T5285" s="15" t="n">
        <v>319000</v>
      </c>
      <c r="U5285" s="15" t="n">
        <v>96300</v>
      </c>
      <c r="V5285">
        <f>IFERROR(VLOOKUP(D5285,Tablas_Equivalencia!$A$3:$B$8,2,FALSE),"Sin dato")</f>
        <v/>
      </c>
      <c r="W5285">
        <f>IFERROR(VLOOKUP(L5285,Tablas_Equivalencia!$D$3:$E$9,2,FALSE),"Sin dato")</f>
        <v/>
      </c>
      <c r="X5285">
        <f>IF(I5285=1,"Varón","Mujer")</f>
        <v/>
      </c>
      <c r="Y5285">
        <f>IFERROR(VLOOKUP(M5285,Tablas_Equivalencia!$G$3:$H$6,2,FALSE),"Sin dato")</f>
        <v/>
      </c>
      <c r="Z5285">
        <f>IF(J5285&lt;=24,"18-24","25-29")</f>
        <v/>
      </c>
      <c r="AA5285">
        <f>IF(M5285&lt;&gt;1,"",IF(P5285=2,1,0))</f>
        <v/>
      </c>
      <c r="AB5285">
        <f>IF(M5285&lt;&gt;1,"",IF(O5285&gt;=2,1,0))</f>
        <v/>
      </c>
      <c r="AC5285">
        <f>IF(M5285&lt;&gt;1,"",IF(OR(Q5285=999,Q5285=""),"",IF(OR(Q5285&lt;35,Q5285&gt;48),1,0)))</f>
        <v/>
      </c>
      <c r="AD5285">
        <f>IF(COUNT(AA5285:AC5285)&lt;3,"",SUM(AA5285:AC5285))</f>
        <v/>
      </c>
      <c r="AE5285">
        <f>IF(L5285&gt;=4,2,IF(L5285&gt;=2,1,0))</f>
        <v/>
      </c>
      <c r="AF5285">
        <f>IF(L5285&gt;=5,1,0)</f>
        <v/>
      </c>
      <c r="AG5285">
        <f>AE5285+AF5285</f>
        <v/>
      </c>
      <c r="AH5285" s="15">
        <f>IF(M5285&lt;&gt;1,"",IF(OR(R5285=-9,R5285=""),"",R5285))</f>
        <v/>
      </c>
      <c r="AI5285">
        <f>IF(M5285&lt;&gt;1,"",IF(OR(Q5285=999,Q5285=""),"",Q5285))</f>
        <v/>
      </c>
    </row>
    <row r="5286">
      <c r="A5286" t="inlineStr">
        <is>
          <t>TQRMNOP128558</t>
        </is>
      </c>
      <c r="B5286" t="n">
        <v>2025</v>
      </c>
      <c r="C5286" t="n">
        <v>1</v>
      </c>
      <c r="D5286" t="n">
        <v>44</v>
      </c>
      <c r="E5286" t="inlineStr">
        <is>
          <t>N</t>
        </is>
      </c>
      <c r="F5286" t="n">
        <v>6</v>
      </c>
      <c r="G5286" t="n">
        <v>1187</v>
      </c>
      <c r="H5286" t="n">
        <v>3</v>
      </c>
      <c r="I5286" t="n">
        <v>1</v>
      </c>
      <c r="J5286" t="n">
        <v>19</v>
      </c>
      <c r="K5286" t="n">
        <v>1</v>
      </c>
      <c r="L5286" t="n">
        <v>5</v>
      </c>
      <c r="M5286" t="n">
        <v>1</v>
      </c>
      <c r="N5286" t="n">
        <v>3</v>
      </c>
      <c r="O5286" t="n">
        <v>3</v>
      </c>
      <c r="P5286" t="n">
        <v>2</v>
      </c>
      <c r="Q5286" t="n">
        <v>26</v>
      </c>
      <c r="R5286" s="15" t="n">
        <v>546000</v>
      </c>
      <c r="S5286" s="15" t="n">
        <v>0</v>
      </c>
      <c r="T5286" s="15" t="n">
        <v>546000</v>
      </c>
      <c r="U5286" s="15" t="n">
        <v>52400</v>
      </c>
      <c r="V5286">
        <f>IFERROR(VLOOKUP(D5286,Tablas_Equivalencia!$A$3:$B$8,2,FALSE),"Sin dato")</f>
        <v/>
      </c>
      <c r="W5286">
        <f>IFERROR(VLOOKUP(L5286,Tablas_Equivalencia!$D$3:$E$9,2,FALSE),"Sin dato")</f>
        <v/>
      </c>
      <c r="X5286">
        <f>IF(I5286=1,"Varón","Mujer")</f>
        <v/>
      </c>
      <c r="Y5286">
        <f>IFERROR(VLOOKUP(M5286,Tablas_Equivalencia!$G$3:$H$6,2,FALSE),"Sin dato")</f>
        <v/>
      </c>
      <c r="Z5286">
        <f>IF(J5286&lt;=24,"18-24","25-29")</f>
        <v/>
      </c>
      <c r="AA5286">
        <f>IF(M5286&lt;&gt;1,"",IF(P5286=2,1,0))</f>
        <v/>
      </c>
      <c r="AB5286">
        <f>IF(M5286&lt;&gt;1,"",IF(O5286&gt;=2,1,0))</f>
        <v/>
      </c>
      <c r="AC5286">
        <f>IF(M5286&lt;&gt;1,"",IF(OR(Q5286=999,Q5286=""),"",IF(OR(Q5286&lt;35,Q5286&gt;48),1,0)))</f>
        <v/>
      </c>
      <c r="AD5286">
        <f>IF(COUNT(AA5286:AC5286)&lt;3,"",SUM(AA5286:AC5286))</f>
        <v/>
      </c>
      <c r="AE5286">
        <f>IF(L5286&gt;=4,2,IF(L5286&gt;=2,1,0))</f>
        <v/>
      </c>
      <c r="AF5286">
        <f>IF(L5286&gt;=5,1,0)</f>
        <v/>
      </c>
      <c r="AG5286">
        <f>AE5286+AF5286</f>
        <v/>
      </c>
      <c r="AH5286" s="15">
        <f>IF(M5286&lt;&gt;1,"",IF(OR(R5286=-9,R5286=""),"",R5286))</f>
        <v/>
      </c>
      <c r="AI5286">
        <f>IF(M5286&lt;&gt;1,"",IF(OR(Q5286=999,Q5286=""),"",Q5286))</f>
        <v/>
      </c>
    </row>
    <row r="5287">
      <c r="A5287" t="inlineStr">
        <is>
          <t>TQRMNOP128560</t>
        </is>
      </c>
      <c r="B5287" t="n">
        <v>2025</v>
      </c>
      <c r="C5287" t="n">
        <v>1</v>
      </c>
      <c r="D5287" t="n">
        <v>1</v>
      </c>
      <c r="E5287" t="inlineStr">
        <is>
          <t>S</t>
        </is>
      </c>
      <c r="F5287" t="n">
        <v>33</v>
      </c>
      <c r="G5287" t="n">
        <v>553</v>
      </c>
      <c r="H5287" t="n">
        <v>3</v>
      </c>
      <c r="I5287" t="n">
        <v>1</v>
      </c>
      <c r="J5287" t="n">
        <v>24</v>
      </c>
      <c r="K5287" t="n">
        <v>1</v>
      </c>
      <c r="L5287" t="n">
        <v>5</v>
      </c>
      <c r="M5287" t="n">
        <v>2</v>
      </c>
      <c r="R5287" s="15" t="n">
        <v>0</v>
      </c>
      <c r="S5287" s="15" t="n">
        <v>0</v>
      </c>
      <c r="T5287" s="15" t="n">
        <v>0</v>
      </c>
      <c r="U5287" s="15" t="n">
        <v>117300</v>
      </c>
      <c r="V5287">
        <f>IFERROR(VLOOKUP(D5287,Tablas_Equivalencia!$A$3:$B$8,2,FALSE),"Sin dato")</f>
        <v/>
      </c>
      <c r="W5287">
        <f>IFERROR(VLOOKUP(L5287,Tablas_Equivalencia!$D$3:$E$9,2,FALSE),"Sin dato")</f>
        <v/>
      </c>
      <c r="X5287">
        <f>IF(I5287=1,"Varón","Mujer")</f>
        <v/>
      </c>
      <c r="Y5287">
        <f>IFERROR(VLOOKUP(M5287,Tablas_Equivalencia!$G$3:$H$6,2,FALSE),"Sin dato")</f>
        <v/>
      </c>
      <c r="Z5287">
        <f>IF(J5287&lt;=24,"18-24","25-29")</f>
        <v/>
      </c>
      <c r="AA5287">
        <f>IF(M5287&lt;&gt;1,"",IF(P5287=2,1,0))</f>
        <v/>
      </c>
      <c r="AB5287">
        <f>IF(M5287&lt;&gt;1,"",IF(O5287&gt;=2,1,0))</f>
        <v/>
      </c>
      <c r="AC5287">
        <f>IF(M5287&lt;&gt;1,"",IF(OR(Q5287=999,Q5287=""),"",IF(OR(Q5287&lt;35,Q5287&gt;48),1,0)))</f>
        <v/>
      </c>
      <c r="AD5287">
        <f>IF(COUNT(AA5287:AC5287)&lt;3,"",SUM(AA5287:AC5287))</f>
        <v/>
      </c>
      <c r="AE5287">
        <f>IF(L5287&gt;=4,2,IF(L5287&gt;=2,1,0))</f>
        <v/>
      </c>
      <c r="AF5287">
        <f>IF(L5287&gt;=5,1,0)</f>
        <v/>
      </c>
      <c r="AG5287">
        <f>AE5287+AF5287</f>
        <v/>
      </c>
      <c r="AH5287" s="15">
        <f>IF(M5287&lt;&gt;1,"",IF(OR(R5287=-9,R5287=""),"",R5287))</f>
        <v/>
      </c>
      <c r="AI5287">
        <f>IF(M5287&lt;&gt;1,"",IF(OR(Q5287=999,Q5287=""),"",Q5287))</f>
        <v/>
      </c>
    </row>
    <row r="5288">
      <c r="A5288" t="inlineStr">
        <is>
          <t>TQRMNOP128586</t>
        </is>
      </c>
      <c r="B5288" t="n">
        <v>2025</v>
      </c>
      <c r="C5288" t="n">
        <v>1</v>
      </c>
      <c r="D5288" t="n">
        <v>41</v>
      </c>
      <c r="E5288" t="inlineStr">
        <is>
          <t>S</t>
        </is>
      </c>
      <c r="F5288" t="n">
        <v>8</v>
      </c>
      <c r="G5288" t="n">
        <v>1165</v>
      </c>
      <c r="H5288" t="n">
        <v>1</v>
      </c>
      <c r="I5288" t="n">
        <v>1</v>
      </c>
      <c r="J5288" t="n">
        <v>19</v>
      </c>
      <c r="K5288" t="n">
        <v>2</v>
      </c>
      <c r="L5288" t="n">
        <v>2</v>
      </c>
      <c r="M5288" t="n">
        <v>3</v>
      </c>
      <c r="R5288" s="15" t="n">
        <v>0</v>
      </c>
      <c r="S5288" s="15" t="n">
        <v>78000</v>
      </c>
      <c r="T5288" s="15" t="n">
        <v>78000</v>
      </c>
      <c r="U5288" s="15" t="n">
        <v>116300</v>
      </c>
      <c r="V5288">
        <f>IFERROR(VLOOKUP(D5288,Tablas_Equivalencia!$A$3:$B$8,2,FALSE),"Sin dato")</f>
        <v/>
      </c>
      <c r="W5288">
        <f>IFERROR(VLOOKUP(L5288,Tablas_Equivalencia!$D$3:$E$9,2,FALSE),"Sin dato")</f>
        <v/>
      </c>
      <c r="X5288">
        <f>IF(I5288=1,"Varón","Mujer")</f>
        <v/>
      </c>
      <c r="Y5288">
        <f>IFERROR(VLOOKUP(M5288,Tablas_Equivalencia!$G$3:$H$6,2,FALSE),"Sin dato")</f>
        <v/>
      </c>
      <c r="Z5288">
        <f>IF(J5288&lt;=24,"18-24","25-29")</f>
        <v/>
      </c>
      <c r="AA5288">
        <f>IF(M5288&lt;&gt;1,"",IF(P5288=2,1,0))</f>
        <v/>
      </c>
      <c r="AB5288">
        <f>IF(M5288&lt;&gt;1,"",IF(O5288&gt;=2,1,0))</f>
        <v/>
      </c>
      <c r="AC5288">
        <f>IF(M5288&lt;&gt;1,"",IF(OR(Q5288=999,Q5288=""),"",IF(OR(Q5288&lt;35,Q5288&gt;48),1,0)))</f>
        <v/>
      </c>
      <c r="AD5288">
        <f>IF(COUNT(AA5288:AC5288)&lt;3,"",SUM(AA5288:AC5288))</f>
        <v/>
      </c>
      <c r="AE5288">
        <f>IF(L5288&gt;=4,2,IF(L5288&gt;=2,1,0))</f>
        <v/>
      </c>
      <c r="AF5288">
        <f>IF(L5288&gt;=5,1,0)</f>
        <v/>
      </c>
      <c r="AG5288">
        <f>AE5288+AF5288</f>
        <v/>
      </c>
      <c r="AH5288" s="15">
        <f>IF(M5288&lt;&gt;1,"",IF(OR(R5288=-9,R5288=""),"",R5288))</f>
        <v/>
      </c>
      <c r="AI5288">
        <f>IF(M5288&lt;&gt;1,"",IF(OR(Q5288=999,Q5288=""),"",Q5288))</f>
        <v/>
      </c>
    </row>
    <row r="5289">
      <c r="A5289" t="inlineStr">
        <is>
          <t>TQRMNOP128591</t>
        </is>
      </c>
      <c r="B5289" t="n">
        <v>2025</v>
      </c>
      <c r="C5289" t="n">
        <v>1</v>
      </c>
      <c r="D5289" t="n">
        <v>1</v>
      </c>
      <c r="E5289" t="inlineStr">
        <is>
          <t>S</t>
        </is>
      </c>
      <c r="F5289" t="n">
        <v>33</v>
      </c>
      <c r="G5289" t="n">
        <v>1646</v>
      </c>
      <c r="H5289" t="n">
        <v>1</v>
      </c>
      <c r="I5289" t="n">
        <v>1</v>
      </c>
      <c r="J5289" t="n">
        <v>29</v>
      </c>
      <c r="K5289" t="n">
        <v>1</v>
      </c>
      <c r="L5289" t="n">
        <v>5</v>
      </c>
      <c r="M5289" t="n">
        <v>3</v>
      </c>
      <c r="R5289" s="15" t="n">
        <v>0</v>
      </c>
      <c r="S5289" s="15" t="n">
        <v>0</v>
      </c>
      <c r="T5289" s="15" t="n">
        <v>0</v>
      </c>
      <c r="U5289" s="15" t="n">
        <v>137100</v>
      </c>
      <c r="V5289">
        <f>IFERROR(VLOOKUP(D5289,Tablas_Equivalencia!$A$3:$B$8,2,FALSE),"Sin dato")</f>
        <v/>
      </c>
      <c r="W5289">
        <f>IFERROR(VLOOKUP(L5289,Tablas_Equivalencia!$D$3:$E$9,2,FALSE),"Sin dato")</f>
        <v/>
      </c>
      <c r="X5289">
        <f>IF(I5289=1,"Varón","Mujer")</f>
        <v/>
      </c>
      <c r="Y5289">
        <f>IFERROR(VLOOKUP(M5289,Tablas_Equivalencia!$G$3:$H$6,2,FALSE),"Sin dato")</f>
        <v/>
      </c>
      <c r="Z5289">
        <f>IF(J5289&lt;=24,"18-24","25-29")</f>
        <v/>
      </c>
      <c r="AA5289">
        <f>IF(M5289&lt;&gt;1,"",IF(P5289=2,1,0))</f>
        <v/>
      </c>
      <c r="AB5289">
        <f>IF(M5289&lt;&gt;1,"",IF(O5289&gt;=2,1,0))</f>
        <v/>
      </c>
      <c r="AC5289">
        <f>IF(M5289&lt;&gt;1,"",IF(OR(Q5289=999,Q5289=""),"",IF(OR(Q5289&lt;35,Q5289&gt;48),1,0)))</f>
        <v/>
      </c>
      <c r="AD5289">
        <f>IF(COUNT(AA5289:AC5289)&lt;3,"",SUM(AA5289:AC5289))</f>
        <v/>
      </c>
      <c r="AE5289">
        <f>IF(L5289&gt;=4,2,IF(L5289&gt;=2,1,0))</f>
        <v/>
      </c>
      <c r="AF5289">
        <f>IF(L5289&gt;=5,1,0)</f>
        <v/>
      </c>
      <c r="AG5289">
        <f>AE5289+AF5289</f>
        <v/>
      </c>
      <c r="AH5289" s="15">
        <f>IF(M5289&lt;&gt;1,"",IF(OR(R5289=-9,R5289=""),"",R5289))</f>
        <v/>
      </c>
      <c r="AI5289">
        <f>IF(M5289&lt;&gt;1,"",IF(OR(Q5289=999,Q5289=""),"",Q5289))</f>
        <v/>
      </c>
    </row>
    <row r="5290">
      <c r="A5290" t="inlineStr">
        <is>
          <t>TQRMNOP128594</t>
        </is>
      </c>
      <c r="B5290" t="n">
        <v>2025</v>
      </c>
      <c r="C5290" t="n">
        <v>1</v>
      </c>
      <c r="D5290" t="n">
        <v>1</v>
      </c>
      <c r="E5290" t="inlineStr">
        <is>
          <t>S</t>
        </is>
      </c>
      <c r="F5290" t="n">
        <v>32</v>
      </c>
      <c r="G5290" t="n">
        <v>1210</v>
      </c>
      <c r="H5290" t="n">
        <v>3</v>
      </c>
      <c r="I5290" t="n">
        <v>2</v>
      </c>
      <c r="J5290" t="n">
        <v>27</v>
      </c>
      <c r="K5290" t="n">
        <v>2</v>
      </c>
      <c r="L5290" t="n">
        <v>4</v>
      </c>
      <c r="M5290" t="n">
        <v>1</v>
      </c>
      <c r="N5290" t="n">
        <v>2</v>
      </c>
      <c r="O5290" t="n">
        <v>2</v>
      </c>
      <c r="P5290" t="n">
        <v>2</v>
      </c>
      <c r="Q5290" t="n">
        <v>21</v>
      </c>
      <c r="R5290" s="15" t="n">
        <v>306000</v>
      </c>
      <c r="S5290" s="15" t="n">
        <v>0</v>
      </c>
      <c r="T5290" s="15" t="n">
        <v>306000</v>
      </c>
      <c r="U5290" s="15" t="n">
        <v>69400</v>
      </c>
      <c r="V5290">
        <f>IFERROR(VLOOKUP(D5290,Tablas_Equivalencia!$A$3:$B$8,2,FALSE),"Sin dato")</f>
        <v/>
      </c>
      <c r="W5290">
        <f>IFERROR(VLOOKUP(L5290,Tablas_Equivalencia!$D$3:$E$9,2,FALSE),"Sin dato")</f>
        <v/>
      </c>
      <c r="X5290">
        <f>IF(I5290=1,"Varón","Mujer")</f>
        <v/>
      </c>
      <c r="Y5290">
        <f>IFERROR(VLOOKUP(M5290,Tablas_Equivalencia!$G$3:$H$6,2,FALSE),"Sin dato")</f>
        <v/>
      </c>
      <c r="Z5290">
        <f>IF(J5290&lt;=24,"18-24","25-29")</f>
        <v/>
      </c>
      <c r="AA5290">
        <f>IF(M5290&lt;&gt;1,"",IF(P5290=2,1,0))</f>
        <v/>
      </c>
      <c r="AB5290">
        <f>IF(M5290&lt;&gt;1,"",IF(O5290&gt;=2,1,0))</f>
        <v/>
      </c>
      <c r="AC5290">
        <f>IF(M5290&lt;&gt;1,"",IF(OR(Q5290=999,Q5290=""),"",IF(OR(Q5290&lt;35,Q5290&gt;48),1,0)))</f>
        <v/>
      </c>
      <c r="AD5290">
        <f>IF(COUNT(AA5290:AC5290)&lt;3,"",SUM(AA5290:AC5290))</f>
        <v/>
      </c>
      <c r="AE5290">
        <f>IF(L5290&gt;=4,2,IF(L5290&gt;=2,1,0))</f>
        <v/>
      </c>
      <c r="AF5290">
        <f>IF(L5290&gt;=5,1,0)</f>
        <v/>
      </c>
      <c r="AG5290">
        <f>AE5290+AF5290</f>
        <v/>
      </c>
      <c r="AH5290" s="15">
        <f>IF(M5290&lt;&gt;1,"",IF(OR(R5290=-9,R5290=""),"",R5290))</f>
        <v/>
      </c>
      <c r="AI5290">
        <f>IF(M5290&lt;&gt;1,"",IF(OR(Q5290=999,Q5290=""),"",Q5290))</f>
        <v/>
      </c>
    </row>
    <row r="5291">
      <c r="A5291" t="inlineStr">
        <is>
          <t>TQRMNOP128595</t>
        </is>
      </c>
      <c r="B5291" t="n">
        <v>2025</v>
      </c>
      <c r="C5291" t="n">
        <v>1</v>
      </c>
      <c r="D5291" t="n">
        <v>40</v>
      </c>
      <c r="E5291" t="inlineStr">
        <is>
          <t>N</t>
        </is>
      </c>
      <c r="F5291" t="n">
        <v>22</v>
      </c>
      <c r="G5291" t="n">
        <v>1137</v>
      </c>
      <c r="H5291" t="n">
        <v>1</v>
      </c>
      <c r="I5291" t="n">
        <v>2</v>
      </c>
      <c r="J5291" t="n">
        <v>29</v>
      </c>
      <c r="K5291" t="n">
        <v>2</v>
      </c>
      <c r="L5291" t="n">
        <v>3</v>
      </c>
      <c r="M5291" t="n">
        <v>3</v>
      </c>
      <c r="R5291" s="15" t="n">
        <v>0</v>
      </c>
      <c r="S5291" s="15" t="n">
        <v>0</v>
      </c>
      <c r="T5291" s="15" t="n">
        <v>0</v>
      </c>
      <c r="U5291" s="15" t="n">
        <v>192500</v>
      </c>
      <c r="V5291">
        <f>IFERROR(VLOOKUP(D5291,Tablas_Equivalencia!$A$3:$B$8,2,FALSE),"Sin dato")</f>
        <v/>
      </c>
      <c r="W5291">
        <f>IFERROR(VLOOKUP(L5291,Tablas_Equivalencia!$D$3:$E$9,2,FALSE),"Sin dato")</f>
        <v/>
      </c>
      <c r="X5291">
        <f>IF(I5291=1,"Varón","Mujer")</f>
        <v/>
      </c>
      <c r="Y5291">
        <f>IFERROR(VLOOKUP(M5291,Tablas_Equivalencia!$G$3:$H$6,2,FALSE),"Sin dato")</f>
        <v/>
      </c>
      <c r="Z5291">
        <f>IF(J5291&lt;=24,"18-24","25-29")</f>
        <v/>
      </c>
      <c r="AA5291">
        <f>IF(M5291&lt;&gt;1,"",IF(P5291=2,1,0))</f>
        <v/>
      </c>
      <c r="AB5291">
        <f>IF(M5291&lt;&gt;1,"",IF(O5291&gt;=2,1,0))</f>
        <v/>
      </c>
      <c r="AC5291">
        <f>IF(M5291&lt;&gt;1,"",IF(OR(Q5291=999,Q5291=""),"",IF(OR(Q5291&lt;35,Q5291&gt;48),1,0)))</f>
        <v/>
      </c>
      <c r="AD5291">
        <f>IF(COUNT(AA5291:AC5291)&lt;3,"",SUM(AA5291:AC5291))</f>
        <v/>
      </c>
      <c r="AE5291">
        <f>IF(L5291&gt;=4,2,IF(L5291&gt;=2,1,0))</f>
        <v/>
      </c>
      <c r="AF5291">
        <f>IF(L5291&gt;=5,1,0)</f>
        <v/>
      </c>
      <c r="AG5291">
        <f>AE5291+AF5291</f>
        <v/>
      </c>
      <c r="AH5291" s="15">
        <f>IF(M5291&lt;&gt;1,"",IF(OR(R5291=-9,R5291=""),"",R5291))</f>
        <v/>
      </c>
      <c r="AI5291">
        <f>IF(M5291&lt;&gt;1,"",IF(OR(Q5291=999,Q5291=""),"",Q5291))</f>
        <v/>
      </c>
    </row>
    <row r="5292">
      <c r="A5292" t="inlineStr">
        <is>
          <t>TQRMNOP128598</t>
        </is>
      </c>
      <c r="B5292" t="n">
        <v>2025</v>
      </c>
      <c r="C5292" t="n">
        <v>1</v>
      </c>
      <c r="D5292" t="n">
        <v>43</v>
      </c>
      <c r="E5292" t="inlineStr">
        <is>
          <t>S</t>
        </is>
      </c>
      <c r="F5292" t="n">
        <v>30</v>
      </c>
      <c r="G5292" t="n">
        <v>1211</v>
      </c>
      <c r="H5292" t="n">
        <v>2</v>
      </c>
      <c r="I5292" t="n">
        <v>1</v>
      </c>
      <c r="J5292" t="n">
        <v>23</v>
      </c>
      <c r="K5292" t="n">
        <v>2</v>
      </c>
      <c r="L5292" t="n">
        <v>4</v>
      </c>
      <c r="M5292" t="n">
        <v>3</v>
      </c>
      <c r="R5292" s="15" t="n">
        <v>0</v>
      </c>
      <c r="S5292" s="15" t="n">
        <v>0</v>
      </c>
      <c r="T5292" s="15" t="n">
        <v>0</v>
      </c>
      <c r="U5292" s="15" t="n">
        <v>166800</v>
      </c>
      <c r="V5292">
        <f>IFERROR(VLOOKUP(D5292,Tablas_Equivalencia!$A$3:$B$8,2,FALSE),"Sin dato")</f>
        <v/>
      </c>
      <c r="W5292">
        <f>IFERROR(VLOOKUP(L5292,Tablas_Equivalencia!$D$3:$E$9,2,FALSE),"Sin dato")</f>
        <v/>
      </c>
      <c r="X5292">
        <f>IF(I5292=1,"Varón","Mujer")</f>
        <v/>
      </c>
      <c r="Y5292">
        <f>IFERROR(VLOOKUP(M5292,Tablas_Equivalencia!$G$3:$H$6,2,FALSE),"Sin dato")</f>
        <v/>
      </c>
      <c r="Z5292">
        <f>IF(J5292&lt;=24,"18-24","25-29")</f>
        <v/>
      </c>
      <c r="AA5292">
        <f>IF(M5292&lt;&gt;1,"",IF(P5292=2,1,0))</f>
        <v/>
      </c>
      <c r="AB5292">
        <f>IF(M5292&lt;&gt;1,"",IF(O5292&gt;=2,1,0))</f>
        <v/>
      </c>
      <c r="AC5292">
        <f>IF(M5292&lt;&gt;1,"",IF(OR(Q5292=999,Q5292=""),"",IF(OR(Q5292&lt;35,Q5292&gt;48),1,0)))</f>
        <v/>
      </c>
      <c r="AD5292">
        <f>IF(COUNT(AA5292:AC5292)&lt;3,"",SUM(AA5292:AC5292))</f>
        <v/>
      </c>
      <c r="AE5292">
        <f>IF(L5292&gt;=4,2,IF(L5292&gt;=2,1,0))</f>
        <v/>
      </c>
      <c r="AF5292">
        <f>IF(L5292&gt;=5,1,0)</f>
        <v/>
      </c>
      <c r="AG5292">
        <f>AE5292+AF5292</f>
        <v/>
      </c>
      <c r="AH5292" s="15">
        <f>IF(M5292&lt;&gt;1,"",IF(OR(R5292=-9,R5292=""),"",R5292))</f>
        <v/>
      </c>
      <c r="AI5292">
        <f>IF(M5292&lt;&gt;1,"",IF(OR(Q5292=999,Q5292=""),"",Q5292))</f>
        <v/>
      </c>
    </row>
    <row r="5293">
      <c r="A5293" t="inlineStr">
        <is>
          <t>TQRMNOP128606</t>
        </is>
      </c>
      <c r="B5293" t="n">
        <v>2025</v>
      </c>
      <c r="C5293" t="n">
        <v>1</v>
      </c>
      <c r="D5293" t="n">
        <v>1</v>
      </c>
      <c r="E5293" t="inlineStr">
        <is>
          <t>S</t>
        </is>
      </c>
      <c r="F5293" t="n">
        <v>32</v>
      </c>
      <c r="G5293" t="n">
        <v>840</v>
      </c>
      <c r="H5293" t="n">
        <v>2</v>
      </c>
      <c r="I5293" t="n">
        <v>2</v>
      </c>
      <c r="J5293" t="n">
        <v>25</v>
      </c>
      <c r="K5293" t="n">
        <v>1</v>
      </c>
      <c r="L5293" t="n">
        <v>5</v>
      </c>
      <c r="M5293" t="n">
        <v>1</v>
      </c>
      <c r="N5293" t="n">
        <v>3</v>
      </c>
      <c r="O5293" t="n">
        <v>1</v>
      </c>
      <c r="P5293" t="n">
        <v>2</v>
      </c>
      <c r="Q5293" t="n">
        <v>36</v>
      </c>
      <c r="R5293" s="15" t="n">
        <v>529000</v>
      </c>
      <c r="S5293" s="15" t="n">
        <v>0</v>
      </c>
      <c r="T5293" s="15" t="n">
        <v>529000</v>
      </c>
      <c r="U5293" s="15" t="n">
        <v>81500</v>
      </c>
      <c r="V5293">
        <f>IFERROR(VLOOKUP(D5293,Tablas_Equivalencia!$A$3:$B$8,2,FALSE),"Sin dato")</f>
        <v/>
      </c>
      <c r="W5293">
        <f>IFERROR(VLOOKUP(L5293,Tablas_Equivalencia!$D$3:$E$9,2,FALSE),"Sin dato")</f>
        <v/>
      </c>
      <c r="X5293">
        <f>IF(I5293=1,"Varón","Mujer")</f>
        <v/>
      </c>
      <c r="Y5293">
        <f>IFERROR(VLOOKUP(M5293,Tablas_Equivalencia!$G$3:$H$6,2,FALSE),"Sin dato")</f>
        <v/>
      </c>
      <c r="Z5293">
        <f>IF(J5293&lt;=24,"18-24","25-29")</f>
        <v/>
      </c>
      <c r="AA5293">
        <f>IF(M5293&lt;&gt;1,"",IF(P5293=2,1,0))</f>
        <v/>
      </c>
      <c r="AB5293">
        <f>IF(M5293&lt;&gt;1,"",IF(O5293&gt;=2,1,0))</f>
        <v/>
      </c>
      <c r="AC5293">
        <f>IF(M5293&lt;&gt;1,"",IF(OR(Q5293=999,Q5293=""),"",IF(OR(Q5293&lt;35,Q5293&gt;48),1,0)))</f>
        <v/>
      </c>
      <c r="AD5293">
        <f>IF(COUNT(AA5293:AC5293)&lt;3,"",SUM(AA5293:AC5293))</f>
        <v/>
      </c>
      <c r="AE5293">
        <f>IF(L5293&gt;=4,2,IF(L5293&gt;=2,1,0))</f>
        <v/>
      </c>
      <c r="AF5293">
        <f>IF(L5293&gt;=5,1,0)</f>
        <v/>
      </c>
      <c r="AG5293">
        <f>AE5293+AF5293</f>
        <v/>
      </c>
      <c r="AH5293" s="15">
        <f>IF(M5293&lt;&gt;1,"",IF(OR(R5293=-9,R5293=""),"",R5293))</f>
        <v/>
      </c>
      <c r="AI5293">
        <f>IF(M5293&lt;&gt;1,"",IF(OR(Q5293=999,Q5293=""),"",Q5293))</f>
        <v/>
      </c>
    </row>
    <row r="5294">
      <c r="A5294" t="inlineStr">
        <is>
          <t>TQRMNOP128610</t>
        </is>
      </c>
      <c r="B5294" t="n">
        <v>2025</v>
      </c>
      <c r="C5294" t="n">
        <v>1</v>
      </c>
      <c r="D5294" t="n">
        <v>43</v>
      </c>
      <c r="E5294" t="inlineStr">
        <is>
          <t>N</t>
        </is>
      </c>
      <c r="F5294" t="n">
        <v>26</v>
      </c>
      <c r="G5294" t="n">
        <v>1167</v>
      </c>
      <c r="H5294" t="n">
        <v>1</v>
      </c>
      <c r="I5294" t="n">
        <v>1</v>
      </c>
      <c r="J5294" t="n">
        <v>18</v>
      </c>
      <c r="K5294" t="n">
        <v>2</v>
      </c>
      <c r="L5294" t="n">
        <v>4</v>
      </c>
      <c r="M5294" t="n">
        <v>1</v>
      </c>
      <c r="N5294" t="n">
        <v>3</v>
      </c>
      <c r="O5294" t="n">
        <v>1</v>
      </c>
      <c r="P5294" t="n">
        <v>1</v>
      </c>
      <c r="Q5294" t="n">
        <v>43</v>
      </c>
      <c r="R5294" s="15" t="n">
        <v>1297000</v>
      </c>
      <c r="S5294" s="15" t="n">
        <v>0</v>
      </c>
      <c r="T5294" s="15" t="n">
        <v>1297000</v>
      </c>
      <c r="U5294" s="15" t="n">
        <v>88200</v>
      </c>
      <c r="V5294">
        <f>IFERROR(VLOOKUP(D5294,Tablas_Equivalencia!$A$3:$B$8,2,FALSE),"Sin dato")</f>
        <v/>
      </c>
      <c r="W5294">
        <f>IFERROR(VLOOKUP(L5294,Tablas_Equivalencia!$D$3:$E$9,2,FALSE),"Sin dato")</f>
        <v/>
      </c>
      <c r="X5294">
        <f>IF(I5294=1,"Varón","Mujer")</f>
        <v/>
      </c>
      <c r="Y5294">
        <f>IFERROR(VLOOKUP(M5294,Tablas_Equivalencia!$G$3:$H$6,2,FALSE),"Sin dato")</f>
        <v/>
      </c>
      <c r="Z5294">
        <f>IF(J5294&lt;=24,"18-24","25-29")</f>
        <v/>
      </c>
      <c r="AA5294">
        <f>IF(M5294&lt;&gt;1,"",IF(P5294=2,1,0))</f>
        <v/>
      </c>
      <c r="AB5294">
        <f>IF(M5294&lt;&gt;1,"",IF(O5294&gt;=2,1,0))</f>
        <v/>
      </c>
      <c r="AC5294">
        <f>IF(M5294&lt;&gt;1,"",IF(OR(Q5294=999,Q5294=""),"",IF(OR(Q5294&lt;35,Q5294&gt;48),1,0)))</f>
        <v/>
      </c>
      <c r="AD5294">
        <f>IF(COUNT(AA5294:AC5294)&lt;3,"",SUM(AA5294:AC5294))</f>
        <v/>
      </c>
      <c r="AE5294">
        <f>IF(L5294&gt;=4,2,IF(L5294&gt;=2,1,0))</f>
        <v/>
      </c>
      <c r="AF5294">
        <f>IF(L5294&gt;=5,1,0)</f>
        <v/>
      </c>
      <c r="AG5294">
        <f>AE5294+AF5294</f>
        <v/>
      </c>
      <c r="AH5294" s="15">
        <f>IF(M5294&lt;&gt;1,"",IF(OR(R5294=-9,R5294=""),"",R5294))</f>
        <v/>
      </c>
      <c r="AI5294">
        <f>IF(M5294&lt;&gt;1,"",IF(OR(Q5294=999,Q5294=""),"",Q5294))</f>
        <v/>
      </c>
    </row>
    <row r="5295">
      <c r="A5295" t="inlineStr">
        <is>
          <t>TQRMNOP128619</t>
        </is>
      </c>
      <c r="B5295" t="n">
        <v>2025</v>
      </c>
      <c r="C5295" t="n">
        <v>1</v>
      </c>
      <c r="D5295" t="n">
        <v>43</v>
      </c>
      <c r="E5295" t="inlineStr">
        <is>
          <t>S</t>
        </is>
      </c>
      <c r="F5295" t="n">
        <v>30</v>
      </c>
      <c r="G5295" t="n">
        <v>1613</v>
      </c>
      <c r="H5295" t="n">
        <v>1</v>
      </c>
      <c r="I5295" t="n">
        <v>2</v>
      </c>
      <c r="J5295" t="n">
        <v>23</v>
      </c>
      <c r="K5295" t="n">
        <v>2</v>
      </c>
      <c r="L5295" t="n">
        <v>6</v>
      </c>
      <c r="M5295" t="n">
        <v>2</v>
      </c>
      <c r="R5295" s="15" t="n">
        <v>0</v>
      </c>
      <c r="S5295" s="15" t="n">
        <v>0</v>
      </c>
      <c r="T5295" s="15" t="n">
        <v>0</v>
      </c>
      <c r="U5295" s="15" t="n">
        <v>294500</v>
      </c>
      <c r="V5295">
        <f>IFERROR(VLOOKUP(D5295,Tablas_Equivalencia!$A$3:$B$8,2,FALSE),"Sin dato")</f>
        <v/>
      </c>
      <c r="W5295">
        <f>IFERROR(VLOOKUP(L5295,Tablas_Equivalencia!$D$3:$E$9,2,FALSE),"Sin dato")</f>
        <v/>
      </c>
      <c r="X5295">
        <f>IF(I5295=1,"Varón","Mujer")</f>
        <v/>
      </c>
      <c r="Y5295">
        <f>IFERROR(VLOOKUP(M5295,Tablas_Equivalencia!$G$3:$H$6,2,FALSE),"Sin dato")</f>
        <v/>
      </c>
      <c r="Z5295">
        <f>IF(J5295&lt;=24,"18-24","25-29")</f>
        <v/>
      </c>
      <c r="AA5295">
        <f>IF(M5295&lt;&gt;1,"",IF(P5295=2,1,0))</f>
        <v/>
      </c>
      <c r="AB5295">
        <f>IF(M5295&lt;&gt;1,"",IF(O5295&gt;=2,1,0))</f>
        <v/>
      </c>
      <c r="AC5295">
        <f>IF(M5295&lt;&gt;1,"",IF(OR(Q5295=999,Q5295=""),"",IF(OR(Q5295&lt;35,Q5295&gt;48),1,0)))</f>
        <v/>
      </c>
      <c r="AD5295">
        <f>IF(COUNT(AA5295:AC5295)&lt;3,"",SUM(AA5295:AC5295))</f>
        <v/>
      </c>
      <c r="AE5295">
        <f>IF(L5295&gt;=4,2,IF(L5295&gt;=2,1,0))</f>
        <v/>
      </c>
      <c r="AF5295">
        <f>IF(L5295&gt;=5,1,0)</f>
        <v/>
      </c>
      <c r="AG5295">
        <f>AE5295+AF5295</f>
        <v/>
      </c>
      <c r="AH5295" s="15">
        <f>IF(M5295&lt;&gt;1,"",IF(OR(R5295=-9,R5295=""),"",R5295))</f>
        <v/>
      </c>
      <c r="AI5295">
        <f>IF(M5295&lt;&gt;1,"",IF(OR(Q5295=999,Q5295=""),"",Q5295))</f>
        <v/>
      </c>
    </row>
    <row r="5296">
      <c r="A5296" t="inlineStr">
        <is>
          <t>TQRMNOP128624</t>
        </is>
      </c>
      <c r="B5296" t="n">
        <v>2025</v>
      </c>
      <c r="C5296" t="n">
        <v>1</v>
      </c>
      <c r="D5296" t="n">
        <v>42</v>
      </c>
      <c r="E5296" t="inlineStr">
        <is>
          <t>S</t>
        </is>
      </c>
      <c r="F5296" t="n">
        <v>10</v>
      </c>
      <c r="G5296" t="n">
        <v>1180</v>
      </c>
      <c r="H5296" t="n">
        <v>1</v>
      </c>
      <c r="I5296" t="n">
        <v>2</v>
      </c>
      <c r="J5296" t="n">
        <v>23</v>
      </c>
      <c r="K5296" t="n">
        <v>2</v>
      </c>
      <c r="L5296" t="n">
        <v>3</v>
      </c>
      <c r="M5296" t="n">
        <v>1</v>
      </c>
      <c r="N5296" t="n">
        <v>3</v>
      </c>
      <c r="O5296" t="n">
        <v>2</v>
      </c>
      <c r="P5296" t="n">
        <v>2</v>
      </c>
      <c r="Q5296" t="n">
        <v>20</v>
      </c>
      <c r="R5296" s="15" t="n">
        <v>383000</v>
      </c>
      <c r="S5296" s="15" t="n">
        <v>0</v>
      </c>
      <c r="T5296" s="15" t="n">
        <v>383000</v>
      </c>
      <c r="U5296" s="15" t="n">
        <v>120200</v>
      </c>
      <c r="V5296">
        <f>IFERROR(VLOOKUP(D5296,Tablas_Equivalencia!$A$3:$B$8,2,FALSE),"Sin dato")</f>
        <v/>
      </c>
      <c r="W5296">
        <f>IFERROR(VLOOKUP(L5296,Tablas_Equivalencia!$D$3:$E$9,2,FALSE),"Sin dato")</f>
        <v/>
      </c>
      <c r="X5296">
        <f>IF(I5296=1,"Varón","Mujer")</f>
        <v/>
      </c>
      <c r="Y5296">
        <f>IFERROR(VLOOKUP(M5296,Tablas_Equivalencia!$G$3:$H$6,2,FALSE),"Sin dato")</f>
        <v/>
      </c>
      <c r="Z5296">
        <f>IF(J5296&lt;=24,"18-24","25-29")</f>
        <v/>
      </c>
      <c r="AA5296">
        <f>IF(M5296&lt;&gt;1,"",IF(P5296=2,1,0))</f>
        <v/>
      </c>
      <c r="AB5296">
        <f>IF(M5296&lt;&gt;1,"",IF(O5296&gt;=2,1,0))</f>
        <v/>
      </c>
      <c r="AC5296">
        <f>IF(M5296&lt;&gt;1,"",IF(OR(Q5296=999,Q5296=""),"",IF(OR(Q5296&lt;35,Q5296&gt;48),1,0)))</f>
        <v/>
      </c>
      <c r="AD5296">
        <f>IF(COUNT(AA5296:AC5296)&lt;3,"",SUM(AA5296:AC5296))</f>
        <v/>
      </c>
      <c r="AE5296">
        <f>IF(L5296&gt;=4,2,IF(L5296&gt;=2,1,0))</f>
        <v/>
      </c>
      <c r="AF5296">
        <f>IF(L5296&gt;=5,1,0)</f>
        <v/>
      </c>
      <c r="AG5296">
        <f>AE5296+AF5296</f>
        <v/>
      </c>
      <c r="AH5296" s="15">
        <f>IF(M5296&lt;&gt;1,"",IF(OR(R5296=-9,R5296=""),"",R5296))</f>
        <v/>
      </c>
      <c r="AI5296">
        <f>IF(M5296&lt;&gt;1,"",IF(OR(Q5296=999,Q5296=""),"",Q5296))</f>
        <v/>
      </c>
    </row>
    <row r="5297">
      <c r="A5297" t="inlineStr">
        <is>
          <t>TQRMNOP128629</t>
        </is>
      </c>
      <c r="B5297" t="n">
        <v>2025</v>
      </c>
      <c r="C5297" t="n">
        <v>1</v>
      </c>
      <c r="D5297" t="n">
        <v>1</v>
      </c>
      <c r="E5297" t="inlineStr">
        <is>
          <t>S</t>
        </is>
      </c>
      <c r="F5297" t="n">
        <v>33</v>
      </c>
      <c r="G5297" t="n">
        <v>1214</v>
      </c>
      <c r="H5297" t="n">
        <v>3</v>
      </c>
      <c r="I5297" t="n">
        <v>2</v>
      </c>
      <c r="J5297" t="n">
        <v>19</v>
      </c>
      <c r="K5297" t="n">
        <v>2</v>
      </c>
      <c r="L5297" t="n">
        <v>5</v>
      </c>
      <c r="M5297" t="n">
        <v>1</v>
      </c>
      <c r="N5297" t="n">
        <v>3</v>
      </c>
      <c r="O5297" t="n">
        <v>1</v>
      </c>
      <c r="P5297" t="n">
        <v>1</v>
      </c>
      <c r="Q5297" t="n">
        <v>49</v>
      </c>
      <c r="R5297" s="15" t="n">
        <v>851000</v>
      </c>
      <c r="S5297" s="15" t="n">
        <v>0</v>
      </c>
      <c r="T5297" s="15" t="n">
        <v>851000</v>
      </c>
      <c r="U5297" s="15" t="n">
        <v>323200</v>
      </c>
      <c r="V5297">
        <f>IFERROR(VLOOKUP(D5297,Tablas_Equivalencia!$A$3:$B$8,2,FALSE),"Sin dato")</f>
        <v/>
      </c>
      <c r="W5297">
        <f>IFERROR(VLOOKUP(L5297,Tablas_Equivalencia!$D$3:$E$9,2,FALSE),"Sin dato")</f>
        <v/>
      </c>
      <c r="X5297">
        <f>IF(I5297=1,"Varón","Mujer")</f>
        <v/>
      </c>
      <c r="Y5297">
        <f>IFERROR(VLOOKUP(M5297,Tablas_Equivalencia!$G$3:$H$6,2,FALSE),"Sin dato")</f>
        <v/>
      </c>
      <c r="Z5297">
        <f>IF(J5297&lt;=24,"18-24","25-29")</f>
        <v/>
      </c>
      <c r="AA5297">
        <f>IF(M5297&lt;&gt;1,"",IF(P5297=2,1,0))</f>
        <v/>
      </c>
      <c r="AB5297">
        <f>IF(M5297&lt;&gt;1,"",IF(O5297&gt;=2,1,0))</f>
        <v/>
      </c>
      <c r="AC5297">
        <f>IF(M5297&lt;&gt;1,"",IF(OR(Q5297=999,Q5297=""),"",IF(OR(Q5297&lt;35,Q5297&gt;48),1,0)))</f>
        <v/>
      </c>
      <c r="AD5297">
        <f>IF(COUNT(AA5297:AC5297)&lt;3,"",SUM(AA5297:AC5297))</f>
        <v/>
      </c>
      <c r="AE5297">
        <f>IF(L5297&gt;=4,2,IF(L5297&gt;=2,1,0))</f>
        <v/>
      </c>
      <c r="AF5297">
        <f>IF(L5297&gt;=5,1,0)</f>
        <v/>
      </c>
      <c r="AG5297">
        <f>AE5297+AF5297</f>
        <v/>
      </c>
      <c r="AH5297" s="15">
        <f>IF(M5297&lt;&gt;1,"",IF(OR(R5297=-9,R5297=""),"",R5297))</f>
        <v/>
      </c>
      <c r="AI5297">
        <f>IF(M5297&lt;&gt;1,"",IF(OR(Q5297=999,Q5297=""),"",Q5297))</f>
        <v/>
      </c>
    </row>
    <row r="5298">
      <c r="A5298" t="inlineStr">
        <is>
          <t>TQRMNOP128642</t>
        </is>
      </c>
      <c r="B5298" t="n">
        <v>2025</v>
      </c>
      <c r="C5298" t="n">
        <v>1</v>
      </c>
      <c r="D5298" t="n">
        <v>44</v>
      </c>
      <c r="E5298" t="inlineStr">
        <is>
          <t>N</t>
        </is>
      </c>
      <c r="F5298" t="n">
        <v>93</v>
      </c>
      <c r="G5298" t="n">
        <v>1247</v>
      </c>
      <c r="H5298" t="n">
        <v>1</v>
      </c>
      <c r="I5298" t="n">
        <v>2</v>
      </c>
      <c r="J5298" t="n">
        <v>18</v>
      </c>
      <c r="K5298" t="n">
        <v>2</v>
      </c>
      <c r="L5298" t="n">
        <v>5</v>
      </c>
      <c r="M5298" t="n">
        <v>1</v>
      </c>
      <c r="N5298" t="n">
        <v>3</v>
      </c>
      <c r="O5298" t="n">
        <v>1</v>
      </c>
      <c r="P5298" t="n">
        <v>1</v>
      </c>
      <c r="Q5298" t="n">
        <v>32</v>
      </c>
      <c r="R5298" s="15" t="n">
        <v>794000</v>
      </c>
      <c r="S5298" s="15" t="n">
        <v>0</v>
      </c>
      <c r="T5298" s="15" t="n">
        <v>794000</v>
      </c>
      <c r="U5298" s="15" t="n">
        <v>247500</v>
      </c>
      <c r="V5298">
        <f>IFERROR(VLOOKUP(D5298,Tablas_Equivalencia!$A$3:$B$8,2,FALSE),"Sin dato")</f>
        <v/>
      </c>
      <c r="W5298">
        <f>IFERROR(VLOOKUP(L5298,Tablas_Equivalencia!$D$3:$E$9,2,FALSE),"Sin dato")</f>
        <v/>
      </c>
      <c r="X5298">
        <f>IF(I5298=1,"Varón","Mujer")</f>
        <v/>
      </c>
      <c r="Y5298">
        <f>IFERROR(VLOOKUP(M5298,Tablas_Equivalencia!$G$3:$H$6,2,FALSE),"Sin dato")</f>
        <v/>
      </c>
      <c r="Z5298">
        <f>IF(J5298&lt;=24,"18-24","25-29")</f>
        <v/>
      </c>
      <c r="AA5298">
        <f>IF(M5298&lt;&gt;1,"",IF(P5298=2,1,0))</f>
        <v/>
      </c>
      <c r="AB5298">
        <f>IF(M5298&lt;&gt;1,"",IF(O5298&gt;=2,1,0))</f>
        <v/>
      </c>
      <c r="AC5298">
        <f>IF(M5298&lt;&gt;1,"",IF(OR(Q5298=999,Q5298=""),"",IF(OR(Q5298&lt;35,Q5298&gt;48),1,0)))</f>
        <v/>
      </c>
      <c r="AD5298">
        <f>IF(COUNT(AA5298:AC5298)&lt;3,"",SUM(AA5298:AC5298))</f>
        <v/>
      </c>
      <c r="AE5298">
        <f>IF(L5298&gt;=4,2,IF(L5298&gt;=2,1,0))</f>
        <v/>
      </c>
      <c r="AF5298">
        <f>IF(L5298&gt;=5,1,0)</f>
        <v/>
      </c>
      <c r="AG5298">
        <f>AE5298+AF5298</f>
        <v/>
      </c>
      <c r="AH5298" s="15">
        <f>IF(M5298&lt;&gt;1,"",IF(OR(R5298=-9,R5298=""),"",R5298))</f>
        <v/>
      </c>
      <c r="AI5298">
        <f>IF(M5298&lt;&gt;1,"",IF(OR(Q5298=999,Q5298=""),"",Q5298))</f>
        <v/>
      </c>
    </row>
    <row r="5299">
      <c r="A5299" t="inlineStr">
        <is>
          <t>TQRMNOP128644</t>
        </is>
      </c>
      <c r="B5299" t="n">
        <v>2025</v>
      </c>
      <c r="C5299" t="n">
        <v>1</v>
      </c>
      <c r="D5299" t="n">
        <v>41</v>
      </c>
      <c r="E5299" t="inlineStr">
        <is>
          <t>N</t>
        </is>
      </c>
      <c r="F5299" t="n">
        <v>15</v>
      </c>
      <c r="G5299" t="n">
        <v>1265</v>
      </c>
      <c r="H5299" t="n">
        <v>10</v>
      </c>
      <c r="I5299" t="n">
        <v>2</v>
      </c>
      <c r="J5299" t="n">
        <v>28</v>
      </c>
      <c r="K5299" t="n">
        <v>2</v>
      </c>
      <c r="L5299" t="n">
        <v>3</v>
      </c>
      <c r="M5299" t="n">
        <v>2</v>
      </c>
      <c r="R5299" s="15" t="n">
        <v>0</v>
      </c>
      <c r="S5299" s="15" t="n">
        <v>0</v>
      </c>
      <c r="T5299" s="15" t="n">
        <v>0</v>
      </c>
      <c r="U5299" s="15" t="n">
        <v>57300</v>
      </c>
      <c r="V5299">
        <f>IFERROR(VLOOKUP(D5299,Tablas_Equivalencia!$A$3:$B$8,2,FALSE),"Sin dato")</f>
        <v/>
      </c>
      <c r="W5299">
        <f>IFERROR(VLOOKUP(L5299,Tablas_Equivalencia!$D$3:$E$9,2,FALSE),"Sin dato")</f>
        <v/>
      </c>
      <c r="X5299">
        <f>IF(I5299=1,"Varón","Mujer")</f>
        <v/>
      </c>
      <c r="Y5299">
        <f>IFERROR(VLOOKUP(M5299,Tablas_Equivalencia!$G$3:$H$6,2,FALSE),"Sin dato")</f>
        <v/>
      </c>
      <c r="Z5299">
        <f>IF(J5299&lt;=24,"18-24","25-29")</f>
        <v/>
      </c>
      <c r="AA5299">
        <f>IF(M5299&lt;&gt;1,"",IF(P5299=2,1,0))</f>
        <v/>
      </c>
      <c r="AB5299">
        <f>IF(M5299&lt;&gt;1,"",IF(O5299&gt;=2,1,0))</f>
        <v/>
      </c>
      <c r="AC5299">
        <f>IF(M5299&lt;&gt;1,"",IF(OR(Q5299=999,Q5299=""),"",IF(OR(Q5299&lt;35,Q5299&gt;48),1,0)))</f>
        <v/>
      </c>
      <c r="AD5299">
        <f>IF(COUNT(AA5299:AC5299)&lt;3,"",SUM(AA5299:AC5299))</f>
        <v/>
      </c>
      <c r="AE5299">
        <f>IF(L5299&gt;=4,2,IF(L5299&gt;=2,1,0))</f>
        <v/>
      </c>
      <c r="AF5299">
        <f>IF(L5299&gt;=5,1,0)</f>
        <v/>
      </c>
      <c r="AG5299">
        <f>AE5299+AF5299</f>
        <v/>
      </c>
      <c r="AH5299" s="15">
        <f>IF(M5299&lt;&gt;1,"",IF(OR(R5299=-9,R5299=""),"",R5299))</f>
        <v/>
      </c>
      <c r="AI5299">
        <f>IF(M5299&lt;&gt;1,"",IF(OR(Q5299=999,Q5299=""),"",Q5299))</f>
        <v/>
      </c>
    </row>
    <row r="5300">
      <c r="A5300" t="inlineStr">
        <is>
          <t>TQRMNOP128652</t>
        </is>
      </c>
      <c r="B5300" t="n">
        <v>2025</v>
      </c>
      <c r="C5300" t="n">
        <v>1</v>
      </c>
      <c r="D5300" t="n">
        <v>42</v>
      </c>
      <c r="E5300" t="inlineStr">
        <is>
          <t>N</t>
        </is>
      </c>
      <c r="F5300" t="n">
        <v>27</v>
      </c>
      <c r="G5300" t="n">
        <v>976</v>
      </c>
      <c r="H5300" t="n">
        <v>3</v>
      </c>
      <c r="I5300" t="n">
        <v>2</v>
      </c>
      <c r="J5300" t="n">
        <v>26</v>
      </c>
      <c r="K5300" t="n">
        <v>2</v>
      </c>
      <c r="L5300" t="n">
        <v>4</v>
      </c>
      <c r="M5300" t="n">
        <v>1</v>
      </c>
      <c r="N5300" t="n">
        <v>2</v>
      </c>
      <c r="O5300" t="n">
        <v>2</v>
      </c>
      <c r="P5300" t="n">
        <v>2</v>
      </c>
      <c r="Q5300" t="n">
        <v>10</v>
      </c>
      <c r="R5300" s="15" t="n">
        <v>265000</v>
      </c>
      <c r="S5300" s="15" t="n">
        <v>0</v>
      </c>
      <c r="T5300" s="15" t="n">
        <v>265000</v>
      </c>
      <c r="U5300" s="15" t="n">
        <v>124800</v>
      </c>
      <c r="V5300">
        <f>IFERROR(VLOOKUP(D5300,Tablas_Equivalencia!$A$3:$B$8,2,FALSE),"Sin dato")</f>
        <v/>
      </c>
      <c r="W5300">
        <f>IFERROR(VLOOKUP(L5300,Tablas_Equivalencia!$D$3:$E$9,2,FALSE),"Sin dato")</f>
        <v/>
      </c>
      <c r="X5300">
        <f>IF(I5300=1,"Varón","Mujer")</f>
        <v/>
      </c>
      <c r="Y5300">
        <f>IFERROR(VLOOKUP(M5300,Tablas_Equivalencia!$G$3:$H$6,2,FALSE),"Sin dato")</f>
        <v/>
      </c>
      <c r="Z5300">
        <f>IF(J5300&lt;=24,"18-24","25-29")</f>
        <v/>
      </c>
      <c r="AA5300">
        <f>IF(M5300&lt;&gt;1,"",IF(P5300=2,1,0))</f>
        <v/>
      </c>
      <c r="AB5300">
        <f>IF(M5300&lt;&gt;1,"",IF(O5300&gt;=2,1,0))</f>
        <v/>
      </c>
      <c r="AC5300">
        <f>IF(M5300&lt;&gt;1,"",IF(OR(Q5300=999,Q5300=""),"",IF(OR(Q5300&lt;35,Q5300&gt;48),1,0)))</f>
        <v/>
      </c>
      <c r="AD5300">
        <f>IF(COUNT(AA5300:AC5300)&lt;3,"",SUM(AA5300:AC5300))</f>
        <v/>
      </c>
      <c r="AE5300">
        <f>IF(L5300&gt;=4,2,IF(L5300&gt;=2,1,0))</f>
        <v/>
      </c>
      <c r="AF5300">
        <f>IF(L5300&gt;=5,1,0)</f>
        <v/>
      </c>
      <c r="AG5300">
        <f>AE5300+AF5300</f>
        <v/>
      </c>
      <c r="AH5300" s="15">
        <f>IF(M5300&lt;&gt;1,"",IF(OR(R5300=-9,R5300=""),"",R5300))</f>
        <v/>
      </c>
      <c r="AI5300">
        <f>IF(M5300&lt;&gt;1,"",IF(OR(Q5300=999,Q5300=""),"",Q5300))</f>
        <v/>
      </c>
    </row>
    <row r="5301">
      <c r="A5301" t="inlineStr">
        <is>
          <t>TQRMNOP128653</t>
        </is>
      </c>
      <c r="B5301" t="n">
        <v>2025</v>
      </c>
      <c r="C5301" t="n">
        <v>1</v>
      </c>
      <c r="D5301" t="n">
        <v>43</v>
      </c>
      <c r="E5301" t="inlineStr">
        <is>
          <t>S</t>
        </is>
      </c>
      <c r="F5301" t="n">
        <v>20</v>
      </c>
      <c r="G5301" t="n">
        <v>773</v>
      </c>
      <c r="H5301" t="n">
        <v>1</v>
      </c>
      <c r="I5301" t="n">
        <v>2</v>
      </c>
      <c r="J5301" t="n">
        <v>21</v>
      </c>
      <c r="K5301" t="n">
        <v>2</v>
      </c>
      <c r="L5301" t="n">
        <v>4</v>
      </c>
      <c r="M5301" t="n">
        <v>2</v>
      </c>
      <c r="R5301" s="15" t="n">
        <v>0</v>
      </c>
      <c r="S5301" s="15" t="n">
        <v>0</v>
      </c>
      <c r="T5301" s="15" t="n">
        <v>0</v>
      </c>
      <c r="U5301" s="15" t="n">
        <v>100900</v>
      </c>
      <c r="V5301">
        <f>IFERROR(VLOOKUP(D5301,Tablas_Equivalencia!$A$3:$B$8,2,FALSE),"Sin dato")</f>
        <v/>
      </c>
      <c r="W5301">
        <f>IFERROR(VLOOKUP(L5301,Tablas_Equivalencia!$D$3:$E$9,2,FALSE),"Sin dato")</f>
        <v/>
      </c>
      <c r="X5301">
        <f>IF(I5301=1,"Varón","Mujer")</f>
        <v/>
      </c>
      <c r="Y5301">
        <f>IFERROR(VLOOKUP(M5301,Tablas_Equivalencia!$G$3:$H$6,2,FALSE),"Sin dato")</f>
        <v/>
      </c>
      <c r="Z5301">
        <f>IF(J5301&lt;=24,"18-24","25-29")</f>
        <v/>
      </c>
      <c r="AA5301">
        <f>IF(M5301&lt;&gt;1,"",IF(P5301=2,1,0))</f>
        <v/>
      </c>
      <c r="AB5301">
        <f>IF(M5301&lt;&gt;1,"",IF(O5301&gt;=2,1,0))</f>
        <v/>
      </c>
      <c r="AC5301">
        <f>IF(M5301&lt;&gt;1,"",IF(OR(Q5301=999,Q5301=""),"",IF(OR(Q5301&lt;35,Q5301&gt;48),1,0)))</f>
        <v/>
      </c>
      <c r="AD5301">
        <f>IF(COUNT(AA5301:AC5301)&lt;3,"",SUM(AA5301:AC5301))</f>
        <v/>
      </c>
      <c r="AE5301">
        <f>IF(L5301&gt;=4,2,IF(L5301&gt;=2,1,0))</f>
        <v/>
      </c>
      <c r="AF5301">
        <f>IF(L5301&gt;=5,1,0)</f>
        <v/>
      </c>
      <c r="AG5301">
        <f>AE5301+AF5301</f>
        <v/>
      </c>
      <c r="AH5301" s="15">
        <f>IF(M5301&lt;&gt;1,"",IF(OR(R5301=-9,R5301=""),"",R5301))</f>
        <v/>
      </c>
      <c r="AI5301">
        <f>IF(M5301&lt;&gt;1,"",IF(OR(Q5301=999,Q5301=""),"",Q5301))</f>
        <v/>
      </c>
    </row>
    <row r="5302">
      <c r="A5302" t="inlineStr">
        <is>
          <t>TQRMNOP128660</t>
        </is>
      </c>
      <c r="B5302" t="n">
        <v>2025</v>
      </c>
      <c r="C5302" t="n">
        <v>1</v>
      </c>
      <c r="D5302" t="n">
        <v>41</v>
      </c>
      <c r="E5302" t="inlineStr">
        <is>
          <t>N</t>
        </is>
      </c>
      <c r="F5302" t="n">
        <v>15</v>
      </c>
      <c r="G5302" t="n">
        <v>1116</v>
      </c>
      <c r="H5302" t="n">
        <v>1</v>
      </c>
      <c r="I5302" t="n">
        <v>2</v>
      </c>
      <c r="J5302" t="n">
        <v>19</v>
      </c>
      <c r="K5302" t="n">
        <v>1</v>
      </c>
      <c r="L5302" t="n">
        <v>3</v>
      </c>
      <c r="M5302" t="n">
        <v>3</v>
      </c>
      <c r="R5302" s="15" t="n">
        <v>0</v>
      </c>
      <c r="S5302" s="15" t="n">
        <v>0</v>
      </c>
      <c r="T5302" s="15" t="n">
        <v>0</v>
      </c>
      <c r="U5302" s="15" t="n">
        <v>246900</v>
      </c>
      <c r="V5302">
        <f>IFERROR(VLOOKUP(D5302,Tablas_Equivalencia!$A$3:$B$8,2,FALSE),"Sin dato")</f>
        <v/>
      </c>
      <c r="W5302">
        <f>IFERROR(VLOOKUP(L5302,Tablas_Equivalencia!$D$3:$E$9,2,FALSE),"Sin dato")</f>
        <v/>
      </c>
      <c r="X5302">
        <f>IF(I5302=1,"Varón","Mujer")</f>
        <v/>
      </c>
      <c r="Y5302">
        <f>IFERROR(VLOOKUP(M5302,Tablas_Equivalencia!$G$3:$H$6,2,FALSE),"Sin dato")</f>
        <v/>
      </c>
      <c r="Z5302">
        <f>IF(J5302&lt;=24,"18-24","25-29")</f>
        <v/>
      </c>
      <c r="AA5302">
        <f>IF(M5302&lt;&gt;1,"",IF(P5302=2,1,0))</f>
        <v/>
      </c>
      <c r="AB5302">
        <f>IF(M5302&lt;&gt;1,"",IF(O5302&gt;=2,1,0))</f>
        <v/>
      </c>
      <c r="AC5302">
        <f>IF(M5302&lt;&gt;1,"",IF(OR(Q5302=999,Q5302=""),"",IF(OR(Q5302&lt;35,Q5302&gt;48),1,0)))</f>
        <v/>
      </c>
      <c r="AD5302">
        <f>IF(COUNT(AA5302:AC5302)&lt;3,"",SUM(AA5302:AC5302))</f>
        <v/>
      </c>
      <c r="AE5302">
        <f>IF(L5302&gt;=4,2,IF(L5302&gt;=2,1,0))</f>
        <v/>
      </c>
      <c r="AF5302">
        <f>IF(L5302&gt;=5,1,0)</f>
        <v/>
      </c>
      <c r="AG5302">
        <f>AE5302+AF5302</f>
        <v/>
      </c>
      <c r="AH5302" s="15">
        <f>IF(M5302&lt;&gt;1,"",IF(OR(R5302=-9,R5302=""),"",R5302))</f>
        <v/>
      </c>
      <c r="AI5302">
        <f>IF(M5302&lt;&gt;1,"",IF(OR(Q5302=999,Q5302=""),"",Q5302))</f>
        <v/>
      </c>
    </row>
    <row r="5303">
      <c r="A5303" t="inlineStr">
        <is>
          <t>TQRMNOP128663</t>
        </is>
      </c>
      <c r="B5303" t="n">
        <v>2025</v>
      </c>
      <c r="C5303" t="n">
        <v>1</v>
      </c>
      <c r="D5303" t="n">
        <v>43</v>
      </c>
      <c r="E5303" t="inlineStr">
        <is>
          <t>S</t>
        </is>
      </c>
      <c r="F5303" t="n">
        <v>20</v>
      </c>
      <c r="G5303" t="n">
        <v>1384</v>
      </c>
      <c r="H5303" t="n">
        <v>3</v>
      </c>
      <c r="I5303" t="n">
        <v>2</v>
      </c>
      <c r="J5303" t="n">
        <v>24</v>
      </c>
      <c r="K5303" t="n">
        <v>1</v>
      </c>
      <c r="L5303" t="n">
        <v>4</v>
      </c>
      <c r="M5303" t="n">
        <v>1</v>
      </c>
      <c r="N5303" t="n">
        <v>3</v>
      </c>
      <c r="O5303" t="n">
        <v>2</v>
      </c>
      <c r="P5303" t="n">
        <v>2</v>
      </c>
      <c r="Q5303" t="n">
        <v>41</v>
      </c>
      <c r="R5303" s="15" t="n">
        <v>504000</v>
      </c>
      <c r="S5303" s="15" t="n">
        <v>0</v>
      </c>
      <c r="T5303" s="15" t="n">
        <v>504000</v>
      </c>
      <c r="U5303" s="15" t="n">
        <v>360300</v>
      </c>
      <c r="V5303">
        <f>IFERROR(VLOOKUP(D5303,Tablas_Equivalencia!$A$3:$B$8,2,FALSE),"Sin dato")</f>
        <v/>
      </c>
      <c r="W5303">
        <f>IFERROR(VLOOKUP(L5303,Tablas_Equivalencia!$D$3:$E$9,2,FALSE),"Sin dato")</f>
        <v/>
      </c>
      <c r="X5303">
        <f>IF(I5303=1,"Varón","Mujer")</f>
        <v/>
      </c>
      <c r="Y5303">
        <f>IFERROR(VLOOKUP(M5303,Tablas_Equivalencia!$G$3:$H$6,2,FALSE),"Sin dato")</f>
        <v/>
      </c>
      <c r="Z5303">
        <f>IF(J5303&lt;=24,"18-24","25-29")</f>
        <v/>
      </c>
      <c r="AA5303">
        <f>IF(M5303&lt;&gt;1,"",IF(P5303=2,1,0))</f>
        <v/>
      </c>
      <c r="AB5303">
        <f>IF(M5303&lt;&gt;1,"",IF(O5303&gt;=2,1,0))</f>
        <v/>
      </c>
      <c r="AC5303">
        <f>IF(M5303&lt;&gt;1,"",IF(OR(Q5303=999,Q5303=""),"",IF(OR(Q5303&lt;35,Q5303&gt;48),1,0)))</f>
        <v/>
      </c>
      <c r="AD5303">
        <f>IF(COUNT(AA5303:AC5303)&lt;3,"",SUM(AA5303:AC5303))</f>
        <v/>
      </c>
      <c r="AE5303">
        <f>IF(L5303&gt;=4,2,IF(L5303&gt;=2,1,0))</f>
        <v/>
      </c>
      <c r="AF5303">
        <f>IF(L5303&gt;=5,1,0)</f>
        <v/>
      </c>
      <c r="AG5303">
        <f>AE5303+AF5303</f>
        <v/>
      </c>
      <c r="AH5303" s="15">
        <f>IF(M5303&lt;&gt;1,"",IF(OR(R5303=-9,R5303=""),"",R5303))</f>
        <v/>
      </c>
      <c r="AI5303">
        <f>IF(M5303&lt;&gt;1,"",IF(OR(Q5303=999,Q5303=""),"",Q5303))</f>
        <v/>
      </c>
    </row>
    <row r="5304">
      <c r="A5304" t="inlineStr">
        <is>
          <t>TQRMNOP128666</t>
        </is>
      </c>
      <c r="B5304" t="n">
        <v>2025</v>
      </c>
      <c r="C5304" t="n">
        <v>1</v>
      </c>
      <c r="D5304" t="n">
        <v>1</v>
      </c>
      <c r="E5304" t="inlineStr">
        <is>
          <t>S</t>
        </is>
      </c>
      <c r="F5304" t="n">
        <v>33</v>
      </c>
      <c r="G5304" t="n">
        <v>820</v>
      </c>
      <c r="H5304" t="n">
        <v>3</v>
      </c>
      <c r="I5304" t="n">
        <v>1</v>
      </c>
      <c r="J5304" t="n">
        <v>19</v>
      </c>
      <c r="K5304" t="n">
        <v>1</v>
      </c>
      <c r="L5304" t="n">
        <v>5</v>
      </c>
      <c r="M5304" t="n">
        <v>1</v>
      </c>
      <c r="N5304" t="n">
        <v>3</v>
      </c>
      <c r="O5304" t="n">
        <v>2</v>
      </c>
      <c r="P5304" t="n">
        <v>2</v>
      </c>
      <c r="Q5304" t="n">
        <v>26</v>
      </c>
      <c r="R5304" s="15" t="n">
        <v>1280000</v>
      </c>
      <c r="S5304" s="15" t="n">
        <v>0</v>
      </c>
      <c r="T5304" s="15" t="n">
        <v>1280000</v>
      </c>
      <c r="U5304" s="15" t="n">
        <v>131800</v>
      </c>
      <c r="V5304">
        <f>IFERROR(VLOOKUP(D5304,Tablas_Equivalencia!$A$3:$B$8,2,FALSE),"Sin dato")</f>
        <v/>
      </c>
      <c r="W5304">
        <f>IFERROR(VLOOKUP(L5304,Tablas_Equivalencia!$D$3:$E$9,2,FALSE),"Sin dato")</f>
        <v/>
      </c>
      <c r="X5304">
        <f>IF(I5304=1,"Varón","Mujer")</f>
        <v/>
      </c>
      <c r="Y5304">
        <f>IFERROR(VLOOKUP(M5304,Tablas_Equivalencia!$G$3:$H$6,2,FALSE),"Sin dato")</f>
        <v/>
      </c>
      <c r="Z5304">
        <f>IF(J5304&lt;=24,"18-24","25-29")</f>
        <v/>
      </c>
      <c r="AA5304">
        <f>IF(M5304&lt;&gt;1,"",IF(P5304=2,1,0))</f>
        <v/>
      </c>
      <c r="AB5304">
        <f>IF(M5304&lt;&gt;1,"",IF(O5304&gt;=2,1,0))</f>
        <v/>
      </c>
      <c r="AC5304">
        <f>IF(M5304&lt;&gt;1,"",IF(OR(Q5304=999,Q5304=""),"",IF(OR(Q5304&lt;35,Q5304&gt;48),1,0)))</f>
        <v/>
      </c>
      <c r="AD5304">
        <f>IF(COUNT(AA5304:AC5304)&lt;3,"",SUM(AA5304:AC5304))</f>
        <v/>
      </c>
      <c r="AE5304">
        <f>IF(L5304&gt;=4,2,IF(L5304&gt;=2,1,0))</f>
        <v/>
      </c>
      <c r="AF5304">
        <f>IF(L5304&gt;=5,1,0)</f>
        <v/>
      </c>
      <c r="AG5304">
        <f>AE5304+AF5304</f>
        <v/>
      </c>
      <c r="AH5304" s="15">
        <f>IF(M5304&lt;&gt;1,"",IF(OR(R5304=-9,R5304=""),"",R5304))</f>
        <v/>
      </c>
      <c r="AI5304">
        <f>IF(M5304&lt;&gt;1,"",IF(OR(Q5304=999,Q5304=""),"",Q5304))</f>
        <v/>
      </c>
    </row>
    <row r="5305">
      <c r="A5305" t="inlineStr">
        <is>
          <t>TQRMNOP128677</t>
        </is>
      </c>
      <c r="B5305" t="n">
        <v>2025</v>
      </c>
      <c r="C5305" t="n">
        <v>1</v>
      </c>
      <c r="D5305" t="n">
        <v>43</v>
      </c>
      <c r="E5305" t="inlineStr">
        <is>
          <t>S</t>
        </is>
      </c>
      <c r="F5305" t="n">
        <v>20</v>
      </c>
      <c r="G5305" t="n">
        <v>1407</v>
      </c>
      <c r="H5305" t="n">
        <v>10</v>
      </c>
      <c r="I5305" t="n">
        <v>1</v>
      </c>
      <c r="J5305" t="n">
        <v>20</v>
      </c>
      <c r="K5305" t="n">
        <v>2</v>
      </c>
      <c r="L5305" t="n">
        <v>4</v>
      </c>
      <c r="M5305" t="n">
        <v>3</v>
      </c>
      <c r="R5305" s="15" t="n">
        <v>0</v>
      </c>
      <c r="S5305" s="15" t="n">
        <v>0</v>
      </c>
      <c r="T5305" s="15" t="n">
        <v>0</v>
      </c>
      <c r="U5305" s="15" t="n">
        <v>44800</v>
      </c>
      <c r="V5305">
        <f>IFERROR(VLOOKUP(D5305,Tablas_Equivalencia!$A$3:$B$8,2,FALSE),"Sin dato")</f>
        <v/>
      </c>
      <c r="W5305">
        <f>IFERROR(VLOOKUP(L5305,Tablas_Equivalencia!$D$3:$E$9,2,FALSE),"Sin dato")</f>
        <v/>
      </c>
      <c r="X5305">
        <f>IF(I5305=1,"Varón","Mujer")</f>
        <v/>
      </c>
      <c r="Y5305">
        <f>IFERROR(VLOOKUP(M5305,Tablas_Equivalencia!$G$3:$H$6,2,FALSE),"Sin dato")</f>
        <v/>
      </c>
      <c r="Z5305">
        <f>IF(J5305&lt;=24,"18-24","25-29")</f>
        <v/>
      </c>
      <c r="AA5305">
        <f>IF(M5305&lt;&gt;1,"",IF(P5305=2,1,0))</f>
        <v/>
      </c>
      <c r="AB5305">
        <f>IF(M5305&lt;&gt;1,"",IF(O5305&gt;=2,1,0))</f>
        <v/>
      </c>
      <c r="AC5305">
        <f>IF(M5305&lt;&gt;1,"",IF(OR(Q5305=999,Q5305=""),"",IF(OR(Q5305&lt;35,Q5305&gt;48),1,0)))</f>
        <v/>
      </c>
      <c r="AD5305">
        <f>IF(COUNT(AA5305:AC5305)&lt;3,"",SUM(AA5305:AC5305))</f>
        <v/>
      </c>
      <c r="AE5305">
        <f>IF(L5305&gt;=4,2,IF(L5305&gt;=2,1,0))</f>
        <v/>
      </c>
      <c r="AF5305">
        <f>IF(L5305&gt;=5,1,0)</f>
        <v/>
      </c>
      <c r="AG5305">
        <f>AE5305+AF5305</f>
        <v/>
      </c>
      <c r="AH5305" s="15">
        <f>IF(M5305&lt;&gt;1,"",IF(OR(R5305=-9,R5305=""),"",R5305))</f>
        <v/>
      </c>
      <c r="AI5305">
        <f>IF(M5305&lt;&gt;1,"",IF(OR(Q5305=999,Q5305=""),"",Q5305))</f>
        <v/>
      </c>
    </row>
    <row r="5306">
      <c r="A5306" t="inlineStr">
        <is>
          <t>TQRMNOP128680</t>
        </is>
      </c>
      <c r="B5306" t="n">
        <v>2025</v>
      </c>
      <c r="C5306" t="n">
        <v>1</v>
      </c>
      <c r="D5306" t="n">
        <v>1</v>
      </c>
      <c r="E5306" t="inlineStr">
        <is>
          <t>S</t>
        </is>
      </c>
      <c r="F5306" t="n">
        <v>32</v>
      </c>
      <c r="G5306" t="n">
        <v>639</v>
      </c>
      <c r="H5306" t="n">
        <v>3</v>
      </c>
      <c r="I5306" t="n">
        <v>1</v>
      </c>
      <c r="J5306" t="n">
        <v>23</v>
      </c>
      <c r="K5306" t="n">
        <v>2</v>
      </c>
      <c r="L5306" t="n">
        <v>3</v>
      </c>
      <c r="M5306" t="n">
        <v>3</v>
      </c>
      <c r="R5306" s="15" t="n">
        <v>0</v>
      </c>
      <c r="S5306" s="15" t="n">
        <v>0</v>
      </c>
      <c r="T5306" s="15" t="n">
        <v>0</v>
      </c>
      <c r="U5306" s="15" t="n">
        <v>215400</v>
      </c>
      <c r="V5306">
        <f>IFERROR(VLOOKUP(D5306,Tablas_Equivalencia!$A$3:$B$8,2,FALSE),"Sin dato")</f>
        <v/>
      </c>
      <c r="W5306">
        <f>IFERROR(VLOOKUP(L5306,Tablas_Equivalencia!$D$3:$E$9,2,FALSE),"Sin dato")</f>
        <v/>
      </c>
      <c r="X5306">
        <f>IF(I5306=1,"Varón","Mujer")</f>
        <v/>
      </c>
      <c r="Y5306">
        <f>IFERROR(VLOOKUP(M5306,Tablas_Equivalencia!$G$3:$H$6,2,FALSE),"Sin dato")</f>
        <v/>
      </c>
      <c r="Z5306">
        <f>IF(J5306&lt;=24,"18-24","25-29")</f>
        <v/>
      </c>
      <c r="AA5306">
        <f>IF(M5306&lt;&gt;1,"",IF(P5306=2,1,0))</f>
        <v/>
      </c>
      <c r="AB5306">
        <f>IF(M5306&lt;&gt;1,"",IF(O5306&gt;=2,1,0))</f>
        <v/>
      </c>
      <c r="AC5306">
        <f>IF(M5306&lt;&gt;1,"",IF(OR(Q5306=999,Q5306=""),"",IF(OR(Q5306&lt;35,Q5306&gt;48),1,0)))</f>
        <v/>
      </c>
      <c r="AD5306">
        <f>IF(COUNT(AA5306:AC5306)&lt;3,"",SUM(AA5306:AC5306))</f>
        <v/>
      </c>
      <c r="AE5306">
        <f>IF(L5306&gt;=4,2,IF(L5306&gt;=2,1,0))</f>
        <v/>
      </c>
      <c r="AF5306">
        <f>IF(L5306&gt;=5,1,0)</f>
        <v/>
      </c>
      <c r="AG5306">
        <f>AE5306+AF5306</f>
        <v/>
      </c>
      <c r="AH5306" s="15">
        <f>IF(M5306&lt;&gt;1,"",IF(OR(R5306=-9,R5306=""),"",R5306))</f>
        <v/>
      </c>
      <c r="AI5306">
        <f>IF(M5306&lt;&gt;1,"",IF(OR(Q5306=999,Q5306=""),"",Q5306))</f>
        <v/>
      </c>
    </row>
    <row r="5307">
      <c r="A5307" t="inlineStr">
        <is>
          <t>TQRMNOP128689</t>
        </is>
      </c>
      <c r="B5307" t="n">
        <v>2025</v>
      </c>
      <c r="C5307" t="n">
        <v>1</v>
      </c>
      <c r="D5307" t="n">
        <v>43</v>
      </c>
      <c r="E5307" t="inlineStr">
        <is>
          <t>S</t>
        </is>
      </c>
      <c r="F5307" t="n">
        <v>19</v>
      </c>
      <c r="G5307" t="n">
        <v>970</v>
      </c>
      <c r="H5307" t="n">
        <v>2</v>
      </c>
      <c r="I5307" t="n">
        <v>2</v>
      </c>
      <c r="J5307" t="n">
        <v>23</v>
      </c>
      <c r="K5307" t="n">
        <v>2</v>
      </c>
      <c r="L5307" t="n">
        <v>4</v>
      </c>
      <c r="M5307" t="n">
        <v>1</v>
      </c>
      <c r="N5307" t="n">
        <v>3</v>
      </c>
      <c r="O5307" t="n">
        <v>3</v>
      </c>
      <c r="P5307" t="n">
        <v>2</v>
      </c>
      <c r="Q5307" t="n">
        <v>40</v>
      </c>
      <c r="R5307" s="15" t="n">
        <v>251000</v>
      </c>
      <c r="S5307" s="15" t="n">
        <v>94000</v>
      </c>
      <c r="T5307" s="15" t="n">
        <v>345000</v>
      </c>
      <c r="U5307" s="15" t="n">
        <v>140000</v>
      </c>
      <c r="V5307">
        <f>IFERROR(VLOOKUP(D5307,Tablas_Equivalencia!$A$3:$B$8,2,FALSE),"Sin dato")</f>
        <v/>
      </c>
      <c r="W5307">
        <f>IFERROR(VLOOKUP(L5307,Tablas_Equivalencia!$D$3:$E$9,2,FALSE),"Sin dato")</f>
        <v/>
      </c>
      <c r="X5307">
        <f>IF(I5307=1,"Varón","Mujer")</f>
        <v/>
      </c>
      <c r="Y5307">
        <f>IFERROR(VLOOKUP(M5307,Tablas_Equivalencia!$G$3:$H$6,2,FALSE),"Sin dato")</f>
        <v/>
      </c>
      <c r="Z5307">
        <f>IF(J5307&lt;=24,"18-24","25-29")</f>
        <v/>
      </c>
      <c r="AA5307">
        <f>IF(M5307&lt;&gt;1,"",IF(P5307=2,1,0))</f>
        <v/>
      </c>
      <c r="AB5307">
        <f>IF(M5307&lt;&gt;1,"",IF(O5307&gt;=2,1,0))</f>
        <v/>
      </c>
      <c r="AC5307">
        <f>IF(M5307&lt;&gt;1,"",IF(OR(Q5307=999,Q5307=""),"",IF(OR(Q5307&lt;35,Q5307&gt;48),1,0)))</f>
        <v/>
      </c>
      <c r="AD5307">
        <f>IF(COUNT(AA5307:AC5307)&lt;3,"",SUM(AA5307:AC5307))</f>
        <v/>
      </c>
      <c r="AE5307">
        <f>IF(L5307&gt;=4,2,IF(L5307&gt;=2,1,0))</f>
        <v/>
      </c>
      <c r="AF5307">
        <f>IF(L5307&gt;=5,1,0)</f>
        <v/>
      </c>
      <c r="AG5307">
        <f>AE5307+AF5307</f>
        <v/>
      </c>
      <c r="AH5307" s="15">
        <f>IF(M5307&lt;&gt;1,"",IF(OR(R5307=-9,R5307=""),"",R5307))</f>
        <v/>
      </c>
      <c r="AI5307">
        <f>IF(M5307&lt;&gt;1,"",IF(OR(Q5307=999,Q5307=""),"",Q5307))</f>
        <v/>
      </c>
    </row>
    <row r="5308">
      <c r="A5308" t="inlineStr">
        <is>
          <t>TQRMNOP128690</t>
        </is>
      </c>
      <c r="B5308" t="n">
        <v>2025</v>
      </c>
      <c r="C5308" t="n">
        <v>1</v>
      </c>
      <c r="D5308" t="n">
        <v>1</v>
      </c>
      <c r="E5308" t="inlineStr">
        <is>
          <t>S</t>
        </is>
      </c>
      <c r="F5308" t="n">
        <v>33</v>
      </c>
      <c r="G5308" t="n">
        <v>924</v>
      </c>
      <c r="H5308" t="n">
        <v>1</v>
      </c>
      <c r="I5308" t="n">
        <v>2</v>
      </c>
      <c r="J5308" t="n">
        <v>22</v>
      </c>
      <c r="K5308" t="n">
        <v>1</v>
      </c>
      <c r="L5308" t="n">
        <v>5</v>
      </c>
      <c r="M5308" t="n">
        <v>3</v>
      </c>
      <c r="R5308" s="15" t="n">
        <v>0</v>
      </c>
      <c r="S5308" s="15" t="n">
        <v>19000</v>
      </c>
      <c r="T5308" s="15" t="n">
        <v>19000</v>
      </c>
      <c r="U5308" s="15" t="n">
        <v>97200</v>
      </c>
      <c r="V5308">
        <f>IFERROR(VLOOKUP(D5308,Tablas_Equivalencia!$A$3:$B$8,2,FALSE),"Sin dato")</f>
        <v/>
      </c>
      <c r="W5308">
        <f>IFERROR(VLOOKUP(L5308,Tablas_Equivalencia!$D$3:$E$9,2,FALSE),"Sin dato")</f>
        <v/>
      </c>
      <c r="X5308">
        <f>IF(I5308=1,"Varón","Mujer")</f>
        <v/>
      </c>
      <c r="Y5308">
        <f>IFERROR(VLOOKUP(M5308,Tablas_Equivalencia!$G$3:$H$6,2,FALSE),"Sin dato")</f>
        <v/>
      </c>
      <c r="Z5308">
        <f>IF(J5308&lt;=24,"18-24","25-29")</f>
        <v/>
      </c>
      <c r="AA5308">
        <f>IF(M5308&lt;&gt;1,"",IF(P5308=2,1,0))</f>
        <v/>
      </c>
      <c r="AB5308">
        <f>IF(M5308&lt;&gt;1,"",IF(O5308&gt;=2,1,0))</f>
        <v/>
      </c>
      <c r="AC5308">
        <f>IF(M5308&lt;&gt;1,"",IF(OR(Q5308=999,Q5308=""),"",IF(OR(Q5308&lt;35,Q5308&gt;48),1,0)))</f>
        <v/>
      </c>
      <c r="AD5308">
        <f>IF(COUNT(AA5308:AC5308)&lt;3,"",SUM(AA5308:AC5308))</f>
        <v/>
      </c>
      <c r="AE5308">
        <f>IF(L5308&gt;=4,2,IF(L5308&gt;=2,1,0))</f>
        <v/>
      </c>
      <c r="AF5308">
        <f>IF(L5308&gt;=5,1,0)</f>
        <v/>
      </c>
      <c r="AG5308">
        <f>AE5308+AF5308</f>
        <v/>
      </c>
      <c r="AH5308" s="15">
        <f>IF(M5308&lt;&gt;1,"",IF(OR(R5308=-9,R5308=""),"",R5308))</f>
        <v/>
      </c>
      <c r="AI5308">
        <f>IF(M5308&lt;&gt;1,"",IF(OR(Q5308=999,Q5308=""),"",Q5308))</f>
        <v/>
      </c>
    </row>
    <row r="5309">
      <c r="A5309" t="inlineStr">
        <is>
          <t>TQRMNOP128694</t>
        </is>
      </c>
      <c r="B5309" t="n">
        <v>2025</v>
      </c>
      <c r="C5309" t="n">
        <v>1</v>
      </c>
      <c r="D5309" t="n">
        <v>1</v>
      </c>
      <c r="E5309" t="inlineStr">
        <is>
          <t>S</t>
        </is>
      </c>
      <c r="F5309" t="n">
        <v>33</v>
      </c>
      <c r="G5309" t="n">
        <v>1750</v>
      </c>
      <c r="H5309" t="n">
        <v>3</v>
      </c>
      <c r="I5309" t="n">
        <v>1</v>
      </c>
      <c r="J5309" t="n">
        <v>21</v>
      </c>
      <c r="K5309" t="n">
        <v>2</v>
      </c>
      <c r="L5309" t="n">
        <v>4</v>
      </c>
      <c r="M5309" t="n">
        <v>1</v>
      </c>
      <c r="N5309" t="n">
        <v>3</v>
      </c>
      <c r="O5309" t="n">
        <v>2</v>
      </c>
      <c r="P5309" t="n">
        <v>2</v>
      </c>
      <c r="Q5309" t="n">
        <v>26</v>
      </c>
      <c r="R5309" s="15" t="n">
        <v>1128000</v>
      </c>
      <c r="S5309" s="15" t="n">
        <v>0</v>
      </c>
      <c r="T5309" s="15" t="n">
        <v>1128000</v>
      </c>
      <c r="U5309" s="15" t="n">
        <v>89100</v>
      </c>
      <c r="V5309">
        <f>IFERROR(VLOOKUP(D5309,Tablas_Equivalencia!$A$3:$B$8,2,FALSE),"Sin dato")</f>
        <v/>
      </c>
      <c r="W5309">
        <f>IFERROR(VLOOKUP(L5309,Tablas_Equivalencia!$D$3:$E$9,2,FALSE),"Sin dato")</f>
        <v/>
      </c>
      <c r="X5309">
        <f>IF(I5309=1,"Varón","Mujer")</f>
        <v/>
      </c>
      <c r="Y5309">
        <f>IFERROR(VLOOKUP(M5309,Tablas_Equivalencia!$G$3:$H$6,2,FALSE),"Sin dato")</f>
        <v/>
      </c>
      <c r="Z5309">
        <f>IF(J5309&lt;=24,"18-24","25-29")</f>
        <v/>
      </c>
      <c r="AA5309">
        <f>IF(M5309&lt;&gt;1,"",IF(P5309=2,1,0))</f>
        <v/>
      </c>
      <c r="AB5309">
        <f>IF(M5309&lt;&gt;1,"",IF(O5309&gt;=2,1,0))</f>
        <v/>
      </c>
      <c r="AC5309">
        <f>IF(M5309&lt;&gt;1,"",IF(OR(Q5309=999,Q5309=""),"",IF(OR(Q5309&lt;35,Q5309&gt;48),1,0)))</f>
        <v/>
      </c>
      <c r="AD5309">
        <f>IF(COUNT(AA5309:AC5309)&lt;3,"",SUM(AA5309:AC5309))</f>
        <v/>
      </c>
      <c r="AE5309">
        <f>IF(L5309&gt;=4,2,IF(L5309&gt;=2,1,0))</f>
        <v/>
      </c>
      <c r="AF5309">
        <f>IF(L5309&gt;=5,1,0)</f>
        <v/>
      </c>
      <c r="AG5309">
        <f>AE5309+AF5309</f>
        <v/>
      </c>
      <c r="AH5309" s="15">
        <f>IF(M5309&lt;&gt;1,"",IF(OR(R5309=-9,R5309=""),"",R5309))</f>
        <v/>
      </c>
      <c r="AI5309">
        <f>IF(M5309&lt;&gt;1,"",IF(OR(Q5309=999,Q5309=""),"",Q5309))</f>
        <v/>
      </c>
    </row>
    <row r="5310">
      <c r="A5310" t="inlineStr">
        <is>
          <t>TQRMNOP128705</t>
        </is>
      </c>
      <c r="B5310" t="n">
        <v>2025</v>
      </c>
      <c r="C5310" t="n">
        <v>1</v>
      </c>
      <c r="D5310" t="n">
        <v>42</v>
      </c>
      <c r="E5310" t="inlineStr">
        <is>
          <t>S</t>
        </is>
      </c>
      <c r="F5310" t="n">
        <v>10</v>
      </c>
      <c r="G5310" t="n">
        <v>1549</v>
      </c>
      <c r="H5310" t="n">
        <v>3</v>
      </c>
      <c r="I5310" t="n">
        <v>2</v>
      </c>
      <c r="J5310" t="n">
        <v>25</v>
      </c>
      <c r="K5310" t="n">
        <v>1</v>
      </c>
      <c r="L5310" t="n">
        <v>5</v>
      </c>
      <c r="M5310" t="n">
        <v>1</v>
      </c>
      <c r="N5310" t="n">
        <v>3</v>
      </c>
      <c r="O5310" t="n">
        <v>3</v>
      </c>
      <c r="P5310" t="n">
        <v>2</v>
      </c>
      <c r="Q5310" t="n">
        <v>52</v>
      </c>
      <c r="R5310" s="15" t="n">
        <v>728000</v>
      </c>
      <c r="S5310" s="15" t="n">
        <v>0</v>
      </c>
      <c r="T5310" s="15" t="n">
        <v>728000</v>
      </c>
      <c r="U5310" s="15" t="n">
        <v>105800</v>
      </c>
      <c r="V5310">
        <f>IFERROR(VLOOKUP(D5310,Tablas_Equivalencia!$A$3:$B$8,2,FALSE),"Sin dato")</f>
        <v/>
      </c>
      <c r="W5310">
        <f>IFERROR(VLOOKUP(L5310,Tablas_Equivalencia!$D$3:$E$9,2,FALSE),"Sin dato")</f>
        <v/>
      </c>
      <c r="X5310">
        <f>IF(I5310=1,"Varón","Mujer")</f>
        <v/>
      </c>
      <c r="Y5310">
        <f>IFERROR(VLOOKUP(M5310,Tablas_Equivalencia!$G$3:$H$6,2,FALSE),"Sin dato")</f>
        <v/>
      </c>
      <c r="Z5310">
        <f>IF(J5310&lt;=24,"18-24","25-29")</f>
        <v/>
      </c>
      <c r="AA5310">
        <f>IF(M5310&lt;&gt;1,"",IF(P5310=2,1,0))</f>
        <v/>
      </c>
      <c r="AB5310">
        <f>IF(M5310&lt;&gt;1,"",IF(O5310&gt;=2,1,0))</f>
        <v/>
      </c>
      <c r="AC5310">
        <f>IF(M5310&lt;&gt;1,"",IF(OR(Q5310=999,Q5310=""),"",IF(OR(Q5310&lt;35,Q5310&gt;48),1,0)))</f>
        <v/>
      </c>
      <c r="AD5310">
        <f>IF(COUNT(AA5310:AC5310)&lt;3,"",SUM(AA5310:AC5310))</f>
        <v/>
      </c>
      <c r="AE5310">
        <f>IF(L5310&gt;=4,2,IF(L5310&gt;=2,1,0))</f>
        <v/>
      </c>
      <c r="AF5310">
        <f>IF(L5310&gt;=5,1,0)</f>
        <v/>
      </c>
      <c r="AG5310">
        <f>AE5310+AF5310</f>
        <v/>
      </c>
      <c r="AH5310" s="15">
        <f>IF(M5310&lt;&gt;1,"",IF(OR(R5310=-9,R5310=""),"",R5310))</f>
        <v/>
      </c>
      <c r="AI5310">
        <f>IF(M5310&lt;&gt;1,"",IF(OR(Q5310=999,Q5310=""),"",Q5310))</f>
        <v/>
      </c>
    </row>
    <row r="5311">
      <c r="A5311" t="inlineStr">
        <is>
          <t>TQRMNOP128708</t>
        </is>
      </c>
      <c r="B5311" t="n">
        <v>2025</v>
      </c>
      <c r="C5311" t="n">
        <v>1</v>
      </c>
      <c r="D5311" t="n">
        <v>41</v>
      </c>
      <c r="E5311" t="inlineStr">
        <is>
          <t>N</t>
        </is>
      </c>
      <c r="F5311" t="n">
        <v>15</v>
      </c>
      <c r="G5311" t="n">
        <v>1310</v>
      </c>
      <c r="H5311" t="n">
        <v>2</v>
      </c>
      <c r="I5311" t="n">
        <v>2</v>
      </c>
      <c r="J5311" t="n">
        <v>18</v>
      </c>
      <c r="K5311" t="n">
        <v>1</v>
      </c>
      <c r="L5311" t="n">
        <v>3</v>
      </c>
      <c r="M5311" t="n">
        <v>3</v>
      </c>
      <c r="R5311" s="15" t="n">
        <v>0</v>
      </c>
      <c r="S5311" s="15" t="n">
        <v>189000</v>
      </c>
      <c r="T5311" s="15" t="n">
        <v>189000</v>
      </c>
      <c r="U5311" s="15" t="n">
        <v>256000</v>
      </c>
      <c r="V5311">
        <f>IFERROR(VLOOKUP(D5311,Tablas_Equivalencia!$A$3:$B$8,2,FALSE),"Sin dato")</f>
        <v/>
      </c>
      <c r="W5311">
        <f>IFERROR(VLOOKUP(L5311,Tablas_Equivalencia!$D$3:$E$9,2,FALSE),"Sin dato")</f>
        <v/>
      </c>
      <c r="X5311">
        <f>IF(I5311=1,"Varón","Mujer")</f>
        <v/>
      </c>
      <c r="Y5311">
        <f>IFERROR(VLOOKUP(M5311,Tablas_Equivalencia!$G$3:$H$6,2,FALSE),"Sin dato")</f>
        <v/>
      </c>
      <c r="Z5311">
        <f>IF(J5311&lt;=24,"18-24","25-29")</f>
        <v/>
      </c>
      <c r="AA5311">
        <f>IF(M5311&lt;&gt;1,"",IF(P5311=2,1,0))</f>
        <v/>
      </c>
      <c r="AB5311">
        <f>IF(M5311&lt;&gt;1,"",IF(O5311&gt;=2,1,0))</f>
        <v/>
      </c>
      <c r="AC5311">
        <f>IF(M5311&lt;&gt;1,"",IF(OR(Q5311=999,Q5311=""),"",IF(OR(Q5311&lt;35,Q5311&gt;48),1,0)))</f>
        <v/>
      </c>
      <c r="AD5311">
        <f>IF(COUNT(AA5311:AC5311)&lt;3,"",SUM(AA5311:AC5311))</f>
        <v/>
      </c>
      <c r="AE5311">
        <f>IF(L5311&gt;=4,2,IF(L5311&gt;=2,1,0))</f>
        <v/>
      </c>
      <c r="AF5311">
        <f>IF(L5311&gt;=5,1,0)</f>
        <v/>
      </c>
      <c r="AG5311">
        <f>AE5311+AF5311</f>
        <v/>
      </c>
      <c r="AH5311" s="15">
        <f>IF(M5311&lt;&gt;1,"",IF(OR(R5311=-9,R5311=""),"",R5311))</f>
        <v/>
      </c>
      <c r="AI5311">
        <f>IF(M5311&lt;&gt;1,"",IF(OR(Q5311=999,Q5311=""),"",Q5311))</f>
        <v/>
      </c>
    </row>
    <row r="5312">
      <c r="A5312" t="inlineStr">
        <is>
          <t>TQRMNOP128710</t>
        </is>
      </c>
      <c r="B5312" t="n">
        <v>2025</v>
      </c>
      <c r="C5312" t="n">
        <v>1</v>
      </c>
      <c r="D5312" t="n">
        <v>1</v>
      </c>
      <c r="E5312" t="inlineStr">
        <is>
          <t>S</t>
        </is>
      </c>
      <c r="F5312" t="n">
        <v>32</v>
      </c>
      <c r="G5312" t="n">
        <v>1363</v>
      </c>
      <c r="H5312" t="n">
        <v>1</v>
      </c>
      <c r="I5312" t="n">
        <v>1</v>
      </c>
      <c r="J5312" t="n">
        <v>29</v>
      </c>
      <c r="K5312" t="n">
        <v>2</v>
      </c>
      <c r="L5312" t="n">
        <v>4</v>
      </c>
      <c r="M5312" t="n">
        <v>1</v>
      </c>
      <c r="N5312" t="n">
        <v>2</v>
      </c>
      <c r="O5312" t="n">
        <v>1</v>
      </c>
      <c r="P5312" t="n">
        <v>1</v>
      </c>
      <c r="Q5312" t="n">
        <v>50</v>
      </c>
      <c r="R5312" s="15" t="n">
        <v>816000</v>
      </c>
      <c r="S5312" s="15" t="n">
        <v>0</v>
      </c>
      <c r="T5312" s="15" t="n">
        <v>816000</v>
      </c>
      <c r="U5312" s="15" t="n">
        <v>151400</v>
      </c>
      <c r="V5312">
        <f>IFERROR(VLOOKUP(D5312,Tablas_Equivalencia!$A$3:$B$8,2,FALSE),"Sin dato")</f>
        <v/>
      </c>
      <c r="W5312">
        <f>IFERROR(VLOOKUP(L5312,Tablas_Equivalencia!$D$3:$E$9,2,FALSE),"Sin dato")</f>
        <v/>
      </c>
      <c r="X5312">
        <f>IF(I5312=1,"Varón","Mujer")</f>
        <v/>
      </c>
      <c r="Y5312">
        <f>IFERROR(VLOOKUP(M5312,Tablas_Equivalencia!$G$3:$H$6,2,FALSE),"Sin dato")</f>
        <v/>
      </c>
      <c r="Z5312">
        <f>IF(J5312&lt;=24,"18-24","25-29")</f>
        <v/>
      </c>
      <c r="AA5312">
        <f>IF(M5312&lt;&gt;1,"",IF(P5312=2,1,0))</f>
        <v/>
      </c>
      <c r="AB5312">
        <f>IF(M5312&lt;&gt;1,"",IF(O5312&gt;=2,1,0))</f>
        <v/>
      </c>
      <c r="AC5312">
        <f>IF(M5312&lt;&gt;1,"",IF(OR(Q5312=999,Q5312=""),"",IF(OR(Q5312&lt;35,Q5312&gt;48),1,0)))</f>
        <v/>
      </c>
      <c r="AD5312">
        <f>IF(COUNT(AA5312:AC5312)&lt;3,"",SUM(AA5312:AC5312))</f>
        <v/>
      </c>
      <c r="AE5312">
        <f>IF(L5312&gt;=4,2,IF(L5312&gt;=2,1,0))</f>
        <v/>
      </c>
      <c r="AF5312">
        <f>IF(L5312&gt;=5,1,0)</f>
        <v/>
      </c>
      <c r="AG5312">
        <f>AE5312+AF5312</f>
        <v/>
      </c>
      <c r="AH5312" s="15">
        <f>IF(M5312&lt;&gt;1,"",IF(OR(R5312=-9,R5312=""),"",R5312))</f>
        <v/>
      </c>
      <c r="AI5312">
        <f>IF(M5312&lt;&gt;1,"",IF(OR(Q5312=999,Q5312=""),"",Q5312))</f>
        <v/>
      </c>
    </row>
    <row r="5313">
      <c r="A5313" t="inlineStr">
        <is>
          <t>TQRMNOP128713</t>
        </is>
      </c>
      <c r="B5313" t="n">
        <v>2025</v>
      </c>
      <c r="C5313" t="n">
        <v>1</v>
      </c>
      <c r="D5313" t="n">
        <v>42</v>
      </c>
      <c r="E5313" t="inlineStr">
        <is>
          <t>S</t>
        </is>
      </c>
      <c r="F5313" t="n">
        <v>10</v>
      </c>
      <c r="G5313" t="n">
        <v>1751</v>
      </c>
      <c r="H5313" t="n">
        <v>3</v>
      </c>
      <c r="I5313" t="n">
        <v>2</v>
      </c>
      <c r="J5313" t="n">
        <v>20</v>
      </c>
      <c r="K5313" t="n">
        <v>2</v>
      </c>
      <c r="L5313" t="n">
        <v>5</v>
      </c>
      <c r="M5313" t="n">
        <v>1</v>
      </c>
      <c r="N5313" t="n">
        <v>3</v>
      </c>
      <c r="O5313" t="n">
        <v>1</v>
      </c>
      <c r="P5313" t="n">
        <v>1</v>
      </c>
      <c r="Q5313" t="n">
        <v>50</v>
      </c>
      <c r="R5313" s="15" t="n">
        <v>1483000</v>
      </c>
      <c r="S5313" s="15" t="n">
        <v>38000</v>
      </c>
      <c r="T5313" s="15" t="n">
        <v>1521000</v>
      </c>
      <c r="U5313" s="15" t="n">
        <v>66300</v>
      </c>
      <c r="V5313">
        <f>IFERROR(VLOOKUP(D5313,Tablas_Equivalencia!$A$3:$B$8,2,FALSE),"Sin dato")</f>
        <v/>
      </c>
      <c r="W5313">
        <f>IFERROR(VLOOKUP(L5313,Tablas_Equivalencia!$D$3:$E$9,2,FALSE),"Sin dato")</f>
        <v/>
      </c>
      <c r="X5313">
        <f>IF(I5313=1,"Varón","Mujer")</f>
        <v/>
      </c>
      <c r="Y5313">
        <f>IFERROR(VLOOKUP(M5313,Tablas_Equivalencia!$G$3:$H$6,2,FALSE),"Sin dato")</f>
        <v/>
      </c>
      <c r="Z5313">
        <f>IF(J5313&lt;=24,"18-24","25-29")</f>
        <v/>
      </c>
      <c r="AA5313">
        <f>IF(M5313&lt;&gt;1,"",IF(P5313=2,1,0))</f>
        <v/>
      </c>
      <c r="AB5313">
        <f>IF(M5313&lt;&gt;1,"",IF(O5313&gt;=2,1,0))</f>
        <v/>
      </c>
      <c r="AC5313">
        <f>IF(M5313&lt;&gt;1,"",IF(OR(Q5313=999,Q5313=""),"",IF(OR(Q5313&lt;35,Q5313&gt;48),1,0)))</f>
        <v/>
      </c>
      <c r="AD5313">
        <f>IF(COUNT(AA5313:AC5313)&lt;3,"",SUM(AA5313:AC5313))</f>
        <v/>
      </c>
      <c r="AE5313">
        <f>IF(L5313&gt;=4,2,IF(L5313&gt;=2,1,0))</f>
        <v/>
      </c>
      <c r="AF5313">
        <f>IF(L5313&gt;=5,1,0)</f>
        <v/>
      </c>
      <c r="AG5313">
        <f>AE5313+AF5313</f>
        <v/>
      </c>
      <c r="AH5313" s="15">
        <f>IF(M5313&lt;&gt;1,"",IF(OR(R5313=-9,R5313=""),"",R5313))</f>
        <v/>
      </c>
      <c r="AI5313">
        <f>IF(M5313&lt;&gt;1,"",IF(OR(Q5313=999,Q5313=""),"",Q5313))</f>
        <v/>
      </c>
    </row>
    <row r="5314">
      <c r="A5314" t="inlineStr">
        <is>
          <t>TQRMNOP128718</t>
        </is>
      </c>
      <c r="B5314" t="n">
        <v>2025</v>
      </c>
      <c r="C5314" t="n">
        <v>1</v>
      </c>
      <c r="D5314" t="n">
        <v>1</v>
      </c>
      <c r="E5314" t="inlineStr">
        <is>
          <t>S</t>
        </is>
      </c>
      <c r="F5314" t="n">
        <v>32</v>
      </c>
      <c r="G5314" t="n">
        <v>1191</v>
      </c>
      <c r="H5314" t="n">
        <v>2</v>
      </c>
      <c r="I5314" t="n">
        <v>2</v>
      </c>
      <c r="J5314" t="n">
        <v>27</v>
      </c>
      <c r="K5314" t="n">
        <v>2</v>
      </c>
      <c r="L5314" t="n">
        <v>6</v>
      </c>
      <c r="M5314" t="n">
        <v>3</v>
      </c>
      <c r="R5314" s="15" t="n">
        <v>0</v>
      </c>
      <c r="S5314" s="15" t="n">
        <v>0</v>
      </c>
      <c r="T5314" s="15" t="n">
        <v>0</v>
      </c>
      <c r="U5314" s="15" t="n">
        <v>144300</v>
      </c>
      <c r="V5314">
        <f>IFERROR(VLOOKUP(D5314,Tablas_Equivalencia!$A$3:$B$8,2,FALSE),"Sin dato")</f>
        <v/>
      </c>
      <c r="W5314">
        <f>IFERROR(VLOOKUP(L5314,Tablas_Equivalencia!$D$3:$E$9,2,FALSE),"Sin dato")</f>
        <v/>
      </c>
      <c r="X5314">
        <f>IF(I5314=1,"Varón","Mujer")</f>
        <v/>
      </c>
      <c r="Y5314">
        <f>IFERROR(VLOOKUP(M5314,Tablas_Equivalencia!$G$3:$H$6,2,FALSE),"Sin dato")</f>
        <v/>
      </c>
      <c r="Z5314">
        <f>IF(J5314&lt;=24,"18-24","25-29")</f>
        <v/>
      </c>
      <c r="AA5314">
        <f>IF(M5314&lt;&gt;1,"",IF(P5314=2,1,0))</f>
        <v/>
      </c>
      <c r="AB5314">
        <f>IF(M5314&lt;&gt;1,"",IF(O5314&gt;=2,1,0))</f>
        <v/>
      </c>
      <c r="AC5314">
        <f>IF(M5314&lt;&gt;1,"",IF(OR(Q5314=999,Q5314=""),"",IF(OR(Q5314&lt;35,Q5314&gt;48),1,0)))</f>
        <v/>
      </c>
      <c r="AD5314">
        <f>IF(COUNT(AA5314:AC5314)&lt;3,"",SUM(AA5314:AC5314))</f>
        <v/>
      </c>
      <c r="AE5314">
        <f>IF(L5314&gt;=4,2,IF(L5314&gt;=2,1,0))</f>
        <v/>
      </c>
      <c r="AF5314">
        <f>IF(L5314&gt;=5,1,0)</f>
        <v/>
      </c>
      <c r="AG5314">
        <f>AE5314+AF5314</f>
        <v/>
      </c>
      <c r="AH5314" s="15">
        <f>IF(M5314&lt;&gt;1,"",IF(OR(R5314=-9,R5314=""),"",R5314))</f>
        <v/>
      </c>
      <c r="AI5314">
        <f>IF(M5314&lt;&gt;1,"",IF(OR(Q5314=999,Q5314=""),"",Q5314))</f>
        <v/>
      </c>
    </row>
    <row r="5315">
      <c r="A5315" t="inlineStr">
        <is>
          <t>TQRMNOP128750</t>
        </is>
      </c>
      <c r="B5315" t="n">
        <v>2025</v>
      </c>
      <c r="C5315" t="n">
        <v>1</v>
      </c>
      <c r="D5315" t="n">
        <v>1</v>
      </c>
      <c r="E5315" t="inlineStr">
        <is>
          <t>S</t>
        </is>
      </c>
      <c r="F5315" t="n">
        <v>33</v>
      </c>
      <c r="G5315" t="n">
        <v>851</v>
      </c>
      <c r="H5315" t="n">
        <v>3</v>
      </c>
      <c r="I5315" t="n">
        <v>1</v>
      </c>
      <c r="J5315" t="n">
        <v>23</v>
      </c>
      <c r="K5315" t="n">
        <v>2</v>
      </c>
      <c r="L5315" t="n">
        <v>6</v>
      </c>
      <c r="M5315" t="n">
        <v>1</v>
      </c>
      <c r="N5315" t="n">
        <v>3</v>
      </c>
      <c r="O5315" t="n">
        <v>1</v>
      </c>
      <c r="P5315" t="n">
        <v>1</v>
      </c>
      <c r="Q5315" t="n">
        <v>38</v>
      </c>
      <c r="R5315" s="15" t="n">
        <v>1336000</v>
      </c>
      <c r="S5315" s="15" t="n">
        <v>0</v>
      </c>
      <c r="T5315" s="15" t="n">
        <v>1336000</v>
      </c>
      <c r="U5315" s="15" t="n">
        <v>1152900</v>
      </c>
      <c r="V5315">
        <f>IFERROR(VLOOKUP(D5315,Tablas_Equivalencia!$A$3:$B$8,2,FALSE),"Sin dato")</f>
        <v/>
      </c>
      <c r="W5315">
        <f>IFERROR(VLOOKUP(L5315,Tablas_Equivalencia!$D$3:$E$9,2,FALSE),"Sin dato")</f>
        <v/>
      </c>
      <c r="X5315">
        <f>IF(I5315=1,"Varón","Mujer")</f>
        <v/>
      </c>
      <c r="Y5315">
        <f>IFERROR(VLOOKUP(M5315,Tablas_Equivalencia!$G$3:$H$6,2,FALSE),"Sin dato")</f>
        <v/>
      </c>
      <c r="Z5315">
        <f>IF(J5315&lt;=24,"18-24","25-29")</f>
        <v/>
      </c>
      <c r="AA5315">
        <f>IF(M5315&lt;&gt;1,"",IF(P5315=2,1,0))</f>
        <v/>
      </c>
      <c r="AB5315">
        <f>IF(M5315&lt;&gt;1,"",IF(O5315&gt;=2,1,0))</f>
        <v/>
      </c>
      <c r="AC5315">
        <f>IF(M5315&lt;&gt;1,"",IF(OR(Q5315=999,Q5315=""),"",IF(OR(Q5315&lt;35,Q5315&gt;48),1,0)))</f>
        <v/>
      </c>
      <c r="AD5315">
        <f>IF(COUNT(AA5315:AC5315)&lt;3,"",SUM(AA5315:AC5315))</f>
        <v/>
      </c>
      <c r="AE5315">
        <f>IF(L5315&gt;=4,2,IF(L5315&gt;=2,1,0))</f>
        <v/>
      </c>
      <c r="AF5315">
        <f>IF(L5315&gt;=5,1,0)</f>
        <v/>
      </c>
      <c r="AG5315">
        <f>AE5315+AF5315</f>
        <v/>
      </c>
      <c r="AH5315" s="15">
        <f>IF(M5315&lt;&gt;1,"",IF(OR(R5315=-9,R5315=""),"",R5315))</f>
        <v/>
      </c>
      <c r="AI5315">
        <f>IF(M5315&lt;&gt;1,"",IF(OR(Q5315=999,Q5315=""),"",Q5315))</f>
        <v/>
      </c>
    </row>
    <row r="5316">
      <c r="A5316" t="inlineStr">
        <is>
          <t>TQRMNOP128768</t>
        </is>
      </c>
      <c r="B5316" t="n">
        <v>2025</v>
      </c>
      <c r="C5316" t="n">
        <v>1</v>
      </c>
      <c r="D5316" t="n">
        <v>40</v>
      </c>
      <c r="E5316" t="inlineStr">
        <is>
          <t>N</t>
        </is>
      </c>
      <c r="F5316" t="n">
        <v>9</v>
      </c>
      <c r="G5316" t="n">
        <v>1360</v>
      </c>
      <c r="H5316" t="n">
        <v>3</v>
      </c>
      <c r="I5316" t="n">
        <v>2</v>
      </c>
      <c r="J5316" t="n">
        <v>24</v>
      </c>
      <c r="K5316" t="n">
        <v>1</v>
      </c>
      <c r="L5316" t="n">
        <v>4</v>
      </c>
      <c r="M5316" t="n">
        <v>3</v>
      </c>
      <c r="R5316" s="15" t="n">
        <v>0</v>
      </c>
      <c r="S5316" s="15" t="n">
        <v>0</v>
      </c>
      <c r="T5316" s="15" t="n">
        <v>0</v>
      </c>
      <c r="U5316" s="15" t="n">
        <v>116800</v>
      </c>
      <c r="V5316">
        <f>IFERROR(VLOOKUP(D5316,Tablas_Equivalencia!$A$3:$B$8,2,FALSE),"Sin dato")</f>
        <v/>
      </c>
      <c r="W5316">
        <f>IFERROR(VLOOKUP(L5316,Tablas_Equivalencia!$D$3:$E$9,2,FALSE),"Sin dato")</f>
        <v/>
      </c>
      <c r="X5316">
        <f>IF(I5316=1,"Varón","Mujer")</f>
        <v/>
      </c>
      <c r="Y5316">
        <f>IFERROR(VLOOKUP(M5316,Tablas_Equivalencia!$G$3:$H$6,2,FALSE),"Sin dato")</f>
        <v/>
      </c>
      <c r="Z5316">
        <f>IF(J5316&lt;=24,"18-24","25-29")</f>
        <v/>
      </c>
      <c r="AA5316">
        <f>IF(M5316&lt;&gt;1,"",IF(P5316=2,1,0))</f>
        <v/>
      </c>
      <c r="AB5316">
        <f>IF(M5316&lt;&gt;1,"",IF(O5316&gt;=2,1,0))</f>
        <v/>
      </c>
      <c r="AC5316">
        <f>IF(M5316&lt;&gt;1,"",IF(OR(Q5316=999,Q5316=""),"",IF(OR(Q5316&lt;35,Q5316&gt;48),1,0)))</f>
        <v/>
      </c>
      <c r="AD5316">
        <f>IF(COUNT(AA5316:AC5316)&lt;3,"",SUM(AA5316:AC5316))</f>
        <v/>
      </c>
      <c r="AE5316">
        <f>IF(L5316&gt;=4,2,IF(L5316&gt;=2,1,0))</f>
        <v/>
      </c>
      <c r="AF5316">
        <f>IF(L5316&gt;=5,1,0)</f>
        <v/>
      </c>
      <c r="AG5316">
        <f>AE5316+AF5316</f>
        <v/>
      </c>
      <c r="AH5316" s="15">
        <f>IF(M5316&lt;&gt;1,"",IF(OR(R5316=-9,R5316=""),"",R5316))</f>
        <v/>
      </c>
      <c r="AI5316">
        <f>IF(M5316&lt;&gt;1,"",IF(OR(Q5316=999,Q5316=""),"",Q5316))</f>
        <v/>
      </c>
    </row>
    <row r="5317">
      <c r="A5317" t="inlineStr">
        <is>
          <t>TQRMNOP128779</t>
        </is>
      </c>
      <c r="B5317" t="n">
        <v>2025</v>
      </c>
      <c r="C5317" t="n">
        <v>1</v>
      </c>
      <c r="D5317" t="n">
        <v>43</v>
      </c>
      <c r="E5317" t="inlineStr">
        <is>
          <t>S</t>
        </is>
      </c>
      <c r="F5317" t="n">
        <v>19</v>
      </c>
      <c r="G5317" t="n">
        <v>686</v>
      </c>
      <c r="H5317" t="n">
        <v>3</v>
      </c>
      <c r="I5317" t="n">
        <v>2</v>
      </c>
      <c r="J5317" t="n">
        <v>25</v>
      </c>
      <c r="K5317" t="n">
        <v>1</v>
      </c>
      <c r="L5317" t="n">
        <v>5</v>
      </c>
      <c r="M5317" t="n">
        <v>1</v>
      </c>
      <c r="N5317" t="n">
        <v>3</v>
      </c>
      <c r="O5317" t="n">
        <v>1</v>
      </c>
      <c r="P5317" t="n">
        <v>1</v>
      </c>
      <c r="Q5317" t="n">
        <v>47</v>
      </c>
      <c r="R5317" s="15" t="n">
        <v>859000</v>
      </c>
      <c r="S5317" s="15" t="n">
        <v>0</v>
      </c>
      <c r="T5317" s="15" t="n">
        <v>859000</v>
      </c>
      <c r="U5317" s="15" t="n">
        <v>149600</v>
      </c>
      <c r="V5317">
        <f>IFERROR(VLOOKUP(D5317,Tablas_Equivalencia!$A$3:$B$8,2,FALSE),"Sin dato")</f>
        <v/>
      </c>
      <c r="W5317">
        <f>IFERROR(VLOOKUP(L5317,Tablas_Equivalencia!$D$3:$E$9,2,FALSE),"Sin dato")</f>
        <v/>
      </c>
      <c r="X5317">
        <f>IF(I5317=1,"Varón","Mujer")</f>
        <v/>
      </c>
      <c r="Y5317">
        <f>IFERROR(VLOOKUP(M5317,Tablas_Equivalencia!$G$3:$H$6,2,FALSE),"Sin dato")</f>
        <v/>
      </c>
      <c r="Z5317">
        <f>IF(J5317&lt;=24,"18-24","25-29")</f>
        <v/>
      </c>
      <c r="AA5317">
        <f>IF(M5317&lt;&gt;1,"",IF(P5317=2,1,0))</f>
        <v/>
      </c>
      <c r="AB5317">
        <f>IF(M5317&lt;&gt;1,"",IF(O5317&gt;=2,1,0))</f>
        <v/>
      </c>
      <c r="AC5317">
        <f>IF(M5317&lt;&gt;1,"",IF(OR(Q5317=999,Q5317=""),"",IF(OR(Q5317&lt;35,Q5317&gt;48),1,0)))</f>
        <v/>
      </c>
      <c r="AD5317">
        <f>IF(COUNT(AA5317:AC5317)&lt;3,"",SUM(AA5317:AC5317))</f>
        <v/>
      </c>
      <c r="AE5317">
        <f>IF(L5317&gt;=4,2,IF(L5317&gt;=2,1,0))</f>
        <v/>
      </c>
      <c r="AF5317">
        <f>IF(L5317&gt;=5,1,0)</f>
        <v/>
      </c>
      <c r="AG5317">
        <f>AE5317+AF5317</f>
        <v/>
      </c>
      <c r="AH5317" s="15">
        <f>IF(M5317&lt;&gt;1,"",IF(OR(R5317=-9,R5317=""),"",R5317))</f>
        <v/>
      </c>
      <c r="AI5317">
        <f>IF(M5317&lt;&gt;1,"",IF(OR(Q5317=999,Q5317=""),"",Q5317))</f>
        <v/>
      </c>
    </row>
    <row r="5318">
      <c r="A5318" t="inlineStr">
        <is>
          <t>TQRMNOP128781</t>
        </is>
      </c>
      <c r="B5318" t="n">
        <v>2025</v>
      </c>
      <c r="C5318" t="n">
        <v>1</v>
      </c>
      <c r="D5318" t="n">
        <v>1</v>
      </c>
      <c r="E5318" t="inlineStr">
        <is>
          <t>S</t>
        </is>
      </c>
      <c r="F5318" t="n">
        <v>32</v>
      </c>
      <c r="G5318" t="n">
        <v>1641</v>
      </c>
      <c r="H5318" t="n">
        <v>10</v>
      </c>
      <c r="I5318" t="n">
        <v>2</v>
      </c>
      <c r="J5318" t="n">
        <v>18</v>
      </c>
      <c r="K5318" t="n">
        <v>2</v>
      </c>
      <c r="L5318" t="n">
        <v>4</v>
      </c>
      <c r="M5318" t="n">
        <v>3</v>
      </c>
      <c r="R5318" s="15" t="n">
        <v>0</v>
      </c>
      <c r="S5318" s="15" t="n">
        <v>0</v>
      </c>
      <c r="T5318" s="15" t="n">
        <v>0</v>
      </c>
      <c r="U5318" s="15" t="n">
        <v>156300</v>
      </c>
      <c r="V5318">
        <f>IFERROR(VLOOKUP(D5318,Tablas_Equivalencia!$A$3:$B$8,2,FALSE),"Sin dato")</f>
        <v/>
      </c>
      <c r="W5318">
        <f>IFERROR(VLOOKUP(L5318,Tablas_Equivalencia!$D$3:$E$9,2,FALSE),"Sin dato")</f>
        <v/>
      </c>
      <c r="X5318">
        <f>IF(I5318=1,"Varón","Mujer")</f>
        <v/>
      </c>
      <c r="Y5318">
        <f>IFERROR(VLOOKUP(M5318,Tablas_Equivalencia!$G$3:$H$6,2,FALSE),"Sin dato")</f>
        <v/>
      </c>
      <c r="Z5318">
        <f>IF(J5318&lt;=24,"18-24","25-29")</f>
        <v/>
      </c>
      <c r="AA5318">
        <f>IF(M5318&lt;&gt;1,"",IF(P5318=2,1,0))</f>
        <v/>
      </c>
      <c r="AB5318">
        <f>IF(M5318&lt;&gt;1,"",IF(O5318&gt;=2,1,0))</f>
        <v/>
      </c>
      <c r="AC5318">
        <f>IF(M5318&lt;&gt;1,"",IF(OR(Q5318=999,Q5318=""),"",IF(OR(Q5318&lt;35,Q5318&gt;48),1,0)))</f>
        <v/>
      </c>
      <c r="AD5318">
        <f>IF(COUNT(AA5318:AC5318)&lt;3,"",SUM(AA5318:AC5318))</f>
        <v/>
      </c>
      <c r="AE5318">
        <f>IF(L5318&gt;=4,2,IF(L5318&gt;=2,1,0))</f>
        <v/>
      </c>
      <c r="AF5318">
        <f>IF(L5318&gt;=5,1,0)</f>
        <v/>
      </c>
      <c r="AG5318">
        <f>AE5318+AF5318</f>
        <v/>
      </c>
      <c r="AH5318" s="15">
        <f>IF(M5318&lt;&gt;1,"",IF(OR(R5318=-9,R5318=""),"",R5318))</f>
        <v/>
      </c>
      <c r="AI5318">
        <f>IF(M5318&lt;&gt;1,"",IF(OR(Q5318=999,Q5318=""),"",Q5318))</f>
        <v/>
      </c>
    </row>
    <row r="5319">
      <c r="A5319" t="inlineStr">
        <is>
          <t>TQRMNOP128806</t>
        </is>
      </c>
      <c r="B5319" t="n">
        <v>2025</v>
      </c>
      <c r="C5319" t="n">
        <v>1</v>
      </c>
      <c r="D5319" t="n">
        <v>43</v>
      </c>
      <c r="E5319" t="inlineStr">
        <is>
          <t>N</t>
        </is>
      </c>
      <c r="F5319" t="n">
        <v>34</v>
      </c>
      <c r="G5319" t="n">
        <v>526</v>
      </c>
      <c r="H5319" t="n">
        <v>3</v>
      </c>
      <c r="I5319" t="n">
        <v>1</v>
      </c>
      <c r="J5319" t="n">
        <v>25</v>
      </c>
      <c r="K5319" t="n">
        <v>1</v>
      </c>
      <c r="L5319" t="n">
        <v>5</v>
      </c>
      <c r="M5319" t="n">
        <v>1</v>
      </c>
      <c r="N5319" t="n">
        <v>2</v>
      </c>
      <c r="O5319" t="n">
        <v>1</v>
      </c>
      <c r="P5319" t="n">
        <v>2</v>
      </c>
      <c r="Q5319" t="n">
        <v>33</v>
      </c>
      <c r="R5319" s="15" t="n">
        <v>1160000</v>
      </c>
      <c r="S5319" s="15" t="n">
        <v>0</v>
      </c>
      <c r="T5319" s="15" t="n">
        <v>1160000</v>
      </c>
      <c r="U5319" s="15" t="n">
        <v>196900</v>
      </c>
      <c r="V5319">
        <f>IFERROR(VLOOKUP(D5319,Tablas_Equivalencia!$A$3:$B$8,2,FALSE),"Sin dato")</f>
        <v/>
      </c>
      <c r="W5319">
        <f>IFERROR(VLOOKUP(L5319,Tablas_Equivalencia!$D$3:$E$9,2,FALSE),"Sin dato")</f>
        <v/>
      </c>
      <c r="X5319">
        <f>IF(I5319=1,"Varón","Mujer")</f>
        <v/>
      </c>
      <c r="Y5319">
        <f>IFERROR(VLOOKUP(M5319,Tablas_Equivalencia!$G$3:$H$6,2,FALSE),"Sin dato")</f>
        <v/>
      </c>
      <c r="Z5319">
        <f>IF(J5319&lt;=24,"18-24","25-29")</f>
        <v/>
      </c>
      <c r="AA5319">
        <f>IF(M5319&lt;&gt;1,"",IF(P5319=2,1,0))</f>
        <v/>
      </c>
      <c r="AB5319">
        <f>IF(M5319&lt;&gt;1,"",IF(O5319&gt;=2,1,0))</f>
        <v/>
      </c>
      <c r="AC5319">
        <f>IF(M5319&lt;&gt;1,"",IF(OR(Q5319=999,Q5319=""),"",IF(OR(Q5319&lt;35,Q5319&gt;48),1,0)))</f>
        <v/>
      </c>
      <c r="AD5319">
        <f>IF(COUNT(AA5319:AC5319)&lt;3,"",SUM(AA5319:AC5319))</f>
        <v/>
      </c>
      <c r="AE5319">
        <f>IF(L5319&gt;=4,2,IF(L5319&gt;=2,1,0))</f>
        <v/>
      </c>
      <c r="AF5319">
        <f>IF(L5319&gt;=5,1,0)</f>
        <v/>
      </c>
      <c r="AG5319">
        <f>AE5319+AF5319</f>
        <v/>
      </c>
      <c r="AH5319" s="15">
        <f>IF(M5319&lt;&gt;1,"",IF(OR(R5319=-9,R5319=""),"",R5319))</f>
        <v/>
      </c>
      <c r="AI5319">
        <f>IF(M5319&lt;&gt;1,"",IF(OR(Q5319=999,Q5319=""),"",Q5319))</f>
        <v/>
      </c>
    </row>
    <row r="5320">
      <c r="A5320" t="inlineStr">
        <is>
          <t>TQRMNOP128808</t>
        </is>
      </c>
      <c r="B5320" t="n">
        <v>2025</v>
      </c>
      <c r="C5320" t="n">
        <v>1</v>
      </c>
      <c r="D5320" t="n">
        <v>40</v>
      </c>
      <c r="E5320" t="inlineStr">
        <is>
          <t>N</t>
        </is>
      </c>
      <c r="F5320" t="n">
        <v>9</v>
      </c>
      <c r="G5320" t="n">
        <v>844</v>
      </c>
      <c r="H5320" t="n">
        <v>1</v>
      </c>
      <c r="I5320" t="n">
        <v>1</v>
      </c>
      <c r="J5320" t="n">
        <v>18</v>
      </c>
      <c r="K5320" t="n">
        <v>1</v>
      </c>
      <c r="L5320" t="n">
        <v>4</v>
      </c>
      <c r="M5320" t="n">
        <v>3</v>
      </c>
      <c r="R5320" s="15" t="n">
        <v>0</v>
      </c>
      <c r="S5320" s="15" t="n">
        <v>0</v>
      </c>
      <c r="T5320" s="15" t="n">
        <v>0</v>
      </c>
      <c r="U5320" s="15" t="n">
        <v>50000</v>
      </c>
      <c r="V5320">
        <f>IFERROR(VLOOKUP(D5320,Tablas_Equivalencia!$A$3:$B$8,2,FALSE),"Sin dato")</f>
        <v/>
      </c>
      <c r="W5320">
        <f>IFERROR(VLOOKUP(L5320,Tablas_Equivalencia!$D$3:$E$9,2,FALSE),"Sin dato")</f>
        <v/>
      </c>
      <c r="X5320">
        <f>IF(I5320=1,"Varón","Mujer")</f>
        <v/>
      </c>
      <c r="Y5320">
        <f>IFERROR(VLOOKUP(M5320,Tablas_Equivalencia!$G$3:$H$6,2,FALSE),"Sin dato")</f>
        <v/>
      </c>
      <c r="Z5320">
        <f>IF(J5320&lt;=24,"18-24","25-29")</f>
        <v/>
      </c>
      <c r="AA5320">
        <f>IF(M5320&lt;&gt;1,"",IF(P5320=2,1,0))</f>
        <v/>
      </c>
      <c r="AB5320">
        <f>IF(M5320&lt;&gt;1,"",IF(O5320&gt;=2,1,0))</f>
        <v/>
      </c>
      <c r="AC5320">
        <f>IF(M5320&lt;&gt;1,"",IF(OR(Q5320=999,Q5320=""),"",IF(OR(Q5320&lt;35,Q5320&gt;48),1,0)))</f>
        <v/>
      </c>
      <c r="AD5320">
        <f>IF(COUNT(AA5320:AC5320)&lt;3,"",SUM(AA5320:AC5320))</f>
        <v/>
      </c>
      <c r="AE5320">
        <f>IF(L5320&gt;=4,2,IF(L5320&gt;=2,1,0))</f>
        <v/>
      </c>
      <c r="AF5320">
        <f>IF(L5320&gt;=5,1,0)</f>
        <v/>
      </c>
      <c r="AG5320">
        <f>AE5320+AF5320</f>
        <v/>
      </c>
      <c r="AH5320" s="15">
        <f>IF(M5320&lt;&gt;1,"",IF(OR(R5320=-9,R5320=""),"",R5320))</f>
        <v/>
      </c>
      <c r="AI5320">
        <f>IF(M5320&lt;&gt;1,"",IF(OR(Q5320=999,Q5320=""),"",Q5320))</f>
        <v/>
      </c>
    </row>
    <row r="5321">
      <c r="A5321" t="inlineStr">
        <is>
          <t>TQRMNOP128810</t>
        </is>
      </c>
      <c r="B5321" t="n">
        <v>2025</v>
      </c>
      <c r="C5321" t="n">
        <v>1</v>
      </c>
      <c r="D5321" t="n">
        <v>1</v>
      </c>
      <c r="E5321" t="inlineStr">
        <is>
          <t>S</t>
        </is>
      </c>
      <c r="F5321" t="n">
        <v>33</v>
      </c>
      <c r="G5321" t="n">
        <v>773</v>
      </c>
      <c r="H5321" t="n">
        <v>1</v>
      </c>
      <c r="I5321" t="n">
        <v>1</v>
      </c>
      <c r="J5321" t="n">
        <v>29</v>
      </c>
      <c r="K5321" t="n">
        <v>2</v>
      </c>
      <c r="L5321" t="n">
        <v>3</v>
      </c>
      <c r="M5321" t="n">
        <v>1</v>
      </c>
      <c r="N5321" t="n">
        <v>3</v>
      </c>
      <c r="O5321" t="n">
        <v>1</v>
      </c>
      <c r="P5321" t="n">
        <v>2</v>
      </c>
      <c r="Q5321" t="n">
        <v>36</v>
      </c>
      <c r="R5321" s="15" t="n">
        <v>218000</v>
      </c>
      <c r="S5321" s="15" t="n">
        <v>56000</v>
      </c>
      <c r="T5321" s="15" t="n">
        <v>274000</v>
      </c>
      <c r="U5321" s="15" t="n">
        <v>127100</v>
      </c>
      <c r="V5321">
        <f>IFERROR(VLOOKUP(D5321,Tablas_Equivalencia!$A$3:$B$8,2,FALSE),"Sin dato")</f>
        <v/>
      </c>
      <c r="W5321">
        <f>IFERROR(VLOOKUP(L5321,Tablas_Equivalencia!$D$3:$E$9,2,FALSE),"Sin dato")</f>
        <v/>
      </c>
      <c r="X5321">
        <f>IF(I5321=1,"Varón","Mujer")</f>
        <v/>
      </c>
      <c r="Y5321">
        <f>IFERROR(VLOOKUP(M5321,Tablas_Equivalencia!$G$3:$H$6,2,FALSE),"Sin dato")</f>
        <v/>
      </c>
      <c r="Z5321">
        <f>IF(J5321&lt;=24,"18-24","25-29")</f>
        <v/>
      </c>
      <c r="AA5321">
        <f>IF(M5321&lt;&gt;1,"",IF(P5321=2,1,0))</f>
        <v/>
      </c>
      <c r="AB5321">
        <f>IF(M5321&lt;&gt;1,"",IF(O5321&gt;=2,1,0))</f>
        <v/>
      </c>
      <c r="AC5321">
        <f>IF(M5321&lt;&gt;1,"",IF(OR(Q5321=999,Q5321=""),"",IF(OR(Q5321&lt;35,Q5321&gt;48),1,0)))</f>
        <v/>
      </c>
      <c r="AD5321">
        <f>IF(COUNT(AA5321:AC5321)&lt;3,"",SUM(AA5321:AC5321))</f>
        <v/>
      </c>
      <c r="AE5321">
        <f>IF(L5321&gt;=4,2,IF(L5321&gt;=2,1,0))</f>
        <v/>
      </c>
      <c r="AF5321">
        <f>IF(L5321&gt;=5,1,0)</f>
        <v/>
      </c>
      <c r="AG5321">
        <f>AE5321+AF5321</f>
        <v/>
      </c>
      <c r="AH5321" s="15">
        <f>IF(M5321&lt;&gt;1,"",IF(OR(R5321=-9,R5321=""),"",R5321))</f>
        <v/>
      </c>
      <c r="AI5321">
        <f>IF(M5321&lt;&gt;1,"",IF(OR(Q5321=999,Q5321=""),"",Q5321))</f>
        <v/>
      </c>
    </row>
    <row r="5322">
      <c r="A5322" t="inlineStr">
        <is>
          <t>TQRMNOP128818</t>
        </is>
      </c>
      <c r="B5322" t="n">
        <v>2025</v>
      </c>
      <c r="C5322" t="n">
        <v>1</v>
      </c>
      <c r="D5322" t="n">
        <v>44</v>
      </c>
      <c r="E5322" t="inlineStr">
        <is>
          <t>N</t>
        </is>
      </c>
      <c r="F5322" t="n">
        <v>5</v>
      </c>
      <c r="G5322" t="n">
        <v>242</v>
      </c>
      <c r="H5322" t="n">
        <v>3</v>
      </c>
      <c r="I5322" t="n">
        <v>1</v>
      </c>
      <c r="J5322" t="n">
        <v>22</v>
      </c>
      <c r="K5322" t="n">
        <v>1</v>
      </c>
      <c r="L5322" t="n">
        <v>5</v>
      </c>
      <c r="M5322" t="n">
        <v>3</v>
      </c>
      <c r="R5322" s="15" t="n">
        <v>0</v>
      </c>
      <c r="S5322" s="15" t="n">
        <v>0</v>
      </c>
      <c r="T5322" s="15" t="n">
        <v>0</v>
      </c>
      <c r="U5322" s="15" t="n">
        <v>132500</v>
      </c>
      <c r="V5322">
        <f>IFERROR(VLOOKUP(D5322,Tablas_Equivalencia!$A$3:$B$8,2,FALSE),"Sin dato")</f>
        <v/>
      </c>
      <c r="W5322">
        <f>IFERROR(VLOOKUP(L5322,Tablas_Equivalencia!$D$3:$E$9,2,FALSE),"Sin dato")</f>
        <v/>
      </c>
      <c r="X5322">
        <f>IF(I5322=1,"Varón","Mujer")</f>
        <v/>
      </c>
      <c r="Y5322">
        <f>IFERROR(VLOOKUP(M5322,Tablas_Equivalencia!$G$3:$H$6,2,FALSE),"Sin dato")</f>
        <v/>
      </c>
      <c r="Z5322">
        <f>IF(J5322&lt;=24,"18-24","25-29")</f>
        <v/>
      </c>
      <c r="AA5322">
        <f>IF(M5322&lt;&gt;1,"",IF(P5322=2,1,0))</f>
        <v/>
      </c>
      <c r="AB5322">
        <f>IF(M5322&lt;&gt;1,"",IF(O5322&gt;=2,1,0))</f>
        <v/>
      </c>
      <c r="AC5322">
        <f>IF(M5322&lt;&gt;1,"",IF(OR(Q5322=999,Q5322=""),"",IF(OR(Q5322&lt;35,Q5322&gt;48),1,0)))</f>
        <v/>
      </c>
      <c r="AD5322">
        <f>IF(COUNT(AA5322:AC5322)&lt;3,"",SUM(AA5322:AC5322))</f>
        <v/>
      </c>
      <c r="AE5322">
        <f>IF(L5322&gt;=4,2,IF(L5322&gt;=2,1,0))</f>
        <v/>
      </c>
      <c r="AF5322">
        <f>IF(L5322&gt;=5,1,0)</f>
        <v/>
      </c>
      <c r="AG5322">
        <f>AE5322+AF5322</f>
        <v/>
      </c>
      <c r="AH5322" s="15">
        <f>IF(M5322&lt;&gt;1,"",IF(OR(R5322=-9,R5322=""),"",R5322))</f>
        <v/>
      </c>
      <c r="AI5322">
        <f>IF(M5322&lt;&gt;1,"",IF(OR(Q5322=999,Q5322=""),"",Q5322))</f>
        <v/>
      </c>
    </row>
    <row r="5323">
      <c r="A5323" t="inlineStr">
        <is>
          <t>TQRMNOP128827</t>
        </is>
      </c>
      <c r="B5323" t="n">
        <v>2025</v>
      </c>
      <c r="C5323" t="n">
        <v>1</v>
      </c>
      <c r="D5323" t="n">
        <v>42</v>
      </c>
      <c r="E5323" t="inlineStr">
        <is>
          <t>N</t>
        </is>
      </c>
      <c r="F5323" t="n">
        <v>27</v>
      </c>
      <c r="G5323" t="n">
        <v>1963</v>
      </c>
      <c r="H5323" t="n">
        <v>1</v>
      </c>
      <c r="I5323" t="n">
        <v>1</v>
      </c>
      <c r="J5323" t="n">
        <v>22</v>
      </c>
      <c r="K5323" t="n">
        <v>2</v>
      </c>
      <c r="L5323" t="n">
        <v>4</v>
      </c>
      <c r="M5323" t="n">
        <v>3</v>
      </c>
      <c r="R5323" s="15" t="n">
        <v>0</v>
      </c>
      <c r="S5323" s="15" t="n">
        <v>0</v>
      </c>
      <c r="T5323" s="15" t="n">
        <v>0</v>
      </c>
      <c r="U5323" s="15" t="n">
        <v>129100</v>
      </c>
      <c r="V5323">
        <f>IFERROR(VLOOKUP(D5323,Tablas_Equivalencia!$A$3:$B$8,2,FALSE),"Sin dato")</f>
        <v/>
      </c>
      <c r="W5323">
        <f>IFERROR(VLOOKUP(L5323,Tablas_Equivalencia!$D$3:$E$9,2,FALSE),"Sin dato")</f>
        <v/>
      </c>
      <c r="X5323">
        <f>IF(I5323=1,"Varón","Mujer")</f>
        <v/>
      </c>
      <c r="Y5323">
        <f>IFERROR(VLOOKUP(M5323,Tablas_Equivalencia!$G$3:$H$6,2,FALSE),"Sin dato")</f>
        <v/>
      </c>
      <c r="Z5323">
        <f>IF(J5323&lt;=24,"18-24","25-29")</f>
        <v/>
      </c>
      <c r="AA5323">
        <f>IF(M5323&lt;&gt;1,"",IF(P5323=2,1,0))</f>
        <v/>
      </c>
      <c r="AB5323">
        <f>IF(M5323&lt;&gt;1,"",IF(O5323&gt;=2,1,0))</f>
        <v/>
      </c>
      <c r="AC5323">
        <f>IF(M5323&lt;&gt;1,"",IF(OR(Q5323=999,Q5323=""),"",IF(OR(Q5323&lt;35,Q5323&gt;48),1,0)))</f>
        <v/>
      </c>
      <c r="AD5323">
        <f>IF(COUNT(AA5323:AC5323)&lt;3,"",SUM(AA5323:AC5323))</f>
        <v/>
      </c>
      <c r="AE5323">
        <f>IF(L5323&gt;=4,2,IF(L5323&gt;=2,1,0))</f>
        <v/>
      </c>
      <c r="AF5323">
        <f>IF(L5323&gt;=5,1,0)</f>
        <v/>
      </c>
      <c r="AG5323">
        <f>AE5323+AF5323</f>
        <v/>
      </c>
      <c r="AH5323" s="15">
        <f>IF(M5323&lt;&gt;1,"",IF(OR(R5323=-9,R5323=""),"",R5323))</f>
        <v/>
      </c>
      <c r="AI5323">
        <f>IF(M5323&lt;&gt;1,"",IF(OR(Q5323=999,Q5323=""),"",Q5323))</f>
        <v/>
      </c>
    </row>
    <row r="5324">
      <c r="A5324" t="inlineStr">
        <is>
          <t>TQRMNOP128833</t>
        </is>
      </c>
      <c r="B5324" t="n">
        <v>2025</v>
      </c>
      <c r="C5324" t="n">
        <v>1</v>
      </c>
      <c r="D5324" t="n">
        <v>40</v>
      </c>
      <c r="E5324" t="inlineStr">
        <is>
          <t>N</t>
        </is>
      </c>
      <c r="F5324" t="n">
        <v>9</v>
      </c>
      <c r="G5324" t="n">
        <v>1283</v>
      </c>
      <c r="H5324" t="n">
        <v>3</v>
      </c>
      <c r="I5324" t="n">
        <v>1</v>
      </c>
      <c r="J5324" t="n">
        <v>28</v>
      </c>
      <c r="K5324" t="n">
        <v>2</v>
      </c>
      <c r="L5324" t="n">
        <v>5</v>
      </c>
      <c r="M5324" t="n">
        <v>1</v>
      </c>
      <c r="N5324" t="n">
        <v>3</v>
      </c>
      <c r="O5324" t="n">
        <v>1</v>
      </c>
      <c r="P5324" t="n">
        <v>2</v>
      </c>
      <c r="Q5324" t="n">
        <v>30</v>
      </c>
      <c r="R5324" s="15" t="n">
        <v>320000</v>
      </c>
      <c r="S5324" s="15" t="n">
        <v>0</v>
      </c>
      <c r="T5324" s="15" t="n">
        <v>320000</v>
      </c>
      <c r="U5324" s="15" t="n">
        <v>145900</v>
      </c>
      <c r="V5324">
        <f>IFERROR(VLOOKUP(D5324,Tablas_Equivalencia!$A$3:$B$8,2,FALSE),"Sin dato")</f>
        <v/>
      </c>
      <c r="W5324">
        <f>IFERROR(VLOOKUP(L5324,Tablas_Equivalencia!$D$3:$E$9,2,FALSE),"Sin dato")</f>
        <v/>
      </c>
      <c r="X5324">
        <f>IF(I5324=1,"Varón","Mujer")</f>
        <v/>
      </c>
      <c r="Y5324">
        <f>IFERROR(VLOOKUP(M5324,Tablas_Equivalencia!$G$3:$H$6,2,FALSE),"Sin dato")</f>
        <v/>
      </c>
      <c r="Z5324">
        <f>IF(J5324&lt;=24,"18-24","25-29")</f>
        <v/>
      </c>
      <c r="AA5324">
        <f>IF(M5324&lt;&gt;1,"",IF(P5324=2,1,0))</f>
        <v/>
      </c>
      <c r="AB5324">
        <f>IF(M5324&lt;&gt;1,"",IF(O5324&gt;=2,1,0))</f>
        <v/>
      </c>
      <c r="AC5324">
        <f>IF(M5324&lt;&gt;1,"",IF(OR(Q5324=999,Q5324=""),"",IF(OR(Q5324&lt;35,Q5324&gt;48),1,0)))</f>
        <v/>
      </c>
      <c r="AD5324">
        <f>IF(COUNT(AA5324:AC5324)&lt;3,"",SUM(AA5324:AC5324))</f>
        <v/>
      </c>
      <c r="AE5324">
        <f>IF(L5324&gt;=4,2,IF(L5324&gt;=2,1,0))</f>
        <v/>
      </c>
      <c r="AF5324">
        <f>IF(L5324&gt;=5,1,0)</f>
        <v/>
      </c>
      <c r="AG5324">
        <f>AE5324+AF5324</f>
        <v/>
      </c>
      <c r="AH5324" s="15">
        <f>IF(M5324&lt;&gt;1,"",IF(OR(R5324=-9,R5324=""),"",R5324))</f>
        <v/>
      </c>
      <c r="AI5324">
        <f>IF(M5324&lt;&gt;1,"",IF(OR(Q5324=999,Q5324=""),"",Q5324))</f>
        <v/>
      </c>
    </row>
    <row r="5325">
      <c r="A5325" t="inlineStr">
        <is>
          <t>TQRMNOP128836</t>
        </is>
      </c>
      <c r="B5325" t="n">
        <v>2025</v>
      </c>
      <c r="C5325" t="n">
        <v>1</v>
      </c>
      <c r="D5325" t="n">
        <v>1</v>
      </c>
      <c r="E5325" t="inlineStr">
        <is>
          <t>S</t>
        </is>
      </c>
      <c r="F5325" t="n">
        <v>33</v>
      </c>
      <c r="G5325" t="n">
        <v>2091</v>
      </c>
      <c r="H5325" t="n">
        <v>3</v>
      </c>
      <c r="I5325" t="n">
        <v>2</v>
      </c>
      <c r="J5325" t="n">
        <v>21</v>
      </c>
      <c r="K5325" t="n">
        <v>1</v>
      </c>
      <c r="L5325" t="n">
        <v>5</v>
      </c>
      <c r="M5325" t="n">
        <v>1</v>
      </c>
      <c r="N5325" t="n">
        <v>3</v>
      </c>
      <c r="O5325" t="n">
        <v>2</v>
      </c>
      <c r="P5325" t="n">
        <v>2</v>
      </c>
      <c r="Q5325" t="n">
        <v>19</v>
      </c>
      <c r="R5325" s="15" t="n">
        <v>235000</v>
      </c>
      <c r="S5325" s="15" t="n">
        <v>0</v>
      </c>
      <c r="T5325" s="15" t="n">
        <v>235000</v>
      </c>
      <c r="U5325" s="15" t="n">
        <v>53500</v>
      </c>
      <c r="V5325">
        <f>IFERROR(VLOOKUP(D5325,Tablas_Equivalencia!$A$3:$B$8,2,FALSE),"Sin dato")</f>
        <v/>
      </c>
      <c r="W5325">
        <f>IFERROR(VLOOKUP(L5325,Tablas_Equivalencia!$D$3:$E$9,2,FALSE),"Sin dato")</f>
        <v/>
      </c>
      <c r="X5325">
        <f>IF(I5325=1,"Varón","Mujer")</f>
        <v/>
      </c>
      <c r="Y5325">
        <f>IFERROR(VLOOKUP(M5325,Tablas_Equivalencia!$G$3:$H$6,2,FALSE),"Sin dato")</f>
        <v/>
      </c>
      <c r="Z5325">
        <f>IF(J5325&lt;=24,"18-24","25-29")</f>
        <v/>
      </c>
      <c r="AA5325">
        <f>IF(M5325&lt;&gt;1,"",IF(P5325=2,1,0))</f>
        <v/>
      </c>
      <c r="AB5325">
        <f>IF(M5325&lt;&gt;1,"",IF(O5325&gt;=2,1,0))</f>
        <v/>
      </c>
      <c r="AC5325">
        <f>IF(M5325&lt;&gt;1,"",IF(OR(Q5325=999,Q5325=""),"",IF(OR(Q5325&lt;35,Q5325&gt;48),1,0)))</f>
        <v/>
      </c>
      <c r="AD5325">
        <f>IF(COUNT(AA5325:AC5325)&lt;3,"",SUM(AA5325:AC5325))</f>
        <v/>
      </c>
      <c r="AE5325">
        <f>IF(L5325&gt;=4,2,IF(L5325&gt;=2,1,0))</f>
        <v/>
      </c>
      <c r="AF5325">
        <f>IF(L5325&gt;=5,1,0)</f>
        <v/>
      </c>
      <c r="AG5325">
        <f>AE5325+AF5325</f>
        <v/>
      </c>
      <c r="AH5325" s="15">
        <f>IF(M5325&lt;&gt;1,"",IF(OR(R5325=-9,R5325=""),"",R5325))</f>
        <v/>
      </c>
      <c r="AI5325">
        <f>IF(M5325&lt;&gt;1,"",IF(OR(Q5325=999,Q5325=""),"",Q5325))</f>
        <v/>
      </c>
    </row>
    <row r="5326">
      <c r="A5326" t="inlineStr">
        <is>
          <t>TQRMNOP128838</t>
        </is>
      </c>
      <c r="B5326" t="n">
        <v>2025</v>
      </c>
      <c r="C5326" t="n">
        <v>1</v>
      </c>
      <c r="D5326" t="n">
        <v>41</v>
      </c>
      <c r="E5326" t="inlineStr">
        <is>
          <t>N</t>
        </is>
      </c>
      <c r="F5326" t="n">
        <v>15</v>
      </c>
      <c r="G5326" t="n">
        <v>1857</v>
      </c>
      <c r="H5326" t="n">
        <v>3</v>
      </c>
      <c r="I5326" t="n">
        <v>1</v>
      </c>
      <c r="J5326" t="n">
        <v>23</v>
      </c>
      <c r="K5326" t="n">
        <v>1</v>
      </c>
      <c r="L5326" t="n">
        <v>3</v>
      </c>
      <c r="M5326" t="n">
        <v>1</v>
      </c>
      <c r="N5326" t="n">
        <v>3</v>
      </c>
      <c r="O5326" t="n">
        <v>2</v>
      </c>
      <c r="P5326" t="n">
        <v>2</v>
      </c>
      <c r="Q5326" t="n">
        <v>28</v>
      </c>
      <c r="R5326" s="15" t="n">
        <v>255000</v>
      </c>
      <c r="S5326" s="15" t="n">
        <v>40000</v>
      </c>
      <c r="T5326" s="15" t="n">
        <v>295000</v>
      </c>
      <c r="U5326" s="15" t="n">
        <v>327900</v>
      </c>
      <c r="V5326">
        <f>IFERROR(VLOOKUP(D5326,Tablas_Equivalencia!$A$3:$B$8,2,FALSE),"Sin dato")</f>
        <v/>
      </c>
      <c r="W5326">
        <f>IFERROR(VLOOKUP(L5326,Tablas_Equivalencia!$D$3:$E$9,2,FALSE),"Sin dato")</f>
        <v/>
      </c>
      <c r="X5326">
        <f>IF(I5326=1,"Varón","Mujer")</f>
        <v/>
      </c>
      <c r="Y5326">
        <f>IFERROR(VLOOKUP(M5326,Tablas_Equivalencia!$G$3:$H$6,2,FALSE),"Sin dato")</f>
        <v/>
      </c>
      <c r="Z5326">
        <f>IF(J5326&lt;=24,"18-24","25-29")</f>
        <v/>
      </c>
      <c r="AA5326">
        <f>IF(M5326&lt;&gt;1,"",IF(P5326=2,1,0))</f>
        <v/>
      </c>
      <c r="AB5326">
        <f>IF(M5326&lt;&gt;1,"",IF(O5326&gt;=2,1,0))</f>
        <v/>
      </c>
      <c r="AC5326">
        <f>IF(M5326&lt;&gt;1,"",IF(OR(Q5326=999,Q5326=""),"",IF(OR(Q5326&lt;35,Q5326&gt;48),1,0)))</f>
        <v/>
      </c>
      <c r="AD5326">
        <f>IF(COUNT(AA5326:AC5326)&lt;3,"",SUM(AA5326:AC5326))</f>
        <v/>
      </c>
      <c r="AE5326">
        <f>IF(L5326&gt;=4,2,IF(L5326&gt;=2,1,0))</f>
        <v/>
      </c>
      <c r="AF5326">
        <f>IF(L5326&gt;=5,1,0)</f>
        <v/>
      </c>
      <c r="AG5326">
        <f>AE5326+AF5326</f>
        <v/>
      </c>
      <c r="AH5326" s="15">
        <f>IF(M5326&lt;&gt;1,"",IF(OR(R5326=-9,R5326=""),"",R5326))</f>
        <v/>
      </c>
      <c r="AI5326">
        <f>IF(M5326&lt;&gt;1,"",IF(OR(Q5326=999,Q5326=""),"",Q5326))</f>
        <v/>
      </c>
    </row>
    <row r="5327">
      <c r="A5327" t="inlineStr">
        <is>
          <t>TQRMNOP128845</t>
        </is>
      </c>
      <c r="B5327" t="n">
        <v>2025</v>
      </c>
      <c r="C5327" t="n">
        <v>1</v>
      </c>
      <c r="D5327" t="n">
        <v>43</v>
      </c>
      <c r="E5327" t="inlineStr">
        <is>
          <t>S</t>
        </is>
      </c>
      <c r="F5327" t="n">
        <v>17</v>
      </c>
      <c r="G5327" t="n">
        <v>1782</v>
      </c>
      <c r="H5327" t="n">
        <v>2</v>
      </c>
      <c r="I5327" t="n">
        <v>1</v>
      </c>
      <c r="J5327" t="n">
        <v>27</v>
      </c>
      <c r="K5327" t="n">
        <v>2</v>
      </c>
      <c r="L5327" t="n">
        <v>4</v>
      </c>
      <c r="M5327" t="n">
        <v>2</v>
      </c>
      <c r="R5327" s="15" t="n">
        <v>0</v>
      </c>
      <c r="S5327" s="15" t="n">
        <v>0</v>
      </c>
      <c r="T5327" s="15" t="n">
        <v>0</v>
      </c>
      <c r="U5327" s="15" t="n">
        <v>329100</v>
      </c>
      <c r="V5327">
        <f>IFERROR(VLOOKUP(D5327,Tablas_Equivalencia!$A$3:$B$8,2,FALSE),"Sin dato")</f>
        <v/>
      </c>
      <c r="W5327">
        <f>IFERROR(VLOOKUP(L5327,Tablas_Equivalencia!$D$3:$E$9,2,FALSE),"Sin dato")</f>
        <v/>
      </c>
      <c r="X5327">
        <f>IF(I5327=1,"Varón","Mujer")</f>
        <v/>
      </c>
      <c r="Y5327">
        <f>IFERROR(VLOOKUP(M5327,Tablas_Equivalencia!$G$3:$H$6,2,FALSE),"Sin dato")</f>
        <v/>
      </c>
      <c r="Z5327">
        <f>IF(J5327&lt;=24,"18-24","25-29")</f>
        <v/>
      </c>
      <c r="AA5327">
        <f>IF(M5327&lt;&gt;1,"",IF(P5327=2,1,0))</f>
        <v/>
      </c>
      <c r="AB5327">
        <f>IF(M5327&lt;&gt;1,"",IF(O5327&gt;=2,1,0))</f>
        <v/>
      </c>
      <c r="AC5327">
        <f>IF(M5327&lt;&gt;1,"",IF(OR(Q5327=999,Q5327=""),"",IF(OR(Q5327&lt;35,Q5327&gt;48),1,0)))</f>
        <v/>
      </c>
      <c r="AD5327">
        <f>IF(COUNT(AA5327:AC5327)&lt;3,"",SUM(AA5327:AC5327))</f>
        <v/>
      </c>
      <c r="AE5327">
        <f>IF(L5327&gt;=4,2,IF(L5327&gt;=2,1,0))</f>
        <v/>
      </c>
      <c r="AF5327">
        <f>IF(L5327&gt;=5,1,0)</f>
        <v/>
      </c>
      <c r="AG5327">
        <f>AE5327+AF5327</f>
        <v/>
      </c>
      <c r="AH5327" s="15">
        <f>IF(M5327&lt;&gt;1,"",IF(OR(R5327=-9,R5327=""),"",R5327))</f>
        <v/>
      </c>
      <c r="AI5327">
        <f>IF(M5327&lt;&gt;1,"",IF(OR(Q5327=999,Q5327=""),"",Q5327))</f>
        <v/>
      </c>
    </row>
    <row r="5328">
      <c r="A5328" t="inlineStr">
        <is>
          <t>TQRMNOP128848</t>
        </is>
      </c>
      <c r="B5328" t="n">
        <v>2025</v>
      </c>
      <c r="C5328" t="n">
        <v>1</v>
      </c>
      <c r="D5328" t="n">
        <v>42</v>
      </c>
      <c r="E5328" t="inlineStr">
        <is>
          <t>S</t>
        </is>
      </c>
      <c r="F5328" t="n">
        <v>10</v>
      </c>
      <c r="G5328" t="n">
        <v>699</v>
      </c>
      <c r="H5328" t="n">
        <v>3</v>
      </c>
      <c r="I5328" t="n">
        <v>2</v>
      </c>
      <c r="J5328" t="n">
        <v>18</v>
      </c>
      <c r="K5328" t="n">
        <v>2</v>
      </c>
      <c r="L5328" t="n">
        <v>4</v>
      </c>
      <c r="M5328" t="n">
        <v>1</v>
      </c>
      <c r="N5328" t="n">
        <v>3</v>
      </c>
      <c r="O5328" t="n">
        <v>1</v>
      </c>
      <c r="P5328" t="n">
        <v>1</v>
      </c>
      <c r="Q5328" t="n">
        <v>75</v>
      </c>
      <c r="R5328" s="15" t="n">
        <v>547000</v>
      </c>
      <c r="S5328" s="15" t="n">
        <v>0</v>
      </c>
      <c r="T5328" s="15" t="n">
        <v>547000</v>
      </c>
      <c r="U5328" s="15" t="n">
        <v>110700</v>
      </c>
      <c r="V5328">
        <f>IFERROR(VLOOKUP(D5328,Tablas_Equivalencia!$A$3:$B$8,2,FALSE),"Sin dato")</f>
        <v/>
      </c>
      <c r="W5328">
        <f>IFERROR(VLOOKUP(L5328,Tablas_Equivalencia!$D$3:$E$9,2,FALSE),"Sin dato")</f>
        <v/>
      </c>
      <c r="X5328">
        <f>IF(I5328=1,"Varón","Mujer")</f>
        <v/>
      </c>
      <c r="Y5328">
        <f>IFERROR(VLOOKUP(M5328,Tablas_Equivalencia!$G$3:$H$6,2,FALSE),"Sin dato")</f>
        <v/>
      </c>
      <c r="Z5328">
        <f>IF(J5328&lt;=24,"18-24","25-29")</f>
        <v/>
      </c>
      <c r="AA5328">
        <f>IF(M5328&lt;&gt;1,"",IF(P5328=2,1,0))</f>
        <v/>
      </c>
      <c r="AB5328">
        <f>IF(M5328&lt;&gt;1,"",IF(O5328&gt;=2,1,0))</f>
        <v/>
      </c>
      <c r="AC5328">
        <f>IF(M5328&lt;&gt;1,"",IF(OR(Q5328=999,Q5328=""),"",IF(OR(Q5328&lt;35,Q5328&gt;48),1,0)))</f>
        <v/>
      </c>
      <c r="AD5328">
        <f>IF(COUNT(AA5328:AC5328)&lt;3,"",SUM(AA5328:AC5328))</f>
        <v/>
      </c>
      <c r="AE5328">
        <f>IF(L5328&gt;=4,2,IF(L5328&gt;=2,1,0))</f>
        <v/>
      </c>
      <c r="AF5328">
        <f>IF(L5328&gt;=5,1,0)</f>
        <v/>
      </c>
      <c r="AG5328">
        <f>AE5328+AF5328</f>
        <v/>
      </c>
      <c r="AH5328" s="15">
        <f>IF(M5328&lt;&gt;1,"",IF(OR(R5328=-9,R5328=""),"",R5328))</f>
        <v/>
      </c>
      <c r="AI5328">
        <f>IF(M5328&lt;&gt;1,"",IF(OR(Q5328=999,Q5328=""),"",Q5328))</f>
        <v/>
      </c>
    </row>
    <row r="5329">
      <c r="A5329" t="inlineStr">
        <is>
          <t>TQRMNOP128849</t>
        </is>
      </c>
      <c r="B5329" t="n">
        <v>2025</v>
      </c>
      <c r="C5329" t="n">
        <v>1</v>
      </c>
      <c r="D5329" t="n">
        <v>41</v>
      </c>
      <c r="E5329" t="inlineStr">
        <is>
          <t>N</t>
        </is>
      </c>
      <c r="F5329" t="n">
        <v>12</v>
      </c>
      <c r="G5329" t="n">
        <v>1527</v>
      </c>
      <c r="H5329" t="n">
        <v>1</v>
      </c>
      <c r="I5329" t="n">
        <v>1</v>
      </c>
      <c r="J5329" t="n">
        <v>20</v>
      </c>
      <c r="K5329" t="n">
        <v>2</v>
      </c>
      <c r="L5329" t="n">
        <v>3</v>
      </c>
      <c r="M5329" t="n">
        <v>3</v>
      </c>
      <c r="R5329" s="15" t="n">
        <v>0</v>
      </c>
      <c r="S5329" s="15" t="n">
        <v>0</v>
      </c>
      <c r="T5329" s="15" t="n">
        <v>0</v>
      </c>
      <c r="U5329" s="15" t="n">
        <v>69100</v>
      </c>
      <c r="V5329">
        <f>IFERROR(VLOOKUP(D5329,Tablas_Equivalencia!$A$3:$B$8,2,FALSE),"Sin dato")</f>
        <v/>
      </c>
      <c r="W5329">
        <f>IFERROR(VLOOKUP(L5329,Tablas_Equivalencia!$D$3:$E$9,2,FALSE),"Sin dato")</f>
        <v/>
      </c>
      <c r="X5329">
        <f>IF(I5329=1,"Varón","Mujer")</f>
        <v/>
      </c>
      <c r="Y5329">
        <f>IFERROR(VLOOKUP(M5329,Tablas_Equivalencia!$G$3:$H$6,2,FALSE),"Sin dato")</f>
        <v/>
      </c>
      <c r="Z5329">
        <f>IF(J5329&lt;=24,"18-24","25-29")</f>
        <v/>
      </c>
      <c r="AA5329">
        <f>IF(M5329&lt;&gt;1,"",IF(P5329=2,1,0))</f>
        <v/>
      </c>
      <c r="AB5329">
        <f>IF(M5329&lt;&gt;1,"",IF(O5329&gt;=2,1,0))</f>
        <v/>
      </c>
      <c r="AC5329">
        <f>IF(M5329&lt;&gt;1,"",IF(OR(Q5329=999,Q5329=""),"",IF(OR(Q5329&lt;35,Q5329&gt;48),1,0)))</f>
        <v/>
      </c>
      <c r="AD5329">
        <f>IF(COUNT(AA5329:AC5329)&lt;3,"",SUM(AA5329:AC5329))</f>
        <v/>
      </c>
      <c r="AE5329">
        <f>IF(L5329&gt;=4,2,IF(L5329&gt;=2,1,0))</f>
        <v/>
      </c>
      <c r="AF5329">
        <f>IF(L5329&gt;=5,1,0)</f>
        <v/>
      </c>
      <c r="AG5329">
        <f>AE5329+AF5329</f>
        <v/>
      </c>
      <c r="AH5329" s="15">
        <f>IF(M5329&lt;&gt;1,"",IF(OR(R5329=-9,R5329=""),"",R5329))</f>
        <v/>
      </c>
      <c r="AI5329">
        <f>IF(M5329&lt;&gt;1,"",IF(OR(Q5329=999,Q5329=""),"",Q5329))</f>
        <v/>
      </c>
    </row>
    <row r="5330">
      <c r="A5330" t="inlineStr">
        <is>
          <t>TQRMNOP128855</t>
        </is>
      </c>
      <c r="B5330" t="n">
        <v>2025</v>
      </c>
      <c r="C5330" t="n">
        <v>1</v>
      </c>
      <c r="D5330" t="n">
        <v>40</v>
      </c>
      <c r="E5330" t="inlineStr">
        <is>
          <t>S</t>
        </is>
      </c>
      <c r="F5330" t="n">
        <v>7</v>
      </c>
      <c r="G5330" t="n">
        <v>1197</v>
      </c>
      <c r="H5330" t="n">
        <v>2</v>
      </c>
      <c r="I5330" t="n">
        <v>2</v>
      </c>
      <c r="J5330" t="n">
        <v>28</v>
      </c>
      <c r="K5330" t="n">
        <v>2</v>
      </c>
      <c r="L5330" t="n">
        <v>2</v>
      </c>
      <c r="M5330" t="n">
        <v>3</v>
      </c>
      <c r="R5330" s="15" t="n">
        <v>0</v>
      </c>
      <c r="S5330" s="15" t="n">
        <v>0</v>
      </c>
      <c r="T5330" s="15" t="n">
        <v>0</v>
      </c>
      <c r="U5330" s="15" t="n">
        <v>108900</v>
      </c>
      <c r="V5330">
        <f>IFERROR(VLOOKUP(D5330,Tablas_Equivalencia!$A$3:$B$8,2,FALSE),"Sin dato")</f>
        <v/>
      </c>
      <c r="W5330">
        <f>IFERROR(VLOOKUP(L5330,Tablas_Equivalencia!$D$3:$E$9,2,FALSE),"Sin dato")</f>
        <v/>
      </c>
      <c r="X5330">
        <f>IF(I5330=1,"Varón","Mujer")</f>
        <v/>
      </c>
      <c r="Y5330">
        <f>IFERROR(VLOOKUP(M5330,Tablas_Equivalencia!$G$3:$H$6,2,FALSE),"Sin dato")</f>
        <v/>
      </c>
      <c r="Z5330">
        <f>IF(J5330&lt;=24,"18-24","25-29")</f>
        <v/>
      </c>
      <c r="AA5330">
        <f>IF(M5330&lt;&gt;1,"",IF(P5330=2,1,0))</f>
        <v/>
      </c>
      <c r="AB5330">
        <f>IF(M5330&lt;&gt;1,"",IF(O5330&gt;=2,1,0))</f>
        <v/>
      </c>
      <c r="AC5330">
        <f>IF(M5330&lt;&gt;1,"",IF(OR(Q5330=999,Q5330=""),"",IF(OR(Q5330&lt;35,Q5330&gt;48),1,0)))</f>
        <v/>
      </c>
      <c r="AD5330">
        <f>IF(COUNT(AA5330:AC5330)&lt;3,"",SUM(AA5330:AC5330))</f>
        <v/>
      </c>
      <c r="AE5330">
        <f>IF(L5330&gt;=4,2,IF(L5330&gt;=2,1,0))</f>
        <v/>
      </c>
      <c r="AF5330">
        <f>IF(L5330&gt;=5,1,0)</f>
        <v/>
      </c>
      <c r="AG5330">
        <f>AE5330+AF5330</f>
        <v/>
      </c>
      <c r="AH5330" s="15">
        <f>IF(M5330&lt;&gt;1,"",IF(OR(R5330=-9,R5330=""),"",R5330))</f>
        <v/>
      </c>
      <c r="AI5330">
        <f>IF(M5330&lt;&gt;1,"",IF(OR(Q5330=999,Q5330=""),"",Q5330))</f>
        <v/>
      </c>
    </row>
    <row r="5331">
      <c r="A5331" t="inlineStr">
        <is>
          <t>TQRMNOP128860</t>
        </is>
      </c>
      <c r="B5331" t="n">
        <v>2025</v>
      </c>
      <c r="C5331" t="n">
        <v>1</v>
      </c>
      <c r="D5331" t="n">
        <v>40</v>
      </c>
      <c r="E5331" t="inlineStr">
        <is>
          <t>S</t>
        </is>
      </c>
      <c r="F5331" t="n">
        <v>7</v>
      </c>
      <c r="G5331" t="n">
        <v>567</v>
      </c>
      <c r="H5331" t="n">
        <v>1</v>
      </c>
      <c r="I5331" t="n">
        <v>2</v>
      </c>
      <c r="J5331" t="n">
        <v>21</v>
      </c>
      <c r="K5331" t="n">
        <v>2</v>
      </c>
      <c r="L5331" t="n">
        <v>1</v>
      </c>
      <c r="M5331" t="n">
        <v>1</v>
      </c>
      <c r="N5331" t="n">
        <v>3</v>
      </c>
      <c r="O5331" t="n">
        <v>2</v>
      </c>
      <c r="P5331" t="n">
        <v>2</v>
      </c>
      <c r="Q5331" t="n">
        <v>3</v>
      </c>
      <c r="R5331" s="15" t="n">
        <v>179000</v>
      </c>
      <c r="S5331" s="15" t="n">
        <v>0</v>
      </c>
      <c r="T5331" s="15" t="n">
        <v>179000</v>
      </c>
      <c r="U5331" s="15" t="n">
        <v>39700</v>
      </c>
      <c r="V5331">
        <f>IFERROR(VLOOKUP(D5331,Tablas_Equivalencia!$A$3:$B$8,2,FALSE),"Sin dato")</f>
        <v/>
      </c>
      <c r="W5331">
        <f>IFERROR(VLOOKUP(L5331,Tablas_Equivalencia!$D$3:$E$9,2,FALSE),"Sin dato")</f>
        <v/>
      </c>
      <c r="X5331">
        <f>IF(I5331=1,"Varón","Mujer")</f>
        <v/>
      </c>
      <c r="Y5331">
        <f>IFERROR(VLOOKUP(M5331,Tablas_Equivalencia!$G$3:$H$6,2,FALSE),"Sin dato")</f>
        <v/>
      </c>
      <c r="Z5331">
        <f>IF(J5331&lt;=24,"18-24","25-29")</f>
        <v/>
      </c>
      <c r="AA5331">
        <f>IF(M5331&lt;&gt;1,"",IF(P5331=2,1,0))</f>
        <v/>
      </c>
      <c r="AB5331">
        <f>IF(M5331&lt;&gt;1,"",IF(O5331&gt;=2,1,0))</f>
        <v/>
      </c>
      <c r="AC5331">
        <f>IF(M5331&lt;&gt;1,"",IF(OR(Q5331=999,Q5331=""),"",IF(OR(Q5331&lt;35,Q5331&gt;48),1,0)))</f>
        <v/>
      </c>
      <c r="AD5331">
        <f>IF(COUNT(AA5331:AC5331)&lt;3,"",SUM(AA5331:AC5331))</f>
        <v/>
      </c>
      <c r="AE5331">
        <f>IF(L5331&gt;=4,2,IF(L5331&gt;=2,1,0))</f>
        <v/>
      </c>
      <c r="AF5331">
        <f>IF(L5331&gt;=5,1,0)</f>
        <v/>
      </c>
      <c r="AG5331">
        <f>AE5331+AF5331</f>
        <v/>
      </c>
      <c r="AH5331" s="15">
        <f>IF(M5331&lt;&gt;1,"",IF(OR(R5331=-9,R5331=""),"",R5331))</f>
        <v/>
      </c>
      <c r="AI5331">
        <f>IF(M5331&lt;&gt;1,"",IF(OR(Q5331=999,Q5331=""),"",Q5331))</f>
        <v/>
      </c>
    </row>
    <row r="5332">
      <c r="A5332" t="inlineStr">
        <is>
          <t>TQRMNOP128864</t>
        </is>
      </c>
      <c r="B5332" t="n">
        <v>2025</v>
      </c>
      <c r="C5332" t="n">
        <v>1</v>
      </c>
      <c r="D5332" t="n">
        <v>42</v>
      </c>
      <c r="E5332" t="inlineStr">
        <is>
          <t>S</t>
        </is>
      </c>
      <c r="F5332" t="n">
        <v>10</v>
      </c>
      <c r="G5332" t="n">
        <v>750</v>
      </c>
      <c r="H5332" t="n">
        <v>3</v>
      </c>
      <c r="I5332" t="n">
        <v>1</v>
      </c>
      <c r="J5332" t="n">
        <v>27</v>
      </c>
      <c r="K5332" t="n">
        <v>2</v>
      </c>
      <c r="L5332" t="n">
        <v>5</v>
      </c>
      <c r="M5332" t="n">
        <v>1</v>
      </c>
      <c r="N5332" t="n">
        <v>3</v>
      </c>
      <c r="O5332" t="n">
        <v>1</v>
      </c>
      <c r="P5332" t="n">
        <v>1</v>
      </c>
      <c r="Q5332" t="n">
        <v>45</v>
      </c>
      <c r="R5332" s="15" t="n">
        <v>742000</v>
      </c>
      <c r="S5332" s="15" t="n">
        <v>0</v>
      </c>
      <c r="T5332" s="15" t="n">
        <v>742000</v>
      </c>
      <c r="U5332" s="15" t="n">
        <v>149800</v>
      </c>
      <c r="V5332">
        <f>IFERROR(VLOOKUP(D5332,Tablas_Equivalencia!$A$3:$B$8,2,FALSE),"Sin dato")</f>
        <v/>
      </c>
      <c r="W5332">
        <f>IFERROR(VLOOKUP(L5332,Tablas_Equivalencia!$D$3:$E$9,2,FALSE),"Sin dato")</f>
        <v/>
      </c>
      <c r="X5332">
        <f>IF(I5332=1,"Varón","Mujer")</f>
        <v/>
      </c>
      <c r="Y5332">
        <f>IFERROR(VLOOKUP(M5332,Tablas_Equivalencia!$G$3:$H$6,2,FALSE),"Sin dato")</f>
        <v/>
      </c>
      <c r="Z5332">
        <f>IF(J5332&lt;=24,"18-24","25-29")</f>
        <v/>
      </c>
      <c r="AA5332">
        <f>IF(M5332&lt;&gt;1,"",IF(P5332=2,1,0))</f>
        <v/>
      </c>
      <c r="AB5332">
        <f>IF(M5332&lt;&gt;1,"",IF(O5332&gt;=2,1,0))</f>
        <v/>
      </c>
      <c r="AC5332">
        <f>IF(M5332&lt;&gt;1,"",IF(OR(Q5332=999,Q5332=""),"",IF(OR(Q5332&lt;35,Q5332&gt;48),1,0)))</f>
        <v/>
      </c>
      <c r="AD5332">
        <f>IF(COUNT(AA5332:AC5332)&lt;3,"",SUM(AA5332:AC5332))</f>
        <v/>
      </c>
      <c r="AE5332">
        <f>IF(L5332&gt;=4,2,IF(L5332&gt;=2,1,0))</f>
        <v/>
      </c>
      <c r="AF5332">
        <f>IF(L5332&gt;=5,1,0)</f>
        <v/>
      </c>
      <c r="AG5332">
        <f>AE5332+AF5332</f>
        <v/>
      </c>
      <c r="AH5332" s="15">
        <f>IF(M5332&lt;&gt;1,"",IF(OR(R5332=-9,R5332=""),"",R5332))</f>
        <v/>
      </c>
      <c r="AI5332">
        <f>IF(M5332&lt;&gt;1,"",IF(OR(Q5332=999,Q5332=""),"",Q5332))</f>
        <v/>
      </c>
    </row>
    <row r="5333">
      <c r="A5333" t="inlineStr">
        <is>
          <t>TQRMNOP128865</t>
        </is>
      </c>
      <c r="B5333" t="n">
        <v>2025</v>
      </c>
      <c r="C5333" t="n">
        <v>1</v>
      </c>
      <c r="D5333" t="n">
        <v>44</v>
      </c>
      <c r="E5333" t="inlineStr">
        <is>
          <t>N</t>
        </is>
      </c>
      <c r="F5333" t="n">
        <v>93</v>
      </c>
      <c r="G5333" t="n">
        <v>1936</v>
      </c>
      <c r="H5333" t="n">
        <v>3</v>
      </c>
      <c r="I5333" t="n">
        <v>1</v>
      </c>
      <c r="J5333" t="n">
        <v>23</v>
      </c>
      <c r="K5333" t="n">
        <v>2</v>
      </c>
      <c r="L5333" t="n">
        <v>6</v>
      </c>
      <c r="M5333" t="n">
        <v>1</v>
      </c>
      <c r="N5333" t="n">
        <v>3</v>
      </c>
      <c r="O5333" t="n">
        <v>1</v>
      </c>
      <c r="P5333" t="n">
        <v>1</v>
      </c>
      <c r="Q5333" t="n">
        <v>9</v>
      </c>
      <c r="R5333" s="15" t="n">
        <v>1369000</v>
      </c>
      <c r="S5333" s="15" t="n">
        <v>0</v>
      </c>
      <c r="T5333" s="15" t="n">
        <v>1369000</v>
      </c>
      <c r="U5333" s="15" t="n">
        <v>46600</v>
      </c>
      <c r="V5333">
        <f>IFERROR(VLOOKUP(D5333,Tablas_Equivalencia!$A$3:$B$8,2,FALSE),"Sin dato")</f>
        <v/>
      </c>
      <c r="W5333">
        <f>IFERROR(VLOOKUP(L5333,Tablas_Equivalencia!$D$3:$E$9,2,FALSE),"Sin dato")</f>
        <v/>
      </c>
      <c r="X5333">
        <f>IF(I5333=1,"Varón","Mujer")</f>
        <v/>
      </c>
      <c r="Y5333">
        <f>IFERROR(VLOOKUP(M5333,Tablas_Equivalencia!$G$3:$H$6,2,FALSE),"Sin dato")</f>
        <v/>
      </c>
      <c r="Z5333">
        <f>IF(J5333&lt;=24,"18-24","25-29")</f>
        <v/>
      </c>
      <c r="AA5333">
        <f>IF(M5333&lt;&gt;1,"",IF(P5333=2,1,0))</f>
        <v/>
      </c>
      <c r="AB5333">
        <f>IF(M5333&lt;&gt;1,"",IF(O5333&gt;=2,1,0))</f>
        <v/>
      </c>
      <c r="AC5333">
        <f>IF(M5333&lt;&gt;1,"",IF(OR(Q5333=999,Q5333=""),"",IF(OR(Q5333&lt;35,Q5333&gt;48),1,0)))</f>
        <v/>
      </c>
      <c r="AD5333">
        <f>IF(COUNT(AA5333:AC5333)&lt;3,"",SUM(AA5333:AC5333))</f>
        <v/>
      </c>
      <c r="AE5333">
        <f>IF(L5333&gt;=4,2,IF(L5333&gt;=2,1,0))</f>
        <v/>
      </c>
      <c r="AF5333">
        <f>IF(L5333&gt;=5,1,0)</f>
        <v/>
      </c>
      <c r="AG5333">
        <f>AE5333+AF5333</f>
        <v/>
      </c>
      <c r="AH5333" s="15">
        <f>IF(M5333&lt;&gt;1,"",IF(OR(R5333=-9,R5333=""),"",R5333))</f>
        <v/>
      </c>
      <c r="AI5333">
        <f>IF(M5333&lt;&gt;1,"",IF(OR(Q5333=999,Q5333=""),"",Q5333))</f>
        <v/>
      </c>
    </row>
    <row r="5334">
      <c r="A5334" t="inlineStr">
        <is>
          <t>TQRMNOP128868</t>
        </is>
      </c>
      <c r="B5334" t="n">
        <v>2025</v>
      </c>
      <c r="C5334" t="n">
        <v>1</v>
      </c>
      <c r="D5334" t="n">
        <v>43</v>
      </c>
      <c r="E5334" t="inlineStr">
        <is>
          <t>N</t>
        </is>
      </c>
      <c r="F5334" t="n">
        <v>34</v>
      </c>
      <c r="G5334" t="n">
        <v>1285</v>
      </c>
      <c r="H5334" t="n">
        <v>2</v>
      </c>
      <c r="I5334" t="n">
        <v>1</v>
      </c>
      <c r="J5334" t="n">
        <v>24</v>
      </c>
      <c r="K5334" t="n">
        <v>2</v>
      </c>
      <c r="L5334" t="n">
        <v>3</v>
      </c>
      <c r="M5334" t="n">
        <v>3</v>
      </c>
      <c r="R5334" s="15" t="n">
        <v>0</v>
      </c>
      <c r="S5334" s="15" t="n">
        <v>0</v>
      </c>
      <c r="T5334" s="15" t="n">
        <v>0</v>
      </c>
      <c r="U5334" s="15" t="n">
        <v>49600</v>
      </c>
      <c r="V5334">
        <f>IFERROR(VLOOKUP(D5334,Tablas_Equivalencia!$A$3:$B$8,2,FALSE),"Sin dato")</f>
        <v/>
      </c>
      <c r="W5334">
        <f>IFERROR(VLOOKUP(L5334,Tablas_Equivalencia!$D$3:$E$9,2,FALSE),"Sin dato")</f>
        <v/>
      </c>
      <c r="X5334">
        <f>IF(I5334=1,"Varón","Mujer")</f>
        <v/>
      </c>
      <c r="Y5334">
        <f>IFERROR(VLOOKUP(M5334,Tablas_Equivalencia!$G$3:$H$6,2,FALSE),"Sin dato")</f>
        <v/>
      </c>
      <c r="Z5334">
        <f>IF(J5334&lt;=24,"18-24","25-29")</f>
        <v/>
      </c>
      <c r="AA5334">
        <f>IF(M5334&lt;&gt;1,"",IF(P5334=2,1,0))</f>
        <v/>
      </c>
      <c r="AB5334">
        <f>IF(M5334&lt;&gt;1,"",IF(O5334&gt;=2,1,0))</f>
        <v/>
      </c>
      <c r="AC5334">
        <f>IF(M5334&lt;&gt;1,"",IF(OR(Q5334=999,Q5334=""),"",IF(OR(Q5334&lt;35,Q5334&gt;48),1,0)))</f>
        <v/>
      </c>
      <c r="AD5334">
        <f>IF(COUNT(AA5334:AC5334)&lt;3,"",SUM(AA5334:AC5334))</f>
        <v/>
      </c>
      <c r="AE5334">
        <f>IF(L5334&gt;=4,2,IF(L5334&gt;=2,1,0))</f>
        <v/>
      </c>
      <c r="AF5334">
        <f>IF(L5334&gt;=5,1,0)</f>
        <v/>
      </c>
      <c r="AG5334">
        <f>AE5334+AF5334</f>
        <v/>
      </c>
      <c r="AH5334" s="15">
        <f>IF(M5334&lt;&gt;1,"",IF(OR(R5334=-9,R5334=""),"",R5334))</f>
        <v/>
      </c>
      <c r="AI5334">
        <f>IF(M5334&lt;&gt;1,"",IF(OR(Q5334=999,Q5334=""),"",Q5334))</f>
        <v/>
      </c>
    </row>
    <row r="5335">
      <c r="A5335" t="inlineStr">
        <is>
          <t>TQRMNOP128869</t>
        </is>
      </c>
      <c r="B5335" t="n">
        <v>2025</v>
      </c>
      <c r="C5335" t="n">
        <v>1</v>
      </c>
      <c r="D5335" t="n">
        <v>1</v>
      </c>
      <c r="E5335" t="inlineStr">
        <is>
          <t>S</t>
        </is>
      </c>
      <c r="F5335" t="n">
        <v>32</v>
      </c>
      <c r="G5335" t="n">
        <v>959</v>
      </c>
      <c r="H5335" t="n">
        <v>1</v>
      </c>
      <c r="I5335" t="n">
        <v>1</v>
      </c>
      <c r="J5335" t="n">
        <v>27</v>
      </c>
      <c r="K5335" t="n">
        <v>2</v>
      </c>
      <c r="L5335" t="n">
        <v>2</v>
      </c>
      <c r="M5335" t="n">
        <v>2</v>
      </c>
      <c r="R5335" s="15" t="n">
        <v>0</v>
      </c>
      <c r="S5335" s="15" t="n">
        <v>0</v>
      </c>
      <c r="T5335" s="15" t="n">
        <v>0</v>
      </c>
      <c r="U5335" s="15" t="n">
        <v>144500</v>
      </c>
      <c r="V5335">
        <f>IFERROR(VLOOKUP(D5335,Tablas_Equivalencia!$A$3:$B$8,2,FALSE),"Sin dato")</f>
        <v/>
      </c>
      <c r="W5335">
        <f>IFERROR(VLOOKUP(L5335,Tablas_Equivalencia!$D$3:$E$9,2,FALSE),"Sin dato")</f>
        <v/>
      </c>
      <c r="X5335">
        <f>IF(I5335=1,"Varón","Mujer")</f>
        <v/>
      </c>
      <c r="Y5335">
        <f>IFERROR(VLOOKUP(M5335,Tablas_Equivalencia!$G$3:$H$6,2,FALSE),"Sin dato")</f>
        <v/>
      </c>
      <c r="Z5335">
        <f>IF(J5335&lt;=24,"18-24","25-29")</f>
        <v/>
      </c>
      <c r="AA5335">
        <f>IF(M5335&lt;&gt;1,"",IF(P5335=2,1,0))</f>
        <v/>
      </c>
      <c r="AB5335">
        <f>IF(M5335&lt;&gt;1,"",IF(O5335&gt;=2,1,0))</f>
        <v/>
      </c>
      <c r="AC5335">
        <f>IF(M5335&lt;&gt;1,"",IF(OR(Q5335=999,Q5335=""),"",IF(OR(Q5335&lt;35,Q5335&gt;48),1,0)))</f>
        <v/>
      </c>
      <c r="AD5335">
        <f>IF(COUNT(AA5335:AC5335)&lt;3,"",SUM(AA5335:AC5335))</f>
        <v/>
      </c>
      <c r="AE5335">
        <f>IF(L5335&gt;=4,2,IF(L5335&gt;=2,1,0))</f>
        <v/>
      </c>
      <c r="AF5335">
        <f>IF(L5335&gt;=5,1,0)</f>
        <v/>
      </c>
      <c r="AG5335">
        <f>AE5335+AF5335</f>
        <v/>
      </c>
      <c r="AH5335" s="15">
        <f>IF(M5335&lt;&gt;1,"",IF(OR(R5335=-9,R5335=""),"",R5335))</f>
        <v/>
      </c>
      <c r="AI5335">
        <f>IF(M5335&lt;&gt;1,"",IF(OR(Q5335=999,Q5335=""),"",Q5335))</f>
        <v/>
      </c>
    </row>
    <row r="5336">
      <c r="A5336" t="inlineStr">
        <is>
          <t>TQRMNOP128870</t>
        </is>
      </c>
      <c r="B5336" t="n">
        <v>2025</v>
      </c>
      <c r="C5336" t="n">
        <v>1</v>
      </c>
      <c r="D5336" t="n">
        <v>1</v>
      </c>
      <c r="E5336" t="inlineStr">
        <is>
          <t>S</t>
        </is>
      </c>
      <c r="F5336" t="n">
        <v>33</v>
      </c>
      <c r="G5336" t="n">
        <v>1623</v>
      </c>
      <c r="H5336" t="n">
        <v>2</v>
      </c>
      <c r="I5336" t="n">
        <v>2</v>
      </c>
      <c r="J5336" t="n">
        <v>29</v>
      </c>
      <c r="K5336" t="n">
        <v>2</v>
      </c>
      <c r="L5336" t="n">
        <v>6</v>
      </c>
      <c r="M5336" t="n">
        <v>3</v>
      </c>
      <c r="R5336" s="15" t="n">
        <v>0</v>
      </c>
      <c r="S5336" s="15" t="n">
        <v>0</v>
      </c>
      <c r="T5336" s="15" t="n">
        <v>0</v>
      </c>
      <c r="U5336" s="15" t="n">
        <v>107600</v>
      </c>
      <c r="V5336">
        <f>IFERROR(VLOOKUP(D5336,Tablas_Equivalencia!$A$3:$B$8,2,FALSE),"Sin dato")</f>
        <v/>
      </c>
      <c r="W5336">
        <f>IFERROR(VLOOKUP(L5336,Tablas_Equivalencia!$D$3:$E$9,2,FALSE),"Sin dato")</f>
        <v/>
      </c>
      <c r="X5336">
        <f>IF(I5336=1,"Varón","Mujer")</f>
        <v/>
      </c>
      <c r="Y5336">
        <f>IFERROR(VLOOKUP(M5336,Tablas_Equivalencia!$G$3:$H$6,2,FALSE),"Sin dato")</f>
        <v/>
      </c>
      <c r="Z5336">
        <f>IF(J5336&lt;=24,"18-24","25-29")</f>
        <v/>
      </c>
      <c r="AA5336">
        <f>IF(M5336&lt;&gt;1,"",IF(P5336=2,1,0))</f>
        <v/>
      </c>
      <c r="AB5336">
        <f>IF(M5336&lt;&gt;1,"",IF(O5336&gt;=2,1,0))</f>
        <v/>
      </c>
      <c r="AC5336">
        <f>IF(M5336&lt;&gt;1,"",IF(OR(Q5336=999,Q5336=""),"",IF(OR(Q5336&lt;35,Q5336&gt;48),1,0)))</f>
        <v/>
      </c>
      <c r="AD5336">
        <f>IF(COUNT(AA5336:AC5336)&lt;3,"",SUM(AA5336:AC5336))</f>
        <v/>
      </c>
      <c r="AE5336">
        <f>IF(L5336&gt;=4,2,IF(L5336&gt;=2,1,0))</f>
        <v/>
      </c>
      <c r="AF5336">
        <f>IF(L5336&gt;=5,1,0)</f>
        <v/>
      </c>
      <c r="AG5336">
        <f>AE5336+AF5336</f>
        <v/>
      </c>
      <c r="AH5336" s="15">
        <f>IF(M5336&lt;&gt;1,"",IF(OR(R5336=-9,R5336=""),"",R5336))</f>
        <v/>
      </c>
      <c r="AI5336">
        <f>IF(M5336&lt;&gt;1,"",IF(OR(Q5336=999,Q5336=""),"",Q5336))</f>
        <v/>
      </c>
    </row>
    <row r="5337">
      <c r="A5337" t="inlineStr">
        <is>
          <t>TQRMNOP128877</t>
        </is>
      </c>
      <c r="B5337" t="n">
        <v>2025</v>
      </c>
      <c r="C5337" t="n">
        <v>1</v>
      </c>
      <c r="D5337" t="n">
        <v>40</v>
      </c>
      <c r="E5337" t="inlineStr">
        <is>
          <t>N</t>
        </is>
      </c>
      <c r="F5337" t="n">
        <v>23</v>
      </c>
      <c r="G5337" t="n">
        <v>851</v>
      </c>
      <c r="H5337" t="n">
        <v>1</v>
      </c>
      <c r="I5337" t="n">
        <v>1</v>
      </c>
      <c r="J5337" t="n">
        <v>23</v>
      </c>
      <c r="K5337" t="n">
        <v>2</v>
      </c>
      <c r="L5337" t="n">
        <v>5</v>
      </c>
      <c r="M5337" t="n">
        <v>2</v>
      </c>
      <c r="R5337" s="15" t="n">
        <v>0</v>
      </c>
      <c r="S5337" s="15" t="n">
        <v>0</v>
      </c>
      <c r="T5337" s="15" t="n">
        <v>0</v>
      </c>
      <c r="U5337" s="15" t="n">
        <v>102800</v>
      </c>
      <c r="V5337">
        <f>IFERROR(VLOOKUP(D5337,Tablas_Equivalencia!$A$3:$B$8,2,FALSE),"Sin dato")</f>
        <v/>
      </c>
      <c r="W5337">
        <f>IFERROR(VLOOKUP(L5337,Tablas_Equivalencia!$D$3:$E$9,2,FALSE),"Sin dato")</f>
        <v/>
      </c>
      <c r="X5337">
        <f>IF(I5337=1,"Varón","Mujer")</f>
        <v/>
      </c>
      <c r="Y5337">
        <f>IFERROR(VLOOKUP(M5337,Tablas_Equivalencia!$G$3:$H$6,2,FALSE),"Sin dato")</f>
        <v/>
      </c>
      <c r="Z5337">
        <f>IF(J5337&lt;=24,"18-24","25-29")</f>
        <v/>
      </c>
      <c r="AA5337">
        <f>IF(M5337&lt;&gt;1,"",IF(P5337=2,1,0))</f>
        <v/>
      </c>
      <c r="AB5337">
        <f>IF(M5337&lt;&gt;1,"",IF(O5337&gt;=2,1,0))</f>
        <v/>
      </c>
      <c r="AC5337">
        <f>IF(M5337&lt;&gt;1,"",IF(OR(Q5337=999,Q5337=""),"",IF(OR(Q5337&lt;35,Q5337&gt;48),1,0)))</f>
        <v/>
      </c>
      <c r="AD5337">
        <f>IF(COUNT(AA5337:AC5337)&lt;3,"",SUM(AA5337:AC5337))</f>
        <v/>
      </c>
      <c r="AE5337">
        <f>IF(L5337&gt;=4,2,IF(L5337&gt;=2,1,0))</f>
        <v/>
      </c>
      <c r="AF5337">
        <f>IF(L5337&gt;=5,1,0)</f>
        <v/>
      </c>
      <c r="AG5337">
        <f>AE5337+AF5337</f>
        <v/>
      </c>
      <c r="AH5337" s="15">
        <f>IF(M5337&lt;&gt;1,"",IF(OR(R5337=-9,R5337=""),"",R5337))</f>
        <v/>
      </c>
      <c r="AI5337">
        <f>IF(M5337&lt;&gt;1,"",IF(OR(Q5337=999,Q5337=""),"",Q5337))</f>
        <v/>
      </c>
    </row>
    <row r="5338">
      <c r="A5338" t="inlineStr">
        <is>
          <t>TQRMNOP128879</t>
        </is>
      </c>
      <c r="B5338" t="n">
        <v>2025</v>
      </c>
      <c r="C5338" t="n">
        <v>1</v>
      </c>
      <c r="D5338" t="n">
        <v>42</v>
      </c>
      <c r="E5338" t="inlineStr">
        <is>
          <t>N</t>
        </is>
      </c>
      <c r="F5338" t="n">
        <v>25</v>
      </c>
      <c r="G5338" t="n">
        <v>835</v>
      </c>
      <c r="H5338" t="n">
        <v>1</v>
      </c>
      <c r="I5338" t="n">
        <v>2</v>
      </c>
      <c r="J5338" t="n">
        <v>25</v>
      </c>
      <c r="K5338" t="n">
        <v>2</v>
      </c>
      <c r="L5338" t="n">
        <v>5</v>
      </c>
      <c r="M5338" t="n">
        <v>2</v>
      </c>
      <c r="R5338" s="15" t="n">
        <v>0</v>
      </c>
      <c r="S5338" s="15" t="n">
        <v>196000</v>
      </c>
      <c r="T5338" s="15" t="n">
        <v>196000</v>
      </c>
      <c r="U5338" s="15" t="n">
        <v>53600</v>
      </c>
      <c r="V5338">
        <f>IFERROR(VLOOKUP(D5338,Tablas_Equivalencia!$A$3:$B$8,2,FALSE),"Sin dato")</f>
        <v/>
      </c>
      <c r="W5338">
        <f>IFERROR(VLOOKUP(L5338,Tablas_Equivalencia!$D$3:$E$9,2,FALSE),"Sin dato")</f>
        <v/>
      </c>
      <c r="X5338">
        <f>IF(I5338=1,"Varón","Mujer")</f>
        <v/>
      </c>
      <c r="Y5338">
        <f>IFERROR(VLOOKUP(M5338,Tablas_Equivalencia!$G$3:$H$6,2,FALSE),"Sin dato")</f>
        <v/>
      </c>
      <c r="Z5338">
        <f>IF(J5338&lt;=24,"18-24","25-29")</f>
        <v/>
      </c>
      <c r="AA5338">
        <f>IF(M5338&lt;&gt;1,"",IF(P5338=2,1,0))</f>
        <v/>
      </c>
      <c r="AB5338">
        <f>IF(M5338&lt;&gt;1,"",IF(O5338&gt;=2,1,0))</f>
        <v/>
      </c>
      <c r="AC5338">
        <f>IF(M5338&lt;&gt;1,"",IF(OR(Q5338=999,Q5338=""),"",IF(OR(Q5338&lt;35,Q5338&gt;48),1,0)))</f>
        <v/>
      </c>
      <c r="AD5338">
        <f>IF(COUNT(AA5338:AC5338)&lt;3,"",SUM(AA5338:AC5338))</f>
        <v/>
      </c>
      <c r="AE5338">
        <f>IF(L5338&gt;=4,2,IF(L5338&gt;=2,1,0))</f>
        <v/>
      </c>
      <c r="AF5338">
        <f>IF(L5338&gt;=5,1,0)</f>
        <v/>
      </c>
      <c r="AG5338">
        <f>AE5338+AF5338</f>
        <v/>
      </c>
      <c r="AH5338" s="15">
        <f>IF(M5338&lt;&gt;1,"",IF(OR(R5338=-9,R5338=""),"",R5338))</f>
        <v/>
      </c>
      <c r="AI5338">
        <f>IF(M5338&lt;&gt;1,"",IF(OR(Q5338=999,Q5338=""),"",Q5338))</f>
        <v/>
      </c>
    </row>
    <row r="5339">
      <c r="A5339" t="inlineStr">
        <is>
          <t>TQRMNOP128882</t>
        </is>
      </c>
      <c r="B5339" t="n">
        <v>2025</v>
      </c>
      <c r="C5339" t="n">
        <v>1</v>
      </c>
      <c r="D5339" t="n">
        <v>41</v>
      </c>
      <c r="E5339" t="inlineStr">
        <is>
          <t>N</t>
        </is>
      </c>
      <c r="F5339" t="n">
        <v>12</v>
      </c>
      <c r="G5339" t="n">
        <v>1845</v>
      </c>
      <c r="H5339" t="n">
        <v>1</v>
      </c>
      <c r="I5339" t="n">
        <v>1</v>
      </c>
      <c r="J5339" t="n">
        <v>21</v>
      </c>
      <c r="K5339" t="n">
        <v>2</v>
      </c>
      <c r="L5339" t="n">
        <v>5</v>
      </c>
      <c r="M5339" t="n">
        <v>3</v>
      </c>
      <c r="R5339" s="15" t="n">
        <v>0</v>
      </c>
      <c r="S5339" s="15" t="n">
        <v>0</v>
      </c>
      <c r="T5339" s="15" t="n">
        <v>0</v>
      </c>
      <c r="U5339" s="15" t="n">
        <v>141200</v>
      </c>
      <c r="V5339">
        <f>IFERROR(VLOOKUP(D5339,Tablas_Equivalencia!$A$3:$B$8,2,FALSE),"Sin dato")</f>
        <v/>
      </c>
      <c r="W5339">
        <f>IFERROR(VLOOKUP(L5339,Tablas_Equivalencia!$D$3:$E$9,2,FALSE),"Sin dato")</f>
        <v/>
      </c>
      <c r="X5339">
        <f>IF(I5339=1,"Varón","Mujer")</f>
        <v/>
      </c>
      <c r="Y5339">
        <f>IFERROR(VLOOKUP(M5339,Tablas_Equivalencia!$G$3:$H$6,2,FALSE),"Sin dato")</f>
        <v/>
      </c>
      <c r="Z5339">
        <f>IF(J5339&lt;=24,"18-24","25-29")</f>
        <v/>
      </c>
      <c r="AA5339">
        <f>IF(M5339&lt;&gt;1,"",IF(P5339=2,1,0))</f>
        <v/>
      </c>
      <c r="AB5339">
        <f>IF(M5339&lt;&gt;1,"",IF(O5339&gt;=2,1,0))</f>
        <v/>
      </c>
      <c r="AC5339">
        <f>IF(M5339&lt;&gt;1,"",IF(OR(Q5339=999,Q5339=""),"",IF(OR(Q5339&lt;35,Q5339&gt;48),1,0)))</f>
        <v/>
      </c>
      <c r="AD5339">
        <f>IF(COUNT(AA5339:AC5339)&lt;3,"",SUM(AA5339:AC5339))</f>
        <v/>
      </c>
      <c r="AE5339">
        <f>IF(L5339&gt;=4,2,IF(L5339&gt;=2,1,0))</f>
        <v/>
      </c>
      <c r="AF5339">
        <f>IF(L5339&gt;=5,1,0)</f>
        <v/>
      </c>
      <c r="AG5339">
        <f>AE5339+AF5339</f>
        <v/>
      </c>
      <c r="AH5339" s="15">
        <f>IF(M5339&lt;&gt;1,"",IF(OR(R5339=-9,R5339=""),"",R5339))</f>
        <v/>
      </c>
      <c r="AI5339">
        <f>IF(M5339&lt;&gt;1,"",IF(OR(Q5339=999,Q5339=""),"",Q5339))</f>
        <v/>
      </c>
    </row>
    <row r="5340">
      <c r="A5340" t="inlineStr">
        <is>
          <t>TQRMNOP128926</t>
        </is>
      </c>
      <c r="B5340" t="n">
        <v>2025</v>
      </c>
      <c r="C5340" t="n">
        <v>1</v>
      </c>
      <c r="D5340" t="n">
        <v>41</v>
      </c>
      <c r="E5340" t="inlineStr">
        <is>
          <t>N</t>
        </is>
      </c>
      <c r="F5340" t="n">
        <v>15</v>
      </c>
      <c r="G5340" t="n">
        <v>1573</v>
      </c>
      <c r="H5340" t="n">
        <v>1</v>
      </c>
      <c r="I5340" t="n">
        <v>2</v>
      </c>
      <c r="J5340" t="n">
        <v>21</v>
      </c>
      <c r="K5340" t="n">
        <v>1</v>
      </c>
      <c r="L5340" t="n">
        <v>4</v>
      </c>
      <c r="M5340" t="n">
        <v>2</v>
      </c>
      <c r="R5340" s="15" t="n">
        <v>0</v>
      </c>
      <c r="S5340" s="15" t="n">
        <v>0</v>
      </c>
      <c r="T5340" s="15" t="n">
        <v>0</v>
      </c>
      <c r="U5340" s="15" t="n">
        <v>64100</v>
      </c>
      <c r="V5340">
        <f>IFERROR(VLOOKUP(D5340,Tablas_Equivalencia!$A$3:$B$8,2,FALSE),"Sin dato")</f>
        <v/>
      </c>
      <c r="W5340">
        <f>IFERROR(VLOOKUP(L5340,Tablas_Equivalencia!$D$3:$E$9,2,FALSE),"Sin dato")</f>
        <v/>
      </c>
      <c r="X5340">
        <f>IF(I5340=1,"Varón","Mujer")</f>
        <v/>
      </c>
      <c r="Y5340">
        <f>IFERROR(VLOOKUP(M5340,Tablas_Equivalencia!$G$3:$H$6,2,FALSE),"Sin dato")</f>
        <v/>
      </c>
      <c r="Z5340">
        <f>IF(J5340&lt;=24,"18-24","25-29")</f>
        <v/>
      </c>
      <c r="AA5340">
        <f>IF(M5340&lt;&gt;1,"",IF(P5340=2,1,0))</f>
        <v/>
      </c>
      <c r="AB5340">
        <f>IF(M5340&lt;&gt;1,"",IF(O5340&gt;=2,1,0))</f>
        <v/>
      </c>
      <c r="AC5340">
        <f>IF(M5340&lt;&gt;1,"",IF(OR(Q5340=999,Q5340=""),"",IF(OR(Q5340&lt;35,Q5340&gt;48),1,0)))</f>
        <v/>
      </c>
      <c r="AD5340">
        <f>IF(COUNT(AA5340:AC5340)&lt;3,"",SUM(AA5340:AC5340))</f>
        <v/>
      </c>
      <c r="AE5340">
        <f>IF(L5340&gt;=4,2,IF(L5340&gt;=2,1,0))</f>
        <v/>
      </c>
      <c r="AF5340">
        <f>IF(L5340&gt;=5,1,0)</f>
        <v/>
      </c>
      <c r="AG5340">
        <f>AE5340+AF5340</f>
        <v/>
      </c>
      <c r="AH5340" s="15">
        <f>IF(M5340&lt;&gt;1,"",IF(OR(R5340=-9,R5340=""),"",R5340))</f>
        <v/>
      </c>
      <c r="AI5340">
        <f>IF(M5340&lt;&gt;1,"",IF(OR(Q5340=999,Q5340=""),"",Q5340))</f>
        <v/>
      </c>
    </row>
    <row r="5341">
      <c r="A5341" t="inlineStr">
        <is>
          <t>TQRMNOP128934</t>
        </is>
      </c>
      <c r="B5341" t="n">
        <v>2025</v>
      </c>
      <c r="C5341" t="n">
        <v>1</v>
      </c>
      <c r="D5341" t="n">
        <v>1</v>
      </c>
      <c r="E5341" t="inlineStr">
        <is>
          <t>S</t>
        </is>
      </c>
      <c r="F5341" t="n">
        <v>33</v>
      </c>
      <c r="G5341" t="n">
        <v>1201</v>
      </c>
      <c r="H5341" t="n">
        <v>3</v>
      </c>
      <c r="I5341" t="n">
        <v>2</v>
      </c>
      <c r="J5341" t="n">
        <v>18</v>
      </c>
      <c r="K5341" t="n">
        <v>2</v>
      </c>
      <c r="L5341" t="n">
        <v>4</v>
      </c>
      <c r="M5341" t="n">
        <v>1</v>
      </c>
      <c r="N5341" t="n">
        <v>4</v>
      </c>
      <c r="O5341" t="n">
        <v>1</v>
      </c>
      <c r="P5341" t="n">
        <v>2</v>
      </c>
      <c r="Q5341" t="n">
        <v>34</v>
      </c>
      <c r="R5341" s="15" t="n">
        <v>375000</v>
      </c>
      <c r="S5341" s="15" t="n">
        <v>0</v>
      </c>
      <c r="T5341" s="15" t="n">
        <v>375000</v>
      </c>
      <c r="U5341" s="15" t="n">
        <v>106900</v>
      </c>
      <c r="V5341">
        <f>IFERROR(VLOOKUP(D5341,Tablas_Equivalencia!$A$3:$B$8,2,FALSE),"Sin dato")</f>
        <v/>
      </c>
      <c r="W5341">
        <f>IFERROR(VLOOKUP(L5341,Tablas_Equivalencia!$D$3:$E$9,2,FALSE),"Sin dato")</f>
        <v/>
      </c>
      <c r="X5341">
        <f>IF(I5341=1,"Varón","Mujer")</f>
        <v/>
      </c>
      <c r="Y5341">
        <f>IFERROR(VLOOKUP(M5341,Tablas_Equivalencia!$G$3:$H$6,2,FALSE),"Sin dato")</f>
        <v/>
      </c>
      <c r="Z5341">
        <f>IF(J5341&lt;=24,"18-24","25-29")</f>
        <v/>
      </c>
      <c r="AA5341">
        <f>IF(M5341&lt;&gt;1,"",IF(P5341=2,1,0))</f>
        <v/>
      </c>
      <c r="AB5341">
        <f>IF(M5341&lt;&gt;1,"",IF(O5341&gt;=2,1,0))</f>
        <v/>
      </c>
      <c r="AC5341">
        <f>IF(M5341&lt;&gt;1,"",IF(OR(Q5341=999,Q5341=""),"",IF(OR(Q5341&lt;35,Q5341&gt;48),1,0)))</f>
        <v/>
      </c>
      <c r="AD5341">
        <f>IF(COUNT(AA5341:AC5341)&lt;3,"",SUM(AA5341:AC5341))</f>
        <v/>
      </c>
      <c r="AE5341">
        <f>IF(L5341&gt;=4,2,IF(L5341&gt;=2,1,0))</f>
        <v/>
      </c>
      <c r="AF5341">
        <f>IF(L5341&gt;=5,1,0)</f>
        <v/>
      </c>
      <c r="AG5341">
        <f>AE5341+AF5341</f>
        <v/>
      </c>
      <c r="AH5341" s="15">
        <f>IF(M5341&lt;&gt;1,"",IF(OR(R5341=-9,R5341=""),"",R5341))</f>
        <v/>
      </c>
      <c r="AI5341">
        <f>IF(M5341&lt;&gt;1,"",IF(OR(Q5341=999,Q5341=""),"",Q5341))</f>
        <v/>
      </c>
    </row>
    <row r="5342">
      <c r="A5342" t="inlineStr">
        <is>
          <t>TQRMNOP128935</t>
        </is>
      </c>
      <c r="B5342" t="n">
        <v>2025</v>
      </c>
      <c r="C5342" t="n">
        <v>1</v>
      </c>
      <c r="D5342" t="n">
        <v>40</v>
      </c>
      <c r="E5342" t="inlineStr">
        <is>
          <t>S</t>
        </is>
      </c>
      <c r="F5342" t="n">
        <v>7</v>
      </c>
      <c r="G5342" t="n">
        <v>1278</v>
      </c>
      <c r="H5342" t="n">
        <v>3</v>
      </c>
      <c r="I5342" t="n">
        <v>2</v>
      </c>
      <c r="J5342" t="n">
        <v>27</v>
      </c>
      <c r="K5342" t="n">
        <v>1</v>
      </c>
      <c r="L5342" t="n">
        <v>3</v>
      </c>
      <c r="M5342" t="n">
        <v>1</v>
      </c>
      <c r="N5342" t="n">
        <v>2</v>
      </c>
      <c r="O5342" t="n">
        <v>3</v>
      </c>
      <c r="P5342" t="n">
        <v>2</v>
      </c>
      <c r="Q5342" t="n">
        <v>34</v>
      </c>
      <c r="R5342" s="15" t="n">
        <v>247000</v>
      </c>
      <c r="S5342" s="15" t="n">
        <v>0</v>
      </c>
      <c r="T5342" s="15" t="n">
        <v>247000</v>
      </c>
      <c r="U5342" s="15" t="n">
        <v>271500</v>
      </c>
      <c r="V5342">
        <f>IFERROR(VLOOKUP(D5342,Tablas_Equivalencia!$A$3:$B$8,2,FALSE),"Sin dato")</f>
        <v/>
      </c>
      <c r="W5342">
        <f>IFERROR(VLOOKUP(L5342,Tablas_Equivalencia!$D$3:$E$9,2,FALSE),"Sin dato")</f>
        <v/>
      </c>
      <c r="X5342">
        <f>IF(I5342=1,"Varón","Mujer")</f>
        <v/>
      </c>
      <c r="Y5342">
        <f>IFERROR(VLOOKUP(M5342,Tablas_Equivalencia!$G$3:$H$6,2,FALSE),"Sin dato")</f>
        <v/>
      </c>
      <c r="Z5342">
        <f>IF(J5342&lt;=24,"18-24","25-29")</f>
        <v/>
      </c>
      <c r="AA5342">
        <f>IF(M5342&lt;&gt;1,"",IF(P5342=2,1,0))</f>
        <v/>
      </c>
      <c r="AB5342">
        <f>IF(M5342&lt;&gt;1,"",IF(O5342&gt;=2,1,0))</f>
        <v/>
      </c>
      <c r="AC5342">
        <f>IF(M5342&lt;&gt;1,"",IF(OR(Q5342=999,Q5342=""),"",IF(OR(Q5342&lt;35,Q5342&gt;48),1,0)))</f>
        <v/>
      </c>
      <c r="AD5342">
        <f>IF(COUNT(AA5342:AC5342)&lt;3,"",SUM(AA5342:AC5342))</f>
        <v/>
      </c>
      <c r="AE5342">
        <f>IF(L5342&gt;=4,2,IF(L5342&gt;=2,1,0))</f>
        <v/>
      </c>
      <c r="AF5342">
        <f>IF(L5342&gt;=5,1,0)</f>
        <v/>
      </c>
      <c r="AG5342">
        <f>AE5342+AF5342</f>
        <v/>
      </c>
      <c r="AH5342" s="15">
        <f>IF(M5342&lt;&gt;1,"",IF(OR(R5342=-9,R5342=""),"",R5342))</f>
        <v/>
      </c>
      <c r="AI5342">
        <f>IF(M5342&lt;&gt;1,"",IF(OR(Q5342=999,Q5342=""),"",Q5342))</f>
        <v/>
      </c>
    </row>
    <row r="5343">
      <c r="A5343" t="inlineStr">
        <is>
          <t>TQRMNOP128940</t>
        </is>
      </c>
      <c r="B5343" t="n">
        <v>2025</v>
      </c>
      <c r="C5343" t="n">
        <v>1</v>
      </c>
      <c r="D5343" t="n">
        <v>40</v>
      </c>
      <c r="E5343" t="inlineStr">
        <is>
          <t>N</t>
        </is>
      </c>
      <c r="F5343" t="n">
        <v>9</v>
      </c>
      <c r="G5343" t="n">
        <v>893</v>
      </c>
      <c r="H5343" t="n">
        <v>10</v>
      </c>
      <c r="I5343" t="n">
        <v>1</v>
      </c>
      <c r="J5343" t="n">
        <v>27</v>
      </c>
      <c r="K5343" t="n">
        <v>1</v>
      </c>
      <c r="L5343" t="n">
        <v>5</v>
      </c>
      <c r="M5343" t="n">
        <v>1</v>
      </c>
      <c r="N5343" t="n">
        <v>2</v>
      </c>
      <c r="O5343" t="n">
        <v>2</v>
      </c>
      <c r="P5343" t="n">
        <v>2</v>
      </c>
      <c r="Q5343" t="n">
        <v>37</v>
      </c>
      <c r="R5343" s="15" t="n">
        <v>512000</v>
      </c>
      <c r="S5343" s="15" t="n">
        <v>153000</v>
      </c>
      <c r="T5343" s="15" t="n">
        <v>665000</v>
      </c>
      <c r="U5343" s="15" t="n">
        <v>218000</v>
      </c>
      <c r="V5343">
        <f>IFERROR(VLOOKUP(D5343,Tablas_Equivalencia!$A$3:$B$8,2,FALSE),"Sin dato")</f>
        <v/>
      </c>
      <c r="W5343">
        <f>IFERROR(VLOOKUP(L5343,Tablas_Equivalencia!$D$3:$E$9,2,FALSE),"Sin dato")</f>
        <v/>
      </c>
      <c r="X5343">
        <f>IF(I5343=1,"Varón","Mujer")</f>
        <v/>
      </c>
      <c r="Y5343">
        <f>IFERROR(VLOOKUP(M5343,Tablas_Equivalencia!$G$3:$H$6,2,FALSE),"Sin dato")</f>
        <v/>
      </c>
      <c r="Z5343">
        <f>IF(J5343&lt;=24,"18-24","25-29")</f>
        <v/>
      </c>
      <c r="AA5343">
        <f>IF(M5343&lt;&gt;1,"",IF(P5343=2,1,0))</f>
        <v/>
      </c>
      <c r="AB5343">
        <f>IF(M5343&lt;&gt;1,"",IF(O5343&gt;=2,1,0))</f>
        <v/>
      </c>
      <c r="AC5343">
        <f>IF(M5343&lt;&gt;1,"",IF(OR(Q5343=999,Q5343=""),"",IF(OR(Q5343&lt;35,Q5343&gt;48),1,0)))</f>
        <v/>
      </c>
      <c r="AD5343">
        <f>IF(COUNT(AA5343:AC5343)&lt;3,"",SUM(AA5343:AC5343))</f>
        <v/>
      </c>
      <c r="AE5343">
        <f>IF(L5343&gt;=4,2,IF(L5343&gt;=2,1,0))</f>
        <v/>
      </c>
      <c r="AF5343">
        <f>IF(L5343&gt;=5,1,0)</f>
        <v/>
      </c>
      <c r="AG5343">
        <f>AE5343+AF5343</f>
        <v/>
      </c>
      <c r="AH5343" s="15">
        <f>IF(M5343&lt;&gt;1,"",IF(OR(R5343=-9,R5343=""),"",R5343))</f>
        <v/>
      </c>
      <c r="AI5343">
        <f>IF(M5343&lt;&gt;1,"",IF(OR(Q5343=999,Q5343=""),"",Q5343))</f>
        <v/>
      </c>
    </row>
    <row r="5344">
      <c r="A5344" t="inlineStr">
        <is>
          <t>TQRMNOP128949</t>
        </is>
      </c>
      <c r="B5344" t="n">
        <v>2025</v>
      </c>
      <c r="C5344" t="n">
        <v>1</v>
      </c>
      <c r="D5344" t="n">
        <v>43</v>
      </c>
      <c r="E5344" t="inlineStr">
        <is>
          <t>N</t>
        </is>
      </c>
      <c r="F5344" t="n">
        <v>26</v>
      </c>
      <c r="G5344" t="n">
        <v>1045</v>
      </c>
      <c r="H5344" t="n">
        <v>1</v>
      </c>
      <c r="I5344" t="n">
        <v>2</v>
      </c>
      <c r="J5344" t="n">
        <v>23</v>
      </c>
      <c r="K5344" t="n">
        <v>1</v>
      </c>
      <c r="L5344" t="n">
        <v>3</v>
      </c>
      <c r="M5344" t="n">
        <v>3</v>
      </c>
      <c r="R5344" s="15" t="n">
        <v>0</v>
      </c>
      <c r="S5344" s="15" t="n">
        <v>0</v>
      </c>
      <c r="T5344" s="15" t="n">
        <v>0</v>
      </c>
      <c r="U5344" s="15" t="n">
        <v>124900</v>
      </c>
      <c r="V5344">
        <f>IFERROR(VLOOKUP(D5344,Tablas_Equivalencia!$A$3:$B$8,2,FALSE),"Sin dato")</f>
        <v/>
      </c>
      <c r="W5344">
        <f>IFERROR(VLOOKUP(L5344,Tablas_Equivalencia!$D$3:$E$9,2,FALSE),"Sin dato")</f>
        <v/>
      </c>
      <c r="X5344">
        <f>IF(I5344=1,"Varón","Mujer")</f>
        <v/>
      </c>
      <c r="Y5344">
        <f>IFERROR(VLOOKUP(M5344,Tablas_Equivalencia!$G$3:$H$6,2,FALSE),"Sin dato")</f>
        <v/>
      </c>
      <c r="Z5344">
        <f>IF(J5344&lt;=24,"18-24","25-29")</f>
        <v/>
      </c>
      <c r="AA5344">
        <f>IF(M5344&lt;&gt;1,"",IF(P5344=2,1,0))</f>
        <v/>
      </c>
      <c r="AB5344">
        <f>IF(M5344&lt;&gt;1,"",IF(O5344&gt;=2,1,0))</f>
        <v/>
      </c>
      <c r="AC5344">
        <f>IF(M5344&lt;&gt;1,"",IF(OR(Q5344=999,Q5344=""),"",IF(OR(Q5344&lt;35,Q5344&gt;48),1,0)))</f>
        <v/>
      </c>
      <c r="AD5344">
        <f>IF(COUNT(AA5344:AC5344)&lt;3,"",SUM(AA5344:AC5344))</f>
        <v/>
      </c>
      <c r="AE5344">
        <f>IF(L5344&gt;=4,2,IF(L5344&gt;=2,1,0))</f>
        <v/>
      </c>
      <c r="AF5344">
        <f>IF(L5344&gt;=5,1,0)</f>
        <v/>
      </c>
      <c r="AG5344">
        <f>AE5344+AF5344</f>
        <v/>
      </c>
      <c r="AH5344" s="15">
        <f>IF(M5344&lt;&gt;1,"",IF(OR(R5344=-9,R5344=""),"",R5344))</f>
        <v/>
      </c>
      <c r="AI5344">
        <f>IF(M5344&lt;&gt;1,"",IF(OR(Q5344=999,Q5344=""),"",Q5344))</f>
        <v/>
      </c>
    </row>
    <row r="5345">
      <c r="A5345" t="inlineStr">
        <is>
          <t>TQRMNOP128950</t>
        </is>
      </c>
      <c r="B5345" t="n">
        <v>2025</v>
      </c>
      <c r="C5345" t="n">
        <v>1</v>
      </c>
      <c r="D5345" t="n">
        <v>42</v>
      </c>
      <c r="E5345" t="inlineStr">
        <is>
          <t>N</t>
        </is>
      </c>
      <c r="F5345" t="n">
        <v>27</v>
      </c>
      <c r="G5345" t="n">
        <v>1046</v>
      </c>
      <c r="H5345" t="n">
        <v>3</v>
      </c>
      <c r="I5345" t="n">
        <v>2</v>
      </c>
      <c r="J5345" t="n">
        <v>27</v>
      </c>
      <c r="K5345" t="n">
        <v>2</v>
      </c>
      <c r="L5345" t="n">
        <v>4</v>
      </c>
      <c r="M5345" t="n">
        <v>1</v>
      </c>
      <c r="N5345" t="n">
        <v>1</v>
      </c>
      <c r="O5345" t="n">
        <v>2</v>
      </c>
      <c r="P5345" t="n">
        <v>2</v>
      </c>
      <c r="Q5345" t="n">
        <v>24</v>
      </c>
      <c r="R5345" s="15" t="n">
        <v>832000</v>
      </c>
      <c r="S5345" s="15" t="n">
        <v>0</v>
      </c>
      <c r="T5345" s="15" t="n">
        <v>832000</v>
      </c>
      <c r="U5345" s="15" t="n">
        <v>96100</v>
      </c>
      <c r="V5345">
        <f>IFERROR(VLOOKUP(D5345,Tablas_Equivalencia!$A$3:$B$8,2,FALSE),"Sin dato")</f>
        <v/>
      </c>
      <c r="W5345">
        <f>IFERROR(VLOOKUP(L5345,Tablas_Equivalencia!$D$3:$E$9,2,FALSE),"Sin dato")</f>
        <v/>
      </c>
      <c r="X5345">
        <f>IF(I5345=1,"Varón","Mujer")</f>
        <v/>
      </c>
      <c r="Y5345">
        <f>IFERROR(VLOOKUP(M5345,Tablas_Equivalencia!$G$3:$H$6,2,FALSE),"Sin dato")</f>
        <v/>
      </c>
      <c r="Z5345">
        <f>IF(J5345&lt;=24,"18-24","25-29")</f>
        <v/>
      </c>
      <c r="AA5345">
        <f>IF(M5345&lt;&gt;1,"",IF(P5345=2,1,0))</f>
        <v/>
      </c>
      <c r="AB5345">
        <f>IF(M5345&lt;&gt;1,"",IF(O5345&gt;=2,1,0))</f>
        <v/>
      </c>
      <c r="AC5345">
        <f>IF(M5345&lt;&gt;1,"",IF(OR(Q5345=999,Q5345=""),"",IF(OR(Q5345&lt;35,Q5345&gt;48),1,0)))</f>
        <v/>
      </c>
      <c r="AD5345">
        <f>IF(COUNT(AA5345:AC5345)&lt;3,"",SUM(AA5345:AC5345))</f>
        <v/>
      </c>
      <c r="AE5345">
        <f>IF(L5345&gt;=4,2,IF(L5345&gt;=2,1,0))</f>
        <v/>
      </c>
      <c r="AF5345">
        <f>IF(L5345&gt;=5,1,0)</f>
        <v/>
      </c>
      <c r="AG5345">
        <f>AE5345+AF5345</f>
        <v/>
      </c>
      <c r="AH5345" s="15">
        <f>IF(M5345&lt;&gt;1,"",IF(OR(R5345=-9,R5345=""),"",R5345))</f>
        <v/>
      </c>
      <c r="AI5345">
        <f>IF(M5345&lt;&gt;1,"",IF(OR(Q5345=999,Q5345=""),"",Q5345))</f>
        <v/>
      </c>
    </row>
    <row r="5346">
      <c r="A5346" t="inlineStr">
        <is>
          <t>TQRMNOP128964</t>
        </is>
      </c>
      <c r="B5346" t="n">
        <v>2025</v>
      </c>
      <c r="C5346" t="n">
        <v>1</v>
      </c>
      <c r="D5346" t="n">
        <v>43</v>
      </c>
      <c r="E5346" t="inlineStr">
        <is>
          <t>S</t>
        </is>
      </c>
      <c r="F5346" t="n">
        <v>19</v>
      </c>
      <c r="G5346" t="n">
        <v>676</v>
      </c>
      <c r="H5346" t="n">
        <v>1</v>
      </c>
      <c r="I5346" t="n">
        <v>1</v>
      </c>
      <c r="J5346" t="n">
        <v>20</v>
      </c>
      <c r="K5346" t="n">
        <v>2</v>
      </c>
      <c r="L5346" t="n">
        <v>4</v>
      </c>
      <c r="M5346" t="n">
        <v>1</v>
      </c>
      <c r="N5346" t="n">
        <v>3</v>
      </c>
      <c r="O5346" t="n">
        <v>2</v>
      </c>
      <c r="P5346" t="n">
        <v>2</v>
      </c>
      <c r="Q5346" t="n">
        <v>32</v>
      </c>
      <c r="R5346" s="15" t="n">
        <v>538000</v>
      </c>
      <c r="S5346" s="15" t="n">
        <v>0</v>
      </c>
      <c r="T5346" s="15" t="n">
        <v>538000</v>
      </c>
      <c r="U5346" s="15" t="n">
        <v>126900</v>
      </c>
      <c r="V5346">
        <f>IFERROR(VLOOKUP(D5346,Tablas_Equivalencia!$A$3:$B$8,2,FALSE),"Sin dato")</f>
        <v/>
      </c>
      <c r="W5346">
        <f>IFERROR(VLOOKUP(L5346,Tablas_Equivalencia!$D$3:$E$9,2,FALSE),"Sin dato")</f>
        <v/>
      </c>
      <c r="X5346">
        <f>IF(I5346=1,"Varón","Mujer")</f>
        <v/>
      </c>
      <c r="Y5346">
        <f>IFERROR(VLOOKUP(M5346,Tablas_Equivalencia!$G$3:$H$6,2,FALSE),"Sin dato")</f>
        <v/>
      </c>
      <c r="Z5346">
        <f>IF(J5346&lt;=24,"18-24","25-29")</f>
        <v/>
      </c>
      <c r="AA5346">
        <f>IF(M5346&lt;&gt;1,"",IF(P5346=2,1,0))</f>
        <v/>
      </c>
      <c r="AB5346">
        <f>IF(M5346&lt;&gt;1,"",IF(O5346&gt;=2,1,0))</f>
        <v/>
      </c>
      <c r="AC5346">
        <f>IF(M5346&lt;&gt;1,"",IF(OR(Q5346=999,Q5346=""),"",IF(OR(Q5346&lt;35,Q5346&gt;48),1,0)))</f>
        <v/>
      </c>
      <c r="AD5346">
        <f>IF(COUNT(AA5346:AC5346)&lt;3,"",SUM(AA5346:AC5346))</f>
        <v/>
      </c>
      <c r="AE5346">
        <f>IF(L5346&gt;=4,2,IF(L5346&gt;=2,1,0))</f>
        <v/>
      </c>
      <c r="AF5346">
        <f>IF(L5346&gt;=5,1,0)</f>
        <v/>
      </c>
      <c r="AG5346">
        <f>AE5346+AF5346</f>
        <v/>
      </c>
      <c r="AH5346" s="15">
        <f>IF(M5346&lt;&gt;1,"",IF(OR(R5346=-9,R5346=""),"",R5346))</f>
        <v/>
      </c>
      <c r="AI5346">
        <f>IF(M5346&lt;&gt;1,"",IF(OR(Q5346=999,Q5346=""),"",Q5346))</f>
        <v/>
      </c>
    </row>
    <row r="5347">
      <c r="A5347" t="inlineStr">
        <is>
          <t>TQRMNOP128966</t>
        </is>
      </c>
      <c r="B5347" t="n">
        <v>2025</v>
      </c>
      <c r="C5347" t="n">
        <v>1</v>
      </c>
      <c r="D5347" t="n">
        <v>1</v>
      </c>
      <c r="E5347" t="inlineStr">
        <is>
          <t>S</t>
        </is>
      </c>
      <c r="F5347" t="n">
        <v>32</v>
      </c>
      <c r="G5347" t="n">
        <v>1478</v>
      </c>
      <c r="H5347" t="n">
        <v>1</v>
      </c>
      <c r="I5347" t="n">
        <v>2</v>
      </c>
      <c r="J5347" t="n">
        <v>25</v>
      </c>
      <c r="K5347" t="n">
        <v>2</v>
      </c>
      <c r="L5347" t="n">
        <v>3</v>
      </c>
      <c r="M5347" t="n">
        <v>3</v>
      </c>
      <c r="R5347" s="15" t="n">
        <v>0</v>
      </c>
      <c r="S5347" s="15" t="n">
        <v>0</v>
      </c>
      <c r="T5347" s="15" t="n">
        <v>0</v>
      </c>
      <c r="U5347" s="15" t="n">
        <v>466900</v>
      </c>
      <c r="V5347">
        <f>IFERROR(VLOOKUP(D5347,Tablas_Equivalencia!$A$3:$B$8,2,FALSE),"Sin dato")</f>
        <v/>
      </c>
      <c r="W5347">
        <f>IFERROR(VLOOKUP(L5347,Tablas_Equivalencia!$D$3:$E$9,2,FALSE),"Sin dato")</f>
        <v/>
      </c>
      <c r="X5347">
        <f>IF(I5347=1,"Varón","Mujer")</f>
        <v/>
      </c>
      <c r="Y5347">
        <f>IFERROR(VLOOKUP(M5347,Tablas_Equivalencia!$G$3:$H$6,2,FALSE),"Sin dato")</f>
        <v/>
      </c>
      <c r="Z5347">
        <f>IF(J5347&lt;=24,"18-24","25-29")</f>
        <v/>
      </c>
      <c r="AA5347">
        <f>IF(M5347&lt;&gt;1,"",IF(P5347=2,1,0))</f>
        <v/>
      </c>
      <c r="AB5347">
        <f>IF(M5347&lt;&gt;1,"",IF(O5347&gt;=2,1,0))</f>
        <v/>
      </c>
      <c r="AC5347">
        <f>IF(M5347&lt;&gt;1,"",IF(OR(Q5347=999,Q5347=""),"",IF(OR(Q5347&lt;35,Q5347&gt;48),1,0)))</f>
        <v/>
      </c>
      <c r="AD5347">
        <f>IF(COUNT(AA5347:AC5347)&lt;3,"",SUM(AA5347:AC5347))</f>
        <v/>
      </c>
      <c r="AE5347">
        <f>IF(L5347&gt;=4,2,IF(L5347&gt;=2,1,0))</f>
        <v/>
      </c>
      <c r="AF5347">
        <f>IF(L5347&gt;=5,1,0)</f>
        <v/>
      </c>
      <c r="AG5347">
        <f>AE5347+AF5347</f>
        <v/>
      </c>
      <c r="AH5347" s="15">
        <f>IF(M5347&lt;&gt;1,"",IF(OR(R5347=-9,R5347=""),"",R5347))</f>
        <v/>
      </c>
      <c r="AI5347">
        <f>IF(M5347&lt;&gt;1,"",IF(OR(Q5347=999,Q5347=""),"",Q5347))</f>
        <v/>
      </c>
    </row>
    <row r="5348">
      <c r="A5348" t="inlineStr">
        <is>
          <t>TQRMNOP128967</t>
        </is>
      </c>
      <c r="B5348" t="n">
        <v>2025</v>
      </c>
      <c r="C5348" t="n">
        <v>1</v>
      </c>
      <c r="D5348" t="n">
        <v>1</v>
      </c>
      <c r="E5348" t="inlineStr">
        <is>
          <t>S</t>
        </is>
      </c>
      <c r="F5348" t="n">
        <v>32</v>
      </c>
      <c r="G5348" t="n">
        <v>785</v>
      </c>
      <c r="H5348" t="n">
        <v>1</v>
      </c>
      <c r="I5348" t="n">
        <v>2</v>
      </c>
      <c r="J5348" t="n">
        <v>26</v>
      </c>
      <c r="K5348" t="n">
        <v>1</v>
      </c>
      <c r="L5348" t="n">
        <v>4</v>
      </c>
      <c r="M5348" t="n">
        <v>1</v>
      </c>
      <c r="N5348" t="n">
        <v>3</v>
      </c>
      <c r="O5348" t="n">
        <v>1</v>
      </c>
      <c r="P5348" t="n">
        <v>2</v>
      </c>
      <c r="Q5348" t="n">
        <v>26</v>
      </c>
      <c r="R5348" s="15" t="n">
        <v>258000</v>
      </c>
      <c r="S5348" s="15" t="n">
        <v>0</v>
      </c>
      <c r="T5348" s="15" t="n">
        <v>258000</v>
      </c>
      <c r="U5348" s="15" t="n">
        <v>90300</v>
      </c>
      <c r="V5348">
        <f>IFERROR(VLOOKUP(D5348,Tablas_Equivalencia!$A$3:$B$8,2,FALSE),"Sin dato")</f>
        <v/>
      </c>
      <c r="W5348">
        <f>IFERROR(VLOOKUP(L5348,Tablas_Equivalencia!$D$3:$E$9,2,FALSE),"Sin dato")</f>
        <v/>
      </c>
      <c r="X5348">
        <f>IF(I5348=1,"Varón","Mujer")</f>
        <v/>
      </c>
      <c r="Y5348">
        <f>IFERROR(VLOOKUP(M5348,Tablas_Equivalencia!$G$3:$H$6,2,FALSE),"Sin dato")</f>
        <v/>
      </c>
      <c r="Z5348">
        <f>IF(J5348&lt;=24,"18-24","25-29")</f>
        <v/>
      </c>
      <c r="AA5348">
        <f>IF(M5348&lt;&gt;1,"",IF(P5348=2,1,0))</f>
        <v/>
      </c>
      <c r="AB5348">
        <f>IF(M5348&lt;&gt;1,"",IF(O5348&gt;=2,1,0))</f>
        <v/>
      </c>
      <c r="AC5348">
        <f>IF(M5348&lt;&gt;1,"",IF(OR(Q5348=999,Q5348=""),"",IF(OR(Q5348&lt;35,Q5348&gt;48),1,0)))</f>
        <v/>
      </c>
      <c r="AD5348">
        <f>IF(COUNT(AA5348:AC5348)&lt;3,"",SUM(AA5348:AC5348))</f>
        <v/>
      </c>
      <c r="AE5348">
        <f>IF(L5348&gt;=4,2,IF(L5348&gt;=2,1,0))</f>
        <v/>
      </c>
      <c r="AF5348">
        <f>IF(L5348&gt;=5,1,0)</f>
        <v/>
      </c>
      <c r="AG5348">
        <f>AE5348+AF5348</f>
        <v/>
      </c>
      <c r="AH5348" s="15">
        <f>IF(M5348&lt;&gt;1,"",IF(OR(R5348=-9,R5348=""),"",R5348))</f>
        <v/>
      </c>
      <c r="AI5348">
        <f>IF(M5348&lt;&gt;1,"",IF(OR(Q5348=999,Q5348=""),"",Q5348))</f>
        <v/>
      </c>
    </row>
    <row r="5349">
      <c r="A5349" t="inlineStr">
        <is>
          <t>TQRMNOP128975</t>
        </is>
      </c>
      <c r="B5349" t="n">
        <v>2025</v>
      </c>
      <c r="C5349" t="n">
        <v>1</v>
      </c>
      <c r="D5349" t="n">
        <v>44</v>
      </c>
      <c r="E5349" t="inlineStr">
        <is>
          <t>N</t>
        </is>
      </c>
      <c r="F5349" t="n">
        <v>2</v>
      </c>
      <c r="G5349" t="n">
        <v>1918</v>
      </c>
      <c r="H5349" t="n">
        <v>3</v>
      </c>
      <c r="I5349" t="n">
        <v>1</v>
      </c>
      <c r="J5349" t="n">
        <v>24</v>
      </c>
      <c r="K5349" t="n">
        <v>1</v>
      </c>
      <c r="L5349" t="n">
        <v>5</v>
      </c>
      <c r="M5349" t="n">
        <v>1</v>
      </c>
      <c r="N5349" t="n">
        <v>3</v>
      </c>
      <c r="O5349" t="n">
        <v>1</v>
      </c>
      <c r="P5349" t="n">
        <v>1</v>
      </c>
      <c r="Q5349" t="n">
        <v>51</v>
      </c>
      <c r="R5349" s="15" t="n">
        <v>-9</v>
      </c>
      <c r="S5349" s="15" t="n">
        <v>0</v>
      </c>
      <c r="T5349" s="15" t="n">
        <v>0</v>
      </c>
      <c r="U5349" s="15" t="n">
        <v>138100</v>
      </c>
      <c r="V5349">
        <f>IFERROR(VLOOKUP(D5349,Tablas_Equivalencia!$A$3:$B$8,2,FALSE),"Sin dato")</f>
        <v/>
      </c>
      <c r="W5349">
        <f>IFERROR(VLOOKUP(L5349,Tablas_Equivalencia!$D$3:$E$9,2,FALSE),"Sin dato")</f>
        <v/>
      </c>
      <c r="X5349">
        <f>IF(I5349=1,"Varón","Mujer")</f>
        <v/>
      </c>
      <c r="Y5349">
        <f>IFERROR(VLOOKUP(M5349,Tablas_Equivalencia!$G$3:$H$6,2,FALSE),"Sin dato")</f>
        <v/>
      </c>
      <c r="Z5349">
        <f>IF(J5349&lt;=24,"18-24","25-29")</f>
        <v/>
      </c>
      <c r="AA5349">
        <f>IF(M5349&lt;&gt;1,"",IF(P5349=2,1,0))</f>
        <v/>
      </c>
      <c r="AB5349">
        <f>IF(M5349&lt;&gt;1,"",IF(O5349&gt;=2,1,0))</f>
        <v/>
      </c>
      <c r="AC5349">
        <f>IF(M5349&lt;&gt;1,"",IF(OR(Q5349=999,Q5349=""),"",IF(OR(Q5349&lt;35,Q5349&gt;48),1,0)))</f>
        <v/>
      </c>
      <c r="AD5349">
        <f>IF(COUNT(AA5349:AC5349)&lt;3,"",SUM(AA5349:AC5349))</f>
        <v/>
      </c>
      <c r="AE5349">
        <f>IF(L5349&gt;=4,2,IF(L5349&gt;=2,1,0))</f>
        <v/>
      </c>
      <c r="AF5349">
        <f>IF(L5349&gt;=5,1,0)</f>
        <v/>
      </c>
      <c r="AG5349">
        <f>AE5349+AF5349</f>
        <v/>
      </c>
      <c r="AH5349" s="15">
        <f>IF(M5349&lt;&gt;1,"",IF(OR(R5349=-9,R5349=""),"",R5349))</f>
        <v/>
      </c>
      <c r="AI5349">
        <f>IF(M5349&lt;&gt;1,"",IF(OR(Q5349=999,Q5349=""),"",Q5349))</f>
        <v/>
      </c>
    </row>
    <row r="5350">
      <c r="A5350" t="inlineStr">
        <is>
          <t>TQRMNOP128976</t>
        </is>
      </c>
      <c r="B5350" t="n">
        <v>2025</v>
      </c>
      <c r="C5350" t="n">
        <v>1</v>
      </c>
      <c r="D5350" t="n">
        <v>1</v>
      </c>
      <c r="E5350" t="inlineStr">
        <is>
          <t>S</t>
        </is>
      </c>
      <c r="F5350" t="n">
        <v>33</v>
      </c>
      <c r="G5350" t="n">
        <v>1060</v>
      </c>
      <c r="H5350" t="n">
        <v>3</v>
      </c>
      <c r="I5350" t="n">
        <v>2</v>
      </c>
      <c r="J5350" t="n">
        <v>29</v>
      </c>
      <c r="K5350" t="n">
        <v>2</v>
      </c>
      <c r="L5350" t="n">
        <v>6</v>
      </c>
      <c r="M5350" t="n">
        <v>1</v>
      </c>
      <c r="N5350" t="n">
        <v>3</v>
      </c>
      <c r="O5350" t="n">
        <v>1</v>
      </c>
      <c r="P5350" t="n">
        <v>1</v>
      </c>
      <c r="Q5350" t="n">
        <v>29</v>
      </c>
      <c r="R5350" s="15" t="n">
        <v>886000</v>
      </c>
      <c r="S5350" s="15" t="n">
        <v>0</v>
      </c>
      <c r="T5350" s="15" t="n">
        <v>886000</v>
      </c>
      <c r="U5350" s="15" t="n">
        <v>231100</v>
      </c>
      <c r="V5350">
        <f>IFERROR(VLOOKUP(D5350,Tablas_Equivalencia!$A$3:$B$8,2,FALSE),"Sin dato")</f>
        <v/>
      </c>
      <c r="W5350">
        <f>IFERROR(VLOOKUP(L5350,Tablas_Equivalencia!$D$3:$E$9,2,FALSE),"Sin dato")</f>
        <v/>
      </c>
      <c r="X5350">
        <f>IF(I5350=1,"Varón","Mujer")</f>
        <v/>
      </c>
      <c r="Y5350">
        <f>IFERROR(VLOOKUP(M5350,Tablas_Equivalencia!$G$3:$H$6,2,FALSE),"Sin dato")</f>
        <v/>
      </c>
      <c r="Z5350">
        <f>IF(J5350&lt;=24,"18-24","25-29")</f>
        <v/>
      </c>
      <c r="AA5350">
        <f>IF(M5350&lt;&gt;1,"",IF(P5350=2,1,0))</f>
        <v/>
      </c>
      <c r="AB5350">
        <f>IF(M5350&lt;&gt;1,"",IF(O5350&gt;=2,1,0))</f>
        <v/>
      </c>
      <c r="AC5350">
        <f>IF(M5350&lt;&gt;1,"",IF(OR(Q5350=999,Q5350=""),"",IF(OR(Q5350&lt;35,Q5350&gt;48),1,0)))</f>
        <v/>
      </c>
      <c r="AD5350">
        <f>IF(COUNT(AA5350:AC5350)&lt;3,"",SUM(AA5350:AC5350))</f>
        <v/>
      </c>
      <c r="AE5350">
        <f>IF(L5350&gt;=4,2,IF(L5350&gt;=2,1,0))</f>
        <v/>
      </c>
      <c r="AF5350">
        <f>IF(L5350&gt;=5,1,0)</f>
        <v/>
      </c>
      <c r="AG5350">
        <f>AE5350+AF5350</f>
        <v/>
      </c>
      <c r="AH5350" s="15">
        <f>IF(M5350&lt;&gt;1,"",IF(OR(R5350=-9,R5350=""),"",R5350))</f>
        <v/>
      </c>
      <c r="AI5350">
        <f>IF(M5350&lt;&gt;1,"",IF(OR(Q5350=999,Q5350=""),"",Q5350))</f>
        <v/>
      </c>
    </row>
    <row r="5351">
      <c r="A5351" t="inlineStr">
        <is>
          <t>TQRMNOP128978</t>
        </is>
      </c>
      <c r="B5351" t="n">
        <v>2025</v>
      </c>
      <c r="C5351" t="n">
        <v>1</v>
      </c>
      <c r="D5351" t="n">
        <v>41</v>
      </c>
      <c r="E5351" t="inlineStr">
        <is>
          <t>N</t>
        </is>
      </c>
      <c r="F5351" t="n">
        <v>15</v>
      </c>
      <c r="G5351" t="n">
        <v>994</v>
      </c>
      <c r="H5351" t="n">
        <v>1</v>
      </c>
      <c r="I5351" t="n">
        <v>2</v>
      </c>
      <c r="J5351" t="n">
        <v>23</v>
      </c>
      <c r="K5351" t="n">
        <v>2</v>
      </c>
      <c r="L5351" t="n">
        <v>4</v>
      </c>
      <c r="M5351" t="n">
        <v>1</v>
      </c>
      <c r="N5351" t="n">
        <v>3</v>
      </c>
      <c r="O5351" t="n">
        <v>2</v>
      </c>
      <c r="P5351" t="n">
        <v>2</v>
      </c>
      <c r="Q5351" t="n">
        <v>38</v>
      </c>
      <c r="R5351" s="15" t="n">
        <v>409000</v>
      </c>
      <c r="S5351" s="15" t="n">
        <v>0</v>
      </c>
      <c r="T5351" s="15" t="n">
        <v>409000</v>
      </c>
      <c r="U5351" s="15" t="n">
        <v>84300</v>
      </c>
      <c r="V5351">
        <f>IFERROR(VLOOKUP(D5351,Tablas_Equivalencia!$A$3:$B$8,2,FALSE),"Sin dato")</f>
        <v/>
      </c>
      <c r="W5351">
        <f>IFERROR(VLOOKUP(L5351,Tablas_Equivalencia!$D$3:$E$9,2,FALSE),"Sin dato")</f>
        <v/>
      </c>
      <c r="X5351">
        <f>IF(I5351=1,"Varón","Mujer")</f>
        <v/>
      </c>
      <c r="Y5351">
        <f>IFERROR(VLOOKUP(M5351,Tablas_Equivalencia!$G$3:$H$6,2,FALSE),"Sin dato")</f>
        <v/>
      </c>
      <c r="Z5351">
        <f>IF(J5351&lt;=24,"18-24","25-29")</f>
        <v/>
      </c>
      <c r="AA5351">
        <f>IF(M5351&lt;&gt;1,"",IF(P5351=2,1,0))</f>
        <v/>
      </c>
      <c r="AB5351">
        <f>IF(M5351&lt;&gt;1,"",IF(O5351&gt;=2,1,0))</f>
        <v/>
      </c>
      <c r="AC5351">
        <f>IF(M5351&lt;&gt;1,"",IF(OR(Q5351=999,Q5351=""),"",IF(OR(Q5351&lt;35,Q5351&gt;48),1,0)))</f>
        <v/>
      </c>
      <c r="AD5351">
        <f>IF(COUNT(AA5351:AC5351)&lt;3,"",SUM(AA5351:AC5351))</f>
        <v/>
      </c>
      <c r="AE5351">
        <f>IF(L5351&gt;=4,2,IF(L5351&gt;=2,1,0))</f>
        <v/>
      </c>
      <c r="AF5351">
        <f>IF(L5351&gt;=5,1,0)</f>
        <v/>
      </c>
      <c r="AG5351">
        <f>AE5351+AF5351</f>
        <v/>
      </c>
      <c r="AH5351" s="15">
        <f>IF(M5351&lt;&gt;1,"",IF(OR(R5351=-9,R5351=""),"",R5351))</f>
        <v/>
      </c>
      <c r="AI5351">
        <f>IF(M5351&lt;&gt;1,"",IF(OR(Q5351=999,Q5351=""),"",Q5351))</f>
        <v/>
      </c>
    </row>
    <row r="5352">
      <c r="A5352" t="inlineStr">
        <is>
          <t>TQRMNOP128992</t>
        </is>
      </c>
      <c r="B5352" t="n">
        <v>2025</v>
      </c>
      <c r="C5352" t="n">
        <v>1</v>
      </c>
      <c r="D5352" t="n">
        <v>1</v>
      </c>
      <c r="E5352" t="inlineStr">
        <is>
          <t>S</t>
        </is>
      </c>
      <c r="F5352" t="n">
        <v>33</v>
      </c>
      <c r="G5352" t="n">
        <v>1682</v>
      </c>
      <c r="H5352" t="n">
        <v>1</v>
      </c>
      <c r="I5352" t="n">
        <v>1</v>
      </c>
      <c r="J5352" t="n">
        <v>24</v>
      </c>
      <c r="K5352" t="n">
        <v>2</v>
      </c>
      <c r="L5352" t="n">
        <v>3</v>
      </c>
      <c r="M5352" t="n">
        <v>1</v>
      </c>
      <c r="N5352" t="n">
        <v>3</v>
      </c>
      <c r="O5352" t="n">
        <v>1</v>
      </c>
      <c r="P5352" t="n">
        <v>1</v>
      </c>
      <c r="Q5352" t="n">
        <v>22</v>
      </c>
      <c r="R5352" s="15" t="n">
        <v>-9</v>
      </c>
      <c r="S5352" s="15" t="n">
        <v>0</v>
      </c>
      <c r="T5352" s="15" t="n">
        <v>0</v>
      </c>
      <c r="U5352" s="15" t="n">
        <v>181900</v>
      </c>
      <c r="V5352">
        <f>IFERROR(VLOOKUP(D5352,Tablas_Equivalencia!$A$3:$B$8,2,FALSE),"Sin dato")</f>
        <v/>
      </c>
      <c r="W5352">
        <f>IFERROR(VLOOKUP(L5352,Tablas_Equivalencia!$D$3:$E$9,2,FALSE),"Sin dato")</f>
        <v/>
      </c>
      <c r="X5352">
        <f>IF(I5352=1,"Varón","Mujer")</f>
        <v/>
      </c>
      <c r="Y5352">
        <f>IFERROR(VLOOKUP(M5352,Tablas_Equivalencia!$G$3:$H$6,2,FALSE),"Sin dato")</f>
        <v/>
      </c>
      <c r="Z5352">
        <f>IF(J5352&lt;=24,"18-24","25-29")</f>
        <v/>
      </c>
      <c r="AA5352">
        <f>IF(M5352&lt;&gt;1,"",IF(P5352=2,1,0))</f>
        <v/>
      </c>
      <c r="AB5352">
        <f>IF(M5352&lt;&gt;1,"",IF(O5352&gt;=2,1,0))</f>
        <v/>
      </c>
      <c r="AC5352">
        <f>IF(M5352&lt;&gt;1,"",IF(OR(Q5352=999,Q5352=""),"",IF(OR(Q5352&lt;35,Q5352&gt;48),1,0)))</f>
        <v/>
      </c>
      <c r="AD5352">
        <f>IF(COUNT(AA5352:AC5352)&lt;3,"",SUM(AA5352:AC5352))</f>
        <v/>
      </c>
      <c r="AE5352">
        <f>IF(L5352&gt;=4,2,IF(L5352&gt;=2,1,0))</f>
        <v/>
      </c>
      <c r="AF5352">
        <f>IF(L5352&gt;=5,1,0)</f>
        <v/>
      </c>
      <c r="AG5352">
        <f>AE5352+AF5352</f>
        <v/>
      </c>
      <c r="AH5352" s="15">
        <f>IF(M5352&lt;&gt;1,"",IF(OR(R5352=-9,R5352=""),"",R5352))</f>
        <v/>
      </c>
      <c r="AI5352">
        <f>IF(M5352&lt;&gt;1,"",IF(OR(Q5352=999,Q5352=""),"",Q5352))</f>
        <v/>
      </c>
    </row>
    <row r="5353">
      <c r="A5353" t="inlineStr">
        <is>
          <t>TQRMNOP128996</t>
        </is>
      </c>
      <c r="B5353" t="n">
        <v>2025</v>
      </c>
      <c r="C5353" t="n">
        <v>1</v>
      </c>
      <c r="D5353" t="n">
        <v>1</v>
      </c>
      <c r="E5353" t="inlineStr">
        <is>
          <t>S</t>
        </is>
      </c>
      <c r="F5353" t="n">
        <v>33</v>
      </c>
      <c r="G5353" t="n">
        <v>675</v>
      </c>
      <c r="H5353" t="n">
        <v>3</v>
      </c>
      <c r="I5353" t="n">
        <v>1</v>
      </c>
      <c r="J5353" t="n">
        <v>28</v>
      </c>
      <c r="K5353" t="n">
        <v>2</v>
      </c>
      <c r="L5353" t="n">
        <v>4</v>
      </c>
      <c r="M5353" t="n">
        <v>1</v>
      </c>
      <c r="N5353" t="n">
        <v>1</v>
      </c>
      <c r="O5353" t="n">
        <v>1</v>
      </c>
      <c r="P5353" t="n">
        <v>1</v>
      </c>
      <c r="Q5353" t="n">
        <v>29</v>
      </c>
      <c r="R5353" s="15" t="n">
        <v>-9</v>
      </c>
      <c r="S5353" s="15" t="n">
        <v>0</v>
      </c>
      <c r="T5353" s="15" t="n">
        <v>0</v>
      </c>
      <c r="U5353" s="15" t="n">
        <v>140900</v>
      </c>
      <c r="V5353">
        <f>IFERROR(VLOOKUP(D5353,Tablas_Equivalencia!$A$3:$B$8,2,FALSE),"Sin dato")</f>
        <v/>
      </c>
      <c r="W5353">
        <f>IFERROR(VLOOKUP(L5353,Tablas_Equivalencia!$D$3:$E$9,2,FALSE),"Sin dato")</f>
        <v/>
      </c>
      <c r="X5353">
        <f>IF(I5353=1,"Varón","Mujer")</f>
        <v/>
      </c>
      <c r="Y5353">
        <f>IFERROR(VLOOKUP(M5353,Tablas_Equivalencia!$G$3:$H$6,2,FALSE),"Sin dato")</f>
        <v/>
      </c>
      <c r="Z5353">
        <f>IF(J5353&lt;=24,"18-24","25-29")</f>
        <v/>
      </c>
      <c r="AA5353">
        <f>IF(M5353&lt;&gt;1,"",IF(P5353=2,1,0))</f>
        <v/>
      </c>
      <c r="AB5353">
        <f>IF(M5353&lt;&gt;1,"",IF(O5353&gt;=2,1,0))</f>
        <v/>
      </c>
      <c r="AC5353">
        <f>IF(M5353&lt;&gt;1,"",IF(OR(Q5353=999,Q5353=""),"",IF(OR(Q5353&lt;35,Q5353&gt;48),1,0)))</f>
        <v/>
      </c>
      <c r="AD5353">
        <f>IF(COUNT(AA5353:AC5353)&lt;3,"",SUM(AA5353:AC5353))</f>
        <v/>
      </c>
      <c r="AE5353">
        <f>IF(L5353&gt;=4,2,IF(L5353&gt;=2,1,0))</f>
        <v/>
      </c>
      <c r="AF5353">
        <f>IF(L5353&gt;=5,1,0)</f>
        <v/>
      </c>
      <c r="AG5353">
        <f>AE5353+AF5353</f>
        <v/>
      </c>
      <c r="AH5353" s="15">
        <f>IF(M5353&lt;&gt;1,"",IF(OR(R5353=-9,R5353=""),"",R5353))</f>
        <v/>
      </c>
      <c r="AI5353">
        <f>IF(M5353&lt;&gt;1,"",IF(OR(Q5353=999,Q5353=""),"",Q5353))</f>
        <v/>
      </c>
    </row>
    <row r="5354">
      <c r="A5354" t="inlineStr">
        <is>
          <t>TQRMNOP129000</t>
        </is>
      </c>
      <c r="B5354" t="n">
        <v>2025</v>
      </c>
      <c r="C5354" t="n">
        <v>1</v>
      </c>
      <c r="D5354" t="n">
        <v>40</v>
      </c>
      <c r="E5354" t="inlineStr">
        <is>
          <t>N</t>
        </is>
      </c>
      <c r="F5354" t="n">
        <v>9</v>
      </c>
      <c r="G5354" t="n">
        <v>1463</v>
      </c>
      <c r="H5354" t="n">
        <v>1</v>
      </c>
      <c r="I5354" t="n">
        <v>1</v>
      </c>
      <c r="J5354" t="n">
        <v>26</v>
      </c>
      <c r="K5354" t="n">
        <v>1</v>
      </c>
      <c r="L5354" t="n">
        <v>5</v>
      </c>
      <c r="M5354" t="n">
        <v>1</v>
      </c>
      <c r="N5354" t="n">
        <v>1</v>
      </c>
      <c r="O5354" t="n">
        <v>1</v>
      </c>
      <c r="P5354" t="n">
        <v>1</v>
      </c>
      <c r="Q5354" t="n">
        <v>55</v>
      </c>
      <c r="R5354" s="15" t="n">
        <v>423000</v>
      </c>
      <c r="S5354" s="15" t="n">
        <v>0</v>
      </c>
      <c r="T5354" s="15" t="n">
        <v>423000</v>
      </c>
      <c r="U5354" s="15" t="n">
        <v>244400</v>
      </c>
      <c r="V5354">
        <f>IFERROR(VLOOKUP(D5354,Tablas_Equivalencia!$A$3:$B$8,2,FALSE),"Sin dato")</f>
        <v/>
      </c>
      <c r="W5354">
        <f>IFERROR(VLOOKUP(L5354,Tablas_Equivalencia!$D$3:$E$9,2,FALSE),"Sin dato")</f>
        <v/>
      </c>
      <c r="X5354">
        <f>IF(I5354=1,"Varón","Mujer")</f>
        <v/>
      </c>
      <c r="Y5354">
        <f>IFERROR(VLOOKUP(M5354,Tablas_Equivalencia!$G$3:$H$6,2,FALSE),"Sin dato")</f>
        <v/>
      </c>
      <c r="Z5354">
        <f>IF(J5354&lt;=24,"18-24","25-29")</f>
        <v/>
      </c>
      <c r="AA5354">
        <f>IF(M5354&lt;&gt;1,"",IF(P5354=2,1,0))</f>
        <v/>
      </c>
      <c r="AB5354">
        <f>IF(M5354&lt;&gt;1,"",IF(O5354&gt;=2,1,0))</f>
        <v/>
      </c>
      <c r="AC5354">
        <f>IF(M5354&lt;&gt;1,"",IF(OR(Q5354=999,Q5354=""),"",IF(OR(Q5354&lt;35,Q5354&gt;48),1,0)))</f>
        <v/>
      </c>
      <c r="AD5354">
        <f>IF(COUNT(AA5354:AC5354)&lt;3,"",SUM(AA5354:AC5354))</f>
        <v/>
      </c>
      <c r="AE5354">
        <f>IF(L5354&gt;=4,2,IF(L5354&gt;=2,1,0))</f>
        <v/>
      </c>
      <c r="AF5354">
        <f>IF(L5354&gt;=5,1,0)</f>
        <v/>
      </c>
      <c r="AG5354">
        <f>AE5354+AF5354</f>
        <v/>
      </c>
      <c r="AH5354" s="15">
        <f>IF(M5354&lt;&gt;1,"",IF(OR(R5354=-9,R5354=""),"",R5354))</f>
        <v/>
      </c>
      <c r="AI5354">
        <f>IF(M5354&lt;&gt;1,"",IF(OR(Q5354=999,Q5354=""),"",Q5354))</f>
        <v/>
      </c>
    </row>
    <row r="5355">
      <c r="A5355" t="inlineStr">
        <is>
          <t>TQRMNOP129003</t>
        </is>
      </c>
      <c r="B5355" t="n">
        <v>2025</v>
      </c>
      <c r="C5355" t="n">
        <v>1</v>
      </c>
      <c r="D5355" t="n">
        <v>40</v>
      </c>
      <c r="E5355" t="inlineStr">
        <is>
          <t>N</t>
        </is>
      </c>
      <c r="F5355" t="n">
        <v>9</v>
      </c>
      <c r="G5355" t="n">
        <v>1209</v>
      </c>
      <c r="H5355" t="n">
        <v>3</v>
      </c>
      <c r="I5355" t="n">
        <v>1</v>
      </c>
      <c r="J5355" t="n">
        <v>26</v>
      </c>
      <c r="K5355" t="n">
        <v>2</v>
      </c>
      <c r="L5355" t="n">
        <v>4</v>
      </c>
      <c r="M5355" t="n">
        <v>1</v>
      </c>
      <c r="N5355" t="n">
        <v>3</v>
      </c>
      <c r="O5355" t="n">
        <v>2</v>
      </c>
      <c r="P5355" t="n">
        <v>2</v>
      </c>
      <c r="Q5355" t="n">
        <v>30</v>
      </c>
      <c r="R5355" s="15" t="n">
        <v>417000</v>
      </c>
      <c r="S5355" s="15" t="n">
        <v>0</v>
      </c>
      <c r="T5355" s="15" t="n">
        <v>417000</v>
      </c>
      <c r="U5355" s="15" t="n">
        <v>144800</v>
      </c>
      <c r="V5355">
        <f>IFERROR(VLOOKUP(D5355,Tablas_Equivalencia!$A$3:$B$8,2,FALSE),"Sin dato")</f>
        <v/>
      </c>
      <c r="W5355">
        <f>IFERROR(VLOOKUP(L5355,Tablas_Equivalencia!$D$3:$E$9,2,FALSE),"Sin dato")</f>
        <v/>
      </c>
      <c r="X5355">
        <f>IF(I5355=1,"Varón","Mujer")</f>
        <v/>
      </c>
      <c r="Y5355">
        <f>IFERROR(VLOOKUP(M5355,Tablas_Equivalencia!$G$3:$H$6,2,FALSE),"Sin dato")</f>
        <v/>
      </c>
      <c r="Z5355">
        <f>IF(J5355&lt;=24,"18-24","25-29")</f>
        <v/>
      </c>
      <c r="AA5355">
        <f>IF(M5355&lt;&gt;1,"",IF(P5355=2,1,0))</f>
        <v/>
      </c>
      <c r="AB5355">
        <f>IF(M5355&lt;&gt;1,"",IF(O5355&gt;=2,1,0))</f>
        <v/>
      </c>
      <c r="AC5355">
        <f>IF(M5355&lt;&gt;1,"",IF(OR(Q5355=999,Q5355=""),"",IF(OR(Q5355&lt;35,Q5355&gt;48),1,0)))</f>
        <v/>
      </c>
      <c r="AD5355">
        <f>IF(COUNT(AA5355:AC5355)&lt;3,"",SUM(AA5355:AC5355))</f>
        <v/>
      </c>
      <c r="AE5355">
        <f>IF(L5355&gt;=4,2,IF(L5355&gt;=2,1,0))</f>
        <v/>
      </c>
      <c r="AF5355">
        <f>IF(L5355&gt;=5,1,0)</f>
        <v/>
      </c>
      <c r="AG5355">
        <f>AE5355+AF5355</f>
        <v/>
      </c>
      <c r="AH5355" s="15">
        <f>IF(M5355&lt;&gt;1,"",IF(OR(R5355=-9,R5355=""),"",R5355))</f>
        <v/>
      </c>
      <c r="AI5355">
        <f>IF(M5355&lt;&gt;1,"",IF(OR(Q5355=999,Q5355=""),"",Q5355))</f>
        <v/>
      </c>
    </row>
    <row r="5356">
      <c r="A5356" t="inlineStr">
        <is>
          <t>TQRMNOP129005</t>
        </is>
      </c>
      <c r="B5356" t="n">
        <v>2025</v>
      </c>
      <c r="C5356" t="n">
        <v>1</v>
      </c>
      <c r="D5356" t="n">
        <v>43</v>
      </c>
      <c r="E5356" t="inlineStr">
        <is>
          <t>S</t>
        </is>
      </c>
      <c r="F5356" t="n">
        <v>17</v>
      </c>
      <c r="G5356" t="n">
        <v>1534</v>
      </c>
      <c r="H5356" t="n">
        <v>3</v>
      </c>
      <c r="I5356" t="n">
        <v>1</v>
      </c>
      <c r="J5356" t="n">
        <v>23</v>
      </c>
      <c r="K5356" t="n">
        <v>1</v>
      </c>
      <c r="L5356" t="n">
        <v>2</v>
      </c>
      <c r="M5356" t="n">
        <v>1</v>
      </c>
      <c r="N5356" t="n">
        <v>3</v>
      </c>
      <c r="O5356" t="n">
        <v>2</v>
      </c>
      <c r="P5356" t="n">
        <v>2</v>
      </c>
      <c r="Q5356" t="n">
        <v>20</v>
      </c>
      <c r="R5356" s="15" t="n">
        <v>227000</v>
      </c>
      <c r="S5356" s="15" t="n">
        <v>0</v>
      </c>
      <c r="T5356" s="15" t="n">
        <v>227000</v>
      </c>
      <c r="U5356" s="15" t="n">
        <v>157700</v>
      </c>
      <c r="V5356">
        <f>IFERROR(VLOOKUP(D5356,Tablas_Equivalencia!$A$3:$B$8,2,FALSE),"Sin dato")</f>
        <v/>
      </c>
      <c r="W5356">
        <f>IFERROR(VLOOKUP(L5356,Tablas_Equivalencia!$D$3:$E$9,2,FALSE),"Sin dato")</f>
        <v/>
      </c>
      <c r="X5356">
        <f>IF(I5356=1,"Varón","Mujer")</f>
        <v/>
      </c>
      <c r="Y5356">
        <f>IFERROR(VLOOKUP(M5356,Tablas_Equivalencia!$G$3:$H$6,2,FALSE),"Sin dato")</f>
        <v/>
      </c>
      <c r="Z5356">
        <f>IF(J5356&lt;=24,"18-24","25-29")</f>
        <v/>
      </c>
      <c r="AA5356">
        <f>IF(M5356&lt;&gt;1,"",IF(P5356=2,1,0))</f>
        <v/>
      </c>
      <c r="AB5356">
        <f>IF(M5356&lt;&gt;1,"",IF(O5356&gt;=2,1,0))</f>
        <v/>
      </c>
      <c r="AC5356">
        <f>IF(M5356&lt;&gt;1,"",IF(OR(Q5356=999,Q5356=""),"",IF(OR(Q5356&lt;35,Q5356&gt;48),1,0)))</f>
        <v/>
      </c>
      <c r="AD5356">
        <f>IF(COUNT(AA5356:AC5356)&lt;3,"",SUM(AA5356:AC5356))</f>
        <v/>
      </c>
      <c r="AE5356">
        <f>IF(L5356&gt;=4,2,IF(L5356&gt;=2,1,0))</f>
        <v/>
      </c>
      <c r="AF5356">
        <f>IF(L5356&gt;=5,1,0)</f>
        <v/>
      </c>
      <c r="AG5356">
        <f>AE5356+AF5356</f>
        <v/>
      </c>
      <c r="AH5356" s="15">
        <f>IF(M5356&lt;&gt;1,"",IF(OR(R5356=-9,R5356=""),"",R5356))</f>
        <v/>
      </c>
      <c r="AI5356">
        <f>IF(M5356&lt;&gt;1,"",IF(OR(Q5356=999,Q5356=""),"",Q5356))</f>
        <v/>
      </c>
    </row>
    <row r="5357">
      <c r="A5357" t="inlineStr">
        <is>
          <t>TQRMNOP129008</t>
        </is>
      </c>
      <c r="B5357" t="n">
        <v>2025</v>
      </c>
      <c r="C5357" t="n">
        <v>1</v>
      </c>
      <c r="D5357" t="n">
        <v>43</v>
      </c>
      <c r="E5357" t="inlineStr">
        <is>
          <t>N</t>
        </is>
      </c>
      <c r="F5357" t="n">
        <v>29</v>
      </c>
      <c r="G5357" t="n">
        <v>1179</v>
      </c>
      <c r="H5357" t="n">
        <v>10</v>
      </c>
      <c r="I5357" t="n">
        <v>2</v>
      </c>
      <c r="J5357" t="n">
        <v>19</v>
      </c>
      <c r="K5357" t="n">
        <v>1</v>
      </c>
      <c r="L5357" t="n">
        <v>4</v>
      </c>
      <c r="M5357" t="n">
        <v>1</v>
      </c>
      <c r="N5357" t="n">
        <v>3</v>
      </c>
      <c r="O5357" t="n">
        <v>2</v>
      </c>
      <c r="P5357" t="n">
        <v>2</v>
      </c>
      <c r="Q5357" t="n">
        <v>35</v>
      </c>
      <c r="R5357" s="15" t="n">
        <v>194000</v>
      </c>
      <c r="S5357" s="15" t="n">
        <v>0</v>
      </c>
      <c r="T5357" s="15" t="n">
        <v>194000</v>
      </c>
      <c r="U5357" s="15" t="n">
        <v>127400</v>
      </c>
      <c r="V5357">
        <f>IFERROR(VLOOKUP(D5357,Tablas_Equivalencia!$A$3:$B$8,2,FALSE),"Sin dato")</f>
        <v/>
      </c>
      <c r="W5357">
        <f>IFERROR(VLOOKUP(L5357,Tablas_Equivalencia!$D$3:$E$9,2,FALSE),"Sin dato")</f>
        <v/>
      </c>
      <c r="X5357">
        <f>IF(I5357=1,"Varón","Mujer")</f>
        <v/>
      </c>
      <c r="Y5357">
        <f>IFERROR(VLOOKUP(M5357,Tablas_Equivalencia!$G$3:$H$6,2,FALSE),"Sin dato")</f>
        <v/>
      </c>
      <c r="Z5357">
        <f>IF(J5357&lt;=24,"18-24","25-29")</f>
        <v/>
      </c>
      <c r="AA5357">
        <f>IF(M5357&lt;&gt;1,"",IF(P5357=2,1,0))</f>
        <v/>
      </c>
      <c r="AB5357">
        <f>IF(M5357&lt;&gt;1,"",IF(O5357&gt;=2,1,0))</f>
        <v/>
      </c>
      <c r="AC5357">
        <f>IF(M5357&lt;&gt;1,"",IF(OR(Q5357=999,Q5357=""),"",IF(OR(Q5357&lt;35,Q5357&gt;48),1,0)))</f>
        <v/>
      </c>
      <c r="AD5357">
        <f>IF(COUNT(AA5357:AC5357)&lt;3,"",SUM(AA5357:AC5357))</f>
        <v/>
      </c>
      <c r="AE5357">
        <f>IF(L5357&gt;=4,2,IF(L5357&gt;=2,1,0))</f>
        <v/>
      </c>
      <c r="AF5357">
        <f>IF(L5357&gt;=5,1,0)</f>
        <v/>
      </c>
      <c r="AG5357">
        <f>AE5357+AF5357</f>
        <v/>
      </c>
      <c r="AH5357" s="15">
        <f>IF(M5357&lt;&gt;1,"",IF(OR(R5357=-9,R5357=""),"",R5357))</f>
        <v/>
      </c>
      <c r="AI5357">
        <f>IF(M5357&lt;&gt;1,"",IF(OR(Q5357=999,Q5357=""),"",Q5357))</f>
        <v/>
      </c>
    </row>
    <row r="5358">
      <c r="A5358" t="inlineStr">
        <is>
          <t>TQRMNOP129016</t>
        </is>
      </c>
      <c r="B5358" t="n">
        <v>2025</v>
      </c>
      <c r="C5358" t="n">
        <v>1</v>
      </c>
      <c r="D5358" t="n">
        <v>43</v>
      </c>
      <c r="E5358" t="inlineStr">
        <is>
          <t>S</t>
        </is>
      </c>
      <c r="F5358" t="n">
        <v>20</v>
      </c>
      <c r="G5358" t="n">
        <v>1142</v>
      </c>
      <c r="H5358" t="n">
        <v>1</v>
      </c>
      <c r="I5358" t="n">
        <v>1</v>
      </c>
      <c r="J5358" t="n">
        <v>20</v>
      </c>
      <c r="K5358" t="n">
        <v>2</v>
      </c>
      <c r="L5358" t="n">
        <v>3</v>
      </c>
      <c r="M5358" t="n">
        <v>1</v>
      </c>
      <c r="N5358" t="n">
        <v>3</v>
      </c>
      <c r="O5358" t="n">
        <v>1</v>
      </c>
      <c r="P5358" t="n">
        <v>2</v>
      </c>
      <c r="Q5358" t="n">
        <v>22</v>
      </c>
      <c r="R5358" s="15" t="n">
        <v>480000</v>
      </c>
      <c r="S5358" s="15" t="n">
        <v>0</v>
      </c>
      <c r="T5358" s="15" t="n">
        <v>480000</v>
      </c>
      <c r="U5358" s="15" t="n">
        <v>64400</v>
      </c>
      <c r="V5358">
        <f>IFERROR(VLOOKUP(D5358,Tablas_Equivalencia!$A$3:$B$8,2,FALSE),"Sin dato")</f>
        <v/>
      </c>
      <c r="W5358">
        <f>IFERROR(VLOOKUP(L5358,Tablas_Equivalencia!$D$3:$E$9,2,FALSE),"Sin dato")</f>
        <v/>
      </c>
      <c r="X5358">
        <f>IF(I5358=1,"Varón","Mujer")</f>
        <v/>
      </c>
      <c r="Y5358">
        <f>IFERROR(VLOOKUP(M5358,Tablas_Equivalencia!$G$3:$H$6,2,FALSE),"Sin dato")</f>
        <v/>
      </c>
      <c r="Z5358">
        <f>IF(J5358&lt;=24,"18-24","25-29")</f>
        <v/>
      </c>
      <c r="AA5358">
        <f>IF(M5358&lt;&gt;1,"",IF(P5358=2,1,0))</f>
        <v/>
      </c>
      <c r="AB5358">
        <f>IF(M5358&lt;&gt;1,"",IF(O5358&gt;=2,1,0))</f>
        <v/>
      </c>
      <c r="AC5358">
        <f>IF(M5358&lt;&gt;1,"",IF(OR(Q5358=999,Q5358=""),"",IF(OR(Q5358&lt;35,Q5358&gt;48),1,0)))</f>
        <v/>
      </c>
      <c r="AD5358">
        <f>IF(COUNT(AA5358:AC5358)&lt;3,"",SUM(AA5358:AC5358))</f>
        <v/>
      </c>
      <c r="AE5358">
        <f>IF(L5358&gt;=4,2,IF(L5358&gt;=2,1,0))</f>
        <v/>
      </c>
      <c r="AF5358">
        <f>IF(L5358&gt;=5,1,0)</f>
        <v/>
      </c>
      <c r="AG5358">
        <f>AE5358+AF5358</f>
        <v/>
      </c>
      <c r="AH5358" s="15">
        <f>IF(M5358&lt;&gt;1,"",IF(OR(R5358=-9,R5358=""),"",R5358))</f>
        <v/>
      </c>
      <c r="AI5358">
        <f>IF(M5358&lt;&gt;1,"",IF(OR(Q5358=999,Q5358=""),"",Q5358))</f>
        <v/>
      </c>
    </row>
    <row r="5359">
      <c r="A5359" t="inlineStr">
        <is>
          <t>TQRMNOP129018</t>
        </is>
      </c>
      <c r="B5359" t="n">
        <v>2025</v>
      </c>
      <c r="C5359" t="n">
        <v>1</v>
      </c>
      <c r="D5359" t="n">
        <v>1</v>
      </c>
      <c r="E5359" t="inlineStr">
        <is>
          <t>S</t>
        </is>
      </c>
      <c r="F5359" t="n">
        <v>33</v>
      </c>
      <c r="G5359" t="n">
        <v>1282</v>
      </c>
      <c r="H5359" t="n">
        <v>1</v>
      </c>
      <c r="I5359" t="n">
        <v>2</v>
      </c>
      <c r="J5359" t="n">
        <v>20</v>
      </c>
      <c r="K5359" t="n">
        <v>1</v>
      </c>
      <c r="L5359" t="n">
        <v>4</v>
      </c>
      <c r="M5359" t="n">
        <v>1</v>
      </c>
      <c r="N5359" t="n">
        <v>3</v>
      </c>
      <c r="O5359" t="n">
        <v>1</v>
      </c>
      <c r="P5359" t="n">
        <v>1</v>
      </c>
      <c r="Q5359" t="n">
        <v>24</v>
      </c>
      <c r="R5359" s="15" t="n">
        <v>522000</v>
      </c>
      <c r="S5359" s="15" t="n">
        <v>0</v>
      </c>
      <c r="T5359" s="15" t="n">
        <v>522000</v>
      </c>
      <c r="U5359" s="15" t="n">
        <v>199900</v>
      </c>
      <c r="V5359">
        <f>IFERROR(VLOOKUP(D5359,Tablas_Equivalencia!$A$3:$B$8,2,FALSE),"Sin dato")</f>
        <v/>
      </c>
      <c r="W5359">
        <f>IFERROR(VLOOKUP(L5359,Tablas_Equivalencia!$D$3:$E$9,2,FALSE),"Sin dato")</f>
        <v/>
      </c>
      <c r="X5359">
        <f>IF(I5359=1,"Varón","Mujer")</f>
        <v/>
      </c>
      <c r="Y5359">
        <f>IFERROR(VLOOKUP(M5359,Tablas_Equivalencia!$G$3:$H$6,2,FALSE),"Sin dato")</f>
        <v/>
      </c>
      <c r="Z5359">
        <f>IF(J5359&lt;=24,"18-24","25-29")</f>
        <v/>
      </c>
      <c r="AA5359">
        <f>IF(M5359&lt;&gt;1,"",IF(P5359=2,1,0))</f>
        <v/>
      </c>
      <c r="AB5359">
        <f>IF(M5359&lt;&gt;1,"",IF(O5359&gt;=2,1,0))</f>
        <v/>
      </c>
      <c r="AC5359">
        <f>IF(M5359&lt;&gt;1,"",IF(OR(Q5359=999,Q5359=""),"",IF(OR(Q5359&lt;35,Q5359&gt;48),1,0)))</f>
        <v/>
      </c>
      <c r="AD5359">
        <f>IF(COUNT(AA5359:AC5359)&lt;3,"",SUM(AA5359:AC5359))</f>
        <v/>
      </c>
      <c r="AE5359">
        <f>IF(L5359&gt;=4,2,IF(L5359&gt;=2,1,0))</f>
        <v/>
      </c>
      <c r="AF5359">
        <f>IF(L5359&gt;=5,1,0)</f>
        <v/>
      </c>
      <c r="AG5359">
        <f>AE5359+AF5359</f>
        <v/>
      </c>
      <c r="AH5359" s="15">
        <f>IF(M5359&lt;&gt;1,"",IF(OR(R5359=-9,R5359=""),"",R5359))</f>
        <v/>
      </c>
      <c r="AI5359">
        <f>IF(M5359&lt;&gt;1,"",IF(OR(Q5359=999,Q5359=""),"",Q5359))</f>
        <v/>
      </c>
    </row>
    <row r="5360">
      <c r="A5360" t="inlineStr">
        <is>
          <t>TQRMNOP129024</t>
        </is>
      </c>
      <c r="B5360" t="n">
        <v>2025</v>
      </c>
      <c r="C5360" t="n">
        <v>1</v>
      </c>
      <c r="D5360" t="n">
        <v>43</v>
      </c>
      <c r="E5360" t="inlineStr">
        <is>
          <t>N</t>
        </is>
      </c>
      <c r="F5360" t="n">
        <v>38</v>
      </c>
      <c r="G5360" t="n">
        <v>1621</v>
      </c>
      <c r="H5360" t="n">
        <v>1</v>
      </c>
      <c r="I5360" t="n">
        <v>1</v>
      </c>
      <c r="J5360" t="n">
        <v>26</v>
      </c>
      <c r="K5360" t="n">
        <v>2</v>
      </c>
      <c r="L5360" t="n">
        <v>3</v>
      </c>
      <c r="M5360" t="n">
        <v>1</v>
      </c>
      <c r="N5360" t="n">
        <v>3</v>
      </c>
      <c r="O5360" t="n">
        <v>1</v>
      </c>
      <c r="P5360" t="n">
        <v>1</v>
      </c>
      <c r="Q5360" t="n">
        <v>44</v>
      </c>
      <c r="R5360" s="15" t="n">
        <v>-9</v>
      </c>
      <c r="S5360" s="15" t="n">
        <v>0</v>
      </c>
      <c r="T5360" s="15" t="n">
        <v>0</v>
      </c>
      <c r="U5360" s="15" t="n">
        <v>185200</v>
      </c>
      <c r="V5360">
        <f>IFERROR(VLOOKUP(D5360,Tablas_Equivalencia!$A$3:$B$8,2,FALSE),"Sin dato")</f>
        <v/>
      </c>
      <c r="W5360">
        <f>IFERROR(VLOOKUP(L5360,Tablas_Equivalencia!$D$3:$E$9,2,FALSE),"Sin dato")</f>
        <v/>
      </c>
      <c r="X5360">
        <f>IF(I5360=1,"Varón","Mujer")</f>
        <v/>
      </c>
      <c r="Y5360">
        <f>IFERROR(VLOOKUP(M5360,Tablas_Equivalencia!$G$3:$H$6,2,FALSE),"Sin dato")</f>
        <v/>
      </c>
      <c r="Z5360">
        <f>IF(J5360&lt;=24,"18-24","25-29")</f>
        <v/>
      </c>
      <c r="AA5360">
        <f>IF(M5360&lt;&gt;1,"",IF(P5360=2,1,0))</f>
        <v/>
      </c>
      <c r="AB5360">
        <f>IF(M5360&lt;&gt;1,"",IF(O5360&gt;=2,1,0))</f>
        <v/>
      </c>
      <c r="AC5360">
        <f>IF(M5360&lt;&gt;1,"",IF(OR(Q5360=999,Q5360=""),"",IF(OR(Q5360&lt;35,Q5360&gt;48),1,0)))</f>
        <v/>
      </c>
      <c r="AD5360">
        <f>IF(COUNT(AA5360:AC5360)&lt;3,"",SUM(AA5360:AC5360))</f>
        <v/>
      </c>
      <c r="AE5360">
        <f>IF(L5360&gt;=4,2,IF(L5360&gt;=2,1,0))</f>
        <v/>
      </c>
      <c r="AF5360">
        <f>IF(L5360&gt;=5,1,0)</f>
        <v/>
      </c>
      <c r="AG5360">
        <f>AE5360+AF5360</f>
        <v/>
      </c>
      <c r="AH5360" s="15">
        <f>IF(M5360&lt;&gt;1,"",IF(OR(R5360=-9,R5360=""),"",R5360))</f>
        <v/>
      </c>
      <c r="AI5360">
        <f>IF(M5360&lt;&gt;1,"",IF(OR(Q5360=999,Q5360=""),"",Q5360))</f>
        <v/>
      </c>
    </row>
    <row r="5361">
      <c r="A5361" t="inlineStr">
        <is>
          <t>TQRMNOP129028</t>
        </is>
      </c>
      <c r="B5361" t="n">
        <v>2025</v>
      </c>
      <c r="C5361" t="n">
        <v>1</v>
      </c>
      <c r="D5361" t="n">
        <v>44</v>
      </c>
      <c r="E5361" t="inlineStr">
        <is>
          <t>S</t>
        </is>
      </c>
      <c r="F5361" t="n">
        <v>13</v>
      </c>
      <c r="G5361" t="n">
        <v>314</v>
      </c>
      <c r="H5361" t="n">
        <v>3</v>
      </c>
      <c r="I5361" t="n">
        <v>2</v>
      </c>
      <c r="J5361" t="n">
        <v>25</v>
      </c>
      <c r="K5361" t="n">
        <v>2</v>
      </c>
      <c r="L5361" t="n">
        <v>4</v>
      </c>
      <c r="M5361" t="n">
        <v>1</v>
      </c>
      <c r="N5361" t="n">
        <v>2</v>
      </c>
      <c r="O5361" t="n">
        <v>3</v>
      </c>
      <c r="P5361" t="n">
        <v>2</v>
      </c>
      <c r="Q5361" t="n">
        <v>15</v>
      </c>
      <c r="R5361" s="15" t="n">
        <v>389000</v>
      </c>
      <c r="S5361" s="15" t="n">
        <v>45000</v>
      </c>
      <c r="T5361" s="15" t="n">
        <v>434000</v>
      </c>
      <c r="U5361" s="15" t="n">
        <v>194000</v>
      </c>
      <c r="V5361">
        <f>IFERROR(VLOOKUP(D5361,Tablas_Equivalencia!$A$3:$B$8,2,FALSE),"Sin dato")</f>
        <v/>
      </c>
      <c r="W5361">
        <f>IFERROR(VLOOKUP(L5361,Tablas_Equivalencia!$D$3:$E$9,2,FALSE),"Sin dato")</f>
        <v/>
      </c>
      <c r="X5361">
        <f>IF(I5361=1,"Varón","Mujer")</f>
        <v/>
      </c>
      <c r="Y5361">
        <f>IFERROR(VLOOKUP(M5361,Tablas_Equivalencia!$G$3:$H$6,2,FALSE),"Sin dato")</f>
        <v/>
      </c>
      <c r="Z5361">
        <f>IF(J5361&lt;=24,"18-24","25-29")</f>
        <v/>
      </c>
      <c r="AA5361">
        <f>IF(M5361&lt;&gt;1,"",IF(P5361=2,1,0))</f>
        <v/>
      </c>
      <c r="AB5361">
        <f>IF(M5361&lt;&gt;1,"",IF(O5361&gt;=2,1,0))</f>
        <v/>
      </c>
      <c r="AC5361">
        <f>IF(M5361&lt;&gt;1,"",IF(OR(Q5361=999,Q5361=""),"",IF(OR(Q5361&lt;35,Q5361&gt;48),1,0)))</f>
        <v/>
      </c>
      <c r="AD5361">
        <f>IF(COUNT(AA5361:AC5361)&lt;3,"",SUM(AA5361:AC5361))</f>
        <v/>
      </c>
      <c r="AE5361">
        <f>IF(L5361&gt;=4,2,IF(L5361&gt;=2,1,0))</f>
        <v/>
      </c>
      <c r="AF5361">
        <f>IF(L5361&gt;=5,1,0)</f>
        <v/>
      </c>
      <c r="AG5361">
        <f>AE5361+AF5361</f>
        <v/>
      </c>
      <c r="AH5361" s="15">
        <f>IF(M5361&lt;&gt;1,"",IF(OR(R5361=-9,R5361=""),"",R5361))</f>
        <v/>
      </c>
      <c r="AI5361">
        <f>IF(M5361&lt;&gt;1,"",IF(OR(Q5361=999,Q5361=""),"",Q5361))</f>
        <v/>
      </c>
    </row>
    <row r="5362">
      <c r="A5362" t="inlineStr">
        <is>
          <t>TQRMNOP129033</t>
        </is>
      </c>
      <c r="B5362" t="n">
        <v>2025</v>
      </c>
      <c r="C5362" t="n">
        <v>1</v>
      </c>
      <c r="D5362" t="n">
        <v>1</v>
      </c>
      <c r="E5362" t="inlineStr">
        <is>
          <t>S</t>
        </is>
      </c>
      <c r="F5362" t="n">
        <v>32</v>
      </c>
      <c r="G5362" t="n">
        <v>559</v>
      </c>
      <c r="H5362" t="n">
        <v>1</v>
      </c>
      <c r="I5362" t="n">
        <v>2</v>
      </c>
      <c r="J5362" t="n">
        <v>23</v>
      </c>
      <c r="K5362" t="n">
        <v>1</v>
      </c>
      <c r="L5362" t="n">
        <v>5</v>
      </c>
      <c r="M5362" t="n">
        <v>1</v>
      </c>
      <c r="N5362" t="n">
        <v>3</v>
      </c>
      <c r="O5362" t="n">
        <v>1</v>
      </c>
      <c r="P5362" t="n">
        <v>1</v>
      </c>
      <c r="Q5362" t="n">
        <v>59</v>
      </c>
      <c r="R5362" s="15" t="n">
        <v>403000</v>
      </c>
      <c r="S5362" s="15" t="n">
        <v>0</v>
      </c>
      <c r="T5362" s="15" t="n">
        <v>403000</v>
      </c>
      <c r="U5362" s="15" t="n">
        <v>215900</v>
      </c>
      <c r="V5362">
        <f>IFERROR(VLOOKUP(D5362,Tablas_Equivalencia!$A$3:$B$8,2,FALSE),"Sin dato")</f>
        <v/>
      </c>
      <c r="W5362">
        <f>IFERROR(VLOOKUP(L5362,Tablas_Equivalencia!$D$3:$E$9,2,FALSE),"Sin dato")</f>
        <v/>
      </c>
      <c r="X5362">
        <f>IF(I5362=1,"Varón","Mujer")</f>
        <v/>
      </c>
      <c r="Y5362">
        <f>IFERROR(VLOOKUP(M5362,Tablas_Equivalencia!$G$3:$H$6,2,FALSE),"Sin dato")</f>
        <v/>
      </c>
      <c r="Z5362">
        <f>IF(J5362&lt;=24,"18-24","25-29")</f>
        <v/>
      </c>
      <c r="AA5362">
        <f>IF(M5362&lt;&gt;1,"",IF(P5362=2,1,0))</f>
        <v/>
      </c>
      <c r="AB5362">
        <f>IF(M5362&lt;&gt;1,"",IF(O5362&gt;=2,1,0))</f>
        <v/>
      </c>
      <c r="AC5362">
        <f>IF(M5362&lt;&gt;1,"",IF(OR(Q5362=999,Q5362=""),"",IF(OR(Q5362&lt;35,Q5362&gt;48),1,0)))</f>
        <v/>
      </c>
      <c r="AD5362">
        <f>IF(COUNT(AA5362:AC5362)&lt;3,"",SUM(AA5362:AC5362))</f>
        <v/>
      </c>
      <c r="AE5362">
        <f>IF(L5362&gt;=4,2,IF(L5362&gt;=2,1,0))</f>
        <v/>
      </c>
      <c r="AF5362">
        <f>IF(L5362&gt;=5,1,0)</f>
        <v/>
      </c>
      <c r="AG5362">
        <f>AE5362+AF5362</f>
        <v/>
      </c>
      <c r="AH5362" s="15">
        <f>IF(M5362&lt;&gt;1,"",IF(OR(R5362=-9,R5362=""),"",R5362))</f>
        <v/>
      </c>
      <c r="AI5362">
        <f>IF(M5362&lt;&gt;1,"",IF(OR(Q5362=999,Q5362=""),"",Q5362))</f>
        <v/>
      </c>
    </row>
    <row r="5363">
      <c r="A5363" t="inlineStr">
        <is>
          <t>TQRMNOP129035</t>
        </is>
      </c>
      <c r="B5363" t="n">
        <v>2025</v>
      </c>
      <c r="C5363" t="n">
        <v>1</v>
      </c>
      <c r="D5363" t="n">
        <v>40</v>
      </c>
      <c r="E5363" t="inlineStr">
        <is>
          <t>N</t>
        </is>
      </c>
      <c r="F5363" t="n">
        <v>23</v>
      </c>
      <c r="G5363" t="n">
        <v>932</v>
      </c>
      <c r="H5363" t="n">
        <v>1</v>
      </c>
      <c r="I5363" t="n">
        <v>2</v>
      </c>
      <c r="J5363" t="n">
        <v>26</v>
      </c>
      <c r="K5363" t="n">
        <v>1</v>
      </c>
      <c r="L5363" t="n">
        <v>5</v>
      </c>
      <c r="M5363" t="n">
        <v>1</v>
      </c>
      <c r="N5363" t="n">
        <v>3</v>
      </c>
      <c r="O5363" t="n">
        <v>2</v>
      </c>
      <c r="P5363" t="n">
        <v>2</v>
      </c>
      <c r="Q5363" t="n">
        <v>36</v>
      </c>
      <c r="R5363" s="15" t="n">
        <v>1132000</v>
      </c>
      <c r="S5363" s="15" t="n">
        <v>0</v>
      </c>
      <c r="T5363" s="15" t="n">
        <v>1132000</v>
      </c>
      <c r="U5363" s="15" t="n">
        <v>213800</v>
      </c>
      <c r="V5363">
        <f>IFERROR(VLOOKUP(D5363,Tablas_Equivalencia!$A$3:$B$8,2,FALSE),"Sin dato")</f>
        <v/>
      </c>
      <c r="W5363">
        <f>IFERROR(VLOOKUP(L5363,Tablas_Equivalencia!$D$3:$E$9,2,FALSE),"Sin dato")</f>
        <v/>
      </c>
      <c r="X5363">
        <f>IF(I5363=1,"Varón","Mujer")</f>
        <v/>
      </c>
      <c r="Y5363">
        <f>IFERROR(VLOOKUP(M5363,Tablas_Equivalencia!$G$3:$H$6,2,FALSE),"Sin dato")</f>
        <v/>
      </c>
      <c r="Z5363">
        <f>IF(J5363&lt;=24,"18-24","25-29")</f>
        <v/>
      </c>
      <c r="AA5363">
        <f>IF(M5363&lt;&gt;1,"",IF(P5363=2,1,0))</f>
        <v/>
      </c>
      <c r="AB5363">
        <f>IF(M5363&lt;&gt;1,"",IF(O5363&gt;=2,1,0))</f>
        <v/>
      </c>
      <c r="AC5363">
        <f>IF(M5363&lt;&gt;1,"",IF(OR(Q5363=999,Q5363=""),"",IF(OR(Q5363&lt;35,Q5363&gt;48),1,0)))</f>
        <v/>
      </c>
      <c r="AD5363">
        <f>IF(COUNT(AA5363:AC5363)&lt;3,"",SUM(AA5363:AC5363))</f>
        <v/>
      </c>
      <c r="AE5363">
        <f>IF(L5363&gt;=4,2,IF(L5363&gt;=2,1,0))</f>
        <v/>
      </c>
      <c r="AF5363">
        <f>IF(L5363&gt;=5,1,0)</f>
        <v/>
      </c>
      <c r="AG5363">
        <f>AE5363+AF5363</f>
        <v/>
      </c>
      <c r="AH5363" s="15">
        <f>IF(M5363&lt;&gt;1,"",IF(OR(R5363=-9,R5363=""),"",R5363))</f>
        <v/>
      </c>
      <c r="AI5363">
        <f>IF(M5363&lt;&gt;1,"",IF(OR(Q5363=999,Q5363=""),"",Q5363))</f>
        <v/>
      </c>
    </row>
    <row r="5364">
      <c r="A5364" t="inlineStr">
        <is>
          <t>TQRMNOP129037</t>
        </is>
      </c>
      <c r="B5364" t="n">
        <v>2025</v>
      </c>
      <c r="C5364" t="n">
        <v>1</v>
      </c>
      <c r="D5364" t="n">
        <v>40</v>
      </c>
      <c r="E5364" t="inlineStr">
        <is>
          <t>S</t>
        </is>
      </c>
      <c r="F5364" t="n">
        <v>7</v>
      </c>
      <c r="G5364" t="n">
        <v>1916</v>
      </c>
      <c r="H5364" t="n">
        <v>1</v>
      </c>
      <c r="I5364" t="n">
        <v>2</v>
      </c>
      <c r="J5364" t="n">
        <v>23</v>
      </c>
      <c r="K5364" t="n">
        <v>2</v>
      </c>
      <c r="L5364" t="n">
        <v>3</v>
      </c>
      <c r="M5364" t="n">
        <v>1</v>
      </c>
      <c r="N5364" t="n">
        <v>3</v>
      </c>
      <c r="O5364" t="n">
        <v>2</v>
      </c>
      <c r="P5364" t="n">
        <v>2</v>
      </c>
      <c r="Q5364" t="n">
        <v>47</v>
      </c>
      <c r="R5364" s="15" t="n">
        <v>178000</v>
      </c>
      <c r="S5364" s="15" t="n">
        <v>0</v>
      </c>
      <c r="T5364" s="15" t="n">
        <v>178000</v>
      </c>
      <c r="U5364" s="15" t="n">
        <v>103500</v>
      </c>
      <c r="V5364">
        <f>IFERROR(VLOOKUP(D5364,Tablas_Equivalencia!$A$3:$B$8,2,FALSE),"Sin dato")</f>
        <v/>
      </c>
      <c r="W5364">
        <f>IFERROR(VLOOKUP(L5364,Tablas_Equivalencia!$D$3:$E$9,2,FALSE),"Sin dato")</f>
        <v/>
      </c>
      <c r="X5364">
        <f>IF(I5364=1,"Varón","Mujer")</f>
        <v/>
      </c>
      <c r="Y5364">
        <f>IFERROR(VLOOKUP(M5364,Tablas_Equivalencia!$G$3:$H$6,2,FALSE),"Sin dato")</f>
        <v/>
      </c>
      <c r="Z5364">
        <f>IF(J5364&lt;=24,"18-24","25-29")</f>
        <v/>
      </c>
      <c r="AA5364">
        <f>IF(M5364&lt;&gt;1,"",IF(P5364=2,1,0))</f>
        <v/>
      </c>
      <c r="AB5364">
        <f>IF(M5364&lt;&gt;1,"",IF(O5364&gt;=2,1,0))</f>
        <v/>
      </c>
      <c r="AC5364">
        <f>IF(M5364&lt;&gt;1,"",IF(OR(Q5364=999,Q5364=""),"",IF(OR(Q5364&lt;35,Q5364&gt;48),1,0)))</f>
        <v/>
      </c>
      <c r="AD5364">
        <f>IF(COUNT(AA5364:AC5364)&lt;3,"",SUM(AA5364:AC5364))</f>
        <v/>
      </c>
      <c r="AE5364">
        <f>IF(L5364&gt;=4,2,IF(L5364&gt;=2,1,0))</f>
        <v/>
      </c>
      <c r="AF5364">
        <f>IF(L5364&gt;=5,1,0)</f>
        <v/>
      </c>
      <c r="AG5364">
        <f>AE5364+AF5364</f>
        <v/>
      </c>
      <c r="AH5364" s="15">
        <f>IF(M5364&lt;&gt;1,"",IF(OR(R5364=-9,R5364=""),"",R5364))</f>
        <v/>
      </c>
      <c r="AI5364">
        <f>IF(M5364&lt;&gt;1,"",IF(OR(Q5364=999,Q5364=""),"",Q5364))</f>
        <v/>
      </c>
    </row>
    <row r="5365">
      <c r="A5365" t="inlineStr">
        <is>
          <t>TQRMNOP129043</t>
        </is>
      </c>
      <c r="B5365" t="n">
        <v>2025</v>
      </c>
      <c r="C5365" t="n">
        <v>1</v>
      </c>
      <c r="D5365" t="n">
        <v>1</v>
      </c>
      <c r="E5365" t="inlineStr">
        <is>
          <t>S</t>
        </is>
      </c>
      <c r="F5365" t="n">
        <v>32</v>
      </c>
      <c r="G5365" t="n">
        <v>781</v>
      </c>
      <c r="H5365" t="n">
        <v>2</v>
      </c>
      <c r="I5365" t="n">
        <v>2</v>
      </c>
      <c r="J5365" t="n">
        <v>25</v>
      </c>
      <c r="K5365" t="n">
        <v>2</v>
      </c>
      <c r="L5365" t="n">
        <v>3</v>
      </c>
      <c r="M5365" t="n">
        <v>1</v>
      </c>
      <c r="N5365" t="n">
        <v>2</v>
      </c>
      <c r="O5365" t="n">
        <v>3</v>
      </c>
      <c r="P5365" t="n">
        <v>2</v>
      </c>
      <c r="Q5365" t="n">
        <v>33</v>
      </c>
      <c r="R5365" s="15" t="n">
        <v>242000</v>
      </c>
      <c r="S5365" s="15" t="n">
        <v>0</v>
      </c>
      <c r="T5365" s="15" t="n">
        <v>242000</v>
      </c>
      <c r="U5365" s="15" t="n">
        <v>107600</v>
      </c>
      <c r="V5365">
        <f>IFERROR(VLOOKUP(D5365,Tablas_Equivalencia!$A$3:$B$8,2,FALSE),"Sin dato")</f>
        <v/>
      </c>
      <c r="W5365">
        <f>IFERROR(VLOOKUP(L5365,Tablas_Equivalencia!$D$3:$E$9,2,FALSE),"Sin dato")</f>
        <v/>
      </c>
      <c r="X5365">
        <f>IF(I5365=1,"Varón","Mujer")</f>
        <v/>
      </c>
      <c r="Y5365">
        <f>IFERROR(VLOOKUP(M5365,Tablas_Equivalencia!$G$3:$H$6,2,FALSE),"Sin dato")</f>
        <v/>
      </c>
      <c r="Z5365">
        <f>IF(J5365&lt;=24,"18-24","25-29")</f>
        <v/>
      </c>
      <c r="AA5365">
        <f>IF(M5365&lt;&gt;1,"",IF(P5365=2,1,0))</f>
        <v/>
      </c>
      <c r="AB5365">
        <f>IF(M5365&lt;&gt;1,"",IF(O5365&gt;=2,1,0))</f>
        <v/>
      </c>
      <c r="AC5365">
        <f>IF(M5365&lt;&gt;1,"",IF(OR(Q5365=999,Q5365=""),"",IF(OR(Q5365&lt;35,Q5365&gt;48),1,0)))</f>
        <v/>
      </c>
      <c r="AD5365">
        <f>IF(COUNT(AA5365:AC5365)&lt;3,"",SUM(AA5365:AC5365))</f>
        <v/>
      </c>
      <c r="AE5365">
        <f>IF(L5365&gt;=4,2,IF(L5365&gt;=2,1,0))</f>
        <v/>
      </c>
      <c r="AF5365">
        <f>IF(L5365&gt;=5,1,0)</f>
        <v/>
      </c>
      <c r="AG5365">
        <f>AE5365+AF5365</f>
        <v/>
      </c>
      <c r="AH5365" s="15">
        <f>IF(M5365&lt;&gt;1,"",IF(OR(R5365=-9,R5365=""),"",R5365))</f>
        <v/>
      </c>
      <c r="AI5365">
        <f>IF(M5365&lt;&gt;1,"",IF(OR(Q5365=999,Q5365=""),"",Q5365))</f>
        <v/>
      </c>
    </row>
    <row r="5366">
      <c r="A5366" t="inlineStr">
        <is>
          <t>TQRMNOP129047</t>
        </is>
      </c>
      <c r="B5366" t="n">
        <v>2025</v>
      </c>
      <c r="C5366" t="n">
        <v>1</v>
      </c>
      <c r="D5366" t="n">
        <v>43</v>
      </c>
      <c r="E5366" t="inlineStr">
        <is>
          <t>S</t>
        </is>
      </c>
      <c r="F5366" t="n">
        <v>20</v>
      </c>
      <c r="G5366" t="n">
        <v>1648</v>
      </c>
      <c r="H5366" t="n">
        <v>1</v>
      </c>
      <c r="I5366" t="n">
        <v>2</v>
      </c>
      <c r="J5366" t="n">
        <v>27</v>
      </c>
      <c r="K5366" t="n">
        <v>2</v>
      </c>
      <c r="L5366" t="n">
        <v>4</v>
      </c>
      <c r="M5366" t="n">
        <v>1</v>
      </c>
      <c r="N5366" t="n">
        <v>2</v>
      </c>
      <c r="O5366" t="n">
        <v>3</v>
      </c>
      <c r="P5366" t="n">
        <v>2</v>
      </c>
      <c r="Q5366" t="n">
        <v>70</v>
      </c>
      <c r="R5366" s="15" t="n">
        <v>690000</v>
      </c>
      <c r="S5366" s="15" t="n">
        <v>0</v>
      </c>
      <c r="T5366" s="15" t="n">
        <v>690000</v>
      </c>
      <c r="U5366" s="15" t="n">
        <v>126200</v>
      </c>
      <c r="V5366">
        <f>IFERROR(VLOOKUP(D5366,Tablas_Equivalencia!$A$3:$B$8,2,FALSE),"Sin dato")</f>
        <v/>
      </c>
      <c r="W5366">
        <f>IFERROR(VLOOKUP(L5366,Tablas_Equivalencia!$D$3:$E$9,2,FALSE),"Sin dato")</f>
        <v/>
      </c>
      <c r="X5366">
        <f>IF(I5366=1,"Varón","Mujer")</f>
        <v/>
      </c>
      <c r="Y5366">
        <f>IFERROR(VLOOKUP(M5366,Tablas_Equivalencia!$G$3:$H$6,2,FALSE),"Sin dato")</f>
        <v/>
      </c>
      <c r="Z5366">
        <f>IF(J5366&lt;=24,"18-24","25-29")</f>
        <v/>
      </c>
      <c r="AA5366">
        <f>IF(M5366&lt;&gt;1,"",IF(P5366=2,1,0))</f>
        <v/>
      </c>
      <c r="AB5366">
        <f>IF(M5366&lt;&gt;1,"",IF(O5366&gt;=2,1,0))</f>
        <v/>
      </c>
      <c r="AC5366">
        <f>IF(M5366&lt;&gt;1,"",IF(OR(Q5366=999,Q5366=""),"",IF(OR(Q5366&lt;35,Q5366&gt;48),1,0)))</f>
        <v/>
      </c>
      <c r="AD5366">
        <f>IF(COUNT(AA5366:AC5366)&lt;3,"",SUM(AA5366:AC5366))</f>
        <v/>
      </c>
      <c r="AE5366">
        <f>IF(L5366&gt;=4,2,IF(L5366&gt;=2,1,0))</f>
        <v/>
      </c>
      <c r="AF5366">
        <f>IF(L5366&gt;=5,1,0)</f>
        <v/>
      </c>
      <c r="AG5366">
        <f>AE5366+AF5366</f>
        <v/>
      </c>
      <c r="AH5366" s="15">
        <f>IF(M5366&lt;&gt;1,"",IF(OR(R5366=-9,R5366=""),"",R5366))</f>
        <v/>
      </c>
      <c r="AI5366">
        <f>IF(M5366&lt;&gt;1,"",IF(OR(Q5366=999,Q5366=""),"",Q5366))</f>
        <v/>
      </c>
    </row>
    <row r="5367">
      <c r="A5367" t="inlineStr">
        <is>
          <t>TQRMNOP129052</t>
        </is>
      </c>
      <c r="B5367" t="n">
        <v>2025</v>
      </c>
      <c r="C5367" t="n">
        <v>1</v>
      </c>
      <c r="D5367" t="n">
        <v>43</v>
      </c>
      <c r="E5367" t="inlineStr">
        <is>
          <t>S</t>
        </is>
      </c>
      <c r="F5367" t="n">
        <v>17</v>
      </c>
      <c r="G5367" t="n">
        <v>627</v>
      </c>
      <c r="H5367" t="n">
        <v>3</v>
      </c>
      <c r="I5367" t="n">
        <v>2</v>
      </c>
      <c r="J5367" t="n">
        <v>24</v>
      </c>
      <c r="K5367" t="n">
        <v>1</v>
      </c>
      <c r="L5367" t="n">
        <v>5</v>
      </c>
      <c r="M5367" t="n">
        <v>3</v>
      </c>
      <c r="R5367" s="15" t="n">
        <v>0</v>
      </c>
      <c r="S5367" s="15" t="n">
        <v>0</v>
      </c>
      <c r="T5367" s="15" t="n">
        <v>0</v>
      </c>
      <c r="U5367" s="15" t="n">
        <v>152300</v>
      </c>
      <c r="V5367">
        <f>IFERROR(VLOOKUP(D5367,Tablas_Equivalencia!$A$3:$B$8,2,FALSE),"Sin dato")</f>
        <v/>
      </c>
      <c r="W5367">
        <f>IFERROR(VLOOKUP(L5367,Tablas_Equivalencia!$D$3:$E$9,2,FALSE),"Sin dato")</f>
        <v/>
      </c>
      <c r="X5367">
        <f>IF(I5367=1,"Varón","Mujer")</f>
        <v/>
      </c>
      <c r="Y5367">
        <f>IFERROR(VLOOKUP(M5367,Tablas_Equivalencia!$G$3:$H$6,2,FALSE),"Sin dato")</f>
        <v/>
      </c>
      <c r="Z5367">
        <f>IF(J5367&lt;=24,"18-24","25-29")</f>
        <v/>
      </c>
      <c r="AA5367">
        <f>IF(M5367&lt;&gt;1,"",IF(P5367=2,1,0))</f>
        <v/>
      </c>
      <c r="AB5367">
        <f>IF(M5367&lt;&gt;1,"",IF(O5367&gt;=2,1,0))</f>
        <v/>
      </c>
      <c r="AC5367">
        <f>IF(M5367&lt;&gt;1,"",IF(OR(Q5367=999,Q5367=""),"",IF(OR(Q5367&lt;35,Q5367&gt;48),1,0)))</f>
        <v/>
      </c>
      <c r="AD5367">
        <f>IF(COUNT(AA5367:AC5367)&lt;3,"",SUM(AA5367:AC5367))</f>
        <v/>
      </c>
      <c r="AE5367">
        <f>IF(L5367&gt;=4,2,IF(L5367&gt;=2,1,0))</f>
        <v/>
      </c>
      <c r="AF5367">
        <f>IF(L5367&gt;=5,1,0)</f>
        <v/>
      </c>
      <c r="AG5367">
        <f>AE5367+AF5367</f>
        <v/>
      </c>
      <c r="AH5367" s="15">
        <f>IF(M5367&lt;&gt;1,"",IF(OR(R5367=-9,R5367=""),"",R5367))</f>
        <v/>
      </c>
      <c r="AI5367">
        <f>IF(M5367&lt;&gt;1,"",IF(OR(Q5367=999,Q5367=""),"",Q5367))</f>
        <v/>
      </c>
    </row>
    <row r="5368">
      <c r="A5368" t="inlineStr">
        <is>
          <t>TQRMNOP129056</t>
        </is>
      </c>
      <c r="B5368" t="n">
        <v>2025</v>
      </c>
      <c r="C5368" t="n">
        <v>1</v>
      </c>
      <c r="D5368" t="n">
        <v>1</v>
      </c>
      <c r="E5368" t="inlineStr">
        <is>
          <t>S</t>
        </is>
      </c>
      <c r="F5368" t="n">
        <v>33</v>
      </c>
      <c r="G5368" t="n">
        <v>1967</v>
      </c>
      <c r="H5368" t="n">
        <v>3</v>
      </c>
      <c r="I5368" t="n">
        <v>2</v>
      </c>
      <c r="J5368" t="n">
        <v>28</v>
      </c>
      <c r="K5368" t="n">
        <v>1</v>
      </c>
      <c r="L5368" t="n">
        <v>5</v>
      </c>
      <c r="M5368" t="n">
        <v>1</v>
      </c>
      <c r="N5368" t="n">
        <v>3</v>
      </c>
      <c r="O5368" t="n">
        <v>1</v>
      </c>
      <c r="P5368" t="n">
        <v>1</v>
      </c>
      <c r="Q5368" t="n">
        <v>24</v>
      </c>
      <c r="R5368" s="15" t="n">
        <v>347000</v>
      </c>
      <c r="S5368" s="15" t="n">
        <v>0</v>
      </c>
      <c r="T5368" s="15" t="n">
        <v>347000</v>
      </c>
      <c r="U5368" s="15" t="n">
        <v>368500</v>
      </c>
      <c r="V5368">
        <f>IFERROR(VLOOKUP(D5368,Tablas_Equivalencia!$A$3:$B$8,2,FALSE),"Sin dato")</f>
        <v/>
      </c>
      <c r="W5368">
        <f>IFERROR(VLOOKUP(L5368,Tablas_Equivalencia!$D$3:$E$9,2,FALSE),"Sin dato")</f>
        <v/>
      </c>
      <c r="X5368">
        <f>IF(I5368=1,"Varón","Mujer")</f>
        <v/>
      </c>
      <c r="Y5368">
        <f>IFERROR(VLOOKUP(M5368,Tablas_Equivalencia!$G$3:$H$6,2,FALSE),"Sin dato")</f>
        <v/>
      </c>
      <c r="Z5368">
        <f>IF(J5368&lt;=24,"18-24","25-29")</f>
        <v/>
      </c>
      <c r="AA5368">
        <f>IF(M5368&lt;&gt;1,"",IF(P5368=2,1,0))</f>
        <v/>
      </c>
      <c r="AB5368">
        <f>IF(M5368&lt;&gt;1,"",IF(O5368&gt;=2,1,0))</f>
        <v/>
      </c>
      <c r="AC5368">
        <f>IF(M5368&lt;&gt;1,"",IF(OR(Q5368=999,Q5368=""),"",IF(OR(Q5368&lt;35,Q5368&gt;48),1,0)))</f>
        <v/>
      </c>
      <c r="AD5368">
        <f>IF(COUNT(AA5368:AC5368)&lt;3,"",SUM(AA5368:AC5368))</f>
        <v/>
      </c>
      <c r="AE5368">
        <f>IF(L5368&gt;=4,2,IF(L5368&gt;=2,1,0))</f>
        <v/>
      </c>
      <c r="AF5368">
        <f>IF(L5368&gt;=5,1,0)</f>
        <v/>
      </c>
      <c r="AG5368">
        <f>AE5368+AF5368</f>
        <v/>
      </c>
      <c r="AH5368" s="15">
        <f>IF(M5368&lt;&gt;1,"",IF(OR(R5368=-9,R5368=""),"",R5368))</f>
        <v/>
      </c>
      <c r="AI5368">
        <f>IF(M5368&lt;&gt;1,"",IF(OR(Q5368=999,Q5368=""),"",Q5368))</f>
        <v/>
      </c>
    </row>
    <row r="5369">
      <c r="A5369" t="inlineStr">
        <is>
          <t>TQRMNOP129057</t>
        </is>
      </c>
      <c r="B5369" t="n">
        <v>2025</v>
      </c>
      <c r="C5369" t="n">
        <v>1</v>
      </c>
      <c r="D5369" t="n">
        <v>42</v>
      </c>
      <c r="E5369" t="inlineStr">
        <is>
          <t>N</t>
        </is>
      </c>
      <c r="F5369" t="n">
        <v>25</v>
      </c>
      <c r="G5369" t="n">
        <v>919</v>
      </c>
      <c r="H5369" t="n">
        <v>1</v>
      </c>
      <c r="I5369" t="n">
        <v>2</v>
      </c>
      <c r="J5369" t="n">
        <v>24</v>
      </c>
      <c r="K5369" t="n">
        <v>2</v>
      </c>
      <c r="L5369" t="n">
        <v>3</v>
      </c>
      <c r="M5369" t="n">
        <v>3</v>
      </c>
      <c r="R5369" s="15" t="n">
        <v>0</v>
      </c>
      <c r="S5369" s="15" t="n">
        <v>0</v>
      </c>
      <c r="T5369" s="15" t="n">
        <v>0</v>
      </c>
      <c r="U5369" s="15" t="n">
        <v>212600</v>
      </c>
      <c r="V5369">
        <f>IFERROR(VLOOKUP(D5369,Tablas_Equivalencia!$A$3:$B$8,2,FALSE),"Sin dato")</f>
        <v/>
      </c>
      <c r="W5369">
        <f>IFERROR(VLOOKUP(L5369,Tablas_Equivalencia!$D$3:$E$9,2,FALSE),"Sin dato")</f>
        <v/>
      </c>
      <c r="X5369">
        <f>IF(I5369=1,"Varón","Mujer")</f>
        <v/>
      </c>
      <c r="Y5369">
        <f>IFERROR(VLOOKUP(M5369,Tablas_Equivalencia!$G$3:$H$6,2,FALSE),"Sin dato")</f>
        <v/>
      </c>
      <c r="Z5369">
        <f>IF(J5369&lt;=24,"18-24","25-29")</f>
        <v/>
      </c>
      <c r="AA5369">
        <f>IF(M5369&lt;&gt;1,"",IF(P5369=2,1,0))</f>
        <v/>
      </c>
      <c r="AB5369">
        <f>IF(M5369&lt;&gt;1,"",IF(O5369&gt;=2,1,0))</f>
        <v/>
      </c>
      <c r="AC5369">
        <f>IF(M5369&lt;&gt;1,"",IF(OR(Q5369=999,Q5369=""),"",IF(OR(Q5369&lt;35,Q5369&gt;48),1,0)))</f>
        <v/>
      </c>
      <c r="AD5369">
        <f>IF(COUNT(AA5369:AC5369)&lt;3,"",SUM(AA5369:AC5369))</f>
        <v/>
      </c>
      <c r="AE5369">
        <f>IF(L5369&gt;=4,2,IF(L5369&gt;=2,1,0))</f>
        <v/>
      </c>
      <c r="AF5369">
        <f>IF(L5369&gt;=5,1,0)</f>
        <v/>
      </c>
      <c r="AG5369">
        <f>AE5369+AF5369</f>
        <v/>
      </c>
      <c r="AH5369" s="15">
        <f>IF(M5369&lt;&gt;1,"",IF(OR(R5369=-9,R5369=""),"",R5369))</f>
        <v/>
      </c>
      <c r="AI5369">
        <f>IF(M5369&lt;&gt;1,"",IF(OR(Q5369=999,Q5369=""),"",Q5369))</f>
        <v/>
      </c>
    </row>
    <row r="5370">
      <c r="A5370" t="inlineStr">
        <is>
          <t>TQRMNOP129064</t>
        </is>
      </c>
      <c r="B5370" t="n">
        <v>2025</v>
      </c>
      <c r="C5370" t="n">
        <v>1</v>
      </c>
      <c r="D5370" t="n">
        <v>1</v>
      </c>
      <c r="E5370" t="inlineStr">
        <is>
          <t>S</t>
        </is>
      </c>
      <c r="F5370" t="n">
        <v>33</v>
      </c>
      <c r="G5370" t="n">
        <v>976</v>
      </c>
      <c r="H5370" t="n">
        <v>3</v>
      </c>
      <c r="I5370" t="n">
        <v>2</v>
      </c>
      <c r="J5370" t="n">
        <v>20</v>
      </c>
      <c r="K5370" t="n">
        <v>2</v>
      </c>
      <c r="L5370" t="n">
        <v>4</v>
      </c>
      <c r="M5370" t="n">
        <v>3</v>
      </c>
      <c r="R5370" s="15" t="n">
        <v>0</v>
      </c>
      <c r="S5370" s="15" t="n">
        <v>0</v>
      </c>
      <c r="T5370" s="15" t="n">
        <v>0</v>
      </c>
      <c r="U5370" s="15" t="n">
        <v>107700</v>
      </c>
      <c r="V5370">
        <f>IFERROR(VLOOKUP(D5370,Tablas_Equivalencia!$A$3:$B$8,2,FALSE),"Sin dato")</f>
        <v/>
      </c>
      <c r="W5370">
        <f>IFERROR(VLOOKUP(L5370,Tablas_Equivalencia!$D$3:$E$9,2,FALSE),"Sin dato")</f>
        <v/>
      </c>
      <c r="X5370">
        <f>IF(I5370=1,"Varón","Mujer")</f>
        <v/>
      </c>
      <c r="Y5370">
        <f>IFERROR(VLOOKUP(M5370,Tablas_Equivalencia!$G$3:$H$6,2,FALSE),"Sin dato")</f>
        <v/>
      </c>
      <c r="Z5370">
        <f>IF(J5370&lt;=24,"18-24","25-29")</f>
        <v/>
      </c>
      <c r="AA5370">
        <f>IF(M5370&lt;&gt;1,"",IF(P5370=2,1,0))</f>
        <v/>
      </c>
      <c r="AB5370">
        <f>IF(M5370&lt;&gt;1,"",IF(O5370&gt;=2,1,0))</f>
        <v/>
      </c>
      <c r="AC5370">
        <f>IF(M5370&lt;&gt;1,"",IF(OR(Q5370=999,Q5370=""),"",IF(OR(Q5370&lt;35,Q5370&gt;48),1,0)))</f>
        <v/>
      </c>
      <c r="AD5370">
        <f>IF(COUNT(AA5370:AC5370)&lt;3,"",SUM(AA5370:AC5370))</f>
        <v/>
      </c>
      <c r="AE5370">
        <f>IF(L5370&gt;=4,2,IF(L5370&gt;=2,1,0))</f>
        <v/>
      </c>
      <c r="AF5370">
        <f>IF(L5370&gt;=5,1,0)</f>
        <v/>
      </c>
      <c r="AG5370">
        <f>AE5370+AF5370</f>
        <v/>
      </c>
      <c r="AH5370" s="15">
        <f>IF(M5370&lt;&gt;1,"",IF(OR(R5370=-9,R5370=""),"",R5370))</f>
        <v/>
      </c>
      <c r="AI5370">
        <f>IF(M5370&lt;&gt;1,"",IF(OR(Q5370=999,Q5370=""),"",Q5370))</f>
        <v/>
      </c>
    </row>
    <row r="5371">
      <c r="A5371" t="inlineStr">
        <is>
          <t>TQRMNOP129065</t>
        </is>
      </c>
      <c r="B5371" t="n">
        <v>2025</v>
      </c>
      <c r="C5371" t="n">
        <v>1</v>
      </c>
      <c r="D5371" t="n">
        <v>43</v>
      </c>
      <c r="E5371" t="inlineStr">
        <is>
          <t>S</t>
        </is>
      </c>
      <c r="F5371" t="n">
        <v>19</v>
      </c>
      <c r="G5371" t="n">
        <v>795</v>
      </c>
      <c r="H5371" t="n">
        <v>3</v>
      </c>
      <c r="I5371" t="n">
        <v>1</v>
      </c>
      <c r="J5371" t="n">
        <v>23</v>
      </c>
      <c r="K5371" t="n">
        <v>2</v>
      </c>
      <c r="L5371" t="n">
        <v>4</v>
      </c>
      <c r="M5371" t="n">
        <v>1</v>
      </c>
      <c r="N5371" t="n">
        <v>3</v>
      </c>
      <c r="O5371" t="n">
        <v>1</v>
      </c>
      <c r="P5371" t="n">
        <v>1</v>
      </c>
      <c r="Q5371" t="n">
        <v>27</v>
      </c>
      <c r="R5371" s="15" t="n">
        <v>425000</v>
      </c>
      <c r="S5371" s="15" t="n">
        <v>0</v>
      </c>
      <c r="T5371" s="15" t="n">
        <v>425000</v>
      </c>
      <c r="U5371" s="15" t="n">
        <v>144400</v>
      </c>
      <c r="V5371">
        <f>IFERROR(VLOOKUP(D5371,Tablas_Equivalencia!$A$3:$B$8,2,FALSE),"Sin dato")</f>
        <v/>
      </c>
      <c r="W5371">
        <f>IFERROR(VLOOKUP(L5371,Tablas_Equivalencia!$D$3:$E$9,2,FALSE),"Sin dato")</f>
        <v/>
      </c>
      <c r="X5371">
        <f>IF(I5371=1,"Varón","Mujer")</f>
        <v/>
      </c>
      <c r="Y5371">
        <f>IFERROR(VLOOKUP(M5371,Tablas_Equivalencia!$G$3:$H$6,2,FALSE),"Sin dato")</f>
        <v/>
      </c>
      <c r="Z5371">
        <f>IF(J5371&lt;=24,"18-24","25-29")</f>
        <v/>
      </c>
      <c r="AA5371">
        <f>IF(M5371&lt;&gt;1,"",IF(P5371=2,1,0))</f>
        <v/>
      </c>
      <c r="AB5371">
        <f>IF(M5371&lt;&gt;1,"",IF(O5371&gt;=2,1,0))</f>
        <v/>
      </c>
      <c r="AC5371">
        <f>IF(M5371&lt;&gt;1,"",IF(OR(Q5371=999,Q5371=""),"",IF(OR(Q5371&lt;35,Q5371&gt;48),1,0)))</f>
        <v/>
      </c>
      <c r="AD5371">
        <f>IF(COUNT(AA5371:AC5371)&lt;3,"",SUM(AA5371:AC5371))</f>
        <v/>
      </c>
      <c r="AE5371">
        <f>IF(L5371&gt;=4,2,IF(L5371&gt;=2,1,0))</f>
        <v/>
      </c>
      <c r="AF5371">
        <f>IF(L5371&gt;=5,1,0)</f>
        <v/>
      </c>
      <c r="AG5371">
        <f>AE5371+AF5371</f>
        <v/>
      </c>
      <c r="AH5371" s="15">
        <f>IF(M5371&lt;&gt;1,"",IF(OR(R5371=-9,R5371=""),"",R5371))</f>
        <v/>
      </c>
      <c r="AI5371">
        <f>IF(M5371&lt;&gt;1,"",IF(OR(Q5371=999,Q5371=""),"",Q5371))</f>
        <v/>
      </c>
    </row>
    <row r="5372">
      <c r="A5372" t="inlineStr">
        <is>
          <t>TQRMNOP129067</t>
        </is>
      </c>
      <c r="B5372" t="n">
        <v>2025</v>
      </c>
      <c r="C5372" t="n">
        <v>1</v>
      </c>
      <c r="D5372" t="n">
        <v>42</v>
      </c>
      <c r="E5372" t="inlineStr">
        <is>
          <t>N</t>
        </is>
      </c>
      <c r="F5372" t="n">
        <v>27</v>
      </c>
      <c r="G5372" t="n">
        <v>1402</v>
      </c>
      <c r="H5372" t="n">
        <v>3</v>
      </c>
      <c r="I5372" t="n">
        <v>2</v>
      </c>
      <c r="J5372" t="n">
        <v>23</v>
      </c>
      <c r="K5372" t="n">
        <v>1</v>
      </c>
      <c r="L5372" t="n">
        <v>5</v>
      </c>
      <c r="M5372" t="n">
        <v>1</v>
      </c>
      <c r="N5372" t="n">
        <v>3</v>
      </c>
      <c r="O5372" t="n">
        <v>1</v>
      </c>
      <c r="P5372" t="n">
        <v>1</v>
      </c>
      <c r="Q5372" t="n">
        <v>12</v>
      </c>
      <c r="R5372" s="15" t="n">
        <v>796000</v>
      </c>
      <c r="S5372" s="15" t="n">
        <v>0</v>
      </c>
      <c r="T5372" s="15" t="n">
        <v>796000</v>
      </c>
      <c r="U5372" s="15" t="n">
        <v>66400</v>
      </c>
      <c r="V5372">
        <f>IFERROR(VLOOKUP(D5372,Tablas_Equivalencia!$A$3:$B$8,2,FALSE),"Sin dato")</f>
        <v/>
      </c>
      <c r="W5372">
        <f>IFERROR(VLOOKUP(L5372,Tablas_Equivalencia!$D$3:$E$9,2,FALSE),"Sin dato")</f>
        <v/>
      </c>
      <c r="X5372">
        <f>IF(I5372=1,"Varón","Mujer")</f>
        <v/>
      </c>
      <c r="Y5372">
        <f>IFERROR(VLOOKUP(M5372,Tablas_Equivalencia!$G$3:$H$6,2,FALSE),"Sin dato")</f>
        <v/>
      </c>
      <c r="Z5372">
        <f>IF(J5372&lt;=24,"18-24","25-29")</f>
        <v/>
      </c>
      <c r="AA5372">
        <f>IF(M5372&lt;&gt;1,"",IF(P5372=2,1,0))</f>
        <v/>
      </c>
      <c r="AB5372">
        <f>IF(M5372&lt;&gt;1,"",IF(O5372&gt;=2,1,0))</f>
        <v/>
      </c>
      <c r="AC5372">
        <f>IF(M5372&lt;&gt;1,"",IF(OR(Q5372=999,Q5372=""),"",IF(OR(Q5372&lt;35,Q5372&gt;48),1,0)))</f>
        <v/>
      </c>
      <c r="AD5372">
        <f>IF(COUNT(AA5372:AC5372)&lt;3,"",SUM(AA5372:AC5372))</f>
        <v/>
      </c>
      <c r="AE5372">
        <f>IF(L5372&gt;=4,2,IF(L5372&gt;=2,1,0))</f>
        <v/>
      </c>
      <c r="AF5372">
        <f>IF(L5372&gt;=5,1,0)</f>
        <v/>
      </c>
      <c r="AG5372">
        <f>AE5372+AF5372</f>
        <v/>
      </c>
      <c r="AH5372" s="15">
        <f>IF(M5372&lt;&gt;1,"",IF(OR(R5372=-9,R5372=""),"",R5372))</f>
        <v/>
      </c>
      <c r="AI5372">
        <f>IF(M5372&lt;&gt;1,"",IF(OR(Q5372=999,Q5372=""),"",Q5372))</f>
        <v/>
      </c>
    </row>
    <row r="5373">
      <c r="A5373" t="inlineStr">
        <is>
          <t>TQRMNOP129072</t>
        </is>
      </c>
      <c r="B5373" t="n">
        <v>2025</v>
      </c>
      <c r="C5373" t="n">
        <v>1</v>
      </c>
      <c r="D5373" t="n">
        <v>40</v>
      </c>
      <c r="E5373" t="inlineStr">
        <is>
          <t>N</t>
        </is>
      </c>
      <c r="F5373" t="n">
        <v>22</v>
      </c>
      <c r="G5373" t="n">
        <v>1143</v>
      </c>
      <c r="H5373" t="n">
        <v>3</v>
      </c>
      <c r="I5373" t="n">
        <v>2</v>
      </c>
      <c r="J5373" t="n">
        <v>22</v>
      </c>
      <c r="K5373" t="n">
        <v>1</v>
      </c>
      <c r="L5373" t="n">
        <v>4</v>
      </c>
      <c r="M5373" t="n">
        <v>2</v>
      </c>
      <c r="R5373" s="15" t="n">
        <v>0</v>
      </c>
      <c r="S5373" s="15" t="n">
        <v>0</v>
      </c>
      <c r="T5373" s="15" t="n">
        <v>0</v>
      </c>
      <c r="U5373" s="15" t="n">
        <v>106200</v>
      </c>
      <c r="V5373">
        <f>IFERROR(VLOOKUP(D5373,Tablas_Equivalencia!$A$3:$B$8,2,FALSE),"Sin dato")</f>
        <v/>
      </c>
      <c r="W5373">
        <f>IFERROR(VLOOKUP(L5373,Tablas_Equivalencia!$D$3:$E$9,2,FALSE),"Sin dato")</f>
        <v/>
      </c>
      <c r="X5373">
        <f>IF(I5373=1,"Varón","Mujer")</f>
        <v/>
      </c>
      <c r="Y5373">
        <f>IFERROR(VLOOKUP(M5373,Tablas_Equivalencia!$G$3:$H$6,2,FALSE),"Sin dato")</f>
        <v/>
      </c>
      <c r="Z5373">
        <f>IF(J5373&lt;=24,"18-24","25-29")</f>
        <v/>
      </c>
      <c r="AA5373">
        <f>IF(M5373&lt;&gt;1,"",IF(P5373=2,1,0))</f>
        <v/>
      </c>
      <c r="AB5373">
        <f>IF(M5373&lt;&gt;1,"",IF(O5373&gt;=2,1,0))</f>
        <v/>
      </c>
      <c r="AC5373">
        <f>IF(M5373&lt;&gt;1,"",IF(OR(Q5373=999,Q5373=""),"",IF(OR(Q5373&lt;35,Q5373&gt;48),1,0)))</f>
        <v/>
      </c>
      <c r="AD5373">
        <f>IF(COUNT(AA5373:AC5373)&lt;3,"",SUM(AA5373:AC5373))</f>
        <v/>
      </c>
      <c r="AE5373">
        <f>IF(L5373&gt;=4,2,IF(L5373&gt;=2,1,0))</f>
        <v/>
      </c>
      <c r="AF5373">
        <f>IF(L5373&gt;=5,1,0)</f>
        <v/>
      </c>
      <c r="AG5373">
        <f>AE5373+AF5373</f>
        <v/>
      </c>
      <c r="AH5373" s="15">
        <f>IF(M5373&lt;&gt;1,"",IF(OR(R5373=-9,R5373=""),"",R5373))</f>
        <v/>
      </c>
      <c r="AI5373">
        <f>IF(M5373&lt;&gt;1,"",IF(OR(Q5373=999,Q5373=""),"",Q5373))</f>
        <v/>
      </c>
    </row>
    <row r="5374">
      <c r="A5374" t="inlineStr">
        <is>
          <t>TQRMNOP129077</t>
        </is>
      </c>
      <c r="B5374" t="n">
        <v>2025</v>
      </c>
      <c r="C5374" t="n">
        <v>1</v>
      </c>
      <c r="D5374" t="n">
        <v>40</v>
      </c>
      <c r="E5374" t="inlineStr">
        <is>
          <t>S</t>
        </is>
      </c>
      <c r="F5374" t="n">
        <v>7</v>
      </c>
      <c r="G5374" t="n">
        <v>812</v>
      </c>
      <c r="H5374" t="n">
        <v>1</v>
      </c>
      <c r="I5374" t="n">
        <v>1</v>
      </c>
      <c r="J5374" t="n">
        <v>23</v>
      </c>
      <c r="K5374" t="n">
        <v>2</v>
      </c>
      <c r="L5374" t="n">
        <v>5</v>
      </c>
      <c r="M5374" t="n">
        <v>1</v>
      </c>
      <c r="N5374" t="n">
        <v>2</v>
      </c>
      <c r="O5374" t="n">
        <v>2</v>
      </c>
      <c r="P5374" t="n">
        <v>2</v>
      </c>
      <c r="Q5374" t="n">
        <v>18</v>
      </c>
      <c r="R5374" s="15" t="n">
        <v>403000</v>
      </c>
      <c r="S5374" s="15" t="n">
        <v>0</v>
      </c>
      <c r="T5374" s="15" t="n">
        <v>403000</v>
      </c>
      <c r="U5374" s="15" t="n">
        <v>465800</v>
      </c>
      <c r="V5374">
        <f>IFERROR(VLOOKUP(D5374,Tablas_Equivalencia!$A$3:$B$8,2,FALSE),"Sin dato")</f>
        <v/>
      </c>
      <c r="W5374">
        <f>IFERROR(VLOOKUP(L5374,Tablas_Equivalencia!$D$3:$E$9,2,FALSE),"Sin dato")</f>
        <v/>
      </c>
      <c r="X5374">
        <f>IF(I5374=1,"Varón","Mujer")</f>
        <v/>
      </c>
      <c r="Y5374">
        <f>IFERROR(VLOOKUP(M5374,Tablas_Equivalencia!$G$3:$H$6,2,FALSE),"Sin dato")</f>
        <v/>
      </c>
      <c r="Z5374">
        <f>IF(J5374&lt;=24,"18-24","25-29")</f>
        <v/>
      </c>
      <c r="AA5374">
        <f>IF(M5374&lt;&gt;1,"",IF(P5374=2,1,0))</f>
        <v/>
      </c>
      <c r="AB5374">
        <f>IF(M5374&lt;&gt;1,"",IF(O5374&gt;=2,1,0))</f>
        <v/>
      </c>
      <c r="AC5374">
        <f>IF(M5374&lt;&gt;1,"",IF(OR(Q5374=999,Q5374=""),"",IF(OR(Q5374&lt;35,Q5374&gt;48),1,0)))</f>
        <v/>
      </c>
      <c r="AD5374">
        <f>IF(COUNT(AA5374:AC5374)&lt;3,"",SUM(AA5374:AC5374))</f>
        <v/>
      </c>
      <c r="AE5374">
        <f>IF(L5374&gt;=4,2,IF(L5374&gt;=2,1,0))</f>
        <v/>
      </c>
      <c r="AF5374">
        <f>IF(L5374&gt;=5,1,0)</f>
        <v/>
      </c>
      <c r="AG5374">
        <f>AE5374+AF5374</f>
        <v/>
      </c>
      <c r="AH5374" s="15">
        <f>IF(M5374&lt;&gt;1,"",IF(OR(R5374=-9,R5374=""),"",R5374))</f>
        <v/>
      </c>
      <c r="AI5374">
        <f>IF(M5374&lt;&gt;1,"",IF(OR(Q5374=999,Q5374=""),"",Q5374))</f>
        <v/>
      </c>
    </row>
    <row r="5375">
      <c r="A5375" t="inlineStr">
        <is>
          <t>TQRMNOP129080</t>
        </is>
      </c>
      <c r="B5375" t="n">
        <v>2025</v>
      </c>
      <c r="C5375" t="n">
        <v>1</v>
      </c>
      <c r="D5375" t="n">
        <v>1</v>
      </c>
      <c r="E5375" t="inlineStr">
        <is>
          <t>S</t>
        </is>
      </c>
      <c r="F5375" t="n">
        <v>32</v>
      </c>
      <c r="G5375" t="n">
        <v>1195</v>
      </c>
      <c r="H5375" t="n">
        <v>10</v>
      </c>
      <c r="I5375" t="n">
        <v>2</v>
      </c>
      <c r="J5375" t="n">
        <v>20</v>
      </c>
      <c r="K5375" t="n">
        <v>2</v>
      </c>
      <c r="L5375" t="n">
        <v>4</v>
      </c>
      <c r="M5375" t="n">
        <v>1</v>
      </c>
      <c r="N5375" t="n">
        <v>3</v>
      </c>
      <c r="O5375" t="n">
        <v>2</v>
      </c>
      <c r="P5375" t="n">
        <v>2</v>
      </c>
      <c r="Q5375" t="n">
        <v>32</v>
      </c>
      <c r="R5375" s="15" t="n">
        <v>377000</v>
      </c>
      <c r="S5375" s="15" t="n">
        <v>0</v>
      </c>
      <c r="T5375" s="15" t="n">
        <v>377000</v>
      </c>
      <c r="U5375" s="15" t="n">
        <v>198200</v>
      </c>
      <c r="V5375">
        <f>IFERROR(VLOOKUP(D5375,Tablas_Equivalencia!$A$3:$B$8,2,FALSE),"Sin dato")</f>
        <v/>
      </c>
      <c r="W5375">
        <f>IFERROR(VLOOKUP(L5375,Tablas_Equivalencia!$D$3:$E$9,2,FALSE),"Sin dato")</f>
        <v/>
      </c>
      <c r="X5375">
        <f>IF(I5375=1,"Varón","Mujer")</f>
        <v/>
      </c>
      <c r="Y5375">
        <f>IFERROR(VLOOKUP(M5375,Tablas_Equivalencia!$G$3:$H$6,2,FALSE),"Sin dato")</f>
        <v/>
      </c>
      <c r="Z5375">
        <f>IF(J5375&lt;=24,"18-24","25-29")</f>
        <v/>
      </c>
      <c r="AA5375">
        <f>IF(M5375&lt;&gt;1,"",IF(P5375=2,1,0))</f>
        <v/>
      </c>
      <c r="AB5375">
        <f>IF(M5375&lt;&gt;1,"",IF(O5375&gt;=2,1,0))</f>
        <v/>
      </c>
      <c r="AC5375">
        <f>IF(M5375&lt;&gt;1,"",IF(OR(Q5375=999,Q5375=""),"",IF(OR(Q5375&lt;35,Q5375&gt;48),1,0)))</f>
        <v/>
      </c>
      <c r="AD5375">
        <f>IF(COUNT(AA5375:AC5375)&lt;3,"",SUM(AA5375:AC5375))</f>
        <v/>
      </c>
      <c r="AE5375">
        <f>IF(L5375&gt;=4,2,IF(L5375&gt;=2,1,0))</f>
        <v/>
      </c>
      <c r="AF5375">
        <f>IF(L5375&gt;=5,1,0)</f>
        <v/>
      </c>
      <c r="AG5375">
        <f>AE5375+AF5375</f>
        <v/>
      </c>
      <c r="AH5375" s="15">
        <f>IF(M5375&lt;&gt;1,"",IF(OR(R5375=-9,R5375=""),"",R5375))</f>
        <v/>
      </c>
      <c r="AI5375">
        <f>IF(M5375&lt;&gt;1,"",IF(OR(Q5375=999,Q5375=""),"",Q5375))</f>
        <v/>
      </c>
    </row>
    <row r="5376">
      <c r="A5376" t="inlineStr">
        <is>
          <t>TQRMNOP129083</t>
        </is>
      </c>
      <c r="B5376" t="n">
        <v>2025</v>
      </c>
      <c r="C5376" t="n">
        <v>1</v>
      </c>
      <c r="D5376" t="n">
        <v>41</v>
      </c>
      <c r="E5376" t="inlineStr">
        <is>
          <t>S</t>
        </is>
      </c>
      <c r="F5376" t="n">
        <v>8</v>
      </c>
      <c r="G5376" t="n">
        <v>1540</v>
      </c>
      <c r="H5376" t="n">
        <v>1</v>
      </c>
      <c r="I5376" t="n">
        <v>2</v>
      </c>
      <c r="J5376" t="n">
        <v>28</v>
      </c>
      <c r="K5376" t="n">
        <v>1</v>
      </c>
      <c r="L5376" t="n">
        <v>3</v>
      </c>
      <c r="M5376" t="n">
        <v>1</v>
      </c>
      <c r="N5376" t="n">
        <v>3</v>
      </c>
      <c r="O5376" t="n">
        <v>2</v>
      </c>
      <c r="P5376" t="n">
        <v>2</v>
      </c>
      <c r="Q5376" t="n">
        <v>50</v>
      </c>
      <c r="R5376" s="15" t="n">
        <v>225000</v>
      </c>
      <c r="S5376" s="15" t="n">
        <v>119000</v>
      </c>
      <c r="T5376" s="15" t="n">
        <v>344000</v>
      </c>
      <c r="U5376" s="15" t="n">
        <v>109700</v>
      </c>
      <c r="V5376">
        <f>IFERROR(VLOOKUP(D5376,Tablas_Equivalencia!$A$3:$B$8,2,FALSE),"Sin dato")</f>
        <v/>
      </c>
      <c r="W5376">
        <f>IFERROR(VLOOKUP(L5376,Tablas_Equivalencia!$D$3:$E$9,2,FALSE),"Sin dato")</f>
        <v/>
      </c>
      <c r="X5376">
        <f>IF(I5376=1,"Varón","Mujer")</f>
        <v/>
      </c>
      <c r="Y5376">
        <f>IFERROR(VLOOKUP(M5376,Tablas_Equivalencia!$G$3:$H$6,2,FALSE),"Sin dato")</f>
        <v/>
      </c>
      <c r="Z5376">
        <f>IF(J5376&lt;=24,"18-24","25-29")</f>
        <v/>
      </c>
      <c r="AA5376">
        <f>IF(M5376&lt;&gt;1,"",IF(P5376=2,1,0))</f>
        <v/>
      </c>
      <c r="AB5376">
        <f>IF(M5376&lt;&gt;1,"",IF(O5376&gt;=2,1,0))</f>
        <v/>
      </c>
      <c r="AC5376">
        <f>IF(M5376&lt;&gt;1,"",IF(OR(Q5376=999,Q5376=""),"",IF(OR(Q5376&lt;35,Q5376&gt;48),1,0)))</f>
        <v/>
      </c>
      <c r="AD5376">
        <f>IF(COUNT(AA5376:AC5376)&lt;3,"",SUM(AA5376:AC5376))</f>
        <v/>
      </c>
      <c r="AE5376">
        <f>IF(L5376&gt;=4,2,IF(L5376&gt;=2,1,0))</f>
        <v/>
      </c>
      <c r="AF5376">
        <f>IF(L5376&gt;=5,1,0)</f>
        <v/>
      </c>
      <c r="AG5376">
        <f>AE5376+AF5376</f>
        <v/>
      </c>
      <c r="AH5376" s="15">
        <f>IF(M5376&lt;&gt;1,"",IF(OR(R5376=-9,R5376=""),"",R5376))</f>
        <v/>
      </c>
      <c r="AI5376">
        <f>IF(M5376&lt;&gt;1,"",IF(OR(Q5376=999,Q5376=""),"",Q5376))</f>
        <v/>
      </c>
    </row>
    <row r="5377">
      <c r="A5377" t="inlineStr">
        <is>
          <t>TQRMNOP129089</t>
        </is>
      </c>
      <c r="B5377" t="n">
        <v>2025</v>
      </c>
      <c r="C5377" t="n">
        <v>1</v>
      </c>
      <c r="D5377" t="n">
        <v>1</v>
      </c>
      <c r="E5377" t="inlineStr">
        <is>
          <t>S</t>
        </is>
      </c>
      <c r="F5377" t="n">
        <v>33</v>
      </c>
      <c r="G5377" t="n">
        <v>945</v>
      </c>
      <c r="H5377" t="n">
        <v>3</v>
      </c>
      <c r="I5377" t="n">
        <v>2</v>
      </c>
      <c r="J5377" t="n">
        <v>21</v>
      </c>
      <c r="K5377" t="n">
        <v>2</v>
      </c>
      <c r="L5377" t="n">
        <v>3</v>
      </c>
      <c r="M5377" t="n">
        <v>1</v>
      </c>
      <c r="N5377" t="n">
        <v>3</v>
      </c>
      <c r="O5377" t="n">
        <v>1</v>
      </c>
      <c r="P5377" t="n">
        <v>1</v>
      </c>
      <c r="Q5377" t="n">
        <v>30</v>
      </c>
      <c r="R5377" s="15" t="n">
        <v>602000</v>
      </c>
      <c r="S5377" s="15" t="n">
        <v>0</v>
      </c>
      <c r="T5377" s="15" t="n">
        <v>602000</v>
      </c>
      <c r="U5377" s="15" t="n">
        <v>136600</v>
      </c>
      <c r="V5377">
        <f>IFERROR(VLOOKUP(D5377,Tablas_Equivalencia!$A$3:$B$8,2,FALSE),"Sin dato")</f>
        <v/>
      </c>
      <c r="W5377">
        <f>IFERROR(VLOOKUP(L5377,Tablas_Equivalencia!$D$3:$E$9,2,FALSE),"Sin dato")</f>
        <v/>
      </c>
      <c r="X5377">
        <f>IF(I5377=1,"Varón","Mujer")</f>
        <v/>
      </c>
      <c r="Y5377">
        <f>IFERROR(VLOOKUP(M5377,Tablas_Equivalencia!$G$3:$H$6,2,FALSE),"Sin dato")</f>
        <v/>
      </c>
      <c r="Z5377">
        <f>IF(J5377&lt;=24,"18-24","25-29")</f>
        <v/>
      </c>
      <c r="AA5377">
        <f>IF(M5377&lt;&gt;1,"",IF(P5377=2,1,0))</f>
        <v/>
      </c>
      <c r="AB5377">
        <f>IF(M5377&lt;&gt;1,"",IF(O5377&gt;=2,1,0))</f>
        <v/>
      </c>
      <c r="AC5377">
        <f>IF(M5377&lt;&gt;1,"",IF(OR(Q5377=999,Q5377=""),"",IF(OR(Q5377&lt;35,Q5377&gt;48),1,0)))</f>
        <v/>
      </c>
      <c r="AD5377">
        <f>IF(COUNT(AA5377:AC5377)&lt;3,"",SUM(AA5377:AC5377))</f>
        <v/>
      </c>
      <c r="AE5377">
        <f>IF(L5377&gt;=4,2,IF(L5377&gt;=2,1,0))</f>
        <v/>
      </c>
      <c r="AF5377">
        <f>IF(L5377&gt;=5,1,0)</f>
        <v/>
      </c>
      <c r="AG5377">
        <f>AE5377+AF5377</f>
        <v/>
      </c>
      <c r="AH5377" s="15">
        <f>IF(M5377&lt;&gt;1,"",IF(OR(R5377=-9,R5377=""),"",R5377))</f>
        <v/>
      </c>
      <c r="AI5377">
        <f>IF(M5377&lt;&gt;1,"",IF(OR(Q5377=999,Q5377=""),"",Q5377))</f>
        <v/>
      </c>
    </row>
    <row r="5378">
      <c r="A5378" t="inlineStr">
        <is>
          <t>TQRMNOP129090</t>
        </is>
      </c>
      <c r="B5378" t="n">
        <v>2025</v>
      </c>
      <c r="C5378" t="n">
        <v>1</v>
      </c>
      <c r="D5378" t="n">
        <v>1</v>
      </c>
      <c r="E5378" t="inlineStr">
        <is>
          <t>S</t>
        </is>
      </c>
      <c r="F5378" t="n">
        <v>33</v>
      </c>
      <c r="G5378" t="n">
        <v>1667</v>
      </c>
      <c r="H5378" t="n">
        <v>3</v>
      </c>
      <c r="I5378" t="n">
        <v>1</v>
      </c>
      <c r="J5378" t="n">
        <v>22</v>
      </c>
      <c r="K5378" t="n">
        <v>2</v>
      </c>
      <c r="L5378" t="n">
        <v>6</v>
      </c>
      <c r="M5378" t="n">
        <v>1</v>
      </c>
      <c r="N5378" t="n">
        <v>3</v>
      </c>
      <c r="O5378" t="n">
        <v>3</v>
      </c>
      <c r="P5378" t="n">
        <v>2</v>
      </c>
      <c r="Q5378" t="n">
        <v>47</v>
      </c>
      <c r="R5378" s="15" t="n">
        <v>1249000</v>
      </c>
      <c r="S5378" s="15" t="n">
        <v>0</v>
      </c>
      <c r="T5378" s="15" t="n">
        <v>1249000</v>
      </c>
      <c r="U5378" s="15" t="n">
        <v>106600</v>
      </c>
      <c r="V5378">
        <f>IFERROR(VLOOKUP(D5378,Tablas_Equivalencia!$A$3:$B$8,2,FALSE),"Sin dato")</f>
        <v/>
      </c>
      <c r="W5378">
        <f>IFERROR(VLOOKUP(L5378,Tablas_Equivalencia!$D$3:$E$9,2,FALSE),"Sin dato")</f>
        <v/>
      </c>
      <c r="X5378">
        <f>IF(I5378=1,"Varón","Mujer")</f>
        <v/>
      </c>
      <c r="Y5378">
        <f>IFERROR(VLOOKUP(M5378,Tablas_Equivalencia!$G$3:$H$6,2,FALSE),"Sin dato")</f>
        <v/>
      </c>
      <c r="Z5378">
        <f>IF(J5378&lt;=24,"18-24","25-29")</f>
        <v/>
      </c>
      <c r="AA5378">
        <f>IF(M5378&lt;&gt;1,"",IF(P5378=2,1,0))</f>
        <v/>
      </c>
      <c r="AB5378">
        <f>IF(M5378&lt;&gt;1,"",IF(O5378&gt;=2,1,0))</f>
        <v/>
      </c>
      <c r="AC5378">
        <f>IF(M5378&lt;&gt;1,"",IF(OR(Q5378=999,Q5378=""),"",IF(OR(Q5378&lt;35,Q5378&gt;48),1,0)))</f>
        <v/>
      </c>
      <c r="AD5378">
        <f>IF(COUNT(AA5378:AC5378)&lt;3,"",SUM(AA5378:AC5378))</f>
        <v/>
      </c>
      <c r="AE5378">
        <f>IF(L5378&gt;=4,2,IF(L5378&gt;=2,1,0))</f>
        <v/>
      </c>
      <c r="AF5378">
        <f>IF(L5378&gt;=5,1,0)</f>
        <v/>
      </c>
      <c r="AG5378">
        <f>AE5378+AF5378</f>
        <v/>
      </c>
      <c r="AH5378" s="15">
        <f>IF(M5378&lt;&gt;1,"",IF(OR(R5378=-9,R5378=""),"",R5378))</f>
        <v/>
      </c>
      <c r="AI5378">
        <f>IF(M5378&lt;&gt;1,"",IF(OR(Q5378=999,Q5378=""),"",Q5378))</f>
        <v/>
      </c>
    </row>
    <row r="5379">
      <c r="A5379" t="inlineStr">
        <is>
          <t>TQRMNOP129091</t>
        </is>
      </c>
      <c r="B5379" t="n">
        <v>2025</v>
      </c>
      <c r="C5379" t="n">
        <v>1</v>
      </c>
      <c r="D5379" t="n">
        <v>43</v>
      </c>
      <c r="E5379" t="inlineStr">
        <is>
          <t>S</t>
        </is>
      </c>
      <c r="F5379" t="n">
        <v>30</v>
      </c>
      <c r="G5379" t="n">
        <v>1672</v>
      </c>
      <c r="H5379" t="n">
        <v>2</v>
      </c>
      <c r="I5379" t="n">
        <v>1</v>
      </c>
      <c r="J5379" t="n">
        <v>21</v>
      </c>
      <c r="K5379" t="n">
        <v>1</v>
      </c>
      <c r="L5379" t="n">
        <v>4</v>
      </c>
      <c r="M5379" t="n">
        <v>3</v>
      </c>
      <c r="R5379" s="15" t="n">
        <v>0</v>
      </c>
      <c r="S5379" s="15" t="n">
        <v>0</v>
      </c>
      <c r="T5379" s="15" t="n">
        <v>0</v>
      </c>
      <c r="U5379" s="15" t="n">
        <v>106300</v>
      </c>
      <c r="V5379">
        <f>IFERROR(VLOOKUP(D5379,Tablas_Equivalencia!$A$3:$B$8,2,FALSE),"Sin dato")</f>
        <v/>
      </c>
      <c r="W5379">
        <f>IFERROR(VLOOKUP(L5379,Tablas_Equivalencia!$D$3:$E$9,2,FALSE),"Sin dato")</f>
        <v/>
      </c>
      <c r="X5379">
        <f>IF(I5379=1,"Varón","Mujer")</f>
        <v/>
      </c>
      <c r="Y5379">
        <f>IFERROR(VLOOKUP(M5379,Tablas_Equivalencia!$G$3:$H$6,2,FALSE),"Sin dato")</f>
        <v/>
      </c>
      <c r="Z5379">
        <f>IF(J5379&lt;=24,"18-24","25-29")</f>
        <v/>
      </c>
      <c r="AA5379">
        <f>IF(M5379&lt;&gt;1,"",IF(P5379=2,1,0))</f>
        <v/>
      </c>
      <c r="AB5379">
        <f>IF(M5379&lt;&gt;1,"",IF(O5379&gt;=2,1,0))</f>
        <v/>
      </c>
      <c r="AC5379">
        <f>IF(M5379&lt;&gt;1,"",IF(OR(Q5379=999,Q5379=""),"",IF(OR(Q5379&lt;35,Q5379&gt;48),1,0)))</f>
        <v/>
      </c>
      <c r="AD5379">
        <f>IF(COUNT(AA5379:AC5379)&lt;3,"",SUM(AA5379:AC5379))</f>
        <v/>
      </c>
      <c r="AE5379">
        <f>IF(L5379&gt;=4,2,IF(L5379&gt;=2,1,0))</f>
        <v/>
      </c>
      <c r="AF5379">
        <f>IF(L5379&gt;=5,1,0)</f>
        <v/>
      </c>
      <c r="AG5379">
        <f>AE5379+AF5379</f>
        <v/>
      </c>
      <c r="AH5379" s="15">
        <f>IF(M5379&lt;&gt;1,"",IF(OR(R5379=-9,R5379=""),"",R5379))</f>
        <v/>
      </c>
      <c r="AI5379">
        <f>IF(M5379&lt;&gt;1,"",IF(OR(Q5379=999,Q5379=""),"",Q5379))</f>
        <v/>
      </c>
    </row>
    <row r="5380">
      <c r="A5380" t="inlineStr">
        <is>
          <t>TQRMNOP129096</t>
        </is>
      </c>
      <c r="B5380" t="n">
        <v>2025</v>
      </c>
      <c r="C5380" t="n">
        <v>1</v>
      </c>
      <c r="D5380" t="n">
        <v>44</v>
      </c>
      <c r="E5380" t="inlineStr">
        <is>
          <t>N</t>
        </is>
      </c>
      <c r="F5380" t="n">
        <v>93</v>
      </c>
      <c r="G5380" t="n">
        <v>1182</v>
      </c>
      <c r="H5380" t="n">
        <v>3</v>
      </c>
      <c r="I5380" t="n">
        <v>1</v>
      </c>
      <c r="J5380" t="n">
        <v>24</v>
      </c>
      <c r="K5380" t="n">
        <v>2</v>
      </c>
      <c r="L5380" t="n">
        <v>6</v>
      </c>
      <c r="M5380" t="n">
        <v>1</v>
      </c>
      <c r="N5380" t="n">
        <v>2</v>
      </c>
      <c r="O5380" t="n">
        <v>1</v>
      </c>
      <c r="P5380" t="n">
        <v>1</v>
      </c>
      <c r="Q5380" t="n">
        <v>31</v>
      </c>
      <c r="R5380" s="15" t="n">
        <v>-9</v>
      </c>
      <c r="S5380" s="15" t="n">
        <v>0</v>
      </c>
      <c r="T5380" s="15" t="n">
        <v>0</v>
      </c>
      <c r="U5380" s="15" t="n">
        <v>123700</v>
      </c>
      <c r="V5380">
        <f>IFERROR(VLOOKUP(D5380,Tablas_Equivalencia!$A$3:$B$8,2,FALSE),"Sin dato")</f>
        <v/>
      </c>
      <c r="W5380">
        <f>IFERROR(VLOOKUP(L5380,Tablas_Equivalencia!$D$3:$E$9,2,FALSE),"Sin dato")</f>
        <v/>
      </c>
      <c r="X5380">
        <f>IF(I5380=1,"Varón","Mujer")</f>
        <v/>
      </c>
      <c r="Y5380">
        <f>IFERROR(VLOOKUP(M5380,Tablas_Equivalencia!$G$3:$H$6,2,FALSE),"Sin dato")</f>
        <v/>
      </c>
      <c r="Z5380">
        <f>IF(J5380&lt;=24,"18-24","25-29")</f>
        <v/>
      </c>
      <c r="AA5380">
        <f>IF(M5380&lt;&gt;1,"",IF(P5380=2,1,0))</f>
        <v/>
      </c>
      <c r="AB5380">
        <f>IF(M5380&lt;&gt;1,"",IF(O5380&gt;=2,1,0))</f>
        <v/>
      </c>
      <c r="AC5380">
        <f>IF(M5380&lt;&gt;1,"",IF(OR(Q5380=999,Q5380=""),"",IF(OR(Q5380&lt;35,Q5380&gt;48),1,0)))</f>
        <v/>
      </c>
      <c r="AD5380">
        <f>IF(COUNT(AA5380:AC5380)&lt;3,"",SUM(AA5380:AC5380))</f>
        <v/>
      </c>
      <c r="AE5380">
        <f>IF(L5380&gt;=4,2,IF(L5380&gt;=2,1,0))</f>
        <v/>
      </c>
      <c r="AF5380">
        <f>IF(L5380&gt;=5,1,0)</f>
        <v/>
      </c>
      <c r="AG5380">
        <f>AE5380+AF5380</f>
        <v/>
      </c>
      <c r="AH5380" s="15">
        <f>IF(M5380&lt;&gt;1,"",IF(OR(R5380=-9,R5380=""),"",R5380))</f>
        <v/>
      </c>
      <c r="AI5380">
        <f>IF(M5380&lt;&gt;1,"",IF(OR(Q5380=999,Q5380=""),"",Q5380))</f>
        <v/>
      </c>
    </row>
    <row r="5381">
      <c r="A5381" t="inlineStr">
        <is>
          <t>TQRMNOP129098</t>
        </is>
      </c>
      <c r="B5381" t="n">
        <v>2025</v>
      </c>
      <c r="C5381" t="n">
        <v>1</v>
      </c>
      <c r="D5381" t="n">
        <v>40</v>
      </c>
      <c r="E5381" t="inlineStr">
        <is>
          <t>N</t>
        </is>
      </c>
      <c r="F5381" t="n">
        <v>23</v>
      </c>
      <c r="G5381" t="n">
        <v>1328</v>
      </c>
      <c r="H5381" t="n">
        <v>3</v>
      </c>
      <c r="I5381" t="n">
        <v>1</v>
      </c>
      <c r="J5381" t="n">
        <v>25</v>
      </c>
      <c r="K5381" t="n">
        <v>1</v>
      </c>
      <c r="L5381" t="n">
        <v>4</v>
      </c>
      <c r="M5381" t="n">
        <v>1</v>
      </c>
      <c r="N5381" t="n">
        <v>3</v>
      </c>
      <c r="O5381" t="n">
        <v>1</v>
      </c>
      <c r="P5381" t="n">
        <v>1</v>
      </c>
      <c r="Q5381" t="n">
        <v>56</v>
      </c>
      <c r="R5381" s="15" t="n">
        <v>-9</v>
      </c>
      <c r="S5381" s="15" t="n">
        <v>0</v>
      </c>
      <c r="T5381" s="15" t="n">
        <v>0</v>
      </c>
      <c r="U5381" s="15" t="n">
        <v>134200</v>
      </c>
      <c r="V5381">
        <f>IFERROR(VLOOKUP(D5381,Tablas_Equivalencia!$A$3:$B$8,2,FALSE),"Sin dato")</f>
        <v/>
      </c>
      <c r="W5381">
        <f>IFERROR(VLOOKUP(L5381,Tablas_Equivalencia!$D$3:$E$9,2,FALSE),"Sin dato")</f>
        <v/>
      </c>
      <c r="X5381">
        <f>IF(I5381=1,"Varón","Mujer")</f>
        <v/>
      </c>
      <c r="Y5381">
        <f>IFERROR(VLOOKUP(M5381,Tablas_Equivalencia!$G$3:$H$6,2,FALSE),"Sin dato")</f>
        <v/>
      </c>
      <c r="Z5381">
        <f>IF(J5381&lt;=24,"18-24","25-29")</f>
        <v/>
      </c>
      <c r="AA5381">
        <f>IF(M5381&lt;&gt;1,"",IF(P5381=2,1,0))</f>
        <v/>
      </c>
      <c r="AB5381">
        <f>IF(M5381&lt;&gt;1,"",IF(O5381&gt;=2,1,0))</f>
        <v/>
      </c>
      <c r="AC5381">
        <f>IF(M5381&lt;&gt;1,"",IF(OR(Q5381=999,Q5381=""),"",IF(OR(Q5381&lt;35,Q5381&gt;48),1,0)))</f>
        <v/>
      </c>
      <c r="AD5381">
        <f>IF(COUNT(AA5381:AC5381)&lt;3,"",SUM(AA5381:AC5381))</f>
        <v/>
      </c>
      <c r="AE5381">
        <f>IF(L5381&gt;=4,2,IF(L5381&gt;=2,1,0))</f>
        <v/>
      </c>
      <c r="AF5381">
        <f>IF(L5381&gt;=5,1,0)</f>
        <v/>
      </c>
      <c r="AG5381">
        <f>AE5381+AF5381</f>
        <v/>
      </c>
      <c r="AH5381" s="15">
        <f>IF(M5381&lt;&gt;1,"",IF(OR(R5381=-9,R5381=""),"",R5381))</f>
        <v/>
      </c>
      <c r="AI5381">
        <f>IF(M5381&lt;&gt;1,"",IF(OR(Q5381=999,Q5381=""),"",Q5381))</f>
        <v/>
      </c>
    </row>
    <row r="5382">
      <c r="A5382" t="inlineStr">
        <is>
          <t>TQRMNOP129107</t>
        </is>
      </c>
      <c r="B5382" t="n">
        <v>2025</v>
      </c>
      <c r="C5382" t="n">
        <v>1</v>
      </c>
      <c r="D5382" t="n">
        <v>40</v>
      </c>
      <c r="E5382" t="inlineStr">
        <is>
          <t>N</t>
        </is>
      </c>
      <c r="F5382" t="n">
        <v>23</v>
      </c>
      <c r="G5382" t="n">
        <v>964</v>
      </c>
      <c r="H5382" t="n">
        <v>3</v>
      </c>
      <c r="I5382" t="n">
        <v>2</v>
      </c>
      <c r="J5382" t="n">
        <v>28</v>
      </c>
      <c r="K5382" t="n">
        <v>1</v>
      </c>
      <c r="L5382" t="n">
        <v>2</v>
      </c>
      <c r="M5382" t="n">
        <v>1</v>
      </c>
      <c r="N5382" t="n">
        <v>3</v>
      </c>
      <c r="O5382" t="n">
        <v>2</v>
      </c>
      <c r="P5382" t="n">
        <v>2</v>
      </c>
      <c r="Q5382" t="n">
        <v>7</v>
      </c>
      <c r="R5382" s="15" t="n">
        <v>132000</v>
      </c>
      <c r="S5382" s="15" t="n">
        <v>0</v>
      </c>
      <c r="T5382" s="15" t="n">
        <v>132000</v>
      </c>
      <c r="U5382" s="15" t="n">
        <v>225800</v>
      </c>
      <c r="V5382">
        <f>IFERROR(VLOOKUP(D5382,Tablas_Equivalencia!$A$3:$B$8,2,FALSE),"Sin dato")</f>
        <v/>
      </c>
      <c r="W5382">
        <f>IFERROR(VLOOKUP(L5382,Tablas_Equivalencia!$D$3:$E$9,2,FALSE),"Sin dato")</f>
        <v/>
      </c>
      <c r="X5382">
        <f>IF(I5382=1,"Varón","Mujer")</f>
        <v/>
      </c>
      <c r="Y5382">
        <f>IFERROR(VLOOKUP(M5382,Tablas_Equivalencia!$G$3:$H$6,2,FALSE),"Sin dato")</f>
        <v/>
      </c>
      <c r="Z5382">
        <f>IF(J5382&lt;=24,"18-24","25-29")</f>
        <v/>
      </c>
      <c r="AA5382">
        <f>IF(M5382&lt;&gt;1,"",IF(P5382=2,1,0))</f>
        <v/>
      </c>
      <c r="AB5382">
        <f>IF(M5382&lt;&gt;1,"",IF(O5382&gt;=2,1,0))</f>
        <v/>
      </c>
      <c r="AC5382">
        <f>IF(M5382&lt;&gt;1,"",IF(OR(Q5382=999,Q5382=""),"",IF(OR(Q5382&lt;35,Q5382&gt;48),1,0)))</f>
        <v/>
      </c>
      <c r="AD5382">
        <f>IF(COUNT(AA5382:AC5382)&lt;3,"",SUM(AA5382:AC5382))</f>
        <v/>
      </c>
      <c r="AE5382">
        <f>IF(L5382&gt;=4,2,IF(L5382&gt;=2,1,0))</f>
        <v/>
      </c>
      <c r="AF5382">
        <f>IF(L5382&gt;=5,1,0)</f>
        <v/>
      </c>
      <c r="AG5382">
        <f>AE5382+AF5382</f>
        <v/>
      </c>
      <c r="AH5382" s="15">
        <f>IF(M5382&lt;&gt;1,"",IF(OR(R5382=-9,R5382=""),"",R5382))</f>
        <v/>
      </c>
      <c r="AI5382">
        <f>IF(M5382&lt;&gt;1,"",IF(OR(Q5382=999,Q5382=""),"",Q5382))</f>
        <v/>
      </c>
    </row>
    <row r="5383">
      <c r="A5383" t="inlineStr">
        <is>
          <t>TQRMNOP129112</t>
        </is>
      </c>
      <c r="B5383" t="n">
        <v>2025</v>
      </c>
      <c r="C5383" t="n">
        <v>1</v>
      </c>
      <c r="D5383" t="n">
        <v>43</v>
      </c>
      <c r="E5383" t="inlineStr">
        <is>
          <t>N</t>
        </is>
      </c>
      <c r="F5383" t="n">
        <v>29</v>
      </c>
      <c r="G5383" t="n">
        <v>1495</v>
      </c>
      <c r="H5383" t="n">
        <v>2</v>
      </c>
      <c r="I5383" t="n">
        <v>1</v>
      </c>
      <c r="J5383" t="n">
        <v>22</v>
      </c>
      <c r="K5383" t="n">
        <v>1</v>
      </c>
      <c r="L5383" t="n">
        <v>5</v>
      </c>
      <c r="M5383" t="n">
        <v>1</v>
      </c>
      <c r="N5383" t="n">
        <v>3</v>
      </c>
      <c r="O5383" t="n">
        <v>1</v>
      </c>
      <c r="P5383" t="n">
        <v>1</v>
      </c>
      <c r="Q5383" t="n">
        <v>55</v>
      </c>
      <c r="R5383" s="15" t="n">
        <v>858000</v>
      </c>
      <c r="S5383" s="15" t="n">
        <v>0</v>
      </c>
      <c r="T5383" s="15" t="n">
        <v>858000</v>
      </c>
      <c r="U5383" s="15" t="n">
        <v>181200</v>
      </c>
      <c r="V5383">
        <f>IFERROR(VLOOKUP(D5383,Tablas_Equivalencia!$A$3:$B$8,2,FALSE),"Sin dato")</f>
        <v/>
      </c>
      <c r="W5383">
        <f>IFERROR(VLOOKUP(L5383,Tablas_Equivalencia!$D$3:$E$9,2,FALSE),"Sin dato")</f>
        <v/>
      </c>
      <c r="X5383">
        <f>IF(I5383=1,"Varón","Mujer")</f>
        <v/>
      </c>
      <c r="Y5383">
        <f>IFERROR(VLOOKUP(M5383,Tablas_Equivalencia!$G$3:$H$6,2,FALSE),"Sin dato")</f>
        <v/>
      </c>
      <c r="Z5383">
        <f>IF(J5383&lt;=24,"18-24","25-29")</f>
        <v/>
      </c>
      <c r="AA5383">
        <f>IF(M5383&lt;&gt;1,"",IF(P5383=2,1,0))</f>
        <v/>
      </c>
      <c r="AB5383">
        <f>IF(M5383&lt;&gt;1,"",IF(O5383&gt;=2,1,0))</f>
        <v/>
      </c>
      <c r="AC5383">
        <f>IF(M5383&lt;&gt;1,"",IF(OR(Q5383=999,Q5383=""),"",IF(OR(Q5383&lt;35,Q5383&gt;48),1,0)))</f>
        <v/>
      </c>
      <c r="AD5383">
        <f>IF(COUNT(AA5383:AC5383)&lt;3,"",SUM(AA5383:AC5383))</f>
        <v/>
      </c>
      <c r="AE5383">
        <f>IF(L5383&gt;=4,2,IF(L5383&gt;=2,1,0))</f>
        <v/>
      </c>
      <c r="AF5383">
        <f>IF(L5383&gt;=5,1,0)</f>
        <v/>
      </c>
      <c r="AG5383">
        <f>AE5383+AF5383</f>
        <v/>
      </c>
      <c r="AH5383" s="15">
        <f>IF(M5383&lt;&gt;1,"",IF(OR(R5383=-9,R5383=""),"",R5383))</f>
        <v/>
      </c>
      <c r="AI5383">
        <f>IF(M5383&lt;&gt;1,"",IF(OR(Q5383=999,Q5383=""),"",Q5383))</f>
        <v/>
      </c>
    </row>
    <row r="5384">
      <c r="A5384" t="inlineStr">
        <is>
          <t>TQRMNOP129128</t>
        </is>
      </c>
      <c r="B5384" t="n">
        <v>2025</v>
      </c>
      <c r="C5384" t="n">
        <v>1</v>
      </c>
      <c r="D5384" t="n">
        <v>42</v>
      </c>
      <c r="E5384" t="inlineStr">
        <is>
          <t>N</t>
        </is>
      </c>
      <c r="F5384" t="n">
        <v>25</v>
      </c>
      <c r="G5384" t="n">
        <v>2092</v>
      </c>
      <c r="H5384" t="n">
        <v>1</v>
      </c>
      <c r="I5384" t="n">
        <v>2</v>
      </c>
      <c r="J5384" t="n">
        <v>26</v>
      </c>
      <c r="K5384" t="n">
        <v>2</v>
      </c>
      <c r="L5384" t="n">
        <v>1</v>
      </c>
      <c r="M5384" t="n">
        <v>1</v>
      </c>
      <c r="N5384" t="n">
        <v>3</v>
      </c>
      <c r="O5384" t="n">
        <v>2</v>
      </c>
      <c r="P5384" t="n">
        <v>2</v>
      </c>
      <c r="Q5384" t="n">
        <v>7</v>
      </c>
      <c r="R5384" s="15" t="n">
        <v>155000</v>
      </c>
      <c r="S5384" s="15" t="n">
        <v>62000</v>
      </c>
      <c r="T5384" s="15" t="n">
        <v>217000</v>
      </c>
      <c r="U5384" s="15" t="n">
        <v>149200</v>
      </c>
      <c r="V5384">
        <f>IFERROR(VLOOKUP(D5384,Tablas_Equivalencia!$A$3:$B$8,2,FALSE),"Sin dato")</f>
        <v/>
      </c>
      <c r="W5384">
        <f>IFERROR(VLOOKUP(L5384,Tablas_Equivalencia!$D$3:$E$9,2,FALSE),"Sin dato")</f>
        <v/>
      </c>
      <c r="X5384">
        <f>IF(I5384=1,"Varón","Mujer")</f>
        <v/>
      </c>
      <c r="Y5384">
        <f>IFERROR(VLOOKUP(M5384,Tablas_Equivalencia!$G$3:$H$6,2,FALSE),"Sin dato")</f>
        <v/>
      </c>
      <c r="Z5384">
        <f>IF(J5384&lt;=24,"18-24","25-29")</f>
        <v/>
      </c>
      <c r="AA5384">
        <f>IF(M5384&lt;&gt;1,"",IF(P5384=2,1,0))</f>
        <v/>
      </c>
      <c r="AB5384">
        <f>IF(M5384&lt;&gt;1,"",IF(O5384&gt;=2,1,0))</f>
        <v/>
      </c>
      <c r="AC5384">
        <f>IF(M5384&lt;&gt;1,"",IF(OR(Q5384=999,Q5384=""),"",IF(OR(Q5384&lt;35,Q5384&gt;48),1,0)))</f>
        <v/>
      </c>
      <c r="AD5384">
        <f>IF(COUNT(AA5384:AC5384)&lt;3,"",SUM(AA5384:AC5384))</f>
        <v/>
      </c>
      <c r="AE5384">
        <f>IF(L5384&gt;=4,2,IF(L5384&gt;=2,1,0))</f>
        <v/>
      </c>
      <c r="AF5384">
        <f>IF(L5384&gt;=5,1,0)</f>
        <v/>
      </c>
      <c r="AG5384">
        <f>AE5384+AF5384</f>
        <v/>
      </c>
      <c r="AH5384" s="15">
        <f>IF(M5384&lt;&gt;1,"",IF(OR(R5384=-9,R5384=""),"",R5384))</f>
        <v/>
      </c>
      <c r="AI5384">
        <f>IF(M5384&lt;&gt;1,"",IF(OR(Q5384=999,Q5384=""),"",Q5384))</f>
        <v/>
      </c>
    </row>
    <row r="5385">
      <c r="A5385" t="inlineStr">
        <is>
          <t>TQRMNOP129144</t>
        </is>
      </c>
      <c r="B5385" t="n">
        <v>2025</v>
      </c>
      <c r="C5385" t="n">
        <v>1</v>
      </c>
      <c r="D5385" t="n">
        <v>1</v>
      </c>
      <c r="E5385" t="inlineStr">
        <is>
          <t>S</t>
        </is>
      </c>
      <c r="F5385" t="n">
        <v>33</v>
      </c>
      <c r="G5385" t="n">
        <v>449</v>
      </c>
      <c r="H5385" t="n">
        <v>1</v>
      </c>
      <c r="I5385" t="n">
        <v>2</v>
      </c>
      <c r="J5385" t="n">
        <v>18</v>
      </c>
      <c r="K5385" t="n">
        <v>1</v>
      </c>
      <c r="L5385" t="n">
        <v>4</v>
      </c>
      <c r="M5385" t="n">
        <v>1</v>
      </c>
      <c r="N5385" t="n">
        <v>2</v>
      </c>
      <c r="O5385" t="n">
        <v>2</v>
      </c>
      <c r="P5385" t="n">
        <v>2</v>
      </c>
      <c r="Q5385" t="n">
        <v>13</v>
      </c>
      <c r="R5385" s="15" t="n">
        <v>334000</v>
      </c>
      <c r="S5385" s="15" t="n">
        <v>0</v>
      </c>
      <c r="T5385" s="15" t="n">
        <v>334000</v>
      </c>
      <c r="U5385" s="15" t="n">
        <v>74800</v>
      </c>
      <c r="V5385">
        <f>IFERROR(VLOOKUP(D5385,Tablas_Equivalencia!$A$3:$B$8,2,FALSE),"Sin dato")</f>
        <v/>
      </c>
      <c r="W5385">
        <f>IFERROR(VLOOKUP(L5385,Tablas_Equivalencia!$D$3:$E$9,2,FALSE),"Sin dato")</f>
        <v/>
      </c>
      <c r="X5385">
        <f>IF(I5385=1,"Varón","Mujer")</f>
        <v/>
      </c>
      <c r="Y5385">
        <f>IFERROR(VLOOKUP(M5385,Tablas_Equivalencia!$G$3:$H$6,2,FALSE),"Sin dato")</f>
        <v/>
      </c>
      <c r="Z5385">
        <f>IF(J5385&lt;=24,"18-24","25-29")</f>
        <v/>
      </c>
      <c r="AA5385">
        <f>IF(M5385&lt;&gt;1,"",IF(P5385=2,1,0))</f>
        <v/>
      </c>
      <c r="AB5385">
        <f>IF(M5385&lt;&gt;1,"",IF(O5385&gt;=2,1,0))</f>
        <v/>
      </c>
      <c r="AC5385">
        <f>IF(M5385&lt;&gt;1,"",IF(OR(Q5385=999,Q5385=""),"",IF(OR(Q5385&lt;35,Q5385&gt;48),1,0)))</f>
        <v/>
      </c>
      <c r="AD5385">
        <f>IF(COUNT(AA5385:AC5385)&lt;3,"",SUM(AA5385:AC5385))</f>
        <v/>
      </c>
      <c r="AE5385">
        <f>IF(L5385&gt;=4,2,IF(L5385&gt;=2,1,0))</f>
        <v/>
      </c>
      <c r="AF5385">
        <f>IF(L5385&gt;=5,1,0)</f>
        <v/>
      </c>
      <c r="AG5385">
        <f>AE5385+AF5385</f>
        <v/>
      </c>
      <c r="AH5385" s="15">
        <f>IF(M5385&lt;&gt;1,"",IF(OR(R5385=-9,R5385=""),"",R5385))</f>
        <v/>
      </c>
      <c r="AI5385">
        <f>IF(M5385&lt;&gt;1,"",IF(OR(Q5385=999,Q5385=""),"",Q5385))</f>
        <v/>
      </c>
    </row>
    <row r="5386">
      <c r="A5386" t="inlineStr">
        <is>
          <t>TQRMNOP129146</t>
        </is>
      </c>
      <c r="B5386" t="n">
        <v>2025</v>
      </c>
      <c r="C5386" t="n">
        <v>1</v>
      </c>
      <c r="D5386" t="n">
        <v>1</v>
      </c>
      <c r="E5386" t="inlineStr">
        <is>
          <t>S</t>
        </is>
      </c>
      <c r="F5386" t="n">
        <v>33</v>
      </c>
      <c r="G5386" t="n">
        <v>1159</v>
      </c>
      <c r="H5386" t="n">
        <v>3</v>
      </c>
      <c r="I5386" t="n">
        <v>1</v>
      </c>
      <c r="J5386" t="n">
        <v>29</v>
      </c>
      <c r="K5386" t="n">
        <v>2</v>
      </c>
      <c r="L5386" t="n">
        <v>2</v>
      </c>
      <c r="M5386" t="n">
        <v>1</v>
      </c>
      <c r="N5386" t="n">
        <v>2</v>
      </c>
      <c r="O5386" t="n">
        <v>3</v>
      </c>
      <c r="P5386" t="n">
        <v>2</v>
      </c>
      <c r="Q5386" t="n">
        <v>25</v>
      </c>
      <c r="R5386" s="15" t="n">
        <v>477000</v>
      </c>
      <c r="S5386" s="15" t="n">
        <v>157000</v>
      </c>
      <c r="T5386" s="15" t="n">
        <v>634000</v>
      </c>
      <c r="U5386" s="15" t="n">
        <v>176600</v>
      </c>
      <c r="V5386">
        <f>IFERROR(VLOOKUP(D5386,Tablas_Equivalencia!$A$3:$B$8,2,FALSE),"Sin dato")</f>
        <v/>
      </c>
      <c r="W5386">
        <f>IFERROR(VLOOKUP(L5386,Tablas_Equivalencia!$D$3:$E$9,2,FALSE),"Sin dato")</f>
        <v/>
      </c>
      <c r="X5386">
        <f>IF(I5386=1,"Varón","Mujer")</f>
        <v/>
      </c>
      <c r="Y5386">
        <f>IFERROR(VLOOKUP(M5386,Tablas_Equivalencia!$G$3:$H$6,2,FALSE),"Sin dato")</f>
        <v/>
      </c>
      <c r="Z5386">
        <f>IF(J5386&lt;=24,"18-24","25-29")</f>
        <v/>
      </c>
      <c r="AA5386">
        <f>IF(M5386&lt;&gt;1,"",IF(P5386=2,1,0))</f>
        <v/>
      </c>
      <c r="AB5386">
        <f>IF(M5386&lt;&gt;1,"",IF(O5386&gt;=2,1,0))</f>
        <v/>
      </c>
      <c r="AC5386">
        <f>IF(M5386&lt;&gt;1,"",IF(OR(Q5386=999,Q5386=""),"",IF(OR(Q5386&lt;35,Q5386&gt;48),1,0)))</f>
        <v/>
      </c>
      <c r="AD5386">
        <f>IF(COUNT(AA5386:AC5386)&lt;3,"",SUM(AA5386:AC5386))</f>
        <v/>
      </c>
      <c r="AE5386">
        <f>IF(L5386&gt;=4,2,IF(L5386&gt;=2,1,0))</f>
        <v/>
      </c>
      <c r="AF5386">
        <f>IF(L5386&gt;=5,1,0)</f>
        <v/>
      </c>
      <c r="AG5386">
        <f>AE5386+AF5386</f>
        <v/>
      </c>
      <c r="AH5386" s="15">
        <f>IF(M5386&lt;&gt;1,"",IF(OR(R5386=-9,R5386=""),"",R5386))</f>
        <v/>
      </c>
      <c r="AI5386">
        <f>IF(M5386&lt;&gt;1,"",IF(OR(Q5386=999,Q5386=""),"",Q5386))</f>
        <v/>
      </c>
    </row>
    <row r="5387">
      <c r="A5387" t="inlineStr">
        <is>
          <t>TQRMNOP129147</t>
        </is>
      </c>
      <c r="B5387" t="n">
        <v>2025</v>
      </c>
      <c r="C5387" t="n">
        <v>1</v>
      </c>
      <c r="D5387" t="n">
        <v>43</v>
      </c>
      <c r="E5387" t="inlineStr">
        <is>
          <t>S</t>
        </is>
      </c>
      <c r="F5387" t="n">
        <v>17</v>
      </c>
      <c r="G5387" t="n">
        <v>920</v>
      </c>
      <c r="H5387" t="n">
        <v>1</v>
      </c>
      <c r="I5387" t="n">
        <v>2</v>
      </c>
      <c r="J5387" t="n">
        <v>29</v>
      </c>
      <c r="K5387" t="n">
        <v>1</v>
      </c>
      <c r="L5387" t="n">
        <v>3</v>
      </c>
      <c r="M5387" t="n">
        <v>1</v>
      </c>
      <c r="N5387" t="n">
        <v>3</v>
      </c>
      <c r="O5387" t="n">
        <v>2</v>
      </c>
      <c r="P5387" t="n">
        <v>2</v>
      </c>
      <c r="Q5387" t="n">
        <v>34</v>
      </c>
      <c r="R5387" s="15" t="n">
        <v>221000</v>
      </c>
      <c r="S5387" s="15" t="n">
        <v>0</v>
      </c>
      <c r="T5387" s="15" t="n">
        <v>221000</v>
      </c>
      <c r="U5387" s="15" t="n">
        <v>217800</v>
      </c>
      <c r="V5387">
        <f>IFERROR(VLOOKUP(D5387,Tablas_Equivalencia!$A$3:$B$8,2,FALSE),"Sin dato")</f>
        <v/>
      </c>
      <c r="W5387">
        <f>IFERROR(VLOOKUP(L5387,Tablas_Equivalencia!$D$3:$E$9,2,FALSE),"Sin dato")</f>
        <v/>
      </c>
      <c r="X5387">
        <f>IF(I5387=1,"Varón","Mujer")</f>
        <v/>
      </c>
      <c r="Y5387">
        <f>IFERROR(VLOOKUP(M5387,Tablas_Equivalencia!$G$3:$H$6,2,FALSE),"Sin dato")</f>
        <v/>
      </c>
      <c r="Z5387">
        <f>IF(J5387&lt;=24,"18-24","25-29")</f>
        <v/>
      </c>
      <c r="AA5387">
        <f>IF(M5387&lt;&gt;1,"",IF(P5387=2,1,0))</f>
        <v/>
      </c>
      <c r="AB5387">
        <f>IF(M5387&lt;&gt;1,"",IF(O5387&gt;=2,1,0))</f>
        <v/>
      </c>
      <c r="AC5387">
        <f>IF(M5387&lt;&gt;1,"",IF(OR(Q5387=999,Q5387=""),"",IF(OR(Q5387&lt;35,Q5387&gt;48),1,0)))</f>
        <v/>
      </c>
      <c r="AD5387">
        <f>IF(COUNT(AA5387:AC5387)&lt;3,"",SUM(AA5387:AC5387))</f>
        <v/>
      </c>
      <c r="AE5387">
        <f>IF(L5387&gt;=4,2,IF(L5387&gt;=2,1,0))</f>
        <v/>
      </c>
      <c r="AF5387">
        <f>IF(L5387&gt;=5,1,0)</f>
        <v/>
      </c>
      <c r="AG5387">
        <f>AE5387+AF5387</f>
        <v/>
      </c>
      <c r="AH5387" s="15">
        <f>IF(M5387&lt;&gt;1,"",IF(OR(R5387=-9,R5387=""),"",R5387))</f>
        <v/>
      </c>
      <c r="AI5387">
        <f>IF(M5387&lt;&gt;1,"",IF(OR(Q5387=999,Q5387=""),"",Q5387))</f>
        <v/>
      </c>
    </row>
    <row r="5388">
      <c r="A5388" t="inlineStr">
        <is>
          <t>TQRMNOP129151</t>
        </is>
      </c>
      <c r="B5388" t="n">
        <v>2025</v>
      </c>
      <c r="C5388" t="n">
        <v>1</v>
      </c>
      <c r="D5388" t="n">
        <v>43</v>
      </c>
      <c r="E5388" t="inlineStr">
        <is>
          <t>S</t>
        </is>
      </c>
      <c r="F5388" t="n">
        <v>36</v>
      </c>
      <c r="G5388" t="n">
        <v>1644</v>
      </c>
      <c r="H5388" t="n">
        <v>3</v>
      </c>
      <c r="I5388" t="n">
        <v>1</v>
      </c>
      <c r="J5388" t="n">
        <v>18</v>
      </c>
      <c r="K5388" t="n">
        <v>2</v>
      </c>
      <c r="L5388" t="n">
        <v>3</v>
      </c>
      <c r="M5388" t="n">
        <v>2</v>
      </c>
      <c r="R5388" s="15" t="n">
        <v>0</v>
      </c>
      <c r="S5388" s="15" t="n">
        <v>0</v>
      </c>
      <c r="T5388" s="15" t="n">
        <v>0</v>
      </c>
      <c r="U5388" s="15" t="n">
        <v>66300</v>
      </c>
      <c r="V5388">
        <f>IFERROR(VLOOKUP(D5388,Tablas_Equivalencia!$A$3:$B$8,2,FALSE),"Sin dato")</f>
        <v/>
      </c>
      <c r="W5388">
        <f>IFERROR(VLOOKUP(L5388,Tablas_Equivalencia!$D$3:$E$9,2,FALSE),"Sin dato")</f>
        <v/>
      </c>
      <c r="X5388">
        <f>IF(I5388=1,"Varón","Mujer")</f>
        <v/>
      </c>
      <c r="Y5388">
        <f>IFERROR(VLOOKUP(M5388,Tablas_Equivalencia!$G$3:$H$6,2,FALSE),"Sin dato")</f>
        <v/>
      </c>
      <c r="Z5388">
        <f>IF(J5388&lt;=24,"18-24","25-29")</f>
        <v/>
      </c>
      <c r="AA5388">
        <f>IF(M5388&lt;&gt;1,"",IF(P5388=2,1,0))</f>
        <v/>
      </c>
      <c r="AB5388">
        <f>IF(M5388&lt;&gt;1,"",IF(O5388&gt;=2,1,0))</f>
        <v/>
      </c>
      <c r="AC5388">
        <f>IF(M5388&lt;&gt;1,"",IF(OR(Q5388=999,Q5388=""),"",IF(OR(Q5388&lt;35,Q5388&gt;48),1,0)))</f>
        <v/>
      </c>
      <c r="AD5388">
        <f>IF(COUNT(AA5388:AC5388)&lt;3,"",SUM(AA5388:AC5388))</f>
        <v/>
      </c>
      <c r="AE5388">
        <f>IF(L5388&gt;=4,2,IF(L5388&gt;=2,1,0))</f>
        <v/>
      </c>
      <c r="AF5388">
        <f>IF(L5388&gt;=5,1,0)</f>
        <v/>
      </c>
      <c r="AG5388">
        <f>AE5388+AF5388</f>
        <v/>
      </c>
      <c r="AH5388" s="15">
        <f>IF(M5388&lt;&gt;1,"",IF(OR(R5388=-9,R5388=""),"",R5388))</f>
        <v/>
      </c>
      <c r="AI5388">
        <f>IF(M5388&lt;&gt;1,"",IF(OR(Q5388=999,Q5388=""),"",Q5388))</f>
        <v/>
      </c>
    </row>
    <row r="5389">
      <c r="A5389" t="inlineStr">
        <is>
          <t>TQRMNOP129152</t>
        </is>
      </c>
      <c r="B5389" t="n">
        <v>2025</v>
      </c>
      <c r="C5389" t="n">
        <v>1</v>
      </c>
      <c r="D5389" t="n">
        <v>40</v>
      </c>
      <c r="E5389" t="inlineStr">
        <is>
          <t>S</t>
        </is>
      </c>
      <c r="F5389" t="n">
        <v>7</v>
      </c>
      <c r="G5389" t="n">
        <v>1457</v>
      </c>
      <c r="H5389" t="n">
        <v>10</v>
      </c>
      <c r="I5389" t="n">
        <v>1</v>
      </c>
      <c r="J5389" t="n">
        <v>24</v>
      </c>
      <c r="K5389" t="n">
        <v>1</v>
      </c>
      <c r="L5389" t="n">
        <v>5</v>
      </c>
      <c r="M5389" t="n">
        <v>3</v>
      </c>
      <c r="R5389" s="15" t="n">
        <v>0</v>
      </c>
      <c r="S5389" s="15" t="n">
        <v>0</v>
      </c>
      <c r="T5389" s="15" t="n">
        <v>0</v>
      </c>
      <c r="U5389" s="15" t="n">
        <v>122400</v>
      </c>
      <c r="V5389">
        <f>IFERROR(VLOOKUP(D5389,Tablas_Equivalencia!$A$3:$B$8,2,FALSE),"Sin dato")</f>
        <v/>
      </c>
      <c r="W5389">
        <f>IFERROR(VLOOKUP(L5389,Tablas_Equivalencia!$D$3:$E$9,2,FALSE),"Sin dato")</f>
        <v/>
      </c>
      <c r="X5389">
        <f>IF(I5389=1,"Varón","Mujer")</f>
        <v/>
      </c>
      <c r="Y5389">
        <f>IFERROR(VLOOKUP(M5389,Tablas_Equivalencia!$G$3:$H$6,2,FALSE),"Sin dato")</f>
        <v/>
      </c>
      <c r="Z5389">
        <f>IF(J5389&lt;=24,"18-24","25-29")</f>
        <v/>
      </c>
      <c r="AA5389">
        <f>IF(M5389&lt;&gt;1,"",IF(P5389=2,1,0))</f>
        <v/>
      </c>
      <c r="AB5389">
        <f>IF(M5389&lt;&gt;1,"",IF(O5389&gt;=2,1,0))</f>
        <v/>
      </c>
      <c r="AC5389">
        <f>IF(M5389&lt;&gt;1,"",IF(OR(Q5389=999,Q5389=""),"",IF(OR(Q5389&lt;35,Q5389&gt;48),1,0)))</f>
        <v/>
      </c>
      <c r="AD5389">
        <f>IF(COUNT(AA5389:AC5389)&lt;3,"",SUM(AA5389:AC5389))</f>
        <v/>
      </c>
      <c r="AE5389">
        <f>IF(L5389&gt;=4,2,IF(L5389&gt;=2,1,0))</f>
        <v/>
      </c>
      <c r="AF5389">
        <f>IF(L5389&gt;=5,1,0)</f>
        <v/>
      </c>
      <c r="AG5389">
        <f>AE5389+AF5389</f>
        <v/>
      </c>
      <c r="AH5389" s="15">
        <f>IF(M5389&lt;&gt;1,"",IF(OR(R5389=-9,R5389=""),"",R5389))</f>
        <v/>
      </c>
      <c r="AI5389">
        <f>IF(M5389&lt;&gt;1,"",IF(OR(Q5389=999,Q5389=""),"",Q5389))</f>
        <v/>
      </c>
    </row>
    <row r="5390">
      <c r="A5390" t="inlineStr">
        <is>
          <t>TQRMNOP129155</t>
        </is>
      </c>
      <c r="B5390" t="n">
        <v>2025</v>
      </c>
      <c r="C5390" t="n">
        <v>1</v>
      </c>
      <c r="D5390" t="n">
        <v>44</v>
      </c>
      <c r="E5390" t="inlineStr">
        <is>
          <t>N</t>
        </is>
      </c>
      <c r="F5390" t="n">
        <v>14</v>
      </c>
      <c r="G5390" t="n">
        <v>1230</v>
      </c>
      <c r="H5390" t="n">
        <v>1</v>
      </c>
      <c r="I5390" t="n">
        <v>1</v>
      </c>
      <c r="J5390" t="n">
        <v>21</v>
      </c>
      <c r="K5390" t="n">
        <v>1</v>
      </c>
      <c r="L5390" t="n">
        <v>5</v>
      </c>
      <c r="M5390" t="n">
        <v>2</v>
      </c>
      <c r="R5390" s="15" t="n">
        <v>0</v>
      </c>
      <c r="S5390" s="15" t="n">
        <v>0</v>
      </c>
      <c r="T5390" s="15" t="n">
        <v>0</v>
      </c>
      <c r="U5390" s="15" t="n">
        <v>123800</v>
      </c>
      <c r="V5390">
        <f>IFERROR(VLOOKUP(D5390,Tablas_Equivalencia!$A$3:$B$8,2,FALSE),"Sin dato")</f>
        <v/>
      </c>
      <c r="W5390">
        <f>IFERROR(VLOOKUP(L5390,Tablas_Equivalencia!$D$3:$E$9,2,FALSE),"Sin dato")</f>
        <v/>
      </c>
      <c r="X5390">
        <f>IF(I5390=1,"Varón","Mujer")</f>
        <v/>
      </c>
      <c r="Y5390">
        <f>IFERROR(VLOOKUP(M5390,Tablas_Equivalencia!$G$3:$H$6,2,FALSE),"Sin dato")</f>
        <v/>
      </c>
      <c r="Z5390">
        <f>IF(J5390&lt;=24,"18-24","25-29")</f>
        <v/>
      </c>
      <c r="AA5390">
        <f>IF(M5390&lt;&gt;1,"",IF(P5390=2,1,0))</f>
        <v/>
      </c>
      <c r="AB5390">
        <f>IF(M5390&lt;&gt;1,"",IF(O5390&gt;=2,1,0))</f>
        <v/>
      </c>
      <c r="AC5390">
        <f>IF(M5390&lt;&gt;1,"",IF(OR(Q5390=999,Q5390=""),"",IF(OR(Q5390&lt;35,Q5390&gt;48),1,0)))</f>
        <v/>
      </c>
      <c r="AD5390">
        <f>IF(COUNT(AA5390:AC5390)&lt;3,"",SUM(AA5390:AC5390))</f>
        <v/>
      </c>
      <c r="AE5390">
        <f>IF(L5390&gt;=4,2,IF(L5390&gt;=2,1,0))</f>
        <v/>
      </c>
      <c r="AF5390">
        <f>IF(L5390&gt;=5,1,0)</f>
        <v/>
      </c>
      <c r="AG5390">
        <f>AE5390+AF5390</f>
        <v/>
      </c>
      <c r="AH5390" s="15">
        <f>IF(M5390&lt;&gt;1,"",IF(OR(R5390=-9,R5390=""),"",R5390))</f>
        <v/>
      </c>
      <c r="AI5390">
        <f>IF(M5390&lt;&gt;1,"",IF(OR(Q5390=999,Q5390=""),"",Q5390))</f>
        <v/>
      </c>
    </row>
    <row r="5391">
      <c r="A5391" t="inlineStr">
        <is>
          <t>TQRMNOP129159</t>
        </is>
      </c>
      <c r="B5391" t="n">
        <v>2025</v>
      </c>
      <c r="C5391" t="n">
        <v>1</v>
      </c>
      <c r="D5391" t="n">
        <v>43</v>
      </c>
      <c r="E5391" t="inlineStr">
        <is>
          <t>S</t>
        </is>
      </c>
      <c r="F5391" t="n">
        <v>30</v>
      </c>
      <c r="G5391" t="n">
        <v>1316</v>
      </c>
      <c r="H5391" t="n">
        <v>10</v>
      </c>
      <c r="I5391" t="n">
        <v>1</v>
      </c>
      <c r="J5391" t="n">
        <v>27</v>
      </c>
      <c r="K5391" t="n">
        <v>2</v>
      </c>
      <c r="L5391" t="n">
        <v>4</v>
      </c>
      <c r="M5391" t="n">
        <v>1</v>
      </c>
      <c r="N5391" t="n">
        <v>3</v>
      </c>
      <c r="O5391" t="n">
        <v>2</v>
      </c>
      <c r="P5391" t="n">
        <v>2</v>
      </c>
      <c r="Q5391" t="n">
        <v>28</v>
      </c>
      <c r="R5391" s="15" t="n">
        <v>-9</v>
      </c>
      <c r="S5391" s="15" t="n">
        <v>0</v>
      </c>
      <c r="T5391" s="15" t="n">
        <v>0</v>
      </c>
      <c r="U5391" s="15" t="n">
        <v>135700</v>
      </c>
      <c r="V5391">
        <f>IFERROR(VLOOKUP(D5391,Tablas_Equivalencia!$A$3:$B$8,2,FALSE),"Sin dato")</f>
        <v/>
      </c>
      <c r="W5391">
        <f>IFERROR(VLOOKUP(L5391,Tablas_Equivalencia!$D$3:$E$9,2,FALSE),"Sin dato")</f>
        <v/>
      </c>
      <c r="X5391">
        <f>IF(I5391=1,"Varón","Mujer")</f>
        <v/>
      </c>
      <c r="Y5391">
        <f>IFERROR(VLOOKUP(M5391,Tablas_Equivalencia!$G$3:$H$6,2,FALSE),"Sin dato")</f>
        <v/>
      </c>
      <c r="Z5391">
        <f>IF(J5391&lt;=24,"18-24","25-29")</f>
        <v/>
      </c>
      <c r="AA5391">
        <f>IF(M5391&lt;&gt;1,"",IF(P5391=2,1,0))</f>
        <v/>
      </c>
      <c r="AB5391">
        <f>IF(M5391&lt;&gt;1,"",IF(O5391&gt;=2,1,0))</f>
        <v/>
      </c>
      <c r="AC5391">
        <f>IF(M5391&lt;&gt;1,"",IF(OR(Q5391=999,Q5391=""),"",IF(OR(Q5391&lt;35,Q5391&gt;48),1,0)))</f>
        <v/>
      </c>
      <c r="AD5391">
        <f>IF(COUNT(AA5391:AC5391)&lt;3,"",SUM(AA5391:AC5391))</f>
        <v/>
      </c>
      <c r="AE5391">
        <f>IF(L5391&gt;=4,2,IF(L5391&gt;=2,1,0))</f>
        <v/>
      </c>
      <c r="AF5391">
        <f>IF(L5391&gt;=5,1,0)</f>
        <v/>
      </c>
      <c r="AG5391">
        <f>AE5391+AF5391</f>
        <v/>
      </c>
      <c r="AH5391" s="15">
        <f>IF(M5391&lt;&gt;1,"",IF(OR(R5391=-9,R5391=""),"",R5391))</f>
        <v/>
      </c>
      <c r="AI5391">
        <f>IF(M5391&lt;&gt;1,"",IF(OR(Q5391=999,Q5391=""),"",Q5391))</f>
        <v/>
      </c>
    </row>
    <row r="5392">
      <c r="A5392" t="inlineStr">
        <is>
          <t>TQRMNOP129161</t>
        </is>
      </c>
      <c r="B5392" t="n">
        <v>2025</v>
      </c>
      <c r="C5392" t="n">
        <v>1</v>
      </c>
      <c r="D5392" t="n">
        <v>42</v>
      </c>
      <c r="E5392" t="inlineStr">
        <is>
          <t>S</t>
        </is>
      </c>
      <c r="F5392" t="n">
        <v>10</v>
      </c>
      <c r="G5392" t="n">
        <v>1258</v>
      </c>
      <c r="H5392" t="n">
        <v>1</v>
      </c>
      <c r="I5392" t="n">
        <v>2</v>
      </c>
      <c r="J5392" t="n">
        <v>27</v>
      </c>
      <c r="K5392" t="n">
        <v>2</v>
      </c>
      <c r="L5392" t="n">
        <v>4</v>
      </c>
      <c r="M5392" t="n">
        <v>3</v>
      </c>
      <c r="R5392" s="15" t="n">
        <v>0</v>
      </c>
      <c r="S5392" s="15" t="n">
        <v>0</v>
      </c>
      <c r="T5392" s="15" t="n">
        <v>0</v>
      </c>
      <c r="U5392" s="15" t="n">
        <v>218800</v>
      </c>
      <c r="V5392">
        <f>IFERROR(VLOOKUP(D5392,Tablas_Equivalencia!$A$3:$B$8,2,FALSE),"Sin dato")</f>
        <v/>
      </c>
      <c r="W5392">
        <f>IFERROR(VLOOKUP(L5392,Tablas_Equivalencia!$D$3:$E$9,2,FALSE),"Sin dato")</f>
        <v/>
      </c>
      <c r="X5392">
        <f>IF(I5392=1,"Varón","Mujer")</f>
        <v/>
      </c>
      <c r="Y5392">
        <f>IFERROR(VLOOKUP(M5392,Tablas_Equivalencia!$G$3:$H$6,2,FALSE),"Sin dato")</f>
        <v/>
      </c>
      <c r="Z5392">
        <f>IF(J5392&lt;=24,"18-24","25-29")</f>
        <v/>
      </c>
      <c r="AA5392">
        <f>IF(M5392&lt;&gt;1,"",IF(P5392=2,1,0))</f>
        <v/>
      </c>
      <c r="AB5392">
        <f>IF(M5392&lt;&gt;1,"",IF(O5392&gt;=2,1,0))</f>
        <v/>
      </c>
      <c r="AC5392">
        <f>IF(M5392&lt;&gt;1,"",IF(OR(Q5392=999,Q5392=""),"",IF(OR(Q5392&lt;35,Q5392&gt;48),1,0)))</f>
        <v/>
      </c>
      <c r="AD5392">
        <f>IF(COUNT(AA5392:AC5392)&lt;3,"",SUM(AA5392:AC5392))</f>
        <v/>
      </c>
      <c r="AE5392">
        <f>IF(L5392&gt;=4,2,IF(L5392&gt;=2,1,0))</f>
        <v/>
      </c>
      <c r="AF5392">
        <f>IF(L5392&gt;=5,1,0)</f>
        <v/>
      </c>
      <c r="AG5392">
        <f>AE5392+AF5392</f>
        <v/>
      </c>
      <c r="AH5392" s="15">
        <f>IF(M5392&lt;&gt;1,"",IF(OR(R5392=-9,R5392=""),"",R5392))</f>
        <v/>
      </c>
      <c r="AI5392">
        <f>IF(M5392&lt;&gt;1,"",IF(OR(Q5392=999,Q5392=""),"",Q5392))</f>
        <v/>
      </c>
    </row>
    <row r="5393">
      <c r="A5393" t="inlineStr">
        <is>
          <t>TQRMNOP129163</t>
        </is>
      </c>
      <c r="B5393" t="n">
        <v>2025</v>
      </c>
      <c r="C5393" t="n">
        <v>1</v>
      </c>
      <c r="D5393" t="n">
        <v>1</v>
      </c>
      <c r="E5393" t="inlineStr">
        <is>
          <t>S</t>
        </is>
      </c>
      <c r="F5393" t="n">
        <v>32</v>
      </c>
      <c r="G5393" t="n">
        <v>804</v>
      </c>
      <c r="H5393" t="n">
        <v>3</v>
      </c>
      <c r="I5393" t="n">
        <v>1</v>
      </c>
      <c r="J5393" t="n">
        <v>27</v>
      </c>
      <c r="K5393" t="n">
        <v>1</v>
      </c>
      <c r="L5393" t="n">
        <v>6</v>
      </c>
      <c r="M5393" t="n">
        <v>1</v>
      </c>
      <c r="N5393" t="n">
        <v>3</v>
      </c>
      <c r="O5393" t="n">
        <v>3</v>
      </c>
      <c r="P5393" t="n">
        <v>1</v>
      </c>
      <c r="Q5393" t="n">
        <v>38</v>
      </c>
      <c r="R5393" s="15" t="n">
        <v>950000</v>
      </c>
      <c r="S5393" s="15" t="n">
        <v>0</v>
      </c>
      <c r="T5393" s="15" t="n">
        <v>950000</v>
      </c>
      <c r="U5393" s="15" t="n">
        <v>130900</v>
      </c>
      <c r="V5393">
        <f>IFERROR(VLOOKUP(D5393,Tablas_Equivalencia!$A$3:$B$8,2,FALSE),"Sin dato")</f>
        <v/>
      </c>
      <c r="W5393">
        <f>IFERROR(VLOOKUP(L5393,Tablas_Equivalencia!$D$3:$E$9,2,FALSE),"Sin dato")</f>
        <v/>
      </c>
      <c r="X5393">
        <f>IF(I5393=1,"Varón","Mujer")</f>
        <v/>
      </c>
      <c r="Y5393">
        <f>IFERROR(VLOOKUP(M5393,Tablas_Equivalencia!$G$3:$H$6,2,FALSE),"Sin dato")</f>
        <v/>
      </c>
      <c r="Z5393">
        <f>IF(J5393&lt;=24,"18-24","25-29")</f>
        <v/>
      </c>
      <c r="AA5393">
        <f>IF(M5393&lt;&gt;1,"",IF(P5393=2,1,0))</f>
        <v/>
      </c>
      <c r="AB5393">
        <f>IF(M5393&lt;&gt;1,"",IF(O5393&gt;=2,1,0))</f>
        <v/>
      </c>
      <c r="AC5393">
        <f>IF(M5393&lt;&gt;1,"",IF(OR(Q5393=999,Q5393=""),"",IF(OR(Q5393&lt;35,Q5393&gt;48),1,0)))</f>
        <v/>
      </c>
      <c r="AD5393">
        <f>IF(COUNT(AA5393:AC5393)&lt;3,"",SUM(AA5393:AC5393))</f>
        <v/>
      </c>
      <c r="AE5393">
        <f>IF(L5393&gt;=4,2,IF(L5393&gt;=2,1,0))</f>
        <v/>
      </c>
      <c r="AF5393">
        <f>IF(L5393&gt;=5,1,0)</f>
        <v/>
      </c>
      <c r="AG5393">
        <f>AE5393+AF5393</f>
        <v/>
      </c>
      <c r="AH5393" s="15">
        <f>IF(M5393&lt;&gt;1,"",IF(OR(R5393=-9,R5393=""),"",R5393))</f>
        <v/>
      </c>
      <c r="AI5393">
        <f>IF(M5393&lt;&gt;1,"",IF(OR(Q5393=999,Q5393=""),"",Q5393))</f>
        <v/>
      </c>
    </row>
    <row r="5394">
      <c r="A5394" t="inlineStr">
        <is>
          <t>TQRMNOP129166</t>
        </is>
      </c>
      <c r="B5394" t="n">
        <v>2025</v>
      </c>
      <c r="C5394" t="n">
        <v>1</v>
      </c>
      <c r="D5394" t="n">
        <v>1</v>
      </c>
      <c r="E5394" t="inlineStr">
        <is>
          <t>S</t>
        </is>
      </c>
      <c r="F5394" t="n">
        <v>33</v>
      </c>
      <c r="G5394" t="n">
        <v>1175</v>
      </c>
      <c r="H5394" t="n">
        <v>3</v>
      </c>
      <c r="I5394" t="n">
        <v>1</v>
      </c>
      <c r="J5394" t="n">
        <v>29</v>
      </c>
      <c r="K5394" t="n">
        <v>2</v>
      </c>
      <c r="L5394" t="n">
        <v>4</v>
      </c>
      <c r="M5394" t="n">
        <v>1</v>
      </c>
      <c r="N5394" t="n">
        <v>2</v>
      </c>
      <c r="O5394" t="n">
        <v>2</v>
      </c>
      <c r="P5394" t="n">
        <v>2</v>
      </c>
      <c r="Q5394" t="n">
        <v>49</v>
      </c>
      <c r="R5394" s="15" t="n">
        <v>935000</v>
      </c>
      <c r="S5394" s="15" t="n">
        <v>0</v>
      </c>
      <c r="T5394" s="15" t="n">
        <v>935000</v>
      </c>
      <c r="U5394" s="15" t="n">
        <v>140000</v>
      </c>
      <c r="V5394">
        <f>IFERROR(VLOOKUP(D5394,Tablas_Equivalencia!$A$3:$B$8,2,FALSE),"Sin dato")</f>
        <v/>
      </c>
      <c r="W5394">
        <f>IFERROR(VLOOKUP(L5394,Tablas_Equivalencia!$D$3:$E$9,2,FALSE),"Sin dato")</f>
        <v/>
      </c>
      <c r="X5394">
        <f>IF(I5394=1,"Varón","Mujer")</f>
        <v/>
      </c>
      <c r="Y5394">
        <f>IFERROR(VLOOKUP(M5394,Tablas_Equivalencia!$G$3:$H$6,2,FALSE),"Sin dato")</f>
        <v/>
      </c>
      <c r="Z5394">
        <f>IF(J5394&lt;=24,"18-24","25-29")</f>
        <v/>
      </c>
      <c r="AA5394">
        <f>IF(M5394&lt;&gt;1,"",IF(P5394=2,1,0))</f>
        <v/>
      </c>
      <c r="AB5394">
        <f>IF(M5394&lt;&gt;1,"",IF(O5394&gt;=2,1,0))</f>
        <v/>
      </c>
      <c r="AC5394">
        <f>IF(M5394&lt;&gt;1,"",IF(OR(Q5394=999,Q5394=""),"",IF(OR(Q5394&lt;35,Q5394&gt;48),1,0)))</f>
        <v/>
      </c>
      <c r="AD5394">
        <f>IF(COUNT(AA5394:AC5394)&lt;3,"",SUM(AA5394:AC5394))</f>
        <v/>
      </c>
      <c r="AE5394">
        <f>IF(L5394&gt;=4,2,IF(L5394&gt;=2,1,0))</f>
        <v/>
      </c>
      <c r="AF5394">
        <f>IF(L5394&gt;=5,1,0)</f>
        <v/>
      </c>
      <c r="AG5394">
        <f>AE5394+AF5394</f>
        <v/>
      </c>
      <c r="AH5394" s="15">
        <f>IF(M5394&lt;&gt;1,"",IF(OR(R5394=-9,R5394=""),"",R5394))</f>
        <v/>
      </c>
      <c r="AI5394">
        <f>IF(M5394&lt;&gt;1,"",IF(OR(Q5394=999,Q5394=""),"",Q5394))</f>
        <v/>
      </c>
    </row>
    <row r="5395">
      <c r="A5395" t="inlineStr">
        <is>
          <t>TQRMNOP129167</t>
        </is>
      </c>
      <c r="B5395" t="n">
        <v>2025</v>
      </c>
      <c r="C5395" t="n">
        <v>1</v>
      </c>
      <c r="D5395" t="n">
        <v>42</v>
      </c>
      <c r="E5395" t="inlineStr">
        <is>
          <t>N</t>
        </is>
      </c>
      <c r="F5395" t="n">
        <v>27</v>
      </c>
      <c r="G5395" t="n">
        <v>628</v>
      </c>
      <c r="H5395" t="n">
        <v>3</v>
      </c>
      <c r="I5395" t="n">
        <v>2</v>
      </c>
      <c r="J5395" t="n">
        <v>28</v>
      </c>
      <c r="K5395" t="n">
        <v>1</v>
      </c>
      <c r="L5395" t="n">
        <v>5</v>
      </c>
      <c r="M5395" t="n">
        <v>1</v>
      </c>
      <c r="N5395" t="n">
        <v>3</v>
      </c>
      <c r="O5395" t="n">
        <v>2</v>
      </c>
      <c r="P5395" t="n">
        <v>2</v>
      </c>
      <c r="Q5395" t="n">
        <v>33</v>
      </c>
      <c r="R5395" s="15" t="n">
        <v>558000</v>
      </c>
      <c r="S5395" s="15" t="n">
        <v>0</v>
      </c>
      <c r="T5395" s="15" t="n">
        <v>558000</v>
      </c>
      <c r="U5395" s="15" t="n">
        <v>262600</v>
      </c>
      <c r="V5395">
        <f>IFERROR(VLOOKUP(D5395,Tablas_Equivalencia!$A$3:$B$8,2,FALSE),"Sin dato")</f>
        <v/>
      </c>
      <c r="W5395">
        <f>IFERROR(VLOOKUP(L5395,Tablas_Equivalencia!$D$3:$E$9,2,FALSE),"Sin dato")</f>
        <v/>
      </c>
      <c r="X5395">
        <f>IF(I5395=1,"Varón","Mujer")</f>
        <v/>
      </c>
      <c r="Y5395">
        <f>IFERROR(VLOOKUP(M5395,Tablas_Equivalencia!$G$3:$H$6,2,FALSE),"Sin dato")</f>
        <v/>
      </c>
      <c r="Z5395">
        <f>IF(J5395&lt;=24,"18-24","25-29")</f>
        <v/>
      </c>
      <c r="AA5395">
        <f>IF(M5395&lt;&gt;1,"",IF(P5395=2,1,0))</f>
        <v/>
      </c>
      <c r="AB5395">
        <f>IF(M5395&lt;&gt;1,"",IF(O5395&gt;=2,1,0))</f>
        <v/>
      </c>
      <c r="AC5395">
        <f>IF(M5395&lt;&gt;1,"",IF(OR(Q5395=999,Q5395=""),"",IF(OR(Q5395&lt;35,Q5395&gt;48),1,0)))</f>
        <v/>
      </c>
      <c r="AD5395">
        <f>IF(COUNT(AA5395:AC5395)&lt;3,"",SUM(AA5395:AC5395))</f>
        <v/>
      </c>
      <c r="AE5395">
        <f>IF(L5395&gt;=4,2,IF(L5395&gt;=2,1,0))</f>
        <v/>
      </c>
      <c r="AF5395">
        <f>IF(L5395&gt;=5,1,0)</f>
        <v/>
      </c>
      <c r="AG5395">
        <f>AE5395+AF5395</f>
        <v/>
      </c>
      <c r="AH5395" s="15">
        <f>IF(M5395&lt;&gt;1,"",IF(OR(R5395=-9,R5395=""),"",R5395))</f>
        <v/>
      </c>
      <c r="AI5395">
        <f>IF(M5395&lt;&gt;1,"",IF(OR(Q5395=999,Q5395=""),"",Q5395))</f>
        <v/>
      </c>
    </row>
    <row r="5396">
      <c r="A5396" t="inlineStr">
        <is>
          <t>TQRMNOP129176</t>
        </is>
      </c>
      <c r="B5396" t="n">
        <v>2025</v>
      </c>
      <c r="C5396" t="n">
        <v>1</v>
      </c>
      <c r="D5396" t="n">
        <v>40</v>
      </c>
      <c r="E5396" t="inlineStr">
        <is>
          <t>N</t>
        </is>
      </c>
      <c r="F5396" t="n">
        <v>22</v>
      </c>
      <c r="G5396" t="n">
        <v>1010</v>
      </c>
      <c r="H5396" t="n">
        <v>1</v>
      </c>
      <c r="I5396" t="n">
        <v>2</v>
      </c>
      <c r="J5396" t="n">
        <v>18</v>
      </c>
      <c r="K5396" t="n">
        <v>2</v>
      </c>
      <c r="L5396" t="n">
        <v>3</v>
      </c>
      <c r="M5396" t="n">
        <v>3</v>
      </c>
      <c r="R5396" s="15" t="n">
        <v>0</v>
      </c>
      <c r="S5396" s="15" t="n">
        <v>0</v>
      </c>
      <c r="T5396" s="15" t="n">
        <v>0</v>
      </c>
      <c r="U5396" s="15" t="n">
        <v>132900</v>
      </c>
      <c r="V5396">
        <f>IFERROR(VLOOKUP(D5396,Tablas_Equivalencia!$A$3:$B$8,2,FALSE),"Sin dato")</f>
        <v/>
      </c>
      <c r="W5396">
        <f>IFERROR(VLOOKUP(L5396,Tablas_Equivalencia!$D$3:$E$9,2,FALSE),"Sin dato")</f>
        <v/>
      </c>
      <c r="X5396">
        <f>IF(I5396=1,"Varón","Mujer")</f>
        <v/>
      </c>
      <c r="Y5396">
        <f>IFERROR(VLOOKUP(M5396,Tablas_Equivalencia!$G$3:$H$6,2,FALSE),"Sin dato")</f>
        <v/>
      </c>
      <c r="Z5396">
        <f>IF(J5396&lt;=24,"18-24","25-29")</f>
        <v/>
      </c>
      <c r="AA5396">
        <f>IF(M5396&lt;&gt;1,"",IF(P5396=2,1,0))</f>
        <v/>
      </c>
      <c r="AB5396">
        <f>IF(M5396&lt;&gt;1,"",IF(O5396&gt;=2,1,0))</f>
        <v/>
      </c>
      <c r="AC5396">
        <f>IF(M5396&lt;&gt;1,"",IF(OR(Q5396=999,Q5396=""),"",IF(OR(Q5396&lt;35,Q5396&gt;48),1,0)))</f>
        <v/>
      </c>
      <c r="AD5396">
        <f>IF(COUNT(AA5396:AC5396)&lt;3,"",SUM(AA5396:AC5396))</f>
        <v/>
      </c>
      <c r="AE5396">
        <f>IF(L5396&gt;=4,2,IF(L5396&gt;=2,1,0))</f>
        <v/>
      </c>
      <c r="AF5396">
        <f>IF(L5396&gt;=5,1,0)</f>
        <v/>
      </c>
      <c r="AG5396">
        <f>AE5396+AF5396</f>
        <v/>
      </c>
      <c r="AH5396" s="15">
        <f>IF(M5396&lt;&gt;1,"",IF(OR(R5396=-9,R5396=""),"",R5396))</f>
        <v/>
      </c>
      <c r="AI5396">
        <f>IF(M5396&lt;&gt;1,"",IF(OR(Q5396=999,Q5396=""),"",Q5396))</f>
        <v/>
      </c>
    </row>
    <row r="5397">
      <c r="A5397" t="inlineStr">
        <is>
          <t>TQRMNOP129187</t>
        </is>
      </c>
      <c r="B5397" t="n">
        <v>2025</v>
      </c>
      <c r="C5397" t="n">
        <v>1</v>
      </c>
      <c r="D5397" t="n">
        <v>43</v>
      </c>
      <c r="E5397" t="inlineStr">
        <is>
          <t>S</t>
        </is>
      </c>
      <c r="F5397" t="n">
        <v>20</v>
      </c>
      <c r="G5397" t="n">
        <v>1517</v>
      </c>
      <c r="H5397" t="n">
        <v>10</v>
      </c>
      <c r="I5397" t="n">
        <v>1</v>
      </c>
      <c r="J5397" t="n">
        <v>26</v>
      </c>
      <c r="K5397" t="n">
        <v>1</v>
      </c>
      <c r="L5397" t="n">
        <v>5</v>
      </c>
      <c r="M5397" t="n">
        <v>2</v>
      </c>
      <c r="R5397" s="15" t="n">
        <v>0</v>
      </c>
      <c r="S5397" s="15" t="n">
        <v>0</v>
      </c>
      <c r="T5397" s="15" t="n">
        <v>0</v>
      </c>
      <c r="U5397" s="15" t="n">
        <v>108800</v>
      </c>
      <c r="V5397">
        <f>IFERROR(VLOOKUP(D5397,Tablas_Equivalencia!$A$3:$B$8,2,FALSE),"Sin dato")</f>
        <v/>
      </c>
      <c r="W5397">
        <f>IFERROR(VLOOKUP(L5397,Tablas_Equivalencia!$D$3:$E$9,2,FALSE),"Sin dato")</f>
        <v/>
      </c>
      <c r="X5397">
        <f>IF(I5397=1,"Varón","Mujer")</f>
        <v/>
      </c>
      <c r="Y5397">
        <f>IFERROR(VLOOKUP(M5397,Tablas_Equivalencia!$G$3:$H$6,2,FALSE),"Sin dato")</f>
        <v/>
      </c>
      <c r="Z5397">
        <f>IF(J5397&lt;=24,"18-24","25-29")</f>
        <v/>
      </c>
      <c r="AA5397">
        <f>IF(M5397&lt;&gt;1,"",IF(P5397=2,1,0))</f>
        <v/>
      </c>
      <c r="AB5397">
        <f>IF(M5397&lt;&gt;1,"",IF(O5397&gt;=2,1,0))</f>
        <v/>
      </c>
      <c r="AC5397">
        <f>IF(M5397&lt;&gt;1,"",IF(OR(Q5397=999,Q5397=""),"",IF(OR(Q5397&lt;35,Q5397&gt;48),1,0)))</f>
        <v/>
      </c>
      <c r="AD5397">
        <f>IF(COUNT(AA5397:AC5397)&lt;3,"",SUM(AA5397:AC5397))</f>
        <v/>
      </c>
      <c r="AE5397">
        <f>IF(L5397&gt;=4,2,IF(L5397&gt;=2,1,0))</f>
        <v/>
      </c>
      <c r="AF5397">
        <f>IF(L5397&gt;=5,1,0)</f>
        <v/>
      </c>
      <c r="AG5397">
        <f>AE5397+AF5397</f>
        <v/>
      </c>
      <c r="AH5397" s="15">
        <f>IF(M5397&lt;&gt;1,"",IF(OR(R5397=-9,R5397=""),"",R5397))</f>
        <v/>
      </c>
      <c r="AI5397">
        <f>IF(M5397&lt;&gt;1,"",IF(OR(Q5397=999,Q5397=""),"",Q5397))</f>
        <v/>
      </c>
    </row>
    <row r="5398">
      <c r="A5398" t="inlineStr">
        <is>
          <t>TQRMNOP129195</t>
        </is>
      </c>
      <c r="B5398" t="n">
        <v>2025</v>
      </c>
      <c r="C5398" t="n">
        <v>1</v>
      </c>
      <c r="D5398" t="n">
        <v>42</v>
      </c>
      <c r="E5398" t="inlineStr">
        <is>
          <t>N</t>
        </is>
      </c>
      <c r="F5398" t="n">
        <v>27</v>
      </c>
      <c r="G5398" t="n">
        <v>1209</v>
      </c>
      <c r="H5398" t="n">
        <v>1</v>
      </c>
      <c r="I5398" t="n">
        <v>1</v>
      </c>
      <c r="J5398" t="n">
        <v>25</v>
      </c>
      <c r="K5398" t="n">
        <v>2</v>
      </c>
      <c r="L5398" t="n">
        <v>3</v>
      </c>
      <c r="M5398" t="n">
        <v>1</v>
      </c>
      <c r="N5398" t="n">
        <v>2</v>
      </c>
      <c r="O5398" t="n">
        <v>2</v>
      </c>
      <c r="P5398" t="n">
        <v>2</v>
      </c>
      <c r="Q5398" t="n">
        <v>23</v>
      </c>
      <c r="R5398" s="15" t="n">
        <v>469000</v>
      </c>
      <c r="S5398" s="15" t="n">
        <v>0</v>
      </c>
      <c r="T5398" s="15" t="n">
        <v>469000</v>
      </c>
      <c r="U5398" s="15" t="n">
        <v>131200</v>
      </c>
      <c r="V5398">
        <f>IFERROR(VLOOKUP(D5398,Tablas_Equivalencia!$A$3:$B$8,2,FALSE),"Sin dato")</f>
        <v/>
      </c>
      <c r="W5398">
        <f>IFERROR(VLOOKUP(L5398,Tablas_Equivalencia!$D$3:$E$9,2,FALSE),"Sin dato")</f>
        <v/>
      </c>
      <c r="X5398">
        <f>IF(I5398=1,"Varón","Mujer")</f>
        <v/>
      </c>
      <c r="Y5398">
        <f>IFERROR(VLOOKUP(M5398,Tablas_Equivalencia!$G$3:$H$6,2,FALSE),"Sin dato")</f>
        <v/>
      </c>
      <c r="Z5398">
        <f>IF(J5398&lt;=24,"18-24","25-29")</f>
        <v/>
      </c>
      <c r="AA5398">
        <f>IF(M5398&lt;&gt;1,"",IF(P5398=2,1,0))</f>
        <v/>
      </c>
      <c r="AB5398">
        <f>IF(M5398&lt;&gt;1,"",IF(O5398&gt;=2,1,0))</f>
        <v/>
      </c>
      <c r="AC5398">
        <f>IF(M5398&lt;&gt;1,"",IF(OR(Q5398=999,Q5398=""),"",IF(OR(Q5398&lt;35,Q5398&gt;48),1,0)))</f>
        <v/>
      </c>
      <c r="AD5398">
        <f>IF(COUNT(AA5398:AC5398)&lt;3,"",SUM(AA5398:AC5398))</f>
        <v/>
      </c>
      <c r="AE5398">
        <f>IF(L5398&gt;=4,2,IF(L5398&gt;=2,1,0))</f>
        <v/>
      </c>
      <c r="AF5398">
        <f>IF(L5398&gt;=5,1,0)</f>
        <v/>
      </c>
      <c r="AG5398">
        <f>AE5398+AF5398</f>
        <v/>
      </c>
      <c r="AH5398" s="15">
        <f>IF(M5398&lt;&gt;1,"",IF(OR(R5398=-9,R5398=""),"",R5398))</f>
        <v/>
      </c>
      <c r="AI5398">
        <f>IF(M5398&lt;&gt;1,"",IF(OR(Q5398=999,Q5398=""),"",Q5398))</f>
        <v/>
      </c>
    </row>
    <row r="5399">
      <c r="A5399" t="inlineStr">
        <is>
          <t>TQRMNOP129196</t>
        </is>
      </c>
      <c r="B5399" t="n">
        <v>2025</v>
      </c>
      <c r="C5399" t="n">
        <v>1</v>
      </c>
      <c r="D5399" t="n">
        <v>40</v>
      </c>
      <c r="E5399" t="inlineStr">
        <is>
          <t>S</t>
        </is>
      </c>
      <c r="F5399" t="n">
        <v>7</v>
      </c>
      <c r="G5399" t="n">
        <v>354</v>
      </c>
      <c r="H5399" t="n">
        <v>3</v>
      </c>
      <c r="I5399" t="n">
        <v>2</v>
      </c>
      <c r="J5399" t="n">
        <v>25</v>
      </c>
      <c r="K5399" t="n">
        <v>2</v>
      </c>
      <c r="L5399" t="n">
        <v>3</v>
      </c>
      <c r="M5399" t="n">
        <v>3</v>
      </c>
      <c r="R5399" s="15" t="n">
        <v>0</v>
      </c>
      <c r="S5399" s="15" t="n">
        <v>0</v>
      </c>
      <c r="T5399" s="15" t="n">
        <v>0</v>
      </c>
      <c r="U5399" s="15" t="n">
        <v>193300</v>
      </c>
      <c r="V5399">
        <f>IFERROR(VLOOKUP(D5399,Tablas_Equivalencia!$A$3:$B$8,2,FALSE),"Sin dato")</f>
        <v/>
      </c>
      <c r="W5399">
        <f>IFERROR(VLOOKUP(L5399,Tablas_Equivalencia!$D$3:$E$9,2,FALSE),"Sin dato")</f>
        <v/>
      </c>
      <c r="X5399">
        <f>IF(I5399=1,"Varón","Mujer")</f>
        <v/>
      </c>
      <c r="Y5399">
        <f>IFERROR(VLOOKUP(M5399,Tablas_Equivalencia!$G$3:$H$6,2,FALSE),"Sin dato")</f>
        <v/>
      </c>
      <c r="Z5399">
        <f>IF(J5399&lt;=24,"18-24","25-29")</f>
        <v/>
      </c>
      <c r="AA5399">
        <f>IF(M5399&lt;&gt;1,"",IF(P5399=2,1,0))</f>
        <v/>
      </c>
      <c r="AB5399">
        <f>IF(M5399&lt;&gt;1,"",IF(O5399&gt;=2,1,0))</f>
        <v/>
      </c>
      <c r="AC5399">
        <f>IF(M5399&lt;&gt;1,"",IF(OR(Q5399=999,Q5399=""),"",IF(OR(Q5399&lt;35,Q5399&gt;48),1,0)))</f>
        <v/>
      </c>
      <c r="AD5399">
        <f>IF(COUNT(AA5399:AC5399)&lt;3,"",SUM(AA5399:AC5399))</f>
        <v/>
      </c>
      <c r="AE5399">
        <f>IF(L5399&gt;=4,2,IF(L5399&gt;=2,1,0))</f>
        <v/>
      </c>
      <c r="AF5399">
        <f>IF(L5399&gt;=5,1,0)</f>
        <v/>
      </c>
      <c r="AG5399">
        <f>AE5399+AF5399</f>
        <v/>
      </c>
      <c r="AH5399" s="15">
        <f>IF(M5399&lt;&gt;1,"",IF(OR(R5399=-9,R5399=""),"",R5399))</f>
        <v/>
      </c>
      <c r="AI5399">
        <f>IF(M5399&lt;&gt;1,"",IF(OR(Q5399=999,Q5399=""),"",Q5399))</f>
        <v/>
      </c>
    </row>
    <row r="5400">
      <c r="A5400" t="inlineStr">
        <is>
          <t>TQRMNOP129199</t>
        </is>
      </c>
      <c r="B5400" t="n">
        <v>2025</v>
      </c>
      <c r="C5400" t="n">
        <v>1</v>
      </c>
      <c r="D5400" t="n">
        <v>41</v>
      </c>
      <c r="E5400" t="inlineStr">
        <is>
          <t>N</t>
        </is>
      </c>
      <c r="F5400" t="n">
        <v>12</v>
      </c>
      <c r="G5400" t="n">
        <v>708</v>
      </c>
      <c r="H5400" t="n">
        <v>1</v>
      </c>
      <c r="I5400" t="n">
        <v>2</v>
      </c>
      <c r="J5400" t="n">
        <v>23</v>
      </c>
      <c r="K5400" t="n">
        <v>1</v>
      </c>
      <c r="L5400" t="n">
        <v>5</v>
      </c>
      <c r="M5400" t="n">
        <v>3</v>
      </c>
      <c r="R5400" s="15" t="n">
        <v>0</v>
      </c>
      <c r="S5400" s="15" t="n">
        <v>0</v>
      </c>
      <c r="T5400" s="15" t="n">
        <v>0</v>
      </c>
      <c r="U5400" s="15" t="n">
        <v>153600</v>
      </c>
      <c r="V5400">
        <f>IFERROR(VLOOKUP(D5400,Tablas_Equivalencia!$A$3:$B$8,2,FALSE),"Sin dato")</f>
        <v/>
      </c>
      <c r="W5400">
        <f>IFERROR(VLOOKUP(L5400,Tablas_Equivalencia!$D$3:$E$9,2,FALSE),"Sin dato")</f>
        <v/>
      </c>
      <c r="X5400">
        <f>IF(I5400=1,"Varón","Mujer")</f>
        <v/>
      </c>
      <c r="Y5400">
        <f>IFERROR(VLOOKUP(M5400,Tablas_Equivalencia!$G$3:$H$6,2,FALSE),"Sin dato")</f>
        <v/>
      </c>
      <c r="Z5400">
        <f>IF(J5400&lt;=24,"18-24","25-29")</f>
        <v/>
      </c>
      <c r="AA5400">
        <f>IF(M5400&lt;&gt;1,"",IF(P5400=2,1,0))</f>
        <v/>
      </c>
      <c r="AB5400">
        <f>IF(M5400&lt;&gt;1,"",IF(O5400&gt;=2,1,0))</f>
        <v/>
      </c>
      <c r="AC5400">
        <f>IF(M5400&lt;&gt;1,"",IF(OR(Q5400=999,Q5400=""),"",IF(OR(Q5400&lt;35,Q5400&gt;48),1,0)))</f>
        <v/>
      </c>
      <c r="AD5400">
        <f>IF(COUNT(AA5400:AC5400)&lt;3,"",SUM(AA5400:AC5400))</f>
        <v/>
      </c>
      <c r="AE5400">
        <f>IF(L5400&gt;=4,2,IF(L5400&gt;=2,1,0))</f>
        <v/>
      </c>
      <c r="AF5400">
        <f>IF(L5400&gt;=5,1,0)</f>
        <v/>
      </c>
      <c r="AG5400">
        <f>AE5400+AF5400</f>
        <v/>
      </c>
      <c r="AH5400" s="15">
        <f>IF(M5400&lt;&gt;1,"",IF(OR(R5400=-9,R5400=""),"",R5400))</f>
        <v/>
      </c>
      <c r="AI5400">
        <f>IF(M5400&lt;&gt;1,"",IF(OR(Q5400=999,Q5400=""),"",Q5400))</f>
        <v/>
      </c>
    </row>
    <row r="5401">
      <c r="A5401" t="inlineStr">
        <is>
          <t>TQRMNOP129203</t>
        </is>
      </c>
      <c r="B5401" t="n">
        <v>2025</v>
      </c>
      <c r="C5401" t="n">
        <v>1</v>
      </c>
      <c r="D5401" t="n">
        <v>42</v>
      </c>
      <c r="E5401" t="inlineStr">
        <is>
          <t>S</t>
        </is>
      </c>
      <c r="F5401" t="n">
        <v>10</v>
      </c>
      <c r="G5401" t="n">
        <v>1687</v>
      </c>
      <c r="H5401" t="n">
        <v>2</v>
      </c>
      <c r="I5401" t="n">
        <v>2</v>
      </c>
      <c r="J5401" t="n">
        <v>18</v>
      </c>
      <c r="K5401" t="n">
        <v>2</v>
      </c>
      <c r="L5401" t="n">
        <v>4</v>
      </c>
      <c r="M5401" t="n">
        <v>1</v>
      </c>
      <c r="N5401" t="n">
        <v>3</v>
      </c>
      <c r="O5401" t="n">
        <v>2</v>
      </c>
      <c r="P5401" t="n">
        <v>2</v>
      </c>
      <c r="Q5401" t="n">
        <v>25</v>
      </c>
      <c r="R5401" s="15" t="n">
        <v>472000</v>
      </c>
      <c r="S5401" s="15" t="n">
        <v>66000</v>
      </c>
      <c r="T5401" s="15" t="n">
        <v>538000</v>
      </c>
      <c r="U5401" s="15" t="n">
        <v>155400</v>
      </c>
      <c r="V5401">
        <f>IFERROR(VLOOKUP(D5401,Tablas_Equivalencia!$A$3:$B$8,2,FALSE),"Sin dato")</f>
        <v/>
      </c>
      <c r="W5401">
        <f>IFERROR(VLOOKUP(L5401,Tablas_Equivalencia!$D$3:$E$9,2,FALSE),"Sin dato")</f>
        <v/>
      </c>
      <c r="X5401">
        <f>IF(I5401=1,"Varón","Mujer")</f>
        <v/>
      </c>
      <c r="Y5401">
        <f>IFERROR(VLOOKUP(M5401,Tablas_Equivalencia!$G$3:$H$6,2,FALSE),"Sin dato")</f>
        <v/>
      </c>
      <c r="Z5401">
        <f>IF(J5401&lt;=24,"18-24","25-29")</f>
        <v/>
      </c>
      <c r="AA5401">
        <f>IF(M5401&lt;&gt;1,"",IF(P5401=2,1,0))</f>
        <v/>
      </c>
      <c r="AB5401">
        <f>IF(M5401&lt;&gt;1,"",IF(O5401&gt;=2,1,0))</f>
        <v/>
      </c>
      <c r="AC5401">
        <f>IF(M5401&lt;&gt;1,"",IF(OR(Q5401=999,Q5401=""),"",IF(OR(Q5401&lt;35,Q5401&gt;48),1,0)))</f>
        <v/>
      </c>
      <c r="AD5401">
        <f>IF(COUNT(AA5401:AC5401)&lt;3,"",SUM(AA5401:AC5401))</f>
        <v/>
      </c>
      <c r="AE5401">
        <f>IF(L5401&gt;=4,2,IF(L5401&gt;=2,1,0))</f>
        <v/>
      </c>
      <c r="AF5401">
        <f>IF(L5401&gt;=5,1,0)</f>
        <v/>
      </c>
      <c r="AG5401">
        <f>AE5401+AF5401</f>
        <v/>
      </c>
      <c r="AH5401" s="15">
        <f>IF(M5401&lt;&gt;1,"",IF(OR(R5401=-9,R5401=""),"",R5401))</f>
        <v/>
      </c>
      <c r="AI5401">
        <f>IF(M5401&lt;&gt;1,"",IF(OR(Q5401=999,Q5401=""),"",Q5401))</f>
        <v/>
      </c>
    </row>
    <row r="5402">
      <c r="A5402" t="inlineStr">
        <is>
          <t>TQRMNOP129207</t>
        </is>
      </c>
      <c r="B5402" t="n">
        <v>2025</v>
      </c>
      <c r="C5402" t="n">
        <v>1</v>
      </c>
      <c r="D5402" t="n">
        <v>43</v>
      </c>
      <c r="E5402" t="inlineStr">
        <is>
          <t>S</t>
        </is>
      </c>
      <c r="F5402" t="n">
        <v>17</v>
      </c>
      <c r="G5402" t="n">
        <v>1484</v>
      </c>
      <c r="H5402" t="n">
        <v>3</v>
      </c>
      <c r="I5402" t="n">
        <v>1</v>
      </c>
      <c r="J5402" t="n">
        <v>26</v>
      </c>
      <c r="K5402" t="n">
        <v>2</v>
      </c>
      <c r="L5402" t="n">
        <v>4</v>
      </c>
      <c r="M5402" t="n">
        <v>3</v>
      </c>
      <c r="R5402" s="15" t="n">
        <v>0</v>
      </c>
      <c r="S5402" s="15" t="n">
        <v>0</v>
      </c>
      <c r="T5402" s="15" t="n">
        <v>0</v>
      </c>
      <c r="U5402" s="15" t="n">
        <v>66800</v>
      </c>
      <c r="V5402">
        <f>IFERROR(VLOOKUP(D5402,Tablas_Equivalencia!$A$3:$B$8,2,FALSE),"Sin dato")</f>
        <v/>
      </c>
      <c r="W5402">
        <f>IFERROR(VLOOKUP(L5402,Tablas_Equivalencia!$D$3:$E$9,2,FALSE),"Sin dato")</f>
        <v/>
      </c>
      <c r="X5402">
        <f>IF(I5402=1,"Varón","Mujer")</f>
        <v/>
      </c>
      <c r="Y5402">
        <f>IFERROR(VLOOKUP(M5402,Tablas_Equivalencia!$G$3:$H$6,2,FALSE),"Sin dato")</f>
        <v/>
      </c>
      <c r="Z5402">
        <f>IF(J5402&lt;=24,"18-24","25-29")</f>
        <v/>
      </c>
      <c r="AA5402">
        <f>IF(M5402&lt;&gt;1,"",IF(P5402=2,1,0))</f>
        <v/>
      </c>
      <c r="AB5402">
        <f>IF(M5402&lt;&gt;1,"",IF(O5402&gt;=2,1,0))</f>
        <v/>
      </c>
      <c r="AC5402">
        <f>IF(M5402&lt;&gt;1,"",IF(OR(Q5402=999,Q5402=""),"",IF(OR(Q5402&lt;35,Q5402&gt;48),1,0)))</f>
        <v/>
      </c>
      <c r="AD5402">
        <f>IF(COUNT(AA5402:AC5402)&lt;3,"",SUM(AA5402:AC5402))</f>
        <v/>
      </c>
      <c r="AE5402">
        <f>IF(L5402&gt;=4,2,IF(L5402&gt;=2,1,0))</f>
        <v/>
      </c>
      <c r="AF5402">
        <f>IF(L5402&gt;=5,1,0)</f>
        <v/>
      </c>
      <c r="AG5402">
        <f>AE5402+AF5402</f>
        <v/>
      </c>
      <c r="AH5402" s="15">
        <f>IF(M5402&lt;&gt;1,"",IF(OR(R5402=-9,R5402=""),"",R5402))</f>
        <v/>
      </c>
      <c r="AI5402">
        <f>IF(M5402&lt;&gt;1,"",IF(OR(Q5402=999,Q5402=""),"",Q5402))</f>
        <v/>
      </c>
    </row>
    <row r="5403">
      <c r="A5403" t="inlineStr">
        <is>
          <t>TQRMNOP129208</t>
        </is>
      </c>
      <c r="B5403" t="n">
        <v>2025</v>
      </c>
      <c r="C5403" t="n">
        <v>1</v>
      </c>
      <c r="D5403" t="n">
        <v>43</v>
      </c>
      <c r="E5403" t="inlineStr">
        <is>
          <t>S</t>
        </is>
      </c>
      <c r="F5403" t="n">
        <v>17</v>
      </c>
      <c r="G5403" t="n">
        <v>1321</v>
      </c>
      <c r="H5403" t="n">
        <v>1</v>
      </c>
      <c r="I5403" t="n">
        <v>2</v>
      </c>
      <c r="J5403" t="n">
        <v>20</v>
      </c>
      <c r="K5403" t="n">
        <v>2</v>
      </c>
      <c r="L5403" t="n">
        <v>5</v>
      </c>
      <c r="M5403" t="n">
        <v>3</v>
      </c>
      <c r="R5403" s="15" t="n">
        <v>0</v>
      </c>
      <c r="S5403" s="15" t="n">
        <v>0</v>
      </c>
      <c r="T5403" s="15" t="n">
        <v>0</v>
      </c>
      <c r="U5403" s="15" t="n">
        <v>209100</v>
      </c>
      <c r="V5403">
        <f>IFERROR(VLOOKUP(D5403,Tablas_Equivalencia!$A$3:$B$8,2,FALSE),"Sin dato")</f>
        <v/>
      </c>
      <c r="W5403">
        <f>IFERROR(VLOOKUP(L5403,Tablas_Equivalencia!$D$3:$E$9,2,FALSE),"Sin dato")</f>
        <v/>
      </c>
      <c r="X5403">
        <f>IF(I5403=1,"Varón","Mujer")</f>
        <v/>
      </c>
      <c r="Y5403">
        <f>IFERROR(VLOOKUP(M5403,Tablas_Equivalencia!$G$3:$H$6,2,FALSE),"Sin dato")</f>
        <v/>
      </c>
      <c r="Z5403">
        <f>IF(J5403&lt;=24,"18-24","25-29")</f>
        <v/>
      </c>
      <c r="AA5403">
        <f>IF(M5403&lt;&gt;1,"",IF(P5403=2,1,0))</f>
        <v/>
      </c>
      <c r="AB5403">
        <f>IF(M5403&lt;&gt;1,"",IF(O5403&gt;=2,1,0))</f>
        <v/>
      </c>
      <c r="AC5403">
        <f>IF(M5403&lt;&gt;1,"",IF(OR(Q5403=999,Q5403=""),"",IF(OR(Q5403&lt;35,Q5403&gt;48),1,0)))</f>
        <v/>
      </c>
      <c r="AD5403">
        <f>IF(COUNT(AA5403:AC5403)&lt;3,"",SUM(AA5403:AC5403))</f>
        <v/>
      </c>
      <c r="AE5403">
        <f>IF(L5403&gt;=4,2,IF(L5403&gt;=2,1,0))</f>
        <v/>
      </c>
      <c r="AF5403">
        <f>IF(L5403&gt;=5,1,0)</f>
        <v/>
      </c>
      <c r="AG5403">
        <f>AE5403+AF5403</f>
        <v/>
      </c>
      <c r="AH5403" s="15">
        <f>IF(M5403&lt;&gt;1,"",IF(OR(R5403=-9,R5403=""),"",R5403))</f>
        <v/>
      </c>
      <c r="AI5403">
        <f>IF(M5403&lt;&gt;1,"",IF(OR(Q5403=999,Q5403=""),"",Q5403))</f>
        <v/>
      </c>
    </row>
    <row r="5404">
      <c r="A5404" t="inlineStr">
        <is>
          <t>TQRMNOP129213</t>
        </is>
      </c>
      <c r="B5404" t="n">
        <v>2025</v>
      </c>
      <c r="C5404" t="n">
        <v>1</v>
      </c>
      <c r="D5404" t="n">
        <v>40</v>
      </c>
      <c r="E5404" t="inlineStr">
        <is>
          <t>N</t>
        </is>
      </c>
      <c r="F5404" t="n">
        <v>23</v>
      </c>
      <c r="G5404" t="n">
        <v>1047</v>
      </c>
      <c r="H5404" t="n">
        <v>2</v>
      </c>
      <c r="I5404" t="n">
        <v>1</v>
      </c>
      <c r="J5404" t="n">
        <v>23</v>
      </c>
      <c r="K5404" t="n">
        <v>2</v>
      </c>
      <c r="L5404" t="n">
        <v>6</v>
      </c>
      <c r="M5404" t="n">
        <v>1</v>
      </c>
      <c r="N5404" t="n">
        <v>3</v>
      </c>
      <c r="O5404" t="n">
        <v>1</v>
      </c>
      <c r="P5404" t="n">
        <v>1</v>
      </c>
      <c r="Q5404" t="n">
        <v>52</v>
      </c>
      <c r="R5404" s="15" t="n">
        <v>1545000</v>
      </c>
      <c r="S5404" s="15" t="n">
        <v>0</v>
      </c>
      <c r="T5404" s="15" t="n">
        <v>1545000</v>
      </c>
      <c r="U5404" s="15" t="n">
        <v>142200</v>
      </c>
      <c r="V5404">
        <f>IFERROR(VLOOKUP(D5404,Tablas_Equivalencia!$A$3:$B$8,2,FALSE),"Sin dato")</f>
        <v/>
      </c>
      <c r="W5404">
        <f>IFERROR(VLOOKUP(L5404,Tablas_Equivalencia!$D$3:$E$9,2,FALSE),"Sin dato")</f>
        <v/>
      </c>
      <c r="X5404">
        <f>IF(I5404=1,"Varón","Mujer")</f>
        <v/>
      </c>
      <c r="Y5404">
        <f>IFERROR(VLOOKUP(M5404,Tablas_Equivalencia!$G$3:$H$6,2,FALSE),"Sin dato")</f>
        <v/>
      </c>
      <c r="Z5404">
        <f>IF(J5404&lt;=24,"18-24","25-29")</f>
        <v/>
      </c>
      <c r="AA5404">
        <f>IF(M5404&lt;&gt;1,"",IF(P5404=2,1,0))</f>
        <v/>
      </c>
      <c r="AB5404">
        <f>IF(M5404&lt;&gt;1,"",IF(O5404&gt;=2,1,0))</f>
        <v/>
      </c>
      <c r="AC5404">
        <f>IF(M5404&lt;&gt;1,"",IF(OR(Q5404=999,Q5404=""),"",IF(OR(Q5404&lt;35,Q5404&gt;48),1,0)))</f>
        <v/>
      </c>
      <c r="AD5404">
        <f>IF(COUNT(AA5404:AC5404)&lt;3,"",SUM(AA5404:AC5404))</f>
        <v/>
      </c>
      <c r="AE5404">
        <f>IF(L5404&gt;=4,2,IF(L5404&gt;=2,1,0))</f>
        <v/>
      </c>
      <c r="AF5404">
        <f>IF(L5404&gt;=5,1,0)</f>
        <v/>
      </c>
      <c r="AG5404">
        <f>AE5404+AF5404</f>
        <v/>
      </c>
      <c r="AH5404" s="15">
        <f>IF(M5404&lt;&gt;1,"",IF(OR(R5404=-9,R5404=""),"",R5404))</f>
        <v/>
      </c>
      <c r="AI5404">
        <f>IF(M5404&lt;&gt;1,"",IF(OR(Q5404=999,Q5404=""),"",Q5404))</f>
        <v/>
      </c>
    </row>
    <row r="5405">
      <c r="A5405" t="inlineStr">
        <is>
          <t>TQRMNOP129214</t>
        </is>
      </c>
      <c r="B5405" t="n">
        <v>2025</v>
      </c>
      <c r="C5405" t="n">
        <v>1</v>
      </c>
      <c r="D5405" t="n">
        <v>40</v>
      </c>
      <c r="E5405" t="inlineStr">
        <is>
          <t>N</t>
        </is>
      </c>
      <c r="F5405" t="n">
        <v>22</v>
      </c>
      <c r="G5405" t="n">
        <v>661</v>
      </c>
      <c r="H5405" t="n">
        <v>1</v>
      </c>
      <c r="I5405" t="n">
        <v>2</v>
      </c>
      <c r="J5405" t="n">
        <v>25</v>
      </c>
      <c r="K5405" t="n">
        <v>2</v>
      </c>
      <c r="L5405" t="n">
        <v>5</v>
      </c>
      <c r="M5405" t="n">
        <v>3</v>
      </c>
      <c r="R5405" s="15" t="n">
        <v>0</v>
      </c>
      <c r="S5405" s="15" t="n">
        <v>0</v>
      </c>
      <c r="T5405" s="15" t="n">
        <v>0</v>
      </c>
      <c r="U5405" s="15" t="n">
        <v>108600</v>
      </c>
      <c r="V5405">
        <f>IFERROR(VLOOKUP(D5405,Tablas_Equivalencia!$A$3:$B$8,2,FALSE),"Sin dato")</f>
        <v/>
      </c>
      <c r="W5405">
        <f>IFERROR(VLOOKUP(L5405,Tablas_Equivalencia!$D$3:$E$9,2,FALSE),"Sin dato")</f>
        <v/>
      </c>
      <c r="X5405">
        <f>IF(I5405=1,"Varón","Mujer")</f>
        <v/>
      </c>
      <c r="Y5405">
        <f>IFERROR(VLOOKUP(M5405,Tablas_Equivalencia!$G$3:$H$6,2,FALSE),"Sin dato")</f>
        <v/>
      </c>
      <c r="Z5405">
        <f>IF(J5405&lt;=24,"18-24","25-29")</f>
        <v/>
      </c>
      <c r="AA5405">
        <f>IF(M5405&lt;&gt;1,"",IF(P5405=2,1,0))</f>
        <v/>
      </c>
      <c r="AB5405">
        <f>IF(M5405&lt;&gt;1,"",IF(O5405&gt;=2,1,0))</f>
        <v/>
      </c>
      <c r="AC5405">
        <f>IF(M5405&lt;&gt;1,"",IF(OR(Q5405=999,Q5405=""),"",IF(OR(Q5405&lt;35,Q5405&gt;48),1,0)))</f>
        <v/>
      </c>
      <c r="AD5405">
        <f>IF(COUNT(AA5405:AC5405)&lt;3,"",SUM(AA5405:AC5405))</f>
        <v/>
      </c>
      <c r="AE5405">
        <f>IF(L5405&gt;=4,2,IF(L5405&gt;=2,1,0))</f>
        <v/>
      </c>
      <c r="AF5405">
        <f>IF(L5405&gt;=5,1,0)</f>
        <v/>
      </c>
      <c r="AG5405">
        <f>AE5405+AF5405</f>
        <v/>
      </c>
      <c r="AH5405" s="15">
        <f>IF(M5405&lt;&gt;1,"",IF(OR(R5405=-9,R5405=""),"",R5405))</f>
        <v/>
      </c>
      <c r="AI5405">
        <f>IF(M5405&lt;&gt;1,"",IF(OR(Q5405=999,Q5405=""),"",Q5405))</f>
        <v/>
      </c>
    </row>
    <row r="5406">
      <c r="A5406" t="inlineStr">
        <is>
          <t>TQRMNOP129217</t>
        </is>
      </c>
      <c r="B5406" t="n">
        <v>2025</v>
      </c>
      <c r="C5406" t="n">
        <v>1</v>
      </c>
      <c r="D5406" t="n">
        <v>42</v>
      </c>
      <c r="E5406" t="inlineStr">
        <is>
          <t>N</t>
        </is>
      </c>
      <c r="F5406" t="n">
        <v>25</v>
      </c>
      <c r="G5406" t="n">
        <v>1203</v>
      </c>
      <c r="H5406" t="n">
        <v>10</v>
      </c>
      <c r="I5406" t="n">
        <v>1</v>
      </c>
      <c r="J5406" t="n">
        <v>26</v>
      </c>
      <c r="K5406" t="n">
        <v>1</v>
      </c>
      <c r="L5406" t="n">
        <v>4</v>
      </c>
      <c r="M5406" t="n">
        <v>1</v>
      </c>
      <c r="N5406" t="n">
        <v>3</v>
      </c>
      <c r="O5406" t="n">
        <v>2</v>
      </c>
      <c r="P5406" t="n">
        <v>2</v>
      </c>
      <c r="Q5406" t="n">
        <v>47</v>
      </c>
      <c r="R5406" s="15" t="n">
        <v>453000</v>
      </c>
      <c r="S5406" s="15" t="n">
        <v>107000</v>
      </c>
      <c r="T5406" s="15" t="n">
        <v>560000</v>
      </c>
      <c r="U5406" s="15" t="n">
        <v>235900</v>
      </c>
      <c r="V5406">
        <f>IFERROR(VLOOKUP(D5406,Tablas_Equivalencia!$A$3:$B$8,2,FALSE),"Sin dato")</f>
        <v/>
      </c>
      <c r="W5406">
        <f>IFERROR(VLOOKUP(L5406,Tablas_Equivalencia!$D$3:$E$9,2,FALSE),"Sin dato")</f>
        <v/>
      </c>
      <c r="X5406">
        <f>IF(I5406=1,"Varón","Mujer")</f>
        <v/>
      </c>
      <c r="Y5406">
        <f>IFERROR(VLOOKUP(M5406,Tablas_Equivalencia!$G$3:$H$6,2,FALSE),"Sin dato")</f>
        <v/>
      </c>
      <c r="Z5406">
        <f>IF(J5406&lt;=24,"18-24","25-29")</f>
        <v/>
      </c>
      <c r="AA5406">
        <f>IF(M5406&lt;&gt;1,"",IF(P5406=2,1,0))</f>
        <v/>
      </c>
      <c r="AB5406">
        <f>IF(M5406&lt;&gt;1,"",IF(O5406&gt;=2,1,0))</f>
        <v/>
      </c>
      <c r="AC5406">
        <f>IF(M5406&lt;&gt;1,"",IF(OR(Q5406=999,Q5406=""),"",IF(OR(Q5406&lt;35,Q5406&gt;48),1,0)))</f>
        <v/>
      </c>
      <c r="AD5406">
        <f>IF(COUNT(AA5406:AC5406)&lt;3,"",SUM(AA5406:AC5406))</f>
        <v/>
      </c>
      <c r="AE5406">
        <f>IF(L5406&gt;=4,2,IF(L5406&gt;=2,1,0))</f>
        <v/>
      </c>
      <c r="AF5406">
        <f>IF(L5406&gt;=5,1,0)</f>
        <v/>
      </c>
      <c r="AG5406">
        <f>AE5406+AF5406</f>
        <v/>
      </c>
      <c r="AH5406" s="15">
        <f>IF(M5406&lt;&gt;1,"",IF(OR(R5406=-9,R5406=""),"",R5406))</f>
        <v/>
      </c>
      <c r="AI5406">
        <f>IF(M5406&lt;&gt;1,"",IF(OR(Q5406=999,Q5406=""),"",Q5406))</f>
        <v/>
      </c>
    </row>
    <row r="5407">
      <c r="A5407" t="inlineStr">
        <is>
          <t>TQRMNOP129228</t>
        </is>
      </c>
      <c r="B5407" t="n">
        <v>2025</v>
      </c>
      <c r="C5407" t="n">
        <v>1</v>
      </c>
      <c r="D5407" t="n">
        <v>1</v>
      </c>
      <c r="E5407" t="inlineStr">
        <is>
          <t>S</t>
        </is>
      </c>
      <c r="F5407" t="n">
        <v>32</v>
      </c>
      <c r="G5407" t="n">
        <v>1029</v>
      </c>
      <c r="H5407" t="n">
        <v>10</v>
      </c>
      <c r="I5407" t="n">
        <v>2</v>
      </c>
      <c r="J5407" t="n">
        <v>19</v>
      </c>
      <c r="K5407" t="n">
        <v>2</v>
      </c>
      <c r="L5407" t="n">
        <v>5</v>
      </c>
      <c r="M5407" t="n">
        <v>3</v>
      </c>
      <c r="R5407" s="15" t="n">
        <v>0</v>
      </c>
      <c r="S5407" s="15" t="n">
        <v>0</v>
      </c>
      <c r="T5407" s="15" t="n">
        <v>0</v>
      </c>
      <c r="U5407" s="15" t="n">
        <v>268300</v>
      </c>
      <c r="V5407">
        <f>IFERROR(VLOOKUP(D5407,Tablas_Equivalencia!$A$3:$B$8,2,FALSE),"Sin dato")</f>
        <v/>
      </c>
      <c r="W5407">
        <f>IFERROR(VLOOKUP(L5407,Tablas_Equivalencia!$D$3:$E$9,2,FALSE),"Sin dato")</f>
        <v/>
      </c>
      <c r="X5407">
        <f>IF(I5407=1,"Varón","Mujer")</f>
        <v/>
      </c>
      <c r="Y5407">
        <f>IFERROR(VLOOKUP(M5407,Tablas_Equivalencia!$G$3:$H$6,2,FALSE),"Sin dato")</f>
        <v/>
      </c>
      <c r="Z5407">
        <f>IF(J5407&lt;=24,"18-24","25-29")</f>
        <v/>
      </c>
      <c r="AA5407">
        <f>IF(M5407&lt;&gt;1,"",IF(P5407=2,1,0))</f>
        <v/>
      </c>
      <c r="AB5407">
        <f>IF(M5407&lt;&gt;1,"",IF(O5407&gt;=2,1,0))</f>
        <v/>
      </c>
      <c r="AC5407">
        <f>IF(M5407&lt;&gt;1,"",IF(OR(Q5407=999,Q5407=""),"",IF(OR(Q5407&lt;35,Q5407&gt;48),1,0)))</f>
        <v/>
      </c>
      <c r="AD5407">
        <f>IF(COUNT(AA5407:AC5407)&lt;3,"",SUM(AA5407:AC5407))</f>
        <v/>
      </c>
      <c r="AE5407">
        <f>IF(L5407&gt;=4,2,IF(L5407&gt;=2,1,0))</f>
        <v/>
      </c>
      <c r="AF5407">
        <f>IF(L5407&gt;=5,1,0)</f>
        <v/>
      </c>
      <c r="AG5407">
        <f>AE5407+AF5407</f>
        <v/>
      </c>
      <c r="AH5407" s="15">
        <f>IF(M5407&lt;&gt;1,"",IF(OR(R5407=-9,R5407=""),"",R5407))</f>
        <v/>
      </c>
      <c r="AI5407">
        <f>IF(M5407&lt;&gt;1,"",IF(OR(Q5407=999,Q5407=""),"",Q5407))</f>
        <v/>
      </c>
    </row>
    <row r="5408">
      <c r="A5408" t="inlineStr">
        <is>
          <t>TQRMNOP129233</t>
        </is>
      </c>
      <c r="B5408" t="n">
        <v>2025</v>
      </c>
      <c r="C5408" t="n">
        <v>1</v>
      </c>
      <c r="D5408" t="n">
        <v>43</v>
      </c>
      <c r="E5408" t="inlineStr">
        <is>
          <t>N</t>
        </is>
      </c>
      <c r="F5408" t="n">
        <v>34</v>
      </c>
      <c r="G5408" t="n">
        <v>1488</v>
      </c>
      <c r="H5408" t="n">
        <v>3</v>
      </c>
      <c r="I5408" t="n">
        <v>1</v>
      </c>
      <c r="J5408" t="n">
        <v>21</v>
      </c>
      <c r="K5408" t="n">
        <v>1</v>
      </c>
      <c r="L5408" t="n">
        <v>2</v>
      </c>
      <c r="M5408" t="n">
        <v>3</v>
      </c>
      <c r="R5408" s="15" t="n">
        <v>0</v>
      </c>
      <c r="S5408" s="15" t="n">
        <v>0</v>
      </c>
      <c r="T5408" s="15" t="n">
        <v>0</v>
      </c>
      <c r="U5408" s="15" t="n">
        <v>188900</v>
      </c>
      <c r="V5408">
        <f>IFERROR(VLOOKUP(D5408,Tablas_Equivalencia!$A$3:$B$8,2,FALSE),"Sin dato")</f>
        <v/>
      </c>
      <c r="W5408">
        <f>IFERROR(VLOOKUP(L5408,Tablas_Equivalencia!$D$3:$E$9,2,FALSE),"Sin dato")</f>
        <v/>
      </c>
      <c r="X5408">
        <f>IF(I5408=1,"Varón","Mujer")</f>
        <v/>
      </c>
      <c r="Y5408">
        <f>IFERROR(VLOOKUP(M5408,Tablas_Equivalencia!$G$3:$H$6,2,FALSE),"Sin dato")</f>
        <v/>
      </c>
      <c r="Z5408">
        <f>IF(J5408&lt;=24,"18-24","25-29")</f>
        <v/>
      </c>
      <c r="AA5408">
        <f>IF(M5408&lt;&gt;1,"",IF(P5408=2,1,0))</f>
        <v/>
      </c>
      <c r="AB5408">
        <f>IF(M5408&lt;&gt;1,"",IF(O5408&gt;=2,1,0))</f>
        <v/>
      </c>
      <c r="AC5408">
        <f>IF(M5408&lt;&gt;1,"",IF(OR(Q5408=999,Q5408=""),"",IF(OR(Q5408&lt;35,Q5408&gt;48),1,0)))</f>
        <v/>
      </c>
      <c r="AD5408">
        <f>IF(COUNT(AA5408:AC5408)&lt;3,"",SUM(AA5408:AC5408))</f>
        <v/>
      </c>
      <c r="AE5408">
        <f>IF(L5408&gt;=4,2,IF(L5408&gt;=2,1,0))</f>
        <v/>
      </c>
      <c r="AF5408">
        <f>IF(L5408&gt;=5,1,0)</f>
        <v/>
      </c>
      <c r="AG5408">
        <f>AE5408+AF5408</f>
        <v/>
      </c>
      <c r="AH5408" s="15">
        <f>IF(M5408&lt;&gt;1,"",IF(OR(R5408=-9,R5408=""),"",R5408))</f>
        <v/>
      </c>
      <c r="AI5408">
        <f>IF(M5408&lt;&gt;1,"",IF(OR(Q5408=999,Q5408=""),"",Q5408))</f>
        <v/>
      </c>
    </row>
    <row r="5409">
      <c r="A5409" t="inlineStr">
        <is>
          <t>TQRMNOP129234</t>
        </is>
      </c>
      <c r="B5409" t="n">
        <v>2025</v>
      </c>
      <c r="C5409" t="n">
        <v>1</v>
      </c>
      <c r="D5409" t="n">
        <v>43</v>
      </c>
      <c r="E5409" t="inlineStr">
        <is>
          <t>N</t>
        </is>
      </c>
      <c r="F5409" t="n">
        <v>34</v>
      </c>
      <c r="G5409" t="n">
        <v>1739</v>
      </c>
      <c r="H5409" t="n">
        <v>1</v>
      </c>
      <c r="I5409" t="n">
        <v>1</v>
      </c>
      <c r="J5409" t="n">
        <v>26</v>
      </c>
      <c r="K5409" t="n">
        <v>1</v>
      </c>
      <c r="L5409" t="n">
        <v>6</v>
      </c>
      <c r="M5409" t="n">
        <v>2</v>
      </c>
      <c r="R5409" s="15" t="n">
        <v>0</v>
      </c>
      <c r="S5409" s="15" t="n">
        <v>0</v>
      </c>
      <c r="T5409" s="15" t="n">
        <v>0</v>
      </c>
      <c r="U5409" s="15" t="n">
        <v>242300</v>
      </c>
      <c r="V5409">
        <f>IFERROR(VLOOKUP(D5409,Tablas_Equivalencia!$A$3:$B$8,2,FALSE),"Sin dato")</f>
        <v/>
      </c>
      <c r="W5409">
        <f>IFERROR(VLOOKUP(L5409,Tablas_Equivalencia!$D$3:$E$9,2,FALSE),"Sin dato")</f>
        <v/>
      </c>
      <c r="X5409">
        <f>IF(I5409=1,"Varón","Mujer")</f>
        <v/>
      </c>
      <c r="Y5409">
        <f>IFERROR(VLOOKUP(M5409,Tablas_Equivalencia!$G$3:$H$6,2,FALSE),"Sin dato")</f>
        <v/>
      </c>
      <c r="Z5409">
        <f>IF(J5409&lt;=24,"18-24","25-29")</f>
        <v/>
      </c>
      <c r="AA5409">
        <f>IF(M5409&lt;&gt;1,"",IF(P5409=2,1,0))</f>
        <v/>
      </c>
      <c r="AB5409">
        <f>IF(M5409&lt;&gt;1,"",IF(O5409&gt;=2,1,0))</f>
        <v/>
      </c>
      <c r="AC5409">
        <f>IF(M5409&lt;&gt;1,"",IF(OR(Q5409=999,Q5409=""),"",IF(OR(Q5409&lt;35,Q5409&gt;48),1,0)))</f>
        <v/>
      </c>
      <c r="AD5409">
        <f>IF(COUNT(AA5409:AC5409)&lt;3,"",SUM(AA5409:AC5409))</f>
        <v/>
      </c>
      <c r="AE5409">
        <f>IF(L5409&gt;=4,2,IF(L5409&gt;=2,1,0))</f>
        <v/>
      </c>
      <c r="AF5409">
        <f>IF(L5409&gt;=5,1,0)</f>
        <v/>
      </c>
      <c r="AG5409">
        <f>AE5409+AF5409</f>
        <v/>
      </c>
      <c r="AH5409" s="15">
        <f>IF(M5409&lt;&gt;1,"",IF(OR(R5409=-9,R5409=""),"",R5409))</f>
        <v/>
      </c>
      <c r="AI5409">
        <f>IF(M5409&lt;&gt;1,"",IF(OR(Q5409=999,Q5409=""),"",Q5409))</f>
        <v/>
      </c>
    </row>
    <row r="5410">
      <c r="A5410" t="inlineStr">
        <is>
          <t>TQRMNOP129236</t>
        </is>
      </c>
      <c r="B5410" t="n">
        <v>2025</v>
      </c>
      <c r="C5410" t="n">
        <v>1</v>
      </c>
      <c r="D5410" t="n">
        <v>43</v>
      </c>
      <c r="E5410" t="inlineStr">
        <is>
          <t>S</t>
        </is>
      </c>
      <c r="F5410" t="n">
        <v>17</v>
      </c>
      <c r="G5410" t="n">
        <v>681</v>
      </c>
      <c r="H5410" t="n">
        <v>3</v>
      </c>
      <c r="I5410" t="n">
        <v>2</v>
      </c>
      <c r="J5410" t="n">
        <v>27</v>
      </c>
      <c r="K5410" t="n">
        <v>2</v>
      </c>
      <c r="L5410" t="n">
        <v>3</v>
      </c>
      <c r="M5410" t="n">
        <v>1</v>
      </c>
      <c r="N5410" t="n">
        <v>3</v>
      </c>
      <c r="O5410" t="n">
        <v>3</v>
      </c>
      <c r="P5410" t="n">
        <v>2</v>
      </c>
      <c r="Q5410" t="n">
        <v>35</v>
      </c>
      <c r="R5410" s="15" t="n">
        <v>432000</v>
      </c>
      <c r="S5410" s="15" t="n">
        <v>0</v>
      </c>
      <c r="T5410" s="15" t="n">
        <v>432000</v>
      </c>
      <c r="U5410" s="15" t="n">
        <v>170400</v>
      </c>
      <c r="V5410">
        <f>IFERROR(VLOOKUP(D5410,Tablas_Equivalencia!$A$3:$B$8,2,FALSE),"Sin dato")</f>
        <v/>
      </c>
      <c r="W5410">
        <f>IFERROR(VLOOKUP(L5410,Tablas_Equivalencia!$D$3:$E$9,2,FALSE),"Sin dato")</f>
        <v/>
      </c>
      <c r="X5410">
        <f>IF(I5410=1,"Varón","Mujer")</f>
        <v/>
      </c>
      <c r="Y5410">
        <f>IFERROR(VLOOKUP(M5410,Tablas_Equivalencia!$G$3:$H$6,2,FALSE),"Sin dato")</f>
        <v/>
      </c>
      <c r="Z5410">
        <f>IF(J5410&lt;=24,"18-24","25-29")</f>
        <v/>
      </c>
      <c r="AA5410">
        <f>IF(M5410&lt;&gt;1,"",IF(P5410=2,1,0))</f>
        <v/>
      </c>
      <c r="AB5410">
        <f>IF(M5410&lt;&gt;1,"",IF(O5410&gt;=2,1,0))</f>
        <v/>
      </c>
      <c r="AC5410">
        <f>IF(M5410&lt;&gt;1,"",IF(OR(Q5410=999,Q5410=""),"",IF(OR(Q5410&lt;35,Q5410&gt;48),1,0)))</f>
        <v/>
      </c>
      <c r="AD5410">
        <f>IF(COUNT(AA5410:AC5410)&lt;3,"",SUM(AA5410:AC5410))</f>
        <v/>
      </c>
      <c r="AE5410">
        <f>IF(L5410&gt;=4,2,IF(L5410&gt;=2,1,0))</f>
        <v/>
      </c>
      <c r="AF5410">
        <f>IF(L5410&gt;=5,1,0)</f>
        <v/>
      </c>
      <c r="AG5410">
        <f>AE5410+AF5410</f>
        <v/>
      </c>
      <c r="AH5410" s="15">
        <f>IF(M5410&lt;&gt;1,"",IF(OR(R5410=-9,R5410=""),"",R5410))</f>
        <v/>
      </c>
      <c r="AI5410">
        <f>IF(M5410&lt;&gt;1,"",IF(OR(Q5410=999,Q5410=""),"",Q5410))</f>
        <v/>
      </c>
    </row>
    <row r="5411">
      <c r="A5411" t="inlineStr">
        <is>
          <t>TQRMNOP129238</t>
        </is>
      </c>
      <c r="B5411" t="n">
        <v>2025</v>
      </c>
      <c r="C5411" t="n">
        <v>1</v>
      </c>
      <c r="D5411" t="n">
        <v>41</v>
      </c>
      <c r="E5411" t="inlineStr">
        <is>
          <t>N</t>
        </is>
      </c>
      <c r="F5411" t="n">
        <v>15</v>
      </c>
      <c r="G5411" t="n">
        <v>903</v>
      </c>
      <c r="H5411" t="n">
        <v>1</v>
      </c>
      <c r="I5411" t="n">
        <v>1</v>
      </c>
      <c r="J5411" t="n">
        <v>28</v>
      </c>
      <c r="K5411" t="n">
        <v>2</v>
      </c>
      <c r="L5411" t="n">
        <v>5</v>
      </c>
      <c r="M5411" t="n">
        <v>1</v>
      </c>
      <c r="N5411" t="n">
        <v>3</v>
      </c>
      <c r="O5411" t="n">
        <v>2</v>
      </c>
      <c r="P5411" t="n">
        <v>2</v>
      </c>
      <c r="Q5411" t="n">
        <v>56</v>
      </c>
      <c r="R5411" s="15" t="n">
        <v>534000</v>
      </c>
      <c r="S5411" s="15" t="n">
        <v>0</v>
      </c>
      <c r="T5411" s="15" t="n">
        <v>534000</v>
      </c>
      <c r="U5411" s="15" t="n">
        <v>411200</v>
      </c>
      <c r="V5411">
        <f>IFERROR(VLOOKUP(D5411,Tablas_Equivalencia!$A$3:$B$8,2,FALSE),"Sin dato")</f>
        <v/>
      </c>
      <c r="W5411">
        <f>IFERROR(VLOOKUP(L5411,Tablas_Equivalencia!$D$3:$E$9,2,FALSE),"Sin dato")</f>
        <v/>
      </c>
      <c r="X5411">
        <f>IF(I5411=1,"Varón","Mujer")</f>
        <v/>
      </c>
      <c r="Y5411">
        <f>IFERROR(VLOOKUP(M5411,Tablas_Equivalencia!$G$3:$H$6,2,FALSE),"Sin dato")</f>
        <v/>
      </c>
      <c r="Z5411">
        <f>IF(J5411&lt;=24,"18-24","25-29")</f>
        <v/>
      </c>
      <c r="AA5411">
        <f>IF(M5411&lt;&gt;1,"",IF(P5411=2,1,0))</f>
        <v/>
      </c>
      <c r="AB5411">
        <f>IF(M5411&lt;&gt;1,"",IF(O5411&gt;=2,1,0))</f>
        <v/>
      </c>
      <c r="AC5411">
        <f>IF(M5411&lt;&gt;1,"",IF(OR(Q5411=999,Q5411=""),"",IF(OR(Q5411&lt;35,Q5411&gt;48),1,0)))</f>
        <v/>
      </c>
      <c r="AD5411">
        <f>IF(COUNT(AA5411:AC5411)&lt;3,"",SUM(AA5411:AC5411))</f>
        <v/>
      </c>
      <c r="AE5411">
        <f>IF(L5411&gt;=4,2,IF(L5411&gt;=2,1,0))</f>
        <v/>
      </c>
      <c r="AF5411">
        <f>IF(L5411&gt;=5,1,0)</f>
        <v/>
      </c>
      <c r="AG5411">
        <f>AE5411+AF5411</f>
        <v/>
      </c>
      <c r="AH5411" s="15">
        <f>IF(M5411&lt;&gt;1,"",IF(OR(R5411=-9,R5411=""),"",R5411))</f>
        <v/>
      </c>
      <c r="AI5411">
        <f>IF(M5411&lt;&gt;1,"",IF(OR(Q5411=999,Q5411=""),"",Q5411))</f>
        <v/>
      </c>
    </row>
    <row r="5412">
      <c r="A5412" t="inlineStr">
        <is>
          <t>TQRMNOP129239</t>
        </is>
      </c>
      <c r="B5412" t="n">
        <v>2025</v>
      </c>
      <c r="C5412" t="n">
        <v>1</v>
      </c>
      <c r="D5412" t="n">
        <v>44</v>
      </c>
      <c r="E5412" t="inlineStr">
        <is>
          <t>N</t>
        </is>
      </c>
      <c r="F5412" t="n">
        <v>6</v>
      </c>
      <c r="G5412" t="n">
        <v>384</v>
      </c>
      <c r="H5412" t="n">
        <v>2</v>
      </c>
      <c r="I5412" t="n">
        <v>1</v>
      </c>
      <c r="J5412" t="n">
        <v>29</v>
      </c>
      <c r="K5412" t="n">
        <v>2</v>
      </c>
      <c r="L5412" t="n">
        <v>5</v>
      </c>
      <c r="M5412" t="n">
        <v>1</v>
      </c>
      <c r="N5412" t="n">
        <v>4</v>
      </c>
      <c r="O5412" t="n">
        <v>3</v>
      </c>
      <c r="P5412" t="n">
        <v>2</v>
      </c>
      <c r="Q5412" t="n">
        <v>34</v>
      </c>
      <c r="R5412" s="15" t="n">
        <v>1408000</v>
      </c>
      <c r="S5412" s="15" t="n">
        <v>0</v>
      </c>
      <c r="T5412" s="15" t="n">
        <v>1408000</v>
      </c>
      <c r="U5412" s="15" t="n">
        <v>384000</v>
      </c>
      <c r="V5412">
        <f>IFERROR(VLOOKUP(D5412,Tablas_Equivalencia!$A$3:$B$8,2,FALSE),"Sin dato")</f>
        <v/>
      </c>
      <c r="W5412">
        <f>IFERROR(VLOOKUP(L5412,Tablas_Equivalencia!$D$3:$E$9,2,FALSE),"Sin dato")</f>
        <v/>
      </c>
      <c r="X5412">
        <f>IF(I5412=1,"Varón","Mujer")</f>
        <v/>
      </c>
      <c r="Y5412">
        <f>IFERROR(VLOOKUP(M5412,Tablas_Equivalencia!$G$3:$H$6,2,FALSE),"Sin dato")</f>
        <v/>
      </c>
      <c r="Z5412">
        <f>IF(J5412&lt;=24,"18-24","25-29")</f>
        <v/>
      </c>
      <c r="AA5412">
        <f>IF(M5412&lt;&gt;1,"",IF(P5412=2,1,0))</f>
        <v/>
      </c>
      <c r="AB5412">
        <f>IF(M5412&lt;&gt;1,"",IF(O5412&gt;=2,1,0))</f>
        <v/>
      </c>
      <c r="AC5412">
        <f>IF(M5412&lt;&gt;1,"",IF(OR(Q5412=999,Q5412=""),"",IF(OR(Q5412&lt;35,Q5412&gt;48),1,0)))</f>
        <v/>
      </c>
      <c r="AD5412">
        <f>IF(COUNT(AA5412:AC5412)&lt;3,"",SUM(AA5412:AC5412))</f>
        <v/>
      </c>
      <c r="AE5412">
        <f>IF(L5412&gt;=4,2,IF(L5412&gt;=2,1,0))</f>
        <v/>
      </c>
      <c r="AF5412">
        <f>IF(L5412&gt;=5,1,0)</f>
        <v/>
      </c>
      <c r="AG5412">
        <f>AE5412+AF5412</f>
        <v/>
      </c>
      <c r="AH5412" s="15">
        <f>IF(M5412&lt;&gt;1,"",IF(OR(R5412=-9,R5412=""),"",R5412))</f>
        <v/>
      </c>
      <c r="AI5412">
        <f>IF(M5412&lt;&gt;1,"",IF(OR(Q5412=999,Q5412=""),"",Q5412))</f>
        <v/>
      </c>
    </row>
    <row r="5413">
      <c r="A5413" t="inlineStr">
        <is>
          <t>TQRMNOP129251</t>
        </is>
      </c>
      <c r="B5413" t="n">
        <v>2025</v>
      </c>
      <c r="C5413" t="n">
        <v>1</v>
      </c>
      <c r="D5413" t="n">
        <v>43</v>
      </c>
      <c r="E5413" t="inlineStr">
        <is>
          <t>S</t>
        </is>
      </c>
      <c r="F5413" t="n">
        <v>30</v>
      </c>
      <c r="G5413" t="n">
        <v>816</v>
      </c>
      <c r="H5413" t="n">
        <v>2</v>
      </c>
      <c r="I5413" t="n">
        <v>1</v>
      </c>
      <c r="J5413" t="n">
        <v>20</v>
      </c>
      <c r="K5413" t="n">
        <v>1</v>
      </c>
      <c r="L5413" t="n">
        <v>3</v>
      </c>
      <c r="M5413" t="n">
        <v>3</v>
      </c>
      <c r="R5413" s="15" t="n">
        <v>0</v>
      </c>
      <c r="S5413" s="15" t="n">
        <v>0</v>
      </c>
      <c r="T5413" s="15" t="n">
        <v>0</v>
      </c>
      <c r="U5413" s="15" t="n">
        <v>229000</v>
      </c>
      <c r="V5413">
        <f>IFERROR(VLOOKUP(D5413,Tablas_Equivalencia!$A$3:$B$8,2,FALSE),"Sin dato")</f>
        <v/>
      </c>
      <c r="W5413">
        <f>IFERROR(VLOOKUP(L5413,Tablas_Equivalencia!$D$3:$E$9,2,FALSE),"Sin dato")</f>
        <v/>
      </c>
      <c r="X5413">
        <f>IF(I5413=1,"Varón","Mujer")</f>
        <v/>
      </c>
      <c r="Y5413">
        <f>IFERROR(VLOOKUP(M5413,Tablas_Equivalencia!$G$3:$H$6,2,FALSE),"Sin dato")</f>
        <v/>
      </c>
      <c r="Z5413">
        <f>IF(J5413&lt;=24,"18-24","25-29")</f>
        <v/>
      </c>
      <c r="AA5413">
        <f>IF(M5413&lt;&gt;1,"",IF(P5413=2,1,0))</f>
        <v/>
      </c>
      <c r="AB5413">
        <f>IF(M5413&lt;&gt;1,"",IF(O5413&gt;=2,1,0))</f>
        <v/>
      </c>
      <c r="AC5413">
        <f>IF(M5413&lt;&gt;1,"",IF(OR(Q5413=999,Q5413=""),"",IF(OR(Q5413&lt;35,Q5413&gt;48),1,0)))</f>
        <v/>
      </c>
      <c r="AD5413">
        <f>IF(COUNT(AA5413:AC5413)&lt;3,"",SUM(AA5413:AC5413))</f>
        <v/>
      </c>
      <c r="AE5413">
        <f>IF(L5413&gt;=4,2,IF(L5413&gt;=2,1,0))</f>
        <v/>
      </c>
      <c r="AF5413">
        <f>IF(L5413&gt;=5,1,0)</f>
        <v/>
      </c>
      <c r="AG5413">
        <f>AE5413+AF5413</f>
        <v/>
      </c>
      <c r="AH5413" s="15">
        <f>IF(M5413&lt;&gt;1,"",IF(OR(R5413=-9,R5413=""),"",R5413))</f>
        <v/>
      </c>
      <c r="AI5413">
        <f>IF(M5413&lt;&gt;1,"",IF(OR(Q5413=999,Q5413=""),"",Q5413))</f>
        <v/>
      </c>
    </row>
    <row r="5414">
      <c r="A5414" t="inlineStr">
        <is>
          <t>TQRMNOP129260</t>
        </is>
      </c>
      <c r="B5414" t="n">
        <v>2025</v>
      </c>
      <c r="C5414" t="n">
        <v>1</v>
      </c>
      <c r="D5414" t="n">
        <v>43</v>
      </c>
      <c r="E5414" t="inlineStr">
        <is>
          <t>N</t>
        </is>
      </c>
      <c r="F5414" t="n">
        <v>38</v>
      </c>
      <c r="G5414" t="n">
        <v>437</v>
      </c>
      <c r="H5414" t="n">
        <v>3</v>
      </c>
      <c r="I5414" t="n">
        <v>1</v>
      </c>
      <c r="J5414" t="n">
        <v>21</v>
      </c>
      <c r="K5414" t="n">
        <v>2</v>
      </c>
      <c r="L5414" t="n">
        <v>2</v>
      </c>
      <c r="M5414" t="n">
        <v>1</v>
      </c>
      <c r="N5414" t="n">
        <v>3</v>
      </c>
      <c r="O5414" t="n">
        <v>1</v>
      </c>
      <c r="P5414" t="n">
        <v>2</v>
      </c>
      <c r="Q5414" t="n">
        <v>22</v>
      </c>
      <c r="R5414" s="15" t="n">
        <v>561000</v>
      </c>
      <c r="S5414" s="15" t="n">
        <v>70000</v>
      </c>
      <c r="T5414" s="15" t="n">
        <v>631000</v>
      </c>
      <c r="U5414" s="15" t="n">
        <v>106000</v>
      </c>
      <c r="V5414">
        <f>IFERROR(VLOOKUP(D5414,Tablas_Equivalencia!$A$3:$B$8,2,FALSE),"Sin dato")</f>
        <v/>
      </c>
      <c r="W5414">
        <f>IFERROR(VLOOKUP(L5414,Tablas_Equivalencia!$D$3:$E$9,2,FALSE),"Sin dato")</f>
        <v/>
      </c>
      <c r="X5414">
        <f>IF(I5414=1,"Varón","Mujer")</f>
        <v/>
      </c>
      <c r="Y5414">
        <f>IFERROR(VLOOKUP(M5414,Tablas_Equivalencia!$G$3:$H$6,2,FALSE),"Sin dato")</f>
        <v/>
      </c>
      <c r="Z5414">
        <f>IF(J5414&lt;=24,"18-24","25-29")</f>
        <v/>
      </c>
      <c r="AA5414">
        <f>IF(M5414&lt;&gt;1,"",IF(P5414=2,1,0))</f>
        <v/>
      </c>
      <c r="AB5414">
        <f>IF(M5414&lt;&gt;1,"",IF(O5414&gt;=2,1,0))</f>
        <v/>
      </c>
      <c r="AC5414">
        <f>IF(M5414&lt;&gt;1,"",IF(OR(Q5414=999,Q5414=""),"",IF(OR(Q5414&lt;35,Q5414&gt;48),1,0)))</f>
        <v/>
      </c>
      <c r="AD5414">
        <f>IF(COUNT(AA5414:AC5414)&lt;3,"",SUM(AA5414:AC5414))</f>
        <v/>
      </c>
      <c r="AE5414">
        <f>IF(L5414&gt;=4,2,IF(L5414&gt;=2,1,0))</f>
        <v/>
      </c>
      <c r="AF5414">
        <f>IF(L5414&gt;=5,1,0)</f>
        <v/>
      </c>
      <c r="AG5414">
        <f>AE5414+AF5414</f>
        <v/>
      </c>
      <c r="AH5414" s="15">
        <f>IF(M5414&lt;&gt;1,"",IF(OR(R5414=-9,R5414=""),"",R5414))</f>
        <v/>
      </c>
      <c r="AI5414">
        <f>IF(M5414&lt;&gt;1,"",IF(OR(Q5414=999,Q5414=""),"",Q5414))</f>
        <v/>
      </c>
    </row>
    <row r="5415">
      <c r="A5415" t="inlineStr">
        <is>
          <t>TQRMNOP129283</t>
        </is>
      </c>
      <c r="B5415" t="n">
        <v>2025</v>
      </c>
      <c r="C5415" t="n">
        <v>1</v>
      </c>
      <c r="D5415" t="n">
        <v>43</v>
      </c>
      <c r="E5415" t="inlineStr">
        <is>
          <t>N</t>
        </is>
      </c>
      <c r="F5415" t="n">
        <v>29</v>
      </c>
      <c r="G5415" t="n">
        <v>829</v>
      </c>
      <c r="H5415" t="n">
        <v>3</v>
      </c>
      <c r="I5415" t="n">
        <v>1</v>
      </c>
      <c r="J5415" t="n">
        <v>20</v>
      </c>
      <c r="K5415" t="n">
        <v>2</v>
      </c>
      <c r="L5415" t="n">
        <v>6</v>
      </c>
      <c r="M5415" t="n">
        <v>1</v>
      </c>
      <c r="N5415" t="n">
        <v>3</v>
      </c>
      <c r="O5415" t="n">
        <v>1</v>
      </c>
      <c r="P5415" t="n">
        <v>1</v>
      </c>
      <c r="Q5415" t="n">
        <v>29</v>
      </c>
      <c r="R5415" s="15" t="n">
        <v>595000</v>
      </c>
      <c r="S5415" s="15" t="n">
        <v>44000</v>
      </c>
      <c r="T5415" s="15" t="n">
        <v>639000</v>
      </c>
      <c r="U5415" s="15" t="n">
        <v>133600</v>
      </c>
      <c r="V5415">
        <f>IFERROR(VLOOKUP(D5415,Tablas_Equivalencia!$A$3:$B$8,2,FALSE),"Sin dato")</f>
        <v/>
      </c>
      <c r="W5415">
        <f>IFERROR(VLOOKUP(L5415,Tablas_Equivalencia!$D$3:$E$9,2,FALSE),"Sin dato")</f>
        <v/>
      </c>
      <c r="X5415">
        <f>IF(I5415=1,"Varón","Mujer")</f>
        <v/>
      </c>
      <c r="Y5415">
        <f>IFERROR(VLOOKUP(M5415,Tablas_Equivalencia!$G$3:$H$6,2,FALSE),"Sin dato")</f>
        <v/>
      </c>
      <c r="Z5415">
        <f>IF(J5415&lt;=24,"18-24","25-29")</f>
        <v/>
      </c>
      <c r="AA5415">
        <f>IF(M5415&lt;&gt;1,"",IF(P5415=2,1,0))</f>
        <v/>
      </c>
      <c r="AB5415">
        <f>IF(M5415&lt;&gt;1,"",IF(O5415&gt;=2,1,0))</f>
        <v/>
      </c>
      <c r="AC5415">
        <f>IF(M5415&lt;&gt;1,"",IF(OR(Q5415=999,Q5415=""),"",IF(OR(Q5415&lt;35,Q5415&gt;48),1,0)))</f>
        <v/>
      </c>
      <c r="AD5415">
        <f>IF(COUNT(AA5415:AC5415)&lt;3,"",SUM(AA5415:AC5415))</f>
        <v/>
      </c>
      <c r="AE5415">
        <f>IF(L5415&gt;=4,2,IF(L5415&gt;=2,1,0))</f>
        <v/>
      </c>
      <c r="AF5415">
        <f>IF(L5415&gt;=5,1,0)</f>
        <v/>
      </c>
      <c r="AG5415">
        <f>AE5415+AF5415</f>
        <v/>
      </c>
      <c r="AH5415" s="15">
        <f>IF(M5415&lt;&gt;1,"",IF(OR(R5415=-9,R5415=""),"",R5415))</f>
        <v/>
      </c>
      <c r="AI5415">
        <f>IF(M5415&lt;&gt;1,"",IF(OR(Q5415=999,Q5415=""),"",Q5415))</f>
        <v/>
      </c>
    </row>
    <row r="5416">
      <c r="A5416" t="inlineStr">
        <is>
          <t>TQRMNOP129286</t>
        </is>
      </c>
      <c r="B5416" t="n">
        <v>2025</v>
      </c>
      <c r="C5416" t="n">
        <v>1</v>
      </c>
      <c r="D5416" t="n">
        <v>44</v>
      </c>
      <c r="E5416" t="inlineStr">
        <is>
          <t>N</t>
        </is>
      </c>
      <c r="F5416" t="n">
        <v>14</v>
      </c>
      <c r="G5416" t="n">
        <v>942</v>
      </c>
      <c r="H5416" t="n">
        <v>2</v>
      </c>
      <c r="I5416" t="n">
        <v>1</v>
      </c>
      <c r="J5416" t="n">
        <v>24</v>
      </c>
      <c r="K5416" t="n">
        <v>2</v>
      </c>
      <c r="L5416" t="n">
        <v>6</v>
      </c>
      <c r="M5416" t="n">
        <v>1</v>
      </c>
      <c r="N5416" t="n">
        <v>3</v>
      </c>
      <c r="O5416" t="n">
        <v>1</v>
      </c>
      <c r="P5416" t="n">
        <v>1</v>
      </c>
      <c r="Q5416" t="n">
        <v>38</v>
      </c>
      <c r="R5416" s="15" t="n">
        <v>1193000</v>
      </c>
      <c r="S5416" s="15" t="n">
        <v>0</v>
      </c>
      <c r="T5416" s="15" t="n">
        <v>1193000</v>
      </c>
      <c r="U5416" s="15" t="n">
        <v>113700</v>
      </c>
      <c r="V5416">
        <f>IFERROR(VLOOKUP(D5416,Tablas_Equivalencia!$A$3:$B$8,2,FALSE),"Sin dato")</f>
        <v/>
      </c>
      <c r="W5416">
        <f>IFERROR(VLOOKUP(L5416,Tablas_Equivalencia!$D$3:$E$9,2,FALSE),"Sin dato")</f>
        <v/>
      </c>
      <c r="X5416">
        <f>IF(I5416=1,"Varón","Mujer")</f>
        <v/>
      </c>
      <c r="Y5416">
        <f>IFERROR(VLOOKUP(M5416,Tablas_Equivalencia!$G$3:$H$6,2,FALSE),"Sin dato")</f>
        <v/>
      </c>
      <c r="Z5416">
        <f>IF(J5416&lt;=24,"18-24","25-29")</f>
        <v/>
      </c>
      <c r="AA5416">
        <f>IF(M5416&lt;&gt;1,"",IF(P5416=2,1,0))</f>
        <v/>
      </c>
      <c r="AB5416">
        <f>IF(M5416&lt;&gt;1,"",IF(O5416&gt;=2,1,0))</f>
        <v/>
      </c>
      <c r="AC5416">
        <f>IF(M5416&lt;&gt;1,"",IF(OR(Q5416=999,Q5416=""),"",IF(OR(Q5416&lt;35,Q5416&gt;48),1,0)))</f>
        <v/>
      </c>
      <c r="AD5416">
        <f>IF(COUNT(AA5416:AC5416)&lt;3,"",SUM(AA5416:AC5416))</f>
        <v/>
      </c>
      <c r="AE5416">
        <f>IF(L5416&gt;=4,2,IF(L5416&gt;=2,1,0))</f>
        <v/>
      </c>
      <c r="AF5416">
        <f>IF(L5416&gt;=5,1,0)</f>
        <v/>
      </c>
      <c r="AG5416">
        <f>AE5416+AF5416</f>
        <v/>
      </c>
      <c r="AH5416" s="15">
        <f>IF(M5416&lt;&gt;1,"",IF(OR(R5416=-9,R5416=""),"",R5416))</f>
        <v/>
      </c>
      <c r="AI5416">
        <f>IF(M5416&lt;&gt;1,"",IF(OR(Q5416=999,Q5416=""),"",Q5416))</f>
        <v/>
      </c>
    </row>
    <row r="5417">
      <c r="A5417" t="inlineStr">
        <is>
          <t>TQRMNOP129298</t>
        </is>
      </c>
      <c r="B5417" t="n">
        <v>2025</v>
      </c>
      <c r="C5417" t="n">
        <v>1</v>
      </c>
      <c r="D5417" t="n">
        <v>1</v>
      </c>
      <c r="E5417" t="inlineStr">
        <is>
          <t>S</t>
        </is>
      </c>
      <c r="F5417" t="n">
        <v>32</v>
      </c>
      <c r="G5417" t="n">
        <v>1262</v>
      </c>
      <c r="H5417" t="n">
        <v>1</v>
      </c>
      <c r="I5417" t="n">
        <v>1</v>
      </c>
      <c r="J5417" t="n">
        <v>26</v>
      </c>
      <c r="K5417" t="n">
        <v>2</v>
      </c>
      <c r="L5417" t="n">
        <v>3</v>
      </c>
      <c r="M5417" t="n">
        <v>1</v>
      </c>
      <c r="N5417" t="n">
        <v>3</v>
      </c>
      <c r="O5417" t="n">
        <v>1</v>
      </c>
      <c r="P5417" t="n">
        <v>2</v>
      </c>
      <c r="Q5417" t="n">
        <v>44</v>
      </c>
      <c r="R5417" s="15" t="n">
        <v>603000</v>
      </c>
      <c r="S5417" s="15" t="n">
        <v>0</v>
      </c>
      <c r="T5417" s="15" t="n">
        <v>603000</v>
      </c>
      <c r="U5417" s="15" t="n">
        <v>162700</v>
      </c>
      <c r="V5417">
        <f>IFERROR(VLOOKUP(D5417,Tablas_Equivalencia!$A$3:$B$8,2,FALSE),"Sin dato")</f>
        <v/>
      </c>
      <c r="W5417">
        <f>IFERROR(VLOOKUP(L5417,Tablas_Equivalencia!$D$3:$E$9,2,FALSE),"Sin dato")</f>
        <v/>
      </c>
      <c r="X5417">
        <f>IF(I5417=1,"Varón","Mujer")</f>
        <v/>
      </c>
      <c r="Y5417">
        <f>IFERROR(VLOOKUP(M5417,Tablas_Equivalencia!$G$3:$H$6,2,FALSE),"Sin dato")</f>
        <v/>
      </c>
      <c r="Z5417">
        <f>IF(J5417&lt;=24,"18-24","25-29")</f>
        <v/>
      </c>
      <c r="AA5417">
        <f>IF(M5417&lt;&gt;1,"",IF(P5417=2,1,0))</f>
        <v/>
      </c>
      <c r="AB5417">
        <f>IF(M5417&lt;&gt;1,"",IF(O5417&gt;=2,1,0))</f>
        <v/>
      </c>
      <c r="AC5417">
        <f>IF(M5417&lt;&gt;1,"",IF(OR(Q5417=999,Q5417=""),"",IF(OR(Q5417&lt;35,Q5417&gt;48),1,0)))</f>
        <v/>
      </c>
      <c r="AD5417">
        <f>IF(COUNT(AA5417:AC5417)&lt;3,"",SUM(AA5417:AC5417))</f>
        <v/>
      </c>
      <c r="AE5417">
        <f>IF(L5417&gt;=4,2,IF(L5417&gt;=2,1,0))</f>
        <v/>
      </c>
      <c r="AF5417">
        <f>IF(L5417&gt;=5,1,0)</f>
        <v/>
      </c>
      <c r="AG5417">
        <f>AE5417+AF5417</f>
        <v/>
      </c>
      <c r="AH5417" s="15">
        <f>IF(M5417&lt;&gt;1,"",IF(OR(R5417=-9,R5417=""),"",R5417))</f>
        <v/>
      </c>
      <c r="AI5417">
        <f>IF(M5417&lt;&gt;1,"",IF(OR(Q5417=999,Q5417=""),"",Q5417))</f>
        <v/>
      </c>
    </row>
    <row r="5418">
      <c r="A5418" t="inlineStr">
        <is>
          <t>TQRMNOP129299</t>
        </is>
      </c>
      <c r="B5418" t="n">
        <v>2025</v>
      </c>
      <c r="C5418" t="n">
        <v>1</v>
      </c>
      <c r="D5418" t="n">
        <v>44</v>
      </c>
      <c r="E5418" t="inlineStr">
        <is>
          <t>N</t>
        </is>
      </c>
      <c r="F5418" t="n">
        <v>2</v>
      </c>
      <c r="G5418" t="n">
        <v>1044</v>
      </c>
      <c r="H5418" t="n">
        <v>3</v>
      </c>
      <c r="I5418" t="n">
        <v>1</v>
      </c>
      <c r="J5418" t="n">
        <v>19</v>
      </c>
      <c r="K5418" t="n">
        <v>2</v>
      </c>
      <c r="L5418" t="n">
        <v>5</v>
      </c>
      <c r="M5418" t="n">
        <v>3</v>
      </c>
      <c r="R5418" s="15" t="n">
        <v>0</v>
      </c>
      <c r="S5418" s="15" t="n">
        <v>31000</v>
      </c>
      <c r="T5418" s="15" t="n">
        <v>31000</v>
      </c>
      <c r="U5418" s="15" t="n">
        <v>65800</v>
      </c>
      <c r="V5418">
        <f>IFERROR(VLOOKUP(D5418,Tablas_Equivalencia!$A$3:$B$8,2,FALSE),"Sin dato")</f>
        <v/>
      </c>
      <c r="W5418">
        <f>IFERROR(VLOOKUP(L5418,Tablas_Equivalencia!$D$3:$E$9,2,FALSE),"Sin dato")</f>
        <v/>
      </c>
      <c r="X5418">
        <f>IF(I5418=1,"Varón","Mujer")</f>
        <v/>
      </c>
      <c r="Y5418">
        <f>IFERROR(VLOOKUP(M5418,Tablas_Equivalencia!$G$3:$H$6,2,FALSE),"Sin dato")</f>
        <v/>
      </c>
      <c r="Z5418">
        <f>IF(J5418&lt;=24,"18-24","25-29")</f>
        <v/>
      </c>
      <c r="AA5418">
        <f>IF(M5418&lt;&gt;1,"",IF(P5418=2,1,0))</f>
        <v/>
      </c>
      <c r="AB5418">
        <f>IF(M5418&lt;&gt;1,"",IF(O5418&gt;=2,1,0))</f>
        <v/>
      </c>
      <c r="AC5418">
        <f>IF(M5418&lt;&gt;1,"",IF(OR(Q5418=999,Q5418=""),"",IF(OR(Q5418&lt;35,Q5418&gt;48),1,0)))</f>
        <v/>
      </c>
      <c r="AD5418">
        <f>IF(COUNT(AA5418:AC5418)&lt;3,"",SUM(AA5418:AC5418))</f>
        <v/>
      </c>
      <c r="AE5418">
        <f>IF(L5418&gt;=4,2,IF(L5418&gt;=2,1,0))</f>
        <v/>
      </c>
      <c r="AF5418">
        <f>IF(L5418&gt;=5,1,0)</f>
        <v/>
      </c>
      <c r="AG5418">
        <f>AE5418+AF5418</f>
        <v/>
      </c>
      <c r="AH5418" s="15">
        <f>IF(M5418&lt;&gt;1,"",IF(OR(R5418=-9,R5418=""),"",R5418))</f>
        <v/>
      </c>
      <c r="AI5418">
        <f>IF(M5418&lt;&gt;1,"",IF(OR(Q5418=999,Q5418=""),"",Q5418))</f>
        <v/>
      </c>
    </row>
    <row r="5419">
      <c r="A5419" t="inlineStr">
        <is>
          <t>TQRMNOP129316</t>
        </is>
      </c>
      <c r="B5419" t="n">
        <v>2025</v>
      </c>
      <c r="C5419" t="n">
        <v>1</v>
      </c>
      <c r="D5419" t="n">
        <v>44</v>
      </c>
      <c r="E5419" t="inlineStr">
        <is>
          <t>N</t>
        </is>
      </c>
      <c r="F5419" t="n">
        <v>5</v>
      </c>
      <c r="G5419" t="n">
        <v>1592</v>
      </c>
      <c r="H5419" t="n">
        <v>3</v>
      </c>
      <c r="I5419" t="n">
        <v>1</v>
      </c>
      <c r="J5419" t="n">
        <v>24</v>
      </c>
      <c r="K5419" t="n">
        <v>2</v>
      </c>
      <c r="L5419" t="n">
        <v>4</v>
      </c>
      <c r="M5419" t="n">
        <v>1</v>
      </c>
      <c r="N5419" t="n">
        <v>2</v>
      </c>
      <c r="O5419" t="n">
        <v>3</v>
      </c>
      <c r="P5419" t="n">
        <v>2</v>
      </c>
      <c r="Q5419" t="n">
        <v>36</v>
      </c>
      <c r="R5419" s="15" t="n">
        <v>285000</v>
      </c>
      <c r="S5419" s="15" t="n">
        <v>0</v>
      </c>
      <c r="T5419" s="15" t="n">
        <v>285000</v>
      </c>
      <c r="U5419" s="15" t="n">
        <v>100700</v>
      </c>
      <c r="V5419">
        <f>IFERROR(VLOOKUP(D5419,Tablas_Equivalencia!$A$3:$B$8,2,FALSE),"Sin dato")</f>
        <v/>
      </c>
      <c r="W5419">
        <f>IFERROR(VLOOKUP(L5419,Tablas_Equivalencia!$D$3:$E$9,2,FALSE),"Sin dato")</f>
        <v/>
      </c>
      <c r="X5419">
        <f>IF(I5419=1,"Varón","Mujer")</f>
        <v/>
      </c>
      <c r="Y5419">
        <f>IFERROR(VLOOKUP(M5419,Tablas_Equivalencia!$G$3:$H$6,2,FALSE),"Sin dato")</f>
        <v/>
      </c>
      <c r="Z5419">
        <f>IF(J5419&lt;=24,"18-24","25-29")</f>
        <v/>
      </c>
      <c r="AA5419">
        <f>IF(M5419&lt;&gt;1,"",IF(P5419=2,1,0))</f>
        <v/>
      </c>
      <c r="AB5419">
        <f>IF(M5419&lt;&gt;1,"",IF(O5419&gt;=2,1,0))</f>
        <v/>
      </c>
      <c r="AC5419">
        <f>IF(M5419&lt;&gt;1,"",IF(OR(Q5419=999,Q5419=""),"",IF(OR(Q5419&lt;35,Q5419&gt;48),1,0)))</f>
        <v/>
      </c>
      <c r="AD5419">
        <f>IF(COUNT(AA5419:AC5419)&lt;3,"",SUM(AA5419:AC5419))</f>
        <v/>
      </c>
      <c r="AE5419">
        <f>IF(L5419&gt;=4,2,IF(L5419&gt;=2,1,0))</f>
        <v/>
      </c>
      <c r="AF5419">
        <f>IF(L5419&gt;=5,1,0)</f>
        <v/>
      </c>
      <c r="AG5419">
        <f>AE5419+AF5419</f>
        <v/>
      </c>
      <c r="AH5419" s="15">
        <f>IF(M5419&lt;&gt;1,"",IF(OR(R5419=-9,R5419=""),"",R5419))</f>
        <v/>
      </c>
      <c r="AI5419">
        <f>IF(M5419&lt;&gt;1,"",IF(OR(Q5419=999,Q5419=""),"",Q5419))</f>
        <v/>
      </c>
    </row>
    <row r="5420">
      <c r="A5420" t="inlineStr">
        <is>
          <t>TQRMNOP129317</t>
        </is>
      </c>
      <c r="B5420" t="n">
        <v>2025</v>
      </c>
      <c r="C5420" t="n">
        <v>1</v>
      </c>
      <c r="D5420" t="n">
        <v>1</v>
      </c>
      <c r="E5420" t="inlineStr">
        <is>
          <t>S</t>
        </is>
      </c>
      <c r="F5420" t="n">
        <v>33</v>
      </c>
      <c r="G5420" t="n">
        <v>658</v>
      </c>
      <c r="H5420" t="n">
        <v>3</v>
      </c>
      <c r="I5420" t="n">
        <v>2</v>
      </c>
      <c r="J5420" t="n">
        <v>21</v>
      </c>
      <c r="K5420" t="n">
        <v>2</v>
      </c>
      <c r="L5420" t="n">
        <v>3</v>
      </c>
      <c r="M5420" t="n">
        <v>2</v>
      </c>
      <c r="R5420" s="15" t="n">
        <v>0</v>
      </c>
      <c r="S5420" s="15" t="n">
        <v>0</v>
      </c>
      <c r="T5420" s="15" t="n">
        <v>0</v>
      </c>
      <c r="U5420" s="15" t="n">
        <v>99700</v>
      </c>
      <c r="V5420">
        <f>IFERROR(VLOOKUP(D5420,Tablas_Equivalencia!$A$3:$B$8,2,FALSE),"Sin dato")</f>
        <v/>
      </c>
      <c r="W5420">
        <f>IFERROR(VLOOKUP(L5420,Tablas_Equivalencia!$D$3:$E$9,2,FALSE),"Sin dato")</f>
        <v/>
      </c>
      <c r="X5420">
        <f>IF(I5420=1,"Varón","Mujer")</f>
        <v/>
      </c>
      <c r="Y5420">
        <f>IFERROR(VLOOKUP(M5420,Tablas_Equivalencia!$G$3:$H$6,2,FALSE),"Sin dato")</f>
        <v/>
      </c>
      <c r="Z5420">
        <f>IF(J5420&lt;=24,"18-24","25-29")</f>
        <v/>
      </c>
      <c r="AA5420">
        <f>IF(M5420&lt;&gt;1,"",IF(P5420=2,1,0))</f>
        <v/>
      </c>
      <c r="AB5420">
        <f>IF(M5420&lt;&gt;1,"",IF(O5420&gt;=2,1,0))</f>
        <v/>
      </c>
      <c r="AC5420">
        <f>IF(M5420&lt;&gt;1,"",IF(OR(Q5420=999,Q5420=""),"",IF(OR(Q5420&lt;35,Q5420&gt;48),1,0)))</f>
        <v/>
      </c>
      <c r="AD5420">
        <f>IF(COUNT(AA5420:AC5420)&lt;3,"",SUM(AA5420:AC5420))</f>
        <v/>
      </c>
      <c r="AE5420">
        <f>IF(L5420&gt;=4,2,IF(L5420&gt;=2,1,0))</f>
        <v/>
      </c>
      <c r="AF5420">
        <f>IF(L5420&gt;=5,1,0)</f>
        <v/>
      </c>
      <c r="AG5420">
        <f>AE5420+AF5420</f>
        <v/>
      </c>
      <c r="AH5420" s="15">
        <f>IF(M5420&lt;&gt;1,"",IF(OR(R5420=-9,R5420=""),"",R5420))</f>
        <v/>
      </c>
      <c r="AI5420">
        <f>IF(M5420&lt;&gt;1,"",IF(OR(Q5420=999,Q5420=""),"",Q5420))</f>
        <v/>
      </c>
    </row>
    <row r="5421">
      <c r="A5421" t="inlineStr">
        <is>
          <t>TQRMNOP129319</t>
        </is>
      </c>
      <c r="B5421" t="n">
        <v>2025</v>
      </c>
      <c r="C5421" t="n">
        <v>1</v>
      </c>
      <c r="D5421" t="n">
        <v>1</v>
      </c>
      <c r="E5421" t="inlineStr">
        <is>
          <t>S</t>
        </is>
      </c>
      <c r="F5421" t="n">
        <v>32</v>
      </c>
      <c r="G5421" t="n">
        <v>1311</v>
      </c>
      <c r="H5421" t="n">
        <v>10</v>
      </c>
      <c r="I5421" t="n">
        <v>1</v>
      </c>
      <c r="J5421" t="n">
        <v>29</v>
      </c>
      <c r="K5421" t="n">
        <v>2</v>
      </c>
      <c r="L5421" t="n">
        <v>5</v>
      </c>
      <c r="M5421" t="n">
        <v>1</v>
      </c>
      <c r="N5421" t="n">
        <v>2</v>
      </c>
      <c r="O5421" t="n">
        <v>1</v>
      </c>
      <c r="P5421" t="n">
        <v>1</v>
      </c>
      <c r="Q5421" t="n">
        <v>44</v>
      </c>
      <c r="R5421" s="15" t="n">
        <v>1494000</v>
      </c>
      <c r="S5421" s="15" t="n">
        <v>119000</v>
      </c>
      <c r="T5421" s="15" t="n">
        <v>1613000</v>
      </c>
      <c r="U5421" s="15" t="n">
        <v>147200</v>
      </c>
      <c r="V5421">
        <f>IFERROR(VLOOKUP(D5421,Tablas_Equivalencia!$A$3:$B$8,2,FALSE),"Sin dato")</f>
        <v/>
      </c>
      <c r="W5421">
        <f>IFERROR(VLOOKUP(L5421,Tablas_Equivalencia!$D$3:$E$9,2,FALSE),"Sin dato")</f>
        <v/>
      </c>
      <c r="X5421">
        <f>IF(I5421=1,"Varón","Mujer")</f>
        <v/>
      </c>
      <c r="Y5421">
        <f>IFERROR(VLOOKUP(M5421,Tablas_Equivalencia!$G$3:$H$6,2,FALSE),"Sin dato")</f>
        <v/>
      </c>
      <c r="Z5421">
        <f>IF(J5421&lt;=24,"18-24","25-29")</f>
        <v/>
      </c>
      <c r="AA5421">
        <f>IF(M5421&lt;&gt;1,"",IF(P5421=2,1,0))</f>
        <v/>
      </c>
      <c r="AB5421">
        <f>IF(M5421&lt;&gt;1,"",IF(O5421&gt;=2,1,0))</f>
        <v/>
      </c>
      <c r="AC5421">
        <f>IF(M5421&lt;&gt;1,"",IF(OR(Q5421=999,Q5421=""),"",IF(OR(Q5421&lt;35,Q5421&gt;48),1,0)))</f>
        <v/>
      </c>
      <c r="AD5421">
        <f>IF(COUNT(AA5421:AC5421)&lt;3,"",SUM(AA5421:AC5421))</f>
        <v/>
      </c>
      <c r="AE5421">
        <f>IF(L5421&gt;=4,2,IF(L5421&gt;=2,1,0))</f>
        <v/>
      </c>
      <c r="AF5421">
        <f>IF(L5421&gt;=5,1,0)</f>
        <v/>
      </c>
      <c r="AG5421">
        <f>AE5421+AF5421</f>
        <v/>
      </c>
      <c r="AH5421" s="15">
        <f>IF(M5421&lt;&gt;1,"",IF(OR(R5421=-9,R5421=""),"",R5421))</f>
        <v/>
      </c>
      <c r="AI5421">
        <f>IF(M5421&lt;&gt;1,"",IF(OR(Q5421=999,Q5421=""),"",Q5421))</f>
        <v/>
      </c>
    </row>
    <row r="5422">
      <c r="A5422" t="inlineStr">
        <is>
          <t>TQRMNOP129325</t>
        </is>
      </c>
      <c r="B5422" t="n">
        <v>2025</v>
      </c>
      <c r="C5422" t="n">
        <v>1</v>
      </c>
      <c r="D5422" t="n">
        <v>1</v>
      </c>
      <c r="E5422" t="inlineStr">
        <is>
          <t>S</t>
        </is>
      </c>
      <c r="F5422" t="n">
        <v>33</v>
      </c>
      <c r="G5422" t="n">
        <v>1090</v>
      </c>
      <c r="H5422" t="n">
        <v>10</v>
      </c>
      <c r="I5422" t="n">
        <v>2</v>
      </c>
      <c r="J5422" t="n">
        <v>19</v>
      </c>
      <c r="K5422" t="n">
        <v>2</v>
      </c>
      <c r="L5422" t="n">
        <v>3</v>
      </c>
      <c r="M5422" t="n">
        <v>1</v>
      </c>
      <c r="N5422" t="n">
        <v>3</v>
      </c>
      <c r="O5422" t="n">
        <v>1</v>
      </c>
      <c r="P5422" t="n">
        <v>2</v>
      </c>
      <c r="Q5422" t="n">
        <v>28</v>
      </c>
      <c r="R5422" s="15" t="n">
        <v>366000</v>
      </c>
      <c r="S5422" s="15" t="n">
        <v>0</v>
      </c>
      <c r="T5422" s="15" t="n">
        <v>366000</v>
      </c>
      <c r="U5422" s="15" t="n">
        <v>88500</v>
      </c>
      <c r="V5422">
        <f>IFERROR(VLOOKUP(D5422,Tablas_Equivalencia!$A$3:$B$8,2,FALSE),"Sin dato")</f>
        <v/>
      </c>
      <c r="W5422">
        <f>IFERROR(VLOOKUP(L5422,Tablas_Equivalencia!$D$3:$E$9,2,FALSE),"Sin dato")</f>
        <v/>
      </c>
      <c r="X5422">
        <f>IF(I5422=1,"Varón","Mujer")</f>
        <v/>
      </c>
      <c r="Y5422">
        <f>IFERROR(VLOOKUP(M5422,Tablas_Equivalencia!$G$3:$H$6,2,FALSE),"Sin dato")</f>
        <v/>
      </c>
      <c r="Z5422">
        <f>IF(J5422&lt;=24,"18-24","25-29")</f>
        <v/>
      </c>
      <c r="AA5422">
        <f>IF(M5422&lt;&gt;1,"",IF(P5422=2,1,0))</f>
        <v/>
      </c>
      <c r="AB5422">
        <f>IF(M5422&lt;&gt;1,"",IF(O5422&gt;=2,1,0))</f>
        <v/>
      </c>
      <c r="AC5422">
        <f>IF(M5422&lt;&gt;1,"",IF(OR(Q5422=999,Q5422=""),"",IF(OR(Q5422&lt;35,Q5422&gt;48),1,0)))</f>
        <v/>
      </c>
      <c r="AD5422">
        <f>IF(COUNT(AA5422:AC5422)&lt;3,"",SUM(AA5422:AC5422))</f>
        <v/>
      </c>
      <c r="AE5422">
        <f>IF(L5422&gt;=4,2,IF(L5422&gt;=2,1,0))</f>
        <v/>
      </c>
      <c r="AF5422">
        <f>IF(L5422&gt;=5,1,0)</f>
        <v/>
      </c>
      <c r="AG5422">
        <f>AE5422+AF5422</f>
        <v/>
      </c>
      <c r="AH5422" s="15">
        <f>IF(M5422&lt;&gt;1,"",IF(OR(R5422=-9,R5422=""),"",R5422))</f>
        <v/>
      </c>
      <c r="AI5422">
        <f>IF(M5422&lt;&gt;1,"",IF(OR(Q5422=999,Q5422=""),"",Q5422))</f>
        <v/>
      </c>
    </row>
    <row r="5423">
      <c r="A5423" t="inlineStr">
        <is>
          <t>TQRMNOP129339</t>
        </is>
      </c>
      <c r="B5423" t="n">
        <v>2025</v>
      </c>
      <c r="C5423" t="n">
        <v>1</v>
      </c>
      <c r="D5423" t="n">
        <v>1</v>
      </c>
      <c r="E5423" t="inlineStr">
        <is>
          <t>S</t>
        </is>
      </c>
      <c r="F5423" t="n">
        <v>32</v>
      </c>
      <c r="G5423" t="n">
        <v>1520</v>
      </c>
      <c r="H5423" t="n">
        <v>3</v>
      </c>
      <c r="I5423" t="n">
        <v>2</v>
      </c>
      <c r="J5423" t="n">
        <v>26</v>
      </c>
      <c r="K5423" t="n">
        <v>2</v>
      </c>
      <c r="L5423" t="n">
        <v>5</v>
      </c>
      <c r="M5423" t="n">
        <v>1</v>
      </c>
      <c r="N5423" t="n">
        <v>3</v>
      </c>
      <c r="O5423" t="n">
        <v>1</v>
      </c>
      <c r="P5423" t="n">
        <v>2</v>
      </c>
      <c r="Q5423" t="n">
        <v>38</v>
      </c>
      <c r="R5423" s="15" t="n">
        <v>409000</v>
      </c>
      <c r="S5423" s="15" t="n">
        <v>0</v>
      </c>
      <c r="T5423" s="15" t="n">
        <v>409000</v>
      </c>
      <c r="U5423" s="15" t="n">
        <v>381300</v>
      </c>
      <c r="V5423">
        <f>IFERROR(VLOOKUP(D5423,Tablas_Equivalencia!$A$3:$B$8,2,FALSE),"Sin dato")</f>
        <v/>
      </c>
      <c r="W5423">
        <f>IFERROR(VLOOKUP(L5423,Tablas_Equivalencia!$D$3:$E$9,2,FALSE),"Sin dato")</f>
        <v/>
      </c>
      <c r="X5423">
        <f>IF(I5423=1,"Varón","Mujer")</f>
        <v/>
      </c>
      <c r="Y5423">
        <f>IFERROR(VLOOKUP(M5423,Tablas_Equivalencia!$G$3:$H$6,2,FALSE),"Sin dato")</f>
        <v/>
      </c>
      <c r="Z5423">
        <f>IF(J5423&lt;=24,"18-24","25-29")</f>
        <v/>
      </c>
      <c r="AA5423">
        <f>IF(M5423&lt;&gt;1,"",IF(P5423=2,1,0))</f>
        <v/>
      </c>
      <c r="AB5423">
        <f>IF(M5423&lt;&gt;1,"",IF(O5423&gt;=2,1,0))</f>
        <v/>
      </c>
      <c r="AC5423">
        <f>IF(M5423&lt;&gt;1,"",IF(OR(Q5423=999,Q5423=""),"",IF(OR(Q5423&lt;35,Q5423&gt;48),1,0)))</f>
        <v/>
      </c>
      <c r="AD5423">
        <f>IF(COUNT(AA5423:AC5423)&lt;3,"",SUM(AA5423:AC5423))</f>
        <v/>
      </c>
      <c r="AE5423">
        <f>IF(L5423&gt;=4,2,IF(L5423&gt;=2,1,0))</f>
        <v/>
      </c>
      <c r="AF5423">
        <f>IF(L5423&gt;=5,1,0)</f>
        <v/>
      </c>
      <c r="AG5423">
        <f>AE5423+AF5423</f>
        <v/>
      </c>
      <c r="AH5423" s="15">
        <f>IF(M5423&lt;&gt;1,"",IF(OR(R5423=-9,R5423=""),"",R5423))</f>
        <v/>
      </c>
      <c r="AI5423">
        <f>IF(M5423&lt;&gt;1,"",IF(OR(Q5423=999,Q5423=""),"",Q5423))</f>
        <v/>
      </c>
    </row>
    <row r="5424">
      <c r="A5424" t="inlineStr">
        <is>
          <t>TQRMNOP129360</t>
        </is>
      </c>
      <c r="B5424" t="n">
        <v>2025</v>
      </c>
      <c r="C5424" t="n">
        <v>1</v>
      </c>
      <c r="D5424" t="n">
        <v>40</v>
      </c>
      <c r="E5424" t="inlineStr">
        <is>
          <t>S</t>
        </is>
      </c>
      <c r="F5424" t="n">
        <v>7</v>
      </c>
      <c r="G5424" t="n">
        <v>952</v>
      </c>
      <c r="H5424" t="n">
        <v>3</v>
      </c>
      <c r="I5424" t="n">
        <v>1</v>
      </c>
      <c r="J5424" t="n">
        <v>19</v>
      </c>
      <c r="K5424" t="n">
        <v>2</v>
      </c>
      <c r="L5424" t="n">
        <v>4</v>
      </c>
      <c r="M5424" t="n">
        <v>1</v>
      </c>
      <c r="N5424" t="n">
        <v>3</v>
      </c>
      <c r="O5424" t="n">
        <v>3</v>
      </c>
      <c r="P5424" t="n">
        <v>2</v>
      </c>
      <c r="Q5424" t="n">
        <v>40</v>
      </c>
      <c r="R5424" s="15" t="n">
        <v>603000</v>
      </c>
      <c r="S5424" s="15" t="n">
        <v>0</v>
      </c>
      <c r="T5424" s="15" t="n">
        <v>603000</v>
      </c>
      <c r="U5424" s="15" t="n">
        <v>286300</v>
      </c>
      <c r="V5424">
        <f>IFERROR(VLOOKUP(D5424,Tablas_Equivalencia!$A$3:$B$8,2,FALSE),"Sin dato")</f>
        <v/>
      </c>
      <c r="W5424">
        <f>IFERROR(VLOOKUP(L5424,Tablas_Equivalencia!$D$3:$E$9,2,FALSE),"Sin dato")</f>
        <v/>
      </c>
      <c r="X5424">
        <f>IF(I5424=1,"Varón","Mujer")</f>
        <v/>
      </c>
      <c r="Y5424">
        <f>IFERROR(VLOOKUP(M5424,Tablas_Equivalencia!$G$3:$H$6,2,FALSE),"Sin dato")</f>
        <v/>
      </c>
      <c r="Z5424">
        <f>IF(J5424&lt;=24,"18-24","25-29")</f>
        <v/>
      </c>
      <c r="AA5424">
        <f>IF(M5424&lt;&gt;1,"",IF(P5424=2,1,0))</f>
        <v/>
      </c>
      <c r="AB5424">
        <f>IF(M5424&lt;&gt;1,"",IF(O5424&gt;=2,1,0))</f>
        <v/>
      </c>
      <c r="AC5424">
        <f>IF(M5424&lt;&gt;1,"",IF(OR(Q5424=999,Q5424=""),"",IF(OR(Q5424&lt;35,Q5424&gt;48),1,0)))</f>
        <v/>
      </c>
      <c r="AD5424">
        <f>IF(COUNT(AA5424:AC5424)&lt;3,"",SUM(AA5424:AC5424))</f>
        <v/>
      </c>
      <c r="AE5424">
        <f>IF(L5424&gt;=4,2,IF(L5424&gt;=2,1,0))</f>
        <v/>
      </c>
      <c r="AF5424">
        <f>IF(L5424&gt;=5,1,0)</f>
        <v/>
      </c>
      <c r="AG5424">
        <f>AE5424+AF5424</f>
        <v/>
      </c>
      <c r="AH5424" s="15">
        <f>IF(M5424&lt;&gt;1,"",IF(OR(R5424=-9,R5424=""),"",R5424))</f>
        <v/>
      </c>
      <c r="AI5424">
        <f>IF(M5424&lt;&gt;1,"",IF(OR(Q5424=999,Q5424=""),"",Q5424))</f>
        <v/>
      </c>
    </row>
    <row r="5425">
      <c r="A5425" t="inlineStr">
        <is>
          <t>TQRMNOP129370</t>
        </is>
      </c>
      <c r="B5425" t="n">
        <v>2025</v>
      </c>
      <c r="C5425" t="n">
        <v>1</v>
      </c>
      <c r="D5425" t="n">
        <v>43</v>
      </c>
      <c r="E5425" t="inlineStr">
        <is>
          <t>S</t>
        </is>
      </c>
      <c r="F5425" t="n">
        <v>36</v>
      </c>
      <c r="G5425" t="n">
        <v>1030</v>
      </c>
      <c r="H5425" t="n">
        <v>3</v>
      </c>
      <c r="I5425" t="n">
        <v>2</v>
      </c>
      <c r="J5425" t="n">
        <v>23</v>
      </c>
      <c r="K5425" t="n">
        <v>1</v>
      </c>
      <c r="L5425" t="n">
        <v>5</v>
      </c>
      <c r="M5425" t="n">
        <v>3</v>
      </c>
      <c r="R5425" s="15" t="n">
        <v>0</v>
      </c>
      <c r="S5425" s="15" t="n">
        <v>0</v>
      </c>
      <c r="T5425" s="15" t="n">
        <v>0</v>
      </c>
      <c r="U5425" s="15" t="n">
        <v>178600</v>
      </c>
      <c r="V5425">
        <f>IFERROR(VLOOKUP(D5425,Tablas_Equivalencia!$A$3:$B$8,2,FALSE),"Sin dato")</f>
        <v/>
      </c>
      <c r="W5425">
        <f>IFERROR(VLOOKUP(L5425,Tablas_Equivalencia!$D$3:$E$9,2,FALSE),"Sin dato")</f>
        <v/>
      </c>
      <c r="X5425">
        <f>IF(I5425=1,"Varón","Mujer")</f>
        <v/>
      </c>
      <c r="Y5425">
        <f>IFERROR(VLOOKUP(M5425,Tablas_Equivalencia!$G$3:$H$6,2,FALSE),"Sin dato")</f>
        <v/>
      </c>
      <c r="Z5425">
        <f>IF(J5425&lt;=24,"18-24","25-29")</f>
        <v/>
      </c>
      <c r="AA5425">
        <f>IF(M5425&lt;&gt;1,"",IF(P5425=2,1,0))</f>
        <v/>
      </c>
      <c r="AB5425">
        <f>IF(M5425&lt;&gt;1,"",IF(O5425&gt;=2,1,0))</f>
        <v/>
      </c>
      <c r="AC5425">
        <f>IF(M5425&lt;&gt;1,"",IF(OR(Q5425=999,Q5425=""),"",IF(OR(Q5425&lt;35,Q5425&gt;48),1,0)))</f>
        <v/>
      </c>
      <c r="AD5425">
        <f>IF(COUNT(AA5425:AC5425)&lt;3,"",SUM(AA5425:AC5425))</f>
        <v/>
      </c>
      <c r="AE5425">
        <f>IF(L5425&gt;=4,2,IF(L5425&gt;=2,1,0))</f>
        <v/>
      </c>
      <c r="AF5425">
        <f>IF(L5425&gt;=5,1,0)</f>
        <v/>
      </c>
      <c r="AG5425">
        <f>AE5425+AF5425</f>
        <v/>
      </c>
      <c r="AH5425" s="15">
        <f>IF(M5425&lt;&gt;1,"",IF(OR(R5425=-9,R5425=""),"",R5425))</f>
        <v/>
      </c>
      <c r="AI5425">
        <f>IF(M5425&lt;&gt;1,"",IF(OR(Q5425=999,Q5425=""),"",Q5425))</f>
        <v/>
      </c>
    </row>
    <row r="5426">
      <c r="A5426" t="inlineStr">
        <is>
          <t>TQRMNOP129372</t>
        </is>
      </c>
      <c r="B5426" t="n">
        <v>2025</v>
      </c>
      <c r="C5426" t="n">
        <v>1</v>
      </c>
      <c r="D5426" t="n">
        <v>41</v>
      </c>
      <c r="E5426" t="inlineStr">
        <is>
          <t>N</t>
        </is>
      </c>
      <c r="F5426" t="n">
        <v>12</v>
      </c>
      <c r="G5426" t="n">
        <v>974</v>
      </c>
      <c r="H5426" t="n">
        <v>2</v>
      </c>
      <c r="I5426" t="n">
        <v>1</v>
      </c>
      <c r="J5426" t="n">
        <v>29</v>
      </c>
      <c r="K5426" t="n">
        <v>2</v>
      </c>
      <c r="L5426" t="n">
        <v>4</v>
      </c>
      <c r="M5426" t="n">
        <v>3</v>
      </c>
      <c r="R5426" s="15" t="n">
        <v>0</v>
      </c>
      <c r="S5426" s="15" t="n">
        <v>0</v>
      </c>
      <c r="T5426" s="15" t="n">
        <v>0</v>
      </c>
      <c r="U5426" s="15" t="n">
        <v>98900</v>
      </c>
      <c r="V5426">
        <f>IFERROR(VLOOKUP(D5426,Tablas_Equivalencia!$A$3:$B$8,2,FALSE),"Sin dato")</f>
        <v/>
      </c>
      <c r="W5426">
        <f>IFERROR(VLOOKUP(L5426,Tablas_Equivalencia!$D$3:$E$9,2,FALSE),"Sin dato")</f>
        <v/>
      </c>
      <c r="X5426">
        <f>IF(I5426=1,"Varón","Mujer")</f>
        <v/>
      </c>
      <c r="Y5426">
        <f>IFERROR(VLOOKUP(M5426,Tablas_Equivalencia!$G$3:$H$6,2,FALSE),"Sin dato")</f>
        <v/>
      </c>
      <c r="Z5426">
        <f>IF(J5426&lt;=24,"18-24","25-29")</f>
        <v/>
      </c>
      <c r="AA5426">
        <f>IF(M5426&lt;&gt;1,"",IF(P5426=2,1,0))</f>
        <v/>
      </c>
      <c r="AB5426">
        <f>IF(M5426&lt;&gt;1,"",IF(O5426&gt;=2,1,0))</f>
        <v/>
      </c>
      <c r="AC5426">
        <f>IF(M5426&lt;&gt;1,"",IF(OR(Q5426=999,Q5426=""),"",IF(OR(Q5426&lt;35,Q5426&gt;48),1,0)))</f>
        <v/>
      </c>
      <c r="AD5426">
        <f>IF(COUNT(AA5426:AC5426)&lt;3,"",SUM(AA5426:AC5426))</f>
        <v/>
      </c>
      <c r="AE5426">
        <f>IF(L5426&gt;=4,2,IF(L5426&gt;=2,1,0))</f>
        <v/>
      </c>
      <c r="AF5426">
        <f>IF(L5426&gt;=5,1,0)</f>
        <v/>
      </c>
      <c r="AG5426">
        <f>AE5426+AF5426</f>
        <v/>
      </c>
      <c r="AH5426" s="15">
        <f>IF(M5426&lt;&gt;1,"",IF(OR(R5426=-9,R5426=""),"",R5426))</f>
        <v/>
      </c>
      <c r="AI5426">
        <f>IF(M5426&lt;&gt;1,"",IF(OR(Q5426=999,Q5426=""),"",Q5426))</f>
        <v/>
      </c>
    </row>
    <row r="5427">
      <c r="A5427" t="inlineStr">
        <is>
          <t>TQRMNOP129376</t>
        </is>
      </c>
      <c r="B5427" t="n">
        <v>2025</v>
      </c>
      <c r="C5427" t="n">
        <v>1</v>
      </c>
      <c r="D5427" t="n">
        <v>43</v>
      </c>
      <c r="E5427" t="inlineStr">
        <is>
          <t>N</t>
        </is>
      </c>
      <c r="F5427" t="n">
        <v>34</v>
      </c>
      <c r="G5427" t="n">
        <v>1049</v>
      </c>
      <c r="H5427" t="n">
        <v>1</v>
      </c>
      <c r="I5427" t="n">
        <v>2</v>
      </c>
      <c r="J5427" t="n">
        <v>18</v>
      </c>
      <c r="K5427" t="n">
        <v>2</v>
      </c>
      <c r="L5427" t="n">
        <v>5</v>
      </c>
      <c r="M5427" t="n">
        <v>1</v>
      </c>
      <c r="N5427" t="n">
        <v>3</v>
      </c>
      <c r="O5427" t="n">
        <v>1</v>
      </c>
      <c r="P5427" t="n">
        <v>1</v>
      </c>
      <c r="Q5427" t="n">
        <v>39</v>
      </c>
      <c r="R5427" s="15" t="n">
        <v>618000</v>
      </c>
      <c r="S5427" s="15" t="n">
        <v>0</v>
      </c>
      <c r="T5427" s="15" t="n">
        <v>618000</v>
      </c>
      <c r="U5427" s="15" t="n">
        <v>114100</v>
      </c>
      <c r="V5427">
        <f>IFERROR(VLOOKUP(D5427,Tablas_Equivalencia!$A$3:$B$8,2,FALSE),"Sin dato")</f>
        <v/>
      </c>
      <c r="W5427">
        <f>IFERROR(VLOOKUP(L5427,Tablas_Equivalencia!$D$3:$E$9,2,FALSE),"Sin dato")</f>
        <v/>
      </c>
      <c r="X5427">
        <f>IF(I5427=1,"Varón","Mujer")</f>
        <v/>
      </c>
      <c r="Y5427">
        <f>IFERROR(VLOOKUP(M5427,Tablas_Equivalencia!$G$3:$H$6,2,FALSE),"Sin dato")</f>
        <v/>
      </c>
      <c r="Z5427">
        <f>IF(J5427&lt;=24,"18-24","25-29")</f>
        <v/>
      </c>
      <c r="AA5427">
        <f>IF(M5427&lt;&gt;1,"",IF(P5427=2,1,0))</f>
        <v/>
      </c>
      <c r="AB5427">
        <f>IF(M5427&lt;&gt;1,"",IF(O5427&gt;=2,1,0))</f>
        <v/>
      </c>
      <c r="AC5427">
        <f>IF(M5427&lt;&gt;1,"",IF(OR(Q5427=999,Q5427=""),"",IF(OR(Q5427&lt;35,Q5427&gt;48),1,0)))</f>
        <v/>
      </c>
      <c r="AD5427">
        <f>IF(COUNT(AA5427:AC5427)&lt;3,"",SUM(AA5427:AC5427))</f>
        <v/>
      </c>
      <c r="AE5427">
        <f>IF(L5427&gt;=4,2,IF(L5427&gt;=2,1,0))</f>
        <v/>
      </c>
      <c r="AF5427">
        <f>IF(L5427&gt;=5,1,0)</f>
        <v/>
      </c>
      <c r="AG5427">
        <f>AE5427+AF5427</f>
        <v/>
      </c>
      <c r="AH5427" s="15">
        <f>IF(M5427&lt;&gt;1,"",IF(OR(R5427=-9,R5427=""),"",R5427))</f>
        <v/>
      </c>
      <c r="AI5427">
        <f>IF(M5427&lt;&gt;1,"",IF(OR(Q5427=999,Q5427=""),"",Q5427))</f>
        <v/>
      </c>
    </row>
    <row r="5428">
      <c r="A5428" t="inlineStr">
        <is>
          <t>TQRMNOP129384</t>
        </is>
      </c>
      <c r="B5428" t="n">
        <v>2025</v>
      </c>
      <c r="C5428" t="n">
        <v>1</v>
      </c>
      <c r="D5428" t="n">
        <v>40</v>
      </c>
      <c r="E5428" t="inlineStr">
        <is>
          <t>N</t>
        </is>
      </c>
      <c r="F5428" t="n">
        <v>9</v>
      </c>
      <c r="G5428" t="n">
        <v>618</v>
      </c>
      <c r="H5428" t="n">
        <v>10</v>
      </c>
      <c r="I5428" t="n">
        <v>2</v>
      </c>
      <c r="J5428" t="n">
        <v>22</v>
      </c>
      <c r="K5428" t="n">
        <v>2</v>
      </c>
      <c r="L5428" t="n">
        <v>6</v>
      </c>
      <c r="M5428" t="n">
        <v>3</v>
      </c>
      <c r="R5428" s="15" t="n">
        <v>0</v>
      </c>
      <c r="S5428" s="15" t="n">
        <v>0</v>
      </c>
      <c r="T5428" s="15" t="n">
        <v>0</v>
      </c>
      <c r="U5428" s="15" t="n">
        <v>219600</v>
      </c>
      <c r="V5428">
        <f>IFERROR(VLOOKUP(D5428,Tablas_Equivalencia!$A$3:$B$8,2,FALSE),"Sin dato")</f>
        <v/>
      </c>
      <c r="W5428">
        <f>IFERROR(VLOOKUP(L5428,Tablas_Equivalencia!$D$3:$E$9,2,FALSE),"Sin dato")</f>
        <v/>
      </c>
      <c r="X5428">
        <f>IF(I5428=1,"Varón","Mujer")</f>
        <v/>
      </c>
      <c r="Y5428">
        <f>IFERROR(VLOOKUP(M5428,Tablas_Equivalencia!$G$3:$H$6,2,FALSE),"Sin dato")</f>
        <v/>
      </c>
      <c r="Z5428">
        <f>IF(J5428&lt;=24,"18-24","25-29")</f>
        <v/>
      </c>
      <c r="AA5428">
        <f>IF(M5428&lt;&gt;1,"",IF(P5428=2,1,0))</f>
        <v/>
      </c>
      <c r="AB5428">
        <f>IF(M5428&lt;&gt;1,"",IF(O5428&gt;=2,1,0))</f>
        <v/>
      </c>
      <c r="AC5428">
        <f>IF(M5428&lt;&gt;1,"",IF(OR(Q5428=999,Q5428=""),"",IF(OR(Q5428&lt;35,Q5428&gt;48),1,0)))</f>
        <v/>
      </c>
      <c r="AD5428">
        <f>IF(COUNT(AA5428:AC5428)&lt;3,"",SUM(AA5428:AC5428))</f>
        <v/>
      </c>
      <c r="AE5428">
        <f>IF(L5428&gt;=4,2,IF(L5428&gt;=2,1,0))</f>
        <v/>
      </c>
      <c r="AF5428">
        <f>IF(L5428&gt;=5,1,0)</f>
        <v/>
      </c>
      <c r="AG5428">
        <f>AE5428+AF5428</f>
        <v/>
      </c>
      <c r="AH5428" s="15">
        <f>IF(M5428&lt;&gt;1,"",IF(OR(R5428=-9,R5428=""),"",R5428))</f>
        <v/>
      </c>
      <c r="AI5428">
        <f>IF(M5428&lt;&gt;1,"",IF(OR(Q5428=999,Q5428=""),"",Q5428))</f>
        <v/>
      </c>
    </row>
    <row r="5429">
      <c r="A5429" t="inlineStr">
        <is>
          <t>TQRMNOP129385</t>
        </is>
      </c>
      <c r="B5429" t="n">
        <v>2025</v>
      </c>
      <c r="C5429" t="n">
        <v>1</v>
      </c>
      <c r="D5429" t="n">
        <v>40</v>
      </c>
      <c r="E5429" t="inlineStr">
        <is>
          <t>N</t>
        </is>
      </c>
      <c r="F5429" t="n">
        <v>9</v>
      </c>
      <c r="G5429" t="n">
        <v>1320</v>
      </c>
      <c r="H5429" t="n">
        <v>3</v>
      </c>
      <c r="I5429" t="n">
        <v>2</v>
      </c>
      <c r="J5429" t="n">
        <v>25</v>
      </c>
      <c r="K5429" t="n">
        <v>1</v>
      </c>
      <c r="L5429" t="n">
        <v>5</v>
      </c>
      <c r="M5429" t="n">
        <v>1</v>
      </c>
      <c r="N5429" t="n">
        <v>3</v>
      </c>
      <c r="O5429" t="n">
        <v>1</v>
      </c>
      <c r="P5429" t="n">
        <v>1</v>
      </c>
      <c r="Q5429" t="n">
        <v>29</v>
      </c>
      <c r="R5429" s="15" t="n">
        <v>597000</v>
      </c>
      <c r="S5429" s="15" t="n">
        <v>0</v>
      </c>
      <c r="T5429" s="15" t="n">
        <v>597000</v>
      </c>
      <c r="U5429" s="15" t="n">
        <v>280100</v>
      </c>
      <c r="V5429">
        <f>IFERROR(VLOOKUP(D5429,Tablas_Equivalencia!$A$3:$B$8,2,FALSE),"Sin dato")</f>
        <v/>
      </c>
      <c r="W5429">
        <f>IFERROR(VLOOKUP(L5429,Tablas_Equivalencia!$D$3:$E$9,2,FALSE),"Sin dato")</f>
        <v/>
      </c>
      <c r="X5429">
        <f>IF(I5429=1,"Varón","Mujer")</f>
        <v/>
      </c>
      <c r="Y5429">
        <f>IFERROR(VLOOKUP(M5429,Tablas_Equivalencia!$G$3:$H$6,2,FALSE),"Sin dato")</f>
        <v/>
      </c>
      <c r="Z5429">
        <f>IF(J5429&lt;=24,"18-24","25-29")</f>
        <v/>
      </c>
      <c r="AA5429">
        <f>IF(M5429&lt;&gt;1,"",IF(P5429=2,1,0))</f>
        <v/>
      </c>
      <c r="AB5429">
        <f>IF(M5429&lt;&gt;1,"",IF(O5429&gt;=2,1,0))</f>
        <v/>
      </c>
      <c r="AC5429">
        <f>IF(M5429&lt;&gt;1,"",IF(OR(Q5429=999,Q5429=""),"",IF(OR(Q5429&lt;35,Q5429&gt;48),1,0)))</f>
        <v/>
      </c>
      <c r="AD5429">
        <f>IF(COUNT(AA5429:AC5429)&lt;3,"",SUM(AA5429:AC5429))</f>
        <v/>
      </c>
      <c r="AE5429">
        <f>IF(L5429&gt;=4,2,IF(L5429&gt;=2,1,0))</f>
        <v/>
      </c>
      <c r="AF5429">
        <f>IF(L5429&gt;=5,1,0)</f>
        <v/>
      </c>
      <c r="AG5429">
        <f>AE5429+AF5429</f>
        <v/>
      </c>
      <c r="AH5429" s="15">
        <f>IF(M5429&lt;&gt;1,"",IF(OR(R5429=-9,R5429=""),"",R5429))</f>
        <v/>
      </c>
      <c r="AI5429">
        <f>IF(M5429&lt;&gt;1,"",IF(OR(Q5429=999,Q5429=""),"",Q5429))</f>
        <v/>
      </c>
    </row>
    <row r="5430">
      <c r="A5430" t="inlineStr">
        <is>
          <t>TQRMNOP129392</t>
        </is>
      </c>
      <c r="B5430" t="n">
        <v>2025</v>
      </c>
      <c r="C5430" t="n">
        <v>1</v>
      </c>
      <c r="D5430" t="n">
        <v>43</v>
      </c>
      <c r="E5430" t="inlineStr">
        <is>
          <t>S</t>
        </is>
      </c>
      <c r="F5430" t="n">
        <v>19</v>
      </c>
      <c r="G5430" t="n">
        <v>1193</v>
      </c>
      <c r="H5430" t="n">
        <v>3</v>
      </c>
      <c r="I5430" t="n">
        <v>2</v>
      </c>
      <c r="J5430" t="n">
        <v>27</v>
      </c>
      <c r="K5430" t="n">
        <v>2</v>
      </c>
      <c r="L5430" t="n">
        <v>2</v>
      </c>
      <c r="M5430" t="n">
        <v>3</v>
      </c>
      <c r="R5430" s="15" t="n">
        <v>0</v>
      </c>
      <c r="S5430" s="15" t="n">
        <v>0</v>
      </c>
      <c r="T5430" s="15" t="n">
        <v>0</v>
      </c>
      <c r="U5430" s="15" t="n">
        <v>79200</v>
      </c>
      <c r="V5430">
        <f>IFERROR(VLOOKUP(D5430,Tablas_Equivalencia!$A$3:$B$8,2,FALSE),"Sin dato")</f>
        <v/>
      </c>
      <c r="W5430">
        <f>IFERROR(VLOOKUP(L5430,Tablas_Equivalencia!$D$3:$E$9,2,FALSE),"Sin dato")</f>
        <v/>
      </c>
      <c r="X5430">
        <f>IF(I5430=1,"Varón","Mujer")</f>
        <v/>
      </c>
      <c r="Y5430">
        <f>IFERROR(VLOOKUP(M5430,Tablas_Equivalencia!$G$3:$H$6,2,FALSE),"Sin dato")</f>
        <v/>
      </c>
      <c r="Z5430">
        <f>IF(J5430&lt;=24,"18-24","25-29")</f>
        <v/>
      </c>
      <c r="AA5430">
        <f>IF(M5430&lt;&gt;1,"",IF(P5430=2,1,0))</f>
        <v/>
      </c>
      <c r="AB5430">
        <f>IF(M5430&lt;&gt;1,"",IF(O5430&gt;=2,1,0))</f>
        <v/>
      </c>
      <c r="AC5430">
        <f>IF(M5430&lt;&gt;1,"",IF(OR(Q5430=999,Q5430=""),"",IF(OR(Q5430&lt;35,Q5430&gt;48),1,0)))</f>
        <v/>
      </c>
      <c r="AD5430">
        <f>IF(COUNT(AA5430:AC5430)&lt;3,"",SUM(AA5430:AC5430))</f>
        <v/>
      </c>
      <c r="AE5430">
        <f>IF(L5430&gt;=4,2,IF(L5430&gt;=2,1,0))</f>
        <v/>
      </c>
      <c r="AF5430">
        <f>IF(L5430&gt;=5,1,0)</f>
        <v/>
      </c>
      <c r="AG5430">
        <f>AE5430+AF5430</f>
        <v/>
      </c>
      <c r="AH5430" s="15">
        <f>IF(M5430&lt;&gt;1,"",IF(OR(R5430=-9,R5430=""),"",R5430))</f>
        <v/>
      </c>
      <c r="AI5430">
        <f>IF(M5430&lt;&gt;1,"",IF(OR(Q5430=999,Q5430=""),"",Q5430))</f>
        <v/>
      </c>
    </row>
    <row r="5431">
      <c r="A5431" t="inlineStr">
        <is>
          <t>TQRMNOP129394</t>
        </is>
      </c>
      <c r="B5431" t="n">
        <v>2025</v>
      </c>
      <c r="C5431" t="n">
        <v>1</v>
      </c>
      <c r="D5431" t="n">
        <v>1</v>
      </c>
      <c r="E5431" t="inlineStr">
        <is>
          <t>S</t>
        </is>
      </c>
      <c r="F5431" t="n">
        <v>32</v>
      </c>
      <c r="G5431" t="n">
        <v>1149</v>
      </c>
      <c r="H5431" t="n">
        <v>1</v>
      </c>
      <c r="I5431" t="n">
        <v>2</v>
      </c>
      <c r="J5431" t="n">
        <v>27</v>
      </c>
      <c r="K5431" t="n">
        <v>2</v>
      </c>
      <c r="L5431" t="n">
        <v>5</v>
      </c>
      <c r="M5431" t="n">
        <v>2</v>
      </c>
      <c r="R5431" s="15" t="n">
        <v>0</v>
      </c>
      <c r="S5431" s="15" t="n">
        <v>0</v>
      </c>
      <c r="T5431" s="15" t="n">
        <v>0</v>
      </c>
      <c r="U5431" s="15" t="n">
        <v>143900</v>
      </c>
      <c r="V5431">
        <f>IFERROR(VLOOKUP(D5431,Tablas_Equivalencia!$A$3:$B$8,2,FALSE),"Sin dato")</f>
        <v/>
      </c>
      <c r="W5431">
        <f>IFERROR(VLOOKUP(L5431,Tablas_Equivalencia!$D$3:$E$9,2,FALSE),"Sin dato")</f>
        <v/>
      </c>
      <c r="X5431">
        <f>IF(I5431=1,"Varón","Mujer")</f>
        <v/>
      </c>
      <c r="Y5431">
        <f>IFERROR(VLOOKUP(M5431,Tablas_Equivalencia!$G$3:$H$6,2,FALSE),"Sin dato")</f>
        <v/>
      </c>
      <c r="Z5431">
        <f>IF(J5431&lt;=24,"18-24","25-29")</f>
        <v/>
      </c>
      <c r="AA5431">
        <f>IF(M5431&lt;&gt;1,"",IF(P5431=2,1,0))</f>
        <v/>
      </c>
      <c r="AB5431">
        <f>IF(M5431&lt;&gt;1,"",IF(O5431&gt;=2,1,0))</f>
        <v/>
      </c>
      <c r="AC5431">
        <f>IF(M5431&lt;&gt;1,"",IF(OR(Q5431=999,Q5431=""),"",IF(OR(Q5431&lt;35,Q5431&gt;48),1,0)))</f>
        <v/>
      </c>
      <c r="AD5431">
        <f>IF(COUNT(AA5431:AC5431)&lt;3,"",SUM(AA5431:AC5431))</f>
        <v/>
      </c>
      <c r="AE5431">
        <f>IF(L5431&gt;=4,2,IF(L5431&gt;=2,1,0))</f>
        <v/>
      </c>
      <c r="AF5431">
        <f>IF(L5431&gt;=5,1,0)</f>
        <v/>
      </c>
      <c r="AG5431">
        <f>AE5431+AF5431</f>
        <v/>
      </c>
      <c r="AH5431" s="15">
        <f>IF(M5431&lt;&gt;1,"",IF(OR(R5431=-9,R5431=""),"",R5431))</f>
        <v/>
      </c>
      <c r="AI5431">
        <f>IF(M5431&lt;&gt;1,"",IF(OR(Q5431=999,Q5431=""),"",Q5431))</f>
        <v/>
      </c>
    </row>
    <row r="5432">
      <c r="A5432" t="inlineStr">
        <is>
          <t>TQRMNOP129398</t>
        </is>
      </c>
      <c r="B5432" t="n">
        <v>2025</v>
      </c>
      <c r="C5432" t="n">
        <v>1</v>
      </c>
      <c r="D5432" t="n">
        <v>1</v>
      </c>
      <c r="E5432" t="inlineStr">
        <is>
          <t>S</t>
        </is>
      </c>
      <c r="F5432" t="n">
        <v>32</v>
      </c>
      <c r="G5432" t="n">
        <v>1425</v>
      </c>
      <c r="H5432" t="n">
        <v>1</v>
      </c>
      <c r="I5432" t="n">
        <v>1</v>
      </c>
      <c r="J5432" t="n">
        <v>23</v>
      </c>
      <c r="K5432" t="n">
        <v>1</v>
      </c>
      <c r="L5432" t="n">
        <v>5</v>
      </c>
      <c r="M5432" t="n">
        <v>1</v>
      </c>
      <c r="N5432" t="n">
        <v>3</v>
      </c>
      <c r="O5432" t="n">
        <v>1</v>
      </c>
      <c r="P5432" t="n">
        <v>1</v>
      </c>
      <c r="Q5432" t="n">
        <v>55</v>
      </c>
      <c r="R5432" s="15" t="n">
        <v>576000</v>
      </c>
      <c r="S5432" s="15" t="n">
        <v>0</v>
      </c>
      <c r="T5432" s="15" t="n">
        <v>576000</v>
      </c>
      <c r="U5432" s="15" t="n">
        <v>92400</v>
      </c>
      <c r="V5432">
        <f>IFERROR(VLOOKUP(D5432,Tablas_Equivalencia!$A$3:$B$8,2,FALSE),"Sin dato")</f>
        <v/>
      </c>
      <c r="W5432">
        <f>IFERROR(VLOOKUP(L5432,Tablas_Equivalencia!$D$3:$E$9,2,FALSE),"Sin dato")</f>
        <v/>
      </c>
      <c r="X5432">
        <f>IF(I5432=1,"Varón","Mujer")</f>
        <v/>
      </c>
      <c r="Y5432">
        <f>IFERROR(VLOOKUP(M5432,Tablas_Equivalencia!$G$3:$H$6,2,FALSE),"Sin dato")</f>
        <v/>
      </c>
      <c r="Z5432">
        <f>IF(J5432&lt;=24,"18-24","25-29")</f>
        <v/>
      </c>
      <c r="AA5432">
        <f>IF(M5432&lt;&gt;1,"",IF(P5432=2,1,0))</f>
        <v/>
      </c>
      <c r="AB5432">
        <f>IF(M5432&lt;&gt;1,"",IF(O5432&gt;=2,1,0))</f>
        <v/>
      </c>
      <c r="AC5432">
        <f>IF(M5432&lt;&gt;1,"",IF(OR(Q5432=999,Q5432=""),"",IF(OR(Q5432&lt;35,Q5432&gt;48),1,0)))</f>
        <v/>
      </c>
      <c r="AD5432">
        <f>IF(COUNT(AA5432:AC5432)&lt;3,"",SUM(AA5432:AC5432))</f>
        <v/>
      </c>
      <c r="AE5432">
        <f>IF(L5432&gt;=4,2,IF(L5432&gt;=2,1,0))</f>
        <v/>
      </c>
      <c r="AF5432">
        <f>IF(L5432&gt;=5,1,0)</f>
        <v/>
      </c>
      <c r="AG5432">
        <f>AE5432+AF5432</f>
        <v/>
      </c>
      <c r="AH5432" s="15">
        <f>IF(M5432&lt;&gt;1,"",IF(OR(R5432=-9,R5432=""),"",R5432))</f>
        <v/>
      </c>
      <c r="AI5432">
        <f>IF(M5432&lt;&gt;1,"",IF(OR(Q5432=999,Q5432=""),"",Q5432))</f>
        <v/>
      </c>
    </row>
    <row r="5433">
      <c r="A5433" t="inlineStr">
        <is>
          <t>TQRMNOP129400</t>
        </is>
      </c>
      <c r="B5433" t="n">
        <v>2025</v>
      </c>
      <c r="C5433" t="n">
        <v>1</v>
      </c>
      <c r="D5433" t="n">
        <v>1</v>
      </c>
      <c r="E5433" t="inlineStr">
        <is>
          <t>S</t>
        </is>
      </c>
      <c r="F5433" t="n">
        <v>33</v>
      </c>
      <c r="G5433" t="n">
        <v>1532</v>
      </c>
      <c r="H5433" t="n">
        <v>1</v>
      </c>
      <c r="I5433" t="n">
        <v>2</v>
      </c>
      <c r="J5433" t="n">
        <v>24</v>
      </c>
      <c r="K5433" t="n">
        <v>1</v>
      </c>
      <c r="L5433" t="n">
        <v>5</v>
      </c>
      <c r="M5433" t="n">
        <v>3</v>
      </c>
      <c r="R5433" s="15" t="n">
        <v>0</v>
      </c>
      <c r="S5433" s="15" t="n">
        <v>0</v>
      </c>
      <c r="T5433" s="15" t="n">
        <v>0</v>
      </c>
      <c r="U5433" s="15" t="n">
        <v>96300</v>
      </c>
      <c r="V5433">
        <f>IFERROR(VLOOKUP(D5433,Tablas_Equivalencia!$A$3:$B$8,2,FALSE),"Sin dato")</f>
        <v/>
      </c>
      <c r="W5433">
        <f>IFERROR(VLOOKUP(L5433,Tablas_Equivalencia!$D$3:$E$9,2,FALSE),"Sin dato")</f>
        <v/>
      </c>
      <c r="X5433">
        <f>IF(I5433=1,"Varón","Mujer")</f>
        <v/>
      </c>
      <c r="Y5433">
        <f>IFERROR(VLOOKUP(M5433,Tablas_Equivalencia!$G$3:$H$6,2,FALSE),"Sin dato")</f>
        <v/>
      </c>
      <c r="Z5433">
        <f>IF(J5433&lt;=24,"18-24","25-29")</f>
        <v/>
      </c>
      <c r="AA5433">
        <f>IF(M5433&lt;&gt;1,"",IF(P5433=2,1,0))</f>
        <v/>
      </c>
      <c r="AB5433">
        <f>IF(M5433&lt;&gt;1,"",IF(O5433&gt;=2,1,0))</f>
        <v/>
      </c>
      <c r="AC5433">
        <f>IF(M5433&lt;&gt;1,"",IF(OR(Q5433=999,Q5433=""),"",IF(OR(Q5433&lt;35,Q5433&gt;48),1,0)))</f>
        <v/>
      </c>
      <c r="AD5433">
        <f>IF(COUNT(AA5433:AC5433)&lt;3,"",SUM(AA5433:AC5433))</f>
        <v/>
      </c>
      <c r="AE5433">
        <f>IF(L5433&gt;=4,2,IF(L5433&gt;=2,1,0))</f>
        <v/>
      </c>
      <c r="AF5433">
        <f>IF(L5433&gt;=5,1,0)</f>
        <v/>
      </c>
      <c r="AG5433">
        <f>AE5433+AF5433</f>
        <v/>
      </c>
      <c r="AH5433" s="15">
        <f>IF(M5433&lt;&gt;1,"",IF(OR(R5433=-9,R5433=""),"",R5433))</f>
        <v/>
      </c>
      <c r="AI5433">
        <f>IF(M5433&lt;&gt;1,"",IF(OR(Q5433=999,Q5433=""),"",Q5433))</f>
        <v/>
      </c>
    </row>
    <row r="5434">
      <c r="A5434" t="inlineStr">
        <is>
          <t>TQRMNOP129414</t>
        </is>
      </c>
      <c r="B5434" t="n">
        <v>2025</v>
      </c>
      <c r="C5434" t="n">
        <v>1</v>
      </c>
      <c r="D5434" t="n">
        <v>40</v>
      </c>
      <c r="E5434" t="inlineStr">
        <is>
          <t>S</t>
        </is>
      </c>
      <c r="F5434" t="n">
        <v>7</v>
      </c>
      <c r="G5434" t="n">
        <v>854</v>
      </c>
      <c r="H5434" t="n">
        <v>1</v>
      </c>
      <c r="I5434" t="n">
        <v>2</v>
      </c>
      <c r="J5434" t="n">
        <v>28</v>
      </c>
      <c r="K5434" t="n">
        <v>2</v>
      </c>
      <c r="L5434" t="n">
        <v>4</v>
      </c>
      <c r="M5434" t="n">
        <v>1</v>
      </c>
      <c r="N5434" t="n">
        <v>3</v>
      </c>
      <c r="O5434" t="n">
        <v>1</v>
      </c>
      <c r="P5434" t="n">
        <v>2</v>
      </c>
      <c r="Q5434" t="n">
        <v>11</v>
      </c>
      <c r="R5434" s="15" t="n">
        <v>315000</v>
      </c>
      <c r="S5434" s="15" t="n">
        <v>0</v>
      </c>
      <c r="T5434" s="15" t="n">
        <v>315000</v>
      </c>
      <c r="U5434" s="15" t="n">
        <v>177900</v>
      </c>
      <c r="V5434">
        <f>IFERROR(VLOOKUP(D5434,Tablas_Equivalencia!$A$3:$B$8,2,FALSE),"Sin dato")</f>
        <v/>
      </c>
      <c r="W5434">
        <f>IFERROR(VLOOKUP(L5434,Tablas_Equivalencia!$D$3:$E$9,2,FALSE),"Sin dato")</f>
        <v/>
      </c>
      <c r="X5434">
        <f>IF(I5434=1,"Varón","Mujer")</f>
        <v/>
      </c>
      <c r="Y5434">
        <f>IFERROR(VLOOKUP(M5434,Tablas_Equivalencia!$G$3:$H$6,2,FALSE),"Sin dato")</f>
        <v/>
      </c>
      <c r="Z5434">
        <f>IF(J5434&lt;=24,"18-24","25-29")</f>
        <v/>
      </c>
      <c r="AA5434">
        <f>IF(M5434&lt;&gt;1,"",IF(P5434=2,1,0))</f>
        <v/>
      </c>
      <c r="AB5434">
        <f>IF(M5434&lt;&gt;1,"",IF(O5434&gt;=2,1,0))</f>
        <v/>
      </c>
      <c r="AC5434">
        <f>IF(M5434&lt;&gt;1,"",IF(OR(Q5434=999,Q5434=""),"",IF(OR(Q5434&lt;35,Q5434&gt;48),1,0)))</f>
        <v/>
      </c>
      <c r="AD5434">
        <f>IF(COUNT(AA5434:AC5434)&lt;3,"",SUM(AA5434:AC5434))</f>
        <v/>
      </c>
      <c r="AE5434">
        <f>IF(L5434&gt;=4,2,IF(L5434&gt;=2,1,0))</f>
        <v/>
      </c>
      <c r="AF5434">
        <f>IF(L5434&gt;=5,1,0)</f>
        <v/>
      </c>
      <c r="AG5434">
        <f>AE5434+AF5434</f>
        <v/>
      </c>
      <c r="AH5434" s="15">
        <f>IF(M5434&lt;&gt;1,"",IF(OR(R5434=-9,R5434=""),"",R5434))</f>
        <v/>
      </c>
      <c r="AI5434">
        <f>IF(M5434&lt;&gt;1,"",IF(OR(Q5434=999,Q5434=""),"",Q5434))</f>
        <v/>
      </c>
    </row>
    <row r="5435">
      <c r="A5435" t="inlineStr">
        <is>
          <t>TQRMNOP129418</t>
        </is>
      </c>
      <c r="B5435" t="n">
        <v>2025</v>
      </c>
      <c r="C5435" t="n">
        <v>1</v>
      </c>
      <c r="D5435" t="n">
        <v>1</v>
      </c>
      <c r="E5435" t="inlineStr">
        <is>
          <t>S</t>
        </is>
      </c>
      <c r="F5435" t="n">
        <v>32</v>
      </c>
      <c r="G5435" t="n">
        <v>955</v>
      </c>
      <c r="H5435" t="n">
        <v>1</v>
      </c>
      <c r="I5435" t="n">
        <v>2</v>
      </c>
      <c r="J5435" t="n">
        <v>24</v>
      </c>
      <c r="K5435" t="n">
        <v>2</v>
      </c>
      <c r="L5435" t="n">
        <v>4</v>
      </c>
      <c r="M5435" t="n">
        <v>3</v>
      </c>
      <c r="R5435" s="15" t="n">
        <v>0</v>
      </c>
      <c r="S5435" s="15" t="n">
        <v>0</v>
      </c>
      <c r="T5435" s="15" t="n">
        <v>0</v>
      </c>
      <c r="U5435" s="15" t="n">
        <v>328000</v>
      </c>
      <c r="V5435">
        <f>IFERROR(VLOOKUP(D5435,Tablas_Equivalencia!$A$3:$B$8,2,FALSE),"Sin dato")</f>
        <v/>
      </c>
      <c r="W5435">
        <f>IFERROR(VLOOKUP(L5435,Tablas_Equivalencia!$D$3:$E$9,2,FALSE),"Sin dato")</f>
        <v/>
      </c>
      <c r="X5435">
        <f>IF(I5435=1,"Varón","Mujer")</f>
        <v/>
      </c>
      <c r="Y5435">
        <f>IFERROR(VLOOKUP(M5435,Tablas_Equivalencia!$G$3:$H$6,2,FALSE),"Sin dato")</f>
        <v/>
      </c>
      <c r="Z5435">
        <f>IF(J5435&lt;=24,"18-24","25-29")</f>
        <v/>
      </c>
      <c r="AA5435">
        <f>IF(M5435&lt;&gt;1,"",IF(P5435=2,1,0))</f>
        <v/>
      </c>
      <c r="AB5435">
        <f>IF(M5435&lt;&gt;1,"",IF(O5435&gt;=2,1,0))</f>
        <v/>
      </c>
      <c r="AC5435">
        <f>IF(M5435&lt;&gt;1,"",IF(OR(Q5435=999,Q5435=""),"",IF(OR(Q5435&lt;35,Q5435&gt;48),1,0)))</f>
        <v/>
      </c>
      <c r="AD5435">
        <f>IF(COUNT(AA5435:AC5435)&lt;3,"",SUM(AA5435:AC5435))</f>
        <v/>
      </c>
      <c r="AE5435">
        <f>IF(L5435&gt;=4,2,IF(L5435&gt;=2,1,0))</f>
        <v/>
      </c>
      <c r="AF5435">
        <f>IF(L5435&gt;=5,1,0)</f>
        <v/>
      </c>
      <c r="AG5435">
        <f>AE5435+AF5435</f>
        <v/>
      </c>
      <c r="AH5435" s="15">
        <f>IF(M5435&lt;&gt;1,"",IF(OR(R5435=-9,R5435=""),"",R5435))</f>
        <v/>
      </c>
      <c r="AI5435">
        <f>IF(M5435&lt;&gt;1,"",IF(OR(Q5435=999,Q5435=""),"",Q5435))</f>
        <v/>
      </c>
    </row>
    <row r="5436">
      <c r="A5436" t="inlineStr">
        <is>
          <t>TQRMNOP129421</t>
        </is>
      </c>
      <c r="B5436" t="n">
        <v>2025</v>
      </c>
      <c r="C5436" t="n">
        <v>1</v>
      </c>
      <c r="D5436" t="n">
        <v>44</v>
      </c>
      <c r="E5436" t="inlineStr">
        <is>
          <t>N</t>
        </is>
      </c>
      <c r="F5436" t="n">
        <v>93</v>
      </c>
      <c r="G5436" t="n">
        <v>981</v>
      </c>
      <c r="H5436" t="n">
        <v>3</v>
      </c>
      <c r="I5436" t="n">
        <v>1</v>
      </c>
      <c r="J5436" t="n">
        <v>22</v>
      </c>
      <c r="K5436" t="n">
        <v>2</v>
      </c>
      <c r="L5436" t="n">
        <v>6</v>
      </c>
      <c r="M5436" t="n">
        <v>1</v>
      </c>
      <c r="N5436" t="n">
        <v>3</v>
      </c>
      <c r="O5436" t="n">
        <v>1</v>
      </c>
      <c r="P5436" t="n">
        <v>1</v>
      </c>
      <c r="Q5436" t="n">
        <v>61</v>
      </c>
      <c r="R5436" s="15" t="n">
        <v>657000</v>
      </c>
      <c r="S5436" s="15" t="n">
        <v>40000</v>
      </c>
      <c r="T5436" s="15" t="n">
        <v>697000</v>
      </c>
      <c r="U5436" s="15" t="n">
        <v>155000</v>
      </c>
      <c r="V5436">
        <f>IFERROR(VLOOKUP(D5436,Tablas_Equivalencia!$A$3:$B$8,2,FALSE),"Sin dato")</f>
        <v/>
      </c>
      <c r="W5436">
        <f>IFERROR(VLOOKUP(L5436,Tablas_Equivalencia!$D$3:$E$9,2,FALSE),"Sin dato")</f>
        <v/>
      </c>
      <c r="X5436">
        <f>IF(I5436=1,"Varón","Mujer")</f>
        <v/>
      </c>
      <c r="Y5436">
        <f>IFERROR(VLOOKUP(M5436,Tablas_Equivalencia!$G$3:$H$6,2,FALSE),"Sin dato")</f>
        <v/>
      </c>
      <c r="Z5436">
        <f>IF(J5436&lt;=24,"18-24","25-29")</f>
        <v/>
      </c>
      <c r="AA5436">
        <f>IF(M5436&lt;&gt;1,"",IF(P5436=2,1,0))</f>
        <v/>
      </c>
      <c r="AB5436">
        <f>IF(M5436&lt;&gt;1,"",IF(O5436&gt;=2,1,0))</f>
        <v/>
      </c>
      <c r="AC5436">
        <f>IF(M5436&lt;&gt;1,"",IF(OR(Q5436=999,Q5436=""),"",IF(OR(Q5436&lt;35,Q5436&gt;48),1,0)))</f>
        <v/>
      </c>
      <c r="AD5436">
        <f>IF(COUNT(AA5436:AC5436)&lt;3,"",SUM(AA5436:AC5436))</f>
        <v/>
      </c>
      <c r="AE5436">
        <f>IF(L5436&gt;=4,2,IF(L5436&gt;=2,1,0))</f>
        <v/>
      </c>
      <c r="AF5436">
        <f>IF(L5436&gt;=5,1,0)</f>
        <v/>
      </c>
      <c r="AG5436">
        <f>AE5436+AF5436</f>
        <v/>
      </c>
      <c r="AH5436" s="15">
        <f>IF(M5436&lt;&gt;1,"",IF(OR(R5436=-9,R5436=""),"",R5436))</f>
        <v/>
      </c>
      <c r="AI5436">
        <f>IF(M5436&lt;&gt;1,"",IF(OR(Q5436=999,Q5436=""),"",Q5436))</f>
        <v/>
      </c>
    </row>
    <row r="5437">
      <c r="A5437" t="inlineStr">
        <is>
          <t>TQRMNOP129436</t>
        </is>
      </c>
      <c r="B5437" t="n">
        <v>2025</v>
      </c>
      <c r="C5437" t="n">
        <v>1</v>
      </c>
      <c r="D5437" t="n">
        <v>44</v>
      </c>
      <c r="E5437" t="inlineStr">
        <is>
          <t>N</t>
        </is>
      </c>
      <c r="F5437" t="n">
        <v>6</v>
      </c>
      <c r="G5437" t="n">
        <v>1729</v>
      </c>
      <c r="H5437" t="n">
        <v>1</v>
      </c>
      <c r="I5437" t="n">
        <v>2</v>
      </c>
      <c r="J5437" t="n">
        <v>29</v>
      </c>
      <c r="K5437" t="n">
        <v>2</v>
      </c>
      <c r="L5437" t="n">
        <v>3</v>
      </c>
      <c r="M5437" t="n">
        <v>1</v>
      </c>
      <c r="N5437" t="n">
        <v>1</v>
      </c>
      <c r="O5437" t="n">
        <v>2</v>
      </c>
      <c r="P5437" t="n">
        <v>2</v>
      </c>
      <c r="Q5437" t="n">
        <v>999</v>
      </c>
      <c r="R5437" s="15" t="n">
        <v>523000</v>
      </c>
      <c r="S5437" s="15" t="n">
        <v>0</v>
      </c>
      <c r="T5437" s="15" t="n">
        <v>523000</v>
      </c>
      <c r="U5437" s="15" t="n">
        <v>108200</v>
      </c>
      <c r="V5437">
        <f>IFERROR(VLOOKUP(D5437,Tablas_Equivalencia!$A$3:$B$8,2,FALSE),"Sin dato")</f>
        <v/>
      </c>
      <c r="W5437">
        <f>IFERROR(VLOOKUP(L5437,Tablas_Equivalencia!$D$3:$E$9,2,FALSE),"Sin dato")</f>
        <v/>
      </c>
      <c r="X5437">
        <f>IF(I5437=1,"Varón","Mujer")</f>
        <v/>
      </c>
      <c r="Y5437">
        <f>IFERROR(VLOOKUP(M5437,Tablas_Equivalencia!$G$3:$H$6,2,FALSE),"Sin dato")</f>
        <v/>
      </c>
      <c r="Z5437">
        <f>IF(J5437&lt;=24,"18-24","25-29")</f>
        <v/>
      </c>
      <c r="AA5437">
        <f>IF(M5437&lt;&gt;1,"",IF(P5437=2,1,0))</f>
        <v/>
      </c>
      <c r="AB5437">
        <f>IF(M5437&lt;&gt;1,"",IF(O5437&gt;=2,1,0))</f>
        <v/>
      </c>
      <c r="AC5437">
        <f>IF(M5437&lt;&gt;1,"",IF(OR(Q5437=999,Q5437=""),"",IF(OR(Q5437&lt;35,Q5437&gt;48),1,0)))</f>
        <v/>
      </c>
      <c r="AD5437">
        <f>IF(COUNT(AA5437:AC5437)&lt;3,"",SUM(AA5437:AC5437))</f>
        <v/>
      </c>
      <c r="AE5437">
        <f>IF(L5437&gt;=4,2,IF(L5437&gt;=2,1,0))</f>
        <v/>
      </c>
      <c r="AF5437">
        <f>IF(L5437&gt;=5,1,0)</f>
        <v/>
      </c>
      <c r="AG5437">
        <f>AE5437+AF5437</f>
        <v/>
      </c>
      <c r="AH5437" s="15">
        <f>IF(M5437&lt;&gt;1,"",IF(OR(R5437=-9,R5437=""),"",R5437))</f>
        <v/>
      </c>
      <c r="AI5437">
        <f>IF(M5437&lt;&gt;1,"",IF(OR(Q5437=999,Q5437=""),"",Q5437))</f>
        <v/>
      </c>
    </row>
    <row r="5438">
      <c r="A5438" t="inlineStr">
        <is>
          <t>TQRMNOP129441</t>
        </is>
      </c>
      <c r="B5438" t="n">
        <v>2025</v>
      </c>
      <c r="C5438" t="n">
        <v>1</v>
      </c>
      <c r="D5438" t="n">
        <v>43</v>
      </c>
      <c r="E5438" t="inlineStr">
        <is>
          <t>N</t>
        </is>
      </c>
      <c r="F5438" t="n">
        <v>34</v>
      </c>
      <c r="G5438" t="n">
        <v>785</v>
      </c>
      <c r="H5438" t="n">
        <v>1</v>
      </c>
      <c r="I5438" t="n">
        <v>1</v>
      </c>
      <c r="J5438" t="n">
        <v>25</v>
      </c>
      <c r="K5438" t="n">
        <v>2</v>
      </c>
      <c r="L5438" t="n">
        <v>4</v>
      </c>
      <c r="M5438" t="n">
        <v>2</v>
      </c>
      <c r="R5438" s="15" t="n">
        <v>0</v>
      </c>
      <c r="S5438" s="15" t="n">
        <v>0</v>
      </c>
      <c r="T5438" s="15" t="n">
        <v>0</v>
      </c>
      <c r="U5438" s="15" t="n">
        <v>239200</v>
      </c>
      <c r="V5438">
        <f>IFERROR(VLOOKUP(D5438,Tablas_Equivalencia!$A$3:$B$8,2,FALSE),"Sin dato")</f>
        <v/>
      </c>
      <c r="W5438">
        <f>IFERROR(VLOOKUP(L5438,Tablas_Equivalencia!$D$3:$E$9,2,FALSE),"Sin dato")</f>
        <v/>
      </c>
      <c r="X5438">
        <f>IF(I5438=1,"Varón","Mujer")</f>
        <v/>
      </c>
      <c r="Y5438">
        <f>IFERROR(VLOOKUP(M5438,Tablas_Equivalencia!$G$3:$H$6,2,FALSE),"Sin dato")</f>
        <v/>
      </c>
      <c r="Z5438">
        <f>IF(J5438&lt;=24,"18-24","25-29")</f>
        <v/>
      </c>
      <c r="AA5438">
        <f>IF(M5438&lt;&gt;1,"",IF(P5438=2,1,0))</f>
        <v/>
      </c>
      <c r="AB5438">
        <f>IF(M5438&lt;&gt;1,"",IF(O5438&gt;=2,1,0))</f>
        <v/>
      </c>
      <c r="AC5438">
        <f>IF(M5438&lt;&gt;1,"",IF(OR(Q5438=999,Q5438=""),"",IF(OR(Q5438&lt;35,Q5438&gt;48),1,0)))</f>
        <v/>
      </c>
      <c r="AD5438">
        <f>IF(COUNT(AA5438:AC5438)&lt;3,"",SUM(AA5438:AC5438))</f>
        <v/>
      </c>
      <c r="AE5438">
        <f>IF(L5438&gt;=4,2,IF(L5438&gt;=2,1,0))</f>
        <v/>
      </c>
      <c r="AF5438">
        <f>IF(L5438&gt;=5,1,0)</f>
        <v/>
      </c>
      <c r="AG5438">
        <f>AE5438+AF5438</f>
        <v/>
      </c>
      <c r="AH5438" s="15">
        <f>IF(M5438&lt;&gt;1,"",IF(OR(R5438=-9,R5438=""),"",R5438))</f>
        <v/>
      </c>
      <c r="AI5438">
        <f>IF(M5438&lt;&gt;1,"",IF(OR(Q5438=999,Q5438=""),"",Q5438))</f>
        <v/>
      </c>
    </row>
    <row r="5439">
      <c r="A5439" t="inlineStr">
        <is>
          <t>TQRMNOP129447</t>
        </is>
      </c>
      <c r="B5439" t="n">
        <v>2025</v>
      </c>
      <c r="C5439" t="n">
        <v>1</v>
      </c>
      <c r="D5439" t="n">
        <v>41</v>
      </c>
      <c r="E5439" t="inlineStr">
        <is>
          <t>S</t>
        </is>
      </c>
      <c r="F5439" t="n">
        <v>8</v>
      </c>
      <c r="G5439" t="n">
        <v>1834</v>
      </c>
      <c r="H5439" t="n">
        <v>1</v>
      </c>
      <c r="I5439" t="n">
        <v>2</v>
      </c>
      <c r="J5439" t="n">
        <v>21</v>
      </c>
      <c r="K5439" t="n">
        <v>1</v>
      </c>
      <c r="L5439" t="n">
        <v>3</v>
      </c>
      <c r="M5439" t="n">
        <v>3</v>
      </c>
      <c r="R5439" s="15" t="n">
        <v>0</v>
      </c>
      <c r="S5439" s="15" t="n">
        <v>0</v>
      </c>
      <c r="T5439" s="15" t="n">
        <v>0</v>
      </c>
      <c r="U5439" s="15" t="n">
        <v>110900</v>
      </c>
      <c r="V5439">
        <f>IFERROR(VLOOKUP(D5439,Tablas_Equivalencia!$A$3:$B$8,2,FALSE),"Sin dato")</f>
        <v/>
      </c>
      <c r="W5439">
        <f>IFERROR(VLOOKUP(L5439,Tablas_Equivalencia!$D$3:$E$9,2,FALSE),"Sin dato")</f>
        <v/>
      </c>
      <c r="X5439">
        <f>IF(I5439=1,"Varón","Mujer")</f>
        <v/>
      </c>
      <c r="Y5439">
        <f>IFERROR(VLOOKUP(M5439,Tablas_Equivalencia!$G$3:$H$6,2,FALSE),"Sin dato")</f>
        <v/>
      </c>
      <c r="Z5439">
        <f>IF(J5439&lt;=24,"18-24","25-29")</f>
        <v/>
      </c>
      <c r="AA5439">
        <f>IF(M5439&lt;&gt;1,"",IF(P5439=2,1,0))</f>
        <v/>
      </c>
      <c r="AB5439">
        <f>IF(M5439&lt;&gt;1,"",IF(O5439&gt;=2,1,0))</f>
        <v/>
      </c>
      <c r="AC5439">
        <f>IF(M5439&lt;&gt;1,"",IF(OR(Q5439=999,Q5439=""),"",IF(OR(Q5439&lt;35,Q5439&gt;48),1,0)))</f>
        <v/>
      </c>
      <c r="AD5439">
        <f>IF(COUNT(AA5439:AC5439)&lt;3,"",SUM(AA5439:AC5439))</f>
        <v/>
      </c>
      <c r="AE5439">
        <f>IF(L5439&gt;=4,2,IF(L5439&gt;=2,1,0))</f>
        <v/>
      </c>
      <c r="AF5439">
        <f>IF(L5439&gt;=5,1,0)</f>
        <v/>
      </c>
      <c r="AG5439">
        <f>AE5439+AF5439</f>
        <v/>
      </c>
      <c r="AH5439" s="15">
        <f>IF(M5439&lt;&gt;1,"",IF(OR(R5439=-9,R5439=""),"",R5439))</f>
        <v/>
      </c>
      <c r="AI5439">
        <f>IF(M5439&lt;&gt;1,"",IF(OR(Q5439=999,Q5439=""),"",Q5439))</f>
        <v/>
      </c>
    </row>
    <row r="5440">
      <c r="A5440" t="inlineStr">
        <is>
          <t>TQRMNOP129448</t>
        </is>
      </c>
      <c r="B5440" t="n">
        <v>2025</v>
      </c>
      <c r="C5440" t="n">
        <v>1</v>
      </c>
      <c r="D5440" t="n">
        <v>43</v>
      </c>
      <c r="E5440" t="inlineStr">
        <is>
          <t>N</t>
        </is>
      </c>
      <c r="F5440" t="n">
        <v>34</v>
      </c>
      <c r="G5440" t="n">
        <v>952</v>
      </c>
      <c r="H5440" t="n">
        <v>1</v>
      </c>
      <c r="I5440" t="n">
        <v>2</v>
      </c>
      <c r="J5440" t="n">
        <v>19</v>
      </c>
      <c r="K5440" t="n">
        <v>2</v>
      </c>
      <c r="L5440" t="n">
        <v>4</v>
      </c>
      <c r="M5440" t="n">
        <v>3</v>
      </c>
      <c r="R5440" s="15" t="n">
        <v>0</v>
      </c>
      <c r="S5440" s="15" t="n">
        <v>0</v>
      </c>
      <c r="T5440" s="15" t="n">
        <v>0</v>
      </c>
      <c r="U5440" s="15" t="n">
        <v>150800</v>
      </c>
      <c r="V5440">
        <f>IFERROR(VLOOKUP(D5440,Tablas_Equivalencia!$A$3:$B$8,2,FALSE),"Sin dato")</f>
        <v/>
      </c>
      <c r="W5440">
        <f>IFERROR(VLOOKUP(L5440,Tablas_Equivalencia!$D$3:$E$9,2,FALSE),"Sin dato")</f>
        <v/>
      </c>
      <c r="X5440">
        <f>IF(I5440=1,"Varón","Mujer")</f>
        <v/>
      </c>
      <c r="Y5440">
        <f>IFERROR(VLOOKUP(M5440,Tablas_Equivalencia!$G$3:$H$6,2,FALSE),"Sin dato")</f>
        <v/>
      </c>
      <c r="Z5440">
        <f>IF(J5440&lt;=24,"18-24","25-29")</f>
        <v/>
      </c>
      <c r="AA5440">
        <f>IF(M5440&lt;&gt;1,"",IF(P5440=2,1,0))</f>
        <v/>
      </c>
      <c r="AB5440">
        <f>IF(M5440&lt;&gt;1,"",IF(O5440&gt;=2,1,0))</f>
        <v/>
      </c>
      <c r="AC5440">
        <f>IF(M5440&lt;&gt;1,"",IF(OR(Q5440=999,Q5440=""),"",IF(OR(Q5440&lt;35,Q5440&gt;48),1,0)))</f>
        <v/>
      </c>
      <c r="AD5440">
        <f>IF(COUNT(AA5440:AC5440)&lt;3,"",SUM(AA5440:AC5440))</f>
        <v/>
      </c>
      <c r="AE5440">
        <f>IF(L5440&gt;=4,2,IF(L5440&gt;=2,1,0))</f>
        <v/>
      </c>
      <c r="AF5440">
        <f>IF(L5440&gt;=5,1,0)</f>
        <v/>
      </c>
      <c r="AG5440">
        <f>AE5440+AF5440</f>
        <v/>
      </c>
      <c r="AH5440" s="15">
        <f>IF(M5440&lt;&gt;1,"",IF(OR(R5440=-9,R5440=""),"",R5440))</f>
        <v/>
      </c>
      <c r="AI5440">
        <f>IF(M5440&lt;&gt;1,"",IF(OR(Q5440=999,Q5440=""),"",Q5440))</f>
        <v/>
      </c>
    </row>
    <row r="5441">
      <c r="A5441" t="inlineStr">
        <is>
          <t>TQRMNOP129450</t>
        </is>
      </c>
      <c r="B5441" t="n">
        <v>2025</v>
      </c>
      <c r="C5441" t="n">
        <v>1</v>
      </c>
      <c r="D5441" t="n">
        <v>43</v>
      </c>
      <c r="E5441" t="inlineStr">
        <is>
          <t>S</t>
        </is>
      </c>
      <c r="F5441" t="n">
        <v>17</v>
      </c>
      <c r="G5441" t="n">
        <v>1097</v>
      </c>
      <c r="H5441" t="n">
        <v>3</v>
      </c>
      <c r="I5441" t="n">
        <v>1</v>
      </c>
      <c r="J5441" t="n">
        <v>22</v>
      </c>
      <c r="K5441" t="n">
        <v>2</v>
      </c>
      <c r="L5441" t="n">
        <v>6</v>
      </c>
      <c r="M5441" t="n">
        <v>2</v>
      </c>
      <c r="R5441" s="15" t="n">
        <v>0</v>
      </c>
      <c r="S5441" s="15" t="n">
        <v>0</v>
      </c>
      <c r="T5441" s="15" t="n">
        <v>0</v>
      </c>
      <c r="U5441" s="15" t="n">
        <v>115400</v>
      </c>
      <c r="V5441">
        <f>IFERROR(VLOOKUP(D5441,Tablas_Equivalencia!$A$3:$B$8,2,FALSE),"Sin dato")</f>
        <v/>
      </c>
      <c r="W5441">
        <f>IFERROR(VLOOKUP(L5441,Tablas_Equivalencia!$D$3:$E$9,2,FALSE),"Sin dato")</f>
        <v/>
      </c>
      <c r="X5441">
        <f>IF(I5441=1,"Varón","Mujer")</f>
        <v/>
      </c>
      <c r="Y5441">
        <f>IFERROR(VLOOKUP(M5441,Tablas_Equivalencia!$G$3:$H$6,2,FALSE),"Sin dato")</f>
        <v/>
      </c>
      <c r="Z5441">
        <f>IF(J5441&lt;=24,"18-24","25-29")</f>
        <v/>
      </c>
      <c r="AA5441">
        <f>IF(M5441&lt;&gt;1,"",IF(P5441=2,1,0))</f>
        <v/>
      </c>
      <c r="AB5441">
        <f>IF(M5441&lt;&gt;1,"",IF(O5441&gt;=2,1,0))</f>
        <v/>
      </c>
      <c r="AC5441">
        <f>IF(M5441&lt;&gt;1,"",IF(OR(Q5441=999,Q5441=""),"",IF(OR(Q5441&lt;35,Q5441&gt;48),1,0)))</f>
        <v/>
      </c>
      <c r="AD5441">
        <f>IF(COUNT(AA5441:AC5441)&lt;3,"",SUM(AA5441:AC5441))</f>
        <v/>
      </c>
      <c r="AE5441">
        <f>IF(L5441&gt;=4,2,IF(L5441&gt;=2,1,0))</f>
        <v/>
      </c>
      <c r="AF5441">
        <f>IF(L5441&gt;=5,1,0)</f>
        <v/>
      </c>
      <c r="AG5441">
        <f>AE5441+AF5441</f>
        <v/>
      </c>
      <c r="AH5441" s="15">
        <f>IF(M5441&lt;&gt;1,"",IF(OR(R5441=-9,R5441=""),"",R5441))</f>
        <v/>
      </c>
      <c r="AI5441">
        <f>IF(M5441&lt;&gt;1,"",IF(OR(Q5441=999,Q5441=""),"",Q5441))</f>
        <v/>
      </c>
    </row>
    <row r="5442">
      <c r="A5442" t="inlineStr">
        <is>
          <t>TQRMNOP129451</t>
        </is>
      </c>
      <c r="B5442" t="n">
        <v>2025</v>
      </c>
      <c r="C5442" t="n">
        <v>1</v>
      </c>
      <c r="D5442" t="n">
        <v>43</v>
      </c>
      <c r="E5442" t="inlineStr">
        <is>
          <t>S</t>
        </is>
      </c>
      <c r="F5442" t="n">
        <v>36</v>
      </c>
      <c r="G5442" t="n">
        <v>1389</v>
      </c>
      <c r="H5442" t="n">
        <v>3</v>
      </c>
      <c r="I5442" t="n">
        <v>1</v>
      </c>
      <c r="J5442" t="n">
        <v>28</v>
      </c>
      <c r="K5442" t="n">
        <v>1</v>
      </c>
      <c r="L5442" t="n">
        <v>5</v>
      </c>
      <c r="M5442" t="n">
        <v>3</v>
      </c>
      <c r="R5442" s="15" t="n">
        <v>0</v>
      </c>
      <c r="S5442" s="15" t="n">
        <v>0</v>
      </c>
      <c r="T5442" s="15" t="n">
        <v>0</v>
      </c>
      <c r="U5442" s="15" t="n">
        <v>203200</v>
      </c>
      <c r="V5442">
        <f>IFERROR(VLOOKUP(D5442,Tablas_Equivalencia!$A$3:$B$8,2,FALSE),"Sin dato")</f>
        <v/>
      </c>
      <c r="W5442">
        <f>IFERROR(VLOOKUP(L5442,Tablas_Equivalencia!$D$3:$E$9,2,FALSE),"Sin dato")</f>
        <v/>
      </c>
      <c r="X5442">
        <f>IF(I5442=1,"Varón","Mujer")</f>
        <v/>
      </c>
      <c r="Y5442">
        <f>IFERROR(VLOOKUP(M5442,Tablas_Equivalencia!$G$3:$H$6,2,FALSE),"Sin dato")</f>
        <v/>
      </c>
      <c r="Z5442">
        <f>IF(J5442&lt;=24,"18-24","25-29")</f>
        <v/>
      </c>
      <c r="AA5442">
        <f>IF(M5442&lt;&gt;1,"",IF(P5442=2,1,0))</f>
        <v/>
      </c>
      <c r="AB5442">
        <f>IF(M5442&lt;&gt;1,"",IF(O5442&gt;=2,1,0))</f>
        <v/>
      </c>
      <c r="AC5442">
        <f>IF(M5442&lt;&gt;1,"",IF(OR(Q5442=999,Q5442=""),"",IF(OR(Q5442&lt;35,Q5442&gt;48),1,0)))</f>
        <v/>
      </c>
      <c r="AD5442">
        <f>IF(COUNT(AA5442:AC5442)&lt;3,"",SUM(AA5442:AC5442))</f>
        <v/>
      </c>
      <c r="AE5442">
        <f>IF(L5442&gt;=4,2,IF(L5442&gt;=2,1,0))</f>
        <v/>
      </c>
      <c r="AF5442">
        <f>IF(L5442&gt;=5,1,0)</f>
        <v/>
      </c>
      <c r="AG5442">
        <f>AE5442+AF5442</f>
        <v/>
      </c>
      <c r="AH5442" s="15">
        <f>IF(M5442&lt;&gt;1,"",IF(OR(R5442=-9,R5442=""),"",R5442))</f>
        <v/>
      </c>
      <c r="AI5442">
        <f>IF(M5442&lt;&gt;1,"",IF(OR(Q5442=999,Q5442=""),"",Q5442))</f>
        <v/>
      </c>
    </row>
    <row r="5443">
      <c r="A5443" t="inlineStr">
        <is>
          <t>TQRMNOP129457</t>
        </is>
      </c>
      <c r="B5443" t="n">
        <v>2025</v>
      </c>
      <c r="C5443" t="n">
        <v>1</v>
      </c>
      <c r="D5443" t="n">
        <v>1</v>
      </c>
      <c r="E5443" t="inlineStr">
        <is>
          <t>S</t>
        </is>
      </c>
      <c r="F5443" t="n">
        <v>33</v>
      </c>
      <c r="G5443" t="n">
        <v>971</v>
      </c>
      <c r="H5443" t="n">
        <v>3</v>
      </c>
      <c r="I5443" t="n">
        <v>2</v>
      </c>
      <c r="J5443" t="n">
        <v>23</v>
      </c>
      <c r="K5443" t="n">
        <v>2</v>
      </c>
      <c r="L5443" t="n">
        <v>4</v>
      </c>
      <c r="M5443" t="n">
        <v>1</v>
      </c>
      <c r="N5443" t="n">
        <v>3</v>
      </c>
      <c r="O5443" t="n">
        <v>2</v>
      </c>
      <c r="P5443" t="n">
        <v>2</v>
      </c>
      <c r="Q5443" t="n">
        <v>36</v>
      </c>
      <c r="R5443" s="15" t="n">
        <v>201000</v>
      </c>
      <c r="S5443" s="15" t="n">
        <v>154000</v>
      </c>
      <c r="T5443" s="15" t="n">
        <v>355000</v>
      </c>
      <c r="U5443" s="15" t="n">
        <v>119900</v>
      </c>
      <c r="V5443">
        <f>IFERROR(VLOOKUP(D5443,Tablas_Equivalencia!$A$3:$B$8,2,FALSE),"Sin dato")</f>
        <v/>
      </c>
      <c r="W5443">
        <f>IFERROR(VLOOKUP(L5443,Tablas_Equivalencia!$D$3:$E$9,2,FALSE),"Sin dato")</f>
        <v/>
      </c>
      <c r="X5443">
        <f>IF(I5443=1,"Varón","Mujer")</f>
        <v/>
      </c>
      <c r="Y5443">
        <f>IFERROR(VLOOKUP(M5443,Tablas_Equivalencia!$G$3:$H$6,2,FALSE),"Sin dato")</f>
        <v/>
      </c>
      <c r="Z5443">
        <f>IF(J5443&lt;=24,"18-24","25-29")</f>
        <v/>
      </c>
      <c r="AA5443">
        <f>IF(M5443&lt;&gt;1,"",IF(P5443=2,1,0))</f>
        <v/>
      </c>
      <c r="AB5443">
        <f>IF(M5443&lt;&gt;1,"",IF(O5443&gt;=2,1,0))</f>
        <v/>
      </c>
      <c r="AC5443">
        <f>IF(M5443&lt;&gt;1,"",IF(OR(Q5443=999,Q5443=""),"",IF(OR(Q5443&lt;35,Q5443&gt;48),1,0)))</f>
        <v/>
      </c>
      <c r="AD5443">
        <f>IF(COUNT(AA5443:AC5443)&lt;3,"",SUM(AA5443:AC5443))</f>
        <v/>
      </c>
      <c r="AE5443">
        <f>IF(L5443&gt;=4,2,IF(L5443&gt;=2,1,0))</f>
        <v/>
      </c>
      <c r="AF5443">
        <f>IF(L5443&gt;=5,1,0)</f>
        <v/>
      </c>
      <c r="AG5443">
        <f>AE5443+AF5443</f>
        <v/>
      </c>
      <c r="AH5443" s="15">
        <f>IF(M5443&lt;&gt;1,"",IF(OR(R5443=-9,R5443=""),"",R5443))</f>
        <v/>
      </c>
      <c r="AI5443">
        <f>IF(M5443&lt;&gt;1,"",IF(OR(Q5443=999,Q5443=""),"",Q5443))</f>
        <v/>
      </c>
    </row>
    <row r="5444">
      <c r="A5444" t="inlineStr">
        <is>
          <t>TQRMNOP129458</t>
        </is>
      </c>
      <c r="B5444" t="n">
        <v>2025</v>
      </c>
      <c r="C5444" t="n">
        <v>1</v>
      </c>
      <c r="D5444" t="n">
        <v>1</v>
      </c>
      <c r="E5444" t="inlineStr">
        <is>
          <t>S</t>
        </is>
      </c>
      <c r="F5444" t="n">
        <v>32</v>
      </c>
      <c r="G5444" t="n">
        <v>1400</v>
      </c>
      <c r="H5444" t="n">
        <v>1</v>
      </c>
      <c r="I5444" t="n">
        <v>1</v>
      </c>
      <c r="J5444" t="n">
        <v>25</v>
      </c>
      <c r="K5444" t="n">
        <v>1</v>
      </c>
      <c r="L5444" t="n">
        <v>5</v>
      </c>
      <c r="M5444" t="n">
        <v>1</v>
      </c>
      <c r="N5444" t="n">
        <v>3</v>
      </c>
      <c r="O5444" t="n">
        <v>2</v>
      </c>
      <c r="P5444" t="n">
        <v>2</v>
      </c>
      <c r="Q5444" t="n">
        <v>34</v>
      </c>
      <c r="R5444" s="15" t="n">
        <v>540000</v>
      </c>
      <c r="S5444" s="15" t="n">
        <v>0</v>
      </c>
      <c r="T5444" s="15" t="n">
        <v>540000</v>
      </c>
      <c r="U5444" s="15" t="n">
        <v>119000</v>
      </c>
      <c r="V5444">
        <f>IFERROR(VLOOKUP(D5444,Tablas_Equivalencia!$A$3:$B$8,2,FALSE),"Sin dato")</f>
        <v/>
      </c>
      <c r="W5444">
        <f>IFERROR(VLOOKUP(L5444,Tablas_Equivalencia!$D$3:$E$9,2,FALSE),"Sin dato")</f>
        <v/>
      </c>
      <c r="X5444">
        <f>IF(I5444=1,"Varón","Mujer")</f>
        <v/>
      </c>
      <c r="Y5444">
        <f>IFERROR(VLOOKUP(M5444,Tablas_Equivalencia!$G$3:$H$6,2,FALSE),"Sin dato")</f>
        <v/>
      </c>
      <c r="Z5444">
        <f>IF(J5444&lt;=24,"18-24","25-29")</f>
        <v/>
      </c>
      <c r="AA5444">
        <f>IF(M5444&lt;&gt;1,"",IF(P5444=2,1,0))</f>
        <v/>
      </c>
      <c r="AB5444">
        <f>IF(M5444&lt;&gt;1,"",IF(O5444&gt;=2,1,0))</f>
        <v/>
      </c>
      <c r="AC5444">
        <f>IF(M5444&lt;&gt;1,"",IF(OR(Q5444=999,Q5444=""),"",IF(OR(Q5444&lt;35,Q5444&gt;48),1,0)))</f>
        <v/>
      </c>
      <c r="AD5444">
        <f>IF(COUNT(AA5444:AC5444)&lt;3,"",SUM(AA5444:AC5444))</f>
        <v/>
      </c>
      <c r="AE5444">
        <f>IF(L5444&gt;=4,2,IF(L5444&gt;=2,1,0))</f>
        <v/>
      </c>
      <c r="AF5444">
        <f>IF(L5444&gt;=5,1,0)</f>
        <v/>
      </c>
      <c r="AG5444">
        <f>AE5444+AF5444</f>
        <v/>
      </c>
      <c r="AH5444" s="15">
        <f>IF(M5444&lt;&gt;1,"",IF(OR(R5444=-9,R5444=""),"",R5444))</f>
        <v/>
      </c>
      <c r="AI5444">
        <f>IF(M5444&lt;&gt;1,"",IF(OR(Q5444=999,Q5444=""),"",Q5444))</f>
        <v/>
      </c>
    </row>
    <row r="5445">
      <c r="A5445" t="inlineStr">
        <is>
          <t>TQRMNOP129459</t>
        </is>
      </c>
      <c r="B5445" t="n">
        <v>2025</v>
      </c>
      <c r="C5445" t="n">
        <v>1</v>
      </c>
      <c r="D5445" t="n">
        <v>40</v>
      </c>
      <c r="E5445" t="inlineStr">
        <is>
          <t>N</t>
        </is>
      </c>
      <c r="F5445" t="n">
        <v>9</v>
      </c>
      <c r="G5445" t="n">
        <v>1363</v>
      </c>
      <c r="H5445" t="n">
        <v>1</v>
      </c>
      <c r="I5445" t="n">
        <v>1</v>
      </c>
      <c r="J5445" t="n">
        <v>24</v>
      </c>
      <c r="K5445" t="n">
        <v>2</v>
      </c>
      <c r="L5445" t="n">
        <v>4</v>
      </c>
      <c r="M5445" t="n">
        <v>3</v>
      </c>
      <c r="R5445" s="15" t="n">
        <v>0</v>
      </c>
      <c r="S5445" s="15" t="n">
        <v>120000</v>
      </c>
      <c r="T5445" s="15" t="n">
        <v>120000</v>
      </c>
      <c r="U5445" s="15" t="n">
        <v>166700</v>
      </c>
      <c r="V5445">
        <f>IFERROR(VLOOKUP(D5445,Tablas_Equivalencia!$A$3:$B$8,2,FALSE),"Sin dato")</f>
        <v/>
      </c>
      <c r="W5445">
        <f>IFERROR(VLOOKUP(L5445,Tablas_Equivalencia!$D$3:$E$9,2,FALSE),"Sin dato")</f>
        <v/>
      </c>
      <c r="X5445">
        <f>IF(I5445=1,"Varón","Mujer")</f>
        <v/>
      </c>
      <c r="Y5445">
        <f>IFERROR(VLOOKUP(M5445,Tablas_Equivalencia!$G$3:$H$6,2,FALSE),"Sin dato")</f>
        <v/>
      </c>
      <c r="Z5445">
        <f>IF(J5445&lt;=24,"18-24","25-29")</f>
        <v/>
      </c>
      <c r="AA5445">
        <f>IF(M5445&lt;&gt;1,"",IF(P5445=2,1,0))</f>
        <v/>
      </c>
      <c r="AB5445">
        <f>IF(M5445&lt;&gt;1,"",IF(O5445&gt;=2,1,0))</f>
        <v/>
      </c>
      <c r="AC5445">
        <f>IF(M5445&lt;&gt;1,"",IF(OR(Q5445=999,Q5445=""),"",IF(OR(Q5445&lt;35,Q5445&gt;48),1,0)))</f>
        <v/>
      </c>
      <c r="AD5445">
        <f>IF(COUNT(AA5445:AC5445)&lt;3,"",SUM(AA5445:AC5445))</f>
        <v/>
      </c>
      <c r="AE5445">
        <f>IF(L5445&gt;=4,2,IF(L5445&gt;=2,1,0))</f>
        <v/>
      </c>
      <c r="AF5445">
        <f>IF(L5445&gt;=5,1,0)</f>
        <v/>
      </c>
      <c r="AG5445">
        <f>AE5445+AF5445</f>
        <v/>
      </c>
      <c r="AH5445" s="15">
        <f>IF(M5445&lt;&gt;1,"",IF(OR(R5445=-9,R5445=""),"",R5445))</f>
        <v/>
      </c>
      <c r="AI5445">
        <f>IF(M5445&lt;&gt;1,"",IF(OR(Q5445=999,Q5445=""),"",Q5445))</f>
        <v/>
      </c>
    </row>
    <row r="5446">
      <c r="A5446" t="inlineStr">
        <is>
          <t>TQRMNOP129467</t>
        </is>
      </c>
      <c r="B5446" t="n">
        <v>2025</v>
      </c>
      <c r="C5446" t="n">
        <v>1</v>
      </c>
      <c r="D5446" t="n">
        <v>43</v>
      </c>
      <c r="E5446" t="inlineStr">
        <is>
          <t>N</t>
        </is>
      </c>
      <c r="F5446" t="n">
        <v>29</v>
      </c>
      <c r="G5446" t="n">
        <v>1130</v>
      </c>
      <c r="H5446" t="n">
        <v>1</v>
      </c>
      <c r="I5446" t="n">
        <v>2</v>
      </c>
      <c r="J5446" t="n">
        <v>29</v>
      </c>
      <c r="K5446" t="n">
        <v>2</v>
      </c>
      <c r="L5446" t="n">
        <v>4</v>
      </c>
      <c r="M5446" t="n">
        <v>3</v>
      </c>
      <c r="R5446" s="15" t="n">
        <v>0</v>
      </c>
      <c r="S5446" s="15" t="n">
        <v>0</v>
      </c>
      <c r="T5446" s="15" t="n">
        <v>0</v>
      </c>
      <c r="U5446" s="15" t="n">
        <v>86700</v>
      </c>
      <c r="V5446">
        <f>IFERROR(VLOOKUP(D5446,Tablas_Equivalencia!$A$3:$B$8,2,FALSE),"Sin dato")</f>
        <v/>
      </c>
      <c r="W5446">
        <f>IFERROR(VLOOKUP(L5446,Tablas_Equivalencia!$D$3:$E$9,2,FALSE),"Sin dato")</f>
        <v/>
      </c>
      <c r="X5446">
        <f>IF(I5446=1,"Varón","Mujer")</f>
        <v/>
      </c>
      <c r="Y5446">
        <f>IFERROR(VLOOKUP(M5446,Tablas_Equivalencia!$G$3:$H$6,2,FALSE),"Sin dato")</f>
        <v/>
      </c>
      <c r="Z5446">
        <f>IF(J5446&lt;=24,"18-24","25-29")</f>
        <v/>
      </c>
      <c r="AA5446">
        <f>IF(M5446&lt;&gt;1,"",IF(P5446=2,1,0))</f>
        <v/>
      </c>
      <c r="AB5446">
        <f>IF(M5446&lt;&gt;1,"",IF(O5446&gt;=2,1,0))</f>
        <v/>
      </c>
      <c r="AC5446">
        <f>IF(M5446&lt;&gt;1,"",IF(OR(Q5446=999,Q5446=""),"",IF(OR(Q5446&lt;35,Q5446&gt;48),1,0)))</f>
        <v/>
      </c>
      <c r="AD5446">
        <f>IF(COUNT(AA5446:AC5446)&lt;3,"",SUM(AA5446:AC5446))</f>
        <v/>
      </c>
      <c r="AE5446">
        <f>IF(L5446&gt;=4,2,IF(L5446&gt;=2,1,0))</f>
        <v/>
      </c>
      <c r="AF5446">
        <f>IF(L5446&gt;=5,1,0)</f>
        <v/>
      </c>
      <c r="AG5446">
        <f>AE5446+AF5446</f>
        <v/>
      </c>
      <c r="AH5446" s="15">
        <f>IF(M5446&lt;&gt;1,"",IF(OR(R5446=-9,R5446=""),"",R5446))</f>
        <v/>
      </c>
      <c r="AI5446">
        <f>IF(M5446&lt;&gt;1,"",IF(OR(Q5446=999,Q5446=""),"",Q5446))</f>
        <v/>
      </c>
    </row>
    <row r="5447">
      <c r="A5447" t="inlineStr">
        <is>
          <t>TQRMNOP129468</t>
        </is>
      </c>
      <c r="B5447" t="n">
        <v>2025</v>
      </c>
      <c r="C5447" t="n">
        <v>1</v>
      </c>
      <c r="D5447" t="n">
        <v>1</v>
      </c>
      <c r="E5447" t="inlineStr">
        <is>
          <t>S</t>
        </is>
      </c>
      <c r="F5447" t="n">
        <v>32</v>
      </c>
      <c r="G5447" t="n">
        <v>1051</v>
      </c>
      <c r="H5447" t="n">
        <v>3</v>
      </c>
      <c r="I5447" t="n">
        <v>1</v>
      </c>
      <c r="J5447" t="n">
        <v>23</v>
      </c>
      <c r="K5447" t="n">
        <v>2</v>
      </c>
      <c r="L5447" t="n">
        <v>6</v>
      </c>
      <c r="M5447" t="n">
        <v>1</v>
      </c>
      <c r="N5447" t="n">
        <v>3</v>
      </c>
      <c r="O5447" t="n">
        <v>3</v>
      </c>
      <c r="P5447" t="n">
        <v>2</v>
      </c>
      <c r="Q5447" t="n">
        <v>58</v>
      </c>
      <c r="R5447" s="15" t="n">
        <v>804000</v>
      </c>
      <c r="S5447" s="15" t="n">
        <v>0</v>
      </c>
      <c r="T5447" s="15" t="n">
        <v>804000</v>
      </c>
      <c r="U5447" s="15" t="n">
        <v>237100</v>
      </c>
      <c r="V5447">
        <f>IFERROR(VLOOKUP(D5447,Tablas_Equivalencia!$A$3:$B$8,2,FALSE),"Sin dato")</f>
        <v/>
      </c>
      <c r="W5447">
        <f>IFERROR(VLOOKUP(L5447,Tablas_Equivalencia!$D$3:$E$9,2,FALSE),"Sin dato")</f>
        <v/>
      </c>
      <c r="X5447">
        <f>IF(I5447=1,"Varón","Mujer")</f>
        <v/>
      </c>
      <c r="Y5447">
        <f>IFERROR(VLOOKUP(M5447,Tablas_Equivalencia!$G$3:$H$6,2,FALSE),"Sin dato")</f>
        <v/>
      </c>
      <c r="Z5447">
        <f>IF(J5447&lt;=24,"18-24","25-29")</f>
        <v/>
      </c>
      <c r="AA5447">
        <f>IF(M5447&lt;&gt;1,"",IF(P5447=2,1,0))</f>
        <v/>
      </c>
      <c r="AB5447">
        <f>IF(M5447&lt;&gt;1,"",IF(O5447&gt;=2,1,0))</f>
        <v/>
      </c>
      <c r="AC5447">
        <f>IF(M5447&lt;&gt;1,"",IF(OR(Q5447=999,Q5447=""),"",IF(OR(Q5447&lt;35,Q5447&gt;48),1,0)))</f>
        <v/>
      </c>
      <c r="AD5447">
        <f>IF(COUNT(AA5447:AC5447)&lt;3,"",SUM(AA5447:AC5447))</f>
        <v/>
      </c>
      <c r="AE5447">
        <f>IF(L5447&gt;=4,2,IF(L5447&gt;=2,1,0))</f>
        <v/>
      </c>
      <c r="AF5447">
        <f>IF(L5447&gt;=5,1,0)</f>
        <v/>
      </c>
      <c r="AG5447">
        <f>AE5447+AF5447</f>
        <v/>
      </c>
      <c r="AH5447" s="15">
        <f>IF(M5447&lt;&gt;1,"",IF(OR(R5447=-9,R5447=""),"",R5447))</f>
        <v/>
      </c>
      <c r="AI5447">
        <f>IF(M5447&lt;&gt;1,"",IF(OR(Q5447=999,Q5447=""),"",Q5447))</f>
        <v/>
      </c>
    </row>
    <row r="5448">
      <c r="A5448" t="inlineStr">
        <is>
          <t>TQRMNOP129470</t>
        </is>
      </c>
      <c r="B5448" t="n">
        <v>2025</v>
      </c>
      <c r="C5448" t="n">
        <v>1</v>
      </c>
      <c r="D5448" t="n">
        <v>41</v>
      </c>
      <c r="E5448" t="inlineStr">
        <is>
          <t>S</t>
        </is>
      </c>
      <c r="F5448" t="n">
        <v>8</v>
      </c>
      <c r="G5448" t="n">
        <v>962</v>
      </c>
      <c r="H5448" t="n">
        <v>2</v>
      </c>
      <c r="I5448" t="n">
        <v>2</v>
      </c>
      <c r="J5448" t="n">
        <v>24</v>
      </c>
      <c r="K5448" t="n">
        <v>2</v>
      </c>
      <c r="L5448" t="n">
        <v>4</v>
      </c>
      <c r="M5448" t="n">
        <v>1</v>
      </c>
      <c r="N5448" t="n">
        <v>3</v>
      </c>
      <c r="O5448" t="n">
        <v>2</v>
      </c>
      <c r="P5448" t="n">
        <v>2</v>
      </c>
      <c r="Q5448" t="n">
        <v>7</v>
      </c>
      <c r="R5448" s="15" t="n">
        <v>243000</v>
      </c>
      <c r="S5448" s="15" t="n">
        <v>0</v>
      </c>
      <c r="T5448" s="15" t="n">
        <v>243000</v>
      </c>
      <c r="U5448" s="15" t="n">
        <v>157400</v>
      </c>
      <c r="V5448">
        <f>IFERROR(VLOOKUP(D5448,Tablas_Equivalencia!$A$3:$B$8,2,FALSE),"Sin dato")</f>
        <v/>
      </c>
      <c r="W5448">
        <f>IFERROR(VLOOKUP(L5448,Tablas_Equivalencia!$D$3:$E$9,2,FALSE),"Sin dato")</f>
        <v/>
      </c>
      <c r="X5448">
        <f>IF(I5448=1,"Varón","Mujer")</f>
        <v/>
      </c>
      <c r="Y5448">
        <f>IFERROR(VLOOKUP(M5448,Tablas_Equivalencia!$G$3:$H$6,2,FALSE),"Sin dato")</f>
        <v/>
      </c>
      <c r="Z5448">
        <f>IF(J5448&lt;=24,"18-24","25-29")</f>
        <v/>
      </c>
      <c r="AA5448">
        <f>IF(M5448&lt;&gt;1,"",IF(P5448=2,1,0))</f>
        <v/>
      </c>
      <c r="AB5448">
        <f>IF(M5448&lt;&gt;1,"",IF(O5448&gt;=2,1,0))</f>
        <v/>
      </c>
      <c r="AC5448">
        <f>IF(M5448&lt;&gt;1,"",IF(OR(Q5448=999,Q5448=""),"",IF(OR(Q5448&lt;35,Q5448&gt;48),1,0)))</f>
        <v/>
      </c>
      <c r="AD5448">
        <f>IF(COUNT(AA5448:AC5448)&lt;3,"",SUM(AA5448:AC5448))</f>
        <v/>
      </c>
      <c r="AE5448">
        <f>IF(L5448&gt;=4,2,IF(L5448&gt;=2,1,0))</f>
        <v/>
      </c>
      <c r="AF5448">
        <f>IF(L5448&gt;=5,1,0)</f>
        <v/>
      </c>
      <c r="AG5448">
        <f>AE5448+AF5448</f>
        <v/>
      </c>
      <c r="AH5448" s="15">
        <f>IF(M5448&lt;&gt;1,"",IF(OR(R5448=-9,R5448=""),"",R5448))</f>
        <v/>
      </c>
      <c r="AI5448">
        <f>IF(M5448&lt;&gt;1,"",IF(OR(Q5448=999,Q5448=""),"",Q5448))</f>
        <v/>
      </c>
    </row>
    <row r="5449">
      <c r="A5449" t="inlineStr">
        <is>
          <t>TQRMNOP129489</t>
        </is>
      </c>
      <c r="B5449" t="n">
        <v>2025</v>
      </c>
      <c r="C5449" t="n">
        <v>1</v>
      </c>
      <c r="D5449" t="n">
        <v>41</v>
      </c>
      <c r="E5449" t="inlineStr">
        <is>
          <t>S</t>
        </is>
      </c>
      <c r="F5449" t="n">
        <v>8</v>
      </c>
      <c r="G5449" t="n">
        <v>1814</v>
      </c>
      <c r="H5449" t="n">
        <v>2</v>
      </c>
      <c r="I5449" t="n">
        <v>2</v>
      </c>
      <c r="J5449" t="n">
        <v>18</v>
      </c>
      <c r="K5449" t="n">
        <v>2</v>
      </c>
      <c r="L5449" t="n">
        <v>4</v>
      </c>
      <c r="M5449" t="n">
        <v>1</v>
      </c>
      <c r="N5449" t="n">
        <v>3</v>
      </c>
      <c r="O5449" t="n">
        <v>1</v>
      </c>
      <c r="P5449" t="n">
        <v>2</v>
      </c>
      <c r="Q5449" t="n">
        <v>40</v>
      </c>
      <c r="R5449" s="15" t="n">
        <v>488000</v>
      </c>
      <c r="S5449" s="15" t="n">
        <v>0</v>
      </c>
      <c r="T5449" s="15" t="n">
        <v>488000</v>
      </c>
      <c r="U5449" s="15" t="n">
        <v>96000</v>
      </c>
      <c r="V5449">
        <f>IFERROR(VLOOKUP(D5449,Tablas_Equivalencia!$A$3:$B$8,2,FALSE),"Sin dato")</f>
        <v/>
      </c>
      <c r="W5449">
        <f>IFERROR(VLOOKUP(L5449,Tablas_Equivalencia!$D$3:$E$9,2,FALSE),"Sin dato")</f>
        <v/>
      </c>
      <c r="X5449">
        <f>IF(I5449=1,"Varón","Mujer")</f>
        <v/>
      </c>
      <c r="Y5449">
        <f>IFERROR(VLOOKUP(M5449,Tablas_Equivalencia!$G$3:$H$6,2,FALSE),"Sin dato")</f>
        <v/>
      </c>
      <c r="Z5449">
        <f>IF(J5449&lt;=24,"18-24","25-29")</f>
        <v/>
      </c>
      <c r="AA5449">
        <f>IF(M5449&lt;&gt;1,"",IF(P5449=2,1,0))</f>
        <v/>
      </c>
      <c r="AB5449">
        <f>IF(M5449&lt;&gt;1,"",IF(O5449&gt;=2,1,0))</f>
        <v/>
      </c>
      <c r="AC5449">
        <f>IF(M5449&lt;&gt;1,"",IF(OR(Q5449=999,Q5449=""),"",IF(OR(Q5449&lt;35,Q5449&gt;48),1,0)))</f>
        <v/>
      </c>
      <c r="AD5449">
        <f>IF(COUNT(AA5449:AC5449)&lt;3,"",SUM(AA5449:AC5449))</f>
        <v/>
      </c>
      <c r="AE5449">
        <f>IF(L5449&gt;=4,2,IF(L5449&gt;=2,1,0))</f>
        <v/>
      </c>
      <c r="AF5449">
        <f>IF(L5449&gt;=5,1,0)</f>
        <v/>
      </c>
      <c r="AG5449">
        <f>AE5449+AF5449</f>
        <v/>
      </c>
      <c r="AH5449" s="15">
        <f>IF(M5449&lt;&gt;1,"",IF(OR(R5449=-9,R5449=""),"",R5449))</f>
        <v/>
      </c>
      <c r="AI5449">
        <f>IF(M5449&lt;&gt;1,"",IF(OR(Q5449=999,Q5449=""),"",Q5449))</f>
        <v/>
      </c>
    </row>
    <row r="5450">
      <c r="A5450" t="inlineStr">
        <is>
          <t>TQRMNOP129491</t>
        </is>
      </c>
      <c r="B5450" t="n">
        <v>2025</v>
      </c>
      <c r="C5450" t="n">
        <v>1</v>
      </c>
      <c r="D5450" t="n">
        <v>1</v>
      </c>
      <c r="E5450" t="inlineStr">
        <is>
          <t>S</t>
        </is>
      </c>
      <c r="F5450" t="n">
        <v>32</v>
      </c>
      <c r="G5450" t="n">
        <v>911</v>
      </c>
      <c r="H5450" t="n">
        <v>3</v>
      </c>
      <c r="I5450" t="n">
        <v>2</v>
      </c>
      <c r="J5450" t="n">
        <v>20</v>
      </c>
      <c r="K5450" t="n">
        <v>2</v>
      </c>
      <c r="L5450" t="n">
        <v>3</v>
      </c>
      <c r="M5450" t="n">
        <v>1</v>
      </c>
      <c r="N5450" t="n">
        <v>3</v>
      </c>
      <c r="O5450" t="n">
        <v>3</v>
      </c>
      <c r="P5450" t="n">
        <v>2</v>
      </c>
      <c r="Q5450" t="n">
        <v>17</v>
      </c>
      <c r="R5450" s="15" t="n">
        <v>471000</v>
      </c>
      <c r="S5450" s="15" t="n">
        <v>0</v>
      </c>
      <c r="T5450" s="15" t="n">
        <v>471000</v>
      </c>
      <c r="U5450" s="15" t="n">
        <v>72400</v>
      </c>
      <c r="V5450">
        <f>IFERROR(VLOOKUP(D5450,Tablas_Equivalencia!$A$3:$B$8,2,FALSE),"Sin dato")</f>
        <v/>
      </c>
      <c r="W5450">
        <f>IFERROR(VLOOKUP(L5450,Tablas_Equivalencia!$D$3:$E$9,2,FALSE),"Sin dato")</f>
        <v/>
      </c>
      <c r="X5450">
        <f>IF(I5450=1,"Varón","Mujer")</f>
        <v/>
      </c>
      <c r="Y5450">
        <f>IFERROR(VLOOKUP(M5450,Tablas_Equivalencia!$G$3:$H$6,2,FALSE),"Sin dato")</f>
        <v/>
      </c>
      <c r="Z5450">
        <f>IF(J5450&lt;=24,"18-24","25-29")</f>
        <v/>
      </c>
      <c r="AA5450">
        <f>IF(M5450&lt;&gt;1,"",IF(P5450=2,1,0))</f>
        <v/>
      </c>
      <c r="AB5450">
        <f>IF(M5450&lt;&gt;1,"",IF(O5450&gt;=2,1,0))</f>
        <v/>
      </c>
      <c r="AC5450">
        <f>IF(M5450&lt;&gt;1,"",IF(OR(Q5450=999,Q5450=""),"",IF(OR(Q5450&lt;35,Q5450&gt;48),1,0)))</f>
        <v/>
      </c>
      <c r="AD5450">
        <f>IF(COUNT(AA5450:AC5450)&lt;3,"",SUM(AA5450:AC5450))</f>
        <v/>
      </c>
      <c r="AE5450">
        <f>IF(L5450&gt;=4,2,IF(L5450&gt;=2,1,0))</f>
        <v/>
      </c>
      <c r="AF5450">
        <f>IF(L5450&gt;=5,1,0)</f>
        <v/>
      </c>
      <c r="AG5450">
        <f>AE5450+AF5450</f>
        <v/>
      </c>
      <c r="AH5450" s="15">
        <f>IF(M5450&lt;&gt;1,"",IF(OR(R5450=-9,R5450=""),"",R5450))</f>
        <v/>
      </c>
      <c r="AI5450">
        <f>IF(M5450&lt;&gt;1,"",IF(OR(Q5450=999,Q5450=""),"",Q5450))</f>
        <v/>
      </c>
    </row>
    <row r="5451">
      <c r="A5451" t="inlineStr">
        <is>
          <t>TQRMNOP129493</t>
        </is>
      </c>
      <c r="B5451" t="n">
        <v>2025</v>
      </c>
      <c r="C5451" t="n">
        <v>1</v>
      </c>
      <c r="D5451" t="n">
        <v>1</v>
      </c>
      <c r="E5451" t="inlineStr">
        <is>
          <t>S</t>
        </is>
      </c>
      <c r="F5451" t="n">
        <v>33</v>
      </c>
      <c r="G5451" t="n">
        <v>1558</v>
      </c>
      <c r="H5451" t="n">
        <v>3</v>
      </c>
      <c r="I5451" t="n">
        <v>2</v>
      </c>
      <c r="J5451" t="n">
        <v>27</v>
      </c>
      <c r="K5451" t="n">
        <v>2</v>
      </c>
      <c r="L5451" t="n">
        <v>6</v>
      </c>
      <c r="M5451" t="n">
        <v>1</v>
      </c>
      <c r="N5451" t="n">
        <v>3</v>
      </c>
      <c r="O5451" t="n">
        <v>1</v>
      </c>
      <c r="P5451" t="n">
        <v>1</v>
      </c>
      <c r="Q5451" t="n">
        <v>31</v>
      </c>
      <c r="R5451" s="15" t="n">
        <v>674000</v>
      </c>
      <c r="S5451" s="15" t="n">
        <v>0</v>
      </c>
      <c r="T5451" s="15" t="n">
        <v>674000</v>
      </c>
      <c r="U5451" s="15" t="n">
        <v>124800</v>
      </c>
      <c r="V5451">
        <f>IFERROR(VLOOKUP(D5451,Tablas_Equivalencia!$A$3:$B$8,2,FALSE),"Sin dato")</f>
        <v/>
      </c>
      <c r="W5451">
        <f>IFERROR(VLOOKUP(L5451,Tablas_Equivalencia!$D$3:$E$9,2,FALSE),"Sin dato")</f>
        <v/>
      </c>
      <c r="X5451">
        <f>IF(I5451=1,"Varón","Mujer")</f>
        <v/>
      </c>
      <c r="Y5451">
        <f>IFERROR(VLOOKUP(M5451,Tablas_Equivalencia!$G$3:$H$6,2,FALSE),"Sin dato")</f>
        <v/>
      </c>
      <c r="Z5451">
        <f>IF(J5451&lt;=24,"18-24","25-29")</f>
        <v/>
      </c>
      <c r="AA5451">
        <f>IF(M5451&lt;&gt;1,"",IF(P5451=2,1,0))</f>
        <v/>
      </c>
      <c r="AB5451">
        <f>IF(M5451&lt;&gt;1,"",IF(O5451&gt;=2,1,0))</f>
        <v/>
      </c>
      <c r="AC5451">
        <f>IF(M5451&lt;&gt;1,"",IF(OR(Q5451=999,Q5451=""),"",IF(OR(Q5451&lt;35,Q5451&gt;48),1,0)))</f>
        <v/>
      </c>
      <c r="AD5451">
        <f>IF(COUNT(AA5451:AC5451)&lt;3,"",SUM(AA5451:AC5451))</f>
        <v/>
      </c>
      <c r="AE5451">
        <f>IF(L5451&gt;=4,2,IF(L5451&gt;=2,1,0))</f>
        <v/>
      </c>
      <c r="AF5451">
        <f>IF(L5451&gt;=5,1,0)</f>
        <v/>
      </c>
      <c r="AG5451">
        <f>AE5451+AF5451</f>
        <v/>
      </c>
      <c r="AH5451" s="15">
        <f>IF(M5451&lt;&gt;1,"",IF(OR(R5451=-9,R5451=""),"",R5451))</f>
        <v/>
      </c>
      <c r="AI5451">
        <f>IF(M5451&lt;&gt;1,"",IF(OR(Q5451=999,Q5451=""),"",Q5451))</f>
        <v/>
      </c>
    </row>
    <row r="5452">
      <c r="A5452" t="inlineStr">
        <is>
          <t>TQRMNOP129497</t>
        </is>
      </c>
      <c r="B5452" t="n">
        <v>2025</v>
      </c>
      <c r="C5452" t="n">
        <v>1</v>
      </c>
      <c r="D5452" t="n">
        <v>1</v>
      </c>
      <c r="E5452" t="inlineStr">
        <is>
          <t>S</t>
        </is>
      </c>
      <c r="F5452" t="n">
        <v>33</v>
      </c>
      <c r="G5452" t="n">
        <v>1549</v>
      </c>
      <c r="H5452" t="n">
        <v>2</v>
      </c>
      <c r="I5452" t="n">
        <v>2</v>
      </c>
      <c r="J5452" t="n">
        <v>23</v>
      </c>
      <c r="K5452" t="n">
        <v>2</v>
      </c>
      <c r="L5452" t="n">
        <v>4</v>
      </c>
      <c r="M5452" t="n">
        <v>3</v>
      </c>
      <c r="R5452" s="15" t="n">
        <v>0</v>
      </c>
      <c r="S5452" s="15" t="n">
        <v>0</v>
      </c>
      <c r="T5452" s="15" t="n">
        <v>0</v>
      </c>
      <c r="U5452" s="15" t="n">
        <v>99800</v>
      </c>
      <c r="V5452">
        <f>IFERROR(VLOOKUP(D5452,Tablas_Equivalencia!$A$3:$B$8,2,FALSE),"Sin dato")</f>
        <v/>
      </c>
      <c r="W5452">
        <f>IFERROR(VLOOKUP(L5452,Tablas_Equivalencia!$D$3:$E$9,2,FALSE),"Sin dato")</f>
        <v/>
      </c>
      <c r="X5452">
        <f>IF(I5452=1,"Varón","Mujer")</f>
        <v/>
      </c>
      <c r="Y5452">
        <f>IFERROR(VLOOKUP(M5452,Tablas_Equivalencia!$G$3:$H$6,2,FALSE),"Sin dato")</f>
        <v/>
      </c>
      <c r="Z5452">
        <f>IF(J5452&lt;=24,"18-24","25-29")</f>
        <v/>
      </c>
      <c r="AA5452">
        <f>IF(M5452&lt;&gt;1,"",IF(P5452=2,1,0))</f>
        <v/>
      </c>
      <c r="AB5452">
        <f>IF(M5452&lt;&gt;1,"",IF(O5452&gt;=2,1,0))</f>
        <v/>
      </c>
      <c r="AC5452">
        <f>IF(M5452&lt;&gt;1,"",IF(OR(Q5452=999,Q5452=""),"",IF(OR(Q5452&lt;35,Q5452&gt;48),1,0)))</f>
        <v/>
      </c>
      <c r="AD5452">
        <f>IF(COUNT(AA5452:AC5452)&lt;3,"",SUM(AA5452:AC5452))</f>
        <v/>
      </c>
      <c r="AE5452">
        <f>IF(L5452&gt;=4,2,IF(L5452&gt;=2,1,0))</f>
        <v/>
      </c>
      <c r="AF5452">
        <f>IF(L5452&gt;=5,1,0)</f>
        <v/>
      </c>
      <c r="AG5452">
        <f>AE5452+AF5452</f>
        <v/>
      </c>
      <c r="AH5452" s="15">
        <f>IF(M5452&lt;&gt;1,"",IF(OR(R5452=-9,R5452=""),"",R5452))</f>
        <v/>
      </c>
      <c r="AI5452">
        <f>IF(M5452&lt;&gt;1,"",IF(OR(Q5452=999,Q5452=""),"",Q5452))</f>
        <v/>
      </c>
    </row>
    <row r="5453">
      <c r="A5453" t="inlineStr">
        <is>
          <t>TQRMNOP129503</t>
        </is>
      </c>
      <c r="B5453" t="n">
        <v>2025</v>
      </c>
      <c r="C5453" t="n">
        <v>1</v>
      </c>
      <c r="D5453" t="n">
        <v>1</v>
      </c>
      <c r="E5453" t="inlineStr">
        <is>
          <t>S</t>
        </is>
      </c>
      <c r="F5453" t="n">
        <v>32</v>
      </c>
      <c r="G5453" t="n">
        <v>1371</v>
      </c>
      <c r="H5453" t="n">
        <v>3</v>
      </c>
      <c r="I5453" t="n">
        <v>2</v>
      </c>
      <c r="J5453" t="n">
        <v>28</v>
      </c>
      <c r="K5453" t="n">
        <v>2</v>
      </c>
      <c r="L5453" t="n">
        <v>4</v>
      </c>
      <c r="M5453" t="n">
        <v>1</v>
      </c>
      <c r="N5453" t="n">
        <v>3</v>
      </c>
      <c r="O5453" t="n">
        <v>1</v>
      </c>
      <c r="P5453" t="n">
        <v>1</v>
      </c>
      <c r="Q5453" t="n">
        <v>37</v>
      </c>
      <c r="R5453" s="15" t="n">
        <v>660000</v>
      </c>
      <c r="S5453" s="15" t="n">
        <v>0</v>
      </c>
      <c r="T5453" s="15" t="n">
        <v>660000</v>
      </c>
      <c r="U5453" s="15" t="n">
        <v>280000</v>
      </c>
      <c r="V5453">
        <f>IFERROR(VLOOKUP(D5453,Tablas_Equivalencia!$A$3:$B$8,2,FALSE),"Sin dato")</f>
        <v/>
      </c>
      <c r="W5453">
        <f>IFERROR(VLOOKUP(L5453,Tablas_Equivalencia!$D$3:$E$9,2,FALSE),"Sin dato")</f>
        <v/>
      </c>
      <c r="X5453">
        <f>IF(I5453=1,"Varón","Mujer")</f>
        <v/>
      </c>
      <c r="Y5453">
        <f>IFERROR(VLOOKUP(M5453,Tablas_Equivalencia!$G$3:$H$6,2,FALSE),"Sin dato")</f>
        <v/>
      </c>
      <c r="Z5453">
        <f>IF(J5453&lt;=24,"18-24","25-29")</f>
        <v/>
      </c>
      <c r="AA5453">
        <f>IF(M5453&lt;&gt;1,"",IF(P5453=2,1,0))</f>
        <v/>
      </c>
      <c r="AB5453">
        <f>IF(M5453&lt;&gt;1,"",IF(O5453&gt;=2,1,0))</f>
        <v/>
      </c>
      <c r="AC5453">
        <f>IF(M5453&lt;&gt;1,"",IF(OR(Q5453=999,Q5453=""),"",IF(OR(Q5453&lt;35,Q5453&gt;48),1,0)))</f>
        <v/>
      </c>
      <c r="AD5453">
        <f>IF(COUNT(AA5453:AC5453)&lt;3,"",SUM(AA5453:AC5453))</f>
        <v/>
      </c>
      <c r="AE5453">
        <f>IF(L5453&gt;=4,2,IF(L5453&gt;=2,1,0))</f>
        <v/>
      </c>
      <c r="AF5453">
        <f>IF(L5453&gt;=5,1,0)</f>
        <v/>
      </c>
      <c r="AG5453">
        <f>AE5453+AF5453</f>
        <v/>
      </c>
      <c r="AH5453" s="15">
        <f>IF(M5453&lt;&gt;1,"",IF(OR(R5453=-9,R5453=""),"",R5453))</f>
        <v/>
      </c>
      <c r="AI5453">
        <f>IF(M5453&lt;&gt;1,"",IF(OR(Q5453=999,Q5453=""),"",Q5453))</f>
        <v/>
      </c>
    </row>
    <row r="5454">
      <c r="A5454" t="inlineStr">
        <is>
          <t>TQRMNOP129508</t>
        </is>
      </c>
      <c r="B5454" t="n">
        <v>2025</v>
      </c>
      <c r="C5454" t="n">
        <v>1</v>
      </c>
      <c r="D5454" t="n">
        <v>43</v>
      </c>
      <c r="E5454" t="inlineStr">
        <is>
          <t>N</t>
        </is>
      </c>
      <c r="F5454" t="n">
        <v>38</v>
      </c>
      <c r="G5454" t="n">
        <v>1077</v>
      </c>
      <c r="H5454" t="n">
        <v>3</v>
      </c>
      <c r="I5454" t="n">
        <v>2</v>
      </c>
      <c r="J5454" t="n">
        <v>29</v>
      </c>
      <c r="K5454" t="n">
        <v>2</v>
      </c>
      <c r="L5454" t="n">
        <v>6</v>
      </c>
      <c r="M5454" t="n">
        <v>1</v>
      </c>
      <c r="N5454" t="n">
        <v>2</v>
      </c>
      <c r="O5454" t="n">
        <v>1</v>
      </c>
      <c r="P5454" t="n">
        <v>1</v>
      </c>
      <c r="Q5454" t="n">
        <v>35</v>
      </c>
      <c r="R5454" s="15" t="n">
        <v>1051000</v>
      </c>
      <c r="S5454" s="15" t="n">
        <v>0</v>
      </c>
      <c r="T5454" s="15" t="n">
        <v>1051000</v>
      </c>
      <c r="U5454" s="15" t="n">
        <v>66800</v>
      </c>
      <c r="V5454">
        <f>IFERROR(VLOOKUP(D5454,Tablas_Equivalencia!$A$3:$B$8,2,FALSE),"Sin dato")</f>
        <v/>
      </c>
      <c r="W5454">
        <f>IFERROR(VLOOKUP(L5454,Tablas_Equivalencia!$D$3:$E$9,2,FALSE),"Sin dato")</f>
        <v/>
      </c>
      <c r="X5454">
        <f>IF(I5454=1,"Varón","Mujer")</f>
        <v/>
      </c>
      <c r="Y5454">
        <f>IFERROR(VLOOKUP(M5454,Tablas_Equivalencia!$G$3:$H$6,2,FALSE),"Sin dato")</f>
        <v/>
      </c>
      <c r="Z5454">
        <f>IF(J5454&lt;=24,"18-24","25-29")</f>
        <v/>
      </c>
      <c r="AA5454">
        <f>IF(M5454&lt;&gt;1,"",IF(P5454=2,1,0))</f>
        <v/>
      </c>
      <c r="AB5454">
        <f>IF(M5454&lt;&gt;1,"",IF(O5454&gt;=2,1,0))</f>
        <v/>
      </c>
      <c r="AC5454">
        <f>IF(M5454&lt;&gt;1,"",IF(OR(Q5454=999,Q5454=""),"",IF(OR(Q5454&lt;35,Q5454&gt;48),1,0)))</f>
        <v/>
      </c>
      <c r="AD5454">
        <f>IF(COUNT(AA5454:AC5454)&lt;3,"",SUM(AA5454:AC5454))</f>
        <v/>
      </c>
      <c r="AE5454">
        <f>IF(L5454&gt;=4,2,IF(L5454&gt;=2,1,0))</f>
        <v/>
      </c>
      <c r="AF5454">
        <f>IF(L5454&gt;=5,1,0)</f>
        <v/>
      </c>
      <c r="AG5454">
        <f>AE5454+AF5454</f>
        <v/>
      </c>
      <c r="AH5454" s="15">
        <f>IF(M5454&lt;&gt;1,"",IF(OR(R5454=-9,R5454=""),"",R5454))</f>
        <v/>
      </c>
      <c r="AI5454">
        <f>IF(M5454&lt;&gt;1,"",IF(OR(Q5454=999,Q5454=""),"",Q5454))</f>
        <v/>
      </c>
    </row>
    <row r="5455">
      <c r="A5455" t="inlineStr">
        <is>
          <t>TQRMNOP129509</t>
        </is>
      </c>
      <c r="B5455" t="n">
        <v>2025</v>
      </c>
      <c r="C5455" t="n">
        <v>1</v>
      </c>
      <c r="D5455" t="n">
        <v>43</v>
      </c>
      <c r="E5455" t="inlineStr">
        <is>
          <t>S</t>
        </is>
      </c>
      <c r="F5455" t="n">
        <v>30</v>
      </c>
      <c r="G5455" t="n">
        <v>963</v>
      </c>
      <c r="H5455" t="n">
        <v>1</v>
      </c>
      <c r="I5455" t="n">
        <v>1</v>
      </c>
      <c r="J5455" t="n">
        <v>22</v>
      </c>
      <c r="K5455" t="n">
        <v>1</v>
      </c>
      <c r="L5455" t="n">
        <v>5</v>
      </c>
      <c r="M5455" t="n">
        <v>1</v>
      </c>
      <c r="N5455" t="n">
        <v>3</v>
      </c>
      <c r="O5455" t="n">
        <v>1</v>
      </c>
      <c r="P5455" t="n">
        <v>2</v>
      </c>
      <c r="Q5455" t="n">
        <v>31</v>
      </c>
      <c r="R5455" s="15" t="n">
        <v>773000</v>
      </c>
      <c r="S5455" s="15" t="n">
        <v>121000</v>
      </c>
      <c r="T5455" s="15" t="n">
        <v>894000</v>
      </c>
      <c r="U5455" s="15" t="n">
        <v>169700</v>
      </c>
      <c r="V5455">
        <f>IFERROR(VLOOKUP(D5455,Tablas_Equivalencia!$A$3:$B$8,2,FALSE),"Sin dato")</f>
        <v/>
      </c>
      <c r="W5455">
        <f>IFERROR(VLOOKUP(L5455,Tablas_Equivalencia!$D$3:$E$9,2,FALSE),"Sin dato")</f>
        <v/>
      </c>
      <c r="X5455">
        <f>IF(I5455=1,"Varón","Mujer")</f>
        <v/>
      </c>
      <c r="Y5455">
        <f>IFERROR(VLOOKUP(M5455,Tablas_Equivalencia!$G$3:$H$6,2,FALSE),"Sin dato")</f>
        <v/>
      </c>
      <c r="Z5455">
        <f>IF(J5455&lt;=24,"18-24","25-29")</f>
        <v/>
      </c>
      <c r="AA5455">
        <f>IF(M5455&lt;&gt;1,"",IF(P5455=2,1,0))</f>
        <v/>
      </c>
      <c r="AB5455">
        <f>IF(M5455&lt;&gt;1,"",IF(O5455&gt;=2,1,0))</f>
        <v/>
      </c>
      <c r="AC5455">
        <f>IF(M5455&lt;&gt;1,"",IF(OR(Q5455=999,Q5455=""),"",IF(OR(Q5455&lt;35,Q5455&gt;48),1,0)))</f>
        <v/>
      </c>
      <c r="AD5455">
        <f>IF(COUNT(AA5455:AC5455)&lt;3,"",SUM(AA5455:AC5455))</f>
        <v/>
      </c>
      <c r="AE5455">
        <f>IF(L5455&gt;=4,2,IF(L5455&gt;=2,1,0))</f>
        <v/>
      </c>
      <c r="AF5455">
        <f>IF(L5455&gt;=5,1,0)</f>
        <v/>
      </c>
      <c r="AG5455">
        <f>AE5455+AF5455</f>
        <v/>
      </c>
      <c r="AH5455" s="15">
        <f>IF(M5455&lt;&gt;1,"",IF(OR(R5455=-9,R5455=""),"",R5455))</f>
        <v/>
      </c>
      <c r="AI5455">
        <f>IF(M5455&lt;&gt;1,"",IF(OR(Q5455=999,Q5455=""),"",Q5455))</f>
        <v/>
      </c>
    </row>
    <row r="5456">
      <c r="A5456" t="inlineStr">
        <is>
          <t>TQRMNOP129513</t>
        </is>
      </c>
      <c r="B5456" t="n">
        <v>2025</v>
      </c>
      <c r="C5456" t="n">
        <v>1</v>
      </c>
      <c r="D5456" t="n">
        <v>1</v>
      </c>
      <c r="E5456" t="inlineStr">
        <is>
          <t>S</t>
        </is>
      </c>
      <c r="F5456" t="n">
        <v>32</v>
      </c>
      <c r="G5456" t="n">
        <v>959</v>
      </c>
      <c r="H5456" t="n">
        <v>3</v>
      </c>
      <c r="I5456" t="n">
        <v>2</v>
      </c>
      <c r="J5456" t="n">
        <v>20</v>
      </c>
      <c r="K5456" t="n">
        <v>1</v>
      </c>
      <c r="L5456" t="n">
        <v>5</v>
      </c>
      <c r="M5456" t="n">
        <v>3</v>
      </c>
      <c r="R5456" s="15" t="n">
        <v>0</v>
      </c>
      <c r="S5456" s="15" t="n">
        <v>0</v>
      </c>
      <c r="T5456" s="15" t="n">
        <v>0</v>
      </c>
      <c r="U5456" s="15" t="n">
        <v>101800</v>
      </c>
      <c r="V5456">
        <f>IFERROR(VLOOKUP(D5456,Tablas_Equivalencia!$A$3:$B$8,2,FALSE),"Sin dato")</f>
        <v/>
      </c>
      <c r="W5456">
        <f>IFERROR(VLOOKUP(L5456,Tablas_Equivalencia!$D$3:$E$9,2,FALSE),"Sin dato")</f>
        <v/>
      </c>
      <c r="X5456">
        <f>IF(I5456=1,"Varón","Mujer")</f>
        <v/>
      </c>
      <c r="Y5456">
        <f>IFERROR(VLOOKUP(M5456,Tablas_Equivalencia!$G$3:$H$6,2,FALSE),"Sin dato")</f>
        <v/>
      </c>
      <c r="Z5456">
        <f>IF(J5456&lt;=24,"18-24","25-29")</f>
        <v/>
      </c>
      <c r="AA5456">
        <f>IF(M5456&lt;&gt;1,"",IF(P5456=2,1,0))</f>
        <v/>
      </c>
      <c r="AB5456">
        <f>IF(M5456&lt;&gt;1,"",IF(O5456&gt;=2,1,0))</f>
        <v/>
      </c>
      <c r="AC5456">
        <f>IF(M5456&lt;&gt;1,"",IF(OR(Q5456=999,Q5456=""),"",IF(OR(Q5456&lt;35,Q5456&gt;48),1,0)))</f>
        <v/>
      </c>
      <c r="AD5456">
        <f>IF(COUNT(AA5456:AC5456)&lt;3,"",SUM(AA5456:AC5456))</f>
        <v/>
      </c>
      <c r="AE5456">
        <f>IF(L5456&gt;=4,2,IF(L5456&gt;=2,1,0))</f>
        <v/>
      </c>
      <c r="AF5456">
        <f>IF(L5456&gt;=5,1,0)</f>
        <v/>
      </c>
      <c r="AG5456">
        <f>AE5456+AF5456</f>
        <v/>
      </c>
      <c r="AH5456" s="15">
        <f>IF(M5456&lt;&gt;1,"",IF(OR(R5456=-9,R5456=""),"",R5456))</f>
        <v/>
      </c>
      <c r="AI5456">
        <f>IF(M5456&lt;&gt;1,"",IF(OR(Q5456=999,Q5456=""),"",Q5456))</f>
        <v/>
      </c>
    </row>
    <row r="5457">
      <c r="A5457" t="inlineStr">
        <is>
          <t>TQRMNOP129520</t>
        </is>
      </c>
      <c r="B5457" t="n">
        <v>2025</v>
      </c>
      <c r="C5457" t="n">
        <v>1</v>
      </c>
      <c r="D5457" t="n">
        <v>43</v>
      </c>
      <c r="E5457" t="inlineStr">
        <is>
          <t>N</t>
        </is>
      </c>
      <c r="F5457" t="n">
        <v>34</v>
      </c>
      <c r="G5457" t="n">
        <v>797</v>
      </c>
      <c r="H5457" t="n">
        <v>1</v>
      </c>
      <c r="I5457" t="n">
        <v>2</v>
      </c>
      <c r="J5457" t="n">
        <v>20</v>
      </c>
      <c r="K5457" t="n">
        <v>1</v>
      </c>
      <c r="L5457" t="n">
        <v>4</v>
      </c>
      <c r="M5457" t="n">
        <v>3</v>
      </c>
      <c r="R5457" s="15" t="n">
        <v>0</v>
      </c>
      <c r="S5457" s="15" t="n">
        <v>0</v>
      </c>
      <c r="T5457" s="15" t="n">
        <v>0</v>
      </c>
      <c r="U5457" s="15" t="n">
        <v>301300</v>
      </c>
      <c r="V5457">
        <f>IFERROR(VLOOKUP(D5457,Tablas_Equivalencia!$A$3:$B$8,2,FALSE),"Sin dato")</f>
        <v/>
      </c>
      <c r="W5457">
        <f>IFERROR(VLOOKUP(L5457,Tablas_Equivalencia!$D$3:$E$9,2,FALSE),"Sin dato")</f>
        <v/>
      </c>
      <c r="X5457">
        <f>IF(I5457=1,"Varón","Mujer")</f>
        <v/>
      </c>
      <c r="Y5457">
        <f>IFERROR(VLOOKUP(M5457,Tablas_Equivalencia!$G$3:$H$6,2,FALSE),"Sin dato")</f>
        <v/>
      </c>
      <c r="Z5457">
        <f>IF(J5457&lt;=24,"18-24","25-29")</f>
        <v/>
      </c>
      <c r="AA5457">
        <f>IF(M5457&lt;&gt;1,"",IF(P5457=2,1,0))</f>
        <v/>
      </c>
      <c r="AB5457">
        <f>IF(M5457&lt;&gt;1,"",IF(O5457&gt;=2,1,0))</f>
        <v/>
      </c>
      <c r="AC5457">
        <f>IF(M5457&lt;&gt;1,"",IF(OR(Q5457=999,Q5457=""),"",IF(OR(Q5457&lt;35,Q5457&gt;48),1,0)))</f>
        <v/>
      </c>
      <c r="AD5457">
        <f>IF(COUNT(AA5457:AC5457)&lt;3,"",SUM(AA5457:AC5457))</f>
        <v/>
      </c>
      <c r="AE5457">
        <f>IF(L5457&gt;=4,2,IF(L5457&gt;=2,1,0))</f>
        <v/>
      </c>
      <c r="AF5457">
        <f>IF(L5457&gt;=5,1,0)</f>
        <v/>
      </c>
      <c r="AG5457">
        <f>AE5457+AF5457</f>
        <v/>
      </c>
      <c r="AH5457" s="15">
        <f>IF(M5457&lt;&gt;1,"",IF(OR(R5457=-9,R5457=""),"",R5457))</f>
        <v/>
      </c>
      <c r="AI5457">
        <f>IF(M5457&lt;&gt;1,"",IF(OR(Q5457=999,Q5457=""),"",Q5457))</f>
        <v/>
      </c>
    </row>
    <row r="5458">
      <c r="A5458" t="inlineStr">
        <is>
          <t>TQRMNOP129523</t>
        </is>
      </c>
      <c r="B5458" t="n">
        <v>2025</v>
      </c>
      <c r="C5458" t="n">
        <v>1</v>
      </c>
      <c r="D5458" t="n">
        <v>41</v>
      </c>
      <c r="E5458" t="inlineStr">
        <is>
          <t>S</t>
        </is>
      </c>
      <c r="F5458" t="n">
        <v>8</v>
      </c>
      <c r="G5458" t="n">
        <v>1411</v>
      </c>
      <c r="H5458" t="n">
        <v>2</v>
      </c>
      <c r="I5458" t="n">
        <v>1</v>
      </c>
      <c r="J5458" t="n">
        <v>29</v>
      </c>
      <c r="K5458" t="n">
        <v>1</v>
      </c>
      <c r="L5458" t="n">
        <v>5</v>
      </c>
      <c r="M5458" t="n">
        <v>1</v>
      </c>
      <c r="N5458" t="n">
        <v>3</v>
      </c>
      <c r="O5458" t="n">
        <v>2</v>
      </c>
      <c r="P5458" t="n">
        <v>2</v>
      </c>
      <c r="Q5458" t="n">
        <v>35</v>
      </c>
      <c r="R5458" s="15" t="n">
        <v>370000</v>
      </c>
      <c r="S5458" s="15" t="n">
        <v>30000</v>
      </c>
      <c r="T5458" s="15" t="n">
        <v>400000</v>
      </c>
      <c r="U5458" s="15" t="n">
        <v>163200</v>
      </c>
      <c r="V5458">
        <f>IFERROR(VLOOKUP(D5458,Tablas_Equivalencia!$A$3:$B$8,2,FALSE),"Sin dato")</f>
        <v/>
      </c>
      <c r="W5458">
        <f>IFERROR(VLOOKUP(L5458,Tablas_Equivalencia!$D$3:$E$9,2,FALSE),"Sin dato")</f>
        <v/>
      </c>
      <c r="X5458">
        <f>IF(I5458=1,"Varón","Mujer")</f>
        <v/>
      </c>
      <c r="Y5458">
        <f>IFERROR(VLOOKUP(M5458,Tablas_Equivalencia!$G$3:$H$6,2,FALSE),"Sin dato")</f>
        <v/>
      </c>
      <c r="Z5458">
        <f>IF(J5458&lt;=24,"18-24","25-29")</f>
        <v/>
      </c>
      <c r="AA5458">
        <f>IF(M5458&lt;&gt;1,"",IF(P5458=2,1,0))</f>
        <v/>
      </c>
      <c r="AB5458">
        <f>IF(M5458&lt;&gt;1,"",IF(O5458&gt;=2,1,0))</f>
        <v/>
      </c>
      <c r="AC5458">
        <f>IF(M5458&lt;&gt;1,"",IF(OR(Q5458=999,Q5458=""),"",IF(OR(Q5458&lt;35,Q5458&gt;48),1,0)))</f>
        <v/>
      </c>
      <c r="AD5458">
        <f>IF(COUNT(AA5458:AC5458)&lt;3,"",SUM(AA5458:AC5458))</f>
        <v/>
      </c>
      <c r="AE5458">
        <f>IF(L5458&gt;=4,2,IF(L5458&gt;=2,1,0))</f>
        <v/>
      </c>
      <c r="AF5458">
        <f>IF(L5458&gt;=5,1,0)</f>
        <v/>
      </c>
      <c r="AG5458">
        <f>AE5458+AF5458</f>
        <v/>
      </c>
      <c r="AH5458" s="15">
        <f>IF(M5458&lt;&gt;1,"",IF(OR(R5458=-9,R5458=""),"",R5458))</f>
        <v/>
      </c>
      <c r="AI5458">
        <f>IF(M5458&lt;&gt;1,"",IF(OR(Q5458=999,Q5458=""),"",Q5458))</f>
        <v/>
      </c>
    </row>
    <row r="5459">
      <c r="A5459" t="inlineStr">
        <is>
          <t>TQRMNOP129532</t>
        </is>
      </c>
      <c r="B5459" t="n">
        <v>2025</v>
      </c>
      <c r="C5459" t="n">
        <v>1</v>
      </c>
      <c r="D5459" t="n">
        <v>42</v>
      </c>
      <c r="E5459" t="inlineStr">
        <is>
          <t>S</t>
        </is>
      </c>
      <c r="F5459" t="n">
        <v>10</v>
      </c>
      <c r="G5459" t="n">
        <v>1203</v>
      </c>
      <c r="H5459" t="n">
        <v>3</v>
      </c>
      <c r="I5459" t="n">
        <v>1</v>
      </c>
      <c r="J5459" t="n">
        <v>23</v>
      </c>
      <c r="K5459" t="n">
        <v>1</v>
      </c>
      <c r="L5459" t="n">
        <v>3</v>
      </c>
      <c r="M5459" t="n">
        <v>1</v>
      </c>
      <c r="N5459" t="n">
        <v>3</v>
      </c>
      <c r="O5459" t="n">
        <v>1</v>
      </c>
      <c r="P5459" t="n">
        <v>2</v>
      </c>
      <c r="Q5459" t="n">
        <v>16</v>
      </c>
      <c r="R5459" s="15" t="n">
        <v>270000</v>
      </c>
      <c r="S5459" s="15" t="n">
        <v>0</v>
      </c>
      <c r="T5459" s="15" t="n">
        <v>270000</v>
      </c>
      <c r="U5459" s="15" t="n">
        <v>592000</v>
      </c>
      <c r="V5459">
        <f>IFERROR(VLOOKUP(D5459,Tablas_Equivalencia!$A$3:$B$8,2,FALSE),"Sin dato")</f>
        <v/>
      </c>
      <c r="W5459">
        <f>IFERROR(VLOOKUP(L5459,Tablas_Equivalencia!$D$3:$E$9,2,FALSE),"Sin dato")</f>
        <v/>
      </c>
      <c r="X5459">
        <f>IF(I5459=1,"Varón","Mujer")</f>
        <v/>
      </c>
      <c r="Y5459">
        <f>IFERROR(VLOOKUP(M5459,Tablas_Equivalencia!$G$3:$H$6,2,FALSE),"Sin dato")</f>
        <v/>
      </c>
      <c r="Z5459">
        <f>IF(J5459&lt;=24,"18-24","25-29")</f>
        <v/>
      </c>
      <c r="AA5459">
        <f>IF(M5459&lt;&gt;1,"",IF(P5459=2,1,0))</f>
        <v/>
      </c>
      <c r="AB5459">
        <f>IF(M5459&lt;&gt;1,"",IF(O5459&gt;=2,1,0))</f>
        <v/>
      </c>
      <c r="AC5459">
        <f>IF(M5459&lt;&gt;1,"",IF(OR(Q5459=999,Q5459=""),"",IF(OR(Q5459&lt;35,Q5459&gt;48),1,0)))</f>
        <v/>
      </c>
      <c r="AD5459">
        <f>IF(COUNT(AA5459:AC5459)&lt;3,"",SUM(AA5459:AC5459))</f>
        <v/>
      </c>
      <c r="AE5459">
        <f>IF(L5459&gt;=4,2,IF(L5459&gt;=2,1,0))</f>
        <v/>
      </c>
      <c r="AF5459">
        <f>IF(L5459&gt;=5,1,0)</f>
        <v/>
      </c>
      <c r="AG5459">
        <f>AE5459+AF5459</f>
        <v/>
      </c>
      <c r="AH5459" s="15">
        <f>IF(M5459&lt;&gt;1,"",IF(OR(R5459=-9,R5459=""),"",R5459))</f>
        <v/>
      </c>
      <c r="AI5459">
        <f>IF(M5459&lt;&gt;1,"",IF(OR(Q5459=999,Q5459=""),"",Q5459))</f>
        <v/>
      </c>
    </row>
    <row r="5460">
      <c r="A5460" t="inlineStr">
        <is>
          <t>TQRMNOP129539</t>
        </is>
      </c>
      <c r="B5460" t="n">
        <v>2025</v>
      </c>
      <c r="C5460" t="n">
        <v>1</v>
      </c>
      <c r="D5460" t="n">
        <v>1</v>
      </c>
      <c r="E5460" t="inlineStr">
        <is>
          <t>S</t>
        </is>
      </c>
      <c r="F5460" t="n">
        <v>33</v>
      </c>
      <c r="G5460" t="n">
        <v>929</v>
      </c>
      <c r="H5460" t="n">
        <v>3</v>
      </c>
      <c r="I5460" t="n">
        <v>1</v>
      </c>
      <c r="J5460" t="n">
        <v>21</v>
      </c>
      <c r="K5460" t="n">
        <v>2</v>
      </c>
      <c r="L5460" t="n">
        <v>2</v>
      </c>
      <c r="M5460" t="n">
        <v>3</v>
      </c>
      <c r="R5460" s="15" t="n">
        <v>0</v>
      </c>
      <c r="S5460" s="15" t="n">
        <v>0</v>
      </c>
      <c r="T5460" s="15" t="n">
        <v>0</v>
      </c>
      <c r="U5460" s="15" t="n">
        <v>50700</v>
      </c>
      <c r="V5460">
        <f>IFERROR(VLOOKUP(D5460,Tablas_Equivalencia!$A$3:$B$8,2,FALSE),"Sin dato")</f>
        <v/>
      </c>
      <c r="W5460">
        <f>IFERROR(VLOOKUP(L5460,Tablas_Equivalencia!$D$3:$E$9,2,FALSE),"Sin dato")</f>
        <v/>
      </c>
      <c r="X5460">
        <f>IF(I5460=1,"Varón","Mujer")</f>
        <v/>
      </c>
      <c r="Y5460">
        <f>IFERROR(VLOOKUP(M5460,Tablas_Equivalencia!$G$3:$H$6,2,FALSE),"Sin dato")</f>
        <v/>
      </c>
      <c r="Z5460">
        <f>IF(J5460&lt;=24,"18-24","25-29")</f>
        <v/>
      </c>
      <c r="AA5460">
        <f>IF(M5460&lt;&gt;1,"",IF(P5460=2,1,0))</f>
        <v/>
      </c>
      <c r="AB5460">
        <f>IF(M5460&lt;&gt;1,"",IF(O5460&gt;=2,1,0))</f>
        <v/>
      </c>
      <c r="AC5460">
        <f>IF(M5460&lt;&gt;1,"",IF(OR(Q5460=999,Q5460=""),"",IF(OR(Q5460&lt;35,Q5460&gt;48),1,0)))</f>
        <v/>
      </c>
      <c r="AD5460">
        <f>IF(COUNT(AA5460:AC5460)&lt;3,"",SUM(AA5460:AC5460))</f>
        <v/>
      </c>
      <c r="AE5460">
        <f>IF(L5460&gt;=4,2,IF(L5460&gt;=2,1,0))</f>
        <v/>
      </c>
      <c r="AF5460">
        <f>IF(L5460&gt;=5,1,0)</f>
        <v/>
      </c>
      <c r="AG5460">
        <f>AE5460+AF5460</f>
        <v/>
      </c>
      <c r="AH5460" s="15">
        <f>IF(M5460&lt;&gt;1,"",IF(OR(R5460=-9,R5460=""),"",R5460))</f>
        <v/>
      </c>
      <c r="AI5460">
        <f>IF(M5460&lt;&gt;1,"",IF(OR(Q5460=999,Q5460=""),"",Q5460))</f>
        <v/>
      </c>
    </row>
    <row r="5461">
      <c r="A5461" t="inlineStr">
        <is>
          <t>TQRMNOP129541</t>
        </is>
      </c>
      <c r="B5461" t="n">
        <v>2025</v>
      </c>
      <c r="C5461" t="n">
        <v>1</v>
      </c>
      <c r="D5461" t="n">
        <v>42</v>
      </c>
      <c r="E5461" t="inlineStr">
        <is>
          <t>N</t>
        </is>
      </c>
      <c r="F5461" t="n">
        <v>27</v>
      </c>
      <c r="G5461" t="n">
        <v>715</v>
      </c>
      <c r="H5461" t="n">
        <v>2</v>
      </c>
      <c r="I5461" t="n">
        <v>2</v>
      </c>
      <c r="J5461" t="n">
        <v>25</v>
      </c>
      <c r="K5461" t="n">
        <v>2</v>
      </c>
      <c r="L5461" t="n">
        <v>2</v>
      </c>
      <c r="M5461" t="n">
        <v>3</v>
      </c>
      <c r="R5461" s="15" t="n">
        <v>0</v>
      </c>
      <c r="S5461" s="15" t="n">
        <v>0</v>
      </c>
      <c r="T5461" s="15" t="n">
        <v>0</v>
      </c>
      <c r="U5461" s="15" t="n">
        <v>330400</v>
      </c>
      <c r="V5461">
        <f>IFERROR(VLOOKUP(D5461,Tablas_Equivalencia!$A$3:$B$8,2,FALSE),"Sin dato")</f>
        <v/>
      </c>
      <c r="W5461">
        <f>IFERROR(VLOOKUP(L5461,Tablas_Equivalencia!$D$3:$E$9,2,FALSE),"Sin dato")</f>
        <v/>
      </c>
      <c r="X5461">
        <f>IF(I5461=1,"Varón","Mujer")</f>
        <v/>
      </c>
      <c r="Y5461">
        <f>IFERROR(VLOOKUP(M5461,Tablas_Equivalencia!$G$3:$H$6,2,FALSE),"Sin dato")</f>
        <v/>
      </c>
      <c r="Z5461">
        <f>IF(J5461&lt;=24,"18-24","25-29")</f>
        <v/>
      </c>
      <c r="AA5461">
        <f>IF(M5461&lt;&gt;1,"",IF(P5461=2,1,0))</f>
        <v/>
      </c>
      <c r="AB5461">
        <f>IF(M5461&lt;&gt;1,"",IF(O5461&gt;=2,1,0))</f>
        <v/>
      </c>
      <c r="AC5461">
        <f>IF(M5461&lt;&gt;1,"",IF(OR(Q5461=999,Q5461=""),"",IF(OR(Q5461&lt;35,Q5461&gt;48),1,0)))</f>
        <v/>
      </c>
      <c r="AD5461">
        <f>IF(COUNT(AA5461:AC5461)&lt;3,"",SUM(AA5461:AC5461))</f>
        <v/>
      </c>
      <c r="AE5461">
        <f>IF(L5461&gt;=4,2,IF(L5461&gt;=2,1,0))</f>
        <v/>
      </c>
      <c r="AF5461">
        <f>IF(L5461&gt;=5,1,0)</f>
        <v/>
      </c>
      <c r="AG5461">
        <f>AE5461+AF5461</f>
        <v/>
      </c>
      <c r="AH5461" s="15">
        <f>IF(M5461&lt;&gt;1,"",IF(OR(R5461=-9,R5461=""),"",R5461))</f>
        <v/>
      </c>
      <c r="AI5461">
        <f>IF(M5461&lt;&gt;1,"",IF(OR(Q5461=999,Q5461=""),"",Q5461))</f>
        <v/>
      </c>
    </row>
    <row r="5462">
      <c r="A5462" t="inlineStr">
        <is>
          <t>TQRMNOP129554</t>
        </is>
      </c>
      <c r="B5462" t="n">
        <v>2025</v>
      </c>
      <c r="C5462" t="n">
        <v>1</v>
      </c>
      <c r="D5462" t="n">
        <v>40</v>
      </c>
      <c r="E5462" t="inlineStr">
        <is>
          <t>N</t>
        </is>
      </c>
      <c r="F5462" t="n">
        <v>23</v>
      </c>
      <c r="G5462" t="n">
        <v>616</v>
      </c>
      <c r="H5462" t="n">
        <v>3</v>
      </c>
      <c r="I5462" t="n">
        <v>1</v>
      </c>
      <c r="J5462" t="n">
        <v>27</v>
      </c>
      <c r="K5462" t="n">
        <v>2</v>
      </c>
      <c r="L5462" t="n">
        <v>2</v>
      </c>
      <c r="M5462" t="n">
        <v>1</v>
      </c>
      <c r="N5462" t="n">
        <v>3</v>
      </c>
      <c r="O5462" t="n">
        <v>2</v>
      </c>
      <c r="P5462" t="n">
        <v>2</v>
      </c>
      <c r="Q5462" t="n">
        <v>29</v>
      </c>
      <c r="R5462" s="15" t="n">
        <v>237000</v>
      </c>
      <c r="S5462" s="15" t="n">
        <v>0</v>
      </c>
      <c r="T5462" s="15" t="n">
        <v>237000</v>
      </c>
      <c r="U5462" s="15" t="n">
        <v>52300</v>
      </c>
      <c r="V5462">
        <f>IFERROR(VLOOKUP(D5462,Tablas_Equivalencia!$A$3:$B$8,2,FALSE),"Sin dato")</f>
        <v/>
      </c>
      <c r="W5462">
        <f>IFERROR(VLOOKUP(L5462,Tablas_Equivalencia!$D$3:$E$9,2,FALSE),"Sin dato")</f>
        <v/>
      </c>
      <c r="X5462">
        <f>IF(I5462=1,"Varón","Mujer")</f>
        <v/>
      </c>
      <c r="Y5462">
        <f>IFERROR(VLOOKUP(M5462,Tablas_Equivalencia!$G$3:$H$6,2,FALSE),"Sin dato")</f>
        <v/>
      </c>
      <c r="Z5462">
        <f>IF(J5462&lt;=24,"18-24","25-29")</f>
        <v/>
      </c>
      <c r="AA5462">
        <f>IF(M5462&lt;&gt;1,"",IF(P5462=2,1,0))</f>
        <v/>
      </c>
      <c r="AB5462">
        <f>IF(M5462&lt;&gt;1,"",IF(O5462&gt;=2,1,0))</f>
        <v/>
      </c>
      <c r="AC5462">
        <f>IF(M5462&lt;&gt;1,"",IF(OR(Q5462=999,Q5462=""),"",IF(OR(Q5462&lt;35,Q5462&gt;48),1,0)))</f>
        <v/>
      </c>
      <c r="AD5462">
        <f>IF(COUNT(AA5462:AC5462)&lt;3,"",SUM(AA5462:AC5462))</f>
        <v/>
      </c>
      <c r="AE5462">
        <f>IF(L5462&gt;=4,2,IF(L5462&gt;=2,1,0))</f>
        <v/>
      </c>
      <c r="AF5462">
        <f>IF(L5462&gt;=5,1,0)</f>
        <v/>
      </c>
      <c r="AG5462">
        <f>AE5462+AF5462</f>
        <v/>
      </c>
      <c r="AH5462" s="15">
        <f>IF(M5462&lt;&gt;1,"",IF(OR(R5462=-9,R5462=""),"",R5462))</f>
        <v/>
      </c>
      <c r="AI5462">
        <f>IF(M5462&lt;&gt;1,"",IF(OR(Q5462=999,Q5462=""),"",Q5462))</f>
        <v/>
      </c>
    </row>
    <row r="5463">
      <c r="A5463" t="inlineStr">
        <is>
          <t>TQRMNOP129556</t>
        </is>
      </c>
      <c r="B5463" t="n">
        <v>2025</v>
      </c>
      <c r="C5463" t="n">
        <v>1</v>
      </c>
      <c r="D5463" t="n">
        <v>1</v>
      </c>
      <c r="E5463" t="inlineStr">
        <is>
          <t>S</t>
        </is>
      </c>
      <c r="F5463" t="n">
        <v>32</v>
      </c>
      <c r="G5463" t="n">
        <v>1956</v>
      </c>
      <c r="H5463" t="n">
        <v>3</v>
      </c>
      <c r="I5463" t="n">
        <v>1</v>
      </c>
      <c r="J5463" t="n">
        <v>25</v>
      </c>
      <c r="K5463" t="n">
        <v>1</v>
      </c>
      <c r="L5463" t="n">
        <v>6</v>
      </c>
      <c r="M5463" t="n">
        <v>1</v>
      </c>
      <c r="N5463" t="n">
        <v>3</v>
      </c>
      <c r="O5463" t="n">
        <v>1</v>
      </c>
      <c r="P5463" t="n">
        <v>1</v>
      </c>
      <c r="Q5463" t="n">
        <v>48</v>
      </c>
      <c r="R5463" s="15" t="n">
        <v>1742000</v>
      </c>
      <c r="S5463" s="15" t="n">
        <v>0</v>
      </c>
      <c r="T5463" s="15" t="n">
        <v>1742000</v>
      </c>
      <c r="U5463" s="15" t="n">
        <v>280200</v>
      </c>
      <c r="V5463">
        <f>IFERROR(VLOOKUP(D5463,Tablas_Equivalencia!$A$3:$B$8,2,FALSE),"Sin dato")</f>
        <v/>
      </c>
      <c r="W5463">
        <f>IFERROR(VLOOKUP(L5463,Tablas_Equivalencia!$D$3:$E$9,2,FALSE),"Sin dato")</f>
        <v/>
      </c>
      <c r="X5463">
        <f>IF(I5463=1,"Varón","Mujer")</f>
        <v/>
      </c>
      <c r="Y5463">
        <f>IFERROR(VLOOKUP(M5463,Tablas_Equivalencia!$G$3:$H$6,2,FALSE),"Sin dato")</f>
        <v/>
      </c>
      <c r="Z5463">
        <f>IF(J5463&lt;=24,"18-24","25-29")</f>
        <v/>
      </c>
      <c r="AA5463">
        <f>IF(M5463&lt;&gt;1,"",IF(P5463=2,1,0))</f>
        <v/>
      </c>
      <c r="AB5463">
        <f>IF(M5463&lt;&gt;1,"",IF(O5463&gt;=2,1,0))</f>
        <v/>
      </c>
      <c r="AC5463">
        <f>IF(M5463&lt;&gt;1,"",IF(OR(Q5463=999,Q5463=""),"",IF(OR(Q5463&lt;35,Q5463&gt;48),1,0)))</f>
        <v/>
      </c>
      <c r="AD5463">
        <f>IF(COUNT(AA5463:AC5463)&lt;3,"",SUM(AA5463:AC5463))</f>
        <v/>
      </c>
      <c r="AE5463">
        <f>IF(L5463&gt;=4,2,IF(L5463&gt;=2,1,0))</f>
        <v/>
      </c>
      <c r="AF5463">
        <f>IF(L5463&gt;=5,1,0)</f>
        <v/>
      </c>
      <c r="AG5463">
        <f>AE5463+AF5463</f>
        <v/>
      </c>
      <c r="AH5463" s="15">
        <f>IF(M5463&lt;&gt;1,"",IF(OR(R5463=-9,R5463=""),"",R5463))</f>
        <v/>
      </c>
      <c r="AI5463">
        <f>IF(M5463&lt;&gt;1,"",IF(OR(Q5463=999,Q5463=""),"",Q5463))</f>
        <v/>
      </c>
    </row>
    <row r="5464">
      <c r="A5464" t="inlineStr">
        <is>
          <t>TQRMNOP129569</t>
        </is>
      </c>
      <c r="B5464" t="n">
        <v>2025</v>
      </c>
      <c r="C5464" t="n">
        <v>1</v>
      </c>
      <c r="D5464" t="n">
        <v>1</v>
      </c>
      <c r="E5464" t="inlineStr">
        <is>
          <t>S</t>
        </is>
      </c>
      <c r="F5464" t="n">
        <v>33</v>
      </c>
      <c r="G5464" t="n">
        <v>1925</v>
      </c>
      <c r="H5464" t="n">
        <v>2</v>
      </c>
      <c r="I5464" t="n">
        <v>2</v>
      </c>
      <c r="J5464" t="n">
        <v>25</v>
      </c>
      <c r="K5464" t="n">
        <v>1</v>
      </c>
      <c r="L5464" t="n">
        <v>1</v>
      </c>
      <c r="M5464" t="n">
        <v>1</v>
      </c>
      <c r="N5464" t="n">
        <v>3</v>
      </c>
      <c r="O5464" t="n">
        <v>2</v>
      </c>
      <c r="P5464" t="n">
        <v>2</v>
      </c>
      <c r="Q5464" t="n">
        <v>7</v>
      </c>
      <c r="R5464" s="15" t="n">
        <v>253000</v>
      </c>
      <c r="S5464" s="15" t="n">
        <v>60000</v>
      </c>
      <c r="T5464" s="15" t="n">
        <v>313000</v>
      </c>
      <c r="U5464" s="15" t="n">
        <v>284800</v>
      </c>
      <c r="V5464">
        <f>IFERROR(VLOOKUP(D5464,Tablas_Equivalencia!$A$3:$B$8,2,FALSE),"Sin dato")</f>
        <v/>
      </c>
      <c r="W5464">
        <f>IFERROR(VLOOKUP(L5464,Tablas_Equivalencia!$D$3:$E$9,2,FALSE),"Sin dato")</f>
        <v/>
      </c>
      <c r="X5464">
        <f>IF(I5464=1,"Varón","Mujer")</f>
        <v/>
      </c>
      <c r="Y5464">
        <f>IFERROR(VLOOKUP(M5464,Tablas_Equivalencia!$G$3:$H$6,2,FALSE),"Sin dato")</f>
        <v/>
      </c>
      <c r="Z5464">
        <f>IF(J5464&lt;=24,"18-24","25-29")</f>
        <v/>
      </c>
      <c r="AA5464">
        <f>IF(M5464&lt;&gt;1,"",IF(P5464=2,1,0))</f>
        <v/>
      </c>
      <c r="AB5464">
        <f>IF(M5464&lt;&gt;1,"",IF(O5464&gt;=2,1,0))</f>
        <v/>
      </c>
      <c r="AC5464">
        <f>IF(M5464&lt;&gt;1,"",IF(OR(Q5464=999,Q5464=""),"",IF(OR(Q5464&lt;35,Q5464&gt;48),1,0)))</f>
        <v/>
      </c>
      <c r="AD5464">
        <f>IF(COUNT(AA5464:AC5464)&lt;3,"",SUM(AA5464:AC5464))</f>
        <v/>
      </c>
      <c r="AE5464">
        <f>IF(L5464&gt;=4,2,IF(L5464&gt;=2,1,0))</f>
        <v/>
      </c>
      <c r="AF5464">
        <f>IF(L5464&gt;=5,1,0)</f>
        <v/>
      </c>
      <c r="AG5464">
        <f>AE5464+AF5464</f>
        <v/>
      </c>
      <c r="AH5464" s="15">
        <f>IF(M5464&lt;&gt;1,"",IF(OR(R5464=-9,R5464=""),"",R5464))</f>
        <v/>
      </c>
      <c r="AI5464">
        <f>IF(M5464&lt;&gt;1,"",IF(OR(Q5464=999,Q5464=""),"",Q5464))</f>
        <v/>
      </c>
    </row>
    <row r="5465">
      <c r="A5465" t="inlineStr">
        <is>
          <t>TQRMNOP129577</t>
        </is>
      </c>
      <c r="B5465" t="n">
        <v>2025</v>
      </c>
      <c r="C5465" t="n">
        <v>1</v>
      </c>
      <c r="D5465" t="n">
        <v>42</v>
      </c>
      <c r="E5465" t="inlineStr">
        <is>
          <t>N</t>
        </is>
      </c>
      <c r="F5465" t="n">
        <v>25</v>
      </c>
      <c r="G5465" t="n">
        <v>977</v>
      </c>
      <c r="H5465" t="n">
        <v>1</v>
      </c>
      <c r="I5465" t="n">
        <v>1</v>
      </c>
      <c r="J5465" t="n">
        <v>29</v>
      </c>
      <c r="K5465" t="n">
        <v>2</v>
      </c>
      <c r="L5465" t="n">
        <v>4</v>
      </c>
      <c r="M5465" t="n">
        <v>3</v>
      </c>
      <c r="R5465" s="15" t="n">
        <v>0</v>
      </c>
      <c r="S5465" s="15" t="n">
        <v>0</v>
      </c>
      <c r="T5465" s="15" t="n">
        <v>0</v>
      </c>
      <c r="U5465" s="15" t="n">
        <v>199100</v>
      </c>
      <c r="V5465">
        <f>IFERROR(VLOOKUP(D5465,Tablas_Equivalencia!$A$3:$B$8,2,FALSE),"Sin dato")</f>
        <v/>
      </c>
      <c r="W5465">
        <f>IFERROR(VLOOKUP(L5465,Tablas_Equivalencia!$D$3:$E$9,2,FALSE),"Sin dato")</f>
        <v/>
      </c>
      <c r="X5465">
        <f>IF(I5465=1,"Varón","Mujer")</f>
        <v/>
      </c>
      <c r="Y5465">
        <f>IFERROR(VLOOKUP(M5465,Tablas_Equivalencia!$G$3:$H$6,2,FALSE),"Sin dato")</f>
        <v/>
      </c>
      <c r="Z5465">
        <f>IF(J5465&lt;=24,"18-24","25-29")</f>
        <v/>
      </c>
      <c r="AA5465">
        <f>IF(M5465&lt;&gt;1,"",IF(P5465=2,1,0))</f>
        <v/>
      </c>
      <c r="AB5465">
        <f>IF(M5465&lt;&gt;1,"",IF(O5465&gt;=2,1,0))</f>
        <v/>
      </c>
      <c r="AC5465">
        <f>IF(M5465&lt;&gt;1,"",IF(OR(Q5465=999,Q5465=""),"",IF(OR(Q5465&lt;35,Q5465&gt;48),1,0)))</f>
        <v/>
      </c>
      <c r="AD5465">
        <f>IF(COUNT(AA5465:AC5465)&lt;3,"",SUM(AA5465:AC5465))</f>
        <v/>
      </c>
      <c r="AE5465">
        <f>IF(L5465&gt;=4,2,IF(L5465&gt;=2,1,0))</f>
        <v/>
      </c>
      <c r="AF5465">
        <f>IF(L5465&gt;=5,1,0)</f>
        <v/>
      </c>
      <c r="AG5465">
        <f>AE5465+AF5465</f>
        <v/>
      </c>
      <c r="AH5465" s="15">
        <f>IF(M5465&lt;&gt;1,"",IF(OR(R5465=-9,R5465=""),"",R5465))</f>
        <v/>
      </c>
      <c r="AI5465">
        <f>IF(M5465&lt;&gt;1,"",IF(OR(Q5465=999,Q5465=""),"",Q5465))</f>
        <v/>
      </c>
    </row>
    <row r="5466">
      <c r="A5466" t="inlineStr">
        <is>
          <t>TQRMNOP129579</t>
        </is>
      </c>
      <c r="B5466" t="n">
        <v>2025</v>
      </c>
      <c r="C5466" t="n">
        <v>1</v>
      </c>
      <c r="D5466" t="n">
        <v>42</v>
      </c>
      <c r="E5466" t="inlineStr">
        <is>
          <t>N</t>
        </is>
      </c>
      <c r="F5466" t="n">
        <v>25</v>
      </c>
      <c r="G5466" t="n">
        <v>1542</v>
      </c>
      <c r="H5466" t="n">
        <v>1</v>
      </c>
      <c r="I5466" t="n">
        <v>1</v>
      </c>
      <c r="J5466" t="n">
        <v>23</v>
      </c>
      <c r="K5466" t="n">
        <v>1</v>
      </c>
      <c r="L5466" t="n">
        <v>3</v>
      </c>
      <c r="M5466" t="n">
        <v>3</v>
      </c>
      <c r="R5466" s="15" t="n">
        <v>0</v>
      </c>
      <c r="S5466" s="15" t="n">
        <v>0</v>
      </c>
      <c r="T5466" s="15" t="n">
        <v>0</v>
      </c>
      <c r="U5466" s="15" t="n">
        <v>23000</v>
      </c>
      <c r="V5466">
        <f>IFERROR(VLOOKUP(D5466,Tablas_Equivalencia!$A$3:$B$8,2,FALSE),"Sin dato")</f>
        <v/>
      </c>
      <c r="W5466">
        <f>IFERROR(VLOOKUP(L5466,Tablas_Equivalencia!$D$3:$E$9,2,FALSE),"Sin dato")</f>
        <v/>
      </c>
      <c r="X5466">
        <f>IF(I5466=1,"Varón","Mujer")</f>
        <v/>
      </c>
      <c r="Y5466">
        <f>IFERROR(VLOOKUP(M5466,Tablas_Equivalencia!$G$3:$H$6,2,FALSE),"Sin dato")</f>
        <v/>
      </c>
      <c r="Z5466">
        <f>IF(J5466&lt;=24,"18-24","25-29")</f>
        <v/>
      </c>
      <c r="AA5466">
        <f>IF(M5466&lt;&gt;1,"",IF(P5466=2,1,0))</f>
        <v/>
      </c>
      <c r="AB5466">
        <f>IF(M5466&lt;&gt;1,"",IF(O5466&gt;=2,1,0))</f>
        <v/>
      </c>
      <c r="AC5466">
        <f>IF(M5466&lt;&gt;1,"",IF(OR(Q5466=999,Q5466=""),"",IF(OR(Q5466&lt;35,Q5466&gt;48),1,0)))</f>
        <v/>
      </c>
      <c r="AD5466">
        <f>IF(COUNT(AA5466:AC5466)&lt;3,"",SUM(AA5466:AC5466))</f>
        <v/>
      </c>
      <c r="AE5466">
        <f>IF(L5466&gt;=4,2,IF(L5466&gt;=2,1,0))</f>
        <v/>
      </c>
      <c r="AF5466">
        <f>IF(L5466&gt;=5,1,0)</f>
        <v/>
      </c>
      <c r="AG5466">
        <f>AE5466+AF5466</f>
        <v/>
      </c>
      <c r="AH5466" s="15">
        <f>IF(M5466&lt;&gt;1,"",IF(OR(R5466=-9,R5466=""),"",R5466))</f>
        <v/>
      </c>
      <c r="AI5466">
        <f>IF(M5466&lt;&gt;1,"",IF(OR(Q5466=999,Q5466=""),"",Q5466))</f>
        <v/>
      </c>
    </row>
    <row r="5467">
      <c r="A5467" t="inlineStr">
        <is>
          <t>TQRMNOP129581</t>
        </is>
      </c>
      <c r="B5467" t="n">
        <v>2025</v>
      </c>
      <c r="C5467" t="n">
        <v>1</v>
      </c>
      <c r="D5467" t="n">
        <v>42</v>
      </c>
      <c r="E5467" t="inlineStr">
        <is>
          <t>S</t>
        </is>
      </c>
      <c r="F5467" t="n">
        <v>10</v>
      </c>
      <c r="G5467" t="n">
        <v>1490</v>
      </c>
      <c r="H5467" t="n">
        <v>2</v>
      </c>
      <c r="I5467" t="n">
        <v>1</v>
      </c>
      <c r="J5467" t="n">
        <v>21</v>
      </c>
      <c r="K5467" t="n">
        <v>2</v>
      </c>
      <c r="L5467" t="n">
        <v>4</v>
      </c>
      <c r="M5467" t="n">
        <v>2</v>
      </c>
      <c r="R5467" s="15" t="n">
        <v>0</v>
      </c>
      <c r="S5467" s="15" t="n">
        <v>0</v>
      </c>
      <c r="T5467" s="15" t="n">
        <v>0</v>
      </c>
      <c r="U5467" s="15" t="n">
        <v>95000</v>
      </c>
      <c r="V5467">
        <f>IFERROR(VLOOKUP(D5467,Tablas_Equivalencia!$A$3:$B$8,2,FALSE),"Sin dato")</f>
        <v/>
      </c>
      <c r="W5467">
        <f>IFERROR(VLOOKUP(L5467,Tablas_Equivalencia!$D$3:$E$9,2,FALSE),"Sin dato")</f>
        <v/>
      </c>
      <c r="X5467">
        <f>IF(I5467=1,"Varón","Mujer")</f>
        <v/>
      </c>
      <c r="Y5467">
        <f>IFERROR(VLOOKUP(M5467,Tablas_Equivalencia!$G$3:$H$6,2,FALSE),"Sin dato")</f>
        <v/>
      </c>
      <c r="Z5467">
        <f>IF(J5467&lt;=24,"18-24","25-29")</f>
        <v/>
      </c>
      <c r="AA5467">
        <f>IF(M5467&lt;&gt;1,"",IF(P5467=2,1,0))</f>
        <v/>
      </c>
      <c r="AB5467">
        <f>IF(M5467&lt;&gt;1,"",IF(O5467&gt;=2,1,0))</f>
        <v/>
      </c>
      <c r="AC5467">
        <f>IF(M5467&lt;&gt;1,"",IF(OR(Q5467=999,Q5467=""),"",IF(OR(Q5467&lt;35,Q5467&gt;48),1,0)))</f>
        <v/>
      </c>
      <c r="AD5467">
        <f>IF(COUNT(AA5467:AC5467)&lt;3,"",SUM(AA5467:AC5467))</f>
        <v/>
      </c>
      <c r="AE5467">
        <f>IF(L5467&gt;=4,2,IF(L5467&gt;=2,1,0))</f>
        <v/>
      </c>
      <c r="AF5467">
        <f>IF(L5467&gt;=5,1,0)</f>
        <v/>
      </c>
      <c r="AG5467">
        <f>AE5467+AF5467</f>
        <v/>
      </c>
      <c r="AH5467" s="15">
        <f>IF(M5467&lt;&gt;1,"",IF(OR(R5467=-9,R5467=""),"",R5467))</f>
        <v/>
      </c>
      <c r="AI5467">
        <f>IF(M5467&lt;&gt;1,"",IF(OR(Q5467=999,Q5467=""),"",Q5467))</f>
        <v/>
      </c>
    </row>
    <row r="5468">
      <c r="A5468" t="inlineStr">
        <is>
          <t>TQRMNOP129584</t>
        </is>
      </c>
      <c r="B5468" t="n">
        <v>2025</v>
      </c>
      <c r="C5468" t="n">
        <v>1</v>
      </c>
      <c r="D5468" t="n">
        <v>40</v>
      </c>
      <c r="E5468" t="inlineStr">
        <is>
          <t>N</t>
        </is>
      </c>
      <c r="F5468" t="n">
        <v>9</v>
      </c>
      <c r="G5468" t="n">
        <v>1447</v>
      </c>
      <c r="H5468" t="n">
        <v>1</v>
      </c>
      <c r="I5468" t="n">
        <v>2</v>
      </c>
      <c r="J5468" t="n">
        <v>28</v>
      </c>
      <c r="K5468" t="n">
        <v>2</v>
      </c>
      <c r="L5468" t="n">
        <v>3</v>
      </c>
      <c r="M5468" t="n">
        <v>3</v>
      </c>
      <c r="R5468" s="15" t="n">
        <v>0</v>
      </c>
      <c r="S5468" s="15" t="n">
        <v>0</v>
      </c>
      <c r="T5468" s="15" t="n">
        <v>0</v>
      </c>
      <c r="U5468" s="15" t="n">
        <v>143800</v>
      </c>
      <c r="V5468">
        <f>IFERROR(VLOOKUP(D5468,Tablas_Equivalencia!$A$3:$B$8,2,FALSE),"Sin dato")</f>
        <v/>
      </c>
      <c r="W5468">
        <f>IFERROR(VLOOKUP(L5468,Tablas_Equivalencia!$D$3:$E$9,2,FALSE),"Sin dato")</f>
        <v/>
      </c>
      <c r="X5468">
        <f>IF(I5468=1,"Varón","Mujer")</f>
        <v/>
      </c>
      <c r="Y5468">
        <f>IFERROR(VLOOKUP(M5468,Tablas_Equivalencia!$G$3:$H$6,2,FALSE),"Sin dato")</f>
        <v/>
      </c>
      <c r="Z5468">
        <f>IF(J5468&lt;=24,"18-24","25-29")</f>
        <v/>
      </c>
      <c r="AA5468">
        <f>IF(M5468&lt;&gt;1,"",IF(P5468=2,1,0))</f>
        <v/>
      </c>
      <c r="AB5468">
        <f>IF(M5468&lt;&gt;1,"",IF(O5468&gt;=2,1,0))</f>
        <v/>
      </c>
      <c r="AC5468">
        <f>IF(M5468&lt;&gt;1,"",IF(OR(Q5468=999,Q5468=""),"",IF(OR(Q5468&lt;35,Q5468&gt;48),1,0)))</f>
        <v/>
      </c>
      <c r="AD5468">
        <f>IF(COUNT(AA5468:AC5468)&lt;3,"",SUM(AA5468:AC5468))</f>
        <v/>
      </c>
      <c r="AE5468">
        <f>IF(L5468&gt;=4,2,IF(L5468&gt;=2,1,0))</f>
        <v/>
      </c>
      <c r="AF5468">
        <f>IF(L5468&gt;=5,1,0)</f>
        <v/>
      </c>
      <c r="AG5468">
        <f>AE5468+AF5468</f>
        <v/>
      </c>
      <c r="AH5468" s="15">
        <f>IF(M5468&lt;&gt;1,"",IF(OR(R5468=-9,R5468=""),"",R5468))</f>
        <v/>
      </c>
      <c r="AI5468">
        <f>IF(M5468&lt;&gt;1,"",IF(OR(Q5468=999,Q5468=""),"",Q5468))</f>
        <v/>
      </c>
    </row>
    <row r="5469">
      <c r="A5469" t="inlineStr">
        <is>
          <t>TQRMNOP129586</t>
        </is>
      </c>
      <c r="B5469" t="n">
        <v>2025</v>
      </c>
      <c r="C5469" t="n">
        <v>1</v>
      </c>
      <c r="D5469" t="n">
        <v>43</v>
      </c>
      <c r="E5469" t="inlineStr">
        <is>
          <t>S</t>
        </is>
      </c>
      <c r="F5469" t="n">
        <v>20</v>
      </c>
      <c r="G5469" t="n">
        <v>1146</v>
      </c>
      <c r="H5469" t="n">
        <v>1</v>
      </c>
      <c r="I5469" t="n">
        <v>2</v>
      </c>
      <c r="J5469" t="n">
        <v>19</v>
      </c>
      <c r="K5469" t="n">
        <v>2</v>
      </c>
      <c r="L5469" t="n">
        <v>1</v>
      </c>
      <c r="M5469" t="n">
        <v>3</v>
      </c>
      <c r="R5469" s="15" t="n">
        <v>0</v>
      </c>
      <c r="S5469" s="15" t="n">
        <v>0</v>
      </c>
      <c r="T5469" s="15" t="n">
        <v>0</v>
      </c>
      <c r="U5469" s="15" t="n">
        <v>40300</v>
      </c>
      <c r="V5469">
        <f>IFERROR(VLOOKUP(D5469,Tablas_Equivalencia!$A$3:$B$8,2,FALSE),"Sin dato")</f>
        <v/>
      </c>
      <c r="W5469">
        <f>IFERROR(VLOOKUP(L5469,Tablas_Equivalencia!$D$3:$E$9,2,FALSE),"Sin dato")</f>
        <v/>
      </c>
      <c r="X5469">
        <f>IF(I5469=1,"Varón","Mujer")</f>
        <v/>
      </c>
      <c r="Y5469">
        <f>IFERROR(VLOOKUP(M5469,Tablas_Equivalencia!$G$3:$H$6,2,FALSE),"Sin dato")</f>
        <v/>
      </c>
      <c r="Z5469">
        <f>IF(J5469&lt;=24,"18-24","25-29")</f>
        <v/>
      </c>
      <c r="AA5469">
        <f>IF(M5469&lt;&gt;1,"",IF(P5469=2,1,0))</f>
        <v/>
      </c>
      <c r="AB5469">
        <f>IF(M5469&lt;&gt;1,"",IF(O5469&gt;=2,1,0))</f>
        <v/>
      </c>
      <c r="AC5469">
        <f>IF(M5469&lt;&gt;1,"",IF(OR(Q5469=999,Q5469=""),"",IF(OR(Q5469&lt;35,Q5469&gt;48),1,0)))</f>
        <v/>
      </c>
      <c r="AD5469">
        <f>IF(COUNT(AA5469:AC5469)&lt;3,"",SUM(AA5469:AC5469))</f>
        <v/>
      </c>
      <c r="AE5469">
        <f>IF(L5469&gt;=4,2,IF(L5469&gt;=2,1,0))</f>
        <v/>
      </c>
      <c r="AF5469">
        <f>IF(L5469&gt;=5,1,0)</f>
        <v/>
      </c>
      <c r="AG5469">
        <f>AE5469+AF5469</f>
        <v/>
      </c>
      <c r="AH5469" s="15">
        <f>IF(M5469&lt;&gt;1,"",IF(OR(R5469=-9,R5469=""),"",R5469))</f>
        <v/>
      </c>
      <c r="AI5469">
        <f>IF(M5469&lt;&gt;1,"",IF(OR(Q5469=999,Q5469=""),"",Q5469))</f>
        <v/>
      </c>
    </row>
    <row r="5470">
      <c r="A5470" t="inlineStr">
        <is>
          <t>TQRMNOP129589</t>
        </is>
      </c>
      <c r="B5470" t="n">
        <v>2025</v>
      </c>
      <c r="C5470" t="n">
        <v>1</v>
      </c>
      <c r="D5470" t="n">
        <v>43</v>
      </c>
      <c r="E5470" t="inlineStr">
        <is>
          <t>S</t>
        </is>
      </c>
      <c r="F5470" t="n">
        <v>19</v>
      </c>
      <c r="G5470" t="n">
        <v>877</v>
      </c>
      <c r="H5470" t="n">
        <v>3</v>
      </c>
      <c r="I5470" t="n">
        <v>1</v>
      </c>
      <c r="J5470" t="n">
        <v>25</v>
      </c>
      <c r="K5470" t="n">
        <v>2</v>
      </c>
      <c r="L5470" t="n">
        <v>5</v>
      </c>
      <c r="M5470" t="n">
        <v>1</v>
      </c>
      <c r="N5470" t="n">
        <v>1</v>
      </c>
      <c r="O5470" t="n">
        <v>2</v>
      </c>
      <c r="P5470" t="n">
        <v>2</v>
      </c>
      <c r="Q5470" t="n">
        <v>37</v>
      </c>
      <c r="R5470" s="15" t="n">
        <v>436000</v>
      </c>
      <c r="S5470" s="15" t="n">
        <v>0</v>
      </c>
      <c r="T5470" s="15" t="n">
        <v>436000</v>
      </c>
      <c r="U5470" s="15" t="n">
        <v>70000</v>
      </c>
      <c r="V5470">
        <f>IFERROR(VLOOKUP(D5470,Tablas_Equivalencia!$A$3:$B$8,2,FALSE),"Sin dato")</f>
        <v/>
      </c>
      <c r="W5470">
        <f>IFERROR(VLOOKUP(L5470,Tablas_Equivalencia!$D$3:$E$9,2,FALSE),"Sin dato")</f>
        <v/>
      </c>
      <c r="X5470">
        <f>IF(I5470=1,"Varón","Mujer")</f>
        <v/>
      </c>
      <c r="Y5470">
        <f>IFERROR(VLOOKUP(M5470,Tablas_Equivalencia!$G$3:$H$6,2,FALSE),"Sin dato")</f>
        <v/>
      </c>
      <c r="Z5470">
        <f>IF(J5470&lt;=24,"18-24","25-29")</f>
        <v/>
      </c>
      <c r="AA5470">
        <f>IF(M5470&lt;&gt;1,"",IF(P5470=2,1,0))</f>
        <v/>
      </c>
      <c r="AB5470">
        <f>IF(M5470&lt;&gt;1,"",IF(O5470&gt;=2,1,0))</f>
        <v/>
      </c>
      <c r="AC5470">
        <f>IF(M5470&lt;&gt;1,"",IF(OR(Q5470=999,Q5470=""),"",IF(OR(Q5470&lt;35,Q5470&gt;48),1,0)))</f>
        <v/>
      </c>
      <c r="AD5470">
        <f>IF(COUNT(AA5470:AC5470)&lt;3,"",SUM(AA5470:AC5470))</f>
        <v/>
      </c>
      <c r="AE5470">
        <f>IF(L5470&gt;=4,2,IF(L5470&gt;=2,1,0))</f>
        <v/>
      </c>
      <c r="AF5470">
        <f>IF(L5470&gt;=5,1,0)</f>
        <v/>
      </c>
      <c r="AG5470">
        <f>AE5470+AF5470</f>
        <v/>
      </c>
      <c r="AH5470" s="15">
        <f>IF(M5470&lt;&gt;1,"",IF(OR(R5470=-9,R5470=""),"",R5470))</f>
        <v/>
      </c>
      <c r="AI5470">
        <f>IF(M5470&lt;&gt;1,"",IF(OR(Q5470=999,Q5470=""),"",Q5470))</f>
        <v/>
      </c>
    </row>
    <row r="5471">
      <c r="A5471" t="inlineStr">
        <is>
          <t>TQRMNOP129591</t>
        </is>
      </c>
      <c r="B5471" t="n">
        <v>2025</v>
      </c>
      <c r="C5471" t="n">
        <v>1</v>
      </c>
      <c r="D5471" t="n">
        <v>44</v>
      </c>
      <c r="E5471" t="inlineStr">
        <is>
          <t>N</t>
        </is>
      </c>
      <c r="F5471" t="n">
        <v>14</v>
      </c>
      <c r="G5471" t="n">
        <v>1235</v>
      </c>
      <c r="H5471" t="n">
        <v>1</v>
      </c>
      <c r="I5471" t="n">
        <v>1</v>
      </c>
      <c r="J5471" t="n">
        <v>23</v>
      </c>
      <c r="K5471" t="n">
        <v>1</v>
      </c>
      <c r="L5471" t="n">
        <v>5</v>
      </c>
      <c r="M5471" t="n">
        <v>1</v>
      </c>
      <c r="N5471" t="n">
        <v>2</v>
      </c>
      <c r="O5471" t="n">
        <v>1</v>
      </c>
      <c r="P5471" t="n">
        <v>1</v>
      </c>
      <c r="Q5471" t="n">
        <v>40</v>
      </c>
      <c r="R5471" s="15" t="n">
        <v>1994000</v>
      </c>
      <c r="S5471" s="15" t="n">
        <v>0</v>
      </c>
      <c r="T5471" s="15" t="n">
        <v>1994000</v>
      </c>
      <c r="U5471" s="15" t="n">
        <v>86800</v>
      </c>
      <c r="V5471">
        <f>IFERROR(VLOOKUP(D5471,Tablas_Equivalencia!$A$3:$B$8,2,FALSE),"Sin dato")</f>
        <v/>
      </c>
      <c r="W5471">
        <f>IFERROR(VLOOKUP(L5471,Tablas_Equivalencia!$D$3:$E$9,2,FALSE),"Sin dato")</f>
        <v/>
      </c>
      <c r="X5471">
        <f>IF(I5471=1,"Varón","Mujer")</f>
        <v/>
      </c>
      <c r="Y5471">
        <f>IFERROR(VLOOKUP(M5471,Tablas_Equivalencia!$G$3:$H$6,2,FALSE),"Sin dato")</f>
        <v/>
      </c>
      <c r="Z5471">
        <f>IF(J5471&lt;=24,"18-24","25-29")</f>
        <v/>
      </c>
      <c r="AA5471">
        <f>IF(M5471&lt;&gt;1,"",IF(P5471=2,1,0))</f>
        <v/>
      </c>
      <c r="AB5471">
        <f>IF(M5471&lt;&gt;1,"",IF(O5471&gt;=2,1,0))</f>
        <v/>
      </c>
      <c r="AC5471">
        <f>IF(M5471&lt;&gt;1,"",IF(OR(Q5471=999,Q5471=""),"",IF(OR(Q5471&lt;35,Q5471&gt;48),1,0)))</f>
        <v/>
      </c>
      <c r="AD5471">
        <f>IF(COUNT(AA5471:AC5471)&lt;3,"",SUM(AA5471:AC5471))</f>
        <v/>
      </c>
      <c r="AE5471">
        <f>IF(L5471&gt;=4,2,IF(L5471&gt;=2,1,0))</f>
        <v/>
      </c>
      <c r="AF5471">
        <f>IF(L5471&gt;=5,1,0)</f>
        <v/>
      </c>
      <c r="AG5471">
        <f>AE5471+AF5471</f>
        <v/>
      </c>
      <c r="AH5471" s="15">
        <f>IF(M5471&lt;&gt;1,"",IF(OR(R5471=-9,R5471=""),"",R5471))</f>
        <v/>
      </c>
      <c r="AI5471">
        <f>IF(M5471&lt;&gt;1,"",IF(OR(Q5471=999,Q5471=""),"",Q5471))</f>
        <v/>
      </c>
    </row>
    <row r="5472">
      <c r="A5472" t="inlineStr">
        <is>
          <t>TQRMNOP129597</t>
        </is>
      </c>
      <c r="B5472" t="n">
        <v>2025</v>
      </c>
      <c r="C5472" t="n">
        <v>1</v>
      </c>
      <c r="D5472" t="n">
        <v>41</v>
      </c>
      <c r="E5472" t="inlineStr">
        <is>
          <t>N</t>
        </is>
      </c>
      <c r="F5472" t="n">
        <v>15</v>
      </c>
      <c r="G5472" t="n">
        <v>1004</v>
      </c>
      <c r="H5472" t="n">
        <v>3</v>
      </c>
      <c r="I5472" t="n">
        <v>1</v>
      </c>
      <c r="J5472" t="n">
        <v>26</v>
      </c>
      <c r="K5472" t="n">
        <v>2</v>
      </c>
      <c r="L5472" t="n">
        <v>4</v>
      </c>
      <c r="M5472" t="n">
        <v>1</v>
      </c>
      <c r="N5472" t="n">
        <v>3</v>
      </c>
      <c r="O5472" t="n">
        <v>2</v>
      </c>
      <c r="P5472" t="n">
        <v>2</v>
      </c>
      <c r="Q5472" t="n">
        <v>20</v>
      </c>
      <c r="R5472" s="15" t="n">
        <v>187000</v>
      </c>
      <c r="S5472" s="15" t="n">
        <v>0</v>
      </c>
      <c r="T5472" s="15" t="n">
        <v>187000</v>
      </c>
      <c r="U5472" s="15" t="n">
        <v>135900</v>
      </c>
      <c r="V5472">
        <f>IFERROR(VLOOKUP(D5472,Tablas_Equivalencia!$A$3:$B$8,2,FALSE),"Sin dato")</f>
        <v/>
      </c>
      <c r="W5472">
        <f>IFERROR(VLOOKUP(L5472,Tablas_Equivalencia!$D$3:$E$9,2,FALSE),"Sin dato")</f>
        <v/>
      </c>
      <c r="X5472">
        <f>IF(I5472=1,"Varón","Mujer")</f>
        <v/>
      </c>
      <c r="Y5472">
        <f>IFERROR(VLOOKUP(M5472,Tablas_Equivalencia!$G$3:$H$6,2,FALSE),"Sin dato")</f>
        <v/>
      </c>
      <c r="Z5472">
        <f>IF(J5472&lt;=24,"18-24","25-29")</f>
        <v/>
      </c>
      <c r="AA5472">
        <f>IF(M5472&lt;&gt;1,"",IF(P5472=2,1,0))</f>
        <v/>
      </c>
      <c r="AB5472">
        <f>IF(M5472&lt;&gt;1,"",IF(O5472&gt;=2,1,0))</f>
        <v/>
      </c>
      <c r="AC5472">
        <f>IF(M5472&lt;&gt;1,"",IF(OR(Q5472=999,Q5472=""),"",IF(OR(Q5472&lt;35,Q5472&gt;48),1,0)))</f>
        <v/>
      </c>
      <c r="AD5472">
        <f>IF(COUNT(AA5472:AC5472)&lt;3,"",SUM(AA5472:AC5472))</f>
        <v/>
      </c>
      <c r="AE5472">
        <f>IF(L5472&gt;=4,2,IF(L5472&gt;=2,1,0))</f>
        <v/>
      </c>
      <c r="AF5472">
        <f>IF(L5472&gt;=5,1,0)</f>
        <v/>
      </c>
      <c r="AG5472">
        <f>AE5472+AF5472</f>
        <v/>
      </c>
      <c r="AH5472" s="15">
        <f>IF(M5472&lt;&gt;1,"",IF(OR(R5472=-9,R5472=""),"",R5472))</f>
        <v/>
      </c>
      <c r="AI5472">
        <f>IF(M5472&lt;&gt;1,"",IF(OR(Q5472=999,Q5472=""),"",Q5472))</f>
        <v/>
      </c>
    </row>
    <row r="5473">
      <c r="A5473" t="inlineStr">
        <is>
          <t>TQRMNOP129606</t>
        </is>
      </c>
      <c r="B5473" t="n">
        <v>2025</v>
      </c>
      <c r="C5473" t="n">
        <v>1</v>
      </c>
      <c r="D5473" t="n">
        <v>1</v>
      </c>
      <c r="E5473" t="inlineStr">
        <is>
          <t>S</t>
        </is>
      </c>
      <c r="F5473" t="n">
        <v>32</v>
      </c>
      <c r="G5473" t="n">
        <v>667</v>
      </c>
      <c r="H5473" t="n">
        <v>3</v>
      </c>
      <c r="I5473" t="n">
        <v>2</v>
      </c>
      <c r="J5473" t="n">
        <v>23</v>
      </c>
      <c r="K5473" t="n">
        <v>1</v>
      </c>
      <c r="L5473" t="n">
        <v>6</v>
      </c>
      <c r="M5473" t="n">
        <v>1</v>
      </c>
      <c r="N5473" t="n">
        <v>2</v>
      </c>
      <c r="O5473" t="n">
        <v>2</v>
      </c>
      <c r="P5473" t="n">
        <v>2</v>
      </c>
      <c r="Q5473" t="n">
        <v>999</v>
      </c>
      <c r="R5473" s="15" t="n">
        <v>447000</v>
      </c>
      <c r="S5473" s="15" t="n">
        <v>0</v>
      </c>
      <c r="T5473" s="15" t="n">
        <v>447000</v>
      </c>
      <c r="U5473" s="15" t="n">
        <v>55900</v>
      </c>
      <c r="V5473">
        <f>IFERROR(VLOOKUP(D5473,Tablas_Equivalencia!$A$3:$B$8,2,FALSE),"Sin dato")</f>
        <v/>
      </c>
      <c r="W5473">
        <f>IFERROR(VLOOKUP(L5473,Tablas_Equivalencia!$D$3:$E$9,2,FALSE),"Sin dato")</f>
        <v/>
      </c>
      <c r="X5473">
        <f>IF(I5473=1,"Varón","Mujer")</f>
        <v/>
      </c>
      <c r="Y5473">
        <f>IFERROR(VLOOKUP(M5473,Tablas_Equivalencia!$G$3:$H$6,2,FALSE),"Sin dato")</f>
        <v/>
      </c>
      <c r="Z5473">
        <f>IF(J5473&lt;=24,"18-24","25-29")</f>
        <v/>
      </c>
      <c r="AA5473">
        <f>IF(M5473&lt;&gt;1,"",IF(P5473=2,1,0))</f>
        <v/>
      </c>
      <c r="AB5473">
        <f>IF(M5473&lt;&gt;1,"",IF(O5473&gt;=2,1,0))</f>
        <v/>
      </c>
      <c r="AC5473">
        <f>IF(M5473&lt;&gt;1,"",IF(OR(Q5473=999,Q5473=""),"",IF(OR(Q5473&lt;35,Q5473&gt;48),1,0)))</f>
        <v/>
      </c>
      <c r="AD5473">
        <f>IF(COUNT(AA5473:AC5473)&lt;3,"",SUM(AA5473:AC5473))</f>
        <v/>
      </c>
      <c r="AE5473">
        <f>IF(L5473&gt;=4,2,IF(L5473&gt;=2,1,0))</f>
        <v/>
      </c>
      <c r="AF5473">
        <f>IF(L5473&gt;=5,1,0)</f>
        <v/>
      </c>
      <c r="AG5473">
        <f>AE5473+AF5473</f>
        <v/>
      </c>
      <c r="AH5473" s="15">
        <f>IF(M5473&lt;&gt;1,"",IF(OR(R5473=-9,R5473=""),"",R5473))</f>
        <v/>
      </c>
      <c r="AI5473">
        <f>IF(M5473&lt;&gt;1,"",IF(OR(Q5473=999,Q5473=""),"",Q5473))</f>
        <v/>
      </c>
    </row>
    <row r="5474">
      <c r="A5474" t="inlineStr">
        <is>
          <t>TQRMNOP129613</t>
        </is>
      </c>
      <c r="B5474" t="n">
        <v>2025</v>
      </c>
      <c r="C5474" t="n">
        <v>1</v>
      </c>
      <c r="D5474" t="n">
        <v>43</v>
      </c>
      <c r="E5474" t="inlineStr">
        <is>
          <t>N</t>
        </is>
      </c>
      <c r="F5474" t="n">
        <v>26</v>
      </c>
      <c r="G5474" t="n">
        <v>422</v>
      </c>
      <c r="H5474" t="n">
        <v>1</v>
      </c>
      <c r="I5474" t="n">
        <v>1</v>
      </c>
      <c r="J5474" t="n">
        <v>27</v>
      </c>
      <c r="K5474" t="n">
        <v>1</v>
      </c>
      <c r="L5474" t="n">
        <v>4</v>
      </c>
      <c r="M5474" t="n">
        <v>1</v>
      </c>
      <c r="N5474" t="n">
        <v>3</v>
      </c>
      <c r="O5474" t="n">
        <v>1</v>
      </c>
      <c r="P5474" t="n">
        <v>1</v>
      </c>
      <c r="Q5474" t="n">
        <v>42</v>
      </c>
      <c r="R5474" s="15" t="n">
        <v>703000</v>
      </c>
      <c r="S5474" s="15" t="n">
        <v>0</v>
      </c>
      <c r="T5474" s="15" t="n">
        <v>703000</v>
      </c>
      <c r="U5474" s="15" t="n">
        <v>155400</v>
      </c>
      <c r="V5474">
        <f>IFERROR(VLOOKUP(D5474,Tablas_Equivalencia!$A$3:$B$8,2,FALSE),"Sin dato")</f>
        <v/>
      </c>
      <c r="W5474">
        <f>IFERROR(VLOOKUP(L5474,Tablas_Equivalencia!$D$3:$E$9,2,FALSE),"Sin dato")</f>
        <v/>
      </c>
      <c r="X5474">
        <f>IF(I5474=1,"Varón","Mujer")</f>
        <v/>
      </c>
      <c r="Y5474">
        <f>IFERROR(VLOOKUP(M5474,Tablas_Equivalencia!$G$3:$H$6,2,FALSE),"Sin dato")</f>
        <v/>
      </c>
      <c r="Z5474">
        <f>IF(J5474&lt;=24,"18-24","25-29")</f>
        <v/>
      </c>
      <c r="AA5474">
        <f>IF(M5474&lt;&gt;1,"",IF(P5474=2,1,0))</f>
        <v/>
      </c>
      <c r="AB5474">
        <f>IF(M5474&lt;&gt;1,"",IF(O5474&gt;=2,1,0))</f>
        <v/>
      </c>
      <c r="AC5474">
        <f>IF(M5474&lt;&gt;1,"",IF(OR(Q5474=999,Q5474=""),"",IF(OR(Q5474&lt;35,Q5474&gt;48),1,0)))</f>
        <v/>
      </c>
      <c r="AD5474">
        <f>IF(COUNT(AA5474:AC5474)&lt;3,"",SUM(AA5474:AC5474))</f>
        <v/>
      </c>
      <c r="AE5474">
        <f>IF(L5474&gt;=4,2,IF(L5474&gt;=2,1,0))</f>
        <v/>
      </c>
      <c r="AF5474">
        <f>IF(L5474&gt;=5,1,0)</f>
        <v/>
      </c>
      <c r="AG5474">
        <f>AE5474+AF5474</f>
        <v/>
      </c>
      <c r="AH5474" s="15">
        <f>IF(M5474&lt;&gt;1,"",IF(OR(R5474=-9,R5474=""),"",R5474))</f>
        <v/>
      </c>
      <c r="AI5474">
        <f>IF(M5474&lt;&gt;1,"",IF(OR(Q5474=999,Q5474=""),"",Q5474))</f>
        <v/>
      </c>
    </row>
    <row r="5475">
      <c r="A5475" t="inlineStr">
        <is>
          <t>TQRMNOP129615</t>
        </is>
      </c>
      <c r="B5475" t="n">
        <v>2025</v>
      </c>
      <c r="C5475" t="n">
        <v>1</v>
      </c>
      <c r="D5475" t="n">
        <v>40</v>
      </c>
      <c r="E5475" t="inlineStr">
        <is>
          <t>N</t>
        </is>
      </c>
      <c r="F5475" t="n">
        <v>9</v>
      </c>
      <c r="G5475" t="n">
        <v>1625</v>
      </c>
      <c r="H5475" t="n">
        <v>1</v>
      </c>
      <c r="I5475" t="n">
        <v>2</v>
      </c>
      <c r="J5475" t="n">
        <v>21</v>
      </c>
      <c r="K5475" t="n">
        <v>2</v>
      </c>
      <c r="L5475" t="n">
        <v>3</v>
      </c>
      <c r="M5475" t="n">
        <v>1</v>
      </c>
      <c r="N5475" t="n">
        <v>3</v>
      </c>
      <c r="O5475" t="n">
        <v>3</v>
      </c>
      <c r="P5475" t="n">
        <v>1</v>
      </c>
      <c r="Q5475" t="n">
        <v>26</v>
      </c>
      <c r="R5475" s="15" t="n">
        <v>548000</v>
      </c>
      <c r="S5475" s="15" t="n">
        <v>0</v>
      </c>
      <c r="T5475" s="15" t="n">
        <v>548000</v>
      </c>
      <c r="U5475" s="15" t="n">
        <v>81000</v>
      </c>
      <c r="V5475">
        <f>IFERROR(VLOOKUP(D5475,Tablas_Equivalencia!$A$3:$B$8,2,FALSE),"Sin dato")</f>
        <v/>
      </c>
      <c r="W5475">
        <f>IFERROR(VLOOKUP(L5475,Tablas_Equivalencia!$D$3:$E$9,2,FALSE),"Sin dato")</f>
        <v/>
      </c>
      <c r="X5475">
        <f>IF(I5475=1,"Varón","Mujer")</f>
        <v/>
      </c>
      <c r="Y5475">
        <f>IFERROR(VLOOKUP(M5475,Tablas_Equivalencia!$G$3:$H$6,2,FALSE),"Sin dato")</f>
        <v/>
      </c>
      <c r="Z5475">
        <f>IF(J5475&lt;=24,"18-24","25-29")</f>
        <v/>
      </c>
      <c r="AA5475">
        <f>IF(M5475&lt;&gt;1,"",IF(P5475=2,1,0))</f>
        <v/>
      </c>
      <c r="AB5475">
        <f>IF(M5475&lt;&gt;1,"",IF(O5475&gt;=2,1,0))</f>
        <v/>
      </c>
      <c r="AC5475">
        <f>IF(M5475&lt;&gt;1,"",IF(OR(Q5475=999,Q5475=""),"",IF(OR(Q5475&lt;35,Q5475&gt;48),1,0)))</f>
        <v/>
      </c>
      <c r="AD5475">
        <f>IF(COUNT(AA5475:AC5475)&lt;3,"",SUM(AA5475:AC5475))</f>
        <v/>
      </c>
      <c r="AE5475">
        <f>IF(L5475&gt;=4,2,IF(L5475&gt;=2,1,0))</f>
        <v/>
      </c>
      <c r="AF5475">
        <f>IF(L5475&gt;=5,1,0)</f>
        <v/>
      </c>
      <c r="AG5475">
        <f>AE5475+AF5475</f>
        <v/>
      </c>
      <c r="AH5475" s="15">
        <f>IF(M5475&lt;&gt;1,"",IF(OR(R5475=-9,R5475=""),"",R5475))</f>
        <v/>
      </c>
      <c r="AI5475">
        <f>IF(M5475&lt;&gt;1,"",IF(OR(Q5475=999,Q5475=""),"",Q5475))</f>
        <v/>
      </c>
    </row>
    <row r="5476">
      <c r="A5476" t="inlineStr">
        <is>
          <t>TQRMNOP129616</t>
        </is>
      </c>
      <c r="B5476" t="n">
        <v>2025</v>
      </c>
      <c r="C5476" t="n">
        <v>1</v>
      </c>
      <c r="D5476" t="n">
        <v>1</v>
      </c>
      <c r="E5476" t="inlineStr">
        <is>
          <t>S</t>
        </is>
      </c>
      <c r="F5476" t="n">
        <v>33</v>
      </c>
      <c r="G5476" t="n">
        <v>1296</v>
      </c>
      <c r="H5476" t="n">
        <v>3</v>
      </c>
      <c r="I5476" t="n">
        <v>1</v>
      </c>
      <c r="J5476" t="n">
        <v>23</v>
      </c>
      <c r="K5476" t="n">
        <v>2</v>
      </c>
      <c r="L5476" t="n">
        <v>5</v>
      </c>
      <c r="M5476" t="n">
        <v>1</v>
      </c>
      <c r="N5476" t="n">
        <v>3</v>
      </c>
      <c r="O5476" t="n">
        <v>1</v>
      </c>
      <c r="P5476" t="n">
        <v>1</v>
      </c>
      <c r="Q5476" t="n">
        <v>42</v>
      </c>
      <c r="R5476" s="15" t="n">
        <v>662000</v>
      </c>
      <c r="S5476" s="15" t="n">
        <v>20000</v>
      </c>
      <c r="T5476" s="15" t="n">
        <v>682000</v>
      </c>
      <c r="U5476" s="15" t="n">
        <v>67200</v>
      </c>
      <c r="V5476">
        <f>IFERROR(VLOOKUP(D5476,Tablas_Equivalencia!$A$3:$B$8,2,FALSE),"Sin dato")</f>
        <v/>
      </c>
      <c r="W5476">
        <f>IFERROR(VLOOKUP(L5476,Tablas_Equivalencia!$D$3:$E$9,2,FALSE),"Sin dato")</f>
        <v/>
      </c>
      <c r="X5476">
        <f>IF(I5476=1,"Varón","Mujer")</f>
        <v/>
      </c>
      <c r="Y5476">
        <f>IFERROR(VLOOKUP(M5476,Tablas_Equivalencia!$G$3:$H$6,2,FALSE),"Sin dato")</f>
        <v/>
      </c>
      <c r="Z5476">
        <f>IF(J5476&lt;=24,"18-24","25-29")</f>
        <v/>
      </c>
      <c r="AA5476">
        <f>IF(M5476&lt;&gt;1,"",IF(P5476=2,1,0))</f>
        <v/>
      </c>
      <c r="AB5476">
        <f>IF(M5476&lt;&gt;1,"",IF(O5476&gt;=2,1,0))</f>
        <v/>
      </c>
      <c r="AC5476">
        <f>IF(M5476&lt;&gt;1,"",IF(OR(Q5476=999,Q5476=""),"",IF(OR(Q5476&lt;35,Q5476&gt;48),1,0)))</f>
        <v/>
      </c>
      <c r="AD5476">
        <f>IF(COUNT(AA5476:AC5476)&lt;3,"",SUM(AA5476:AC5476))</f>
        <v/>
      </c>
      <c r="AE5476">
        <f>IF(L5476&gt;=4,2,IF(L5476&gt;=2,1,0))</f>
        <v/>
      </c>
      <c r="AF5476">
        <f>IF(L5476&gt;=5,1,0)</f>
        <v/>
      </c>
      <c r="AG5476">
        <f>AE5476+AF5476</f>
        <v/>
      </c>
      <c r="AH5476" s="15">
        <f>IF(M5476&lt;&gt;1,"",IF(OR(R5476=-9,R5476=""),"",R5476))</f>
        <v/>
      </c>
      <c r="AI5476">
        <f>IF(M5476&lt;&gt;1,"",IF(OR(Q5476=999,Q5476=""),"",Q5476))</f>
        <v/>
      </c>
    </row>
    <row r="5477">
      <c r="A5477" t="inlineStr">
        <is>
          <t>TQRMNOP129622</t>
        </is>
      </c>
      <c r="B5477" t="n">
        <v>2025</v>
      </c>
      <c r="C5477" t="n">
        <v>1</v>
      </c>
      <c r="D5477" t="n">
        <v>40</v>
      </c>
      <c r="E5477" t="inlineStr">
        <is>
          <t>N</t>
        </is>
      </c>
      <c r="F5477" t="n">
        <v>9</v>
      </c>
      <c r="G5477" t="n">
        <v>1045</v>
      </c>
      <c r="H5477" t="n">
        <v>1</v>
      </c>
      <c r="I5477" t="n">
        <v>2</v>
      </c>
      <c r="J5477" t="n">
        <v>22</v>
      </c>
      <c r="K5477" t="n">
        <v>2</v>
      </c>
      <c r="L5477" t="n">
        <v>6</v>
      </c>
      <c r="M5477" t="n">
        <v>1</v>
      </c>
      <c r="N5477" t="n">
        <v>3</v>
      </c>
      <c r="O5477" t="n">
        <v>1</v>
      </c>
      <c r="P5477" t="n">
        <v>1</v>
      </c>
      <c r="Q5477" t="n">
        <v>29</v>
      </c>
      <c r="R5477" s="15" t="n">
        <v>554000</v>
      </c>
      <c r="S5477" s="15" t="n">
        <v>0</v>
      </c>
      <c r="T5477" s="15" t="n">
        <v>554000</v>
      </c>
      <c r="U5477" s="15" t="n">
        <v>166100</v>
      </c>
      <c r="V5477">
        <f>IFERROR(VLOOKUP(D5477,Tablas_Equivalencia!$A$3:$B$8,2,FALSE),"Sin dato")</f>
        <v/>
      </c>
      <c r="W5477">
        <f>IFERROR(VLOOKUP(L5477,Tablas_Equivalencia!$D$3:$E$9,2,FALSE),"Sin dato")</f>
        <v/>
      </c>
      <c r="X5477">
        <f>IF(I5477=1,"Varón","Mujer")</f>
        <v/>
      </c>
      <c r="Y5477">
        <f>IFERROR(VLOOKUP(M5477,Tablas_Equivalencia!$G$3:$H$6,2,FALSE),"Sin dato")</f>
        <v/>
      </c>
      <c r="Z5477">
        <f>IF(J5477&lt;=24,"18-24","25-29")</f>
        <v/>
      </c>
      <c r="AA5477">
        <f>IF(M5477&lt;&gt;1,"",IF(P5477=2,1,0))</f>
        <v/>
      </c>
      <c r="AB5477">
        <f>IF(M5477&lt;&gt;1,"",IF(O5477&gt;=2,1,0))</f>
        <v/>
      </c>
      <c r="AC5477">
        <f>IF(M5477&lt;&gt;1,"",IF(OR(Q5477=999,Q5477=""),"",IF(OR(Q5477&lt;35,Q5477&gt;48),1,0)))</f>
        <v/>
      </c>
      <c r="AD5477">
        <f>IF(COUNT(AA5477:AC5477)&lt;3,"",SUM(AA5477:AC5477))</f>
        <v/>
      </c>
      <c r="AE5477">
        <f>IF(L5477&gt;=4,2,IF(L5477&gt;=2,1,0))</f>
        <v/>
      </c>
      <c r="AF5477">
        <f>IF(L5477&gt;=5,1,0)</f>
        <v/>
      </c>
      <c r="AG5477">
        <f>AE5477+AF5477</f>
        <v/>
      </c>
      <c r="AH5477" s="15">
        <f>IF(M5477&lt;&gt;1,"",IF(OR(R5477=-9,R5477=""),"",R5477))</f>
        <v/>
      </c>
      <c r="AI5477">
        <f>IF(M5477&lt;&gt;1,"",IF(OR(Q5477=999,Q5477=""),"",Q5477))</f>
        <v/>
      </c>
    </row>
    <row r="5478">
      <c r="A5478" t="inlineStr">
        <is>
          <t>TQRMNOP129624</t>
        </is>
      </c>
      <c r="B5478" t="n">
        <v>2025</v>
      </c>
      <c r="C5478" t="n">
        <v>1</v>
      </c>
      <c r="D5478" t="n">
        <v>1</v>
      </c>
      <c r="E5478" t="inlineStr">
        <is>
          <t>S</t>
        </is>
      </c>
      <c r="F5478" t="n">
        <v>33</v>
      </c>
      <c r="G5478" t="n">
        <v>1300</v>
      </c>
      <c r="H5478" t="n">
        <v>1</v>
      </c>
      <c r="I5478" t="n">
        <v>1</v>
      </c>
      <c r="J5478" t="n">
        <v>19</v>
      </c>
      <c r="K5478" t="n">
        <v>2</v>
      </c>
      <c r="L5478" t="n">
        <v>4</v>
      </c>
      <c r="M5478" t="n">
        <v>2</v>
      </c>
      <c r="R5478" s="15" t="n">
        <v>0</v>
      </c>
      <c r="S5478" s="15" t="n">
        <v>0</v>
      </c>
      <c r="T5478" s="15" t="n">
        <v>0</v>
      </c>
      <c r="U5478" s="15" t="n">
        <v>264100</v>
      </c>
      <c r="V5478">
        <f>IFERROR(VLOOKUP(D5478,Tablas_Equivalencia!$A$3:$B$8,2,FALSE),"Sin dato")</f>
        <v/>
      </c>
      <c r="W5478">
        <f>IFERROR(VLOOKUP(L5478,Tablas_Equivalencia!$D$3:$E$9,2,FALSE),"Sin dato")</f>
        <v/>
      </c>
      <c r="X5478">
        <f>IF(I5478=1,"Varón","Mujer")</f>
        <v/>
      </c>
      <c r="Y5478">
        <f>IFERROR(VLOOKUP(M5478,Tablas_Equivalencia!$G$3:$H$6,2,FALSE),"Sin dato")</f>
        <v/>
      </c>
      <c r="Z5478">
        <f>IF(J5478&lt;=24,"18-24","25-29")</f>
        <v/>
      </c>
      <c r="AA5478">
        <f>IF(M5478&lt;&gt;1,"",IF(P5478=2,1,0))</f>
        <v/>
      </c>
      <c r="AB5478">
        <f>IF(M5478&lt;&gt;1,"",IF(O5478&gt;=2,1,0))</f>
        <v/>
      </c>
      <c r="AC5478">
        <f>IF(M5478&lt;&gt;1,"",IF(OR(Q5478=999,Q5478=""),"",IF(OR(Q5478&lt;35,Q5478&gt;48),1,0)))</f>
        <v/>
      </c>
      <c r="AD5478">
        <f>IF(COUNT(AA5478:AC5478)&lt;3,"",SUM(AA5478:AC5478))</f>
        <v/>
      </c>
      <c r="AE5478">
        <f>IF(L5478&gt;=4,2,IF(L5478&gt;=2,1,0))</f>
        <v/>
      </c>
      <c r="AF5478">
        <f>IF(L5478&gt;=5,1,0)</f>
        <v/>
      </c>
      <c r="AG5478">
        <f>AE5478+AF5478</f>
        <v/>
      </c>
      <c r="AH5478" s="15">
        <f>IF(M5478&lt;&gt;1,"",IF(OR(R5478=-9,R5478=""),"",R5478))</f>
        <v/>
      </c>
      <c r="AI5478">
        <f>IF(M5478&lt;&gt;1,"",IF(OR(Q5478=999,Q5478=""),"",Q5478))</f>
        <v/>
      </c>
    </row>
    <row r="5479">
      <c r="A5479" t="inlineStr">
        <is>
          <t>TQRMNOP129625</t>
        </is>
      </c>
      <c r="B5479" t="n">
        <v>2025</v>
      </c>
      <c r="C5479" t="n">
        <v>1</v>
      </c>
      <c r="D5479" t="n">
        <v>41</v>
      </c>
      <c r="E5479" t="inlineStr">
        <is>
          <t>S</t>
        </is>
      </c>
      <c r="F5479" t="n">
        <v>8</v>
      </c>
      <c r="G5479" t="n">
        <v>1884</v>
      </c>
      <c r="H5479" t="n">
        <v>3</v>
      </c>
      <c r="I5479" t="n">
        <v>2</v>
      </c>
      <c r="J5479" t="n">
        <v>18</v>
      </c>
      <c r="K5479" t="n">
        <v>1</v>
      </c>
      <c r="L5479" t="n">
        <v>5</v>
      </c>
      <c r="M5479" t="n">
        <v>3</v>
      </c>
      <c r="R5479" s="15" t="n">
        <v>0</v>
      </c>
      <c r="S5479" s="15" t="n">
        <v>87000</v>
      </c>
      <c r="T5479" s="15" t="n">
        <v>87000</v>
      </c>
      <c r="U5479" s="15" t="n">
        <v>228600</v>
      </c>
      <c r="V5479">
        <f>IFERROR(VLOOKUP(D5479,Tablas_Equivalencia!$A$3:$B$8,2,FALSE),"Sin dato")</f>
        <v/>
      </c>
      <c r="W5479">
        <f>IFERROR(VLOOKUP(L5479,Tablas_Equivalencia!$D$3:$E$9,2,FALSE),"Sin dato")</f>
        <v/>
      </c>
      <c r="X5479">
        <f>IF(I5479=1,"Varón","Mujer")</f>
        <v/>
      </c>
      <c r="Y5479">
        <f>IFERROR(VLOOKUP(M5479,Tablas_Equivalencia!$G$3:$H$6,2,FALSE),"Sin dato")</f>
        <v/>
      </c>
      <c r="Z5479">
        <f>IF(J5479&lt;=24,"18-24","25-29")</f>
        <v/>
      </c>
      <c r="AA5479">
        <f>IF(M5479&lt;&gt;1,"",IF(P5479=2,1,0))</f>
        <v/>
      </c>
      <c r="AB5479">
        <f>IF(M5479&lt;&gt;1,"",IF(O5479&gt;=2,1,0))</f>
        <v/>
      </c>
      <c r="AC5479">
        <f>IF(M5479&lt;&gt;1,"",IF(OR(Q5479=999,Q5479=""),"",IF(OR(Q5479&lt;35,Q5479&gt;48),1,0)))</f>
        <v/>
      </c>
      <c r="AD5479">
        <f>IF(COUNT(AA5479:AC5479)&lt;3,"",SUM(AA5479:AC5479))</f>
        <v/>
      </c>
      <c r="AE5479">
        <f>IF(L5479&gt;=4,2,IF(L5479&gt;=2,1,0))</f>
        <v/>
      </c>
      <c r="AF5479">
        <f>IF(L5479&gt;=5,1,0)</f>
        <v/>
      </c>
      <c r="AG5479">
        <f>AE5479+AF5479</f>
        <v/>
      </c>
      <c r="AH5479" s="15">
        <f>IF(M5479&lt;&gt;1,"",IF(OR(R5479=-9,R5479=""),"",R5479))</f>
        <v/>
      </c>
      <c r="AI5479">
        <f>IF(M5479&lt;&gt;1,"",IF(OR(Q5479=999,Q5479=""),"",Q5479))</f>
        <v/>
      </c>
    </row>
    <row r="5480">
      <c r="A5480" t="inlineStr">
        <is>
          <t>TQRMNOP129626</t>
        </is>
      </c>
      <c r="B5480" t="n">
        <v>2025</v>
      </c>
      <c r="C5480" t="n">
        <v>1</v>
      </c>
      <c r="D5480" t="n">
        <v>41</v>
      </c>
      <c r="E5480" t="inlineStr">
        <is>
          <t>S</t>
        </is>
      </c>
      <c r="F5480" t="n">
        <v>8</v>
      </c>
      <c r="G5480" t="n">
        <v>1212</v>
      </c>
      <c r="H5480" t="n">
        <v>1</v>
      </c>
      <c r="I5480" t="n">
        <v>1</v>
      </c>
      <c r="J5480" t="n">
        <v>27</v>
      </c>
      <c r="K5480" t="n">
        <v>1</v>
      </c>
      <c r="L5480" t="n">
        <v>5</v>
      </c>
      <c r="M5480" t="n">
        <v>1</v>
      </c>
      <c r="N5480" t="n">
        <v>2</v>
      </c>
      <c r="O5480" t="n">
        <v>2</v>
      </c>
      <c r="P5480" t="n">
        <v>2</v>
      </c>
      <c r="Q5480" t="n">
        <v>11</v>
      </c>
      <c r="R5480" s="15" t="n">
        <v>175000</v>
      </c>
      <c r="S5480" s="15" t="n">
        <v>0</v>
      </c>
      <c r="T5480" s="15" t="n">
        <v>175000</v>
      </c>
      <c r="U5480" s="15" t="n">
        <v>163600</v>
      </c>
      <c r="V5480">
        <f>IFERROR(VLOOKUP(D5480,Tablas_Equivalencia!$A$3:$B$8,2,FALSE),"Sin dato")</f>
        <v/>
      </c>
      <c r="W5480">
        <f>IFERROR(VLOOKUP(L5480,Tablas_Equivalencia!$D$3:$E$9,2,FALSE),"Sin dato")</f>
        <v/>
      </c>
      <c r="X5480">
        <f>IF(I5480=1,"Varón","Mujer")</f>
        <v/>
      </c>
      <c r="Y5480">
        <f>IFERROR(VLOOKUP(M5480,Tablas_Equivalencia!$G$3:$H$6,2,FALSE),"Sin dato")</f>
        <v/>
      </c>
      <c r="Z5480">
        <f>IF(J5480&lt;=24,"18-24","25-29")</f>
        <v/>
      </c>
      <c r="AA5480">
        <f>IF(M5480&lt;&gt;1,"",IF(P5480=2,1,0))</f>
        <v/>
      </c>
      <c r="AB5480">
        <f>IF(M5480&lt;&gt;1,"",IF(O5480&gt;=2,1,0))</f>
        <v/>
      </c>
      <c r="AC5480">
        <f>IF(M5480&lt;&gt;1,"",IF(OR(Q5480=999,Q5480=""),"",IF(OR(Q5480&lt;35,Q5480&gt;48),1,0)))</f>
        <v/>
      </c>
      <c r="AD5480">
        <f>IF(COUNT(AA5480:AC5480)&lt;3,"",SUM(AA5480:AC5480))</f>
        <v/>
      </c>
      <c r="AE5480">
        <f>IF(L5480&gt;=4,2,IF(L5480&gt;=2,1,0))</f>
        <v/>
      </c>
      <c r="AF5480">
        <f>IF(L5480&gt;=5,1,0)</f>
        <v/>
      </c>
      <c r="AG5480">
        <f>AE5480+AF5480</f>
        <v/>
      </c>
      <c r="AH5480" s="15">
        <f>IF(M5480&lt;&gt;1,"",IF(OR(R5480=-9,R5480=""),"",R5480))</f>
        <v/>
      </c>
      <c r="AI5480">
        <f>IF(M5480&lt;&gt;1,"",IF(OR(Q5480=999,Q5480=""),"",Q5480))</f>
        <v/>
      </c>
    </row>
    <row r="5481">
      <c r="A5481" t="inlineStr">
        <is>
          <t>TQRMNOP129635</t>
        </is>
      </c>
      <c r="B5481" t="n">
        <v>2025</v>
      </c>
      <c r="C5481" t="n">
        <v>1</v>
      </c>
      <c r="D5481" t="n">
        <v>1</v>
      </c>
      <c r="E5481" t="inlineStr">
        <is>
          <t>S</t>
        </is>
      </c>
      <c r="F5481" t="n">
        <v>32</v>
      </c>
      <c r="G5481" t="n">
        <v>778</v>
      </c>
      <c r="H5481" t="n">
        <v>2</v>
      </c>
      <c r="I5481" t="n">
        <v>1</v>
      </c>
      <c r="J5481" t="n">
        <v>28</v>
      </c>
      <c r="K5481" t="n">
        <v>2</v>
      </c>
      <c r="L5481" t="n">
        <v>6</v>
      </c>
      <c r="M5481" t="n">
        <v>1</v>
      </c>
      <c r="N5481" t="n">
        <v>3</v>
      </c>
      <c r="O5481" t="n">
        <v>1</v>
      </c>
      <c r="P5481" t="n">
        <v>1</v>
      </c>
      <c r="Q5481" t="n">
        <v>47</v>
      </c>
      <c r="R5481" s="15" t="n">
        <v>2070000</v>
      </c>
      <c r="S5481" s="15" t="n">
        <v>38000</v>
      </c>
      <c r="T5481" s="15" t="n">
        <v>2108000</v>
      </c>
      <c r="U5481" s="15" t="n">
        <v>361600</v>
      </c>
      <c r="V5481">
        <f>IFERROR(VLOOKUP(D5481,Tablas_Equivalencia!$A$3:$B$8,2,FALSE),"Sin dato")</f>
        <v/>
      </c>
      <c r="W5481">
        <f>IFERROR(VLOOKUP(L5481,Tablas_Equivalencia!$D$3:$E$9,2,FALSE),"Sin dato")</f>
        <v/>
      </c>
      <c r="X5481">
        <f>IF(I5481=1,"Varón","Mujer")</f>
        <v/>
      </c>
      <c r="Y5481">
        <f>IFERROR(VLOOKUP(M5481,Tablas_Equivalencia!$G$3:$H$6,2,FALSE),"Sin dato")</f>
        <v/>
      </c>
      <c r="Z5481">
        <f>IF(J5481&lt;=24,"18-24","25-29")</f>
        <v/>
      </c>
      <c r="AA5481">
        <f>IF(M5481&lt;&gt;1,"",IF(P5481=2,1,0))</f>
        <v/>
      </c>
      <c r="AB5481">
        <f>IF(M5481&lt;&gt;1,"",IF(O5481&gt;=2,1,0))</f>
        <v/>
      </c>
      <c r="AC5481">
        <f>IF(M5481&lt;&gt;1,"",IF(OR(Q5481=999,Q5481=""),"",IF(OR(Q5481&lt;35,Q5481&gt;48),1,0)))</f>
        <v/>
      </c>
      <c r="AD5481">
        <f>IF(COUNT(AA5481:AC5481)&lt;3,"",SUM(AA5481:AC5481))</f>
        <v/>
      </c>
      <c r="AE5481">
        <f>IF(L5481&gt;=4,2,IF(L5481&gt;=2,1,0))</f>
        <v/>
      </c>
      <c r="AF5481">
        <f>IF(L5481&gt;=5,1,0)</f>
        <v/>
      </c>
      <c r="AG5481">
        <f>AE5481+AF5481</f>
        <v/>
      </c>
      <c r="AH5481" s="15">
        <f>IF(M5481&lt;&gt;1,"",IF(OR(R5481=-9,R5481=""),"",R5481))</f>
        <v/>
      </c>
      <c r="AI5481">
        <f>IF(M5481&lt;&gt;1,"",IF(OR(Q5481=999,Q5481=""),"",Q5481))</f>
        <v/>
      </c>
    </row>
    <row r="5482">
      <c r="A5482" t="inlineStr">
        <is>
          <t>TQRMNOP129637</t>
        </is>
      </c>
      <c r="B5482" t="n">
        <v>2025</v>
      </c>
      <c r="C5482" t="n">
        <v>1</v>
      </c>
      <c r="D5482" t="n">
        <v>43</v>
      </c>
      <c r="E5482" t="inlineStr">
        <is>
          <t>N</t>
        </is>
      </c>
      <c r="F5482" t="n">
        <v>26</v>
      </c>
      <c r="G5482" t="n">
        <v>1222</v>
      </c>
      <c r="H5482" t="n">
        <v>1</v>
      </c>
      <c r="I5482" t="n">
        <v>2</v>
      </c>
      <c r="J5482" t="n">
        <v>20</v>
      </c>
      <c r="K5482" t="n">
        <v>1</v>
      </c>
      <c r="L5482" t="n">
        <v>3</v>
      </c>
      <c r="M5482" t="n">
        <v>3</v>
      </c>
      <c r="R5482" s="15" t="n">
        <v>0</v>
      </c>
      <c r="S5482" s="15" t="n">
        <v>0</v>
      </c>
      <c r="T5482" s="15" t="n">
        <v>0</v>
      </c>
      <c r="U5482" s="15" t="n">
        <v>92700</v>
      </c>
      <c r="V5482">
        <f>IFERROR(VLOOKUP(D5482,Tablas_Equivalencia!$A$3:$B$8,2,FALSE),"Sin dato")</f>
        <v/>
      </c>
      <c r="W5482">
        <f>IFERROR(VLOOKUP(L5482,Tablas_Equivalencia!$D$3:$E$9,2,FALSE),"Sin dato")</f>
        <v/>
      </c>
      <c r="X5482">
        <f>IF(I5482=1,"Varón","Mujer")</f>
        <v/>
      </c>
      <c r="Y5482">
        <f>IFERROR(VLOOKUP(M5482,Tablas_Equivalencia!$G$3:$H$6,2,FALSE),"Sin dato")</f>
        <v/>
      </c>
      <c r="Z5482">
        <f>IF(J5482&lt;=24,"18-24","25-29")</f>
        <v/>
      </c>
      <c r="AA5482">
        <f>IF(M5482&lt;&gt;1,"",IF(P5482=2,1,0))</f>
        <v/>
      </c>
      <c r="AB5482">
        <f>IF(M5482&lt;&gt;1,"",IF(O5482&gt;=2,1,0))</f>
        <v/>
      </c>
      <c r="AC5482">
        <f>IF(M5482&lt;&gt;1,"",IF(OR(Q5482=999,Q5482=""),"",IF(OR(Q5482&lt;35,Q5482&gt;48),1,0)))</f>
        <v/>
      </c>
      <c r="AD5482">
        <f>IF(COUNT(AA5482:AC5482)&lt;3,"",SUM(AA5482:AC5482))</f>
        <v/>
      </c>
      <c r="AE5482">
        <f>IF(L5482&gt;=4,2,IF(L5482&gt;=2,1,0))</f>
        <v/>
      </c>
      <c r="AF5482">
        <f>IF(L5482&gt;=5,1,0)</f>
        <v/>
      </c>
      <c r="AG5482">
        <f>AE5482+AF5482</f>
        <v/>
      </c>
      <c r="AH5482" s="15">
        <f>IF(M5482&lt;&gt;1,"",IF(OR(R5482=-9,R5482=""),"",R5482))</f>
        <v/>
      </c>
      <c r="AI5482">
        <f>IF(M5482&lt;&gt;1,"",IF(OR(Q5482=999,Q5482=""),"",Q5482))</f>
        <v/>
      </c>
    </row>
    <row r="5483">
      <c r="A5483" t="inlineStr">
        <is>
          <t>TQRMNOP129644</t>
        </is>
      </c>
      <c r="B5483" t="n">
        <v>2025</v>
      </c>
      <c r="C5483" t="n">
        <v>1</v>
      </c>
      <c r="D5483" t="n">
        <v>41</v>
      </c>
      <c r="E5483" t="inlineStr">
        <is>
          <t>N</t>
        </is>
      </c>
      <c r="F5483" t="n">
        <v>12</v>
      </c>
      <c r="G5483" t="n">
        <v>821</v>
      </c>
      <c r="H5483" t="n">
        <v>1</v>
      </c>
      <c r="I5483" t="n">
        <v>2</v>
      </c>
      <c r="J5483" t="n">
        <v>28</v>
      </c>
      <c r="K5483" t="n">
        <v>2</v>
      </c>
      <c r="L5483" t="n">
        <v>6</v>
      </c>
      <c r="M5483" t="n">
        <v>1</v>
      </c>
      <c r="N5483" t="n">
        <v>3</v>
      </c>
      <c r="O5483" t="n">
        <v>1</v>
      </c>
      <c r="P5483" t="n">
        <v>1</v>
      </c>
      <c r="Q5483" t="n">
        <v>33</v>
      </c>
      <c r="R5483" s="15" t="n">
        <v>234000</v>
      </c>
      <c r="S5483" s="15" t="n">
        <v>0</v>
      </c>
      <c r="T5483" s="15" t="n">
        <v>234000</v>
      </c>
      <c r="U5483" s="15" t="n">
        <v>201800</v>
      </c>
      <c r="V5483">
        <f>IFERROR(VLOOKUP(D5483,Tablas_Equivalencia!$A$3:$B$8,2,FALSE),"Sin dato")</f>
        <v/>
      </c>
      <c r="W5483">
        <f>IFERROR(VLOOKUP(L5483,Tablas_Equivalencia!$D$3:$E$9,2,FALSE),"Sin dato")</f>
        <v/>
      </c>
      <c r="X5483">
        <f>IF(I5483=1,"Varón","Mujer")</f>
        <v/>
      </c>
      <c r="Y5483">
        <f>IFERROR(VLOOKUP(M5483,Tablas_Equivalencia!$G$3:$H$6,2,FALSE),"Sin dato")</f>
        <v/>
      </c>
      <c r="Z5483">
        <f>IF(J5483&lt;=24,"18-24","25-29")</f>
        <v/>
      </c>
      <c r="AA5483">
        <f>IF(M5483&lt;&gt;1,"",IF(P5483=2,1,0))</f>
        <v/>
      </c>
      <c r="AB5483">
        <f>IF(M5483&lt;&gt;1,"",IF(O5483&gt;=2,1,0))</f>
        <v/>
      </c>
      <c r="AC5483">
        <f>IF(M5483&lt;&gt;1,"",IF(OR(Q5483=999,Q5483=""),"",IF(OR(Q5483&lt;35,Q5483&gt;48),1,0)))</f>
        <v/>
      </c>
      <c r="AD5483">
        <f>IF(COUNT(AA5483:AC5483)&lt;3,"",SUM(AA5483:AC5483))</f>
        <v/>
      </c>
      <c r="AE5483">
        <f>IF(L5483&gt;=4,2,IF(L5483&gt;=2,1,0))</f>
        <v/>
      </c>
      <c r="AF5483">
        <f>IF(L5483&gt;=5,1,0)</f>
        <v/>
      </c>
      <c r="AG5483">
        <f>AE5483+AF5483</f>
        <v/>
      </c>
      <c r="AH5483" s="15">
        <f>IF(M5483&lt;&gt;1,"",IF(OR(R5483=-9,R5483=""),"",R5483))</f>
        <v/>
      </c>
      <c r="AI5483">
        <f>IF(M5483&lt;&gt;1,"",IF(OR(Q5483=999,Q5483=""),"",Q5483))</f>
        <v/>
      </c>
    </row>
    <row r="5484">
      <c r="A5484" t="inlineStr">
        <is>
          <t>TQRMNOP129648</t>
        </is>
      </c>
      <c r="B5484" t="n">
        <v>2025</v>
      </c>
      <c r="C5484" t="n">
        <v>1</v>
      </c>
      <c r="D5484" t="n">
        <v>40</v>
      </c>
      <c r="E5484" t="inlineStr">
        <is>
          <t>S</t>
        </is>
      </c>
      <c r="F5484" t="n">
        <v>7</v>
      </c>
      <c r="G5484" t="n">
        <v>1494</v>
      </c>
      <c r="H5484" t="n">
        <v>3</v>
      </c>
      <c r="I5484" t="n">
        <v>1</v>
      </c>
      <c r="J5484" t="n">
        <v>20</v>
      </c>
      <c r="K5484" t="n">
        <v>2</v>
      </c>
      <c r="L5484" t="n">
        <v>2</v>
      </c>
      <c r="M5484" t="n">
        <v>1</v>
      </c>
      <c r="N5484" t="n">
        <v>3</v>
      </c>
      <c r="O5484" t="n">
        <v>3</v>
      </c>
      <c r="P5484" t="n">
        <v>2</v>
      </c>
      <c r="Q5484" t="n">
        <v>32</v>
      </c>
      <c r="R5484" s="15" t="n">
        <v>391000</v>
      </c>
      <c r="S5484" s="15" t="n">
        <v>68000</v>
      </c>
      <c r="T5484" s="15" t="n">
        <v>459000</v>
      </c>
      <c r="U5484" s="15" t="n">
        <v>74100</v>
      </c>
      <c r="V5484">
        <f>IFERROR(VLOOKUP(D5484,Tablas_Equivalencia!$A$3:$B$8,2,FALSE),"Sin dato")</f>
        <v/>
      </c>
      <c r="W5484">
        <f>IFERROR(VLOOKUP(L5484,Tablas_Equivalencia!$D$3:$E$9,2,FALSE),"Sin dato")</f>
        <v/>
      </c>
      <c r="X5484">
        <f>IF(I5484=1,"Varón","Mujer")</f>
        <v/>
      </c>
      <c r="Y5484">
        <f>IFERROR(VLOOKUP(M5484,Tablas_Equivalencia!$G$3:$H$6,2,FALSE),"Sin dato")</f>
        <v/>
      </c>
      <c r="Z5484">
        <f>IF(J5484&lt;=24,"18-24","25-29")</f>
        <v/>
      </c>
      <c r="AA5484">
        <f>IF(M5484&lt;&gt;1,"",IF(P5484=2,1,0))</f>
        <v/>
      </c>
      <c r="AB5484">
        <f>IF(M5484&lt;&gt;1,"",IF(O5484&gt;=2,1,0))</f>
        <v/>
      </c>
      <c r="AC5484">
        <f>IF(M5484&lt;&gt;1,"",IF(OR(Q5484=999,Q5484=""),"",IF(OR(Q5484&lt;35,Q5484&gt;48),1,0)))</f>
        <v/>
      </c>
      <c r="AD5484">
        <f>IF(COUNT(AA5484:AC5484)&lt;3,"",SUM(AA5484:AC5484))</f>
        <v/>
      </c>
      <c r="AE5484">
        <f>IF(L5484&gt;=4,2,IF(L5484&gt;=2,1,0))</f>
        <v/>
      </c>
      <c r="AF5484">
        <f>IF(L5484&gt;=5,1,0)</f>
        <v/>
      </c>
      <c r="AG5484">
        <f>AE5484+AF5484</f>
        <v/>
      </c>
      <c r="AH5484" s="15">
        <f>IF(M5484&lt;&gt;1,"",IF(OR(R5484=-9,R5484=""),"",R5484))</f>
        <v/>
      </c>
      <c r="AI5484">
        <f>IF(M5484&lt;&gt;1,"",IF(OR(Q5484=999,Q5484=""),"",Q5484))</f>
        <v/>
      </c>
    </row>
    <row r="5485">
      <c r="A5485" t="inlineStr">
        <is>
          <t>TQRMNOP129657</t>
        </is>
      </c>
      <c r="B5485" t="n">
        <v>2025</v>
      </c>
      <c r="C5485" t="n">
        <v>1</v>
      </c>
      <c r="D5485" t="n">
        <v>1</v>
      </c>
      <c r="E5485" t="inlineStr">
        <is>
          <t>S</t>
        </is>
      </c>
      <c r="F5485" t="n">
        <v>32</v>
      </c>
      <c r="G5485" t="n">
        <v>1602</v>
      </c>
      <c r="H5485" t="n">
        <v>3</v>
      </c>
      <c r="I5485" t="n">
        <v>1</v>
      </c>
      <c r="J5485" t="n">
        <v>29</v>
      </c>
      <c r="K5485" t="n">
        <v>2</v>
      </c>
      <c r="L5485" t="n">
        <v>5</v>
      </c>
      <c r="M5485" t="n">
        <v>1</v>
      </c>
      <c r="N5485" t="n">
        <v>2</v>
      </c>
      <c r="O5485" t="n">
        <v>2</v>
      </c>
      <c r="P5485" t="n">
        <v>2</v>
      </c>
      <c r="Q5485" t="n">
        <v>999</v>
      </c>
      <c r="R5485" s="15" t="n">
        <v>551000</v>
      </c>
      <c r="S5485" s="15" t="n">
        <v>0</v>
      </c>
      <c r="T5485" s="15" t="n">
        <v>551000</v>
      </c>
      <c r="U5485" s="15" t="n">
        <v>164700</v>
      </c>
      <c r="V5485">
        <f>IFERROR(VLOOKUP(D5485,Tablas_Equivalencia!$A$3:$B$8,2,FALSE),"Sin dato")</f>
        <v/>
      </c>
      <c r="W5485">
        <f>IFERROR(VLOOKUP(L5485,Tablas_Equivalencia!$D$3:$E$9,2,FALSE),"Sin dato")</f>
        <v/>
      </c>
      <c r="X5485">
        <f>IF(I5485=1,"Varón","Mujer")</f>
        <v/>
      </c>
      <c r="Y5485">
        <f>IFERROR(VLOOKUP(M5485,Tablas_Equivalencia!$G$3:$H$6,2,FALSE),"Sin dato")</f>
        <v/>
      </c>
      <c r="Z5485">
        <f>IF(J5485&lt;=24,"18-24","25-29")</f>
        <v/>
      </c>
      <c r="AA5485">
        <f>IF(M5485&lt;&gt;1,"",IF(P5485=2,1,0))</f>
        <v/>
      </c>
      <c r="AB5485">
        <f>IF(M5485&lt;&gt;1,"",IF(O5485&gt;=2,1,0))</f>
        <v/>
      </c>
      <c r="AC5485">
        <f>IF(M5485&lt;&gt;1,"",IF(OR(Q5485=999,Q5485=""),"",IF(OR(Q5485&lt;35,Q5485&gt;48),1,0)))</f>
        <v/>
      </c>
      <c r="AD5485">
        <f>IF(COUNT(AA5485:AC5485)&lt;3,"",SUM(AA5485:AC5485))</f>
        <v/>
      </c>
      <c r="AE5485">
        <f>IF(L5485&gt;=4,2,IF(L5485&gt;=2,1,0))</f>
        <v/>
      </c>
      <c r="AF5485">
        <f>IF(L5485&gt;=5,1,0)</f>
        <v/>
      </c>
      <c r="AG5485">
        <f>AE5485+AF5485</f>
        <v/>
      </c>
      <c r="AH5485" s="15">
        <f>IF(M5485&lt;&gt;1,"",IF(OR(R5485=-9,R5485=""),"",R5485))</f>
        <v/>
      </c>
      <c r="AI5485">
        <f>IF(M5485&lt;&gt;1,"",IF(OR(Q5485=999,Q5485=""),"",Q5485))</f>
        <v/>
      </c>
    </row>
    <row r="5486">
      <c r="A5486" t="inlineStr">
        <is>
          <t>TQRMNOP129658</t>
        </is>
      </c>
      <c r="B5486" t="n">
        <v>2025</v>
      </c>
      <c r="C5486" t="n">
        <v>1</v>
      </c>
      <c r="D5486" t="n">
        <v>1</v>
      </c>
      <c r="E5486" t="inlineStr">
        <is>
          <t>S</t>
        </is>
      </c>
      <c r="F5486" t="n">
        <v>33</v>
      </c>
      <c r="G5486" t="n">
        <v>1292</v>
      </c>
      <c r="H5486" t="n">
        <v>3</v>
      </c>
      <c r="I5486" t="n">
        <v>1</v>
      </c>
      <c r="J5486" t="n">
        <v>27</v>
      </c>
      <c r="K5486" t="n">
        <v>2</v>
      </c>
      <c r="L5486" t="n">
        <v>2</v>
      </c>
      <c r="M5486" t="n">
        <v>3</v>
      </c>
      <c r="R5486" s="15" t="n">
        <v>0</v>
      </c>
      <c r="S5486" s="15" t="n">
        <v>0</v>
      </c>
      <c r="T5486" s="15" t="n">
        <v>0</v>
      </c>
      <c r="U5486" s="15" t="n">
        <v>138800</v>
      </c>
      <c r="V5486">
        <f>IFERROR(VLOOKUP(D5486,Tablas_Equivalencia!$A$3:$B$8,2,FALSE),"Sin dato")</f>
        <v/>
      </c>
      <c r="W5486">
        <f>IFERROR(VLOOKUP(L5486,Tablas_Equivalencia!$D$3:$E$9,2,FALSE),"Sin dato")</f>
        <v/>
      </c>
      <c r="X5486">
        <f>IF(I5486=1,"Varón","Mujer")</f>
        <v/>
      </c>
      <c r="Y5486">
        <f>IFERROR(VLOOKUP(M5486,Tablas_Equivalencia!$G$3:$H$6,2,FALSE),"Sin dato")</f>
        <v/>
      </c>
      <c r="Z5486">
        <f>IF(J5486&lt;=24,"18-24","25-29")</f>
        <v/>
      </c>
      <c r="AA5486">
        <f>IF(M5486&lt;&gt;1,"",IF(P5486=2,1,0))</f>
        <v/>
      </c>
      <c r="AB5486">
        <f>IF(M5486&lt;&gt;1,"",IF(O5486&gt;=2,1,0))</f>
        <v/>
      </c>
      <c r="AC5486">
        <f>IF(M5486&lt;&gt;1,"",IF(OR(Q5486=999,Q5486=""),"",IF(OR(Q5486&lt;35,Q5486&gt;48),1,0)))</f>
        <v/>
      </c>
      <c r="AD5486">
        <f>IF(COUNT(AA5486:AC5486)&lt;3,"",SUM(AA5486:AC5486))</f>
        <v/>
      </c>
      <c r="AE5486">
        <f>IF(L5486&gt;=4,2,IF(L5486&gt;=2,1,0))</f>
        <v/>
      </c>
      <c r="AF5486">
        <f>IF(L5486&gt;=5,1,0)</f>
        <v/>
      </c>
      <c r="AG5486">
        <f>AE5486+AF5486</f>
        <v/>
      </c>
      <c r="AH5486" s="15">
        <f>IF(M5486&lt;&gt;1,"",IF(OR(R5486=-9,R5486=""),"",R5486))</f>
        <v/>
      </c>
      <c r="AI5486">
        <f>IF(M5486&lt;&gt;1,"",IF(OR(Q5486=999,Q5486=""),"",Q5486))</f>
        <v/>
      </c>
    </row>
    <row r="5487">
      <c r="A5487" t="inlineStr">
        <is>
          <t>TQRMNOP129670</t>
        </is>
      </c>
      <c r="B5487" t="n">
        <v>2025</v>
      </c>
      <c r="C5487" t="n">
        <v>1</v>
      </c>
      <c r="D5487" t="n">
        <v>43</v>
      </c>
      <c r="E5487" t="inlineStr">
        <is>
          <t>N</t>
        </is>
      </c>
      <c r="F5487" t="n">
        <v>38</v>
      </c>
      <c r="G5487" t="n">
        <v>886</v>
      </c>
      <c r="H5487" t="n">
        <v>1</v>
      </c>
      <c r="I5487" t="n">
        <v>1</v>
      </c>
      <c r="J5487" t="n">
        <v>22</v>
      </c>
      <c r="K5487" t="n">
        <v>1</v>
      </c>
      <c r="L5487" t="n">
        <v>4</v>
      </c>
      <c r="M5487" t="n">
        <v>1</v>
      </c>
      <c r="N5487" t="n">
        <v>3</v>
      </c>
      <c r="O5487" t="n">
        <v>2</v>
      </c>
      <c r="P5487" t="n">
        <v>2</v>
      </c>
      <c r="Q5487" t="n">
        <v>30</v>
      </c>
      <c r="R5487" s="15" t="n">
        <v>358000</v>
      </c>
      <c r="S5487" s="15" t="n">
        <v>85000</v>
      </c>
      <c r="T5487" s="15" t="n">
        <v>443000</v>
      </c>
      <c r="U5487" s="15" t="n">
        <v>193800</v>
      </c>
      <c r="V5487">
        <f>IFERROR(VLOOKUP(D5487,Tablas_Equivalencia!$A$3:$B$8,2,FALSE),"Sin dato")</f>
        <v/>
      </c>
      <c r="W5487">
        <f>IFERROR(VLOOKUP(L5487,Tablas_Equivalencia!$D$3:$E$9,2,FALSE),"Sin dato")</f>
        <v/>
      </c>
      <c r="X5487">
        <f>IF(I5487=1,"Varón","Mujer")</f>
        <v/>
      </c>
      <c r="Y5487">
        <f>IFERROR(VLOOKUP(M5487,Tablas_Equivalencia!$G$3:$H$6,2,FALSE),"Sin dato")</f>
        <v/>
      </c>
      <c r="Z5487">
        <f>IF(J5487&lt;=24,"18-24","25-29")</f>
        <v/>
      </c>
      <c r="AA5487">
        <f>IF(M5487&lt;&gt;1,"",IF(P5487=2,1,0))</f>
        <v/>
      </c>
      <c r="AB5487">
        <f>IF(M5487&lt;&gt;1,"",IF(O5487&gt;=2,1,0))</f>
        <v/>
      </c>
      <c r="AC5487">
        <f>IF(M5487&lt;&gt;1,"",IF(OR(Q5487=999,Q5487=""),"",IF(OR(Q5487&lt;35,Q5487&gt;48),1,0)))</f>
        <v/>
      </c>
      <c r="AD5487">
        <f>IF(COUNT(AA5487:AC5487)&lt;3,"",SUM(AA5487:AC5487))</f>
        <v/>
      </c>
      <c r="AE5487">
        <f>IF(L5487&gt;=4,2,IF(L5487&gt;=2,1,0))</f>
        <v/>
      </c>
      <c r="AF5487">
        <f>IF(L5487&gt;=5,1,0)</f>
        <v/>
      </c>
      <c r="AG5487">
        <f>AE5487+AF5487</f>
        <v/>
      </c>
      <c r="AH5487" s="15">
        <f>IF(M5487&lt;&gt;1,"",IF(OR(R5487=-9,R5487=""),"",R5487))</f>
        <v/>
      </c>
      <c r="AI5487">
        <f>IF(M5487&lt;&gt;1,"",IF(OR(Q5487=999,Q5487=""),"",Q5487))</f>
        <v/>
      </c>
    </row>
    <row r="5488">
      <c r="A5488" t="inlineStr">
        <is>
          <t>TQRMNOP129675</t>
        </is>
      </c>
      <c r="B5488" t="n">
        <v>2025</v>
      </c>
      <c r="C5488" t="n">
        <v>1</v>
      </c>
      <c r="D5488" t="n">
        <v>42</v>
      </c>
      <c r="E5488" t="inlineStr">
        <is>
          <t>S</t>
        </is>
      </c>
      <c r="F5488" t="n">
        <v>10</v>
      </c>
      <c r="G5488" t="n">
        <v>1845</v>
      </c>
      <c r="H5488" t="n">
        <v>2</v>
      </c>
      <c r="I5488" t="n">
        <v>1</v>
      </c>
      <c r="J5488" t="n">
        <v>21</v>
      </c>
      <c r="K5488" t="n">
        <v>2</v>
      </c>
      <c r="L5488" t="n">
        <v>4</v>
      </c>
      <c r="M5488" t="n">
        <v>3</v>
      </c>
      <c r="R5488" s="15" t="n">
        <v>0</v>
      </c>
      <c r="S5488" s="15" t="n">
        <v>0</v>
      </c>
      <c r="T5488" s="15" t="n">
        <v>0</v>
      </c>
      <c r="U5488" s="15" t="n">
        <v>52800</v>
      </c>
      <c r="V5488">
        <f>IFERROR(VLOOKUP(D5488,Tablas_Equivalencia!$A$3:$B$8,2,FALSE),"Sin dato")</f>
        <v/>
      </c>
      <c r="W5488">
        <f>IFERROR(VLOOKUP(L5488,Tablas_Equivalencia!$D$3:$E$9,2,FALSE),"Sin dato")</f>
        <v/>
      </c>
      <c r="X5488">
        <f>IF(I5488=1,"Varón","Mujer")</f>
        <v/>
      </c>
      <c r="Y5488">
        <f>IFERROR(VLOOKUP(M5488,Tablas_Equivalencia!$G$3:$H$6,2,FALSE),"Sin dato")</f>
        <v/>
      </c>
      <c r="Z5488">
        <f>IF(J5488&lt;=24,"18-24","25-29")</f>
        <v/>
      </c>
      <c r="AA5488">
        <f>IF(M5488&lt;&gt;1,"",IF(P5488=2,1,0))</f>
        <v/>
      </c>
      <c r="AB5488">
        <f>IF(M5488&lt;&gt;1,"",IF(O5488&gt;=2,1,0))</f>
        <v/>
      </c>
      <c r="AC5488">
        <f>IF(M5488&lt;&gt;1,"",IF(OR(Q5488=999,Q5488=""),"",IF(OR(Q5488&lt;35,Q5488&gt;48),1,0)))</f>
        <v/>
      </c>
      <c r="AD5488">
        <f>IF(COUNT(AA5488:AC5488)&lt;3,"",SUM(AA5488:AC5488))</f>
        <v/>
      </c>
      <c r="AE5488">
        <f>IF(L5488&gt;=4,2,IF(L5488&gt;=2,1,0))</f>
        <v/>
      </c>
      <c r="AF5488">
        <f>IF(L5488&gt;=5,1,0)</f>
        <v/>
      </c>
      <c r="AG5488">
        <f>AE5488+AF5488</f>
        <v/>
      </c>
      <c r="AH5488" s="15">
        <f>IF(M5488&lt;&gt;1,"",IF(OR(R5488=-9,R5488=""),"",R5488))</f>
        <v/>
      </c>
      <c r="AI5488">
        <f>IF(M5488&lt;&gt;1,"",IF(OR(Q5488=999,Q5488=""),"",Q5488))</f>
        <v/>
      </c>
    </row>
    <row r="5489">
      <c r="A5489" t="inlineStr">
        <is>
          <t>TQRMNOP129677</t>
        </is>
      </c>
      <c r="B5489" t="n">
        <v>2025</v>
      </c>
      <c r="C5489" t="n">
        <v>1</v>
      </c>
      <c r="D5489" t="n">
        <v>1</v>
      </c>
      <c r="E5489" t="inlineStr">
        <is>
          <t>S</t>
        </is>
      </c>
      <c r="F5489" t="n">
        <v>32</v>
      </c>
      <c r="G5489" t="n">
        <v>1029</v>
      </c>
      <c r="H5489" t="n">
        <v>1</v>
      </c>
      <c r="I5489" t="n">
        <v>2</v>
      </c>
      <c r="J5489" t="n">
        <v>27</v>
      </c>
      <c r="K5489" t="n">
        <v>2</v>
      </c>
      <c r="L5489" t="n">
        <v>4</v>
      </c>
      <c r="M5489" t="n">
        <v>1</v>
      </c>
      <c r="N5489" t="n">
        <v>2</v>
      </c>
      <c r="O5489" t="n">
        <v>1</v>
      </c>
      <c r="P5489" t="n">
        <v>1</v>
      </c>
      <c r="Q5489" t="n">
        <v>31</v>
      </c>
      <c r="R5489" s="15" t="n">
        <v>363000</v>
      </c>
      <c r="S5489" s="15" t="n">
        <v>75000</v>
      </c>
      <c r="T5489" s="15" t="n">
        <v>438000</v>
      </c>
      <c r="U5489" s="15" t="n">
        <v>219300</v>
      </c>
      <c r="V5489">
        <f>IFERROR(VLOOKUP(D5489,Tablas_Equivalencia!$A$3:$B$8,2,FALSE),"Sin dato")</f>
        <v/>
      </c>
      <c r="W5489">
        <f>IFERROR(VLOOKUP(L5489,Tablas_Equivalencia!$D$3:$E$9,2,FALSE),"Sin dato")</f>
        <v/>
      </c>
      <c r="X5489">
        <f>IF(I5489=1,"Varón","Mujer")</f>
        <v/>
      </c>
      <c r="Y5489">
        <f>IFERROR(VLOOKUP(M5489,Tablas_Equivalencia!$G$3:$H$6,2,FALSE),"Sin dato")</f>
        <v/>
      </c>
      <c r="Z5489">
        <f>IF(J5489&lt;=24,"18-24","25-29")</f>
        <v/>
      </c>
      <c r="AA5489">
        <f>IF(M5489&lt;&gt;1,"",IF(P5489=2,1,0))</f>
        <v/>
      </c>
      <c r="AB5489">
        <f>IF(M5489&lt;&gt;1,"",IF(O5489&gt;=2,1,0))</f>
        <v/>
      </c>
      <c r="AC5489">
        <f>IF(M5489&lt;&gt;1,"",IF(OR(Q5489=999,Q5489=""),"",IF(OR(Q5489&lt;35,Q5489&gt;48),1,0)))</f>
        <v/>
      </c>
      <c r="AD5489">
        <f>IF(COUNT(AA5489:AC5489)&lt;3,"",SUM(AA5489:AC5489))</f>
        <v/>
      </c>
      <c r="AE5489">
        <f>IF(L5489&gt;=4,2,IF(L5489&gt;=2,1,0))</f>
        <v/>
      </c>
      <c r="AF5489">
        <f>IF(L5489&gt;=5,1,0)</f>
        <v/>
      </c>
      <c r="AG5489">
        <f>AE5489+AF5489</f>
        <v/>
      </c>
      <c r="AH5489" s="15">
        <f>IF(M5489&lt;&gt;1,"",IF(OR(R5489=-9,R5489=""),"",R5489))</f>
        <v/>
      </c>
      <c r="AI5489">
        <f>IF(M5489&lt;&gt;1,"",IF(OR(Q5489=999,Q5489=""),"",Q5489))</f>
        <v/>
      </c>
    </row>
    <row r="5490">
      <c r="A5490" t="inlineStr">
        <is>
          <t>TQRMNOP129683</t>
        </is>
      </c>
      <c r="B5490" t="n">
        <v>2025</v>
      </c>
      <c r="C5490" t="n">
        <v>1</v>
      </c>
      <c r="D5490" t="n">
        <v>41</v>
      </c>
      <c r="E5490" t="inlineStr">
        <is>
          <t>S</t>
        </is>
      </c>
      <c r="F5490" t="n">
        <v>8</v>
      </c>
      <c r="G5490" t="n">
        <v>1610</v>
      </c>
      <c r="H5490" t="n">
        <v>3</v>
      </c>
      <c r="I5490" t="n">
        <v>2</v>
      </c>
      <c r="J5490" t="n">
        <v>18</v>
      </c>
      <c r="K5490" t="n">
        <v>1</v>
      </c>
      <c r="L5490" t="n">
        <v>3</v>
      </c>
      <c r="M5490" t="n">
        <v>3</v>
      </c>
      <c r="R5490" s="15" t="n">
        <v>0</v>
      </c>
      <c r="S5490" s="15" t="n">
        <v>0</v>
      </c>
      <c r="T5490" s="15" t="n">
        <v>0</v>
      </c>
      <c r="U5490" s="15" t="n">
        <v>171500</v>
      </c>
      <c r="V5490">
        <f>IFERROR(VLOOKUP(D5490,Tablas_Equivalencia!$A$3:$B$8,2,FALSE),"Sin dato")</f>
        <v/>
      </c>
      <c r="W5490">
        <f>IFERROR(VLOOKUP(L5490,Tablas_Equivalencia!$D$3:$E$9,2,FALSE),"Sin dato")</f>
        <v/>
      </c>
      <c r="X5490">
        <f>IF(I5490=1,"Varón","Mujer")</f>
        <v/>
      </c>
      <c r="Y5490">
        <f>IFERROR(VLOOKUP(M5490,Tablas_Equivalencia!$G$3:$H$6,2,FALSE),"Sin dato")</f>
        <v/>
      </c>
      <c r="Z5490">
        <f>IF(J5490&lt;=24,"18-24","25-29")</f>
        <v/>
      </c>
      <c r="AA5490">
        <f>IF(M5490&lt;&gt;1,"",IF(P5490=2,1,0))</f>
        <v/>
      </c>
      <c r="AB5490">
        <f>IF(M5490&lt;&gt;1,"",IF(O5490&gt;=2,1,0))</f>
        <v/>
      </c>
      <c r="AC5490">
        <f>IF(M5490&lt;&gt;1,"",IF(OR(Q5490=999,Q5490=""),"",IF(OR(Q5490&lt;35,Q5490&gt;48),1,0)))</f>
        <v/>
      </c>
      <c r="AD5490">
        <f>IF(COUNT(AA5490:AC5490)&lt;3,"",SUM(AA5490:AC5490))</f>
        <v/>
      </c>
      <c r="AE5490">
        <f>IF(L5490&gt;=4,2,IF(L5490&gt;=2,1,0))</f>
        <v/>
      </c>
      <c r="AF5490">
        <f>IF(L5490&gt;=5,1,0)</f>
        <v/>
      </c>
      <c r="AG5490">
        <f>AE5490+AF5490</f>
        <v/>
      </c>
      <c r="AH5490" s="15">
        <f>IF(M5490&lt;&gt;1,"",IF(OR(R5490=-9,R5490=""),"",R5490))</f>
        <v/>
      </c>
      <c r="AI5490">
        <f>IF(M5490&lt;&gt;1,"",IF(OR(Q5490=999,Q5490=""),"",Q5490))</f>
        <v/>
      </c>
    </row>
    <row r="5491">
      <c r="A5491" t="inlineStr">
        <is>
          <t>TQRMNOP129685</t>
        </is>
      </c>
      <c r="B5491" t="n">
        <v>2025</v>
      </c>
      <c r="C5491" t="n">
        <v>1</v>
      </c>
      <c r="D5491" t="n">
        <v>42</v>
      </c>
      <c r="E5491" t="inlineStr">
        <is>
          <t>S</t>
        </is>
      </c>
      <c r="F5491" t="n">
        <v>10</v>
      </c>
      <c r="G5491" t="n">
        <v>678</v>
      </c>
      <c r="H5491" t="n">
        <v>1</v>
      </c>
      <c r="I5491" t="n">
        <v>2</v>
      </c>
      <c r="J5491" t="n">
        <v>27</v>
      </c>
      <c r="K5491" t="n">
        <v>2</v>
      </c>
      <c r="L5491" t="n">
        <v>4</v>
      </c>
      <c r="M5491" t="n">
        <v>3</v>
      </c>
      <c r="R5491" s="15" t="n">
        <v>0</v>
      </c>
      <c r="S5491" s="15" t="n">
        <v>0</v>
      </c>
      <c r="T5491" s="15" t="n">
        <v>0</v>
      </c>
      <c r="U5491" s="15" t="n">
        <v>153700</v>
      </c>
      <c r="V5491">
        <f>IFERROR(VLOOKUP(D5491,Tablas_Equivalencia!$A$3:$B$8,2,FALSE),"Sin dato")</f>
        <v/>
      </c>
      <c r="W5491">
        <f>IFERROR(VLOOKUP(L5491,Tablas_Equivalencia!$D$3:$E$9,2,FALSE),"Sin dato")</f>
        <v/>
      </c>
      <c r="X5491">
        <f>IF(I5491=1,"Varón","Mujer")</f>
        <v/>
      </c>
      <c r="Y5491">
        <f>IFERROR(VLOOKUP(M5491,Tablas_Equivalencia!$G$3:$H$6,2,FALSE),"Sin dato")</f>
        <v/>
      </c>
      <c r="Z5491">
        <f>IF(J5491&lt;=24,"18-24","25-29")</f>
        <v/>
      </c>
      <c r="AA5491">
        <f>IF(M5491&lt;&gt;1,"",IF(P5491=2,1,0))</f>
        <v/>
      </c>
      <c r="AB5491">
        <f>IF(M5491&lt;&gt;1,"",IF(O5491&gt;=2,1,0))</f>
        <v/>
      </c>
      <c r="AC5491">
        <f>IF(M5491&lt;&gt;1,"",IF(OR(Q5491=999,Q5491=""),"",IF(OR(Q5491&lt;35,Q5491&gt;48),1,0)))</f>
        <v/>
      </c>
      <c r="AD5491">
        <f>IF(COUNT(AA5491:AC5491)&lt;3,"",SUM(AA5491:AC5491))</f>
        <v/>
      </c>
      <c r="AE5491">
        <f>IF(L5491&gt;=4,2,IF(L5491&gt;=2,1,0))</f>
        <v/>
      </c>
      <c r="AF5491">
        <f>IF(L5491&gt;=5,1,0)</f>
        <v/>
      </c>
      <c r="AG5491">
        <f>AE5491+AF5491</f>
        <v/>
      </c>
      <c r="AH5491" s="15">
        <f>IF(M5491&lt;&gt;1,"",IF(OR(R5491=-9,R5491=""),"",R5491))</f>
        <v/>
      </c>
      <c r="AI5491">
        <f>IF(M5491&lt;&gt;1,"",IF(OR(Q5491=999,Q5491=""),"",Q5491))</f>
        <v/>
      </c>
    </row>
    <row r="5492">
      <c r="A5492" t="inlineStr">
        <is>
          <t>TQRMNOP129689</t>
        </is>
      </c>
      <c r="B5492" t="n">
        <v>2025</v>
      </c>
      <c r="C5492" t="n">
        <v>1</v>
      </c>
      <c r="D5492" t="n">
        <v>40</v>
      </c>
      <c r="E5492" t="inlineStr">
        <is>
          <t>S</t>
        </is>
      </c>
      <c r="F5492" t="n">
        <v>7</v>
      </c>
      <c r="G5492" t="n">
        <v>690</v>
      </c>
      <c r="H5492" t="n">
        <v>3</v>
      </c>
      <c r="I5492" t="n">
        <v>1</v>
      </c>
      <c r="J5492" t="n">
        <v>29</v>
      </c>
      <c r="K5492" t="n">
        <v>1</v>
      </c>
      <c r="L5492" t="n">
        <v>4</v>
      </c>
      <c r="M5492" t="n">
        <v>3</v>
      </c>
      <c r="R5492" s="15" t="n">
        <v>0</v>
      </c>
      <c r="S5492" s="15" t="n">
        <v>0</v>
      </c>
      <c r="T5492" s="15" t="n">
        <v>0</v>
      </c>
      <c r="U5492" s="15" t="n">
        <v>115700</v>
      </c>
      <c r="V5492">
        <f>IFERROR(VLOOKUP(D5492,Tablas_Equivalencia!$A$3:$B$8,2,FALSE),"Sin dato")</f>
        <v/>
      </c>
      <c r="W5492">
        <f>IFERROR(VLOOKUP(L5492,Tablas_Equivalencia!$D$3:$E$9,2,FALSE),"Sin dato")</f>
        <v/>
      </c>
      <c r="X5492">
        <f>IF(I5492=1,"Varón","Mujer")</f>
        <v/>
      </c>
      <c r="Y5492">
        <f>IFERROR(VLOOKUP(M5492,Tablas_Equivalencia!$G$3:$H$6,2,FALSE),"Sin dato")</f>
        <v/>
      </c>
      <c r="Z5492">
        <f>IF(J5492&lt;=24,"18-24","25-29")</f>
        <v/>
      </c>
      <c r="AA5492">
        <f>IF(M5492&lt;&gt;1,"",IF(P5492=2,1,0))</f>
        <v/>
      </c>
      <c r="AB5492">
        <f>IF(M5492&lt;&gt;1,"",IF(O5492&gt;=2,1,0))</f>
        <v/>
      </c>
      <c r="AC5492">
        <f>IF(M5492&lt;&gt;1,"",IF(OR(Q5492=999,Q5492=""),"",IF(OR(Q5492&lt;35,Q5492&gt;48),1,0)))</f>
        <v/>
      </c>
      <c r="AD5492">
        <f>IF(COUNT(AA5492:AC5492)&lt;3,"",SUM(AA5492:AC5492))</f>
        <v/>
      </c>
      <c r="AE5492">
        <f>IF(L5492&gt;=4,2,IF(L5492&gt;=2,1,0))</f>
        <v/>
      </c>
      <c r="AF5492">
        <f>IF(L5492&gt;=5,1,0)</f>
        <v/>
      </c>
      <c r="AG5492">
        <f>AE5492+AF5492</f>
        <v/>
      </c>
      <c r="AH5492" s="15">
        <f>IF(M5492&lt;&gt;1,"",IF(OR(R5492=-9,R5492=""),"",R5492))</f>
        <v/>
      </c>
      <c r="AI5492">
        <f>IF(M5492&lt;&gt;1,"",IF(OR(Q5492=999,Q5492=""),"",Q5492))</f>
        <v/>
      </c>
    </row>
    <row r="5493">
      <c r="A5493" t="inlineStr">
        <is>
          <t>TQRMNOP129697</t>
        </is>
      </c>
      <c r="B5493" t="n">
        <v>2025</v>
      </c>
      <c r="C5493" t="n">
        <v>1</v>
      </c>
      <c r="D5493" t="n">
        <v>1</v>
      </c>
      <c r="E5493" t="inlineStr">
        <is>
          <t>S</t>
        </is>
      </c>
      <c r="F5493" t="n">
        <v>33</v>
      </c>
      <c r="G5493" t="n">
        <v>1254</v>
      </c>
      <c r="H5493" t="n">
        <v>1</v>
      </c>
      <c r="I5493" t="n">
        <v>2</v>
      </c>
      <c r="J5493" t="n">
        <v>27</v>
      </c>
      <c r="K5493" t="n">
        <v>2</v>
      </c>
      <c r="L5493" t="n">
        <v>5</v>
      </c>
      <c r="M5493" t="n">
        <v>1</v>
      </c>
      <c r="N5493" t="n">
        <v>3</v>
      </c>
      <c r="O5493" t="n">
        <v>1</v>
      </c>
      <c r="P5493" t="n">
        <v>1</v>
      </c>
      <c r="Q5493" t="n">
        <v>37</v>
      </c>
      <c r="R5493" s="15" t="n">
        <v>672000</v>
      </c>
      <c r="S5493" s="15" t="n">
        <v>0</v>
      </c>
      <c r="T5493" s="15" t="n">
        <v>672000</v>
      </c>
      <c r="U5493" s="15" t="n">
        <v>254500</v>
      </c>
      <c r="V5493">
        <f>IFERROR(VLOOKUP(D5493,Tablas_Equivalencia!$A$3:$B$8,2,FALSE),"Sin dato")</f>
        <v/>
      </c>
      <c r="W5493">
        <f>IFERROR(VLOOKUP(L5493,Tablas_Equivalencia!$D$3:$E$9,2,FALSE),"Sin dato")</f>
        <v/>
      </c>
      <c r="X5493">
        <f>IF(I5493=1,"Varón","Mujer")</f>
        <v/>
      </c>
      <c r="Y5493">
        <f>IFERROR(VLOOKUP(M5493,Tablas_Equivalencia!$G$3:$H$6,2,FALSE),"Sin dato")</f>
        <v/>
      </c>
      <c r="Z5493">
        <f>IF(J5493&lt;=24,"18-24","25-29")</f>
        <v/>
      </c>
      <c r="AA5493">
        <f>IF(M5493&lt;&gt;1,"",IF(P5493=2,1,0))</f>
        <v/>
      </c>
      <c r="AB5493">
        <f>IF(M5493&lt;&gt;1,"",IF(O5493&gt;=2,1,0))</f>
        <v/>
      </c>
      <c r="AC5493">
        <f>IF(M5493&lt;&gt;1,"",IF(OR(Q5493=999,Q5493=""),"",IF(OR(Q5493&lt;35,Q5493&gt;48),1,0)))</f>
        <v/>
      </c>
      <c r="AD5493">
        <f>IF(COUNT(AA5493:AC5493)&lt;3,"",SUM(AA5493:AC5493))</f>
        <v/>
      </c>
      <c r="AE5493">
        <f>IF(L5493&gt;=4,2,IF(L5493&gt;=2,1,0))</f>
        <v/>
      </c>
      <c r="AF5493">
        <f>IF(L5493&gt;=5,1,0)</f>
        <v/>
      </c>
      <c r="AG5493">
        <f>AE5493+AF5493</f>
        <v/>
      </c>
      <c r="AH5493" s="15">
        <f>IF(M5493&lt;&gt;1,"",IF(OR(R5493=-9,R5493=""),"",R5493))</f>
        <v/>
      </c>
      <c r="AI5493">
        <f>IF(M5493&lt;&gt;1,"",IF(OR(Q5493=999,Q5493=""),"",Q5493))</f>
        <v/>
      </c>
    </row>
    <row r="5494">
      <c r="A5494" t="inlineStr">
        <is>
          <t>TQRMNOP129701</t>
        </is>
      </c>
      <c r="B5494" t="n">
        <v>2025</v>
      </c>
      <c r="C5494" t="n">
        <v>1</v>
      </c>
      <c r="D5494" t="n">
        <v>43</v>
      </c>
      <c r="E5494" t="inlineStr">
        <is>
          <t>S</t>
        </is>
      </c>
      <c r="F5494" t="n">
        <v>36</v>
      </c>
      <c r="G5494" t="n">
        <v>1122</v>
      </c>
      <c r="H5494" t="n">
        <v>3</v>
      </c>
      <c r="I5494" t="n">
        <v>1</v>
      </c>
      <c r="J5494" t="n">
        <v>28</v>
      </c>
      <c r="K5494" t="n">
        <v>2</v>
      </c>
      <c r="L5494" t="n">
        <v>4</v>
      </c>
      <c r="M5494" t="n">
        <v>1</v>
      </c>
      <c r="N5494" t="n">
        <v>3</v>
      </c>
      <c r="O5494" t="n">
        <v>2</v>
      </c>
      <c r="P5494" t="n">
        <v>2</v>
      </c>
      <c r="Q5494" t="n">
        <v>41</v>
      </c>
      <c r="R5494" s="15" t="n">
        <v>490000</v>
      </c>
      <c r="S5494" s="15" t="n">
        <v>0</v>
      </c>
      <c r="T5494" s="15" t="n">
        <v>490000</v>
      </c>
      <c r="U5494" s="15" t="n">
        <v>147200</v>
      </c>
      <c r="V5494">
        <f>IFERROR(VLOOKUP(D5494,Tablas_Equivalencia!$A$3:$B$8,2,FALSE),"Sin dato")</f>
        <v/>
      </c>
      <c r="W5494">
        <f>IFERROR(VLOOKUP(L5494,Tablas_Equivalencia!$D$3:$E$9,2,FALSE),"Sin dato")</f>
        <v/>
      </c>
      <c r="X5494">
        <f>IF(I5494=1,"Varón","Mujer")</f>
        <v/>
      </c>
      <c r="Y5494">
        <f>IFERROR(VLOOKUP(M5494,Tablas_Equivalencia!$G$3:$H$6,2,FALSE),"Sin dato")</f>
        <v/>
      </c>
      <c r="Z5494">
        <f>IF(J5494&lt;=24,"18-24","25-29")</f>
        <v/>
      </c>
      <c r="AA5494">
        <f>IF(M5494&lt;&gt;1,"",IF(P5494=2,1,0))</f>
        <v/>
      </c>
      <c r="AB5494">
        <f>IF(M5494&lt;&gt;1,"",IF(O5494&gt;=2,1,0))</f>
        <v/>
      </c>
      <c r="AC5494">
        <f>IF(M5494&lt;&gt;1,"",IF(OR(Q5494=999,Q5494=""),"",IF(OR(Q5494&lt;35,Q5494&gt;48),1,0)))</f>
        <v/>
      </c>
      <c r="AD5494">
        <f>IF(COUNT(AA5494:AC5494)&lt;3,"",SUM(AA5494:AC5494))</f>
        <v/>
      </c>
      <c r="AE5494">
        <f>IF(L5494&gt;=4,2,IF(L5494&gt;=2,1,0))</f>
        <v/>
      </c>
      <c r="AF5494">
        <f>IF(L5494&gt;=5,1,0)</f>
        <v/>
      </c>
      <c r="AG5494">
        <f>AE5494+AF5494</f>
        <v/>
      </c>
      <c r="AH5494" s="15">
        <f>IF(M5494&lt;&gt;1,"",IF(OR(R5494=-9,R5494=""),"",R5494))</f>
        <v/>
      </c>
      <c r="AI5494">
        <f>IF(M5494&lt;&gt;1,"",IF(OR(Q5494=999,Q5494=""),"",Q5494))</f>
        <v/>
      </c>
    </row>
    <row r="5495">
      <c r="A5495" t="inlineStr">
        <is>
          <t>TQRMNOP129702</t>
        </is>
      </c>
      <c r="B5495" t="n">
        <v>2025</v>
      </c>
      <c r="C5495" t="n">
        <v>1</v>
      </c>
      <c r="D5495" t="n">
        <v>1</v>
      </c>
      <c r="E5495" t="inlineStr">
        <is>
          <t>S</t>
        </is>
      </c>
      <c r="F5495" t="n">
        <v>32</v>
      </c>
      <c r="G5495" t="n">
        <v>992</v>
      </c>
      <c r="H5495" t="n">
        <v>3</v>
      </c>
      <c r="I5495" t="n">
        <v>1</v>
      </c>
      <c r="J5495" t="n">
        <v>24</v>
      </c>
      <c r="K5495" t="n">
        <v>1</v>
      </c>
      <c r="L5495" t="n">
        <v>5</v>
      </c>
      <c r="M5495" t="n">
        <v>1</v>
      </c>
      <c r="N5495" t="n">
        <v>3</v>
      </c>
      <c r="O5495" t="n">
        <v>2</v>
      </c>
      <c r="P5495" t="n">
        <v>2</v>
      </c>
      <c r="Q5495" t="n">
        <v>25</v>
      </c>
      <c r="R5495" s="15" t="n">
        <v>1014000</v>
      </c>
      <c r="S5495" s="15" t="n">
        <v>0</v>
      </c>
      <c r="T5495" s="15" t="n">
        <v>1014000</v>
      </c>
      <c r="U5495" s="15" t="n">
        <v>277800</v>
      </c>
      <c r="V5495">
        <f>IFERROR(VLOOKUP(D5495,Tablas_Equivalencia!$A$3:$B$8,2,FALSE),"Sin dato")</f>
        <v/>
      </c>
      <c r="W5495">
        <f>IFERROR(VLOOKUP(L5495,Tablas_Equivalencia!$D$3:$E$9,2,FALSE),"Sin dato")</f>
        <v/>
      </c>
      <c r="X5495">
        <f>IF(I5495=1,"Varón","Mujer")</f>
        <v/>
      </c>
      <c r="Y5495">
        <f>IFERROR(VLOOKUP(M5495,Tablas_Equivalencia!$G$3:$H$6,2,FALSE),"Sin dato")</f>
        <v/>
      </c>
      <c r="Z5495">
        <f>IF(J5495&lt;=24,"18-24","25-29")</f>
        <v/>
      </c>
      <c r="AA5495">
        <f>IF(M5495&lt;&gt;1,"",IF(P5495=2,1,0))</f>
        <v/>
      </c>
      <c r="AB5495">
        <f>IF(M5495&lt;&gt;1,"",IF(O5495&gt;=2,1,0))</f>
        <v/>
      </c>
      <c r="AC5495">
        <f>IF(M5495&lt;&gt;1,"",IF(OR(Q5495=999,Q5495=""),"",IF(OR(Q5495&lt;35,Q5495&gt;48),1,0)))</f>
        <v/>
      </c>
      <c r="AD5495">
        <f>IF(COUNT(AA5495:AC5495)&lt;3,"",SUM(AA5495:AC5495))</f>
        <v/>
      </c>
      <c r="AE5495">
        <f>IF(L5495&gt;=4,2,IF(L5495&gt;=2,1,0))</f>
        <v/>
      </c>
      <c r="AF5495">
        <f>IF(L5495&gt;=5,1,0)</f>
        <v/>
      </c>
      <c r="AG5495">
        <f>AE5495+AF5495</f>
        <v/>
      </c>
      <c r="AH5495" s="15">
        <f>IF(M5495&lt;&gt;1,"",IF(OR(R5495=-9,R5495=""),"",R5495))</f>
        <v/>
      </c>
      <c r="AI5495">
        <f>IF(M5495&lt;&gt;1,"",IF(OR(Q5495=999,Q5495=""),"",Q5495))</f>
        <v/>
      </c>
    </row>
    <row r="5496">
      <c r="A5496" t="inlineStr">
        <is>
          <t>TQRMNOP129707</t>
        </is>
      </c>
      <c r="B5496" t="n">
        <v>2025</v>
      </c>
      <c r="C5496" t="n">
        <v>1</v>
      </c>
      <c r="D5496" t="n">
        <v>43</v>
      </c>
      <c r="E5496" t="inlineStr">
        <is>
          <t>S</t>
        </is>
      </c>
      <c r="F5496" t="n">
        <v>30</v>
      </c>
      <c r="G5496" t="n">
        <v>952</v>
      </c>
      <c r="H5496" t="n">
        <v>3</v>
      </c>
      <c r="I5496" t="n">
        <v>1</v>
      </c>
      <c r="J5496" t="n">
        <v>18</v>
      </c>
      <c r="K5496" t="n">
        <v>1</v>
      </c>
      <c r="L5496" t="n">
        <v>5</v>
      </c>
      <c r="M5496" t="n">
        <v>3</v>
      </c>
      <c r="R5496" s="15" t="n">
        <v>0</v>
      </c>
      <c r="S5496" s="15" t="n">
        <v>0</v>
      </c>
      <c r="T5496" s="15" t="n">
        <v>0</v>
      </c>
      <c r="U5496" s="15" t="n">
        <v>119600</v>
      </c>
      <c r="V5496">
        <f>IFERROR(VLOOKUP(D5496,Tablas_Equivalencia!$A$3:$B$8,2,FALSE),"Sin dato")</f>
        <v/>
      </c>
      <c r="W5496">
        <f>IFERROR(VLOOKUP(L5496,Tablas_Equivalencia!$D$3:$E$9,2,FALSE),"Sin dato")</f>
        <v/>
      </c>
      <c r="X5496">
        <f>IF(I5496=1,"Varón","Mujer")</f>
        <v/>
      </c>
      <c r="Y5496">
        <f>IFERROR(VLOOKUP(M5496,Tablas_Equivalencia!$G$3:$H$6,2,FALSE),"Sin dato")</f>
        <v/>
      </c>
      <c r="Z5496">
        <f>IF(J5496&lt;=24,"18-24","25-29")</f>
        <v/>
      </c>
      <c r="AA5496">
        <f>IF(M5496&lt;&gt;1,"",IF(P5496=2,1,0))</f>
        <v/>
      </c>
      <c r="AB5496">
        <f>IF(M5496&lt;&gt;1,"",IF(O5496&gt;=2,1,0))</f>
        <v/>
      </c>
      <c r="AC5496">
        <f>IF(M5496&lt;&gt;1,"",IF(OR(Q5496=999,Q5496=""),"",IF(OR(Q5496&lt;35,Q5496&gt;48),1,0)))</f>
        <v/>
      </c>
      <c r="AD5496">
        <f>IF(COUNT(AA5496:AC5496)&lt;3,"",SUM(AA5496:AC5496))</f>
        <v/>
      </c>
      <c r="AE5496">
        <f>IF(L5496&gt;=4,2,IF(L5496&gt;=2,1,0))</f>
        <v/>
      </c>
      <c r="AF5496">
        <f>IF(L5496&gt;=5,1,0)</f>
        <v/>
      </c>
      <c r="AG5496">
        <f>AE5496+AF5496</f>
        <v/>
      </c>
      <c r="AH5496" s="15">
        <f>IF(M5496&lt;&gt;1,"",IF(OR(R5496=-9,R5496=""),"",R5496))</f>
        <v/>
      </c>
      <c r="AI5496">
        <f>IF(M5496&lt;&gt;1,"",IF(OR(Q5496=999,Q5496=""),"",Q5496))</f>
        <v/>
      </c>
    </row>
    <row r="5497">
      <c r="A5497" t="inlineStr">
        <is>
          <t>TQRMNOP129709</t>
        </is>
      </c>
      <c r="B5497" t="n">
        <v>2025</v>
      </c>
      <c r="C5497" t="n">
        <v>1</v>
      </c>
      <c r="D5497" t="n">
        <v>1</v>
      </c>
      <c r="E5497" t="inlineStr">
        <is>
          <t>S</t>
        </is>
      </c>
      <c r="F5497" t="n">
        <v>33</v>
      </c>
      <c r="G5497" t="n">
        <v>1981</v>
      </c>
      <c r="H5497" t="n">
        <v>2</v>
      </c>
      <c r="I5497" t="n">
        <v>1</v>
      </c>
      <c r="J5497" t="n">
        <v>18</v>
      </c>
      <c r="K5497" t="n">
        <v>2</v>
      </c>
      <c r="L5497" t="n">
        <v>4</v>
      </c>
      <c r="M5497" t="n">
        <v>1</v>
      </c>
      <c r="N5497" t="n">
        <v>3</v>
      </c>
      <c r="O5497" t="n">
        <v>1</v>
      </c>
      <c r="P5497" t="n">
        <v>2</v>
      </c>
      <c r="Q5497" t="n">
        <v>32</v>
      </c>
      <c r="R5497" s="15" t="n">
        <v>820000</v>
      </c>
      <c r="S5497" s="15" t="n">
        <v>0</v>
      </c>
      <c r="T5497" s="15" t="n">
        <v>820000</v>
      </c>
      <c r="U5497" s="15" t="n">
        <v>61400</v>
      </c>
      <c r="V5497">
        <f>IFERROR(VLOOKUP(D5497,Tablas_Equivalencia!$A$3:$B$8,2,FALSE),"Sin dato")</f>
        <v/>
      </c>
      <c r="W5497">
        <f>IFERROR(VLOOKUP(L5497,Tablas_Equivalencia!$D$3:$E$9,2,FALSE),"Sin dato")</f>
        <v/>
      </c>
      <c r="X5497">
        <f>IF(I5497=1,"Varón","Mujer")</f>
        <v/>
      </c>
      <c r="Y5497">
        <f>IFERROR(VLOOKUP(M5497,Tablas_Equivalencia!$G$3:$H$6,2,FALSE),"Sin dato")</f>
        <v/>
      </c>
      <c r="Z5497">
        <f>IF(J5497&lt;=24,"18-24","25-29")</f>
        <v/>
      </c>
      <c r="AA5497">
        <f>IF(M5497&lt;&gt;1,"",IF(P5497=2,1,0))</f>
        <v/>
      </c>
      <c r="AB5497">
        <f>IF(M5497&lt;&gt;1,"",IF(O5497&gt;=2,1,0))</f>
        <v/>
      </c>
      <c r="AC5497">
        <f>IF(M5497&lt;&gt;1,"",IF(OR(Q5497=999,Q5497=""),"",IF(OR(Q5497&lt;35,Q5497&gt;48),1,0)))</f>
        <v/>
      </c>
      <c r="AD5497">
        <f>IF(COUNT(AA5497:AC5497)&lt;3,"",SUM(AA5497:AC5497))</f>
        <v/>
      </c>
      <c r="AE5497">
        <f>IF(L5497&gt;=4,2,IF(L5497&gt;=2,1,0))</f>
        <v/>
      </c>
      <c r="AF5497">
        <f>IF(L5497&gt;=5,1,0)</f>
        <v/>
      </c>
      <c r="AG5497">
        <f>AE5497+AF5497</f>
        <v/>
      </c>
      <c r="AH5497" s="15">
        <f>IF(M5497&lt;&gt;1,"",IF(OR(R5497=-9,R5497=""),"",R5497))</f>
        <v/>
      </c>
      <c r="AI5497">
        <f>IF(M5497&lt;&gt;1,"",IF(OR(Q5497=999,Q5497=""),"",Q5497))</f>
        <v/>
      </c>
    </row>
    <row r="5498">
      <c r="A5498" t="inlineStr">
        <is>
          <t>TQRMNOP129712</t>
        </is>
      </c>
      <c r="B5498" t="n">
        <v>2025</v>
      </c>
      <c r="C5498" t="n">
        <v>1</v>
      </c>
      <c r="D5498" t="n">
        <v>1</v>
      </c>
      <c r="E5498" t="inlineStr">
        <is>
          <t>S</t>
        </is>
      </c>
      <c r="F5498" t="n">
        <v>32</v>
      </c>
      <c r="G5498" t="n">
        <v>1775</v>
      </c>
      <c r="H5498" t="n">
        <v>3</v>
      </c>
      <c r="I5498" t="n">
        <v>2</v>
      </c>
      <c r="J5498" t="n">
        <v>20</v>
      </c>
      <c r="K5498" t="n">
        <v>2</v>
      </c>
      <c r="L5498" t="n">
        <v>4</v>
      </c>
      <c r="M5498" t="n">
        <v>1</v>
      </c>
      <c r="N5498" t="n">
        <v>2</v>
      </c>
      <c r="O5498" t="n">
        <v>2</v>
      </c>
      <c r="P5498" t="n">
        <v>2</v>
      </c>
      <c r="Q5498" t="n">
        <v>999</v>
      </c>
      <c r="R5498" s="15" t="n">
        <v>448000</v>
      </c>
      <c r="S5498" s="15" t="n">
        <v>0</v>
      </c>
      <c r="T5498" s="15" t="n">
        <v>448000</v>
      </c>
      <c r="U5498" s="15" t="n">
        <v>87900</v>
      </c>
      <c r="V5498">
        <f>IFERROR(VLOOKUP(D5498,Tablas_Equivalencia!$A$3:$B$8,2,FALSE),"Sin dato")</f>
        <v/>
      </c>
      <c r="W5498">
        <f>IFERROR(VLOOKUP(L5498,Tablas_Equivalencia!$D$3:$E$9,2,FALSE),"Sin dato")</f>
        <v/>
      </c>
      <c r="X5498">
        <f>IF(I5498=1,"Varón","Mujer")</f>
        <v/>
      </c>
      <c r="Y5498">
        <f>IFERROR(VLOOKUP(M5498,Tablas_Equivalencia!$G$3:$H$6,2,FALSE),"Sin dato")</f>
        <v/>
      </c>
      <c r="Z5498">
        <f>IF(J5498&lt;=24,"18-24","25-29")</f>
        <v/>
      </c>
      <c r="AA5498">
        <f>IF(M5498&lt;&gt;1,"",IF(P5498=2,1,0))</f>
        <v/>
      </c>
      <c r="AB5498">
        <f>IF(M5498&lt;&gt;1,"",IF(O5498&gt;=2,1,0))</f>
        <v/>
      </c>
      <c r="AC5498">
        <f>IF(M5498&lt;&gt;1,"",IF(OR(Q5498=999,Q5498=""),"",IF(OR(Q5498&lt;35,Q5498&gt;48),1,0)))</f>
        <v/>
      </c>
      <c r="AD5498">
        <f>IF(COUNT(AA5498:AC5498)&lt;3,"",SUM(AA5498:AC5498))</f>
        <v/>
      </c>
      <c r="AE5498">
        <f>IF(L5498&gt;=4,2,IF(L5498&gt;=2,1,0))</f>
        <v/>
      </c>
      <c r="AF5498">
        <f>IF(L5498&gt;=5,1,0)</f>
        <v/>
      </c>
      <c r="AG5498">
        <f>AE5498+AF5498</f>
        <v/>
      </c>
      <c r="AH5498" s="15">
        <f>IF(M5498&lt;&gt;1,"",IF(OR(R5498=-9,R5498=""),"",R5498))</f>
        <v/>
      </c>
      <c r="AI5498">
        <f>IF(M5498&lt;&gt;1,"",IF(OR(Q5498=999,Q5498=""),"",Q5498))</f>
        <v/>
      </c>
    </row>
    <row r="5499">
      <c r="A5499" t="inlineStr">
        <is>
          <t>TQRMNOP129713</t>
        </is>
      </c>
      <c r="B5499" t="n">
        <v>2025</v>
      </c>
      <c r="C5499" t="n">
        <v>1</v>
      </c>
      <c r="D5499" t="n">
        <v>40</v>
      </c>
      <c r="E5499" t="inlineStr">
        <is>
          <t>N</t>
        </is>
      </c>
      <c r="F5499" t="n">
        <v>22</v>
      </c>
      <c r="G5499" t="n">
        <v>1287</v>
      </c>
      <c r="H5499" t="n">
        <v>3</v>
      </c>
      <c r="I5499" t="n">
        <v>1</v>
      </c>
      <c r="J5499" t="n">
        <v>29</v>
      </c>
      <c r="K5499" t="n">
        <v>2</v>
      </c>
      <c r="L5499" t="n">
        <v>4</v>
      </c>
      <c r="M5499" t="n">
        <v>2</v>
      </c>
      <c r="R5499" s="15" t="n">
        <v>0</v>
      </c>
      <c r="S5499" s="15" t="n">
        <v>0</v>
      </c>
      <c r="T5499" s="15" t="n">
        <v>0</v>
      </c>
      <c r="U5499" s="15" t="n">
        <v>160000</v>
      </c>
      <c r="V5499">
        <f>IFERROR(VLOOKUP(D5499,Tablas_Equivalencia!$A$3:$B$8,2,FALSE),"Sin dato")</f>
        <v/>
      </c>
      <c r="W5499">
        <f>IFERROR(VLOOKUP(L5499,Tablas_Equivalencia!$D$3:$E$9,2,FALSE),"Sin dato")</f>
        <v/>
      </c>
      <c r="X5499">
        <f>IF(I5499=1,"Varón","Mujer")</f>
        <v/>
      </c>
      <c r="Y5499">
        <f>IFERROR(VLOOKUP(M5499,Tablas_Equivalencia!$G$3:$H$6,2,FALSE),"Sin dato")</f>
        <v/>
      </c>
      <c r="Z5499">
        <f>IF(J5499&lt;=24,"18-24","25-29")</f>
        <v/>
      </c>
      <c r="AA5499">
        <f>IF(M5499&lt;&gt;1,"",IF(P5499=2,1,0))</f>
        <v/>
      </c>
      <c r="AB5499">
        <f>IF(M5499&lt;&gt;1,"",IF(O5499&gt;=2,1,0))</f>
        <v/>
      </c>
      <c r="AC5499">
        <f>IF(M5499&lt;&gt;1,"",IF(OR(Q5499=999,Q5499=""),"",IF(OR(Q5499&lt;35,Q5499&gt;48),1,0)))</f>
        <v/>
      </c>
      <c r="AD5499">
        <f>IF(COUNT(AA5499:AC5499)&lt;3,"",SUM(AA5499:AC5499))</f>
        <v/>
      </c>
      <c r="AE5499">
        <f>IF(L5499&gt;=4,2,IF(L5499&gt;=2,1,0))</f>
        <v/>
      </c>
      <c r="AF5499">
        <f>IF(L5499&gt;=5,1,0)</f>
        <v/>
      </c>
      <c r="AG5499">
        <f>AE5499+AF5499</f>
        <v/>
      </c>
      <c r="AH5499" s="15">
        <f>IF(M5499&lt;&gt;1,"",IF(OR(R5499=-9,R5499=""),"",R5499))</f>
        <v/>
      </c>
      <c r="AI5499">
        <f>IF(M5499&lt;&gt;1,"",IF(OR(Q5499=999,Q5499=""),"",Q5499))</f>
        <v/>
      </c>
    </row>
    <row r="5500">
      <c r="A5500" t="inlineStr">
        <is>
          <t>TQRMNOP129714</t>
        </is>
      </c>
      <c r="B5500" t="n">
        <v>2025</v>
      </c>
      <c r="C5500" t="n">
        <v>1</v>
      </c>
      <c r="D5500" t="n">
        <v>43</v>
      </c>
      <c r="E5500" t="inlineStr">
        <is>
          <t>S</t>
        </is>
      </c>
      <c r="F5500" t="n">
        <v>36</v>
      </c>
      <c r="G5500" t="n">
        <v>613</v>
      </c>
      <c r="H5500" t="n">
        <v>1</v>
      </c>
      <c r="I5500" t="n">
        <v>2</v>
      </c>
      <c r="J5500" t="n">
        <v>22</v>
      </c>
      <c r="K5500" t="n">
        <v>2</v>
      </c>
      <c r="L5500" t="n">
        <v>4</v>
      </c>
      <c r="M5500" t="n">
        <v>1</v>
      </c>
      <c r="N5500" t="n">
        <v>2</v>
      </c>
      <c r="O5500" t="n">
        <v>3</v>
      </c>
      <c r="P5500" t="n">
        <v>2</v>
      </c>
      <c r="Q5500" t="n">
        <v>28</v>
      </c>
      <c r="R5500" s="15" t="n">
        <v>549000</v>
      </c>
      <c r="S5500" s="15" t="n">
        <v>0</v>
      </c>
      <c r="T5500" s="15" t="n">
        <v>549000</v>
      </c>
      <c r="U5500" s="15" t="n">
        <v>335300</v>
      </c>
      <c r="V5500">
        <f>IFERROR(VLOOKUP(D5500,Tablas_Equivalencia!$A$3:$B$8,2,FALSE),"Sin dato")</f>
        <v/>
      </c>
      <c r="W5500">
        <f>IFERROR(VLOOKUP(L5500,Tablas_Equivalencia!$D$3:$E$9,2,FALSE),"Sin dato")</f>
        <v/>
      </c>
      <c r="X5500">
        <f>IF(I5500=1,"Varón","Mujer")</f>
        <v/>
      </c>
      <c r="Y5500">
        <f>IFERROR(VLOOKUP(M5500,Tablas_Equivalencia!$G$3:$H$6,2,FALSE),"Sin dato")</f>
        <v/>
      </c>
      <c r="Z5500">
        <f>IF(J5500&lt;=24,"18-24","25-29")</f>
        <v/>
      </c>
      <c r="AA5500">
        <f>IF(M5500&lt;&gt;1,"",IF(P5500=2,1,0))</f>
        <v/>
      </c>
      <c r="AB5500">
        <f>IF(M5500&lt;&gt;1,"",IF(O5500&gt;=2,1,0))</f>
        <v/>
      </c>
      <c r="AC5500">
        <f>IF(M5500&lt;&gt;1,"",IF(OR(Q5500=999,Q5500=""),"",IF(OR(Q5500&lt;35,Q5500&gt;48),1,0)))</f>
        <v/>
      </c>
      <c r="AD5500">
        <f>IF(COUNT(AA5500:AC5500)&lt;3,"",SUM(AA5500:AC5500))</f>
        <v/>
      </c>
      <c r="AE5500">
        <f>IF(L5500&gt;=4,2,IF(L5500&gt;=2,1,0))</f>
        <v/>
      </c>
      <c r="AF5500">
        <f>IF(L5500&gt;=5,1,0)</f>
        <v/>
      </c>
      <c r="AG5500">
        <f>AE5500+AF5500</f>
        <v/>
      </c>
      <c r="AH5500" s="15">
        <f>IF(M5500&lt;&gt;1,"",IF(OR(R5500=-9,R5500=""),"",R5500))</f>
        <v/>
      </c>
      <c r="AI5500">
        <f>IF(M5500&lt;&gt;1,"",IF(OR(Q5500=999,Q5500=""),"",Q5500))</f>
        <v/>
      </c>
    </row>
    <row r="5501">
      <c r="A5501" t="inlineStr">
        <is>
          <t>TQRMNOP129729</t>
        </is>
      </c>
      <c r="B5501" t="n">
        <v>2025</v>
      </c>
      <c r="C5501" t="n">
        <v>1</v>
      </c>
      <c r="D5501" t="n">
        <v>44</v>
      </c>
      <c r="E5501" t="inlineStr">
        <is>
          <t>N</t>
        </is>
      </c>
      <c r="F5501" t="n">
        <v>5</v>
      </c>
      <c r="G5501" t="n">
        <v>1083</v>
      </c>
      <c r="H5501" t="n">
        <v>3</v>
      </c>
      <c r="I5501" t="n">
        <v>1</v>
      </c>
      <c r="J5501" t="n">
        <v>23</v>
      </c>
      <c r="K5501" t="n">
        <v>2</v>
      </c>
      <c r="L5501" t="n">
        <v>6</v>
      </c>
      <c r="M5501" t="n">
        <v>1</v>
      </c>
      <c r="N5501" t="n">
        <v>3</v>
      </c>
      <c r="O5501" t="n">
        <v>1</v>
      </c>
      <c r="P5501" t="n">
        <v>1</v>
      </c>
      <c r="Q5501" t="n">
        <v>46</v>
      </c>
      <c r="R5501" s="15" t="n">
        <v>1326000</v>
      </c>
      <c r="S5501" s="15" t="n">
        <v>0</v>
      </c>
      <c r="T5501" s="15" t="n">
        <v>1326000</v>
      </c>
      <c r="U5501" s="15" t="n">
        <v>109000</v>
      </c>
      <c r="V5501">
        <f>IFERROR(VLOOKUP(D5501,Tablas_Equivalencia!$A$3:$B$8,2,FALSE),"Sin dato")</f>
        <v/>
      </c>
      <c r="W5501">
        <f>IFERROR(VLOOKUP(L5501,Tablas_Equivalencia!$D$3:$E$9,2,FALSE),"Sin dato")</f>
        <v/>
      </c>
      <c r="X5501">
        <f>IF(I5501=1,"Varón","Mujer")</f>
        <v/>
      </c>
      <c r="Y5501">
        <f>IFERROR(VLOOKUP(M5501,Tablas_Equivalencia!$G$3:$H$6,2,FALSE),"Sin dato")</f>
        <v/>
      </c>
      <c r="Z5501">
        <f>IF(J5501&lt;=24,"18-24","25-29")</f>
        <v/>
      </c>
      <c r="AA5501">
        <f>IF(M5501&lt;&gt;1,"",IF(P5501=2,1,0))</f>
        <v/>
      </c>
      <c r="AB5501">
        <f>IF(M5501&lt;&gt;1,"",IF(O5501&gt;=2,1,0))</f>
        <v/>
      </c>
      <c r="AC5501">
        <f>IF(M5501&lt;&gt;1,"",IF(OR(Q5501=999,Q5501=""),"",IF(OR(Q5501&lt;35,Q5501&gt;48),1,0)))</f>
        <v/>
      </c>
      <c r="AD5501">
        <f>IF(COUNT(AA5501:AC5501)&lt;3,"",SUM(AA5501:AC5501))</f>
        <v/>
      </c>
      <c r="AE5501">
        <f>IF(L5501&gt;=4,2,IF(L5501&gt;=2,1,0))</f>
        <v/>
      </c>
      <c r="AF5501">
        <f>IF(L5501&gt;=5,1,0)</f>
        <v/>
      </c>
      <c r="AG5501">
        <f>AE5501+AF5501</f>
        <v/>
      </c>
      <c r="AH5501" s="15">
        <f>IF(M5501&lt;&gt;1,"",IF(OR(R5501=-9,R5501=""),"",R5501))</f>
        <v/>
      </c>
      <c r="AI5501">
        <f>IF(M5501&lt;&gt;1,"",IF(OR(Q5501=999,Q5501=""),"",Q5501))</f>
        <v/>
      </c>
    </row>
    <row r="5502">
      <c r="A5502" t="inlineStr">
        <is>
          <t>TQRMNOP129730</t>
        </is>
      </c>
      <c r="B5502" t="n">
        <v>2025</v>
      </c>
      <c r="C5502" t="n">
        <v>1</v>
      </c>
      <c r="D5502" t="n">
        <v>41</v>
      </c>
      <c r="E5502" t="inlineStr">
        <is>
          <t>N</t>
        </is>
      </c>
      <c r="F5502" t="n">
        <v>15</v>
      </c>
      <c r="G5502" t="n">
        <v>1047</v>
      </c>
      <c r="H5502" t="n">
        <v>1</v>
      </c>
      <c r="I5502" t="n">
        <v>2</v>
      </c>
      <c r="J5502" t="n">
        <v>27</v>
      </c>
      <c r="K5502" t="n">
        <v>1</v>
      </c>
      <c r="L5502" t="n">
        <v>5</v>
      </c>
      <c r="M5502" t="n">
        <v>3</v>
      </c>
      <c r="R5502" s="15" t="n">
        <v>0</v>
      </c>
      <c r="S5502" s="15" t="n">
        <v>0</v>
      </c>
      <c r="T5502" s="15" t="n">
        <v>0</v>
      </c>
      <c r="U5502" s="15" t="n">
        <v>143800</v>
      </c>
      <c r="V5502">
        <f>IFERROR(VLOOKUP(D5502,Tablas_Equivalencia!$A$3:$B$8,2,FALSE),"Sin dato")</f>
        <v/>
      </c>
      <c r="W5502">
        <f>IFERROR(VLOOKUP(L5502,Tablas_Equivalencia!$D$3:$E$9,2,FALSE),"Sin dato")</f>
        <v/>
      </c>
      <c r="X5502">
        <f>IF(I5502=1,"Varón","Mujer")</f>
        <v/>
      </c>
      <c r="Y5502">
        <f>IFERROR(VLOOKUP(M5502,Tablas_Equivalencia!$G$3:$H$6,2,FALSE),"Sin dato")</f>
        <v/>
      </c>
      <c r="Z5502">
        <f>IF(J5502&lt;=24,"18-24","25-29")</f>
        <v/>
      </c>
      <c r="AA5502">
        <f>IF(M5502&lt;&gt;1,"",IF(P5502=2,1,0))</f>
        <v/>
      </c>
      <c r="AB5502">
        <f>IF(M5502&lt;&gt;1,"",IF(O5502&gt;=2,1,0))</f>
        <v/>
      </c>
      <c r="AC5502">
        <f>IF(M5502&lt;&gt;1,"",IF(OR(Q5502=999,Q5502=""),"",IF(OR(Q5502&lt;35,Q5502&gt;48),1,0)))</f>
        <v/>
      </c>
      <c r="AD5502">
        <f>IF(COUNT(AA5502:AC5502)&lt;3,"",SUM(AA5502:AC5502))</f>
        <v/>
      </c>
      <c r="AE5502">
        <f>IF(L5502&gt;=4,2,IF(L5502&gt;=2,1,0))</f>
        <v/>
      </c>
      <c r="AF5502">
        <f>IF(L5502&gt;=5,1,0)</f>
        <v/>
      </c>
      <c r="AG5502">
        <f>AE5502+AF5502</f>
        <v/>
      </c>
      <c r="AH5502" s="15">
        <f>IF(M5502&lt;&gt;1,"",IF(OR(R5502=-9,R5502=""),"",R5502))</f>
        <v/>
      </c>
      <c r="AI5502">
        <f>IF(M5502&lt;&gt;1,"",IF(OR(Q5502=999,Q5502=""),"",Q5502))</f>
        <v/>
      </c>
    </row>
    <row r="5503">
      <c r="A5503" t="inlineStr">
        <is>
          <t>TQRMNOP129731</t>
        </is>
      </c>
      <c r="B5503" t="n">
        <v>2025</v>
      </c>
      <c r="C5503" t="n">
        <v>1</v>
      </c>
      <c r="D5503" t="n">
        <v>1</v>
      </c>
      <c r="E5503" t="inlineStr">
        <is>
          <t>S</t>
        </is>
      </c>
      <c r="F5503" t="n">
        <v>33</v>
      </c>
      <c r="G5503" t="n">
        <v>831</v>
      </c>
      <c r="H5503" t="n">
        <v>3</v>
      </c>
      <c r="I5503" t="n">
        <v>2</v>
      </c>
      <c r="J5503" t="n">
        <v>19</v>
      </c>
      <c r="K5503" t="n">
        <v>1</v>
      </c>
      <c r="L5503" t="n">
        <v>5</v>
      </c>
      <c r="M5503" t="n">
        <v>3</v>
      </c>
      <c r="R5503" s="15" t="n">
        <v>0</v>
      </c>
      <c r="S5503" s="15" t="n">
        <v>171000</v>
      </c>
      <c r="T5503" s="15" t="n">
        <v>171000</v>
      </c>
      <c r="U5503" s="15" t="n">
        <v>110400</v>
      </c>
      <c r="V5503">
        <f>IFERROR(VLOOKUP(D5503,Tablas_Equivalencia!$A$3:$B$8,2,FALSE),"Sin dato")</f>
        <v/>
      </c>
      <c r="W5503">
        <f>IFERROR(VLOOKUP(L5503,Tablas_Equivalencia!$D$3:$E$9,2,FALSE),"Sin dato")</f>
        <v/>
      </c>
      <c r="X5503">
        <f>IF(I5503=1,"Varón","Mujer")</f>
        <v/>
      </c>
      <c r="Y5503">
        <f>IFERROR(VLOOKUP(M5503,Tablas_Equivalencia!$G$3:$H$6,2,FALSE),"Sin dato")</f>
        <v/>
      </c>
      <c r="Z5503">
        <f>IF(J5503&lt;=24,"18-24","25-29")</f>
        <v/>
      </c>
      <c r="AA5503">
        <f>IF(M5503&lt;&gt;1,"",IF(P5503=2,1,0))</f>
        <v/>
      </c>
      <c r="AB5503">
        <f>IF(M5503&lt;&gt;1,"",IF(O5503&gt;=2,1,0))</f>
        <v/>
      </c>
      <c r="AC5503">
        <f>IF(M5503&lt;&gt;1,"",IF(OR(Q5503=999,Q5503=""),"",IF(OR(Q5503&lt;35,Q5503&gt;48),1,0)))</f>
        <v/>
      </c>
      <c r="AD5503">
        <f>IF(COUNT(AA5503:AC5503)&lt;3,"",SUM(AA5503:AC5503))</f>
        <v/>
      </c>
      <c r="AE5503">
        <f>IF(L5503&gt;=4,2,IF(L5503&gt;=2,1,0))</f>
        <v/>
      </c>
      <c r="AF5503">
        <f>IF(L5503&gt;=5,1,0)</f>
        <v/>
      </c>
      <c r="AG5503">
        <f>AE5503+AF5503</f>
        <v/>
      </c>
      <c r="AH5503" s="15">
        <f>IF(M5503&lt;&gt;1,"",IF(OR(R5503=-9,R5503=""),"",R5503))</f>
        <v/>
      </c>
      <c r="AI5503">
        <f>IF(M5503&lt;&gt;1,"",IF(OR(Q5503=999,Q5503=""),"",Q5503))</f>
        <v/>
      </c>
    </row>
    <row r="5504">
      <c r="A5504" t="inlineStr">
        <is>
          <t>TQRMNOP129742</t>
        </is>
      </c>
      <c r="B5504" t="n">
        <v>2025</v>
      </c>
      <c r="C5504" t="n">
        <v>1</v>
      </c>
      <c r="D5504" t="n">
        <v>42</v>
      </c>
      <c r="E5504" t="inlineStr">
        <is>
          <t>N</t>
        </is>
      </c>
      <c r="F5504" t="n">
        <v>27</v>
      </c>
      <c r="G5504" t="n">
        <v>1239</v>
      </c>
      <c r="H5504" t="n">
        <v>3</v>
      </c>
      <c r="I5504" t="n">
        <v>1</v>
      </c>
      <c r="J5504" t="n">
        <v>27</v>
      </c>
      <c r="K5504" t="n">
        <v>2</v>
      </c>
      <c r="L5504" t="n">
        <v>4</v>
      </c>
      <c r="M5504" t="n">
        <v>3</v>
      </c>
      <c r="R5504" s="15" t="n">
        <v>0</v>
      </c>
      <c r="S5504" s="15" t="n">
        <v>0</v>
      </c>
      <c r="T5504" s="15" t="n">
        <v>0</v>
      </c>
      <c r="U5504" s="15" t="n">
        <v>189500</v>
      </c>
      <c r="V5504">
        <f>IFERROR(VLOOKUP(D5504,Tablas_Equivalencia!$A$3:$B$8,2,FALSE),"Sin dato")</f>
        <v/>
      </c>
      <c r="W5504">
        <f>IFERROR(VLOOKUP(L5504,Tablas_Equivalencia!$D$3:$E$9,2,FALSE),"Sin dato")</f>
        <v/>
      </c>
      <c r="X5504">
        <f>IF(I5504=1,"Varón","Mujer")</f>
        <v/>
      </c>
      <c r="Y5504">
        <f>IFERROR(VLOOKUP(M5504,Tablas_Equivalencia!$G$3:$H$6,2,FALSE),"Sin dato")</f>
        <v/>
      </c>
      <c r="Z5504">
        <f>IF(J5504&lt;=24,"18-24","25-29")</f>
        <v/>
      </c>
      <c r="AA5504">
        <f>IF(M5504&lt;&gt;1,"",IF(P5504=2,1,0))</f>
        <v/>
      </c>
      <c r="AB5504">
        <f>IF(M5504&lt;&gt;1,"",IF(O5504&gt;=2,1,0))</f>
        <v/>
      </c>
      <c r="AC5504">
        <f>IF(M5504&lt;&gt;1,"",IF(OR(Q5504=999,Q5504=""),"",IF(OR(Q5504&lt;35,Q5504&gt;48),1,0)))</f>
        <v/>
      </c>
      <c r="AD5504">
        <f>IF(COUNT(AA5504:AC5504)&lt;3,"",SUM(AA5504:AC5504))</f>
        <v/>
      </c>
      <c r="AE5504">
        <f>IF(L5504&gt;=4,2,IF(L5504&gt;=2,1,0))</f>
        <v/>
      </c>
      <c r="AF5504">
        <f>IF(L5504&gt;=5,1,0)</f>
        <v/>
      </c>
      <c r="AG5504">
        <f>AE5504+AF5504</f>
        <v/>
      </c>
      <c r="AH5504" s="15">
        <f>IF(M5504&lt;&gt;1,"",IF(OR(R5504=-9,R5504=""),"",R5504))</f>
        <v/>
      </c>
      <c r="AI5504">
        <f>IF(M5504&lt;&gt;1,"",IF(OR(Q5504=999,Q5504=""),"",Q5504))</f>
        <v/>
      </c>
    </row>
    <row r="5505">
      <c r="A5505" t="inlineStr">
        <is>
          <t>TQRMNOP129752</t>
        </is>
      </c>
      <c r="B5505" t="n">
        <v>2025</v>
      </c>
      <c r="C5505" t="n">
        <v>1</v>
      </c>
      <c r="D5505" t="n">
        <v>43</v>
      </c>
      <c r="E5505" t="inlineStr">
        <is>
          <t>S</t>
        </is>
      </c>
      <c r="F5505" t="n">
        <v>36</v>
      </c>
      <c r="G5505" t="n">
        <v>1258</v>
      </c>
      <c r="H5505" t="n">
        <v>1</v>
      </c>
      <c r="I5505" t="n">
        <v>2</v>
      </c>
      <c r="J5505" t="n">
        <v>28</v>
      </c>
      <c r="K5505" t="n">
        <v>2</v>
      </c>
      <c r="L5505" t="n">
        <v>6</v>
      </c>
      <c r="M5505" t="n">
        <v>1</v>
      </c>
      <c r="N5505" t="n">
        <v>3</v>
      </c>
      <c r="O5505" t="n">
        <v>1</v>
      </c>
      <c r="P5505" t="n">
        <v>1</v>
      </c>
      <c r="Q5505" t="n">
        <v>42</v>
      </c>
      <c r="R5505" s="15" t="n">
        <v>1087000</v>
      </c>
      <c r="S5505" s="15" t="n">
        <v>0</v>
      </c>
      <c r="T5505" s="15" t="n">
        <v>1087000</v>
      </c>
      <c r="U5505" s="15" t="n">
        <v>344300</v>
      </c>
      <c r="V5505">
        <f>IFERROR(VLOOKUP(D5505,Tablas_Equivalencia!$A$3:$B$8,2,FALSE),"Sin dato")</f>
        <v/>
      </c>
      <c r="W5505">
        <f>IFERROR(VLOOKUP(L5505,Tablas_Equivalencia!$D$3:$E$9,2,FALSE),"Sin dato")</f>
        <v/>
      </c>
      <c r="X5505">
        <f>IF(I5505=1,"Varón","Mujer")</f>
        <v/>
      </c>
      <c r="Y5505">
        <f>IFERROR(VLOOKUP(M5505,Tablas_Equivalencia!$G$3:$H$6,2,FALSE),"Sin dato")</f>
        <v/>
      </c>
      <c r="Z5505">
        <f>IF(J5505&lt;=24,"18-24","25-29")</f>
        <v/>
      </c>
      <c r="AA5505">
        <f>IF(M5505&lt;&gt;1,"",IF(P5505=2,1,0))</f>
        <v/>
      </c>
      <c r="AB5505">
        <f>IF(M5505&lt;&gt;1,"",IF(O5505&gt;=2,1,0))</f>
        <v/>
      </c>
      <c r="AC5505">
        <f>IF(M5505&lt;&gt;1,"",IF(OR(Q5505=999,Q5505=""),"",IF(OR(Q5505&lt;35,Q5505&gt;48),1,0)))</f>
        <v/>
      </c>
      <c r="AD5505">
        <f>IF(COUNT(AA5505:AC5505)&lt;3,"",SUM(AA5505:AC5505))</f>
        <v/>
      </c>
      <c r="AE5505">
        <f>IF(L5505&gt;=4,2,IF(L5505&gt;=2,1,0))</f>
        <v/>
      </c>
      <c r="AF5505">
        <f>IF(L5505&gt;=5,1,0)</f>
        <v/>
      </c>
      <c r="AG5505">
        <f>AE5505+AF5505</f>
        <v/>
      </c>
      <c r="AH5505" s="15">
        <f>IF(M5505&lt;&gt;1,"",IF(OR(R5505=-9,R5505=""),"",R5505))</f>
        <v/>
      </c>
      <c r="AI5505">
        <f>IF(M5505&lt;&gt;1,"",IF(OR(Q5505=999,Q5505=""),"",Q5505))</f>
        <v/>
      </c>
    </row>
    <row r="5506">
      <c r="A5506" t="inlineStr">
        <is>
          <t>TQRMNOP129756</t>
        </is>
      </c>
      <c r="B5506" t="n">
        <v>2025</v>
      </c>
      <c r="C5506" t="n">
        <v>1</v>
      </c>
      <c r="D5506" t="n">
        <v>43</v>
      </c>
      <c r="E5506" t="inlineStr">
        <is>
          <t>S</t>
        </is>
      </c>
      <c r="F5506" t="n">
        <v>36</v>
      </c>
      <c r="G5506" t="n">
        <v>1721</v>
      </c>
      <c r="H5506" t="n">
        <v>3</v>
      </c>
      <c r="I5506" t="n">
        <v>2</v>
      </c>
      <c r="J5506" t="n">
        <v>25</v>
      </c>
      <c r="K5506" t="n">
        <v>2</v>
      </c>
      <c r="L5506" t="n">
        <v>6</v>
      </c>
      <c r="M5506" t="n">
        <v>2</v>
      </c>
      <c r="R5506" s="15" t="n">
        <v>0</v>
      </c>
      <c r="S5506" s="15" t="n">
        <v>93000</v>
      </c>
      <c r="T5506" s="15" t="n">
        <v>93000</v>
      </c>
      <c r="U5506" s="15" t="n">
        <v>84100</v>
      </c>
      <c r="V5506">
        <f>IFERROR(VLOOKUP(D5506,Tablas_Equivalencia!$A$3:$B$8,2,FALSE),"Sin dato")</f>
        <v/>
      </c>
      <c r="W5506">
        <f>IFERROR(VLOOKUP(L5506,Tablas_Equivalencia!$D$3:$E$9,2,FALSE),"Sin dato")</f>
        <v/>
      </c>
      <c r="X5506">
        <f>IF(I5506=1,"Varón","Mujer")</f>
        <v/>
      </c>
      <c r="Y5506">
        <f>IFERROR(VLOOKUP(M5506,Tablas_Equivalencia!$G$3:$H$6,2,FALSE),"Sin dato")</f>
        <v/>
      </c>
      <c r="Z5506">
        <f>IF(J5506&lt;=24,"18-24","25-29")</f>
        <v/>
      </c>
      <c r="AA5506">
        <f>IF(M5506&lt;&gt;1,"",IF(P5506=2,1,0))</f>
        <v/>
      </c>
      <c r="AB5506">
        <f>IF(M5506&lt;&gt;1,"",IF(O5506&gt;=2,1,0))</f>
        <v/>
      </c>
      <c r="AC5506">
        <f>IF(M5506&lt;&gt;1,"",IF(OR(Q5506=999,Q5506=""),"",IF(OR(Q5506&lt;35,Q5506&gt;48),1,0)))</f>
        <v/>
      </c>
      <c r="AD5506">
        <f>IF(COUNT(AA5506:AC5506)&lt;3,"",SUM(AA5506:AC5506))</f>
        <v/>
      </c>
      <c r="AE5506">
        <f>IF(L5506&gt;=4,2,IF(L5506&gt;=2,1,0))</f>
        <v/>
      </c>
      <c r="AF5506">
        <f>IF(L5506&gt;=5,1,0)</f>
        <v/>
      </c>
      <c r="AG5506">
        <f>AE5506+AF5506</f>
        <v/>
      </c>
      <c r="AH5506" s="15">
        <f>IF(M5506&lt;&gt;1,"",IF(OR(R5506=-9,R5506=""),"",R5506))</f>
        <v/>
      </c>
      <c r="AI5506">
        <f>IF(M5506&lt;&gt;1,"",IF(OR(Q5506=999,Q5506=""),"",Q5506))</f>
        <v/>
      </c>
    </row>
    <row r="5507">
      <c r="A5507" t="inlineStr">
        <is>
          <t>TQRMNOP129763</t>
        </is>
      </c>
      <c r="B5507" t="n">
        <v>2025</v>
      </c>
      <c r="C5507" t="n">
        <v>1</v>
      </c>
      <c r="D5507" t="n">
        <v>1</v>
      </c>
      <c r="E5507" t="inlineStr">
        <is>
          <t>S</t>
        </is>
      </c>
      <c r="F5507" t="n">
        <v>33</v>
      </c>
      <c r="G5507" t="n">
        <v>993</v>
      </c>
      <c r="H5507" t="n">
        <v>3</v>
      </c>
      <c r="I5507" t="n">
        <v>2</v>
      </c>
      <c r="J5507" t="n">
        <v>27</v>
      </c>
      <c r="K5507" t="n">
        <v>1</v>
      </c>
      <c r="L5507" t="n">
        <v>5</v>
      </c>
      <c r="M5507" t="n">
        <v>1</v>
      </c>
      <c r="N5507" t="n">
        <v>4</v>
      </c>
      <c r="O5507" t="n">
        <v>3</v>
      </c>
      <c r="P5507" t="n">
        <v>2</v>
      </c>
      <c r="Q5507" t="n">
        <v>27</v>
      </c>
      <c r="R5507" s="15" t="n">
        <v>177000</v>
      </c>
      <c r="S5507" s="15" t="n">
        <v>0</v>
      </c>
      <c r="T5507" s="15" t="n">
        <v>177000</v>
      </c>
      <c r="U5507" s="15" t="n">
        <v>254600</v>
      </c>
      <c r="V5507">
        <f>IFERROR(VLOOKUP(D5507,Tablas_Equivalencia!$A$3:$B$8,2,FALSE),"Sin dato")</f>
        <v/>
      </c>
      <c r="W5507">
        <f>IFERROR(VLOOKUP(L5507,Tablas_Equivalencia!$D$3:$E$9,2,FALSE),"Sin dato")</f>
        <v/>
      </c>
      <c r="X5507">
        <f>IF(I5507=1,"Varón","Mujer")</f>
        <v/>
      </c>
      <c r="Y5507">
        <f>IFERROR(VLOOKUP(M5507,Tablas_Equivalencia!$G$3:$H$6,2,FALSE),"Sin dato")</f>
        <v/>
      </c>
      <c r="Z5507">
        <f>IF(J5507&lt;=24,"18-24","25-29")</f>
        <v/>
      </c>
      <c r="AA5507">
        <f>IF(M5507&lt;&gt;1,"",IF(P5507=2,1,0))</f>
        <v/>
      </c>
      <c r="AB5507">
        <f>IF(M5507&lt;&gt;1,"",IF(O5507&gt;=2,1,0))</f>
        <v/>
      </c>
      <c r="AC5507">
        <f>IF(M5507&lt;&gt;1,"",IF(OR(Q5507=999,Q5507=""),"",IF(OR(Q5507&lt;35,Q5507&gt;48),1,0)))</f>
        <v/>
      </c>
      <c r="AD5507">
        <f>IF(COUNT(AA5507:AC5507)&lt;3,"",SUM(AA5507:AC5507))</f>
        <v/>
      </c>
      <c r="AE5507">
        <f>IF(L5507&gt;=4,2,IF(L5507&gt;=2,1,0))</f>
        <v/>
      </c>
      <c r="AF5507">
        <f>IF(L5507&gt;=5,1,0)</f>
        <v/>
      </c>
      <c r="AG5507">
        <f>AE5507+AF5507</f>
        <v/>
      </c>
      <c r="AH5507" s="15">
        <f>IF(M5507&lt;&gt;1,"",IF(OR(R5507=-9,R5507=""),"",R5507))</f>
        <v/>
      </c>
      <c r="AI5507">
        <f>IF(M5507&lt;&gt;1,"",IF(OR(Q5507=999,Q5507=""),"",Q5507))</f>
        <v/>
      </c>
    </row>
    <row r="5508">
      <c r="A5508" t="inlineStr">
        <is>
          <t>TQRMNOP129765</t>
        </is>
      </c>
      <c r="B5508" t="n">
        <v>2025</v>
      </c>
      <c r="C5508" t="n">
        <v>1</v>
      </c>
      <c r="D5508" t="n">
        <v>42</v>
      </c>
      <c r="E5508" t="inlineStr">
        <is>
          <t>S</t>
        </is>
      </c>
      <c r="F5508" t="n">
        <v>10</v>
      </c>
      <c r="G5508" t="n">
        <v>1501</v>
      </c>
      <c r="H5508" t="n">
        <v>2</v>
      </c>
      <c r="I5508" t="n">
        <v>1</v>
      </c>
      <c r="J5508" t="n">
        <v>22</v>
      </c>
      <c r="K5508" t="n">
        <v>2</v>
      </c>
      <c r="L5508" t="n">
        <v>5</v>
      </c>
      <c r="M5508" t="n">
        <v>3</v>
      </c>
      <c r="R5508" s="15" t="n">
        <v>0</v>
      </c>
      <c r="S5508" s="15" t="n">
        <v>0</v>
      </c>
      <c r="T5508" s="15" t="n">
        <v>0</v>
      </c>
      <c r="U5508" s="15" t="n">
        <v>267400</v>
      </c>
      <c r="V5508">
        <f>IFERROR(VLOOKUP(D5508,Tablas_Equivalencia!$A$3:$B$8,2,FALSE),"Sin dato")</f>
        <v/>
      </c>
      <c r="W5508">
        <f>IFERROR(VLOOKUP(L5508,Tablas_Equivalencia!$D$3:$E$9,2,FALSE),"Sin dato")</f>
        <v/>
      </c>
      <c r="X5508">
        <f>IF(I5508=1,"Varón","Mujer")</f>
        <v/>
      </c>
      <c r="Y5508">
        <f>IFERROR(VLOOKUP(M5508,Tablas_Equivalencia!$G$3:$H$6,2,FALSE),"Sin dato")</f>
        <v/>
      </c>
      <c r="Z5508">
        <f>IF(J5508&lt;=24,"18-24","25-29")</f>
        <v/>
      </c>
      <c r="AA5508">
        <f>IF(M5508&lt;&gt;1,"",IF(P5508=2,1,0))</f>
        <v/>
      </c>
      <c r="AB5508">
        <f>IF(M5508&lt;&gt;1,"",IF(O5508&gt;=2,1,0))</f>
        <v/>
      </c>
      <c r="AC5508">
        <f>IF(M5508&lt;&gt;1,"",IF(OR(Q5508=999,Q5508=""),"",IF(OR(Q5508&lt;35,Q5508&gt;48),1,0)))</f>
        <v/>
      </c>
      <c r="AD5508">
        <f>IF(COUNT(AA5508:AC5508)&lt;3,"",SUM(AA5508:AC5508))</f>
        <v/>
      </c>
      <c r="AE5508">
        <f>IF(L5508&gt;=4,2,IF(L5508&gt;=2,1,0))</f>
        <v/>
      </c>
      <c r="AF5508">
        <f>IF(L5508&gt;=5,1,0)</f>
        <v/>
      </c>
      <c r="AG5508">
        <f>AE5508+AF5508</f>
        <v/>
      </c>
      <c r="AH5508" s="15">
        <f>IF(M5508&lt;&gt;1,"",IF(OR(R5508=-9,R5508=""),"",R5508))</f>
        <v/>
      </c>
      <c r="AI5508">
        <f>IF(M5508&lt;&gt;1,"",IF(OR(Q5508=999,Q5508=""),"",Q5508))</f>
        <v/>
      </c>
    </row>
    <row r="5509">
      <c r="A5509" t="inlineStr">
        <is>
          <t>TQRMNOP129769</t>
        </is>
      </c>
      <c r="B5509" t="n">
        <v>2025</v>
      </c>
      <c r="C5509" t="n">
        <v>1</v>
      </c>
      <c r="D5509" t="n">
        <v>40</v>
      </c>
      <c r="E5509" t="inlineStr">
        <is>
          <t>N</t>
        </is>
      </c>
      <c r="F5509" t="n">
        <v>9</v>
      </c>
      <c r="G5509" t="n">
        <v>1522</v>
      </c>
      <c r="H5509" t="n">
        <v>1</v>
      </c>
      <c r="I5509" t="n">
        <v>1</v>
      </c>
      <c r="J5509" t="n">
        <v>19</v>
      </c>
      <c r="K5509" t="n">
        <v>2</v>
      </c>
      <c r="L5509" t="n">
        <v>3</v>
      </c>
      <c r="M5509" t="n">
        <v>1</v>
      </c>
      <c r="N5509" t="n">
        <v>4</v>
      </c>
      <c r="O5509" t="n">
        <v>2</v>
      </c>
      <c r="P5509" t="n">
        <v>2</v>
      </c>
      <c r="Q5509" t="n">
        <v>39</v>
      </c>
      <c r="R5509" s="15" t="n">
        <v>243000</v>
      </c>
      <c r="S5509" s="15" t="n">
        <v>0</v>
      </c>
      <c r="T5509" s="15" t="n">
        <v>243000</v>
      </c>
      <c r="U5509" s="15" t="n">
        <v>224700</v>
      </c>
      <c r="V5509">
        <f>IFERROR(VLOOKUP(D5509,Tablas_Equivalencia!$A$3:$B$8,2,FALSE),"Sin dato")</f>
        <v/>
      </c>
      <c r="W5509">
        <f>IFERROR(VLOOKUP(L5509,Tablas_Equivalencia!$D$3:$E$9,2,FALSE),"Sin dato")</f>
        <v/>
      </c>
      <c r="X5509">
        <f>IF(I5509=1,"Varón","Mujer")</f>
        <v/>
      </c>
      <c r="Y5509">
        <f>IFERROR(VLOOKUP(M5509,Tablas_Equivalencia!$G$3:$H$6,2,FALSE),"Sin dato")</f>
        <v/>
      </c>
      <c r="Z5509">
        <f>IF(J5509&lt;=24,"18-24","25-29")</f>
        <v/>
      </c>
      <c r="AA5509">
        <f>IF(M5509&lt;&gt;1,"",IF(P5509=2,1,0))</f>
        <v/>
      </c>
      <c r="AB5509">
        <f>IF(M5509&lt;&gt;1,"",IF(O5509&gt;=2,1,0))</f>
        <v/>
      </c>
      <c r="AC5509">
        <f>IF(M5509&lt;&gt;1,"",IF(OR(Q5509=999,Q5509=""),"",IF(OR(Q5509&lt;35,Q5509&gt;48),1,0)))</f>
        <v/>
      </c>
      <c r="AD5509">
        <f>IF(COUNT(AA5509:AC5509)&lt;3,"",SUM(AA5509:AC5509))</f>
        <v/>
      </c>
      <c r="AE5509">
        <f>IF(L5509&gt;=4,2,IF(L5509&gt;=2,1,0))</f>
        <v/>
      </c>
      <c r="AF5509">
        <f>IF(L5509&gt;=5,1,0)</f>
        <v/>
      </c>
      <c r="AG5509">
        <f>AE5509+AF5509</f>
        <v/>
      </c>
      <c r="AH5509" s="15">
        <f>IF(M5509&lt;&gt;1,"",IF(OR(R5509=-9,R5509=""),"",R5509))</f>
        <v/>
      </c>
      <c r="AI5509">
        <f>IF(M5509&lt;&gt;1,"",IF(OR(Q5509=999,Q5509=""),"",Q5509))</f>
        <v/>
      </c>
    </row>
    <row r="5510">
      <c r="A5510" t="inlineStr">
        <is>
          <t>TQRMNOP129774</t>
        </is>
      </c>
      <c r="B5510" t="n">
        <v>2025</v>
      </c>
      <c r="C5510" t="n">
        <v>1</v>
      </c>
      <c r="D5510" t="n">
        <v>43</v>
      </c>
      <c r="E5510" t="inlineStr">
        <is>
          <t>N</t>
        </is>
      </c>
      <c r="F5510" t="n">
        <v>26</v>
      </c>
      <c r="G5510" t="n">
        <v>1443</v>
      </c>
      <c r="H5510" t="n">
        <v>3</v>
      </c>
      <c r="I5510" t="n">
        <v>2</v>
      </c>
      <c r="J5510" t="n">
        <v>20</v>
      </c>
      <c r="K5510" t="n">
        <v>2</v>
      </c>
      <c r="L5510" t="n">
        <v>5</v>
      </c>
      <c r="M5510" t="n">
        <v>3</v>
      </c>
      <c r="R5510" s="15" t="n">
        <v>0</v>
      </c>
      <c r="S5510" s="15" t="n">
        <v>0</v>
      </c>
      <c r="T5510" s="15" t="n">
        <v>0</v>
      </c>
      <c r="U5510" s="15" t="n">
        <v>65000</v>
      </c>
      <c r="V5510">
        <f>IFERROR(VLOOKUP(D5510,Tablas_Equivalencia!$A$3:$B$8,2,FALSE),"Sin dato")</f>
        <v/>
      </c>
      <c r="W5510">
        <f>IFERROR(VLOOKUP(L5510,Tablas_Equivalencia!$D$3:$E$9,2,FALSE),"Sin dato")</f>
        <v/>
      </c>
      <c r="X5510">
        <f>IF(I5510=1,"Varón","Mujer")</f>
        <v/>
      </c>
      <c r="Y5510">
        <f>IFERROR(VLOOKUP(M5510,Tablas_Equivalencia!$G$3:$H$6,2,FALSE),"Sin dato")</f>
        <v/>
      </c>
      <c r="Z5510">
        <f>IF(J5510&lt;=24,"18-24","25-29")</f>
        <v/>
      </c>
      <c r="AA5510">
        <f>IF(M5510&lt;&gt;1,"",IF(P5510=2,1,0))</f>
        <v/>
      </c>
      <c r="AB5510">
        <f>IF(M5510&lt;&gt;1,"",IF(O5510&gt;=2,1,0))</f>
        <v/>
      </c>
      <c r="AC5510">
        <f>IF(M5510&lt;&gt;1,"",IF(OR(Q5510=999,Q5510=""),"",IF(OR(Q5510&lt;35,Q5510&gt;48),1,0)))</f>
        <v/>
      </c>
      <c r="AD5510">
        <f>IF(COUNT(AA5510:AC5510)&lt;3,"",SUM(AA5510:AC5510))</f>
        <v/>
      </c>
      <c r="AE5510">
        <f>IF(L5510&gt;=4,2,IF(L5510&gt;=2,1,0))</f>
        <v/>
      </c>
      <c r="AF5510">
        <f>IF(L5510&gt;=5,1,0)</f>
        <v/>
      </c>
      <c r="AG5510">
        <f>AE5510+AF5510</f>
        <v/>
      </c>
      <c r="AH5510" s="15">
        <f>IF(M5510&lt;&gt;1,"",IF(OR(R5510=-9,R5510=""),"",R5510))</f>
        <v/>
      </c>
      <c r="AI5510">
        <f>IF(M5510&lt;&gt;1,"",IF(OR(Q5510=999,Q5510=""),"",Q5510))</f>
        <v/>
      </c>
    </row>
    <row r="5511">
      <c r="A5511" t="inlineStr">
        <is>
          <t>TQRMNOP129782</t>
        </is>
      </c>
      <c r="B5511" t="n">
        <v>2025</v>
      </c>
      <c r="C5511" t="n">
        <v>1</v>
      </c>
      <c r="D5511" t="n">
        <v>41</v>
      </c>
      <c r="E5511" t="inlineStr">
        <is>
          <t>N</t>
        </is>
      </c>
      <c r="F5511" t="n">
        <v>15</v>
      </c>
      <c r="G5511" t="n">
        <v>1234</v>
      </c>
      <c r="H5511" t="n">
        <v>3</v>
      </c>
      <c r="I5511" t="n">
        <v>1</v>
      </c>
      <c r="J5511" t="n">
        <v>22</v>
      </c>
      <c r="K5511" t="n">
        <v>2</v>
      </c>
      <c r="L5511" t="n">
        <v>4</v>
      </c>
      <c r="M5511" t="n">
        <v>3</v>
      </c>
      <c r="R5511" s="15" t="n">
        <v>0</v>
      </c>
      <c r="S5511" s="15" t="n">
        <v>115000</v>
      </c>
      <c r="T5511" s="15" t="n">
        <v>115000</v>
      </c>
      <c r="U5511" s="15" t="n">
        <v>185800</v>
      </c>
      <c r="V5511">
        <f>IFERROR(VLOOKUP(D5511,Tablas_Equivalencia!$A$3:$B$8,2,FALSE),"Sin dato")</f>
        <v/>
      </c>
      <c r="W5511">
        <f>IFERROR(VLOOKUP(L5511,Tablas_Equivalencia!$D$3:$E$9,2,FALSE),"Sin dato")</f>
        <v/>
      </c>
      <c r="X5511">
        <f>IF(I5511=1,"Varón","Mujer")</f>
        <v/>
      </c>
      <c r="Y5511">
        <f>IFERROR(VLOOKUP(M5511,Tablas_Equivalencia!$G$3:$H$6,2,FALSE),"Sin dato")</f>
        <v/>
      </c>
      <c r="Z5511">
        <f>IF(J5511&lt;=24,"18-24","25-29")</f>
        <v/>
      </c>
      <c r="AA5511">
        <f>IF(M5511&lt;&gt;1,"",IF(P5511=2,1,0))</f>
        <v/>
      </c>
      <c r="AB5511">
        <f>IF(M5511&lt;&gt;1,"",IF(O5511&gt;=2,1,0))</f>
        <v/>
      </c>
      <c r="AC5511">
        <f>IF(M5511&lt;&gt;1,"",IF(OR(Q5511=999,Q5511=""),"",IF(OR(Q5511&lt;35,Q5511&gt;48),1,0)))</f>
        <v/>
      </c>
      <c r="AD5511">
        <f>IF(COUNT(AA5511:AC5511)&lt;3,"",SUM(AA5511:AC5511))</f>
        <v/>
      </c>
      <c r="AE5511">
        <f>IF(L5511&gt;=4,2,IF(L5511&gt;=2,1,0))</f>
        <v/>
      </c>
      <c r="AF5511">
        <f>IF(L5511&gt;=5,1,0)</f>
        <v/>
      </c>
      <c r="AG5511">
        <f>AE5511+AF5511</f>
        <v/>
      </c>
      <c r="AH5511" s="15">
        <f>IF(M5511&lt;&gt;1,"",IF(OR(R5511=-9,R5511=""),"",R5511))</f>
        <v/>
      </c>
      <c r="AI5511">
        <f>IF(M5511&lt;&gt;1,"",IF(OR(Q5511=999,Q5511=""),"",Q5511))</f>
        <v/>
      </c>
    </row>
    <row r="5512">
      <c r="A5512" t="inlineStr">
        <is>
          <t>TQRMNOP129791</t>
        </is>
      </c>
      <c r="B5512" t="n">
        <v>2025</v>
      </c>
      <c r="C5512" t="n">
        <v>1</v>
      </c>
      <c r="D5512" t="n">
        <v>42</v>
      </c>
      <c r="E5512" t="inlineStr">
        <is>
          <t>N</t>
        </is>
      </c>
      <c r="F5512" t="n">
        <v>25</v>
      </c>
      <c r="G5512" t="n">
        <v>567</v>
      </c>
      <c r="H5512" t="n">
        <v>3</v>
      </c>
      <c r="I5512" t="n">
        <v>2</v>
      </c>
      <c r="J5512" t="n">
        <v>23</v>
      </c>
      <c r="K5512" t="n">
        <v>1</v>
      </c>
      <c r="L5512" t="n">
        <v>5</v>
      </c>
      <c r="M5512" t="n">
        <v>3</v>
      </c>
      <c r="R5512" s="15" t="n">
        <v>0</v>
      </c>
      <c r="S5512" s="15" t="n">
        <v>0</v>
      </c>
      <c r="T5512" s="15" t="n">
        <v>0</v>
      </c>
      <c r="U5512" s="15" t="n">
        <v>122400</v>
      </c>
      <c r="V5512">
        <f>IFERROR(VLOOKUP(D5512,Tablas_Equivalencia!$A$3:$B$8,2,FALSE),"Sin dato")</f>
        <v/>
      </c>
      <c r="W5512">
        <f>IFERROR(VLOOKUP(L5512,Tablas_Equivalencia!$D$3:$E$9,2,FALSE),"Sin dato")</f>
        <v/>
      </c>
      <c r="X5512">
        <f>IF(I5512=1,"Varón","Mujer")</f>
        <v/>
      </c>
      <c r="Y5512">
        <f>IFERROR(VLOOKUP(M5512,Tablas_Equivalencia!$G$3:$H$6,2,FALSE),"Sin dato")</f>
        <v/>
      </c>
      <c r="Z5512">
        <f>IF(J5512&lt;=24,"18-24","25-29")</f>
        <v/>
      </c>
      <c r="AA5512">
        <f>IF(M5512&lt;&gt;1,"",IF(P5512=2,1,0))</f>
        <v/>
      </c>
      <c r="AB5512">
        <f>IF(M5512&lt;&gt;1,"",IF(O5512&gt;=2,1,0))</f>
        <v/>
      </c>
      <c r="AC5512">
        <f>IF(M5512&lt;&gt;1,"",IF(OR(Q5512=999,Q5512=""),"",IF(OR(Q5512&lt;35,Q5512&gt;48),1,0)))</f>
        <v/>
      </c>
      <c r="AD5512">
        <f>IF(COUNT(AA5512:AC5512)&lt;3,"",SUM(AA5512:AC5512))</f>
        <v/>
      </c>
      <c r="AE5512">
        <f>IF(L5512&gt;=4,2,IF(L5512&gt;=2,1,0))</f>
        <v/>
      </c>
      <c r="AF5512">
        <f>IF(L5512&gt;=5,1,0)</f>
        <v/>
      </c>
      <c r="AG5512">
        <f>AE5512+AF5512</f>
        <v/>
      </c>
      <c r="AH5512" s="15">
        <f>IF(M5512&lt;&gt;1,"",IF(OR(R5512=-9,R5512=""),"",R5512))</f>
        <v/>
      </c>
      <c r="AI5512">
        <f>IF(M5512&lt;&gt;1,"",IF(OR(Q5512=999,Q5512=""),"",Q5512))</f>
        <v/>
      </c>
    </row>
    <row r="5513">
      <c r="A5513" t="inlineStr">
        <is>
          <t>TQRMNOP129794</t>
        </is>
      </c>
      <c r="B5513" t="n">
        <v>2025</v>
      </c>
      <c r="C5513" t="n">
        <v>1</v>
      </c>
      <c r="D5513" t="n">
        <v>1</v>
      </c>
      <c r="E5513" t="inlineStr">
        <is>
          <t>S</t>
        </is>
      </c>
      <c r="F5513" t="n">
        <v>33</v>
      </c>
      <c r="G5513" t="n">
        <v>1169</v>
      </c>
      <c r="H5513" t="n">
        <v>1</v>
      </c>
      <c r="I5513" t="n">
        <v>1</v>
      </c>
      <c r="J5513" t="n">
        <v>24</v>
      </c>
      <c r="K5513" t="n">
        <v>1</v>
      </c>
      <c r="L5513" t="n">
        <v>5</v>
      </c>
      <c r="M5513" t="n">
        <v>1</v>
      </c>
      <c r="N5513" t="n">
        <v>3</v>
      </c>
      <c r="O5513" t="n">
        <v>1</v>
      </c>
      <c r="P5513" t="n">
        <v>2</v>
      </c>
      <c r="Q5513" t="n">
        <v>29</v>
      </c>
      <c r="R5513" s="15" t="n">
        <v>641000</v>
      </c>
      <c r="S5513" s="15" t="n">
        <v>0</v>
      </c>
      <c r="T5513" s="15" t="n">
        <v>641000</v>
      </c>
      <c r="U5513" s="15" t="n">
        <v>271700</v>
      </c>
      <c r="V5513">
        <f>IFERROR(VLOOKUP(D5513,Tablas_Equivalencia!$A$3:$B$8,2,FALSE),"Sin dato")</f>
        <v/>
      </c>
      <c r="W5513">
        <f>IFERROR(VLOOKUP(L5513,Tablas_Equivalencia!$D$3:$E$9,2,FALSE),"Sin dato")</f>
        <v/>
      </c>
      <c r="X5513">
        <f>IF(I5513=1,"Varón","Mujer")</f>
        <v/>
      </c>
      <c r="Y5513">
        <f>IFERROR(VLOOKUP(M5513,Tablas_Equivalencia!$G$3:$H$6,2,FALSE),"Sin dato")</f>
        <v/>
      </c>
      <c r="Z5513">
        <f>IF(J5513&lt;=24,"18-24","25-29")</f>
        <v/>
      </c>
      <c r="AA5513">
        <f>IF(M5513&lt;&gt;1,"",IF(P5513=2,1,0))</f>
        <v/>
      </c>
      <c r="AB5513">
        <f>IF(M5513&lt;&gt;1,"",IF(O5513&gt;=2,1,0))</f>
        <v/>
      </c>
      <c r="AC5513">
        <f>IF(M5513&lt;&gt;1,"",IF(OR(Q5513=999,Q5513=""),"",IF(OR(Q5513&lt;35,Q5513&gt;48),1,0)))</f>
        <v/>
      </c>
      <c r="AD5513">
        <f>IF(COUNT(AA5513:AC5513)&lt;3,"",SUM(AA5513:AC5513))</f>
        <v/>
      </c>
      <c r="AE5513">
        <f>IF(L5513&gt;=4,2,IF(L5513&gt;=2,1,0))</f>
        <v/>
      </c>
      <c r="AF5513">
        <f>IF(L5513&gt;=5,1,0)</f>
        <v/>
      </c>
      <c r="AG5513">
        <f>AE5513+AF5513</f>
        <v/>
      </c>
      <c r="AH5513" s="15">
        <f>IF(M5513&lt;&gt;1,"",IF(OR(R5513=-9,R5513=""),"",R5513))</f>
        <v/>
      </c>
      <c r="AI5513">
        <f>IF(M5513&lt;&gt;1,"",IF(OR(Q5513=999,Q5513=""),"",Q5513))</f>
        <v/>
      </c>
    </row>
    <row r="5514">
      <c r="A5514" t="inlineStr">
        <is>
          <t>TQRMNOP129821</t>
        </is>
      </c>
      <c r="B5514" t="n">
        <v>2025</v>
      </c>
      <c r="C5514" t="n">
        <v>1</v>
      </c>
      <c r="D5514" t="n">
        <v>41</v>
      </c>
      <c r="E5514" t="inlineStr">
        <is>
          <t>N</t>
        </is>
      </c>
      <c r="F5514" t="n">
        <v>12</v>
      </c>
      <c r="G5514" t="n">
        <v>1275</v>
      </c>
      <c r="H5514" t="n">
        <v>1</v>
      </c>
      <c r="I5514" t="n">
        <v>1</v>
      </c>
      <c r="J5514" t="n">
        <v>27</v>
      </c>
      <c r="K5514" t="n">
        <v>2</v>
      </c>
      <c r="L5514" t="n">
        <v>6</v>
      </c>
      <c r="M5514" t="n">
        <v>1</v>
      </c>
      <c r="N5514" t="n">
        <v>2</v>
      </c>
      <c r="O5514" t="n">
        <v>1</v>
      </c>
      <c r="P5514" t="n">
        <v>1</v>
      </c>
      <c r="Q5514" t="n">
        <v>41</v>
      </c>
      <c r="R5514" s="15" t="n">
        <v>578000</v>
      </c>
      <c r="S5514" s="15" t="n">
        <v>0</v>
      </c>
      <c r="T5514" s="15" t="n">
        <v>578000</v>
      </c>
      <c r="U5514" s="15" t="n">
        <v>71600</v>
      </c>
      <c r="V5514">
        <f>IFERROR(VLOOKUP(D5514,Tablas_Equivalencia!$A$3:$B$8,2,FALSE),"Sin dato")</f>
        <v/>
      </c>
      <c r="W5514">
        <f>IFERROR(VLOOKUP(L5514,Tablas_Equivalencia!$D$3:$E$9,2,FALSE),"Sin dato")</f>
        <v/>
      </c>
      <c r="X5514">
        <f>IF(I5514=1,"Varón","Mujer")</f>
        <v/>
      </c>
      <c r="Y5514">
        <f>IFERROR(VLOOKUP(M5514,Tablas_Equivalencia!$G$3:$H$6,2,FALSE),"Sin dato")</f>
        <v/>
      </c>
      <c r="Z5514">
        <f>IF(J5514&lt;=24,"18-24","25-29")</f>
        <v/>
      </c>
      <c r="AA5514">
        <f>IF(M5514&lt;&gt;1,"",IF(P5514=2,1,0))</f>
        <v/>
      </c>
      <c r="AB5514">
        <f>IF(M5514&lt;&gt;1,"",IF(O5514&gt;=2,1,0))</f>
        <v/>
      </c>
      <c r="AC5514">
        <f>IF(M5514&lt;&gt;1,"",IF(OR(Q5514=999,Q5514=""),"",IF(OR(Q5514&lt;35,Q5514&gt;48),1,0)))</f>
        <v/>
      </c>
      <c r="AD5514">
        <f>IF(COUNT(AA5514:AC5514)&lt;3,"",SUM(AA5514:AC5514))</f>
        <v/>
      </c>
      <c r="AE5514">
        <f>IF(L5514&gt;=4,2,IF(L5514&gt;=2,1,0))</f>
        <v/>
      </c>
      <c r="AF5514">
        <f>IF(L5514&gt;=5,1,0)</f>
        <v/>
      </c>
      <c r="AG5514">
        <f>AE5514+AF5514</f>
        <v/>
      </c>
      <c r="AH5514" s="15">
        <f>IF(M5514&lt;&gt;1,"",IF(OR(R5514=-9,R5514=""),"",R5514))</f>
        <v/>
      </c>
      <c r="AI5514">
        <f>IF(M5514&lt;&gt;1,"",IF(OR(Q5514=999,Q5514=""),"",Q5514))</f>
        <v/>
      </c>
    </row>
    <row r="5515">
      <c r="A5515" t="inlineStr">
        <is>
          <t>TQRMNOP129824</t>
        </is>
      </c>
      <c r="B5515" t="n">
        <v>2025</v>
      </c>
      <c r="C5515" t="n">
        <v>1</v>
      </c>
      <c r="D5515" t="n">
        <v>40</v>
      </c>
      <c r="E5515" t="inlineStr">
        <is>
          <t>N</t>
        </is>
      </c>
      <c r="F5515" t="n">
        <v>9</v>
      </c>
      <c r="G5515" t="n">
        <v>1374</v>
      </c>
      <c r="H5515" t="n">
        <v>3</v>
      </c>
      <c r="I5515" t="n">
        <v>1</v>
      </c>
      <c r="J5515" t="n">
        <v>21</v>
      </c>
      <c r="K5515" t="n">
        <v>2</v>
      </c>
      <c r="L5515" t="n">
        <v>3</v>
      </c>
      <c r="M5515" t="n">
        <v>3</v>
      </c>
      <c r="R5515" s="15" t="n">
        <v>0</v>
      </c>
      <c r="S5515" s="15" t="n">
        <v>0</v>
      </c>
      <c r="T5515" s="15" t="n">
        <v>0</v>
      </c>
      <c r="U5515" s="15" t="n">
        <v>119700</v>
      </c>
      <c r="V5515">
        <f>IFERROR(VLOOKUP(D5515,Tablas_Equivalencia!$A$3:$B$8,2,FALSE),"Sin dato")</f>
        <v/>
      </c>
      <c r="W5515">
        <f>IFERROR(VLOOKUP(L5515,Tablas_Equivalencia!$D$3:$E$9,2,FALSE),"Sin dato")</f>
        <v/>
      </c>
      <c r="X5515">
        <f>IF(I5515=1,"Varón","Mujer")</f>
        <v/>
      </c>
      <c r="Y5515">
        <f>IFERROR(VLOOKUP(M5515,Tablas_Equivalencia!$G$3:$H$6,2,FALSE),"Sin dato")</f>
        <v/>
      </c>
      <c r="Z5515">
        <f>IF(J5515&lt;=24,"18-24","25-29")</f>
        <v/>
      </c>
      <c r="AA5515">
        <f>IF(M5515&lt;&gt;1,"",IF(P5515=2,1,0))</f>
        <v/>
      </c>
      <c r="AB5515">
        <f>IF(M5515&lt;&gt;1,"",IF(O5515&gt;=2,1,0))</f>
        <v/>
      </c>
      <c r="AC5515">
        <f>IF(M5515&lt;&gt;1,"",IF(OR(Q5515=999,Q5515=""),"",IF(OR(Q5515&lt;35,Q5515&gt;48),1,0)))</f>
        <v/>
      </c>
      <c r="AD5515">
        <f>IF(COUNT(AA5515:AC5515)&lt;3,"",SUM(AA5515:AC5515))</f>
        <v/>
      </c>
      <c r="AE5515">
        <f>IF(L5515&gt;=4,2,IF(L5515&gt;=2,1,0))</f>
        <v/>
      </c>
      <c r="AF5515">
        <f>IF(L5515&gt;=5,1,0)</f>
        <v/>
      </c>
      <c r="AG5515">
        <f>AE5515+AF5515</f>
        <v/>
      </c>
      <c r="AH5515" s="15">
        <f>IF(M5515&lt;&gt;1,"",IF(OR(R5515=-9,R5515=""),"",R5515))</f>
        <v/>
      </c>
      <c r="AI5515">
        <f>IF(M5515&lt;&gt;1,"",IF(OR(Q5515=999,Q5515=""),"",Q5515))</f>
        <v/>
      </c>
    </row>
    <row r="5516">
      <c r="A5516" t="inlineStr">
        <is>
          <t>TQRMNOP129848</t>
        </is>
      </c>
      <c r="B5516" t="n">
        <v>2025</v>
      </c>
      <c r="C5516" t="n">
        <v>1</v>
      </c>
      <c r="D5516" t="n">
        <v>43</v>
      </c>
      <c r="E5516" t="inlineStr">
        <is>
          <t>S</t>
        </is>
      </c>
      <c r="F5516" t="n">
        <v>20</v>
      </c>
      <c r="G5516" t="n">
        <v>1555</v>
      </c>
      <c r="H5516" t="n">
        <v>3</v>
      </c>
      <c r="I5516" t="n">
        <v>2</v>
      </c>
      <c r="J5516" t="n">
        <v>24</v>
      </c>
      <c r="K5516" t="n">
        <v>2</v>
      </c>
      <c r="L5516" t="n">
        <v>4</v>
      </c>
      <c r="M5516" t="n">
        <v>1</v>
      </c>
      <c r="N5516" t="n">
        <v>3</v>
      </c>
      <c r="O5516" t="n">
        <v>1</v>
      </c>
      <c r="P5516" t="n">
        <v>1</v>
      </c>
      <c r="Q5516" t="n">
        <v>54</v>
      </c>
      <c r="R5516" s="15" t="n">
        <v>474000</v>
      </c>
      <c r="S5516" s="15" t="n">
        <v>0</v>
      </c>
      <c r="T5516" s="15" t="n">
        <v>474000</v>
      </c>
      <c r="U5516" s="15" t="n">
        <v>231900</v>
      </c>
      <c r="V5516">
        <f>IFERROR(VLOOKUP(D5516,Tablas_Equivalencia!$A$3:$B$8,2,FALSE),"Sin dato")</f>
        <v/>
      </c>
      <c r="W5516">
        <f>IFERROR(VLOOKUP(L5516,Tablas_Equivalencia!$D$3:$E$9,2,FALSE),"Sin dato")</f>
        <v/>
      </c>
      <c r="X5516">
        <f>IF(I5516=1,"Varón","Mujer")</f>
        <v/>
      </c>
      <c r="Y5516">
        <f>IFERROR(VLOOKUP(M5516,Tablas_Equivalencia!$G$3:$H$6,2,FALSE),"Sin dato")</f>
        <v/>
      </c>
      <c r="Z5516">
        <f>IF(J5516&lt;=24,"18-24","25-29")</f>
        <v/>
      </c>
      <c r="AA5516">
        <f>IF(M5516&lt;&gt;1,"",IF(P5516=2,1,0))</f>
        <v/>
      </c>
      <c r="AB5516">
        <f>IF(M5516&lt;&gt;1,"",IF(O5516&gt;=2,1,0))</f>
        <v/>
      </c>
      <c r="AC5516">
        <f>IF(M5516&lt;&gt;1,"",IF(OR(Q5516=999,Q5516=""),"",IF(OR(Q5516&lt;35,Q5516&gt;48),1,0)))</f>
        <v/>
      </c>
      <c r="AD5516">
        <f>IF(COUNT(AA5516:AC5516)&lt;3,"",SUM(AA5516:AC5516))</f>
        <v/>
      </c>
      <c r="AE5516">
        <f>IF(L5516&gt;=4,2,IF(L5516&gt;=2,1,0))</f>
        <v/>
      </c>
      <c r="AF5516">
        <f>IF(L5516&gt;=5,1,0)</f>
        <v/>
      </c>
      <c r="AG5516">
        <f>AE5516+AF5516</f>
        <v/>
      </c>
      <c r="AH5516" s="15">
        <f>IF(M5516&lt;&gt;1,"",IF(OR(R5516=-9,R5516=""),"",R5516))</f>
        <v/>
      </c>
      <c r="AI5516">
        <f>IF(M5516&lt;&gt;1,"",IF(OR(Q5516=999,Q5516=""),"",Q5516))</f>
        <v/>
      </c>
    </row>
    <row r="5517">
      <c r="A5517" t="inlineStr">
        <is>
          <t>TQRMNOP129852</t>
        </is>
      </c>
      <c r="B5517" t="n">
        <v>2025</v>
      </c>
      <c r="C5517" t="n">
        <v>1</v>
      </c>
      <c r="D5517" t="n">
        <v>1</v>
      </c>
      <c r="E5517" t="inlineStr">
        <is>
          <t>S</t>
        </is>
      </c>
      <c r="F5517" t="n">
        <v>33</v>
      </c>
      <c r="G5517" t="n">
        <v>282</v>
      </c>
      <c r="H5517" t="n">
        <v>3</v>
      </c>
      <c r="I5517" t="n">
        <v>1</v>
      </c>
      <c r="J5517" t="n">
        <v>20</v>
      </c>
      <c r="K5517" t="n">
        <v>2</v>
      </c>
      <c r="L5517" t="n">
        <v>4</v>
      </c>
      <c r="M5517" t="n">
        <v>2</v>
      </c>
      <c r="R5517" s="15" t="n">
        <v>0</v>
      </c>
      <c r="S5517" s="15" t="n">
        <v>0</v>
      </c>
      <c r="T5517" s="15" t="n">
        <v>0</v>
      </c>
      <c r="U5517" s="15" t="n">
        <v>166300</v>
      </c>
      <c r="V5517">
        <f>IFERROR(VLOOKUP(D5517,Tablas_Equivalencia!$A$3:$B$8,2,FALSE),"Sin dato")</f>
        <v/>
      </c>
      <c r="W5517">
        <f>IFERROR(VLOOKUP(L5517,Tablas_Equivalencia!$D$3:$E$9,2,FALSE),"Sin dato")</f>
        <v/>
      </c>
      <c r="X5517">
        <f>IF(I5517=1,"Varón","Mujer")</f>
        <v/>
      </c>
      <c r="Y5517">
        <f>IFERROR(VLOOKUP(M5517,Tablas_Equivalencia!$G$3:$H$6,2,FALSE),"Sin dato")</f>
        <v/>
      </c>
      <c r="Z5517">
        <f>IF(J5517&lt;=24,"18-24","25-29")</f>
        <v/>
      </c>
      <c r="AA5517">
        <f>IF(M5517&lt;&gt;1,"",IF(P5517=2,1,0))</f>
        <v/>
      </c>
      <c r="AB5517">
        <f>IF(M5517&lt;&gt;1,"",IF(O5517&gt;=2,1,0))</f>
        <v/>
      </c>
      <c r="AC5517">
        <f>IF(M5517&lt;&gt;1,"",IF(OR(Q5517=999,Q5517=""),"",IF(OR(Q5517&lt;35,Q5517&gt;48),1,0)))</f>
        <v/>
      </c>
      <c r="AD5517">
        <f>IF(COUNT(AA5517:AC5517)&lt;3,"",SUM(AA5517:AC5517))</f>
        <v/>
      </c>
      <c r="AE5517">
        <f>IF(L5517&gt;=4,2,IF(L5517&gt;=2,1,0))</f>
        <v/>
      </c>
      <c r="AF5517">
        <f>IF(L5517&gt;=5,1,0)</f>
        <v/>
      </c>
      <c r="AG5517">
        <f>AE5517+AF5517</f>
        <v/>
      </c>
      <c r="AH5517" s="15">
        <f>IF(M5517&lt;&gt;1,"",IF(OR(R5517=-9,R5517=""),"",R5517))</f>
        <v/>
      </c>
      <c r="AI5517">
        <f>IF(M5517&lt;&gt;1,"",IF(OR(Q5517=999,Q5517=""),"",Q5517))</f>
        <v/>
      </c>
    </row>
    <row r="5518">
      <c r="A5518" t="inlineStr">
        <is>
          <t>TQRMNOP129870</t>
        </is>
      </c>
      <c r="B5518" t="n">
        <v>2025</v>
      </c>
      <c r="C5518" t="n">
        <v>1</v>
      </c>
      <c r="D5518" t="n">
        <v>43</v>
      </c>
      <c r="E5518" t="inlineStr">
        <is>
          <t>S</t>
        </is>
      </c>
      <c r="F5518" t="n">
        <v>36</v>
      </c>
      <c r="G5518" t="n">
        <v>1187</v>
      </c>
      <c r="H5518" t="n">
        <v>3</v>
      </c>
      <c r="I5518" t="n">
        <v>1</v>
      </c>
      <c r="J5518" t="n">
        <v>22</v>
      </c>
      <c r="K5518" t="n">
        <v>2</v>
      </c>
      <c r="L5518" t="n">
        <v>2</v>
      </c>
      <c r="M5518" t="n">
        <v>1</v>
      </c>
      <c r="N5518" t="n">
        <v>3</v>
      </c>
      <c r="O5518" t="n">
        <v>2</v>
      </c>
      <c r="P5518" t="n">
        <v>2</v>
      </c>
      <c r="Q5518" t="n">
        <v>24</v>
      </c>
      <c r="R5518" s="15" t="n">
        <v>392000</v>
      </c>
      <c r="S5518" s="15" t="n">
        <v>0</v>
      </c>
      <c r="T5518" s="15" t="n">
        <v>392000</v>
      </c>
      <c r="U5518" s="15" t="n">
        <v>215800</v>
      </c>
      <c r="V5518">
        <f>IFERROR(VLOOKUP(D5518,Tablas_Equivalencia!$A$3:$B$8,2,FALSE),"Sin dato")</f>
        <v/>
      </c>
      <c r="W5518">
        <f>IFERROR(VLOOKUP(L5518,Tablas_Equivalencia!$D$3:$E$9,2,FALSE),"Sin dato")</f>
        <v/>
      </c>
      <c r="X5518">
        <f>IF(I5518=1,"Varón","Mujer")</f>
        <v/>
      </c>
      <c r="Y5518">
        <f>IFERROR(VLOOKUP(M5518,Tablas_Equivalencia!$G$3:$H$6,2,FALSE),"Sin dato")</f>
        <v/>
      </c>
      <c r="Z5518">
        <f>IF(J5518&lt;=24,"18-24","25-29")</f>
        <v/>
      </c>
      <c r="AA5518">
        <f>IF(M5518&lt;&gt;1,"",IF(P5518=2,1,0))</f>
        <v/>
      </c>
      <c r="AB5518">
        <f>IF(M5518&lt;&gt;1,"",IF(O5518&gt;=2,1,0))</f>
        <v/>
      </c>
      <c r="AC5518">
        <f>IF(M5518&lt;&gt;1,"",IF(OR(Q5518=999,Q5518=""),"",IF(OR(Q5518&lt;35,Q5518&gt;48),1,0)))</f>
        <v/>
      </c>
      <c r="AD5518">
        <f>IF(COUNT(AA5518:AC5518)&lt;3,"",SUM(AA5518:AC5518))</f>
        <v/>
      </c>
      <c r="AE5518">
        <f>IF(L5518&gt;=4,2,IF(L5518&gt;=2,1,0))</f>
        <v/>
      </c>
      <c r="AF5518">
        <f>IF(L5518&gt;=5,1,0)</f>
        <v/>
      </c>
      <c r="AG5518">
        <f>AE5518+AF5518</f>
        <v/>
      </c>
      <c r="AH5518" s="15">
        <f>IF(M5518&lt;&gt;1,"",IF(OR(R5518=-9,R5518=""),"",R5518))</f>
        <v/>
      </c>
      <c r="AI5518">
        <f>IF(M5518&lt;&gt;1,"",IF(OR(Q5518=999,Q5518=""),"",Q5518))</f>
        <v/>
      </c>
    </row>
    <row r="5519">
      <c r="A5519" t="inlineStr">
        <is>
          <t>TQRMNOP129877</t>
        </is>
      </c>
      <c r="B5519" t="n">
        <v>2025</v>
      </c>
      <c r="C5519" t="n">
        <v>1</v>
      </c>
      <c r="D5519" t="n">
        <v>1</v>
      </c>
      <c r="E5519" t="inlineStr">
        <is>
          <t>S</t>
        </is>
      </c>
      <c r="F5519" t="n">
        <v>32</v>
      </c>
      <c r="G5519" t="n">
        <v>1166</v>
      </c>
      <c r="H5519" t="n">
        <v>3</v>
      </c>
      <c r="I5519" t="n">
        <v>1</v>
      </c>
      <c r="J5519" t="n">
        <v>25</v>
      </c>
      <c r="K5519" t="n">
        <v>2</v>
      </c>
      <c r="L5519" t="n">
        <v>3</v>
      </c>
      <c r="M5519" t="n">
        <v>3</v>
      </c>
      <c r="R5519" s="15" t="n">
        <v>0</v>
      </c>
      <c r="S5519" s="15" t="n">
        <v>0</v>
      </c>
      <c r="T5519" s="15" t="n">
        <v>0</v>
      </c>
      <c r="U5519" s="15" t="n">
        <v>221400</v>
      </c>
      <c r="V5519">
        <f>IFERROR(VLOOKUP(D5519,Tablas_Equivalencia!$A$3:$B$8,2,FALSE),"Sin dato")</f>
        <v/>
      </c>
      <c r="W5519">
        <f>IFERROR(VLOOKUP(L5519,Tablas_Equivalencia!$D$3:$E$9,2,FALSE),"Sin dato")</f>
        <v/>
      </c>
      <c r="X5519">
        <f>IF(I5519=1,"Varón","Mujer")</f>
        <v/>
      </c>
      <c r="Y5519">
        <f>IFERROR(VLOOKUP(M5519,Tablas_Equivalencia!$G$3:$H$6,2,FALSE),"Sin dato")</f>
        <v/>
      </c>
      <c r="Z5519">
        <f>IF(J5519&lt;=24,"18-24","25-29")</f>
        <v/>
      </c>
      <c r="AA5519">
        <f>IF(M5519&lt;&gt;1,"",IF(P5519=2,1,0))</f>
        <v/>
      </c>
      <c r="AB5519">
        <f>IF(M5519&lt;&gt;1,"",IF(O5519&gt;=2,1,0))</f>
        <v/>
      </c>
      <c r="AC5519">
        <f>IF(M5519&lt;&gt;1,"",IF(OR(Q5519=999,Q5519=""),"",IF(OR(Q5519&lt;35,Q5519&gt;48),1,0)))</f>
        <v/>
      </c>
      <c r="AD5519">
        <f>IF(COUNT(AA5519:AC5519)&lt;3,"",SUM(AA5519:AC5519))</f>
        <v/>
      </c>
      <c r="AE5519">
        <f>IF(L5519&gt;=4,2,IF(L5519&gt;=2,1,0))</f>
        <v/>
      </c>
      <c r="AF5519">
        <f>IF(L5519&gt;=5,1,0)</f>
        <v/>
      </c>
      <c r="AG5519">
        <f>AE5519+AF5519</f>
        <v/>
      </c>
      <c r="AH5519" s="15">
        <f>IF(M5519&lt;&gt;1,"",IF(OR(R5519=-9,R5519=""),"",R5519))</f>
        <v/>
      </c>
      <c r="AI5519">
        <f>IF(M5519&lt;&gt;1,"",IF(OR(Q5519=999,Q5519=""),"",Q5519))</f>
        <v/>
      </c>
    </row>
    <row r="5520">
      <c r="A5520" t="inlineStr">
        <is>
          <t>TQRMNOP129884</t>
        </is>
      </c>
      <c r="B5520" t="n">
        <v>2025</v>
      </c>
      <c r="C5520" t="n">
        <v>1</v>
      </c>
      <c r="D5520" t="n">
        <v>42</v>
      </c>
      <c r="E5520" t="inlineStr">
        <is>
          <t>N</t>
        </is>
      </c>
      <c r="F5520" t="n">
        <v>25</v>
      </c>
      <c r="G5520" t="n">
        <v>1616</v>
      </c>
      <c r="H5520" t="n">
        <v>1</v>
      </c>
      <c r="I5520" t="n">
        <v>2</v>
      </c>
      <c r="J5520" t="n">
        <v>22</v>
      </c>
      <c r="K5520" t="n">
        <v>2</v>
      </c>
      <c r="L5520" t="n">
        <v>5</v>
      </c>
      <c r="M5520" t="n">
        <v>1</v>
      </c>
      <c r="N5520" t="n">
        <v>3</v>
      </c>
      <c r="O5520" t="n">
        <v>1</v>
      </c>
      <c r="P5520" t="n">
        <v>1</v>
      </c>
      <c r="Q5520" t="n">
        <v>39</v>
      </c>
      <c r="R5520" s="15" t="n">
        <v>310000</v>
      </c>
      <c r="S5520" s="15" t="n">
        <v>0</v>
      </c>
      <c r="T5520" s="15" t="n">
        <v>310000</v>
      </c>
      <c r="U5520" s="15" t="n">
        <v>210200</v>
      </c>
      <c r="V5520">
        <f>IFERROR(VLOOKUP(D5520,Tablas_Equivalencia!$A$3:$B$8,2,FALSE),"Sin dato")</f>
        <v/>
      </c>
      <c r="W5520">
        <f>IFERROR(VLOOKUP(L5520,Tablas_Equivalencia!$D$3:$E$9,2,FALSE),"Sin dato")</f>
        <v/>
      </c>
      <c r="X5520">
        <f>IF(I5520=1,"Varón","Mujer")</f>
        <v/>
      </c>
      <c r="Y5520">
        <f>IFERROR(VLOOKUP(M5520,Tablas_Equivalencia!$G$3:$H$6,2,FALSE),"Sin dato")</f>
        <v/>
      </c>
      <c r="Z5520">
        <f>IF(J5520&lt;=24,"18-24","25-29")</f>
        <v/>
      </c>
      <c r="AA5520">
        <f>IF(M5520&lt;&gt;1,"",IF(P5520=2,1,0))</f>
        <v/>
      </c>
      <c r="AB5520">
        <f>IF(M5520&lt;&gt;1,"",IF(O5520&gt;=2,1,0))</f>
        <v/>
      </c>
      <c r="AC5520">
        <f>IF(M5520&lt;&gt;1,"",IF(OR(Q5520=999,Q5520=""),"",IF(OR(Q5520&lt;35,Q5520&gt;48),1,0)))</f>
        <v/>
      </c>
      <c r="AD5520">
        <f>IF(COUNT(AA5520:AC5520)&lt;3,"",SUM(AA5520:AC5520))</f>
        <v/>
      </c>
      <c r="AE5520">
        <f>IF(L5520&gt;=4,2,IF(L5520&gt;=2,1,0))</f>
        <v/>
      </c>
      <c r="AF5520">
        <f>IF(L5520&gt;=5,1,0)</f>
        <v/>
      </c>
      <c r="AG5520">
        <f>AE5520+AF5520</f>
        <v/>
      </c>
      <c r="AH5520" s="15">
        <f>IF(M5520&lt;&gt;1,"",IF(OR(R5520=-9,R5520=""),"",R5520))</f>
        <v/>
      </c>
      <c r="AI5520">
        <f>IF(M5520&lt;&gt;1,"",IF(OR(Q5520=999,Q5520=""),"",Q5520))</f>
        <v/>
      </c>
    </row>
    <row r="5521">
      <c r="A5521" t="inlineStr">
        <is>
          <t>TQRMNOP129885</t>
        </is>
      </c>
      <c r="B5521" t="n">
        <v>2025</v>
      </c>
      <c r="C5521" t="n">
        <v>1</v>
      </c>
      <c r="D5521" t="n">
        <v>1</v>
      </c>
      <c r="E5521" t="inlineStr">
        <is>
          <t>S</t>
        </is>
      </c>
      <c r="F5521" t="n">
        <v>33</v>
      </c>
      <c r="G5521" t="n">
        <v>959</v>
      </c>
      <c r="H5521" t="n">
        <v>3</v>
      </c>
      <c r="I5521" t="n">
        <v>2</v>
      </c>
      <c r="J5521" t="n">
        <v>18</v>
      </c>
      <c r="K5521" t="n">
        <v>2</v>
      </c>
      <c r="L5521" t="n">
        <v>3</v>
      </c>
      <c r="M5521" t="n">
        <v>3</v>
      </c>
      <c r="R5521" s="15" t="n">
        <v>0</v>
      </c>
      <c r="S5521" s="15" t="n">
        <v>156000</v>
      </c>
      <c r="T5521" s="15" t="n">
        <v>156000</v>
      </c>
      <c r="U5521" s="15" t="n">
        <v>376000</v>
      </c>
      <c r="V5521">
        <f>IFERROR(VLOOKUP(D5521,Tablas_Equivalencia!$A$3:$B$8,2,FALSE),"Sin dato")</f>
        <v/>
      </c>
      <c r="W5521">
        <f>IFERROR(VLOOKUP(L5521,Tablas_Equivalencia!$D$3:$E$9,2,FALSE),"Sin dato")</f>
        <v/>
      </c>
      <c r="X5521">
        <f>IF(I5521=1,"Varón","Mujer")</f>
        <v/>
      </c>
      <c r="Y5521">
        <f>IFERROR(VLOOKUP(M5521,Tablas_Equivalencia!$G$3:$H$6,2,FALSE),"Sin dato")</f>
        <v/>
      </c>
      <c r="Z5521">
        <f>IF(J5521&lt;=24,"18-24","25-29")</f>
        <v/>
      </c>
      <c r="AA5521">
        <f>IF(M5521&lt;&gt;1,"",IF(P5521=2,1,0))</f>
        <v/>
      </c>
      <c r="AB5521">
        <f>IF(M5521&lt;&gt;1,"",IF(O5521&gt;=2,1,0))</f>
        <v/>
      </c>
      <c r="AC5521">
        <f>IF(M5521&lt;&gt;1,"",IF(OR(Q5521=999,Q5521=""),"",IF(OR(Q5521&lt;35,Q5521&gt;48),1,0)))</f>
        <v/>
      </c>
      <c r="AD5521">
        <f>IF(COUNT(AA5521:AC5521)&lt;3,"",SUM(AA5521:AC5521))</f>
        <v/>
      </c>
      <c r="AE5521">
        <f>IF(L5521&gt;=4,2,IF(L5521&gt;=2,1,0))</f>
        <v/>
      </c>
      <c r="AF5521">
        <f>IF(L5521&gt;=5,1,0)</f>
        <v/>
      </c>
      <c r="AG5521">
        <f>AE5521+AF5521</f>
        <v/>
      </c>
      <c r="AH5521" s="15">
        <f>IF(M5521&lt;&gt;1,"",IF(OR(R5521=-9,R5521=""),"",R5521))</f>
        <v/>
      </c>
      <c r="AI5521">
        <f>IF(M5521&lt;&gt;1,"",IF(OR(Q5521=999,Q5521=""),"",Q5521))</f>
        <v/>
      </c>
    </row>
    <row r="5522">
      <c r="A5522" t="inlineStr">
        <is>
          <t>TQRMNOP129889</t>
        </is>
      </c>
      <c r="B5522" t="n">
        <v>2025</v>
      </c>
      <c r="C5522" t="n">
        <v>1</v>
      </c>
      <c r="D5522" t="n">
        <v>43</v>
      </c>
      <c r="E5522" t="inlineStr">
        <is>
          <t>S</t>
        </is>
      </c>
      <c r="F5522" t="n">
        <v>20</v>
      </c>
      <c r="G5522" t="n">
        <v>1387</v>
      </c>
      <c r="H5522" t="n">
        <v>1</v>
      </c>
      <c r="I5522" t="n">
        <v>1</v>
      </c>
      <c r="J5522" t="n">
        <v>27</v>
      </c>
      <c r="K5522" t="n">
        <v>2</v>
      </c>
      <c r="L5522" t="n">
        <v>6</v>
      </c>
      <c r="M5522" t="n">
        <v>1</v>
      </c>
      <c r="N5522" t="n">
        <v>1</v>
      </c>
      <c r="O5522" t="n">
        <v>1</v>
      </c>
      <c r="P5522" t="n">
        <v>2</v>
      </c>
      <c r="Q5522" t="n">
        <v>31</v>
      </c>
      <c r="R5522" s="15" t="n">
        <v>1274000</v>
      </c>
      <c r="S5522" s="15" t="n">
        <v>0</v>
      </c>
      <c r="T5522" s="15" t="n">
        <v>1274000</v>
      </c>
      <c r="U5522" s="15" t="n">
        <v>92000</v>
      </c>
      <c r="V5522">
        <f>IFERROR(VLOOKUP(D5522,Tablas_Equivalencia!$A$3:$B$8,2,FALSE),"Sin dato")</f>
        <v/>
      </c>
      <c r="W5522">
        <f>IFERROR(VLOOKUP(L5522,Tablas_Equivalencia!$D$3:$E$9,2,FALSE),"Sin dato")</f>
        <v/>
      </c>
      <c r="X5522">
        <f>IF(I5522=1,"Varón","Mujer")</f>
        <v/>
      </c>
      <c r="Y5522">
        <f>IFERROR(VLOOKUP(M5522,Tablas_Equivalencia!$G$3:$H$6,2,FALSE),"Sin dato")</f>
        <v/>
      </c>
      <c r="Z5522">
        <f>IF(J5522&lt;=24,"18-24","25-29")</f>
        <v/>
      </c>
      <c r="AA5522">
        <f>IF(M5522&lt;&gt;1,"",IF(P5522=2,1,0))</f>
        <v/>
      </c>
      <c r="AB5522">
        <f>IF(M5522&lt;&gt;1,"",IF(O5522&gt;=2,1,0))</f>
        <v/>
      </c>
      <c r="AC5522">
        <f>IF(M5522&lt;&gt;1,"",IF(OR(Q5522=999,Q5522=""),"",IF(OR(Q5522&lt;35,Q5522&gt;48),1,0)))</f>
        <v/>
      </c>
      <c r="AD5522">
        <f>IF(COUNT(AA5522:AC5522)&lt;3,"",SUM(AA5522:AC5522))</f>
        <v/>
      </c>
      <c r="AE5522">
        <f>IF(L5522&gt;=4,2,IF(L5522&gt;=2,1,0))</f>
        <v/>
      </c>
      <c r="AF5522">
        <f>IF(L5522&gt;=5,1,0)</f>
        <v/>
      </c>
      <c r="AG5522">
        <f>AE5522+AF5522</f>
        <v/>
      </c>
      <c r="AH5522" s="15">
        <f>IF(M5522&lt;&gt;1,"",IF(OR(R5522=-9,R5522=""),"",R5522))</f>
        <v/>
      </c>
      <c r="AI5522">
        <f>IF(M5522&lt;&gt;1,"",IF(OR(Q5522=999,Q5522=""),"",Q5522))</f>
        <v/>
      </c>
    </row>
    <row r="5523">
      <c r="A5523" t="inlineStr">
        <is>
          <t>TQRMNOP129892</t>
        </is>
      </c>
      <c r="B5523" t="n">
        <v>2025</v>
      </c>
      <c r="C5523" t="n">
        <v>1</v>
      </c>
      <c r="D5523" t="n">
        <v>43</v>
      </c>
      <c r="E5523" t="inlineStr">
        <is>
          <t>N</t>
        </is>
      </c>
      <c r="F5523" t="n">
        <v>26</v>
      </c>
      <c r="G5523" t="n">
        <v>1169</v>
      </c>
      <c r="H5523" t="n">
        <v>3</v>
      </c>
      <c r="I5523" t="n">
        <v>2</v>
      </c>
      <c r="J5523" t="n">
        <v>19</v>
      </c>
      <c r="K5523" t="n">
        <v>2</v>
      </c>
      <c r="L5523" t="n">
        <v>4</v>
      </c>
      <c r="M5523" t="n">
        <v>2</v>
      </c>
      <c r="R5523" s="15" t="n">
        <v>0</v>
      </c>
      <c r="S5523" s="15" t="n">
        <v>0</v>
      </c>
      <c r="T5523" s="15" t="n">
        <v>0</v>
      </c>
      <c r="U5523" s="15" t="n">
        <v>104000</v>
      </c>
      <c r="V5523">
        <f>IFERROR(VLOOKUP(D5523,Tablas_Equivalencia!$A$3:$B$8,2,FALSE),"Sin dato")</f>
        <v/>
      </c>
      <c r="W5523">
        <f>IFERROR(VLOOKUP(L5523,Tablas_Equivalencia!$D$3:$E$9,2,FALSE),"Sin dato")</f>
        <v/>
      </c>
      <c r="X5523">
        <f>IF(I5523=1,"Varón","Mujer")</f>
        <v/>
      </c>
      <c r="Y5523">
        <f>IFERROR(VLOOKUP(M5523,Tablas_Equivalencia!$G$3:$H$6,2,FALSE),"Sin dato")</f>
        <v/>
      </c>
      <c r="Z5523">
        <f>IF(J5523&lt;=24,"18-24","25-29")</f>
        <v/>
      </c>
      <c r="AA5523">
        <f>IF(M5523&lt;&gt;1,"",IF(P5523=2,1,0))</f>
        <v/>
      </c>
      <c r="AB5523">
        <f>IF(M5523&lt;&gt;1,"",IF(O5523&gt;=2,1,0))</f>
        <v/>
      </c>
      <c r="AC5523">
        <f>IF(M5523&lt;&gt;1,"",IF(OR(Q5523=999,Q5523=""),"",IF(OR(Q5523&lt;35,Q5523&gt;48),1,0)))</f>
        <v/>
      </c>
      <c r="AD5523">
        <f>IF(COUNT(AA5523:AC5523)&lt;3,"",SUM(AA5523:AC5523))</f>
        <v/>
      </c>
      <c r="AE5523">
        <f>IF(L5523&gt;=4,2,IF(L5523&gt;=2,1,0))</f>
        <v/>
      </c>
      <c r="AF5523">
        <f>IF(L5523&gt;=5,1,0)</f>
        <v/>
      </c>
      <c r="AG5523">
        <f>AE5523+AF5523</f>
        <v/>
      </c>
      <c r="AH5523" s="15">
        <f>IF(M5523&lt;&gt;1,"",IF(OR(R5523=-9,R5523=""),"",R5523))</f>
        <v/>
      </c>
      <c r="AI5523">
        <f>IF(M5523&lt;&gt;1,"",IF(OR(Q5523=999,Q5523=""),"",Q5523))</f>
        <v/>
      </c>
    </row>
    <row r="5524">
      <c r="A5524" t="inlineStr">
        <is>
          <t>TQRMNOP129908</t>
        </is>
      </c>
      <c r="B5524" t="n">
        <v>2025</v>
      </c>
      <c r="C5524" t="n">
        <v>1</v>
      </c>
      <c r="D5524" t="n">
        <v>40</v>
      </c>
      <c r="E5524" t="inlineStr">
        <is>
          <t>N</t>
        </is>
      </c>
      <c r="F5524" t="n">
        <v>22</v>
      </c>
      <c r="G5524" t="n">
        <v>1318</v>
      </c>
      <c r="H5524" t="n">
        <v>2</v>
      </c>
      <c r="I5524" t="n">
        <v>1</v>
      </c>
      <c r="J5524" t="n">
        <v>24</v>
      </c>
      <c r="K5524" t="n">
        <v>2</v>
      </c>
      <c r="L5524" t="n">
        <v>3</v>
      </c>
      <c r="M5524" t="n">
        <v>1</v>
      </c>
      <c r="N5524" t="n">
        <v>3</v>
      </c>
      <c r="O5524" t="n">
        <v>2</v>
      </c>
      <c r="P5524" t="n">
        <v>2</v>
      </c>
      <c r="Q5524" t="n">
        <v>16</v>
      </c>
      <c r="R5524" s="15" t="n">
        <v>246000</v>
      </c>
      <c r="S5524" s="15" t="n">
        <v>76000</v>
      </c>
      <c r="T5524" s="15" t="n">
        <v>322000</v>
      </c>
      <c r="U5524" s="15" t="n">
        <v>247200</v>
      </c>
      <c r="V5524">
        <f>IFERROR(VLOOKUP(D5524,Tablas_Equivalencia!$A$3:$B$8,2,FALSE),"Sin dato")</f>
        <v/>
      </c>
      <c r="W5524">
        <f>IFERROR(VLOOKUP(L5524,Tablas_Equivalencia!$D$3:$E$9,2,FALSE),"Sin dato")</f>
        <v/>
      </c>
      <c r="X5524">
        <f>IF(I5524=1,"Varón","Mujer")</f>
        <v/>
      </c>
      <c r="Y5524">
        <f>IFERROR(VLOOKUP(M5524,Tablas_Equivalencia!$G$3:$H$6,2,FALSE),"Sin dato")</f>
        <v/>
      </c>
      <c r="Z5524">
        <f>IF(J5524&lt;=24,"18-24","25-29")</f>
        <v/>
      </c>
      <c r="AA5524">
        <f>IF(M5524&lt;&gt;1,"",IF(P5524=2,1,0))</f>
        <v/>
      </c>
      <c r="AB5524">
        <f>IF(M5524&lt;&gt;1,"",IF(O5524&gt;=2,1,0))</f>
        <v/>
      </c>
      <c r="AC5524">
        <f>IF(M5524&lt;&gt;1,"",IF(OR(Q5524=999,Q5524=""),"",IF(OR(Q5524&lt;35,Q5524&gt;48),1,0)))</f>
        <v/>
      </c>
      <c r="AD5524">
        <f>IF(COUNT(AA5524:AC5524)&lt;3,"",SUM(AA5524:AC5524))</f>
        <v/>
      </c>
      <c r="AE5524">
        <f>IF(L5524&gt;=4,2,IF(L5524&gt;=2,1,0))</f>
        <v/>
      </c>
      <c r="AF5524">
        <f>IF(L5524&gt;=5,1,0)</f>
        <v/>
      </c>
      <c r="AG5524">
        <f>AE5524+AF5524</f>
        <v/>
      </c>
      <c r="AH5524" s="15">
        <f>IF(M5524&lt;&gt;1,"",IF(OR(R5524=-9,R5524=""),"",R5524))</f>
        <v/>
      </c>
      <c r="AI5524">
        <f>IF(M5524&lt;&gt;1,"",IF(OR(Q5524=999,Q5524=""),"",Q5524))</f>
        <v/>
      </c>
    </row>
    <row r="5525">
      <c r="A5525" t="inlineStr">
        <is>
          <t>TQRMNOP129913</t>
        </is>
      </c>
      <c r="B5525" t="n">
        <v>2025</v>
      </c>
      <c r="C5525" t="n">
        <v>1</v>
      </c>
      <c r="D5525" t="n">
        <v>1</v>
      </c>
      <c r="E5525" t="inlineStr">
        <is>
          <t>S</t>
        </is>
      </c>
      <c r="F5525" t="n">
        <v>33</v>
      </c>
      <c r="G5525" t="n">
        <v>922</v>
      </c>
      <c r="H5525" t="n">
        <v>3</v>
      </c>
      <c r="I5525" t="n">
        <v>2</v>
      </c>
      <c r="J5525" t="n">
        <v>20</v>
      </c>
      <c r="K5525" t="n">
        <v>2</v>
      </c>
      <c r="L5525" t="n">
        <v>1</v>
      </c>
      <c r="M5525" t="n">
        <v>1</v>
      </c>
      <c r="N5525" t="n">
        <v>2</v>
      </c>
      <c r="O5525" t="n">
        <v>3</v>
      </c>
      <c r="P5525" t="n">
        <v>2</v>
      </c>
      <c r="Q5525" t="n">
        <v>78</v>
      </c>
      <c r="R5525" s="15" t="n">
        <v>261000</v>
      </c>
      <c r="S5525" s="15" t="n">
        <v>0</v>
      </c>
      <c r="T5525" s="15" t="n">
        <v>261000</v>
      </c>
      <c r="U5525" s="15" t="n">
        <v>307500</v>
      </c>
      <c r="V5525">
        <f>IFERROR(VLOOKUP(D5525,Tablas_Equivalencia!$A$3:$B$8,2,FALSE),"Sin dato")</f>
        <v/>
      </c>
      <c r="W5525">
        <f>IFERROR(VLOOKUP(L5525,Tablas_Equivalencia!$D$3:$E$9,2,FALSE),"Sin dato")</f>
        <v/>
      </c>
      <c r="X5525">
        <f>IF(I5525=1,"Varón","Mujer")</f>
        <v/>
      </c>
      <c r="Y5525">
        <f>IFERROR(VLOOKUP(M5525,Tablas_Equivalencia!$G$3:$H$6,2,FALSE),"Sin dato")</f>
        <v/>
      </c>
      <c r="Z5525">
        <f>IF(J5525&lt;=24,"18-24","25-29")</f>
        <v/>
      </c>
      <c r="AA5525">
        <f>IF(M5525&lt;&gt;1,"",IF(P5525=2,1,0))</f>
        <v/>
      </c>
      <c r="AB5525">
        <f>IF(M5525&lt;&gt;1,"",IF(O5525&gt;=2,1,0))</f>
        <v/>
      </c>
      <c r="AC5525">
        <f>IF(M5525&lt;&gt;1,"",IF(OR(Q5525=999,Q5525=""),"",IF(OR(Q5525&lt;35,Q5525&gt;48),1,0)))</f>
        <v/>
      </c>
      <c r="AD5525">
        <f>IF(COUNT(AA5525:AC5525)&lt;3,"",SUM(AA5525:AC5525))</f>
        <v/>
      </c>
      <c r="AE5525">
        <f>IF(L5525&gt;=4,2,IF(L5525&gt;=2,1,0))</f>
        <v/>
      </c>
      <c r="AF5525">
        <f>IF(L5525&gt;=5,1,0)</f>
        <v/>
      </c>
      <c r="AG5525">
        <f>AE5525+AF5525</f>
        <v/>
      </c>
      <c r="AH5525" s="15">
        <f>IF(M5525&lt;&gt;1,"",IF(OR(R5525=-9,R5525=""),"",R5525))</f>
        <v/>
      </c>
      <c r="AI5525">
        <f>IF(M5525&lt;&gt;1,"",IF(OR(Q5525=999,Q5525=""),"",Q5525))</f>
        <v/>
      </c>
    </row>
    <row r="5526">
      <c r="A5526" t="inlineStr">
        <is>
          <t>TQRMNOP129921</t>
        </is>
      </c>
      <c r="B5526" t="n">
        <v>2025</v>
      </c>
      <c r="C5526" t="n">
        <v>1</v>
      </c>
      <c r="D5526" t="n">
        <v>43</v>
      </c>
      <c r="E5526" t="inlineStr">
        <is>
          <t>N</t>
        </is>
      </c>
      <c r="F5526" t="n">
        <v>29</v>
      </c>
      <c r="G5526" t="n">
        <v>1342</v>
      </c>
      <c r="H5526" t="n">
        <v>1</v>
      </c>
      <c r="I5526" t="n">
        <v>2</v>
      </c>
      <c r="J5526" t="n">
        <v>27</v>
      </c>
      <c r="K5526" t="n">
        <v>2</v>
      </c>
      <c r="L5526" t="n">
        <v>3</v>
      </c>
      <c r="M5526" t="n">
        <v>1</v>
      </c>
      <c r="N5526" t="n">
        <v>3</v>
      </c>
      <c r="O5526" t="n">
        <v>2</v>
      </c>
      <c r="P5526" t="n">
        <v>2</v>
      </c>
      <c r="Q5526" t="n">
        <v>21</v>
      </c>
      <c r="R5526" s="15" t="n">
        <v>374000</v>
      </c>
      <c r="S5526" s="15" t="n">
        <v>25000</v>
      </c>
      <c r="T5526" s="15" t="n">
        <v>399000</v>
      </c>
      <c r="U5526" s="15" t="n">
        <v>259700</v>
      </c>
      <c r="V5526">
        <f>IFERROR(VLOOKUP(D5526,Tablas_Equivalencia!$A$3:$B$8,2,FALSE),"Sin dato")</f>
        <v/>
      </c>
      <c r="W5526">
        <f>IFERROR(VLOOKUP(L5526,Tablas_Equivalencia!$D$3:$E$9,2,FALSE),"Sin dato")</f>
        <v/>
      </c>
      <c r="X5526">
        <f>IF(I5526=1,"Varón","Mujer")</f>
        <v/>
      </c>
      <c r="Y5526">
        <f>IFERROR(VLOOKUP(M5526,Tablas_Equivalencia!$G$3:$H$6,2,FALSE),"Sin dato")</f>
        <v/>
      </c>
      <c r="Z5526">
        <f>IF(J5526&lt;=24,"18-24","25-29")</f>
        <v/>
      </c>
      <c r="AA5526">
        <f>IF(M5526&lt;&gt;1,"",IF(P5526=2,1,0))</f>
        <v/>
      </c>
      <c r="AB5526">
        <f>IF(M5526&lt;&gt;1,"",IF(O5526&gt;=2,1,0))</f>
        <v/>
      </c>
      <c r="AC5526">
        <f>IF(M5526&lt;&gt;1,"",IF(OR(Q5526=999,Q5526=""),"",IF(OR(Q5526&lt;35,Q5526&gt;48),1,0)))</f>
        <v/>
      </c>
      <c r="AD5526">
        <f>IF(COUNT(AA5526:AC5526)&lt;3,"",SUM(AA5526:AC5526))</f>
        <v/>
      </c>
      <c r="AE5526">
        <f>IF(L5526&gt;=4,2,IF(L5526&gt;=2,1,0))</f>
        <v/>
      </c>
      <c r="AF5526">
        <f>IF(L5526&gt;=5,1,0)</f>
        <v/>
      </c>
      <c r="AG5526">
        <f>AE5526+AF5526</f>
        <v/>
      </c>
      <c r="AH5526" s="15">
        <f>IF(M5526&lt;&gt;1,"",IF(OR(R5526=-9,R5526=""),"",R5526))</f>
        <v/>
      </c>
      <c r="AI5526">
        <f>IF(M5526&lt;&gt;1,"",IF(OR(Q5526=999,Q5526=""),"",Q5526))</f>
        <v/>
      </c>
    </row>
    <row r="5527">
      <c r="A5527" t="inlineStr">
        <is>
          <t>TQRMNOP129922</t>
        </is>
      </c>
      <c r="B5527" t="n">
        <v>2025</v>
      </c>
      <c r="C5527" t="n">
        <v>1</v>
      </c>
      <c r="D5527" t="n">
        <v>1</v>
      </c>
      <c r="E5527" t="inlineStr">
        <is>
          <t>S</t>
        </is>
      </c>
      <c r="F5527" t="n">
        <v>33</v>
      </c>
      <c r="G5527" t="n">
        <v>1030</v>
      </c>
      <c r="H5527" t="n">
        <v>3</v>
      </c>
      <c r="I5527" t="n">
        <v>2</v>
      </c>
      <c r="J5527" t="n">
        <v>29</v>
      </c>
      <c r="K5527" t="n">
        <v>1</v>
      </c>
      <c r="L5527" t="n">
        <v>4</v>
      </c>
      <c r="M5527" t="n">
        <v>3</v>
      </c>
      <c r="R5527" s="15" t="n">
        <v>0</v>
      </c>
      <c r="S5527" s="15" t="n">
        <v>0</v>
      </c>
      <c r="T5527" s="15" t="n">
        <v>0</v>
      </c>
      <c r="U5527" s="15" t="n">
        <v>68700</v>
      </c>
      <c r="V5527">
        <f>IFERROR(VLOOKUP(D5527,Tablas_Equivalencia!$A$3:$B$8,2,FALSE),"Sin dato")</f>
        <v/>
      </c>
      <c r="W5527">
        <f>IFERROR(VLOOKUP(L5527,Tablas_Equivalencia!$D$3:$E$9,2,FALSE),"Sin dato")</f>
        <v/>
      </c>
      <c r="X5527">
        <f>IF(I5527=1,"Varón","Mujer")</f>
        <v/>
      </c>
      <c r="Y5527">
        <f>IFERROR(VLOOKUP(M5527,Tablas_Equivalencia!$G$3:$H$6,2,FALSE),"Sin dato")</f>
        <v/>
      </c>
      <c r="Z5527">
        <f>IF(J5527&lt;=24,"18-24","25-29")</f>
        <v/>
      </c>
      <c r="AA5527">
        <f>IF(M5527&lt;&gt;1,"",IF(P5527=2,1,0))</f>
        <v/>
      </c>
      <c r="AB5527">
        <f>IF(M5527&lt;&gt;1,"",IF(O5527&gt;=2,1,0))</f>
        <v/>
      </c>
      <c r="AC5527">
        <f>IF(M5527&lt;&gt;1,"",IF(OR(Q5527=999,Q5527=""),"",IF(OR(Q5527&lt;35,Q5527&gt;48),1,0)))</f>
        <v/>
      </c>
      <c r="AD5527">
        <f>IF(COUNT(AA5527:AC5527)&lt;3,"",SUM(AA5527:AC5527))</f>
        <v/>
      </c>
      <c r="AE5527">
        <f>IF(L5527&gt;=4,2,IF(L5527&gt;=2,1,0))</f>
        <v/>
      </c>
      <c r="AF5527">
        <f>IF(L5527&gt;=5,1,0)</f>
        <v/>
      </c>
      <c r="AG5527">
        <f>AE5527+AF5527</f>
        <v/>
      </c>
      <c r="AH5527" s="15">
        <f>IF(M5527&lt;&gt;1,"",IF(OR(R5527=-9,R5527=""),"",R5527))</f>
        <v/>
      </c>
      <c r="AI5527">
        <f>IF(M5527&lt;&gt;1,"",IF(OR(Q5527=999,Q5527=""),"",Q5527))</f>
        <v/>
      </c>
    </row>
    <row r="5528">
      <c r="A5528" t="inlineStr">
        <is>
          <t>TQRMNOP129925</t>
        </is>
      </c>
      <c r="B5528" t="n">
        <v>2025</v>
      </c>
      <c r="C5528" t="n">
        <v>1</v>
      </c>
      <c r="D5528" t="n">
        <v>44</v>
      </c>
      <c r="E5528" t="inlineStr">
        <is>
          <t>N</t>
        </is>
      </c>
      <c r="F5528" t="n">
        <v>14</v>
      </c>
      <c r="G5528" t="n">
        <v>1637</v>
      </c>
      <c r="H5528" t="n">
        <v>1</v>
      </c>
      <c r="I5528" t="n">
        <v>1</v>
      </c>
      <c r="J5528" t="n">
        <v>19</v>
      </c>
      <c r="K5528" t="n">
        <v>1</v>
      </c>
      <c r="L5528" t="n">
        <v>3</v>
      </c>
      <c r="M5528" t="n">
        <v>3</v>
      </c>
      <c r="R5528" s="15" t="n">
        <v>0</v>
      </c>
      <c r="S5528" s="15" t="n">
        <v>0</v>
      </c>
      <c r="T5528" s="15" t="n">
        <v>0</v>
      </c>
      <c r="U5528" s="15" t="n">
        <v>96700</v>
      </c>
      <c r="V5528">
        <f>IFERROR(VLOOKUP(D5528,Tablas_Equivalencia!$A$3:$B$8,2,FALSE),"Sin dato")</f>
        <v/>
      </c>
      <c r="W5528">
        <f>IFERROR(VLOOKUP(L5528,Tablas_Equivalencia!$D$3:$E$9,2,FALSE),"Sin dato")</f>
        <v/>
      </c>
      <c r="X5528">
        <f>IF(I5528=1,"Varón","Mujer")</f>
        <v/>
      </c>
      <c r="Y5528">
        <f>IFERROR(VLOOKUP(M5528,Tablas_Equivalencia!$G$3:$H$6,2,FALSE),"Sin dato")</f>
        <v/>
      </c>
      <c r="Z5528">
        <f>IF(J5528&lt;=24,"18-24","25-29")</f>
        <v/>
      </c>
      <c r="AA5528">
        <f>IF(M5528&lt;&gt;1,"",IF(P5528=2,1,0))</f>
        <v/>
      </c>
      <c r="AB5528">
        <f>IF(M5528&lt;&gt;1,"",IF(O5528&gt;=2,1,0))</f>
        <v/>
      </c>
      <c r="AC5528">
        <f>IF(M5528&lt;&gt;1,"",IF(OR(Q5528=999,Q5528=""),"",IF(OR(Q5528&lt;35,Q5528&gt;48),1,0)))</f>
        <v/>
      </c>
      <c r="AD5528">
        <f>IF(COUNT(AA5528:AC5528)&lt;3,"",SUM(AA5528:AC5528))</f>
        <v/>
      </c>
      <c r="AE5528">
        <f>IF(L5528&gt;=4,2,IF(L5528&gt;=2,1,0))</f>
        <v/>
      </c>
      <c r="AF5528">
        <f>IF(L5528&gt;=5,1,0)</f>
        <v/>
      </c>
      <c r="AG5528">
        <f>AE5528+AF5528</f>
        <v/>
      </c>
      <c r="AH5528" s="15">
        <f>IF(M5528&lt;&gt;1,"",IF(OR(R5528=-9,R5528=""),"",R5528))</f>
        <v/>
      </c>
      <c r="AI5528">
        <f>IF(M5528&lt;&gt;1,"",IF(OR(Q5528=999,Q5528=""),"",Q5528))</f>
        <v/>
      </c>
    </row>
    <row r="5529">
      <c r="A5529" t="inlineStr">
        <is>
          <t>TQRMNOP129926</t>
        </is>
      </c>
      <c r="B5529" t="n">
        <v>2025</v>
      </c>
      <c r="C5529" t="n">
        <v>1</v>
      </c>
      <c r="D5529" t="n">
        <v>44</v>
      </c>
      <c r="E5529" t="inlineStr">
        <is>
          <t>N</t>
        </is>
      </c>
      <c r="F5529" t="n">
        <v>5</v>
      </c>
      <c r="G5529" t="n">
        <v>1329</v>
      </c>
      <c r="H5529" t="n">
        <v>2</v>
      </c>
      <c r="I5529" t="n">
        <v>1</v>
      </c>
      <c r="J5529" t="n">
        <v>28</v>
      </c>
      <c r="K5529" t="n">
        <v>1</v>
      </c>
      <c r="L5529" t="n">
        <v>5</v>
      </c>
      <c r="M5529" t="n">
        <v>2</v>
      </c>
      <c r="R5529" s="15" t="n">
        <v>0</v>
      </c>
      <c r="S5529" s="15" t="n">
        <v>0</v>
      </c>
      <c r="T5529" s="15" t="n">
        <v>0</v>
      </c>
      <c r="U5529" s="15" t="n">
        <v>365400</v>
      </c>
      <c r="V5529">
        <f>IFERROR(VLOOKUP(D5529,Tablas_Equivalencia!$A$3:$B$8,2,FALSE),"Sin dato")</f>
        <v/>
      </c>
      <c r="W5529">
        <f>IFERROR(VLOOKUP(L5529,Tablas_Equivalencia!$D$3:$E$9,2,FALSE),"Sin dato")</f>
        <v/>
      </c>
      <c r="X5529">
        <f>IF(I5529=1,"Varón","Mujer")</f>
        <v/>
      </c>
      <c r="Y5529">
        <f>IFERROR(VLOOKUP(M5529,Tablas_Equivalencia!$G$3:$H$6,2,FALSE),"Sin dato")</f>
        <v/>
      </c>
      <c r="Z5529">
        <f>IF(J5529&lt;=24,"18-24","25-29")</f>
        <v/>
      </c>
      <c r="AA5529">
        <f>IF(M5529&lt;&gt;1,"",IF(P5529=2,1,0))</f>
        <v/>
      </c>
      <c r="AB5529">
        <f>IF(M5529&lt;&gt;1,"",IF(O5529&gt;=2,1,0))</f>
        <v/>
      </c>
      <c r="AC5529">
        <f>IF(M5529&lt;&gt;1,"",IF(OR(Q5529=999,Q5529=""),"",IF(OR(Q5529&lt;35,Q5529&gt;48),1,0)))</f>
        <v/>
      </c>
      <c r="AD5529">
        <f>IF(COUNT(AA5529:AC5529)&lt;3,"",SUM(AA5529:AC5529))</f>
        <v/>
      </c>
      <c r="AE5529">
        <f>IF(L5529&gt;=4,2,IF(L5529&gt;=2,1,0))</f>
        <v/>
      </c>
      <c r="AF5529">
        <f>IF(L5529&gt;=5,1,0)</f>
        <v/>
      </c>
      <c r="AG5529">
        <f>AE5529+AF5529</f>
        <v/>
      </c>
      <c r="AH5529" s="15">
        <f>IF(M5529&lt;&gt;1,"",IF(OR(R5529=-9,R5529=""),"",R5529))</f>
        <v/>
      </c>
      <c r="AI5529">
        <f>IF(M5529&lt;&gt;1,"",IF(OR(Q5529=999,Q5529=""),"",Q5529))</f>
        <v/>
      </c>
    </row>
    <row r="5530">
      <c r="A5530" t="inlineStr">
        <is>
          <t>TQRMNOP129935</t>
        </is>
      </c>
      <c r="B5530" t="n">
        <v>2025</v>
      </c>
      <c r="C5530" t="n">
        <v>1</v>
      </c>
      <c r="D5530" t="n">
        <v>41</v>
      </c>
      <c r="E5530" t="inlineStr">
        <is>
          <t>S</t>
        </is>
      </c>
      <c r="F5530" t="n">
        <v>8</v>
      </c>
      <c r="G5530" t="n">
        <v>1075</v>
      </c>
      <c r="H5530" t="n">
        <v>2</v>
      </c>
      <c r="I5530" t="n">
        <v>1</v>
      </c>
      <c r="J5530" t="n">
        <v>28</v>
      </c>
      <c r="K5530" t="n">
        <v>1</v>
      </c>
      <c r="L5530" t="n">
        <v>5</v>
      </c>
      <c r="M5530" t="n">
        <v>1</v>
      </c>
      <c r="N5530" t="n">
        <v>3</v>
      </c>
      <c r="O5530" t="n">
        <v>1</v>
      </c>
      <c r="P5530" t="n">
        <v>1</v>
      </c>
      <c r="Q5530" t="n">
        <v>40</v>
      </c>
      <c r="R5530" s="15" t="n">
        <v>1035000</v>
      </c>
      <c r="S5530" s="15" t="n">
        <v>0</v>
      </c>
      <c r="T5530" s="15" t="n">
        <v>1035000</v>
      </c>
      <c r="U5530" s="15" t="n">
        <v>73900</v>
      </c>
      <c r="V5530">
        <f>IFERROR(VLOOKUP(D5530,Tablas_Equivalencia!$A$3:$B$8,2,FALSE),"Sin dato")</f>
        <v/>
      </c>
      <c r="W5530">
        <f>IFERROR(VLOOKUP(L5530,Tablas_Equivalencia!$D$3:$E$9,2,FALSE),"Sin dato")</f>
        <v/>
      </c>
      <c r="X5530">
        <f>IF(I5530=1,"Varón","Mujer")</f>
        <v/>
      </c>
      <c r="Y5530">
        <f>IFERROR(VLOOKUP(M5530,Tablas_Equivalencia!$G$3:$H$6,2,FALSE),"Sin dato")</f>
        <v/>
      </c>
      <c r="Z5530">
        <f>IF(J5530&lt;=24,"18-24","25-29")</f>
        <v/>
      </c>
      <c r="AA5530">
        <f>IF(M5530&lt;&gt;1,"",IF(P5530=2,1,0))</f>
        <v/>
      </c>
      <c r="AB5530">
        <f>IF(M5530&lt;&gt;1,"",IF(O5530&gt;=2,1,0))</f>
        <v/>
      </c>
      <c r="AC5530">
        <f>IF(M5530&lt;&gt;1,"",IF(OR(Q5530=999,Q5530=""),"",IF(OR(Q5530&lt;35,Q5530&gt;48),1,0)))</f>
        <v/>
      </c>
      <c r="AD5530">
        <f>IF(COUNT(AA5530:AC5530)&lt;3,"",SUM(AA5530:AC5530))</f>
        <v/>
      </c>
      <c r="AE5530">
        <f>IF(L5530&gt;=4,2,IF(L5530&gt;=2,1,0))</f>
        <v/>
      </c>
      <c r="AF5530">
        <f>IF(L5530&gt;=5,1,0)</f>
        <v/>
      </c>
      <c r="AG5530">
        <f>AE5530+AF5530</f>
        <v/>
      </c>
      <c r="AH5530" s="15">
        <f>IF(M5530&lt;&gt;1,"",IF(OR(R5530=-9,R5530=""),"",R5530))</f>
        <v/>
      </c>
      <c r="AI5530">
        <f>IF(M5530&lt;&gt;1,"",IF(OR(Q5530=999,Q5530=""),"",Q5530))</f>
        <v/>
      </c>
    </row>
    <row r="5531">
      <c r="A5531" t="inlineStr">
        <is>
          <t>TQRMNOP129939</t>
        </is>
      </c>
      <c r="B5531" t="n">
        <v>2025</v>
      </c>
      <c r="C5531" t="n">
        <v>1</v>
      </c>
      <c r="D5531" t="n">
        <v>1</v>
      </c>
      <c r="E5531" t="inlineStr">
        <is>
          <t>S</t>
        </is>
      </c>
      <c r="F5531" t="n">
        <v>32</v>
      </c>
      <c r="G5531" t="n">
        <v>1238</v>
      </c>
      <c r="H5531" t="n">
        <v>3</v>
      </c>
      <c r="I5531" t="n">
        <v>1</v>
      </c>
      <c r="J5531" t="n">
        <v>27</v>
      </c>
      <c r="K5531" t="n">
        <v>2</v>
      </c>
      <c r="L5531" t="n">
        <v>3</v>
      </c>
      <c r="M5531" t="n">
        <v>1</v>
      </c>
      <c r="N5531" t="n">
        <v>2</v>
      </c>
      <c r="O5531" t="n">
        <v>1</v>
      </c>
      <c r="P5531" t="n">
        <v>2</v>
      </c>
      <c r="Q5531" t="n">
        <v>65</v>
      </c>
      <c r="R5531" s="15" t="n">
        <v>231000</v>
      </c>
      <c r="S5531" s="15" t="n">
        <v>0</v>
      </c>
      <c r="T5531" s="15" t="n">
        <v>231000</v>
      </c>
      <c r="U5531" s="15" t="n">
        <v>128000</v>
      </c>
      <c r="V5531">
        <f>IFERROR(VLOOKUP(D5531,Tablas_Equivalencia!$A$3:$B$8,2,FALSE),"Sin dato")</f>
        <v/>
      </c>
      <c r="W5531">
        <f>IFERROR(VLOOKUP(L5531,Tablas_Equivalencia!$D$3:$E$9,2,FALSE),"Sin dato")</f>
        <v/>
      </c>
      <c r="X5531">
        <f>IF(I5531=1,"Varón","Mujer")</f>
        <v/>
      </c>
      <c r="Y5531">
        <f>IFERROR(VLOOKUP(M5531,Tablas_Equivalencia!$G$3:$H$6,2,FALSE),"Sin dato")</f>
        <v/>
      </c>
      <c r="Z5531">
        <f>IF(J5531&lt;=24,"18-24","25-29")</f>
        <v/>
      </c>
      <c r="AA5531">
        <f>IF(M5531&lt;&gt;1,"",IF(P5531=2,1,0))</f>
        <v/>
      </c>
      <c r="AB5531">
        <f>IF(M5531&lt;&gt;1,"",IF(O5531&gt;=2,1,0))</f>
        <v/>
      </c>
      <c r="AC5531">
        <f>IF(M5531&lt;&gt;1,"",IF(OR(Q5531=999,Q5531=""),"",IF(OR(Q5531&lt;35,Q5531&gt;48),1,0)))</f>
        <v/>
      </c>
      <c r="AD5531">
        <f>IF(COUNT(AA5531:AC5531)&lt;3,"",SUM(AA5531:AC5531))</f>
        <v/>
      </c>
      <c r="AE5531">
        <f>IF(L5531&gt;=4,2,IF(L5531&gt;=2,1,0))</f>
        <v/>
      </c>
      <c r="AF5531">
        <f>IF(L5531&gt;=5,1,0)</f>
        <v/>
      </c>
      <c r="AG5531">
        <f>AE5531+AF5531</f>
        <v/>
      </c>
      <c r="AH5531" s="15">
        <f>IF(M5531&lt;&gt;1,"",IF(OR(R5531=-9,R5531=""),"",R5531))</f>
        <v/>
      </c>
      <c r="AI5531">
        <f>IF(M5531&lt;&gt;1,"",IF(OR(Q5531=999,Q5531=""),"",Q5531))</f>
        <v/>
      </c>
    </row>
    <row r="5532">
      <c r="A5532" t="inlineStr">
        <is>
          <t>TQRMNOP129941</t>
        </is>
      </c>
      <c r="B5532" t="n">
        <v>2025</v>
      </c>
      <c r="C5532" t="n">
        <v>1</v>
      </c>
      <c r="D5532" t="n">
        <v>1</v>
      </c>
      <c r="E5532" t="inlineStr">
        <is>
          <t>S</t>
        </is>
      </c>
      <c r="F5532" t="n">
        <v>33</v>
      </c>
      <c r="G5532" t="n">
        <v>1660</v>
      </c>
      <c r="H5532" t="n">
        <v>3</v>
      </c>
      <c r="I5532" t="n">
        <v>1</v>
      </c>
      <c r="J5532" t="n">
        <v>21</v>
      </c>
      <c r="K5532" t="n">
        <v>2</v>
      </c>
      <c r="L5532" t="n">
        <v>4</v>
      </c>
      <c r="M5532" t="n">
        <v>1</v>
      </c>
      <c r="N5532" t="n">
        <v>2</v>
      </c>
      <c r="O5532" t="n">
        <v>2</v>
      </c>
      <c r="P5532" t="n">
        <v>2</v>
      </c>
      <c r="Q5532" t="n">
        <v>29</v>
      </c>
      <c r="R5532" s="15" t="n">
        <v>500000</v>
      </c>
      <c r="S5532" s="15" t="n">
        <v>0</v>
      </c>
      <c r="T5532" s="15" t="n">
        <v>500000</v>
      </c>
      <c r="U5532" s="15" t="n">
        <v>95300</v>
      </c>
      <c r="V5532">
        <f>IFERROR(VLOOKUP(D5532,Tablas_Equivalencia!$A$3:$B$8,2,FALSE),"Sin dato")</f>
        <v/>
      </c>
      <c r="W5532">
        <f>IFERROR(VLOOKUP(L5532,Tablas_Equivalencia!$D$3:$E$9,2,FALSE),"Sin dato")</f>
        <v/>
      </c>
      <c r="X5532">
        <f>IF(I5532=1,"Varón","Mujer")</f>
        <v/>
      </c>
      <c r="Y5532">
        <f>IFERROR(VLOOKUP(M5532,Tablas_Equivalencia!$G$3:$H$6,2,FALSE),"Sin dato")</f>
        <v/>
      </c>
      <c r="Z5532">
        <f>IF(J5532&lt;=24,"18-24","25-29")</f>
        <v/>
      </c>
      <c r="AA5532">
        <f>IF(M5532&lt;&gt;1,"",IF(P5532=2,1,0))</f>
        <v/>
      </c>
      <c r="AB5532">
        <f>IF(M5532&lt;&gt;1,"",IF(O5532&gt;=2,1,0))</f>
        <v/>
      </c>
      <c r="AC5532">
        <f>IF(M5532&lt;&gt;1,"",IF(OR(Q5532=999,Q5532=""),"",IF(OR(Q5532&lt;35,Q5532&gt;48),1,0)))</f>
        <v/>
      </c>
      <c r="AD5532">
        <f>IF(COUNT(AA5532:AC5532)&lt;3,"",SUM(AA5532:AC5532))</f>
        <v/>
      </c>
      <c r="AE5532">
        <f>IF(L5532&gt;=4,2,IF(L5532&gt;=2,1,0))</f>
        <v/>
      </c>
      <c r="AF5532">
        <f>IF(L5532&gt;=5,1,0)</f>
        <v/>
      </c>
      <c r="AG5532">
        <f>AE5532+AF5532</f>
        <v/>
      </c>
      <c r="AH5532" s="15">
        <f>IF(M5532&lt;&gt;1,"",IF(OR(R5532=-9,R5532=""),"",R5532))</f>
        <v/>
      </c>
      <c r="AI5532">
        <f>IF(M5532&lt;&gt;1,"",IF(OR(Q5532=999,Q5532=""),"",Q5532))</f>
        <v/>
      </c>
    </row>
    <row r="5533">
      <c r="A5533" t="inlineStr">
        <is>
          <t>TQRMNOP129949</t>
        </is>
      </c>
      <c r="B5533" t="n">
        <v>2025</v>
      </c>
      <c r="C5533" t="n">
        <v>1</v>
      </c>
      <c r="D5533" t="n">
        <v>1</v>
      </c>
      <c r="E5533" t="inlineStr">
        <is>
          <t>S</t>
        </is>
      </c>
      <c r="F5533" t="n">
        <v>33</v>
      </c>
      <c r="G5533" t="n">
        <v>1465</v>
      </c>
      <c r="H5533" t="n">
        <v>1</v>
      </c>
      <c r="I5533" t="n">
        <v>1</v>
      </c>
      <c r="J5533" t="n">
        <v>28</v>
      </c>
      <c r="K5533" t="n">
        <v>1</v>
      </c>
      <c r="L5533" t="n">
        <v>5</v>
      </c>
      <c r="M5533" t="n">
        <v>1</v>
      </c>
      <c r="N5533" t="n">
        <v>3</v>
      </c>
      <c r="O5533" t="n">
        <v>2</v>
      </c>
      <c r="P5533" t="n">
        <v>2</v>
      </c>
      <c r="Q5533" t="n">
        <v>37</v>
      </c>
      <c r="R5533" s="15" t="n">
        <v>1016000</v>
      </c>
      <c r="S5533" s="15" t="n">
        <v>0</v>
      </c>
      <c r="T5533" s="15" t="n">
        <v>1016000</v>
      </c>
      <c r="U5533" s="15" t="n">
        <v>88000</v>
      </c>
      <c r="V5533">
        <f>IFERROR(VLOOKUP(D5533,Tablas_Equivalencia!$A$3:$B$8,2,FALSE),"Sin dato")</f>
        <v/>
      </c>
      <c r="W5533">
        <f>IFERROR(VLOOKUP(L5533,Tablas_Equivalencia!$D$3:$E$9,2,FALSE),"Sin dato")</f>
        <v/>
      </c>
      <c r="X5533">
        <f>IF(I5533=1,"Varón","Mujer")</f>
        <v/>
      </c>
      <c r="Y5533">
        <f>IFERROR(VLOOKUP(M5533,Tablas_Equivalencia!$G$3:$H$6,2,FALSE),"Sin dato")</f>
        <v/>
      </c>
      <c r="Z5533">
        <f>IF(J5533&lt;=24,"18-24","25-29")</f>
        <v/>
      </c>
      <c r="AA5533">
        <f>IF(M5533&lt;&gt;1,"",IF(P5533=2,1,0))</f>
        <v/>
      </c>
      <c r="AB5533">
        <f>IF(M5533&lt;&gt;1,"",IF(O5533&gt;=2,1,0))</f>
        <v/>
      </c>
      <c r="AC5533">
        <f>IF(M5533&lt;&gt;1,"",IF(OR(Q5533=999,Q5533=""),"",IF(OR(Q5533&lt;35,Q5533&gt;48),1,0)))</f>
        <v/>
      </c>
      <c r="AD5533">
        <f>IF(COUNT(AA5533:AC5533)&lt;3,"",SUM(AA5533:AC5533))</f>
        <v/>
      </c>
      <c r="AE5533">
        <f>IF(L5533&gt;=4,2,IF(L5533&gt;=2,1,0))</f>
        <v/>
      </c>
      <c r="AF5533">
        <f>IF(L5533&gt;=5,1,0)</f>
        <v/>
      </c>
      <c r="AG5533">
        <f>AE5533+AF5533</f>
        <v/>
      </c>
      <c r="AH5533" s="15">
        <f>IF(M5533&lt;&gt;1,"",IF(OR(R5533=-9,R5533=""),"",R5533))</f>
        <v/>
      </c>
      <c r="AI5533">
        <f>IF(M5533&lt;&gt;1,"",IF(OR(Q5533=999,Q5533=""),"",Q5533))</f>
        <v/>
      </c>
    </row>
    <row r="5534">
      <c r="A5534" t="inlineStr">
        <is>
          <t>TQRMNOP129952</t>
        </is>
      </c>
      <c r="B5534" t="n">
        <v>2025</v>
      </c>
      <c r="C5534" t="n">
        <v>1</v>
      </c>
      <c r="D5534" t="n">
        <v>41</v>
      </c>
      <c r="E5534" t="inlineStr">
        <is>
          <t>N</t>
        </is>
      </c>
      <c r="F5534" t="n">
        <v>12</v>
      </c>
      <c r="G5534" t="n">
        <v>1157</v>
      </c>
      <c r="H5534" t="n">
        <v>3</v>
      </c>
      <c r="I5534" t="n">
        <v>2</v>
      </c>
      <c r="J5534" t="n">
        <v>25</v>
      </c>
      <c r="K5534" t="n">
        <v>2</v>
      </c>
      <c r="L5534" t="n">
        <v>3</v>
      </c>
      <c r="M5534" t="n">
        <v>2</v>
      </c>
      <c r="R5534" s="15" t="n">
        <v>0</v>
      </c>
      <c r="S5534" s="15" t="n">
        <v>0</v>
      </c>
      <c r="T5534" s="15" t="n">
        <v>0</v>
      </c>
      <c r="U5534" s="15" t="n">
        <v>111900</v>
      </c>
      <c r="V5534">
        <f>IFERROR(VLOOKUP(D5534,Tablas_Equivalencia!$A$3:$B$8,2,FALSE),"Sin dato")</f>
        <v/>
      </c>
      <c r="W5534">
        <f>IFERROR(VLOOKUP(L5534,Tablas_Equivalencia!$D$3:$E$9,2,FALSE),"Sin dato")</f>
        <v/>
      </c>
      <c r="X5534">
        <f>IF(I5534=1,"Varón","Mujer")</f>
        <v/>
      </c>
      <c r="Y5534">
        <f>IFERROR(VLOOKUP(M5534,Tablas_Equivalencia!$G$3:$H$6,2,FALSE),"Sin dato")</f>
        <v/>
      </c>
      <c r="Z5534">
        <f>IF(J5534&lt;=24,"18-24","25-29")</f>
        <v/>
      </c>
      <c r="AA5534">
        <f>IF(M5534&lt;&gt;1,"",IF(P5534=2,1,0))</f>
        <v/>
      </c>
      <c r="AB5534">
        <f>IF(M5534&lt;&gt;1,"",IF(O5534&gt;=2,1,0))</f>
        <v/>
      </c>
      <c r="AC5534">
        <f>IF(M5534&lt;&gt;1,"",IF(OR(Q5534=999,Q5534=""),"",IF(OR(Q5534&lt;35,Q5534&gt;48),1,0)))</f>
        <v/>
      </c>
      <c r="AD5534">
        <f>IF(COUNT(AA5534:AC5534)&lt;3,"",SUM(AA5534:AC5534))</f>
        <v/>
      </c>
      <c r="AE5534">
        <f>IF(L5534&gt;=4,2,IF(L5534&gt;=2,1,0))</f>
        <v/>
      </c>
      <c r="AF5534">
        <f>IF(L5534&gt;=5,1,0)</f>
        <v/>
      </c>
      <c r="AG5534">
        <f>AE5534+AF5534</f>
        <v/>
      </c>
      <c r="AH5534" s="15">
        <f>IF(M5534&lt;&gt;1,"",IF(OR(R5534=-9,R5534=""),"",R5534))</f>
        <v/>
      </c>
      <c r="AI5534">
        <f>IF(M5534&lt;&gt;1,"",IF(OR(Q5534=999,Q5534=""),"",Q5534))</f>
        <v/>
      </c>
    </row>
    <row r="5535">
      <c r="A5535" t="inlineStr">
        <is>
          <t>TQRMNOP129966</t>
        </is>
      </c>
      <c r="B5535" t="n">
        <v>2025</v>
      </c>
      <c r="C5535" t="n">
        <v>1</v>
      </c>
      <c r="D5535" t="n">
        <v>1</v>
      </c>
      <c r="E5535" t="inlineStr">
        <is>
          <t>S</t>
        </is>
      </c>
      <c r="F5535" t="n">
        <v>32</v>
      </c>
      <c r="G5535" t="n">
        <v>752</v>
      </c>
      <c r="H5535" t="n">
        <v>3</v>
      </c>
      <c r="I5535" t="n">
        <v>2</v>
      </c>
      <c r="J5535" t="n">
        <v>19</v>
      </c>
      <c r="K5535" t="n">
        <v>2</v>
      </c>
      <c r="L5535" t="n">
        <v>4</v>
      </c>
      <c r="M5535" t="n">
        <v>2</v>
      </c>
      <c r="R5535" s="15" t="n">
        <v>0</v>
      </c>
      <c r="S5535" s="15" t="n">
        <v>0</v>
      </c>
      <c r="T5535" s="15" t="n">
        <v>0</v>
      </c>
      <c r="U5535" s="15" t="n">
        <v>177100</v>
      </c>
      <c r="V5535">
        <f>IFERROR(VLOOKUP(D5535,Tablas_Equivalencia!$A$3:$B$8,2,FALSE),"Sin dato")</f>
        <v/>
      </c>
      <c r="W5535">
        <f>IFERROR(VLOOKUP(L5535,Tablas_Equivalencia!$D$3:$E$9,2,FALSE),"Sin dato")</f>
        <v/>
      </c>
      <c r="X5535">
        <f>IF(I5535=1,"Varón","Mujer")</f>
        <v/>
      </c>
      <c r="Y5535">
        <f>IFERROR(VLOOKUP(M5535,Tablas_Equivalencia!$G$3:$H$6,2,FALSE),"Sin dato")</f>
        <v/>
      </c>
      <c r="Z5535">
        <f>IF(J5535&lt;=24,"18-24","25-29")</f>
        <v/>
      </c>
      <c r="AA5535">
        <f>IF(M5535&lt;&gt;1,"",IF(P5535=2,1,0))</f>
        <v/>
      </c>
      <c r="AB5535">
        <f>IF(M5535&lt;&gt;1,"",IF(O5535&gt;=2,1,0))</f>
        <v/>
      </c>
      <c r="AC5535">
        <f>IF(M5535&lt;&gt;1,"",IF(OR(Q5535=999,Q5535=""),"",IF(OR(Q5535&lt;35,Q5535&gt;48),1,0)))</f>
        <v/>
      </c>
      <c r="AD5535">
        <f>IF(COUNT(AA5535:AC5535)&lt;3,"",SUM(AA5535:AC5535))</f>
        <v/>
      </c>
      <c r="AE5535">
        <f>IF(L5535&gt;=4,2,IF(L5535&gt;=2,1,0))</f>
        <v/>
      </c>
      <c r="AF5535">
        <f>IF(L5535&gt;=5,1,0)</f>
        <v/>
      </c>
      <c r="AG5535">
        <f>AE5535+AF5535</f>
        <v/>
      </c>
      <c r="AH5535" s="15">
        <f>IF(M5535&lt;&gt;1,"",IF(OR(R5535=-9,R5535=""),"",R5535))</f>
        <v/>
      </c>
      <c r="AI5535">
        <f>IF(M5535&lt;&gt;1,"",IF(OR(Q5535=999,Q5535=""),"",Q5535))</f>
        <v/>
      </c>
    </row>
    <row r="5536">
      <c r="A5536" t="inlineStr">
        <is>
          <t>TQRMNOP129967</t>
        </is>
      </c>
      <c r="B5536" t="n">
        <v>2025</v>
      </c>
      <c r="C5536" t="n">
        <v>1</v>
      </c>
      <c r="D5536" t="n">
        <v>1</v>
      </c>
      <c r="E5536" t="inlineStr">
        <is>
          <t>S</t>
        </is>
      </c>
      <c r="F5536" t="n">
        <v>33</v>
      </c>
      <c r="G5536" t="n">
        <v>1120</v>
      </c>
      <c r="H5536" t="n">
        <v>2</v>
      </c>
      <c r="I5536" t="n">
        <v>1</v>
      </c>
      <c r="J5536" t="n">
        <v>29</v>
      </c>
      <c r="K5536" t="n">
        <v>1</v>
      </c>
      <c r="L5536" t="n">
        <v>2</v>
      </c>
      <c r="M5536" t="n">
        <v>1</v>
      </c>
      <c r="N5536" t="n">
        <v>1</v>
      </c>
      <c r="O5536" t="n">
        <v>3</v>
      </c>
      <c r="P5536" t="n">
        <v>2</v>
      </c>
      <c r="Q5536" t="n">
        <v>44</v>
      </c>
      <c r="R5536" s="15" t="n">
        <v>556000</v>
      </c>
      <c r="S5536" s="15" t="n">
        <v>0</v>
      </c>
      <c r="T5536" s="15" t="n">
        <v>556000</v>
      </c>
      <c r="U5536" s="15" t="n">
        <v>166600</v>
      </c>
      <c r="V5536">
        <f>IFERROR(VLOOKUP(D5536,Tablas_Equivalencia!$A$3:$B$8,2,FALSE),"Sin dato")</f>
        <v/>
      </c>
      <c r="W5536">
        <f>IFERROR(VLOOKUP(L5536,Tablas_Equivalencia!$D$3:$E$9,2,FALSE),"Sin dato")</f>
        <v/>
      </c>
      <c r="X5536">
        <f>IF(I5536=1,"Varón","Mujer")</f>
        <v/>
      </c>
      <c r="Y5536">
        <f>IFERROR(VLOOKUP(M5536,Tablas_Equivalencia!$G$3:$H$6,2,FALSE),"Sin dato")</f>
        <v/>
      </c>
      <c r="Z5536">
        <f>IF(J5536&lt;=24,"18-24","25-29")</f>
        <v/>
      </c>
      <c r="AA5536">
        <f>IF(M5536&lt;&gt;1,"",IF(P5536=2,1,0))</f>
        <v/>
      </c>
      <c r="AB5536">
        <f>IF(M5536&lt;&gt;1,"",IF(O5536&gt;=2,1,0))</f>
        <v/>
      </c>
      <c r="AC5536">
        <f>IF(M5536&lt;&gt;1,"",IF(OR(Q5536=999,Q5536=""),"",IF(OR(Q5536&lt;35,Q5536&gt;48),1,0)))</f>
        <v/>
      </c>
      <c r="AD5536">
        <f>IF(COUNT(AA5536:AC5536)&lt;3,"",SUM(AA5536:AC5536))</f>
        <v/>
      </c>
      <c r="AE5536">
        <f>IF(L5536&gt;=4,2,IF(L5536&gt;=2,1,0))</f>
        <v/>
      </c>
      <c r="AF5536">
        <f>IF(L5536&gt;=5,1,0)</f>
        <v/>
      </c>
      <c r="AG5536">
        <f>AE5536+AF5536</f>
        <v/>
      </c>
      <c r="AH5536" s="15">
        <f>IF(M5536&lt;&gt;1,"",IF(OR(R5536=-9,R5536=""),"",R5536))</f>
        <v/>
      </c>
      <c r="AI5536">
        <f>IF(M5536&lt;&gt;1,"",IF(OR(Q5536=999,Q5536=""),"",Q5536))</f>
        <v/>
      </c>
    </row>
    <row r="5537">
      <c r="A5537" t="inlineStr">
        <is>
          <t>TQRMNOP129969</t>
        </is>
      </c>
      <c r="B5537" t="n">
        <v>2025</v>
      </c>
      <c r="C5537" t="n">
        <v>1</v>
      </c>
      <c r="D5537" t="n">
        <v>41</v>
      </c>
      <c r="E5537" t="inlineStr">
        <is>
          <t>N</t>
        </is>
      </c>
      <c r="F5537" t="n">
        <v>12</v>
      </c>
      <c r="G5537" t="n">
        <v>941</v>
      </c>
      <c r="H5537" t="n">
        <v>3</v>
      </c>
      <c r="I5537" t="n">
        <v>2</v>
      </c>
      <c r="J5537" t="n">
        <v>23</v>
      </c>
      <c r="K5537" t="n">
        <v>1</v>
      </c>
      <c r="L5537" t="n">
        <v>5</v>
      </c>
      <c r="M5537" t="n">
        <v>3</v>
      </c>
      <c r="R5537" s="15" t="n">
        <v>0</v>
      </c>
      <c r="S5537" s="15" t="n">
        <v>0</v>
      </c>
      <c r="T5537" s="15" t="n">
        <v>0</v>
      </c>
      <c r="U5537" s="15" t="n">
        <v>117200</v>
      </c>
      <c r="V5537">
        <f>IFERROR(VLOOKUP(D5537,Tablas_Equivalencia!$A$3:$B$8,2,FALSE),"Sin dato")</f>
        <v/>
      </c>
      <c r="W5537">
        <f>IFERROR(VLOOKUP(L5537,Tablas_Equivalencia!$D$3:$E$9,2,FALSE),"Sin dato")</f>
        <v/>
      </c>
      <c r="X5537">
        <f>IF(I5537=1,"Varón","Mujer")</f>
        <v/>
      </c>
      <c r="Y5537">
        <f>IFERROR(VLOOKUP(M5537,Tablas_Equivalencia!$G$3:$H$6,2,FALSE),"Sin dato")</f>
        <v/>
      </c>
      <c r="Z5537">
        <f>IF(J5537&lt;=24,"18-24","25-29")</f>
        <v/>
      </c>
      <c r="AA5537">
        <f>IF(M5537&lt;&gt;1,"",IF(P5537=2,1,0))</f>
        <v/>
      </c>
      <c r="AB5537">
        <f>IF(M5537&lt;&gt;1,"",IF(O5537&gt;=2,1,0))</f>
        <v/>
      </c>
      <c r="AC5537">
        <f>IF(M5537&lt;&gt;1,"",IF(OR(Q5537=999,Q5537=""),"",IF(OR(Q5537&lt;35,Q5537&gt;48),1,0)))</f>
        <v/>
      </c>
      <c r="AD5537">
        <f>IF(COUNT(AA5537:AC5537)&lt;3,"",SUM(AA5537:AC5537))</f>
        <v/>
      </c>
      <c r="AE5537">
        <f>IF(L5537&gt;=4,2,IF(L5537&gt;=2,1,0))</f>
        <v/>
      </c>
      <c r="AF5537">
        <f>IF(L5537&gt;=5,1,0)</f>
        <v/>
      </c>
      <c r="AG5537">
        <f>AE5537+AF5537</f>
        <v/>
      </c>
      <c r="AH5537" s="15">
        <f>IF(M5537&lt;&gt;1,"",IF(OR(R5537=-9,R5537=""),"",R5537))</f>
        <v/>
      </c>
      <c r="AI5537">
        <f>IF(M5537&lt;&gt;1,"",IF(OR(Q5537=999,Q5537=""),"",Q5537))</f>
        <v/>
      </c>
    </row>
    <row r="5538">
      <c r="A5538" t="inlineStr">
        <is>
          <t>TQRMNOP129971</t>
        </is>
      </c>
      <c r="B5538" t="n">
        <v>2025</v>
      </c>
      <c r="C5538" t="n">
        <v>1</v>
      </c>
      <c r="D5538" t="n">
        <v>43</v>
      </c>
      <c r="E5538" t="inlineStr">
        <is>
          <t>S</t>
        </is>
      </c>
      <c r="F5538" t="n">
        <v>17</v>
      </c>
      <c r="G5538" t="n">
        <v>841</v>
      </c>
      <c r="H5538" t="n">
        <v>2</v>
      </c>
      <c r="I5538" t="n">
        <v>2</v>
      </c>
      <c r="J5538" t="n">
        <v>24</v>
      </c>
      <c r="K5538" t="n">
        <v>1</v>
      </c>
      <c r="L5538" t="n">
        <v>5</v>
      </c>
      <c r="M5538" t="n">
        <v>2</v>
      </c>
      <c r="R5538" s="15" t="n">
        <v>0</v>
      </c>
      <c r="S5538" s="15" t="n">
        <v>0</v>
      </c>
      <c r="T5538" s="15" t="n">
        <v>0</v>
      </c>
      <c r="U5538" s="15" t="n">
        <v>63400</v>
      </c>
      <c r="V5538">
        <f>IFERROR(VLOOKUP(D5538,Tablas_Equivalencia!$A$3:$B$8,2,FALSE),"Sin dato")</f>
        <v/>
      </c>
      <c r="W5538">
        <f>IFERROR(VLOOKUP(L5538,Tablas_Equivalencia!$D$3:$E$9,2,FALSE),"Sin dato")</f>
        <v/>
      </c>
      <c r="X5538">
        <f>IF(I5538=1,"Varón","Mujer")</f>
        <v/>
      </c>
      <c r="Y5538">
        <f>IFERROR(VLOOKUP(M5538,Tablas_Equivalencia!$G$3:$H$6,2,FALSE),"Sin dato")</f>
        <v/>
      </c>
      <c r="Z5538">
        <f>IF(J5538&lt;=24,"18-24","25-29")</f>
        <v/>
      </c>
      <c r="AA5538">
        <f>IF(M5538&lt;&gt;1,"",IF(P5538=2,1,0))</f>
        <v/>
      </c>
      <c r="AB5538">
        <f>IF(M5538&lt;&gt;1,"",IF(O5538&gt;=2,1,0))</f>
        <v/>
      </c>
      <c r="AC5538">
        <f>IF(M5538&lt;&gt;1,"",IF(OR(Q5538=999,Q5538=""),"",IF(OR(Q5538&lt;35,Q5538&gt;48),1,0)))</f>
        <v/>
      </c>
      <c r="AD5538">
        <f>IF(COUNT(AA5538:AC5538)&lt;3,"",SUM(AA5538:AC5538))</f>
        <v/>
      </c>
      <c r="AE5538">
        <f>IF(L5538&gt;=4,2,IF(L5538&gt;=2,1,0))</f>
        <v/>
      </c>
      <c r="AF5538">
        <f>IF(L5538&gt;=5,1,0)</f>
        <v/>
      </c>
      <c r="AG5538">
        <f>AE5538+AF5538</f>
        <v/>
      </c>
      <c r="AH5538" s="15">
        <f>IF(M5538&lt;&gt;1,"",IF(OR(R5538=-9,R5538=""),"",R5538))</f>
        <v/>
      </c>
      <c r="AI5538">
        <f>IF(M5538&lt;&gt;1,"",IF(OR(Q5538=999,Q5538=""),"",Q5538))</f>
        <v/>
      </c>
    </row>
    <row r="5539">
      <c r="A5539" t="inlineStr">
        <is>
          <t>TQRMNOP129973</t>
        </is>
      </c>
      <c r="B5539" t="n">
        <v>2025</v>
      </c>
      <c r="C5539" t="n">
        <v>1</v>
      </c>
      <c r="D5539" t="n">
        <v>1</v>
      </c>
      <c r="E5539" t="inlineStr">
        <is>
          <t>S</t>
        </is>
      </c>
      <c r="F5539" t="n">
        <v>33</v>
      </c>
      <c r="G5539" t="n">
        <v>1838</v>
      </c>
      <c r="H5539" t="n">
        <v>10</v>
      </c>
      <c r="I5539" t="n">
        <v>2</v>
      </c>
      <c r="J5539" t="n">
        <v>23</v>
      </c>
      <c r="K5539" t="n">
        <v>2</v>
      </c>
      <c r="L5539" t="n">
        <v>6</v>
      </c>
      <c r="M5539" t="n">
        <v>1</v>
      </c>
      <c r="N5539" t="n">
        <v>4</v>
      </c>
      <c r="O5539" t="n">
        <v>2</v>
      </c>
      <c r="P5539" t="n">
        <v>2</v>
      </c>
      <c r="Q5539" t="n">
        <v>29</v>
      </c>
      <c r="R5539" s="15" t="n">
        <v>-9</v>
      </c>
      <c r="S5539" s="15" t="n">
        <v>51000</v>
      </c>
      <c r="T5539" s="15" t="n">
        <v>50991</v>
      </c>
      <c r="U5539" s="15" t="n">
        <v>311700</v>
      </c>
      <c r="V5539">
        <f>IFERROR(VLOOKUP(D5539,Tablas_Equivalencia!$A$3:$B$8,2,FALSE),"Sin dato")</f>
        <v/>
      </c>
      <c r="W5539">
        <f>IFERROR(VLOOKUP(L5539,Tablas_Equivalencia!$D$3:$E$9,2,FALSE),"Sin dato")</f>
        <v/>
      </c>
      <c r="X5539">
        <f>IF(I5539=1,"Varón","Mujer")</f>
        <v/>
      </c>
      <c r="Y5539">
        <f>IFERROR(VLOOKUP(M5539,Tablas_Equivalencia!$G$3:$H$6,2,FALSE),"Sin dato")</f>
        <v/>
      </c>
      <c r="Z5539">
        <f>IF(J5539&lt;=24,"18-24","25-29")</f>
        <v/>
      </c>
      <c r="AA5539">
        <f>IF(M5539&lt;&gt;1,"",IF(P5539=2,1,0))</f>
        <v/>
      </c>
      <c r="AB5539">
        <f>IF(M5539&lt;&gt;1,"",IF(O5539&gt;=2,1,0))</f>
        <v/>
      </c>
      <c r="AC5539">
        <f>IF(M5539&lt;&gt;1,"",IF(OR(Q5539=999,Q5539=""),"",IF(OR(Q5539&lt;35,Q5539&gt;48),1,0)))</f>
        <v/>
      </c>
      <c r="AD5539">
        <f>IF(COUNT(AA5539:AC5539)&lt;3,"",SUM(AA5539:AC5539))</f>
        <v/>
      </c>
      <c r="AE5539">
        <f>IF(L5539&gt;=4,2,IF(L5539&gt;=2,1,0))</f>
        <v/>
      </c>
      <c r="AF5539">
        <f>IF(L5539&gt;=5,1,0)</f>
        <v/>
      </c>
      <c r="AG5539">
        <f>AE5539+AF5539</f>
        <v/>
      </c>
      <c r="AH5539" s="15">
        <f>IF(M5539&lt;&gt;1,"",IF(OR(R5539=-9,R5539=""),"",R5539))</f>
        <v/>
      </c>
      <c r="AI5539">
        <f>IF(M5539&lt;&gt;1,"",IF(OR(Q5539=999,Q5539=""),"",Q5539))</f>
        <v/>
      </c>
    </row>
    <row r="5540">
      <c r="A5540" t="inlineStr">
        <is>
          <t>TQRMNOP129980</t>
        </is>
      </c>
      <c r="B5540" t="n">
        <v>2025</v>
      </c>
      <c r="C5540" t="n">
        <v>1</v>
      </c>
      <c r="D5540" t="n">
        <v>43</v>
      </c>
      <c r="E5540" t="inlineStr">
        <is>
          <t>S</t>
        </is>
      </c>
      <c r="F5540" t="n">
        <v>17</v>
      </c>
      <c r="G5540" t="n">
        <v>1496</v>
      </c>
      <c r="H5540" t="n">
        <v>3</v>
      </c>
      <c r="I5540" t="n">
        <v>1</v>
      </c>
      <c r="J5540" t="n">
        <v>26</v>
      </c>
      <c r="K5540" t="n">
        <v>2</v>
      </c>
      <c r="L5540" t="n">
        <v>4</v>
      </c>
      <c r="M5540" t="n">
        <v>1</v>
      </c>
      <c r="N5540" t="n">
        <v>3</v>
      </c>
      <c r="O5540" t="n">
        <v>1</v>
      </c>
      <c r="P5540" t="n">
        <v>1</v>
      </c>
      <c r="Q5540" t="n">
        <v>32</v>
      </c>
      <c r="R5540" s="15" t="n">
        <v>777000</v>
      </c>
      <c r="S5540" s="15" t="n">
        <v>0</v>
      </c>
      <c r="T5540" s="15" t="n">
        <v>777000</v>
      </c>
      <c r="U5540" s="15" t="n">
        <v>61600</v>
      </c>
      <c r="V5540">
        <f>IFERROR(VLOOKUP(D5540,Tablas_Equivalencia!$A$3:$B$8,2,FALSE),"Sin dato")</f>
        <v/>
      </c>
      <c r="W5540">
        <f>IFERROR(VLOOKUP(L5540,Tablas_Equivalencia!$D$3:$E$9,2,FALSE),"Sin dato")</f>
        <v/>
      </c>
      <c r="X5540">
        <f>IF(I5540=1,"Varón","Mujer")</f>
        <v/>
      </c>
      <c r="Y5540">
        <f>IFERROR(VLOOKUP(M5540,Tablas_Equivalencia!$G$3:$H$6,2,FALSE),"Sin dato")</f>
        <v/>
      </c>
      <c r="Z5540">
        <f>IF(J5540&lt;=24,"18-24","25-29")</f>
        <v/>
      </c>
      <c r="AA5540">
        <f>IF(M5540&lt;&gt;1,"",IF(P5540=2,1,0))</f>
        <v/>
      </c>
      <c r="AB5540">
        <f>IF(M5540&lt;&gt;1,"",IF(O5540&gt;=2,1,0))</f>
        <v/>
      </c>
      <c r="AC5540">
        <f>IF(M5540&lt;&gt;1,"",IF(OR(Q5540=999,Q5540=""),"",IF(OR(Q5540&lt;35,Q5540&gt;48),1,0)))</f>
        <v/>
      </c>
      <c r="AD5540">
        <f>IF(COUNT(AA5540:AC5540)&lt;3,"",SUM(AA5540:AC5540))</f>
        <v/>
      </c>
      <c r="AE5540">
        <f>IF(L5540&gt;=4,2,IF(L5540&gt;=2,1,0))</f>
        <v/>
      </c>
      <c r="AF5540">
        <f>IF(L5540&gt;=5,1,0)</f>
        <v/>
      </c>
      <c r="AG5540">
        <f>AE5540+AF5540</f>
        <v/>
      </c>
      <c r="AH5540" s="15">
        <f>IF(M5540&lt;&gt;1,"",IF(OR(R5540=-9,R5540=""),"",R5540))</f>
        <v/>
      </c>
      <c r="AI5540">
        <f>IF(M5540&lt;&gt;1,"",IF(OR(Q5540=999,Q5540=""),"",Q5540))</f>
        <v/>
      </c>
    </row>
    <row r="5541">
      <c r="A5541" t="inlineStr">
        <is>
          <t>TQRMNOP129985</t>
        </is>
      </c>
      <c r="B5541" t="n">
        <v>2025</v>
      </c>
      <c r="C5541" t="n">
        <v>1</v>
      </c>
      <c r="D5541" t="n">
        <v>1</v>
      </c>
      <c r="E5541" t="inlineStr">
        <is>
          <t>S</t>
        </is>
      </c>
      <c r="F5541" t="n">
        <v>33</v>
      </c>
      <c r="G5541" t="n">
        <v>1325</v>
      </c>
      <c r="H5541" t="n">
        <v>3</v>
      </c>
      <c r="I5541" t="n">
        <v>2</v>
      </c>
      <c r="J5541" t="n">
        <v>18</v>
      </c>
      <c r="K5541" t="n">
        <v>1</v>
      </c>
      <c r="L5541" t="n">
        <v>4</v>
      </c>
      <c r="M5541" t="n">
        <v>3</v>
      </c>
      <c r="R5541" s="15" t="n">
        <v>0</v>
      </c>
      <c r="S5541" s="15" t="n">
        <v>0</v>
      </c>
      <c r="T5541" s="15" t="n">
        <v>0</v>
      </c>
      <c r="U5541" s="15" t="n">
        <v>113000</v>
      </c>
      <c r="V5541">
        <f>IFERROR(VLOOKUP(D5541,Tablas_Equivalencia!$A$3:$B$8,2,FALSE),"Sin dato")</f>
        <v/>
      </c>
      <c r="W5541">
        <f>IFERROR(VLOOKUP(L5541,Tablas_Equivalencia!$D$3:$E$9,2,FALSE),"Sin dato")</f>
        <v/>
      </c>
      <c r="X5541">
        <f>IF(I5541=1,"Varón","Mujer")</f>
        <v/>
      </c>
      <c r="Y5541">
        <f>IFERROR(VLOOKUP(M5541,Tablas_Equivalencia!$G$3:$H$6,2,FALSE),"Sin dato")</f>
        <v/>
      </c>
      <c r="Z5541">
        <f>IF(J5541&lt;=24,"18-24","25-29")</f>
        <v/>
      </c>
      <c r="AA5541">
        <f>IF(M5541&lt;&gt;1,"",IF(P5541=2,1,0))</f>
        <v/>
      </c>
      <c r="AB5541">
        <f>IF(M5541&lt;&gt;1,"",IF(O5541&gt;=2,1,0))</f>
        <v/>
      </c>
      <c r="AC5541">
        <f>IF(M5541&lt;&gt;1,"",IF(OR(Q5541=999,Q5541=""),"",IF(OR(Q5541&lt;35,Q5541&gt;48),1,0)))</f>
        <v/>
      </c>
      <c r="AD5541">
        <f>IF(COUNT(AA5541:AC5541)&lt;3,"",SUM(AA5541:AC5541))</f>
        <v/>
      </c>
      <c r="AE5541">
        <f>IF(L5541&gt;=4,2,IF(L5541&gt;=2,1,0))</f>
        <v/>
      </c>
      <c r="AF5541">
        <f>IF(L5541&gt;=5,1,0)</f>
        <v/>
      </c>
      <c r="AG5541">
        <f>AE5541+AF5541</f>
        <v/>
      </c>
      <c r="AH5541" s="15">
        <f>IF(M5541&lt;&gt;1,"",IF(OR(R5541=-9,R5541=""),"",R5541))</f>
        <v/>
      </c>
      <c r="AI5541">
        <f>IF(M5541&lt;&gt;1,"",IF(OR(Q5541=999,Q5541=""),"",Q5541))</f>
        <v/>
      </c>
    </row>
    <row r="5542">
      <c r="A5542" t="inlineStr">
        <is>
          <t>TQRMNOP129989</t>
        </is>
      </c>
      <c r="B5542" t="n">
        <v>2025</v>
      </c>
      <c r="C5542" t="n">
        <v>1</v>
      </c>
      <c r="D5542" t="n">
        <v>40</v>
      </c>
      <c r="E5542" t="inlineStr">
        <is>
          <t>N</t>
        </is>
      </c>
      <c r="F5542" t="n">
        <v>22</v>
      </c>
      <c r="G5542" t="n">
        <v>1304</v>
      </c>
      <c r="H5542" t="n">
        <v>2</v>
      </c>
      <c r="I5542" t="n">
        <v>2</v>
      </c>
      <c r="J5542" t="n">
        <v>25</v>
      </c>
      <c r="K5542" t="n">
        <v>2</v>
      </c>
      <c r="L5542" t="n">
        <v>3</v>
      </c>
      <c r="M5542" t="n">
        <v>3</v>
      </c>
      <c r="R5542" s="15" t="n">
        <v>0</v>
      </c>
      <c r="S5542" s="15" t="n">
        <v>0</v>
      </c>
      <c r="T5542" s="15" t="n">
        <v>0</v>
      </c>
      <c r="U5542" s="15" t="n">
        <v>113500</v>
      </c>
      <c r="V5542">
        <f>IFERROR(VLOOKUP(D5542,Tablas_Equivalencia!$A$3:$B$8,2,FALSE),"Sin dato")</f>
        <v/>
      </c>
      <c r="W5542">
        <f>IFERROR(VLOOKUP(L5542,Tablas_Equivalencia!$D$3:$E$9,2,FALSE),"Sin dato")</f>
        <v/>
      </c>
      <c r="X5542">
        <f>IF(I5542=1,"Varón","Mujer")</f>
        <v/>
      </c>
      <c r="Y5542">
        <f>IFERROR(VLOOKUP(M5542,Tablas_Equivalencia!$G$3:$H$6,2,FALSE),"Sin dato")</f>
        <v/>
      </c>
      <c r="Z5542">
        <f>IF(J5542&lt;=24,"18-24","25-29")</f>
        <v/>
      </c>
      <c r="AA5542">
        <f>IF(M5542&lt;&gt;1,"",IF(P5542=2,1,0))</f>
        <v/>
      </c>
      <c r="AB5542">
        <f>IF(M5542&lt;&gt;1,"",IF(O5542&gt;=2,1,0))</f>
        <v/>
      </c>
      <c r="AC5542">
        <f>IF(M5542&lt;&gt;1,"",IF(OR(Q5542=999,Q5542=""),"",IF(OR(Q5542&lt;35,Q5542&gt;48),1,0)))</f>
        <v/>
      </c>
      <c r="AD5542">
        <f>IF(COUNT(AA5542:AC5542)&lt;3,"",SUM(AA5542:AC5542))</f>
        <v/>
      </c>
      <c r="AE5542">
        <f>IF(L5542&gt;=4,2,IF(L5542&gt;=2,1,0))</f>
        <v/>
      </c>
      <c r="AF5542">
        <f>IF(L5542&gt;=5,1,0)</f>
        <v/>
      </c>
      <c r="AG5542">
        <f>AE5542+AF5542</f>
        <v/>
      </c>
      <c r="AH5542" s="15">
        <f>IF(M5542&lt;&gt;1,"",IF(OR(R5542=-9,R5542=""),"",R5542))</f>
        <v/>
      </c>
      <c r="AI5542">
        <f>IF(M5542&lt;&gt;1,"",IF(OR(Q5542=999,Q5542=""),"",Q5542))</f>
        <v/>
      </c>
    </row>
    <row r="5543">
      <c r="A5543" t="inlineStr">
        <is>
          <t>TQRMNOP129993</t>
        </is>
      </c>
      <c r="B5543" t="n">
        <v>2025</v>
      </c>
      <c r="C5543" t="n">
        <v>1</v>
      </c>
      <c r="D5543" t="n">
        <v>1</v>
      </c>
      <c r="E5543" t="inlineStr">
        <is>
          <t>S</t>
        </is>
      </c>
      <c r="F5543" t="n">
        <v>33</v>
      </c>
      <c r="G5543" t="n">
        <v>1247</v>
      </c>
      <c r="H5543" t="n">
        <v>1</v>
      </c>
      <c r="I5543" t="n">
        <v>2</v>
      </c>
      <c r="J5543" t="n">
        <v>24</v>
      </c>
      <c r="K5543" t="n">
        <v>1</v>
      </c>
      <c r="L5543" t="n">
        <v>5</v>
      </c>
      <c r="M5543" t="n">
        <v>1</v>
      </c>
      <c r="N5543" t="n">
        <v>2</v>
      </c>
      <c r="O5543" t="n">
        <v>1</v>
      </c>
      <c r="P5543" t="n">
        <v>1</v>
      </c>
      <c r="Q5543" t="n">
        <v>39</v>
      </c>
      <c r="R5543" s="15" t="n">
        <v>705000</v>
      </c>
      <c r="S5543" s="15" t="n">
        <v>0</v>
      </c>
      <c r="T5543" s="15" t="n">
        <v>705000</v>
      </c>
      <c r="U5543" s="15" t="n">
        <v>141900</v>
      </c>
      <c r="V5543">
        <f>IFERROR(VLOOKUP(D5543,Tablas_Equivalencia!$A$3:$B$8,2,FALSE),"Sin dato")</f>
        <v/>
      </c>
      <c r="W5543">
        <f>IFERROR(VLOOKUP(L5543,Tablas_Equivalencia!$D$3:$E$9,2,FALSE),"Sin dato")</f>
        <v/>
      </c>
      <c r="X5543">
        <f>IF(I5543=1,"Varón","Mujer")</f>
        <v/>
      </c>
      <c r="Y5543">
        <f>IFERROR(VLOOKUP(M5543,Tablas_Equivalencia!$G$3:$H$6,2,FALSE),"Sin dato")</f>
        <v/>
      </c>
      <c r="Z5543">
        <f>IF(J5543&lt;=24,"18-24","25-29")</f>
        <v/>
      </c>
      <c r="AA5543">
        <f>IF(M5543&lt;&gt;1,"",IF(P5543=2,1,0))</f>
        <v/>
      </c>
      <c r="AB5543">
        <f>IF(M5543&lt;&gt;1,"",IF(O5543&gt;=2,1,0))</f>
        <v/>
      </c>
      <c r="AC5543">
        <f>IF(M5543&lt;&gt;1,"",IF(OR(Q5543=999,Q5543=""),"",IF(OR(Q5543&lt;35,Q5543&gt;48),1,0)))</f>
        <v/>
      </c>
      <c r="AD5543">
        <f>IF(COUNT(AA5543:AC5543)&lt;3,"",SUM(AA5543:AC5543))</f>
        <v/>
      </c>
      <c r="AE5543">
        <f>IF(L5543&gt;=4,2,IF(L5543&gt;=2,1,0))</f>
        <v/>
      </c>
      <c r="AF5543">
        <f>IF(L5543&gt;=5,1,0)</f>
        <v/>
      </c>
      <c r="AG5543">
        <f>AE5543+AF5543</f>
        <v/>
      </c>
      <c r="AH5543" s="15">
        <f>IF(M5543&lt;&gt;1,"",IF(OR(R5543=-9,R5543=""),"",R5543))</f>
        <v/>
      </c>
      <c r="AI5543">
        <f>IF(M5543&lt;&gt;1,"",IF(OR(Q5543=999,Q5543=""),"",Q5543))</f>
        <v/>
      </c>
    </row>
    <row r="5544">
      <c r="A5544" t="inlineStr">
        <is>
          <t>TQRMNOP130001</t>
        </is>
      </c>
      <c r="B5544" t="n">
        <v>2025</v>
      </c>
      <c r="C5544" t="n">
        <v>1</v>
      </c>
      <c r="D5544" t="n">
        <v>43</v>
      </c>
      <c r="E5544" t="inlineStr">
        <is>
          <t>S</t>
        </is>
      </c>
      <c r="F5544" t="n">
        <v>30</v>
      </c>
      <c r="G5544" t="n">
        <v>1346</v>
      </c>
      <c r="H5544" t="n">
        <v>10</v>
      </c>
      <c r="I5544" t="n">
        <v>1</v>
      </c>
      <c r="J5544" t="n">
        <v>25</v>
      </c>
      <c r="K5544" t="n">
        <v>2</v>
      </c>
      <c r="L5544" t="n">
        <v>6</v>
      </c>
      <c r="M5544" t="n">
        <v>1</v>
      </c>
      <c r="N5544" t="n">
        <v>3</v>
      </c>
      <c r="O5544" t="n">
        <v>2</v>
      </c>
      <c r="P5544" t="n">
        <v>2</v>
      </c>
      <c r="Q5544" t="n">
        <v>45</v>
      </c>
      <c r="R5544" s="15" t="n">
        <v>303000</v>
      </c>
      <c r="S5544" s="15" t="n">
        <v>0</v>
      </c>
      <c r="T5544" s="15" t="n">
        <v>303000</v>
      </c>
      <c r="U5544" s="15" t="n">
        <v>152600</v>
      </c>
      <c r="V5544">
        <f>IFERROR(VLOOKUP(D5544,Tablas_Equivalencia!$A$3:$B$8,2,FALSE),"Sin dato")</f>
        <v/>
      </c>
      <c r="W5544">
        <f>IFERROR(VLOOKUP(L5544,Tablas_Equivalencia!$D$3:$E$9,2,FALSE),"Sin dato")</f>
        <v/>
      </c>
      <c r="X5544">
        <f>IF(I5544=1,"Varón","Mujer")</f>
        <v/>
      </c>
      <c r="Y5544">
        <f>IFERROR(VLOOKUP(M5544,Tablas_Equivalencia!$G$3:$H$6,2,FALSE),"Sin dato")</f>
        <v/>
      </c>
      <c r="Z5544">
        <f>IF(J5544&lt;=24,"18-24","25-29")</f>
        <v/>
      </c>
      <c r="AA5544">
        <f>IF(M5544&lt;&gt;1,"",IF(P5544=2,1,0))</f>
        <v/>
      </c>
      <c r="AB5544">
        <f>IF(M5544&lt;&gt;1,"",IF(O5544&gt;=2,1,0))</f>
        <v/>
      </c>
      <c r="AC5544">
        <f>IF(M5544&lt;&gt;1,"",IF(OR(Q5544=999,Q5544=""),"",IF(OR(Q5544&lt;35,Q5544&gt;48),1,0)))</f>
        <v/>
      </c>
      <c r="AD5544">
        <f>IF(COUNT(AA5544:AC5544)&lt;3,"",SUM(AA5544:AC5544))</f>
        <v/>
      </c>
      <c r="AE5544">
        <f>IF(L5544&gt;=4,2,IF(L5544&gt;=2,1,0))</f>
        <v/>
      </c>
      <c r="AF5544">
        <f>IF(L5544&gt;=5,1,0)</f>
        <v/>
      </c>
      <c r="AG5544">
        <f>AE5544+AF5544</f>
        <v/>
      </c>
      <c r="AH5544" s="15">
        <f>IF(M5544&lt;&gt;1,"",IF(OR(R5544=-9,R5544=""),"",R5544))</f>
        <v/>
      </c>
      <c r="AI5544">
        <f>IF(M5544&lt;&gt;1,"",IF(OR(Q5544=999,Q5544=""),"",Q5544))</f>
        <v/>
      </c>
    </row>
    <row r="5545">
      <c r="A5545" t="inlineStr">
        <is>
          <t>TQRMNOP130009</t>
        </is>
      </c>
      <c r="B5545" t="n">
        <v>2025</v>
      </c>
      <c r="C5545" t="n">
        <v>1</v>
      </c>
      <c r="D5545" t="n">
        <v>43</v>
      </c>
      <c r="E5545" t="inlineStr">
        <is>
          <t>S</t>
        </is>
      </c>
      <c r="F5545" t="n">
        <v>36</v>
      </c>
      <c r="G5545" t="n">
        <v>1394</v>
      </c>
      <c r="H5545" t="n">
        <v>1</v>
      </c>
      <c r="I5545" t="n">
        <v>1</v>
      </c>
      <c r="J5545" t="n">
        <v>28</v>
      </c>
      <c r="K5545" t="n">
        <v>1</v>
      </c>
      <c r="L5545" t="n">
        <v>6</v>
      </c>
      <c r="M5545" t="n">
        <v>1</v>
      </c>
      <c r="N5545" t="n">
        <v>3</v>
      </c>
      <c r="O5545" t="n">
        <v>1</v>
      </c>
      <c r="P5545" t="n">
        <v>1</v>
      </c>
      <c r="Q5545" t="n">
        <v>37</v>
      </c>
      <c r="R5545" s="15" t="n">
        <v>1464000</v>
      </c>
      <c r="S5545" s="15" t="n">
        <v>0</v>
      </c>
      <c r="T5545" s="15" t="n">
        <v>1464000</v>
      </c>
      <c r="U5545" s="15" t="n">
        <v>216100</v>
      </c>
      <c r="V5545">
        <f>IFERROR(VLOOKUP(D5545,Tablas_Equivalencia!$A$3:$B$8,2,FALSE),"Sin dato")</f>
        <v/>
      </c>
      <c r="W5545">
        <f>IFERROR(VLOOKUP(L5545,Tablas_Equivalencia!$D$3:$E$9,2,FALSE),"Sin dato")</f>
        <v/>
      </c>
      <c r="X5545">
        <f>IF(I5545=1,"Varón","Mujer")</f>
        <v/>
      </c>
      <c r="Y5545">
        <f>IFERROR(VLOOKUP(M5545,Tablas_Equivalencia!$G$3:$H$6,2,FALSE),"Sin dato")</f>
        <v/>
      </c>
      <c r="Z5545">
        <f>IF(J5545&lt;=24,"18-24","25-29")</f>
        <v/>
      </c>
      <c r="AA5545">
        <f>IF(M5545&lt;&gt;1,"",IF(P5545=2,1,0))</f>
        <v/>
      </c>
      <c r="AB5545">
        <f>IF(M5545&lt;&gt;1,"",IF(O5545&gt;=2,1,0))</f>
        <v/>
      </c>
      <c r="AC5545">
        <f>IF(M5545&lt;&gt;1,"",IF(OR(Q5545=999,Q5545=""),"",IF(OR(Q5545&lt;35,Q5545&gt;48),1,0)))</f>
        <v/>
      </c>
      <c r="AD5545">
        <f>IF(COUNT(AA5545:AC5545)&lt;3,"",SUM(AA5545:AC5545))</f>
        <v/>
      </c>
      <c r="AE5545">
        <f>IF(L5545&gt;=4,2,IF(L5545&gt;=2,1,0))</f>
        <v/>
      </c>
      <c r="AF5545">
        <f>IF(L5545&gt;=5,1,0)</f>
        <v/>
      </c>
      <c r="AG5545">
        <f>AE5545+AF5545</f>
        <v/>
      </c>
      <c r="AH5545" s="15">
        <f>IF(M5545&lt;&gt;1,"",IF(OR(R5545=-9,R5545=""),"",R5545))</f>
        <v/>
      </c>
      <c r="AI5545">
        <f>IF(M5545&lt;&gt;1,"",IF(OR(Q5545=999,Q5545=""),"",Q5545))</f>
        <v/>
      </c>
    </row>
    <row r="5546">
      <c r="A5546" t="inlineStr">
        <is>
          <t>TQRMNOP130011</t>
        </is>
      </c>
      <c r="B5546" t="n">
        <v>2025</v>
      </c>
      <c r="C5546" t="n">
        <v>1</v>
      </c>
      <c r="D5546" t="n">
        <v>43</v>
      </c>
      <c r="E5546" t="inlineStr">
        <is>
          <t>S</t>
        </is>
      </c>
      <c r="F5546" t="n">
        <v>17</v>
      </c>
      <c r="G5546" t="n">
        <v>925</v>
      </c>
      <c r="H5546" t="n">
        <v>3</v>
      </c>
      <c r="I5546" t="n">
        <v>1</v>
      </c>
      <c r="J5546" t="n">
        <v>28</v>
      </c>
      <c r="K5546" t="n">
        <v>2</v>
      </c>
      <c r="L5546" t="n">
        <v>3</v>
      </c>
      <c r="M5546" t="n">
        <v>1</v>
      </c>
      <c r="N5546" t="n">
        <v>3</v>
      </c>
      <c r="O5546" t="n">
        <v>1</v>
      </c>
      <c r="P5546" t="n">
        <v>2</v>
      </c>
      <c r="Q5546" t="n">
        <v>15</v>
      </c>
      <c r="R5546" s="15" t="n">
        <v>146000</v>
      </c>
      <c r="S5546" s="15" t="n">
        <v>0</v>
      </c>
      <c r="T5546" s="15" t="n">
        <v>146000</v>
      </c>
      <c r="U5546" s="15" t="n">
        <v>208100</v>
      </c>
      <c r="V5546">
        <f>IFERROR(VLOOKUP(D5546,Tablas_Equivalencia!$A$3:$B$8,2,FALSE),"Sin dato")</f>
        <v/>
      </c>
      <c r="W5546">
        <f>IFERROR(VLOOKUP(L5546,Tablas_Equivalencia!$D$3:$E$9,2,FALSE),"Sin dato")</f>
        <v/>
      </c>
      <c r="X5546">
        <f>IF(I5546=1,"Varón","Mujer")</f>
        <v/>
      </c>
      <c r="Y5546">
        <f>IFERROR(VLOOKUP(M5546,Tablas_Equivalencia!$G$3:$H$6,2,FALSE),"Sin dato")</f>
        <v/>
      </c>
      <c r="Z5546">
        <f>IF(J5546&lt;=24,"18-24","25-29")</f>
        <v/>
      </c>
      <c r="AA5546">
        <f>IF(M5546&lt;&gt;1,"",IF(P5546=2,1,0))</f>
        <v/>
      </c>
      <c r="AB5546">
        <f>IF(M5546&lt;&gt;1,"",IF(O5546&gt;=2,1,0))</f>
        <v/>
      </c>
      <c r="AC5546">
        <f>IF(M5546&lt;&gt;1,"",IF(OR(Q5546=999,Q5546=""),"",IF(OR(Q5546&lt;35,Q5546&gt;48),1,0)))</f>
        <v/>
      </c>
      <c r="AD5546">
        <f>IF(COUNT(AA5546:AC5546)&lt;3,"",SUM(AA5546:AC5546))</f>
        <v/>
      </c>
      <c r="AE5546">
        <f>IF(L5546&gt;=4,2,IF(L5546&gt;=2,1,0))</f>
        <v/>
      </c>
      <c r="AF5546">
        <f>IF(L5546&gt;=5,1,0)</f>
        <v/>
      </c>
      <c r="AG5546">
        <f>AE5546+AF5546</f>
        <v/>
      </c>
      <c r="AH5546" s="15">
        <f>IF(M5546&lt;&gt;1,"",IF(OR(R5546=-9,R5546=""),"",R5546))</f>
        <v/>
      </c>
      <c r="AI5546">
        <f>IF(M5546&lt;&gt;1,"",IF(OR(Q5546=999,Q5546=""),"",Q5546))</f>
        <v/>
      </c>
    </row>
    <row r="5547">
      <c r="A5547" t="inlineStr">
        <is>
          <t>TQRMNOP130019</t>
        </is>
      </c>
      <c r="B5547" t="n">
        <v>2025</v>
      </c>
      <c r="C5547" t="n">
        <v>1</v>
      </c>
      <c r="D5547" t="n">
        <v>40</v>
      </c>
      <c r="E5547" t="inlineStr">
        <is>
          <t>S</t>
        </is>
      </c>
      <c r="F5547" t="n">
        <v>7</v>
      </c>
      <c r="G5547" t="n">
        <v>685</v>
      </c>
      <c r="H5547" t="n">
        <v>1</v>
      </c>
      <c r="I5547" t="n">
        <v>2</v>
      </c>
      <c r="J5547" t="n">
        <v>19</v>
      </c>
      <c r="K5547" t="n">
        <v>1</v>
      </c>
      <c r="L5547" t="n">
        <v>3</v>
      </c>
      <c r="M5547" t="n">
        <v>1</v>
      </c>
      <c r="N5547" t="n">
        <v>3</v>
      </c>
      <c r="O5547" t="n">
        <v>1</v>
      </c>
      <c r="P5547" t="n">
        <v>1</v>
      </c>
      <c r="Q5547" t="n">
        <v>34</v>
      </c>
      <c r="R5547" s="15" t="n">
        <v>263000</v>
      </c>
      <c r="S5547" s="15" t="n">
        <v>0</v>
      </c>
      <c r="T5547" s="15" t="n">
        <v>263000</v>
      </c>
      <c r="U5547" s="15" t="n">
        <v>77000</v>
      </c>
      <c r="V5547">
        <f>IFERROR(VLOOKUP(D5547,Tablas_Equivalencia!$A$3:$B$8,2,FALSE),"Sin dato")</f>
        <v/>
      </c>
      <c r="W5547">
        <f>IFERROR(VLOOKUP(L5547,Tablas_Equivalencia!$D$3:$E$9,2,FALSE),"Sin dato")</f>
        <v/>
      </c>
      <c r="X5547">
        <f>IF(I5547=1,"Varón","Mujer")</f>
        <v/>
      </c>
      <c r="Y5547">
        <f>IFERROR(VLOOKUP(M5547,Tablas_Equivalencia!$G$3:$H$6,2,FALSE),"Sin dato")</f>
        <v/>
      </c>
      <c r="Z5547">
        <f>IF(J5547&lt;=24,"18-24","25-29")</f>
        <v/>
      </c>
      <c r="AA5547">
        <f>IF(M5547&lt;&gt;1,"",IF(P5547=2,1,0))</f>
        <v/>
      </c>
      <c r="AB5547">
        <f>IF(M5547&lt;&gt;1,"",IF(O5547&gt;=2,1,0))</f>
        <v/>
      </c>
      <c r="AC5547">
        <f>IF(M5547&lt;&gt;1,"",IF(OR(Q5547=999,Q5547=""),"",IF(OR(Q5547&lt;35,Q5547&gt;48),1,0)))</f>
        <v/>
      </c>
      <c r="AD5547">
        <f>IF(COUNT(AA5547:AC5547)&lt;3,"",SUM(AA5547:AC5547))</f>
        <v/>
      </c>
      <c r="AE5547">
        <f>IF(L5547&gt;=4,2,IF(L5547&gt;=2,1,0))</f>
        <v/>
      </c>
      <c r="AF5547">
        <f>IF(L5547&gt;=5,1,0)</f>
        <v/>
      </c>
      <c r="AG5547">
        <f>AE5547+AF5547</f>
        <v/>
      </c>
      <c r="AH5547" s="15">
        <f>IF(M5547&lt;&gt;1,"",IF(OR(R5547=-9,R5547=""),"",R5547))</f>
        <v/>
      </c>
      <c r="AI5547">
        <f>IF(M5547&lt;&gt;1,"",IF(OR(Q5547=999,Q5547=""),"",Q5547))</f>
        <v/>
      </c>
    </row>
    <row r="5548">
      <c r="A5548" t="inlineStr">
        <is>
          <t>TQRMNOP130025</t>
        </is>
      </c>
      <c r="B5548" t="n">
        <v>2025</v>
      </c>
      <c r="C5548" t="n">
        <v>1</v>
      </c>
      <c r="D5548" t="n">
        <v>43</v>
      </c>
      <c r="E5548" t="inlineStr">
        <is>
          <t>N</t>
        </is>
      </c>
      <c r="F5548" t="n">
        <v>26</v>
      </c>
      <c r="G5548" t="n">
        <v>1637</v>
      </c>
      <c r="H5548" t="n">
        <v>3</v>
      </c>
      <c r="I5548" t="n">
        <v>2</v>
      </c>
      <c r="J5548" t="n">
        <v>28</v>
      </c>
      <c r="K5548" t="n">
        <v>1</v>
      </c>
      <c r="L5548" t="n">
        <v>5</v>
      </c>
      <c r="M5548" t="n">
        <v>1</v>
      </c>
      <c r="N5548" t="n">
        <v>3</v>
      </c>
      <c r="O5548" t="n">
        <v>1</v>
      </c>
      <c r="P5548" t="n">
        <v>1</v>
      </c>
      <c r="Q5548" t="n">
        <v>34</v>
      </c>
      <c r="R5548" s="15" t="n">
        <v>476000</v>
      </c>
      <c r="S5548" s="15" t="n">
        <v>0</v>
      </c>
      <c r="T5548" s="15" t="n">
        <v>476000</v>
      </c>
      <c r="U5548" s="15" t="n">
        <v>241500</v>
      </c>
      <c r="V5548">
        <f>IFERROR(VLOOKUP(D5548,Tablas_Equivalencia!$A$3:$B$8,2,FALSE),"Sin dato")</f>
        <v/>
      </c>
      <c r="W5548">
        <f>IFERROR(VLOOKUP(L5548,Tablas_Equivalencia!$D$3:$E$9,2,FALSE),"Sin dato")</f>
        <v/>
      </c>
      <c r="X5548">
        <f>IF(I5548=1,"Varón","Mujer")</f>
        <v/>
      </c>
      <c r="Y5548">
        <f>IFERROR(VLOOKUP(M5548,Tablas_Equivalencia!$G$3:$H$6,2,FALSE),"Sin dato")</f>
        <v/>
      </c>
      <c r="Z5548">
        <f>IF(J5548&lt;=24,"18-24","25-29")</f>
        <v/>
      </c>
      <c r="AA5548">
        <f>IF(M5548&lt;&gt;1,"",IF(P5548=2,1,0))</f>
        <v/>
      </c>
      <c r="AB5548">
        <f>IF(M5548&lt;&gt;1,"",IF(O5548&gt;=2,1,0))</f>
        <v/>
      </c>
      <c r="AC5548">
        <f>IF(M5548&lt;&gt;1,"",IF(OR(Q5548=999,Q5548=""),"",IF(OR(Q5548&lt;35,Q5548&gt;48),1,0)))</f>
        <v/>
      </c>
      <c r="AD5548">
        <f>IF(COUNT(AA5548:AC5548)&lt;3,"",SUM(AA5548:AC5548))</f>
        <v/>
      </c>
      <c r="AE5548">
        <f>IF(L5548&gt;=4,2,IF(L5548&gt;=2,1,0))</f>
        <v/>
      </c>
      <c r="AF5548">
        <f>IF(L5548&gt;=5,1,0)</f>
        <v/>
      </c>
      <c r="AG5548">
        <f>AE5548+AF5548</f>
        <v/>
      </c>
      <c r="AH5548" s="15">
        <f>IF(M5548&lt;&gt;1,"",IF(OR(R5548=-9,R5548=""),"",R5548))</f>
        <v/>
      </c>
      <c r="AI5548">
        <f>IF(M5548&lt;&gt;1,"",IF(OR(Q5548=999,Q5548=""),"",Q5548))</f>
        <v/>
      </c>
    </row>
    <row r="5549">
      <c r="A5549" t="inlineStr">
        <is>
          <t>TQRMNOP130026</t>
        </is>
      </c>
      <c r="B5549" t="n">
        <v>2025</v>
      </c>
      <c r="C5549" t="n">
        <v>1</v>
      </c>
      <c r="D5549" t="n">
        <v>40</v>
      </c>
      <c r="E5549" t="inlineStr">
        <is>
          <t>N</t>
        </is>
      </c>
      <c r="F5549" t="n">
        <v>9</v>
      </c>
      <c r="G5549" t="n">
        <v>770</v>
      </c>
      <c r="H5549" t="n">
        <v>1</v>
      </c>
      <c r="I5549" t="n">
        <v>1</v>
      </c>
      <c r="J5549" t="n">
        <v>29</v>
      </c>
      <c r="K5549" t="n">
        <v>2</v>
      </c>
      <c r="L5549" t="n">
        <v>3</v>
      </c>
      <c r="M5549" t="n">
        <v>1</v>
      </c>
      <c r="N5549" t="n">
        <v>3</v>
      </c>
      <c r="O5549" t="n">
        <v>2</v>
      </c>
      <c r="P5549" t="n">
        <v>2</v>
      </c>
      <c r="Q5549" t="n">
        <v>21</v>
      </c>
      <c r="R5549" s="15" t="n">
        <v>353000</v>
      </c>
      <c r="S5549" s="15" t="n">
        <v>0</v>
      </c>
      <c r="T5549" s="15" t="n">
        <v>353000</v>
      </c>
      <c r="U5549" s="15" t="n">
        <v>103000</v>
      </c>
      <c r="V5549">
        <f>IFERROR(VLOOKUP(D5549,Tablas_Equivalencia!$A$3:$B$8,2,FALSE),"Sin dato")</f>
        <v/>
      </c>
      <c r="W5549">
        <f>IFERROR(VLOOKUP(L5549,Tablas_Equivalencia!$D$3:$E$9,2,FALSE),"Sin dato")</f>
        <v/>
      </c>
      <c r="X5549">
        <f>IF(I5549=1,"Varón","Mujer")</f>
        <v/>
      </c>
      <c r="Y5549">
        <f>IFERROR(VLOOKUP(M5549,Tablas_Equivalencia!$G$3:$H$6,2,FALSE),"Sin dato")</f>
        <v/>
      </c>
      <c r="Z5549">
        <f>IF(J5549&lt;=24,"18-24","25-29")</f>
        <v/>
      </c>
      <c r="AA5549">
        <f>IF(M5549&lt;&gt;1,"",IF(P5549=2,1,0))</f>
        <v/>
      </c>
      <c r="AB5549">
        <f>IF(M5549&lt;&gt;1,"",IF(O5549&gt;=2,1,0))</f>
        <v/>
      </c>
      <c r="AC5549">
        <f>IF(M5549&lt;&gt;1,"",IF(OR(Q5549=999,Q5549=""),"",IF(OR(Q5549&lt;35,Q5549&gt;48),1,0)))</f>
        <v/>
      </c>
      <c r="AD5549">
        <f>IF(COUNT(AA5549:AC5549)&lt;3,"",SUM(AA5549:AC5549))</f>
        <v/>
      </c>
      <c r="AE5549">
        <f>IF(L5549&gt;=4,2,IF(L5549&gt;=2,1,0))</f>
        <v/>
      </c>
      <c r="AF5549">
        <f>IF(L5549&gt;=5,1,0)</f>
        <v/>
      </c>
      <c r="AG5549">
        <f>AE5549+AF5549</f>
        <v/>
      </c>
      <c r="AH5549" s="15">
        <f>IF(M5549&lt;&gt;1,"",IF(OR(R5549=-9,R5549=""),"",R5549))</f>
        <v/>
      </c>
      <c r="AI5549">
        <f>IF(M5549&lt;&gt;1,"",IF(OR(Q5549=999,Q5549=""),"",Q5549))</f>
        <v/>
      </c>
    </row>
    <row r="5550">
      <c r="A5550" t="inlineStr">
        <is>
          <t>TQRMNOP130031</t>
        </is>
      </c>
      <c r="B5550" t="n">
        <v>2025</v>
      </c>
      <c r="C5550" t="n">
        <v>1</v>
      </c>
      <c r="D5550" t="n">
        <v>41</v>
      </c>
      <c r="E5550" t="inlineStr">
        <is>
          <t>S</t>
        </is>
      </c>
      <c r="F5550" t="n">
        <v>8</v>
      </c>
      <c r="G5550" t="n">
        <v>1634</v>
      </c>
      <c r="H5550" t="n">
        <v>3</v>
      </c>
      <c r="I5550" t="n">
        <v>1</v>
      </c>
      <c r="J5550" t="n">
        <v>28</v>
      </c>
      <c r="K5550" t="n">
        <v>2</v>
      </c>
      <c r="L5550" t="n">
        <v>5</v>
      </c>
      <c r="M5550" t="n">
        <v>1</v>
      </c>
      <c r="N5550" t="n">
        <v>3</v>
      </c>
      <c r="O5550" t="n">
        <v>2</v>
      </c>
      <c r="P5550" t="n">
        <v>2</v>
      </c>
      <c r="Q5550" t="n">
        <v>29</v>
      </c>
      <c r="R5550" s="15" t="n">
        <v>735000</v>
      </c>
      <c r="S5550" s="15" t="n">
        <v>0</v>
      </c>
      <c r="T5550" s="15" t="n">
        <v>735000</v>
      </c>
      <c r="U5550" s="15" t="n">
        <v>319100</v>
      </c>
      <c r="V5550">
        <f>IFERROR(VLOOKUP(D5550,Tablas_Equivalencia!$A$3:$B$8,2,FALSE),"Sin dato")</f>
        <v/>
      </c>
      <c r="W5550">
        <f>IFERROR(VLOOKUP(L5550,Tablas_Equivalencia!$D$3:$E$9,2,FALSE),"Sin dato")</f>
        <v/>
      </c>
      <c r="X5550">
        <f>IF(I5550=1,"Varón","Mujer")</f>
        <v/>
      </c>
      <c r="Y5550">
        <f>IFERROR(VLOOKUP(M5550,Tablas_Equivalencia!$G$3:$H$6,2,FALSE),"Sin dato")</f>
        <v/>
      </c>
      <c r="Z5550">
        <f>IF(J5550&lt;=24,"18-24","25-29")</f>
        <v/>
      </c>
      <c r="AA5550">
        <f>IF(M5550&lt;&gt;1,"",IF(P5550=2,1,0))</f>
        <v/>
      </c>
      <c r="AB5550">
        <f>IF(M5550&lt;&gt;1,"",IF(O5550&gt;=2,1,0))</f>
        <v/>
      </c>
      <c r="AC5550">
        <f>IF(M5550&lt;&gt;1,"",IF(OR(Q5550=999,Q5550=""),"",IF(OR(Q5550&lt;35,Q5550&gt;48),1,0)))</f>
        <v/>
      </c>
      <c r="AD5550">
        <f>IF(COUNT(AA5550:AC5550)&lt;3,"",SUM(AA5550:AC5550))</f>
        <v/>
      </c>
      <c r="AE5550">
        <f>IF(L5550&gt;=4,2,IF(L5550&gt;=2,1,0))</f>
        <v/>
      </c>
      <c r="AF5550">
        <f>IF(L5550&gt;=5,1,0)</f>
        <v/>
      </c>
      <c r="AG5550">
        <f>AE5550+AF5550</f>
        <v/>
      </c>
      <c r="AH5550" s="15">
        <f>IF(M5550&lt;&gt;1,"",IF(OR(R5550=-9,R5550=""),"",R5550))</f>
        <v/>
      </c>
      <c r="AI5550">
        <f>IF(M5550&lt;&gt;1,"",IF(OR(Q5550=999,Q5550=""),"",Q5550))</f>
        <v/>
      </c>
    </row>
    <row r="5551">
      <c r="A5551" t="inlineStr">
        <is>
          <t>TQRMNOP130036</t>
        </is>
      </c>
      <c r="B5551" t="n">
        <v>2025</v>
      </c>
      <c r="C5551" t="n">
        <v>1</v>
      </c>
      <c r="D5551" t="n">
        <v>40</v>
      </c>
      <c r="E5551" t="inlineStr">
        <is>
          <t>N</t>
        </is>
      </c>
      <c r="F5551" t="n">
        <v>23</v>
      </c>
      <c r="G5551" t="n">
        <v>984</v>
      </c>
      <c r="H5551" t="n">
        <v>1</v>
      </c>
      <c r="I5551" t="n">
        <v>1</v>
      </c>
      <c r="J5551" t="n">
        <v>20</v>
      </c>
      <c r="K5551" t="n">
        <v>1</v>
      </c>
      <c r="L5551" t="n">
        <v>5</v>
      </c>
      <c r="M5551" t="n">
        <v>3</v>
      </c>
      <c r="R5551" s="15" t="n">
        <v>0</v>
      </c>
      <c r="S5551" s="15" t="n">
        <v>0</v>
      </c>
      <c r="T5551" s="15" t="n">
        <v>0</v>
      </c>
      <c r="U5551" s="15" t="n">
        <v>65700</v>
      </c>
      <c r="V5551">
        <f>IFERROR(VLOOKUP(D5551,Tablas_Equivalencia!$A$3:$B$8,2,FALSE),"Sin dato")</f>
        <v/>
      </c>
      <c r="W5551">
        <f>IFERROR(VLOOKUP(L5551,Tablas_Equivalencia!$D$3:$E$9,2,FALSE),"Sin dato")</f>
        <v/>
      </c>
      <c r="X5551">
        <f>IF(I5551=1,"Varón","Mujer")</f>
        <v/>
      </c>
      <c r="Y5551">
        <f>IFERROR(VLOOKUP(M5551,Tablas_Equivalencia!$G$3:$H$6,2,FALSE),"Sin dato")</f>
        <v/>
      </c>
      <c r="Z5551">
        <f>IF(J5551&lt;=24,"18-24","25-29")</f>
        <v/>
      </c>
      <c r="AA5551">
        <f>IF(M5551&lt;&gt;1,"",IF(P5551=2,1,0))</f>
        <v/>
      </c>
      <c r="AB5551">
        <f>IF(M5551&lt;&gt;1,"",IF(O5551&gt;=2,1,0))</f>
        <v/>
      </c>
      <c r="AC5551">
        <f>IF(M5551&lt;&gt;1,"",IF(OR(Q5551=999,Q5551=""),"",IF(OR(Q5551&lt;35,Q5551&gt;48),1,0)))</f>
        <v/>
      </c>
      <c r="AD5551">
        <f>IF(COUNT(AA5551:AC5551)&lt;3,"",SUM(AA5551:AC5551))</f>
        <v/>
      </c>
      <c r="AE5551">
        <f>IF(L5551&gt;=4,2,IF(L5551&gt;=2,1,0))</f>
        <v/>
      </c>
      <c r="AF5551">
        <f>IF(L5551&gt;=5,1,0)</f>
        <v/>
      </c>
      <c r="AG5551">
        <f>AE5551+AF5551</f>
        <v/>
      </c>
      <c r="AH5551" s="15">
        <f>IF(M5551&lt;&gt;1,"",IF(OR(R5551=-9,R5551=""),"",R5551))</f>
        <v/>
      </c>
      <c r="AI5551">
        <f>IF(M5551&lt;&gt;1,"",IF(OR(Q5551=999,Q5551=""),"",Q5551))</f>
        <v/>
      </c>
    </row>
    <row r="5552">
      <c r="A5552" t="inlineStr">
        <is>
          <t>TQRMNOP130039</t>
        </is>
      </c>
      <c r="B5552" t="n">
        <v>2025</v>
      </c>
      <c r="C5552" t="n">
        <v>1</v>
      </c>
      <c r="D5552" t="n">
        <v>40</v>
      </c>
      <c r="E5552" t="inlineStr">
        <is>
          <t>N</t>
        </is>
      </c>
      <c r="F5552" t="n">
        <v>23</v>
      </c>
      <c r="G5552" t="n">
        <v>1192</v>
      </c>
      <c r="H5552" t="n">
        <v>3</v>
      </c>
      <c r="I5552" t="n">
        <v>2</v>
      </c>
      <c r="J5552" t="n">
        <v>18</v>
      </c>
      <c r="K5552" t="n">
        <v>1</v>
      </c>
      <c r="L5552" t="n">
        <v>5</v>
      </c>
      <c r="M5552" t="n">
        <v>3</v>
      </c>
      <c r="R5552" s="15" t="n">
        <v>0</v>
      </c>
      <c r="S5552" s="15" t="n">
        <v>0</v>
      </c>
      <c r="T5552" s="15" t="n">
        <v>0</v>
      </c>
      <c r="U5552" s="15" t="n">
        <v>79300</v>
      </c>
      <c r="V5552">
        <f>IFERROR(VLOOKUP(D5552,Tablas_Equivalencia!$A$3:$B$8,2,FALSE),"Sin dato")</f>
        <v/>
      </c>
      <c r="W5552">
        <f>IFERROR(VLOOKUP(L5552,Tablas_Equivalencia!$D$3:$E$9,2,FALSE),"Sin dato")</f>
        <v/>
      </c>
      <c r="X5552">
        <f>IF(I5552=1,"Varón","Mujer")</f>
        <v/>
      </c>
      <c r="Y5552">
        <f>IFERROR(VLOOKUP(M5552,Tablas_Equivalencia!$G$3:$H$6,2,FALSE),"Sin dato")</f>
        <v/>
      </c>
      <c r="Z5552">
        <f>IF(J5552&lt;=24,"18-24","25-29")</f>
        <v/>
      </c>
      <c r="AA5552">
        <f>IF(M5552&lt;&gt;1,"",IF(P5552=2,1,0))</f>
        <v/>
      </c>
      <c r="AB5552">
        <f>IF(M5552&lt;&gt;1,"",IF(O5552&gt;=2,1,0))</f>
        <v/>
      </c>
      <c r="AC5552">
        <f>IF(M5552&lt;&gt;1,"",IF(OR(Q5552=999,Q5552=""),"",IF(OR(Q5552&lt;35,Q5552&gt;48),1,0)))</f>
        <v/>
      </c>
      <c r="AD5552">
        <f>IF(COUNT(AA5552:AC5552)&lt;3,"",SUM(AA5552:AC5552))</f>
        <v/>
      </c>
      <c r="AE5552">
        <f>IF(L5552&gt;=4,2,IF(L5552&gt;=2,1,0))</f>
        <v/>
      </c>
      <c r="AF5552">
        <f>IF(L5552&gt;=5,1,0)</f>
        <v/>
      </c>
      <c r="AG5552">
        <f>AE5552+AF5552</f>
        <v/>
      </c>
      <c r="AH5552" s="15">
        <f>IF(M5552&lt;&gt;1,"",IF(OR(R5552=-9,R5552=""),"",R5552))</f>
        <v/>
      </c>
      <c r="AI5552">
        <f>IF(M5552&lt;&gt;1,"",IF(OR(Q5552=999,Q5552=""),"",Q5552))</f>
        <v/>
      </c>
    </row>
    <row r="5553">
      <c r="A5553" t="inlineStr">
        <is>
          <t>TQRMNOP130048</t>
        </is>
      </c>
      <c r="B5553" t="n">
        <v>2025</v>
      </c>
      <c r="C5553" t="n">
        <v>1</v>
      </c>
      <c r="D5553" t="n">
        <v>1</v>
      </c>
      <c r="E5553" t="inlineStr">
        <is>
          <t>S</t>
        </is>
      </c>
      <c r="F5553" t="n">
        <v>33</v>
      </c>
      <c r="G5553" t="n">
        <v>2033</v>
      </c>
      <c r="H5553" t="n">
        <v>1</v>
      </c>
      <c r="I5553" t="n">
        <v>2</v>
      </c>
      <c r="J5553" t="n">
        <v>23</v>
      </c>
      <c r="K5553" t="n">
        <v>1</v>
      </c>
      <c r="L5553" t="n">
        <v>3</v>
      </c>
      <c r="M5553" t="n">
        <v>1</v>
      </c>
      <c r="N5553" t="n">
        <v>2</v>
      </c>
      <c r="O5553" t="n">
        <v>1</v>
      </c>
      <c r="P5553" t="n">
        <v>1</v>
      </c>
      <c r="Q5553" t="n">
        <v>43</v>
      </c>
      <c r="R5553" s="15" t="n">
        <v>442000</v>
      </c>
      <c r="S5553" s="15" t="n">
        <v>84000</v>
      </c>
      <c r="T5553" s="15" t="n">
        <v>526000</v>
      </c>
      <c r="U5553" s="15" t="n">
        <v>216200</v>
      </c>
      <c r="V5553">
        <f>IFERROR(VLOOKUP(D5553,Tablas_Equivalencia!$A$3:$B$8,2,FALSE),"Sin dato")</f>
        <v/>
      </c>
      <c r="W5553">
        <f>IFERROR(VLOOKUP(L5553,Tablas_Equivalencia!$D$3:$E$9,2,FALSE),"Sin dato")</f>
        <v/>
      </c>
      <c r="X5553">
        <f>IF(I5553=1,"Varón","Mujer")</f>
        <v/>
      </c>
      <c r="Y5553">
        <f>IFERROR(VLOOKUP(M5553,Tablas_Equivalencia!$G$3:$H$6,2,FALSE),"Sin dato")</f>
        <v/>
      </c>
      <c r="Z5553">
        <f>IF(J5553&lt;=24,"18-24","25-29")</f>
        <v/>
      </c>
      <c r="AA5553">
        <f>IF(M5553&lt;&gt;1,"",IF(P5553=2,1,0))</f>
        <v/>
      </c>
      <c r="AB5553">
        <f>IF(M5553&lt;&gt;1,"",IF(O5553&gt;=2,1,0))</f>
        <v/>
      </c>
      <c r="AC5553">
        <f>IF(M5553&lt;&gt;1,"",IF(OR(Q5553=999,Q5553=""),"",IF(OR(Q5553&lt;35,Q5553&gt;48),1,0)))</f>
        <v/>
      </c>
      <c r="AD5553">
        <f>IF(COUNT(AA5553:AC5553)&lt;3,"",SUM(AA5553:AC5553))</f>
        <v/>
      </c>
      <c r="AE5553">
        <f>IF(L5553&gt;=4,2,IF(L5553&gt;=2,1,0))</f>
        <v/>
      </c>
      <c r="AF5553">
        <f>IF(L5553&gt;=5,1,0)</f>
        <v/>
      </c>
      <c r="AG5553">
        <f>AE5553+AF5553</f>
        <v/>
      </c>
      <c r="AH5553" s="15">
        <f>IF(M5553&lt;&gt;1,"",IF(OR(R5553=-9,R5553=""),"",R5553))</f>
        <v/>
      </c>
      <c r="AI5553">
        <f>IF(M5553&lt;&gt;1,"",IF(OR(Q5553=999,Q5553=""),"",Q5553))</f>
        <v/>
      </c>
    </row>
    <row r="5554">
      <c r="A5554" t="inlineStr">
        <is>
          <t>TQRMNOP130058</t>
        </is>
      </c>
      <c r="B5554" t="n">
        <v>2025</v>
      </c>
      <c r="C5554" t="n">
        <v>1</v>
      </c>
      <c r="D5554" t="n">
        <v>43</v>
      </c>
      <c r="E5554" t="inlineStr">
        <is>
          <t>S</t>
        </is>
      </c>
      <c r="F5554" t="n">
        <v>30</v>
      </c>
      <c r="G5554" t="n">
        <v>949</v>
      </c>
      <c r="H5554" t="n">
        <v>1</v>
      </c>
      <c r="I5554" t="n">
        <v>1</v>
      </c>
      <c r="J5554" t="n">
        <v>22</v>
      </c>
      <c r="K5554" t="n">
        <v>2</v>
      </c>
      <c r="L5554" t="n">
        <v>6</v>
      </c>
      <c r="M5554" t="n">
        <v>1</v>
      </c>
      <c r="N5554" t="n">
        <v>2</v>
      </c>
      <c r="O5554" t="n">
        <v>2</v>
      </c>
      <c r="P5554" t="n">
        <v>2</v>
      </c>
      <c r="Q5554" t="n">
        <v>21</v>
      </c>
      <c r="R5554" s="15" t="n">
        <v>509000</v>
      </c>
      <c r="S5554" s="15" t="n">
        <v>0</v>
      </c>
      <c r="T5554" s="15" t="n">
        <v>509000</v>
      </c>
      <c r="U5554" s="15" t="n">
        <v>266100</v>
      </c>
      <c r="V5554">
        <f>IFERROR(VLOOKUP(D5554,Tablas_Equivalencia!$A$3:$B$8,2,FALSE),"Sin dato")</f>
        <v/>
      </c>
      <c r="W5554">
        <f>IFERROR(VLOOKUP(L5554,Tablas_Equivalencia!$D$3:$E$9,2,FALSE),"Sin dato")</f>
        <v/>
      </c>
      <c r="X5554">
        <f>IF(I5554=1,"Varón","Mujer")</f>
        <v/>
      </c>
      <c r="Y5554">
        <f>IFERROR(VLOOKUP(M5554,Tablas_Equivalencia!$G$3:$H$6,2,FALSE),"Sin dato")</f>
        <v/>
      </c>
      <c r="Z5554">
        <f>IF(J5554&lt;=24,"18-24","25-29")</f>
        <v/>
      </c>
      <c r="AA5554">
        <f>IF(M5554&lt;&gt;1,"",IF(P5554=2,1,0))</f>
        <v/>
      </c>
      <c r="AB5554">
        <f>IF(M5554&lt;&gt;1,"",IF(O5554&gt;=2,1,0))</f>
        <v/>
      </c>
      <c r="AC5554">
        <f>IF(M5554&lt;&gt;1,"",IF(OR(Q5554=999,Q5554=""),"",IF(OR(Q5554&lt;35,Q5554&gt;48),1,0)))</f>
        <v/>
      </c>
      <c r="AD5554">
        <f>IF(COUNT(AA5554:AC5554)&lt;3,"",SUM(AA5554:AC5554))</f>
        <v/>
      </c>
      <c r="AE5554">
        <f>IF(L5554&gt;=4,2,IF(L5554&gt;=2,1,0))</f>
        <v/>
      </c>
      <c r="AF5554">
        <f>IF(L5554&gt;=5,1,0)</f>
        <v/>
      </c>
      <c r="AG5554">
        <f>AE5554+AF5554</f>
        <v/>
      </c>
      <c r="AH5554" s="15">
        <f>IF(M5554&lt;&gt;1,"",IF(OR(R5554=-9,R5554=""),"",R5554))</f>
        <v/>
      </c>
      <c r="AI5554">
        <f>IF(M5554&lt;&gt;1,"",IF(OR(Q5554=999,Q5554=""),"",Q5554))</f>
        <v/>
      </c>
    </row>
    <row r="5555">
      <c r="A5555" t="inlineStr">
        <is>
          <t>TQRMNOP130061</t>
        </is>
      </c>
      <c r="B5555" t="n">
        <v>2025</v>
      </c>
      <c r="C5555" t="n">
        <v>1</v>
      </c>
      <c r="D5555" t="n">
        <v>42</v>
      </c>
      <c r="E5555" t="inlineStr">
        <is>
          <t>S</t>
        </is>
      </c>
      <c r="F5555" t="n">
        <v>10</v>
      </c>
      <c r="G5555" t="n">
        <v>431</v>
      </c>
      <c r="H5555" t="n">
        <v>2</v>
      </c>
      <c r="I5555" t="n">
        <v>2</v>
      </c>
      <c r="J5555" t="n">
        <v>29</v>
      </c>
      <c r="K5555" t="n">
        <v>2</v>
      </c>
      <c r="L5555" t="n">
        <v>4</v>
      </c>
      <c r="M5555" t="n">
        <v>1</v>
      </c>
      <c r="N5555" t="n">
        <v>2</v>
      </c>
      <c r="O5555" t="n">
        <v>1</v>
      </c>
      <c r="P5555" t="n">
        <v>1</v>
      </c>
      <c r="Q5555" t="n">
        <v>68</v>
      </c>
      <c r="R5555" s="15" t="n">
        <v>371000</v>
      </c>
      <c r="S5555" s="15" t="n">
        <v>148000</v>
      </c>
      <c r="T5555" s="15" t="n">
        <v>519000</v>
      </c>
      <c r="U5555" s="15" t="n">
        <v>372600</v>
      </c>
      <c r="V5555">
        <f>IFERROR(VLOOKUP(D5555,Tablas_Equivalencia!$A$3:$B$8,2,FALSE),"Sin dato")</f>
        <v/>
      </c>
      <c r="W5555">
        <f>IFERROR(VLOOKUP(L5555,Tablas_Equivalencia!$D$3:$E$9,2,FALSE),"Sin dato")</f>
        <v/>
      </c>
      <c r="X5555">
        <f>IF(I5555=1,"Varón","Mujer")</f>
        <v/>
      </c>
      <c r="Y5555">
        <f>IFERROR(VLOOKUP(M5555,Tablas_Equivalencia!$G$3:$H$6,2,FALSE),"Sin dato")</f>
        <v/>
      </c>
      <c r="Z5555">
        <f>IF(J5555&lt;=24,"18-24","25-29")</f>
        <v/>
      </c>
      <c r="AA5555">
        <f>IF(M5555&lt;&gt;1,"",IF(P5555=2,1,0))</f>
        <v/>
      </c>
      <c r="AB5555">
        <f>IF(M5555&lt;&gt;1,"",IF(O5555&gt;=2,1,0))</f>
        <v/>
      </c>
      <c r="AC5555">
        <f>IF(M5555&lt;&gt;1,"",IF(OR(Q5555=999,Q5555=""),"",IF(OR(Q5555&lt;35,Q5555&gt;48),1,0)))</f>
        <v/>
      </c>
      <c r="AD5555">
        <f>IF(COUNT(AA5555:AC5555)&lt;3,"",SUM(AA5555:AC5555))</f>
        <v/>
      </c>
      <c r="AE5555">
        <f>IF(L5555&gt;=4,2,IF(L5555&gt;=2,1,0))</f>
        <v/>
      </c>
      <c r="AF5555">
        <f>IF(L5555&gt;=5,1,0)</f>
        <v/>
      </c>
      <c r="AG5555">
        <f>AE5555+AF5555</f>
        <v/>
      </c>
      <c r="AH5555" s="15">
        <f>IF(M5555&lt;&gt;1,"",IF(OR(R5555=-9,R5555=""),"",R5555))</f>
        <v/>
      </c>
      <c r="AI5555">
        <f>IF(M5555&lt;&gt;1,"",IF(OR(Q5555=999,Q5555=""),"",Q5555))</f>
        <v/>
      </c>
    </row>
    <row r="5556">
      <c r="A5556" t="inlineStr">
        <is>
          <t>TQRMNOP130064</t>
        </is>
      </c>
      <c r="B5556" t="n">
        <v>2025</v>
      </c>
      <c r="C5556" t="n">
        <v>1</v>
      </c>
      <c r="D5556" t="n">
        <v>41</v>
      </c>
      <c r="E5556" t="inlineStr">
        <is>
          <t>N</t>
        </is>
      </c>
      <c r="F5556" t="n">
        <v>15</v>
      </c>
      <c r="G5556" t="n">
        <v>876</v>
      </c>
      <c r="H5556" t="n">
        <v>2</v>
      </c>
      <c r="I5556" t="n">
        <v>2</v>
      </c>
      <c r="J5556" t="n">
        <v>19</v>
      </c>
      <c r="K5556" t="n">
        <v>2</v>
      </c>
      <c r="L5556" t="n">
        <v>4</v>
      </c>
      <c r="M5556" t="n">
        <v>1</v>
      </c>
      <c r="N5556" t="n">
        <v>3</v>
      </c>
      <c r="O5556" t="n">
        <v>1</v>
      </c>
      <c r="P5556" t="n">
        <v>2</v>
      </c>
      <c r="Q5556" t="n">
        <v>20</v>
      </c>
      <c r="R5556" s="15" t="n">
        <v>303000</v>
      </c>
      <c r="S5556" s="15" t="n">
        <v>0</v>
      </c>
      <c r="T5556" s="15" t="n">
        <v>303000</v>
      </c>
      <c r="U5556" s="15" t="n">
        <v>63200</v>
      </c>
      <c r="V5556">
        <f>IFERROR(VLOOKUP(D5556,Tablas_Equivalencia!$A$3:$B$8,2,FALSE),"Sin dato")</f>
        <v/>
      </c>
      <c r="W5556">
        <f>IFERROR(VLOOKUP(L5556,Tablas_Equivalencia!$D$3:$E$9,2,FALSE),"Sin dato")</f>
        <v/>
      </c>
      <c r="X5556">
        <f>IF(I5556=1,"Varón","Mujer")</f>
        <v/>
      </c>
      <c r="Y5556">
        <f>IFERROR(VLOOKUP(M5556,Tablas_Equivalencia!$G$3:$H$6,2,FALSE),"Sin dato")</f>
        <v/>
      </c>
      <c r="Z5556">
        <f>IF(J5556&lt;=24,"18-24","25-29")</f>
        <v/>
      </c>
      <c r="AA5556">
        <f>IF(M5556&lt;&gt;1,"",IF(P5556=2,1,0))</f>
        <v/>
      </c>
      <c r="AB5556">
        <f>IF(M5556&lt;&gt;1,"",IF(O5556&gt;=2,1,0))</f>
        <v/>
      </c>
      <c r="AC5556">
        <f>IF(M5556&lt;&gt;1,"",IF(OR(Q5556=999,Q5556=""),"",IF(OR(Q5556&lt;35,Q5556&gt;48),1,0)))</f>
        <v/>
      </c>
      <c r="AD5556">
        <f>IF(COUNT(AA5556:AC5556)&lt;3,"",SUM(AA5556:AC5556))</f>
        <v/>
      </c>
      <c r="AE5556">
        <f>IF(L5556&gt;=4,2,IF(L5556&gt;=2,1,0))</f>
        <v/>
      </c>
      <c r="AF5556">
        <f>IF(L5556&gt;=5,1,0)</f>
        <v/>
      </c>
      <c r="AG5556">
        <f>AE5556+AF5556</f>
        <v/>
      </c>
      <c r="AH5556" s="15">
        <f>IF(M5556&lt;&gt;1,"",IF(OR(R5556=-9,R5556=""),"",R5556))</f>
        <v/>
      </c>
      <c r="AI5556">
        <f>IF(M5556&lt;&gt;1,"",IF(OR(Q5556=999,Q5556=""),"",Q5556))</f>
        <v/>
      </c>
    </row>
    <row r="5557">
      <c r="A5557" t="inlineStr">
        <is>
          <t>TQRMNOP130065</t>
        </is>
      </c>
      <c r="B5557" t="n">
        <v>2025</v>
      </c>
      <c r="C5557" t="n">
        <v>1</v>
      </c>
      <c r="D5557" t="n">
        <v>1</v>
      </c>
      <c r="E5557" t="inlineStr">
        <is>
          <t>S</t>
        </is>
      </c>
      <c r="F5557" t="n">
        <v>33</v>
      </c>
      <c r="G5557" t="n">
        <v>839</v>
      </c>
      <c r="H5557" t="n">
        <v>3</v>
      </c>
      <c r="I5557" t="n">
        <v>2</v>
      </c>
      <c r="J5557" t="n">
        <v>26</v>
      </c>
      <c r="K5557" t="n">
        <v>2</v>
      </c>
      <c r="L5557" t="n">
        <v>6</v>
      </c>
      <c r="M5557" t="n">
        <v>1</v>
      </c>
      <c r="N5557" t="n">
        <v>3</v>
      </c>
      <c r="O5557" t="n">
        <v>1</v>
      </c>
      <c r="P5557" t="n">
        <v>1</v>
      </c>
      <c r="Q5557" t="n">
        <v>42</v>
      </c>
      <c r="R5557" s="15" t="n">
        <v>746000</v>
      </c>
      <c r="S5557" s="15" t="n">
        <v>0</v>
      </c>
      <c r="T5557" s="15" t="n">
        <v>746000</v>
      </c>
      <c r="U5557" s="15" t="n">
        <v>63800</v>
      </c>
      <c r="V5557">
        <f>IFERROR(VLOOKUP(D5557,Tablas_Equivalencia!$A$3:$B$8,2,FALSE),"Sin dato")</f>
        <v/>
      </c>
      <c r="W5557">
        <f>IFERROR(VLOOKUP(L5557,Tablas_Equivalencia!$D$3:$E$9,2,FALSE),"Sin dato")</f>
        <v/>
      </c>
      <c r="X5557">
        <f>IF(I5557=1,"Varón","Mujer")</f>
        <v/>
      </c>
      <c r="Y5557">
        <f>IFERROR(VLOOKUP(M5557,Tablas_Equivalencia!$G$3:$H$6,2,FALSE),"Sin dato")</f>
        <v/>
      </c>
      <c r="Z5557">
        <f>IF(J5557&lt;=24,"18-24","25-29")</f>
        <v/>
      </c>
      <c r="AA5557">
        <f>IF(M5557&lt;&gt;1,"",IF(P5557=2,1,0))</f>
        <v/>
      </c>
      <c r="AB5557">
        <f>IF(M5557&lt;&gt;1,"",IF(O5557&gt;=2,1,0))</f>
        <v/>
      </c>
      <c r="AC5557">
        <f>IF(M5557&lt;&gt;1,"",IF(OR(Q5557=999,Q5557=""),"",IF(OR(Q5557&lt;35,Q5557&gt;48),1,0)))</f>
        <v/>
      </c>
      <c r="AD5557">
        <f>IF(COUNT(AA5557:AC5557)&lt;3,"",SUM(AA5557:AC5557))</f>
        <v/>
      </c>
      <c r="AE5557">
        <f>IF(L5557&gt;=4,2,IF(L5557&gt;=2,1,0))</f>
        <v/>
      </c>
      <c r="AF5557">
        <f>IF(L5557&gt;=5,1,0)</f>
        <v/>
      </c>
      <c r="AG5557">
        <f>AE5557+AF5557</f>
        <v/>
      </c>
      <c r="AH5557" s="15">
        <f>IF(M5557&lt;&gt;1,"",IF(OR(R5557=-9,R5557=""),"",R5557))</f>
        <v/>
      </c>
      <c r="AI5557">
        <f>IF(M5557&lt;&gt;1,"",IF(OR(Q5557=999,Q5557=""),"",Q5557))</f>
        <v/>
      </c>
    </row>
    <row r="5558">
      <c r="A5558" t="inlineStr">
        <is>
          <t>TQRMNOP130068</t>
        </is>
      </c>
      <c r="B5558" t="n">
        <v>2025</v>
      </c>
      <c r="C5558" t="n">
        <v>1</v>
      </c>
      <c r="D5558" t="n">
        <v>40</v>
      </c>
      <c r="E5558" t="inlineStr">
        <is>
          <t>S</t>
        </is>
      </c>
      <c r="F5558" t="n">
        <v>7</v>
      </c>
      <c r="G5558" t="n">
        <v>1035</v>
      </c>
      <c r="H5558" t="n">
        <v>3</v>
      </c>
      <c r="I5558" t="n">
        <v>1</v>
      </c>
      <c r="J5558" t="n">
        <v>28</v>
      </c>
      <c r="K5558" t="n">
        <v>1</v>
      </c>
      <c r="L5558" t="n">
        <v>5</v>
      </c>
      <c r="M5558" t="n">
        <v>1</v>
      </c>
      <c r="N5558" t="n">
        <v>1</v>
      </c>
      <c r="O5558" t="n">
        <v>1</v>
      </c>
      <c r="P5558" t="n">
        <v>1</v>
      </c>
      <c r="Q5558" t="n">
        <v>22</v>
      </c>
      <c r="R5558" s="15" t="n">
        <v>613000</v>
      </c>
      <c r="S5558" s="15" t="n">
        <v>0</v>
      </c>
      <c r="T5558" s="15" t="n">
        <v>613000</v>
      </c>
      <c r="U5558" s="15" t="n">
        <v>83000</v>
      </c>
      <c r="V5558">
        <f>IFERROR(VLOOKUP(D5558,Tablas_Equivalencia!$A$3:$B$8,2,FALSE),"Sin dato")</f>
        <v/>
      </c>
      <c r="W5558">
        <f>IFERROR(VLOOKUP(L5558,Tablas_Equivalencia!$D$3:$E$9,2,FALSE),"Sin dato")</f>
        <v/>
      </c>
      <c r="X5558">
        <f>IF(I5558=1,"Varón","Mujer")</f>
        <v/>
      </c>
      <c r="Y5558">
        <f>IFERROR(VLOOKUP(M5558,Tablas_Equivalencia!$G$3:$H$6,2,FALSE),"Sin dato")</f>
        <v/>
      </c>
      <c r="Z5558">
        <f>IF(J5558&lt;=24,"18-24","25-29")</f>
        <v/>
      </c>
      <c r="AA5558">
        <f>IF(M5558&lt;&gt;1,"",IF(P5558=2,1,0))</f>
        <v/>
      </c>
      <c r="AB5558">
        <f>IF(M5558&lt;&gt;1,"",IF(O5558&gt;=2,1,0))</f>
        <v/>
      </c>
      <c r="AC5558">
        <f>IF(M5558&lt;&gt;1,"",IF(OR(Q5558=999,Q5558=""),"",IF(OR(Q5558&lt;35,Q5558&gt;48),1,0)))</f>
        <v/>
      </c>
      <c r="AD5558">
        <f>IF(COUNT(AA5558:AC5558)&lt;3,"",SUM(AA5558:AC5558))</f>
        <v/>
      </c>
      <c r="AE5558">
        <f>IF(L5558&gt;=4,2,IF(L5558&gt;=2,1,0))</f>
        <v/>
      </c>
      <c r="AF5558">
        <f>IF(L5558&gt;=5,1,0)</f>
        <v/>
      </c>
      <c r="AG5558">
        <f>AE5558+AF5558</f>
        <v/>
      </c>
      <c r="AH5558" s="15">
        <f>IF(M5558&lt;&gt;1,"",IF(OR(R5558=-9,R5558=""),"",R5558))</f>
        <v/>
      </c>
      <c r="AI5558">
        <f>IF(M5558&lt;&gt;1,"",IF(OR(Q5558=999,Q5558=""),"",Q5558))</f>
        <v/>
      </c>
    </row>
    <row r="5559">
      <c r="A5559" t="inlineStr">
        <is>
          <t>TQRMNOP130079</t>
        </is>
      </c>
      <c r="B5559" t="n">
        <v>2025</v>
      </c>
      <c r="C5559" t="n">
        <v>1</v>
      </c>
      <c r="D5559" t="n">
        <v>42</v>
      </c>
      <c r="E5559" t="inlineStr">
        <is>
          <t>N</t>
        </is>
      </c>
      <c r="F5559" t="n">
        <v>27</v>
      </c>
      <c r="G5559" t="n">
        <v>1205</v>
      </c>
      <c r="H5559" t="n">
        <v>3</v>
      </c>
      <c r="I5559" t="n">
        <v>2</v>
      </c>
      <c r="J5559" t="n">
        <v>20</v>
      </c>
      <c r="K5559" t="n">
        <v>2</v>
      </c>
      <c r="L5559" t="n">
        <v>3</v>
      </c>
      <c r="M5559" t="n">
        <v>1</v>
      </c>
      <c r="N5559" t="n">
        <v>3</v>
      </c>
      <c r="O5559" t="n">
        <v>1</v>
      </c>
      <c r="P5559" t="n">
        <v>2</v>
      </c>
      <c r="Q5559" t="n">
        <v>12</v>
      </c>
      <c r="R5559" s="15" t="n">
        <v>188000</v>
      </c>
      <c r="S5559" s="15" t="n">
        <v>0</v>
      </c>
      <c r="T5559" s="15" t="n">
        <v>188000</v>
      </c>
      <c r="U5559" s="15" t="n">
        <v>291600</v>
      </c>
      <c r="V5559">
        <f>IFERROR(VLOOKUP(D5559,Tablas_Equivalencia!$A$3:$B$8,2,FALSE),"Sin dato")</f>
        <v/>
      </c>
      <c r="W5559">
        <f>IFERROR(VLOOKUP(L5559,Tablas_Equivalencia!$D$3:$E$9,2,FALSE),"Sin dato")</f>
        <v/>
      </c>
      <c r="X5559">
        <f>IF(I5559=1,"Varón","Mujer")</f>
        <v/>
      </c>
      <c r="Y5559">
        <f>IFERROR(VLOOKUP(M5559,Tablas_Equivalencia!$G$3:$H$6,2,FALSE),"Sin dato")</f>
        <v/>
      </c>
      <c r="Z5559">
        <f>IF(J5559&lt;=24,"18-24","25-29")</f>
        <v/>
      </c>
      <c r="AA5559">
        <f>IF(M5559&lt;&gt;1,"",IF(P5559=2,1,0))</f>
        <v/>
      </c>
      <c r="AB5559">
        <f>IF(M5559&lt;&gt;1,"",IF(O5559&gt;=2,1,0))</f>
        <v/>
      </c>
      <c r="AC5559">
        <f>IF(M5559&lt;&gt;1,"",IF(OR(Q5559=999,Q5559=""),"",IF(OR(Q5559&lt;35,Q5559&gt;48),1,0)))</f>
        <v/>
      </c>
      <c r="AD5559">
        <f>IF(COUNT(AA5559:AC5559)&lt;3,"",SUM(AA5559:AC5559))</f>
        <v/>
      </c>
      <c r="AE5559">
        <f>IF(L5559&gt;=4,2,IF(L5559&gt;=2,1,0))</f>
        <v/>
      </c>
      <c r="AF5559">
        <f>IF(L5559&gt;=5,1,0)</f>
        <v/>
      </c>
      <c r="AG5559">
        <f>AE5559+AF5559</f>
        <v/>
      </c>
      <c r="AH5559" s="15">
        <f>IF(M5559&lt;&gt;1,"",IF(OR(R5559=-9,R5559=""),"",R5559))</f>
        <v/>
      </c>
      <c r="AI5559">
        <f>IF(M5559&lt;&gt;1,"",IF(OR(Q5559=999,Q5559=""),"",Q5559))</f>
        <v/>
      </c>
    </row>
    <row r="5560">
      <c r="A5560" t="inlineStr">
        <is>
          <t>TQRMNOP130081</t>
        </is>
      </c>
      <c r="B5560" t="n">
        <v>2025</v>
      </c>
      <c r="C5560" t="n">
        <v>1</v>
      </c>
      <c r="D5560" t="n">
        <v>1</v>
      </c>
      <c r="E5560" t="inlineStr">
        <is>
          <t>S</t>
        </is>
      </c>
      <c r="F5560" t="n">
        <v>32</v>
      </c>
      <c r="G5560" t="n">
        <v>861</v>
      </c>
      <c r="H5560" t="n">
        <v>2</v>
      </c>
      <c r="I5560" t="n">
        <v>1</v>
      </c>
      <c r="J5560" t="n">
        <v>25</v>
      </c>
      <c r="K5560" t="n">
        <v>2</v>
      </c>
      <c r="L5560" t="n">
        <v>1</v>
      </c>
      <c r="M5560" t="n">
        <v>1</v>
      </c>
      <c r="N5560" t="n">
        <v>2</v>
      </c>
      <c r="O5560" t="n">
        <v>3</v>
      </c>
      <c r="P5560" t="n">
        <v>2</v>
      </c>
      <c r="Q5560" t="n">
        <v>36</v>
      </c>
      <c r="R5560" s="15" t="n">
        <v>148000</v>
      </c>
      <c r="S5560" s="15" t="n">
        <v>0</v>
      </c>
      <c r="T5560" s="15" t="n">
        <v>148000</v>
      </c>
      <c r="U5560" s="15" t="n">
        <v>98700</v>
      </c>
      <c r="V5560">
        <f>IFERROR(VLOOKUP(D5560,Tablas_Equivalencia!$A$3:$B$8,2,FALSE),"Sin dato")</f>
        <v/>
      </c>
      <c r="W5560">
        <f>IFERROR(VLOOKUP(L5560,Tablas_Equivalencia!$D$3:$E$9,2,FALSE),"Sin dato")</f>
        <v/>
      </c>
      <c r="X5560">
        <f>IF(I5560=1,"Varón","Mujer")</f>
        <v/>
      </c>
      <c r="Y5560">
        <f>IFERROR(VLOOKUP(M5560,Tablas_Equivalencia!$G$3:$H$6,2,FALSE),"Sin dato")</f>
        <v/>
      </c>
      <c r="Z5560">
        <f>IF(J5560&lt;=24,"18-24","25-29")</f>
        <v/>
      </c>
      <c r="AA5560">
        <f>IF(M5560&lt;&gt;1,"",IF(P5560=2,1,0))</f>
        <v/>
      </c>
      <c r="AB5560">
        <f>IF(M5560&lt;&gt;1,"",IF(O5560&gt;=2,1,0))</f>
        <v/>
      </c>
      <c r="AC5560">
        <f>IF(M5560&lt;&gt;1,"",IF(OR(Q5560=999,Q5560=""),"",IF(OR(Q5560&lt;35,Q5560&gt;48),1,0)))</f>
        <v/>
      </c>
      <c r="AD5560">
        <f>IF(COUNT(AA5560:AC5560)&lt;3,"",SUM(AA5560:AC5560))</f>
        <v/>
      </c>
      <c r="AE5560">
        <f>IF(L5560&gt;=4,2,IF(L5560&gt;=2,1,0))</f>
        <v/>
      </c>
      <c r="AF5560">
        <f>IF(L5560&gt;=5,1,0)</f>
        <v/>
      </c>
      <c r="AG5560">
        <f>AE5560+AF5560</f>
        <v/>
      </c>
      <c r="AH5560" s="15">
        <f>IF(M5560&lt;&gt;1,"",IF(OR(R5560=-9,R5560=""),"",R5560))</f>
        <v/>
      </c>
      <c r="AI5560">
        <f>IF(M5560&lt;&gt;1,"",IF(OR(Q5560=999,Q5560=""),"",Q5560))</f>
        <v/>
      </c>
    </row>
    <row r="5561">
      <c r="A5561" t="inlineStr">
        <is>
          <t>TQRMNOP130084</t>
        </is>
      </c>
      <c r="B5561" t="n">
        <v>2025</v>
      </c>
      <c r="C5561" t="n">
        <v>1</v>
      </c>
      <c r="D5561" t="n">
        <v>40</v>
      </c>
      <c r="E5561" t="inlineStr">
        <is>
          <t>N</t>
        </is>
      </c>
      <c r="F5561" t="n">
        <v>23</v>
      </c>
      <c r="G5561" t="n">
        <v>1237</v>
      </c>
      <c r="H5561" t="n">
        <v>3</v>
      </c>
      <c r="I5561" t="n">
        <v>1</v>
      </c>
      <c r="J5561" t="n">
        <v>28</v>
      </c>
      <c r="K5561" t="n">
        <v>2</v>
      </c>
      <c r="L5561" t="n">
        <v>3</v>
      </c>
      <c r="M5561" t="n">
        <v>1</v>
      </c>
      <c r="N5561" t="n">
        <v>3</v>
      </c>
      <c r="O5561" t="n">
        <v>2</v>
      </c>
      <c r="P5561" t="n">
        <v>2</v>
      </c>
      <c r="Q5561" t="n">
        <v>16</v>
      </c>
      <c r="R5561" s="15" t="n">
        <v>463000</v>
      </c>
      <c r="S5561" s="15" t="n">
        <v>0</v>
      </c>
      <c r="T5561" s="15" t="n">
        <v>463000</v>
      </c>
      <c r="U5561" s="15" t="n">
        <v>122500</v>
      </c>
      <c r="V5561">
        <f>IFERROR(VLOOKUP(D5561,Tablas_Equivalencia!$A$3:$B$8,2,FALSE),"Sin dato")</f>
        <v/>
      </c>
      <c r="W5561">
        <f>IFERROR(VLOOKUP(L5561,Tablas_Equivalencia!$D$3:$E$9,2,FALSE),"Sin dato")</f>
        <v/>
      </c>
      <c r="X5561">
        <f>IF(I5561=1,"Varón","Mujer")</f>
        <v/>
      </c>
      <c r="Y5561">
        <f>IFERROR(VLOOKUP(M5561,Tablas_Equivalencia!$G$3:$H$6,2,FALSE),"Sin dato")</f>
        <v/>
      </c>
      <c r="Z5561">
        <f>IF(J5561&lt;=24,"18-24","25-29")</f>
        <v/>
      </c>
      <c r="AA5561">
        <f>IF(M5561&lt;&gt;1,"",IF(P5561=2,1,0))</f>
        <v/>
      </c>
      <c r="AB5561">
        <f>IF(M5561&lt;&gt;1,"",IF(O5561&gt;=2,1,0))</f>
        <v/>
      </c>
      <c r="AC5561">
        <f>IF(M5561&lt;&gt;1,"",IF(OR(Q5561=999,Q5561=""),"",IF(OR(Q5561&lt;35,Q5561&gt;48),1,0)))</f>
        <v/>
      </c>
      <c r="AD5561">
        <f>IF(COUNT(AA5561:AC5561)&lt;3,"",SUM(AA5561:AC5561))</f>
        <v/>
      </c>
      <c r="AE5561">
        <f>IF(L5561&gt;=4,2,IF(L5561&gt;=2,1,0))</f>
        <v/>
      </c>
      <c r="AF5561">
        <f>IF(L5561&gt;=5,1,0)</f>
        <v/>
      </c>
      <c r="AG5561">
        <f>AE5561+AF5561</f>
        <v/>
      </c>
      <c r="AH5561" s="15">
        <f>IF(M5561&lt;&gt;1,"",IF(OR(R5561=-9,R5561=""),"",R5561))</f>
        <v/>
      </c>
      <c r="AI5561">
        <f>IF(M5561&lt;&gt;1,"",IF(OR(Q5561=999,Q5561=""),"",Q5561))</f>
        <v/>
      </c>
    </row>
    <row r="5562">
      <c r="A5562" t="inlineStr">
        <is>
          <t>TQRMNOP130087</t>
        </is>
      </c>
      <c r="B5562" t="n">
        <v>2025</v>
      </c>
      <c r="C5562" t="n">
        <v>1</v>
      </c>
      <c r="D5562" t="n">
        <v>1</v>
      </c>
      <c r="E5562" t="inlineStr">
        <is>
          <t>S</t>
        </is>
      </c>
      <c r="F5562" t="n">
        <v>33</v>
      </c>
      <c r="G5562" t="n">
        <v>1315</v>
      </c>
      <c r="H5562" t="n">
        <v>3</v>
      </c>
      <c r="I5562" t="n">
        <v>2</v>
      </c>
      <c r="J5562" t="n">
        <v>27</v>
      </c>
      <c r="K5562" t="n">
        <v>2</v>
      </c>
      <c r="L5562" t="n">
        <v>6</v>
      </c>
      <c r="M5562" t="n">
        <v>1</v>
      </c>
      <c r="N5562" t="n">
        <v>3</v>
      </c>
      <c r="O5562" t="n">
        <v>1</v>
      </c>
      <c r="P5562" t="n">
        <v>1</v>
      </c>
      <c r="Q5562" t="n">
        <v>36</v>
      </c>
      <c r="R5562" s="15" t="n">
        <v>1141000</v>
      </c>
      <c r="S5562" s="15" t="n">
        <v>0</v>
      </c>
      <c r="T5562" s="15" t="n">
        <v>1141000</v>
      </c>
      <c r="U5562" s="15" t="n">
        <v>209300</v>
      </c>
      <c r="V5562">
        <f>IFERROR(VLOOKUP(D5562,Tablas_Equivalencia!$A$3:$B$8,2,FALSE),"Sin dato")</f>
        <v/>
      </c>
      <c r="W5562">
        <f>IFERROR(VLOOKUP(L5562,Tablas_Equivalencia!$D$3:$E$9,2,FALSE),"Sin dato")</f>
        <v/>
      </c>
      <c r="X5562">
        <f>IF(I5562=1,"Varón","Mujer")</f>
        <v/>
      </c>
      <c r="Y5562">
        <f>IFERROR(VLOOKUP(M5562,Tablas_Equivalencia!$G$3:$H$6,2,FALSE),"Sin dato")</f>
        <v/>
      </c>
      <c r="Z5562">
        <f>IF(J5562&lt;=24,"18-24","25-29")</f>
        <v/>
      </c>
      <c r="AA5562">
        <f>IF(M5562&lt;&gt;1,"",IF(P5562=2,1,0))</f>
        <v/>
      </c>
      <c r="AB5562">
        <f>IF(M5562&lt;&gt;1,"",IF(O5562&gt;=2,1,0))</f>
        <v/>
      </c>
      <c r="AC5562">
        <f>IF(M5562&lt;&gt;1,"",IF(OR(Q5562=999,Q5562=""),"",IF(OR(Q5562&lt;35,Q5562&gt;48),1,0)))</f>
        <v/>
      </c>
      <c r="AD5562">
        <f>IF(COUNT(AA5562:AC5562)&lt;3,"",SUM(AA5562:AC5562))</f>
        <v/>
      </c>
      <c r="AE5562">
        <f>IF(L5562&gt;=4,2,IF(L5562&gt;=2,1,0))</f>
        <v/>
      </c>
      <c r="AF5562">
        <f>IF(L5562&gt;=5,1,0)</f>
        <v/>
      </c>
      <c r="AG5562">
        <f>AE5562+AF5562</f>
        <v/>
      </c>
      <c r="AH5562" s="15">
        <f>IF(M5562&lt;&gt;1,"",IF(OR(R5562=-9,R5562=""),"",R5562))</f>
        <v/>
      </c>
      <c r="AI5562">
        <f>IF(M5562&lt;&gt;1,"",IF(OR(Q5562=999,Q5562=""),"",Q5562))</f>
        <v/>
      </c>
    </row>
    <row r="5563">
      <c r="A5563" t="inlineStr">
        <is>
          <t>TQRMNOP130089</t>
        </is>
      </c>
      <c r="B5563" t="n">
        <v>2025</v>
      </c>
      <c r="C5563" t="n">
        <v>1</v>
      </c>
      <c r="D5563" t="n">
        <v>42</v>
      </c>
      <c r="E5563" t="inlineStr">
        <is>
          <t>N</t>
        </is>
      </c>
      <c r="F5563" t="n">
        <v>25</v>
      </c>
      <c r="G5563" t="n">
        <v>1155</v>
      </c>
      <c r="H5563" t="n">
        <v>1</v>
      </c>
      <c r="I5563" t="n">
        <v>2</v>
      </c>
      <c r="J5563" t="n">
        <v>18</v>
      </c>
      <c r="K5563" t="n">
        <v>1</v>
      </c>
      <c r="L5563" t="n">
        <v>5</v>
      </c>
      <c r="M5563" t="n">
        <v>1</v>
      </c>
      <c r="N5563" t="n">
        <v>3</v>
      </c>
      <c r="O5563" t="n">
        <v>2</v>
      </c>
      <c r="P5563" t="n">
        <v>2</v>
      </c>
      <c r="Q5563" t="n">
        <v>14</v>
      </c>
      <c r="R5563" s="15" t="n">
        <v>367000</v>
      </c>
      <c r="S5563" s="15" t="n">
        <v>0</v>
      </c>
      <c r="T5563" s="15" t="n">
        <v>367000</v>
      </c>
      <c r="U5563" s="15" t="n">
        <v>204900</v>
      </c>
      <c r="V5563">
        <f>IFERROR(VLOOKUP(D5563,Tablas_Equivalencia!$A$3:$B$8,2,FALSE),"Sin dato")</f>
        <v/>
      </c>
      <c r="W5563">
        <f>IFERROR(VLOOKUP(L5563,Tablas_Equivalencia!$D$3:$E$9,2,FALSE),"Sin dato")</f>
        <v/>
      </c>
      <c r="X5563">
        <f>IF(I5563=1,"Varón","Mujer")</f>
        <v/>
      </c>
      <c r="Y5563">
        <f>IFERROR(VLOOKUP(M5563,Tablas_Equivalencia!$G$3:$H$6,2,FALSE),"Sin dato")</f>
        <v/>
      </c>
      <c r="Z5563">
        <f>IF(J5563&lt;=24,"18-24","25-29")</f>
        <v/>
      </c>
      <c r="AA5563">
        <f>IF(M5563&lt;&gt;1,"",IF(P5563=2,1,0))</f>
        <v/>
      </c>
      <c r="AB5563">
        <f>IF(M5563&lt;&gt;1,"",IF(O5563&gt;=2,1,0))</f>
        <v/>
      </c>
      <c r="AC5563">
        <f>IF(M5563&lt;&gt;1,"",IF(OR(Q5563=999,Q5563=""),"",IF(OR(Q5563&lt;35,Q5563&gt;48),1,0)))</f>
        <v/>
      </c>
      <c r="AD5563">
        <f>IF(COUNT(AA5563:AC5563)&lt;3,"",SUM(AA5563:AC5563))</f>
        <v/>
      </c>
      <c r="AE5563">
        <f>IF(L5563&gt;=4,2,IF(L5563&gt;=2,1,0))</f>
        <v/>
      </c>
      <c r="AF5563">
        <f>IF(L5563&gt;=5,1,0)</f>
        <v/>
      </c>
      <c r="AG5563">
        <f>AE5563+AF5563</f>
        <v/>
      </c>
      <c r="AH5563" s="15">
        <f>IF(M5563&lt;&gt;1,"",IF(OR(R5563=-9,R5563=""),"",R5563))</f>
        <v/>
      </c>
      <c r="AI5563">
        <f>IF(M5563&lt;&gt;1,"",IF(OR(Q5563=999,Q5563=""),"",Q5563))</f>
        <v/>
      </c>
    </row>
    <row r="5564">
      <c r="A5564" t="inlineStr">
        <is>
          <t>TQRMNOP130095</t>
        </is>
      </c>
      <c r="B5564" t="n">
        <v>2025</v>
      </c>
      <c r="C5564" t="n">
        <v>1</v>
      </c>
      <c r="D5564" t="n">
        <v>42</v>
      </c>
      <c r="E5564" t="inlineStr">
        <is>
          <t>S</t>
        </is>
      </c>
      <c r="F5564" t="n">
        <v>10</v>
      </c>
      <c r="G5564" t="n">
        <v>1793</v>
      </c>
      <c r="H5564" t="n">
        <v>3</v>
      </c>
      <c r="I5564" t="n">
        <v>2</v>
      </c>
      <c r="J5564" t="n">
        <v>20</v>
      </c>
      <c r="K5564" t="n">
        <v>1</v>
      </c>
      <c r="L5564" t="n">
        <v>5</v>
      </c>
      <c r="M5564" t="n">
        <v>2</v>
      </c>
      <c r="R5564" s="15" t="n">
        <v>0</v>
      </c>
      <c r="S5564" s="15" t="n">
        <v>0</v>
      </c>
      <c r="T5564" s="15" t="n">
        <v>0</v>
      </c>
      <c r="U5564" s="15" t="n">
        <v>145800</v>
      </c>
      <c r="V5564">
        <f>IFERROR(VLOOKUP(D5564,Tablas_Equivalencia!$A$3:$B$8,2,FALSE),"Sin dato")</f>
        <v/>
      </c>
      <c r="W5564">
        <f>IFERROR(VLOOKUP(L5564,Tablas_Equivalencia!$D$3:$E$9,2,FALSE),"Sin dato")</f>
        <v/>
      </c>
      <c r="X5564">
        <f>IF(I5564=1,"Varón","Mujer")</f>
        <v/>
      </c>
      <c r="Y5564">
        <f>IFERROR(VLOOKUP(M5564,Tablas_Equivalencia!$G$3:$H$6,2,FALSE),"Sin dato")</f>
        <v/>
      </c>
      <c r="Z5564">
        <f>IF(J5564&lt;=24,"18-24","25-29")</f>
        <v/>
      </c>
      <c r="AA5564">
        <f>IF(M5564&lt;&gt;1,"",IF(P5564=2,1,0))</f>
        <v/>
      </c>
      <c r="AB5564">
        <f>IF(M5564&lt;&gt;1,"",IF(O5564&gt;=2,1,0))</f>
        <v/>
      </c>
      <c r="AC5564">
        <f>IF(M5564&lt;&gt;1,"",IF(OR(Q5564=999,Q5564=""),"",IF(OR(Q5564&lt;35,Q5564&gt;48),1,0)))</f>
        <v/>
      </c>
      <c r="AD5564">
        <f>IF(COUNT(AA5564:AC5564)&lt;3,"",SUM(AA5564:AC5564))</f>
        <v/>
      </c>
      <c r="AE5564">
        <f>IF(L5564&gt;=4,2,IF(L5564&gt;=2,1,0))</f>
        <v/>
      </c>
      <c r="AF5564">
        <f>IF(L5564&gt;=5,1,0)</f>
        <v/>
      </c>
      <c r="AG5564">
        <f>AE5564+AF5564</f>
        <v/>
      </c>
      <c r="AH5564" s="15">
        <f>IF(M5564&lt;&gt;1,"",IF(OR(R5564=-9,R5564=""),"",R5564))</f>
        <v/>
      </c>
      <c r="AI5564">
        <f>IF(M5564&lt;&gt;1,"",IF(OR(Q5564=999,Q5564=""),"",Q5564))</f>
        <v/>
      </c>
    </row>
    <row r="5565">
      <c r="A5565" t="inlineStr">
        <is>
          <t>TQRMNOP130099</t>
        </is>
      </c>
      <c r="B5565" t="n">
        <v>2025</v>
      </c>
      <c r="C5565" t="n">
        <v>1</v>
      </c>
      <c r="D5565" t="n">
        <v>1</v>
      </c>
      <c r="E5565" t="inlineStr">
        <is>
          <t>S</t>
        </is>
      </c>
      <c r="F5565" t="n">
        <v>33</v>
      </c>
      <c r="G5565" t="n">
        <v>1227</v>
      </c>
      <c r="H5565" t="n">
        <v>3</v>
      </c>
      <c r="I5565" t="n">
        <v>2</v>
      </c>
      <c r="J5565" t="n">
        <v>18</v>
      </c>
      <c r="K5565" t="n">
        <v>1</v>
      </c>
      <c r="L5565" t="n">
        <v>5</v>
      </c>
      <c r="M5565" t="n">
        <v>3</v>
      </c>
      <c r="R5565" s="15" t="n">
        <v>0</v>
      </c>
      <c r="S5565" s="15" t="n">
        <v>0</v>
      </c>
      <c r="T5565" s="15" t="n">
        <v>0</v>
      </c>
      <c r="U5565" s="15" t="n">
        <v>102900</v>
      </c>
      <c r="V5565">
        <f>IFERROR(VLOOKUP(D5565,Tablas_Equivalencia!$A$3:$B$8,2,FALSE),"Sin dato")</f>
        <v/>
      </c>
      <c r="W5565">
        <f>IFERROR(VLOOKUP(L5565,Tablas_Equivalencia!$D$3:$E$9,2,FALSE),"Sin dato")</f>
        <v/>
      </c>
      <c r="X5565">
        <f>IF(I5565=1,"Varón","Mujer")</f>
        <v/>
      </c>
      <c r="Y5565">
        <f>IFERROR(VLOOKUP(M5565,Tablas_Equivalencia!$G$3:$H$6,2,FALSE),"Sin dato")</f>
        <v/>
      </c>
      <c r="Z5565">
        <f>IF(J5565&lt;=24,"18-24","25-29")</f>
        <v/>
      </c>
      <c r="AA5565">
        <f>IF(M5565&lt;&gt;1,"",IF(P5565=2,1,0))</f>
        <v/>
      </c>
      <c r="AB5565">
        <f>IF(M5565&lt;&gt;1,"",IF(O5565&gt;=2,1,0))</f>
        <v/>
      </c>
      <c r="AC5565">
        <f>IF(M5565&lt;&gt;1,"",IF(OR(Q5565=999,Q5565=""),"",IF(OR(Q5565&lt;35,Q5565&gt;48),1,0)))</f>
        <v/>
      </c>
      <c r="AD5565">
        <f>IF(COUNT(AA5565:AC5565)&lt;3,"",SUM(AA5565:AC5565))</f>
        <v/>
      </c>
      <c r="AE5565">
        <f>IF(L5565&gt;=4,2,IF(L5565&gt;=2,1,0))</f>
        <v/>
      </c>
      <c r="AF5565">
        <f>IF(L5565&gt;=5,1,0)</f>
        <v/>
      </c>
      <c r="AG5565">
        <f>AE5565+AF5565</f>
        <v/>
      </c>
      <c r="AH5565" s="15">
        <f>IF(M5565&lt;&gt;1,"",IF(OR(R5565=-9,R5565=""),"",R5565))</f>
        <v/>
      </c>
      <c r="AI5565">
        <f>IF(M5565&lt;&gt;1,"",IF(OR(Q5565=999,Q5565=""),"",Q5565))</f>
        <v/>
      </c>
    </row>
    <row r="5566">
      <c r="A5566" t="inlineStr">
        <is>
          <t>TQRMNOP130103</t>
        </is>
      </c>
      <c r="B5566" t="n">
        <v>2025</v>
      </c>
      <c r="C5566" t="n">
        <v>1</v>
      </c>
      <c r="D5566" t="n">
        <v>42</v>
      </c>
      <c r="E5566" t="inlineStr">
        <is>
          <t>N</t>
        </is>
      </c>
      <c r="F5566" t="n">
        <v>25</v>
      </c>
      <c r="G5566" t="n">
        <v>1624</v>
      </c>
      <c r="H5566" t="n">
        <v>1</v>
      </c>
      <c r="I5566" t="n">
        <v>1</v>
      </c>
      <c r="J5566" t="n">
        <v>21</v>
      </c>
      <c r="K5566" t="n">
        <v>2</v>
      </c>
      <c r="L5566" t="n">
        <v>3</v>
      </c>
      <c r="M5566" t="n">
        <v>1</v>
      </c>
      <c r="N5566" t="n">
        <v>2</v>
      </c>
      <c r="O5566" t="n">
        <v>3</v>
      </c>
      <c r="P5566" t="n">
        <v>2</v>
      </c>
      <c r="Q5566" t="n">
        <v>26</v>
      </c>
      <c r="R5566" s="15" t="n">
        <v>439000</v>
      </c>
      <c r="S5566" s="15" t="n">
        <v>29000</v>
      </c>
      <c r="T5566" s="15" t="n">
        <v>468000</v>
      </c>
      <c r="U5566" s="15" t="n">
        <v>170400</v>
      </c>
      <c r="V5566">
        <f>IFERROR(VLOOKUP(D5566,Tablas_Equivalencia!$A$3:$B$8,2,FALSE),"Sin dato")</f>
        <v/>
      </c>
      <c r="W5566">
        <f>IFERROR(VLOOKUP(L5566,Tablas_Equivalencia!$D$3:$E$9,2,FALSE),"Sin dato")</f>
        <v/>
      </c>
      <c r="X5566">
        <f>IF(I5566=1,"Varón","Mujer")</f>
        <v/>
      </c>
      <c r="Y5566">
        <f>IFERROR(VLOOKUP(M5566,Tablas_Equivalencia!$G$3:$H$6,2,FALSE),"Sin dato")</f>
        <v/>
      </c>
      <c r="Z5566">
        <f>IF(J5566&lt;=24,"18-24","25-29")</f>
        <v/>
      </c>
      <c r="AA5566">
        <f>IF(M5566&lt;&gt;1,"",IF(P5566=2,1,0))</f>
        <v/>
      </c>
      <c r="AB5566">
        <f>IF(M5566&lt;&gt;1,"",IF(O5566&gt;=2,1,0))</f>
        <v/>
      </c>
      <c r="AC5566">
        <f>IF(M5566&lt;&gt;1,"",IF(OR(Q5566=999,Q5566=""),"",IF(OR(Q5566&lt;35,Q5566&gt;48),1,0)))</f>
        <v/>
      </c>
      <c r="AD5566">
        <f>IF(COUNT(AA5566:AC5566)&lt;3,"",SUM(AA5566:AC5566))</f>
        <v/>
      </c>
      <c r="AE5566">
        <f>IF(L5566&gt;=4,2,IF(L5566&gt;=2,1,0))</f>
        <v/>
      </c>
      <c r="AF5566">
        <f>IF(L5566&gt;=5,1,0)</f>
        <v/>
      </c>
      <c r="AG5566">
        <f>AE5566+AF5566</f>
        <v/>
      </c>
      <c r="AH5566" s="15">
        <f>IF(M5566&lt;&gt;1,"",IF(OR(R5566=-9,R5566=""),"",R5566))</f>
        <v/>
      </c>
      <c r="AI5566">
        <f>IF(M5566&lt;&gt;1,"",IF(OR(Q5566=999,Q5566=""),"",Q5566))</f>
        <v/>
      </c>
    </row>
    <row r="5567">
      <c r="A5567" t="inlineStr">
        <is>
          <t>TQRMNOP130106</t>
        </is>
      </c>
      <c r="B5567" t="n">
        <v>2025</v>
      </c>
      <c r="C5567" t="n">
        <v>1</v>
      </c>
      <c r="D5567" t="n">
        <v>44</v>
      </c>
      <c r="E5567" t="inlineStr">
        <is>
          <t>N</t>
        </is>
      </c>
      <c r="F5567" t="n">
        <v>2</v>
      </c>
      <c r="G5567" t="n">
        <v>90</v>
      </c>
      <c r="H5567" t="n">
        <v>10</v>
      </c>
      <c r="I5567" t="n">
        <v>1</v>
      </c>
      <c r="J5567" t="n">
        <v>29</v>
      </c>
      <c r="K5567" t="n">
        <v>2</v>
      </c>
      <c r="L5567" t="n">
        <v>6</v>
      </c>
      <c r="M5567" t="n">
        <v>1</v>
      </c>
      <c r="N5567" t="n">
        <v>3</v>
      </c>
      <c r="O5567" t="n">
        <v>1</v>
      </c>
      <c r="P5567" t="n">
        <v>1</v>
      </c>
      <c r="Q5567" t="n">
        <v>43</v>
      </c>
      <c r="R5567" s="15" t="n">
        <v>-9</v>
      </c>
      <c r="S5567" s="15" t="n">
        <v>0</v>
      </c>
      <c r="T5567" s="15" t="n">
        <v>0</v>
      </c>
      <c r="U5567" s="15" t="n">
        <v>396200</v>
      </c>
      <c r="V5567">
        <f>IFERROR(VLOOKUP(D5567,Tablas_Equivalencia!$A$3:$B$8,2,FALSE),"Sin dato")</f>
        <v/>
      </c>
      <c r="W5567">
        <f>IFERROR(VLOOKUP(L5567,Tablas_Equivalencia!$D$3:$E$9,2,FALSE),"Sin dato")</f>
        <v/>
      </c>
      <c r="X5567">
        <f>IF(I5567=1,"Varón","Mujer")</f>
        <v/>
      </c>
      <c r="Y5567">
        <f>IFERROR(VLOOKUP(M5567,Tablas_Equivalencia!$G$3:$H$6,2,FALSE),"Sin dato")</f>
        <v/>
      </c>
      <c r="Z5567">
        <f>IF(J5567&lt;=24,"18-24","25-29")</f>
        <v/>
      </c>
      <c r="AA5567">
        <f>IF(M5567&lt;&gt;1,"",IF(P5567=2,1,0))</f>
        <v/>
      </c>
      <c r="AB5567">
        <f>IF(M5567&lt;&gt;1,"",IF(O5567&gt;=2,1,0))</f>
        <v/>
      </c>
      <c r="AC5567">
        <f>IF(M5567&lt;&gt;1,"",IF(OR(Q5567=999,Q5567=""),"",IF(OR(Q5567&lt;35,Q5567&gt;48),1,0)))</f>
        <v/>
      </c>
      <c r="AD5567">
        <f>IF(COUNT(AA5567:AC5567)&lt;3,"",SUM(AA5567:AC5567))</f>
        <v/>
      </c>
      <c r="AE5567">
        <f>IF(L5567&gt;=4,2,IF(L5567&gt;=2,1,0))</f>
        <v/>
      </c>
      <c r="AF5567">
        <f>IF(L5567&gt;=5,1,0)</f>
        <v/>
      </c>
      <c r="AG5567">
        <f>AE5567+AF5567</f>
        <v/>
      </c>
      <c r="AH5567" s="15">
        <f>IF(M5567&lt;&gt;1,"",IF(OR(R5567=-9,R5567=""),"",R5567))</f>
        <v/>
      </c>
      <c r="AI5567">
        <f>IF(M5567&lt;&gt;1,"",IF(OR(Q5567=999,Q5567=""),"",Q5567))</f>
        <v/>
      </c>
    </row>
    <row r="5568">
      <c r="A5568" t="inlineStr">
        <is>
          <t>TQRMNOP130111</t>
        </is>
      </c>
      <c r="B5568" t="n">
        <v>2025</v>
      </c>
      <c r="C5568" t="n">
        <v>1</v>
      </c>
      <c r="D5568" t="n">
        <v>44</v>
      </c>
      <c r="E5568" t="inlineStr">
        <is>
          <t>N</t>
        </is>
      </c>
      <c r="F5568" t="n">
        <v>14</v>
      </c>
      <c r="G5568" t="n">
        <v>410</v>
      </c>
      <c r="H5568" t="n">
        <v>2</v>
      </c>
      <c r="I5568" t="n">
        <v>1</v>
      </c>
      <c r="J5568" t="n">
        <v>23</v>
      </c>
      <c r="K5568" t="n">
        <v>2</v>
      </c>
      <c r="L5568" t="n">
        <v>6</v>
      </c>
      <c r="M5568" t="n">
        <v>1</v>
      </c>
      <c r="N5568" t="n">
        <v>3</v>
      </c>
      <c r="O5568" t="n">
        <v>1</v>
      </c>
      <c r="P5568" t="n">
        <v>1</v>
      </c>
      <c r="Q5568" t="n">
        <v>58</v>
      </c>
      <c r="R5568" s="15" t="n">
        <v>994000</v>
      </c>
      <c r="S5568" s="15" t="n">
        <v>0</v>
      </c>
      <c r="T5568" s="15" t="n">
        <v>994000</v>
      </c>
      <c r="U5568" s="15" t="n">
        <v>79300</v>
      </c>
      <c r="V5568">
        <f>IFERROR(VLOOKUP(D5568,Tablas_Equivalencia!$A$3:$B$8,2,FALSE),"Sin dato")</f>
        <v/>
      </c>
      <c r="W5568">
        <f>IFERROR(VLOOKUP(L5568,Tablas_Equivalencia!$D$3:$E$9,2,FALSE),"Sin dato")</f>
        <v/>
      </c>
      <c r="X5568">
        <f>IF(I5568=1,"Varón","Mujer")</f>
        <v/>
      </c>
      <c r="Y5568">
        <f>IFERROR(VLOOKUP(M5568,Tablas_Equivalencia!$G$3:$H$6,2,FALSE),"Sin dato")</f>
        <v/>
      </c>
      <c r="Z5568">
        <f>IF(J5568&lt;=24,"18-24","25-29")</f>
        <v/>
      </c>
      <c r="AA5568">
        <f>IF(M5568&lt;&gt;1,"",IF(P5568=2,1,0))</f>
        <v/>
      </c>
      <c r="AB5568">
        <f>IF(M5568&lt;&gt;1,"",IF(O5568&gt;=2,1,0))</f>
        <v/>
      </c>
      <c r="AC5568">
        <f>IF(M5568&lt;&gt;1,"",IF(OR(Q5568=999,Q5568=""),"",IF(OR(Q5568&lt;35,Q5568&gt;48),1,0)))</f>
        <v/>
      </c>
      <c r="AD5568">
        <f>IF(COUNT(AA5568:AC5568)&lt;3,"",SUM(AA5568:AC5568))</f>
        <v/>
      </c>
      <c r="AE5568">
        <f>IF(L5568&gt;=4,2,IF(L5568&gt;=2,1,0))</f>
        <v/>
      </c>
      <c r="AF5568">
        <f>IF(L5568&gt;=5,1,0)</f>
        <v/>
      </c>
      <c r="AG5568">
        <f>AE5568+AF5568</f>
        <v/>
      </c>
      <c r="AH5568" s="15">
        <f>IF(M5568&lt;&gt;1,"",IF(OR(R5568=-9,R5568=""),"",R5568))</f>
        <v/>
      </c>
      <c r="AI5568">
        <f>IF(M5568&lt;&gt;1,"",IF(OR(Q5568=999,Q5568=""),"",Q5568))</f>
        <v/>
      </c>
    </row>
    <row r="5569">
      <c r="A5569" t="inlineStr">
        <is>
          <t>TQRMNOP130118</t>
        </is>
      </c>
      <c r="B5569" t="n">
        <v>2025</v>
      </c>
      <c r="C5569" t="n">
        <v>1</v>
      </c>
      <c r="D5569" t="n">
        <v>1</v>
      </c>
      <c r="E5569" t="inlineStr">
        <is>
          <t>S</t>
        </is>
      </c>
      <c r="F5569" t="n">
        <v>33</v>
      </c>
      <c r="G5569" t="n">
        <v>1704</v>
      </c>
      <c r="H5569" t="n">
        <v>2</v>
      </c>
      <c r="I5569" t="n">
        <v>2</v>
      </c>
      <c r="J5569" t="n">
        <v>23</v>
      </c>
      <c r="K5569" t="n">
        <v>1</v>
      </c>
      <c r="L5569" t="n">
        <v>3</v>
      </c>
      <c r="M5569" t="n">
        <v>3</v>
      </c>
      <c r="R5569" s="15" t="n">
        <v>0</v>
      </c>
      <c r="S5569" s="15" t="n">
        <v>0</v>
      </c>
      <c r="T5569" s="15" t="n">
        <v>0</v>
      </c>
      <c r="U5569" s="15" t="n">
        <v>260600</v>
      </c>
      <c r="V5569">
        <f>IFERROR(VLOOKUP(D5569,Tablas_Equivalencia!$A$3:$B$8,2,FALSE),"Sin dato")</f>
        <v/>
      </c>
      <c r="W5569">
        <f>IFERROR(VLOOKUP(L5569,Tablas_Equivalencia!$D$3:$E$9,2,FALSE),"Sin dato")</f>
        <v/>
      </c>
      <c r="X5569">
        <f>IF(I5569=1,"Varón","Mujer")</f>
        <v/>
      </c>
      <c r="Y5569">
        <f>IFERROR(VLOOKUP(M5569,Tablas_Equivalencia!$G$3:$H$6,2,FALSE),"Sin dato")</f>
        <v/>
      </c>
      <c r="Z5569">
        <f>IF(J5569&lt;=24,"18-24","25-29")</f>
        <v/>
      </c>
      <c r="AA5569">
        <f>IF(M5569&lt;&gt;1,"",IF(P5569=2,1,0))</f>
        <v/>
      </c>
      <c r="AB5569">
        <f>IF(M5569&lt;&gt;1,"",IF(O5569&gt;=2,1,0))</f>
        <v/>
      </c>
      <c r="AC5569">
        <f>IF(M5569&lt;&gt;1,"",IF(OR(Q5569=999,Q5569=""),"",IF(OR(Q5569&lt;35,Q5569&gt;48),1,0)))</f>
        <v/>
      </c>
      <c r="AD5569">
        <f>IF(COUNT(AA5569:AC5569)&lt;3,"",SUM(AA5569:AC5569))</f>
        <v/>
      </c>
      <c r="AE5569">
        <f>IF(L5569&gt;=4,2,IF(L5569&gt;=2,1,0))</f>
        <v/>
      </c>
      <c r="AF5569">
        <f>IF(L5569&gt;=5,1,0)</f>
        <v/>
      </c>
      <c r="AG5569">
        <f>AE5569+AF5569</f>
        <v/>
      </c>
      <c r="AH5569" s="15">
        <f>IF(M5569&lt;&gt;1,"",IF(OR(R5569=-9,R5569=""),"",R5569))</f>
        <v/>
      </c>
      <c r="AI5569">
        <f>IF(M5569&lt;&gt;1,"",IF(OR(Q5569=999,Q5569=""),"",Q5569))</f>
        <v/>
      </c>
    </row>
    <row r="5570">
      <c r="A5570" t="inlineStr">
        <is>
          <t>TQRMNOP130119</t>
        </is>
      </c>
      <c r="B5570" t="n">
        <v>2025</v>
      </c>
      <c r="C5570" t="n">
        <v>1</v>
      </c>
      <c r="D5570" t="n">
        <v>40</v>
      </c>
      <c r="E5570" t="inlineStr">
        <is>
          <t>S</t>
        </is>
      </c>
      <c r="F5570" t="n">
        <v>7</v>
      </c>
      <c r="G5570" t="n">
        <v>1089</v>
      </c>
      <c r="H5570" t="n">
        <v>1</v>
      </c>
      <c r="I5570" t="n">
        <v>2</v>
      </c>
      <c r="J5570" t="n">
        <v>29</v>
      </c>
      <c r="K5570" t="n">
        <v>2</v>
      </c>
      <c r="L5570" t="n">
        <v>4</v>
      </c>
      <c r="M5570" t="n">
        <v>1</v>
      </c>
      <c r="N5570" t="n">
        <v>2</v>
      </c>
      <c r="O5570" t="n">
        <v>2</v>
      </c>
      <c r="P5570" t="n">
        <v>2</v>
      </c>
      <c r="Q5570" t="n">
        <v>26</v>
      </c>
      <c r="R5570" s="15" t="n">
        <v>240000</v>
      </c>
      <c r="S5570" s="15" t="n">
        <v>170000</v>
      </c>
      <c r="T5570" s="15" t="n">
        <v>410000</v>
      </c>
      <c r="U5570" s="15" t="n">
        <v>74600</v>
      </c>
      <c r="V5570">
        <f>IFERROR(VLOOKUP(D5570,Tablas_Equivalencia!$A$3:$B$8,2,FALSE),"Sin dato")</f>
        <v/>
      </c>
      <c r="W5570">
        <f>IFERROR(VLOOKUP(L5570,Tablas_Equivalencia!$D$3:$E$9,2,FALSE),"Sin dato")</f>
        <v/>
      </c>
      <c r="X5570">
        <f>IF(I5570=1,"Varón","Mujer")</f>
        <v/>
      </c>
      <c r="Y5570">
        <f>IFERROR(VLOOKUP(M5570,Tablas_Equivalencia!$G$3:$H$6,2,FALSE),"Sin dato")</f>
        <v/>
      </c>
      <c r="Z5570">
        <f>IF(J5570&lt;=24,"18-24","25-29")</f>
        <v/>
      </c>
      <c r="AA5570">
        <f>IF(M5570&lt;&gt;1,"",IF(P5570=2,1,0))</f>
        <v/>
      </c>
      <c r="AB5570">
        <f>IF(M5570&lt;&gt;1,"",IF(O5570&gt;=2,1,0))</f>
        <v/>
      </c>
      <c r="AC5570">
        <f>IF(M5570&lt;&gt;1,"",IF(OR(Q5570=999,Q5570=""),"",IF(OR(Q5570&lt;35,Q5570&gt;48),1,0)))</f>
        <v/>
      </c>
      <c r="AD5570">
        <f>IF(COUNT(AA5570:AC5570)&lt;3,"",SUM(AA5570:AC5570))</f>
        <v/>
      </c>
      <c r="AE5570">
        <f>IF(L5570&gt;=4,2,IF(L5570&gt;=2,1,0))</f>
        <v/>
      </c>
      <c r="AF5570">
        <f>IF(L5570&gt;=5,1,0)</f>
        <v/>
      </c>
      <c r="AG5570">
        <f>AE5570+AF5570</f>
        <v/>
      </c>
      <c r="AH5570" s="15">
        <f>IF(M5570&lt;&gt;1,"",IF(OR(R5570=-9,R5570=""),"",R5570))</f>
        <v/>
      </c>
      <c r="AI5570">
        <f>IF(M5570&lt;&gt;1,"",IF(OR(Q5570=999,Q5570=""),"",Q5570))</f>
        <v/>
      </c>
    </row>
    <row r="5571">
      <c r="A5571" t="inlineStr">
        <is>
          <t>TQRMNOP130123</t>
        </is>
      </c>
      <c r="B5571" t="n">
        <v>2025</v>
      </c>
      <c r="C5571" t="n">
        <v>1</v>
      </c>
      <c r="D5571" t="n">
        <v>1</v>
      </c>
      <c r="E5571" t="inlineStr">
        <is>
          <t>S</t>
        </is>
      </c>
      <c r="F5571" t="n">
        <v>32</v>
      </c>
      <c r="G5571" t="n">
        <v>1840</v>
      </c>
      <c r="H5571" t="n">
        <v>1</v>
      </c>
      <c r="I5571" t="n">
        <v>2</v>
      </c>
      <c r="J5571" t="n">
        <v>21</v>
      </c>
      <c r="K5571" t="n">
        <v>2</v>
      </c>
      <c r="L5571" t="n">
        <v>4</v>
      </c>
      <c r="M5571" t="n">
        <v>2</v>
      </c>
      <c r="R5571" s="15" t="n">
        <v>0</v>
      </c>
      <c r="S5571" s="15" t="n">
        <v>0</v>
      </c>
      <c r="T5571" s="15" t="n">
        <v>0</v>
      </c>
      <c r="U5571" s="15" t="n">
        <v>115000</v>
      </c>
      <c r="V5571">
        <f>IFERROR(VLOOKUP(D5571,Tablas_Equivalencia!$A$3:$B$8,2,FALSE),"Sin dato")</f>
        <v/>
      </c>
      <c r="W5571">
        <f>IFERROR(VLOOKUP(L5571,Tablas_Equivalencia!$D$3:$E$9,2,FALSE),"Sin dato")</f>
        <v/>
      </c>
      <c r="X5571">
        <f>IF(I5571=1,"Varón","Mujer")</f>
        <v/>
      </c>
      <c r="Y5571">
        <f>IFERROR(VLOOKUP(M5571,Tablas_Equivalencia!$G$3:$H$6,2,FALSE),"Sin dato")</f>
        <v/>
      </c>
      <c r="Z5571">
        <f>IF(J5571&lt;=24,"18-24","25-29")</f>
        <v/>
      </c>
      <c r="AA5571">
        <f>IF(M5571&lt;&gt;1,"",IF(P5571=2,1,0))</f>
        <v/>
      </c>
      <c r="AB5571">
        <f>IF(M5571&lt;&gt;1,"",IF(O5571&gt;=2,1,0))</f>
        <v/>
      </c>
      <c r="AC5571">
        <f>IF(M5571&lt;&gt;1,"",IF(OR(Q5571=999,Q5571=""),"",IF(OR(Q5571&lt;35,Q5571&gt;48),1,0)))</f>
        <v/>
      </c>
      <c r="AD5571">
        <f>IF(COUNT(AA5571:AC5571)&lt;3,"",SUM(AA5571:AC5571))</f>
        <v/>
      </c>
      <c r="AE5571">
        <f>IF(L5571&gt;=4,2,IF(L5571&gt;=2,1,0))</f>
        <v/>
      </c>
      <c r="AF5571">
        <f>IF(L5571&gt;=5,1,0)</f>
        <v/>
      </c>
      <c r="AG5571">
        <f>AE5571+AF5571</f>
        <v/>
      </c>
      <c r="AH5571" s="15">
        <f>IF(M5571&lt;&gt;1,"",IF(OR(R5571=-9,R5571=""),"",R5571))</f>
        <v/>
      </c>
      <c r="AI5571">
        <f>IF(M5571&lt;&gt;1,"",IF(OR(Q5571=999,Q5571=""),"",Q5571))</f>
        <v/>
      </c>
    </row>
    <row r="5572">
      <c r="A5572" t="inlineStr">
        <is>
          <t>TQRMNOP130131</t>
        </is>
      </c>
      <c r="B5572" t="n">
        <v>2025</v>
      </c>
      <c r="C5572" t="n">
        <v>1</v>
      </c>
      <c r="D5572" t="n">
        <v>44</v>
      </c>
      <c r="E5572" t="inlineStr">
        <is>
          <t>N</t>
        </is>
      </c>
      <c r="F5572" t="n">
        <v>5</v>
      </c>
      <c r="G5572" t="n">
        <v>1205</v>
      </c>
      <c r="H5572" t="n">
        <v>3</v>
      </c>
      <c r="I5572" t="n">
        <v>2</v>
      </c>
      <c r="J5572" t="n">
        <v>23</v>
      </c>
      <c r="K5572" t="n">
        <v>2</v>
      </c>
      <c r="L5572" t="n">
        <v>3</v>
      </c>
      <c r="M5572" t="n">
        <v>1</v>
      </c>
      <c r="N5572" t="n">
        <v>3</v>
      </c>
      <c r="O5572" t="n">
        <v>1</v>
      </c>
      <c r="P5572" t="n">
        <v>1</v>
      </c>
      <c r="Q5572" t="n">
        <v>59</v>
      </c>
      <c r="R5572" s="15" t="n">
        <v>527000</v>
      </c>
      <c r="S5572" s="15" t="n">
        <v>0</v>
      </c>
      <c r="T5572" s="15" t="n">
        <v>527000</v>
      </c>
      <c r="U5572" s="15" t="n">
        <v>169800</v>
      </c>
      <c r="V5572">
        <f>IFERROR(VLOOKUP(D5572,Tablas_Equivalencia!$A$3:$B$8,2,FALSE),"Sin dato")</f>
        <v/>
      </c>
      <c r="W5572">
        <f>IFERROR(VLOOKUP(L5572,Tablas_Equivalencia!$D$3:$E$9,2,FALSE),"Sin dato")</f>
        <v/>
      </c>
      <c r="X5572">
        <f>IF(I5572=1,"Varón","Mujer")</f>
        <v/>
      </c>
      <c r="Y5572">
        <f>IFERROR(VLOOKUP(M5572,Tablas_Equivalencia!$G$3:$H$6,2,FALSE),"Sin dato")</f>
        <v/>
      </c>
      <c r="Z5572">
        <f>IF(J5572&lt;=24,"18-24","25-29")</f>
        <v/>
      </c>
      <c r="AA5572">
        <f>IF(M5572&lt;&gt;1,"",IF(P5572=2,1,0))</f>
        <v/>
      </c>
      <c r="AB5572">
        <f>IF(M5572&lt;&gt;1,"",IF(O5572&gt;=2,1,0))</f>
        <v/>
      </c>
      <c r="AC5572">
        <f>IF(M5572&lt;&gt;1,"",IF(OR(Q5572=999,Q5572=""),"",IF(OR(Q5572&lt;35,Q5572&gt;48),1,0)))</f>
        <v/>
      </c>
      <c r="AD5572">
        <f>IF(COUNT(AA5572:AC5572)&lt;3,"",SUM(AA5572:AC5572))</f>
        <v/>
      </c>
      <c r="AE5572">
        <f>IF(L5572&gt;=4,2,IF(L5572&gt;=2,1,0))</f>
        <v/>
      </c>
      <c r="AF5572">
        <f>IF(L5572&gt;=5,1,0)</f>
        <v/>
      </c>
      <c r="AG5572">
        <f>AE5572+AF5572</f>
        <v/>
      </c>
      <c r="AH5572" s="15">
        <f>IF(M5572&lt;&gt;1,"",IF(OR(R5572=-9,R5572=""),"",R5572))</f>
        <v/>
      </c>
      <c r="AI5572">
        <f>IF(M5572&lt;&gt;1,"",IF(OR(Q5572=999,Q5572=""),"",Q5572))</f>
        <v/>
      </c>
    </row>
    <row r="5573">
      <c r="A5573" t="inlineStr">
        <is>
          <t>TQRMNOP130134</t>
        </is>
      </c>
      <c r="B5573" t="n">
        <v>2025</v>
      </c>
      <c r="C5573" t="n">
        <v>1</v>
      </c>
      <c r="D5573" t="n">
        <v>41</v>
      </c>
      <c r="E5573" t="inlineStr">
        <is>
          <t>N</t>
        </is>
      </c>
      <c r="F5573" t="n">
        <v>15</v>
      </c>
      <c r="G5573" t="n">
        <v>1472</v>
      </c>
      <c r="H5573" t="n">
        <v>3</v>
      </c>
      <c r="I5573" t="n">
        <v>1</v>
      </c>
      <c r="J5573" t="n">
        <v>25</v>
      </c>
      <c r="K5573" t="n">
        <v>1</v>
      </c>
      <c r="L5573" t="n">
        <v>5</v>
      </c>
      <c r="M5573" t="n">
        <v>1</v>
      </c>
      <c r="N5573" t="n">
        <v>3</v>
      </c>
      <c r="O5573" t="n">
        <v>1</v>
      </c>
      <c r="P5573" t="n">
        <v>1</v>
      </c>
      <c r="Q5573" t="n">
        <v>23</v>
      </c>
      <c r="R5573" s="15" t="n">
        <v>211000</v>
      </c>
      <c r="S5573" s="15" t="n">
        <v>0</v>
      </c>
      <c r="T5573" s="15" t="n">
        <v>211000</v>
      </c>
      <c r="U5573" s="15" t="n">
        <v>281900</v>
      </c>
      <c r="V5573">
        <f>IFERROR(VLOOKUP(D5573,Tablas_Equivalencia!$A$3:$B$8,2,FALSE),"Sin dato")</f>
        <v/>
      </c>
      <c r="W5573">
        <f>IFERROR(VLOOKUP(L5573,Tablas_Equivalencia!$D$3:$E$9,2,FALSE),"Sin dato")</f>
        <v/>
      </c>
      <c r="X5573">
        <f>IF(I5573=1,"Varón","Mujer")</f>
        <v/>
      </c>
      <c r="Y5573">
        <f>IFERROR(VLOOKUP(M5573,Tablas_Equivalencia!$G$3:$H$6,2,FALSE),"Sin dato")</f>
        <v/>
      </c>
      <c r="Z5573">
        <f>IF(J5573&lt;=24,"18-24","25-29")</f>
        <v/>
      </c>
      <c r="AA5573">
        <f>IF(M5573&lt;&gt;1,"",IF(P5573=2,1,0))</f>
        <v/>
      </c>
      <c r="AB5573">
        <f>IF(M5573&lt;&gt;1,"",IF(O5573&gt;=2,1,0))</f>
        <v/>
      </c>
      <c r="AC5573">
        <f>IF(M5573&lt;&gt;1,"",IF(OR(Q5573=999,Q5573=""),"",IF(OR(Q5573&lt;35,Q5573&gt;48),1,0)))</f>
        <v/>
      </c>
      <c r="AD5573">
        <f>IF(COUNT(AA5573:AC5573)&lt;3,"",SUM(AA5573:AC5573))</f>
        <v/>
      </c>
      <c r="AE5573">
        <f>IF(L5573&gt;=4,2,IF(L5573&gt;=2,1,0))</f>
        <v/>
      </c>
      <c r="AF5573">
        <f>IF(L5573&gt;=5,1,0)</f>
        <v/>
      </c>
      <c r="AG5573">
        <f>AE5573+AF5573</f>
        <v/>
      </c>
      <c r="AH5573" s="15">
        <f>IF(M5573&lt;&gt;1,"",IF(OR(R5573=-9,R5573=""),"",R5573))</f>
        <v/>
      </c>
      <c r="AI5573">
        <f>IF(M5573&lt;&gt;1,"",IF(OR(Q5573=999,Q5573=""),"",Q5573))</f>
        <v/>
      </c>
    </row>
    <row r="5574">
      <c r="A5574" t="inlineStr">
        <is>
          <t>TQRMNOP130138</t>
        </is>
      </c>
      <c r="B5574" t="n">
        <v>2025</v>
      </c>
      <c r="C5574" t="n">
        <v>1</v>
      </c>
      <c r="D5574" t="n">
        <v>43</v>
      </c>
      <c r="E5574" t="inlineStr">
        <is>
          <t>N</t>
        </is>
      </c>
      <c r="F5574" t="n">
        <v>29</v>
      </c>
      <c r="G5574" t="n">
        <v>1239</v>
      </c>
      <c r="H5574" t="n">
        <v>1</v>
      </c>
      <c r="I5574" t="n">
        <v>2</v>
      </c>
      <c r="J5574" t="n">
        <v>20</v>
      </c>
      <c r="K5574" t="n">
        <v>2</v>
      </c>
      <c r="L5574" t="n">
        <v>4</v>
      </c>
      <c r="M5574" t="n">
        <v>1</v>
      </c>
      <c r="N5574" t="n">
        <v>4</v>
      </c>
      <c r="O5574" t="n">
        <v>2</v>
      </c>
      <c r="P5574" t="n">
        <v>2</v>
      </c>
      <c r="Q5574" t="n">
        <v>38</v>
      </c>
      <c r="R5574" s="15" t="n">
        <v>221000</v>
      </c>
      <c r="S5574" s="15" t="n">
        <v>0</v>
      </c>
      <c r="T5574" s="15" t="n">
        <v>221000</v>
      </c>
      <c r="U5574" s="15" t="n">
        <v>152300</v>
      </c>
      <c r="V5574">
        <f>IFERROR(VLOOKUP(D5574,Tablas_Equivalencia!$A$3:$B$8,2,FALSE),"Sin dato")</f>
        <v/>
      </c>
      <c r="W5574">
        <f>IFERROR(VLOOKUP(L5574,Tablas_Equivalencia!$D$3:$E$9,2,FALSE),"Sin dato")</f>
        <v/>
      </c>
      <c r="X5574">
        <f>IF(I5574=1,"Varón","Mujer")</f>
        <v/>
      </c>
      <c r="Y5574">
        <f>IFERROR(VLOOKUP(M5574,Tablas_Equivalencia!$G$3:$H$6,2,FALSE),"Sin dato")</f>
        <v/>
      </c>
      <c r="Z5574">
        <f>IF(J5574&lt;=24,"18-24","25-29")</f>
        <v/>
      </c>
      <c r="AA5574">
        <f>IF(M5574&lt;&gt;1,"",IF(P5574=2,1,0))</f>
        <v/>
      </c>
      <c r="AB5574">
        <f>IF(M5574&lt;&gt;1,"",IF(O5574&gt;=2,1,0))</f>
        <v/>
      </c>
      <c r="AC5574">
        <f>IF(M5574&lt;&gt;1,"",IF(OR(Q5574=999,Q5574=""),"",IF(OR(Q5574&lt;35,Q5574&gt;48),1,0)))</f>
        <v/>
      </c>
      <c r="AD5574">
        <f>IF(COUNT(AA5574:AC5574)&lt;3,"",SUM(AA5574:AC5574))</f>
        <v/>
      </c>
      <c r="AE5574">
        <f>IF(L5574&gt;=4,2,IF(L5574&gt;=2,1,0))</f>
        <v/>
      </c>
      <c r="AF5574">
        <f>IF(L5574&gt;=5,1,0)</f>
        <v/>
      </c>
      <c r="AG5574">
        <f>AE5574+AF5574</f>
        <v/>
      </c>
      <c r="AH5574" s="15">
        <f>IF(M5574&lt;&gt;1,"",IF(OR(R5574=-9,R5574=""),"",R5574))</f>
        <v/>
      </c>
      <c r="AI5574">
        <f>IF(M5574&lt;&gt;1,"",IF(OR(Q5574=999,Q5574=""),"",Q5574))</f>
        <v/>
      </c>
    </row>
    <row r="5575">
      <c r="A5575" t="inlineStr">
        <is>
          <t>TQRMNOP130145</t>
        </is>
      </c>
      <c r="B5575" t="n">
        <v>2025</v>
      </c>
      <c r="C5575" t="n">
        <v>1</v>
      </c>
      <c r="D5575" t="n">
        <v>43</v>
      </c>
      <c r="E5575" t="inlineStr">
        <is>
          <t>S</t>
        </is>
      </c>
      <c r="F5575" t="n">
        <v>20</v>
      </c>
      <c r="G5575" t="n">
        <v>1275</v>
      </c>
      <c r="H5575" t="n">
        <v>3</v>
      </c>
      <c r="I5575" t="n">
        <v>1</v>
      </c>
      <c r="J5575" t="n">
        <v>27</v>
      </c>
      <c r="K5575" t="n">
        <v>1</v>
      </c>
      <c r="L5575" t="n">
        <v>5</v>
      </c>
      <c r="M5575" t="n">
        <v>1</v>
      </c>
      <c r="N5575" t="n">
        <v>3</v>
      </c>
      <c r="O5575" t="n">
        <v>2</v>
      </c>
      <c r="P5575" t="n">
        <v>2</v>
      </c>
      <c r="Q5575" t="n">
        <v>45</v>
      </c>
      <c r="R5575" s="15" t="n">
        <v>539000</v>
      </c>
      <c r="S5575" s="15" t="n">
        <v>0</v>
      </c>
      <c r="T5575" s="15" t="n">
        <v>539000</v>
      </c>
      <c r="U5575" s="15" t="n">
        <v>233800</v>
      </c>
      <c r="V5575">
        <f>IFERROR(VLOOKUP(D5575,Tablas_Equivalencia!$A$3:$B$8,2,FALSE),"Sin dato")</f>
        <v/>
      </c>
      <c r="W5575">
        <f>IFERROR(VLOOKUP(L5575,Tablas_Equivalencia!$D$3:$E$9,2,FALSE),"Sin dato")</f>
        <v/>
      </c>
      <c r="X5575">
        <f>IF(I5575=1,"Varón","Mujer")</f>
        <v/>
      </c>
      <c r="Y5575">
        <f>IFERROR(VLOOKUP(M5575,Tablas_Equivalencia!$G$3:$H$6,2,FALSE),"Sin dato")</f>
        <v/>
      </c>
      <c r="Z5575">
        <f>IF(J5575&lt;=24,"18-24","25-29")</f>
        <v/>
      </c>
      <c r="AA5575">
        <f>IF(M5575&lt;&gt;1,"",IF(P5575=2,1,0))</f>
        <v/>
      </c>
      <c r="AB5575">
        <f>IF(M5575&lt;&gt;1,"",IF(O5575&gt;=2,1,0))</f>
        <v/>
      </c>
      <c r="AC5575">
        <f>IF(M5575&lt;&gt;1,"",IF(OR(Q5575=999,Q5575=""),"",IF(OR(Q5575&lt;35,Q5575&gt;48),1,0)))</f>
        <v/>
      </c>
      <c r="AD5575">
        <f>IF(COUNT(AA5575:AC5575)&lt;3,"",SUM(AA5575:AC5575))</f>
        <v/>
      </c>
      <c r="AE5575">
        <f>IF(L5575&gt;=4,2,IF(L5575&gt;=2,1,0))</f>
        <v/>
      </c>
      <c r="AF5575">
        <f>IF(L5575&gt;=5,1,0)</f>
        <v/>
      </c>
      <c r="AG5575">
        <f>AE5575+AF5575</f>
        <v/>
      </c>
      <c r="AH5575" s="15">
        <f>IF(M5575&lt;&gt;1,"",IF(OR(R5575=-9,R5575=""),"",R5575))</f>
        <v/>
      </c>
      <c r="AI5575">
        <f>IF(M5575&lt;&gt;1,"",IF(OR(Q5575=999,Q5575=""),"",Q5575))</f>
        <v/>
      </c>
    </row>
    <row r="5576">
      <c r="A5576" t="inlineStr">
        <is>
          <t>TQRMNOP130150</t>
        </is>
      </c>
      <c r="B5576" t="n">
        <v>2025</v>
      </c>
      <c r="C5576" t="n">
        <v>1</v>
      </c>
      <c r="D5576" t="n">
        <v>42</v>
      </c>
      <c r="E5576" t="inlineStr">
        <is>
          <t>N</t>
        </is>
      </c>
      <c r="F5576" t="n">
        <v>27</v>
      </c>
      <c r="G5576" t="n">
        <v>1100</v>
      </c>
      <c r="H5576" t="n">
        <v>3</v>
      </c>
      <c r="I5576" t="n">
        <v>2</v>
      </c>
      <c r="J5576" t="n">
        <v>27</v>
      </c>
      <c r="K5576" t="n">
        <v>2</v>
      </c>
      <c r="L5576" t="n">
        <v>5</v>
      </c>
      <c r="M5576" t="n">
        <v>3</v>
      </c>
      <c r="R5576" s="15" t="n">
        <v>0</v>
      </c>
      <c r="S5576" s="15" t="n">
        <v>141000</v>
      </c>
      <c r="T5576" s="15" t="n">
        <v>141000</v>
      </c>
      <c r="U5576" s="15" t="n">
        <v>113300</v>
      </c>
      <c r="V5576">
        <f>IFERROR(VLOOKUP(D5576,Tablas_Equivalencia!$A$3:$B$8,2,FALSE),"Sin dato")</f>
        <v/>
      </c>
      <c r="W5576">
        <f>IFERROR(VLOOKUP(L5576,Tablas_Equivalencia!$D$3:$E$9,2,FALSE),"Sin dato")</f>
        <v/>
      </c>
      <c r="X5576">
        <f>IF(I5576=1,"Varón","Mujer")</f>
        <v/>
      </c>
      <c r="Y5576">
        <f>IFERROR(VLOOKUP(M5576,Tablas_Equivalencia!$G$3:$H$6,2,FALSE),"Sin dato")</f>
        <v/>
      </c>
      <c r="Z5576">
        <f>IF(J5576&lt;=24,"18-24","25-29")</f>
        <v/>
      </c>
      <c r="AA5576">
        <f>IF(M5576&lt;&gt;1,"",IF(P5576=2,1,0))</f>
        <v/>
      </c>
      <c r="AB5576">
        <f>IF(M5576&lt;&gt;1,"",IF(O5576&gt;=2,1,0))</f>
        <v/>
      </c>
      <c r="AC5576">
        <f>IF(M5576&lt;&gt;1,"",IF(OR(Q5576=999,Q5576=""),"",IF(OR(Q5576&lt;35,Q5576&gt;48),1,0)))</f>
        <v/>
      </c>
      <c r="AD5576">
        <f>IF(COUNT(AA5576:AC5576)&lt;3,"",SUM(AA5576:AC5576))</f>
        <v/>
      </c>
      <c r="AE5576">
        <f>IF(L5576&gt;=4,2,IF(L5576&gt;=2,1,0))</f>
        <v/>
      </c>
      <c r="AF5576">
        <f>IF(L5576&gt;=5,1,0)</f>
        <v/>
      </c>
      <c r="AG5576">
        <f>AE5576+AF5576</f>
        <v/>
      </c>
      <c r="AH5576" s="15">
        <f>IF(M5576&lt;&gt;1,"",IF(OR(R5576=-9,R5576=""),"",R5576))</f>
        <v/>
      </c>
      <c r="AI5576">
        <f>IF(M5576&lt;&gt;1,"",IF(OR(Q5576=999,Q5576=""),"",Q5576))</f>
        <v/>
      </c>
    </row>
    <row r="5577">
      <c r="A5577" t="inlineStr">
        <is>
          <t>TQRMNOP130151</t>
        </is>
      </c>
      <c r="B5577" t="n">
        <v>2025</v>
      </c>
      <c r="C5577" t="n">
        <v>1</v>
      </c>
      <c r="D5577" t="n">
        <v>43</v>
      </c>
      <c r="E5577" t="inlineStr">
        <is>
          <t>N</t>
        </is>
      </c>
      <c r="F5577" t="n">
        <v>26</v>
      </c>
      <c r="G5577" t="n">
        <v>1479</v>
      </c>
      <c r="H5577" t="n">
        <v>1</v>
      </c>
      <c r="I5577" t="n">
        <v>1</v>
      </c>
      <c r="J5577" t="n">
        <v>23</v>
      </c>
      <c r="K5577" t="n">
        <v>2</v>
      </c>
      <c r="L5577" t="n">
        <v>6</v>
      </c>
      <c r="M5577" t="n">
        <v>3</v>
      </c>
      <c r="R5577" s="15" t="n">
        <v>0</v>
      </c>
      <c r="S5577" s="15" t="n">
        <v>0</v>
      </c>
      <c r="T5577" s="15" t="n">
        <v>0</v>
      </c>
      <c r="U5577" s="15" t="n">
        <v>349700</v>
      </c>
      <c r="V5577">
        <f>IFERROR(VLOOKUP(D5577,Tablas_Equivalencia!$A$3:$B$8,2,FALSE),"Sin dato")</f>
        <v/>
      </c>
      <c r="W5577">
        <f>IFERROR(VLOOKUP(L5577,Tablas_Equivalencia!$D$3:$E$9,2,FALSE),"Sin dato")</f>
        <v/>
      </c>
      <c r="X5577">
        <f>IF(I5577=1,"Varón","Mujer")</f>
        <v/>
      </c>
      <c r="Y5577">
        <f>IFERROR(VLOOKUP(M5577,Tablas_Equivalencia!$G$3:$H$6,2,FALSE),"Sin dato")</f>
        <v/>
      </c>
      <c r="Z5577">
        <f>IF(J5577&lt;=24,"18-24","25-29")</f>
        <v/>
      </c>
      <c r="AA5577">
        <f>IF(M5577&lt;&gt;1,"",IF(P5577=2,1,0))</f>
        <v/>
      </c>
      <c r="AB5577">
        <f>IF(M5577&lt;&gt;1,"",IF(O5577&gt;=2,1,0))</f>
        <v/>
      </c>
      <c r="AC5577">
        <f>IF(M5577&lt;&gt;1,"",IF(OR(Q5577=999,Q5577=""),"",IF(OR(Q5577&lt;35,Q5577&gt;48),1,0)))</f>
        <v/>
      </c>
      <c r="AD5577">
        <f>IF(COUNT(AA5577:AC5577)&lt;3,"",SUM(AA5577:AC5577))</f>
        <v/>
      </c>
      <c r="AE5577">
        <f>IF(L5577&gt;=4,2,IF(L5577&gt;=2,1,0))</f>
        <v/>
      </c>
      <c r="AF5577">
        <f>IF(L5577&gt;=5,1,0)</f>
        <v/>
      </c>
      <c r="AG5577">
        <f>AE5577+AF5577</f>
        <v/>
      </c>
      <c r="AH5577" s="15">
        <f>IF(M5577&lt;&gt;1,"",IF(OR(R5577=-9,R5577=""),"",R5577))</f>
        <v/>
      </c>
      <c r="AI5577">
        <f>IF(M5577&lt;&gt;1,"",IF(OR(Q5577=999,Q5577=""),"",Q5577))</f>
        <v/>
      </c>
    </row>
    <row r="5578">
      <c r="A5578" t="inlineStr">
        <is>
          <t>TQRMNOP130153</t>
        </is>
      </c>
      <c r="B5578" t="n">
        <v>2025</v>
      </c>
      <c r="C5578" t="n">
        <v>1</v>
      </c>
      <c r="D5578" t="n">
        <v>1</v>
      </c>
      <c r="E5578" t="inlineStr">
        <is>
          <t>S</t>
        </is>
      </c>
      <c r="F5578" t="n">
        <v>32</v>
      </c>
      <c r="G5578" t="n">
        <v>959</v>
      </c>
      <c r="H5578" t="n">
        <v>1</v>
      </c>
      <c r="I5578" t="n">
        <v>2</v>
      </c>
      <c r="J5578" t="n">
        <v>26</v>
      </c>
      <c r="K5578" t="n">
        <v>1</v>
      </c>
      <c r="L5578" t="n">
        <v>4</v>
      </c>
      <c r="M5578" t="n">
        <v>1</v>
      </c>
      <c r="N5578" t="n">
        <v>3</v>
      </c>
      <c r="O5578" t="n">
        <v>1</v>
      </c>
      <c r="P5578" t="n">
        <v>1</v>
      </c>
      <c r="Q5578" t="n">
        <v>41</v>
      </c>
      <c r="R5578" s="15" t="n">
        <v>432000</v>
      </c>
      <c r="S5578" s="15" t="n">
        <v>17000</v>
      </c>
      <c r="T5578" s="15" t="n">
        <v>449000</v>
      </c>
      <c r="U5578" s="15" t="n">
        <v>90200</v>
      </c>
      <c r="V5578">
        <f>IFERROR(VLOOKUP(D5578,Tablas_Equivalencia!$A$3:$B$8,2,FALSE),"Sin dato")</f>
        <v/>
      </c>
      <c r="W5578">
        <f>IFERROR(VLOOKUP(L5578,Tablas_Equivalencia!$D$3:$E$9,2,FALSE),"Sin dato")</f>
        <v/>
      </c>
      <c r="X5578">
        <f>IF(I5578=1,"Varón","Mujer")</f>
        <v/>
      </c>
      <c r="Y5578">
        <f>IFERROR(VLOOKUP(M5578,Tablas_Equivalencia!$G$3:$H$6,2,FALSE),"Sin dato")</f>
        <v/>
      </c>
      <c r="Z5578">
        <f>IF(J5578&lt;=24,"18-24","25-29")</f>
        <v/>
      </c>
      <c r="AA5578">
        <f>IF(M5578&lt;&gt;1,"",IF(P5578=2,1,0))</f>
        <v/>
      </c>
      <c r="AB5578">
        <f>IF(M5578&lt;&gt;1,"",IF(O5578&gt;=2,1,0))</f>
        <v/>
      </c>
      <c r="AC5578">
        <f>IF(M5578&lt;&gt;1,"",IF(OR(Q5578=999,Q5578=""),"",IF(OR(Q5578&lt;35,Q5578&gt;48),1,0)))</f>
        <v/>
      </c>
      <c r="AD5578">
        <f>IF(COUNT(AA5578:AC5578)&lt;3,"",SUM(AA5578:AC5578))</f>
        <v/>
      </c>
      <c r="AE5578">
        <f>IF(L5578&gt;=4,2,IF(L5578&gt;=2,1,0))</f>
        <v/>
      </c>
      <c r="AF5578">
        <f>IF(L5578&gt;=5,1,0)</f>
        <v/>
      </c>
      <c r="AG5578">
        <f>AE5578+AF5578</f>
        <v/>
      </c>
      <c r="AH5578" s="15">
        <f>IF(M5578&lt;&gt;1,"",IF(OR(R5578=-9,R5578=""),"",R5578))</f>
        <v/>
      </c>
      <c r="AI5578">
        <f>IF(M5578&lt;&gt;1,"",IF(OR(Q5578=999,Q5578=""),"",Q5578))</f>
        <v/>
      </c>
    </row>
    <row r="5579">
      <c r="A5579" t="inlineStr">
        <is>
          <t>TQRMNOP130164</t>
        </is>
      </c>
      <c r="B5579" t="n">
        <v>2025</v>
      </c>
      <c r="C5579" t="n">
        <v>1</v>
      </c>
      <c r="D5579" t="n">
        <v>43</v>
      </c>
      <c r="E5579" t="inlineStr">
        <is>
          <t>S</t>
        </is>
      </c>
      <c r="F5579" t="n">
        <v>36</v>
      </c>
      <c r="G5579" t="n">
        <v>139</v>
      </c>
      <c r="H5579" t="n">
        <v>1</v>
      </c>
      <c r="I5579" t="n">
        <v>1</v>
      </c>
      <c r="J5579" t="n">
        <v>27</v>
      </c>
      <c r="K5579" t="n">
        <v>2</v>
      </c>
      <c r="L5579" t="n">
        <v>5</v>
      </c>
      <c r="M5579" t="n">
        <v>1</v>
      </c>
      <c r="N5579" t="n">
        <v>3</v>
      </c>
      <c r="O5579" t="n">
        <v>1</v>
      </c>
      <c r="P5579" t="n">
        <v>1</v>
      </c>
      <c r="Q5579" t="n">
        <v>37</v>
      </c>
      <c r="R5579" s="15" t="n">
        <v>458000</v>
      </c>
      <c r="S5579" s="15" t="n">
        <v>0</v>
      </c>
      <c r="T5579" s="15" t="n">
        <v>458000</v>
      </c>
      <c r="U5579" s="15" t="n">
        <v>68300</v>
      </c>
      <c r="V5579">
        <f>IFERROR(VLOOKUP(D5579,Tablas_Equivalencia!$A$3:$B$8,2,FALSE),"Sin dato")</f>
        <v/>
      </c>
      <c r="W5579">
        <f>IFERROR(VLOOKUP(L5579,Tablas_Equivalencia!$D$3:$E$9,2,FALSE),"Sin dato")</f>
        <v/>
      </c>
      <c r="X5579">
        <f>IF(I5579=1,"Varón","Mujer")</f>
        <v/>
      </c>
      <c r="Y5579">
        <f>IFERROR(VLOOKUP(M5579,Tablas_Equivalencia!$G$3:$H$6,2,FALSE),"Sin dato")</f>
        <v/>
      </c>
      <c r="Z5579">
        <f>IF(J5579&lt;=24,"18-24","25-29")</f>
        <v/>
      </c>
      <c r="AA5579">
        <f>IF(M5579&lt;&gt;1,"",IF(P5579=2,1,0))</f>
        <v/>
      </c>
      <c r="AB5579">
        <f>IF(M5579&lt;&gt;1,"",IF(O5579&gt;=2,1,0))</f>
        <v/>
      </c>
      <c r="AC5579">
        <f>IF(M5579&lt;&gt;1,"",IF(OR(Q5579=999,Q5579=""),"",IF(OR(Q5579&lt;35,Q5579&gt;48),1,0)))</f>
        <v/>
      </c>
      <c r="AD5579">
        <f>IF(COUNT(AA5579:AC5579)&lt;3,"",SUM(AA5579:AC5579))</f>
        <v/>
      </c>
      <c r="AE5579">
        <f>IF(L5579&gt;=4,2,IF(L5579&gt;=2,1,0))</f>
        <v/>
      </c>
      <c r="AF5579">
        <f>IF(L5579&gt;=5,1,0)</f>
        <v/>
      </c>
      <c r="AG5579">
        <f>AE5579+AF5579</f>
        <v/>
      </c>
      <c r="AH5579" s="15">
        <f>IF(M5579&lt;&gt;1,"",IF(OR(R5579=-9,R5579=""),"",R5579))</f>
        <v/>
      </c>
      <c r="AI5579">
        <f>IF(M5579&lt;&gt;1,"",IF(OR(Q5579=999,Q5579=""),"",Q5579))</f>
        <v/>
      </c>
    </row>
    <row r="5580">
      <c r="A5580" t="inlineStr">
        <is>
          <t>TQRMNOP130166</t>
        </is>
      </c>
      <c r="B5580" t="n">
        <v>2025</v>
      </c>
      <c r="C5580" t="n">
        <v>1</v>
      </c>
      <c r="D5580" t="n">
        <v>1</v>
      </c>
      <c r="E5580" t="inlineStr">
        <is>
          <t>S</t>
        </is>
      </c>
      <c r="F5580" t="n">
        <v>32</v>
      </c>
      <c r="G5580" t="n">
        <v>946</v>
      </c>
      <c r="H5580" t="n">
        <v>1</v>
      </c>
      <c r="I5580" t="n">
        <v>2</v>
      </c>
      <c r="J5580" t="n">
        <v>20</v>
      </c>
      <c r="K5580" t="n">
        <v>2</v>
      </c>
      <c r="L5580" t="n">
        <v>4</v>
      </c>
      <c r="M5580" t="n">
        <v>1</v>
      </c>
      <c r="N5580" t="n">
        <v>3</v>
      </c>
      <c r="O5580" t="n">
        <v>1</v>
      </c>
      <c r="P5580" t="n">
        <v>1</v>
      </c>
      <c r="Q5580" t="n">
        <v>25</v>
      </c>
      <c r="R5580" s="15" t="n">
        <v>380000</v>
      </c>
      <c r="S5580" s="15" t="n">
        <v>84000</v>
      </c>
      <c r="T5580" s="15" t="n">
        <v>464000</v>
      </c>
      <c r="U5580" s="15" t="n">
        <v>180600</v>
      </c>
      <c r="V5580">
        <f>IFERROR(VLOOKUP(D5580,Tablas_Equivalencia!$A$3:$B$8,2,FALSE),"Sin dato")</f>
        <v/>
      </c>
      <c r="W5580">
        <f>IFERROR(VLOOKUP(L5580,Tablas_Equivalencia!$D$3:$E$9,2,FALSE),"Sin dato")</f>
        <v/>
      </c>
      <c r="X5580">
        <f>IF(I5580=1,"Varón","Mujer")</f>
        <v/>
      </c>
      <c r="Y5580">
        <f>IFERROR(VLOOKUP(M5580,Tablas_Equivalencia!$G$3:$H$6,2,FALSE),"Sin dato")</f>
        <v/>
      </c>
      <c r="Z5580">
        <f>IF(J5580&lt;=24,"18-24","25-29")</f>
        <v/>
      </c>
      <c r="AA5580">
        <f>IF(M5580&lt;&gt;1,"",IF(P5580=2,1,0))</f>
        <v/>
      </c>
      <c r="AB5580">
        <f>IF(M5580&lt;&gt;1,"",IF(O5580&gt;=2,1,0))</f>
        <v/>
      </c>
      <c r="AC5580">
        <f>IF(M5580&lt;&gt;1,"",IF(OR(Q5580=999,Q5580=""),"",IF(OR(Q5580&lt;35,Q5580&gt;48),1,0)))</f>
        <v/>
      </c>
      <c r="AD5580">
        <f>IF(COUNT(AA5580:AC5580)&lt;3,"",SUM(AA5580:AC5580))</f>
        <v/>
      </c>
      <c r="AE5580">
        <f>IF(L5580&gt;=4,2,IF(L5580&gt;=2,1,0))</f>
        <v/>
      </c>
      <c r="AF5580">
        <f>IF(L5580&gt;=5,1,0)</f>
        <v/>
      </c>
      <c r="AG5580">
        <f>AE5580+AF5580</f>
        <v/>
      </c>
      <c r="AH5580" s="15">
        <f>IF(M5580&lt;&gt;1,"",IF(OR(R5580=-9,R5580=""),"",R5580))</f>
        <v/>
      </c>
      <c r="AI5580">
        <f>IF(M5580&lt;&gt;1,"",IF(OR(Q5580=999,Q5580=""),"",Q5580))</f>
        <v/>
      </c>
    </row>
    <row r="5581">
      <c r="A5581" t="inlineStr">
        <is>
          <t>TQRMNOP130177</t>
        </is>
      </c>
      <c r="B5581" t="n">
        <v>2025</v>
      </c>
      <c r="C5581" t="n">
        <v>1</v>
      </c>
      <c r="D5581" t="n">
        <v>41</v>
      </c>
      <c r="E5581" t="inlineStr">
        <is>
          <t>S</t>
        </is>
      </c>
      <c r="F5581" t="n">
        <v>8</v>
      </c>
      <c r="G5581" t="n">
        <v>1189</v>
      </c>
      <c r="H5581" t="n">
        <v>3</v>
      </c>
      <c r="I5581" t="n">
        <v>1</v>
      </c>
      <c r="J5581" t="n">
        <v>22</v>
      </c>
      <c r="K5581" t="n">
        <v>2</v>
      </c>
      <c r="L5581" t="n">
        <v>3</v>
      </c>
      <c r="M5581" t="n">
        <v>3</v>
      </c>
      <c r="R5581" s="15" t="n">
        <v>0</v>
      </c>
      <c r="S5581" s="15" t="n">
        <v>0</v>
      </c>
      <c r="T5581" s="15" t="n">
        <v>0</v>
      </c>
      <c r="U5581" s="15" t="n">
        <v>210400</v>
      </c>
      <c r="V5581">
        <f>IFERROR(VLOOKUP(D5581,Tablas_Equivalencia!$A$3:$B$8,2,FALSE),"Sin dato")</f>
        <v/>
      </c>
      <c r="W5581">
        <f>IFERROR(VLOOKUP(L5581,Tablas_Equivalencia!$D$3:$E$9,2,FALSE),"Sin dato")</f>
        <v/>
      </c>
      <c r="X5581">
        <f>IF(I5581=1,"Varón","Mujer")</f>
        <v/>
      </c>
      <c r="Y5581">
        <f>IFERROR(VLOOKUP(M5581,Tablas_Equivalencia!$G$3:$H$6,2,FALSE),"Sin dato")</f>
        <v/>
      </c>
      <c r="Z5581">
        <f>IF(J5581&lt;=24,"18-24","25-29")</f>
        <v/>
      </c>
      <c r="AA5581">
        <f>IF(M5581&lt;&gt;1,"",IF(P5581=2,1,0))</f>
        <v/>
      </c>
      <c r="AB5581">
        <f>IF(M5581&lt;&gt;1,"",IF(O5581&gt;=2,1,0))</f>
        <v/>
      </c>
      <c r="AC5581">
        <f>IF(M5581&lt;&gt;1,"",IF(OR(Q5581=999,Q5581=""),"",IF(OR(Q5581&lt;35,Q5581&gt;48),1,0)))</f>
        <v/>
      </c>
      <c r="AD5581">
        <f>IF(COUNT(AA5581:AC5581)&lt;3,"",SUM(AA5581:AC5581))</f>
        <v/>
      </c>
      <c r="AE5581">
        <f>IF(L5581&gt;=4,2,IF(L5581&gt;=2,1,0))</f>
        <v/>
      </c>
      <c r="AF5581">
        <f>IF(L5581&gt;=5,1,0)</f>
        <v/>
      </c>
      <c r="AG5581">
        <f>AE5581+AF5581</f>
        <v/>
      </c>
      <c r="AH5581" s="15">
        <f>IF(M5581&lt;&gt;1,"",IF(OR(R5581=-9,R5581=""),"",R5581))</f>
        <v/>
      </c>
      <c r="AI5581">
        <f>IF(M5581&lt;&gt;1,"",IF(OR(Q5581=999,Q5581=""),"",Q5581))</f>
        <v/>
      </c>
    </row>
    <row r="5582">
      <c r="A5582" t="inlineStr">
        <is>
          <t>TQRMNOP130178</t>
        </is>
      </c>
      <c r="B5582" t="n">
        <v>2025</v>
      </c>
      <c r="C5582" t="n">
        <v>1</v>
      </c>
      <c r="D5582" t="n">
        <v>40</v>
      </c>
      <c r="E5582" t="inlineStr">
        <is>
          <t>S</t>
        </is>
      </c>
      <c r="F5582" t="n">
        <v>7</v>
      </c>
      <c r="G5582" t="n">
        <v>615</v>
      </c>
      <c r="H5582" t="n">
        <v>3</v>
      </c>
      <c r="I5582" t="n">
        <v>1</v>
      </c>
      <c r="J5582" t="n">
        <v>24</v>
      </c>
      <c r="K5582" t="n">
        <v>2</v>
      </c>
      <c r="L5582" t="n">
        <v>6</v>
      </c>
      <c r="M5582" t="n">
        <v>3</v>
      </c>
      <c r="R5582" s="15" t="n">
        <v>0</v>
      </c>
      <c r="S5582" s="15" t="n">
        <v>0</v>
      </c>
      <c r="T5582" s="15" t="n">
        <v>0</v>
      </c>
      <c r="U5582" s="15" t="n">
        <v>121600</v>
      </c>
      <c r="V5582">
        <f>IFERROR(VLOOKUP(D5582,Tablas_Equivalencia!$A$3:$B$8,2,FALSE),"Sin dato")</f>
        <v/>
      </c>
      <c r="W5582">
        <f>IFERROR(VLOOKUP(L5582,Tablas_Equivalencia!$D$3:$E$9,2,FALSE),"Sin dato")</f>
        <v/>
      </c>
      <c r="X5582">
        <f>IF(I5582=1,"Varón","Mujer")</f>
        <v/>
      </c>
      <c r="Y5582">
        <f>IFERROR(VLOOKUP(M5582,Tablas_Equivalencia!$G$3:$H$6,2,FALSE),"Sin dato")</f>
        <v/>
      </c>
      <c r="Z5582">
        <f>IF(J5582&lt;=24,"18-24","25-29")</f>
        <v/>
      </c>
      <c r="AA5582">
        <f>IF(M5582&lt;&gt;1,"",IF(P5582=2,1,0))</f>
        <v/>
      </c>
      <c r="AB5582">
        <f>IF(M5582&lt;&gt;1,"",IF(O5582&gt;=2,1,0))</f>
        <v/>
      </c>
      <c r="AC5582">
        <f>IF(M5582&lt;&gt;1,"",IF(OR(Q5582=999,Q5582=""),"",IF(OR(Q5582&lt;35,Q5582&gt;48),1,0)))</f>
        <v/>
      </c>
      <c r="AD5582">
        <f>IF(COUNT(AA5582:AC5582)&lt;3,"",SUM(AA5582:AC5582))</f>
        <v/>
      </c>
      <c r="AE5582">
        <f>IF(L5582&gt;=4,2,IF(L5582&gt;=2,1,0))</f>
        <v/>
      </c>
      <c r="AF5582">
        <f>IF(L5582&gt;=5,1,0)</f>
        <v/>
      </c>
      <c r="AG5582">
        <f>AE5582+AF5582</f>
        <v/>
      </c>
      <c r="AH5582" s="15">
        <f>IF(M5582&lt;&gt;1,"",IF(OR(R5582=-9,R5582=""),"",R5582))</f>
        <v/>
      </c>
      <c r="AI5582">
        <f>IF(M5582&lt;&gt;1,"",IF(OR(Q5582=999,Q5582=""),"",Q5582))</f>
        <v/>
      </c>
    </row>
    <row r="5583">
      <c r="A5583" t="inlineStr">
        <is>
          <t>TQRMNOP130184</t>
        </is>
      </c>
      <c r="B5583" t="n">
        <v>2025</v>
      </c>
      <c r="C5583" t="n">
        <v>1</v>
      </c>
      <c r="D5583" t="n">
        <v>41</v>
      </c>
      <c r="E5583" t="inlineStr">
        <is>
          <t>N</t>
        </is>
      </c>
      <c r="F5583" t="n">
        <v>12</v>
      </c>
      <c r="G5583" t="n">
        <v>1409</v>
      </c>
      <c r="H5583" t="n">
        <v>3</v>
      </c>
      <c r="I5583" t="n">
        <v>1</v>
      </c>
      <c r="J5583" t="n">
        <v>20</v>
      </c>
      <c r="K5583" t="n">
        <v>2</v>
      </c>
      <c r="L5583" t="n">
        <v>3</v>
      </c>
      <c r="M5583" t="n">
        <v>3</v>
      </c>
      <c r="R5583" s="15" t="n">
        <v>0</v>
      </c>
      <c r="S5583" s="15" t="n">
        <v>0</v>
      </c>
      <c r="T5583" s="15" t="n">
        <v>0</v>
      </c>
      <c r="U5583" s="15" t="n">
        <v>65300</v>
      </c>
      <c r="V5583">
        <f>IFERROR(VLOOKUP(D5583,Tablas_Equivalencia!$A$3:$B$8,2,FALSE),"Sin dato")</f>
        <v/>
      </c>
      <c r="W5583">
        <f>IFERROR(VLOOKUP(L5583,Tablas_Equivalencia!$D$3:$E$9,2,FALSE),"Sin dato")</f>
        <v/>
      </c>
      <c r="X5583">
        <f>IF(I5583=1,"Varón","Mujer")</f>
        <v/>
      </c>
      <c r="Y5583">
        <f>IFERROR(VLOOKUP(M5583,Tablas_Equivalencia!$G$3:$H$6,2,FALSE),"Sin dato")</f>
        <v/>
      </c>
      <c r="Z5583">
        <f>IF(J5583&lt;=24,"18-24","25-29")</f>
        <v/>
      </c>
      <c r="AA5583">
        <f>IF(M5583&lt;&gt;1,"",IF(P5583=2,1,0))</f>
        <v/>
      </c>
      <c r="AB5583">
        <f>IF(M5583&lt;&gt;1,"",IF(O5583&gt;=2,1,0))</f>
        <v/>
      </c>
      <c r="AC5583">
        <f>IF(M5583&lt;&gt;1,"",IF(OR(Q5583=999,Q5583=""),"",IF(OR(Q5583&lt;35,Q5583&gt;48),1,0)))</f>
        <v/>
      </c>
      <c r="AD5583">
        <f>IF(COUNT(AA5583:AC5583)&lt;3,"",SUM(AA5583:AC5583))</f>
        <v/>
      </c>
      <c r="AE5583">
        <f>IF(L5583&gt;=4,2,IF(L5583&gt;=2,1,0))</f>
        <v/>
      </c>
      <c r="AF5583">
        <f>IF(L5583&gt;=5,1,0)</f>
        <v/>
      </c>
      <c r="AG5583">
        <f>AE5583+AF5583</f>
        <v/>
      </c>
      <c r="AH5583" s="15">
        <f>IF(M5583&lt;&gt;1,"",IF(OR(R5583=-9,R5583=""),"",R5583))</f>
        <v/>
      </c>
      <c r="AI5583">
        <f>IF(M5583&lt;&gt;1,"",IF(OR(Q5583=999,Q5583=""),"",Q5583))</f>
        <v/>
      </c>
    </row>
    <row r="5584">
      <c r="A5584" t="inlineStr">
        <is>
          <t>TQRMNOP130185</t>
        </is>
      </c>
      <c r="B5584" t="n">
        <v>2025</v>
      </c>
      <c r="C5584" t="n">
        <v>1</v>
      </c>
      <c r="D5584" t="n">
        <v>1</v>
      </c>
      <c r="E5584" t="inlineStr">
        <is>
          <t>S</t>
        </is>
      </c>
      <c r="F5584" t="n">
        <v>32</v>
      </c>
      <c r="G5584" t="n">
        <v>998</v>
      </c>
      <c r="H5584" t="n">
        <v>1</v>
      </c>
      <c r="I5584" t="n">
        <v>1</v>
      </c>
      <c r="J5584" t="n">
        <v>29</v>
      </c>
      <c r="K5584" t="n">
        <v>1</v>
      </c>
      <c r="L5584" t="n">
        <v>5</v>
      </c>
      <c r="M5584" t="n">
        <v>3</v>
      </c>
      <c r="R5584" s="15" t="n">
        <v>0</v>
      </c>
      <c r="S5584" s="15" t="n">
        <v>0</v>
      </c>
      <c r="T5584" s="15" t="n">
        <v>0</v>
      </c>
      <c r="U5584" s="15" t="n">
        <v>243600</v>
      </c>
      <c r="V5584">
        <f>IFERROR(VLOOKUP(D5584,Tablas_Equivalencia!$A$3:$B$8,2,FALSE),"Sin dato")</f>
        <v/>
      </c>
      <c r="W5584">
        <f>IFERROR(VLOOKUP(L5584,Tablas_Equivalencia!$D$3:$E$9,2,FALSE),"Sin dato")</f>
        <v/>
      </c>
      <c r="X5584">
        <f>IF(I5584=1,"Varón","Mujer")</f>
        <v/>
      </c>
      <c r="Y5584">
        <f>IFERROR(VLOOKUP(M5584,Tablas_Equivalencia!$G$3:$H$6,2,FALSE),"Sin dato")</f>
        <v/>
      </c>
      <c r="Z5584">
        <f>IF(J5584&lt;=24,"18-24","25-29")</f>
        <v/>
      </c>
      <c r="AA5584">
        <f>IF(M5584&lt;&gt;1,"",IF(P5584=2,1,0))</f>
        <v/>
      </c>
      <c r="AB5584">
        <f>IF(M5584&lt;&gt;1,"",IF(O5584&gt;=2,1,0))</f>
        <v/>
      </c>
      <c r="AC5584">
        <f>IF(M5584&lt;&gt;1,"",IF(OR(Q5584=999,Q5584=""),"",IF(OR(Q5584&lt;35,Q5584&gt;48),1,0)))</f>
        <v/>
      </c>
      <c r="AD5584">
        <f>IF(COUNT(AA5584:AC5584)&lt;3,"",SUM(AA5584:AC5584))</f>
        <v/>
      </c>
      <c r="AE5584">
        <f>IF(L5584&gt;=4,2,IF(L5584&gt;=2,1,0))</f>
        <v/>
      </c>
      <c r="AF5584">
        <f>IF(L5584&gt;=5,1,0)</f>
        <v/>
      </c>
      <c r="AG5584">
        <f>AE5584+AF5584</f>
        <v/>
      </c>
      <c r="AH5584" s="15">
        <f>IF(M5584&lt;&gt;1,"",IF(OR(R5584=-9,R5584=""),"",R5584))</f>
        <v/>
      </c>
      <c r="AI5584">
        <f>IF(M5584&lt;&gt;1,"",IF(OR(Q5584=999,Q5584=""),"",Q5584))</f>
        <v/>
      </c>
    </row>
    <row r="5585">
      <c r="A5585" t="inlineStr">
        <is>
          <t>TQRMNOP130186</t>
        </is>
      </c>
      <c r="B5585" t="n">
        <v>2025</v>
      </c>
      <c r="C5585" t="n">
        <v>1</v>
      </c>
      <c r="D5585" t="n">
        <v>42</v>
      </c>
      <c r="E5585" t="inlineStr">
        <is>
          <t>S</t>
        </is>
      </c>
      <c r="F5585" t="n">
        <v>10</v>
      </c>
      <c r="G5585" t="n">
        <v>1629</v>
      </c>
      <c r="H5585" t="n">
        <v>3</v>
      </c>
      <c r="I5585" t="n">
        <v>1</v>
      </c>
      <c r="J5585" t="n">
        <v>25</v>
      </c>
      <c r="K5585" t="n">
        <v>2</v>
      </c>
      <c r="L5585" t="n">
        <v>6</v>
      </c>
      <c r="M5585" t="n">
        <v>3</v>
      </c>
      <c r="R5585" s="15" t="n">
        <v>0</v>
      </c>
      <c r="S5585" s="15" t="n">
        <v>0</v>
      </c>
      <c r="T5585" s="15" t="n">
        <v>0</v>
      </c>
      <c r="U5585" s="15" t="n">
        <v>53900</v>
      </c>
      <c r="V5585">
        <f>IFERROR(VLOOKUP(D5585,Tablas_Equivalencia!$A$3:$B$8,2,FALSE),"Sin dato")</f>
        <v/>
      </c>
      <c r="W5585">
        <f>IFERROR(VLOOKUP(L5585,Tablas_Equivalencia!$D$3:$E$9,2,FALSE),"Sin dato")</f>
        <v/>
      </c>
      <c r="X5585">
        <f>IF(I5585=1,"Varón","Mujer")</f>
        <v/>
      </c>
      <c r="Y5585">
        <f>IFERROR(VLOOKUP(M5585,Tablas_Equivalencia!$G$3:$H$6,2,FALSE),"Sin dato")</f>
        <v/>
      </c>
      <c r="Z5585">
        <f>IF(J5585&lt;=24,"18-24","25-29")</f>
        <v/>
      </c>
      <c r="AA5585">
        <f>IF(M5585&lt;&gt;1,"",IF(P5585=2,1,0))</f>
        <v/>
      </c>
      <c r="AB5585">
        <f>IF(M5585&lt;&gt;1,"",IF(O5585&gt;=2,1,0))</f>
        <v/>
      </c>
      <c r="AC5585">
        <f>IF(M5585&lt;&gt;1,"",IF(OR(Q5585=999,Q5585=""),"",IF(OR(Q5585&lt;35,Q5585&gt;48),1,0)))</f>
        <v/>
      </c>
      <c r="AD5585">
        <f>IF(COUNT(AA5585:AC5585)&lt;3,"",SUM(AA5585:AC5585))</f>
        <v/>
      </c>
      <c r="AE5585">
        <f>IF(L5585&gt;=4,2,IF(L5585&gt;=2,1,0))</f>
        <v/>
      </c>
      <c r="AF5585">
        <f>IF(L5585&gt;=5,1,0)</f>
        <v/>
      </c>
      <c r="AG5585">
        <f>AE5585+AF5585</f>
        <v/>
      </c>
      <c r="AH5585" s="15">
        <f>IF(M5585&lt;&gt;1,"",IF(OR(R5585=-9,R5585=""),"",R5585))</f>
        <v/>
      </c>
      <c r="AI5585">
        <f>IF(M5585&lt;&gt;1,"",IF(OR(Q5585=999,Q5585=""),"",Q5585))</f>
        <v/>
      </c>
    </row>
    <row r="5586">
      <c r="A5586" t="inlineStr">
        <is>
          <t>TQRMNOP130191</t>
        </is>
      </c>
      <c r="B5586" t="n">
        <v>2025</v>
      </c>
      <c r="C5586" t="n">
        <v>1</v>
      </c>
      <c r="D5586" t="n">
        <v>42</v>
      </c>
      <c r="E5586" t="inlineStr">
        <is>
          <t>N</t>
        </is>
      </c>
      <c r="F5586" t="n">
        <v>25</v>
      </c>
      <c r="G5586" t="n">
        <v>438</v>
      </c>
      <c r="H5586" t="n">
        <v>1</v>
      </c>
      <c r="I5586" t="n">
        <v>2</v>
      </c>
      <c r="J5586" t="n">
        <v>28</v>
      </c>
      <c r="K5586" t="n">
        <v>2</v>
      </c>
      <c r="L5586" t="n">
        <v>6</v>
      </c>
      <c r="M5586" t="n">
        <v>1</v>
      </c>
      <c r="N5586" t="n">
        <v>2</v>
      </c>
      <c r="O5586" t="n">
        <v>2</v>
      </c>
      <c r="P5586" t="n">
        <v>2</v>
      </c>
      <c r="Q5586" t="n">
        <v>35</v>
      </c>
      <c r="R5586" s="15" t="n">
        <v>447000</v>
      </c>
      <c r="S5586" s="15" t="n">
        <v>0</v>
      </c>
      <c r="T5586" s="15" t="n">
        <v>447000</v>
      </c>
      <c r="U5586" s="15" t="n">
        <v>39400</v>
      </c>
      <c r="V5586">
        <f>IFERROR(VLOOKUP(D5586,Tablas_Equivalencia!$A$3:$B$8,2,FALSE),"Sin dato")</f>
        <v/>
      </c>
      <c r="W5586">
        <f>IFERROR(VLOOKUP(L5586,Tablas_Equivalencia!$D$3:$E$9,2,FALSE),"Sin dato")</f>
        <v/>
      </c>
      <c r="X5586">
        <f>IF(I5586=1,"Varón","Mujer")</f>
        <v/>
      </c>
      <c r="Y5586">
        <f>IFERROR(VLOOKUP(M5586,Tablas_Equivalencia!$G$3:$H$6,2,FALSE),"Sin dato")</f>
        <v/>
      </c>
      <c r="Z5586">
        <f>IF(J5586&lt;=24,"18-24","25-29")</f>
        <v/>
      </c>
      <c r="AA5586">
        <f>IF(M5586&lt;&gt;1,"",IF(P5586=2,1,0))</f>
        <v/>
      </c>
      <c r="AB5586">
        <f>IF(M5586&lt;&gt;1,"",IF(O5586&gt;=2,1,0))</f>
        <v/>
      </c>
      <c r="AC5586">
        <f>IF(M5586&lt;&gt;1,"",IF(OR(Q5586=999,Q5586=""),"",IF(OR(Q5586&lt;35,Q5586&gt;48),1,0)))</f>
        <v/>
      </c>
      <c r="AD5586">
        <f>IF(COUNT(AA5586:AC5586)&lt;3,"",SUM(AA5586:AC5586))</f>
        <v/>
      </c>
      <c r="AE5586">
        <f>IF(L5586&gt;=4,2,IF(L5586&gt;=2,1,0))</f>
        <v/>
      </c>
      <c r="AF5586">
        <f>IF(L5586&gt;=5,1,0)</f>
        <v/>
      </c>
      <c r="AG5586">
        <f>AE5586+AF5586</f>
        <v/>
      </c>
      <c r="AH5586" s="15">
        <f>IF(M5586&lt;&gt;1,"",IF(OR(R5586=-9,R5586=""),"",R5586))</f>
        <v/>
      </c>
      <c r="AI5586">
        <f>IF(M5586&lt;&gt;1,"",IF(OR(Q5586=999,Q5586=""),"",Q5586))</f>
        <v/>
      </c>
    </row>
    <row r="5587">
      <c r="A5587" t="inlineStr">
        <is>
          <t>TQRMNOP130215</t>
        </is>
      </c>
      <c r="B5587" t="n">
        <v>2025</v>
      </c>
      <c r="C5587" t="n">
        <v>1</v>
      </c>
      <c r="D5587" t="n">
        <v>44</v>
      </c>
      <c r="E5587" t="inlineStr">
        <is>
          <t>N</t>
        </is>
      </c>
      <c r="F5587" t="n">
        <v>4</v>
      </c>
      <c r="G5587" t="n">
        <v>867</v>
      </c>
      <c r="H5587" t="n">
        <v>2</v>
      </c>
      <c r="I5587" t="n">
        <v>1</v>
      </c>
      <c r="J5587" t="n">
        <v>22</v>
      </c>
      <c r="K5587" t="n">
        <v>1</v>
      </c>
      <c r="L5587" t="n">
        <v>5</v>
      </c>
      <c r="M5587" t="n">
        <v>1</v>
      </c>
      <c r="N5587" t="n">
        <v>3</v>
      </c>
      <c r="O5587" t="n">
        <v>1</v>
      </c>
      <c r="P5587" t="n">
        <v>2</v>
      </c>
      <c r="Q5587" t="n">
        <v>28</v>
      </c>
      <c r="R5587" s="15" t="n">
        <v>433000</v>
      </c>
      <c r="S5587" s="15" t="n">
        <v>0</v>
      </c>
      <c r="T5587" s="15" t="n">
        <v>433000</v>
      </c>
      <c r="U5587" s="15" t="n">
        <v>100700</v>
      </c>
      <c r="V5587">
        <f>IFERROR(VLOOKUP(D5587,Tablas_Equivalencia!$A$3:$B$8,2,FALSE),"Sin dato")</f>
        <v/>
      </c>
      <c r="W5587">
        <f>IFERROR(VLOOKUP(L5587,Tablas_Equivalencia!$D$3:$E$9,2,FALSE),"Sin dato")</f>
        <v/>
      </c>
      <c r="X5587">
        <f>IF(I5587=1,"Varón","Mujer")</f>
        <v/>
      </c>
      <c r="Y5587">
        <f>IFERROR(VLOOKUP(M5587,Tablas_Equivalencia!$G$3:$H$6,2,FALSE),"Sin dato")</f>
        <v/>
      </c>
      <c r="Z5587">
        <f>IF(J5587&lt;=24,"18-24","25-29")</f>
        <v/>
      </c>
      <c r="AA5587">
        <f>IF(M5587&lt;&gt;1,"",IF(P5587=2,1,0))</f>
        <v/>
      </c>
      <c r="AB5587">
        <f>IF(M5587&lt;&gt;1,"",IF(O5587&gt;=2,1,0))</f>
        <v/>
      </c>
      <c r="AC5587">
        <f>IF(M5587&lt;&gt;1,"",IF(OR(Q5587=999,Q5587=""),"",IF(OR(Q5587&lt;35,Q5587&gt;48),1,0)))</f>
        <v/>
      </c>
      <c r="AD5587">
        <f>IF(COUNT(AA5587:AC5587)&lt;3,"",SUM(AA5587:AC5587))</f>
        <v/>
      </c>
      <c r="AE5587">
        <f>IF(L5587&gt;=4,2,IF(L5587&gt;=2,1,0))</f>
        <v/>
      </c>
      <c r="AF5587">
        <f>IF(L5587&gt;=5,1,0)</f>
        <v/>
      </c>
      <c r="AG5587">
        <f>AE5587+AF5587</f>
        <v/>
      </c>
      <c r="AH5587" s="15">
        <f>IF(M5587&lt;&gt;1,"",IF(OR(R5587=-9,R5587=""),"",R5587))</f>
        <v/>
      </c>
      <c r="AI5587">
        <f>IF(M5587&lt;&gt;1,"",IF(OR(Q5587=999,Q5587=""),"",Q5587))</f>
        <v/>
      </c>
    </row>
    <row r="5588">
      <c r="A5588" t="inlineStr">
        <is>
          <t>TQRMNOP130218</t>
        </is>
      </c>
      <c r="B5588" t="n">
        <v>2025</v>
      </c>
      <c r="C5588" t="n">
        <v>1</v>
      </c>
      <c r="D5588" t="n">
        <v>42</v>
      </c>
      <c r="E5588" t="inlineStr">
        <is>
          <t>S</t>
        </is>
      </c>
      <c r="F5588" t="n">
        <v>10</v>
      </c>
      <c r="G5588" t="n">
        <v>1481</v>
      </c>
      <c r="H5588" t="n">
        <v>10</v>
      </c>
      <c r="I5588" t="n">
        <v>2</v>
      </c>
      <c r="J5588" t="n">
        <v>24</v>
      </c>
      <c r="K5588" t="n">
        <v>2</v>
      </c>
      <c r="L5588" t="n">
        <v>3</v>
      </c>
      <c r="M5588" t="n">
        <v>1</v>
      </c>
      <c r="N5588" t="n">
        <v>3</v>
      </c>
      <c r="O5588" t="n">
        <v>1</v>
      </c>
      <c r="P5588" t="n">
        <v>2</v>
      </c>
      <c r="Q5588" t="n">
        <v>39</v>
      </c>
      <c r="R5588" s="15" t="n">
        <v>248000</v>
      </c>
      <c r="S5588" s="15" t="n">
        <v>0</v>
      </c>
      <c r="T5588" s="15" t="n">
        <v>248000</v>
      </c>
      <c r="U5588" s="15" t="n">
        <v>102500</v>
      </c>
      <c r="V5588">
        <f>IFERROR(VLOOKUP(D5588,Tablas_Equivalencia!$A$3:$B$8,2,FALSE),"Sin dato")</f>
        <v/>
      </c>
      <c r="W5588">
        <f>IFERROR(VLOOKUP(L5588,Tablas_Equivalencia!$D$3:$E$9,2,FALSE),"Sin dato")</f>
        <v/>
      </c>
      <c r="X5588">
        <f>IF(I5588=1,"Varón","Mujer")</f>
        <v/>
      </c>
      <c r="Y5588">
        <f>IFERROR(VLOOKUP(M5588,Tablas_Equivalencia!$G$3:$H$6,2,FALSE),"Sin dato")</f>
        <v/>
      </c>
      <c r="Z5588">
        <f>IF(J5588&lt;=24,"18-24","25-29")</f>
        <v/>
      </c>
      <c r="AA5588">
        <f>IF(M5588&lt;&gt;1,"",IF(P5588=2,1,0))</f>
        <v/>
      </c>
      <c r="AB5588">
        <f>IF(M5588&lt;&gt;1,"",IF(O5588&gt;=2,1,0))</f>
        <v/>
      </c>
      <c r="AC5588">
        <f>IF(M5588&lt;&gt;1,"",IF(OR(Q5588=999,Q5588=""),"",IF(OR(Q5588&lt;35,Q5588&gt;48),1,0)))</f>
        <v/>
      </c>
      <c r="AD5588">
        <f>IF(COUNT(AA5588:AC5588)&lt;3,"",SUM(AA5588:AC5588))</f>
        <v/>
      </c>
      <c r="AE5588">
        <f>IF(L5588&gt;=4,2,IF(L5588&gt;=2,1,0))</f>
        <v/>
      </c>
      <c r="AF5588">
        <f>IF(L5588&gt;=5,1,0)</f>
        <v/>
      </c>
      <c r="AG5588">
        <f>AE5588+AF5588</f>
        <v/>
      </c>
      <c r="AH5588" s="15">
        <f>IF(M5588&lt;&gt;1,"",IF(OR(R5588=-9,R5588=""),"",R5588))</f>
        <v/>
      </c>
      <c r="AI5588">
        <f>IF(M5588&lt;&gt;1,"",IF(OR(Q5588=999,Q5588=""),"",Q5588))</f>
        <v/>
      </c>
    </row>
    <row r="5589">
      <c r="A5589" t="inlineStr">
        <is>
          <t>TQRMNOP130220</t>
        </is>
      </c>
      <c r="B5589" t="n">
        <v>2025</v>
      </c>
      <c r="C5589" t="n">
        <v>1</v>
      </c>
      <c r="D5589" t="n">
        <v>40</v>
      </c>
      <c r="E5589" t="inlineStr">
        <is>
          <t>N</t>
        </is>
      </c>
      <c r="F5589" t="n">
        <v>9</v>
      </c>
      <c r="G5589" t="n">
        <v>1274</v>
      </c>
      <c r="H5589" t="n">
        <v>1</v>
      </c>
      <c r="I5589" t="n">
        <v>1</v>
      </c>
      <c r="J5589" t="n">
        <v>28</v>
      </c>
      <c r="K5589" t="n">
        <v>2</v>
      </c>
      <c r="L5589" t="n">
        <v>4</v>
      </c>
      <c r="M5589" t="n">
        <v>1</v>
      </c>
      <c r="N5589" t="n">
        <v>3</v>
      </c>
      <c r="O5589" t="n">
        <v>1</v>
      </c>
      <c r="P5589" t="n">
        <v>2</v>
      </c>
      <c r="Q5589" t="n">
        <v>28</v>
      </c>
      <c r="R5589" s="15" t="n">
        <v>-9</v>
      </c>
      <c r="S5589" s="15" t="n">
        <v>0</v>
      </c>
      <c r="T5589" s="15" t="n">
        <v>0</v>
      </c>
      <c r="U5589" s="15" t="n">
        <v>230700</v>
      </c>
      <c r="V5589">
        <f>IFERROR(VLOOKUP(D5589,Tablas_Equivalencia!$A$3:$B$8,2,FALSE),"Sin dato")</f>
        <v/>
      </c>
      <c r="W5589">
        <f>IFERROR(VLOOKUP(L5589,Tablas_Equivalencia!$D$3:$E$9,2,FALSE),"Sin dato")</f>
        <v/>
      </c>
      <c r="X5589">
        <f>IF(I5589=1,"Varón","Mujer")</f>
        <v/>
      </c>
      <c r="Y5589">
        <f>IFERROR(VLOOKUP(M5589,Tablas_Equivalencia!$G$3:$H$6,2,FALSE),"Sin dato")</f>
        <v/>
      </c>
      <c r="Z5589">
        <f>IF(J5589&lt;=24,"18-24","25-29")</f>
        <v/>
      </c>
      <c r="AA5589">
        <f>IF(M5589&lt;&gt;1,"",IF(P5589=2,1,0))</f>
        <v/>
      </c>
      <c r="AB5589">
        <f>IF(M5589&lt;&gt;1,"",IF(O5589&gt;=2,1,0))</f>
        <v/>
      </c>
      <c r="AC5589">
        <f>IF(M5589&lt;&gt;1,"",IF(OR(Q5589=999,Q5589=""),"",IF(OR(Q5589&lt;35,Q5589&gt;48),1,0)))</f>
        <v/>
      </c>
      <c r="AD5589">
        <f>IF(COUNT(AA5589:AC5589)&lt;3,"",SUM(AA5589:AC5589))</f>
        <v/>
      </c>
      <c r="AE5589">
        <f>IF(L5589&gt;=4,2,IF(L5589&gt;=2,1,0))</f>
        <v/>
      </c>
      <c r="AF5589">
        <f>IF(L5589&gt;=5,1,0)</f>
        <v/>
      </c>
      <c r="AG5589">
        <f>AE5589+AF5589</f>
        <v/>
      </c>
      <c r="AH5589" s="15">
        <f>IF(M5589&lt;&gt;1,"",IF(OR(R5589=-9,R5589=""),"",R5589))</f>
        <v/>
      </c>
      <c r="AI5589">
        <f>IF(M5589&lt;&gt;1,"",IF(OR(Q5589=999,Q5589=""),"",Q5589))</f>
        <v/>
      </c>
    </row>
    <row r="5590">
      <c r="A5590" t="inlineStr">
        <is>
          <t>TQRMNOP130221</t>
        </is>
      </c>
      <c r="B5590" t="n">
        <v>2025</v>
      </c>
      <c r="C5590" t="n">
        <v>1</v>
      </c>
      <c r="D5590" t="n">
        <v>1</v>
      </c>
      <c r="E5590" t="inlineStr">
        <is>
          <t>S</t>
        </is>
      </c>
      <c r="F5590" t="n">
        <v>32</v>
      </c>
      <c r="G5590" t="n">
        <v>765</v>
      </c>
      <c r="H5590" t="n">
        <v>1</v>
      </c>
      <c r="I5590" t="n">
        <v>2</v>
      </c>
      <c r="J5590" t="n">
        <v>23</v>
      </c>
      <c r="K5590" t="n">
        <v>1</v>
      </c>
      <c r="L5590" t="n">
        <v>5</v>
      </c>
      <c r="M5590" t="n">
        <v>1</v>
      </c>
      <c r="N5590" t="n">
        <v>3</v>
      </c>
      <c r="O5590" t="n">
        <v>2</v>
      </c>
      <c r="P5590" t="n">
        <v>2</v>
      </c>
      <c r="Q5590" t="n">
        <v>20</v>
      </c>
      <c r="R5590" s="15" t="n">
        <v>306000</v>
      </c>
      <c r="S5590" s="15" t="n">
        <v>0</v>
      </c>
      <c r="T5590" s="15" t="n">
        <v>306000</v>
      </c>
      <c r="U5590" s="15" t="n">
        <v>189700</v>
      </c>
      <c r="V5590">
        <f>IFERROR(VLOOKUP(D5590,Tablas_Equivalencia!$A$3:$B$8,2,FALSE),"Sin dato")</f>
        <v/>
      </c>
      <c r="W5590">
        <f>IFERROR(VLOOKUP(L5590,Tablas_Equivalencia!$D$3:$E$9,2,FALSE),"Sin dato")</f>
        <v/>
      </c>
      <c r="X5590">
        <f>IF(I5590=1,"Varón","Mujer")</f>
        <v/>
      </c>
      <c r="Y5590">
        <f>IFERROR(VLOOKUP(M5590,Tablas_Equivalencia!$G$3:$H$6,2,FALSE),"Sin dato")</f>
        <v/>
      </c>
      <c r="Z5590">
        <f>IF(J5590&lt;=24,"18-24","25-29")</f>
        <v/>
      </c>
      <c r="AA5590">
        <f>IF(M5590&lt;&gt;1,"",IF(P5590=2,1,0))</f>
        <v/>
      </c>
      <c r="AB5590">
        <f>IF(M5590&lt;&gt;1,"",IF(O5590&gt;=2,1,0))</f>
        <v/>
      </c>
      <c r="AC5590">
        <f>IF(M5590&lt;&gt;1,"",IF(OR(Q5590=999,Q5590=""),"",IF(OR(Q5590&lt;35,Q5590&gt;48),1,0)))</f>
        <v/>
      </c>
      <c r="AD5590">
        <f>IF(COUNT(AA5590:AC5590)&lt;3,"",SUM(AA5590:AC5590))</f>
        <v/>
      </c>
      <c r="AE5590">
        <f>IF(L5590&gt;=4,2,IF(L5590&gt;=2,1,0))</f>
        <v/>
      </c>
      <c r="AF5590">
        <f>IF(L5590&gt;=5,1,0)</f>
        <v/>
      </c>
      <c r="AG5590">
        <f>AE5590+AF5590</f>
        <v/>
      </c>
      <c r="AH5590" s="15">
        <f>IF(M5590&lt;&gt;1,"",IF(OR(R5590=-9,R5590=""),"",R5590))</f>
        <v/>
      </c>
      <c r="AI5590">
        <f>IF(M5590&lt;&gt;1,"",IF(OR(Q5590=999,Q5590=""),"",Q5590))</f>
        <v/>
      </c>
    </row>
    <row r="5591">
      <c r="A5591" t="inlineStr">
        <is>
          <t>TQRMNOP130222</t>
        </is>
      </c>
      <c r="B5591" t="n">
        <v>2025</v>
      </c>
      <c r="C5591" t="n">
        <v>1</v>
      </c>
      <c r="D5591" t="n">
        <v>42</v>
      </c>
      <c r="E5591" t="inlineStr">
        <is>
          <t>N</t>
        </is>
      </c>
      <c r="F5591" t="n">
        <v>25</v>
      </c>
      <c r="G5591" t="n">
        <v>708</v>
      </c>
      <c r="H5591" t="n">
        <v>3</v>
      </c>
      <c r="I5591" t="n">
        <v>2</v>
      </c>
      <c r="J5591" t="n">
        <v>18</v>
      </c>
      <c r="K5591" t="n">
        <v>2</v>
      </c>
      <c r="L5591" t="n">
        <v>1</v>
      </c>
      <c r="M5591" t="n">
        <v>3</v>
      </c>
      <c r="R5591" s="15" t="n">
        <v>0</v>
      </c>
      <c r="S5591" s="15" t="n">
        <v>90000</v>
      </c>
      <c r="T5591" s="15" t="n">
        <v>90000</v>
      </c>
      <c r="U5591" s="15" t="n">
        <v>182800</v>
      </c>
      <c r="V5591">
        <f>IFERROR(VLOOKUP(D5591,Tablas_Equivalencia!$A$3:$B$8,2,FALSE),"Sin dato")</f>
        <v/>
      </c>
      <c r="W5591">
        <f>IFERROR(VLOOKUP(L5591,Tablas_Equivalencia!$D$3:$E$9,2,FALSE),"Sin dato")</f>
        <v/>
      </c>
      <c r="X5591">
        <f>IF(I5591=1,"Varón","Mujer")</f>
        <v/>
      </c>
      <c r="Y5591">
        <f>IFERROR(VLOOKUP(M5591,Tablas_Equivalencia!$G$3:$H$6,2,FALSE),"Sin dato")</f>
        <v/>
      </c>
      <c r="Z5591">
        <f>IF(J5591&lt;=24,"18-24","25-29")</f>
        <v/>
      </c>
      <c r="AA5591">
        <f>IF(M5591&lt;&gt;1,"",IF(P5591=2,1,0))</f>
        <v/>
      </c>
      <c r="AB5591">
        <f>IF(M5591&lt;&gt;1,"",IF(O5591&gt;=2,1,0))</f>
        <v/>
      </c>
      <c r="AC5591">
        <f>IF(M5591&lt;&gt;1,"",IF(OR(Q5591=999,Q5591=""),"",IF(OR(Q5591&lt;35,Q5591&gt;48),1,0)))</f>
        <v/>
      </c>
      <c r="AD5591">
        <f>IF(COUNT(AA5591:AC5591)&lt;3,"",SUM(AA5591:AC5591))</f>
        <v/>
      </c>
      <c r="AE5591">
        <f>IF(L5591&gt;=4,2,IF(L5591&gt;=2,1,0))</f>
        <v/>
      </c>
      <c r="AF5591">
        <f>IF(L5591&gt;=5,1,0)</f>
        <v/>
      </c>
      <c r="AG5591">
        <f>AE5591+AF5591</f>
        <v/>
      </c>
      <c r="AH5591" s="15">
        <f>IF(M5591&lt;&gt;1,"",IF(OR(R5591=-9,R5591=""),"",R5591))</f>
        <v/>
      </c>
      <c r="AI5591">
        <f>IF(M5591&lt;&gt;1,"",IF(OR(Q5591=999,Q5591=""),"",Q5591))</f>
        <v/>
      </c>
    </row>
    <row r="5592">
      <c r="A5592" t="inlineStr">
        <is>
          <t>TQRMNOP130223</t>
        </is>
      </c>
      <c r="B5592" t="n">
        <v>2025</v>
      </c>
      <c r="C5592" t="n">
        <v>1</v>
      </c>
      <c r="D5592" t="n">
        <v>1</v>
      </c>
      <c r="E5592" t="inlineStr">
        <is>
          <t>S</t>
        </is>
      </c>
      <c r="F5592" t="n">
        <v>33</v>
      </c>
      <c r="G5592" t="n">
        <v>466</v>
      </c>
      <c r="H5592" t="n">
        <v>3</v>
      </c>
      <c r="I5592" t="n">
        <v>2</v>
      </c>
      <c r="J5592" t="n">
        <v>24</v>
      </c>
      <c r="K5592" t="n">
        <v>2</v>
      </c>
      <c r="L5592" t="n">
        <v>4</v>
      </c>
      <c r="M5592" t="n">
        <v>3</v>
      </c>
      <c r="R5592" s="15" t="n">
        <v>0</v>
      </c>
      <c r="S5592" s="15" t="n">
        <v>0</v>
      </c>
      <c r="T5592" s="15" t="n">
        <v>0</v>
      </c>
      <c r="U5592" s="15" t="n">
        <v>77300</v>
      </c>
      <c r="V5592">
        <f>IFERROR(VLOOKUP(D5592,Tablas_Equivalencia!$A$3:$B$8,2,FALSE),"Sin dato")</f>
        <v/>
      </c>
      <c r="W5592">
        <f>IFERROR(VLOOKUP(L5592,Tablas_Equivalencia!$D$3:$E$9,2,FALSE),"Sin dato")</f>
        <v/>
      </c>
      <c r="X5592">
        <f>IF(I5592=1,"Varón","Mujer")</f>
        <v/>
      </c>
      <c r="Y5592">
        <f>IFERROR(VLOOKUP(M5592,Tablas_Equivalencia!$G$3:$H$6,2,FALSE),"Sin dato")</f>
        <v/>
      </c>
      <c r="Z5592">
        <f>IF(J5592&lt;=24,"18-24","25-29")</f>
        <v/>
      </c>
      <c r="AA5592">
        <f>IF(M5592&lt;&gt;1,"",IF(P5592=2,1,0))</f>
        <v/>
      </c>
      <c r="AB5592">
        <f>IF(M5592&lt;&gt;1,"",IF(O5592&gt;=2,1,0))</f>
        <v/>
      </c>
      <c r="AC5592">
        <f>IF(M5592&lt;&gt;1,"",IF(OR(Q5592=999,Q5592=""),"",IF(OR(Q5592&lt;35,Q5592&gt;48),1,0)))</f>
        <v/>
      </c>
      <c r="AD5592">
        <f>IF(COUNT(AA5592:AC5592)&lt;3,"",SUM(AA5592:AC5592))</f>
        <v/>
      </c>
      <c r="AE5592">
        <f>IF(L5592&gt;=4,2,IF(L5592&gt;=2,1,0))</f>
        <v/>
      </c>
      <c r="AF5592">
        <f>IF(L5592&gt;=5,1,0)</f>
        <v/>
      </c>
      <c r="AG5592">
        <f>AE5592+AF5592</f>
        <v/>
      </c>
      <c r="AH5592" s="15">
        <f>IF(M5592&lt;&gt;1,"",IF(OR(R5592=-9,R5592=""),"",R5592))</f>
        <v/>
      </c>
      <c r="AI5592">
        <f>IF(M5592&lt;&gt;1,"",IF(OR(Q5592=999,Q5592=""),"",Q5592))</f>
        <v/>
      </c>
    </row>
    <row r="5593">
      <c r="A5593" t="inlineStr">
        <is>
          <t>TQRMNOP130240</t>
        </is>
      </c>
      <c r="B5593" t="n">
        <v>2025</v>
      </c>
      <c r="C5593" t="n">
        <v>1</v>
      </c>
      <c r="D5593" t="n">
        <v>1</v>
      </c>
      <c r="E5593" t="inlineStr">
        <is>
          <t>S</t>
        </is>
      </c>
      <c r="F5593" t="n">
        <v>32</v>
      </c>
      <c r="G5593" t="n">
        <v>1448</v>
      </c>
      <c r="H5593" t="n">
        <v>1</v>
      </c>
      <c r="I5593" t="n">
        <v>2</v>
      </c>
      <c r="J5593" t="n">
        <v>24</v>
      </c>
      <c r="K5593" t="n">
        <v>1</v>
      </c>
      <c r="L5593" t="n">
        <v>5</v>
      </c>
      <c r="M5593" t="n">
        <v>1</v>
      </c>
      <c r="N5593" t="n">
        <v>3</v>
      </c>
      <c r="O5593" t="n">
        <v>1</v>
      </c>
      <c r="P5593" t="n">
        <v>1</v>
      </c>
      <c r="Q5593" t="n">
        <v>36</v>
      </c>
      <c r="R5593" s="15" t="n">
        <v>496000</v>
      </c>
      <c r="S5593" s="15" t="n">
        <v>0</v>
      </c>
      <c r="T5593" s="15" t="n">
        <v>496000</v>
      </c>
      <c r="U5593" s="15" t="n">
        <v>242000</v>
      </c>
      <c r="V5593">
        <f>IFERROR(VLOOKUP(D5593,Tablas_Equivalencia!$A$3:$B$8,2,FALSE),"Sin dato")</f>
        <v/>
      </c>
      <c r="W5593">
        <f>IFERROR(VLOOKUP(L5593,Tablas_Equivalencia!$D$3:$E$9,2,FALSE),"Sin dato")</f>
        <v/>
      </c>
      <c r="X5593">
        <f>IF(I5593=1,"Varón","Mujer")</f>
        <v/>
      </c>
      <c r="Y5593">
        <f>IFERROR(VLOOKUP(M5593,Tablas_Equivalencia!$G$3:$H$6,2,FALSE),"Sin dato")</f>
        <v/>
      </c>
      <c r="Z5593">
        <f>IF(J5593&lt;=24,"18-24","25-29")</f>
        <v/>
      </c>
      <c r="AA5593">
        <f>IF(M5593&lt;&gt;1,"",IF(P5593=2,1,0))</f>
        <v/>
      </c>
      <c r="AB5593">
        <f>IF(M5593&lt;&gt;1,"",IF(O5593&gt;=2,1,0))</f>
        <v/>
      </c>
      <c r="AC5593">
        <f>IF(M5593&lt;&gt;1,"",IF(OR(Q5593=999,Q5593=""),"",IF(OR(Q5593&lt;35,Q5593&gt;48),1,0)))</f>
        <v/>
      </c>
      <c r="AD5593">
        <f>IF(COUNT(AA5593:AC5593)&lt;3,"",SUM(AA5593:AC5593))</f>
        <v/>
      </c>
      <c r="AE5593">
        <f>IF(L5593&gt;=4,2,IF(L5593&gt;=2,1,0))</f>
        <v/>
      </c>
      <c r="AF5593">
        <f>IF(L5593&gt;=5,1,0)</f>
        <v/>
      </c>
      <c r="AG5593">
        <f>AE5593+AF5593</f>
        <v/>
      </c>
      <c r="AH5593" s="15">
        <f>IF(M5593&lt;&gt;1,"",IF(OR(R5593=-9,R5593=""),"",R5593))</f>
        <v/>
      </c>
      <c r="AI5593">
        <f>IF(M5593&lt;&gt;1,"",IF(OR(Q5593=999,Q5593=""),"",Q5593))</f>
        <v/>
      </c>
    </row>
    <row r="5594">
      <c r="A5594" t="inlineStr">
        <is>
          <t>TQRMNOP130242</t>
        </is>
      </c>
      <c r="B5594" t="n">
        <v>2025</v>
      </c>
      <c r="C5594" t="n">
        <v>1</v>
      </c>
      <c r="D5594" t="n">
        <v>1</v>
      </c>
      <c r="E5594" t="inlineStr">
        <is>
          <t>S</t>
        </is>
      </c>
      <c r="F5594" t="n">
        <v>33</v>
      </c>
      <c r="G5594" t="n">
        <v>459</v>
      </c>
      <c r="H5594" t="n">
        <v>3</v>
      </c>
      <c r="I5594" t="n">
        <v>1</v>
      </c>
      <c r="J5594" t="n">
        <v>22</v>
      </c>
      <c r="K5594" t="n">
        <v>2</v>
      </c>
      <c r="L5594" t="n">
        <v>4</v>
      </c>
      <c r="M5594" t="n">
        <v>1</v>
      </c>
      <c r="N5594" t="n">
        <v>3</v>
      </c>
      <c r="O5594" t="n">
        <v>1</v>
      </c>
      <c r="P5594" t="n">
        <v>1</v>
      </c>
      <c r="Q5594" t="n">
        <v>44</v>
      </c>
      <c r="R5594" s="15" t="n">
        <v>1715000</v>
      </c>
      <c r="S5594" s="15" t="n">
        <v>0</v>
      </c>
      <c r="T5594" s="15" t="n">
        <v>1715000</v>
      </c>
      <c r="U5594" s="15" t="n">
        <v>87900</v>
      </c>
      <c r="V5594">
        <f>IFERROR(VLOOKUP(D5594,Tablas_Equivalencia!$A$3:$B$8,2,FALSE),"Sin dato")</f>
        <v/>
      </c>
      <c r="W5594">
        <f>IFERROR(VLOOKUP(L5594,Tablas_Equivalencia!$D$3:$E$9,2,FALSE),"Sin dato")</f>
        <v/>
      </c>
      <c r="X5594">
        <f>IF(I5594=1,"Varón","Mujer")</f>
        <v/>
      </c>
      <c r="Y5594">
        <f>IFERROR(VLOOKUP(M5594,Tablas_Equivalencia!$G$3:$H$6,2,FALSE),"Sin dato")</f>
        <v/>
      </c>
      <c r="Z5594">
        <f>IF(J5594&lt;=24,"18-24","25-29")</f>
        <v/>
      </c>
      <c r="AA5594">
        <f>IF(M5594&lt;&gt;1,"",IF(P5594=2,1,0))</f>
        <v/>
      </c>
      <c r="AB5594">
        <f>IF(M5594&lt;&gt;1,"",IF(O5594&gt;=2,1,0))</f>
        <v/>
      </c>
      <c r="AC5594">
        <f>IF(M5594&lt;&gt;1,"",IF(OR(Q5594=999,Q5594=""),"",IF(OR(Q5594&lt;35,Q5594&gt;48),1,0)))</f>
        <v/>
      </c>
      <c r="AD5594">
        <f>IF(COUNT(AA5594:AC5594)&lt;3,"",SUM(AA5594:AC5594))</f>
        <v/>
      </c>
      <c r="AE5594">
        <f>IF(L5594&gt;=4,2,IF(L5594&gt;=2,1,0))</f>
        <v/>
      </c>
      <c r="AF5594">
        <f>IF(L5594&gt;=5,1,0)</f>
        <v/>
      </c>
      <c r="AG5594">
        <f>AE5594+AF5594</f>
        <v/>
      </c>
      <c r="AH5594" s="15">
        <f>IF(M5594&lt;&gt;1,"",IF(OR(R5594=-9,R5594=""),"",R5594))</f>
        <v/>
      </c>
      <c r="AI5594">
        <f>IF(M5594&lt;&gt;1,"",IF(OR(Q5594=999,Q5594=""),"",Q5594))</f>
        <v/>
      </c>
    </row>
    <row r="5595">
      <c r="A5595" t="inlineStr">
        <is>
          <t>TQRMNOP130266</t>
        </is>
      </c>
      <c r="B5595" t="n">
        <v>2025</v>
      </c>
      <c r="C5595" t="n">
        <v>1</v>
      </c>
      <c r="D5595" t="n">
        <v>1</v>
      </c>
      <c r="E5595" t="inlineStr">
        <is>
          <t>S</t>
        </is>
      </c>
      <c r="F5595" t="n">
        <v>33</v>
      </c>
      <c r="G5595" t="n">
        <v>1561</v>
      </c>
      <c r="H5595" t="n">
        <v>3</v>
      </c>
      <c r="I5595" t="n">
        <v>2</v>
      </c>
      <c r="J5595" t="n">
        <v>23</v>
      </c>
      <c r="K5595" t="n">
        <v>1</v>
      </c>
      <c r="L5595" t="n">
        <v>5</v>
      </c>
      <c r="M5595" t="n">
        <v>1</v>
      </c>
      <c r="N5595" t="n">
        <v>1</v>
      </c>
      <c r="O5595" t="n">
        <v>3</v>
      </c>
      <c r="P5595" t="n">
        <v>2</v>
      </c>
      <c r="Q5595" t="n">
        <v>36</v>
      </c>
      <c r="R5595" s="15" t="n">
        <v>569000</v>
      </c>
      <c r="S5595" s="15" t="n">
        <v>0</v>
      </c>
      <c r="T5595" s="15" t="n">
        <v>569000</v>
      </c>
      <c r="U5595" s="15" t="n">
        <v>105300</v>
      </c>
      <c r="V5595">
        <f>IFERROR(VLOOKUP(D5595,Tablas_Equivalencia!$A$3:$B$8,2,FALSE),"Sin dato")</f>
        <v/>
      </c>
      <c r="W5595">
        <f>IFERROR(VLOOKUP(L5595,Tablas_Equivalencia!$D$3:$E$9,2,FALSE),"Sin dato")</f>
        <v/>
      </c>
      <c r="X5595">
        <f>IF(I5595=1,"Varón","Mujer")</f>
        <v/>
      </c>
      <c r="Y5595">
        <f>IFERROR(VLOOKUP(M5595,Tablas_Equivalencia!$G$3:$H$6,2,FALSE),"Sin dato")</f>
        <v/>
      </c>
      <c r="Z5595">
        <f>IF(J5595&lt;=24,"18-24","25-29")</f>
        <v/>
      </c>
      <c r="AA5595">
        <f>IF(M5595&lt;&gt;1,"",IF(P5595=2,1,0))</f>
        <v/>
      </c>
      <c r="AB5595">
        <f>IF(M5595&lt;&gt;1,"",IF(O5595&gt;=2,1,0))</f>
        <v/>
      </c>
      <c r="AC5595">
        <f>IF(M5595&lt;&gt;1,"",IF(OR(Q5595=999,Q5595=""),"",IF(OR(Q5595&lt;35,Q5595&gt;48),1,0)))</f>
        <v/>
      </c>
      <c r="AD5595">
        <f>IF(COUNT(AA5595:AC5595)&lt;3,"",SUM(AA5595:AC5595))</f>
        <v/>
      </c>
      <c r="AE5595">
        <f>IF(L5595&gt;=4,2,IF(L5595&gt;=2,1,0))</f>
        <v/>
      </c>
      <c r="AF5595">
        <f>IF(L5595&gt;=5,1,0)</f>
        <v/>
      </c>
      <c r="AG5595">
        <f>AE5595+AF5595</f>
        <v/>
      </c>
      <c r="AH5595" s="15">
        <f>IF(M5595&lt;&gt;1,"",IF(OR(R5595=-9,R5595=""),"",R5595))</f>
        <v/>
      </c>
      <c r="AI5595">
        <f>IF(M5595&lt;&gt;1,"",IF(OR(Q5595=999,Q5595=""),"",Q5595))</f>
        <v/>
      </c>
    </row>
    <row r="5596">
      <c r="A5596" t="inlineStr">
        <is>
          <t>TQRMNOP130267</t>
        </is>
      </c>
      <c r="B5596" t="n">
        <v>2025</v>
      </c>
      <c r="C5596" t="n">
        <v>1</v>
      </c>
      <c r="D5596" t="n">
        <v>41</v>
      </c>
      <c r="E5596" t="inlineStr">
        <is>
          <t>N</t>
        </is>
      </c>
      <c r="F5596" t="n">
        <v>12</v>
      </c>
      <c r="G5596" t="n">
        <v>1155</v>
      </c>
      <c r="H5596" t="n">
        <v>1</v>
      </c>
      <c r="I5596" t="n">
        <v>1</v>
      </c>
      <c r="J5596" t="n">
        <v>20</v>
      </c>
      <c r="K5596" t="n">
        <v>2</v>
      </c>
      <c r="L5596" t="n">
        <v>4</v>
      </c>
      <c r="M5596" t="n">
        <v>3</v>
      </c>
      <c r="R5596" s="15" t="n">
        <v>0</v>
      </c>
      <c r="S5596" s="15" t="n">
        <v>0</v>
      </c>
      <c r="T5596" s="15" t="n">
        <v>0</v>
      </c>
      <c r="U5596" s="15" t="n">
        <v>167200</v>
      </c>
      <c r="V5596">
        <f>IFERROR(VLOOKUP(D5596,Tablas_Equivalencia!$A$3:$B$8,2,FALSE),"Sin dato")</f>
        <v/>
      </c>
      <c r="W5596">
        <f>IFERROR(VLOOKUP(L5596,Tablas_Equivalencia!$D$3:$E$9,2,FALSE),"Sin dato")</f>
        <v/>
      </c>
      <c r="X5596">
        <f>IF(I5596=1,"Varón","Mujer")</f>
        <v/>
      </c>
      <c r="Y5596">
        <f>IFERROR(VLOOKUP(M5596,Tablas_Equivalencia!$G$3:$H$6,2,FALSE),"Sin dato")</f>
        <v/>
      </c>
      <c r="Z5596">
        <f>IF(J5596&lt;=24,"18-24","25-29")</f>
        <v/>
      </c>
      <c r="AA5596">
        <f>IF(M5596&lt;&gt;1,"",IF(P5596=2,1,0))</f>
        <v/>
      </c>
      <c r="AB5596">
        <f>IF(M5596&lt;&gt;1,"",IF(O5596&gt;=2,1,0))</f>
        <v/>
      </c>
      <c r="AC5596">
        <f>IF(M5596&lt;&gt;1,"",IF(OR(Q5596=999,Q5596=""),"",IF(OR(Q5596&lt;35,Q5596&gt;48),1,0)))</f>
        <v/>
      </c>
      <c r="AD5596">
        <f>IF(COUNT(AA5596:AC5596)&lt;3,"",SUM(AA5596:AC5596))</f>
        <v/>
      </c>
      <c r="AE5596">
        <f>IF(L5596&gt;=4,2,IF(L5596&gt;=2,1,0))</f>
        <v/>
      </c>
      <c r="AF5596">
        <f>IF(L5596&gt;=5,1,0)</f>
        <v/>
      </c>
      <c r="AG5596">
        <f>AE5596+AF5596</f>
        <v/>
      </c>
      <c r="AH5596" s="15">
        <f>IF(M5596&lt;&gt;1,"",IF(OR(R5596=-9,R5596=""),"",R5596))</f>
        <v/>
      </c>
      <c r="AI5596">
        <f>IF(M5596&lt;&gt;1,"",IF(OR(Q5596=999,Q5596=""),"",Q5596))</f>
        <v/>
      </c>
    </row>
    <row r="5597">
      <c r="A5597" t="inlineStr">
        <is>
          <t>TQRMNOP130271</t>
        </is>
      </c>
      <c r="B5597" t="n">
        <v>2025</v>
      </c>
      <c r="C5597" t="n">
        <v>1</v>
      </c>
      <c r="D5597" t="n">
        <v>1</v>
      </c>
      <c r="E5597" t="inlineStr">
        <is>
          <t>S</t>
        </is>
      </c>
      <c r="F5597" t="n">
        <v>32</v>
      </c>
      <c r="G5597" t="n">
        <v>1230</v>
      </c>
      <c r="H5597" t="n">
        <v>2</v>
      </c>
      <c r="I5597" t="n">
        <v>1</v>
      </c>
      <c r="J5597" t="n">
        <v>26</v>
      </c>
      <c r="K5597" t="n">
        <v>2</v>
      </c>
      <c r="L5597" t="n">
        <v>4</v>
      </c>
      <c r="M5597" t="n">
        <v>2</v>
      </c>
      <c r="R5597" s="15" t="n">
        <v>0</v>
      </c>
      <c r="S5597" s="15" t="n">
        <v>0</v>
      </c>
      <c r="T5597" s="15" t="n">
        <v>0</v>
      </c>
      <c r="U5597" s="15" t="n">
        <v>94200</v>
      </c>
      <c r="V5597">
        <f>IFERROR(VLOOKUP(D5597,Tablas_Equivalencia!$A$3:$B$8,2,FALSE),"Sin dato")</f>
        <v/>
      </c>
      <c r="W5597">
        <f>IFERROR(VLOOKUP(L5597,Tablas_Equivalencia!$D$3:$E$9,2,FALSE),"Sin dato")</f>
        <v/>
      </c>
      <c r="X5597">
        <f>IF(I5597=1,"Varón","Mujer")</f>
        <v/>
      </c>
      <c r="Y5597">
        <f>IFERROR(VLOOKUP(M5597,Tablas_Equivalencia!$G$3:$H$6,2,FALSE),"Sin dato")</f>
        <v/>
      </c>
      <c r="Z5597">
        <f>IF(J5597&lt;=24,"18-24","25-29")</f>
        <v/>
      </c>
      <c r="AA5597">
        <f>IF(M5597&lt;&gt;1,"",IF(P5597=2,1,0))</f>
        <v/>
      </c>
      <c r="AB5597">
        <f>IF(M5597&lt;&gt;1,"",IF(O5597&gt;=2,1,0))</f>
        <v/>
      </c>
      <c r="AC5597">
        <f>IF(M5597&lt;&gt;1,"",IF(OR(Q5597=999,Q5597=""),"",IF(OR(Q5597&lt;35,Q5597&gt;48),1,0)))</f>
        <v/>
      </c>
      <c r="AD5597">
        <f>IF(COUNT(AA5597:AC5597)&lt;3,"",SUM(AA5597:AC5597))</f>
        <v/>
      </c>
      <c r="AE5597">
        <f>IF(L5597&gt;=4,2,IF(L5597&gt;=2,1,0))</f>
        <v/>
      </c>
      <c r="AF5597">
        <f>IF(L5597&gt;=5,1,0)</f>
        <v/>
      </c>
      <c r="AG5597">
        <f>AE5597+AF5597</f>
        <v/>
      </c>
      <c r="AH5597" s="15">
        <f>IF(M5597&lt;&gt;1,"",IF(OR(R5597=-9,R5597=""),"",R5597))</f>
        <v/>
      </c>
      <c r="AI5597">
        <f>IF(M5597&lt;&gt;1,"",IF(OR(Q5597=999,Q5597=""),"",Q5597))</f>
        <v/>
      </c>
    </row>
    <row r="5598">
      <c r="A5598" t="inlineStr">
        <is>
          <t>TQRMNOP130279</t>
        </is>
      </c>
      <c r="B5598" t="n">
        <v>2025</v>
      </c>
      <c r="C5598" t="n">
        <v>1</v>
      </c>
      <c r="D5598" t="n">
        <v>41</v>
      </c>
      <c r="E5598" t="inlineStr">
        <is>
          <t>N</t>
        </is>
      </c>
      <c r="F5598" t="n">
        <v>15</v>
      </c>
      <c r="G5598" t="n">
        <v>1003</v>
      </c>
      <c r="H5598" t="n">
        <v>3</v>
      </c>
      <c r="I5598" t="n">
        <v>2</v>
      </c>
      <c r="J5598" t="n">
        <v>24</v>
      </c>
      <c r="K5598" t="n">
        <v>2</v>
      </c>
      <c r="L5598" t="n">
        <v>3</v>
      </c>
      <c r="M5598" t="n">
        <v>1</v>
      </c>
      <c r="N5598" t="n">
        <v>3</v>
      </c>
      <c r="O5598" t="n">
        <v>1</v>
      </c>
      <c r="P5598" t="n">
        <v>1</v>
      </c>
      <c r="Q5598" t="n">
        <v>28</v>
      </c>
      <c r="R5598" s="15" t="n">
        <v>387000</v>
      </c>
      <c r="S5598" s="15" t="n">
        <v>43000</v>
      </c>
      <c r="T5598" s="15" t="n">
        <v>430000</v>
      </c>
      <c r="U5598" s="15" t="n">
        <v>82500</v>
      </c>
      <c r="V5598">
        <f>IFERROR(VLOOKUP(D5598,Tablas_Equivalencia!$A$3:$B$8,2,FALSE),"Sin dato")</f>
        <v/>
      </c>
      <c r="W5598">
        <f>IFERROR(VLOOKUP(L5598,Tablas_Equivalencia!$D$3:$E$9,2,FALSE),"Sin dato")</f>
        <v/>
      </c>
      <c r="X5598">
        <f>IF(I5598=1,"Varón","Mujer")</f>
        <v/>
      </c>
      <c r="Y5598">
        <f>IFERROR(VLOOKUP(M5598,Tablas_Equivalencia!$G$3:$H$6,2,FALSE),"Sin dato")</f>
        <v/>
      </c>
      <c r="Z5598">
        <f>IF(J5598&lt;=24,"18-24","25-29")</f>
        <v/>
      </c>
      <c r="AA5598">
        <f>IF(M5598&lt;&gt;1,"",IF(P5598=2,1,0))</f>
        <v/>
      </c>
      <c r="AB5598">
        <f>IF(M5598&lt;&gt;1,"",IF(O5598&gt;=2,1,0))</f>
        <v/>
      </c>
      <c r="AC5598">
        <f>IF(M5598&lt;&gt;1,"",IF(OR(Q5598=999,Q5598=""),"",IF(OR(Q5598&lt;35,Q5598&gt;48),1,0)))</f>
        <v/>
      </c>
      <c r="AD5598">
        <f>IF(COUNT(AA5598:AC5598)&lt;3,"",SUM(AA5598:AC5598))</f>
        <v/>
      </c>
      <c r="AE5598">
        <f>IF(L5598&gt;=4,2,IF(L5598&gt;=2,1,0))</f>
        <v/>
      </c>
      <c r="AF5598">
        <f>IF(L5598&gt;=5,1,0)</f>
        <v/>
      </c>
      <c r="AG5598">
        <f>AE5598+AF5598</f>
        <v/>
      </c>
      <c r="AH5598" s="15">
        <f>IF(M5598&lt;&gt;1,"",IF(OR(R5598=-9,R5598=""),"",R5598))</f>
        <v/>
      </c>
      <c r="AI5598">
        <f>IF(M5598&lt;&gt;1,"",IF(OR(Q5598=999,Q5598=""),"",Q5598))</f>
        <v/>
      </c>
    </row>
    <row r="5599">
      <c r="A5599" t="inlineStr">
        <is>
          <t>TQRMNOP130280</t>
        </is>
      </c>
      <c r="B5599" t="n">
        <v>2025</v>
      </c>
      <c r="C5599" t="n">
        <v>1</v>
      </c>
      <c r="D5599" t="n">
        <v>41</v>
      </c>
      <c r="E5599" t="inlineStr">
        <is>
          <t>N</t>
        </is>
      </c>
      <c r="F5599" t="n">
        <v>12</v>
      </c>
      <c r="G5599" t="n">
        <v>1888</v>
      </c>
      <c r="H5599" t="n">
        <v>1</v>
      </c>
      <c r="I5599" t="n">
        <v>1</v>
      </c>
      <c r="J5599" t="n">
        <v>25</v>
      </c>
      <c r="K5599" t="n">
        <v>1</v>
      </c>
      <c r="L5599" t="n">
        <v>4</v>
      </c>
      <c r="M5599" t="n">
        <v>1</v>
      </c>
      <c r="N5599" t="n">
        <v>4</v>
      </c>
      <c r="O5599" t="n">
        <v>1</v>
      </c>
      <c r="P5599" t="n">
        <v>1</v>
      </c>
      <c r="Q5599" t="n">
        <v>40</v>
      </c>
      <c r="R5599" s="15" t="n">
        <v>385000</v>
      </c>
      <c r="S5599" s="15" t="n">
        <v>0</v>
      </c>
      <c r="T5599" s="15" t="n">
        <v>385000</v>
      </c>
      <c r="U5599" s="15" t="n">
        <v>166200</v>
      </c>
      <c r="V5599">
        <f>IFERROR(VLOOKUP(D5599,Tablas_Equivalencia!$A$3:$B$8,2,FALSE),"Sin dato")</f>
        <v/>
      </c>
      <c r="W5599">
        <f>IFERROR(VLOOKUP(L5599,Tablas_Equivalencia!$D$3:$E$9,2,FALSE),"Sin dato")</f>
        <v/>
      </c>
      <c r="X5599">
        <f>IF(I5599=1,"Varón","Mujer")</f>
        <v/>
      </c>
      <c r="Y5599">
        <f>IFERROR(VLOOKUP(M5599,Tablas_Equivalencia!$G$3:$H$6,2,FALSE),"Sin dato")</f>
        <v/>
      </c>
      <c r="Z5599">
        <f>IF(J5599&lt;=24,"18-24","25-29")</f>
        <v/>
      </c>
      <c r="AA5599">
        <f>IF(M5599&lt;&gt;1,"",IF(P5599=2,1,0))</f>
        <v/>
      </c>
      <c r="AB5599">
        <f>IF(M5599&lt;&gt;1,"",IF(O5599&gt;=2,1,0))</f>
        <v/>
      </c>
      <c r="AC5599">
        <f>IF(M5599&lt;&gt;1,"",IF(OR(Q5599=999,Q5599=""),"",IF(OR(Q5599&lt;35,Q5599&gt;48),1,0)))</f>
        <v/>
      </c>
      <c r="AD5599">
        <f>IF(COUNT(AA5599:AC5599)&lt;3,"",SUM(AA5599:AC5599))</f>
        <v/>
      </c>
      <c r="AE5599">
        <f>IF(L5599&gt;=4,2,IF(L5599&gt;=2,1,0))</f>
        <v/>
      </c>
      <c r="AF5599">
        <f>IF(L5599&gt;=5,1,0)</f>
        <v/>
      </c>
      <c r="AG5599">
        <f>AE5599+AF5599</f>
        <v/>
      </c>
      <c r="AH5599" s="15">
        <f>IF(M5599&lt;&gt;1,"",IF(OR(R5599=-9,R5599=""),"",R5599))</f>
        <v/>
      </c>
      <c r="AI5599">
        <f>IF(M5599&lt;&gt;1,"",IF(OR(Q5599=999,Q5599=""),"",Q5599))</f>
        <v/>
      </c>
    </row>
    <row r="5600">
      <c r="A5600" t="inlineStr">
        <is>
          <t>TQRMNOP130281</t>
        </is>
      </c>
      <c r="B5600" t="n">
        <v>2025</v>
      </c>
      <c r="C5600" t="n">
        <v>1</v>
      </c>
      <c r="D5600" t="n">
        <v>40</v>
      </c>
      <c r="E5600" t="inlineStr">
        <is>
          <t>N</t>
        </is>
      </c>
      <c r="F5600" t="n">
        <v>9</v>
      </c>
      <c r="G5600" t="n">
        <v>566</v>
      </c>
      <c r="H5600" t="n">
        <v>3</v>
      </c>
      <c r="I5600" t="n">
        <v>1</v>
      </c>
      <c r="J5600" t="n">
        <v>26</v>
      </c>
      <c r="K5600" t="n">
        <v>1</v>
      </c>
      <c r="L5600" t="n">
        <v>5</v>
      </c>
      <c r="M5600" t="n">
        <v>1</v>
      </c>
      <c r="N5600" t="n">
        <v>3</v>
      </c>
      <c r="O5600" t="n">
        <v>2</v>
      </c>
      <c r="P5600" t="n">
        <v>2</v>
      </c>
      <c r="Q5600" t="n">
        <v>39</v>
      </c>
      <c r="R5600" s="15" t="n">
        <v>322000</v>
      </c>
      <c r="S5600" s="15" t="n">
        <v>0</v>
      </c>
      <c r="T5600" s="15" t="n">
        <v>322000</v>
      </c>
      <c r="U5600" s="15" t="n">
        <v>64000</v>
      </c>
      <c r="V5600">
        <f>IFERROR(VLOOKUP(D5600,Tablas_Equivalencia!$A$3:$B$8,2,FALSE),"Sin dato")</f>
        <v/>
      </c>
      <c r="W5600">
        <f>IFERROR(VLOOKUP(L5600,Tablas_Equivalencia!$D$3:$E$9,2,FALSE),"Sin dato")</f>
        <v/>
      </c>
      <c r="X5600">
        <f>IF(I5600=1,"Varón","Mujer")</f>
        <v/>
      </c>
      <c r="Y5600">
        <f>IFERROR(VLOOKUP(M5600,Tablas_Equivalencia!$G$3:$H$6,2,FALSE),"Sin dato")</f>
        <v/>
      </c>
      <c r="Z5600">
        <f>IF(J5600&lt;=24,"18-24","25-29")</f>
        <v/>
      </c>
      <c r="AA5600">
        <f>IF(M5600&lt;&gt;1,"",IF(P5600=2,1,0))</f>
        <v/>
      </c>
      <c r="AB5600">
        <f>IF(M5600&lt;&gt;1,"",IF(O5600&gt;=2,1,0))</f>
        <v/>
      </c>
      <c r="AC5600">
        <f>IF(M5600&lt;&gt;1,"",IF(OR(Q5600=999,Q5600=""),"",IF(OR(Q5600&lt;35,Q5600&gt;48),1,0)))</f>
        <v/>
      </c>
      <c r="AD5600">
        <f>IF(COUNT(AA5600:AC5600)&lt;3,"",SUM(AA5600:AC5600))</f>
        <v/>
      </c>
      <c r="AE5600">
        <f>IF(L5600&gt;=4,2,IF(L5600&gt;=2,1,0))</f>
        <v/>
      </c>
      <c r="AF5600">
        <f>IF(L5600&gt;=5,1,0)</f>
        <v/>
      </c>
      <c r="AG5600">
        <f>AE5600+AF5600</f>
        <v/>
      </c>
      <c r="AH5600" s="15">
        <f>IF(M5600&lt;&gt;1,"",IF(OR(R5600=-9,R5600=""),"",R5600))</f>
        <v/>
      </c>
      <c r="AI5600">
        <f>IF(M5600&lt;&gt;1,"",IF(OR(Q5600=999,Q5600=""),"",Q5600))</f>
        <v/>
      </c>
    </row>
    <row r="5601">
      <c r="A5601" t="inlineStr">
        <is>
          <t>TQRMNOP130286</t>
        </is>
      </c>
      <c r="B5601" t="n">
        <v>2025</v>
      </c>
      <c r="C5601" t="n">
        <v>1</v>
      </c>
      <c r="D5601" t="n">
        <v>43</v>
      </c>
      <c r="E5601" t="inlineStr">
        <is>
          <t>N</t>
        </is>
      </c>
      <c r="F5601" t="n">
        <v>34</v>
      </c>
      <c r="G5601" t="n">
        <v>1180</v>
      </c>
      <c r="H5601" t="n">
        <v>3</v>
      </c>
      <c r="I5601" t="n">
        <v>2</v>
      </c>
      <c r="J5601" t="n">
        <v>28</v>
      </c>
      <c r="K5601" t="n">
        <v>2</v>
      </c>
      <c r="L5601" t="n">
        <v>3</v>
      </c>
      <c r="M5601" t="n">
        <v>1</v>
      </c>
      <c r="N5601" t="n">
        <v>2</v>
      </c>
      <c r="O5601" t="n">
        <v>3</v>
      </c>
      <c r="P5601" t="n">
        <v>2</v>
      </c>
      <c r="Q5601" t="n">
        <v>29</v>
      </c>
      <c r="R5601" s="15" t="n">
        <v>561000</v>
      </c>
      <c r="S5601" s="15" t="n">
        <v>0</v>
      </c>
      <c r="T5601" s="15" t="n">
        <v>561000</v>
      </c>
      <c r="U5601" s="15" t="n">
        <v>117900</v>
      </c>
      <c r="V5601">
        <f>IFERROR(VLOOKUP(D5601,Tablas_Equivalencia!$A$3:$B$8,2,FALSE),"Sin dato")</f>
        <v/>
      </c>
      <c r="W5601">
        <f>IFERROR(VLOOKUP(L5601,Tablas_Equivalencia!$D$3:$E$9,2,FALSE),"Sin dato")</f>
        <v/>
      </c>
      <c r="X5601">
        <f>IF(I5601=1,"Varón","Mujer")</f>
        <v/>
      </c>
      <c r="Y5601">
        <f>IFERROR(VLOOKUP(M5601,Tablas_Equivalencia!$G$3:$H$6,2,FALSE),"Sin dato")</f>
        <v/>
      </c>
      <c r="Z5601">
        <f>IF(J5601&lt;=24,"18-24","25-29")</f>
        <v/>
      </c>
      <c r="AA5601">
        <f>IF(M5601&lt;&gt;1,"",IF(P5601=2,1,0))</f>
        <v/>
      </c>
      <c r="AB5601">
        <f>IF(M5601&lt;&gt;1,"",IF(O5601&gt;=2,1,0))</f>
        <v/>
      </c>
      <c r="AC5601">
        <f>IF(M5601&lt;&gt;1,"",IF(OR(Q5601=999,Q5601=""),"",IF(OR(Q5601&lt;35,Q5601&gt;48),1,0)))</f>
        <v/>
      </c>
      <c r="AD5601">
        <f>IF(COUNT(AA5601:AC5601)&lt;3,"",SUM(AA5601:AC5601))</f>
        <v/>
      </c>
      <c r="AE5601">
        <f>IF(L5601&gt;=4,2,IF(L5601&gt;=2,1,0))</f>
        <v/>
      </c>
      <c r="AF5601">
        <f>IF(L5601&gt;=5,1,0)</f>
        <v/>
      </c>
      <c r="AG5601">
        <f>AE5601+AF5601</f>
        <v/>
      </c>
      <c r="AH5601" s="15">
        <f>IF(M5601&lt;&gt;1,"",IF(OR(R5601=-9,R5601=""),"",R5601))</f>
        <v/>
      </c>
      <c r="AI5601">
        <f>IF(M5601&lt;&gt;1,"",IF(OR(Q5601=999,Q5601=""),"",Q5601))</f>
        <v/>
      </c>
    </row>
    <row r="5602">
      <c r="A5602" t="inlineStr">
        <is>
          <t>TQRMNOP130291</t>
        </is>
      </c>
      <c r="B5602" t="n">
        <v>2025</v>
      </c>
      <c r="C5602" t="n">
        <v>1</v>
      </c>
      <c r="D5602" t="n">
        <v>1</v>
      </c>
      <c r="E5602" t="inlineStr">
        <is>
          <t>S</t>
        </is>
      </c>
      <c r="F5602" t="n">
        <v>33</v>
      </c>
      <c r="G5602" t="n">
        <v>1057</v>
      </c>
      <c r="H5602" t="n">
        <v>2</v>
      </c>
      <c r="I5602" t="n">
        <v>2</v>
      </c>
      <c r="J5602" t="n">
        <v>22</v>
      </c>
      <c r="K5602" t="n">
        <v>2</v>
      </c>
      <c r="L5602" t="n">
        <v>5</v>
      </c>
      <c r="M5602" t="n">
        <v>2</v>
      </c>
      <c r="R5602" s="15" t="n">
        <v>0</v>
      </c>
      <c r="S5602" s="15" t="n">
        <v>0</v>
      </c>
      <c r="T5602" s="15" t="n">
        <v>0</v>
      </c>
      <c r="U5602" s="15" t="n">
        <v>63300</v>
      </c>
      <c r="V5602">
        <f>IFERROR(VLOOKUP(D5602,Tablas_Equivalencia!$A$3:$B$8,2,FALSE),"Sin dato")</f>
        <v/>
      </c>
      <c r="W5602">
        <f>IFERROR(VLOOKUP(L5602,Tablas_Equivalencia!$D$3:$E$9,2,FALSE),"Sin dato")</f>
        <v/>
      </c>
      <c r="X5602">
        <f>IF(I5602=1,"Varón","Mujer")</f>
        <v/>
      </c>
      <c r="Y5602">
        <f>IFERROR(VLOOKUP(M5602,Tablas_Equivalencia!$G$3:$H$6,2,FALSE),"Sin dato")</f>
        <v/>
      </c>
      <c r="Z5602">
        <f>IF(J5602&lt;=24,"18-24","25-29")</f>
        <v/>
      </c>
      <c r="AA5602">
        <f>IF(M5602&lt;&gt;1,"",IF(P5602=2,1,0))</f>
        <v/>
      </c>
      <c r="AB5602">
        <f>IF(M5602&lt;&gt;1,"",IF(O5602&gt;=2,1,0))</f>
        <v/>
      </c>
      <c r="AC5602">
        <f>IF(M5602&lt;&gt;1,"",IF(OR(Q5602=999,Q5602=""),"",IF(OR(Q5602&lt;35,Q5602&gt;48),1,0)))</f>
        <v/>
      </c>
      <c r="AD5602">
        <f>IF(COUNT(AA5602:AC5602)&lt;3,"",SUM(AA5602:AC5602))</f>
        <v/>
      </c>
      <c r="AE5602">
        <f>IF(L5602&gt;=4,2,IF(L5602&gt;=2,1,0))</f>
        <v/>
      </c>
      <c r="AF5602">
        <f>IF(L5602&gt;=5,1,0)</f>
        <v/>
      </c>
      <c r="AG5602">
        <f>AE5602+AF5602</f>
        <v/>
      </c>
      <c r="AH5602" s="15">
        <f>IF(M5602&lt;&gt;1,"",IF(OR(R5602=-9,R5602=""),"",R5602))</f>
        <v/>
      </c>
      <c r="AI5602">
        <f>IF(M5602&lt;&gt;1,"",IF(OR(Q5602=999,Q5602=""),"",Q5602))</f>
        <v/>
      </c>
    </row>
    <row r="5603">
      <c r="A5603" t="inlineStr">
        <is>
          <t>TQRMNOP130292</t>
        </is>
      </c>
      <c r="B5603" t="n">
        <v>2025</v>
      </c>
      <c r="C5603" t="n">
        <v>1</v>
      </c>
      <c r="D5603" t="n">
        <v>1</v>
      </c>
      <c r="E5603" t="inlineStr">
        <is>
          <t>S</t>
        </is>
      </c>
      <c r="F5603" t="n">
        <v>33</v>
      </c>
      <c r="G5603" t="n">
        <v>1480</v>
      </c>
      <c r="H5603" t="n">
        <v>1</v>
      </c>
      <c r="I5603" t="n">
        <v>2</v>
      </c>
      <c r="J5603" t="n">
        <v>22</v>
      </c>
      <c r="K5603" t="n">
        <v>1</v>
      </c>
      <c r="L5603" t="n">
        <v>5</v>
      </c>
      <c r="M5603" t="n">
        <v>3</v>
      </c>
      <c r="R5603" s="15" t="n">
        <v>0</v>
      </c>
      <c r="S5603" s="15" t="n">
        <v>0</v>
      </c>
      <c r="T5603" s="15" t="n">
        <v>0</v>
      </c>
      <c r="U5603" s="15" t="n">
        <v>52500</v>
      </c>
      <c r="V5603">
        <f>IFERROR(VLOOKUP(D5603,Tablas_Equivalencia!$A$3:$B$8,2,FALSE),"Sin dato")</f>
        <v/>
      </c>
      <c r="W5603">
        <f>IFERROR(VLOOKUP(L5603,Tablas_Equivalencia!$D$3:$E$9,2,FALSE),"Sin dato")</f>
        <v/>
      </c>
      <c r="X5603">
        <f>IF(I5603=1,"Varón","Mujer")</f>
        <v/>
      </c>
      <c r="Y5603">
        <f>IFERROR(VLOOKUP(M5603,Tablas_Equivalencia!$G$3:$H$6,2,FALSE),"Sin dato")</f>
        <v/>
      </c>
      <c r="Z5603">
        <f>IF(J5603&lt;=24,"18-24","25-29")</f>
        <v/>
      </c>
      <c r="AA5603">
        <f>IF(M5603&lt;&gt;1,"",IF(P5603=2,1,0))</f>
        <v/>
      </c>
      <c r="AB5603">
        <f>IF(M5603&lt;&gt;1,"",IF(O5603&gt;=2,1,0))</f>
        <v/>
      </c>
      <c r="AC5603">
        <f>IF(M5603&lt;&gt;1,"",IF(OR(Q5603=999,Q5603=""),"",IF(OR(Q5603&lt;35,Q5603&gt;48),1,0)))</f>
        <v/>
      </c>
      <c r="AD5603">
        <f>IF(COUNT(AA5603:AC5603)&lt;3,"",SUM(AA5603:AC5603))</f>
        <v/>
      </c>
      <c r="AE5603">
        <f>IF(L5603&gt;=4,2,IF(L5603&gt;=2,1,0))</f>
        <v/>
      </c>
      <c r="AF5603">
        <f>IF(L5603&gt;=5,1,0)</f>
        <v/>
      </c>
      <c r="AG5603">
        <f>AE5603+AF5603</f>
        <v/>
      </c>
      <c r="AH5603" s="15">
        <f>IF(M5603&lt;&gt;1,"",IF(OR(R5603=-9,R5603=""),"",R5603))</f>
        <v/>
      </c>
      <c r="AI5603">
        <f>IF(M5603&lt;&gt;1,"",IF(OR(Q5603=999,Q5603=""),"",Q5603))</f>
        <v/>
      </c>
    </row>
    <row r="5604">
      <c r="A5604" t="inlineStr">
        <is>
          <t>TQRMNOP130293</t>
        </is>
      </c>
      <c r="B5604" t="n">
        <v>2025</v>
      </c>
      <c r="C5604" t="n">
        <v>1</v>
      </c>
      <c r="D5604" t="n">
        <v>42</v>
      </c>
      <c r="E5604" t="inlineStr">
        <is>
          <t>N</t>
        </is>
      </c>
      <c r="F5604" t="n">
        <v>27</v>
      </c>
      <c r="G5604" t="n">
        <v>1332</v>
      </c>
      <c r="H5604" t="n">
        <v>1</v>
      </c>
      <c r="I5604" t="n">
        <v>1</v>
      </c>
      <c r="J5604" t="n">
        <v>24</v>
      </c>
      <c r="K5604" t="n">
        <v>2</v>
      </c>
      <c r="L5604" t="n">
        <v>2</v>
      </c>
      <c r="M5604" t="n">
        <v>1</v>
      </c>
      <c r="N5604" t="n">
        <v>3</v>
      </c>
      <c r="O5604" t="n">
        <v>2</v>
      </c>
      <c r="P5604" t="n">
        <v>2</v>
      </c>
      <c r="Q5604" t="n">
        <v>34</v>
      </c>
      <c r="R5604" s="15" t="n">
        <v>311000</v>
      </c>
      <c r="S5604" s="15" t="n">
        <v>0</v>
      </c>
      <c r="T5604" s="15" t="n">
        <v>311000</v>
      </c>
      <c r="U5604" s="15" t="n">
        <v>317200</v>
      </c>
      <c r="V5604">
        <f>IFERROR(VLOOKUP(D5604,Tablas_Equivalencia!$A$3:$B$8,2,FALSE),"Sin dato")</f>
        <v/>
      </c>
      <c r="W5604">
        <f>IFERROR(VLOOKUP(L5604,Tablas_Equivalencia!$D$3:$E$9,2,FALSE),"Sin dato")</f>
        <v/>
      </c>
      <c r="X5604">
        <f>IF(I5604=1,"Varón","Mujer")</f>
        <v/>
      </c>
      <c r="Y5604">
        <f>IFERROR(VLOOKUP(M5604,Tablas_Equivalencia!$G$3:$H$6,2,FALSE),"Sin dato")</f>
        <v/>
      </c>
      <c r="Z5604">
        <f>IF(J5604&lt;=24,"18-24","25-29")</f>
        <v/>
      </c>
      <c r="AA5604">
        <f>IF(M5604&lt;&gt;1,"",IF(P5604=2,1,0))</f>
        <v/>
      </c>
      <c r="AB5604">
        <f>IF(M5604&lt;&gt;1,"",IF(O5604&gt;=2,1,0))</f>
        <v/>
      </c>
      <c r="AC5604">
        <f>IF(M5604&lt;&gt;1,"",IF(OR(Q5604=999,Q5604=""),"",IF(OR(Q5604&lt;35,Q5604&gt;48),1,0)))</f>
        <v/>
      </c>
      <c r="AD5604">
        <f>IF(COUNT(AA5604:AC5604)&lt;3,"",SUM(AA5604:AC5604))</f>
        <v/>
      </c>
      <c r="AE5604">
        <f>IF(L5604&gt;=4,2,IF(L5604&gt;=2,1,0))</f>
        <v/>
      </c>
      <c r="AF5604">
        <f>IF(L5604&gt;=5,1,0)</f>
        <v/>
      </c>
      <c r="AG5604">
        <f>AE5604+AF5604</f>
        <v/>
      </c>
      <c r="AH5604" s="15">
        <f>IF(M5604&lt;&gt;1,"",IF(OR(R5604=-9,R5604=""),"",R5604))</f>
        <v/>
      </c>
      <c r="AI5604">
        <f>IF(M5604&lt;&gt;1,"",IF(OR(Q5604=999,Q5604=""),"",Q5604))</f>
        <v/>
      </c>
    </row>
    <row r="5605">
      <c r="A5605" t="inlineStr">
        <is>
          <t>TQRMNOP130315</t>
        </is>
      </c>
      <c r="B5605" t="n">
        <v>2025</v>
      </c>
      <c r="C5605" t="n">
        <v>1</v>
      </c>
      <c r="D5605" t="n">
        <v>42</v>
      </c>
      <c r="E5605" t="inlineStr">
        <is>
          <t>S</t>
        </is>
      </c>
      <c r="F5605" t="n">
        <v>10</v>
      </c>
      <c r="G5605" t="n">
        <v>1385</v>
      </c>
      <c r="H5605" t="n">
        <v>3</v>
      </c>
      <c r="I5605" t="n">
        <v>1</v>
      </c>
      <c r="J5605" t="n">
        <v>20</v>
      </c>
      <c r="K5605" t="n">
        <v>1</v>
      </c>
      <c r="L5605" t="n">
        <v>5</v>
      </c>
      <c r="M5605" t="n">
        <v>1</v>
      </c>
      <c r="N5605" t="n">
        <v>3</v>
      </c>
      <c r="O5605" t="n">
        <v>1</v>
      </c>
      <c r="P5605" t="n">
        <v>1</v>
      </c>
      <c r="Q5605" t="n">
        <v>43</v>
      </c>
      <c r="R5605" s="15" t="n">
        <v>779000</v>
      </c>
      <c r="S5605" s="15" t="n">
        <v>126000</v>
      </c>
      <c r="T5605" s="15" t="n">
        <v>905000</v>
      </c>
      <c r="U5605" s="15" t="n">
        <v>26600</v>
      </c>
      <c r="V5605">
        <f>IFERROR(VLOOKUP(D5605,Tablas_Equivalencia!$A$3:$B$8,2,FALSE),"Sin dato")</f>
        <v/>
      </c>
      <c r="W5605">
        <f>IFERROR(VLOOKUP(L5605,Tablas_Equivalencia!$D$3:$E$9,2,FALSE),"Sin dato")</f>
        <v/>
      </c>
      <c r="X5605">
        <f>IF(I5605=1,"Varón","Mujer")</f>
        <v/>
      </c>
      <c r="Y5605">
        <f>IFERROR(VLOOKUP(M5605,Tablas_Equivalencia!$G$3:$H$6,2,FALSE),"Sin dato")</f>
        <v/>
      </c>
      <c r="Z5605">
        <f>IF(J5605&lt;=24,"18-24","25-29")</f>
        <v/>
      </c>
      <c r="AA5605">
        <f>IF(M5605&lt;&gt;1,"",IF(P5605=2,1,0))</f>
        <v/>
      </c>
      <c r="AB5605">
        <f>IF(M5605&lt;&gt;1,"",IF(O5605&gt;=2,1,0))</f>
        <v/>
      </c>
      <c r="AC5605">
        <f>IF(M5605&lt;&gt;1,"",IF(OR(Q5605=999,Q5605=""),"",IF(OR(Q5605&lt;35,Q5605&gt;48),1,0)))</f>
        <v/>
      </c>
      <c r="AD5605">
        <f>IF(COUNT(AA5605:AC5605)&lt;3,"",SUM(AA5605:AC5605))</f>
        <v/>
      </c>
      <c r="AE5605">
        <f>IF(L5605&gt;=4,2,IF(L5605&gt;=2,1,0))</f>
        <v/>
      </c>
      <c r="AF5605">
        <f>IF(L5605&gt;=5,1,0)</f>
        <v/>
      </c>
      <c r="AG5605">
        <f>AE5605+AF5605</f>
        <v/>
      </c>
      <c r="AH5605" s="15">
        <f>IF(M5605&lt;&gt;1,"",IF(OR(R5605=-9,R5605=""),"",R5605))</f>
        <v/>
      </c>
      <c r="AI5605">
        <f>IF(M5605&lt;&gt;1,"",IF(OR(Q5605=999,Q5605=""),"",Q5605))</f>
        <v/>
      </c>
    </row>
    <row r="5606">
      <c r="A5606" t="inlineStr">
        <is>
          <t>TQRMNOP130325</t>
        </is>
      </c>
      <c r="B5606" t="n">
        <v>2025</v>
      </c>
      <c r="C5606" t="n">
        <v>1</v>
      </c>
      <c r="D5606" t="n">
        <v>43</v>
      </c>
      <c r="E5606" t="inlineStr">
        <is>
          <t>S</t>
        </is>
      </c>
      <c r="F5606" t="n">
        <v>17</v>
      </c>
      <c r="G5606" t="n">
        <v>1446</v>
      </c>
      <c r="H5606" t="n">
        <v>3</v>
      </c>
      <c r="I5606" t="n">
        <v>1</v>
      </c>
      <c r="J5606" t="n">
        <v>19</v>
      </c>
      <c r="K5606" t="n">
        <v>2</v>
      </c>
      <c r="L5606" t="n">
        <v>4</v>
      </c>
      <c r="M5606" t="n">
        <v>1</v>
      </c>
      <c r="N5606" t="n">
        <v>3</v>
      </c>
      <c r="O5606" t="n">
        <v>1</v>
      </c>
      <c r="P5606" t="n">
        <v>1</v>
      </c>
      <c r="Q5606" t="n">
        <v>44</v>
      </c>
      <c r="R5606" s="15" t="n">
        <v>531000</v>
      </c>
      <c r="S5606" s="15" t="n">
        <v>0</v>
      </c>
      <c r="T5606" s="15" t="n">
        <v>531000</v>
      </c>
      <c r="U5606" s="15" t="n">
        <v>186000</v>
      </c>
      <c r="V5606">
        <f>IFERROR(VLOOKUP(D5606,Tablas_Equivalencia!$A$3:$B$8,2,FALSE),"Sin dato")</f>
        <v/>
      </c>
      <c r="W5606">
        <f>IFERROR(VLOOKUP(L5606,Tablas_Equivalencia!$D$3:$E$9,2,FALSE),"Sin dato")</f>
        <v/>
      </c>
      <c r="X5606">
        <f>IF(I5606=1,"Varón","Mujer")</f>
        <v/>
      </c>
      <c r="Y5606">
        <f>IFERROR(VLOOKUP(M5606,Tablas_Equivalencia!$G$3:$H$6,2,FALSE),"Sin dato")</f>
        <v/>
      </c>
      <c r="Z5606">
        <f>IF(J5606&lt;=24,"18-24","25-29")</f>
        <v/>
      </c>
      <c r="AA5606">
        <f>IF(M5606&lt;&gt;1,"",IF(P5606=2,1,0))</f>
        <v/>
      </c>
      <c r="AB5606">
        <f>IF(M5606&lt;&gt;1,"",IF(O5606&gt;=2,1,0))</f>
        <v/>
      </c>
      <c r="AC5606">
        <f>IF(M5606&lt;&gt;1,"",IF(OR(Q5606=999,Q5606=""),"",IF(OR(Q5606&lt;35,Q5606&gt;48),1,0)))</f>
        <v/>
      </c>
      <c r="AD5606">
        <f>IF(COUNT(AA5606:AC5606)&lt;3,"",SUM(AA5606:AC5606))</f>
        <v/>
      </c>
      <c r="AE5606">
        <f>IF(L5606&gt;=4,2,IF(L5606&gt;=2,1,0))</f>
        <v/>
      </c>
      <c r="AF5606">
        <f>IF(L5606&gt;=5,1,0)</f>
        <v/>
      </c>
      <c r="AG5606">
        <f>AE5606+AF5606</f>
        <v/>
      </c>
      <c r="AH5606" s="15">
        <f>IF(M5606&lt;&gt;1,"",IF(OR(R5606=-9,R5606=""),"",R5606))</f>
        <v/>
      </c>
      <c r="AI5606">
        <f>IF(M5606&lt;&gt;1,"",IF(OR(Q5606=999,Q5606=""),"",Q5606))</f>
        <v/>
      </c>
    </row>
    <row r="5607">
      <c r="A5607" t="inlineStr">
        <is>
          <t>TQRMNOP130329</t>
        </is>
      </c>
      <c r="B5607" t="n">
        <v>2025</v>
      </c>
      <c r="C5607" t="n">
        <v>1</v>
      </c>
      <c r="D5607" t="n">
        <v>40</v>
      </c>
      <c r="E5607" t="inlineStr">
        <is>
          <t>N</t>
        </is>
      </c>
      <c r="F5607" t="n">
        <v>9</v>
      </c>
      <c r="G5607" t="n">
        <v>1632</v>
      </c>
      <c r="H5607" t="n">
        <v>1</v>
      </c>
      <c r="I5607" t="n">
        <v>1</v>
      </c>
      <c r="J5607" t="n">
        <v>20</v>
      </c>
      <c r="K5607" t="n">
        <v>2</v>
      </c>
      <c r="L5607" t="n">
        <v>3</v>
      </c>
      <c r="M5607" t="n">
        <v>1</v>
      </c>
      <c r="N5607" t="n">
        <v>2</v>
      </c>
      <c r="O5607" t="n">
        <v>2</v>
      </c>
      <c r="P5607" t="n">
        <v>2</v>
      </c>
      <c r="Q5607" t="n">
        <v>19</v>
      </c>
      <c r="R5607" s="15" t="n">
        <v>-9</v>
      </c>
      <c r="S5607" s="15" t="n">
        <v>0</v>
      </c>
      <c r="T5607" s="15" t="n">
        <v>0</v>
      </c>
      <c r="U5607" s="15" t="n">
        <v>206100</v>
      </c>
      <c r="V5607">
        <f>IFERROR(VLOOKUP(D5607,Tablas_Equivalencia!$A$3:$B$8,2,FALSE),"Sin dato")</f>
        <v/>
      </c>
      <c r="W5607">
        <f>IFERROR(VLOOKUP(L5607,Tablas_Equivalencia!$D$3:$E$9,2,FALSE),"Sin dato")</f>
        <v/>
      </c>
      <c r="X5607">
        <f>IF(I5607=1,"Varón","Mujer")</f>
        <v/>
      </c>
      <c r="Y5607">
        <f>IFERROR(VLOOKUP(M5607,Tablas_Equivalencia!$G$3:$H$6,2,FALSE),"Sin dato")</f>
        <v/>
      </c>
      <c r="Z5607">
        <f>IF(J5607&lt;=24,"18-24","25-29")</f>
        <v/>
      </c>
      <c r="AA5607">
        <f>IF(M5607&lt;&gt;1,"",IF(P5607=2,1,0))</f>
        <v/>
      </c>
      <c r="AB5607">
        <f>IF(M5607&lt;&gt;1,"",IF(O5607&gt;=2,1,0))</f>
        <v/>
      </c>
      <c r="AC5607">
        <f>IF(M5607&lt;&gt;1,"",IF(OR(Q5607=999,Q5607=""),"",IF(OR(Q5607&lt;35,Q5607&gt;48),1,0)))</f>
        <v/>
      </c>
      <c r="AD5607">
        <f>IF(COUNT(AA5607:AC5607)&lt;3,"",SUM(AA5607:AC5607))</f>
        <v/>
      </c>
      <c r="AE5607">
        <f>IF(L5607&gt;=4,2,IF(L5607&gt;=2,1,0))</f>
        <v/>
      </c>
      <c r="AF5607">
        <f>IF(L5607&gt;=5,1,0)</f>
        <v/>
      </c>
      <c r="AG5607">
        <f>AE5607+AF5607</f>
        <v/>
      </c>
      <c r="AH5607" s="15">
        <f>IF(M5607&lt;&gt;1,"",IF(OR(R5607=-9,R5607=""),"",R5607))</f>
        <v/>
      </c>
      <c r="AI5607">
        <f>IF(M5607&lt;&gt;1,"",IF(OR(Q5607=999,Q5607=""),"",Q5607))</f>
        <v/>
      </c>
    </row>
    <row r="5608">
      <c r="A5608" t="inlineStr">
        <is>
          <t>TQRMNOP130331</t>
        </is>
      </c>
      <c r="B5608" t="n">
        <v>2025</v>
      </c>
      <c r="C5608" t="n">
        <v>1</v>
      </c>
      <c r="D5608" t="n">
        <v>40</v>
      </c>
      <c r="E5608" t="inlineStr">
        <is>
          <t>N</t>
        </is>
      </c>
      <c r="F5608" t="n">
        <v>22</v>
      </c>
      <c r="G5608" t="n">
        <v>1114</v>
      </c>
      <c r="H5608" t="n">
        <v>1</v>
      </c>
      <c r="I5608" t="n">
        <v>1</v>
      </c>
      <c r="J5608" t="n">
        <v>27</v>
      </c>
      <c r="K5608" t="n">
        <v>2</v>
      </c>
      <c r="L5608" t="n">
        <v>5</v>
      </c>
      <c r="M5608" t="n">
        <v>1</v>
      </c>
      <c r="N5608" t="n">
        <v>3</v>
      </c>
      <c r="O5608" t="n">
        <v>3</v>
      </c>
      <c r="P5608" t="n">
        <v>2</v>
      </c>
      <c r="Q5608" t="n">
        <v>33</v>
      </c>
      <c r="R5608" s="15" t="n">
        <v>487000</v>
      </c>
      <c r="S5608" s="15" t="n">
        <v>39000</v>
      </c>
      <c r="T5608" s="15" t="n">
        <v>526000</v>
      </c>
      <c r="U5608" s="15" t="n">
        <v>59200</v>
      </c>
      <c r="V5608">
        <f>IFERROR(VLOOKUP(D5608,Tablas_Equivalencia!$A$3:$B$8,2,FALSE),"Sin dato")</f>
        <v/>
      </c>
      <c r="W5608">
        <f>IFERROR(VLOOKUP(L5608,Tablas_Equivalencia!$D$3:$E$9,2,FALSE),"Sin dato")</f>
        <v/>
      </c>
      <c r="X5608">
        <f>IF(I5608=1,"Varón","Mujer")</f>
        <v/>
      </c>
      <c r="Y5608">
        <f>IFERROR(VLOOKUP(M5608,Tablas_Equivalencia!$G$3:$H$6,2,FALSE),"Sin dato")</f>
        <v/>
      </c>
      <c r="Z5608">
        <f>IF(J5608&lt;=24,"18-24","25-29")</f>
        <v/>
      </c>
      <c r="AA5608">
        <f>IF(M5608&lt;&gt;1,"",IF(P5608=2,1,0))</f>
        <v/>
      </c>
      <c r="AB5608">
        <f>IF(M5608&lt;&gt;1,"",IF(O5608&gt;=2,1,0))</f>
        <v/>
      </c>
      <c r="AC5608">
        <f>IF(M5608&lt;&gt;1,"",IF(OR(Q5608=999,Q5608=""),"",IF(OR(Q5608&lt;35,Q5608&gt;48),1,0)))</f>
        <v/>
      </c>
      <c r="AD5608">
        <f>IF(COUNT(AA5608:AC5608)&lt;3,"",SUM(AA5608:AC5608))</f>
        <v/>
      </c>
      <c r="AE5608">
        <f>IF(L5608&gt;=4,2,IF(L5608&gt;=2,1,0))</f>
        <v/>
      </c>
      <c r="AF5608">
        <f>IF(L5608&gt;=5,1,0)</f>
        <v/>
      </c>
      <c r="AG5608">
        <f>AE5608+AF5608</f>
        <v/>
      </c>
      <c r="AH5608" s="15">
        <f>IF(M5608&lt;&gt;1,"",IF(OR(R5608=-9,R5608=""),"",R5608))</f>
        <v/>
      </c>
      <c r="AI5608">
        <f>IF(M5608&lt;&gt;1,"",IF(OR(Q5608=999,Q5608=""),"",Q5608))</f>
        <v/>
      </c>
    </row>
    <row r="5609">
      <c r="A5609" t="inlineStr">
        <is>
          <t>TQRMNOP130337</t>
        </is>
      </c>
      <c r="B5609" t="n">
        <v>2025</v>
      </c>
      <c r="C5609" t="n">
        <v>1</v>
      </c>
      <c r="D5609" t="n">
        <v>1</v>
      </c>
      <c r="E5609" t="inlineStr">
        <is>
          <t>S</t>
        </is>
      </c>
      <c r="F5609" t="n">
        <v>33</v>
      </c>
      <c r="G5609" t="n">
        <v>371</v>
      </c>
      <c r="H5609" t="n">
        <v>3</v>
      </c>
      <c r="I5609" t="n">
        <v>1</v>
      </c>
      <c r="J5609" t="n">
        <v>18</v>
      </c>
      <c r="K5609" t="n">
        <v>1</v>
      </c>
      <c r="L5609" t="n">
        <v>3</v>
      </c>
      <c r="M5609" t="n">
        <v>1</v>
      </c>
      <c r="N5609" t="n">
        <v>2</v>
      </c>
      <c r="O5609" t="n">
        <v>2</v>
      </c>
      <c r="P5609" t="n">
        <v>2</v>
      </c>
      <c r="Q5609" t="n">
        <v>18</v>
      </c>
      <c r="R5609" s="15" t="n">
        <v>629000</v>
      </c>
      <c r="S5609" s="15" t="n">
        <v>0</v>
      </c>
      <c r="T5609" s="15" t="n">
        <v>629000</v>
      </c>
      <c r="U5609" s="15" t="n">
        <v>356900</v>
      </c>
      <c r="V5609">
        <f>IFERROR(VLOOKUP(D5609,Tablas_Equivalencia!$A$3:$B$8,2,FALSE),"Sin dato")</f>
        <v/>
      </c>
      <c r="W5609">
        <f>IFERROR(VLOOKUP(L5609,Tablas_Equivalencia!$D$3:$E$9,2,FALSE),"Sin dato")</f>
        <v/>
      </c>
      <c r="X5609">
        <f>IF(I5609=1,"Varón","Mujer")</f>
        <v/>
      </c>
      <c r="Y5609">
        <f>IFERROR(VLOOKUP(M5609,Tablas_Equivalencia!$G$3:$H$6,2,FALSE),"Sin dato")</f>
        <v/>
      </c>
      <c r="Z5609">
        <f>IF(J5609&lt;=24,"18-24","25-29")</f>
        <v/>
      </c>
      <c r="AA5609">
        <f>IF(M5609&lt;&gt;1,"",IF(P5609=2,1,0))</f>
        <v/>
      </c>
      <c r="AB5609">
        <f>IF(M5609&lt;&gt;1,"",IF(O5609&gt;=2,1,0))</f>
        <v/>
      </c>
      <c r="AC5609">
        <f>IF(M5609&lt;&gt;1,"",IF(OR(Q5609=999,Q5609=""),"",IF(OR(Q5609&lt;35,Q5609&gt;48),1,0)))</f>
        <v/>
      </c>
      <c r="AD5609">
        <f>IF(COUNT(AA5609:AC5609)&lt;3,"",SUM(AA5609:AC5609))</f>
        <v/>
      </c>
      <c r="AE5609">
        <f>IF(L5609&gt;=4,2,IF(L5609&gt;=2,1,0))</f>
        <v/>
      </c>
      <c r="AF5609">
        <f>IF(L5609&gt;=5,1,0)</f>
        <v/>
      </c>
      <c r="AG5609">
        <f>AE5609+AF5609</f>
        <v/>
      </c>
      <c r="AH5609" s="15">
        <f>IF(M5609&lt;&gt;1,"",IF(OR(R5609=-9,R5609=""),"",R5609))</f>
        <v/>
      </c>
      <c r="AI5609">
        <f>IF(M5609&lt;&gt;1,"",IF(OR(Q5609=999,Q5609=""),"",Q5609))</f>
        <v/>
      </c>
    </row>
    <row r="5610">
      <c r="A5610" t="inlineStr">
        <is>
          <t>TQRMNOP130338</t>
        </is>
      </c>
      <c r="B5610" t="n">
        <v>2025</v>
      </c>
      <c r="C5610" t="n">
        <v>1</v>
      </c>
      <c r="D5610" t="n">
        <v>44</v>
      </c>
      <c r="E5610" t="inlineStr">
        <is>
          <t>N</t>
        </is>
      </c>
      <c r="F5610" t="n">
        <v>93</v>
      </c>
      <c r="G5610" t="n">
        <v>783</v>
      </c>
      <c r="H5610" t="n">
        <v>1</v>
      </c>
      <c r="I5610" t="n">
        <v>2</v>
      </c>
      <c r="J5610" t="n">
        <v>25</v>
      </c>
      <c r="K5610" t="n">
        <v>2</v>
      </c>
      <c r="L5610" t="n">
        <v>4</v>
      </c>
      <c r="M5610" t="n">
        <v>1</v>
      </c>
      <c r="N5610" t="n">
        <v>3</v>
      </c>
      <c r="O5610" t="n">
        <v>2</v>
      </c>
      <c r="P5610" t="n">
        <v>2</v>
      </c>
      <c r="Q5610" t="n">
        <v>73</v>
      </c>
      <c r="R5610" s="15" t="n">
        <v>563000</v>
      </c>
      <c r="S5610" s="15" t="n">
        <v>0</v>
      </c>
      <c r="T5610" s="15" t="n">
        <v>563000</v>
      </c>
      <c r="U5610" s="15" t="n">
        <v>28900</v>
      </c>
      <c r="V5610">
        <f>IFERROR(VLOOKUP(D5610,Tablas_Equivalencia!$A$3:$B$8,2,FALSE),"Sin dato")</f>
        <v/>
      </c>
      <c r="W5610">
        <f>IFERROR(VLOOKUP(L5610,Tablas_Equivalencia!$D$3:$E$9,2,FALSE),"Sin dato")</f>
        <v/>
      </c>
      <c r="X5610">
        <f>IF(I5610=1,"Varón","Mujer")</f>
        <v/>
      </c>
      <c r="Y5610">
        <f>IFERROR(VLOOKUP(M5610,Tablas_Equivalencia!$G$3:$H$6,2,FALSE),"Sin dato")</f>
        <v/>
      </c>
      <c r="Z5610">
        <f>IF(J5610&lt;=24,"18-24","25-29")</f>
        <v/>
      </c>
      <c r="AA5610">
        <f>IF(M5610&lt;&gt;1,"",IF(P5610=2,1,0))</f>
        <v/>
      </c>
      <c r="AB5610">
        <f>IF(M5610&lt;&gt;1,"",IF(O5610&gt;=2,1,0))</f>
        <v/>
      </c>
      <c r="AC5610">
        <f>IF(M5610&lt;&gt;1,"",IF(OR(Q5610=999,Q5610=""),"",IF(OR(Q5610&lt;35,Q5610&gt;48),1,0)))</f>
        <v/>
      </c>
      <c r="AD5610">
        <f>IF(COUNT(AA5610:AC5610)&lt;3,"",SUM(AA5610:AC5610))</f>
        <v/>
      </c>
      <c r="AE5610">
        <f>IF(L5610&gt;=4,2,IF(L5610&gt;=2,1,0))</f>
        <v/>
      </c>
      <c r="AF5610">
        <f>IF(L5610&gt;=5,1,0)</f>
        <v/>
      </c>
      <c r="AG5610">
        <f>AE5610+AF5610</f>
        <v/>
      </c>
      <c r="AH5610" s="15">
        <f>IF(M5610&lt;&gt;1,"",IF(OR(R5610=-9,R5610=""),"",R5610))</f>
        <v/>
      </c>
      <c r="AI5610">
        <f>IF(M5610&lt;&gt;1,"",IF(OR(Q5610=999,Q5610=""),"",Q5610))</f>
        <v/>
      </c>
    </row>
    <row r="5611">
      <c r="A5611" t="inlineStr">
        <is>
          <t>TQRMNOP130343</t>
        </is>
      </c>
      <c r="B5611" t="n">
        <v>2025</v>
      </c>
      <c r="C5611" t="n">
        <v>1</v>
      </c>
      <c r="D5611" t="n">
        <v>40</v>
      </c>
      <c r="E5611" t="inlineStr">
        <is>
          <t>N</t>
        </is>
      </c>
      <c r="F5611" t="n">
        <v>22</v>
      </c>
      <c r="G5611" t="n">
        <v>200</v>
      </c>
      <c r="H5611" t="n">
        <v>2</v>
      </c>
      <c r="I5611" t="n">
        <v>2</v>
      </c>
      <c r="J5611" t="n">
        <v>27</v>
      </c>
      <c r="K5611" t="n">
        <v>2</v>
      </c>
      <c r="L5611" t="n">
        <v>6</v>
      </c>
      <c r="M5611" t="n">
        <v>1</v>
      </c>
      <c r="N5611" t="n">
        <v>3</v>
      </c>
      <c r="O5611" t="n">
        <v>1</v>
      </c>
      <c r="P5611" t="n">
        <v>1</v>
      </c>
      <c r="Q5611" t="n">
        <v>56</v>
      </c>
      <c r="R5611" s="15" t="n">
        <v>332000</v>
      </c>
      <c r="S5611" s="15" t="n">
        <v>0</v>
      </c>
      <c r="T5611" s="15" t="n">
        <v>332000</v>
      </c>
      <c r="U5611" s="15" t="n">
        <v>60900</v>
      </c>
      <c r="V5611">
        <f>IFERROR(VLOOKUP(D5611,Tablas_Equivalencia!$A$3:$B$8,2,FALSE),"Sin dato")</f>
        <v/>
      </c>
      <c r="W5611">
        <f>IFERROR(VLOOKUP(L5611,Tablas_Equivalencia!$D$3:$E$9,2,FALSE),"Sin dato")</f>
        <v/>
      </c>
      <c r="X5611">
        <f>IF(I5611=1,"Varón","Mujer")</f>
        <v/>
      </c>
      <c r="Y5611">
        <f>IFERROR(VLOOKUP(M5611,Tablas_Equivalencia!$G$3:$H$6,2,FALSE),"Sin dato")</f>
        <v/>
      </c>
      <c r="Z5611">
        <f>IF(J5611&lt;=24,"18-24","25-29")</f>
        <v/>
      </c>
      <c r="AA5611">
        <f>IF(M5611&lt;&gt;1,"",IF(P5611=2,1,0))</f>
        <v/>
      </c>
      <c r="AB5611">
        <f>IF(M5611&lt;&gt;1,"",IF(O5611&gt;=2,1,0))</f>
        <v/>
      </c>
      <c r="AC5611">
        <f>IF(M5611&lt;&gt;1,"",IF(OR(Q5611=999,Q5611=""),"",IF(OR(Q5611&lt;35,Q5611&gt;48),1,0)))</f>
        <v/>
      </c>
      <c r="AD5611">
        <f>IF(COUNT(AA5611:AC5611)&lt;3,"",SUM(AA5611:AC5611))</f>
        <v/>
      </c>
      <c r="AE5611">
        <f>IF(L5611&gt;=4,2,IF(L5611&gt;=2,1,0))</f>
        <v/>
      </c>
      <c r="AF5611">
        <f>IF(L5611&gt;=5,1,0)</f>
        <v/>
      </c>
      <c r="AG5611">
        <f>AE5611+AF5611</f>
        <v/>
      </c>
      <c r="AH5611" s="15">
        <f>IF(M5611&lt;&gt;1,"",IF(OR(R5611=-9,R5611=""),"",R5611))</f>
        <v/>
      </c>
      <c r="AI5611">
        <f>IF(M5611&lt;&gt;1,"",IF(OR(Q5611=999,Q5611=""),"",Q5611))</f>
        <v/>
      </c>
    </row>
    <row r="5612">
      <c r="A5612" t="inlineStr">
        <is>
          <t>TQRMNOP130369</t>
        </is>
      </c>
      <c r="B5612" t="n">
        <v>2025</v>
      </c>
      <c r="C5612" t="n">
        <v>1</v>
      </c>
      <c r="D5612" t="n">
        <v>41</v>
      </c>
      <c r="E5612" t="inlineStr">
        <is>
          <t>N</t>
        </is>
      </c>
      <c r="F5612" t="n">
        <v>15</v>
      </c>
      <c r="G5612" t="n">
        <v>1220</v>
      </c>
      <c r="H5612" t="n">
        <v>2</v>
      </c>
      <c r="I5612" t="n">
        <v>1</v>
      </c>
      <c r="J5612" t="n">
        <v>19</v>
      </c>
      <c r="K5612" t="n">
        <v>1</v>
      </c>
      <c r="L5612" t="n">
        <v>5</v>
      </c>
      <c r="M5612" t="n">
        <v>3</v>
      </c>
      <c r="R5612" s="15" t="n">
        <v>0</v>
      </c>
      <c r="S5612" s="15" t="n">
        <v>0</v>
      </c>
      <c r="T5612" s="15" t="n">
        <v>0</v>
      </c>
      <c r="U5612" s="15" t="n">
        <v>149500</v>
      </c>
      <c r="V5612">
        <f>IFERROR(VLOOKUP(D5612,Tablas_Equivalencia!$A$3:$B$8,2,FALSE),"Sin dato")</f>
        <v/>
      </c>
      <c r="W5612">
        <f>IFERROR(VLOOKUP(L5612,Tablas_Equivalencia!$D$3:$E$9,2,FALSE),"Sin dato")</f>
        <v/>
      </c>
      <c r="X5612">
        <f>IF(I5612=1,"Varón","Mujer")</f>
        <v/>
      </c>
      <c r="Y5612">
        <f>IFERROR(VLOOKUP(M5612,Tablas_Equivalencia!$G$3:$H$6,2,FALSE),"Sin dato")</f>
        <v/>
      </c>
      <c r="Z5612">
        <f>IF(J5612&lt;=24,"18-24","25-29")</f>
        <v/>
      </c>
      <c r="AA5612">
        <f>IF(M5612&lt;&gt;1,"",IF(P5612=2,1,0))</f>
        <v/>
      </c>
      <c r="AB5612">
        <f>IF(M5612&lt;&gt;1,"",IF(O5612&gt;=2,1,0))</f>
        <v/>
      </c>
      <c r="AC5612">
        <f>IF(M5612&lt;&gt;1,"",IF(OR(Q5612=999,Q5612=""),"",IF(OR(Q5612&lt;35,Q5612&gt;48),1,0)))</f>
        <v/>
      </c>
      <c r="AD5612">
        <f>IF(COUNT(AA5612:AC5612)&lt;3,"",SUM(AA5612:AC5612))</f>
        <v/>
      </c>
      <c r="AE5612">
        <f>IF(L5612&gt;=4,2,IF(L5612&gt;=2,1,0))</f>
        <v/>
      </c>
      <c r="AF5612">
        <f>IF(L5612&gt;=5,1,0)</f>
        <v/>
      </c>
      <c r="AG5612">
        <f>AE5612+AF5612</f>
        <v/>
      </c>
      <c r="AH5612" s="15">
        <f>IF(M5612&lt;&gt;1,"",IF(OR(R5612=-9,R5612=""),"",R5612))</f>
        <v/>
      </c>
      <c r="AI5612">
        <f>IF(M5612&lt;&gt;1,"",IF(OR(Q5612=999,Q5612=""),"",Q5612))</f>
        <v/>
      </c>
    </row>
    <row r="5613">
      <c r="A5613" t="inlineStr">
        <is>
          <t>TQRMNOP130376</t>
        </is>
      </c>
      <c r="B5613" t="n">
        <v>2025</v>
      </c>
      <c r="C5613" t="n">
        <v>1</v>
      </c>
      <c r="D5613" t="n">
        <v>42</v>
      </c>
      <c r="E5613" t="inlineStr">
        <is>
          <t>N</t>
        </is>
      </c>
      <c r="F5613" t="n">
        <v>25</v>
      </c>
      <c r="G5613" t="n">
        <v>1312</v>
      </c>
      <c r="H5613" t="n">
        <v>2</v>
      </c>
      <c r="I5613" t="n">
        <v>2</v>
      </c>
      <c r="J5613" t="n">
        <v>18</v>
      </c>
      <c r="K5613" t="n">
        <v>2</v>
      </c>
      <c r="L5613" t="n">
        <v>4</v>
      </c>
      <c r="M5613" t="n">
        <v>2</v>
      </c>
      <c r="R5613" s="15" t="n">
        <v>0</v>
      </c>
      <c r="S5613" s="15" t="n">
        <v>0</v>
      </c>
      <c r="T5613" s="15" t="n">
        <v>0</v>
      </c>
      <c r="U5613" s="15" t="n">
        <v>185100</v>
      </c>
      <c r="V5613">
        <f>IFERROR(VLOOKUP(D5613,Tablas_Equivalencia!$A$3:$B$8,2,FALSE),"Sin dato")</f>
        <v/>
      </c>
      <c r="W5613">
        <f>IFERROR(VLOOKUP(L5613,Tablas_Equivalencia!$D$3:$E$9,2,FALSE),"Sin dato")</f>
        <v/>
      </c>
      <c r="X5613">
        <f>IF(I5613=1,"Varón","Mujer")</f>
        <v/>
      </c>
      <c r="Y5613">
        <f>IFERROR(VLOOKUP(M5613,Tablas_Equivalencia!$G$3:$H$6,2,FALSE),"Sin dato")</f>
        <v/>
      </c>
      <c r="Z5613">
        <f>IF(J5613&lt;=24,"18-24","25-29")</f>
        <v/>
      </c>
      <c r="AA5613">
        <f>IF(M5613&lt;&gt;1,"",IF(P5613=2,1,0))</f>
        <v/>
      </c>
      <c r="AB5613">
        <f>IF(M5613&lt;&gt;1,"",IF(O5613&gt;=2,1,0))</f>
        <v/>
      </c>
      <c r="AC5613">
        <f>IF(M5613&lt;&gt;1,"",IF(OR(Q5613=999,Q5613=""),"",IF(OR(Q5613&lt;35,Q5613&gt;48),1,0)))</f>
        <v/>
      </c>
      <c r="AD5613">
        <f>IF(COUNT(AA5613:AC5613)&lt;3,"",SUM(AA5613:AC5613))</f>
        <v/>
      </c>
      <c r="AE5613">
        <f>IF(L5613&gt;=4,2,IF(L5613&gt;=2,1,0))</f>
        <v/>
      </c>
      <c r="AF5613">
        <f>IF(L5613&gt;=5,1,0)</f>
        <v/>
      </c>
      <c r="AG5613">
        <f>AE5613+AF5613</f>
        <v/>
      </c>
      <c r="AH5613" s="15">
        <f>IF(M5613&lt;&gt;1,"",IF(OR(R5613=-9,R5613=""),"",R5613))</f>
        <v/>
      </c>
      <c r="AI5613">
        <f>IF(M5613&lt;&gt;1,"",IF(OR(Q5613=999,Q5613=""),"",Q5613))</f>
        <v/>
      </c>
    </row>
    <row r="5614">
      <c r="A5614" t="inlineStr">
        <is>
          <t>TQRMNOP130378</t>
        </is>
      </c>
      <c r="B5614" t="n">
        <v>2025</v>
      </c>
      <c r="C5614" t="n">
        <v>1</v>
      </c>
      <c r="D5614" t="n">
        <v>42</v>
      </c>
      <c r="E5614" t="inlineStr">
        <is>
          <t>N</t>
        </is>
      </c>
      <c r="F5614" t="n">
        <v>27</v>
      </c>
      <c r="G5614" t="n">
        <v>1262</v>
      </c>
      <c r="H5614" t="n">
        <v>3</v>
      </c>
      <c r="I5614" t="n">
        <v>2</v>
      </c>
      <c r="J5614" t="n">
        <v>24</v>
      </c>
      <c r="K5614" t="n">
        <v>2</v>
      </c>
      <c r="L5614" t="n">
        <v>4</v>
      </c>
      <c r="M5614" t="n">
        <v>3</v>
      </c>
      <c r="R5614" s="15" t="n">
        <v>0</v>
      </c>
      <c r="S5614" s="15" t="n">
        <v>113000</v>
      </c>
      <c r="T5614" s="15" t="n">
        <v>113000</v>
      </c>
      <c r="U5614" s="15" t="n">
        <v>225700</v>
      </c>
      <c r="V5614">
        <f>IFERROR(VLOOKUP(D5614,Tablas_Equivalencia!$A$3:$B$8,2,FALSE),"Sin dato")</f>
        <v/>
      </c>
      <c r="W5614">
        <f>IFERROR(VLOOKUP(L5614,Tablas_Equivalencia!$D$3:$E$9,2,FALSE),"Sin dato")</f>
        <v/>
      </c>
      <c r="X5614">
        <f>IF(I5614=1,"Varón","Mujer")</f>
        <v/>
      </c>
      <c r="Y5614">
        <f>IFERROR(VLOOKUP(M5614,Tablas_Equivalencia!$G$3:$H$6,2,FALSE),"Sin dato")</f>
        <v/>
      </c>
      <c r="Z5614">
        <f>IF(J5614&lt;=24,"18-24","25-29")</f>
        <v/>
      </c>
      <c r="AA5614">
        <f>IF(M5614&lt;&gt;1,"",IF(P5614=2,1,0))</f>
        <v/>
      </c>
      <c r="AB5614">
        <f>IF(M5614&lt;&gt;1,"",IF(O5614&gt;=2,1,0))</f>
        <v/>
      </c>
      <c r="AC5614">
        <f>IF(M5614&lt;&gt;1,"",IF(OR(Q5614=999,Q5614=""),"",IF(OR(Q5614&lt;35,Q5614&gt;48),1,0)))</f>
        <v/>
      </c>
      <c r="AD5614">
        <f>IF(COUNT(AA5614:AC5614)&lt;3,"",SUM(AA5614:AC5614))</f>
        <v/>
      </c>
      <c r="AE5614">
        <f>IF(L5614&gt;=4,2,IF(L5614&gt;=2,1,0))</f>
        <v/>
      </c>
      <c r="AF5614">
        <f>IF(L5614&gt;=5,1,0)</f>
        <v/>
      </c>
      <c r="AG5614">
        <f>AE5614+AF5614</f>
        <v/>
      </c>
      <c r="AH5614" s="15">
        <f>IF(M5614&lt;&gt;1,"",IF(OR(R5614=-9,R5614=""),"",R5614))</f>
        <v/>
      </c>
      <c r="AI5614">
        <f>IF(M5614&lt;&gt;1,"",IF(OR(Q5614=999,Q5614=""),"",Q5614))</f>
        <v/>
      </c>
    </row>
    <row r="5615">
      <c r="A5615" t="inlineStr">
        <is>
          <t>TQRMNOP130382</t>
        </is>
      </c>
      <c r="B5615" t="n">
        <v>2025</v>
      </c>
      <c r="C5615" t="n">
        <v>1</v>
      </c>
      <c r="D5615" t="n">
        <v>1</v>
      </c>
      <c r="E5615" t="inlineStr">
        <is>
          <t>S</t>
        </is>
      </c>
      <c r="F5615" t="n">
        <v>32</v>
      </c>
      <c r="G5615" t="n">
        <v>1425</v>
      </c>
      <c r="H5615" t="n">
        <v>3</v>
      </c>
      <c r="I5615" t="n">
        <v>2</v>
      </c>
      <c r="J5615" t="n">
        <v>27</v>
      </c>
      <c r="K5615" t="n">
        <v>1</v>
      </c>
      <c r="L5615" t="n">
        <v>5</v>
      </c>
      <c r="M5615" t="n">
        <v>1</v>
      </c>
      <c r="N5615" t="n">
        <v>3</v>
      </c>
      <c r="O5615" t="n">
        <v>1</v>
      </c>
      <c r="P5615" t="n">
        <v>1</v>
      </c>
      <c r="Q5615" t="n">
        <v>33</v>
      </c>
      <c r="R5615" s="15" t="n">
        <v>-9</v>
      </c>
      <c r="S5615" s="15" t="n">
        <v>0</v>
      </c>
      <c r="T5615" s="15" t="n">
        <v>0</v>
      </c>
      <c r="U5615" s="15" t="n">
        <v>97600</v>
      </c>
      <c r="V5615">
        <f>IFERROR(VLOOKUP(D5615,Tablas_Equivalencia!$A$3:$B$8,2,FALSE),"Sin dato")</f>
        <v/>
      </c>
      <c r="W5615">
        <f>IFERROR(VLOOKUP(L5615,Tablas_Equivalencia!$D$3:$E$9,2,FALSE),"Sin dato")</f>
        <v/>
      </c>
      <c r="X5615">
        <f>IF(I5615=1,"Varón","Mujer")</f>
        <v/>
      </c>
      <c r="Y5615">
        <f>IFERROR(VLOOKUP(M5615,Tablas_Equivalencia!$G$3:$H$6,2,FALSE),"Sin dato")</f>
        <v/>
      </c>
      <c r="Z5615">
        <f>IF(J5615&lt;=24,"18-24","25-29")</f>
        <v/>
      </c>
      <c r="AA5615">
        <f>IF(M5615&lt;&gt;1,"",IF(P5615=2,1,0))</f>
        <v/>
      </c>
      <c r="AB5615">
        <f>IF(M5615&lt;&gt;1,"",IF(O5615&gt;=2,1,0))</f>
        <v/>
      </c>
      <c r="AC5615">
        <f>IF(M5615&lt;&gt;1,"",IF(OR(Q5615=999,Q5615=""),"",IF(OR(Q5615&lt;35,Q5615&gt;48),1,0)))</f>
        <v/>
      </c>
      <c r="AD5615">
        <f>IF(COUNT(AA5615:AC5615)&lt;3,"",SUM(AA5615:AC5615))</f>
        <v/>
      </c>
      <c r="AE5615">
        <f>IF(L5615&gt;=4,2,IF(L5615&gt;=2,1,0))</f>
        <v/>
      </c>
      <c r="AF5615">
        <f>IF(L5615&gt;=5,1,0)</f>
        <v/>
      </c>
      <c r="AG5615">
        <f>AE5615+AF5615</f>
        <v/>
      </c>
      <c r="AH5615" s="15">
        <f>IF(M5615&lt;&gt;1,"",IF(OR(R5615=-9,R5615=""),"",R5615))</f>
        <v/>
      </c>
      <c r="AI5615">
        <f>IF(M5615&lt;&gt;1,"",IF(OR(Q5615=999,Q5615=""),"",Q5615))</f>
        <v/>
      </c>
    </row>
    <row r="5616">
      <c r="A5616" t="inlineStr">
        <is>
          <t>TQRMNOP130384</t>
        </is>
      </c>
      <c r="B5616" t="n">
        <v>2025</v>
      </c>
      <c r="C5616" t="n">
        <v>1</v>
      </c>
      <c r="D5616" t="n">
        <v>1</v>
      </c>
      <c r="E5616" t="inlineStr">
        <is>
          <t>S</t>
        </is>
      </c>
      <c r="F5616" t="n">
        <v>33</v>
      </c>
      <c r="G5616" t="n">
        <v>1527</v>
      </c>
      <c r="H5616" t="n">
        <v>1</v>
      </c>
      <c r="I5616" t="n">
        <v>1</v>
      </c>
      <c r="J5616" t="n">
        <v>23</v>
      </c>
      <c r="K5616" t="n">
        <v>1</v>
      </c>
      <c r="L5616" t="n">
        <v>5</v>
      </c>
      <c r="M5616" t="n">
        <v>2</v>
      </c>
      <c r="R5616" s="15" t="n">
        <v>0</v>
      </c>
      <c r="S5616" s="15" t="n">
        <v>0</v>
      </c>
      <c r="T5616" s="15" t="n">
        <v>0</v>
      </c>
      <c r="U5616" s="15" t="n">
        <v>49100</v>
      </c>
      <c r="V5616">
        <f>IFERROR(VLOOKUP(D5616,Tablas_Equivalencia!$A$3:$B$8,2,FALSE),"Sin dato")</f>
        <v/>
      </c>
      <c r="W5616">
        <f>IFERROR(VLOOKUP(L5616,Tablas_Equivalencia!$D$3:$E$9,2,FALSE),"Sin dato")</f>
        <v/>
      </c>
      <c r="X5616">
        <f>IF(I5616=1,"Varón","Mujer")</f>
        <v/>
      </c>
      <c r="Y5616">
        <f>IFERROR(VLOOKUP(M5616,Tablas_Equivalencia!$G$3:$H$6,2,FALSE),"Sin dato")</f>
        <v/>
      </c>
      <c r="Z5616">
        <f>IF(J5616&lt;=24,"18-24","25-29")</f>
        <v/>
      </c>
      <c r="AA5616">
        <f>IF(M5616&lt;&gt;1,"",IF(P5616=2,1,0))</f>
        <v/>
      </c>
      <c r="AB5616">
        <f>IF(M5616&lt;&gt;1,"",IF(O5616&gt;=2,1,0))</f>
        <v/>
      </c>
      <c r="AC5616">
        <f>IF(M5616&lt;&gt;1,"",IF(OR(Q5616=999,Q5616=""),"",IF(OR(Q5616&lt;35,Q5616&gt;48),1,0)))</f>
        <v/>
      </c>
      <c r="AD5616">
        <f>IF(COUNT(AA5616:AC5616)&lt;3,"",SUM(AA5616:AC5616))</f>
        <v/>
      </c>
      <c r="AE5616">
        <f>IF(L5616&gt;=4,2,IF(L5616&gt;=2,1,0))</f>
        <v/>
      </c>
      <c r="AF5616">
        <f>IF(L5616&gt;=5,1,0)</f>
        <v/>
      </c>
      <c r="AG5616">
        <f>AE5616+AF5616</f>
        <v/>
      </c>
      <c r="AH5616" s="15">
        <f>IF(M5616&lt;&gt;1,"",IF(OR(R5616=-9,R5616=""),"",R5616))</f>
        <v/>
      </c>
      <c r="AI5616">
        <f>IF(M5616&lt;&gt;1,"",IF(OR(Q5616=999,Q5616=""),"",Q5616))</f>
        <v/>
      </c>
    </row>
    <row r="5617">
      <c r="A5617" t="inlineStr">
        <is>
          <t>TQRMNOP130392</t>
        </is>
      </c>
      <c r="B5617" t="n">
        <v>2025</v>
      </c>
      <c r="C5617" t="n">
        <v>1</v>
      </c>
      <c r="D5617" t="n">
        <v>41</v>
      </c>
      <c r="E5617" t="inlineStr">
        <is>
          <t>N</t>
        </is>
      </c>
      <c r="F5617" t="n">
        <v>12</v>
      </c>
      <c r="G5617" t="n">
        <v>1002</v>
      </c>
      <c r="H5617" t="n">
        <v>3</v>
      </c>
      <c r="I5617" t="n">
        <v>1</v>
      </c>
      <c r="J5617" t="n">
        <v>22</v>
      </c>
      <c r="K5617" t="n">
        <v>2</v>
      </c>
      <c r="L5617" t="n">
        <v>6</v>
      </c>
      <c r="M5617" t="n">
        <v>1</v>
      </c>
      <c r="N5617" t="n">
        <v>3</v>
      </c>
      <c r="O5617" t="n">
        <v>1</v>
      </c>
      <c r="P5617" t="n">
        <v>1</v>
      </c>
      <c r="Q5617" t="n">
        <v>42</v>
      </c>
      <c r="R5617" s="15" t="n">
        <v>1257000</v>
      </c>
      <c r="S5617" s="15" t="n">
        <v>157000</v>
      </c>
      <c r="T5617" s="15" t="n">
        <v>1414000</v>
      </c>
      <c r="U5617" s="15" t="n">
        <v>427700</v>
      </c>
      <c r="V5617">
        <f>IFERROR(VLOOKUP(D5617,Tablas_Equivalencia!$A$3:$B$8,2,FALSE),"Sin dato")</f>
        <v/>
      </c>
      <c r="W5617">
        <f>IFERROR(VLOOKUP(L5617,Tablas_Equivalencia!$D$3:$E$9,2,FALSE),"Sin dato")</f>
        <v/>
      </c>
      <c r="X5617">
        <f>IF(I5617=1,"Varón","Mujer")</f>
        <v/>
      </c>
      <c r="Y5617">
        <f>IFERROR(VLOOKUP(M5617,Tablas_Equivalencia!$G$3:$H$6,2,FALSE),"Sin dato")</f>
        <v/>
      </c>
      <c r="Z5617">
        <f>IF(J5617&lt;=24,"18-24","25-29")</f>
        <v/>
      </c>
      <c r="AA5617">
        <f>IF(M5617&lt;&gt;1,"",IF(P5617=2,1,0))</f>
        <v/>
      </c>
      <c r="AB5617">
        <f>IF(M5617&lt;&gt;1,"",IF(O5617&gt;=2,1,0))</f>
        <v/>
      </c>
      <c r="AC5617">
        <f>IF(M5617&lt;&gt;1,"",IF(OR(Q5617=999,Q5617=""),"",IF(OR(Q5617&lt;35,Q5617&gt;48),1,0)))</f>
        <v/>
      </c>
      <c r="AD5617">
        <f>IF(COUNT(AA5617:AC5617)&lt;3,"",SUM(AA5617:AC5617))</f>
        <v/>
      </c>
      <c r="AE5617">
        <f>IF(L5617&gt;=4,2,IF(L5617&gt;=2,1,0))</f>
        <v/>
      </c>
      <c r="AF5617">
        <f>IF(L5617&gt;=5,1,0)</f>
        <v/>
      </c>
      <c r="AG5617">
        <f>AE5617+AF5617</f>
        <v/>
      </c>
      <c r="AH5617" s="15">
        <f>IF(M5617&lt;&gt;1,"",IF(OR(R5617=-9,R5617=""),"",R5617))</f>
        <v/>
      </c>
      <c r="AI5617">
        <f>IF(M5617&lt;&gt;1,"",IF(OR(Q5617=999,Q5617=""),"",Q5617))</f>
        <v/>
      </c>
    </row>
    <row r="5618">
      <c r="A5618" t="inlineStr">
        <is>
          <t>TQRMNOP130411</t>
        </is>
      </c>
      <c r="B5618" t="n">
        <v>2025</v>
      </c>
      <c r="C5618" t="n">
        <v>1</v>
      </c>
      <c r="D5618" t="n">
        <v>41</v>
      </c>
      <c r="E5618" t="inlineStr">
        <is>
          <t>S</t>
        </is>
      </c>
      <c r="F5618" t="n">
        <v>8</v>
      </c>
      <c r="G5618" t="n">
        <v>606</v>
      </c>
      <c r="H5618" t="n">
        <v>1</v>
      </c>
      <c r="I5618" t="n">
        <v>2</v>
      </c>
      <c r="J5618" t="n">
        <v>21</v>
      </c>
      <c r="K5618" t="n">
        <v>2</v>
      </c>
      <c r="L5618" t="n">
        <v>5</v>
      </c>
      <c r="M5618" t="n">
        <v>3</v>
      </c>
      <c r="R5618" s="15" t="n">
        <v>0</v>
      </c>
      <c r="S5618" s="15" t="n">
        <v>87000</v>
      </c>
      <c r="T5618" s="15" t="n">
        <v>87000</v>
      </c>
      <c r="U5618" s="15" t="n">
        <v>121200</v>
      </c>
      <c r="V5618">
        <f>IFERROR(VLOOKUP(D5618,Tablas_Equivalencia!$A$3:$B$8,2,FALSE),"Sin dato")</f>
        <v/>
      </c>
      <c r="W5618">
        <f>IFERROR(VLOOKUP(L5618,Tablas_Equivalencia!$D$3:$E$9,2,FALSE),"Sin dato")</f>
        <v/>
      </c>
      <c r="X5618">
        <f>IF(I5618=1,"Varón","Mujer")</f>
        <v/>
      </c>
      <c r="Y5618">
        <f>IFERROR(VLOOKUP(M5618,Tablas_Equivalencia!$G$3:$H$6,2,FALSE),"Sin dato")</f>
        <v/>
      </c>
      <c r="Z5618">
        <f>IF(J5618&lt;=24,"18-24","25-29")</f>
        <v/>
      </c>
      <c r="AA5618">
        <f>IF(M5618&lt;&gt;1,"",IF(P5618=2,1,0))</f>
        <v/>
      </c>
      <c r="AB5618">
        <f>IF(M5618&lt;&gt;1,"",IF(O5618&gt;=2,1,0))</f>
        <v/>
      </c>
      <c r="AC5618">
        <f>IF(M5618&lt;&gt;1,"",IF(OR(Q5618=999,Q5618=""),"",IF(OR(Q5618&lt;35,Q5618&gt;48),1,0)))</f>
        <v/>
      </c>
      <c r="AD5618">
        <f>IF(COUNT(AA5618:AC5618)&lt;3,"",SUM(AA5618:AC5618))</f>
        <v/>
      </c>
      <c r="AE5618">
        <f>IF(L5618&gt;=4,2,IF(L5618&gt;=2,1,0))</f>
        <v/>
      </c>
      <c r="AF5618">
        <f>IF(L5618&gt;=5,1,0)</f>
        <v/>
      </c>
      <c r="AG5618">
        <f>AE5618+AF5618</f>
        <v/>
      </c>
      <c r="AH5618" s="15">
        <f>IF(M5618&lt;&gt;1,"",IF(OR(R5618=-9,R5618=""),"",R5618))</f>
        <v/>
      </c>
      <c r="AI5618">
        <f>IF(M5618&lt;&gt;1,"",IF(OR(Q5618=999,Q5618=""),"",Q5618))</f>
        <v/>
      </c>
    </row>
    <row r="5619">
      <c r="A5619" t="inlineStr">
        <is>
          <t>TQRMNOP130415</t>
        </is>
      </c>
      <c r="B5619" t="n">
        <v>2025</v>
      </c>
      <c r="C5619" t="n">
        <v>1</v>
      </c>
      <c r="D5619" t="n">
        <v>43</v>
      </c>
      <c r="E5619" t="inlineStr">
        <is>
          <t>N</t>
        </is>
      </c>
      <c r="F5619" t="n">
        <v>29</v>
      </c>
      <c r="G5619" t="n">
        <v>1484</v>
      </c>
      <c r="H5619" t="n">
        <v>1</v>
      </c>
      <c r="I5619" t="n">
        <v>1</v>
      </c>
      <c r="J5619" t="n">
        <v>22</v>
      </c>
      <c r="K5619" t="n">
        <v>1</v>
      </c>
      <c r="L5619" t="n">
        <v>5</v>
      </c>
      <c r="M5619" t="n">
        <v>1</v>
      </c>
      <c r="N5619" t="n">
        <v>3</v>
      </c>
      <c r="O5619" t="n">
        <v>2</v>
      </c>
      <c r="P5619" t="n">
        <v>2</v>
      </c>
      <c r="Q5619" t="n">
        <v>30</v>
      </c>
      <c r="R5619" s="15" t="n">
        <v>607000</v>
      </c>
      <c r="S5619" s="15" t="n">
        <v>0</v>
      </c>
      <c r="T5619" s="15" t="n">
        <v>607000</v>
      </c>
      <c r="U5619" s="15" t="n">
        <v>271400</v>
      </c>
      <c r="V5619">
        <f>IFERROR(VLOOKUP(D5619,Tablas_Equivalencia!$A$3:$B$8,2,FALSE),"Sin dato")</f>
        <v/>
      </c>
      <c r="W5619">
        <f>IFERROR(VLOOKUP(L5619,Tablas_Equivalencia!$D$3:$E$9,2,FALSE),"Sin dato")</f>
        <v/>
      </c>
      <c r="X5619">
        <f>IF(I5619=1,"Varón","Mujer")</f>
        <v/>
      </c>
      <c r="Y5619">
        <f>IFERROR(VLOOKUP(M5619,Tablas_Equivalencia!$G$3:$H$6,2,FALSE),"Sin dato")</f>
        <v/>
      </c>
      <c r="Z5619">
        <f>IF(J5619&lt;=24,"18-24","25-29")</f>
        <v/>
      </c>
      <c r="AA5619">
        <f>IF(M5619&lt;&gt;1,"",IF(P5619=2,1,0))</f>
        <v/>
      </c>
      <c r="AB5619">
        <f>IF(M5619&lt;&gt;1,"",IF(O5619&gt;=2,1,0))</f>
        <v/>
      </c>
      <c r="AC5619">
        <f>IF(M5619&lt;&gt;1,"",IF(OR(Q5619=999,Q5619=""),"",IF(OR(Q5619&lt;35,Q5619&gt;48),1,0)))</f>
        <v/>
      </c>
      <c r="AD5619">
        <f>IF(COUNT(AA5619:AC5619)&lt;3,"",SUM(AA5619:AC5619))</f>
        <v/>
      </c>
      <c r="AE5619">
        <f>IF(L5619&gt;=4,2,IF(L5619&gt;=2,1,0))</f>
        <v/>
      </c>
      <c r="AF5619">
        <f>IF(L5619&gt;=5,1,0)</f>
        <v/>
      </c>
      <c r="AG5619">
        <f>AE5619+AF5619</f>
        <v/>
      </c>
      <c r="AH5619" s="15">
        <f>IF(M5619&lt;&gt;1,"",IF(OR(R5619=-9,R5619=""),"",R5619))</f>
        <v/>
      </c>
      <c r="AI5619">
        <f>IF(M5619&lt;&gt;1,"",IF(OR(Q5619=999,Q5619=""),"",Q5619))</f>
        <v/>
      </c>
    </row>
    <row r="5620">
      <c r="A5620" t="inlineStr">
        <is>
          <t>TQRMNOP130417</t>
        </is>
      </c>
      <c r="B5620" t="n">
        <v>2025</v>
      </c>
      <c r="C5620" t="n">
        <v>1</v>
      </c>
      <c r="D5620" t="n">
        <v>40</v>
      </c>
      <c r="E5620" t="inlineStr">
        <is>
          <t>N</t>
        </is>
      </c>
      <c r="F5620" t="n">
        <v>22</v>
      </c>
      <c r="G5620" t="n">
        <v>829</v>
      </c>
      <c r="H5620" t="n">
        <v>10</v>
      </c>
      <c r="I5620" t="n">
        <v>1</v>
      </c>
      <c r="J5620" t="n">
        <v>21</v>
      </c>
      <c r="K5620" t="n">
        <v>1</v>
      </c>
      <c r="L5620" t="n">
        <v>5</v>
      </c>
      <c r="M5620" t="n">
        <v>2</v>
      </c>
      <c r="R5620" s="15" t="n">
        <v>0</v>
      </c>
      <c r="S5620" s="15" t="n">
        <v>0</v>
      </c>
      <c r="T5620" s="15" t="n">
        <v>0</v>
      </c>
      <c r="U5620" s="15" t="n">
        <v>87200</v>
      </c>
      <c r="V5620">
        <f>IFERROR(VLOOKUP(D5620,Tablas_Equivalencia!$A$3:$B$8,2,FALSE),"Sin dato")</f>
        <v/>
      </c>
      <c r="W5620">
        <f>IFERROR(VLOOKUP(L5620,Tablas_Equivalencia!$D$3:$E$9,2,FALSE),"Sin dato")</f>
        <v/>
      </c>
      <c r="X5620">
        <f>IF(I5620=1,"Varón","Mujer")</f>
        <v/>
      </c>
      <c r="Y5620">
        <f>IFERROR(VLOOKUP(M5620,Tablas_Equivalencia!$G$3:$H$6,2,FALSE),"Sin dato")</f>
        <v/>
      </c>
      <c r="Z5620">
        <f>IF(J5620&lt;=24,"18-24","25-29")</f>
        <v/>
      </c>
      <c r="AA5620">
        <f>IF(M5620&lt;&gt;1,"",IF(P5620=2,1,0))</f>
        <v/>
      </c>
      <c r="AB5620">
        <f>IF(M5620&lt;&gt;1,"",IF(O5620&gt;=2,1,0))</f>
        <v/>
      </c>
      <c r="AC5620">
        <f>IF(M5620&lt;&gt;1,"",IF(OR(Q5620=999,Q5620=""),"",IF(OR(Q5620&lt;35,Q5620&gt;48),1,0)))</f>
        <v/>
      </c>
      <c r="AD5620">
        <f>IF(COUNT(AA5620:AC5620)&lt;3,"",SUM(AA5620:AC5620))</f>
        <v/>
      </c>
      <c r="AE5620">
        <f>IF(L5620&gt;=4,2,IF(L5620&gt;=2,1,0))</f>
        <v/>
      </c>
      <c r="AF5620">
        <f>IF(L5620&gt;=5,1,0)</f>
        <v/>
      </c>
      <c r="AG5620">
        <f>AE5620+AF5620</f>
        <v/>
      </c>
      <c r="AH5620" s="15">
        <f>IF(M5620&lt;&gt;1,"",IF(OR(R5620=-9,R5620=""),"",R5620))</f>
        <v/>
      </c>
      <c r="AI5620">
        <f>IF(M5620&lt;&gt;1,"",IF(OR(Q5620=999,Q5620=""),"",Q5620))</f>
        <v/>
      </c>
    </row>
    <row r="5621">
      <c r="A5621" t="inlineStr">
        <is>
          <t>TQRMNOP130419</t>
        </is>
      </c>
      <c r="B5621" t="n">
        <v>2025</v>
      </c>
      <c r="C5621" t="n">
        <v>1</v>
      </c>
      <c r="D5621" t="n">
        <v>43</v>
      </c>
      <c r="E5621" t="inlineStr">
        <is>
          <t>N</t>
        </is>
      </c>
      <c r="F5621" t="n">
        <v>29</v>
      </c>
      <c r="G5621" t="n">
        <v>1233</v>
      </c>
      <c r="H5621" t="n">
        <v>3</v>
      </c>
      <c r="I5621" t="n">
        <v>2</v>
      </c>
      <c r="J5621" t="n">
        <v>24</v>
      </c>
      <c r="K5621" t="n">
        <v>2</v>
      </c>
      <c r="L5621" t="n">
        <v>7</v>
      </c>
      <c r="M5621" t="n">
        <v>1</v>
      </c>
      <c r="N5621" t="n">
        <v>3</v>
      </c>
      <c r="O5621" t="n">
        <v>2</v>
      </c>
      <c r="P5621" t="n">
        <v>2</v>
      </c>
      <c r="Q5621" t="n">
        <v>57</v>
      </c>
      <c r="R5621" s="15" t="n">
        <v>142000</v>
      </c>
      <c r="S5621" s="15" t="n">
        <v>154000</v>
      </c>
      <c r="T5621" s="15" t="n">
        <v>296000</v>
      </c>
      <c r="U5621" s="15" t="n">
        <v>379300</v>
      </c>
      <c r="V5621">
        <f>IFERROR(VLOOKUP(D5621,Tablas_Equivalencia!$A$3:$B$8,2,FALSE),"Sin dato")</f>
        <v/>
      </c>
      <c r="W5621">
        <f>IFERROR(VLOOKUP(L5621,Tablas_Equivalencia!$D$3:$E$9,2,FALSE),"Sin dato")</f>
        <v/>
      </c>
      <c r="X5621">
        <f>IF(I5621=1,"Varón","Mujer")</f>
        <v/>
      </c>
      <c r="Y5621">
        <f>IFERROR(VLOOKUP(M5621,Tablas_Equivalencia!$G$3:$H$6,2,FALSE),"Sin dato")</f>
        <v/>
      </c>
      <c r="Z5621">
        <f>IF(J5621&lt;=24,"18-24","25-29")</f>
        <v/>
      </c>
      <c r="AA5621">
        <f>IF(M5621&lt;&gt;1,"",IF(P5621=2,1,0))</f>
        <v/>
      </c>
      <c r="AB5621">
        <f>IF(M5621&lt;&gt;1,"",IF(O5621&gt;=2,1,0))</f>
        <v/>
      </c>
      <c r="AC5621">
        <f>IF(M5621&lt;&gt;1,"",IF(OR(Q5621=999,Q5621=""),"",IF(OR(Q5621&lt;35,Q5621&gt;48),1,0)))</f>
        <v/>
      </c>
      <c r="AD5621">
        <f>IF(COUNT(AA5621:AC5621)&lt;3,"",SUM(AA5621:AC5621))</f>
        <v/>
      </c>
      <c r="AE5621">
        <f>IF(L5621&gt;=4,2,IF(L5621&gt;=2,1,0))</f>
        <v/>
      </c>
      <c r="AF5621">
        <f>IF(L5621&gt;=5,1,0)</f>
        <v/>
      </c>
      <c r="AG5621">
        <f>AE5621+AF5621</f>
        <v/>
      </c>
      <c r="AH5621" s="15">
        <f>IF(M5621&lt;&gt;1,"",IF(OR(R5621=-9,R5621=""),"",R5621))</f>
        <v/>
      </c>
      <c r="AI5621">
        <f>IF(M5621&lt;&gt;1,"",IF(OR(Q5621=999,Q5621=""),"",Q5621))</f>
        <v/>
      </c>
    </row>
    <row r="5622">
      <c r="A5622" t="inlineStr">
        <is>
          <t>TQRMNOP130422</t>
        </is>
      </c>
      <c r="B5622" t="n">
        <v>2025</v>
      </c>
      <c r="C5622" t="n">
        <v>1</v>
      </c>
      <c r="D5622" t="n">
        <v>1</v>
      </c>
      <c r="E5622" t="inlineStr">
        <is>
          <t>S</t>
        </is>
      </c>
      <c r="F5622" t="n">
        <v>33</v>
      </c>
      <c r="G5622" t="n">
        <v>762</v>
      </c>
      <c r="H5622" t="n">
        <v>3</v>
      </c>
      <c r="I5622" t="n">
        <v>2</v>
      </c>
      <c r="J5622" t="n">
        <v>27</v>
      </c>
      <c r="K5622" t="n">
        <v>1</v>
      </c>
      <c r="L5622" t="n">
        <v>4</v>
      </c>
      <c r="M5622" t="n">
        <v>1</v>
      </c>
      <c r="N5622" t="n">
        <v>2</v>
      </c>
      <c r="O5622" t="n">
        <v>2</v>
      </c>
      <c r="P5622" t="n">
        <v>2</v>
      </c>
      <c r="Q5622" t="n">
        <v>33</v>
      </c>
      <c r="R5622" s="15" t="n">
        <v>536000</v>
      </c>
      <c r="S5622" s="15" t="n">
        <v>0</v>
      </c>
      <c r="T5622" s="15" t="n">
        <v>536000</v>
      </c>
      <c r="U5622" s="15" t="n">
        <v>156200</v>
      </c>
      <c r="V5622">
        <f>IFERROR(VLOOKUP(D5622,Tablas_Equivalencia!$A$3:$B$8,2,FALSE),"Sin dato")</f>
        <v/>
      </c>
      <c r="W5622">
        <f>IFERROR(VLOOKUP(L5622,Tablas_Equivalencia!$D$3:$E$9,2,FALSE),"Sin dato")</f>
        <v/>
      </c>
      <c r="X5622">
        <f>IF(I5622=1,"Varón","Mujer")</f>
        <v/>
      </c>
      <c r="Y5622">
        <f>IFERROR(VLOOKUP(M5622,Tablas_Equivalencia!$G$3:$H$6,2,FALSE),"Sin dato")</f>
        <v/>
      </c>
      <c r="Z5622">
        <f>IF(J5622&lt;=24,"18-24","25-29")</f>
        <v/>
      </c>
      <c r="AA5622">
        <f>IF(M5622&lt;&gt;1,"",IF(P5622=2,1,0))</f>
        <v/>
      </c>
      <c r="AB5622">
        <f>IF(M5622&lt;&gt;1,"",IF(O5622&gt;=2,1,0))</f>
        <v/>
      </c>
      <c r="AC5622">
        <f>IF(M5622&lt;&gt;1,"",IF(OR(Q5622=999,Q5622=""),"",IF(OR(Q5622&lt;35,Q5622&gt;48),1,0)))</f>
        <v/>
      </c>
      <c r="AD5622">
        <f>IF(COUNT(AA5622:AC5622)&lt;3,"",SUM(AA5622:AC5622))</f>
        <v/>
      </c>
      <c r="AE5622">
        <f>IF(L5622&gt;=4,2,IF(L5622&gt;=2,1,0))</f>
        <v/>
      </c>
      <c r="AF5622">
        <f>IF(L5622&gt;=5,1,0)</f>
        <v/>
      </c>
      <c r="AG5622">
        <f>AE5622+AF5622</f>
        <v/>
      </c>
      <c r="AH5622" s="15">
        <f>IF(M5622&lt;&gt;1,"",IF(OR(R5622=-9,R5622=""),"",R5622))</f>
        <v/>
      </c>
      <c r="AI5622">
        <f>IF(M5622&lt;&gt;1,"",IF(OR(Q5622=999,Q5622=""),"",Q5622))</f>
        <v/>
      </c>
    </row>
    <row r="5623">
      <c r="A5623" t="inlineStr">
        <is>
          <t>TQRMNOP130434</t>
        </is>
      </c>
      <c r="B5623" t="n">
        <v>2025</v>
      </c>
      <c r="C5623" t="n">
        <v>1</v>
      </c>
      <c r="D5623" t="n">
        <v>43</v>
      </c>
      <c r="E5623" t="inlineStr">
        <is>
          <t>S</t>
        </is>
      </c>
      <c r="F5623" t="n">
        <v>17</v>
      </c>
      <c r="G5623" t="n">
        <v>1044</v>
      </c>
      <c r="H5623" t="n">
        <v>3</v>
      </c>
      <c r="I5623" t="n">
        <v>2</v>
      </c>
      <c r="J5623" t="n">
        <v>21</v>
      </c>
      <c r="K5623" t="n">
        <v>2</v>
      </c>
      <c r="L5623" t="n">
        <v>1</v>
      </c>
      <c r="M5623" t="n">
        <v>2</v>
      </c>
      <c r="R5623" s="15" t="n">
        <v>0</v>
      </c>
      <c r="S5623" s="15" t="n">
        <v>0</v>
      </c>
      <c r="T5623" s="15" t="n">
        <v>0</v>
      </c>
      <c r="U5623" s="15" t="n">
        <v>148900</v>
      </c>
      <c r="V5623">
        <f>IFERROR(VLOOKUP(D5623,Tablas_Equivalencia!$A$3:$B$8,2,FALSE),"Sin dato")</f>
        <v/>
      </c>
      <c r="W5623">
        <f>IFERROR(VLOOKUP(L5623,Tablas_Equivalencia!$D$3:$E$9,2,FALSE),"Sin dato")</f>
        <v/>
      </c>
      <c r="X5623">
        <f>IF(I5623=1,"Varón","Mujer")</f>
        <v/>
      </c>
      <c r="Y5623">
        <f>IFERROR(VLOOKUP(M5623,Tablas_Equivalencia!$G$3:$H$6,2,FALSE),"Sin dato")</f>
        <v/>
      </c>
      <c r="Z5623">
        <f>IF(J5623&lt;=24,"18-24","25-29")</f>
        <v/>
      </c>
      <c r="AA5623">
        <f>IF(M5623&lt;&gt;1,"",IF(P5623=2,1,0))</f>
        <v/>
      </c>
      <c r="AB5623">
        <f>IF(M5623&lt;&gt;1,"",IF(O5623&gt;=2,1,0))</f>
        <v/>
      </c>
      <c r="AC5623">
        <f>IF(M5623&lt;&gt;1,"",IF(OR(Q5623=999,Q5623=""),"",IF(OR(Q5623&lt;35,Q5623&gt;48),1,0)))</f>
        <v/>
      </c>
      <c r="AD5623">
        <f>IF(COUNT(AA5623:AC5623)&lt;3,"",SUM(AA5623:AC5623))</f>
        <v/>
      </c>
      <c r="AE5623">
        <f>IF(L5623&gt;=4,2,IF(L5623&gt;=2,1,0))</f>
        <v/>
      </c>
      <c r="AF5623">
        <f>IF(L5623&gt;=5,1,0)</f>
        <v/>
      </c>
      <c r="AG5623">
        <f>AE5623+AF5623</f>
        <v/>
      </c>
      <c r="AH5623" s="15">
        <f>IF(M5623&lt;&gt;1,"",IF(OR(R5623=-9,R5623=""),"",R5623))</f>
        <v/>
      </c>
      <c r="AI5623">
        <f>IF(M5623&lt;&gt;1,"",IF(OR(Q5623=999,Q5623=""),"",Q5623))</f>
        <v/>
      </c>
    </row>
    <row r="5624">
      <c r="A5624" t="inlineStr">
        <is>
          <t>TQRMNOP130435</t>
        </is>
      </c>
      <c r="B5624" t="n">
        <v>2025</v>
      </c>
      <c r="C5624" t="n">
        <v>1</v>
      </c>
      <c r="D5624" t="n">
        <v>1</v>
      </c>
      <c r="E5624" t="inlineStr">
        <is>
          <t>S</t>
        </is>
      </c>
      <c r="F5624" t="n">
        <v>32</v>
      </c>
      <c r="G5624" t="n">
        <v>1139</v>
      </c>
      <c r="H5624" t="n">
        <v>1</v>
      </c>
      <c r="I5624" t="n">
        <v>2</v>
      </c>
      <c r="J5624" t="n">
        <v>27</v>
      </c>
      <c r="K5624" t="n">
        <v>1</v>
      </c>
      <c r="L5624" t="n">
        <v>5</v>
      </c>
      <c r="M5624" t="n">
        <v>1</v>
      </c>
      <c r="N5624" t="n">
        <v>3</v>
      </c>
      <c r="O5624" t="n">
        <v>1</v>
      </c>
      <c r="P5624" t="n">
        <v>1</v>
      </c>
      <c r="Q5624" t="n">
        <v>35</v>
      </c>
      <c r="R5624" s="15" t="n">
        <v>1162000</v>
      </c>
      <c r="S5624" s="15" t="n">
        <v>0</v>
      </c>
      <c r="T5624" s="15" t="n">
        <v>1162000</v>
      </c>
      <c r="U5624" s="15" t="n">
        <v>325400</v>
      </c>
      <c r="V5624">
        <f>IFERROR(VLOOKUP(D5624,Tablas_Equivalencia!$A$3:$B$8,2,FALSE),"Sin dato")</f>
        <v/>
      </c>
      <c r="W5624">
        <f>IFERROR(VLOOKUP(L5624,Tablas_Equivalencia!$D$3:$E$9,2,FALSE),"Sin dato")</f>
        <v/>
      </c>
      <c r="X5624">
        <f>IF(I5624=1,"Varón","Mujer")</f>
        <v/>
      </c>
      <c r="Y5624">
        <f>IFERROR(VLOOKUP(M5624,Tablas_Equivalencia!$G$3:$H$6,2,FALSE),"Sin dato")</f>
        <v/>
      </c>
      <c r="Z5624">
        <f>IF(J5624&lt;=24,"18-24","25-29")</f>
        <v/>
      </c>
      <c r="AA5624">
        <f>IF(M5624&lt;&gt;1,"",IF(P5624=2,1,0))</f>
        <v/>
      </c>
      <c r="AB5624">
        <f>IF(M5624&lt;&gt;1,"",IF(O5624&gt;=2,1,0))</f>
        <v/>
      </c>
      <c r="AC5624">
        <f>IF(M5624&lt;&gt;1,"",IF(OR(Q5624=999,Q5624=""),"",IF(OR(Q5624&lt;35,Q5624&gt;48),1,0)))</f>
        <v/>
      </c>
      <c r="AD5624">
        <f>IF(COUNT(AA5624:AC5624)&lt;3,"",SUM(AA5624:AC5624))</f>
        <v/>
      </c>
      <c r="AE5624">
        <f>IF(L5624&gt;=4,2,IF(L5624&gt;=2,1,0))</f>
        <v/>
      </c>
      <c r="AF5624">
        <f>IF(L5624&gt;=5,1,0)</f>
        <v/>
      </c>
      <c r="AG5624">
        <f>AE5624+AF5624</f>
        <v/>
      </c>
      <c r="AH5624" s="15">
        <f>IF(M5624&lt;&gt;1,"",IF(OR(R5624=-9,R5624=""),"",R5624))</f>
        <v/>
      </c>
      <c r="AI5624">
        <f>IF(M5624&lt;&gt;1,"",IF(OR(Q5624=999,Q5624=""),"",Q5624))</f>
        <v/>
      </c>
    </row>
    <row r="5625">
      <c r="A5625" t="inlineStr">
        <is>
          <t>TQRMNOP130440</t>
        </is>
      </c>
      <c r="B5625" t="n">
        <v>2025</v>
      </c>
      <c r="C5625" t="n">
        <v>1</v>
      </c>
      <c r="D5625" t="n">
        <v>41</v>
      </c>
      <c r="E5625" t="inlineStr">
        <is>
          <t>S</t>
        </is>
      </c>
      <c r="F5625" t="n">
        <v>8</v>
      </c>
      <c r="G5625" t="n">
        <v>1342</v>
      </c>
      <c r="H5625" t="n">
        <v>1</v>
      </c>
      <c r="I5625" t="n">
        <v>1</v>
      </c>
      <c r="J5625" t="n">
        <v>26</v>
      </c>
      <c r="K5625" t="n">
        <v>2</v>
      </c>
      <c r="L5625" t="n">
        <v>4</v>
      </c>
      <c r="M5625" t="n">
        <v>1</v>
      </c>
      <c r="N5625" t="n">
        <v>4</v>
      </c>
      <c r="O5625" t="n">
        <v>3</v>
      </c>
      <c r="P5625" t="n">
        <v>2</v>
      </c>
      <c r="Q5625" t="n">
        <v>19</v>
      </c>
      <c r="R5625" s="15" t="n">
        <v>403000</v>
      </c>
      <c r="S5625" s="15" t="n">
        <v>41000</v>
      </c>
      <c r="T5625" s="15" t="n">
        <v>444000</v>
      </c>
      <c r="U5625" s="15" t="n">
        <v>238000</v>
      </c>
      <c r="V5625">
        <f>IFERROR(VLOOKUP(D5625,Tablas_Equivalencia!$A$3:$B$8,2,FALSE),"Sin dato")</f>
        <v/>
      </c>
      <c r="W5625">
        <f>IFERROR(VLOOKUP(L5625,Tablas_Equivalencia!$D$3:$E$9,2,FALSE),"Sin dato")</f>
        <v/>
      </c>
      <c r="X5625">
        <f>IF(I5625=1,"Varón","Mujer")</f>
        <v/>
      </c>
      <c r="Y5625">
        <f>IFERROR(VLOOKUP(M5625,Tablas_Equivalencia!$G$3:$H$6,2,FALSE),"Sin dato")</f>
        <v/>
      </c>
      <c r="Z5625">
        <f>IF(J5625&lt;=24,"18-24","25-29")</f>
        <v/>
      </c>
      <c r="AA5625">
        <f>IF(M5625&lt;&gt;1,"",IF(P5625=2,1,0))</f>
        <v/>
      </c>
      <c r="AB5625">
        <f>IF(M5625&lt;&gt;1,"",IF(O5625&gt;=2,1,0))</f>
        <v/>
      </c>
      <c r="AC5625">
        <f>IF(M5625&lt;&gt;1,"",IF(OR(Q5625=999,Q5625=""),"",IF(OR(Q5625&lt;35,Q5625&gt;48),1,0)))</f>
        <v/>
      </c>
      <c r="AD5625">
        <f>IF(COUNT(AA5625:AC5625)&lt;3,"",SUM(AA5625:AC5625))</f>
        <v/>
      </c>
      <c r="AE5625">
        <f>IF(L5625&gt;=4,2,IF(L5625&gt;=2,1,0))</f>
        <v/>
      </c>
      <c r="AF5625">
        <f>IF(L5625&gt;=5,1,0)</f>
        <v/>
      </c>
      <c r="AG5625">
        <f>AE5625+AF5625</f>
        <v/>
      </c>
      <c r="AH5625" s="15">
        <f>IF(M5625&lt;&gt;1,"",IF(OR(R5625=-9,R5625=""),"",R5625))</f>
        <v/>
      </c>
      <c r="AI5625">
        <f>IF(M5625&lt;&gt;1,"",IF(OR(Q5625=999,Q5625=""),"",Q5625))</f>
        <v/>
      </c>
    </row>
    <row r="5626">
      <c r="A5626" t="inlineStr">
        <is>
          <t>TQRMNOP130444</t>
        </is>
      </c>
      <c r="B5626" t="n">
        <v>2025</v>
      </c>
      <c r="C5626" t="n">
        <v>1</v>
      </c>
      <c r="D5626" t="n">
        <v>41</v>
      </c>
      <c r="E5626" t="inlineStr">
        <is>
          <t>N</t>
        </is>
      </c>
      <c r="F5626" t="n">
        <v>12</v>
      </c>
      <c r="G5626" t="n">
        <v>1281</v>
      </c>
      <c r="H5626" t="n">
        <v>1</v>
      </c>
      <c r="I5626" t="n">
        <v>1</v>
      </c>
      <c r="J5626" t="n">
        <v>25</v>
      </c>
      <c r="K5626" t="n">
        <v>1</v>
      </c>
      <c r="L5626" t="n">
        <v>5</v>
      </c>
      <c r="M5626" t="n">
        <v>1</v>
      </c>
      <c r="N5626" t="n">
        <v>3</v>
      </c>
      <c r="O5626" t="n">
        <v>1</v>
      </c>
      <c r="P5626" t="n">
        <v>2</v>
      </c>
      <c r="Q5626" t="n">
        <v>29</v>
      </c>
      <c r="R5626" s="15" t="n">
        <v>173000</v>
      </c>
      <c r="S5626" s="15" t="n">
        <v>0</v>
      </c>
      <c r="T5626" s="15" t="n">
        <v>173000</v>
      </c>
      <c r="U5626" s="15" t="n">
        <v>121500</v>
      </c>
      <c r="V5626">
        <f>IFERROR(VLOOKUP(D5626,Tablas_Equivalencia!$A$3:$B$8,2,FALSE),"Sin dato")</f>
        <v/>
      </c>
      <c r="W5626">
        <f>IFERROR(VLOOKUP(L5626,Tablas_Equivalencia!$D$3:$E$9,2,FALSE),"Sin dato")</f>
        <v/>
      </c>
      <c r="X5626">
        <f>IF(I5626=1,"Varón","Mujer")</f>
        <v/>
      </c>
      <c r="Y5626">
        <f>IFERROR(VLOOKUP(M5626,Tablas_Equivalencia!$G$3:$H$6,2,FALSE),"Sin dato")</f>
        <v/>
      </c>
      <c r="Z5626">
        <f>IF(J5626&lt;=24,"18-24","25-29")</f>
        <v/>
      </c>
      <c r="AA5626">
        <f>IF(M5626&lt;&gt;1,"",IF(P5626=2,1,0))</f>
        <v/>
      </c>
      <c r="AB5626">
        <f>IF(M5626&lt;&gt;1,"",IF(O5626&gt;=2,1,0))</f>
        <v/>
      </c>
      <c r="AC5626">
        <f>IF(M5626&lt;&gt;1,"",IF(OR(Q5626=999,Q5626=""),"",IF(OR(Q5626&lt;35,Q5626&gt;48),1,0)))</f>
        <v/>
      </c>
      <c r="AD5626">
        <f>IF(COUNT(AA5626:AC5626)&lt;3,"",SUM(AA5626:AC5626))</f>
        <v/>
      </c>
      <c r="AE5626">
        <f>IF(L5626&gt;=4,2,IF(L5626&gt;=2,1,0))</f>
        <v/>
      </c>
      <c r="AF5626">
        <f>IF(L5626&gt;=5,1,0)</f>
        <v/>
      </c>
      <c r="AG5626">
        <f>AE5626+AF5626</f>
        <v/>
      </c>
      <c r="AH5626" s="15">
        <f>IF(M5626&lt;&gt;1,"",IF(OR(R5626=-9,R5626=""),"",R5626))</f>
        <v/>
      </c>
      <c r="AI5626">
        <f>IF(M5626&lt;&gt;1,"",IF(OR(Q5626=999,Q5626=""),"",Q5626))</f>
        <v/>
      </c>
    </row>
    <row r="5627">
      <c r="A5627" t="inlineStr">
        <is>
          <t>TQRMNOP130445</t>
        </is>
      </c>
      <c r="B5627" t="n">
        <v>2025</v>
      </c>
      <c r="C5627" t="n">
        <v>1</v>
      </c>
      <c r="D5627" t="n">
        <v>44</v>
      </c>
      <c r="E5627" t="inlineStr">
        <is>
          <t>S</t>
        </is>
      </c>
      <c r="F5627" t="n">
        <v>13</v>
      </c>
      <c r="G5627" t="n">
        <v>1932</v>
      </c>
      <c r="H5627" t="n">
        <v>2</v>
      </c>
      <c r="I5627" t="n">
        <v>2</v>
      </c>
      <c r="J5627" t="n">
        <v>24</v>
      </c>
      <c r="K5627" t="n">
        <v>1</v>
      </c>
      <c r="L5627" t="n">
        <v>3</v>
      </c>
      <c r="M5627" t="n">
        <v>1</v>
      </c>
      <c r="N5627" t="n">
        <v>2</v>
      </c>
      <c r="O5627" t="n">
        <v>2</v>
      </c>
      <c r="P5627" t="n">
        <v>2</v>
      </c>
      <c r="Q5627" t="n">
        <v>25</v>
      </c>
      <c r="R5627" s="15" t="n">
        <v>255000</v>
      </c>
      <c r="S5627" s="15" t="n">
        <v>0</v>
      </c>
      <c r="T5627" s="15" t="n">
        <v>255000</v>
      </c>
      <c r="U5627" s="15" t="n">
        <v>100900</v>
      </c>
      <c r="V5627">
        <f>IFERROR(VLOOKUP(D5627,Tablas_Equivalencia!$A$3:$B$8,2,FALSE),"Sin dato")</f>
        <v/>
      </c>
      <c r="W5627">
        <f>IFERROR(VLOOKUP(L5627,Tablas_Equivalencia!$D$3:$E$9,2,FALSE),"Sin dato")</f>
        <v/>
      </c>
      <c r="X5627">
        <f>IF(I5627=1,"Varón","Mujer")</f>
        <v/>
      </c>
      <c r="Y5627">
        <f>IFERROR(VLOOKUP(M5627,Tablas_Equivalencia!$G$3:$H$6,2,FALSE),"Sin dato")</f>
        <v/>
      </c>
      <c r="Z5627">
        <f>IF(J5627&lt;=24,"18-24","25-29")</f>
        <v/>
      </c>
      <c r="AA5627">
        <f>IF(M5627&lt;&gt;1,"",IF(P5627=2,1,0))</f>
        <v/>
      </c>
      <c r="AB5627">
        <f>IF(M5627&lt;&gt;1,"",IF(O5627&gt;=2,1,0))</f>
        <v/>
      </c>
      <c r="AC5627">
        <f>IF(M5627&lt;&gt;1,"",IF(OR(Q5627=999,Q5627=""),"",IF(OR(Q5627&lt;35,Q5627&gt;48),1,0)))</f>
        <v/>
      </c>
      <c r="AD5627">
        <f>IF(COUNT(AA5627:AC5627)&lt;3,"",SUM(AA5627:AC5627))</f>
        <v/>
      </c>
      <c r="AE5627">
        <f>IF(L5627&gt;=4,2,IF(L5627&gt;=2,1,0))</f>
        <v/>
      </c>
      <c r="AF5627">
        <f>IF(L5627&gt;=5,1,0)</f>
        <v/>
      </c>
      <c r="AG5627">
        <f>AE5627+AF5627</f>
        <v/>
      </c>
      <c r="AH5627" s="15">
        <f>IF(M5627&lt;&gt;1,"",IF(OR(R5627=-9,R5627=""),"",R5627))</f>
        <v/>
      </c>
      <c r="AI5627">
        <f>IF(M5627&lt;&gt;1,"",IF(OR(Q5627=999,Q5627=""),"",Q5627))</f>
        <v/>
      </c>
    </row>
    <row r="5628">
      <c r="A5628" t="inlineStr">
        <is>
          <t>TQRMNOP130446</t>
        </is>
      </c>
      <c r="B5628" t="n">
        <v>2025</v>
      </c>
      <c r="C5628" t="n">
        <v>1</v>
      </c>
      <c r="D5628" t="n">
        <v>42</v>
      </c>
      <c r="E5628" t="inlineStr">
        <is>
          <t>N</t>
        </is>
      </c>
      <c r="F5628" t="n">
        <v>27</v>
      </c>
      <c r="G5628" t="n">
        <v>792</v>
      </c>
      <c r="H5628" t="n">
        <v>3</v>
      </c>
      <c r="I5628" t="n">
        <v>2</v>
      </c>
      <c r="J5628" t="n">
        <v>24</v>
      </c>
      <c r="K5628" t="n">
        <v>2</v>
      </c>
      <c r="L5628" t="n">
        <v>6</v>
      </c>
      <c r="M5628" t="n">
        <v>1</v>
      </c>
      <c r="N5628" t="n">
        <v>3</v>
      </c>
      <c r="O5628" t="n">
        <v>1</v>
      </c>
      <c r="P5628" t="n">
        <v>1</v>
      </c>
      <c r="Q5628" t="n">
        <v>49</v>
      </c>
      <c r="R5628" s="15" t="n">
        <v>1070000</v>
      </c>
      <c r="S5628" s="15" t="n">
        <v>0</v>
      </c>
      <c r="T5628" s="15" t="n">
        <v>1070000</v>
      </c>
      <c r="U5628" s="15" t="n">
        <v>220400</v>
      </c>
      <c r="V5628">
        <f>IFERROR(VLOOKUP(D5628,Tablas_Equivalencia!$A$3:$B$8,2,FALSE),"Sin dato")</f>
        <v/>
      </c>
      <c r="W5628">
        <f>IFERROR(VLOOKUP(L5628,Tablas_Equivalencia!$D$3:$E$9,2,FALSE),"Sin dato")</f>
        <v/>
      </c>
      <c r="X5628">
        <f>IF(I5628=1,"Varón","Mujer")</f>
        <v/>
      </c>
      <c r="Y5628">
        <f>IFERROR(VLOOKUP(M5628,Tablas_Equivalencia!$G$3:$H$6,2,FALSE),"Sin dato")</f>
        <v/>
      </c>
      <c r="Z5628">
        <f>IF(J5628&lt;=24,"18-24","25-29")</f>
        <v/>
      </c>
      <c r="AA5628">
        <f>IF(M5628&lt;&gt;1,"",IF(P5628=2,1,0))</f>
        <v/>
      </c>
      <c r="AB5628">
        <f>IF(M5628&lt;&gt;1,"",IF(O5628&gt;=2,1,0))</f>
        <v/>
      </c>
      <c r="AC5628">
        <f>IF(M5628&lt;&gt;1,"",IF(OR(Q5628=999,Q5628=""),"",IF(OR(Q5628&lt;35,Q5628&gt;48),1,0)))</f>
        <v/>
      </c>
      <c r="AD5628">
        <f>IF(COUNT(AA5628:AC5628)&lt;3,"",SUM(AA5628:AC5628))</f>
        <v/>
      </c>
      <c r="AE5628">
        <f>IF(L5628&gt;=4,2,IF(L5628&gt;=2,1,0))</f>
        <v/>
      </c>
      <c r="AF5628">
        <f>IF(L5628&gt;=5,1,0)</f>
        <v/>
      </c>
      <c r="AG5628">
        <f>AE5628+AF5628</f>
        <v/>
      </c>
      <c r="AH5628" s="15">
        <f>IF(M5628&lt;&gt;1,"",IF(OR(R5628=-9,R5628=""),"",R5628))</f>
        <v/>
      </c>
      <c r="AI5628">
        <f>IF(M5628&lt;&gt;1,"",IF(OR(Q5628=999,Q5628=""),"",Q5628))</f>
        <v/>
      </c>
    </row>
    <row r="5629">
      <c r="A5629" t="inlineStr">
        <is>
          <t>TQRMNOP130453</t>
        </is>
      </c>
      <c r="B5629" t="n">
        <v>2025</v>
      </c>
      <c r="C5629" t="n">
        <v>1</v>
      </c>
      <c r="D5629" t="n">
        <v>1</v>
      </c>
      <c r="E5629" t="inlineStr">
        <is>
          <t>S</t>
        </is>
      </c>
      <c r="F5629" t="n">
        <v>33</v>
      </c>
      <c r="G5629" t="n">
        <v>1391</v>
      </c>
      <c r="H5629" t="n">
        <v>2</v>
      </c>
      <c r="I5629" t="n">
        <v>1</v>
      </c>
      <c r="J5629" t="n">
        <v>24</v>
      </c>
      <c r="K5629" t="n">
        <v>2</v>
      </c>
      <c r="L5629" t="n">
        <v>4</v>
      </c>
      <c r="M5629" t="n">
        <v>1</v>
      </c>
      <c r="N5629" t="n">
        <v>3</v>
      </c>
      <c r="O5629" t="n">
        <v>1</v>
      </c>
      <c r="P5629" t="n">
        <v>2</v>
      </c>
      <c r="Q5629" t="n">
        <v>19</v>
      </c>
      <c r="R5629" s="15" t="n">
        <v>-9</v>
      </c>
      <c r="S5629" s="15" t="n">
        <v>0</v>
      </c>
      <c r="T5629" s="15" t="n">
        <v>0</v>
      </c>
      <c r="U5629" s="15" t="n">
        <v>262700</v>
      </c>
      <c r="V5629">
        <f>IFERROR(VLOOKUP(D5629,Tablas_Equivalencia!$A$3:$B$8,2,FALSE),"Sin dato")</f>
        <v/>
      </c>
      <c r="W5629">
        <f>IFERROR(VLOOKUP(L5629,Tablas_Equivalencia!$D$3:$E$9,2,FALSE),"Sin dato")</f>
        <v/>
      </c>
      <c r="X5629">
        <f>IF(I5629=1,"Varón","Mujer")</f>
        <v/>
      </c>
      <c r="Y5629">
        <f>IFERROR(VLOOKUP(M5629,Tablas_Equivalencia!$G$3:$H$6,2,FALSE),"Sin dato")</f>
        <v/>
      </c>
      <c r="Z5629">
        <f>IF(J5629&lt;=24,"18-24","25-29")</f>
        <v/>
      </c>
      <c r="AA5629">
        <f>IF(M5629&lt;&gt;1,"",IF(P5629=2,1,0))</f>
        <v/>
      </c>
      <c r="AB5629">
        <f>IF(M5629&lt;&gt;1,"",IF(O5629&gt;=2,1,0))</f>
        <v/>
      </c>
      <c r="AC5629">
        <f>IF(M5629&lt;&gt;1,"",IF(OR(Q5629=999,Q5629=""),"",IF(OR(Q5629&lt;35,Q5629&gt;48),1,0)))</f>
        <v/>
      </c>
      <c r="AD5629">
        <f>IF(COUNT(AA5629:AC5629)&lt;3,"",SUM(AA5629:AC5629))</f>
        <v/>
      </c>
      <c r="AE5629">
        <f>IF(L5629&gt;=4,2,IF(L5629&gt;=2,1,0))</f>
        <v/>
      </c>
      <c r="AF5629">
        <f>IF(L5629&gt;=5,1,0)</f>
        <v/>
      </c>
      <c r="AG5629">
        <f>AE5629+AF5629</f>
        <v/>
      </c>
      <c r="AH5629" s="15">
        <f>IF(M5629&lt;&gt;1,"",IF(OR(R5629=-9,R5629=""),"",R5629))</f>
        <v/>
      </c>
      <c r="AI5629">
        <f>IF(M5629&lt;&gt;1,"",IF(OR(Q5629=999,Q5629=""),"",Q5629))</f>
        <v/>
      </c>
    </row>
    <row r="5630">
      <c r="A5630" t="inlineStr">
        <is>
          <t>TQRMNOP130458</t>
        </is>
      </c>
      <c r="B5630" t="n">
        <v>2025</v>
      </c>
      <c r="C5630" t="n">
        <v>1</v>
      </c>
      <c r="D5630" t="n">
        <v>1</v>
      </c>
      <c r="E5630" t="inlineStr">
        <is>
          <t>S</t>
        </is>
      </c>
      <c r="F5630" t="n">
        <v>32</v>
      </c>
      <c r="G5630" t="n">
        <v>853</v>
      </c>
      <c r="H5630" t="n">
        <v>3</v>
      </c>
      <c r="I5630" t="n">
        <v>1</v>
      </c>
      <c r="J5630" t="n">
        <v>23</v>
      </c>
      <c r="K5630" t="n">
        <v>2</v>
      </c>
      <c r="L5630" t="n">
        <v>4</v>
      </c>
      <c r="M5630" t="n">
        <v>1</v>
      </c>
      <c r="N5630" t="n">
        <v>2</v>
      </c>
      <c r="O5630" t="n">
        <v>3</v>
      </c>
      <c r="P5630" t="n">
        <v>2</v>
      </c>
      <c r="Q5630" t="n">
        <v>33</v>
      </c>
      <c r="R5630" s="15" t="n">
        <v>406000</v>
      </c>
      <c r="S5630" s="15" t="n">
        <v>61000</v>
      </c>
      <c r="T5630" s="15" t="n">
        <v>467000</v>
      </c>
      <c r="U5630" s="15" t="n">
        <v>144000</v>
      </c>
      <c r="V5630">
        <f>IFERROR(VLOOKUP(D5630,Tablas_Equivalencia!$A$3:$B$8,2,FALSE),"Sin dato")</f>
        <v/>
      </c>
      <c r="W5630">
        <f>IFERROR(VLOOKUP(L5630,Tablas_Equivalencia!$D$3:$E$9,2,FALSE),"Sin dato")</f>
        <v/>
      </c>
      <c r="X5630">
        <f>IF(I5630=1,"Varón","Mujer")</f>
        <v/>
      </c>
      <c r="Y5630">
        <f>IFERROR(VLOOKUP(M5630,Tablas_Equivalencia!$G$3:$H$6,2,FALSE),"Sin dato")</f>
        <v/>
      </c>
      <c r="Z5630">
        <f>IF(J5630&lt;=24,"18-24","25-29")</f>
        <v/>
      </c>
      <c r="AA5630">
        <f>IF(M5630&lt;&gt;1,"",IF(P5630=2,1,0))</f>
        <v/>
      </c>
      <c r="AB5630">
        <f>IF(M5630&lt;&gt;1,"",IF(O5630&gt;=2,1,0))</f>
        <v/>
      </c>
      <c r="AC5630">
        <f>IF(M5630&lt;&gt;1,"",IF(OR(Q5630=999,Q5630=""),"",IF(OR(Q5630&lt;35,Q5630&gt;48),1,0)))</f>
        <v/>
      </c>
      <c r="AD5630">
        <f>IF(COUNT(AA5630:AC5630)&lt;3,"",SUM(AA5630:AC5630))</f>
        <v/>
      </c>
      <c r="AE5630">
        <f>IF(L5630&gt;=4,2,IF(L5630&gt;=2,1,0))</f>
        <v/>
      </c>
      <c r="AF5630">
        <f>IF(L5630&gt;=5,1,0)</f>
        <v/>
      </c>
      <c r="AG5630">
        <f>AE5630+AF5630</f>
        <v/>
      </c>
      <c r="AH5630" s="15">
        <f>IF(M5630&lt;&gt;1,"",IF(OR(R5630=-9,R5630=""),"",R5630))</f>
        <v/>
      </c>
      <c r="AI5630">
        <f>IF(M5630&lt;&gt;1,"",IF(OR(Q5630=999,Q5630=""),"",Q5630))</f>
        <v/>
      </c>
    </row>
    <row r="5631">
      <c r="A5631" t="inlineStr">
        <is>
          <t>TQRMNOP130463</t>
        </is>
      </c>
      <c r="B5631" t="n">
        <v>2025</v>
      </c>
      <c r="C5631" t="n">
        <v>1</v>
      </c>
      <c r="D5631" t="n">
        <v>1</v>
      </c>
      <c r="E5631" t="inlineStr">
        <is>
          <t>S</t>
        </is>
      </c>
      <c r="F5631" t="n">
        <v>32</v>
      </c>
      <c r="G5631" t="n">
        <v>1456</v>
      </c>
      <c r="H5631" t="n">
        <v>2</v>
      </c>
      <c r="I5631" t="n">
        <v>2</v>
      </c>
      <c r="J5631" t="n">
        <v>24</v>
      </c>
      <c r="K5631" t="n">
        <v>2</v>
      </c>
      <c r="L5631" t="n">
        <v>3</v>
      </c>
      <c r="M5631" t="n">
        <v>2</v>
      </c>
      <c r="R5631" s="15" t="n">
        <v>0</v>
      </c>
      <c r="S5631" s="15" t="n">
        <v>0</v>
      </c>
      <c r="T5631" s="15" t="n">
        <v>0</v>
      </c>
      <c r="U5631" s="15" t="n">
        <v>93300</v>
      </c>
      <c r="V5631">
        <f>IFERROR(VLOOKUP(D5631,Tablas_Equivalencia!$A$3:$B$8,2,FALSE),"Sin dato")</f>
        <v/>
      </c>
      <c r="W5631">
        <f>IFERROR(VLOOKUP(L5631,Tablas_Equivalencia!$D$3:$E$9,2,FALSE),"Sin dato")</f>
        <v/>
      </c>
      <c r="X5631">
        <f>IF(I5631=1,"Varón","Mujer")</f>
        <v/>
      </c>
      <c r="Y5631">
        <f>IFERROR(VLOOKUP(M5631,Tablas_Equivalencia!$G$3:$H$6,2,FALSE),"Sin dato")</f>
        <v/>
      </c>
      <c r="Z5631">
        <f>IF(J5631&lt;=24,"18-24","25-29")</f>
        <v/>
      </c>
      <c r="AA5631">
        <f>IF(M5631&lt;&gt;1,"",IF(P5631=2,1,0))</f>
        <v/>
      </c>
      <c r="AB5631">
        <f>IF(M5631&lt;&gt;1,"",IF(O5631&gt;=2,1,0))</f>
        <v/>
      </c>
      <c r="AC5631">
        <f>IF(M5631&lt;&gt;1,"",IF(OR(Q5631=999,Q5631=""),"",IF(OR(Q5631&lt;35,Q5631&gt;48),1,0)))</f>
        <v/>
      </c>
      <c r="AD5631">
        <f>IF(COUNT(AA5631:AC5631)&lt;3,"",SUM(AA5631:AC5631))</f>
        <v/>
      </c>
      <c r="AE5631">
        <f>IF(L5631&gt;=4,2,IF(L5631&gt;=2,1,0))</f>
        <v/>
      </c>
      <c r="AF5631">
        <f>IF(L5631&gt;=5,1,0)</f>
        <v/>
      </c>
      <c r="AG5631">
        <f>AE5631+AF5631</f>
        <v/>
      </c>
      <c r="AH5631" s="15">
        <f>IF(M5631&lt;&gt;1,"",IF(OR(R5631=-9,R5631=""),"",R5631))</f>
        <v/>
      </c>
      <c r="AI5631">
        <f>IF(M5631&lt;&gt;1,"",IF(OR(Q5631=999,Q5631=""),"",Q5631))</f>
        <v/>
      </c>
    </row>
    <row r="5632">
      <c r="A5632" t="inlineStr">
        <is>
          <t>TQRMNOP130470</t>
        </is>
      </c>
      <c r="B5632" t="n">
        <v>2025</v>
      </c>
      <c r="C5632" t="n">
        <v>1</v>
      </c>
      <c r="D5632" t="n">
        <v>40</v>
      </c>
      <c r="E5632" t="inlineStr">
        <is>
          <t>N</t>
        </is>
      </c>
      <c r="F5632" t="n">
        <v>23</v>
      </c>
      <c r="G5632" t="n">
        <v>857</v>
      </c>
      <c r="H5632" t="n">
        <v>3</v>
      </c>
      <c r="I5632" t="n">
        <v>1</v>
      </c>
      <c r="J5632" t="n">
        <v>20</v>
      </c>
      <c r="K5632" t="n">
        <v>2</v>
      </c>
      <c r="L5632" t="n">
        <v>3</v>
      </c>
      <c r="M5632" t="n">
        <v>1</v>
      </c>
      <c r="N5632" t="n">
        <v>3</v>
      </c>
      <c r="O5632" t="n">
        <v>2</v>
      </c>
      <c r="P5632" t="n">
        <v>2</v>
      </c>
      <c r="Q5632" t="n">
        <v>33</v>
      </c>
      <c r="R5632" s="15" t="n">
        <v>390000</v>
      </c>
      <c r="S5632" s="15" t="n">
        <v>0</v>
      </c>
      <c r="T5632" s="15" t="n">
        <v>390000</v>
      </c>
      <c r="U5632" s="15" t="n">
        <v>132700</v>
      </c>
      <c r="V5632">
        <f>IFERROR(VLOOKUP(D5632,Tablas_Equivalencia!$A$3:$B$8,2,FALSE),"Sin dato")</f>
        <v/>
      </c>
      <c r="W5632">
        <f>IFERROR(VLOOKUP(L5632,Tablas_Equivalencia!$D$3:$E$9,2,FALSE),"Sin dato")</f>
        <v/>
      </c>
      <c r="X5632">
        <f>IF(I5632=1,"Varón","Mujer")</f>
        <v/>
      </c>
      <c r="Y5632">
        <f>IFERROR(VLOOKUP(M5632,Tablas_Equivalencia!$G$3:$H$6,2,FALSE),"Sin dato")</f>
        <v/>
      </c>
      <c r="Z5632">
        <f>IF(J5632&lt;=24,"18-24","25-29")</f>
        <v/>
      </c>
      <c r="AA5632">
        <f>IF(M5632&lt;&gt;1,"",IF(P5632=2,1,0))</f>
        <v/>
      </c>
      <c r="AB5632">
        <f>IF(M5632&lt;&gt;1,"",IF(O5632&gt;=2,1,0))</f>
        <v/>
      </c>
      <c r="AC5632">
        <f>IF(M5632&lt;&gt;1,"",IF(OR(Q5632=999,Q5632=""),"",IF(OR(Q5632&lt;35,Q5632&gt;48),1,0)))</f>
        <v/>
      </c>
      <c r="AD5632">
        <f>IF(COUNT(AA5632:AC5632)&lt;3,"",SUM(AA5632:AC5632))</f>
        <v/>
      </c>
      <c r="AE5632">
        <f>IF(L5632&gt;=4,2,IF(L5632&gt;=2,1,0))</f>
        <v/>
      </c>
      <c r="AF5632">
        <f>IF(L5632&gt;=5,1,0)</f>
        <v/>
      </c>
      <c r="AG5632">
        <f>AE5632+AF5632</f>
        <v/>
      </c>
      <c r="AH5632" s="15">
        <f>IF(M5632&lt;&gt;1,"",IF(OR(R5632=-9,R5632=""),"",R5632))</f>
        <v/>
      </c>
      <c r="AI5632">
        <f>IF(M5632&lt;&gt;1,"",IF(OR(Q5632=999,Q5632=""),"",Q5632))</f>
        <v/>
      </c>
    </row>
    <row r="5633">
      <c r="A5633" t="inlineStr">
        <is>
          <t>TQRMNOP130473</t>
        </is>
      </c>
      <c r="B5633" t="n">
        <v>2025</v>
      </c>
      <c r="C5633" t="n">
        <v>1</v>
      </c>
      <c r="D5633" t="n">
        <v>42</v>
      </c>
      <c r="E5633" t="inlineStr">
        <is>
          <t>N</t>
        </is>
      </c>
      <c r="F5633" t="n">
        <v>27</v>
      </c>
      <c r="G5633" t="n">
        <v>1035</v>
      </c>
      <c r="H5633" t="n">
        <v>3</v>
      </c>
      <c r="I5633" t="n">
        <v>2</v>
      </c>
      <c r="J5633" t="n">
        <v>23</v>
      </c>
      <c r="K5633" t="n">
        <v>2</v>
      </c>
      <c r="L5633" t="n">
        <v>2</v>
      </c>
      <c r="M5633" t="n">
        <v>3</v>
      </c>
      <c r="R5633" s="15" t="n">
        <v>0</v>
      </c>
      <c r="S5633" s="15" t="n">
        <v>85000</v>
      </c>
      <c r="T5633" s="15" t="n">
        <v>85000</v>
      </c>
      <c r="U5633" s="15" t="n">
        <v>110700</v>
      </c>
      <c r="V5633">
        <f>IFERROR(VLOOKUP(D5633,Tablas_Equivalencia!$A$3:$B$8,2,FALSE),"Sin dato")</f>
        <v/>
      </c>
      <c r="W5633">
        <f>IFERROR(VLOOKUP(L5633,Tablas_Equivalencia!$D$3:$E$9,2,FALSE),"Sin dato")</f>
        <v/>
      </c>
      <c r="X5633">
        <f>IF(I5633=1,"Varón","Mujer")</f>
        <v/>
      </c>
      <c r="Y5633">
        <f>IFERROR(VLOOKUP(M5633,Tablas_Equivalencia!$G$3:$H$6,2,FALSE),"Sin dato")</f>
        <v/>
      </c>
      <c r="Z5633">
        <f>IF(J5633&lt;=24,"18-24","25-29")</f>
        <v/>
      </c>
      <c r="AA5633">
        <f>IF(M5633&lt;&gt;1,"",IF(P5633=2,1,0))</f>
        <v/>
      </c>
      <c r="AB5633">
        <f>IF(M5633&lt;&gt;1,"",IF(O5633&gt;=2,1,0))</f>
        <v/>
      </c>
      <c r="AC5633">
        <f>IF(M5633&lt;&gt;1,"",IF(OR(Q5633=999,Q5633=""),"",IF(OR(Q5633&lt;35,Q5633&gt;48),1,0)))</f>
        <v/>
      </c>
      <c r="AD5633">
        <f>IF(COUNT(AA5633:AC5633)&lt;3,"",SUM(AA5633:AC5633))</f>
        <v/>
      </c>
      <c r="AE5633">
        <f>IF(L5633&gt;=4,2,IF(L5633&gt;=2,1,0))</f>
        <v/>
      </c>
      <c r="AF5633">
        <f>IF(L5633&gt;=5,1,0)</f>
        <v/>
      </c>
      <c r="AG5633">
        <f>AE5633+AF5633</f>
        <v/>
      </c>
      <c r="AH5633" s="15">
        <f>IF(M5633&lt;&gt;1,"",IF(OR(R5633=-9,R5633=""),"",R5633))</f>
        <v/>
      </c>
      <c r="AI5633">
        <f>IF(M5633&lt;&gt;1,"",IF(OR(Q5633=999,Q5633=""),"",Q5633))</f>
        <v/>
      </c>
    </row>
    <row r="5634">
      <c r="A5634" t="inlineStr">
        <is>
          <t>TQRMNOP130491</t>
        </is>
      </c>
      <c r="B5634" t="n">
        <v>2025</v>
      </c>
      <c r="C5634" t="n">
        <v>1</v>
      </c>
      <c r="D5634" t="n">
        <v>1</v>
      </c>
      <c r="E5634" t="inlineStr">
        <is>
          <t>S</t>
        </is>
      </c>
      <c r="F5634" t="n">
        <v>32</v>
      </c>
      <c r="G5634" t="n">
        <v>417</v>
      </c>
      <c r="H5634" t="n">
        <v>3</v>
      </c>
      <c r="I5634" t="n">
        <v>2</v>
      </c>
      <c r="J5634" t="n">
        <v>27</v>
      </c>
      <c r="K5634" t="n">
        <v>1</v>
      </c>
      <c r="L5634" t="n">
        <v>3</v>
      </c>
      <c r="M5634" t="n">
        <v>3</v>
      </c>
      <c r="R5634" s="15" t="n">
        <v>0</v>
      </c>
      <c r="S5634" s="15" t="n">
        <v>0</v>
      </c>
      <c r="T5634" s="15" t="n">
        <v>0</v>
      </c>
      <c r="U5634" s="15" t="n">
        <v>250100</v>
      </c>
      <c r="V5634">
        <f>IFERROR(VLOOKUP(D5634,Tablas_Equivalencia!$A$3:$B$8,2,FALSE),"Sin dato")</f>
        <v/>
      </c>
      <c r="W5634">
        <f>IFERROR(VLOOKUP(L5634,Tablas_Equivalencia!$D$3:$E$9,2,FALSE),"Sin dato")</f>
        <v/>
      </c>
      <c r="X5634">
        <f>IF(I5634=1,"Varón","Mujer")</f>
        <v/>
      </c>
      <c r="Y5634">
        <f>IFERROR(VLOOKUP(M5634,Tablas_Equivalencia!$G$3:$H$6,2,FALSE),"Sin dato")</f>
        <v/>
      </c>
      <c r="Z5634">
        <f>IF(J5634&lt;=24,"18-24","25-29")</f>
        <v/>
      </c>
      <c r="AA5634">
        <f>IF(M5634&lt;&gt;1,"",IF(P5634=2,1,0))</f>
        <v/>
      </c>
      <c r="AB5634">
        <f>IF(M5634&lt;&gt;1,"",IF(O5634&gt;=2,1,0))</f>
        <v/>
      </c>
      <c r="AC5634">
        <f>IF(M5634&lt;&gt;1,"",IF(OR(Q5634=999,Q5634=""),"",IF(OR(Q5634&lt;35,Q5634&gt;48),1,0)))</f>
        <v/>
      </c>
      <c r="AD5634">
        <f>IF(COUNT(AA5634:AC5634)&lt;3,"",SUM(AA5634:AC5634))</f>
        <v/>
      </c>
      <c r="AE5634">
        <f>IF(L5634&gt;=4,2,IF(L5634&gt;=2,1,0))</f>
        <v/>
      </c>
      <c r="AF5634">
        <f>IF(L5634&gt;=5,1,0)</f>
        <v/>
      </c>
      <c r="AG5634">
        <f>AE5634+AF5634</f>
        <v/>
      </c>
      <c r="AH5634" s="15">
        <f>IF(M5634&lt;&gt;1,"",IF(OR(R5634=-9,R5634=""),"",R5634))</f>
        <v/>
      </c>
      <c r="AI5634">
        <f>IF(M5634&lt;&gt;1,"",IF(OR(Q5634=999,Q5634=""),"",Q5634))</f>
        <v/>
      </c>
    </row>
    <row r="5635">
      <c r="A5635" t="inlineStr">
        <is>
          <t>TQRMNOP130504</t>
        </is>
      </c>
      <c r="B5635" t="n">
        <v>2025</v>
      </c>
      <c r="C5635" t="n">
        <v>1</v>
      </c>
      <c r="D5635" t="n">
        <v>43</v>
      </c>
      <c r="E5635" t="inlineStr">
        <is>
          <t>N</t>
        </is>
      </c>
      <c r="F5635" t="n">
        <v>34</v>
      </c>
      <c r="G5635" t="n">
        <v>1438</v>
      </c>
      <c r="H5635" t="n">
        <v>1</v>
      </c>
      <c r="I5635" t="n">
        <v>1</v>
      </c>
      <c r="J5635" t="n">
        <v>23</v>
      </c>
      <c r="K5635" t="n">
        <v>2</v>
      </c>
      <c r="L5635" t="n">
        <v>3</v>
      </c>
      <c r="M5635" t="n">
        <v>3</v>
      </c>
      <c r="R5635" s="15" t="n">
        <v>0</v>
      </c>
      <c r="S5635" s="15" t="n">
        <v>0</v>
      </c>
      <c r="T5635" s="15" t="n">
        <v>0</v>
      </c>
      <c r="U5635" s="15" t="n">
        <v>688100</v>
      </c>
      <c r="V5635">
        <f>IFERROR(VLOOKUP(D5635,Tablas_Equivalencia!$A$3:$B$8,2,FALSE),"Sin dato")</f>
        <v/>
      </c>
      <c r="W5635">
        <f>IFERROR(VLOOKUP(L5635,Tablas_Equivalencia!$D$3:$E$9,2,FALSE),"Sin dato")</f>
        <v/>
      </c>
      <c r="X5635">
        <f>IF(I5635=1,"Varón","Mujer")</f>
        <v/>
      </c>
      <c r="Y5635">
        <f>IFERROR(VLOOKUP(M5635,Tablas_Equivalencia!$G$3:$H$6,2,FALSE),"Sin dato")</f>
        <v/>
      </c>
      <c r="Z5635">
        <f>IF(J5635&lt;=24,"18-24","25-29")</f>
        <v/>
      </c>
      <c r="AA5635">
        <f>IF(M5635&lt;&gt;1,"",IF(P5635=2,1,0))</f>
        <v/>
      </c>
      <c r="AB5635">
        <f>IF(M5635&lt;&gt;1,"",IF(O5635&gt;=2,1,0))</f>
        <v/>
      </c>
      <c r="AC5635">
        <f>IF(M5635&lt;&gt;1,"",IF(OR(Q5635=999,Q5635=""),"",IF(OR(Q5635&lt;35,Q5635&gt;48),1,0)))</f>
        <v/>
      </c>
      <c r="AD5635">
        <f>IF(COUNT(AA5635:AC5635)&lt;3,"",SUM(AA5635:AC5635))</f>
        <v/>
      </c>
      <c r="AE5635">
        <f>IF(L5635&gt;=4,2,IF(L5635&gt;=2,1,0))</f>
        <v/>
      </c>
      <c r="AF5635">
        <f>IF(L5635&gt;=5,1,0)</f>
        <v/>
      </c>
      <c r="AG5635">
        <f>AE5635+AF5635</f>
        <v/>
      </c>
      <c r="AH5635" s="15">
        <f>IF(M5635&lt;&gt;1,"",IF(OR(R5635=-9,R5635=""),"",R5635))</f>
        <v/>
      </c>
      <c r="AI5635">
        <f>IF(M5635&lt;&gt;1,"",IF(OR(Q5635=999,Q5635=""),"",Q5635))</f>
        <v/>
      </c>
    </row>
    <row r="5636">
      <c r="A5636" t="inlineStr">
        <is>
          <t>TQRMNOP130505</t>
        </is>
      </c>
      <c r="B5636" t="n">
        <v>2025</v>
      </c>
      <c r="C5636" t="n">
        <v>1</v>
      </c>
      <c r="D5636" t="n">
        <v>43</v>
      </c>
      <c r="E5636" t="inlineStr">
        <is>
          <t>N</t>
        </is>
      </c>
      <c r="F5636" t="n">
        <v>34</v>
      </c>
      <c r="G5636" t="n">
        <v>321</v>
      </c>
      <c r="H5636" t="n">
        <v>1</v>
      </c>
      <c r="I5636" t="n">
        <v>2</v>
      </c>
      <c r="J5636" t="n">
        <v>26</v>
      </c>
      <c r="K5636" t="n">
        <v>2</v>
      </c>
      <c r="L5636" t="n">
        <v>3</v>
      </c>
      <c r="M5636" t="n">
        <v>3</v>
      </c>
      <c r="R5636" s="15" t="n">
        <v>0</v>
      </c>
      <c r="S5636" s="15" t="n">
        <v>75000</v>
      </c>
      <c r="T5636" s="15" t="n">
        <v>75000</v>
      </c>
      <c r="U5636" s="15" t="n">
        <v>143000</v>
      </c>
      <c r="V5636">
        <f>IFERROR(VLOOKUP(D5636,Tablas_Equivalencia!$A$3:$B$8,2,FALSE),"Sin dato")</f>
        <v/>
      </c>
      <c r="W5636">
        <f>IFERROR(VLOOKUP(L5636,Tablas_Equivalencia!$D$3:$E$9,2,FALSE),"Sin dato")</f>
        <v/>
      </c>
      <c r="X5636">
        <f>IF(I5636=1,"Varón","Mujer")</f>
        <v/>
      </c>
      <c r="Y5636">
        <f>IFERROR(VLOOKUP(M5636,Tablas_Equivalencia!$G$3:$H$6,2,FALSE),"Sin dato")</f>
        <v/>
      </c>
      <c r="Z5636">
        <f>IF(J5636&lt;=24,"18-24","25-29")</f>
        <v/>
      </c>
      <c r="AA5636">
        <f>IF(M5636&lt;&gt;1,"",IF(P5636=2,1,0))</f>
        <v/>
      </c>
      <c r="AB5636">
        <f>IF(M5636&lt;&gt;1,"",IF(O5636&gt;=2,1,0))</f>
        <v/>
      </c>
      <c r="AC5636">
        <f>IF(M5636&lt;&gt;1,"",IF(OR(Q5636=999,Q5636=""),"",IF(OR(Q5636&lt;35,Q5636&gt;48),1,0)))</f>
        <v/>
      </c>
      <c r="AD5636">
        <f>IF(COUNT(AA5636:AC5636)&lt;3,"",SUM(AA5636:AC5636))</f>
        <v/>
      </c>
      <c r="AE5636">
        <f>IF(L5636&gt;=4,2,IF(L5636&gt;=2,1,0))</f>
        <v/>
      </c>
      <c r="AF5636">
        <f>IF(L5636&gt;=5,1,0)</f>
        <v/>
      </c>
      <c r="AG5636">
        <f>AE5636+AF5636</f>
        <v/>
      </c>
      <c r="AH5636" s="15">
        <f>IF(M5636&lt;&gt;1,"",IF(OR(R5636=-9,R5636=""),"",R5636))</f>
        <v/>
      </c>
      <c r="AI5636">
        <f>IF(M5636&lt;&gt;1,"",IF(OR(Q5636=999,Q5636=""),"",Q5636))</f>
        <v/>
      </c>
    </row>
    <row r="5637">
      <c r="A5637" t="inlineStr">
        <is>
          <t>TQRMNOP130508</t>
        </is>
      </c>
      <c r="B5637" t="n">
        <v>2025</v>
      </c>
      <c r="C5637" t="n">
        <v>1</v>
      </c>
      <c r="D5637" t="n">
        <v>40</v>
      </c>
      <c r="E5637" t="inlineStr">
        <is>
          <t>N</t>
        </is>
      </c>
      <c r="F5637" t="n">
        <v>23</v>
      </c>
      <c r="G5637" t="n">
        <v>1119</v>
      </c>
      <c r="H5637" t="n">
        <v>1</v>
      </c>
      <c r="I5637" t="n">
        <v>1</v>
      </c>
      <c r="J5637" t="n">
        <v>21</v>
      </c>
      <c r="K5637" t="n">
        <v>2</v>
      </c>
      <c r="L5637" t="n">
        <v>3</v>
      </c>
      <c r="M5637" t="n">
        <v>1</v>
      </c>
      <c r="N5637" t="n">
        <v>3</v>
      </c>
      <c r="O5637" t="n">
        <v>2</v>
      </c>
      <c r="P5637" t="n">
        <v>2</v>
      </c>
      <c r="Q5637" t="n">
        <v>19</v>
      </c>
      <c r="R5637" s="15" t="n">
        <v>338000</v>
      </c>
      <c r="S5637" s="15" t="n">
        <v>0</v>
      </c>
      <c r="T5637" s="15" t="n">
        <v>338000</v>
      </c>
      <c r="U5637" s="15" t="n">
        <v>146000</v>
      </c>
      <c r="V5637">
        <f>IFERROR(VLOOKUP(D5637,Tablas_Equivalencia!$A$3:$B$8,2,FALSE),"Sin dato")</f>
        <v/>
      </c>
      <c r="W5637">
        <f>IFERROR(VLOOKUP(L5637,Tablas_Equivalencia!$D$3:$E$9,2,FALSE),"Sin dato")</f>
        <v/>
      </c>
      <c r="X5637">
        <f>IF(I5637=1,"Varón","Mujer")</f>
        <v/>
      </c>
      <c r="Y5637">
        <f>IFERROR(VLOOKUP(M5637,Tablas_Equivalencia!$G$3:$H$6,2,FALSE),"Sin dato")</f>
        <v/>
      </c>
      <c r="Z5637">
        <f>IF(J5637&lt;=24,"18-24","25-29")</f>
        <v/>
      </c>
      <c r="AA5637">
        <f>IF(M5637&lt;&gt;1,"",IF(P5637=2,1,0))</f>
        <v/>
      </c>
      <c r="AB5637">
        <f>IF(M5637&lt;&gt;1,"",IF(O5637&gt;=2,1,0))</f>
        <v/>
      </c>
      <c r="AC5637">
        <f>IF(M5637&lt;&gt;1,"",IF(OR(Q5637=999,Q5637=""),"",IF(OR(Q5637&lt;35,Q5637&gt;48),1,0)))</f>
        <v/>
      </c>
      <c r="AD5637">
        <f>IF(COUNT(AA5637:AC5637)&lt;3,"",SUM(AA5637:AC5637))</f>
        <v/>
      </c>
      <c r="AE5637">
        <f>IF(L5637&gt;=4,2,IF(L5637&gt;=2,1,0))</f>
        <v/>
      </c>
      <c r="AF5637">
        <f>IF(L5637&gt;=5,1,0)</f>
        <v/>
      </c>
      <c r="AG5637">
        <f>AE5637+AF5637</f>
        <v/>
      </c>
      <c r="AH5637" s="15">
        <f>IF(M5637&lt;&gt;1,"",IF(OR(R5637=-9,R5637=""),"",R5637))</f>
        <v/>
      </c>
      <c r="AI5637">
        <f>IF(M5637&lt;&gt;1,"",IF(OR(Q5637=999,Q5637=""),"",Q5637))</f>
        <v/>
      </c>
    </row>
    <row r="5638">
      <c r="A5638" t="inlineStr">
        <is>
          <t>TQRMNOP130512</t>
        </is>
      </c>
      <c r="B5638" t="n">
        <v>2025</v>
      </c>
      <c r="C5638" t="n">
        <v>1</v>
      </c>
      <c r="D5638" t="n">
        <v>42</v>
      </c>
      <c r="E5638" t="inlineStr">
        <is>
          <t>N</t>
        </is>
      </c>
      <c r="F5638" t="n">
        <v>27</v>
      </c>
      <c r="G5638" t="n">
        <v>937</v>
      </c>
      <c r="H5638" t="n">
        <v>3</v>
      </c>
      <c r="I5638" t="n">
        <v>1</v>
      </c>
      <c r="J5638" t="n">
        <v>25</v>
      </c>
      <c r="K5638" t="n">
        <v>2</v>
      </c>
      <c r="L5638" t="n">
        <v>2</v>
      </c>
      <c r="M5638" t="n">
        <v>1</v>
      </c>
      <c r="N5638" t="n">
        <v>3</v>
      </c>
      <c r="O5638" t="n">
        <v>2</v>
      </c>
      <c r="P5638" t="n">
        <v>2</v>
      </c>
      <c r="Q5638" t="n">
        <v>29</v>
      </c>
      <c r="R5638" s="15" t="n">
        <v>-9</v>
      </c>
      <c r="S5638" s="15" t="n">
        <v>78000</v>
      </c>
      <c r="T5638" s="15" t="n">
        <v>77991</v>
      </c>
      <c r="U5638" s="15" t="n">
        <v>68900</v>
      </c>
      <c r="V5638">
        <f>IFERROR(VLOOKUP(D5638,Tablas_Equivalencia!$A$3:$B$8,2,FALSE),"Sin dato")</f>
        <v/>
      </c>
      <c r="W5638">
        <f>IFERROR(VLOOKUP(L5638,Tablas_Equivalencia!$D$3:$E$9,2,FALSE),"Sin dato")</f>
        <v/>
      </c>
      <c r="X5638">
        <f>IF(I5638=1,"Varón","Mujer")</f>
        <v/>
      </c>
      <c r="Y5638">
        <f>IFERROR(VLOOKUP(M5638,Tablas_Equivalencia!$G$3:$H$6,2,FALSE),"Sin dato")</f>
        <v/>
      </c>
      <c r="Z5638">
        <f>IF(J5638&lt;=24,"18-24","25-29")</f>
        <v/>
      </c>
      <c r="AA5638">
        <f>IF(M5638&lt;&gt;1,"",IF(P5638=2,1,0))</f>
        <v/>
      </c>
      <c r="AB5638">
        <f>IF(M5638&lt;&gt;1,"",IF(O5638&gt;=2,1,0))</f>
        <v/>
      </c>
      <c r="AC5638">
        <f>IF(M5638&lt;&gt;1,"",IF(OR(Q5638=999,Q5638=""),"",IF(OR(Q5638&lt;35,Q5638&gt;48),1,0)))</f>
        <v/>
      </c>
      <c r="AD5638">
        <f>IF(COUNT(AA5638:AC5638)&lt;3,"",SUM(AA5638:AC5638))</f>
        <v/>
      </c>
      <c r="AE5638">
        <f>IF(L5638&gt;=4,2,IF(L5638&gt;=2,1,0))</f>
        <v/>
      </c>
      <c r="AF5638">
        <f>IF(L5638&gt;=5,1,0)</f>
        <v/>
      </c>
      <c r="AG5638">
        <f>AE5638+AF5638</f>
        <v/>
      </c>
      <c r="AH5638" s="15">
        <f>IF(M5638&lt;&gt;1,"",IF(OR(R5638=-9,R5638=""),"",R5638))</f>
        <v/>
      </c>
      <c r="AI5638">
        <f>IF(M5638&lt;&gt;1,"",IF(OR(Q5638=999,Q5638=""),"",Q5638))</f>
        <v/>
      </c>
    </row>
    <row r="5639">
      <c r="A5639" t="inlineStr">
        <is>
          <t>TQRMNOP130513</t>
        </is>
      </c>
      <c r="B5639" t="n">
        <v>2025</v>
      </c>
      <c r="C5639" t="n">
        <v>1</v>
      </c>
      <c r="D5639" t="n">
        <v>41</v>
      </c>
      <c r="E5639" t="inlineStr">
        <is>
          <t>S</t>
        </is>
      </c>
      <c r="F5639" t="n">
        <v>8</v>
      </c>
      <c r="G5639" t="n">
        <v>387</v>
      </c>
      <c r="H5639" t="n">
        <v>3</v>
      </c>
      <c r="I5639" t="n">
        <v>1</v>
      </c>
      <c r="J5639" t="n">
        <v>20</v>
      </c>
      <c r="K5639" t="n">
        <v>2</v>
      </c>
      <c r="L5639" t="n">
        <v>2</v>
      </c>
      <c r="M5639" t="n">
        <v>1</v>
      </c>
      <c r="N5639" t="n">
        <v>3</v>
      </c>
      <c r="O5639" t="n">
        <v>2</v>
      </c>
      <c r="P5639" t="n">
        <v>2</v>
      </c>
      <c r="Q5639" t="n">
        <v>40</v>
      </c>
      <c r="R5639" s="15" t="n">
        <v>155000</v>
      </c>
      <c r="S5639" s="15" t="n">
        <v>0</v>
      </c>
      <c r="T5639" s="15" t="n">
        <v>155000</v>
      </c>
      <c r="U5639" s="15" t="n">
        <v>246800</v>
      </c>
      <c r="V5639">
        <f>IFERROR(VLOOKUP(D5639,Tablas_Equivalencia!$A$3:$B$8,2,FALSE),"Sin dato")</f>
        <v/>
      </c>
      <c r="W5639">
        <f>IFERROR(VLOOKUP(L5639,Tablas_Equivalencia!$D$3:$E$9,2,FALSE),"Sin dato")</f>
        <v/>
      </c>
      <c r="X5639">
        <f>IF(I5639=1,"Varón","Mujer")</f>
        <v/>
      </c>
      <c r="Y5639">
        <f>IFERROR(VLOOKUP(M5639,Tablas_Equivalencia!$G$3:$H$6,2,FALSE),"Sin dato")</f>
        <v/>
      </c>
      <c r="Z5639">
        <f>IF(J5639&lt;=24,"18-24","25-29")</f>
        <v/>
      </c>
      <c r="AA5639">
        <f>IF(M5639&lt;&gt;1,"",IF(P5639=2,1,0))</f>
        <v/>
      </c>
      <c r="AB5639">
        <f>IF(M5639&lt;&gt;1,"",IF(O5639&gt;=2,1,0))</f>
        <v/>
      </c>
      <c r="AC5639">
        <f>IF(M5639&lt;&gt;1,"",IF(OR(Q5639=999,Q5639=""),"",IF(OR(Q5639&lt;35,Q5639&gt;48),1,0)))</f>
        <v/>
      </c>
      <c r="AD5639">
        <f>IF(COUNT(AA5639:AC5639)&lt;3,"",SUM(AA5639:AC5639))</f>
        <v/>
      </c>
      <c r="AE5639">
        <f>IF(L5639&gt;=4,2,IF(L5639&gt;=2,1,0))</f>
        <v/>
      </c>
      <c r="AF5639">
        <f>IF(L5639&gt;=5,1,0)</f>
        <v/>
      </c>
      <c r="AG5639">
        <f>AE5639+AF5639</f>
        <v/>
      </c>
      <c r="AH5639" s="15">
        <f>IF(M5639&lt;&gt;1,"",IF(OR(R5639=-9,R5639=""),"",R5639))</f>
        <v/>
      </c>
      <c r="AI5639">
        <f>IF(M5639&lt;&gt;1,"",IF(OR(Q5639=999,Q5639=""),"",Q5639))</f>
        <v/>
      </c>
    </row>
    <row r="5640">
      <c r="A5640" t="inlineStr">
        <is>
          <t>TQRMNOP130517</t>
        </is>
      </c>
      <c r="B5640" t="n">
        <v>2025</v>
      </c>
      <c r="C5640" t="n">
        <v>1</v>
      </c>
      <c r="D5640" t="n">
        <v>41</v>
      </c>
      <c r="E5640" t="inlineStr">
        <is>
          <t>N</t>
        </is>
      </c>
      <c r="F5640" t="n">
        <v>12</v>
      </c>
      <c r="G5640" t="n">
        <v>855</v>
      </c>
      <c r="H5640" t="n">
        <v>1</v>
      </c>
      <c r="I5640" t="n">
        <v>2</v>
      </c>
      <c r="J5640" t="n">
        <v>28</v>
      </c>
      <c r="K5640" t="n">
        <v>2</v>
      </c>
      <c r="L5640" t="n">
        <v>6</v>
      </c>
      <c r="M5640" t="n">
        <v>2</v>
      </c>
      <c r="R5640" s="15" t="n">
        <v>0</v>
      </c>
      <c r="S5640" s="15" t="n">
        <v>108000</v>
      </c>
      <c r="T5640" s="15" t="n">
        <v>108000</v>
      </c>
      <c r="U5640" s="15" t="n">
        <v>146200</v>
      </c>
      <c r="V5640">
        <f>IFERROR(VLOOKUP(D5640,Tablas_Equivalencia!$A$3:$B$8,2,FALSE),"Sin dato")</f>
        <v/>
      </c>
      <c r="W5640">
        <f>IFERROR(VLOOKUP(L5640,Tablas_Equivalencia!$D$3:$E$9,2,FALSE),"Sin dato")</f>
        <v/>
      </c>
      <c r="X5640">
        <f>IF(I5640=1,"Varón","Mujer")</f>
        <v/>
      </c>
      <c r="Y5640">
        <f>IFERROR(VLOOKUP(M5640,Tablas_Equivalencia!$G$3:$H$6,2,FALSE),"Sin dato")</f>
        <v/>
      </c>
      <c r="Z5640">
        <f>IF(J5640&lt;=24,"18-24","25-29")</f>
        <v/>
      </c>
      <c r="AA5640">
        <f>IF(M5640&lt;&gt;1,"",IF(P5640=2,1,0))</f>
        <v/>
      </c>
      <c r="AB5640">
        <f>IF(M5640&lt;&gt;1,"",IF(O5640&gt;=2,1,0))</f>
        <v/>
      </c>
      <c r="AC5640">
        <f>IF(M5640&lt;&gt;1,"",IF(OR(Q5640=999,Q5640=""),"",IF(OR(Q5640&lt;35,Q5640&gt;48),1,0)))</f>
        <v/>
      </c>
      <c r="AD5640">
        <f>IF(COUNT(AA5640:AC5640)&lt;3,"",SUM(AA5640:AC5640))</f>
        <v/>
      </c>
      <c r="AE5640">
        <f>IF(L5640&gt;=4,2,IF(L5640&gt;=2,1,0))</f>
        <v/>
      </c>
      <c r="AF5640">
        <f>IF(L5640&gt;=5,1,0)</f>
        <v/>
      </c>
      <c r="AG5640">
        <f>AE5640+AF5640</f>
        <v/>
      </c>
      <c r="AH5640" s="15">
        <f>IF(M5640&lt;&gt;1,"",IF(OR(R5640=-9,R5640=""),"",R5640))</f>
        <v/>
      </c>
      <c r="AI5640">
        <f>IF(M5640&lt;&gt;1,"",IF(OR(Q5640=999,Q5640=""),"",Q5640))</f>
        <v/>
      </c>
    </row>
    <row r="5641">
      <c r="A5641" t="inlineStr">
        <is>
          <t>TQRMNOP130518</t>
        </is>
      </c>
      <c r="B5641" t="n">
        <v>2025</v>
      </c>
      <c r="C5641" t="n">
        <v>1</v>
      </c>
      <c r="D5641" t="n">
        <v>42</v>
      </c>
      <c r="E5641" t="inlineStr">
        <is>
          <t>S</t>
        </is>
      </c>
      <c r="F5641" t="n">
        <v>10</v>
      </c>
      <c r="G5641" t="n">
        <v>947</v>
      </c>
      <c r="H5641" t="n">
        <v>2</v>
      </c>
      <c r="I5641" t="n">
        <v>1</v>
      </c>
      <c r="J5641" t="n">
        <v>29</v>
      </c>
      <c r="K5641" t="n">
        <v>2</v>
      </c>
      <c r="L5641" t="n">
        <v>1</v>
      </c>
      <c r="M5641" t="n">
        <v>1</v>
      </c>
      <c r="N5641" t="n">
        <v>3</v>
      </c>
      <c r="O5641" t="n">
        <v>2</v>
      </c>
      <c r="P5641" t="n">
        <v>2</v>
      </c>
      <c r="Q5641" t="n">
        <v>41</v>
      </c>
      <c r="R5641" s="15" t="n">
        <v>336000</v>
      </c>
      <c r="S5641" s="15" t="n">
        <v>0</v>
      </c>
      <c r="T5641" s="15" t="n">
        <v>336000</v>
      </c>
      <c r="U5641" s="15" t="n">
        <v>184800</v>
      </c>
      <c r="V5641">
        <f>IFERROR(VLOOKUP(D5641,Tablas_Equivalencia!$A$3:$B$8,2,FALSE),"Sin dato")</f>
        <v/>
      </c>
      <c r="W5641">
        <f>IFERROR(VLOOKUP(L5641,Tablas_Equivalencia!$D$3:$E$9,2,FALSE),"Sin dato")</f>
        <v/>
      </c>
      <c r="X5641">
        <f>IF(I5641=1,"Varón","Mujer")</f>
        <v/>
      </c>
      <c r="Y5641">
        <f>IFERROR(VLOOKUP(M5641,Tablas_Equivalencia!$G$3:$H$6,2,FALSE),"Sin dato")</f>
        <v/>
      </c>
      <c r="Z5641">
        <f>IF(J5641&lt;=24,"18-24","25-29")</f>
        <v/>
      </c>
      <c r="AA5641">
        <f>IF(M5641&lt;&gt;1,"",IF(P5641=2,1,0))</f>
        <v/>
      </c>
      <c r="AB5641">
        <f>IF(M5641&lt;&gt;1,"",IF(O5641&gt;=2,1,0))</f>
        <v/>
      </c>
      <c r="AC5641">
        <f>IF(M5641&lt;&gt;1,"",IF(OR(Q5641=999,Q5641=""),"",IF(OR(Q5641&lt;35,Q5641&gt;48),1,0)))</f>
        <v/>
      </c>
      <c r="AD5641">
        <f>IF(COUNT(AA5641:AC5641)&lt;3,"",SUM(AA5641:AC5641))</f>
        <v/>
      </c>
      <c r="AE5641">
        <f>IF(L5641&gt;=4,2,IF(L5641&gt;=2,1,0))</f>
        <v/>
      </c>
      <c r="AF5641">
        <f>IF(L5641&gt;=5,1,0)</f>
        <v/>
      </c>
      <c r="AG5641">
        <f>AE5641+AF5641</f>
        <v/>
      </c>
      <c r="AH5641" s="15">
        <f>IF(M5641&lt;&gt;1,"",IF(OR(R5641=-9,R5641=""),"",R5641))</f>
        <v/>
      </c>
      <c r="AI5641">
        <f>IF(M5641&lt;&gt;1,"",IF(OR(Q5641=999,Q5641=""),"",Q5641))</f>
        <v/>
      </c>
    </row>
    <row r="5642">
      <c r="A5642" t="inlineStr">
        <is>
          <t>TQRMNOP130519</t>
        </is>
      </c>
      <c r="B5642" t="n">
        <v>2025</v>
      </c>
      <c r="C5642" t="n">
        <v>1</v>
      </c>
      <c r="D5642" t="n">
        <v>40</v>
      </c>
      <c r="E5642" t="inlineStr">
        <is>
          <t>N</t>
        </is>
      </c>
      <c r="F5642" t="n">
        <v>23</v>
      </c>
      <c r="G5642" t="n">
        <v>1424</v>
      </c>
      <c r="H5642" t="n">
        <v>1</v>
      </c>
      <c r="I5642" t="n">
        <v>1</v>
      </c>
      <c r="J5642" t="n">
        <v>26</v>
      </c>
      <c r="K5642" t="n">
        <v>1</v>
      </c>
      <c r="L5642" t="n">
        <v>5</v>
      </c>
      <c r="M5642" t="n">
        <v>1</v>
      </c>
      <c r="N5642" t="n">
        <v>3</v>
      </c>
      <c r="O5642" t="n">
        <v>2</v>
      </c>
      <c r="P5642" t="n">
        <v>2</v>
      </c>
      <c r="Q5642" t="n">
        <v>32</v>
      </c>
      <c r="R5642" s="15" t="n">
        <v>315000</v>
      </c>
      <c r="S5642" s="15" t="n">
        <v>0</v>
      </c>
      <c r="T5642" s="15" t="n">
        <v>315000</v>
      </c>
      <c r="U5642" s="15" t="n">
        <v>81700</v>
      </c>
      <c r="V5642">
        <f>IFERROR(VLOOKUP(D5642,Tablas_Equivalencia!$A$3:$B$8,2,FALSE),"Sin dato")</f>
        <v/>
      </c>
      <c r="W5642">
        <f>IFERROR(VLOOKUP(L5642,Tablas_Equivalencia!$D$3:$E$9,2,FALSE),"Sin dato")</f>
        <v/>
      </c>
      <c r="X5642">
        <f>IF(I5642=1,"Varón","Mujer")</f>
        <v/>
      </c>
      <c r="Y5642">
        <f>IFERROR(VLOOKUP(M5642,Tablas_Equivalencia!$G$3:$H$6,2,FALSE),"Sin dato")</f>
        <v/>
      </c>
      <c r="Z5642">
        <f>IF(J5642&lt;=24,"18-24","25-29")</f>
        <v/>
      </c>
      <c r="AA5642">
        <f>IF(M5642&lt;&gt;1,"",IF(P5642=2,1,0))</f>
        <v/>
      </c>
      <c r="AB5642">
        <f>IF(M5642&lt;&gt;1,"",IF(O5642&gt;=2,1,0))</f>
        <v/>
      </c>
      <c r="AC5642">
        <f>IF(M5642&lt;&gt;1,"",IF(OR(Q5642=999,Q5642=""),"",IF(OR(Q5642&lt;35,Q5642&gt;48),1,0)))</f>
        <v/>
      </c>
      <c r="AD5642">
        <f>IF(COUNT(AA5642:AC5642)&lt;3,"",SUM(AA5642:AC5642))</f>
        <v/>
      </c>
      <c r="AE5642">
        <f>IF(L5642&gt;=4,2,IF(L5642&gt;=2,1,0))</f>
        <v/>
      </c>
      <c r="AF5642">
        <f>IF(L5642&gt;=5,1,0)</f>
        <v/>
      </c>
      <c r="AG5642">
        <f>AE5642+AF5642</f>
        <v/>
      </c>
      <c r="AH5642" s="15">
        <f>IF(M5642&lt;&gt;1,"",IF(OR(R5642=-9,R5642=""),"",R5642))</f>
        <v/>
      </c>
      <c r="AI5642">
        <f>IF(M5642&lt;&gt;1,"",IF(OR(Q5642=999,Q5642=""),"",Q5642))</f>
        <v/>
      </c>
    </row>
    <row r="5643">
      <c r="A5643" t="inlineStr">
        <is>
          <t>TQRMNOP130523</t>
        </is>
      </c>
      <c r="B5643" t="n">
        <v>2025</v>
      </c>
      <c r="C5643" t="n">
        <v>1</v>
      </c>
      <c r="D5643" t="n">
        <v>41</v>
      </c>
      <c r="E5643" t="inlineStr">
        <is>
          <t>N</t>
        </is>
      </c>
      <c r="F5643" t="n">
        <v>12</v>
      </c>
      <c r="G5643" t="n">
        <v>931</v>
      </c>
      <c r="H5643" t="n">
        <v>2</v>
      </c>
      <c r="I5643" t="n">
        <v>2</v>
      </c>
      <c r="J5643" t="n">
        <v>20</v>
      </c>
      <c r="K5643" t="n">
        <v>2</v>
      </c>
      <c r="L5643" t="n">
        <v>2</v>
      </c>
      <c r="M5643" t="n">
        <v>1</v>
      </c>
      <c r="N5643" t="n">
        <v>3</v>
      </c>
      <c r="O5643" t="n">
        <v>3</v>
      </c>
      <c r="P5643" t="n">
        <v>2</v>
      </c>
      <c r="Q5643" t="n">
        <v>13</v>
      </c>
      <c r="R5643" s="15" t="n">
        <v>69000</v>
      </c>
      <c r="S5643" s="15" t="n">
        <v>0</v>
      </c>
      <c r="T5643" s="15" t="n">
        <v>69000</v>
      </c>
      <c r="U5643" s="15" t="n">
        <v>142300</v>
      </c>
      <c r="V5643">
        <f>IFERROR(VLOOKUP(D5643,Tablas_Equivalencia!$A$3:$B$8,2,FALSE),"Sin dato")</f>
        <v/>
      </c>
      <c r="W5643">
        <f>IFERROR(VLOOKUP(L5643,Tablas_Equivalencia!$D$3:$E$9,2,FALSE),"Sin dato")</f>
        <v/>
      </c>
      <c r="X5643">
        <f>IF(I5643=1,"Varón","Mujer")</f>
        <v/>
      </c>
      <c r="Y5643">
        <f>IFERROR(VLOOKUP(M5643,Tablas_Equivalencia!$G$3:$H$6,2,FALSE),"Sin dato")</f>
        <v/>
      </c>
      <c r="Z5643">
        <f>IF(J5643&lt;=24,"18-24","25-29")</f>
        <v/>
      </c>
      <c r="AA5643">
        <f>IF(M5643&lt;&gt;1,"",IF(P5643=2,1,0))</f>
        <v/>
      </c>
      <c r="AB5643">
        <f>IF(M5643&lt;&gt;1,"",IF(O5643&gt;=2,1,0))</f>
        <v/>
      </c>
      <c r="AC5643">
        <f>IF(M5643&lt;&gt;1,"",IF(OR(Q5643=999,Q5643=""),"",IF(OR(Q5643&lt;35,Q5643&gt;48),1,0)))</f>
        <v/>
      </c>
      <c r="AD5643">
        <f>IF(COUNT(AA5643:AC5643)&lt;3,"",SUM(AA5643:AC5643))</f>
        <v/>
      </c>
      <c r="AE5643">
        <f>IF(L5643&gt;=4,2,IF(L5643&gt;=2,1,0))</f>
        <v/>
      </c>
      <c r="AF5643">
        <f>IF(L5643&gt;=5,1,0)</f>
        <v/>
      </c>
      <c r="AG5643">
        <f>AE5643+AF5643</f>
        <v/>
      </c>
      <c r="AH5643" s="15">
        <f>IF(M5643&lt;&gt;1,"",IF(OR(R5643=-9,R5643=""),"",R5643))</f>
        <v/>
      </c>
      <c r="AI5643">
        <f>IF(M5643&lt;&gt;1,"",IF(OR(Q5643=999,Q5643=""),"",Q5643))</f>
        <v/>
      </c>
    </row>
    <row r="5644">
      <c r="A5644" t="inlineStr">
        <is>
          <t>TQRMNOP130528</t>
        </is>
      </c>
      <c r="B5644" t="n">
        <v>2025</v>
      </c>
      <c r="C5644" t="n">
        <v>1</v>
      </c>
      <c r="D5644" t="n">
        <v>42</v>
      </c>
      <c r="E5644" t="inlineStr">
        <is>
          <t>N</t>
        </is>
      </c>
      <c r="F5644" t="n">
        <v>27</v>
      </c>
      <c r="G5644" t="n">
        <v>1499</v>
      </c>
      <c r="H5644" t="n">
        <v>3</v>
      </c>
      <c r="I5644" t="n">
        <v>2</v>
      </c>
      <c r="J5644" t="n">
        <v>28</v>
      </c>
      <c r="K5644" t="n">
        <v>2</v>
      </c>
      <c r="L5644" t="n">
        <v>4</v>
      </c>
      <c r="M5644" t="n">
        <v>3</v>
      </c>
      <c r="R5644" s="15" t="n">
        <v>0</v>
      </c>
      <c r="S5644" s="15" t="n">
        <v>0</v>
      </c>
      <c r="T5644" s="15" t="n">
        <v>0</v>
      </c>
      <c r="U5644" s="15" t="n">
        <v>97900</v>
      </c>
      <c r="V5644">
        <f>IFERROR(VLOOKUP(D5644,Tablas_Equivalencia!$A$3:$B$8,2,FALSE),"Sin dato")</f>
        <v/>
      </c>
      <c r="W5644">
        <f>IFERROR(VLOOKUP(L5644,Tablas_Equivalencia!$D$3:$E$9,2,FALSE),"Sin dato")</f>
        <v/>
      </c>
      <c r="X5644">
        <f>IF(I5644=1,"Varón","Mujer")</f>
        <v/>
      </c>
      <c r="Y5644">
        <f>IFERROR(VLOOKUP(M5644,Tablas_Equivalencia!$G$3:$H$6,2,FALSE),"Sin dato")</f>
        <v/>
      </c>
      <c r="Z5644">
        <f>IF(J5644&lt;=24,"18-24","25-29")</f>
        <v/>
      </c>
      <c r="AA5644">
        <f>IF(M5644&lt;&gt;1,"",IF(P5644=2,1,0))</f>
        <v/>
      </c>
      <c r="AB5644">
        <f>IF(M5644&lt;&gt;1,"",IF(O5644&gt;=2,1,0))</f>
        <v/>
      </c>
      <c r="AC5644">
        <f>IF(M5644&lt;&gt;1,"",IF(OR(Q5644=999,Q5644=""),"",IF(OR(Q5644&lt;35,Q5644&gt;48),1,0)))</f>
        <v/>
      </c>
      <c r="AD5644">
        <f>IF(COUNT(AA5644:AC5644)&lt;3,"",SUM(AA5644:AC5644))</f>
        <v/>
      </c>
      <c r="AE5644">
        <f>IF(L5644&gt;=4,2,IF(L5644&gt;=2,1,0))</f>
        <v/>
      </c>
      <c r="AF5644">
        <f>IF(L5644&gt;=5,1,0)</f>
        <v/>
      </c>
      <c r="AG5644">
        <f>AE5644+AF5644</f>
        <v/>
      </c>
      <c r="AH5644" s="15">
        <f>IF(M5644&lt;&gt;1,"",IF(OR(R5644=-9,R5644=""),"",R5644))</f>
        <v/>
      </c>
      <c r="AI5644">
        <f>IF(M5644&lt;&gt;1,"",IF(OR(Q5644=999,Q5644=""),"",Q5644))</f>
        <v/>
      </c>
    </row>
    <row r="5645">
      <c r="A5645" t="inlineStr">
        <is>
          <t>TQRMNOP130532</t>
        </is>
      </c>
      <c r="B5645" t="n">
        <v>2025</v>
      </c>
      <c r="C5645" t="n">
        <v>1</v>
      </c>
      <c r="D5645" t="n">
        <v>1</v>
      </c>
      <c r="E5645" t="inlineStr">
        <is>
          <t>S</t>
        </is>
      </c>
      <c r="F5645" t="n">
        <v>32</v>
      </c>
      <c r="G5645" t="n">
        <v>1226</v>
      </c>
      <c r="H5645" t="n">
        <v>3</v>
      </c>
      <c r="I5645" t="n">
        <v>2</v>
      </c>
      <c r="J5645" t="n">
        <v>29</v>
      </c>
      <c r="K5645" t="n">
        <v>2</v>
      </c>
      <c r="L5645" t="n">
        <v>3</v>
      </c>
      <c r="M5645" t="n">
        <v>1</v>
      </c>
      <c r="N5645" t="n">
        <v>2</v>
      </c>
      <c r="O5645" t="n">
        <v>2</v>
      </c>
      <c r="P5645" t="n">
        <v>2</v>
      </c>
      <c r="Q5645" t="n">
        <v>32</v>
      </c>
      <c r="R5645" s="15" t="n">
        <v>191000</v>
      </c>
      <c r="S5645" s="15" t="n">
        <v>0</v>
      </c>
      <c r="T5645" s="15" t="n">
        <v>191000</v>
      </c>
      <c r="U5645" s="15" t="n">
        <v>108300</v>
      </c>
      <c r="V5645">
        <f>IFERROR(VLOOKUP(D5645,Tablas_Equivalencia!$A$3:$B$8,2,FALSE),"Sin dato")</f>
        <v/>
      </c>
      <c r="W5645">
        <f>IFERROR(VLOOKUP(L5645,Tablas_Equivalencia!$D$3:$E$9,2,FALSE),"Sin dato")</f>
        <v/>
      </c>
      <c r="X5645">
        <f>IF(I5645=1,"Varón","Mujer")</f>
        <v/>
      </c>
      <c r="Y5645">
        <f>IFERROR(VLOOKUP(M5645,Tablas_Equivalencia!$G$3:$H$6,2,FALSE),"Sin dato")</f>
        <v/>
      </c>
      <c r="Z5645">
        <f>IF(J5645&lt;=24,"18-24","25-29")</f>
        <v/>
      </c>
      <c r="AA5645">
        <f>IF(M5645&lt;&gt;1,"",IF(P5645=2,1,0))</f>
        <v/>
      </c>
      <c r="AB5645">
        <f>IF(M5645&lt;&gt;1,"",IF(O5645&gt;=2,1,0))</f>
        <v/>
      </c>
      <c r="AC5645">
        <f>IF(M5645&lt;&gt;1,"",IF(OR(Q5645=999,Q5645=""),"",IF(OR(Q5645&lt;35,Q5645&gt;48),1,0)))</f>
        <v/>
      </c>
      <c r="AD5645">
        <f>IF(COUNT(AA5645:AC5645)&lt;3,"",SUM(AA5645:AC5645))</f>
        <v/>
      </c>
      <c r="AE5645">
        <f>IF(L5645&gt;=4,2,IF(L5645&gt;=2,1,0))</f>
        <v/>
      </c>
      <c r="AF5645">
        <f>IF(L5645&gt;=5,1,0)</f>
        <v/>
      </c>
      <c r="AG5645">
        <f>AE5645+AF5645</f>
        <v/>
      </c>
      <c r="AH5645" s="15">
        <f>IF(M5645&lt;&gt;1,"",IF(OR(R5645=-9,R5645=""),"",R5645))</f>
        <v/>
      </c>
      <c r="AI5645">
        <f>IF(M5645&lt;&gt;1,"",IF(OR(Q5645=999,Q5645=""),"",Q5645))</f>
        <v/>
      </c>
    </row>
    <row r="5646">
      <c r="A5646" t="inlineStr">
        <is>
          <t>TQRMNOP130535</t>
        </is>
      </c>
      <c r="B5646" t="n">
        <v>2025</v>
      </c>
      <c r="C5646" t="n">
        <v>1</v>
      </c>
      <c r="D5646" t="n">
        <v>1</v>
      </c>
      <c r="E5646" t="inlineStr">
        <is>
          <t>S</t>
        </is>
      </c>
      <c r="F5646" t="n">
        <v>33</v>
      </c>
      <c r="G5646" t="n">
        <v>1032</v>
      </c>
      <c r="H5646" t="n">
        <v>3</v>
      </c>
      <c r="I5646" t="n">
        <v>2</v>
      </c>
      <c r="J5646" t="n">
        <v>28</v>
      </c>
      <c r="K5646" t="n">
        <v>1</v>
      </c>
      <c r="L5646" t="n">
        <v>6</v>
      </c>
      <c r="M5646" t="n">
        <v>1</v>
      </c>
      <c r="N5646" t="n">
        <v>3</v>
      </c>
      <c r="O5646" t="n">
        <v>1</v>
      </c>
      <c r="P5646" t="n">
        <v>1</v>
      </c>
      <c r="Q5646" t="n">
        <v>62</v>
      </c>
      <c r="R5646" s="15" t="n">
        <v>1823000</v>
      </c>
      <c r="S5646" s="15" t="n">
        <v>0</v>
      </c>
      <c r="T5646" s="15" t="n">
        <v>1823000</v>
      </c>
      <c r="U5646" s="15" t="n">
        <v>117000</v>
      </c>
      <c r="V5646">
        <f>IFERROR(VLOOKUP(D5646,Tablas_Equivalencia!$A$3:$B$8,2,FALSE),"Sin dato")</f>
        <v/>
      </c>
      <c r="W5646">
        <f>IFERROR(VLOOKUP(L5646,Tablas_Equivalencia!$D$3:$E$9,2,FALSE),"Sin dato")</f>
        <v/>
      </c>
      <c r="X5646">
        <f>IF(I5646=1,"Varón","Mujer")</f>
        <v/>
      </c>
      <c r="Y5646">
        <f>IFERROR(VLOOKUP(M5646,Tablas_Equivalencia!$G$3:$H$6,2,FALSE),"Sin dato")</f>
        <v/>
      </c>
      <c r="Z5646">
        <f>IF(J5646&lt;=24,"18-24","25-29")</f>
        <v/>
      </c>
      <c r="AA5646">
        <f>IF(M5646&lt;&gt;1,"",IF(P5646=2,1,0))</f>
        <v/>
      </c>
      <c r="AB5646">
        <f>IF(M5646&lt;&gt;1,"",IF(O5646&gt;=2,1,0))</f>
        <v/>
      </c>
      <c r="AC5646">
        <f>IF(M5646&lt;&gt;1,"",IF(OR(Q5646=999,Q5646=""),"",IF(OR(Q5646&lt;35,Q5646&gt;48),1,0)))</f>
        <v/>
      </c>
      <c r="AD5646">
        <f>IF(COUNT(AA5646:AC5646)&lt;3,"",SUM(AA5646:AC5646))</f>
        <v/>
      </c>
      <c r="AE5646">
        <f>IF(L5646&gt;=4,2,IF(L5646&gt;=2,1,0))</f>
        <v/>
      </c>
      <c r="AF5646">
        <f>IF(L5646&gt;=5,1,0)</f>
        <v/>
      </c>
      <c r="AG5646">
        <f>AE5646+AF5646</f>
        <v/>
      </c>
      <c r="AH5646" s="15">
        <f>IF(M5646&lt;&gt;1,"",IF(OR(R5646=-9,R5646=""),"",R5646))</f>
        <v/>
      </c>
      <c r="AI5646">
        <f>IF(M5646&lt;&gt;1,"",IF(OR(Q5646=999,Q5646=""),"",Q5646))</f>
        <v/>
      </c>
    </row>
    <row r="5647">
      <c r="A5647" t="inlineStr">
        <is>
          <t>TQRMNOP130545</t>
        </is>
      </c>
      <c r="B5647" t="n">
        <v>2025</v>
      </c>
      <c r="C5647" t="n">
        <v>1</v>
      </c>
      <c r="D5647" t="n">
        <v>1</v>
      </c>
      <c r="E5647" t="inlineStr">
        <is>
          <t>S</t>
        </is>
      </c>
      <c r="F5647" t="n">
        <v>32</v>
      </c>
      <c r="G5647" t="n">
        <v>1460</v>
      </c>
      <c r="H5647" t="n">
        <v>1</v>
      </c>
      <c r="I5647" t="n">
        <v>1</v>
      </c>
      <c r="J5647" t="n">
        <v>23</v>
      </c>
      <c r="K5647" t="n">
        <v>2</v>
      </c>
      <c r="L5647" t="n">
        <v>4</v>
      </c>
      <c r="M5647" t="n">
        <v>1</v>
      </c>
      <c r="N5647" t="n">
        <v>3</v>
      </c>
      <c r="O5647" t="n">
        <v>1</v>
      </c>
      <c r="P5647" t="n">
        <v>1</v>
      </c>
      <c r="Q5647" t="n">
        <v>33</v>
      </c>
      <c r="R5647" s="15" t="n">
        <v>1723000</v>
      </c>
      <c r="S5647" s="15" t="n">
        <v>72000</v>
      </c>
      <c r="T5647" s="15" t="n">
        <v>1795000</v>
      </c>
      <c r="U5647" s="15" t="n">
        <v>116700</v>
      </c>
      <c r="V5647">
        <f>IFERROR(VLOOKUP(D5647,Tablas_Equivalencia!$A$3:$B$8,2,FALSE),"Sin dato")</f>
        <v/>
      </c>
      <c r="W5647">
        <f>IFERROR(VLOOKUP(L5647,Tablas_Equivalencia!$D$3:$E$9,2,FALSE),"Sin dato")</f>
        <v/>
      </c>
      <c r="X5647">
        <f>IF(I5647=1,"Varón","Mujer")</f>
        <v/>
      </c>
      <c r="Y5647">
        <f>IFERROR(VLOOKUP(M5647,Tablas_Equivalencia!$G$3:$H$6,2,FALSE),"Sin dato")</f>
        <v/>
      </c>
      <c r="Z5647">
        <f>IF(J5647&lt;=24,"18-24","25-29")</f>
        <v/>
      </c>
      <c r="AA5647">
        <f>IF(M5647&lt;&gt;1,"",IF(P5647=2,1,0))</f>
        <v/>
      </c>
      <c r="AB5647">
        <f>IF(M5647&lt;&gt;1,"",IF(O5647&gt;=2,1,0))</f>
        <v/>
      </c>
      <c r="AC5647">
        <f>IF(M5647&lt;&gt;1,"",IF(OR(Q5647=999,Q5647=""),"",IF(OR(Q5647&lt;35,Q5647&gt;48),1,0)))</f>
        <v/>
      </c>
      <c r="AD5647">
        <f>IF(COUNT(AA5647:AC5647)&lt;3,"",SUM(AA5647:AC5647))</f>
        <v/>
      </c>
      <c r="AE5647">
        <f>IF(L5647&gt;=4,2,IF(L5647&gt;=2,1,0))</f>
        <v/>
      </c>
      <c r="AF5647">
        <f>IF(L5647&gt;=5,1,0)</f>
        <v/>
      </c>
      <c r="AG5647">
        <f>AE5647+AF5647</f>
        <v/>
      </c>
      <c r="AH5647" s="15">
        <f>IF(M5647&lt;&gt;1,"",IF(OR(R5647=-9,R5647=""),"",R5647))</f>
        <v/>
      </c>
      <c r="AI5647">
        <f>IF(M5647&lt;&gt;1,"",IF(OR(Q5647=999,Q5647=""),"",Q5647))</f>
        <v/>
      </c>
    </row>
    <row r="5648">
      <c r="A5648" t="inlineStr">
        <is>
          <t>TQRMNOP130550</t>
        </is>
      </c>
      <c r="B5648" t="n">
        <v>2025</v>
      </c>
      <c r="C5648" t="n">
        <v>1</v>
      </c>
      <c r="D5648" t="n">
        <v>1</v>
      </c>
      <c r="E5648" t="inlineStr">
        <is>
          <t>S</t>
        </is>
      </c>
      <c r="F5648" t="n">
        <v>33</v>
      </c>
      <c r="G5648" t="n">
        <v>958</v>
      </c>
      <c r="H5648" t="n">
        <v>2</v>
      </c>
      <c r="I5648" t="n">
        <v>2</v>
      </c>
      <c r="J5648" t="n">
        <v>28</v>
      </c>
      <c r="K5648" t="n">
        <v>1</v>
      </c>
      <c r="L5648" t="n">
        <v>4</v>
      </c>
      <c r="M5648" t="n">
        <v>1</v>
      </c>
      <c r="N5648" t="n">
        <v>2</v>
      </c>
      <c r="O5648" t="n">
        <v>1</v>
      </c>
      <c r="P5648" t="n">
        <v>2</v>
      </c>
      <c r="Q5648" t="n">
        <v>10</v>
      </c>
      <c r="R5648" s="15" t="n">
        <v>255000</v>
      </c>
      <c r="S5648" s="15" t="n">
        <v>112000</v>
      </c>
      <c r="T5648" s="15" t="n">
        <v>367000</v>
      </c>
      <c r="U5648" s="15" t="n">
        <v>182300</v>
      </c>
      <c r="V5648">
        <f>IFERROR(VLOOKUP(D5648,Tablas_Equivalencia!$A$3:$B$8,2,FALSE),"Sin dato")</f>
        <v/>
      </c>
      <c r="W5648">
        <f>IFERROR(VLOOKUP(L5648,Tablas_Equivalencia!$D$3:$E$9,2,FALSE),"Sin dato")</f>
        <v/>
      </c>
      <c r="X5648">
        <f>IF(I5648=1,"Varón","Mujer")</f>
        <v/>
      </c>
      <c r="Y5648">
        <f>IFERROR(VLOOKUP(M5648,Tablas_Equivalencia!$G$3:$H$6,2,FALSE),"Sin dato")</f>
        <v/>
      </c>
      <c r="Z5648">
        <f>IF(J5648&lt;=24,"18-24","25-29")</f>
        <v/>
      </c>
      <c r="AA5648">
        <f>IF(M5648&lt;&gt;1,"",IF(P5648=2,1,0))</f>
        <v/>
      </c>
      <c r="AB5648">
        <f>IF(M5648&lt;&gt;1,"",IF(O5648&gt;=2,1,0))</f>
        <v/>
      </c>
      <c r="AC5648">
        <f>IF(M5648&lt;&gt;1,"",IF(OR(Q5648=999,Q5648=""),"",IF(OR(Q5648&lt;35,Q5648&gt;48),1,0)))</f>
        <v/>
      </c>
      <c r="AD5648">
        <f>IF(COUNT(AA5648:AC5648)&lt;3,"",SUM(AA5648:AC5648))</f>
        <v/>
      </c>
      <c r="AE5648">
        <f>IF(L5648&gt;=4,2,IF(L5648&gt;=2,1,0))</f>
        <v/>
      </c>
      <c r="AF5648">
        <f>IF(L5648&gt;=5,1,0)</f>
        <v/>
      </c>
      <c r="AG5648">
        <f>AE5648+AF5648</f>
        <v/>
      </c>
      <c r="AH5648" s="15">
        <f>IF(M5648&lt;&gt;1,"",IF(OR(R5648=-9,R5648=""),"",R5648))</f>
        <v/>
      </c>
      <c r="AI5648">
        <f>IF(M5648&lt;&gt;1,"",IF(OR(Q5648=999,Q5648=""),"",Q5648))</f>
        <v/>
      </c>
    </row>
    <row r="5649">
      <c r="A5649" t="inlineStr">
        <is>
          <t>TQRMNOP130553</t>
        </is>
      </c>
      <c r="B5649" t="n">
        <v>2025</v>
      </c>
      <c r="C5649" t="n">
        <v>1</v>
      </c>
      <c r="D5649" t="n">
        <v>43</v>
      </c>
      <c r="E5649" t="inlineStr">
        <is>
          <t>N</t>
        </is>
      </c>
      <c r="F5649" t="n">
        <v>34</v>
      </c>
      <c r="G5649" t="n">
        <v>1195</v>
      </c>
      <c r="H5649" t="n">
        <v>1</v>
      </c>
      <c r="I5649" t="n">
        <v>2</v>
      </c>
      <c r="J5649" t="n">
        <v>19</v>
      </c>
      <c r="K5649" t="n">
        <v>2</v>
      </c>
      <c r="L5649" t="n">
        <v>4</v>
      </c>
      <c r="M5649" t="n">
        <v>2</v>
      </c>
      <c r="R5649" s="15" t="n">
        <v>0</v>
      </c>
      <c r="S5649" s="15" t="n">
        <v>0</v>
      </c>
      <c r="T5649" s="15" t="n">
        <v>0</v>
      </c>
      <c r="U5649" s="15" t="n">
        <v>175900</v>
      </c>
      <c r="V5649">
        <f>IFERROR(VLOOKUP(D5649,Tablas_Equivalencia!$A$3:$B$8,2,FALSE),"Sin dato")</f>
        <v/>
      </c>
      <c r="W5649">
        <f>IFERROR(VLOOKUP(L5649,Tablas_Equivalencia!$D$3:$E$9,2,FALSE),"Sin dato")</f>
        <v/>
      </c>
      <c r="X5649">
        <f>IF(I5649=1,"Varón","Mujer")</f>
        <v/>
      </c>
      <c r="Y5649">
        <f>IFERROR(VLOOKUP(M5649,Tablas_Equivalencia!$G$3:$H$6,2,FALSE),"Sin dato")</f>
        <v/>
      </c>
      <c r="Z5649">
        <f>IF(J5649&lt;=24,"18-24","25-29")</f>
        <v/>
      </c>
      <c r="AA5649">
        <f>IF(M5649&lt;&gt;1,"",IF(P5649=2,1,0))</f>
        <v/>
      </c>
      <c r="AB5649">
        <f>IF(M5649&lt;&gt;1,"",IF(O5649&gt;=2,1,0))</f>
        <v/>
      </c>
      <c r="AC5649">
        <f>IF(M5649&lt;&gt;1,"",IF(OR(Q5649=999,Q5649=""),"",IF(OR(Q5649&lt;35,Q5649&gt;48),1,0)))</f>
        <v/>
      </c>
      <c r="AD5649">
        <f>IF(COUNT(AA5649:AC5649)&lt;3,"",SUM(AA5649:AC5649))</f>
        <v/>
      </c>
      <c r="AE5649">
        <f>IF(L5649&gt;=4,2,IF(L5649&gt;=2,1,0))</f>
        <v/>
      </c>
      <c r="AF5649">
        <f>IF(L5649&gt;=5,1,0)</f>
        <v/>
      </c>
      <c r="AG5649">
        <f>AE5649+AF5649</f>
        <v/>
      </c>
      <c r="AH5649" s="15">
        <f>IF(M5649&lt;&gt;1,"",IF(OR(R5649=-9,R5649=""),"",R5649))</f>
        <v/>
      </c>
      <c r="AI5649">
        <f>IF(M5649&lt;&gt;1,"",IF(OR(Q5649=999,Q5649=""),"",Q5649))</f>
        <v/>
      </c>
    </row>
    <row r="5650">
      <c r="A5650" t="inlineStr">
        <is>
          <t>TQRMNOP130586</t>
        </is>
      </c>
      <c r="B5650" t="n">
        <v>2025</v>
      </c>
      <c r="C5650" t="n">
        <v>1</v>
      </c>
      <c r="D5650" t="n">
        <v>40</v>
      </c>
      <c r="E5650" t="inlineStr">
        <is>
          <t>N</t>
        </is>
      </c>
      <c r="F5650" t="n">
        <v>23</v>
      </c>
      <c r="G5650" t="n">
        <v>1896</v>
      </c>
      <c r="H5650" t="n">
        <v>1</v>
      </c>
      <c r="I5650" t="n">
        <v>2</v>
      </c>
      <c r="J5650" t="n">
        <v>29</v>
      </c>
      <c r="K5650" t="n">
        <v>2</v>
      </c>
      <c r="L5650" t="n">
        <v>3</v>
      </c>
      <c r="M5650" t="n">
        <v>1</v>
      </c>
      <c r="N5650" t="n">
        <v>2</v>
      </c>
      <c r="O5650" t="n">
        <v>2</v>
      </c>
      <c r="P5650" t="n">
        <v>2</v>
      </c>
      <c r="Q5650" t="n">
        <v>11</v>
      </c>
      <c r="R5650" s="15" t="n">
        <v>131000</v>
      </c>
      <c r="S5650" s="15" t="n">
        <v>0</v>
      </c>
      <c r="T5650" s="15" t="n">
        <v>131000</v>
      </c>
      <c r="U5650" s="15" t="n">
        <v>98300</v>
      </c>
      <c r="V5650">
        <f>IFERROR(VLOOKUP(D5650,Tablas_Equivalencia!$A$3:$B$8,2,FALSE),"Sin dato")</f>
        <v/>
      </c>
      <c r="W5650">
        <f>IFERROR(VLOOKUP(L5650,Tablas_Equivalencia!$D$3:$E$9,2,FALSE),"Sin dato")</f>
        <v/>
      </c>
      <c r="X5650">
        <f>IF(I5650=1,"Varón","Mujer")</f>
        <v/>
      </c>
      <c r="Y5650">
        <f>IFERROR(VLOOKUP(M5650,Tablas_Equivalencia!$G$3:$H$6,2,FALSE),"Sin dato")</f>
        <v/>
      </c>
      <c r="Z5650">
        <f>IF(J5650&lt;=24,"18-24","25-29")</f>
        <v/>
      </c>
      <c r="AA5650">
        <f>IF(M5650&lt;&gt;1,"",IF(P5650=2,1,0))</f>
        <v/>
      </c>
      <c r="AB5650">
        <f>IF(M5650&lt;&gt;1,"",IF(O5650&gt;=2,1,0))</f>
        <v/>
      </c>
      <c r="AC5650">
        <f>IF(M5650&lt;&gt;1,"",IF(OR(Q5650=999,Q5650=""),"",IF(OR(Q5650&lt;35,Q5650&gt;48),1,0)))</f>
        <v/>
      </c>
      <c r="AD5650">
        <f>IF(COUNT(AA5650:AC5650)&lt;3,"",SUM(AA5650:AC5650))</f>
        <v/>
      </c>
      <c r="AE5650">
        <f>IF(L5650&gt;=4,2,IF(L5650&gt;=2,1,0))</f>
        <v/>
      </c>
      <c r="AF5650">
        <f>IF(L5650&gt;=5,1,0)</f>
        <v/>
      </c>
      <c r="AG5650">
        <f>AE5650+AF5650</f>
        <v/>
      </c>
      <c r="AH5650" s="15">
        <f>IF(M5650&lt;&gt;1,"",IF(OR(R5650=-9,R5650=""),"",R5650))</f>
        <v/>
      </c>
      <c r="AI5650">
        <f>IF(M5650&lt;&gt;1,"",IF(OR(Q5650=999,Q5650=""),"",Q5650))</f>
        <v/>
      </c>
    </row>
    <row r="5651">
      <c r="A5651" t="inlineStr">
        <is>
          <t>TQRMNOP130597</t>
        </is>
      </c>
      <c r="B5651" t="n">
        <v>2025</v>
      </c>
      <c r="C5651" t="n">
        <v>1</v>
      </c>
      <c r="D5651" t="n">
        <v>40</v>
      </c>
      <c r="E5651" t="inlineStr">
        <is>
          <t>N</t>
        </is>
      </c>
      <c r="F5651" t="n">
        <v>23</v>
      </c>
      <c r="G5651" t="n">
        <v>716</v>
      </c>
      <c r="H5651" t="n">
        <v>1</v>
      </c>
      <c r="I5651" t="n">
        <v>2</v>
      </c>
      <c r="J5651" t="n">
        <v>18</v>
      </c>
      <c r="K5651" t="n">
        <v>2</v>
      </c>
      <c r="L5651" t="n">
        <v>4</v>
      </c>
      <c r="M5651" t="n">
        <v>1</v>
      </c>
      <c r="N5651" t="n">
        <v>3</v>
      </c>
      <c r="O5651" t="n">
        <v>1</v>
      </c>
      <c r="P5651" t="n">
        <v>1</v>
      </c>
      <c r="Q5651" t="n">
        <v>25</v>
      </c>
      <c r="R5651" s="15" t="n">
        <v>415000</v>
      </c>
      <c r="S5651" s="15" t="n">
        <v>0</v>
      </c>
      <c r="T5651" s="15" t="n">
        <v>415000</v>
      </c>
      <c r="U5651" s="15" t="n">
        <v>182800</v>
      </c>
      <c r="V5651">
        <f>IFERROR(VLOOKUP(D5651,Tablas_Equivalencia!$A$3:$B$8,2,FALSE),"Sin dato")</f>
        <v/>
      </c>
      <c r="W5651">
        <f>IFERROR(VLOOKUP(L5651,Tablas_Equivalencia!$D$3:$E$9,2,FALSE),"Sin dato")</f>
        <v/>
      </c>
      <c r="X5651">
        <f>IF(I5651=1,"Varón","Mujer")</f>
        <v/>
      </c>
      <c r="Y5651">
        <f>IFERROR(VLOOKUP(M5651,Tablas_Equivalencia!$G$3:$H$6,2,FALSE),"Sin dato")</f>
        <v/>
      </c>
      <c r="Z5651">
        <f>IF(J5651&lt;=24,"18-24","25-29")</f>
        <v/>
      </c>
      <c r="AA5651">
        <f>IF(M5651&lt;&gt;1,"",IF(P5651=2,1,0))</f>
        <v/>
      </c>
      <c r="AB5651">
        <f>IF(M5651&lt;&gt;1,"",IF(O5651&gt;=2,1,0))</f>
        <v/>
      </c>
      <c r="AC5651">
        <f>IF(M5651&lt;&gt;1,"",IF(OR(Q5651=999,Q5651=""),"",IF(OR(Q5651&lt;35,Q5651&gt;48),1,0)))</f>
        <v/>
      </c>
      <c r="AD5651">
        <f>IF(COUNT(AA5651:AC5651)&lt;3,"",SUM(AA5651:AC5651))</f>
        <v/>
      </c>
      <c r="AE5651">
        <f>IF(L5651&gt;=4,2,IF(L5651&gt;=2,1,0))</f>
        <v/>
      </c>
      <c r="AF5651">
        <f>IF(L5651&gt;=5,1,0)</f>
        <v/>
      </c>
      <c r="AG5651">
        <f>AE5651+AF5651</f>
        <v/>
      </c>
      <c r="AH5651" s="15">
        <f>IF(M5651&lt;&gt;1,"",IF(OR(R5651=-9,R5651=""),"",R5651))</f>
        <v/>
      </c>
      <c r="AI5651">
        <f>IF(M5651&lt;&gt;1,"",IF(OR(Q5651=999,Q5651=""),"",Q5651))</f>
        <v/>
      </c>
    </row>
    <row r="5652">
      <c r="A5652" t="inlineStr">
        <is>
          <t>TQRMNOP130620</t>
        </is>
      </c>
      <c r="B5652" t="n">
        <v>2025</v>
      </c>
      <c r="C5652" t="n">
        <v>1</v>
      </c>
      <c r="D5652" t="n">
        <v>40</v>
      </c>
      <c r="E5652" t="inlineStr">
        <is>
          <t>N</t>
        </is>
      </c>
      <c r="F5652" t="n">
        <v>23</v>
      </c>
      <c r="G5652" t="n">
        <v>802</v>
      </c>
      <c r="H5652" t="n">
        <v>3</v>
      </c>
      <c r="I5652" t="n">
        <v>2</v>
      </c>
      <c r="J5652" t="n">
        <v>26</v>
      </c>
      <c r="K5652" t="n">
        <v>2</v>
      </c>
      <c r="L5652" t="n">
        <v>6</v>
      </c>
      <c r="M5652" t="n">
        <v>1</v>
      </c>
      <c r="N5652" t="n">
        <v>3</v>
      </c>
      <c r="O5652" t="n">
        <v>2</v>
      </c>
      <c r="P5652" t="n">
        <v>2</v>
      </c>
      <c r="Q5652" t="n">
        <v>30</v>
      </c>
      <c r="R5652" s="15" t="n">
        <v>285000</v>
      </c>
      <c r="S5652" s="15" t="n">
        <v>0</v>
      </c>
      <c r="T5652" s="15" t="n">
        <v>285000</v>
      </c>
      <c r="U5652" s="15" t="n">
        <v>46900</v>
      </c>
      <c r="V5652">
        <f>IFERROR(VLOOKUP(D5652,Tablas_Equivalencia!$A$3:$B$8,2,FALSE),"Sin dato")</f>
        <v/>
      </c>
      <c r="W5652">
        <f>IFERROR(VLOOKUP(L5652,Tablas_Equivalencia!$D$3:$E$9,2,FALSE),"Sin dato")</f>
        <v/>
      </c>
      <c r="X5652">
        <f>IF(I5652=1,"Varón","Mujer")</f>
        <v/>
      </c>
      <c r="Y5652">
        <f>IFERROR(VLOOKUP(M5652,Tablas_Equivalencia!$G$3:$H$6,2,FALSE),"Sin dato")</f>
        <v/>
      </c>
      <c r="Z5652">
        <f>IF(J5652&lt;=24,"18-24","25-29")</f>
        <v/>
      </c>
      <c r="AA5652">
        <f>IF(M5652&lt;&gt;1,"",IF(P5652=2,1,0))</f>
        <v/>
      </c>
      <c r="AB5652">
        <f>IF(M5652&lt;&gt;1,"",IF(O5652&gt;=2,1,0))</f>
        <v/>
      </c>
      <c r="AC5652">
        <f>IF(M5652&lt;&gt;1,"",IF(OR(Q5652=999,Q5652=""),"",IF(OR(Q5652&lt;35,Q5652&gt;48),1,0)))</f>
        <v/>
      </c>
      <c r="AD5652">
        <f>IF(COUNT(AA5652:AC5652)&lt;3,"",SUM(AA5652:AC5652))</f>
        <v/>
      </c>
      <c r="AE5652">
        <f>IF(L5652&gt;=4,2,IF(L5652&gt;=2,1,0))</f>
        <v/>
      </c>
      <c r="AF5652">
        <f>IF(L5652&gt;=5,1,0)</f>
        <v/>
      </c>
      <c r="AG5652">
        <f>AE5652+AF5652</f>
        <v/>
      </c>
      <c r="AH5652" s="15">
        <f>IF(M5652&lt;&gt;1,"",IF(OR(R5652=-9,R5652=""),"",R5652))</f>
        <v/>
      </c>
      <c r="AI5652">
        <f>IF(M5652&lt;&gt;1,"",IF(OR(Q5652=999,Q5652=""),"",Q5652))</f>
        <v/>
      </c>
    </row>
    <row r="5653">
      <c r="A5653" t="inlineStr">
        <is>
          <t>TQRMNOP130638</t>
        </is>
      </c>
      <c r="B5653" t="n">
        <v>2025</v>
      </c>
      <c r="C5653" t="n">
        <v>1</v>
      </c>
      <c r="D5653" t="n">
        <v>1</v>
      </c>
      <c r="E5653" t="inlineStr">
        <is>
          <t>S</t>
        </is>
      </c>
      <c r="F5653" t="n">
        <v>32</v>
      </c>
      <c r="G5653" t="n">
        <v>681</v>
      </c>
      <c r="H5653" t="n">
        <v>3</v>
      </c>
      <c r="I5653" t="n">
        <v>2</v>
      </c>
      <c r="J5653" t="n">
        <v>24</v>
      </c>
      <c r="K5653" t="n">
        <v>1</v>
      </c>
      <c r="L5653" t="n">
        <v>5</v>
      </c>
      <c r="M5653" t="n">
        <v>1</v>
      </c>
      <c r="N5653" t="n">
        <v>3</v>
      </c>
      <c r="O5653" t="n">
        <v>1</v>
      </c>
      <c r="P5653" t="n">
        <v>1</v>
      </c>
      <c r="Q5653" t="n">
        <v>26</v>
      </c>
      <c r="R5653" s="15" t="n">
        <v>536000</v>
      </c>
      <c r="S5653" s="15" t="n">
        <v>50000</v>
      </c>
      <c r="T5653" s="15" t="n">
        <v>586000</v>
      </c>
      <c r="U5653" s="15" t="n">
        <v>54200</v>
      </c>
      <c r="V5653">
        <f>IFERROR(VLOOKUP(D5653,Tablas_Equivalencia!$A$3:$B$8,2,FALSE),"Sin dato")</f>
        <v/>
      </c>
      <c r="W5653">
        <f>IFERROR(VLOOKUP(L5653,Tablas_Equivalencia!$D$3:$E$9,2,FALSE),"Sin dato")</f>
        <v/>
      </c>
      <c r="X5653">
        <f>IF(I5653=1,"Varón","Mujer")</f>
        <v/>
      </c>
      <c r="Y5653">
        <f>IFERROR(VLOOKUP(M5653,Tablas_Equivalencia!$G$3:$H$6,2,FALSE),"Sin dato")</f>
        <v/>
      </c>
      <c r="Z5653">
        <f>IF(J5653&lt;=24,"18-24","25-29")</f>
        <v/>
      </c>
      <c r="AA5653">
        <f>IF(M5653&lt;&gt;1,"",IF(P5653=2,1,0))</f>
        <v/>
      </c>
      <c r="AB5653">
        <f>IF(M5653&lt;&gt;1,"",IF(O5653&gt;=2,1,0))</f>
        <v/>
      </c>
      <c r="AC5653">
        <f>IF(M5653&lt;&gt;1,"",IF(OR(Q5653=999,Q5653=""),"",IF(OR(Q5653&lt;35,Q5653&gt;48),1,0)))</f>
        <v/>
      </c>
      <c r="AD5653">
        <f>IF(COUNT(AA5653:AC5653)&lt;3,"",SUM(AA5653:AC5653))</f>
        <v/>
      </c>
      <c r="AE5653">
        <f>IF(L5653&gt;=4,2,IF(L5653&gt;=2,1,0))</f>
        <v/>
      </c>
      <c r="AF5653">
        <f>IF(L5653&gt;=5,1,0)</f>
        <v/>
      </c>
      <c r="AG5653">
        <f>AE5653+AF5653</f>
        <v/>
      </c>
      <c r="AH5653" s="15">
        <f>IF(M5653&lt;&gt;1,"",IF(OR(R5653=-9,R5653=""),"",R5653))</f>
        <v/>
      </c>
      <c r="AI5653">
        <f>IF(M5653&lt;&gt;1,"",IF(OR(Q5653=999,Q5653=""),"",Q5653))</f>
        <v/>
      </c>
    </row>
    <row r="5654">
      <c r="A5654" t="inlineStr">
        <is>
          <t>TQRMNOP130640</t>
        </is>
      </c>
      <c r="B5654" t="n">
        <v>2025</v>
      </c>
      <c r="C5654" t="n">
        <v>1</v>
      </c>
      <c r="D5654" t="n">
        <v>1</v>
      </c>
      <c r="E5654" t="inlineStr">
        <is>
          <t>S</t>
        </is>
      </c>
      <c r="F5654" t="n">
        <v>33</v>
      </c>
      <c r="G5654" t="n">
        <v>398</v>
      </c>
      <c r="H5654" t="n">
        <v>2</v>
      </c>
      <c r="I5654" t="n">
        <v>2</v>
      </c>
      <c r="J5654" t="n">
        <v>25</v>
      </c>
      <c r="K5654" t="n">
        <v>2</v>
      </c>
      <c r="L5654" t="n">
        <v>4</v>
      </c>
      <c r="M5654" t="n">
        <v>3</v>
      </c>
      <c r="R5654" s="15" t="n">
        <v>0</v>
      </c>
      <c r="S5654" s="15" t="n">
        <v>57000</v>
      </c>
      <c r="T5654" s="15" t="n">
        <v>57000</v>
      </c>
      <c r="U5654" s="15" t="n">
        <v>273800</v>
      </c>
      <c r="V5654">
        <f>IFERROR(VLOOKUP(D5654,Tablas_Equivalencia!$A$3:$B$8,2,FALSE),"Sin dato")</f>
        <v/>
      </c>
      <c r="W5654">
        <f>IFERROR(VLOOKUP(L5654,Tablas_Equivalencia!$D$3:$E$9,2,FALSE),"Sin dato")</f>
        <v/>
      </c>
      <c r="X5654">
        <f>IF(I5654=1,"Varón","Mujer")</f>
        <v/>
      </c>
      <c r="Y5654">
        <f>IFERROR(VLOOKUP(M5654,Tablas_Equivalencia!$G$3:$H$6,2,FALSE),"Sin dato")</f>
        <v/>
      </c>
      <c r="Z5654">
        <f>IF(J5654&lt;=24,"18-24","25-29")</f>
        <v/>
      </c>
      <c r="AA5654">
        <f>IF(M5654&lt;&gt;1,"",IF(P5654=2,1,0))</f>
        <v/>
      </c>
      <c r="AB5654">
        <f>IF(M5654&lt;&gt;1,"",IF(O5654&gt;=2,1,0))</f>
        <v/>
      </c>
      <c r="AC5654">
        <f>IF(M5654&lt;&gt;1,"",IF(OR(Q5654=999,Q5654=""),"",IF(OR(Q5654&lt;35,Q5654&gt;48),1,0)))</f>
        <v/>
      </c>
      <c r="AD5654">
        <f>IF(COUNT(AA5654:AC5654)&lt;3,"",SUM(AA5654:AC5654))</f>
        <v/>
      </c>
      <c r="AE5654">
        <f>IF(L5654&gt;=4,2,IF(L5654&gt;=2,1,0))</f>
        <v/>
      </c>
      <c r="AF5654">
        <f>IF(L5654&gt;=5,1,0)</f>
        <v/>
      </c>
      <c r="AG5654">
        <f>AE5654+AF5654</f>
        <v/>
      </c>
      <c r="AH5654" s="15">
        <f>IF(M5654&lt;&gt;1,"",IF(OR(R5654=-9,R5654=""),"",R5654))</f>
        <v/>
      </c>
      <c r="AI5654">
        <f>IF(M5654&lt;&gt;1,"",IF(OR(Q5654=999,Q5654=""),"",Q5654))</f>
        <v/>
      </c>
    </row>
    <row r="5655">
      <c r="A5655" t="inlineStr">
        <is>
          <t>TQRMNOP130642</t>
        </is>
      </c>
      <c r="B5655" t="n">
        <v>2025</v>
      </c>
      <c r="C5655" t="n">
        <v>1</v>
      </c>
      <c r="D5655" t="n">
        <v>42</v>
      </c>
      <c r="E5655" t="inlineStr">
        <is>
          <t>N</t>
        </is>
      </c>
      <c r="F5655" t="n">
        <v>27</v>
      </c>
      <c r="G5655" t="n">
        <v>1151</v>
      </c>
      <c r="H5655" t="n">
        <v>2</v>
      </c>
      <c r="I5655" t="n">
        <v>2</v>
      </c>
      <c r="J5655" t="n">
        <v>22</v>
      </c>
      <c r="K5655" t="n">
        <v>2</v>
      </c>
      <c r="L5655" t="n">
        <v>3</v>
      </c>
      <c r="M5655" t="n">
        <v>3</v>
      </c>
      <c r="R5655" s="15" t="n">
        <v>0</v>
      </c>
      <c r="S5655" s="15" t="n">
        <v>0</v>
      </c>
      <c r="T5655" s="15" t="n">
        <v>0</v>
      </c>
      <c r="U5655" s="15" t="n">
        <v>403800</v>
      </c>
      <c r="V5655">
        <f>IFERROR(VLOOKUP(D5655,Tablas_Equivalencia!$A$3:$B$8,2,FALSE),"Sin dato")</f>
        <v/>
      </c>
      <c r="W5655">
        <f>IFERROR(VLOOKUP(L5655,Tablas_Equivalencia!$D$3:$E$9,2,FALSE),"Sin dato")</f>
        <v/>
      </c>
      <c r="X5655">
        <f>IF(I5655=1,"Varón","Mujer")</f>
        <v/>
      </c>
      <c r="Y5655">
        <f>IFERROR(VLOOKUP(M5655,Tablas_Equivalencia!$G$3:$H$6,2,FALSE),"Sin dato")</f>
        <v/>
      </c>
      <c r="Z5655">
        <f>IF(J5655&lt;=24,"18-24","25-29")</f>
        <v/>
      </c>
      <c r="AA5655">
        <f>IF(M5655&lt;&gt;1,"",IF(P5655=2,1,0))</f>
        <v/>
      </c>
      <c r="AB5655">
        <f>IF(M5655&lt;&gt;1,"",IF(O5655&gt;=2,1,0))</f>
        <v/>
      </c>
      <c r="AC5655">
        <f>IF(M5655&lt;&gt;1,"",IF(OR(Q5655=999,Q5655=""),"",IF(OR(Q5655&lt;35,Q5655&gt;48),1,0)))</f>
        <v/>
      </c>
      <c r="AD5655">
        <f>IF(COUNT(AA5655:AC5655)&lt;3,"",SUM(AA5655:AC5655))</f>
        <v/>
      </c>
      <c r="AE5655">
        <f>IF(L5655&gt;=4,2,IF(L5655&gt;=2,1,0))</f>
        <v/>
      </c>
      <c r="AF5655">
        <f>IF(L5655&gt;=5,1,0)</f>
        <v/>
      </c>
      <c r="AG5655">
        <f>AE5655+AF5655</f>
        <v/>
      </c>
      <c r="AH5655" s="15">
        <f>IF(M5655&lt;&gt;1,"",IF(OR(R5655=-9,R5655=""),"",R5655))</f>
        <v/>
      </c>
      <c r="AI5655">
        <f>IF(M5655&lt;&gt;1,"",IF(OR(Q5655=999,Q5655=""),"",Q5655))</f>
        <v/>
      </c>
    </row>
    <row r="5656">
      <c r="A5656" t="inlineStr">
        <is>
          <t>TQRMNOP130644</t>
        </is>
      </c>
      <c r="B5656" t="n">
        <v>2025</v>
      </c>
      <c r="C5656" t="n">
        <v>1</v>
      </c>
      <c r="D5656" t="n">
        <v>43</v>
      </c>
      <c r="E5656" t="inlineStr">
        <is>
          <t>S</t>
        </is>
      </c>
      <c r="F5656" t="n">
        <v>20</v>
      </c>
      <c r="G5656" t="n">
        <v>203</v>
      </c>
      <c r="H5656" t="n">
        <v>2</v>
      </c>
      <c r="I5656" t="n">
        <v>1</v>
      </c>
      <c r="J5656" t="n">
        <v>19</v>
      </c>
      <c r="K5656" t="n">
        <v>2</v>
      </c>
      <c r="L5656" t="n">
        <v>6</v>
      </c>
      <c r="M5656" t="n">
        <v>1</v>
      </c>
      <c r="N5656" t="n">
        <v>3</v>
      </c>
      <c r="O5656" t="n">
        <v>1</v>
      </c>
      <c r="P5656" t="n">
        <v>1</v>
      </c>
      <c r="Q5656" t="n">
        <v>59</v>
      </c>
      <c r="R5656" s="15" t="n">
        <v>548000</v>
      </c>
      <c r="S5656" s="15" t="n">
        <v>0</v>
      </c>
      <c r="T5656" s="15" t="n">
        <v>548000</v>
      </c>
      <c r="U5656" s="15" t="n">
        <v>268400</v>
      </c>
      <c r="V5656">
        <f>IFERROR(VLOOKUP(D5656,Tablas_Equivalencia!$A$3:$B$8,2,FALSE),"Sin dato")</f>
        <v/>
      </c>
      <c r="W5656">
        <f>IFERROR(VLOOKUP(L5656,Tablas_Equivalencia!$D$3:$E$9,2,FALSE),"Sin dato")</f>
        <v/>
      </c>
      <c r="X5656">
        <f>IF(I5656=1,"Varón","Mujer")</f>
        <v/>
      </c>
      <c r="Y5656">
        <f>IFERROR(VLOOKUP(M5656,Tablas_Equivalencia!$G$3:$H$6,2,FALSE),"Sin dato")</f>
        <v/>
      </c>
      <c r="Z5656">
        <f>IF(J5656&lt;=24,"18-24","25-29")</f>
        <v/>
      </c>
      <c r="AA5656">
        <f>IF(M5656&lt;&gt;1,"",IF(P5656=2,1,0))</f>
        <v/>
      </c>
      <c r="AB5656">
        <f>IF(M5656&lt;&gt;1,"",IF(O5656&gt;=2,1,0))</f>
        <v/>
      </c>
      <c r="AC5656">
        <f>IF(M5656&lt;&gt;1,"",IF(OR(Q5656=999,Q5656=""),"",IF(OR(Q5656&lt;35,Q5656&gt;48),1,0)))</f>
        <v/>
      </c>
      <c r="AD5656">
        <f>IF(COUNT(AA5656:AC5656)&lt;3,"",SUM(AA5656:AC5656))</f>
        <v/>
      </c>
      <c r="AE5656">
        <f>IF(L5656&gt;=4,2,IF(L5656&gt;=2,1,0))</f>
        <v/>
      </c>
      <c r="AF5656">
        <f>IF(L5656&gt;=5,1,0)</f>
        <v/>
      </c>
      <c r="AG5656">
        <f>AE5656+AF5656</f>
        <v/>
      </c>
      <c r="AH5656" s="15">
        <f>IF(M5656&lt;&gt;1,"",IF(OR(R5656=-9,R5656=""),"",R5656))</f>
        <v/>
      </c>
      <c r="AI5656">
        <f>IF(M5656&lt;&gt;1,"",IF(OR(Q5656=999,Q5656=""),"",Q5656))</f>
        <v/>
      </c>
    </row>
    <row r="5657">
      <c r="A5657" t="inlineStr">
        <is>
          <t>TQRMNOP130648</t>
        </is>
      </c>
      <c r="B5657" t="n">
        <v>2025</v>
      </c>
      <c r="C5657" t="n">
        <v>1</v>
      </c>
      <c r="D5657" t="n">
        <v>43</v>
      </c>
      <c r="E5657" t="inlineStr">
        <is>
          <t>N</t>
        </is>
      </c>
      <c r="F5657" t="n">
        <v>38</v>
      </c>
      <c r="G5657" t="n">
        <v>1829</v>
      </c>
      <c r="H5657" t="n">
        <v>1</v>
      </c>
      <c r="I5657" t="n">
        <v>1</v>
      </c>
      <c r="J5657" t="n">
        <v>28</v>
      </c>
      <c r="K5657" t="n">
        <v>2</v>
      </c>
      <c r="L5657" t="n">
        <v>4</v>
      </c>
      <c r="M5657" t="n">
        <v>1</v>
      </c>
      <c r="N5657" t="n">
        <v>4</v>
      </c>
      <c r="O5657" t="n">
        <v>2</v>
      </c>
      <c r="P5657" t="n">
        <v>2</v>
      </c>
      <c r="Q5657" t="n">
        <v>35</v>
      </c>
      <c r="R5657" s="15" t="n">
        <v>618000</v>
      </c>
      <c r="S5657" s="15" t="n">
        <v>40000</v>
      </c>
      <c r="T5657" s="15" t="n">
        <v>658000</v>
      </c>
      <c r="U5657" s="15" t="n">
        <v>214000</v>
      </c>
      <c r="V5657">
        <f>IFERROR(VLOOKUP(D5657,Tablas_Equivalencia!$A$3:$B$8,2,FALSE),"Sin dato")</f>
        <v/>
      </c>
      <c r="W5657">
        <f>IFERROR(VLOOKUP(L5657,Tablas_Equivalencia!$D$3:$E$9,2,FALSE),"Sin dato")</f>
        <v/>
      </c>
      <c r="X5657">
        <f>IF(I5657=1,"Varón","Mujer")</f>
        <v/>
      </c>
      <c r="Y5657">
        <f>IFERROR(VLOOKUP(M5657,Tablas_Equivalencia!$G$3:$H$6,2,FALSE),"Sin dato")</f>
        <v/>
      </c>
      <c r="Z5657">
        <f>IF(J5657&lt;=24,"18-24","25-29")</f>
        <v/>
      </c>
      <c r="AA5657">
        <f>IF(M5657&lt;&gt;1,"",IF(P5657=2,1,0))</f>
        <v/>
      </c>
      <c r="AB5657">
        <f>IF(M5657&lt;&gt;1,"",IF(O5657&gt;=2,1,0))</f>
        <v/>
      </c>
      <c r="AC5657">
        <f>IF(M5657&lt;&gt;1,"",IF(OR(Q5657=999,Q5657=""),"",IF(OR(Q5657&lt;35,Q5657&gt;48),1,0)))</f>
        <v/>
      </c>
      <c r="AD5657">
        <f>IF(COUNT(AA5657:AC5657)&lt;3,"",SUM(AA5657:AC5657))</f>
        <v/>
      </c>
      <c r="AE5657">
        <f>IF(L5657&gt;=4,2,IF(L5657&gt;=2,1,0))</f>
        <v/>
      </c>
      <c r="AF5657">
        <f>IF(L5657&gt;=5,1,0)</f>
        <v/>
      </c>
      <c r="AG5657">
        <f>AE5657+AF5657</f>
        <v/>
      </c>
      <c r="AH5657" s="15">
        <f>IF(M5657&lt;&gt;1,"",IF(OR(R5657=-9,R5657=""),"",R5657))</f>
        <v/>
      </c>
      <c r="AI5657">
        <f>IF(M5657&lt;&gt;1,"",IF(OR(Q5657=999,Q5657=""),"",Q5657))</f>
        <v/>
      </c>
    </row>
    <row r="5658">
      <c r="A5658" t="inlineStr">
        <is>
          <t>TQRMNOP130652</t>
        </is>
      </c>
      <c r="B5658" t="n">
        <v>2025</v>
      </c>
      <c r="C5658" t="n">
        <v>1</v>
      </c>
      <c r="D5658" t="n">
        <v>1</v>
      </c>
      <c r="E5658" t="inlineStr">
        <is>
          <t>S</t>
        </is>
      </c>
      <c r="F5658" t="n">
        <v>32</v>
      </c>
      <c r="G5658" t="n">
        <v>803</v>
      </c>
      <c r="H5658" t="n">
        <v>3</v>
      </c>
      <c r="I5658" t="n">
        <v>1</v>
      </c>
      <c r="J5658" t="n">
        <v>18</v>
      </c>
      <c r="K5658" t="n">
        <v>2</v>
      </c>
      <c r="L5658" t="n">
        <v>4</v>
      </c>
      <c r="M5658" t="n">
        <v>1</v>
      </c>
      <c r="N5658" t="n">
        <v>3</v>
      </c>
      <c r="O5658" t="n">
        <v>1</v>
      </c>
      <c r="P5658" t="n">
        <v>1</v>
      </c>
      <c r="Q5658" t="n">
        <v>54</v>
      </c>
      <c r="R5658" s="15" t="n">
        <v>916000</v>
      </c>
      <c r="S5658" s="15" t="n">
        <v>0</v>
      </c>
      <c r="T5658" s="15" t="n">
        <v>916000</v>
      </c>
      <c r="U5658" s="15" t="n">
        <v>182700</v>
      </c>
      <c r="V5658">
        <f>IFERROR(VLOOKUP(D5658,Tablas_Equivalencia!$A$3:$B$8,2,FALSE),"Sin dato")</f>
        <v/>
      </c>
      <c r="W5658">
        <f>IFERROR(VLOOKUP(L5658,Tablas_Equivalencia!$D$3:$E$9,2,FALSE),"Sin dato")</f>
        <v/>
      </c>
      <c r="X5658">
        <f>IF(I5658=1,"Varón","Mujer")</f>
        <v/>
      </c>
      <c r="Y5658">
        <f>IFERROR(VLOOKUP(M5658,Tablas_Equivalencia!$G$3:$H$6,2,FALSE),"Sin dato")</f>
        <v/>
      </c>
      <c r="Z5658">
        <f>IF(J5658&lt;=24,"18-24","25-29")</f>
        <v/>
      </c>
      <c r="AA5658">
        <f>IF(M5658&lt;&gt;1,"",IF(P5658=2,1,0))</f>
        <v/>
      </c>
      <c r="AB5658">
        <f>IF(M5658&lt;&gt;1,"",IF(O5658&gt;=2,1,0))</f>
        <v/>
      </c>
      <c r="AC5658">
        <f>IF(M5658&lt;&gt;1,"",IF(OR(Q5658=999,Q5658=""),"",IF(OR(Q5658&lt;35,Q5658&gt;48),1,0)))</f>
        <v/>
      </c>
      <c r="AD5658">
        <f>IF(COUNT(AA5658:AC5658)&lt;3,"",SUM(AA5658:AC5658))</f>
        <v/>
      </c>
      <c r="AE5658">
        <f>IF(L5658&gt;=4,2,IF(L5658&gt;=2,1,0))</f>
        <v/>
      </c>
      <c r="AF5658">
        <f>IF(L5658&gt;=5,1,0)</f>
        <v/>
      </c>
      <c r="AG5658">
        <f>AE5658+AF5658</f>
        <v/>
      </c>
      <c r="AH5658" s="15">
        <f>IF(M5658&lt;&gt;1,"",IF(OR(R5658=-9,R5658=""),"",R5658))</f>
        <v/>
      </c>
      <c r="AI5658">
        <f>IF(M5658&lt;&gt;1,"",IF(OR(Q5658=999,Q5658=""),"",Q5658))</f>
        <v/>
      </c>
    </row>
    <row r="5659">
      <c r="A5659" t="inlineStr">
        <is>
          <t>TQRMNOP130658</t>
        </is>
      </c>
      <c r="B5659" t="n">
        <v>2025</v>
      </c>
      <c r="C5659" t="n">
        <v>1</v>
      </c>
      <c r="D5659" t="n">
        <v>42</v>
      </c>
      <c r="E5659" t="inlineStr">
        <is>
          <t>N</t>
        </is>
      </c>
      <c r="F5659" t="n">
        <v>27</v>
      </c>
      <c r="G5659" t="n">
        <v>925</v>
      </c>
      <c r="H5659" t="n">
        <v>3</v>
      </c>
      <c r="I5659" t="n">
        <v>1</v>
      </c>
      <c r="J5659" t="n">
        <v>21</v>
      </c>
      <c r="K5659" t="n">
        <v>1</v>
      </c>
      <c r="L5659" t="n">
        <v>5</v>
      </c>
      <c r="M5659" t="n">
        <v>3</v>
      </c>
      <c r="R5659" s="15" t="n">
        <v>0</v>
      </c>
      <c r="S5659" s="15" t="n">
        <v>0</v>
      </c>
      <c r="T5659" s="15" t="n">
        <v>0</v>
      </c>
      <c r="U5659" s="15" t="n">
        <v>81500</v>
      </c>
      <c r="V5659">
        <f>IFERROR(VLOOKUP(D5659,Tablas_Equivalencia!$A$3:$B$8,2,FALSE),"Sin dato")</f>
        <v/>
      </c>
      <c r="W5659">
        <f>IFERROR(VLOOKUP(L5659,Tablas_Equivalencia!$D$3:$E$9,2,FALSE),"Sin dato")</f>
        <v/>
      </c>
      <c r="X5659">
        <f>IF(I5659=1,"Varón","Mujer")</f>
        <v/>
      </c>
      <c r="Y5659">
        <f>IFERROR(VLOOKUP(M5659,Tablas_Equivalencia!$G$3:$H$6,2,FALSE),"Sin dato")</f>
        <v/>
      </c>
      <c r="Z5659">
        <f>IF(J5659&lt;=24,"18-24","25-29")</f>
        <v/>
      </c>
      <c r="AA5659">
        <f>IF(M5659&lt;&gt;1,"",IF(P5659=2,1,0))</f>
        <v/>
      </c>
      <c r="AB5659">
        <f>IF(M5659&lt;&gt;1,"",IF(O5659&gt;=2,1,0))</f>
        <v/>
      </c>
      <c r="AC5659">
        <f>IF(M5659&lt;&gt;1,"",IF(OR(Q5659=999,Q5659=""),"",IF(OR(Q5659&lt;35,Q5659&gt;48),1,0)))</f>
        <v/>
      </c>
      <c r="AD5659">
        <f>IF(COUNT(AA5659:AC5659)&lt;3,"",SUM(AA5659:AC5659))</f>
        <v/>
      </c>
      <c r="AE5659">
        <f>IF(L5659&gt;=4,2,IF(L5659&gt;=2,1,0))</f>
        <v/>
      </c>
      <c r="AF5659">
        <f>IF(L5659&gt;=5,1,0)</f>
        <v/>
      </c>
      <c r="AG5659">
        <f>AE5659+AF5659</f>
        <v/>
      </c>
      <c r="AH5659" s="15">
        <f>IF(M5659&lt;&gt;1,"",IF(OR(R5659=-9,R5659=""),"",R5659))</f>
        <v/>
      </c>
      <c r="AI5659">
        <f>IF(M5659&lt;&gt;1,"",IF(OR(Q5659=999,Q5659=""),"",Q5659))</f>
        <v/>
      </c>
    </row>
    <row r="5660">
      <c r="A5660" t="inlineStr">
        <is>
          <t>TQRMNOP130663</t>
        </is>
      </c>
      <c r="B5660" t="n">
        <v>2025</v>
      </c>
      <c r="C5660" t="n">
        <v>1</v>
      </c>
      <c r="D5660" t="n">
        <v>40</v>
      </c>
      <c r="E5660" t="inlineStr">
        <is>
          <t>S</t>
        </is>
      </c>
      <c r="F5660" t="n">
        <v>7</v>
      </c>
      <c r="G5660" t="n">
        <v>1417</v>
      </c>
      <c r="H5660" t="n">
        <v>2</v>
      </c>
      <c r="I5660" t="n">
        <v>1</v>
      </c>
      <c r="J5660" t="n">
        <v>28</v>
      </c>
      <c r="K5660" t="n">
        <v>2</v>
      </c>
      <c r="L5660" t="n">
        <v>4</v>
      </c>
      <c r="M5660" t="n">
        <v>1</v>
      </c>
      <c r="N5660" t="n">
        <v>3</v>
      </c>
      <c r="O5660" t="n">
        <v>1</v>
      </c>
      <c r="P5660" t="n">
        <v>2</v>
      </c>
      <c r="Q5660" t="n">
        <v>46</v>
      </c>
      <c r="R5660" s="15" t="n">
        <v>365000</v>
      </c>
      <c r="S5660" s="15" t="n">
        <v>0</v>
      </c>
      <c r="T5660" s="15" t="n">
        <v>365000</v>
      </c>
      <c r="U5660" s="15" t="n">
        <v>221900</v>
      </c>
      <c r="V5660">
        <f>IFERROR(VLOOKUP(D5660,Tablas_Equivalencia!$A$3:$B$8,2,FALSE),"Sin dato")</f>
        <v/>
      </c>
      <c r="W5660">
        <f>IFERROR(VLOOKUP(L5660,Tablas_Equivalencia!$D$3:$E$9,2,FALSE),"Sin dato")</f>
        <v/>
      </c>
      <c r="X5660">
        <f>IF(I5660=1,"Varón","Mujer")</f>
        <v/>
      </c>
      <c r="Y5660">
        <f>IFERROR(VLOOKUP(M5660,Tablas_Equivalencia!$G$3:$H$6,2,FALSE),"Sin dato")</f>
        <v/>
      </c>
      <c r="Z5660">
        <f>IF(J5660&lt;=24,"18-24","25-29")</f>
        <v/>
      </c>
      <c r="AA5660">
        <f>IF(M5660&lt;&gt;1,"",IF(P5660=2,1,0))</f>
        <v/>
      </c>
      <c r="AB5660">
        <f>IF(M5660&lt;&gt;1,"",IF(O5660&gt;=2,1,0))</f>
        <v/>
      </c>
      <c r="AC5660">
        <f>IF(M5660&lt;&gt;1,"",IF(OR(Q5660=999,Q5660=""),"",IF(OR(Q5660&lt;35,Q5660&gt;48),1,0)))</f>
        <v/>
      </c>
      <c r="AD5660">
        <f>IF(COUNT(AA5660:AC5660)&lt;3,"",SUM(AA5660:AC5660))</f>
        <v/>
      </c>
      <c r="AE5660">
        <f>IF(L5660&gt;=4,2,IF(L5660&gt;=2,1,0))</f>
        <v/>
      </c>
      <c r="AF5660">
        <f>IF(L5660&gt;=5,1,0)</f>
        <v/>
      </c>
      <c r="AG5660">
        <f>AE5660+AF5660</f>
        <v/>
      </c>
      <c r="AH5660" s="15">
        <f>IF(M5660&lt;&gt;1,"",IF(OR(R5660=-9,R5660=""),"",R5660))</f>
        <v/>
      </c>
      <c r="AI5660">
        <f>IF(M5660&lt;&gt;1,"",IF(OR(Q5660=999,Q5660=""),"",Q5660))</f>
        <v/>
      </c>
    </row>
    <row r="5661">
      <c r="A5661" t="inlineStr">
        <is>
          <t>TQRMNOP130666</t>
        </is>
      </c>
      <c r="B5661" t="n">
        <v>2025</v>
      </c>
      <c r="C5661" t="n">
        <v>1</v>
      </c>
      <c r="D5661" t="n">
        <v>41</v>
      </c>
      <c r="E5661" t="inlineStr">
        <is>
          <t>S</t>
        </is>
      </c>
      <c r="F5661" t="n">
        <v>8</v>
      </c>
      <c r="G5661" t="n">
        <v>615</v>
      </c>
      <c r="H5661" t="n">
        <v>3</v>
      </c>
      <c r="I5661" t="n">
        <v>2</v>
      </c>
      <c r="J5661" t="n">
        <v>23</v>
      </c>
      <c r="K5661" t="n">
        <v>2</v>
      </c>
      <c r="L5661" t="n">
        <v>6</v>
      </c>
      <c r="M5661" t="n">
        <v>1</v>
      </c>
      <c r="N5661" t="n">
        <v>3</v>
      </c>
      <c r="O5661" t="n">
        <v>1</v>
      </c>
      <c r="P5661" t="n">
        <v>1</v>
      </c>
      <c r="Q5661" t="n">
        <v>32</v>
      </c>
      <c r="R5661" s="15" t="n">
        <v>578000</v>
      </c>
      <c r="S5661" s="15" t="n">
        <v>0</v>
      </c>
      <c r="T5661" s="15" t="n">
        <v>578000</v>
      </c>
      <c r="U5661" s="15" t="n">
        <v>544100</v>
      </c>
      <c r="V5661">
        <f>IFERROR(VLOOKUP(D5661,Tablas_Equivalencia!$A$3:$B$8,2,FALSE),"Sin dato")</f>
        <v/>
      </c>
      <c r="W5661">
        <f>IFERROR(VLOOKUP(L5661,Tablas_Equivalencia!$D$3:$E$9,2,FALSE),"Sin dato")</f>
        <v/>
      </c>
      <c r="X5661">
        <f>IF(I5661=1,"Varón","Mujer")</f>
        <v/>
      </c>
      <c r="Y5661">
        <f>IFERROR(VLOOKUP(M5661,Tablas_Equivalencia!$G$3:$H$6,2,FALSE),"Sin dato")</f>
        <v/>
      </c>
      <c r="Z5661">
        <f>IF(J5661&lt;=24,"18-24","25-29")</f>
        <v/>
      </c>
      <c r="AA5661">
        <f>IF(M5661&lt;&gt;1,"",IF(P5661=2,1,0))</f>
        <v/>
      </c>
      <c r="AB5661">
        <f>IF(M5661&lt;&gt;1,"",IF(O5661&gt;=2,1,0))</f>
        <v/>
      </c>
      <c r="AC5661">
        <f>IF(M5661&lt;&gt;1,"",IF(OR(Q5661=999,Q5661=""),"",IF(OR(Q5661&lt;35,Q5661&gt;48),1,0)))</f>
        <v/>
      </c>
      <c r="AD5661">
        <f>IF(COUNT(AA5661:AC5661)&lt;3,"",SUM(AA5661:AC5661))</f>
        <v/>
      </c>
      <c r="AE5661">
        <f>IF(L5661&gt;=4,2,IF(L5661&gt;=2,1,0))</f>
        <v/>
      </c>
      <c r="AF5661">
        <f>IF(L5661&gt;=5,1,0)</f>
        <v/>
      </c>
      <c r="AG5661">
        <f>AE5661+AF5661</f>
        <v/>
      </c>
      <c r="AH5661" s="15">
        <f>IF(M5661&lt;&gt;1,"",IF(OR(R5661=-9,R5661=""),"",R5661))</f>
        <v/>
      </c>
      <c r="AI5661">
        <f>IF(M5661&lt;&gt;1,"",IF(OR(Q5661=999,Q5661=""),"",Q5661))</f>
        <v/>
      </c>
    </row>
    <row r="5662">
      <c r="A5662" t="inlineStr">
        <is>
          <t>TQRMNOP130668</t>
        </is>
      </c>
      <c r="B5662" t="n">
        <v>2025</v>
      </c>
      <c r="C5662" t="n">
        <v>1</v>
      </c>
      <c r="D5662" t="n">
        <v>1</v>
      </c>
      <c r="E5662" t="inlineStr">
        <is>
          <t>S</t>
        </is>
      </c>
      <c r="F5662" t="n">
        <v>33</v>
      </c>
      <c r="G5662" t="n">
        <v>1341</v>
      </c>
      <c r="H5662" t="n">
        <v>3</v>
      </c>
      <c r="I5662" t="n">
        <v>1</v>
      </c>
      <c r="J5662" t="n">
        <v>20</v>
      </c>
      <c r="K5662" t="n">
        <v>2</v>
      </c>
      <c r="L5662" t="n">
        <v>4</v>
      </c>
      <c r="M5662" t="n">
        <v>1</v>
      </c>
      <c r="N5662" t="n">
        <v>2</v>
      </c>
      <c r="O5662" t="n">
        <v>1</v>
      </c>
      <c r="P5662" t="n">
        <v>1</v>
      </c>
      <c r="Q5662" t="n">
        <v>48</v>
      </c>
      <c r="R5662" s="15" t="n">
        <v>920000</v>
      </c>
      <c r="S5662" s="15" t="n">
        <v>0</v>
      </c>
      <c r="T5662" s="15" t="n">
        <v>920000</v>
      </c>
      <c r="U5662" s="15" t="n">
        <v>252000</v>
      </c>
      <c r="V5662">
        <f>IFERROR(VLOOKUP(D5662,Tablas_Equivalencia!$A$3:$B$8,2,FALSE),"Sin dato")</f>
        <v/>
      </c>
      <c r="W5662">
        <f>IFERROR(VLOOKUP(L5662,Tablas_Equivalencia!$D$3:$E$9,2,FALSE),"Sin dato")</f>
        <v/>
      </c>
      <c r="X5662">
        <f>IF(I5662=1,"Varón","Mujer")</f>
        <v/>
      </c>
      <c r="Y5662">
        <f>IFERROR(VLOOKUP(M5662,Tablas_Equivalencia!$G$3:$H$6,2,FALSE),"Sin dato")</f>
        <v/>
      </c>
      <c r="Z5662">
        <f>IF(J5662&lt;=24,"18-24","25-29")</f>
        <v/>
      </c>
      <c r="AA5662">
        <f>IF(M5662&lt;&gt;1,"",IF(P5662=2,1,0))</f>
        <v/>
      </c>
      <c r="AB5662">
        <f>IF(M5662&lt;&gt;1,"",IF(O5662&gt;=2,1,0))</f>
        <v/>
      </c>
      <c r="AC5662">
        <f>IF(M5662&lt;&gt;1,"",IF(OR(Q5662=999,Q5662=""),"",IF(OR(Q5662&lt;35,Q5662&gt;48),1,0)))</f>
        <v/>
      </c>
      <c r="AD5662">
        <f>IF(COUNT(AA5662:AC5662)&lt;3,"",SUM(AA5662:AC5662))</f>
        <v/>
      </c>
      <c r="AE5662">
        <f>IF(L5662&gt;=4,2,IF(L5662&gt;=2,1,0))</f>
        <v/>
      </c>
      <c r="AF5662">
        <f>IF(L5662&gt;=5,1,0)</f>
        <v/>
      </c>
      <c r="AG5662">
        <f>AE5662+AF5662</f>
        <v/>
      </c>
      <c r="AH5662" s="15">
        <f>IF(M5662&lt;&gt;1,"",IF(OR(R5662=-9,R5662=""),"",R5662))</f>
        <v/>
      </c>
      <c r="AI5662">
        <f>IF(M5662&lt;&gt;1,"",IF(OR(Q5662=999,Q5662=""),"",Q5662))</f>
        <v/>
      </c>
    </row>
    <row r="5663">
      <c r="A5663" t="inlineStr">
        <is>
          <t>TQRMNOP130680</t>
        </is>
      </c>
      <c r="B5663" t="n">
        <v>2025</v>
      </c>
      <c r="C5663" t="n">
        <v>1</v>
      </c>
      <c r="D5663" t="n">
        <v>43</v>
      </c>
      <c r="E5663" t="inlineStr">
        <is>
          <t>S</t>
        </is>
      </c>
      <c r="F5663" t="n">
        <v>20</v>
      </c>
      <c r="G5663" t="n">
        <v>1473</v>
      </c>
      <c r="H5663" t="n">
        <v>1</v>
      </c>
      <c r="I5663" t="n">
        <v>2</v>
      </c>
      <c r="J5663" t="n">
        <v>26</v>
      </c>
      <c r="K5663" t="n">
        <v>2</v>
      </c>
      <c r="L5663" t="n">
        <v>1</v>
      </c>
      <c r="M5663" t="n">
        <v>3</v>
      </c>
      <c r="R5663" s="15" t="n">
        <v>0</v>
      </c>
      <c r="S5663" s="15" t="n">
        <v>45000</v>
      </c>
      <c r="T5663" s="15" t="n">
        <v>45000</v>
      </c>
      <c r="U5663" s="15" t="n">
        <v>190100</v>
      </c>
      <c r="V5663">
        <f>IFERROR(VLOOKUP(D5663,Tablas_Equivalencia!$A$3:$B$8,2,FALSE),"Sin dato")</f>
        <v/>
      </c>
      <c r="W5663">
        <f>IFERROR(VLOOKUP(L5663,Tablas_Equivalencia!$D$3:$E$9,2,FALSE),"Sin dato")</f>
        <v/>
      </c>
      <c r="X5663">
        <f>IF(I5663=1,"Varón","Mujer")</f>
        <v/>
      </c>
      <c r="Y5663">
        <f>IFERROR(VLOOKUP(M5663,Tablas_Equivalencia!$G$3:$H$6,2,FALSE),"Sin dato")</f>
        <v/>
      </c>
      <c r="Z5663">
        <f>IF(J5663&lt;=24,"18-24","25-29")</f>
        <v/>
      </c>
      <c r="AA5663">
        <f>IF(M5663&lt;&gt;1,"",IF(P5663=2,1,0))</f>
        <v/>
      </c>
      <c r="AB5663">
        <f>IF(M5663&lt;&gt;1,"",IF(O5663&gt;=2,1,0))</f>
        <v/>
      </c>
      <c r="AC5663">
        <f>IF(M5663&lt;&gt;1,"",IF(OR(Q5663=999,Q5663=""),"",IF(OR(Q5663&lt;35,Q5663&gt;48),1,0)))</f>
        <v/>
      </c>
      <c r="AD5663">
        <f>IF(COUNT(AA5663:AC5663)&lt;3,"",SUM(AA5663:AC5663))</f>
        <v/>
      </c>
      <c r="AE5663">
        <f>IF(L5663&gt;=4,2,IF(L5663&gt;=2,1,0))</f>
        <v/>
      </c>
      <c r="AF5663">
        <f>IF(L5663&gt;=5,1,0)</f>
        <v/>
      </c>
      <c r="AG5663">
        <f>AE5663+AF5663</f>
        <v/>
      </c>
      <c r="AH5663" s="15">
        <f>IF(M5663&lt;&gt;1,"",IF(OR(R5663=-9,R5663=""),"",R5663))</f>
        <v/>
      </c>
      <c r="AI5663">
        <f>IF(M5663&lt;&gt;1,"",IF(OR(Q5663=999,Q5663=""),"",Q5663))</f>
        <v/>
      </c>
    </row>
    <row r="5664">
      <c r="A5664" t="inlineStr">
        <is>
          <t>TQRMNOP130683</t>
        </is>
      </c>
      <c r="B5664" t="n">
        <v>2025</v>
      </c>
      <c r="C5664" t="n">
        <v>1</v>
      </c>
      <c r="D5664" t="n">
        <v>42</v>
      </c>
      <c r="E5664" t="inlineStr">
        <is>
          <t>S</t>
        </is>
      </c>
      <c r="F5664" t="n">
        <v>10</v>
      </c>
      <c r="G5664" t="n">
        <v>362</v>
      </c>
      <c r="H5664" t="n">
        <v>1</v>
      </c>
      <c r="I5664" t="n">
        <v>1</v>
      </c>
      <c r="J5664" t="n">
        <v>21</v>
      </c>
      <c r="K5664" t="n">
        <v>2</v>
      </c>
      <c r="L5664" t="n">
        <v>3</v>
      </c>
      <c r="M5664" t="n">
        <v>3</v>
      </c>
      <c r="R5664" s="15" t="n">
        <v>0</v>
      </c>
      <c r="S5664" s="15" t="n">
        <v>0</v>
      </c>
      <c r="T5664" s="15" t="n">
        <v>0</v>
      </c>
      <c r="U5664" s="15" t="n">
        <v>374100</v>
      </c>
      <c r="V5664">
        <f>IFERROR(VLOOKUP(D5664,Tablas_Equivalencia!$A$3:$B$8,2,FALSE),"Sin dato")</f>
        <v/>
      </c>
      <c r="W5664">
        <f>IFERROR(VLOOKUP(L5664,Tablas_Equivalencia!$D$3:$E$9,2,FALSE),"Sin dato")</f>
        <v/>
      </c>
      <c r="X5664">
        <f>IF(I5664=1,"Varón","Mujer")</f>
        <v/>
      </c>
      <c r="Y5664">
        <f>IFERROR(VLOOKUP(M5664,Tablas_Equivalencia!$G$3:$H$6,2,FALSE),"Sin dato")</f>
        <v/>
      </c>
      <c r="Z5664">
        <f>IF(J5664&lt;=24,"18-24","25-29")</f>
        <v/>
      </c>
      <c r="AA5664">
        <f>IF(M5664&lt;&gt;1,"",IF(P5664=2,1,0))</f>
        <v/>
      </c>
      <c r="AB5664">
        <f>IF(M5664&lt;&gt;1,"",IF(O5664&gt;=2,1,0))</f>
        <v/>
      </c>
      <c r="AC5664">
        <f>IF(M5664&lt;&gt;1,"",IF(OR(Q5664=999,Q5664=""),"",IF(OR(Q5664&lt;35,Q5664&gt;48),1,0)))</f>
        <v/>
      </c>
      <c r="AD5664">
        <f>IF(COUNT(AA5664:AC5664)&lt;3,"",SUM(AA5664:AC5664))</f>
        <v/>
      </c>
      <c r="AE5664">
        <f>IF(L5664&gt;=4,2,IF(L5664&gt;=2,1,0))</f>
        <v/>
      </c>
      <c r="AF5664">
        <f>IF(L5664&gt;=5,1,0)</f>
        <v/>
      </c>
      <c r="AG5664">
        <f>AE5664+AF5664</f>
        <v/>
      </c>
      <c r="AH5664" s="15">
        <f>IF(M5664&lt;&gt;1,"",IF(OR(R5664=-9,R5664=""),"",R5664))</f>
        <v/>
      </c>
      <c r="AI5664">
        <f>IF(M5664&lt;&gt;1,"",IF(OR(Q5664=999,Q5664=""),"",Q5664))</f>
        <v/>
      </c>
    </row>
    <row r="5665">
      <c r="A5665" t="inlineStr">
        <is>
          <t>TQRMNOP130688</t>
        </is>
      </c>
      <c r="B5665" t="n">
        <v>2025</v>
      </c>
      <c r="C5665" t="n">
        <v>1</v>
      </c>
      <c r="D5665" t="n">
        <v>42</v>
      </c>
      <c r="E5665" t="inlineStr">
        <is>
          <t>N</t>
        </is>
      </c>
      <c r="F5665" t="n">
        <v>25</v>
      </c>
      <c r="G5665" t="n">
        <v>870</v>
      </c>
      <c r="H5665" t="n">
        <v>3</v>
      </c>
      <c r="I5665" t="n">
        <v>2</v>
      </c>
      <c r="J5665" t="n">
        <v>19</v>
      </c>
      <c r="K5665" t="n">
        <v>2</v>
      </c>
      <c r="L5665" t="n">
        <v>3</v>
      </c>
      <c r="M5665" t="n">
        <v>3</v>
      </c>
      <c r="R5665" s="15" t="n">
        <v>0</v>
      </c>
      <c r="S5665" s="15" t="n">
        <v>0</v>
      </c>
      <c r="T5665" s="15" t="n">
        <v>0</v>
      </c>
      <c r="U5665" s="15" t="n">
        <v>75600</v>
      </c>
      <c r="V5665">
        <f>IFERROR(VLOOKUP(D5665,Tablas_Equivalencia!$A$3:$B$8,2,FALSE),"Sin dato")</f>
        <v/>
      </c>
      <c r="W5665">
        <f>IFERROR(VLOOKUP(L5665,Tablas_Equivalencia!$D$3:$E$9,2,FALSE),"Sin dato")</f>
        <v/>
      </c>
      <c r="X5665">
        <f>IF(I5665=1,"Varón","Mujer")</f>
        <v/>
      </c>
      <c r="Y5665">
        <f>IFERROR(VLOOKUP(M5665,Tablas_Equivalencia!$G$3:$H$6,2,FALSE),"Sin dato")</f>
        <v/>
      </c>
      <c r="Z5665">
        <f>IF(J5665&lt;=24,"18-24","25-29")</f>
        <v/>
      </c>
      <c r="AA5665">
        <f>IF(M5665&lt;&gt;1,"",IF(P5665=2,1,0))</f>
        <v/>
      </c>
      <c r="AB5665">
        <f>IF(M5665&lt;&gt;1,"",IF(O5665&gt;=2,1,0))</f>
        <v/>
      </c>
      <c r="AC5665">
        <f>IF(M5665&lt;&gt;1,"",IF(OR(Q5665=999,Q5665=""),"",IF(OR(Q5665&lt;35,Q5665&gt;48),1,0)))</f>
        <v/>
      </c>
      <c r="AD5665">
        <f>IF(COUNT(AA5665:AC5665)&lt;3,"",SUM(AA5665:AC5665))</f>
        <v/>
      </c>
      <c r="AE5665">
        <f>IF(L5665&gt;=4,2,IF(L5665&gt;=2,1,0))</f>
        <v/>
      </c>
      <c r="AF5665">
        <f>IF(L5665&gt;=5,1,0)</f>
        <v/>
      </c>
      <c r="AG5665">
        <f>AE5665+AF5665</f>
        <v/>
      </c>
      <c r="AH5665" s="15">
        <f>IF(M5665&lt;&gt;1,"",IF(OR(R5665=-9,R5665=""),"",R5665))</f>
        <v/>
      </c>
      <c r="AI5665">
        <f>IF(M5665&lt;&gt;1,"",IF(OR(Q5665=999,Q5665=""),"",Q5665))</f>
        <v/>
      </c>
    </row>
    <row r="5666">
      <c r="A5666" t="inlineStr">
        <is>
          <t>TQRMNOP130689</t>
        </is>
      </c>
      <c r="B5666" t="n">
        <v>2025</v>
      </c>
      <c r="C5666" t="n">
        <v>1</v>
      </c>
      <c r="D5666" t="n">
        <v>40</v>
      </c>
      <c r="E5666" t="inlineStr">
        <is>
          <t>N</t>
        </is>
      </c>
      <c r="F5666" t="n">
        <v>23</v>
      </c>
      <c r="G5666" t="n">
        <v>543</v>
      </c>
      <c r="H5666" t="n">
        <v>2</v>
      </c>
      <c r="I5666" t="n">
        <v>2</v>
      </c>
      <c r="J5666" t="n">
        <v>19</v>
      </c>
      <c r="K5666" t="n">
        <v>1</v>
      </c>
      <c r="L5666" t="n">
        <v>5</v>
      </c>
      <c r="M5666" t="n">
        <v>3</v>
      </c>
      <c r="R5666" s="15" t="n">
        <v>0</v>
      </c>
      <c r="S5666" s="15" t="n">
        <v>0</v>
      </c>
      <c r="T5666" s="15" t="n">
        <v>0</v>
      </c>
      <c r="U5666" s="15" t="n">
        <v>23400</v>
      </c>
      <c r="V5666">
        <f>IFERROR(VLOOKUP(D5666,Tablas_Equivalencia!$A$3:$B$8,2,FALSE),"Sin dato")</f>
        <v/>
      </c>
      <c r="W5666">
        <f>IFERROR(VLOOKUP(L5666,Tablas_Equivalencia!$D$3:$E$9,2,FALSE),"Sin dato")</f>
        <v/>
      </c>
      <c r="X5666">
        <f>IF(I5666=1,"Varón","Mujer")</f>
        <v/>
      </c>
      <c r="Y5666">
        <f>IFERROR(VLOOKUP(M5666,Tablas_Equivalencia!$G$3:$H$6,2,FALSE),"Sin dato")</f>
        <v/>
      </c>
      <c r="Z5666">
        <f>IF(J5666&lt;=24,"18-24","25-29")</f>
        <v/>
      </c>
      <c r="AA5666">
        <f>IF(M5666&lt;&gt;1,"",IF(P5666=2,1,0))</f>
        <v/>
      </c>
      <c r="AB5666">
        <f>IF(M5666&lt;&gt;1,"",IF(O5666&gt;=2,1,0))</f>
        <v/>
      </c>
      <c r="AC5666">
        <f>IF(M5666&lt;&gt;1,"",IF(OR(Q5666=999,Q5666=""),"",IF(OR(Q5666&lt;35,Q5666&gt;48),1,0)))</f>
        <v/>
      </c>
      <c r="AD5666">
        <f>IF(COUNT(AA5666:AC5666)&lt;3,"",SUM(AA5666:AC5666))</f>
        <v/>
      </c>
      <c r="AE5666">
        <f>IF(L5666&gt;=4,2,IF(L5666&gt;=2,1,0))</f>
        <v/>
      </c>
      <c r="AF5666">
        <f>IF(L5666&gt;=5,1,0)</f>
        <v/>
      </c>
      <c r="AG5666">
        <f>AE5666+AF5666</f>
        <v/>
      </c>
      <c r="AH5666" s="15">
        <f>IF(M5666&lt;&gt;1,"",IF(OR(R5666=-9,R5666=""),"",R5666))</f>
        <v/>
      </c>
      <c r="AI5666">
        <f>IF(M5666&lt;&gt;1,"",IF(OR(Q5666=999,Q5666=""),"",Q5666))</f>
        <v/>
      </c>
    </row>
    <row r="5667">
      <c r="A5667" t="inlineStr">
        <is>
          <t>TQRMNOP130691</t>
        </is>
      </c>
      <c r="B5667" t="n">
        <v>2025</v>
      </c>
      <c r="C5667" t="n">
        <v>1</v>
      </c>
      <c r="D5667" t="n">
        <v>40</v>
      </c>
      <c r="E5667" t="inlineStr">
        <is>
          <t>N</t>
        </is>
      </c>
      <c r="F5667" t="n">
        <v>23</v>
      </c>
      <c r="G5667" t="n">
        <v>308</v>
      </c>
      <c r="H5667" t="n">
        <v>1</v>
      </c>
      <c r="I5667" t="n">
        <v>2</v>
      </c>
      <c r="J5667" t="n">
        <v>19</v>
      </c>
      <c r="K5667" t="n">
        <v>2</v>
      </c>
      <c r="L5667" t="n">
        <v>4</v>
      </c>
      <c r="M5667" t="n">
        <v>2</v>
      </c>
      <c r="R5667" s="15" t="n">
        <v>0</v>
      </c>
      <c r="S5667" s="15" t="n">
        <v>0</v>
      </c>
      <c r="T5667" s="15" t="n">
        <v>0</v>
      </c>
      <c r="U5667" s="15" t="n">
        <v>200600</v>
      </c>
      <c r="V5667">
        <f>IFERROR(VLOOKUP(D5667,Tablas_Equivalencia!$A$3:$B$8,2,FALSE),"Sin dato")</f>
        <v/>
      </c>
      <c r="W5667">
        <f>IFERROR(VLOOKUP(L5667,Tablas_Equivalencia!$D$3:$E$9,2,FALSE),"Sin dato")</f>
        <v/>
      </c>
      <c r="X5667">
        <f>IF(I5667=1,"Varón","Mujer")</f>
        <v/>
      </c>
      <c r="Y5667">
        <f>IFERROR(VLOOKUP(M5667,Tablas_Equivalencia!$G$3:$H$6,2,FALSE),"Sin dato")</f>
        <v/>
      </c>
      <c r="Z5667">
        <f>IF(J5667&lt;=24,"18-24","25-29")</f>
        <v/>
      </c>
      <c r="AA5667">
        <f>IF(M5667&lt;&gt;1,"",IF(P5667=2,1,0))</f>
        <v/>
      </c>
      <c r="AB5667">
        <f>IF(M5667&lt;&gt;1,"",IF(O5667&gt;=2,1,0))</f>
        <v/>
      </c>
      <c r="AC5667">
        <f>IF(M5667&lt;&gt;1,"",IF(OR(Q5667=999,Q5667=""),"",IF(OR(Q5667&lt;35,Q5667&gt;48),1,0)))</f>
        <v/>
      </c>
      <c r="AD5667">
        <f>IF(COUNT(AA5667:AC5667)&lt;3,"",SUM(AA5667:AC5667))</f>
        <v/>
      </c>
      <c r="AE5667">
        <f>IF(L5667&gt;=4,2,IF(L5667&gt;=2,1,0))</f>
        <v/>
      </c>
      <c r="AF5667">
        <f>IF(L5667&gt;=5,1,0)</f>
        <v/>
      </c>
      <c r="AG5667">
        <f>AE5667+AF5667</f>
        <v/>
      </c>
      <c r="AH5667" s="15">
        <f>IF(M5667&lt;&gt;1,"",IF(OR(R5667=-9,R5667=""),"",R5667))</f>
        <v/>
      </c>
      <c r="AI5667">
        <f>IF(M5667&lt;&gt;1,"",IF(OR(Q5667=999,Q5667=""),"",Q5667))</f>
        <v/>
      </c>
    </row>
    <row r="5668">
      <c r="A5668" t="inlineStr">
        <is>
          <t>TQRMNOP130693</t>
        </is>
      </c>
      <c r="B5668" t="n">
        <v>2025</v>
      </c>
      <c r="C5668" t="n">
        <v>1</v>
      </c>
      <c r="D5668" t="n">
        <v>43</v>
      </c>
      <c r="E5668" t="inlineStr">
        <is>
          <t>S</t>
        </is>
      </c>
      <c r="F5668" t="n">
        <v>36</v>
      </c>
      <c r="G5668" t="n">
        <v>916</v>
      </c>
      <c r="H5668" t="n">
        <v>1</v>
      </c>
      <c r="I5668" t="n">
        <v>2</v>
      </c>
      <c r="J5668" t="n">
        <v>21</v>
      </c>
      <c r="K5668" t="n">
        <v>2</v>
      </c>
      <c r="L5668" t="n">
        <v>3</v>
      </c>
      <c r="M5668" t="n">
        <v>3</v>
      </c>
      <c r="R5668" s="15" t="n">
        <v>0</v>
      </c>
      <c r="S5668" s="15" t="n">
        <v>0</v>
      </c>
      <c r="T5668" s="15" t="n">
        <v>0</v>
      </c>
      <c r="U5668" s="15" t="n">
        <v>73700</v>
      </c>
      <c r="V5668">
        <f>IFERROR(VLOOKUP(D5668,Tablas_Equivalencia!$A$3:$B$8,2,FALSE),"Sin dato")</f>
        <v/>
      </c>
      <c r="W5668">
        <f>IFERROR(VLOOKUP(L5668,Tablas_Equivalencia!$D$3:$E$9,2,FALSE),"Sin dato")</f>
        <v/>
      </c>
      <c r="X5668">
        <f>IF(I5668=1,"Varón","Mujer")</f>
        <v/>
      </c>
      <c r="Y5668">
        <f>IFERROR(VLOOKUP(M5668,Tablas_Equivalencia!$G$3:$H$6,2,FALSE),"Sin dato")</f>
        <v/>
      </c>
      <c r="Z5668">
        <f>IF(J5668&lt;=24,"18-24","25-29")</f>
        <v/>
      </c>
      <c r="AA5668">
        <f>IF(M5668&lt;&gt;1,"",IF(P5668=2,1,0))</f>
        <v/>
      </c>
      <c r="AB5668">
        <f>IF(M5668&lt;&gt;1,"",IF(O5668&gt;=2,1,0))</f>
        <v/>
      </c>
      <c r="AC5668">
        <f>IF(M5668&lt;&gt;1,"",IF(OR(Q5668=999,Q5668=""),"",IF(OR(Q5668&lt;35,Q5668&gt;48),1,0)))</f>
        <v/>
      </c>
      <c r="AD5668">
        <f>IF(COUNT(AA5668:AC5668)&lt;3,"",SUM(AA5668:AC5668))</f>
        <v/>
      </c>
      <c r="AE5668">
        <f>IF(L5668&gt;=4,2,IF(L5668&gt;=2,1,0))</f>
        <v/>
      </c>
      <c r="AF5668">
        <f>IF(L5668&gt;=5,1,0)</f>
        <v/>
      </c>
      <c r="AG5668">
        <f>AE5668+AF5668</f>
        <v/>
      </c>
      <c r="AH5668" s="15">
        <f>IF(M5668&lt;&gt;1,"",IF(OR(R5668=-9,R5668=""),"",R5668))</f>
        <v/>
      </c>
      <c r="AI5668">
        <f>IF(M5668&lt;&gt;1,"",IF(OR(Q5668=999,Q5668=""),"",Q5668))</f>
        <v/>
      </c>
    </row>
    <row r="5669">
      <c r="A5669" t="inlineStr">
        <is>
          <t>TQRMNOP130698</t>
        </is>
      </c>
      <c r="B5669" t="n">
        <v>2025</v>
      </c>
      <c r="C5669" t="n">
        <v>1</v>
      </c>
      <c r="D5669" t="n">
        <v>1</v>
      </c>
      <c r="E5669" t="inlineStr">
        <is>
          <t>S</t>
        </is>
      </c>
      <c r="F5669" t="n">
        <v>32</v>
      </c>
      <c r="G5669" t="n">
        <v>1481</v>
      </c>
      <c r="H5669" t="n">
        <v>2</v>
      </c>
      <c r="I5669" t="n">
        <v>1</v>
      </c>
      <c r="J5669" t="n">
        <v>24</v>
      </c>
      <c r="K5669" t="n">
        <v>2</v>
      </c>
      <c r="L5669" t="n">
        <v>6</v>
      </c>
      <c r="M5669" t="n">
        <v>1</v>
      </c>
      <c r="N5669" t="n">
        <v>3</v>
      </c>
      <c r="O5669" t="n">
        <v>1</v>
      </c>
      <c r="P5669" t="n">
        <v>1</v>
      </c>
      <c r="Q5669" t="n">
        <v>50</v>
      </c>
      <c r="R5669" s="15" t="n">
        <v>562000</v>
      </c>
      <c r="S5669" s="15" t="n">
        <v>92000</v>
      </c>
      <c r="T5669" s="15" t="n">
        <v>654000</v>
      </c>
      <c r="U5669" s="15" t="n">
        <v>43200</v>
      </c>
      <c r="V5669">
        <f>IFERROR(VLOOKUP(D5669,Tablas_Equivalencia!$A$3:$B$8,2,FALSE),"Sin dato")</f>
        <v/>
      </c>
      <c r="W5669">
        <f>IFERROR(VLOOKUP(L5669,Tablas_Equivalencia!$D$3:$E$9,2,FALSE),"Sin dato")</f>
        <v/>
      </c>
      <c r="X5669">
        <f>IF(I5669=1,"Varón","Mujer")</f>
        <v/>
      </c>
      <c r="Y5669">
        <f>IFERROR(VLOOKUP(M5669,Tablas_Equivalencia!$G$3:$H$6,2,FALSE),"Sin dato")</f>
        <v/>
      </c>
      <c r="Z5669">
        <f>IF(J5669&lt;=24,"18-24","25-29")</f>
        <v/>
      </c>
      <c r="AA5669">
        <f>IF(M5669&lt;&gt;1,"",IF(P5669=2,1,0))</f>
        <v/>
      </c>
      <c r="AB5669">
        <f>IF(M5669&lt;&gt;1,"",IF(O5669&gt;=2,1,0))</f>
        <v/>
      </c>
      <c r="AC5669">
        <f>IF(M5669&lt;&gt;1,"",IF(OR(Q5669=999,Q5669=""),"",IF(OR(Q5669&lt;35,Q5669&gt;48),1,0)))</f>
        <v/>
      </c>
      <c r="AD5669">
        <f>IF(COUNT(AA5669:AC5669)&lt;3,"",SUM(AA5669:AC5669))</f>
        <v/>
      </c>
      <c r="AE5669">
        <f>IF(L5669&gt;=4,2,IF(L5669&gt;=2,1,0))</f>
        <v/>
      </c>
      <c r="AF5669">
        <f>IF(L5669&gt;=5,1,0)</f>
        <v/>
      </c>
      <c r="AG5669">
        <f>AE5669+AF5669</f>
        <v/>
      </c>
      <c r="AH5669" s="15">
        <f>IF(M5669&lt;&gt;1,"",IF(OR(R5669=-9,R5669=""),"",R5669))</f>
        <v/>
      </c>
      <c r="AI5669">
        <f>IF(M5669&lt;&gt;1,"",IF(OR(Q5669=999,Q5669=""),"",Q5669))</f>
        <v/>
      </c>
    </row>
    <row r="5670">
      <c r="A5670" t="inlineStr">
        <is>
          <t>TQRMNOP130709</t>
        </is>
      </c>
      <c r="B5670" t="n">
        <v>2025</v>
      </c>
      <c r="C5670" t="n">
        <v>1</v>
      </c>
      <c r="D5670" t="n">
        <v>43</v>
      </c>
      <c r="E5670" t="inlineStr">
        <is>
          <t>N</t>
        </is>
      </c>
      <c r="F5670" t="n">
        <v>26</v>
      </c>
      <c r="G5670" t="n">
        <v>251</v>
      </c>
      <c r="H5670" t="n">
        <v>3</v>
      </c>
      <c r="I5670" t="n">
        <v>2</v>
      </c>
      <c r="J5670" t="n">
        <v>18</v>
      </c>
      <c r="K5670" t="n">
        <v>1</v>
      </c>
      <c r="L5670" t="n">
        <v>5</v>
      </c>
      <c r="M5670" t="n">
        <v>3</v>
      </c>
      <c r="R5670" s="15" t="n">
        <v>0</v>
      </c>
      <c r="S5670" s="15" t="n">
        <v>0</v>
      </c>
      <c r="T5670" s="15" t="n">
        <v>0</v>
      </c>
      <c r="U5670" s="15" t="n">
        <v>197200</v>
      </c>
      <c r="V5670">
        <f>IFERROR(VLOOKUP(D5670,Tablas_Equivalencia!$A$3:$B$8,2,FALSE),"Sin dato")</f>
        <v/>
      </c>
      <c r="W5670">
        <f>IFERROR(VLOOKUP(L5670,Tablas_Equivalencia!$D$3:$E$9,2,FALSE),"Sin dato")</f>
        <v/>
      </c>
      <c r="X5670">
        <f>IF(I5670=1,"Varón","Mujer")</f>
        <v/>
      </c>
      <c r="Y5670">
        <f>IFERROR(VLOOKUP(M5670,Tablas_Equivalencia!$G$3:$H$6,2,FALSE),"Sin dato")</f>
        <v/>
      </c>
      <c r="Z5670">
        <f>IF(J5670&lt;=24,"18-24","25-29")</f>
        <v/>
      </c>
      <c r="AA5670">
        <f>IF(M5670&lt;&gt;1,"",IF(P5670=2,1,0))</f>
        <v/>
      </c>
      <c r="AB5670">
        <f>IF(M5670&lt;&gt;1,"",IF(O5670&gt;=2,1,0))</f>
        <v/>
      </c>
      <c r="AC5670">
        <f>IF(M5670&lt;&gt;1,"",IF(OR(Q5670=999,Q5670=""),"",IF(OR(Q5670&lt;35,Q5670&gt;48),1,0)))</f>
        <v/>
      </c>
      <c r="AD5670">
        <f>IF(COUNT(AA5670:AC5670)&lt;3,"",SUM(AA5670:AC5670))</f>
        <v/>
      </c>
      <c r="AE5670">
        <f>IF(L5670&gt;=4,2,IF(L5670&gt;=2,1,0))</f>
        <v/>
      </c>
      <c r="AF5670">
        <f>IF(L5670&gt;=5,1,0)</f>
        <v/>
      </c>
      <c r="AG5670">
        <f>AE5670+AF5670</f>
        <v/>
      </c>
      <c r="AH5670" s="15">
        <f>IF(M5670&lt;&gt;1,"",IF(OR(R5670=-9,R5670=""),"",R5670))</f>
        <v/>
      </c>
      <c r="AI5670">
        <f>IF(M5670&lt;&gt;1,"",IF(OR(Q5670=999,Q5670=""),"",Q5670))</f>
        <v/>
      </c>
    </row>
    <row r="5671">
      <c r="A5671" t="inlineStr">
        <is>
          <t>TQRMNOP130712</t>
        </is>
      </c>
      <c r="B5671" t="n">
        <v>2025</v>
      </c>
      <c r="C5671" t="n">
        <v>1</v>
      </c>
      <c r="D5671" t="n">
        <v>40</v>
      </c>
      <c r="E5671" t="inlineStr">
        <is>
          <t>N</t>
        </is>
      </c>
      <c r="F5671" t="n">
        <v>23</v>
      </c>
      <c r="G5671" t="n">
        <v>1187</v>
      </c>
      <c r="H5671" t="n">
        <v>3</v>
      </c>
      <c r="I5671" t="n">
        <v>2</v>
      </c>
      <c r="J5671" t="n">
        <v>25</v>
      </c>
      <c r="K5671" t="n">
        <v>1</v>
      </c>
      <c r="L5671" t="n">
        <v>3</v>
      </c>
      <c r="M5671" t="n">
        <v>1</v>
      </c>
      <c r="N5671" t="n">
        <v>2</v>
      </c>
      <c r="O5671" t="n">
        <v>2</v>
      </c>
      <c r="P5671" t="n">
        <v>2</v>
      </c>
      <c r="Q5671" t="n">
        <v>25</v>
      </c>
      <c r="R5671" s="15" t="n">
        <v>187000</v>
      </c>
      <c r="S5671" s="15" t="n">
        <v>0</v>
      </c>
      <c r="T5671" s="15" t="n">
        <v>187000</v>
      </c>
      <c r="U5671" s="15" t="n">
        <v>205400</v>
      </c>
      <c r="V5671">
        <f>IFERROR(VLOOKUP(D5671,Tablas_Equivalencia!$A$3:$B$8,2,FALSE),"Sin dato")</f>
        <v/>
      </c>
      <c r="W5671">
        <f>IFERROR(VLOOKUP(L5671,Tablas_Equivalencia!$D$3:$E$9,2,FALSE),"Sin dato")</f>
        <v/>
      </c>
      <c r="X5671">
        <f>IF(I5671=1,"Varón","Mujer")</f>
        <v/>
      </c>
      <c r="Y5671">
        <f>IFERROR(VLOOKUP(M5671,Tablas_Equivalencia!$G$3:$H$6,2,FALSE),"Sin dato")</f>
        <v/>
      </c>
      <c r="Z5671">
        <f>IF(J5671&lt;=24,"18-24","25-29")</f>
        <v/>
      </c>
      <c r="AA5671">
        <f>IF(M5671&lt;&gt;1,"",IF(P5671=2,1,0))</f>
        <v/>
      </c>
      <c r="AB5671">
        <f>IF(M5671&lt;&gt;1,"",IF(O5671&gt;=2,1,0))</f>
        <v/>
      </c>
      <c r="AC5671">
        <f>IF(M5671&lt;&gt;1,"",IF(OR(Q5671=999,Q5671=""),"",IF(OR(Q5671&lt;35,Q5671&gt;48),1,0)))</f>
        <v/>
      </c>
      <c r="AD5671">
        <f>IF(COUNT(AA5671:AC5671)&lt;3,"",SUM(AA5671:AC5671))</f>
        <v/>
      </c>
      <c r="AE5671">
        <f>IF(L5671&gt;=4,2,IF(L5671&gt;=2,1,0))</f>
        <v/>
      </c>
      <c r="AF5671">
        <f>IF(L5671&gt;=5,1,0)</f>
        <v/>
      </c>
      <c r="AG5671">
        <f>AE5671+AF5671</f>
        <v/>
      </c>
      <c r="AH5671" s="15">
        <f>IF(M5671&lt;&gt;1,"",IF(OR(R5671=-9,R5671=""),"",R5671))</f>
        <v/>
      </c>
      <c r="AI5671">
        <f>IF(M5671&lt;&gt;1,"",IF(OR(Q5671=999,Q5671=""),"",Q5671))</f>
        <v/>
      </c>
    </row>
    <row r="5672">
      <c r="A5672" t="inlineStr">
        <is>
          <t>TQRMNOP130714</t>
        </is>
      </c>
      <c r="B5672" t="n">
        <v>2025</v>
      </c>
      <c r="C5672" t="n">
        <v>1</v>
      </c>
      <c r="D5672" t="n">
        <v>42</v>
      </c>
      <c r="E5672" t="inlineStr">
        <is>
          <t>N</t>
        </is>
      </c>
      <c r="F5672" t="n">
        <v>25</v>
      </c>
      <c r="G5672" t="n">
        <v>1020</v>
      </c>
      <c r="H5672" t="n">
        <v>3</v>
      </c>
      <c r="I5672" t="n">
        <v>2</v>
      </c>
      <c r="J5672" t="n">
        <v>18</v>
      </c>
      <c r="K5672" t="n">
        <v>1</v>
      </c>
      <c r="L5672" t="n">
        <v>5</v>
      </c>
      <c r="M5672" t="n">
        <v>3</v>
      </c>
      <c r="R5672" s="15" t="n">
        <v>0</v>
      </c>
      <c r="S5672" s="15" t="n">
        <v>0</v>
      </c>
      <c r="T5672" s="15" t="n">
        <v>0</v>
      </c>
      <c r="U5672" s="15" t="n">
        <v>98800</v>
      </c>
      <c r="V5672">
        <f>IFERROR(VLOOKUP(D5672,Tablas_Equivalencia!$A$3:$B$8,2,FALSE),"Sin dato")</f>
        <v/>
      </c>
      <c r="W5672">
        <f>IFERROR(VLOOKUP(L5672,Tablas_Equivalencia!$D$3:$E$9,2,FALSE),"Sin dato")</f>
        <v/>
      </c>
      <c r="X5672">
        <f>IF(I5672=1,"Varón","Mujer")</f>
        <v/>
      </c>
      <c r="Y5672">
        <f>IFERROR(VLOOKUP(M5672,Tablas_Equivalencia!$G$3:$H$6,2,FALSE),"Sin dato")</f>
        <v/>
      </c>
      <c r="Z5672">
        <f>IF(J5672&lt;=24,"18-24","25-29")</f>
        <v/>
      </c>
      <c r="AA5672">
        <f>IF(M5672&lt;&gt;1,"",IF(P5672=2,1,0))</f>
        <v/>
      </c>
      <c r="AB5672">
        <f>IF(M5672&lt;&gt;1,"",IF(O5672&gt;=2,1,0))</f>
        <v/>
      </c>
      <c r="AC5672">
        <f>IF(M5672&lt;&gt;1,"",IF(OR(Q5672=999,Q5672=""),"",IF(OR(Q5672&lt;35,Q5672&gt;48),1,0)))</f>
        <v/>
      </c>
      <c r="AD5672">
        <f>IF(COUNT(AA5672:AC5672)&lt;3,"",SUM(AA5672:AC5672))</f>
        <v/>
      </c>
      <c r="AE5672">
        <f>IF(L5672&gt;=4,2,IF(L5672&gt;=2,1,0))</f>
        <v/>
      </c>
      <c r="AF5672">
        <f>IF(L5672&gt;=5,1,0)</f>
        <v/>
      </c>
      <c r="AG5672">
        <f>AE5672+AF5672</f>
        <v/>
      </c>
      <c r="AH5672" s="15">
        <f>IF(M5672&lt;&gt;1,"",IF(OR(R5672=-9,R5672=""),"",R5672))</f>
        <v/>
      </c>
      <c r="AI5672">
        <f>IF(M5672&lt;&gt;1,"",IF(OR(Q5672=999,Q5672=""),"",Q5672))</f>
        <v/>
      </c>
    </row>
    <row r="5673">
      <c r="A5673" t="inlineStr">
        <is>
          <t>TQRMNOP130715</t>
        </is>
      </c>
      <c r="B5673" t="n">
        <v>2025</v>
      </c>
      <c r="C5673" t="n">
        <v>1</v>
      </c>
      <c r="D5673" t="n">
        <v>41</v>
      </c>
      <c r="E5673" t="inlineStr">
        <is>
          <t>S</t>
        </is>
      </c>
      <c r="F5673" t="n">
        <v>8</v>
      </c>
      <c r="G5673" t="n">
        <v>848</v>
      </c>
      <c r="H5673" t="n">
        <v>10</v>
      </c>
      <c r="I5673" t="n">
        <v>2</v>
      </c>
      <c r="J5673" t="n">
        <v>19</v>
      </c>
      <c r="K5673" t="n">
        <v>1</v>
      </c>
      <c r="L5673" t="n">
        <v>5</v>
      </c>
      <c r="M5673" t="n">
        <v>1</v>
      </c>
      <c r="N5673" t="n">
        <v>3</v>
      </c>
      <c r="O5673" t="n">
        <v>1</v>
      </c>
      <c r="P5673" t="n">
        <v>1</v>
      </c>
      <c r="Q5673" t="n">
        <v>29</v>
      </c>
      <c r="R5673" s="15" t="n">
        <v>356000</v>
      </c>
      <c r="S5673" s="15" t="n">
        <v>0</v>
      </c>
      <c r="T5673" s="15" t="n">
        <v>356000</v>
      </c>
      <c r="U5673" s="15" t="n">
        <v>323900</v>
      </c>
      <c r="V5673">
        <f>IFERROR(VLOOKUP(D5673,Tablas_Equivalencia!$A$3:$B$8,2,FALSE),"Sin dato")</f>
        <v/>
      </c>
      <c r="W5673">
        <f>IFERROR(VLOOKUP(L5673,Tablas_Equivalencia!$D$3:$E$9,2,FALSE),"Sin dato")</f>
        <v/>
      </c>
      <c r="X5673">
        <f>IF(I5673=1,"Varón","Mujer")</f>
        <v/>
      </c>
      <c r="Y5673">
        <f>IFERROR(VLOOKUP(M5673,Tablas_Equivalencia!$G$3:$H$6,2,FALSE),"Sin dato")</f>
        <v/>
      </c>
      <c r="Z5673">
        <f>IF(J5673&lt;=24,"18-24","25-29")</f>
        <v/>
      </c>
      <c r="AA5673">
        <f>IF(M5673&lt;&gt;1,"",IF(P5673=2,1,0))</f>
        <v/>
      </c>
      <c r="AB5673">
        <f>IF(M5673&lt;&gt;1,"",IF(O5673&gt;=2,1,0))</f>
        <v/>
      </c>
      <c r="AC5673">
        <f>IF(M5673&lt;&gt;1,"",IF(OR(Q5673=999,Q5673=""),"",IF(OR(Q5673&lt;35,Q5673&gt;48),1,0)))</f>
        <v/>
      </c>
      <c r="AD5673">
        <f>IF(COUNT(AA5673:AC5673)&lt;3,"",SUM(AA5673:AC5673))</f>
        <v/>
      </c>
      <c r="AE5673">
        <f>IF(L5673&gt;=4,2,IF(L5673&gt;=2,1,0))</f>
        <v/>
      </c>
      <c r="AF5673">
        <f>IF(L5673&gt;=5,1,0)</f>
        <v/>
      </c>
      <c r="AG5673">
        <f>AE5673+AF5673</f>
        <v/>
      </c>
      <c r="AH5673" s="15">
        <f>IF(M5673&lt;&gt;1,"",IF(OR(R5673=-9,R5673=""),"",R5673))</f>
        <v/>
      </c>
      <c r="AI5673">
        <f>IF(M5673&lt;&gt;1,"",IF(OR(Q5673=999,Q5673=""),"",Q5673))</f>
        <v/>
      </c>
    </row>
    <row r="5674">
      <c r="A5674" t="inlineStr">
        <is>
          <t>TQRMNOP130719</t>
        </is>
      </c>
      <c r="B5674" t="n">
        <v>2025</v>
      </c>
      <c r="C5674" t="n">
        <v>1</v>
      </c>
      <c r="D5674" t="n">
        <v>43</v>
      </c>
      <c r="E5674" t="inlineStr">
        <is>
          <t>S</t>
        </is>
      </c>
      <c r="F5674" t="n">
        <v>19</v>
      </c>
      <c r="G5674" t="n">
        <v>1318</v>
      </c>
      <c r="H5674" t="n">
        <v>3</v>
      </c>
      <c r="I5674" t="n">
        <v>1</v>
      </c>
      <c r="J5674" t="n">
        <v>27</v>
      </c>
      <c r="K5674" t="n">
        <v>2</v>
      </c>
      <c r="L5674" t="n">
        <v>3</v>
      </c>
      <c r="M5674" t="n">
        <v>1</v>
      </c>
      <c r="N5674" t="n">
        <v>2</v>
      </c>
      <c r="O5674" t="n">
        <v>2</v>
      </c>
      <c r="P5674" t="n">
        <v>2</v>
      </c>
      <c r="Q5674" t="n">
        <v>15</v>
      </c>
      <c r="R5674" s="15" t="n">
        <v>278000</v>
      </c>
      <c r="S5674" s="15" t="n">
        <v>0</v>
      </c>
      <c r="T5674" s="15" t="n">
        <v>278000</v>
      </c>
      <c r="U5674" s="15" t="n">
        <v>62000</v>
      </c>
      <c r="V5674">
        <f>IFERROR(VLOOKUP(D5674,Tablas_Equivalencia!$A$3:$B$8,2,FALSE),"Sin dato")</f>
        <v/>
      </c>
      <c r="W5674">
        <f>IFERROR(VLOOKUP(L5674,Tablas_Equivalencia!$D$3:$E$9,2,FALSE),"Sin dato")</f>
        <v/>
      </c>
      <c r="X5674">
        <f>IF(I5674=1,"Varón","Mujer")</f>
        <v/>
      </c>
      <c r="Y5674">
        <f>IFERROR(VLOOKUP(M5674,Tablas_Equivalencia!$G$3:$H$6,2,FALSE),"Sin dato")</f>
        <v/>
      </c>
      <c r="Z5674">
        <f>IF(J5674&lt;=24,"18-24","25-29")</f>
        <v/>
      </c>
      <c r="AA5674">
        <f>IF(M5674&lt;&gt;1,"",IF(P5674=2,1,0))</f>
        <v/>
      </c>
      <c r="AB5674">
        <f>IF(M5674&lt;&gt;1,"",IF(O5674&gt;=2,1,0))</f>
        <v/>
      </c>
      <c r="AC5674">
        <f>IF(M5674&lt;&gt;1,"",IF(OR(Q5674=999,Q5674=""),"",IF(OR(Q5674&lt;35,Q5674&gt;48),1,0)))</f>
        <v/>
      </c>
      <c r="AD5674">
        <f>IF(COUNT(AA5674:AC5674)&lt;3,"",SUM(AA5674:AC5674))</f>
        <v/>
      </c>
      <c r="AE5674">
        <f>IF(L5674&gt;=4,2,IF(L5674&gt;=2,1,0))</f>
        <v/>
      </c>
      <c r="AF5674">
        <f>IF(L5674&gt;=5,1,0)</f>
        <v/>
      </c>
      <c r="AG5674">
        <f>AE5674+AF5674</f>
        <v/>
      </c>
      <c r="AH5674" s="15">
        <f>IF(M5674&lt;&gt;1,"",IF(OR(R5674=-9,R5674=""),"",R5674))</f>
        <v/>
      </c>
      <c r="AI5674">
        <f>IF(M5674&lt;&gt;1,"",IF(OR(Q5674=999,Q5674=""),"",Q5674))</f>
        <v/>
      </c>
    </row>
    <row r="5675">
      <c r="A5675" t="inlineStr">
        <is>
          <t>TQRMNOP130720</t>
        </is>
      </c>
      <c r="B5675" t="n">
        <v>2025</v>
      </c>
      <c r="C5675" t="n">
        <v>1</v>
      </c>
      <c r="D5675" t="n">
        <v>43</v>
      </c>
      <c r="E5675" t="inlineStr">
        <is>
          <t>S</t>
        </is>
      </c>
      <c r="F5675" t="n">
        <v>19</v>
      </c>
      <c r="G5675" t="n">
        <v>1643</v>
      </c>
      <c r="H5675" t="n">
        <v>3</v>
      </c>
      <c r="I5675" t="n">
        <v>2</v>
      </c>
      <c r="J5675" t="n">
        <v>20</v>
      </c>
      <c r="K5675" t="n">
        <v>1</v>
      </c>
      <c r="L5675" t="n">
        <v>5</v>
      </c>
      <c r="M5675" t="n">
        <v>1</v>
      </c>
      <c r="N5675" t="n">
        <v>3</v>
      </c>
      <c r="O5675" t="n">
        <v>3</v>
      </c>
      <c r="P5675" t="n">
        <v>2</v>
      </c>
      <c r="Q5675" t="n">
        <v>42</v>
      </c>
      <c r="R5675" s="15" t="n">
        <v>662000</v>
      </c>
      <c r="S5675" s="15" t="n">
        <v>0</v>
      </c>
      <c r="T5675" s="15" t="n">
        <v>662000</v>
      </c>
      <c r="U5675" s="15" t="n">
        <v>125000</v>
      </c>
      <c r="V5675">
        <f>IFERROR(VLOOKUP(D5675,Tablas_Equivalencia!$A$3:$B$8,2,FALSE),"Sin dato")</f>
        <v/>
      </c>
      <c r="W5675">
        <f>IFERROR(VLOOKUP(L5675,Tablas_Equivalencia!$D$3:$E$9,2,FALSE),"Sin dato")</f>
        <v/>
      </c>
      <c r="X5675">
        <f>IF(I5675=1,"Varón","Mujer")</f>
        <v/>
      </c>
      <c r="Y5675">
        <f>IFERROR(VLOOKUP(M5675,Tablas_Equivalencia!$G$3:$H$6,2,FALSE),"Sin dato")</f>
        <v/>
      </c>
      <c r="Z5675">
        <f>IF(J5675&lt;=24,"18-24","25-29")</f>
        <v/>
      </c>
      <c r="AA5675">
        <f>IF(M5675&lt;&gt;1,"",IF(P5675=2,1,0))</f>
        <v/>
      </c>
      <c r="AB5675">
        <f>IF(M5675&lt;&gt;1,"",IF(O5675&gt;=2,1,0))</f>
        <v/>
      </c>
      <c r="AC5675">
        <f>IF(M5675&lt;&gt;1,"",IF(OR(Q5675=999,Q5675=""),"",IF(OR(Q5675&lt;35,Q5675&gt;48),1,0)))</f>
        <v/>
      </c>
      <c r="AD5675">
        <f>IF(COUNT(AA5675:AC5675)&lt;3,"",SUM(AA5675:AC5675))</f>
        <v/>
      </c>
      <c r="AE5675">
        <f>IF(L5675&gt;=4,2,IF(L5675&gt;=2,1,0))</f>
        <v/>
      </c>
      <c r="AF5675">
        <f>IF(L5675&gt;=5,1,0)</f>
        <v/>
      </c>
      <c r="AG5675">
        <f>AE5675+AF5675</f>
        <v/>
      </c>
      <c r="AH5675" s="15">
        <f>IF(M5675&lt;&gt;1,"",IF(OR(R5675=-9,R5675=""),"",R5675))</f>
        <v/>
      </c>
      <c r="AI5675">
        <f>IF(M5675&lt;&gt;1,"",IF(OR(Q5675=999,Q5675=""),"",Q5675))</f>
        <v/>
      </c>
    </row>
    <row r="5676">
      <c r="A5676" t="inlineStr">
        <is>
          <t>TQRMNOP130732</t>
        </is>
      </c>
      <c r="B5676" t="n">
        <v>2025</v>
      </c>
      <c r="C5676" t="n">
        <v>1</v>
      </c>
      <c r="D5676" t="n">
        <v>43</v>
      </c>
      <c r="E5676" t="inlineStr">
        <is>
          <t>S</t>
        </is>
      </c>
      <c r="F5676" t="n">
        <v>20</v>
      </c>
      <c r="G5676" t="n">
        <v>1244</v>
      </c>
      <c r="H5676" t="n">
        <v>3</v>
      </c>
      <c r="I5676" t="n">
        <v>1</v>
      </c>
      <c r="J5676" t="n">
        <v>29</v>
      </c>
      <c r="K5676" t="n">
        <v>1</v>
      </c>
      <c r="L5676" t="n">
        <v>4</v>
      </c>
      <c r="M5676" t="n">
        <v>1</v>
      </c>
      <c r="N5676" t="n">
        <v>2</v>
      </c>
      <c r="O5676" t="n">
        <v>1</v>
      </c>
      <c r="P5676" t="n">
        <v>2</v>
      </c>
      <c r="Q5676" t="n">
        <v>21</v>
      </c>
      <c r="R5676" s="15" t="n">
        <v>310000</v>
      </c>
      <c r="S5676" s="15" t="n">
        <v>0</v>
      </c>
      <c r="T5676" s="15" t="n">
        <v>310000</v>
      </c>
      <c r="U5676" s="15" t="n">
        <v>248100</v>
      </c>
      <c r="V5676">
        <f>IFERROR(VLOOKUP(D5676,Tablas_Equivalencia!$A$3:$B$8,2,FALSE),"Sin dato")</f>
        <v/>
      </c>
      <c r="W5676">
        <f>IFERROR(VLOOKUP(L5676,Tablas_Equivalencia!$D$3:$E$9,2,FALSE),"Sin dato")</f>
        <v/>
      </c>
      <c r="X5676">
        <f>IF(I5676=1,"Varón","Mujer")</f>
        <v/>
      </c>
      <c r="Y5676">
        <f>IFERROR(VLOOKUP(M5676,Tablas_Equivalencia!$G$3:$H$6,2,FALSE),"Sin dato")</f>
        <v/>
      </c>
      <c r="Z5676">
        <f>IF(J5676&lt;=24,"18-24","25-29")</f>
        <v/>
      </c>
      <c r="AA5676">
        <f>IF(M5676&lt;&gt;1,"",IF(P5676=2,1,0))</f>
        <v/>
      </c>
      <c r="AB5676">
        <f>IF(M5676&lt;&gt;1,"",IF(O5676&gt;=2,1,0))</f>
        <v/>
      </c>
      <c r="AC5676">
        <f>IF(M5676&lt;&gt;1,"",IF(OR(Q5676=999,Q5676=""),"",IF(OR(Q5676&lt;35,Q5676&gt;48),1,0)))</f>
        <v/>
      </c>
      <c r="AD5676">
        <f>IF(COUNT(AA5676:AC5676)&lt;3,"",SUM(AA5676:AC5676))</f>
        <v/>
      </c>
      <c r="AE5676">
        <f>IF(L5676&gt;=4,2,IF(L5676&gt;=2,1,0))</f>
        <v/>
      </c>
      <c r="AF5676">
        <f>IF(L5676&gt;=5,1,0)</f>
        <v/>
      </c>
      <c r="AG5676">
        <f>AE5676+AF5676</f>
        <v/>
      </c>
      <c r="AH5676" s="15">
        <f>IF(M5676&lt;&gt;1,"",IF(OR(R5676=-9,R5676=""),"",R5676))</f>
        <v/>
      </c>
      <c r="AI5676">
        <f>IF(M5676&lt;&gt;1,"",IF(OR(Q5676=999,Q5676=""),"",Q5676))</f>
        <v/>
      </c>
    </row>
    <row r="5677">
      <c r="A5677" t="inlineStr">
        <is>
          <t>TQRMNOP130745</t>
        </is>
      </c>
      <c r="B5677" t="n">
        <v>2025</v>
      </c>
      <c r="C5677" t="n">
        <v>1</v>
      </c>
      <c r="D5677" t="n">
        <v>44</v>
      </c>
      <c r="E5677" t="inlineStr">
        <is>
          <t>N</t>
        </is>
      </c>
      <c r="F5677" t="n">
        <v>14</v>
      </c>
      <c r="G5677" t="n">
        <v>1653</v>
      </c>
      <c r="H5677" t="n">
        <v>1</v>
      </c>
      <c r="I5677" t="n">
        <v>1</v>
      </c>
      <c r="J5677" t="n">
        <v>23</v>
      </c>
      <c r="K5677" t="n">
        <v>2</v>
      </c>
      <c r="L5677" t="n">
        <v>2</v>
      </c>
      <c r="M5677" t="n">
        <v>1</v>
      </c>
      <c r="N5677" t="n">
        <v>3</v>
      </c>
      <c r="O5677" t="n">
        <v>2</v>
      </c>
      <c r="P5677" t="n">
        <v>2</v>
      </c>
      <c r="Q5677" t="n">
        <v>11</v>
      </c>
      <c r="R5677" s="15" t="n">
        <v>381000</v>
      </c>
      <c r="S5677" s="15" t="n">
        <v>0</v>
      </c>
      <c r="T5677" s="15" t="n">
        <v>381000</v>
      </c>
      <c r="U5677" s="15" t="n">
        <v>107500</v>
      </c>
      <c r="V5677">
        <f>IFERROR(VLOOKUP(D5677,Tablas_Equivalencia!$A$3:$B$8,2,FALSE),"Sin dato")</f>
        <v/>
      </c>
      <c r="W5677">
        <f>IFERROR(VLOOKUP(L5677,Tablas_Equivalencia!$D$3:$E$9,2,FALSE),"Sin dato")</f>
        <v/>
      </c>
      <c r="X5677">
        <f>IF(I5677=1,"Varón","Mujer")</f>
        <v/>
      </c>
      <c r="Y5677">
        <f>IFERROR(VLOOKUP(M5677,Tablas_Equivalencia!$G$3:$H$6,2,FALSE),"Sin dato")</f>
        <v/>
      </c>
      <c r="Z5677">
        <f>IF(J5677&lt;=24,"18-24","25-29")</f>
        <v/>
      </c>
      <c r="AA5677">
        <f>IF(M5677&lt;&gt;1,"",IF(P5677=2,1,0))</f>
        <v/>
      </c>
      <c r="AB5677">
        <f>IF(M5677&lt;&gt;1,"",IF(O5677&gt;=2,1,0))</f>
        <v/>
      </c>
      <c r="AC5677">
        <f>IF(M5677&lt;&gt;1,"",IF(OR(Q5677=999,Q5677=""),"",IF(OR(Q5677&lt;35,Q5677&gt;48),1,0)))</f>
        <v/>
      </c>
      <c r="AD5677">
        <f>IF(COUNT(AA5677:AC5677)&lt;3,"",SUM(AA5677:AC5677))</f>
        <v/>
      </c>
      <c r="AE5677">
        <f>IF(L5677&gt;=4,2,IF(L5677&gt;=2,1,0))</f>
        <v/>
      </c>
      <c r="AF5677">
        <f>IF(L5677&gt;=5,1,0)</f>
        <v/>
      </c>
      <c r="AG5677">
        <f>AE5677+AF5677</f>
        <v/>
      </c>
      <c r="AH5677" s="15">
        <f>IF(M5677&lt;&gt;1,"",IF(OR(R5677=-9,R5677=""),"",R5677))</f>
        <v/>
      </c>
      <c r="AI5677">
        <f>IF(M5677&lt;&gt;1,"",IF(OR(Q5677=999,Q5677=""),"",Q5677))</f>
        <v/>
      </c>
    </row>
    <row r="5678">
      <c r="A5678" t="inlineStr">
        <is>
          <t>TQRMNOP130747</t>
        </is>
      </c>
      <c r="B5678" t="n">
        <v>2025</v>
      </c>
      <c r="C5678" t="n">
        <v>1</v>
      </c>
      <c r="D5678" t="n">
        <v>1</v>
      </c>
      <c r="E5678" t="inlineStr">
        <is>
          <t>S</t>
        </is>
      </c>
      <c r="F5678" t="n">
        <v>32</v>
      </c>
      <c r="G5678" t="n">
        <v>349</v>
      </c>
      <c r="H5678" t="n">
        <v>1</v>
      </c>
      <c r="I5678" t="n">
        <v>1</v>
      </c>
      <c r="J5678" t="n">
        <v>19</v>
      </c>
      <c r="K5678" t="n">
        <v>2</v>
      </c>
      <c r="L5678" t="n">
        <v>5</v>
      </c>
      <c r="M5678" t="n">
        <v>3</v>
      </c>
      <c r="R5678" s="15" t="n">
        <v>0</v>
      </c>
      <c r="S5678" s="15" t="n">
        <v>84000</v>
      </c>
      <c r="T5678" s="15" t="n">
        <v>84000</v>
      </c>
      <c r="U5678" s="15" t="n">
        <v>50000</v>
      </c>
      <c r="V5678">
        <f>IFERROR(VLOOKUP(D5678,Tablas_Equivalencia!$A$3:$B$8,2,FALSE),"Sin dato")</f>
        <v/>
      </c>
      <c r="W5678">
        <f>IFERROR(VLOOKUP(L5678,Tablas_Equivalencia!$D$3:$E$9,2,FALSE),"Sin dato")</f>
        <v/>
      </c>
      <c r="X5678">
        <f>IF(I5678=1,"Varón","Mujer")</f>
        <v/>
      </c>
      <c r="Y5678">
        <f>IFERROR(VLOOKUP(M5678,Tablas_Equivalencia!$G$3:$H$6,2,FALSE),"Sin dato")</f>
        <v/>
      </c>
      <c r="Z5678">
        <f>IF(J5678&lt;=24,"18-24","25-29")</f>
        <v/>
      </c>
      <c r="AA5678">
        <f>IF(M5678&lt;&gt;1,"",IF(P5678=2,1,0))</f>
        <v/>
      </c>
      <c r="AB5678">
        <f>IF(M5678&lt;&gt;1,"",IF(O5678&gt;=2,1,0))</f>
        <v/>
      </c>
      <c r="AC5678">
        <f>IF(M5678&lt;&gt;1,"",IF(OR(Q5678=999,Q5678=""),"",IF(OR(Q5678&lt;35,Q5678&gt;48),1,0)))</f>
        <v/>
      </c>
      <c r="AD5678">
        <f>IF(COUNT(AA5678:AC5678)&lt;3,"",SUM(AA5678:AC5678))</f>
        <v/>
      </c>
      <c r="AE5678">
        <f>IF(L5678&gt;=4,2,IF(L5678&gt;=2,1,0))</f>
        <v/>
      </c>
      <c r="AF5678">
        <f>IF(L5678&gt;=5,1,0)</f>
        <v/>
      </c>
      <c r="AG5678">
        <f>AE5678+AF5678</f>
        <v/>
      </c>
      <c r="AH5678" s="15">
        <f>IF(M5678&lt;&gt;1,"",IF(OR(R5678=-9,R5678=""),"",R5678))</f>
        <v/>
      </c>
      <c r="AI5678">
        <f>IF(M5678&lt;&gt;1,"",IF(OR(Q5678=999,Q5678=""),"",Q5678))</f>
        <v/>
      </c>
    </row>
    <row r="5679">
      <c r="A5679" t="inlineStr">
        <is>
          <t>TQRMNOP130752</t>
        </is>
      </c>
      <c r="B5679" t="n">
        <v>2025</v>
      </c>
      <c r="C5679" t="n">
        <v>1</v>
      </c>
      <c r="D5679" t="n">
        <v>1</v>
      </c>
      <c r="E5679" t="inlineStr">
        <is>
          <t>S</t>
        </is>
      </c>
      <c r="F5679" t="n">
        <v>33</v>
      </c>
      <c r="G5679" t="n">
        <v>992</v>
      </c>
      <c r="H5679" t="n">
        <v>3</v>
      </c>
      <c r="I5679" t="n">
        <v>1</v>
      </c>
      <c r="J5679" t="n">
        <v>25</v>
      </c>
      <c r="K5679" t="n">
        <v>2</v>
      </c>
      <c r="L5679" t="n">
        <v>6</v>
      </c>
      <c r="M5679" t="n">
        <v>1</v>
      </c>
      <c r="N5679" t="n">
        <v>3</v>
      </c>
      <c r="O5679" t="n">
        <v>3</v>
      </c>
      <c r="P5679" t="n">
        <v>2</v>
      </c>
      <c r="Q5679" t="n">
        <v>33</v>
      </c>
      <c r="R5679" s="15" t="n">
        <v>657000</v>
      </c>
      <c r="S5679" s="15" t="n">
        <v>0</v>
      </c>
      <c r="T5679" s="15" t="n">
        <v>657000</v>
      </c>
      <c r="U5679" s="15" t="n">
        <v>326300</v>
      </c>
      <c r="V5679">
        <f>IFERROR(VLOOKUP(D5679,Tablas_Equivalencia!$A$3:$B$8,2,FALSE),"Sin dato")</f>
        <v/>
      </c>
      <c r="W5679">
        <f>IFERROR(VLOOKUP(L5679,Tablas_Equivalencia!$D$3:$E$9,2,FALSE),"Sin dato")</f>
        <v/>
      </c>
      <c r="X5679">
        <f>IF(I5679=1,"Varón","Mujer")</f>
        <v/>
      </c>
      <c r="Y5679">
        <f>IFERROR(VLOOKUP(M5679,Tablas_Equivalencia!$G$3:$H$6,2,FALSE),"Sin dato")</f>
        <v/>
      </c>
      <c r="Z5679">
        <f>IF(J5679&lt;=24,"18-24","25-29")</f>
        <v/>
      </c>
      <c r="AA5679">
        <f>IF(M5679&lt;&gt;1,"",IF(P5679=2,1,0))</f>
        <v/>
      </c>
      <c r="AB5679">
        <f>IF(M5679&lt;&gt;1,"",IF(O5679&gt;=2,1,0))</f>
        <v/>
      </c>
      <c r="AC5679">
        <f>IF(M5679&lt;&gt;1,"",IF(OR(Q5679=999,Q5679=""),"",IF(OR(Q5679&lt;35,Q5679&gt;48),1,0)))</f>
        <v/>
      </c>
      <c r="AD5679">
        <f>IF(COUNT(AA5679:AC5679)&lt;3,"",SUM(AA5679:AC5679))</f>
        <v/>
      </c>
      <c r="AE5679">
        <f>IF(L5679&gt;=4,2,IF(L5679&gt;=2,1,0))</f>
        <v/>
      </c>
      <c r="AF5679">
        <f>IF(L5679&gt;=5,1,0)</f>
        <v/>
      </c>
      <c r="AG5679">
        <f>AE5679+AF5679</f>
        <v/>
      </c>
      <c r="AH5679" s="15">
        <f>IF(M5679&lt;&gt;1,"",IF(OR(R5679=-9,R5679=""),"",R5679))</f>
        <v/>
      </c>
      <c r="AI5679">
        <f>IF(M5679&lt;&gt;1,"",IF(OR(Q5679=999,Q5679=""),"",Q5679))</f>
        <v/>
      </c>
    </row>
    <row r="5680">
      <c r="A5680" t="inlineStr">
        <is>
          <t>TQRMNOP130767</t>
        </is>
      </c>
      <c r="B5680" t="n">
        <v>2025</v>
      </c>
      <c r="C5680" t="n">
        <v>1</v>
      </c>
      <c r="D5680" t="n">
        <v>42</v>
      </c>
      <c r="E5680" t="inlineStr">
        <is>
          <t>N</t>
        </is>
      </c>
      <c r="F5680" t="n">
        <v>25</v>
      </c>
      <c r="G5680" t="n">
        <v>855</v>
      </c>
      <c r="H5680" t="n">
        <v>1</v>
      </c>
      <c r="I5680" t="n">
        <v>2</v>
      </c>
      <c r="J5680" t="n">
        <v>20</v>
      </c>
      <c r="K5680" t="n">
        <v>2</v>
      </c>
      <c r="L5680" t="n">
        <v>3</v>
      </c>
      <c r="M5680" t="n">
        <v>1</v>
      </c>
      <c r="N5680" t="n">
        <v>3</v>
      </c>
      <c r="O5680" t="n">
        <v>1</v>
      </c>
      <c r="P5680" t="n">
        <v>2</v>
      </c>
      <c r="Q5680" t="n">
        <v>28</v>
      </c>
      <c r="R5680" s="15" t="n">
        <v>316000</v>
      </c>
      <c r="S5680" s="15" t="n">
        <v>320000</v>
      </c>
      <c r="T5680" s="15" t="n">
        <v>636000</v>
      </c>
      <c r="U5680" s="15" t="n">
        <v>159700</v>
      </c>
      <c r="V5680">
        <f>IFERROR(VLOOKUP(D5680,Tablas_Equivalencia!$A$3:$B$8,2,FALSE),"Sin dato")</f>
        <v/>
      </c>
      <c r="W5680">
        <f>IFERROR(VLOOKUP(L5680,Tablas_Equivalencia!$D$3:$E$9,2,FALSE),"Sin dato")</f>
        <v/>
      </c>
      <c r="X5680">
        <f>IF(I5680=1,"Varón","Mujer")</f>
        <v/>
      </c>
      <c r="Y5680">
        <f>IFERROR(VLOOKUP(M5680,Tablas_Equivalencia!$G$3:$H$6,2,FALSE),"Sin dato")</f>
        <v/>
      </c>
      <c r="Z5680">
        <f>IF(J5680&lt;=24,"18-24","25-29")</f>
        <v/>
      </c>
      <c r="AA5680">
        <f>IF(M5680&lt;&gt;1,"",IF(P5680=2,1,0))</f>
        <v/>
      </c>
      <c r="AB5680">
        <f>IF(M5680&lt;&gt;1,"",IF(O5680&gt;=2,1,0))</f>
        <v/>
      </c>
      <c r="AC5680">
        <f>IF(M5680&lt;&gt;1,"",IF(OR(Q5680=999,Q5680=""),"",IF(OR(Q5680&lt;35,Q5680&gt;48),1,0)))</f>
        <v/>
      </c>
      <c r="AD5680">
        <f>IF(COUNT(AA5680:AC5680)&lt;3,"",SUM(AA5680:AC5680))</f>
        <v/>
      </c>
      <c r="AE5680">
        <f>IF(L5680&gt;=4,2,IF(L5680&gt;=2,1,0))</f>
        <v/>
      </c>
      <c r="AF5680">
        <f>IF(L5680&gt;=5,1,0)</f>
        <v/>
      </c>
      <c r="AG5680">
        <f>AE5680+AF5680</f>
        <v/>
      </c>
      <c r="AH5680" s="15">
        <f>IF(M5680&lt;&gt;1,"",IF(OR(R5680=-9,R5680=""),"",R5680))</f>
        <v/>
      </c>
      <c r="AI5680">
        <f>IF(M5680&lt;&gt;1,"",IF(OR(Q5680=999,Q5680=""),"",Q5680))</f>
        <v/>
      </c>
    </row>
    <row r="5681">
      <c r="A5681" t="inlineStr">
        <is>
          <t>TQRMNOP130769</t>
        </is>
      </c>
      <c r="B5681" t="n">
        <v>2025</v>
      </c>
      <c r="C5681" t="n">
        <v>1</v>
      </c>
      <c r="D5681" t="n">
        <v>41</v>
      </c>
      <c r="E5681" t="inlineStr">
        <is>
          <t>S</t>
        </is>
      </c>
      <c r="F5681" t="n">
        <v>8</v>
      </c>
      <c r="G5681" t="n">
        <v>647</v>
      </c>
      <c r="H5681" t="n">
        <v>1</v>
      </c>
      <c r="I5681" t="n">
        <v>2</v>
      </c>
      <c r="J5681" t="n">
        <v>26</v>
      </c>
      <c r="K5681" t="n">
        <v>2</v>
      </c>
      <c r="L5681" t="n">
        <v>4</v>
      </c>
      <c r="M5681" t="n">
        <v>2</v>
      </c>
      <c r="R5681" s="15" t="n">
        <v>0</v>
      </c>
      <c r="S5681" s="15" t="n">
        <v>43000</v>
      </c>
      <c r="T5681" s="15" t="n">
        <v>43000</v>
      </c>
      <c r="U5681" s="15" t="n">
        <v>87300</v>
      </c>
      <c r="V5681">
        <f>IFERROR(VLOOKUP(D5681,Tablas_Equivalencia!$A$3:$B$8,2,FALSE),"Sin dato")</f>
        <v/>
      </c>
      <c r="W5681">
        <f>IFERROR(VLOOKUP(L5681,Tablas_Equivalencia!$D$3:$E$9,2,FALSE),"Sin dato")</f>
        <v/>
      </c>
      <c r="X5681">
        <f>IF(I5681=1,"Varón","Mujer")</f>
        <v/>
      </c>
      <c r="Y5681">
        <f>IFERROR(VLOOKUP(M5681,Tablas_Equivalencia!$G$3:$H$6,2,FALSE),"Sin dato")</f>
        <v/>
      </c>
      <c r="Z5681">
        <f>IF(J5681&lt;=24,"18-24","25-29")</f>
        <v/>
      </c>
      <c r="AA5681">
        <f>IF(M5681&lt;&gt;1,"",IF(P5681=2,1,0))</f>
        <v/>
      </c>
      <c r="AB5681">
        <f>IF(M5681&lt;&gt;1,"",IF(O5681&gt;=2,1,0))</f>
        <v/>
      </c>
      <c r="AC5681">
        <f>IF(M5681&lt;&gt;1,"",IF(OR(Q5681=999,Q5681=""),"",IF(OR(Q5681&lt;35,Q5681&gt;48),1,0)))</f>
        <v/>
      </c>
      <c r="AD5681">
        <f>IF(COUNT(AA5681:AC5681)&lt;3,"",SUM(AA5681:AC5681))</f>
        <v/>
      </c>
      <c r="AE5681">
        <f>IF(L5681&gt;=4,2,IF(L5681&gt;=2,1,0))</f>
        <v/>
      </c>
      <c r="AF5681">
        <f>IF(L5681&gt;=5,1,0)</f>
        <v/>
      </c>
      <c r="AG5681">
        <f>AE5681+AF5681</f>
        <v/>
      </c>
      <c r="AH5681" s="15">
        <f>IF(M5681&lt;&gt;1,"",IF(OR(R5681=-9,R5681=""),"",R5681))</f>
        <v/>
      </c>
      <c r="AI5681">
        <f>IF(M5681&lt;&gt;1,"",IF(OR(Q5681=999,Q5681=""),"",Q5681))</f>
        <v/>
      </c>
    </row>
    <row r="5682">
      <c r="A5682" t="inlineStr">
        <is>
          <t>TQRMNOP130772</t>
        </is>
      </c>
      <c r="B5682" t="n">
        <v>2025</v>
      </c>
      <c r="C5682" t="n">
        <v>1</v>
      </c>
      <c r="D5682" t="n">
        <v>40</v>
      </c>
      <c r="E5682" t="inlineStr">
        <is>
          <t>S</t>
        </is>
      </c>
      <c r="F5682" t="n">
        <v>7</v>
      </c>
      <c r="G5682" t="n">
        <v>812</v>
      </c>
      <c r="H5682" t="n">
        <v>1</v>
      </c>
      <c r="I5682" t="n">
        <v>1</v>
      </c>
      <c r="J5682" t="n">
        <v>25</v>
      </c>
      <c r="K5682" t="n">
        <v>2</v>
      </c>
      <c r="L5682" t="n">
        <v>4</v>
      </c>
      <c r="M5682" t="n">
        <v>1</v>
      </c>
      <c r="N5682" t="n">
        <v>3</v>
      </c>
      <c r="O5682" t="n">
        <v>1</v>
      </c>
      <c r="P5682" t="n">
        <v>1</v>
      </c>
      <c r="Q5682" t="n">
        <v>66</v>
      </c>
      <c r="R5682" s="15" t="n">
        <v>-9</v>
      </c>
      <c r="S5682" s="15" t="n">
        <v>0</v>
      </c>
      <c r="T5682" s="15" t="n">
        <v>0</v>
      </c>
      <c r="U5682" s="15" t="n">
        <v>124000</v>
      </c>
      <c r="V5682">
        <f>IFERROR(VLOOKUP(D5682,Tablas_Equivalencia!$A$3:$B$8,2,FALSE),"Sin dato")</f>
        <v/>
      </c>
      <c r="W5682">
        <f>IFERROR(VLOOKUP(L5682,Tablas_Equivalencia!$D$3:$E$9,2,FALSE),"Sin dato")</f>
        <v/>
      </c>
      <c r="X5682">
        <f>IF(I5682=1,"Varón","Mujer")</f>
        <v/>
      </c>
      <c r="Y5682">
        <f>IFERROR(VLOOKUP(M5682,Tablas_Equivalencia!$G$3:$H$6,2,FALSE),"Sin dato")</f>
        <v/>
      </c>
      <c r="Z5682">
        <f>IF(J5682&lt;=24,"18-24","25-29")</f>
        <v/>
      </c>
      <c r="AA5682">
        <f>IF(M5682&lt;&gt;1,"",IF(P5682=2,1,0))</f>
        <v/>
      </c>
      <c r="AB5682">
        <f>IF(M5682&lt;&gt;1,"",IF(O5682&gt;=2,1,0))</f>
        <v/>
      </c>
      <c r="AC5682">
        <f>IF(M5682&lt;&gt;1,"",IF(OR(Q5682=999,Q5682=""),"",IF(OR(Q5682&lt;35,Q5682&gt;48),1,0)))</f>
        <v/>
      </c>
      <c r="AD5682">
        <f>IF(COUNT(AA5682:AC5682)&lt;3,"",SUM(AA5682:AC5682))</f>
        <v/>
      </c>
      <c r="AE5682">
        <f>IF(L5682&gt;=4,2,IF(L5682&gt;=2,1,0))</f>
        <v/>
      </c>
      <c r="AF5682">
        <f>IF(L5682&gt;=5,1,0)</f>
        <v/>
      </c>
      <c r="AG5682">
        <f>AE5682+AF5682</f>
        <v/>
      </c>
      <c r="AH5682" s="15">
        <f>IF(M5682&lt;&gt;1,"",IF(OR(R5682=-9,R5682=""),"",R5682))</f>
        <v/>
      </c>
      <c r="AI5682">
        <f>IF(M5682&lt;&gt;1,"",IF(OR(Q5682=999,Q5682=""),"",Q5682))</f>
        <v/>
      </c>
    </row>
    <row r="5683">
      <c r="A5683" t="inlineStr">
        <is>
          <t>TQRMNOP130773</t>
        </is>
      </c>
      <c r="B5683" t="n">
        <v>2025</v>
      </c>
      <c r="C5683" t="n">
        <v>1</v>
      </c>
      <c r="D5683" t="n">
        <v>1</v>
      </c>
      <c r="E5683" t="inlineStr">
        <is>
          <t>S</t>
        </is>
      </c>
      <c r="F5683" t="n">
        <v>32</v>
      </c>
      <c r="G5683" t="n">
        <v>1256</v>
      </c>
      <c r="H5683" t="n">
        <v>1</v>
      </c>
      <c r="I5683" t="n">
        <v>1</v>
      </c>
      <c r="J5683" t="n">
        <v>27</v>
      </c>
      <c r="K5683" t="n">
        <v>2</v>
      </c>
      <c r="L5683" t="n">
        <v>5</v>
      </c>
      <c r="M5683" t="n">
        <v>1</v>
      </c>
      <c r="N5683" t="n">
        <v>3</v>
      </c>
      <c r="O5683" t="n">
        <v>1</v>
      </c>
      <c r="P5683" t="n">
        <v>1</v>
      </c>
      <c r="Q5683" t="n">
        <v>23</v>
      </c>
      <c r="R5683" s="15" t="n">
        <v>676000</v>
      </c>
      <c r="S5683" s="15" t="n">
        <v>202000</v>
      </c>
      <c r="T5683" s="15" t="n">
        <v>878000</v>
      </c>
      <c r="U5683" s="15" t="n">
        <v>74800</v>
      </c>
      <c r="V5683">
        <f>IFERROR(VLOOKUP(D5683,Tablas_Equivalencia!$A$3:$B$8,2,FALSE),"Sin dato")</f>
        <v/>
      </c>
      <c r="W5683">
        <f>IFERROR(VLOOKUP(L5683,Tablas_Equivalencia!$D$3:$E$9,2,FALSE),"Sin dato")</f>
        <v/>
      </c>
      <c r="X5683">
        <f>IF(I5683=1,"Varón","Mujer")</f>
        <v/>
      </c>
      <c r="Y5683">
        <f>IFERROR(VLOOKUP(M5683,Tablas_Equivalencia!$G$3:$H$6,2,FALSE),"Sin dato")</f>
        <v/>
      </c>
      <c r="Z5683">
        <f>IF(J5683&lt;=24,"18-24","25-29")</f>
        <v/>
      </c>
      <c r="AA5683">
        <f>IF(M5683&lt;&gt;1,"",IF(P5683=2,1,0))</f>
        <v/>
      </c>
      <c r="AB5683">
        <f>IF(M5683&lt;&gt;1,"",IF(O5683&gt;=2,1,0))</f>
        <v/>
      </c>
      <c r="AC5683">
        <f>IF(M5683&lt;&gt;1,"",IF(OR(Q5683=999,Q5683=""),"",IF(OR(Q5683&lt;35,Q5683&gt;48),1,0)))</f>
        <v/>
      </c>
      <c r="AD5683">
        <f>IF(COUNT(AA5683:AC5683)&lt;3,"",SUM(AA5683:AC5683))</f>
        <v/>
      </c>
      <c r="AE5683">
        <f>IF(L5683&gt;=4,2,IF(L5683&gt;=2,1,0))</f>
        <v/>
      </c>
      <c r="AF5683">
        <f>IF(L5683&gt;=5,1,0)</f>
        <v/>
      </c>
      <c r="AG5683">
        <f>AE5683+AF5683</f>
        <v/>
      </c>
      <c r="AH5683" s="15">
        <f>IF(M5683&lt;&gt;1,"",IF(OR(R5683=-9,R5683=""),"",R5683))</f>
        <v/>
      </c>
      <c r="AI5683">
        <f>IF(M5683&lt;&gt;1,"",IF(OR(Q5683=999,Q5683=""),"",Q5683))</f>
        <v/>
      </c>
    </row>
    <row r="5684">
      <c r="A5684" t="inlineStr">
        <is>
          <t>TQRMNOP130774</t>
        </is>
      </c>
      <c r="B5684" t="n">
        <v>2025</v>
      </c>
      <c r="C5684" t="n">
        <v>1</v>
      </c>
      <c r="D5684" t="n">
        <v>44</v>
      </c>
      <c r="E5684" t="inlineStr">
        <is>
          <t>N</t>
        </is>
      </c>
      <c r="F5684" t="n">
        <v>5</v>
      </c>
      <c r="G5684" t="n">
        <v>998</v>
      </c>
      <c r="H5684" t="n">
        <v>1</v>
      </c>
      <c r="I5684" t="n">
        <v>1</v>
      </c>
      <c r="J5684" t="n">
        <v>23</v>
      </c>
      <c r="K5684" t="n">
        <v>2</v>
      </c>
      <c r="L5684" t="n">
        <v>3</v>
      </c>
      <c r="M5684" t="n">
        <v>1</v>
      </c>
      <c r="N5684" t="n">
        <v>3</v>
      </c>
      <c r="O5684" t="n">
        <v>1</v>
      </c>
      <c r="P5684" t="n">
        <v>1</v>
      </c>
      <c r="Q5684" t="n">
        <v>29</v>
      </c>
      <c r="R5684" s="15" t="n">
        <v>-9</v>
      </c>
      <c r="S5684" s="15" t="n">
        <v>0</v>
      </c>
      <c r="T5684" s="15" t="n">
        <v>0</v>
      </c>
      <c r="U5684" s="15" t="n">
        <v>167100</v>
      </c>
      <c r="V5684">
        <f>IFERROR(VLOOKUP(D5684,Tablas_Equivalencia!$A$3:$B$8,2,FALSE),"Sin dato")</f>
        <v/>
      </c>
      <c r="W5684">
        <f>IFERROR(VLOOKUP(L5684,Tablas_Equivalencia!$D$3:$E$9,2,FALSE),"Sin dato")</f>
        <v/>
      </c>
      <c r="X5684">
        <f>IF(I5684=1,"Varón","Mujer")</f>
        <v/>
      </c>
      <c r="Y5684">
        <f>IFERROR(VLOOKUP(M5684,Tablas_Equivalencia!$G$3:$H$6,2,FALSE),"Sin dato")</f>
        <v/>
      </c>
      <c r="Z5684">
        <f>IF(J5684&lt;=24,"18-24","25-29")</f>
        <v/>
      </c>
      <c r="AA5684">
        <f>IF(M5684&lt;&gt;1,"",IF(P5684=2,1,0))</f>
        <v/>
      </c>
      <c r="AB5684">
        <f>IF(M5684&lt;&gt;1,"",IF(O5684&gt;=2,1,0))</f>
        <v/>
      </c>
      <c r="AC5684">
        <f>IF(M5684&lt;&gt;1,"",IF(OR(Q5684=999,Q5684=""),"",IF(OR(Q5684&lt;35,Q5684&gt;48),1,0)))</f>
        <v/>
      </c>
      <c r="AD5684">
        <f>IF(COUNT(AA5684:AC5684)&lt;3,"",SUM(AA5684:AC5684))</f>
        <v/>
      </c>
      <c r="AE5684">
        <f>IF(L5684&gt;=4,2,IF(L5684&gt;=2,1,0))</f>
        <v/>
      </c>
      <c r="AF5684">
        <f>IF(L5684&gt;=5,1,0)</f>
        <v/>
      </c>
      <c r="AG5684">
        <f>AE5684+AF5684</f>
        <v/>
      </c>
      <c r="AH5684" s="15">
        <f>IF(M5684&lt;&gt;1,"",IF(OR(R5684=-9,R5684=""),"",R5684))</f>
        <v/>
      </c>
      <c r="AI5684">
        <f>IF(M5684&lt;&gt;1,"",IF(OR(Q5684=999,Q5684=""),"",Q5684))</f>
        <v/>
      </c>
    </row>
    <row r="5685">
      <c r="A5685" t="inlineStr">
        <is>
          <t>TQRMNOP130784</t>
        </is>
      </c>
      <c r="B5685" t="n">
        <v>2025</v>
      </c>
      <c r="C5685" t="n">
        <v>1</v>
      </c>
      <c r="D5685" t="n">
        <v>40</v>
      </c>
      <c r="E5685" t="inlineStr">
        <is>
          <t>N</t>
        </is>
      </c>
      <c r="F5685" t="n">
        <v>23</v>
      </c>
      <c r="G5685" t="n">
        <v>1367</v>
      </c>
      <c r="H5685" t="n">
        <v>3</v>
      </c>
      <c r="I5685" t="n">
        <v>1</v>
      </c>
      <c r="J5685" t="n">
        <v>26</v>
      </c>
      <c r="K5685" t="n">
        <v>2</v>
      </c>
      <c r="L5685" t="n">
        <v>6</v>
      </c>
      <c r="M5685" t="n">
        <v>1</v>
      </c>
      <c r="N5685" t="n">
        <v>3</v>
      </c>
      <c r="O5685" t="n">
        <v>1</v>
      </c>
      <c r="P5685" t="n">
        <v>1</v>
      </c>
      <c r="Q5685" t="n">
        <v>34</v>
      </c>
      <c r="R5685" s="15" t="n">
        <v>616000</v>
      </c>
      <c r="S5685" s="15" t="n">
        <v>0</v>
      </c>
      <c r="T5685" s="15" t="n">
        <v>616000</v>
      </c>
      <c r="U5685" s="15" t="n">
        <v>121800</v>
      </c>
      <c r="V5685">
        <f>IFERROR(VLOOKUP(D5685,Tablas_Equivalencia!$A$3:$B$8,2,FALSE),"Sin dato")</f>
        <v/>
      </c>
      <c r="W5685">
        <f>IFERROR(VLOOKUP(L5685,Tablas_Equivalencia!$D$3:$E$9,2,FALSE),"Sin dato")</f>
        <v/>
      </c>
      <c r="X5685">
        <f>IF(I5685=1,"Varón","Mujer")</f>
        <v/>
      </c>
      <c r="Y5685">
        <f>IFERROR(VLOOKUP(M5685,Tablas_Equivalencia!$G$3:$H$6,2,FALSE),"Sin dato")</f>
        <v/>
      </c>
      <c r="Z5685">
        <f>IF(J5685&lt;=24,"18-24","25-29")</f>
        <v/>
      </c>
      <c r="AA5685">
        <f>IF(M5685&lt;&gt;1,"",IF(P5685=2,1,0))</f>
        <v/>
      </c>
      <c r="AB5685">
        <f>IF(M5685&lt;&gt;1,"",IF(O5685&gt;=2,1,0))</f>
        <v/>
      </c>
      <c r="AC5685">
        <f>IF(M5685&lt;&gt;1,"",IF(OR(Q5685=999,Q5685=""),"",IF(OR(Q5685&lt;35,Q5685&gt;48),1,0)))</f>
        <v/>
      </c>
      <c r="AD5685">
        <f>IF(COUNT(AA5685:AC5685)&lt;3,"",SUM(AA5685:AC5685))</f>
        <v/>
      </c>
      <c r="AE5685">
        <f>IF(L5685&gt;=4,2,IF(L5685&gt;=2,1,0))</f>
        <v/>
      </c>
      <c r="AF5685">
        <f>IF(L5685&gt;=5,1,0)</f>
        <v/>
      </c>
      <c r="AG5685">
        <f>AE5685+AF5685</f>
        <v/>
      </c>
      <c r="AH5685" s="15">
        <f>IF(M5685&lt;&gt;1,"",IF(OR(R5685=-9,R5685=""),"",R5685))</f>
        <v/>
      </c>
      <c r="AI5685">
        <f>IF(M5685&lt;&gt;1,"",IF(OR(Q5685=999,Q5685=""),"",Q5685))</f>
        <v/>
      </c>
    </row>
    <row r="5686">
      <c r="A5686" t="inlineStr">
        <is>
          <t>TQRMNOP130786</t>
        </is>
      </c>
      <c r="B5686" t="n">
        <v>2025</v>
      </c>
      <c r="C5686" t="n">
        <v>1</v>
      </c>
      <c r="D5686" t="n">
        <v>1</v>
      </c>
      <c r="E5686" t="inlineStr">
        <is>
          <t>S</t>
        </is>
      </c>
      <c r="F5686" t="n">
        <v>32</v>
      </c>
      <c r="G5686" t="n">
        <v>1424</v>
      </c>
      <c r="H5686" t="n">
        <v>2</v>
      </c>
      <c r="I5686" t="n">
        <v>1</v>
      </c>
      <c r="J5686" t="n">
        <v>22</v>
      </c>
      <c r="K5686" t="n">
        <v>1</v>
      </c>
      <c r="L5686" t="n">
        <v>6</v>
      </c>
      <c r="M5686" t="n">
        <v>3</v>
      </c>
      <c r="R5686" s="15" t="n">
        <v>0</v>
      </c>
      <c r="S5686" s="15" t="n">
        <v>147000</v>
      </c>
      <c r="T5686" s="15" t="n">
        <v>147000</v>
      </c>
      <c r="U5686" s="15" t="n">
        <v>192500</v>
      </c>
      <c r="V5686">
        <f>IFERROR(VLOOKUP(D5686,Tablas_Equivalencia!$A$3:$B$8,2,FALSE),"Sin dato")</f>
        <v/>
      </c>
      <c r="W5686">
        <f>IFERROR(VLOOKUP(L5686,Tablas_Equivalencia!$D$3:$E$9,2,FALSE),"Sin dato")</f>
        <v/>
      </c>
      <c r="X5686">
        <f>IF(I5686=1,"Varón","Mujer")</f>
        <v/>
      </c>
      <c r="Y5686">
        <f>IFERROR(VLOOKUP(M5686,Tablas_Equivalencia!$G$3:$H$6,2,FALSE),"Sin dato")</f>
        <v/>
      </c>
      <c r="Z5686">
        <f>IF(J5686&lt;=24,"18-24","25-29")</f>
        <v/>
      </c>
      <c r="AA5686">
        <f>IF(M5686&lt;&gt;1,"",IF(P5686=2,1,0))</f>
        <v/>
      </c>
      <c r="AB5686">
        <f>IF(M5686&lt;&gt;1,"",IF(O5686&gt;=2,1,0))</f>
        <v/>
      </c>
      <c r="AC5686">
        <f>IF(M5686&lt;&gt;1,"",IF(OR(Q5686=999,Q5686=""),"",IF(OR(Q5686&lt;35,Q5686&gt;48),1,0)))</f>
        <v/>
      </c>
      <c r="AD5686">
        <f>IF(COUNT(AA5686:AC5686)&lt;3,"",SUM(AA5686:AC5686))</f>
        <v/>
      </c>
      <c r="AE5686">
        <f>IF(L5686&gt;=4,2,IF(L5686&gt;=2,1,0))</f>
        <v/>
      </c>
      <c r="AF5686">
        <f>IF(L5686&gt;=5,1,0)</f>
        <v/>
      </c>
      <c r="AG5686">
        <f>AE5686+AF5686</f>
        <v/>
      </c>
      <c r="AH5686" s="15">
        <f>IF(M5686&lt;&gt;1,"",IF(OR(R5686=-9,R5686=""),"",R5686))</f>
        <v/>
      </c>
      <c r="AI5686">
        <f>IF(M5686&lt;&gt;1,"",IF(OR(Q5686=999,Q5686=""),"",Q5686))</f>
        <v/>
      </c>
    </row>
    <row r="5687">
      <c r="A5687" t="inlineStr">
        <is>
          <t>TQRMNOP130788</t>
        </is>
      </c>
      <c r="B5687" t="n">
        <v>2025</v>
      </c>
      <c r="C5687" t="n">
        <v>1</v>
      </c>
      <c r="D5687" t="n">
        <v>40</v>
      </c>
      <c r="E5687" t="inlineStr">
        <is>
          <t>S</t>
        </is>
      </c>
      <c r="F5687" t="n">
        <v>7</v>
      </c>
      <c r="G5687" t="n">
        <v>1580</v>
      </c>
      <c r="H5687" t="n">
        <v>3</v>
      </c>
      <c r="I5687" t="n">
        <v>1</v>
      </c>
      <c r="J5687" t="n">
        <v>24</v>
      </c>
      <c r="K5687" t="n">
        <v>2</v>
      </c>
      <c r="L5687" t="n">
        <v>2</v>
      </c>
      <c r="M5687" t="n">
        <v>1</v>
      </c>
      <c r="N5687" t="n">
        <v>3</v>
      </c>
      <c r="O5687" t="n">
        <v>3</v>
      </c>
      <c r="P5687" t="n">
        <v>2</v>
      </c>
      <c r="Q5687" t="n">
        <v>25</v>
      </c>
      <c r="R5687" s="15" t="n">
        <v>512000</v>
      </c>
      <c r="S5687" s="15" t="n">
        <v>0</v>
      </c>
      <c r="T5687" s="15" t="n">
        <v>512000</v>
      </c>
      <c r="U5687" s="15" t="n">
        <v>157000</v>
      </c>
      <c r="V5687">
        <f>IFERROR(VLOOKUP(D5687,Tablas_Equivalencia!$A$3:$B$8,2,FALSE),"Sin dato")</f>
        <v/>
      </c>
      <c r="W5687">
        <f>IFERROR(VLOOKUP(L5687,Tablas_Equivalencia!$D$3:$E$9,2,FALSE),"Sin dato")</f>
        <v/>
      </c>
      <c r="X5687">
        <f>IF(I5687=1,"Varón","Mujer")</f>
        <v/>
      </c>
      <c r="Y5687">
        <f>IFERROR(VLOOKUP(M5687,Tablas_Equivalencia!$G$3:$H$6,2,FALSE),"Sin dato")</f>
        <v/>
      </c>
      <c r="Z5687">
        <f>IF(J5687&lt;=24,"18-24","25-29")</f>
        <v/>
      </c>
      <c r="AA5687">
        <f>IF(M5687&lt;&gt;1,"",IF(P5687=2,1,0))</f>
        <v/>
      </c>
      <c r="AB5687">
        <f>IF(M5687&lt;&gt;1,"",IF(O5687&gt;=2,1,0))</f>
        <v/>
      </c>
      <c r="AC5687">
        <f>IF(M5687&lt;&gt;1,"",IF(OR(Q5687=999,Q5687=""),"",IF(OR(Q5687&lt;35,Q5687&gt;48),1,0)))</f>
        <v/>
      </c>
      <c r="AD5687">
        <f>IF(COUNT(AA5687:AC5687)&lt;3,"",SUM(AA5687:AC5687))</f>
        <v/>
      </c>
      <c r="AE5687">
        <f>IF(L5687&gt;=4,2,IF(L5687&gt;=2,1,0))</f>
        <v/>
      </c>
      <c r="AF5687">
        <f>IF(L5687&gt;=5,1,0)</f>
        <v/>
      </c>
      <c r="AG5687">
        <f>AE5687+AF5687</f>
        <v/>
      </c>
      <c r="AH5687" s="15">
        <f>IF(M5687&lt;&gt;1,"",IF(OR(R5687=-9,R5687=""),"",R5687))</f>
        <v/>
      </c>
      <c r="AI5687">
        <f>IF(M5687&lt;&gt;1,"",IF(OR(Q5687=999,Q5687=""),"",Q5687))</f>
        <v/>
      </c>
    </row>
    <row r="5688">
      <c r="A5688" t="inlineStr">
        <is>
          <t>TQRMNOP130790</t>
        </is>
      </c>
      <c r="B5688" t="n">
        <v>2025</v>
      </c>
      <c r="C5688" t="n">
        <v>1</v>
      </c>
      <c r="D5688" t="n">
        <v>1</v>
      </c>
      <c r="E5688" t="inlineStr">
        <is>
          <t>S</t>
        </is>
      </c>
      <c r="F5688" t="n">
        <v>33</v>
      </c>
      <c r="G5688" t="n">
        <v>1220</v>
      </c>
      <c r="H5688" t="n">
        <v>3</v>
      </c>
      <c r="I5688" t="n">
        <v>1</v>
      </c>
      <c r="J5688" t="n">
        <v>28</v>
      </c>
      <c r="K5688" t="n">
        <v>2</v>
      </c>
      <c r="L5688" t="n">
        <v>4</v>
      </c>
      <c r="M5688" t="n">
        <v>1</v>
      </c>
      <c r="N5688" t="n">
        <v>3</v>
      </c>
      <c r="O5688" t="n">
        <v>2</v>
      </c>
      <c r="P5688" t="n">
        <v>1</v>
      </c>
      <c r="Q5688" t="n">
        <v>44</v>
      </c>
      <c r="R5688" s="15" t="n">
        <v>2081000</v>
      </c>
      <c r="S5688" s="15" t="n">
        <v>0</v>
      </c>
      <c r="T5688" s="15" t="n">
        <v>2081000</v>
      </c>
      <c r="U5688" s="15" t="n">
        <v>311900</v>
      </c>
      <c r="V5688">
        <f>IFERROR(VLOOKUP(D5688,Tablas_Equivalencia!$A$3:$B$8,2,FALSE),"Sin dato")</f>
        <v/>
      </c>
      <c r="W5688">
        <f>IFERROR(VLOOKUP(L5688,Tablas_Equivalencia!$D$3:$E$9,2,FALSE),"Sin dato")</f>
        <v/>
      </c>
      <c r="X5688">
        <f>IF(I5688=1,"Varón","Mujer")</f>
        <v/>
      </c>
      <c r="Y5688">
        <f>IFERROR(VLOOKUP(M5688,Tablas_Equivalencia!$G$3:$H$6,2,FALSE),"Sin dato")</f>
        <v/>
      </c>
      <c r="Z5688">
        <f>IF(J5688&lt;=24,"18-24","25-29")</f>
        <v/>
      </c>
      <c r="AA5688">
        <f>IF(M5688&lt;&gt;1,"",IF(P5688=2,1,0))</f>
        <v/>
      </c>
      <c r="AB5688">
        <f>IF(M5688&lt;&gt;1,"",IF(O5688&gt;=2,1,0))</f>
        <v/>
      </c>
      <c r="AC5688">
        <f>IF(M5688&lt;&gt;1,"",IF(OR(Q5688=999,Q5688=""),"",IF(OR(Q5688&lt;35,Q5688&gt;48),1,0)))</f>
        <v/>
      </c>
      <c r="AD5688">
        <f>IF(COUNT(AA5688:AC5688)&lt;3,"",SUM(AA5688:AC5688))</f>
        <v/>
      </c>
      <c r="AE5688">
        <f>IF(L5688&gt;=4,2,IF(L5688&gt;=2,1,0))</f>
        <v/>
      </c>
      <c r="AF5688">
        <f>IF(L5688&gt;=5,1,0)</f>
        <v/>
      </c>
      <c r="AG5688">
        <f>AE5688+AF5688</f>
        <v/>
      </c>
      <c r="AH5688" s="15">
        <f>IF(M5688&lt;&gt;1,"",IF(OR(R5688=-9,R5688=""),"",R5688))</f>
        <v/>
      </c>
      <c r="AI5688">
        <f>IF(M5688&lt;&gt;1,"",IF(OR(Q5688=999,Q5688=""),"",Q5688))</f>
        <v/>
      </c>
    </row>
    <row r="5689">
      <c r="A5689" t="inlineStr">
        <is>
          <t>TQRMNOP130791</t>
        </is>
      </c>
      <c r="B5689" t="n">
        <v>2025</v>
      </c>
      <c r="C5689" t="n">
        <v>1</v>
      </c>
      <c r="D5689" t="n">
        <v>43</v>
      </c>
      <c r="E5689" t="inlineStr">
        <is>
          <t>S</t>
        </is>
      </c>
      <c r="F5689" t="n">
        <v>20</v>
      </c>
      <c r="G5689" t="n">
        <v>850</v>
      </c>
      <c r="H5689" t="n">
        <v>3</v>
      </c>
      <c r="I5689" t="n">
        <v>2</v>
      </c>
      <c r="J5689" t="n">
        <v>28</v>
      </c>
      <c r="K5689" t="n">
        <v>1</v>
      </c>
      <c r="L5689" t="n">
        <v>5</v>
      </c>
      <c r="M5689" t="n">
        <v>3</v>
      </c>
      <c r="R5689" s="15" t="n">
        <v>0</v>
      </c>
      <c r="S5689" s="15" t="n">
        <v>0</v>
      </c>
      <c r="T5689" s="15" t="n">
        <v>0</v>
      </c>
      <c r="U5689" s="15" t="n">
        <v>124400</v>
      </c>
      <c r="V5689">
        <f>IFERROR(VLOOKUP(D5689,Tablas_Equivalencia!$A$3:$B$8,2,FALSE),"Sin dato")</f>
        <v/>
      </c>
      <c r="W5689">
        <f>IFERROR(VLOOKUP(L5689,Tablas_Equivalencia!$D$3:$E$9,2,FALSE),"Sin dato")</f>
        <v/>
      </c>
      <c r="X5689">
        <f>IF(I5689=1,"Varón","Mujer")</f>
        <v/>
      </c>
      <c r="Y5689">
        <f>IFERROR(VLOOKUP(M5689,Tablas_Equivalencia!$G$3:$H$6,2,FALSE),"Sin dato")</f>
        <v/>
      </c>
      <c r="Z5689">
        <f>IF(J5689&lt;=24,"18-24","25-29")</f>
        <v/>
      </c>
      <c r="AA5689">
        <f>IF(M5689&lt;&gt;1,"",IF(P5689=2,1,0))</f>
        <v/>
      </c>
      <c r="AB5689">
        <f>IF(M5689&lt;&gt;1,"",IF(O5689&gt;=2,1,0))</f>
        <v/>
      </c>
      <c r="AC5689">
        <f>IF(M5689&lt;&gt;1,"",IF(OR(Q5689=999,Q5689=""),"",IF(OR(Q5689&lt;35,Q5689&gt;48),1,0)))</f>
        <v/>
      </c>
      <c r="AD5689">
        <f>IF(COUNT(AA5689:AC5689)&lt;3,"",SUM(AA5689:AC5689))</f>
        <v/>
      </c>
      <c r="AE5689">
        <f>IF(L5689&gt;=4,2,IF(L5689&gt;=2,1,0))</f>
        <v/>
      </c>
      <c r="AF5689">
        <f>IF(L5689&gt;=5,1,0)</f>
        <v/>
      </c>
      <c r="AG5689">
        <f>AE5689+AF5689</f>
        <v/>
      </c>
      <c r="AH5689" s="15">
        <f>IF(M5689&lt;&gt;1,"",IF(OR(R5689=-9,R5689=""),"",R5689))</f>
        <v/>
      </c>
      <c r="AI5689">
        <f>IF(M5689&lt;&gt;1,"",IF(OR(Q5689=999,Q5689=""),"",Q5689))</f>
        <v/>
      </c>
    </row>
    <row r="5690">
      <c r="A5690" t="inlineStr">
        <is>
          <t>TQRMNOP130792</t>
        </is>
      </c>
      <c r="B5690" t="n">
        <v>2025</v>
      </c>
      <c r="C5690" t="n">
        <v>1</v>
      </c>
      <c r="D5690" t="n">
        <v>43</v>
      </c>
      <c r="E5690" t="inlineStr">
        <is>
          <t>S</t>
        </is>
      </c>
      <c r="F5690" t="n">
        <v>30</v>
      </c>
      <c r="G5690" t="n">
        <v>930</v>
      </c>
      <c r="H5690" t="n">
        <v>3</v>
      </c>
      <c r="I5690" t="n">
        <v>2</v>
      </c>
      <c r="J5690" t="n">
        <v>29</v>
      </c>
      <c r="K5690" t="n">
        <v>2</v>
      </c>
      <c r="L5690" t="n">
        <v>5</v>
      </c>
      <c r="M5690" t="n">
        <v>1</v>
      </c>
      <c r="N5690" t="n">
        <v>3</v>
      </c>
      <c r="O5690" t="n">
        <v>1</v>
      </c>
      <c r="P5690" t="n">
        <v>1</v>
      </c>
      <c r="Q5690" t="n">
        <v>62</v>
      </c>
      <c r="R5690" s="15" t="n">
        <v>1211000</v>
      </c>
      <c r="S5690" s="15" t="n">
        <v>0</v>
      </c>
      <c r="T5690" s="15" t="n">
        <v>1211000</v>
      </c>
      <c r="U5690" s="15" t="n">
        <v>134900</v>
      </c>
      <c r="V5690">
        <f>IFERROR(VLOOKUP(D5690,Tablas_Equivalencia!$A$3:$B$8,2,FALSE),"Sin dato")</f>
        <v/>
      </c>
      <c r="W5690">
        <f>IFERROR(VLOOKUP(L5690,Tablas_Equivalencia!$D$3:$E$9,2,FALSE),"Sin dato")</f>
        <v/>
      </c>
      <c r="X5690">
        <f>IF(I5690=1,"Varón","Mujer")</f>
        <v/>
      </c>
      <c r="Y5690">
        <f>IFERROR(VLOOKUP(M5690,Tablas_Equivalencia!$G$3:$H$6,2,FALSE),"Sin dato")</f>
        <v/>
      </c>
      <c r="Z5690">
        <f>IF(J5690&lt;=24,"18-24","25-29")</f>
        <v/>
      </c>
      <c r="AA5690">
        <f>IF(M5690&lt;&gt;1,"",IF(P5690=2,1,0))</f>
        <v/>
      </c>
      <c r="AB5690">
        <f>IF(M5690&lt;&gt;1,"",IF(O5690&gt;=2,1,0))</f>
        <v/>
      </c>
      <c r="AC5690">
        <f>IF(M5690&lt;&gt;1,"",IF(OR(Q5690=999,Q5690=""),"",IF(OR(Q5690&lt;35,Q5690&gt;48),1,0)))</f>
        <v/>
      </c>
      <c r="AD5690">
        <f>IF(COUNT(AA5690:AC5690)&lt;3,"",SUM(AA5690:AC5690))</f>
        <v/>
      </c>
      <c r="AE5690">
        <f>IF(L5690&gt;=4,2,IF(L5690&gt;=2,1,0))</f>
        <v/>
      </c>
      <c r="AF5690">
        <f>IF(L5690&gt;=5,1,0)</f>
        <v/>
      </c>
      <c r="AG5690">
        <f>AE5690+AF5690</f>
        <v/>
      </c>
      <c r="AH5690" s="15">
        <f>IF(M5690&lt;&gt;1,"",IF(OR(R5690=-9,R5690=""),"",R5690))</f>
        <v/>
      </c>
      <c r="AI5690">
        <f>IF(M5690&lt;&gt;1,"",IF(OR(Q5690=999,Q5690=""),"",Q5690))</f>
        <v/>
      </c>
    </row>
    <row r="5691">
      <c r="A5691" t="inlineStr">
        <is>
          <t>TQRMNOP130797</t>
        </is>
      </c>
      <c r="B5691" t="n">
        <v>2025</v>
      </c>
      <c r="C5691" t="n">
        <v>1</v>
      </c>
      <c r="D5691" t="n">
        <v>1</v>
      </c>
      <c r="E5691" t="inlineStr">
        <is>
          <t>S</t>
        </is>
      </c>
      <c r="F5691" t="n">
        <v>32</v>
      </c>
      <c r="G5691" t="n">
        <v>814</v>
      </c>
      <c r="H5691" t="n">
        <v>1</v>
      </c>
      <c r="I5691" t="n">
        <v>2</v>
      </c>
      <c r="J5691" t="n">
        <v>24</v>
      </c>
      <c r="K5691" t="n">
        <v>2</v>
      </c>
      <c r="L5691" t="n">
        <v>5</v>
      </c>
      <c r="M5691" t="n">
        <v>2</v>
      </c>
      <c r="R5691" s="15" t="n">
        <v>0</v>
      </c>
      <c r="S5691" s="15" t="n">
        <v>0</v>
      </c>
      <c r="T5691" s="15" t="n">
        <v>0</v>
      </c>
      <c r="U5691" s="15" t="n">
        <v>196600</v>
      </c>
      <c r="V5691">
        <f>IFERROR(VLOOKUP(D5691,Tablas_Equivalencia!$A$3:$B$8,2,FALSE),"Sin dato")</f>
        <v/>
      </c>
      <c r="W5691">
        <f>IFERROR(VLOOKUP(L5691,Tablas_Equivalencia!$D$3:$E$9,2,FALSE),"Sin dato")</f>
        <v/>
      </c>
      <c r="X5691">
        <f>IF(I5691=1,"Varón","Mujer")</f>
        <v/>
      </c>
      <c r="Y5691">
        <f>IFERROR(VLOOKUP(M5691,Tablas_Equivalencia!$G$3:$H$6,2,FALSE),"Sin dato")</f>
        <v/>
      </c>
      <c r="Z5691">
        <f>IF(J5691&lt;=24,"18-24","25-29")</f>
        <v/>
      </c>
      <c r="AA5691">
        <f>IF(M5691&lt;&gt;1,"",IF(P5691=2,1,0))</f>
        <v/>
      </c>
      <c r="AB5691">
        <f>IF(M5691&lt;&gt;1,"",IF(O5691&gt;=2,1,0))</f>
        <v/>
      </c>
      <c r="AC5691">
        <f>IF(M5691&lt;&gt;1,"",IF(OR(Q5691=999,Q5691=""),"",IF(OR(Q5691&lt;35,Q5691&gt;48),1,0)))</f>
        <v/>
      </c>
      <c r="AD5691">
        <f>IF(COUNT(AA5691:AC5691)&lt;3,"",SUM(AA5691:AC5691))</f>
        <v/>
      </c>
      <c r="AE5691">
        <f>IF(L5691&gt;=4,2,IF(L5691&gt;=2,1,0))</f>
        <v/>
      </c>
      <c r="AF5691">
        <f>IF(L5691&gt;=5,1,0)</f>
        <v/>
      </c>
      <c r="AG5691">
        <f>AE5691+AF5691</f>
        <v/>
      </c>
      <c r="AH5691" s="15">
        <f>IF(M5691&lt;&gt;1,"",IF(OR(R5691=-9,R5691=""),"",R5691))</f>
        <v/>
      </c>
      <c r="AI5691">
        <f>IF(M5691&lt;&gt;1,"",IF(OR(Q5691=999,Q5691=""),"",Q5691))</f>
        <v/>
      </c>
    </row>
    <row r="5692">
      <c r="A5692" t="inlineStr">
        <is>
          <t>TQRMNOP130798</t>
        </is>
      </c>
      <c r="B5692" t="n">
        <v>2025</v>
      </c>
      <c r="C5692" t="n">
        <v>1</v>
      </c>
      <c r="D5692" t="n">
        <v>1</v>
      </c>
      <c r="E5692" t="inlineStr">
        <is>
          <t>S</t>
        </is>
      </c>
      <c r="F5692" t="n">
        <v>33</v>
      </c>
      <c r="G5692" t="n">
        <v>1128</v>
      </c>
      <c r="H5692" t="n">
        <v>3</v>
      </c>
      <c r="I5692" t="n">
        <v>2</v>
      </c>
      <c r="J5692" t="n">
        <v>23</v>
      </c>
      <c r="K5692" t="n">
        <v>1</v>
      </c>
      <c r="L5692" t="n">
        <v>5</v>
      </c>
      <c r="M5692" t="n">
        <v>2</v>
      </c>
      <c r="R5692" s="15" t="n">
        <v>0</v>
      </c>
      <c r="S5692" s="15" t="n">
        <v>80000</v>
      </c>
      <c r="T5692" s="15" t="n">
        <v>80000</v>
      </c>
      <c r="U5692" s="15" t="n">
        <v>147500</v>
      </c>
      <c r="V5692">
        <f>IFERROR(VLOOKUP(D5692,Tablas_Equivalencia!$A$3:$B$8,2,FALSE),"Sin dato")</f>
        <v/>
      </c>
      <c r="W5692">
        <f>IFERROR(VLOOKUP(L5692,Tablas_Equivalencia!$D$3:$E$9,2,FALSE),"Sin dato")</f>
        <v/>
      </c>
      <c r="X5692">
        <f>IF(I5692=1,"Varón","Mujer")</f>
        <v/>
      </c>
      <c r="Y5692">
        <f>IFERROR(VLOOKUP(M5692,Tablas_Equivalencia!$G$3:$H$6,2,FALSE),"Sin dato")</f>
        <v/>
      </c>
      <c r="Z5692">
        <f>IF(J5692&lt;=24,"18-24","25-29")</f>
        <v/>
      </c>
      <c r="AA5692">
        <f>IF(M5692&lt;&gt;1,"",IF(P5692=2,1,0))</f>
        <v/>
      </c>
      <c r="AB5692">
        <f>IF(M5692&lt;&gt;1,"",IF(O5692&gt;=2,1,0))</f>
        <v/>
      </c>
      <c r="AC5692">
        <f>IF(M5692&lt;&gt;1,"",IF(OR(Q5692=999,Q5692=""),"",IF(OR(Q5692&lt;35,Q5692&gt;48),1,0)))</f>
        <v/>
      </c>
      <c r="AD5692">
        <f>IF(COUNT(AA5692:AC5692)&lt;3,"",SUM(AA5692:AC5692))</f>
        <v/>
      </c>
      <c r="AE5692">
        <f>IF(L5692&gt;=4,2,IF(L5692&gt;=2,1,0))</f>
        <v/>
      </c>
      <c r="AF5692">
        <f>IF(L5692&gt;=5,1,0)</f>
        <v/>
      </c>
      <c r="AG5692">
        <f>AE5692+AF5692</f>
        <v/>
      </c>
      <c r="AH5692" s="15">
        <f>IF(M5692&lt;&gt;1,"",IF(OR(R5692=-9,R5692=""),"",R5692))</f>
        <v/>
      </c>
      <c r="AI5692">
        <f>IF(M5692&lt;&gt;1,"",IF(OR(Q5692=999,Q5692=""),"",Q5692))</f>
        <v/>
      </c>
    </row>
    <row r="5693">
      <c r="A5693" t="inlineStr">
        <is>
          <t>TQRMNOP130799</t>
        </is>
      </c>
      <c r="B5693" t="n">
        <v>2025</v>
      </c>
      <c r="C5693" t="n">
        <v>1</v>
      </c>
      <c r="D5693" t="n">
        <v>43</v>
      </c>
      <c r="E5693" t="inlineStr">
        <is>
          <t>S</t>
        </is>
      </c>
      <c r="F5693" t="n">
        <v>20</v>
      </c>
      <c r="G5693" t="n">
        <v>902</v>
      </c>
      <c r="H5693" t="n">
        <v>2</v>
      </c>
      <c r="I5693" t="n">
        <v>2</v>
      </c>
      <c r="J5693" t="n">
        <v>26</v>
      </c>
      <c r="K5693" t="n">
        <v>1</v>
      </c>
      <c r="L5693" t="n">
        <v>6</v>
      </c>
      <c r="M5693" t="n">
        <v>1</v>
      </c>
      <c r="N5693" t="n">
        <v>3</v>
      </c>
      <c r="O5693" t="n">
        <v>1</v>
      </c>
      <c r="P5693" t="n">
        <v>1</v>
      </c>
      <c r="Q5693" t="n">
        <v>34</v>
      </c>
      <c r="R5693" s="15" t="n">
        <v>534000</v>
      </c>
      <c r="S5693" s="15" t="n">
        <v>0</v>
      </c>
      <c r="T5693" s="15" t="n">
        <v>534000</v>
      </c>
      <c r="U5693" s="15" t="n">
        <v>91300</v>
      </c>
      <c r="V5693">
        <f>IFERROR(VLOOKUP(D5693,Tablas_Equivalencia!$A$3:$B$8,2,FALSE),"Sin dato")</f>
        <v/>
      </c>
      <c r="W5693">
        <f>IFERROR(VLOOKUP(L5693,Tablas_Equivalencia!$D$3:$E$9,2,FALSE),"Sin dato")</f>
        <v/>
      </c>
      <c r="X5693">
        <f>IF(I5693=1,"Varón","Mujer")</f>
        <v/>
      </c>
      <c r="Y5693">
        <f>IFERROR(VLOOKUP(M5693,Tablas_Equivalencia!$G$3:$H$6,2,FALSE),"Sin dato")</f>
        <v/>
      </c>
      <c r="Z5693">
        <f>IF(J5693&lt;=24,"18-24","25-29")</f>
        <v/>
      </c>
      <c r="AA5693">
        <f>IF(M5693&lt;&gt;1,"",IF(P5693=2,1,0))</f>
        <v/>
      </c>
      <c r="AB5693">
        <f>IF(M5693&lt;&gt;1,"",IF(O5693&gt;=2,1,0))</f>
        <v/>
      </c>
      <c r="AC5693">
        <f>IF(M5693&lt;&gt;1,"",IF(OR(Q5693=999,Q5693=""),"",IF(OR(Q5693&lt;35,Q5693&gt;48),1,0)))</f>
        <v/>
      </c>
      <c r="AD5693">
        <f>IF(COUNT(AA5693:AC5693)&lt;3,"",SUM(AA5693:AC5693))</f>
        <v/>
      </c>
      <c r="AE5693">
        <f>IF(L5693&gt;=4,2,IF(L5693&gt;=2,1,0))</f>
        <v/>
      </c>
      <c r="AF5693">
        <f>IF(L5693&gt;=5,1,0)</f>
        <v/>
      </c>
      <c r="AG5693">
        <f>AE5693+AF5693</f>
        <v/>
      </c>
      <c r="AH5693" s="15">
        <f>IF(M5693&lt;&gt;1,"",IF(OR(R5693=-9,R5693=""),"",R5693))</f>
        <v/>
      </c>
      <c r="AI5693">
        <f>IF(M5693&lt;&gt;1,"",IF(OR(Q5693=999,Q5693=""),"",Q5693))</f>
        <v/>
      </c>
    </row>
    <row r="5694">
      <c r="A5694" t="inlineStr">
        <is>
          <t>TQRMNOP130803</t>
        </is>
      </c>
      <c r="B5694" t="n">
        <v>2025</v>
      </c>
      <c r="C5694" t="n">
        <v>1</v>
      </c>
      <c r="D5694" t="n">
        <v>42</v>
      </c>
      <c r="E5694" t="inlineStr">
        <is>
          <t>N</t>
        </is>
      </c>
      <c r="F5694" t="n">
        <v>25</v>
      </c>
      <c r="G5694" t="n">
        <v>1228</v>
      </c>
      <c r="H5694" t="n">
        <v>1</v>
      </c>
      <c r="I5694" t="n">
        <v>1</v>
      </c>
      <c r="J5694" t="n">
        <v>27</v>
      </c>
      <c r="K5694" t="n">
        <v>2</v>
      </c>
      <c r="L5694" t="n">
        <v>5</v>
      </c>
      <c r="M5694" t="n">
        <v>2</v>
      </c>
      <c r="R5694" s="15" t="n">
        <v>0</v>
      </c>
      <c r="S5694" s="15" t="n">
        <v>0</v>
      </c>
      <c r="T5694" s="15" t="n">
        <v>0</v>
      </c>
      <c r="U5694" s="15" t="n">
        <v>100600</v>
      </c>
      <c r="V5694">
        <f>IFERROR(VLOOKUP(D5694,Tablas_Equivalencia!$A$3:$B$8,2,FALSE),"Sin dato")</f>
        <v/>
      </c>
      <c r="W5694">
        <f>IFERROR(VLOOKUP(L5694,Tablas_Equivalencia!$D$3:$E$9,2,FALSE),"Sin dato")</f>
        <v/>
      </c>
      <c r="X5694">
        <f>IF(I5694=1,"Varón","Mujer")</f>
        <v/>
      </c>
      <c r="Y5694">
        <f>IFERROR(VLOOKUP(M5694,Tablas_Equivalencia!$G$3:$H$6,2,FALSE),"Sin dato")</f>
        <v/>
      </c>
      <c r="Z5694">
        <f>IF(J5694&lt;=24,"18-24","25-29")</f>
        <v/>
      </c>
      <c r="AA5694">
        <f>IF(M5694&lt;&gt;1,"",IF(P5694=2,1,0))</f>
        <v/>
      </c>
      <c r="AB5694">
        <f>IF(M5694&lt;&gt;1,"",IF(O5694&gt;=2,1,0))</f>
        <v/>
      </c>
      <c r="AC5694">
        <f>IF(M5694&lt;&gt;1,"",IF(OR(Q5694=999,Q5694=""),"",IF(OR(Q5694&lt;35,Q5694&gt;48),1,0)))</f>
        <v/>
      </c>
      <c r="AD5694">
        <f>IF(COUNT(AA5694:AC5694)&lt;3,"",SUM(AA5694:AC5694))</f>
        <v/>
      </c>
      <c r="AE5694">
        <f>IF(L5694&gt;=4,2,IF(L5694&gt;=2,1,0))</f>
        <v/>
      </c>
      <c r="AF5694">
        <f>IF(L5694&gt;=5,1,0)</f>
        <v/>
      </c>
      <c r="AG5694">
        <f>AE5694+AF5694</f>
        <v/>
      </c>
      <c r="AH5694" s="15">
        <f>IF(M5694&lt;&gt;1,"",IF(OR(R5694=-9,R5694=""),"",R5694))</f>
        <v/>
      </c>
      <c r="AI5694">
        <f>IF(M5694&lt;&gt;1,"",IF(OR(Q5694=999,Q5694=""),"",Q5694))</f>
        <v/>
      </c>
    </row>
    <row r="5695">
      <c r="A5695" t="inlineStr">
        <is>
          <t>TQRMNOP130819</t>
        </is>
      </c>
      <c r="B5695" t="n">
        <v>2025</v>
      </c>
      <c r="C5695" t="n">
        <v>1</v>
      </c>
      <c r="D5695" t="n">
        <v>41</v>
      </c>
      <c r="E5695" t="inlineStr">
        <is>
          <t>N</t>
        </is>
      </c>
      <c r="F5695" t="n">
        <v>15</v>
      </c>
      <c r="G5695" t="n">
        <v>805</v>
      </c>
      <c r="H5695" t="n">
        <v>2</v>
      </c>
      <c r="I5695" t="n">
        <v>2</v>
      </c>
      <c r="J5695" t="n">
        <v>18</v>
      </c>
      <c r="K5695" t="n">
        <v>2</v>
      </c>
      <c r="L5695" t="n">
        <v>3</v>
      </c>
      <c r="M5695" t="n">
        <v>1</v>
      </c>
      <c r="N5695" t="n">
        <v>3</v>
      </c>
      <c r="O5695" t="n">
        <v>2</v>
      </c>
      <c r="P5695" t="n">
        <v>2</v>
      </c>
      <c r="Q5695" t="n">
        <v>25</v>
      </c>
      <c r="R5695" s="15" t="n">
        <v>235000</v>
      </c>
      <c r="S5695" s="15" t="n">
        <v>0</v>
      </c>
      <c r="T5695" s="15" t="n">
        <v>235000</v>
      </c>
      <c r="U5695" s="15" t="n">
        <v>412400</v>
      </c>
      <c r="V5695">
        <f>IFERROR(VLOOKUP(D5695,Tablas_Equivalencia!$A$3:$B$8,2,FALSE),"Sin dato")</f>
        <v/>
      </c>
      <c r="W5695">
        <f>IFERROR(VLOOKUP(L5695,Tablas_Equivalencia!$D$3:$E$9,2,FALSE),"Sin dato")</f>
        <v/>
      </c>
      <c r="X5695">
        <f>IF(I5695=1,"Varón","Mujer")</f>
        <v/>
      </c>
      <c r="Y5695">
        <f>IFERROR(VLOOKUP(M5695,Tablas_Equivalencia!$G$3:$H$6,2,FALSE),"Sin dato")</f>
        <v/>
      </c>
      <c r="Z5695">
        <f>IF(J5695&lt;=24,"18-24","25-29")</f>
        <v/>
      </c>
      <c r="AA5695">
        <f>IF(M5695&lt;&gt;1,"",IF(P5695=2,1,0))</f>
        <v/>
      </c>
      <c r="AB5695">
        <f>IF(M5695&lt;&gt;1,"",IF(O5695&gt;=2,1,0))</f>
        <v/>
      </c>
      <c r="AC5695">
        <f>IF(M5695&lt;&gt;1,"",IF(OR(Q5695=999,Q5695=""),"",IF(OR(Q5695&lt;35,Q5695&gt;48),1,0)))</f>
        <v/>
      </c>
      <c r="AD5695">
        <f>IF(COUNT(AA5695:AC5695)&lt;3,"",SUM(AA5695:AC5695))</f>
        <v/>
      </c>
      <c r="AE5695">
        <f>IF(L5695&gt;=4,2,IF(L5695&gt;=2,1,0))</f>
        <v/>
      </c>
      <c r="AF5695">
        <f>IF(L5695&gt;=5,1,0)</f>
        <v/>
      </c>
      <c r="AG5695">
        <f>AE5695+AF5695</f>
        <v/>
      </c>
      <c r="AH5695" s="15">
        <f>IF(M5695&lt;&gt;1,"",IF(OR(R5695=-9,R5695=""),"",R5695))</f>
        <v/>
      </c>
      <c r="AI5695">
        <f>IF(M5695&lt;&gt;1,"",IF(OR(Q5695=999,Q5695=""),"",Q5695))</f>
        <v/>
      </c>
    </row>
    <row r="5696">
      <c r="A5696" t="inlineStr">
        <is>
          <t>TQRMNOP130821</t>
        </is>
      </c>
      <c r="B5696" t="n">
        <v>2025</v>
      </c>
      <c r="C5696" t="n">
        <v>1</v>
      </c>
      <c r="D5696" t="n">
        <v>43</v>
      </c>
      <c r="E5696" t="inlineStr">
        <is>
          <t>N</t>
        </is>
      </c>
      <c r="F5696" t="n">
        <v>26</v>
      </c>
      <c r="G5696" t="n">
        <v>660</v>
      </c>
      <c r="H5696" t="n">
        <v>3</v>
      </c>
      <c r="I5696" t="n">
        <v>2</v>
      </c>
      <c r="J5696" t="n">
        <v>29</v>
      </c>
      <c r="K5696" t="n">
        <v>1</v>
      </c>
      <c r="L5696" t="n">
        <v>3</v>
      </c>
      <c r="M5696" t="n">
        <v>1</v>
      </c>
      <c r="N5696" t="n">
        <v>3</v>
      </c>
      <c r="O5696" t="n">
        <v>2</v>
      </c>
      <c r="P5696" t="n">
        <v>2</v>
      </c>
      <c r="Q5696" t="n">
        <v>12</v>
      </c>
      <c r="R5696" s="15" t="n">
        <v>238000</v>
      </c>
      <c r="S5696" s="15" t="n">
        <v>0</v>
      </c>
      <c r="T5696" s="15" t="n">
        <v>238000</v>
      </c>
      <c r="U5696" s="15" t="n">
        <v>81400</v>
      </c>
      <c r="V5696">
        <f>IFERROR(VLOOKUP(D5696,Tablas_Equivalencia!$A$3:$B$8,2,FALSE),"Sin dato")</f>
        <v/>
      </c>
      <c r="W5696">
        <f>IFERROR(VLOOKUP(L5696,Tablas_Equivalencia!$D$3:$E$9,2,FALSE),"Sin dato")</f>
        <v/>
      </c>
      <c r="X5696">
        <f>IF(I5696=1,"Varón","Mujer")</f>
        <v/>
      </c>
      <c r="Y5696">
        <f>IFERROR(VLOOKUP(M5696,Tablas_Equivalencia!$G$3:$H$6,2,FALSE),"Sin dato")</f>
        <v/>
      </c>
      <c r="Z5696">
        <f>IF(J5696&lt;=24,"18-24","25-29")</f>
        <v/>
      </c>
      <c r="AA5696">
        <f>IF(M5696&lt;&gt;1,"",IF(P5696=2,1,0))</f>
        <v/>
      </c>
      <c r="AB5696">
        <f>IF(M5696&lt;&gt;1,"",IF(O5696&gt;=2,1,0))</f>
        <v/>
      </c>
      <c r="AC5696">
        <f>IF(M5696&lt;&gt;1,"",IF(OR(Q5696=999,Q5696=""),"",IF(OR(Q5696&lt;35,Q5696&gt;48),1,0)))</f>
        <v/>
      </c>
      <c r="AD5696">
        <f>IF(COUNT(AA5696:AC5696)&lt;3,"",SUM(AA5696:AC5696))</f>
        <v/>
      </c>
      <c r="AE5696">
        <f>IF(L5696&gt;=4,2,IF(L5696&gt;=2,1,0))</f>
        <v/>
      </c>
      <c r="AF5696">
        <f>IF(L5696&gt;=5,1,0)</f>
        <v/>
      </c>
      <c r="AG5696">
        <f>AE5696+AF5696</f>
        <v/>
      </c>
      <c r="AH5696" s="15">
        <f>IF(M5696&lt;&gt;1,"",IF(OR(R5696=-9,R5696=""),"",R5696))</f>
        <v/>
      </c>
      <c r="AI5696">
        <f>IF(M5696&lt;&gt;1,"",IF(OR(Q5696=999,Q5696=""),"",Q5696))</f>
        <v/>
      </c>
    </row>
    <row r="5697">
      <c r="A5697" t="inlineStr">
        <is>
          <t>TQRMNOP130823</t>
        </is>
      </c>
      <c r="B5697" t="n">
        <v>2025</v>
      </c>
      <c r="C5697" t="n">
        <v>1</v>
      </c>
      <c r="D5697" t="n">
        <v>40</v>
      </c>
      <c r="E5697" t="inlineStr">
        <is>
          <t>N</t>
        </is>
      </c>
      <c r="F5697" t="n">
        <v>22</v>
      </c>
      <c r="G5697" t="n">
        <v>1748</v>
      </c>
      <c r="H5697" t="n">
        <v>1</v>
      </c>
      <c r="I5697" t="n">
        <v>2</v>
      </c>
      <c r="J5697" t="n">
        <v>29</v>
      </c>
      <c r="K5697" t="n">
        <v>1</v>
      </c>
      <c r="L5697" t="n">
        <v>6</v>
      </c>
      <c r="M5697" t="n">
        <v>1</v>
      </c>
      <c r="N5697" t="n">
        <v>4</v>
      </c>
      <c r="O5697" t="n">
        <v>1</v>
      </c>
      <c r="P5697" t="n">
        <v>2</v>
      </c>
      <c r="Q5697" t="n">
        <v>49</v>
      </c>
      <c r="R5697" s="15" t="n">
        <v>653000</v>
      </c>
      <c r="S5697" s="15" t="n">
        <v>161000</v>
      </c>
      <c r="T5697" s="15" t="n">
        <v>814000</v>
      </c>
      <c r="U5697" s="15" t="n">
        <v>166000</v>
      </c>
      <c r="V5697">
        <f>IFERROR(VLOOKUP(D5697,Tablas_Equivalencia!$A$3:$B$8,2,FALSE),"Sin dato")</f>
        <v/>
      </c>
      <c r="W5697">
        <f>IFERROR(VLOOKUP(L5697,Tablas_Equivalencia!$D$3:$E$9,2,FALSE),"Sin dato")</f>
        <v/>
      </c>
      <c r="X5697">
        <f>IF(I5697=1,"Varón","Mujer")</f>
        <v/>
      </c>
      <c r="Y5697">
        <f>IFERROR(VLOOKUP(M5697,Tablas_Equivalencia!$G$3:$H$6,2,FALSE),"Sin dato")</f>
        <v/>
      </c>
      <c r="Z5697">
        <f>IF(J5697&lt;=24,"18-24","25-29")</f>
        <v/>
      </c>
      <c r="AA5697">
        <f>IF(M5697&lt;&gt;1,"",IF(P5697=2,1,0))</f>
        <v/>
      </c>
      <c r="AB5697">
        <f>IF(M5697&lt;&gt;1,"",IF(O5697&gt;=2,1,0))</f>
        <v/>
      </c>
      <c r="AC5697">
        <f>IF(M5697&lt;&gt;1,"",IF(OR(Q5697=999,Q5697=""),"",IF(OR(Q5697&lt;35,Q5697&gt;48),1,0)))</f>
        <v/>
      </c>
      <c r="AD5697">
        <f>IF(COUNT(AA5697:AC5697)&lt;3,"",SUM(AA5697:AC5697))</f>
        <v/>
      </c>
      <c r="AE5697">
        <f>IF(L5697&gt;=4,2,IF(L5697&gt;=2,1,0))</f>
        <v/>
      </c>
      <c r="AF5697">
        <f>IF(L5697&gt;=5,1,0)</f>
        <v/>
      </c>
      <c r="AG5697">
        <f>AE5697+AF5697</f>
        <v/>
      </c>
      <c r="AH5697" s="15">
        <f>IF(M5697&lt;&gt;1,"",IF(OR(R5697=-9,R5697=""),"",R5697))</f>
        <v/>
      </c>
      <c r="AI5697">
        <f>IF(M5697&lt;&gt;1,"",IF(OR(Q5697=999,Q5697=""),"",Q5697))</f>
        <v/>
      </c>
    </row>
    <row r="5698">
      <c r="A5698" t="inlineStr">
        <is>
          <t>TQRMNOP130824</t>
        </is>
      </c>
      <c r="B5698" t="n">
        <v>2025</v>
      </c>
      <c r="C5698" t="n">
        <v>1</v>
      </c>
      <c r="D5698" t="n">
        <v>1</v>
      </c>
      <c r="E5698" t="inlineStr">
        <is>
          <t>S</t>
        </is>
      </c>
      <c r="F5698" t="n">
        <v>33</v>
      </c>
      <c r="G5698" t="n">
        <v>367</v>
      </c>
      <c r="H5698" t="n">
        <v>1</v>
      </c>
      <c r="I5698" t="n">
        <v>1</v>
      </c>
      <c r="J5698" t="n">
        <v>27</v>
      </c>
      <c r="K5698" t="n">
        <v>2</v>
      </c>
      <c r="L5698" t="n">
        <v>6</v>
      </c>
      <c r="M5698" t="n">
        <v>2</v>
      </c>
      <c r="R5698" s="15" t="n">
        <v>0</v>
      </c>
      <c r="S5698" s="15" t="n">
        <v>0</v>
      </c>
      <c r="T5698" s="15" t="n">
        <v>0</v>
      </c>
      <c r="U5698" s="15" t="n">
        <v>56700</v>
      </c>
      <c r="V5698">
        <f>IFERROR(VLOOKUP(D5698,Tablas_Equivalencia!$A$3:$B$8,2,FALSE),"Sin dato")</f>
        <v/>
      </c>
      <c r="W5698">
        <f>IFERROR(VLOOKUP(L5698,Tablas_Equivalencia!$D$3:$E$9,2,FALSE),"Sin dato")</f>
        <v/>
      </c>
      <c r="X5698">
        <f>IF(I5698=1,"Varón","Mujer")</f>
        <v/>
      </c>
      <c r="Y5698">
        <f>IFERROR(VLOOKUP(M5698,Tablas_Equivalencia!$G$3:$H$6,2,FALSE),"Sin dato")</f>
        <v/>
      </c>
      <c r="Z5698">
        <f>IF(J5698&lt;=24,"18-24","25-29")</f>
        <v/>
      </c>
      <c r="AA5698">
        <f>IF(M5698&lt;&gt;1,"",IF(P5698=2,1,0))</f>
        <v/>
      </c>
      <c r="AB5698">
        <f>IF(M5698&lt;&gt;1,"",IF(O5698&gt;=2,1,0))</f>
        <v/>
      </c>
      <c r="AC5698">
        <f>IF(M5698&lt;&gt;1,"",IF(OR(Q5698=999,Q5698=""),"",IF(OR(Q5698&lt;35,Q5698&gt;48),1,0)))</f>
        <v/>
      </c>
      <c r="AD5698">
        <f>IF(COUNT(AA5698:AC5698)&lt;3,"",SUM(AA5698:AC5698))</f>
        <v/>
      </c>
      <c r="AE5698">
        <f>IF(L5698&gt;=4,2,IF(L5698&gt;=2,1,0))</f>
        <v/>
      </c>
      <c r="AF5698">
        <f>IF(L5698&gt;=5,1,0)</f>
        <v/>
      </c>
      <c r="AG5698">
        <f>AE5698+AF5698</f>
        <v/>
      </c>
      <c r="AH5698" s="15">
        <f>IF(M5698&lt;&gt;1,"",IF(OR(R5698=-9,R5698=""),"",R5698))</f>
        <v/>
      </c>
      <c r="AI5698">
        <f>IF(M5698&lt;&gt;1,"",IF(OR(Q5698=999,Q5698=""),"",Q5698))</f>
        <v/>
      </c>
    </row>
    <row r="5699">
      <c r="A5699" t="inlineStr">
        <is>
          <t>TQRMNOP130826</t>
        </is>
      </c>
      <c r="B5699" t="n">
        <v>2025</v>
      </c>
      <c r="C5699" t="n">
        <v>1</v>
      </c>
      <c r="D5699" t="n">
        <v>1</v>
      </c>
      <c r="E5699" t="inlineStr">
        <is>
          <t>S</t>
        </is>
      </c>
      <c r="F5699" t="n">
        <v>33</v>
      </c>
      <c r="G5699" t="n">
        <v>1228</v>
      </c>
      <c r="H5699" t="n">
        <v>2</v>
      </c>
      <c r="I5699" t="n">
        <v>2</v>
      </c>
      <c r="J5699" t="n">
        <v>20</v>
      </c>
      <c r="K5699" t="n">
        <v>1</v>
      </c>
      <c r="L5699" t="n">
        <v>5</v>
      </c>
      <c r="M5699" t="n">
        <v>1</v>
      </c>
      <c r="N5699" t="n">
        <v>3</v>
      </c>
      <c r="O5699" t="n">
        <v>1</v>
      </c>
      <c r="P5699" t="n">
        <v>1</v>
      </c>
      <c r="Q5699" t="n">
        <v>24</v>
      </c>
      <c r="R5699" s="15" t="n">
        <v>675000</v>
      </c>
      <c r="S5699" s="15" t="n">
        <v>0</v>
      </c>
      <c r="T5699" s="15" t="n">
        <v>675000</v>
      </c>
      <c r="U5699" s="15" t="n">
        <v>59700</v>
      </c>
      <c r="V5699">
        <f>IFERROR(VLOOKUP(D5699,Tablas_Equivalencia!$A$3:$B$8,2,FALSE),"Sin dato")</f>
        <v/>
      </c>
      <c r="W5699">
        <f>IFERROR(VLOOKUP(L5699,Tablas_Equivalencia!$D$3:$E$9,2,FALSE),"Sin dato")</f>
        <v/>
      </c>
      <c r="X5699">
        <f>IF(I5699=1,"Varón","Mujer")</f>
        <v/>
      </c>
      <c r="Y5699">
        <f>IFERROR(VLOOKUP(M5699,Tablas_Equivalencia!$G$3:$H$6,2,FALSE),"Sin dato")</f>
        <v/>
      </c>
      <c r="Z5699">
        <f>IF(J5699&lt;=24,"18-24","25-29")</f>
        <v/>
      </c>
      <c r="AA5699">
        <f>IF(M5699&lt;&gt;1,"",IF(P5699=2,1,0))</f>
        <v/>
      </c>
      <c r="AB5699">
        <f>IF(M5699&lt;&gt;1,"",IF(O5699&gt;=2,1,0))</f>
        <v/>
      </c>
      <c r="AC5699">
        <f>IF(M5699&lt;&gt;1,"",IF(OR(Q5699=999,Q5699=""),"",IF(OR(Q5699&lt;35,Q5699&gt;48),1,0)))</f>
        <v/>
      </c>
      <c r="AD5699">
        <f>IF(COUNT(AA5699:AC5699)&lt;3,"",SUM(AA5699:AC5699))</f>
        <v/>
      </c>
      <c r="AE5699">
        <f>IF(L5699&gt;=4,2,IF(L5699&gt;=2,1,0))</f>
        <v/>
      </c>
      <c r="AF5699">
        <f>IF(L5699&gt;=5,1,0)</f>
        <v/>
      </c>
      <c r="AG5699">
        <f>AE5699+AF5699</f>
        <v/>
      </c>
      <c r="AH5699" s="15">
        <f>IF(M5699&lt;&gt;1,"",IF(OR(R5699=-9,R5699=""),"",R5699))</f>
        <v/>
      </c>
      <c r="AI5699">
        <f>IF(M5699&lt;&gt;1,"",IF(OR(Q5699=999,Q5699=""),"",Q5699))</f>
        <v/>
      </c>
    </row>
    <row r="5700">
      <c r="A5700" t="inlineStr">
        <is>
          <t>TQRMNOP130835</t>
        </is>
      </c>
      <c r="B5700" t="n">
        <v>2025</v>
      </c>
      <c r="C5700" t="n">
        <v>1</v>
      </c>
      <c r="D5700" t="n">
        <v>43</v>
      </c>
      <c r="E5700" t="inlineStr">
        <is>
          <t>S</t>
        </is>
      </c>
      <c r="F5700" t="n">
        <v>20</v>
      </c>
      <c r="G5700" t="n">
        <v>1085</v>
      </c>
      <c r="H5700" t="n">
        <v>3</v>
      </c>
      <c r="I5700" t="n">
        <v>2</v>
      </c>
      <c r="J5700" t="n">
        <v>18</v>
      </c>
      <c r="K5700" t="n">
        <v>2</v>
      </c>
      <c r="L5700" t="n">
        <v>3</v>
      </c>
      <c r="M5700" t="n">
        <v>1</v>
      </c>
      <c r="N5700" t="n">
        <v>2</v>
      </c>
      <c r="O5700" t="n">
        <v>1</v>
      </c>
      <c r="P5700" t="n">
        <v>2</v>
      </c>
      <c r="Q5700" t="n">
        <v>35</v>
      </c>
      <c r="R5700" s="15" t="n">
        <v>275000</v>
      </c>
      <c r="S5700" s="15" t="n">
        <v>0</v>
      </c>
      <c r="T5700" s="15" t="n">
        <v>275000</v>
      </c>
      <c r="U5700" s="15" t="n">
        <v>90100</v>
      </c>
      <c r="V5700">
        <f>IFERROR(VLOOKUP(D5700,Tablas_Equivalencia!$A$3:$B$8,2,FALSE),"Sin dato")</f>
        <v/>
      </c>
      <c r="W5700">
        <f>IFERROR(VLOOKUP(L5700,Tablas_Equivalencia!$D$3:$E$9,2,FALSE),"Sin dato")</f>
        <v/>
      </c>
      <c r="X5700">
        <f>IF(I5700=1,"Varón","Mujer")</f>
        <v/>
      </c>
      <c r="Y5700">
        <f>IFERROR(VLOOKUP(M5700,Tablas_Equivalencia!$G$3:$H$6,2,FALSE),"Sin dato")</f>
        <v/>
      </c>
      <c r="Z5700">
        <f>IF(J5700&lt;=24,"18-24","25-29")</f>
        <v/>
      </c>
      <c r="AA5700">
        <f>IF(M5700&lt;&gt;1,"",IF(P5700=2,1,0))</f>
        <v/>
      </c>
      <c r="AB5700">
        <f>IF(M5700&lt;&gt;1,"",IF(O5700&gt;=2,1,0))</f>
        <v/>
      </c>
      <c r="AC5700">
        <f>IF(M5700&lt;&gt;1,"",IF(OR(Q5700=999,Q5700=""),"",IF(OR(Q5700&lt;35,Q5700&gt;48),1,0)))</f>
        <v/>
      </c>
      <c r="AD5700">
        <f>IF(COUNT(AA5700:AC5700)&lt;3,"",SUM(AA5700:AC5700))</f>
        <v/>
      </c>
      <c r="AE5700">
        <f>IF(L5700&gt;=4,2,IF(L5700&gt;=2,1,0))</f>
        <v/>
      </c>
      <c r="AF5700">
        <f>IF(L5700&gt;=5,1,0)</f>
        <v/>
      </c>
      <c r="AG5700">
        <f>AE5700+AF5700</f>
        <v/>
      </c>
      <c r="AH5700" s="15">
        <f>IF(M5700&lt;&gt;1,"",IF(OR(R5700=-9,R5700=""),"",R5700))</f>
        <v/>
      </c>
      <c r="AI5700">
        <f>IF(M5700&lt;&gt;1,"",IF(OR(Q5700=999,Q5700=""),"",Q5700))</f>
        <v/>
      </c>
    </row>
    <row r="5701">
      <c r="A5701" t="inlineStr">
        <is>
          <t>TQRMNOP130848</t>
        </is>
      </c>
      <c r="B5701" t="n">
        <v>2025</v>
      </c>
      <c r="C5701" t="n">
        <v>1</v>
      </c>
      <c r="D5701" t="n">
        <v>43</v>
      </c>
      <c r="E5701" t="inlineStr">
        <is>
          <t>N</t>
        </is>
      </c>
      <c r="F5701" t="n">
        <v>26</v>
      </c>
      <c r="G5701" t="n">
        <v>1507</v>
      </c>
      <c r="H5701" t="n">
        <v>1</v>
      </c>
      <c r="I5701" t="n">
        <v>1</v>
      </c>
      <c r="J5701" t="n">
        <v>26</v>
      </c>
      <c r="K5701" t="n">
        <v>2</v>
      </c>
      <c r="L5701" t="n">
        <v>4</v>
      </c>
      <c r="M5701" t="n">
        <v>1</v>
      </c>
      <c r="N5701" t="n">
        <v>2</v>
      </c>
      <c r="O5701" t="n">
        <v>1</v>
      </c>
      <c r="P5701" t="n">
        <v>2</v>
      </c>
      <c r="Q5701" t="n">
        <v>29</v>
      </c>
      <c r="R5701" s="15" t="n">
        <v>183000</v>
      </c>
      <c r="S5701" s="15" t="n">
        <v>0</v>
      </c>
      <c r="T5701" s="15" t="n">
        <v>183000</v>
      </c>
      <c r="U5701" s="15" t="n">
        <v>143800</v>
      </c>
      <c r="V5701">
        <f>IFERROR(VLOOKUP(D5701,Tablas_Equivalencia!$A$3:$B$8,2,FALSE),"Sin dato")</f>
        <v/>
      </c>
      <c r="W5701">
        <f>IFERROR(VLOOKUP(L5701,Tablas_Equivalencia!$D$3:$E$9,2,FALSE),"Sin dato")</f>
        <v/>
      </c>
      <c r="X5701">
        <f>IF(I5701=1,"Varón","Mujer")</f>
        <v/>
      </c>
      <c r="Y5701">
        <f>IFERROR(VLOOKUP(M5701,Tablas_Equivalencia!$G$3:$H$6,2,FALSE),"Sin dato")</f>
        <v/>
      </c>
      <c r="Z5701">
        <f>IF(J5701&lt;=24,"18-24","25-29")</f>
        <v/>
      </c>
      <c r="AA5701">
        <f>IF(M5701&lt;&gt;1,"",IF(P5701=2,1,0))</f>
        <v/>
      </c>
      <c r="AB5701">
        <f>IF(M5701&lt;&gt;1,"",IF(O5701&gt;=2,1,0))</f>
        <v/>
      </c>
      <c r="AC5701">
        <f>IF(M5701&lt;&gt;1,"",IF(OR(Q5701=999,Q5701=""),"",IF(OR(Q5701&lt;35,Q5701&gt;48),1,0)))</f>
        <v/>
      </c>
      <c r="AD5701">
        <f>IF(COUNT(AA5701:AC5701)&lt;3,"",SUM(AA5701:AC5701))</f>
        <v/>
      </c>
      <c r="AE5701">
        <f>IF(L5701&gt;=4,2,IF(L5701&gt;=2,1,0))</f>
        <v/>
      </c>
      <c r="AF5701">
        <f>IF(L5701&gt;=5,1,0)</f>
        <v/>
      </c>
      <c r="AG5701">
        <f>AE5701+AF5701</f>
        <v/>
      </c>
      <c r="AH5701" s="15">
        <f>IF(M5701&lt;&gt;1,"",IF(OR(R5701=-9,R5701=""),"",R5701))</f>
        <v/>
      </c>
      <c r="AI5701">
        <f>IF(M5701&lt;&gt;1,"",IF(OR(Q5701=999,Q5701=""),"",Q5701))</f>
        <v/>
      </c>
    </row>
    <row r="5702">
      <c r="A5702" t="inlineStr">
        <is>
          <t>TQRMNOP130850</t>
        </is>
      </c>
      <c r="B5702" t="n">
        <v>2025</v>
      </c>
      <c r="C5702" t="n">
        <v>1</v>
      </c>
      <c r="D5702" t="n">
        <v>1</v>
      </c>
      <c r="E5702" t="inlineStr">
        <is>
          <t>S</t>
        </is>
      </c>
      <c r="F5702" t="n">
        <v>32</v>
      </c>
      <c r="G5702" t="n">
        <v>1921</v>
      </c>
      <c r="H5702" t="n">
        <v>1</v>
      </c>
      <c r="I5702" t="n">
        <v>2</v>
      </c>
      <c r="J5702" t="n">
        <v>27</v>
      </c>
      <c r="K5702" t="n">
        <v>2</v>
      </c>
      <c r="L5702" t="n">
        <v>4</v>
      </c>
      <c r="M5702" t="n">
        <v>3</v>
      </c>
      <c r="R5702" s="15" t="n">
        <v>0</v>
      </c>
      <c r="S5702" s="15" t="n">
        <v>0</v>
      </c>
      <c r="T5702" s="15" t="n">
        <v>0</v>
      </c>
      <c r="U5702" s="15" t="n">
        <v>112800</v>
      </c>
      <c r="V5702">
        <f>IFERROR(VLOOKUP(D5702,Tablas_Equivalencia!$A$3:$B$8,2,FALSE),"Sin dato")</f>
        <v/>
      </c>
      <c r="W5702">
        <f>IFERROR(VLOOKUP(L5702,Tablas_Equivalencia!$D$3:$E$9,2,FALSE),"Sin dato")</f>
        <v/>
      </c>
      <c r="X5702">
        <f>IF(I5702=1,"Varón","Mujer")</f>
        <v/>
      </c>
      <c r="Y5702">
        <f>IFERROR(VLOOKUP(M5702,Tablas_Equivalencia!$G$3:$H$6,2,FALSE),"Sin dato")</f>
        <v/>
      </c>
      <c r="Z5702">
        <f>IF(J5702&lt;=24,"18-24","25-29")</f>
        <v/>
      </c>
      <c r="AA5702">
        <f>IF(M5702&lt;&gt;1,"",IF(P5702=2,1,0))</f>
        <v/>
      </c>
      <c r="AB5702">
        <f>IF(M5702&lt;&gt;1,"",IF(O5702&gt;=2,1,0))</f>
        <v/>
      </c>
      <c r="AC5702">
        <f>IF(M5702&lt;&gt;1,"",IF(OR(Q5702=999,Q5702=""),"",IF(OR(Q5702&lt;35,Q5702&gt;48),1,0)))</f>
        <v/>
      </c>
      <c r="AD5702">
        <f>IF(COUNT(AA5702:AC5702)&lt;3,"",SUM(AA5702:AC5702))</f>
        <v/>
      </c>
      <c r="AE5702">
        <f>IF(L5702&gt;=4,2,IF(L5702&gt;=2,1,0))</f>
        <v/>
      </c>
      <c r="AF5702">
        <f>IF(L5702&gt;=5,1,0)</f>
        <v/>
      </c>
      <c r="AG5702">
        <f>AE5702+AF5702</f>
        <v/>
      </c>
      <c r="AH5702" s="15">
        <f>IF(M5702&lt;&gt;1,"",IF(OR(R5702=-9,R5702=""),"",R5702))</f>
        <v/>
      </c>
      <c r="AI5702">
        <f>IF(M5702&lt;&gt;1,"",IF(OR(Q5702=999,Q5702=""),"",Q5702))</f>
        <v/>
      </c>
    </row>
    <row r="5703">
      <c r="A5703" t="inlineStr">
        <is>
          <t>TQRMNOP130856</t>
        </is>
      </c>
      <c r="B5703" t="n">
        <v>2025</v>
      </c>
      <c r="C5703" t="n">
        <v>1</v>
      </c>
      <c r="D5703" t="n">
        <v>1</v>
      </c>
      <c r="E5703" t="inlineStr">
        <is>
          <t>S</t>
        </is>
      </c>
      <c r="F5703" t="n">
        <v>32</v>
      </c>
      <c r="G5703" t="n">
        <v>1728</v>
      </c>
      <c r="H5703" t="n">
        <v>2</v>
      </c>
      <c r="I5703" t="n">
        <v>1</v>
      </c>
      <c r="J5703" t="n">
        <v>18</v>
      </c>
      <c r="K5703" t="n">
        <v>2</v>
      </c>
      <c r="L5703" t="n">
        <v>4</v>
      </c>
      <c r="M5703" t="n">
        <v>1</v>
      </c>
      <c r="N5703" t="n">
        <v>3</v>
      </c>
      <c r="O5703" t="n">
        <v>1</v>
      </c>
      <c r="P5703" t="n">
        <v>2</v>
      </c>
      <c r="Q5703" t="n">
        <v>31</v>
      </c>
      <c r="R5703" s="15" t="n">
        <v>241000</v>
      </c>
      <c r="S5703" s="15" t="n">
        <v>0</v>
      </c>
      <c r="T5703" s="15" t="n">
        <v>241000</v>
      </c>
      <c r="U5703" s="15" t="n">
        <v>384700</v>
      </c>
      <c r="V5703">
        <f>IFERROR(VLOOKUP(D5703,Tablas_Equivalencia!$A$3:$B$8,2,FALSE),"Sin dato")</f>
        <v/>
      </c>
      <c r="W5703">
        <f>IFERROR(VLOOKUP(L5703,Tablas_Equivalencia!$D$3:$E$9,2,FALSE),"Sin dato")</f>
        <v/>
      </c>
      <c r="X5703">
        <f>IF(I5703=1,"Varón","Mujer")</f>
        <v/>
      </c>
      <c r="Y5703">
        <f>IFERROR(VLOOKUP(M5703,Tablas_Equivalencia!$G$3:$H$6,2,FALSE),"Sin dato")</f>
        <v/>
      </c>
      <c r="Z5703">
        <f>IF(J5703&lt;=24,"18-24","25-29")</f>
        <v/>
      </c>
      <c r="AA5703">
        <f>IF(M5703&lt;&gt;1,"",IF(P5703=2,1,0))</f>
        <v/>
      </c>
      <c r="AB5703">
        <f>IF(M5703&lt;&gt;1,"",IF(O5703&gt;=2,1,0))</f>
        <v/>
      </c>
      <c r="AC5703">
        <f>IF(M5703&lt;&gt;1,"",IF(OR(Q5703=999,Q5703=""),"",IF(OR(Q5703&lt;35,Q5703&gt;48),1,0)))</f>
        <v/>
      </c>
      <c r="AD5703">
        <f>IF(COUNT(AA5703:AC5703)&lt;3,"",SUM(AA5703:AC5703))</f>
        <v/>
      </c>
      <c r="AE5703">
        <f>IF(L5703&gt;=4,2,IF(L5703&gt;=2,1,0))</f>
        <v/>
      </c>
      <c r="AF5703">
        <f>IF(L5703&gt;=5,1,0)</f>
        <v/>
      </c>
      <c r="AG5703">
        <f>AE5703+AF5703</f>
        <v/>
      </c>
      <c r="AH5703" s="15">
        <f>IF(M5703&lt;&gt;1,"",IF(OR(R5703=-9,R5703=""),"",R5703))</f>
        <v/>
      </c>
      <c r="AI5703">
        <f>IF(M5703&lt;&gt;1,"",IF(OR(Q5703=999,Q5703=""),"",Q5703))</f>
        <v/>
      </c>
    </row>
    <row r="5704">
      <c r="A5704" t="inlineStr">
        <is>
          <t>TQRMNOP130859</t>
        </is>
      </c>
      <c r="B5704" t="n">
        <v>2025</v>
      </c>
      <c r="C5704" t="n">
        <v>1</v>
      </c>
      <c r="D5704" t="n">
        <v>41</v>
      </c>
      <c r="E5704" t="inlineStr">
        <is>
          <t>S</t>
        </is>
      </c>
      <c r="F5704" t="n">
        <v>8</v>
      </c>
      <c r="G5704" t="n">
        <v>487</v>
      </c>
      <c r="H5704" t="n">
        <v>3</v>
      </c>
      <c r="I5704" t="n">
        <v>1</v>
      </c>
      <c r="J5704" t="n">
        <v>27</v>
      </c>
      <c r="K5704" t="n">
        <v>2</v>
      </c>
      <c r="L5704" t="n">
        <v>3</v>
      </c>
      <c r="M5704" t="n">
        <v>1</v>
      </c>
      <c r="N5704" t="n">
        <v>3</v>
      </c>
      <c r="O5704" t="n">
        <v>3</v>
      </c>
      <c r="P5704" t="n">
        <v>2</v>
      </c>
      <c r="Q5704" t="n">
        <v>999</v>
      </c>
      <c r="R5704" s="15" t="n">
        <v>137000</v>
      </c>
      <c r="S5704" s="15" t="n">
        <v>0</v>
      </c>
      <c r="T5704" s="15" t="n">
        <v>137000</v>
      </c>
      <c r="U5704" s="15" t="n">
        <v>143100</v>
      </c>
      <c r="V5704">
        <f>IFERROR(VLOOKUP(D5704,Tablas_Equivalencia!$A$3:$B$8,2,FALSE),"Sin dato")</f>
        <v/>
      </c>
      <c r="W5704">
        <f>IFERROR(VLOOKUP(L5704,Tablas_Equivalencia!$D$3:$E$9,2,FALSE),"Sin dato")</f>
        <v/>
      </c>
      <c r="X5704">
        <f>IF(I5704=1,"Varón","Mujer")</f>
        <v/>
      </c>
      <c r="Y5704">
        <f>IFERROR(VLOOKUP(M5704,Tablas_Equivalencia!$G$3:$H$6,2,FALSE),"Sin dato")</f>
        <v/>
      </c>
      <c r="Z5704">
        <f>IF(J5704&lt;=24,"18-24","25-29")</f>
        <v/>
      </c>
      <c r="AA5704">
        <f>IF(M5704&lt;&gt;1,"",IF(P5704=2,1,0))</f>
        <v/>
      </c>
      <c r="AB5704">
        <f>IF(M5704&lt;&gt;1,"",IF(O5704&gt;=2,1,0))</f>
        <v/>
      </c>
      <c r="AC5704">
        <f>IF(M5704&lt;&gt;1,"",IF(OR(Q5704=999,Q5704=""),"",IF(OR(Q5704&lt;35,Q5704&gt;48),1,0)))</f>
        <v/>
      </c>
      <c r="AD5704">
        <f>IF(COUNT(AA5704:AC5704)&lt;3,"",SUM(AA5704:AC5704))</f>
        <v/>
      </c>
      <c r="AE5704">
        <f>IF(L5704&gt;=4,2,IF(L5704&gt;=2,1,0))</f>
        <v/>
      </c>
      <c r="AF5704">
        <f>IF(L5704&gt;=5,1,0)</f>
        <v/>
      </c>
      <c r="AG5704">
        <f>AE5704+AF5704</f>
        <v/>
      </c>
      <c r="AH5704" s="15">
        <f>IF(M5704&lt;&gt;1,"",IF(OR(R5704=-9,R5704=""),"",R5704))</f>
        <v/>
      </c>
      <c r="AI5704">
        <f>IF(M5704&lt;&gt;1,"",IF(OR(Q5704=999,Q5704=""),"",Q5704))</f>
        <v/>
      </c>
    </row>
    <row r="5705">
      <c r="A5705" t="inlineStr">
        <is>
          <t>TQRMNOP130879</t>
        </is>
      </c>
      <c r="B5705" t="n">
        <v>2025</v>
      </c>
      <c r="C5705" t="n">
        <v>1</v>
      </c>
      <c r="D5705" t="n">
        <v>1</v>
      </c>
      <c r="E5705" t="inlineStr">
        <is>
          <t>S</t>
        </is>
      </c>
      <c r="F5705" t="n">
        <v>33</v>
      </c>
      <c r="G5705" t="n">
        <v>1653</v>
      </c>
      <c r="H5705" t="n">
        <v>3</v>
      </c>
      <c r="I5705" t="n">
        <v>1</v>
      </c>
      <c r="J5705" t="n">
        <v>23</v>
      </c>
      <c r="K5705" t="n">
        <v>2</v>
      </c>
      <c r="L5705" t="n">
        <v>1</v>
      </c>
      <c r="M5705" t="n">
        <v>1</v>
      </c>
      <c r="N5705" t="n">
        <v>3</v>
      </c>
      <c r="O5705" t="n">
        <v>2</v>
      </c>
      <c r="P5705" t="n">
        <v>2</v>
      </c>
      <c r="Q5705" t="n">
        <v>18</v>
      </c>
      <c r="R5705" s="15" t="n">
        <v>602000</v>
      </c>
      <c r="S5705" s="15" t="n">
        <v>0</v>
      </c>
      <c r="T5705" s="15" t="n">
        <v>602000</v>
      </c>
      <c r="U5705" s="15" t="n">
        <v>108600</v>
      </c>
      <c r="V5705">
        <f>IFERROR(VLOOKUP(D5705,Tablas_Equivalencia!$A$3:$B$8,2,FALSE),"Sin dato")</f>
        <v/>
      </c>
      <c r="W5705">
        <f>IFERROR(VLOOKUP(L5705,Tablas_Equivalencia!$D$3:$E$9,2,FALSE),"Sin dato")</f>
        <v/>
      </c>
      <c r="X5705">
        <f>IF(I5705=1,"Varón","Mujer")</f>
        <v/>
      </c>
      <c r="Y5705">
        <f>IFERROR(VLOOKUP(M5705,Tablas_Equivalencia!$G$3:$H$6,2,FALSE),"Sin dato")</f>
        <v/>
      </c>
      <c r="Z5705">
        <f>IF(J5705&lt;=24,"18-24","25-29")</f>
        <v/>
      </c>
      <c r="AA5705">
        <f>IF(M5705&lt;&gt;1,"",IF(P5705=2,1,0))</f>
        <v/>
      </c>
      <c r="AB5705">
        <f>IF(M5705&lt;&gt;1,"",IF(O5705&gt;=2,1,0))</f>
        <v/>
      </c>
      <c r="AC5705">
        <f>IF(M5705&lt;&gt;1,"",IF(OR(Q5705=999,Q5705=""),"",IF(OR(Q5705&lt;35,Q5705&gt;48),1,0)))</f>
        <v/>
      </c>
      <c r="AD5705">
        <f>IF(COUNT(AA5705:AC5705)&lt;3,"",SUM(AA5705:AC5705))</f>
        <v/>
      </c>
      <c r="AE5705">
        <f>IF(L5705&gt;=4,2,IF(L5705&gt;=2,1,0))</f>
        <v/>
      </c>
      <c r="AF5705">
        <f>IF(L5705&gt;=5,1,0)</f>
        <v/>
      </c>
      <c r="AG5705">
        <f>AE5705+AF5705</f>
        <v/>
      </c>
      <c r="AH5705" s="15">
        <f>IF(M5705&lt;&gt;1,"",IF(OR(R5705=-9,R5705=""),"",R5705))</f>
        <v/>
      </c>
      <c r="AI5705">
        <f>IF(M5705&lt;&gt;1,"",IF(OR(Q5705=999,Q5705=""),"",Q5705))</f>
        <v/>
      </c>
    </row>
    <row r="5706">
      <c r="A5706" t="inlineStr">
        <is>
          <t>TQRMNOP130913</t>
        </is>
      </c>
      <c r="B5706" t="n">
        <v>2025</v>
      </c>
      <c r="C5706" t="n">
        <v>1</v>
      </c>
      <c r="D5706" t="n">
        <v>1</v>
      </c>
      <c r="E5706" t="inlineStr">
        <is>
          <t>S</t>
        </is>
      </c>
      <c r="F5706" t="n">
        <v>33</v>
      </c>
      <c r="G5706" t="n">
        <v>921</v>
      </c>
      <c r="H5706" t="n">
        <v>3</v>
      </c>
      <c r="I5706" t="n">
        <v>2</v>
      </c>
      <c r="J5706" t="n">
        <v>28</v>
      </c>
      <c r="K5706" t="n">
        <v>1</v>
      </c>
      <c r="L5706" t="n">
        <v>5</v>
      </c>
      <c r="M5706" t="n">
        <v>3</v>
      </c>
      <c r="R5706" s="15" t="n">
        <v>0</v>
      </c>
      <c r="S5706" s="15" t="n">
        <v>0</v>
      </c>
      <c r="T5706" s="15" t="n">
        <v>0</v>
      </c>
      <c r="U5706" s="15" t="n">
        <v>67700</v>
      </c>
      <c r="V5706">
        <f>IFERROR(VLOOKUP(D5706,Tablas_Equivalencia!$A$3:$B$8,2,FALSE),"Sin dato")</f>
        <v/>
      </c>
      <c r="W5706">
        <f>IFERROR(VLOOKUP(L5706,Tablas_Equivalencia!$D$3:$E$9,2,FALSE),"Sin dato")</f>
        <v/>
      </c>
      <c r="X5706">
        <f>IF(I5706=1,"Varón","Mujer")</f>
        <v/>
      </c>
      <c r="Y5706">
        <f>IFERROR(VLOOKUP(M5706,Tablas_Equivalencia!$G$3:$H$6,2,FALSE),"Sin dato")</f>
        <v/>
      </c>
      <c r="Z5706">
        <f>IF(J5706&lt;=24,"18-24","25-29")</f>
        <v/>
      </c>
      <c r="AA5706">
        <f>IF(M5706&lt;&gt;1,"",IF(P5706=2,1,0))</f>
        <v/>
      </c>
      <c r="AB5706">
        <f>IF(M5706&lt;&gt;1,"",IF(O5706&gt;=2,1,0))</f>
        <v/>
      </c>
      <c r="AC5706">
        <f>IF(M5706&lt;&gt;1,"",IF(OR(Q5706=999,Q5706=""),"",IF(OR(Q5706&lt;35,Q5706&gt;48),1,0)))</f>
        <v/>
      </c>
      <c r="AD5706">
        <f>IF(COUNT(AA5706:AC5706)&lt;3,"",SUM(AA5706:AC5706))</f>
        <v/>
      </c>
      <c r="AE5706">
        <f>IF(L5706&gt;=4,2,IF(L5706&gt;=2,1,0))</f>
        <v/>
      </c>
      <c r="AF5706">
        <f>IF(L5706&gt;=5,1,0)</f>
        <v/>
      </c>
      <c r="AG5706">
        <f>AE5706+AF5706</f>
        <v/>
      </c>
      <c r="AH5706" s="15">
        <f>IF(M5706&lt;&gt;1,"",IF(OR(R5706=-9,R5706=""),"",R5706))</f>
        <v/>
      </c>
      <c r="AI5706">
        <f>IF(M5706&lt;&gt;1,"",IF(OR(Q5706=999,Q5706=""),"",Q5706))</f>
        <v/>
      </c>
    </row>
    <row r="5707">
      <c r="A5707" t="inlineStr">
        <is>
          <t>TQRMNOP130914</t>
        </is>
      </c>
      <c r="B5707" t="n">
        <v>2025</v>
      </c>
      <c r="C5707" t="n">
        <v>1</v>
      </c>
      <c r="D5707" t="n">
        <v>43</v>
      </c>
      <c r="E5707" t="inlineStr">
        <is>
          <t>N</t>
        </is>
      </c>
      <c r="F5707" t="n">
        <v>38</v>
      </c>
      <c r="G5707" t="n">
        <v>766</v>
      </c>
      <c r="H5707" t="n">
        <v>1</v>
      </c>
      <c r="I5707" t="n">
        <v>1</v>
      </c>
      <c r="J5707" t="n">
        <v>25</v>
      </c>
      <c r="K5707" t="n">
        <v>2</v>
      </c>
      <c r="L5707" t="n">
        <v>4</v>
      </c>
      <c r="M5707" t="n">
        <v>1</v>
      </c>
      <c r="N5707" t="n">
        <v>3</v>
      </c>
      <c r="O5707" t="n">
        <v>2</v>
      </c>
      <c r="P5707" t="n">
        <v>2</v>
      </c>
      <c r="Q5707" t="n">
        <v>28</v>
      </c>
      <c r="R5707" s="15" t="n">
        <v>398000</v>
      </c>
      <c r="S5707" s="15" t="n">
        <v>0</v>
      </c>
      <c r="T5707" s="15" t="n">
        <v>398000</v>
      </c>
      <c r="U5707" s="15" t="n">
        <v>118200</v>
      </c>
      <c r="V5707">
        <f>IFERROR(VLOOKUP(D5707,Tablas_Equivalencia!$A$3:$B$8,2,FALSE),"Sin dato")</f>
        <v/>
      </c>
      <c r="W5707">
        <f>IFERROR(VLOOKUP(L5707,Tablas_Equivalencia!$D$3:$E$9,2,FALSE),"Sin dato")</f>
        <v/>
      </c>
      <c r="X5707">
        <f>IF(I5707=1,"Varón","Mujer")</f>
        <v/>
      </c>
      <c r="Y5707">
        <f>IFERROR(VLOOKUP(M5707,Tablas_Equivalencia!$G$3:$H$6,2,FALSE),"Sin dato")</f>
        <v/>
      </c>
      <c r="Z5707">
        <f>IF(J5707&lt;=24,"18-24","25-29")</f>
        <v/>
      </c>
      <c r="AA5707">
        <f>IF(M5707&lt;&gt;1,"",IF(P5707=2,1,0))</f>
        <v/>
      </c>
      <c r="AB5707">
        <f>IF(M5707&lt;&gt;1,"",IF(O5707&gt;=2,1,0))</f>
        <v/>
      </c>
      <c r="AC5707">
        <f>IF(M5707&lt;&gt;1,"",IF(OR(Q5707=999,Q5707=""),"",IF(OR(Q5707&lt;35,Q5707&gt;48),1,0)))</f>
        <v/>
      </c>
      <c r="AD5707">
        <f>IF(COUNT(AA5707:AC5707)&lt;3,"",SUM(AA5707:AC5707))</f>
        <v/>
      </c>
      <c r="AE5707">
        <f>IF(L5707&gt;=4,2,IF(L5707&gt;=2,1,0))</f>
        <v/>
      </c>
      <c r="AF5707">
        <f>IF(L5707&gt;=5,1,0)</f>
        <v/>
      </c>
      <c r="AG5707">
        <f>AE5707+AF5707</f>
        <v/>
      </c>
      <c r="AH5707" s="15">
        <f>IF(M5707&lt;&gt;1,"",IF(OR(R5707=-9,R5707=""),"",R5707))</f>
        <v/>
      </c>
      <c r="AI5707">
        <f>IF(M5707&lt;&gt;1,"",IF(OR(Q5707=999,Q5707=""),"",Q5707))</f>
        <v/>
      </c>
    </row>
    <row r="5708">
      <c r="A5708" t="inlineStr">
        <is>
          <t>TQRMNOP130920</t>
        </is>
      </c>
      <c r="B5708" t="n">
        <v>2025</v>
      </c>
      <c r="C5708" t="n">
        <v>1</v>
      </c>
      <c r="D5708" t="n">
        <v>43</v>
      </c>
      <c r="E5708" t="inlineStr">
        <is>
          <t>N</t>
        </is>
      </c>
      <c r="F5708" t="n">
        <v>38</v>
      </c>
      <c r="G5708" t="n">
        <v>1622</v>
      </c>
      <c r="H5708" t="n">
        <v>1</v>
      </c>
      <c r="I5708" t="n">
        <v>2</v>
      </c>
      <c r="J5708" t="n">
        <v>25</v>
      </c>
      <c r="K5708" t="n">
        <v>1</v>
      </c>
      <c r="L5708" t="n">
        <v>5</v>
      </c>
      <c r="M5708" t="n">
        <v>1</v>
      </c>
      <c r="N5708" t="n">
        <v>3</v>
      </c>
      <c r="O5708" t="n">
        <v>1</v>
      </c>
      <c r="P5708" t="n">
        <v>1</v>
      </c>
      <c r="Q5708" t="n">
        <v>43</v>
      </c>
      <c r="R5708" s="15" t="n">
        <v>536000</v>
      </c>
      <c r="S5708" s="15" t="n">
        <v>0</v>
      </c>
      <c r="T5708" s="15" t="n">
        <v>536000</v>
      </c>
      <c r="U5708" s="15" t="n">
        <v>245800</v>
      </c>
      <c r="V5708">
        <f>IFERROR(VLOOKUP(D5708,Tablas_Equivalencia!$A$3:$B$8,2,FALSE),"Sin dato")</f>
        <v/>
      </c>
      <c r="W5708">
        <f>IFERROR(VLOOKUP(L5708,Tablas_Equivalencia!$D$3:$E$9,2,FALSE),"Sin dato")</f>
        <v/>
      </c>
      <c r="X5708">
        <f>IF(I5708=1,"Varón","Mujer")</f>
        <v/>
      </c>
      <c r="Y5708">
        <f>IFERROR(VLOOKUP(M5708,Tablas_Equivalencia!$G$3:$H$6,2,FALSE),"Sin dato")</f>
        <v/>
      </c>
      <c r="Z5708">
        <f>IF(J5708&lt;=24,"18-24","25-29")</f>
        <v/>
      </c>
      <c r="AA5708">
        <f>IF(M5708&lt;&gt;1,"",IF(P5708=2,1,0))</f>
        <v/>
      </c>
      <c r="AB5708">
        <f>IF(M5708&lt;&gt;1,"",IF(O5708&gt;=2,1,0))</f>
        <v/>
      </c>
      <c r="AC5708">
        <f>IF(M5708&lt;&gt;1,"",IF(OR(Q5708=999,Q5708=""),"",IF(OR(Q5708&lt;35,Q5708&gt;48),1,0)))</f>
        <v/>
      </c>
      <c r="AD5708">
        <f>IF(COUNT(AA5708:AC5708)&lt;3,"",SUM(AA5708:AC5708))</f>
        <v/>
      </c>
      <c r="AE5708">
        <f>IF(L5708&gt;=4,2,IF(L5708&gt;=2,1,0))</f>
        <v/>
      </c>
      <c r="AF5708">
        <f>IF(L5708&gt;=5,1,0)</f>
        <v/>
      </c>
      <c r="AG5708">
        <f>AE5708+AF5708</f>
        <v/>
      </c>
      <c r="AH5708" s="15">
        <f>IF(M5708&lt;&gt;1,"",IF(OR(R5708=-9,R5708=""),"",R5708))</f>
        <v/>
      </c>
      <c r="AI5708">
        <f>IF(M5708&lt;&gt;1,"",IF(OR(Q5708=999,Q5708=""),"",Q5708))</f>
        <v/>
      </c>
    </row>
    <row r="5709">
      <c r="A5709" t="inlineStr">
        <is>
          <t>TQRMNOP130924</t>
        </is>
      </c>
      <c r="B5709" t="n">
        <v>2025</v>
      </c>
      <c r="C5709" t="n">
        <v>1</v>
      </c>
      <c r="D5709" t="n">
        <v>43</v>
      </c>
      <c r="E5709" t="inlineStr">
        <is>
          <t>N</t>
        </is>
      </c>
      <c r="F5709" t="n">
        <v>26</v>
      </c>
      <c r="G5709" t="n">
        <v>1503</v>
      </c>
      <c r="H5709" t="n">
        <v>3</v>
      </c>
      <c r="I5709" t="n">
        <v>2</v>
      </c>
      <c r="J5709" t="n">
        <v>24</v>
      </c>
      <c r="K5709" t="n">
        <v>2</v>
      </c>
      <c r="L5709" t="n">
        <v>4</v>
      </c>
      <c r="M5709" t="n">
        <v>3</v>
      </c>
      <c r="R5709" s="15" t="n">
        <v>0</v>
      </c>
      <c r="S5709" s="15" t="n">
        <v>0</v>
      </c>
      <c r="T5709" s="15" t="n">
        <v>0</v>
      </c>
      <c r="U5709" s="15" t="n">
        <v>102100</v>
      </c>
      <c r="V5709">
        <f>IFERROR(VLOOKUP(D5709,Tablas_Equivalencia!$A$3:$B$8,2,FALSE),"Sin dato")</f>
        <v/>
      </c>
      <c r="W5709">
        <f>IFERROR(VLOOKUP(L5709,Tablas_Equivalencia!$D$3:$E$9,2,FALSE),"Sin dato")</f>
        <v/>
      </c>
      <c r="X5709">
        <f>IF(I5709=1,"Varón","Mujer")</f>
        <v/>
      </c>
      <c r="Y5709">
        <f>IFERROR(VLOOKUP(M5709,Tablas_Equivalencia!$G$3:$H$6,2,FALSE),"Sin dato")</f>
        <v/>
      </c>
      <c r="Z5709">
        <f>IF(J5709&lt;=24,"18-24","25-29")</f>
        <v/>
      </c>
      <c r="AA5709">
        <f>IF(M5709&lt;&gt;1,"",IF(P5709=2,1,0))</f>
        <v/>
      </c>
      <c r="AB5709">
        <f>IF(M5709&lt;&gt;1,"",IF(O5709&gt;=2,1,0))</f>
        <v/>
      </c>
      <c r="AC5709">
        <f>IF(M5709&lt;&gt;1,"",IF(OR(Q5709=999,Q5709=""),"",IF(OR(Q5709&lt;35,Q5709&gt;48),1,0)))</f>
        <v/>
      </c>
      <c r="AD5709">
        <f>IF(COUNT(AA5709:AC5709)&lt;3,"",SUM(AA5709:AC5709))</f>
        <v/>
      </c>
      <c r="AE5709">
        <f>IF(L5709&gt;=4,2,IF(L5709&gt;=2,1,0))</f>
        <v/>
      </c>
      <c r="AF5709">
        <f>IF(L5709&gt;=5,1,0)</f>
        <v/>
      </c>
      <c r="AG5709">
        <f>AE5709+AF5709</f>
        <v/>
      </c>
      <c r="AH5709" s="15">
        <f>IF(M5709&lt;&gt;1,"",IF(OR(R5709=-9,R5709=""),"",R5709))</f>
        <v/>
      </c>
      <c r="AI5709">
        <f>IF(M5709&lt;&gt;1,"",IF(OR(Q5709=999,Q5709=""),"",Q5709))</f>
        <v/>
      </c>
    </row>
    <row r="5710">
      <c r="A5710" t="inlineStr">
        <is>
          <t>TQRMNOP130927</t>
        </is>
      </c>
      <c r="B5710" t="n">
        <v>2025</v>
      </c>
      <c r="C5710" t="n">
        <v>1</v>
      </c>
      <c r="D5710" t="n">
        <v>1</v>
      </c>
      <c r="E5710" t="inlineStr">
        <is>
          <t>S</t>
        </is>
      </c>
      <c r="F5710" t="n">
        <v>33</v>
      </c>
      <c r="G5710" t="n">
        <v>1571</v>
      </c>
      <c r="H5710" t="n">
        <v>3</v>
      </c>
      <c r="I5710" t="n">
        <v>2</v>
      </c>
      <c r="J5710" t="n">
        <v>18</v>
      </c>
      <c r="K5710" t="n">
        <v>1</v>
      </c>
      <c r="L5710" t="n">
        <v>5</v>
      </c>
      <c r="M5710" t="n">
        <v>1</v>
      </c>
      <c r="N5710" t="n">
        <v>3</v>
      </c>
      <c r="O5710" t="n">
        <v>1</v>
      </c>
      <c r="P5710" t="n">
        <v>1</v>
      </c>
      <c r="Q5710" t="n">
        <v>59</v>
      </c>
      <c r="R5710" s="15" t="n">
        <v>1508000</v>
      </c>
      <c r="S5710" s="15" t="n">
        <v>0</v>
      </c>
      <c r="T5710" s="15" t="n">
        <v>1508000</v>
      </c>
      <c r="U5710" s="15" t="n">
        <v>134000</v>
      </c>
      <c r="V5710">
        <f>IFERROR(VLOOKUP(D5710,Tablas_Equivalencia!$A$3:$B$8,2,FALSE),"Sin dato")</f>
        <v/>
      </c>
      <c r="W5710">
        <f>IFERROR(VLOOKUP(L5710,Tablas_Equivalencia!$D$3:$E$9,2,FALSE),"Sin dato")</f>
        <v/>
      </c>
      <c r="X5710">
        <f>IF(I5710=1,"Varón","Mujer")</f>
        <v/>
      </c>
      <c r="Y5710">
        <f>IFERROR(VLOOKUP(M5710,Tablas_Equivalencia!$G$3:$H$6,2,FALSE),"Sin dato")</f>
        <v/>
      </c>
      <c r="Z5710">
        <f>IF(J5710&lt;=24,"18-24","25-29")</f>
        <v/>
      </c>
      <c r="AA5710">
        <f>IF(M5710&lt;&gt;1,"",IF(P5710=2,1,0))</f>
        <v/>
      </c>
      <c r="AB5710">
        <f>IF(M5710&lt;&gt;1,"",IF(O5710&gt;=2,1,0))</f>
        <v/>
      </c>
      <c r="AC5710">
        <f>IF(M5710&lt;&gt;1,"",IF(OR(Q5710=999,Q5710=""),"",IF(OR(Q5710&lt;35,Q5710&gt;48),1,0)))</f>
        <v/>
      </c>
      <c r="AD5710">
        <f>IF(COUNT(AA5710:AC5710)&lt;3,"",SUM(AA5710:AC5710))</f>
        <v/>
      </c>
      <c r="AE5710">
        <f>IF(L5710&gt;=4,2,IF(L5710&gt;=2,1,0))</f>
        <v/>
      </c>
      <c r="AF5710">
        <f>IF(L5710&gt;=5,1,0)</f>
        <v/>
      </c>
      <c r="AG5710">
        <f>AE5710+AF5710</f>
        <v/>
      </c>
      <c r="AH5710" s="15">
        <f>IF(M5710&lt;&gt;1,"",IF(OR(R5710=-9,R5710=""),"",R5710))</f>
        <v/>
      </c>
      <c r="AI5710">
        <f>IF(M5710&lt;&gt;1,"",IF(OR(Q5710=999,Q5710=""),"",Q5710))</f>
        <v/>
      </c>
    </row>
    <row r="5711">
      <c r="A5711" t="inlineStr">
        <is>
          <t>TQRMNOP130928</t>
        </is>
      </c>
      <c r="B5711" t="n">
        <v>2025</v>
      </c>
      <c r="C5711" t="n">
        <v>1</v>
      </c>
      <c r="D5711" t="n">
        <v>40</v>
      </c>
      <c r="E5711" t="inlineStr">
        <is>
          <t>N</t>
        </is>
      </c>
      <c r="F5711" t="n">
        <v>22</v>
      </c>
      <c r="G5711" t="n">
        <v>855</v>
      </c>
      <c r="H5711" t="n">
        <v>2</v>
      </c>
      <c r="I5711" t="n">
        <v>2</v>
      </c>
      <c r="J5711" t="n">
        <v>21</v>
      </c>
      <c r="K5711" t="n">
        <v>2</v>
      </c>
      <c r="L5711" t="n">
        <v>2</v>
      </c>
      <c r="M5711" t="n">
        <v>3</v>
      </c>
      <c r="R5711" s="15" t="n">
        <v>0</v>
      </c>
      <c r="S5711" s="15" t="n">
        <v>0</v>
      </c>
      <c r="T5711" s="15" t="n">
        <v>0</v>
      </c>
      <c r="U5711" s="15" t="n">
        <v>147600</v>
      </c>
      <c r="V5711">
        <f>IFERROR(VLOOKUP(D5711,Tablas_Equivalencia!$A$3:$B$8,2,FALSE),"Sin dato")</f>
        <v/>
      </c>
      <c r="W5711">
        <f>IFERROR(VLOOKUP(L5711,Tablas_Equivalencia!$D$3:$E$9,2,FALSE),"Sin dato")</f>
        <v/>
      </c>
      <c r="X5711">
        <f>IF(I5711=1,"Varón","Mujer")</f>
        <v/>
      </c>
      <c r="Y5711">
        <f>IFERROR(VLOOKUP(M5711,Tablas_Equivalencia!$G$3:$H$6,2,FALSE),"Sin dato")</f>
        <v/>
      </c>
      <c r="Z5711">
        <f>IF(J5711&lt;=24,"18-24","25-29")</f>
        <v/>
      </c>
      <c r="AA5711">
        <f>IF(M5711&lt;&gt;1,"",IF(P5711=2,1,0))</f>
        <v/>
      </c>
      <c r="AB5711">
        <f>IF(M5711&lt;&gt;1,"",IF(O5711&gt;=2,1,0))</f>
        <v/>
      </c>
      <c r="AC5711">
        <f>IF(M5711&lt;&gt;1,"",IF(OR(Q5711=999,Q5711=""),"",IF(OR(Q5711&lt;35,Q5711&gt;48),1,0)))</f>
        <v/>
      </c>
      <c r="AD5711">
        <f>IF(COUNT(AA5711:AC5711)&lt;3,"",SUM(AA5711:AC5711))</f>
        <v/>
      </c>
      <c r="AE5711">
        <f>IF(L5711&gt;=4,2,IF(L5711&gt;=2,1,0))</f>
        <v/>
      </c>
      <c r="AF5711">
        <f>IF(L5711&gt;=5,1,0)</f>
        <v/>
      </c>
      <c r="AG5711">
        <f>AE5711+AF5711</f>
        <v/>
      </c>
      <c r="AH5711" s="15">
        <f>IF(M5711&lt;&gt;1,"",IF(OR(R5711=-9,R5711=""),"",R5711))</f>
        <v/>
      </c>
      <c r="AI5711">
        <f>IF(M5711&lt;&gt;1,"",IF(OR(Q5711=999,Q5711=""),"",Q5711))</f>
        <v/>
      </c>
    </row>
    <row r="5712">
      <c r="A5712" t="inlineStr">
        <is>
          <t>TQRMNOP130932</t>
        </is>
      </c>
      <c r="B5712" t="n">
        <v>2025</v>
      </c>
      <c r="C5712" t="n">
        <v>1</v>
      </c>
      <c r="D5712" t="n">
        <v>1</v>
      </c>
      <c r="E5712" t="inlineStr">
        <is>
          <t>S</t>
        </is>
      </c>
      <c r="F5712" t="n">
        <v>32</v>
      </c>
      <c r="G5712" t="n">
        <v>865</v>
      </c>
      <c r="H5712" t="n">
        <v>1</v>
      </c>
      <c r="I5712" t="n">
        <v>2</v>
      </c>
      <c r="J5712" t="n">
        <v>22</v>
      </c>
      <c r="K5712" t="n">
        <v>1</v>
      </c>
      <c r="L5712" t="n">
        <v>5</v>
      </c>
      <c r="M5712" t="n">
        <v>3</v>
      </c>
      <c r="R5712" s="15" t="n">
        <v>0</v>
      </c>
      <c r="S5712" s="15" t="n">
        <v>0</v>
      </c>
      <c r="T5712" s="15" t="n">
        <v>0</v>
      </c>
      <c r="U5712" s="15" t="n">
        <v>154700</v>
      </c>
      <c r="V5712">
        <f>IFERROR(VLOOKUP(D5712,Tablas_Equivalencia!$A$3:$B$8,2,FALSE),"Sin dato")</f>
        <v/>
      </c>
      <c r="W5712">
        <f>IFERROR(VLOOKUP(L5712,Tablas_Equivalencia!$D$3:$E$9,2,FALSE),"Sin dato")</f>
        <v/>
      </c>
      <c r="X5712">
        <f>IF(I5712=1,"Varón","Mujer")</f>
        <v/>
      </c>
      <c r="Y5712">
        <f>IFERROR(VLOOKUP(M5712,Tablas_Equivalencia!$G$3:$H$6,2,FALSE),"Sin dato")</f>
        <v/>
      </c>
      <c r="Z5712">
        <f>IF(J5712&lt;=24,"18-24","25-29")</f>
        <v/>
      </c>
      <c r="AA5712">
        <f>IF(M5712&lt;&gt;1,"",IF(P5712=2,1,0))</f>
        <v/>
      </c>
      <c r="AB5712">
        <f>IF(M5712&lt;&gt;1,"",IF(O5712&gt;=2,1,0))</f>
        <v/>
      </c>
      <c r="AC5712">
        <f>IF(M5712&lt;&gt;1,"",IF(OR(Q5712=999,Q5712=""),"",IF(OR(Q5712&lt;35,Q5712&gt;48),1,0)))</f>
        <v/>
      </c>
      <c r="AD5712">
        <f>IF(COUNT(AA5712:AC5712)&lt;3,"",SUM(AA5712:AC5712))</f>
        <v/>
      </c>
      <c r="AE5712">
        <f>IF(L5712&gt;=4,2,IF(L5712&gt;=2,1,0))</f>
        <v/>
      </c>
      <c r="AF5712">
        <f>IF(L5712&gt;=5,1,0)</f>
        <v/>
      </c>
      <c r="AG5712">
        <f>AE5712+AF5712</f>
        <v/>
      </c>
      <c r="AH5712" s="15">
        <f>IF(M5712&lt;&gt;1,"",IF(OR(R5712=-9,R5712=""),"",R5712))</f>
        <v/>
      </c>
      <c r="AI5712">
        <f>IF(M5712&lt;&gt;1,"",IF(OR(Q5712=999,Q5712=""),"",Q5712))</f>
        <v/>
      </c>
    </row>
    <row r="5713">
      <c r="A5713" t="inlineStr">
        <is>
          <t>TQRMNOP130934</t>
        </is>
      </c>
      <c r="B5713" t="n">
        <v>2025</v>
      </c>
      <c r="C5713" t="n">
        <v>1</v>
      </c>
      <c r="D5713" t="n">
        <v>1</v>
      </c>
      <c r="E5713" t="inlineStr">
        <is>
          <t>S</t>
        </is>
      </c>
      <c r="F5713" t="n">
        <v>33</v>
      </c>
      <c r="G5713" t="n">
        <v>906</v>
      </c>
      <c r="H5713" t="n">
        <v>3</v>
      </c>
      <c r="I5713" t="n">
        <v>2</v>
      </c>
      <c r="J5713" t="n">
        <v>27</v>
      </c>
      <c r="K5713" t="n">
        <v>2</v>
      </c>
      <c r="L5713" t="n">
        <v>6</v>
      </c>
      <c r="M5713" t="n">
        <v>1</v>
      </c>
      <c r="N5713" t="n">
        <v>3</v>
      </c>
      <c r="O5713" t="n">
        <v>1</v>
      </c>
      <c r="P5713" t="n">
        <v>2</v>
      </c>
      <c r="Q5713" t="n">
        <v>62</v>
      </c>
      <c r="R5713" s="15" t="n">
        <v>1046000</v>
      </c>
      <c r="S5713" s="15" t="n">
        <v>0</v>
      </c>
      <c r="T5713" s="15" t="n">
        <v>1046000</v>
      </c>
      <c r="U5713" s="15" t="n">
        <v>106500</v>
      </c>
      <c r="V5713">
        <f>IFERROR(VLOOKUP(D5713,Tablas_Equivalencia!$A$3:$B$8,2,FALSE),"Sin dato")</f>
        <v/>
      </c>
      <c r="W5713">
        <f>IFERROR(VLOOKUP(L5713,Tablas_Equivalencia!$D$3:$E$9,2,FALSE),"Sin dato")</f>
        <v/>
      </c>
      <c r="X5713">
        <f>IF(I5713=1,"Varón","Mujer")</f>
        <v/>
      </c>
      <c r="Y5713">
        <f>IFERROR(VLOOKUP(M5713,Tablas_Equivalencia!$G$3:$H$6,2,FALSE),"Sin dato")</f>
        <v/>
      </c>
      <c r="Z5713">
        <f>IF(J5713&lt;=24,"18-24","25-29")</f>
        <v/>
      </c>
      <c r="AA5713">
        <f>IF(M5713&lt;&gt;1,"",IF(P5713=2,1,0))</f>
        <v/>
      </c>
      <c r="AB5713">
        <f>IF(M5713&lt;&gt;1,"",IF(O5713&gt;=2,1,0))</f>
        <v/>
      </c>
      <c r="AC5713">
        <f>IF(M5713&lt;&gt;1,"",IF(OR(Q5713=999,Q5713=""),"",IF(OR(Q5713&lt;35,Q5713&gt;48),1,0)))</f>
        <v/>
      </c>
      <c r="AD5713">
        <f>IF(COUNT(AA5713:AC5713)&lt;3,"",SUM(AA5713:AC5713))</f>
        <v/>
      </c>
      <c r="AE5713">
        <f>IF(L5713&gt;=4,2,IF(L5713&gt;=2,1,0))</f>
        <v/>
      </c>
      <c r="AF5713">
        <f>IF(L5713&gt;=5,1,0)</f>
        <v/>
      </c>
      <c r="AG5713">
        <f>AE5713+AF5713</f>
        <v/>
      </c>
      <c r="AH5713" s="15">
        <f>IF(M5713&lt;&gt;1,"",IF(OR(R5713=-9,R5713=""),"",R5713))</f>
        <v/>
      </c>
      <c r="AI5713">
        <f>IF(M5713&lt;&gt;1,"",IF(OR(Q5713=999,Q5713=""),"",Q5713))</f>
        <v/>
      </c>
    </row>
    <row r="5714">
      <c r="A5714" t="inlineStr">
        <is>
          <t>TQRMNOP130937</t>
        </is>
      </c>
      <c r="B5714" t="n">
        <v>2025</v>
      </c>
      <c r="C5714" t="n">
        <v>1</v>
      </c>
      <c r="D5714" t="n">
        <v>40</v>
      </c>
      <c r="E5714" t="inlineStr">
        <is>
          <t>N</t>
        </is>
      </c>
      <c r="F5714" t="n">
        <v>22</v>
      </c>
      <c r="G5714" t="n">
        <v>1472</v>
      </c>
      <c r="H5714" t="n">
        <v>3</v>
      </c>
      <c r="I5714" t="n">
        <v>1</v>
      </c>
      <c r="J5714" t="n">
        <v>22</v>
      </c>
      <c r="K5714" t="n">
        <v>1</v>
      </c>
      <c r="L5714" t="n">
        <v>2</v>
      </c>
      <c r="M5714" t="n">
        <v>1</v>
      </c>
      <c r="N5714" t="n">
        <v>3</v>
      </c>
      <c r="O5714" t="n">
        <v>1</v>
      </c>
      <c r="P5714" t="n">
        <v>2</v>
      </c>
      <c r="Q5714" t="n">
        <v>12</v>
      </c>
      <c r="R5714" s="15" t="n">
        <v>149000</v>
      </c>
      <c r="S5714" s="15" t="n">
        <v>115000</v>
      </c>
      <c r="T5714" s="15" t="n">
        <v>264000</v>
      </c>
      <c r="U5714" s="15" t="n">
        <v>106300</v>
      </c>
      <c r="V5714">
        <f>IFERROR(VLOOKUP(D5714,Tablas_Equivalencia!$A$3:$B$8,2,FALSE),"Sin dato")</f>
        <v/>
      </c>
      <c r="W5714">
        <f>IFERROR(VLOOKUP(L5714,Tablas_Equivalencia!$D$3:$E$9,2,FALSE),"Sin dato")</f>
        <v/>
      </c>
      <c r="X5714">
        <f>IF(I5714=1,"Varón","Mujer")</f>
        <v/>
      </c>
      <c r="Y5714">
        <f>IFERROR(VLOOKUP(M5714,Tablas_Equivalencia!$G$3:$H$6,2,FALSE),"Sin dato")</f>
        <v/>
      </c>
      <c r="Z5714">
        <f>IF(J5714&lt;=24,"18-24","25-29")</f>
        <v/>
      </c>
      <c r="AA5714">
        <f>IF(M5714&lt;&gt;1,"",IF(P5714=2,1,0))</f>
        <v/>
      </c>
      <c r="AB5714">
        <f>IF(M5714&lt;&gt;1,"",IF(O5714&gt;=2,1,0))</f>
        <v/>
      </c>
      <c r="AC5714">
        <f>IF(M5714&lt;&gt;1,"",IF(OR(Q5714=999,Q5714=""),"",IF(OR(Q5714&lt;35,Q5714&gt;48),1,0)))</f>
        <v/>
      </c>
      <c r="AD5714">
        <f>IF(COUNT(AA5714:AC5714)&lt;3,"",SUM(AA5714:AC5714))</f>
        <v/>
      </c>
      <c r="AE5714">
        <f>IF(L5714&gt;=4,2,IF(L5714&gt;=2,1,0))</f>
        <v/>
      </c>
      <c r="AF5714">
        <f>IF(L5714&gt;=5,1,0)</f>
        <v/>
      </c>
      <c r="AG5714">
        <f>AE5714+AF5714</f>
        <v/>
      </c>
      <c r="AH5714" s="15">
        <f>IF(M5714&lt;&gt;1,"",IF(OR(R5714=-9,R5714=""),"",R5714))</f>
        <v/>
      </c>
      <c r="AI5714">
        <f>IF(M5714&lt;&gt;1,"",IF(OR(Q5714=999,Q5714=""),"",Q5714))</f>
        <v/>
      </c>
    </row>
    <row r="5715">
      <c r="A5715" t="inlineStr">
        <is>
          <t>TQRMNOP130942</t>
        </is>
      </c>
      <c r="B5715" t="n">
        <v>2025</v>
      </c>
      <c r="C5715" t="n">
        <v>1</v>
      </c>
      <c r="D5715" t="n">
        <v>41</v>
      </c>
      <c r="E5715" t="inlineStr">
        <is>
          <t>N</t>
        </is>
      </c>
      <c r="F5715" t="n">
        <v>15</v>
      </c>
      <c r="G5715" t="n">
        <v>1578</v>
      </c>
      <c r="H5715" t="n">
        <v>2</v>
      </c>
      <c r="I5715" t="n">
        <v>1</v>
      </c>
      <c r="J5715" t="n">
        <v>24</v>
      </c>
      <c r="K5715" t="n">
        <v>1</v>
      </c>
      <c r="L5715" t="n">
        <v>5</v>
      </c>
      <c r="M5715" t="n">
        <v>1</v>
      </c>
      <c r="N5715" t="n">
        <v>3</v>
      </c>
      <c r="O5715" t="n">
        <v>1</v>
      </c>
      <c r="P5715" t="n">
        <v>1</v>
      </c>
      <c r="Q5715" t="n">
        <v>8</v>
      </c>
      <c r="R5715" s="15" t="n">
        <v>-9</v>
      </c>
      <c r="S5715" s="15" t="n">
        <v>0</v>
      </c>
      <c r="T5715" s="15" t="n">
        <v>0</v>
      </c>
      <c r="U5715" s="15" t="n">
        <v>202900</v>
      </c>
      <c r="V5715">
        <f>IFERROR(VLOOKUP(D5715,Tablas_Equivalencia!$A$3:$B$8,2,FALSE),"Sin dato")</f>
        <v/>
      </c>
      <c r="W5715">
        <f>IFERROR(VLOOKUP(L5715,Tablas_Equivalencia!$D$3:$E$9,2,FALSE),"Sin dato")</f>
        <v/>
      </c>
      <c r="X5715">
        <f>IF(I5715=1,"Varón","Mujer")</f>
        <v/>
      </c>
      <c r="Y5715">
        <f>IFERROR(VLOOKUP(M5715,Tablas_Equivalencia!$G$3:$H$6,2,FALSE),"Sin dato")</f>
        <v/>
      </c>
      <c r="Z5715">
        <f>IF(J5715&lt;=24,"18-24","25-29")</f>
        <v/>
      </c>
      <c r="AA5715">
        <f>IF(M5715&lt;&gt;1,"",IF(P5715=2,1,0))</f>
        <v/>
      </c>
      <c r="AB5715">
        <f>IF(M5715&lt;&gt;1,"",IF(O5715&gt;=2,1,0))</f>
        <v/>
      </c>
      <c r="AC5715">
        <f>IF(M5715&lt;&gt;1,"",IF(OR(Q5715=999,Q5715=""),"",IF(OR(Q5715&lt;35,Q5715&gt;48),1,0)))</f>
        <v/>
      </c>
      <c r="AD5715">
        <f>IF(COUNT(AA5715:AC5715)&lt;3,"",SUM(AA5715:AC5715))</f>
        <v/>
      </c>
      <c r="AE5715">
        <f>IF(L5715&gt;=4,2,IF(L5715&gt;=2,1,0))</f>
        <v/>
      </c>
      <c r="AF5715">
        <f>IF(L5715&gt;=5,1,0)</f>
        <v/>
      </c>
      <c r="AG5715">
        <f>AE5715+AF5715</f>
        <v/>
      </c>
      <c r="AH5715" s="15">
        <f>IF(M5715&lt;&gt;1,"",IF(OR(R5715=-9,R5715=""),"",R5715))</f>
        <v/>
      </c>
      <c r="AI5715">
        <f>IF(M5715&lt;&gt;1,"",IF(OR(Q5715=999,Q5715=""),"",Q5715))</f>
        <v/>
      </c>
    </row>
    <row r="5716">
      <c r="A5716" t="inlineStr">
        <is>
          <t>TQRMNOP130950</t>
        </is>
      </c>
      <c r="B5716" t="n">
        <v>2025</v>
      </c>
      <c r="C5716" t="n">
        <v>1</v>
      </c>
      <c r="D5716" t="n">
        <v>43</v>
      </c>
      <c r="E5716" t="inlineStr">
        <is>
          <t>N</t>
        </is>
      </c>
      <c r="F5716" t="n">
        <v>29</v>
      </c>
      <c r="G5716" t="n">
        <v>530</v>
      </c>
      <c r="H5716" t="n">
        <v>3</v>
      </c>
      <c r="I5716" t="n">
        <v>1</v>
      </c>
      <c r="J5716" t="n">
        <v>25</v>
      </c>
      <c r="K5716" t="n">
        <v>1</v>
      </c>
      <c r="L5716" t="n">
        <v>4</v>
      </c>
      <c r="M5716" t="n">
        <v>1</v>
      </c>
      <c r="N5716" t="n">
        <v>3</v>
      </c>
      <c r="O5716" t="n">
        <v>1</v>
      </c>
      <c r="P5716" t="n">
        <v>1</v>
      </c>
      <c r="Q5716" t="n">
        <v>44</v>
      </c>
      <c r="R5716" s="15" t="n">
        <v>665000</v>
      </c>
      <c r="S5716" s="15" t="n">
        <v>0</v>
      </c>
      <c r="T5716" s="15" t="n">
        <v>665000</v>
      </c>
      <c r="U5716" s="15" t="n">
        <v>109700</v>
      </c>
      <c r="V5716">
        <f>IFERROR(VLOOKUP(D5716,Tablas_Equivalencia!$A$3:$B$8,2,FALSE),"Sin dato")</f>
        <v/>
      </c>
      <c r="W5716">
        <f>IFERROR(VLOOKUP(L5716,Tablas_Equivalencia!$D$3:$E$9,2,FALSE),"Sin dato")</f>
        <v/>
      </c>
      <c r="X5716">
        <f>IF(I5716=1,"Varón","Mujer")</f>
        <v/>
      </c>
      <c r="Y5716">
        <f>IFERROR(VLOOKUP(M5716,Tablas_Equivalencia!$G$3:$H$6,2,FALSE),"Sin dato")</f>
        <v/>
      </c>
      <c r="Z5716">
        <f>IF(J5716&lt;=24,"18-24","25-29")</f>
        <v/>
      </c>
      <c r="AA5716">
        <f>IF(M5716&lt;&gt;1,"",IF(P5716=2,1,0))</f>
        <v/>
      </c>
      <c r="AB5716">
        <f>IF(M5716&lt;&gt;1,"",IF(O5716&gt;=2,1,0))</f>
        <v/>
      </c>
      <c r="AC5716">
        <f>IF(M5716&lt;&gt;1,"",IF(OR(Q5716=999,Q5716=""),"",IF(OR(Q5716&lt;35,Q5716&gt;48),1,0)))</f>
        <v/>
      </c>
      <c r="AD5716">
        <f>IF(COUNT(AA5716:AC5716)&lt;3,"",SUM(AA5716:AC5716))</f>
        <v/>
      </c>
      <c r="AE5716">
        <f>IF(L5716&gt;=4,2,IF(L5716&gt;=2,1,0))</f>
        <v/>
      </c>
      <c r="AF5716">
        <f>IF(L5716&gt;=5,1,0)</f>
        <v/>
      </c>
      <c r="AG5716">
        <f>AE5716+AF5716</f>
        <v/>
      </c>
      <c r="AH5716" s="15">
        <f>IF(M5716&lt;&gt;1,"",IF(OR(R5716=-9,R5716=""),"",R5716))</f>
        <v/>
      </c>
      <c r="AI5716">
        <f>IF(M5716&lt;&gt;1,"",IF(OR(Q5716=999,Q5716=""),"",Q5716))</f>
        <v/>
      </c>
    </row>
    <row r="5717">
      <c r="A5717" t="inlineStr">
        <is>
          <t>TQRMNOP130956</t>
        </is>
      </c>
      <c r="B5717" t="n">
        <v>2025</v>
      </c>
      <c r="C5717" t="n">
        <v>1</v>
      </c>
      <c r="D5717" t="n">
        <v>41</v>
      </c>
      <c r="E5717" t="inlineStr">
        <is>
          <t>N</t>
        </is>
      </c>
      <c r="F5717" t="n">
        <v>15</v>
      </c>
      <c r="G5717" t="n">
        <v>1618</v>
      </c>
      <c r="H5717" t="n">
        <v>3</v>
      </c>
      <c r="I5717" t="n">
        <v>1</v>
      </c>
      <c r="J5717" t="n">
        <v>29</v>
      </c>
      <c r="K5717" t="n">
        <v>2</v>
      </c>
      <c r="L5717" t="n">
        <v>4</v>
      </c>
      <c r="M5717" t="n">
        <v>1</v>
      </c>
      <c r="N5717" t="n">
        <v>3</v>
      </c>
      <c r="O5717" t="n">
        <v>3</v>
      </c>
      <c r="P5717" t="n">
        <v>2</v>
      </c>
      <c r="Q5717" t="n">
        <v>33</v>
      </c>
      <c r="R5717" s="15" t="n">
        <v>-9</v>
      </c>
      <c r="S5717" s="15" t="n">
        <v>0</v>
      </c>
      <c r="T5717" s="15" t="n">
        <v>0</v>
      </c>
      <c r="U5717" s="15" t="n">
        <v>244700</v>
      </c>
      <c r="V5717">
        <f>IFERROR(VLOOKUP(D5717,Tablas_Equivalencia!$A$3:$B$8,2,FALSE),"Sin dato")</f>
        <v/>
      </c>
      <c r="W5717">
        <f>IFERROR(VLOOKUP(L5717,Tablas_Equivalencia!$D$3:$E$9,2,FALSE),"Sin dato")</f>
        <v/>
      </c>
      <c r="X5717">
        <f>IF(I5717=1,"Varón","Mujer")</f>
        <v/>
      </c>
      <c r="Y5717">
        <f>IFERROR(VLOOKUP(M5717,Tablas_Equivalencia!$G$3:$H$6,2,FALSE),"Sin dato")</f>
        <v/>
      </c>
      <c r="Z5717">
        <f>IF(J5717&lt;=24,"18-24","25-29")</f>
        <v/>
      </c>
      <c r="AA5717">
        <f>IF(M5717&lt;&gt;1,"",IF(P5717=2,1,0))</f>
        <v/>
      </c>
      <c r="AB5717">
        <f>IF(M5717&lt;&gt;1,"",IF(O5717&gt;=2,1,0))</f>
        <v/>
      </c>
      <c r="AC5717">
        <f>IF(M5717&lt;&gt;1,"",IF(OR(Q5717=999,Q5717=""),"",IF(OR(Q5717&lt;35,Q5717&gt;48),1,0)))</f>
        <v/>
      </c>
      <c r="AD5717">
        <f>IF(COUNT(AA5717:AC5717)&lt;3,"",SUM(AA5717:AC5717))</f>
        <v/>
      </c>
      <c r="AE5717">
        <f>IF(L5717&gt;=4,2,IF(L5717&gt;=2,1,0))</f>
        <v/>
      </c>
      <c r="AF5717">
        <f>IF(L5717&gt;=5,1,0)</f>
        <v/>
      </c>
      <c r="AG5717">
        <f>AE5717+AF5717</f>
        <v/>
      </c>
      <c r="AH5717" s="15">
        <f>IF(M5717&lt;&gt;1,"",IF(OR(R5717=-9,R5717=""),"",R5717))</f>
        <v/>
      </c>
      <c r="AI5717">
        <f>IF(M5717&lt;&gt;1,"",IF(OR(Q5717=999,Q5717=""),"",Q5717))</f>
        <v/>
      </c>
    </row>
    <row r="5718">
      <c r="A5718" t="inlineStr">
        <is>
          <t>TQRMNOP130958</t>
        </is>
      </c>
      <c r="B5718" t="n">
        <v>2025</v>
      </c>
      <c r="C5718" t="n">
        <v>1</v>
      </c>
      <c r="D5718" t="n">
        <v>43</v>
      </c>
      <c r="E5718" t="inlineStr">
        <is>
          <t>S</t>
        </is>
      </c>
      <c r="F5718" t="n">
        <v>36</v>
      </c>
      <c r="G5718" t="n">
        <v>1459</v>
      </c>
      <c r="H5718" t="n">
        <v>2</v>
      </c>
      <c r="I5718" t="n">
        <v>2</v>
      </c>
      <c r="J5718" t="n">
        <v>19</v>
      </c>
      <c r="K5718" t="n">
        <v>1</v>
      </c>
      <c r="L5718" t="n">
        <v>5</v>
      </c>
      <c r="M5718" t="n">
        <v>1</v>
      </c>
      <c r="N5718" t="n">
        <v>3</v>
      </c>
      <c r="O5718" t="n">
        <v>1</v>
      </c>
      <c r="P5718" t="n">
        <v>2</v>
      </c>
      <c r="Q5718" t="n">
        <v>29</v>
      </c>
      <c r="R5718" s="15" t="n">
        <v>303000</v>
      </c>
      <c r="S5718" s="15" t="n">
        <v>0</v>
      </c>
      <c r="T5718" s="15" t="n">
        <v>303000</v>
      </c>
      <c r="U5718" s="15" t="n">
        <v>80300</v>
      </c>
      <c r="V5718">
        <f>IFERROR(VLOOKUP(D5718,Tablas_Equivalencia!$A$3:$B$8,2,FALSE),"Sin dato")</f>
        <v/>
      </c>
      <c r="W5718">
        <f>IFERROR(VLOOKUP(L5718,Tablas_Equivalencia!$D$3:$E$9,2,FALSE),"Sin dato")</f>
        <v/>
      </c>
      <c r="X5718">
        <f>IF(I5718=1,"Varón","Mujer")</f>
        <v/>
      </c>
      <c r="Y5718">
        <f>IFERROR(VLOOKUP(M5718,Tablas_Equivalencia!$G$3:$H$6,2,FALSE),"Sin dato")</f>
        <v/>
      </c>
      <c r="Z5718">
        <f>IF(J5718&lt;=24,"18-24","25-29")</f>
        <v/>
      </c>
      <c r="AA5718">
        <f>IF(M5718&lt;&gt;1,"",IF(P5718=2,1,0))</f>
        <v/>
      </c>
      <c r="AB5718">
        <f>IF(M5718&lt;&gt;1,"",IF(O5718&gt;=2,1,0))</f>
        <v/>
      </c>
      <c r="AC5718">
        <f>IF(M5718&lt;&gt;1,"",IF(OR(Q5718=999,Q5718=""),"",IF(OR(Q5718&lt;35,Q5718&gt;48),1,0)))</f>
        <v/>
      </c>
      <c r="AD5718">
        <f>IF(COUNT(AA5718:AC5718)&lt;3,"",SUM(AA5718:AC5718))</f>
        <v/>
      </c>
      <c r="AE5718">
        <f>IF(L5718&gt;=4,2,IF(L5718&gt;=2,1,0))</f>
        <v/>
      </c>
      <c r="AF5718">
        <f>IF(L5718&gt;=5,1,0)</f>
        <v/>
      </c>
      <c r="AG5718">
        <f>AE5718+AF5718</f>
        <v/>
      </c>
      <c r="AH5718" s="15">
        <f>IF(M5718&lt;&gt;1,"",IF(OR(R5718=-9,R5718=""),"",R5718))</f>
        <v/>
      </c>
      <c r="AI5718">
        <f>IF(M5718&lt;&gt;1,"",IF(OR(Q5718=999,Q5718=""),"",Q5718))</f>
        <v/>
      </c>
    </row>
    <row r="5719">
      <c r="A5719" t="inlineStr">
        <is>
          <t>TQRMNOP130960</t>
        </is>
      </c>
      <c r="B5719" t="n">
        <v>2025</v>
      </c>
      <c r="C5719" t="n">
        <v>1</v>
      </c>
      <c r="D5719" t="n">
        <v>43</v>
      </c>
      <c r="E5719" t="inlineStr">
        <is>
          <t>S</t>
        </is>
      </c>
      <c r="F5719" t="n">
        <v>19</v>
      </c>
      <c r="G5719" t="n">
        <v>1422</v>
      </c>
      <c r="H5719" t="n">
        <v>1</v>
      </c>
      <c r="I5719" t="n">
        <v>2</v>
      </c>
      <c r="J5719" t="n">
        <v>21</v>
      </c>
      <c r="K5719" t="n">
        <v>1</v>
      </c>
      <c r="L5719" t="n">
        <v>5</v>
      </c>
      <c r="M5719" t="n">
        <v>1</v>
      </c>
      <c r="N5719" t="n">
        <v>3</v>
      </c>
      <c r="O5719" t="n">
        <v>1</v>
      </c>
      <c r="P5719" t="n">
        <v>1</v>
      </c>
      <c r="Q5719" t="n">
        <v>52</v>
      </c>
      <c r="R5719" s="15" t="n">
        <v>528000</v>
      </c>
      <c r="S5719" s="15" t="n">
        <v>0</v>
      </c>
      <c r="T5719" s="15" t="n">
        <v>528000</v>
      </c>
      <c r="U5719" s="15" t="n">
        <v>203900</v>
      </c>
      <c r="V5719">
        <f>IFERROR(VLOOKUP(D5719,Tablas_Equivalencia!$A$3:$B$8,2,FALSE),"Sin dato")</f>
        <v/>
      </c>
      <c r="W5719">
        <f>IFERROR(VLOOKUP(L5719,Tablas_Equivalencia!$D$3:$E$9,2,FALSE),"Sin dato")</f>
        <v/>
      </c>
      <c r="X5719">
        <f>IF(I5719=1,"Varón","Mujer")</f>
        <v/>
      </c>
      <c r="Y5719">
        <f>IFERROR(VLOOKUP(M5719,Tablas_Equivalencia!$G$3:$H$6,2,FALSE),"Sin dato")</f>
        <v/>
      </c>
      <c r="Z5719">
        <f>IF(J5719&lt;=24,"18-24","25-29")</f>
        <v/>
      </c>
      <c r="AA5719">
        <f>IF(M5719&lt;&gt;1,"",IF(P5719=2,1,0))</f>
        <v/>
      </c>
      <c r="AB5719">
        <f>IF(M5719&lt;&gt;1,"",IF(O5719&gt;=2,1,0))</f>
        <v/>
      </c>
      <c r="AC5719">
        <f>IF(M5719&lt;&gt;1,"",IF(OR(Q5719=999,Q5719=""),"",IF(OR(Q5719&lt;35,Q5719&gt;48),1,0)))</f>
        <v/>
      </c>
      <c r="AD5719">
        <f>IF(COUNT(AA5719:AC5719)&lt;3,"",SUM(AA5719:AC5719))</f>
        <v/>
      </c>
      <c r="AE5719">
        <f>IF(L5719&gt;=4,2,IF(L5719&gt;=2,1,0))</f>
        <v/>
      </c>
      <c r="AF5719">
        <f>IF(L5719&gt;=5,1,0)</f>
        <v/>
      </c>
      <c r="AG5719">
        <f>AE5719+AF5719</f>
        <v/>
      </c>
      <c r="AH5719" s="15">
        <f>IF(M5719&lt;&gt;1,"",IF(OR(R5719=-9,R5719=""),"",R5719))</f>
        <v/>
      </c>
      <c r="AI5719">
        <f>IF(M5719&lt;&gt;1,"",IF(OR(Q5719=999,Q5719=""),"",Q5719))</f>
        <v/>
      </c>
    </row>
    <row r="5720">
      <c r="A5720" t="inlineStr">
        <is>
          <t>TQRMNOP130972</t>
        </is>
      </c>
      <c r="B5720" t="n">
        <v>2025</v>
      </c>
      <c r="C5720" t="n">
        <v>1</v>
      </c>
      <c r="D5720" t="n">
        <v>43</v>
      </c>
      <c r="E5720" t="inlineStr">
        <is>
          <t>S</t>
        </is>
      </c>
      <c r="F5720" t="n">
        <v>30</v>
      </c>
      <c r="G5720" t="n">
        <v>903</v>
      </c>
      <c r="H5720" t="n">
        <v>3</v>
      </c>
      <c r="I5720" t="n">
        <v>2</v>
      </c>
      <c r="J5720" t="n">
        <v>23</v>
      </c>
      <c r="K5720" t="n">
        <v>2</v>
      </c>
      <c r="L5720" t="n">
        <v>6</v>
      </c>
      <c r="M5720" t="n">
        <v>1</v>
      </c>
      <c r="N5720" t="n">
        <v>2</v>
      </c>
      <c r="O5720" t="n">
        <v>1</v>
      </c>
      <c r="P5720" t="n">
        <v>1</v>
      </c>
      <c r="Q5720" t="n">
        <v>73</v>
      </c>
      <c r="R5720" s="15" t="n">
        <v>-9</v>
      </c>
      <c r="S5720" s="15" t="n">
        <v>0</v>
      </c>
      <c r="T5720" s="15" t="n">
        <v>0</v>
      </c>
      <c r="U5720" s="15" t="n">
        <v>98100</v>
      </c>
      <c r="V5720">
        <f>IFERROR(VLOOKUP(D5720,Tablas_Equivalencia!$A$3:$B$8,2,FALSE),"Sin dato")</f>
        <v/>
      </c>
      <c r="W5720">
        <f>IFERROR(VLOOKUP(L5720,Tablas_Equivalencia!$D$3:$E$9,2,FALSE),"Sin dato")</f>
        <v/>
      </c>
      <c r="X5720">
        <f>IF(I5720=1,"Varón","Mujer")</f>
        <v/>
      </c>
      <c r="Y5720">
        <f>IFERROR(VLOOKUP(M5720,Tablas_Equivalencia!$G$3:$H$6,2,FALSE),"Sin dato")</f>
        <v/>
      </c>
      <c r="Z5720">
        <f>IF(J5720&lt;=24,"18-24","25-29")</f>
        <v/>
      </c>
      <c r="AA5720">
        <f>IF(M5720&lt;&gt;1,"",IF(P5720=2,1,0))</f>
        <v/>
      </c>
      <c r="AB5720">
        <f>IF(M5720&lt;&gt;1,"",IF(O5720&gt;=2,1,0))</f>
        <v/>
      </c>
      <c r="AC5720">
        <f>IF(M5720&lt;&gt;1,"",IF(OR(Q5720=999,Q5720=""),"",IF(OR(Q5720&lt;35,Q5720&gt;48),1,0)))</f>
        <v/>
      </c>
      <c r="AD5720">
        <f>IF(COUNT(AA5720:AC5720)&lt;3,"",SUM(AA5720:AC5720))</f>
        <v/>
      </c>
      <c r="AE5720">
        <f>IF(L5720&gt;=4,2,IF(L5720&gt;=2,1,0))</f>
        <v/>
      </c>
      <c r="AF5720">
        <f>IF(L5720&gt;=5,1,0)</f>
        <v/>
      </c>
      <c r="AG5720">
        <f>AE5720+AF5720</f>
        <v/>
      </c>
      <c r="AH5720" s="15">
        <f>IF(M5720&lt;&gt;1,"",IF(OR(R5720=-9,R5720=""),"",R5720))</f>
        <v/>
      </c>
      <c r="AI5720">
        <f>IF(M5720&lt;&gt;1,"",IF(OR(Q5720=999,Q5720=""),"",Q5720))</f>
        <v/>
      </c>
    </row>
    <row r="5721">
      <c r="A5721" t="inlineStr">
        <is>
          <t>TQRMNOP130974</t>
        </is>
      </c>
      <c r="B5721" t="n">
        <v>2025</v>
      </c>
      <c r="C5721" t="n">
        <v>1</v>
      </c>
      <c r="D5721" t="n">
        <v>43</v>
      </c>
      <c r="E5721" t="inlineStr">
        <is>
          <t>N</t>
        </is>
      </c>
      <c r="F5721" t="n">
        <v>38</v>
      </c>
      <c r="G5721" t="n">
        <v>2010</v>
      </c>
      <c r="H5721" t="n">
        <v>1</v>
      </c>
      <c r="I5721" t="n">
        <v>1</v>
      </c>
      <c r="J5721" t="n">
        <v>26</v>
      </c>
      <c r="K5721" t="n">
        <v>2</v>
      </c>
      <c r="L5721" t="n">
        <v>4</v>
      </c>
      <c r="M5721" t="n">
        <v>2</v>
      </c>
      <c r="R5721" s="15" t="n">
        <v>0</v>
      </c>
      <c r="S5721" s="15" t="n">
        <v>0</v>
      </c>
      <c r="T5721" s="15" t="n">
        <v>0</v>
      </c>
      <c r="U5721" s="15" t="n">
        <v>48200</v>
      </c>
      <c r="V5721">
        <f>IFERROR(VLOOKUP(D5721,Tablas_Equivalencia!$A$3:$B$8,2,FALSE),"Sin dato")</f>
        <v/>
      </c>
      <c r="W5721">
        <f>IFERROR(VLOOKUP(L5721,Tablas_Equivalencia!$D$3:$E$9,2,FALSE),"Sin dato")</f>
        <v/>
      </c>
      <c r="X5721">
        <f>IF(I5721=1,"Varón","Mujer")</f>
        <v/>
      </c>
      <c r="Y5721">
        <f>IFERROR(VLOOKUP(M5721,Tablas_Equivalencia!$G$3:$H$6,2,FALSE),"Sin dato")</f>
        <v/>
      </c>
      <c r="Z5721">
        <f>IF(J5721&lt;=24,"18-24","25-29")</f>
        <v/>
      </c>
      <c r="AA5721">
        <f>IF(M5721&lt;&gt;1,"",IF(P5721=2,1,0))</f>
        <v/>
      </c>
      <c r="AB5721">
        <f>IF(M5721&lt;&gt;1,"",IF(O5721&gt;=2,1,0))</f>
        <v/>
      </c>
      <c r="AC5721">
        <f>IF(M5721&lt;&gt;1,"",IF(OR(Q5721=999,Q5721=""),"",IF(OR(Q5721&lt;35,Q5721&gt;48),1,0)))</f>
        <v/>
      </c>
      <c r="AD5721">
        <f>IF(COUNT(AA5721:AC5721)&lt;3,"",SUM(AA5721:AC5721))</f>
        <v/>
      </c>
      <c r="AE5721">
        <f>IF(L5721&gt;=4,2,IF(L5721&gt;=2,1,0))</f>
        <v/>
      </c>
      <c r="AF5721">
        <f>IF(L5721&gt;=5,1,0)</f>
        <v/>
      </c>
      <c r="AG5721">
        <f>AE5721+AF5721</f>
        <v/>
      </c>
      <c r="AH5721" s="15">
        <f>IF(M5721&lt;&gt;1,"",IF(OR(R5721=-9,R5721=""),"",R5721))</f>
        <v/>
      </c>
      <c r="AI5721">
        <f>IF(M5721&lt;&gt;1,"",IF(OR(Q5721=999,Q5721=""),"",Q5721))</f>
        <v/>
      </c>
    </row>
    <row r="5722">
      <c r="A5722" t="inlineStr">
        <is>
          <t>TQRMNOP130976</t>
        </is>
      </c>
      <c r="B5722" t="n">
        <v>2025</v>
      </c>
      <c r="C5722" t="n">
        <v>1</v>
      </c>
      <c r="D5722" t="n">
        <v>40</v>
      </c>
      <c r="E5722" t="inlineStr">
        <is>
          <t>N</t>
        </is>
      </c>
      <c r="F5722" t="n">
        <v>23</v>
      </c>
      <c r="G5722" t="n">
        <v>608</v>
      </c>
      <c r="H5722" t="n">
        <v>1</v>
      </c>
      <c r="I5722" t="n">
        <v>2</v>
      </c>
      <c r="J5722" t="n">
        <v>23</v>
      </c>
      <c r="K5722" t="n">
        <v>2</v>
      </c>
      <c r="L5722" t="n">
        <v>3</v>
      </c>
      <c r="M5722" t="n">
        <v>3</v>
      </c>
      <c r="R5722" s="15" t="n">
        <v>0</v>
      </c>
      <c r="S5722" s="15" t="n">
        <v>0</v>
      </c>
      <c r="T5722" s="15" t="n">
        <v>0</v>
      </c>
      <c r="U5722" s="15" t="n">
        <v>187800</v>
      </c>
      <c r="V5722">
        <f>IFERROR(VLOOKUP(D5722,Tablas_Equivalencia!$A$3:$B$8,2,FALSE),"Sin dato")</f>
        <v/>
      </c>
      <c r="W5722">
        <f>IFERROR(VLOOKUP(L5722,Tablas_Equivalencia!$D$3:$E$9,2,FALSE),"Sin dato")</f>
        <v/>
      </c>
      <c r="X5722">
        <f>IF(I5722=1,"Varón","Mujer")</f>
        <v/>
      </c>
      <c r="Y5722">
        <f>IFERROR(VLOOKUP(M5722,Tablas_Equivalencia!$G$3:$H$6,2,FALSE),"Sin dato")</f>
        <v/>
      </c>
      <c r="Z5722">
        <f>IF(J5722&lt;=24,"18-24","25-29")</f>
        <v/>
      </c>
      <c r="AA5722">
        <f>IF(M5722&lt;&gt;1,"",IF(P5722=2,1,0))</f>
        <v/>
      </c>
      <c r="AB5722">
        <f>IF(M5722&lt;&gt;1,"",IF(O5722&gt;=2,1,0))</f>
        <v/>
      </c>
      <c r="AC5722">
        <f>IF(M5722&lt;&gt;1,"",IF(OR(Q5722=999,Q5722=""),"",IF(OR(Q5722&lt;35,Q5722&gt;48),1,0)))</f>
        <v/>
      </c>
      <c r="AD5722">
        <f>IF(COUNT(AA5722:AC5722)&lt;3,"",SUM(AA5722:AC5722))</f>
        <v/>
      </c>
      <c r="AE5722">
        <f>IF(L5722&gt;=4,2,IF(L5722&gt;=2,1,0))</f>
        <v/>
      </c>
      <c r="AF5722">
        <f>IF(L5722&gt;=5,1,0)</f>
        <v/>
      </c>
      <c r="AG5722">
        <f>AE5722+AF5722</f>
        <v/>
      </c>
      <c r="AH5722" s="15">
        <f>IF(M5722&lt;&gt;1,"",IF(OR(R5722=-9,R5722=""),"",R5722))</f>
        <v/>
      </c>
      <c r="AI5722">
        <f>IF(M5722&lt;&gt;1,"",IF(OR(Q5722=999,Q5722=""),"",Q5722))</f>
        <v/>
      </c>
    </row>
    <row r="5723">
      <c r="A5723" t="inlineStr">
        <is>
          <t>TQRMNOP130980</t>
        </is>
      </c>
      <c r="B5723" t="n">
        <v>2025</v>
      </c>
      <c r="C5723" t="n">
        <v>1</v>
      </c>
      <c r="D5723" t="n">
        <v>44</v>
      </c>
      <c r="E5723" t="inlineStr">
        <is>
          <t>N</t>
        </is>
      </c>
      <c r="F5723" t="n">
        <v>4</v>
      </c>
      <c r="G5723" t="n">
        <v>881</v>
      </c>
      <c r="H5723" t="n">
        <v>3</v>
      </c>
      <c r="I5723" t="n">
        <v>2</v>
      </c>
      <c r="J5723" t="n">
        <v>26</v>
      </c>
      <c r="K5723" t="n">
        <v>1</v>
      </c>
      <c r="L5723" t="n">
        <v>5</v>
      </c>
      <c r="M5723" t="n">
        <v>1</v>
      </c>
      <c r="N5723" t="n">
        <v>3</v>
      </c>
      <c r="O5723" t="n">
        <v>1</v>
      </c>
      <c r="P5723" t="n">
        <v>1</v>
      </c>
      <c r="Q5723" t="n">
        <v>36</v>
      </c>
      <c r="R5723" s="15" t="n">
        <v>816000</v>
      </c>
      <c r="S5723" s="15" t="n">
        <v>0</v>
      </c>
      <c r="T5723" s="15" t="n">
        <v>816000</v>
      </c>
      <c r="U5723" s="15" t="n">
        <v>206000</v>
      </c>
      <c r="V5723">
        <f>IFERROR(VLOOKUP(D5723,Tablas_Equivalencia!$A$3:$B$8,2,FALSE),"Sin dato")</f>
        <v/>
      </c>
      <c r="W5723">
        <f>IFERROR(VLOOKUP(L5723,Tablas_Equivalencia!$D$3:$E$9,2,FALSE),"Sin dato")</f>
        <v/>
      </c>
      <c r="X5723">
        <f>IF(I5723=1,"Varón","Mujer")</f>
        <v/>
      </c>
      <c r="Y5723">
        <f>IFERROR(VLOOKUP(M5723,Tablas_Equivalencia!$G$3:$H$6,2,FALSE),"Sin dato")</f>
        <v/>
      </c>
      <c r="Z5723">
        <f>IF(J5723&lt;=24,"18-24","25-29")</f>
        <v/>
      </c>
      <c r="AA5723">
        <f>IF(M5723&lt;&gt;1,"",IF(P5723=2,1,0))</f>
        <v/>
      </c>
      <c r="AB5723">
        <f>IF(M5723&lt;&gt;1,"",IF(O5723&gt;=2,1,0))</f>
        <v/>
      </c>
      <c r="AC5723">
        <f>IF(M5723&lt;&gt;1,"",IF(OR(Q5723=999,Q5723=""),"",IF(OR(Q5723&lt;35,Q5723&gt;48),1,0)))</f>
        <v/>
      </c>
      <c r="AD5723">
        <f>IF(COUNT(AA5723:AC5723)&lt;3,"",SUM(AA5723:AC5723))</f>
        <v/>
      </c>
      <c r="AE5723">
        <f>IF(L5723&gt;=4,2,IF(L5723&gt;=2,1,0))</f>
        <v/>
      </c>
      <c r="AF5723">
        <f>IF(L5723&gt;=5,1,0)</f>
        <v/>
      </c>
      <c r="AG5723">
        <f>AE5723+AF5723</f>
        <v/>
      </c>
      <c r="AH5723" s="15">
        <f>IF(M5723&lt;&gt;1,"",IF(OR(R5723=-9,R5723=""),"",R5723))</f>
        <v/>
      </c>
      <c r="AI5723">
        <f>IF(M5723&lt;&gt;1,"",IF(OR(Q5723=999,Q5723=""),"",Q5723))</f>
        <v/>
      </c>
    </row>
    <row r="5724">
      <c r="A5724" t="inlineStr">
        <is>
          <t>TQRMNOP130983</t>
        </is>
      </c>
      <c r="B5724" t="n">
        <v>2025</v>
      </c>
      <c r="C5724" t="n">
        <v>1</v>
      </c>
      <c r="D5724" t="n">
        <v>44</v>
      </c>
      <c r="E5724" t="inlineStr">
        <is>
          <t>N</t>
        </is>
      </c>
      <c r="F5724" t="n">
        <v>6</v>
      </c>
      <c r="G5724" t="n">
        <v>961</v>
      </c>
      <c r="H5724" t="n">
        <v>2</v>
      </c>
      <c r="I5724" t="n">
        <v>1</v>
      </c>
      <c r="J5724" t="n">
        <v>29</v>
      </c>
      <c r="K5724" t="n">
        <v>2</v>
      </c>
      <c r="L5724" t="n">
        <v>6</v>
      </c>
      <c r="M5724" t="n">
        <v>1</v>
      </c>
      <c r="N5724" t="n">
        <v>4</v>
      </c>
      <c r="O5724" t="n">
        <v>1</v>
      </c>
      <c r="P5724" t="n">
        <v>1</v>
      </c>
      <c r="Q5724" t="n">
        <v>999</v>
      </c>
      <c r="R5724" s="15" t="n">
        <v>817000</v>
      </c>
      <c r="S5724" s="15" t="n">
        <v>0</v>
      </c>
      <c r="T5724" s="15" t="n">
        <v>817000</v>
      </c>
      <c r="U5724" s="15" t="n">
        <v>324200</v>
      </c>
      <c r="V5724">
        <f>IFERROR(VLOOKUP(D5724,Tablas_Equivalencia!$A$3:$B$8,2,FALSE),"Sin dato")</f>
        <v/>
      </c>
      <c r="W5724">
        <f>IFERROR(VLOOKUP(L5724,Tablas_Equivalencia!$D$3:$E$9,2,FALSE),"Sin dato")</f>
        <v/>
      </c>
      <c r="X5724">
        <f>IF(I5724=1,"Varón","Mujer")</f>
        <v/>
      </c>
      <c r="Y5724">
        <f>IFERROR(VLOOKUP(M5724,Tablas_Equivalencia!$G$3:$H$6,2,FALSE),"Sin dato")</f>
        <v/>
      </c>
      <c r="Z5724">
        <f>IF(J5724&lt;=24,"18-24","25-29")</f>
        <v/>
      </c>
      <c r="AA5724">
        <f>IF(M5724&lt;&gt;1,"",IF(P5724=2,1,0))</f>
        <v/>
      </c>
      <c r="AB5724">
        <f>IF(M5724&lt;&gt;1,"",IF(O5724&gt;=2,1,0))</f>
        <v/>
      </c>
      <c r="AC5724">
        <f>IF(M5724&lt;&gt;1,"",IF(OR(Q5724=999,Q5724=""),"",IF(OR(Q5724&lt;35,Q5724&gt;48),1,0)))</f>
        <v/>
      </c>
      <c r="AD5724">
        <f>IF(COUNT(AA5724:AC5724)&lt;3,"",SUM(AA5724:AC5724))</f>
        <v/>
      </c>
      <c r="AE5724">
        <f>IF(L5724&gt;=4,2,IF(L5724&gt;=2,1,0))</f>
        <v/>
      </c>
      <c r="AF5724">
        <f>IF(L5724&gt;=5,1,0)</f>
        <v/>
      </c>
      <c r="AG5724">
        <f>AE5724+AF5724</f>
        <v/>
      </c>
      <c r="AH5724" s="15">
        <f>IF(M5724&lt;&gt;1,"",IF(OR(R5724=-9,R5724=""),"",R5724))</f>
        <v/>
      </c>
      <c r="AI5724">
        <f>IF(M5724&lt;&gt;1,"",IF(OR(Q5724=999,Q5724=""),"",Q5724))</f>
        <v/>
      </c>
    </row>
    <row r="5725">
      <c r="A5725" t="inlineStr">
        <is>
          <t>TQRMNOP130985</t>
        </is>
      </c>
      <c r="B5725" t="n">
        <v>2025</v>
      </c>
      <c r="C5725" t="n">
        <v>1</v>
      </c>
      <c r="D5725" t="n">
        <v>43</v>
      </c>
      <c r="E5725" t="inlineStr">
        <is>
          <t>S</t>
        </is>
      </c>
      <c r="F5725" t="n">
        <v>20</v>
      </c>
      <c r="G5725" t="n">
        <v>392</v>
      </c>
      <c r="H5725" t="n">
        <v>2</v>
      </c>
      <c r="I5725" t="n">
        <v>1</v>
      </c>
      <c r="J5725" t="n">
        <v>19</v>
      </c>
      <c r="K5725" t="n">
        <v>1</v>
      </c>
      <c r="L5725" t="n">
        <v>5</v>
      </c>
      <c r="M5725" t="n">
        <v>1</v>
      </c>
      <c r="N5725" t="n">
        <v>2</v>
      </c>
      <c r="O5725" t="n">
        <v>1</v>
      </c>
      <c r="P5725" t="n">
        <v>1</v>
      </c>
      <c r="Q5725" t="n">
        <v>60</v>
      </c>
      <c r="R5725" s="15" t="n">
        <v>973000</v>
      </c>
      <c r="S5725" s="15" t="n">
        <v>0</v>
      </c>
      <c r="T5725" s="15" t="n">
        <v>973000</v>
      </c>
      <c r="U5725" s="15" t="n">
        <v>302100</v>
      </c>
      <c r="V5725">
        <f>IFERROR(VLOOKUP(D5725,Tablas_Equivalencia!$A$3:$B$8,2,FALSE),"Sin dato")</f>
        <v/>
      </c>
      <c r="W5725">
        <f>IFERROR(VLOOKUP(L5725,Tablas_Equivalencia!$D$3:$E$9,2,FALSE),"Sin dato")</f>
        <v/>
      </c>
      <c r="X5725">
        <f>IF(I5725=1,"Varón","Mujer")</f>
        <v/>
      </c>
      <c r="Y5725">
        <f>IFERROR(VLOOKUP(M5725,Tablas_Equivalencia!$G$3:$H$6,2,FALSE),"Sin dato")</f>
        <v/>
      </c>
      <c r="Z5725">
        <f>IF(J5725&lt;=24,"18-24","25-29")</f>
        <v/>
      </c>
      <c r="AA5725">
        <f>IF(M5725&lt;&gt;1,"",IF(P5725=2,1,0))</f>
        <v/>
      </c>
      <c r="AB5725">
        <f>IF(M5725&lt;&gt;1,"",IF(O5725&gt;=2,1,0))</f>
        <v/>
      </c>
      <c r="AC5725">
        <f>IF(M5725&lt;&gt;1,"",IF(OR(Q5725=999,Q5725=""),"",IF(OR(Q5725&lt;35,Q5725&gt;48),1,0)))</f>
        <v/>
      </c>
      <c r="AD5725">
        <f>IF(COUNT(AA5725:AC5725)&lt;3,"",SUM(AA5725:AC5725))</f>
        <v/>
      </c>
      <c r="AE5725">
        <f>IF(L5725&gt;=4,2,IF(L5725&gt;=2,1,0))</f>
        <v/>
      </c>
      <c r="AF5725">
        <f>IF(L5725&gt;=5,1,0)</f>
        <v/>
      </c>
      <c r="AG5725">
        <f>AE5725+AF5725</f>
        <v/>
      </c>
      <c r="AH5725" s="15">
        <f>IF(M5725&lt;&gt;1,"",IF(OR(R5725=-9,R5725=""),"",R5725))</f>
        <v/>
      </c>
      <c r="AI5725">
        <f>IF(M5725&lt;&gt;1,"",IF(OR(Q5725=999,Q5725=""),"",Q5725))</f>
        <v/>
      </c>
    </row>
    <row r="5726">
      <c r="A5726" t="inlineStr">
        <is>
          <t>TQRMNOP130989</t>
        </is>
      </c>
      <c r="B5726" t="n">
        <v>2025</v>
      </c>
      <c r="C5726" t="n">
        <v>1</v>
      </c>
      <c r="D5726" t="n">
        <v>1</v>
      </c>
      <c r="E5726" t="inlineStr">
        <is>
          <t>S</t>
        </is>
      </c>
      <c r="F5726" t="n">
        <v>33</v>
      </c>
      <c r="G5726" t="n">
        <v>898</v>
      </c>
      <c r="H5726" t="n">
        <v>1</v>
      </c>
      <c r="I5726" t="n">
        <v>1</v>
      </c>
      <c r="J5726" t="n">
        <v>20</v>
      </c>
      <c r="K5726" t="n">
        <v>1</v>
      </c>
      <c r="L5726" t="n">
        <v>5</v>
      </c>
      <c r="M5726" t="n">
        <v>1</v>
      </c>
      <c r="N5726" t="n">
        <v>4</v>
      </c>
      <c r="O5726" t="n">
        <v>2</v>
      </c>
      <c r="P5726" t="n">
        <v>2</v>
      </c>
      <c r="Q5726" t="n">
        <v>43</v>
      </c>
      <c r="R5726" s="15" t="n">
        <v>384000</v>
      </c>
      <c r="S5726" s="15" t="n">
        <v>0</v>
      </c>
      <c r="T5726" s="15" t="n">
        <v>384000</v>
      </c>
      <c r="U5726" s="15" t="n">
        <v>87100</v>
      </c>
      <c r="V5726">
        <f>IFERROR(VLOOKUP(D5726,Tablas_Equivalencia!$A$3:$B$8,2,FALSE),"Sin dato")</f>
        <v/>
      </c>
      <c r="W5726">
        <f>IFERROR(VLOOKUP(L5726,Tablas_Equivalencia!$D$3:$E$9,2,FALSE),"Sin dato")</f>
        <v/>
      </c>
      <c r="X5726">
        <f>IF(I5726=1,"Varón","Mujer")</f>
        <v/>
      </c>
      <c r="Y5726">
        <f>IFERROR(VLOOKUP(M5726,Tablas_Equivalencia!$G$3:$H$6,2,FALSE),"Sin dato")</f>
        <v/>
      </c>
      <c r="Z5726">
        <f>IF(J5726&lt;=24,"18-24","25-29")</f>
        <v/>
      </c>
      <c r="AA5726">
        <f>IF(M5726&lt;&gt;1,"",IF(P5726=2,1,0))</f>
        <v/>
      </c>
      <c r="AB5726">
        <f>IF(M5726&lt;&gt;1,"",IF(O5726&gt;=2,1,0))</f>
        <v/>
      </c>
      <c r="AC5726">
        <f>IF(M5726&lt;&gt;1,"",IF(OR(Q5726=999,Q5726=""),"",IF(OR(Q5726&lt;35,Q5726&gt;48),1,0)))</f>
        <v/>
      </c>
      <c r="AD5726">
        <f>IF(COUNT(AA5726:AC5726)&lt;3,"",SUM(AA5726:AC5726))</f>
        <v/>
      </c>
      <c r="AE5726">
        <f>IF(L5726&gt;=4,2,IF(L5726&gt;=2,1,0))</f>
        <v/>
      </c>
      <c r="AF5726">
        <f>IF(L5726&gt;=5,1,0)</f>
        <v/>
      </c>
      <c r="AG5726">
        <f>AE5726+AF5726</f>
        <v/>
      </c>
      <c r="AH5726" s="15">
        <f>IF(M5726&lt;&gt;1,"",IF(OR(R5726=-9,R5726=""),"",R5726))</f>
        <v/>
      </c>
      <c r="AI5726">
        <f>IF(M5726&lt;&gt;1,"",IF(OR(Q5726=999,Q5726=""),"",Q5726))</f>
        <v/>
      </c>
    </row>
    <row r="5727">
      <c r="A5727" t="inlineStr">
        <is>
          <t>TQRMNOP130993</t>
        </is>
      </c>
      <c r="B5727" t="n">
        <v>2025</v>
      </c>
      <c r="C5727" t="n">
        <v>1</v>
      </c>
      <c r="D5727" t="n">
        <v>42</v>
      </c>
      <c r="E5727" t="inlineStr">
        <is>
          <t>S</t>
        </is>
      </c>
      <c r="F5727" t="n">
        <v>10</v>
      </c>
      <c r="G5727" t="n">
        <v>607</v>
      </c>
      <c r="H5727" t="n">
        <v>3</v>
      </c>
      <c r="I5727" t="n">
        <v>1</v>
      </c>
      <c r="J5727" t="n">
        <v>22</v>
      </c>
      <c r="K5727" t="n">
        <v>1</v>
      </c>
      <c r="L5727" t="n">
        <v>5</v>
      </c>
      <c r="M5727" t="n">
        <v>1</v>
      </c>
      <c r="N5727" t="n">
        <v>3</v>
      </c>
      <c r="O5727" t="n">
        <v>1</v>
      </c>
      <c r="P5727" t="n">
        <v>1</v>
      </c>
      <c r="Q5727" t="n">
        <v>42</v>
      </c>
      <c r="R5727" s="15" t="n">
        <v>867000</v>
      </c>
      <c r="S5727" s="15" t="n">
        <v>0</v>
      </c>
      <c r="T5727" s="15" t="n">
        <v>867000</v>
      </c>
      <c r="U5727" s="15" t="n">
        <v>121500</v>
      </c>
      <c r="V5727">
        <f>IFERROR(VLOOKUP(D5727,Tablas_Equivalencia!$A$3:$B$8,2,FALSE),"Sin dato")</f>
        <v/>
      </c>
      <c r="W5727">
        <f>IFERROR(VLOOKUP(L5727,Tablas_Equivalencia!$D$3:$E$9,2,FALSE),"Sin dato")</f>
        <v/>
      </c>
      <c r="X5727">
        <f>IF(I5727=1,"Varón","Mujer")</f>
        <v/>
      </c>
      <c r="Y5727">
        <f>IFERROR(VLOOKUP(M5727,Tablas_Equivalencia!$G$3:$H$6,2,FALSE),"Sin dato")</f>
        <v/>
      </c>
      <c r="Z5727">
        <f>IF(J5727&lt;=24,"18-24","25-29")</f>
        <v/>
      </c>
      <c r="AA5727">
        <f>IF(M5727&lt;&gt;1,"",IF(P5727=2,1,0))</f>
        <v/>
      </c>
      <c r="AB5727">
        <f>IF(M5727&lt;&gt;1,"",IF(O5727&gt;=2,1,0))</f>
        <v/>
      </c>
      <c r="AC5727">
        <f>IF(M5727&lt;&gt;1,"",IF(OR(Q5727=999,Q5727=""),"",IF(OR(Q5727&lt;35,Q5727&gt;48),1,0)))</f>
        <v/>
      </c>
      <c r="AD5727">
        <f>IF(COUNT(AA5727:AC5727)&lt;3,"",SUM(AA5727:AC5727))</f>
        <v/>
      </c>
      <c r="AE5727">
        <f>IF(L5727&gt;=4,2,IF(L5727&gt;=2,1,0))</f>
        <v/>
      </c>
      <c r="AF5727">
        <f>IF(L5727&gt;=5,1,0)</f>
        <v/>
      </c>
      <c r="AG5727">
        <f>AE5727+AF5727</f>
        <v/>
      </c>
      <c r="AH5727" s="15">
        <f>IF(M5727&lt;&gt;1,"",IF(OR(R5727=-9,R5727=""),"",R5727))</f>
        <v/>
      </c>
      <c r="AI5727">
        <f>IF(M5727&lt;&gt;1,"",IF(OR(Q5727=999,Q5727=""),"",Q5727))</f>
        <v/>
      </c>
    </row>
    <row r="5728">
      <c r="A5728" t="inlineStr">
        <is>
          <t>TQRMNOP130995</t>
        </is>
      </c>
      <c r="B5728" t="n">
        <v>2025</v>
      </c>
      <c r="C5728" t="n">
        <v>1</v>
      </c>
      <c r="D5728" t="n">
        <v>40</v>
      </c>
      <c r="E5728" t="inlineStr">
        <is>
          <t>N</t>
        </is>
      </c>
      <c r="F5728" t="n">
        <v>22</v>
      </c>
      <c r="G5728" t="n">
        <v>1489</v>
      </c>
      <c r="H5728" t="n">
        <v>3</v>
      </c>
      <c r="I5728" t="n">
        <v>1</v>
      </c>
      <c r="J5728" t="n">
        <v>18</v>
      </c>
      <c r="K5728" t="n">
        <v>1</v>
      </c>
      <c r="L5728" t="n">
        <v>4</v>
      </c>
      <c r="M5728" t="n">
        <v>3</v>
      </c>
      <c r="R5728" s="15" t="n">
        <v>0</v>
      </c>
      <c r="S5728" s="15" t="n">
        <v>0</v>
      </c>
      <c r="T5728" s="15" t="n">
        <v>0</v>
      </c>
      <c r="U5728" s="15" t="n">
        <v>123000</v>
      </c>
      <c r="V5728">
        <f>IFERROR(VLOOKUP(D5728,Tablas_Equivalencia!$A$3:$B$8,2,FALSE),"Sin dato")</f>
        <v/>
      </c>
      <c r="W5728">
        <f>IFERROR(VLOOKUP(L5728,Tablas_Equivalencia!$D$3:$E$9,2,FALSE),"Sin dato")</f>
        <v/>
      </c>
      <c r="X5728">
        <f>IF(I5728=1,"Varón","Mujer")</f>
        <v/>
      </c>
      <c r="Y5728">
        <f>IFERROR(VLOOKUP(M5728,Tablas_Equivalencia!$G$3:$H$6,2,FALSE),"Sin dato")</f>
        <v/>
      </c>
      <c r="Z5728">
        <f>IF(J5728&lt;=24,"18-24","25-29")</f>
        <v/>
      </c>
      <c r="AA5728">
        <f>IF(M5728&lt;&gt;1,"",IF(P5728=2,1,0))</f>
        <v/>
      </c>
      <c r="AB5728">
        <f>IF(M5728&lt;&gt;1,"",IF(O5728&gt;=2,1,0))</f>
        <v/>
      </c>
      <c r="AC5728">
        <f>IF(M5728&lt;&gt;1,"",IF(OR(Q5728=999,Q5728=""),"",IF(OR(Q5728&lt;35,Q5728&gt;48),1,0)))</f>
        <v/>
      </c>
      <c r="AD5728">
        <f>IF(COUNT(AA5728:AC5728)&lt;3,"",SUM(AA5728:AC5728))</f>
        <v/>
      </c>
      <c r="AE5728">
        <f>IF(L5728&gt;=4,2,IF(L5728&gt;=2,1,0))</f>
        <v/>
      </c>
      <c r="AF5728">
        <f>IF(L5728&gt;=5,1,0)</f>
        <v/>
      </c>
      <c r="AG5728">
        <f>AE5728+AF5728</f>
        <v/>
      </c>
      <c r="AH5728" s="15">
        <f>IF(M5728&lt;&gt;1,"",IF(OR(R5728=-9,R5728=""),"",R5728))</f>
        <v/>
      </c>
      <c r="AI5728">
        <f>IF(M5728&lt;&gt;1,"",IF(OR(Q5728=999,Q5728=""),"",Q5728))</f>
        <v/>
      </c>
    </row>
    <row r="5729">
      <c r="A5729" t="inlineStr">
        <is>
          <t>TQRMNOP131000</t>
        </is>
      </c>
      <c r="B5729" t="n">
        <v>2025</v>
      </c>
      <c r="C5729" t="n">
        <v>1</v>
      </c>
      <c r="D5729" t="n">
        <v>1</v>
      </c>
      <c r="E5729" t="inlineStr">
        <is>
          <t>S</t>
        </is>
      </c>
      <c r="F5729" t="n">
        <v>32</v>
      </c>
      <c r="G5729" t="n">
        <v>953</v>
      </c>
      <c r="H5729" t="n">
        <v>1</v>
      </c>
      <c r="I5729" t="n">
        <v>2</v>
      </c>
      <c r="J5729" t="n">
        <v>21</v>
      </c>
      <c r="K5729" t="n">
        <v>2</v>
      </c>
      <c r="L5729" t="n">
        <v>3</v>
      </c>
      <c r="M5729" t="n">
        <v>3</v>
      </c>
      <c r="R5729" s="15" t="n">
        <v>0</v>
      </c>
      <c r="S5729" s="15" t="n">
        <v>0</v>
      </c>
      <c r="T5729" s="15" t="n">
        <v>0</v>
      </c>
      <c r="U5729" s="15" t="n">
        <v>98200</v>
      </c>
      <c r="V5729">
        <f>IFERROR(VLOOKUP(D5729,Tablas_Equivalencia!$A$3:$B$8,2,FALSE),"Sin dato")</f>
        <v/>
      </c>
      <c r="W5729">
        <f>IFERROR(VLOOKUP(L5729,Tablas_Equivalencia!$D$3:$E$9,2,FALSE),"Sin dato")</f>
        <v/>
      </c>
      <c r="X5729">
        <f>IF(I5729=1,"Varón","Mujer")</f>
        <v/>
      </c>
      <c r="Y5729">
        <f>IFERROR(VLOOKUP(M5729,Tablas_Equivalencia!$G$3:$H$6,2,FALSE),"Sin dato")</f>
        <v/>
      </c>
      <c r="Z5729">
        <f>IF(J5729&lt;=24,"18-24","25-29")</f>
        <v/>
      </c>
      <c r="AA5729">
        <f>IF(M5729&lt;&gt;1,"",IF(P5729=2,1,0))</f>
        <v/>
      </c>
      <c r="AB5729">
        <f>IF(M5729&lt;&gt;1,"",IF(O5729&gt;=2,1,0))</f>
        <v/>
      </c>
      <c r="AC5729">
        <f>IF(M5729&lt;&gt;1,"",IF(OR(Q5729=999,Q5729=""),"",IF(OR(Q5729&lt;35,Q5729&gt;48),1,0)))</f>
        <v/>
      </c>
      <c r="AD5729">
        <f>IF(COUNT(AA5729:AC5729)&lt;3,"",SUM(AA5729:AC5729))</f>
        <v/>
      </c>
      <c r="AE5729">
        <f>IF(L5729&gt;=4,2,IF(L5729&gt;=2,1,0))</f>
        <v/>
      </c>
      <c r="AF5729">
        <f>IF(L5729&gt;=5,1,0)</f>
        <v/>
      </c>
      <c r="AG5729">
        <f>AE5729+AF5729</f>
        <v/>
      </c>
      <c r="AH5729" s="15">
        <f>IF(M5729&lt;&gt;1,"",IF(OR(R5729=-9,R5729=""),"",R5729))</f>
        <v/>
      </c>
      <c r="AI5729">
        <f>IF(M5729&lt;&gt;1,"",IF(OR(Q5729=999,Q5729=""),"",Q5729))</f>
        <v/>
      </c>
    </row>
    <row r="5730">
      <c r="A5730" t="inlineStr">
        <is>
          <t>TQRMNOP131012</t>
        </is>
      </c>
      <c r="B5730" t="n">
        <v>2025</v>
      </c>
      <c r="C5730" t="n">
        <v>1</v>
      </c>
      <c r="D5730" t="n">
        <v>1</v>
      </c>
      <c r="E5730" t="inlineStr">
        <is>
          <t>S</t>
        </is>
      </c>
      <c r="F5730" t="n">
        <v>33</v>
      </c>
      <c r="G5730" t="n">
        <v>1753</v>
      </c>
      <c r="H5730" t="n">
        <v>3</v>
      </c>
      <c r="I5730" t="n">
        <v>1</v>
      </c>
      <c r="J5730" t="n">
        <v>28</v>
      </c>
      <c r="K5730" t="n">
        <v>1</v>
      </c>
      <c r="L5730" t="n">
        <v>4</v>
      </c>
      <c r="M5730" t="n">
        <v>1</v>
      </c>
      <c r="N5730" t="n">
        <v>3</v>
      </c>
      <c r="O5730" t="n">
        <v>2</v>
      </c>
      <c r="P5730" t="n">
        <v>2</v>
      </c>
      <c r="Q5730" t="n">
        <v>39</v>
      </c>
      <c r="R5730" s="15" t="n">
        <v>570000</v>
      </c>
      <c r="S5730" s="15" t="n">
        <v>0</v>
      </c>
      <c r="T5730" s="15" t="n">
        <v>570000</v>
      </c>
      <c r="U5730" s="15" t="n">
        <v>84400</v>
      </c>
      <c r="V5730">
        <f>IFERROR(VLOOKUP(D5730,Tablas_Equivalencia!$A$3:$B$8,2,FALSE),"Sin dato")</f>
        <v/>
      </c>
      <c r="W5730">
        <f>IFERROR(VLOOKUP(L5730,Tablas_Equivalencia!$D$3:$E$9,2,FALSE),"Sin dato")</f>
        <v/>
      </c>
      <c r="X5730">
        <f>IF(I5730=1,"Varón","Mujer")</f>
        <v/>
      </c>
      <c r="Y5730">
        <f>IFERROR(VLOOKUP(M5730,Tablas_Equivalencia!$G$3:$H$6,2,FALSE),"Sin dato")</f>
        <v/>
      </c>
      <c r="Z5730">
        <f>IF(J5730&lt;=24,"18-24","25-29")</f>
        <v/>
      </c>
      <c r="AA5730">
        <f>IF(M5730&lt;&gt;1,"",IF(P5730=2,1,0))</f>
        <v/>
      </c>
      <c r="AB5730">
        <f>IF(M5730&lt;&gt;1,"",IF(O5730&gt;=2,1,0))</f>
        <v/>
      </c>
      <c r="AC5730">
        <f>IF(M5730&lt;&gt;1,"",IF(OR(Q5730=999,Q5730=""),"",IF(OR(Q5730&lt;35,Q5730&gt;48),1,0)))</f>
        <v/>
      </c>
      <c r="AD5730">
        <f>IF(COUNT(AA5730:AC5730)&lt;3,"",SUM(AA5730:AC5730))</f>
        <v/>
      </c>
      <c r="AE5730">
        <f>IF(L5730&gt;=4,2,IF(L5730&gt;=2,1,0))</f>
        <v/>
      </c>
      <c r="AF5730">
        <f>IF(L5730&gt;=5,1,0)</f>
        <v/>
      </c>
      <c r="AG5730">
        <f>AE5730+AF5730</f>
        <v/>
      </c>
      <c r="AH5730" s="15">
        <f>IF(M5730&lt;&gt;1,"",IF(OR(R5730=-9,R5730=""),"",R5730))</f>
        <v/>
      </c>
      <c r="AI5730">
        <f>IF(M5730&lt;&gt;1,"",IF(OR(Q5730=999,Q5730=""),"",Q5730))</f>
        <v/>
      </c>
    </row>
    <row r="5731">
      <c r="A5731" t="inlineStr">
        <is>
          <t>TQRMNOP131013</t>
        </is>
      </c>
      <c r="B5731" t="n">
        <v>2025</v>
      </c>
      <c r="C5731" t="n">
        <v>1</v>
      </c>
      <c r="D5731" t="n">
        <v>40</v>
      </c>
      <c r="E5731" t="inlineStr">
        <is>
          <t>N</t>
        </is>
      </c>
      <c r="F5731" t="n">
        <v>9</v>
      </c>
      <c r="G5731" t="n">
        <v>338</v>
      </c>
      <c r="H5731" t="n">
        <v>3</v>
      </c>
      <c r="I5731" t="n">
        <v>1</v>
      </c>
      <c r="J5731" t="n">
        <v>29</v>
      </c>
      <c r="K5731" t="n">
        <v>2</v>
      </c>
      <c r="L5731" t="n">
        <v>3</v>
      </c>
      <c r="M5731" t="n">
        <v>2</v>
      </c>
      <c r="R5731" s="15" t="n">
        <v>0</v>
      </c>
      <c r="S5731" s="15" t="n">
        <v>145000</v>
      </c>
      <c r="T5731" s="15" t="n">
        <v>145000</v>
      </c>
      <c r="U5731" s="15" t="n">
        <v>71800</v>
      </c>
      <c r="V5731">
        <f>IFERROR(VLOOKUP(D5731,Tablas_Equivalencia!$A$3:$B$8,2,FALSE),"Sin dato")</f>
        <v/>
      </c>
      <c r="W5731">
        <f>IFERROR(VLOOKUP(L5731,Tablas_Equivalencia!$D$3:$E$9,2,FALSE),"Sin dato")</f>
        <v/>
      </c>
      <c r="X5731">
        <f>IF(I5731=1,"Varón","Mujer")</f>
        <v/>
      </c>
      <c r="Y5731">
        <f>IFERROR(VLOOKUP(M5731,Tablas_Equivalencia!$G$3:$H$6,2,FALSE),"Sin dato")</f>
        <v/>
      </c>
      <c r="Z5731">
        <f>IF(J5731&lt;=24,"18-24","25-29")</f>
        <v/>
      </c>
      <c r="AA5731">
        <f>IF(M5731&lt;&gt;1,"",IF(P5731=2,1,0))</f>
        <v/>
      </c>
      <c r="AB5731">
        <f>IF(M5731&lt;&gt;1,"",IF(O5731&gt;=2,1,0))</f>
        <v/>
      </c>
      <c r="AC5731">
        <f>IF(M5731&lt;&gt;1,"",IF(OR(Q5731=999,Q5731=""),"",IF(OR(Q5731&lt;35,Q5731&gt;48),1,0)))</f>
        <v/>
      </c>
      <c r="AD5731">
        <f>IF(COUNT(AA5731:AC5731)&lt;3,"",SUM(AA5731:AC5731))</f>
        <v/>
      </c>
      <c r="AE5731">
        <f>IF(L5731&gt;=4,2,IF(L5731&gt;=2,1,0))</f>
        <v/>
      </c>
      <c r="AF5731">
        <f>IF(L5731&gt;=5,1,0)</f>
        <v/>
      </c>
      <c r="AG5731">
        <f>AE5731+AF5731</f>
        <v/>
      </c>
      <c r="AH5731" s="15">
        <f>IF(M5731&lt;&gt;1,"",IF(OR(R5731=-9,R5731=""),"",R5731))</f>
        <v/>
      </c>
      <c r="AI5731">
        <f>IF(M5731&lt;&gt;1,"",IF(OR(Q5731=999,Q5731=""),"",Q5731))</f>
        <v/>
      </c>
    </row>
    <row r="5732">
      <c r="A5732" t="inlineStr">
        <is>
          <t>TQRMNOP131015</t>
        </is>
      </c>
      <c r="B5732" t="n">
        <v>2025</v>
      </c>
      <c r="C5732" t="n">
        <v>1</v>
      </c>
      <c r="D5732" t="n">
        <v>41</v>
      </c>
      <c r="E5732" t="inlineStr">
        <is>
          <t>N</t>
        </is>
      </c>
      <c r="F5732" t="n">
        <v>12</v>
      </c>
      <c r="G5732" t="n">
        <v>1315</v>
      </c>
      <c r="H5732" t="n">
        <v>1</v>
      </c>
      <c r="I5732" t="n">
        <v>2</v>
      </c>
      <c r="J5732" t="n">
        <v>24</v>
      </c>
      <c r="K5732" t="n">
        <v>1</v>
      </c>
      <c r="L5732" t="n">
        <v>3</v>
      </c>
      <c r="M5732" t="n">
        <v>3</v>
      </c>
      <c r="R5732" s="15" t="n">
        <v>0</v>
      </c>
      <c r="S5732" s="15" t="n">
        <v>0</v>
      </c>
      <c r="T5732" s="15" t="n">
        <v>0</v>
      </c>
      <c r="U5732" s="15" t="n">
        <v>69300</v>
      </c>
      <c r="V5732">
        <f>IFERROR(VLOOKUP(D5732,Tablas_Equivalencia!$A$3:$B$8,2,FALSE),"Sin dato")</f>
        <v/>
      </c>
      <c r="W5732">
        <f>IFERROR(VLOOKUP(L5732,Tablas_Equivalencia!$D$3:$E$9,2,FALSE),"Sin dato")</f>
        <v/>
      </c>
      <c r="X5732">
        <f>IF(I5732=1,"Varón","Mujer")</f>
        <v/>
      </c>
      <c r="Y5732">
        <f>IFERROR(VLOOKUP(M5732,Tablas_Equivalencia!$G$3:$H$6,2,FALSE),"Sin dato")</f>
        <v/>
      </c>
      <c r="Z5732">
        <f>IF(J5732&lt;=24,"18-24","25-29")</f>
        <v/>
      </c>
      <c r="AA5732">
        <f>IF(M5732&lt;&gt;1,"",IF(P5732=2,1,0))</f>
        <v/>
      </c>
      <c r="AB5732">
        <f>IF(M5732&lt;&gt;1,"",IF(O5732&gt;=2,1,0))</f>
        <v/>
      </c>
      <c r="AC5732">
        <f>IF(M5732&lt;&gt;1,"",IF(OR(Q5732=999,Q5732=""),"",IF(OR(Q5732&lt;35,Q5732&gt;48),1,0)))</f>
        <v/>
      </c>
      <c r="AD5732">
        <f>IF(COUNT(AA5732:AC5732)&lt;3,"",SUM(AA5732:AC5732))</f>
        <v/>
      </c>
      <c r="AE5732">
        <f>IF(L5732&gt;=4,2,IF(L5732&gt;=2,1,0))</f>
        <v/>
      </c>
      <c r="AF5732">
        <f>IF(L5732&gt;=5,1,0)</f>
        <v/>
      </c>
      <c r="AG5732">
        <f>AE5732+AF5732</f>
        <v/>
      </c>
      <c r="AH5732" s="15">
        <f>IF(M5732&lt;&gt;1,"",IF(OR(R5732=-9,R5732=""),"",R5732))</f>
        <v/>
      </c>
      <c r="AI5732">
        <f>IF(M5732&lt;&gt;1,"",IF(OR(Q5732=999,Q5732=""),"",Q5732))</f>
        <v/>
      </c>
    </row>
    <row r="5733">
      <c r="A5733" t="inlineStr">
        <is>
          <t>TQRMNOP131018</t>
        </is>
      </c>
      <c r="B5733" t="n">
        <v>2025</v>
      </c>
      <c r="C5733" t="n">
        <v>1</v>
      </c>
      <c r="D5733" t="n">
        <v>43</v>
      </c>
      <c r="E5733" t="inlineStr">
        <is>
          <t>S</t>
        </is>
      </c>
      <c r="F5733" t="n">
        <v>36</v>
      </c>
      <c r="G5733" t="n">
        <v>1346</v>
      </c>
      <c r="H5733" t="n">
        <v>1</v>
      </c>
      <c r="I5733" t="n">
        <v>1</v>
      </c>
      <c r="J5733" t="n">
        <v>24</v>
      </c>
      <c r="K5733" t="n">
        <v>2</v>
      </c>
      <c r="L5733" t="n">
        <v>3</v>
      </c>
      <c r="M5733" t="n">
        <v>1</v>
      </c>
      <c r="N5733" t="n">
        <v>3</v>
      </c>
      <c r="O5733" t="n">
        <v>2</v>
      </c>
      <c r="P5733" t="n">
        <v>2</v>
      </c>
      <c r="Q5733" t="n">
        <v>34</v>
      </c>
      <c r="R5733" s="15" t="n">
        <v>342000</v>
      </c>
      <c r="S5733" s="15" t="n">
        <v>0</v>
      </c>
      <c r="T5733" s="15" t="n">
        <v>342000</v>
      </c>
      <c r="U5733" s="15" t="n">
        <v>306300</v>
      </c>
      <c r="V5733">
        <f>IFERROR(VLOOKUP(D5733,Tablas_Equivalencia!$A$3:$B$8,2,FALSE),"Sin dato")</f>
        <v/>
      </c>
      <c r="W5733">
        <f>IFERROR(VLOOKUP(L5733,Tablas_Equivalencia!$D$3:$E$9,2,FALSE),"Sin dato")</f>
        <v/>
      </c>
      <c r="X5733">
        <f>IF(I5733=1,"Varón","Mujer")</f>
        <v/>
      </c>
      <c r="Y5733">
        <f>IFERROR(VLOOKUP(M5733,Tablas_Equivalencia!$G$3:$H$6,2,FALSE),"Sin dato")</f>
        <v/>
      </c>
      <c r="Z5733">
        <f>IF(J5733&lt;=24,"18-24","25-29")</f>
        <v/>
      </c>
      <c r="AA5733">
        <f>IF(M5733&lt;&gt;1,"",IF(P5733=2,1,0))</f>
        <v/>
      </c>
      <c r="AB5733">
        <f>IF(M5733&lt;&gt;1,"",IF(O5733&gt;=2,1,0))</f>
        <v/>
      </c>
      <c r="AC5733">
        <f>IF(M5733&lt;&gt;1,"",IF(OR(Q5733=999,Q5733=""),"",IF(OR(Q5733&lt;35,Q5733&gt;48),1,0)))</f>
        <v/>
      </c>
      <c r="AD5733">
        <f>IF(COUNT(AA5733:AC5733)&lt;3,"",SUM(AA5733:AC5733))</f>
        <v/>
      </c>
      <c r="AE5733">
        <f>IF(L5733&gt;=4,2,IF(L5733&gt;=2,1,0))</f>
        <v/>
      </c>
      <c r="AF5733">
        <f>IF(L5733&gt;=5,1,0)</f>
        <v/>
      </c>
      <c r="AG5733">
        <f>AE5733+AF5733</f>
        <v/>
      </c>
      <c r="AH5733" s="15">
        <f>IF(M5733&lt;&gt;1,"",IF(OR(R5733=-9,R5733=""),"",R5733))</f>
        <v/>
      </c>
      <c r="AI5733">
        <f>IF(M5733&lt;&gt;1,"",IF(OR(Q5733=999,Q5733=""),"",Q5733))</f>
        <v/>
      </c>
    </row>
    <row r="5734">
      <c r="A5734" t="inlineStr">
        <is>
          <t>TQRMNOP131021</t>
        </is>
      </c>
      <c r="B5734" t="n">
        <v>2025</v>
      </c>
      <c r="C5734" t="n">
        <v>1</v>
      </c>
      <c r="D5734" t="n">
        <v>1</v>
      </c>
      <c r="E5734" t="inlineStr">
        <is>
          <t>S</t>
        </is>
      </c>
      <c r="F5734" t="n">
        <v>32</v>
      </c>
      <c r="G5734" t="n">
        <v>1370</v>
      </c>
      <c r="H5734" t="n">
        <v>3</v>
      </c>
      <c r="I5734" t="n">
        <v>2</v>
      </c>
      <c r="J5734" t="n">
        <v>20</v>
      </c>
      <c r="K5734" t="n">
        <v>2</v>
      </c>
      <c r="L5734" t="n">
        <v>5</v>
      </c>
      <c r="M5734" t="n">
        <v>3</v>
      </c>
      <c r="R5734" s="15" t="n">
        <v>0</v>
      </c>
      <c r="S5734" s="15" t="n">
        <v>0</v>
      </c>
      <c r="T5734" s="15" t="n">
        <v>0</v>
      </c>
      <c r="U5734" s="15" t="n">
        <v>106700</v>
      </c>
      <c r="V5734">
        <f>IFERROR(VLOOKUP(D5734,Tablas_Equivalencia!$A$3:$B$8,2,FALSE),"Sin dato")</f>
        <v/>
      </c>
      <c r="W5734">
        <f>IFERROR(VLOOKUP(L5734,Tablas_Equivalencia!$D$3:$E$9,2,FALSE),"Sin dato")</f>
        <v/>
      </c>
      <c r="X5734">
        <f>IF(I5734=1,"Varón","Mujer")</f>
        <v/>
      </c>
      <c r="Y5734">
        <f>IFERROR(VLOOKUP(M5734,Tablas_Equivalencia!$G$3:$H$6,2,FALSE),"Sin dato")</f>
        <v/>
      </c>
      <c r="Z5734">
        <f>IF(J5734&lt;=24,"18-24","25-29")</f>
        <v/>
      </c>
      <c r="AA5734">
        <f>IF(M5734&lt;&gt;1,"",IF(P5734=2,1,0))</f>
        <v/>
      </c>
      <c r="AB5734">
        <f>IF(M5734&lt;&gt;1,"",IF(O5734&gt;=2,1,0))</f>
        <v/>
      </c>
      <c r="AC5734">
        <f>IF(M5734&lt;&gt;1,"",IF(OR(Q5734=999,Q5734=""),"",IF(OR(Q5734&lt;35,Q5734&gt;48),1,0)))</f>
        <v/>
      </c>
      <c r="AD5734">
        <f>IF(COUNT(AA5734:AC5734)&lt;3,"",SUM(AA5734:AC5734))</f>
        <v/>
      </c>
      <c r="AE5734">
        <f>IF(L5734&gt;=4,2,IF(L5734&gt;=2,1,0))</f>
        <v/>
      </c>
      <c r="AF5734">
        <f>IF(L5734&gt;=5,1,0)</f>
        <v/>
      </c>
      <c r="AG5734">
        <f>AE5734+AF5734</f>
        <v/>
      </c>
      <c r="AH5734" s="15">
        <f>IF(M5734&lt;&gt;1,"",IF(OR(R5734=-9,R5734=""),"",R5734))</f>
        <v/>
      </c>
      <c r="AI5734">
        <f>IF(M5734&lt;&gt;1,"",IF(OR(Q5734=999,Q5734=""),"",Q5734))</f>
        <v/>
      </c>
    </row>
    <row r="5735">
      <c r="A5735" t="inlineStr">
        <is>
          <t>TQRMNOP131025</t>
        </is>
      </c>
      <c r="B5735" t="n">
        <v>2025</v>
      </c>
      <c r="C5735" t="n">
        <v>1</v>
      </c>
      <c r="D5735" t="n">
        <v>42</v>
      </c>
      <c r="E5735" t="inlineStr">
        <is>
          <t>N</t>
        </is>
      </c>
      <c r="F5735" t="n">
        <v>27</v>
      </c>
      <c r="G5735" t="n">
        <v>617</v>
      </c>
      <c r="H5735" t="n">
        <v>1</v>
      </c>
      <c r="I5735" t="n">
        <v>1</v>
      </c>
      <c r="J5735" t="n">
        <v>25</v>
      </c>
      <c r="K5735" t="n">
        <v>1</v>
      </c>
      <c r="L5735" t="n">
        <v>4</v>
      </c>
      <c r="M5735" t="n">
        <v>1</v>
      </c>
      <c r="N5735" t="n">
        <v>3</v>
      </c>
      <c r="O5735" t="n">
        <v>1</v>
      </c>
      <c r="P5735" t="n">
        <v>1</v>
      </c>
      <c r="Q5735" t="n">
        <v>48</v>
      </c>
      <c r="R5735" s="15" t="n">
        <v>472000</v>
      </c>
      <c r="S5735" s="15" t="n">
        <v>0</v>
      </c>
      <c r="T5735" s="15" t="n">
        <v>472000</v>
      </c>
      <c r="U5735" s="15" t="n">
        <v>252300</v>
      </c>
      <c r="V5735">
        <f>IFERROR(VLOOKUP(D5735,Tablas_Equivalencia!$A$3:$B$8,2,FALSE),"Sin dato")</f>
        <v/>
      </c>
      <c r="W5735">
        <f>IFERROR(VLOOKUP(L5735,Tablas_Equivalencia!$D$3:$E$9,2,FALSE),"Sin dato")</f>
        <v/>
      </c>
      <c r="X5735">
        <f>IF(I5735=1,"Varón","Mujer")</f>
        <v/>
      </c>
      <c r="Y5735">
        <f>IFERROR(VLOOKUP(M5735,Tablas_Equivalencia!$G$3:$H$6,2,FALSE),"Sin dato")</f>
        <v/>
      </c>
      <c r="Z5735">
        <f>IF(J5735&lt;=24,"18-24","25-29")</f>
        <v/>
      </c>
      <c r="AA5735">
        <f>IF(M5735&lt;&gt;1,"",IF(P5735=2,1,0))</f>
        <v/>
      </c>
      <c r="AB5735">
        <f>IF(M5735&lt;&gt;1,"",IF(O5735&gt;=2,1,0))</f>
        <v/>
      </c>
      <c r="AC5735">
        <f>IF(M5735&lt;&gt;1,"",IF(OR(Q5735=999,Q5735=""),"",IF(OR(Q5735&lt;35,Q5735&gt;48),1,0)))</f>
        <v/>
      </c>
      <c r="AD5735">
        <f>IF(COUNT(AA5735:AC5735)&lt;3,"",SUM(AA5735:AC5735))</f>
        <v/>
      </c>
      <c r="AE5735">
        <f>IF(L5735&gt;=4,2,IF(L5735&gt;=2,1,0))</f>
        <v/>
      </c>
      <c r="AF5735">
        <f>IF(L5735&gt;=5,1,0)</f>
        <v/>
      </c>
      <c r="AG5735">
        <f>AE5735+AF5735</f>
        <v/>
      </c>
      <c r="AH5735" s="15">
        <f>IF(M5735&lt;&gt;1,"",IF(OR(R5735=-9,R5735=""),"",R5735))</f>
        <v/>
      </c>
      <c r="AI5735">
        <f>IF(M5735&lt;&gt;1,"",IF(OR(Q5735=999,Q5735=""),"",Q5735))</f>
        <v/>
      </c>
    </row>
    <row r="5736">
      <c r="A5736" t="inlineStr">
        <is>
          <t>TQRMNOP131028</t>
        </is>
      </c>
      <c r="B5736" t="n">
        <v>2025</v>
      </c>
      <c r="C5736" t="n">
        <v>1</v>
      </c>
      <c r="D5736" t="n">
        <v>1</v>
      </c>
      <c r="E5736" t="inlineStr">
        <is>
          <t>S</t>
        </is>
      </c>
      <c r="F5736" t="n">
        <v>33</v>
      </c>
      <c r="G5736" t="n">
        <v>1116</v>
      </c>
      <c r="H5736" t="n">
        <v>1</v>
      </c>
      <c r="I5736" t="n">
        <v>2</v>
      </c>
      <c r="J5736" t="n">
        <v>28</v>
      </c>
      <c r="K5736" t="n">
        <v>2</v>
      </c>
      <c r="L5736" t="n">
        <v>3</v>
      </c>
      <c r="M5736" t="n">
        <v>1</v>
      </c>
      <c r="N5736" t="n">
        <v>3</v>
      </c>
      <c r="O5736" t="n">
        <v>2</v>
      </c>
      <c r="P5736" t="n">
        <v>2</v>
      </c>
      <c r="Q5736" t="n">
        <v>6</v>
      </c>
      <c r="R5736" s="15" t="n">
        <v>259000</v>
      </c>
      <c r="S5736" s="15" t="n">
        <v>0</v>
      </c>
      <c r="T5736" s="15" t="n">
        <v>259000</v>
      </c>
      <c r="U5736" s="15" t="n">
        <v>105400</v>
      </c>
      <c r="V5736">
        <f>IFERROR(VLOOKUP(D5736,Tablas_Equivalencia!$A$3:$B$8,2,FALSE),"Sin dato")</f>
        <v/>
      </c>
      <c r="W5736">
        <f>IFERROR(VLOOKUP(L5736,Tablas_Equivalencia!$D$3:$E$9,2,FALSE),"Sin dato")</f>
        <v/>
      </c>
      <c r="X5736">
        <f>IF(I5736=1,"Varón","Mujer")</f>
        <v/>
      </c>
      <c r="Y5736">
        <f>IFERROR(VLOOKUP(M5736,Tablas_Equivalencia!$G$3:$H$6,2,FALSE),"Sin dato")</f>
        <v/>
      </c>
      <c r="Z5736">
        <f>IF(J5736&lt;=24,"18-24","25-29")</f>
        <v/>
      </c>
      <c r="AA5736">
        <f>IF(M5736&lt;&gt;1,"",IF(P5736=2,1,0))</f>
        <v/>
      </c>
      <c r="AB5736">
        <f>IF(M5736&lt;&gt;1,"",IF(O5736&gt;=2,1,0))</f>
        <v/>
      </c>
      <c r="AC5736">
        <f>IF(M5736&lt;&gt;1,"",IF(OR(Q5736=999,Q5736=""),"",IF(OR(Q5736&lt;35,Q5736&gt;48),1,0)))</f>
        <v/>
      </c>
      <c r="AD5736">
        <f>IF(COUNT(AA5736:AC5736)&lt;3,"",SUM(AA5736:AC5736))</f>
        <v/>
      </c>
      <c r="AE5736">
        <f>IF(L5736&gt;=4,2,IF(L5736&gt;=2,1,0))</f>
        <v/>
      </c>
      <c r="AF5736">
        <f>IF(L5736&gt;=5,1,0)</f>
        <v/>
      </c>
      <c r="AG5736">
        <f>AE5736+AF5736</f>
        <v/>
      </c>
      <c r="AH5736" s="15">
        <f>IF(M5736&lt;&gt;1,"",IF(OR(R5736=-9,R5736=""),"",R5736))</f>
        <v/>
      </c>
      <c r="AI5736">
        <f>IF(M5736&lt;&gt;1,"",IF(OR(Q5736=999,Q5736=""),"",Q5736))</f>
        <v/>
      </c>
    </row>
    <row r="5737">
      <c r="A5737" t="inlineStr">
        <is>
          <t>TQRMNOP131030</t>
        </is>
      </c>
      <c r="B5737" t="n">
        <v>2025</v>
      </c>
      <c r="C5737" t="n">
        <v>1</v>
      </c>
      <c r="D5737" t="n">
        <v>43</v>
      </c>
      <c r="E5737" t="inlineStr">
        <is>
          <t>N</t>
        </is>
      </c>
      <c r="F5737" t="n">
        <v>34</v>
      </c>
      <c r="G5737" t="n">
        <v>1045</v>
      </c>
      <c r="H5737" t="n">
        <v>2</v>
      </c>
      <c r="I5737" t="n">
        <v>2</v>
      </c>
      <c r="J5737" t="n">
        <v>23</v>
      </c>
      <c r="K5737" t="n">
        <v>2</v>
      </c>
      <c r="L5737" t="n">
        <v>4</v>
      </c>
      <c r="M5737" t="n">
        <v>1</v>
      </c>
      <c r="N5737" t="n">
        <v>3</v>
      </c>
      <c r="O5737" t="n">
        <v>1</v>
      </c>
      <c r="P5737" t="n">
        <v>1</v>
      </c>
      <c r="Q5737" t="n">
        <v>31</v>
      </c>
      <c r="R5737" s="15" t="n">
        <v>472000</v>
      </c>
      <c r="S5737" s="15" t="n">
        <v>0</v>
      </c>
      <c r="T5737" s="15" t="n">
        <v>472000</v>
      </c>
      <c r="U5737" s="15" t="n">
        <v>140700</v>
      </c>
      <c r="V5737">
        <f>IFERROR(VLOOKUP(D5737,Tablas_Equivalencia!$A$3:$B$8,2,FALSE),"Sin dato")</f>
        <v/>
      </c>
      <c r="W5737">
        <f>IFERROR(VLOOKUP(L5737,Tablas_Equivalencia!$D$3:$E$9,2,FALSE),"Sin dato")</f>
        <v/>
      </c>
      <c r="X5737">
        <f>IF(I5737=1,"Varón","Mujer")</f>
        <v/>
      </c>
      <c r="Y5737">
        <f>IFERROR(VLOOKUP(M5737,Tablas_Equivalencia!$G$3:$H$6,2,FALSE),"Sin dato")</f>
        <v/>
      </c>
      <c r="Z5737">
        <f>IF(J5737&lt;=24,"18-24","25-29")</f>
        <v/>
      </c>
      <c r="AA5737">
        <f>IF(M5737&lt;&gt;1,"",IF(P5737=2,1,0))</f>
        <v/>
      </c>
      <c r="AB5737">
        <f>IF(M5737&lt;&gt;1,"",IF(O5737&gt;=2,1,0))</f>
        <v/>
      </c>
      <c r="AC5737">
        <f>IF(M5737&lt;&gt;1,"",IF(OR(Q5737=999,Q5737=""),"",IF(OR(Q5737&lt;35,Q5737&gt;48),1,0)))</f>
        <v/>
      </c>
      <c r="AD5737">
        <f>IF(COUNT(AA5737:AC5737)&lt;3,"",SUM(AA5737:AC5737))</f>
        <v/>
      </c>
      <c r="AE5737">
        <f>IF(L5737&gt;=4,2,IF(L5737&gt;=2,1,0))</f>
        <v/>
      </c>
      <c r="AF5737">
        <f>IF(L5737&gt;=5,1,0)</f>
        <v/>
      </c>
      <c r="AG5737">
        <f>AE5737+AF5737</f>
        <v/>
      </c>
      <c r="AH5737" s="15">
        <f>IF(M5737&lt;&gt;1,"",IF(OR(R5737=-9,R5737=""),"",R5737))</f>
        <v/>
      </c>
      <c r="AI5737">
        <f>IF(M5737&lt;&gt;1,"",IF(OR(Q5737=999,Q5737=""),"",Q5737))</f>
        <v/>
      </c>
    </row>
    <row r="5738">
      <c r="A5738" t="inlineStr">
        <is>
          <t>TQRMNOP131032</t>
        </is>
      </c>
      <c r="B5738" t="n">
        <v>2025</v>
      </c>
      <c r="C5738" t="n">
        <v>1</v>
      </c>
      <c r="D5738" t="n">
        <v>42</v>
      </c>
      <c r="E5738" t="inlineStr">
        <is>
          <t>N</t>
        </is>
      </c>
      <c r="F5738" t="n">
        <v>25</v>
      </c>
      <c r="G5738" t="n">
        <v>464</v>
      </c>
      <c r="H5738" t="n">
        <v>2</v>
      </c>
      <c r="I5738" t="n">
        <v>2</v>
      </c>
      <c r="J5738" t="n">
        <v>22</v>
      </c>
      <c r="K5738" t="n">
        <v>2</v>
      </c>
      <c r="L5738" t="n">
        <v>3</v>
      </c>
      <c r="M5738" t="n">
        <v>3</v>
      </c>
      <c r="R5738" s="15" t="n">
        <v>0</v>
      </c>
      <c r="S5738" s="15" t="n">
        <v>0</v>
      </c>
      <c r="T5738" s="15" t="n">
        <v>0</v>
      </c>
      <c r="U5738" s="15" t="n">
        <v>303600</v>
      </c>
      <c r="V5738">
        <f>IFERROR(VLOOKUP(D5738,Tablas_Equivalencia!$A$3:$B$8,2,FALSE),"Sin dato")</f>
        <v/>
      </c>
      <c r="W5738">
        <f>IFERROR(VLOOKUP(L5738,Tablas_Equivalencia!$D$3:$E$9,2,FALSE),"Sin dato")</f>
        <v/>
      </c>
      <c r="X5738">
        <f>IF(I5738=1,"Varón","Mujer")</f>
        <v/>
      </c>
      <c r="Y5738">
        <f>IFERROR(VLOOKUP(M5738,Tablas_Equivalencia!$G$3:$H$6,2,FALSE),"Sin dato")</f>
        <v/>
      </c>
      <c r="Z5738">
        <f>IF(J5738&lt;=24,"18-24","25-29")</f>
        <v/>
      </c>
      <c r="AA5738">
        <f>IF(M5738&lt;&gt;1,"",IF(P5738=2,1,0))</f>
        <v/>
      </c>
      <c r="AB5738">
        <f>IF(M5738&lt;&gt;1,"",IF(O5738&gt;=2,1,0))</f>
        <v/>
      </c>
      <c r="AC5738">
        <f>IF(M5738&lt;&gt;1,"",IF(OR(Q5738=999,Q5738=""),"",IF(OR(Q5738&lt;35,Q5738&gt;48),1,0)))</f>
        <v/>
      </c>
      <c r="AD5738">
        <f>IF(COUNT(AA5738:AC5738)&lt;3,"",SUM(AA5738:AC5738))</f>
        <v/>
      </c>
      <c r="AE5738">
        <f>IF(L5738&gt;=4,2,IF(L5738&gt;=2,1,0))</f>
        <v/>
      </c>
      <c r="AF5738">
        <f>IF(L5738&gt;=5,1,0)</f>
        <v/>
      </c>
      <c r="AG5738">
        <f>AE5738+AF5738</f>
        <v/>
      </c>
      <c r="AH5738" s="15">
        <f>IF(M5738&lt;&gt;1,"",IF(OR(R5738=-9,R5738=""),"",R5738))</f>
        <v/>
      </c>
      <c r="AI5738">
        <f>IF(M5738&lt;&gt;1,"",IF(OR(Q5738=999,Q5738=""),"",Q5738))</f>
        <v/>
      </c>
    </row>
    <row r="5739">
      <c r="A5739" t="inlineStr">
        <is>
          <t>TQRMNOP131037</t>
        </is>
      </c>
      <c r="B5739" t="n">
        <v>2025</v>
      </c>
      <c r="C5739" t="n">
        <v>1</v>
      </c>
      <c r="D5739" t="n">
        <v>41</v>
      </c>
      <c r="E5739" t="inlineStr">
        <is>
          <t>N</t>
        </is>
      </c>
      <c r="F5739" t="n">
        <v>12</v>
      </c>
      <c r="G5739" t="n">
        <v>1676</v>
      </c>
      <c r="H5739" t="n">
        <v>2</v>
      </c>
      <c r="I5739" t="n">
        <v>1</v>
      </c>
      <c r="J5739" t="n">
        <v>18</v>
      </c>
      <c r="K5739" t="n">
        <v>1</v>
      </c>
      <c r="L5739" t="n">
        <v>3</v>
      </c>
      <c r="M5739" t="n">
        <v>1</v>
      </c>
      <c r="N5739" t="n">
        <v>1</v>
      </c>
      <c r="O5739" t="n">
        <v>2</v>
      </c>
      <c r="P5739" t="n">
        <v>2</v>
      </c>
      <c r="Q5739" t="n">
        <v>63</v>
      </c>
      <c r="R5739" s="15" t="n">
        <v>231000</v>
      </c>
      <c r="S5739" s="15" t="n">
        <v>0</v>
      </c>
      <c r="T5739" s="15" t="n">
        <v>231000</v>
      </c>
      <c r="U5739" s="15" t="n">
        <v>258800</v>
      </c>
      <c r="V5739">
        <f>IFERROR(VLOOKUP(D5739,Tablas_Equivalencia!$A$3:$B$8,2,FALSE),"Sin dato")</f>
        <v/>
      </c>
      <c r="W5739">
        <f>IFERROR(VLOOKUP(L5739,Tablas_Equivalencia!$D$3:$E$9,2,FALSE),"Sin dato")</f>
        <v/>
      </c>
      <c r="X5739">
        <f>IF(I5739=1,"Varón","Mujer")</f>
        <v/>
      </c>
      <c r="Y5739">
        <f>IFERROR(VLOOKUP(M5739,Tablas_Equivalencia!$G$3:$H$6,2,FALSE),"Sin dato")</f>
        <v/>
      </c>
      <c r="Z5739">
        <f>IF(J5739&lt;=24,"18-24","25-29")</f>
        <v/>
      </c>
      <c r="AA5739">
        <f>IF(M5739&lt;&gt;1,"",IF(P5739=2,1,0))</f>
        <v/>
      </c>
      <c r="AB5739">
        <f>IF(M5739&lt;&gt;1,"",IF(O5739&gt;=2,1,0))</f>
        <v/>
      </c>
      <c r="AC5739">
        <f>IF(M5739&lt;&gt;1,"",IF(OR(Q5739=999,Q5739=""),"",IF(OR(Q5739&lt;35,Q5739&gt;48),1,0)))</f>
        <v/>
      </c>
      <c r="AD5739">
        <f>IF(COUNT(AA5739:AC5739)&lt;3,"",SUM(AA5739:AC5739))</f>
        <v/>
      </c>
      <c r="AE5739">
        <f>IF(L5739&gt;=4,2,IF(L5739&gt;=2,1,0))</f>
        <v/>
      </c>
      <c r="AF5739">
        <f>IF(L5739&gt;=5,1,0)</f>
        <v/>
      </c>
      <c r="AG5739">
        <f>AE5739+AF5739</f>
        <v/>
      </c>
      <c r="AH5739" s="15">
        <f>IF(M5739&lt;&gt;1,"",IF(OR(R5739=-9,R5739=""),"",R5739))</f>
        <v/>
      </c>
      <c r="AI5739">
        <f>IF(M5739&lt;&gt;1,"",IF(OR(Q5739=999,Q5739=""),"",Q5739))</f>
        <v/>
      </c>
    </row>
    <row r="5740">
      <c r="A5740" t="inlineStr">
        <is>
          <t>TQRMNOP131042</t>
        </is>
      </c>
      <c r="B5740" t="n">
        <v>2025</v>
      </c>
      <c r="C5740" t="n">
        <v>1</v>
      </c>
      <c r="D5740" t="n">
        <v>42</v>
      </c>
      <c r="E5740" t="inlineStr">
        <is>
          <t>N</t>
        </is>
      </c>
      <c r="F5740" t="n">
        <v>25</v>
      </c>
      <c r="G5740" t="n">
        <v>1531</v>
      </c>
      <c r="H5740" t="n">
        <v>1</v>
      </c>
      <c r="I5740" t="n">
        <v>2</v>
      </c>
      <c r="J5740" t="n">
        <v>26</v>
      </c>
      <c r="K5740" t="n">
        <v>2</v>
      </c>
      <c r="L5740" t="n">
        <v>4</v>
      </c>
      <c r="M5740" t="n">
        <v>2</v>
      </c>
      <c r="R5740" s="15" t="n">
        <v>0</v>
      </c>
      <c r="S5740" s="15" t="n">
        <v>56000</v>
      </c>
      <c r="T5740" s="15" t="n">
        <v>56000</v>
      </c>
      <c r="U5740" s="15" t="n">
        <v>205200</v>
      </c>
      <c r="V5740">
        <f>IFERROR(VLOOKUP(D5740,Tablas_Equivalencia!$A$3:$B$8,2,FALSE),"Sin dato")</f>
        <v/>
      </c>
      <c r="W5740">
        <f>IFERROR(VLOOKUP(L5740,Tablas_Equivalencia!$D$3:$E$9,2,FALSE),"Sin dato")</f>
        <v/>
      </c>
      <c r="X5740">
        <f>IF(I5740=1,"Varón","Mujer")</f>
        <v/>
      </c>
      <c r="Y5740">
        <f>IFERROR(VLOOKUP(M5740,Tablas_Equivalencia!$G$3:$H$6,2,FALSE),"Sin dato")</f>
        <v/>
      </c>
      <c r="Z5740">
        <f>IF(J5740&lt;=24,"18-24","25-29")</f>
        <v/>
      </c>
      <c r="AA5740">
        <f>IF(M5740&lt;&gt;1,"",IF(P5740=2,1,0))</f>
        <v/>
      </c>
      <c r="AB5740">
        <f>IF(M5740&lt;&gt;1,"",IF(O5740&gt;=2,1,0))</f>
        <v/>
      </c>
      <c r="AC5740">
        <f>IF(M5740&lt;&gt;1,"",IF(OR(Q5740=999,Q5740=""),"",IF(OR(Q5740&lt;35,Q5740&gt;48),1,0)))</f>
        <v/>
      </c>
      <c r="AD5740">
        <f>IF(COUNT(AA5740:AC5740)&lt;3,"",SUM(AA5740:AC5740))</f>
        <v/>
      </c>
      <c r="AE5740">
        <f>IF(L5740&gt;=4,2,IF(L5740&gt;=2,1,0))</f>
        <v/>
      </c>
      <c r="AF5740">
        <f>IF(L5740&gt;=5,1,0)</f>
        <v/>
      </c>
      <c r="AG5740">
        <f>AE5740+AF5740</f>
        <v/>
      </c>
      <c r="AH5740" s="15">
        <f>IF(M5740&lt;&gt;1,"",IF(OR(R5740=-9,R5740=""),"",R5740))</f>
        <v/>
      </c>
      <c r="AI5740">
        <f>IF(M5740&lt;&gt;1,"",IF(OR(Q5740=999,Q5740=""),"",Q5740))</f>
        <v/>
      </c>
    </row>
    <row r="5741">
      <c r="A5741" t="inlineStr">
        <is>
          <t>TQRMNOP131043</t>
        </is>
      </c>
      <c r="B5741" t="n">
        <v>2025</v>
      </c>
      <c r="C5741" t="n">
        <v>1</v>
      </c>
      <c r="D5741" t="n">
        <v>1</v>
      </c>
      <c r="E5741" t="inlineStr">
        <is>
          <t>S</t>
        </is>
      </c>
      <c r="F5741" t="n">
        <v>32</v>
      </c>
      <c r="G5741" t="n">
        <v>1033</v>
      </c>
      <c r="H5741" t="n">
        <v>3</v>
      </c>
      <c r="I5741" t="n">
        <v>2</v>
      </c>
      <c r="J5741" t="n">
        <v>22</v>
      </c>
      <c r="K5741" t="n">
        <v>2</v>
      </c>
      <c r="L5741" t="n">
        <v>3</v>
      </c>
      <c r="M5741" t="n">
        <v>1</v>
      </c>
      <c r="N5741" t="n">
        <v>2</v>
      </c>
      <c r="O5741" t="n">
        <v>2</v>
      </c>
      <c r="P5741" t="n">
        <v>2</v>
      </c>
      <c r="Q5741" t="n">
        <v>32</v>
      </c>
      <c r="R5741" s="15" t="n">
        <v>263000</v>
      </c>
      <c r="S5741" s="15" t="n">
        <v>0</v>
      </c>
      <c r="T5741" s="15" t="n">
        <v>263000</v>
      </c>
      <c r="U5741" s="15" t="n">
        <v>208200</v>
      </c>
      <c r="V5741">
        <f>IFERROR(VLOOKUP(D5741,Tablas_Equivalencia!$A$3:$B$8,2,FALSE),"Sin dato")</f>
        <v/>
      </c>
      <c r="W5741">
        <f>IFERROR(VLOOKUP(L5741,Tablas_Equivalencia!$D$3:$E$9,2,FALSE),"Sin dato")</f>
        <v/>
      </c>
      <c r="X5741">
        <f>IF(I5741=1,"Varón","Mujer")</f>
        <v/>
      </c>
      <c r="Y5741">
        <f>IFERROR(VLOOKUP(M5741,Tablas_Equivalencia!$G$3:$H$6,2,FALSE),"Sin dato")</f>
        <v/>
      </c>
      <c r="Z5741">
        <f>IF(J5741&lt;=24,"18-24","25-29")</f>
        <v/>
      </c>
      <c r="AA5741">
        <f>IF(M5741&lt;&gt;1,"",IF(P5741=2,1,0))</f>
        <v/>
      </c>
      <c r="AB5741">
        <f>IF(M5741&lt;&gt;1,"",IF(O5741&gt;=2,1,0))</f>
        <v/>
      </c>
      <c r="AC5741">
        <f>IF(M5741&lt;&gt;1,"",IF(OR(Q5741=999,Q5741=""),"",IF(OR(Q5741&lt;35,Q5741&gt;48),1,0)))</f>
        <v/>
      </c>
      <c r="AD5741">
        <f>IF(COUNT(AA5741:AC5741)&lt;3,"",SUM(AA5741:AC5741))</f>
        <v/>
      </c>
      <c r="AE5741">
        <f>IF(L5741&gt;=4,2,IF(L5741&gt;=2,1,0))</f>
        <v/>
      </c>
      <c r="AF5741">
        <f>IF(L5741&gt;=5,1,0)</f>
        <v/>
      </c>
      <c r="AG5741">
        <f>AE5741+AF5741</f>
        <v/>
      </c>
      <c r="AH5741" s="15">
        <f>IF(M5741&lt;&gt;1,"",IF(OR(R5741=-9,R5741=""),"",R5741))</f>
        <v/>
      </c>
      <c r="AI5741">
        <f>IF(M5741&lt;&gt;1,"",IF(OR(Q5741=999,Q5741=""),"",Q5741))</f>
        <v/>
      </c>
    </row>
    <row r="5742">
      <c r="A5742" t="inlineStr">
        <is>
          <t>TQRMNOP131047</t>
        </is>
      </c>
      <c r="B5742" t="n">
        <v>2025</v>
      </c>
      <c r="C5742" t="n">
        <v>1</v>
      </c>
      <c r="D5742" t="n">
        <v>44</v>
      </c>
      <c r="E5742" t="inlineStr">
        <is>
          <t>N</t>
        </is>
      </c>
      <c r="F5742" t="n">
        <v>5</v>
      </c>
      <c r="G5742" t="n">
        <v>965</v>
      </c>
      <c r="H5742" t="n">
        <v>3</v>
      </c>
      <c r="I5742" t="n">
        <v>2</v>
      </c>
      <c r="J5742" t="n">
        <v>25</v>
      </c>
      <c r="K5742" t="n">
        <v>2</v>
      </c>
      <c r="L5742" t="n">
        <v>4</v>
      </c>
      <c r="M5742" t="n">
        <v>1</v>
      </c>
      <c r="N5742" t="n">
        <v>2</v>
      </c>
      <c r="O5742" t="n">
        <v>2</v>
      </c>
      <c r="P5742" t="n">
        <v>2</v>
      </c>
      <c r="Q5742" t="n">
        <v>20</v>
      </c>
      <c r="R5742" s="15" t="n">
        <v>541000</v>
      </c>
      <c r="S5742" s="15" t="n">
        <v>70000</v>
      </c>
      <c r="T5742" s="15" t="n">
        <v>611000</v>
      </c>
      <c r="U5742" s="15" t="n">
        <v>160100</v>
      </c>
      <c r="V5742">
        <f>IFERROR(VLOOKUP(D5742,Tablas_Equivalencia!$A$3:$B$8,2,FALSE),"Sin dato")</f>
        <v/>
      </c>
      <c r="W5742">
        <f>IFERROR(VLOOKUP(L5742,Tablas_Equivalencia!$D$3:$E$9,2,FALSE),"Sin dato")</f>
        <v/>
      </c>
      <c r="X5742">
        <f>IF(I5742=1,"Varón","Mujer")</f>
        <v/>
      </c>
      <c r="Y5742">
        <f>IFERROR(VLOOKUP(M5742,Tablas_Equivalencia!$G$3:$H$6,2,FALSE),"Sin dato")</f>
        <v/>
      </c>
      <c r="Z5742">
        <f>IF(J5742&lt;=24,"18-24","25-29")</f>
        <v/>
      </c>
      <c r="AA5742">
        <f>IF(M5742&lt;&gt;1,"",IF(P5742=2,1,0))</f>
        <v/>
      </c>
      <c r="AB5742">
        <f>IF(M5742&lt;&gt;1,"",IF(O5742&gt;=2,1,0))</f>
        <v/>
      </c>
      <c r="AC5742">
        <f>IF(M5742&lt;&gt;1,"",IF(OR(Q5742=999,Q5742=""),"",IF(OR(Q5742&lt;35,Q5742&gt;48),1,0)))</f>
        <v/>
      </c>
      <c r="AD5742">
        <f>IF(COUNT(AA5742:AC5742)&lt;3,"",SUM(AA5742:AC5742))</f>
        <v/>
      </c>
      <c r="AE5742">
        <f>IF(L5742&gt;=4,2,IF(L5742&gt;=2,1,0))</f>
        <v/>
      </c>
      <c r="AF5742">
        <f>IF(L5742&gt;=5,1,0)</f>
        <v/>
      </c>
      <c r="AG5742">
        <f>AE5742+AF5742</f>
        <v/>
      </c>
      <c r="AH5742" s="15">
        <f>IF(M5742&lt;&gt;1,"",IF(OR(R5742=-9,R5742=""),"",R5742))</f>
        <v/>
      </c>
      <c r="AI5742">
        <f>IF(M5742&lt;&gt;1,"",IF(OR(Q5742=999,Q5742=""),"",Q5742))</f>
        <v/>
      </c>
    </row>
    <row r="5743">
      <c r="A5743" t="inlineStr">
        <is>
          <t>TQRMNOP131051</t>
        </is>
      </c>
      <c r="B5743" t="n">
        <v>2025</v>
      </c>
      <c r="C5743" t="n">
        <v>1</v>
      </c>
      <c r="D5743" t="n">
        <v>44</v>
      </c>
      <c r="E5743" t="inlineStr">
        <is>
          <t>N</t>
        </is>
      </c>
      <c r="F5743" t="n">
        <v>5</v>
      </c>
      <c r="G5743" t="n">
        <v>974</v>
      </c>
      <c r="H5743" t="n">
        <v>1</v>
      </c>
      <c r="I5743" t="n">
        <v>1</v>
      </c>
      <c r="J5743" t="n">
        <v>29</v>
      </c>
      <c r="K5743" t="n">
        <v>2</v>
      </c>
      <c r="L5743" t="n">
        <v>6</v>
      </c>
      <c r="M5743" t="n">
        <v>3</v>
      </c>
      <c r="R5743" s="15" t="n">
        <v>0</v>
      </c>
      <c r="S5743" s="15" t="n">
        <v>103000</v>
      </c>
      <c r="T5743" s="15" t="n">
        <v>103000</v>
      </c>
      <c r="U5743" s="15" t="n">
        <v>263700</v>
      </c>
      <c r="V5743">
        <f>IFERROR(VLOOKUP(D5743,Tablas_Equivalencia!$A$3:$B$8,2,FALSE),"Sin dato")</f>
        <v/>
      </c>
      <c r="W5743">
        <f>IFERROR(VLOOKUP(L5743,Tablas_Equivalencia!$D$3:$E$9,2,FALSE),"Sin dato")</f>
        <v/>
      </c>
      <c r="X5743">
        <f>IF(I5743=1,"Varón","Mujer")</f>
        <v/>
      </c>
      <c r="Y5743">
        <f>IFERROR(VLOOKUP(M5743,Tablas_Equivalencia!$G$3:$H$6,2,FALSE),"Sin dato")</f>
        <v/>
      </c>
      <c r="Z5743">
        <f>IF(J5743&lt;=24,"18-24","25-29")</f>
        <v/>
      </c>
      <c r="AA5743">
        <f>IF(M5743&lt;&gt;1,"",IF(P5743=2,1,0))</f>
        <v/>
      </c>
      <c r="AB5743">
        <f>IF(M5743&lt;&gt;1,"",IF(O5743&gt;=2,1,0))</f>
        <v/>
      </c>
      <c r="AC5743">
        <f>IF(M5743&lt;&gt;1,"",IF(OR(Q5743=999,Q5743=""),"",IF(OR(Q5743&lt;35,Q5743&gt;48),1,0)))</f>
        <v/>
      </c>
      <c r="AD5743">
        <f>IF(COUNT(AA5743:AC5743)&lt;3,"",SUM(AA5743:AC5743))</f>
        <v/>
      </c>
      <c r="AE5743">
        <f>IF(L5743&gt;=4,2,IF(L5743&gt;=2,1,0))</f>
        <v/>
      </c>
      <c r="AF5743">
        <f>IF(L5743&gt;=5,1,0)</f>
        <v/>
      </c>
      <c r="AG5743">
        <f>AE5743+AF5743</f>
        <v/>
      </c>
      <c r="AH5743" s="15">
        <f>IF(M5743&lt;&gt;1,"",IF(OR(R5743=-9,R5743=""),"",R5743))</f>
        <v/>
      </c>
      <c r="AI5743">
        <f>IF(M5743&lt;&gt;1,"",IF(OR(Q5743=999,Q5743=""),"",Q5743))</f>
        <v/>
      </c>
    </row>
    <row r="5744">
      <c r="A5744" t="inlineStr">
        <is>
          <t>TQRMNOP131052</t>
        </is>
      </c>
      <c r="B5744" t="n">
        <v>2025</v>
      </c>
      <c r="C5744" t="n">
        <v>1</v>
      </c>
      <c r="D5744" t="n">
        <v>1</v>
      </c>
      <c r="E5744" t="inlineStr">
        <is>
          <t>S</t>
        </is>
      </c>
      <c r="F5744" t="n">
        <v>32</v>
      </c>
      <c r="G5744" t="n">
        <v>381</v>
      </c>
      <c r="H5744" t="n">
        <v>1</v>
      </c>
      <c r="I5744" t="n">
        <v>2</v>
      </c>
      <c r="J5744" t="n">
        <v>20</v>
      </c>
      <c r="K5744" t="n">
        <v>2</v>
      </c>
      <c r="L5744" t="n">
        <v>4</v>
      </c>
      <c r="M5744" t="n">
        <v>3</v>
      </c>
      <c r="R5744" s="15" t="n">
        <v>0</v>
      </c>
      <c r="S5744" s="15" t="n">
        <v>0</v>
      </c>
      <c r="T5744" s="15" t="n">
        <v>0</v>
      </c>
      <c r="U5744" s="15" t="n">
        <v>145600</v>
      </c>
      <c r="V5744">
        <f>IFERROR(VLOOKUP(D5744,Tablas_Equivalencia!$A$3:$B$8,2,FALSE),"Sin dato")</f>
        <v/>
      </c>
      <c r="W5744">
        <f>IFERROR(VLOOKUP(L5744,Tablas_Equivalencia!$D$3:$E$9,2,FALSE),"Sin dato")</f>
        <v/>
      </c>
      <c r="X5744">
        <f>IF(I5744=1,"Varón","Mujer")</f>
        <v/>
      </c>
      <c r="Y5744">
        <f>IFERROR(VLOOKUP(M5744,Tablas_Equivalencia!$G$3:$H$6,2,FALSE),"Sin dato")</f>
        <v/>
      </c>
      <c r="Z5744">
        <f>IF(J5744&lt;=24,"18-24","25-29")</f>
        <v/>
      </c>
      <c r="AA5744">
        <f>IF(M5744&lt;&gt;1,"",IF(P5744=2,1,0))</f>
        <v/>
      </c>
      <c r="AB5744">
        <f>IF(M5744&lt;&gt;1,"",IF(O5744&gt;=2,1,0))</f>
        <v/>
      </c>
      <c r="AC5744">
        <f>IF(M5744&lt;&gt;1,"",IF(OR(Q5744=999,Q5744=""),"",IF(OR(Q5744&lt;35,Q5744&gt;48),1,0)))</f>
        <v/>
      </c>
      <c r="AD5744">
        <f>IF(COUNT(AA5744:AC5744)&lt;3,"",SUM(AA5744:AC5744))</f>
        <v/>
      </c>
      <c r="AE5744">
        <f>IF(L5744&gt;=4,2,IF(L5744&gt;=2,1,0))</f>
        <v/>
      </c>
      <c r="AF5744">
        <f>IF(L5744&gt;=5,1,0)</f>
        <v/>
      </c>
      <c r="AG5744">
        <f>AE5744+AF5744</f>
        <v/>
      </c>
      <c r="AH5744" s="15">
        <f>IF(M5744&lt;&gt;1,"",IF(OR(R5744=-9,R5744=""),"",R5744))</f>
        <v/>
      </c>
      <c r="AI5744">
        <f>IF(M5744&lt;&gt;1,"",IF(OR(Q5744=999,Q5744=""),"",Q5744))</f>
        <v/>
      </c>
    </row>
    <row r="5745">
      <c r="A5745" t="inlineStr">
        <is>
          <t>TQRMNOP131058</t>
        </is>
      </c>
      <c r="B5745" t="n">
        <v>2025</v>
      </c>
      <c r="C5745" t="n">
        <v>1</v>
      </c>
      <c r="D5745" t="n">
        <v>1</v>
      </c>
      <c r="E5745" t="inlineStr">
        <is>
          <t>S</t>
        </is>
      </c>
      <c r="F5745" t="n">
        <v>32</v>
      </c>
      <c r="G5745" t="n">
        <v>796</v>
      </c>
      <c r="H5745" t="n">
        <v>3</v>
      </c>
      <c r="I5745" t="n">
        <v>1</v>
      </c>
      <c r="J5745" t="n">
        <v>24</v>
      </c>
      <c r="K5745" t="n">
        <v>2</v>
      </c>
      <c r="L5745" t="n">
        <v>4</v>
      </c>
      <c r="M5745" t="n">
        <v>1</v>
      </c>
      <c r="N5745" t="n">
        <v>2</v>
      </c>
      <c r="O5745" t="n">
        <v>1</v>
      </c>
      <c r="P5745" t="n">
        <v>1</v>
      </c>
      <c r="Q5745" t="n">
        <v>47</v>
      </c>
      <c r="R5745" s="15" t="n">
        <v>966000</v>
      </c>
      <c r="S5745" s="15" t="n">
        <v>124000</v>
      </c>
      <c r="T5745" s="15" t="n">
        <v>1090000</v>
      </c>
      <c r="U5745" s="15" t="n">
        <v>176200</v>
      </c>
      <c r="V5745">
        <f>IFERROR(VLOOKUP(D5745,Tablas_Equivalencia!$A$3:$B$8,2,FALSE),"Sin dato")</f>
        <v/>
      </c>
      <c r="W5745">
        <f>IFERROR(VLOOKUP(L5745,Tablas_Equivalencia!$D$3:$E$9,2,FALSE),"Sin dato")</f>
        <v/>
      </c>
      <c r="X5745">
        <f>IF(I5745=1,"Varón","Mujer")</f>
        <v/>
      </c>
      <c r="Y5745">
        <f>IFERROR(VLOOKUP(M5745,Tablas_Equivalencia!$G$3:$H$6,2,FALSE),"Sin dato")</f>
        <v/>
      </c>
      <c r="Z5745">
        <f>IF(J5745&lt;=24,"18-24","25-29")</f>
        <v/>
      </c>
      <c r="AA5745">
        <f>IF(M5745&lt;&gt;1,"",IF(P5745=2,1,0))</f>
        <v/>
      </c>
      <c r="AB5745">
        <f>IF(M5745&lt;&gt;1,"",IF(O5745&gt;=2,1,0))</f>
        <v/>
      </c>
      <c r="AC5745">
        <f>IF(M5745&lt;&gt;1,"",IF(OR(Q5745=999,Q5745=""),"",IF(OR(Q5745&lt;35,Q5745&gt;48),1,0)))</f>
        <v/>
      </c>
      <c r="AD5745">
        <f>IF(COUNT(AA5745:AC5745)&lt;3,"",SUM(AA5745:AC5745))</f>
        <v/>
      </c>
      <c r="AE5745">
        <f>IF(L5745&gt;=4,2,IF(L5745&gt;=2,1,0))</f>
        <v/>
      </c>
      <c r="AF5745">
        <f>IF(L5745&gt;=5,1,0)</f>
        <v/>
      </c>
      <c r="AG5745">
        <f>AE5745+AF5745</f>
        <v/>
      </c>
      <c r="AH5745" s="15">
        <f>IF(M5745&lt;&gt;1,"",IF(OR(R5745=-9,R5745=""),"",R5745))</f>
        <v/>
      </c>
      <c r="AI5745">
        <f>IF(M5745&lt;&gt;1,"",IF(OR(Q5745=999,Q5745=""),"",Q5745))</f>
        <v/>
      </c>
    </row>
    <row r="5746">
      <c r="A5746" t="inlineStr">
        <is>
          <t>TQRMNOP131060</t>
        </is>
      </c>
      <c r="B5746" t="n">
        <v>2025</v>
      </c>
      <c r="C5746" t="n">
        <v>1</v>
      </c>
      <c r="D5746" t="n">
        <v>43</v>
      </c>
      <c r="E5746" t="inlineStr">
        <is>
          <t>N</t>
        </is>
      </c>
      <c r="F5746" t="n">
        <v>34</v>
      </c>
      <c r="G5746" t="n">
        <v>280</v>
      </c>
      <c r="H5746" t="n">
        <v>1</v>
      </c>
      <c r="I5746" t="n">
        <v>1</v>
      </c>
      <c r="J5746" t="n">
        <v>26</v>
      </c>
      <c r="K5746" t="n">
        <v>2</v>
      </c>
      <c r="L5746" t="n">
        <v>3</v>
      </c>
      <c r="M5746" t="n">
        <v>1</v>
      </c>
      <c r="N5746" t="n">
        <v>3</v>
      </c>
      <c r="O5746" t="n">
        <v>3</v>
      </c>
      <c r="P5746" t="n">
        <v>2</v>
      </c>
      <c r="Q5746" t="n">
        <v>34</v>
      </c>
      <c r="R5746" s="15" t="n">
        <v>532000</v>
      </c>
      <c r="S5746" s="15" t="n">
        <v>0</v>
      </c>
      <c r="T5746" s="15" t="n">
        <v>532000</v>
      </c>
      <c r="U5746" s="15" t="n">
        <v>61800</v>
      </c>
      <c r="V5746">
        <f>IFERROR(VLOOKUP(D5746,Tablas_Equivalencia!$A$3:$B$8,2,FALSE),"Sin dato")</f>
        <v/>
      </c>
      <c r="W5746">
        <f>IFERROR(VLOOKUP(L5746,Tablas_Equivalencia!$D$3:$E$9,2,FALSE),"Sin dato")</f>
        <v/>
      </c>
      <c r="X5746">
        <f>IF(I5746=1,"Varón","Mujer")</f>
        <v/>
      </c>
      <c r="Y5746">
        <f>IFERROR(VLOOKUP(M5746,Tablas_Equivalencia!$G$3:$H$6,2,FALSE),"Sin dato")</f>
        <v/>
      </c>
      <c r="Z5746">
        <f>IF(J5746&lt;=24,"18-24","25-29")</f>
        <v/>
      </c>
      <c r="AA5746">
        <f>IF(M5746&lt;&gt;1,"",IF(P5746=2,1,0))</f>
        <v/>
      </c>
      <c r="AB5746">
        <f>IF(M5746&lt;&gt;1,"",IF(O5746&gt;=2,1,0))</f>
        <v/>
      </c>
      <c r="AC5746">
        <f>IF(M5746&lt;&gt;1,"",IF(OR(Q5746=999,Q5746=""),"",IF(OR(Q5746&lt;35,Q5746&gt;48),1,0)))</f>
        <v/>
      </c>
      <c r="AD5746">
        <f>IF(COUNT(AA5746:AC5746)&lt;3,"",SUM(AA5746:AC5746))</f>
        <v/>
      </c>
      <c r="AE5746">
        <f>IF(L5746&gt;=4,2,IF(L5746&gt;=2,1,0))</f>
        <v/>
      </c>
      <c r="AF5746">
        <f>IF(L5746&gt;=5,1,0)</f>
        <v/>
      </c>
      <c r="AG5746">
        <f>AE5746+AF5746</f>
        <v/>
      </c>
      <c r="AH5746" s="15">
        <f>IF(M5746&lt;&gt;1,"",IF(OR(R5746=-9,R5746=""),"",R5746))</f>
        <v/>
      </c>
      <c r="AI5746">
        <f>IF(M5746&lt;&gt;1,"",IF(OR(Q5746=999,Q5746=""),"",Q5746))</f>
        <v/>
      </c>
    </row>
    <row r="5747">
      <c r="A5747" t="inlineStr">
        <is>
          <t>TQRMNOP131064</t>
        </is>
      </c>
      <c r="B5747" t="n">
        <v>2025</v>
      </c>
      <c r="C5747" t="n">
        <v>1</v>
      </c>
      <c r="D5747" t="n">
        <v>1</v>
      </c>
      <c r="E5747" t="inlineStr">
        <is>
          <t>S</t>
        </is>
      </c>
      <c r="F5747" t="n">
        <v>33</v>
      </c>
      <c r="G5747" t="n">
        <v>1063</v>
      </c>
      <c r="H5747" t="n">
        <v>3</v>
      </c>
      <c r="I5747" t="n">
        <v>1</v>
      </c>
      <c r="J5747" t="n">
        <v>28</v>
      </c>
      <c r="K5747" t="n">
        <v>1</v>
      </c>
      <c r="L5747" t="n">
        <v>3</v>
      </c>
      <c r="M5747" t="n">
        <v>2</v>
      </c>
      <c r="R5747" s="15" t="n">
        <v>0</v>
      </c>
      <c r="S5747" s="15" t="n">
        <v>0</v>
      </c>
      <c r="T5747" s="15" t="n">
        <v>0</v>
      </c>
      <c r="U5747" s="15" t="n">
        <v>241000</v>
      </c>
      <c r="V5747">
        <f>IFERROR(VLOOKUP(D5747,Tablas_Equivalencia!$A$3:$B$8,2,FALSE),"Sin dato")</f>
        <v/>
      </c>
      <c r="W5747">
        <f>IFERROR(VLOOKUP(L5747,Tablas_Equivalencia!$D$3:$E$9,2,FALSE),"Sin dato")</f>
        <v/>
      </c>
      <c r="X5747">
        <f>IF(I5747=1,"Varón","Mujer")</f>
        <v/>
      </c>
      <c r="Y5747">
        <f>IFERROR(VLOOKUP(M5747,Tablas_Equivalencia!$G$3:$H$6,2,FALSE),"Sin dato")</f>
        <v/>
      </c>
      <c r="Z5747">
        <f>IF(J5747&lt;=24,"18-24","25-29")</f>
        <v/>
      </c>
      <c r="AA5747">
        <f>IF(M5747&lt;&gt;1,"",IF(P5747=2,1,0))</f>
        <v/>
      </c>
      <c r="AB5747">
        <f>IF(M5747&lt;&gt;1,"",IF(O5747&gt;=2,1,0))</f>
        <v/>
      </c>
      <c r="AC5747">
        <f>IF(M5747&lt;&gt;1,"",IF(OR(Q5747=999,Q5747=""),"",IF(OR(Q5747&lt;35,Q5747&gt;48),1,0)))</f>
        <v/>
      </c>
      <c r="AD5747">
        <f>IF(COUNT(AA5747:AC5747)&lt;3,"",SUM(AA5747:AC5747))</f>
        <v/>
      </c>
      <c r="AE5747">
        <f>IF(L5747&gt;=4,2,IF(L5747&gt;=2,1,0))</f>
        <v/>
      </c>
      <c r="AF5747">
        <f>IF(L5747&gt;=5,1,0)</f>
        <v/>
      </c>
      <c r="AG5747">
        <f>AE5747+AF5747</f>
        <v/>
      </c>
      <c r="AH5747" s="15">
        <f>IF(M5747&lt;&gt;1,"",IF(OR(R5747=-9,R5747=""),"",R5747))</f>
        <v/>
      </c>
      <c r="AI5747">
        <f>IF(M5747&lt;&gt;1,"",IF(OR(Q5747=999,Q5747=""),"",Q5747))</f>
        <v/>
      </c>
    </row>
    <row r="5748">
      <c r="A5748" t="inlineStr">
        <is>
          <t>TQRMNOP131066</t>
        </is>
      </c>
      <c r="B5748" t="n">
        <v>2025</v>
      </c>
      <c r="C5748" t="n">
        <v>1</v>
      </c>
      <c r="D5748" t="n">
        <v>43</v>
      </c>
      <c r="E5748" t="inlineStr">
        <is>
          <t>S</t>
        </is>
      </c>
      <c r="F5748" t="n">
        <v>36</v>
      </c>
      <c r="G5748" t="n">
        <v>924</v>
      </c>
      <c r="H5748" t="n">
        <v>3</v>
      </c>
      <c r="I5748" t="n">
        <v>2</v>
      </c>
      <c r="J5748" t="n">
        <v>23</v>
      </c>
      <c r="K5748" t="n">
        <v>1</v>
      </c>
      <c r="L5748" t="n">
        <v>4</v>
      </c>
      <c r="M5748" t="n">
        <v>3</v>
      </c>
      <c r="R5748" s="15" t="n">
        <v>0</v>
      </c>
      <c r="S5748" s="15" t="n">
        <v>0</v>
      </c>
      <c r="T5748" s="15" t="n">
        <v>0</v>
      </c>
      <c r="U5748" s="15" t="n">
        <v>112500</v>
      </c>
      <c r="V5748">
        <f>IFERROR(VLOOKUP(D5748,Tablas_Equivalencia!$A$3:$B$8,2,FALSE),"Sin dato")</f>
        <v/>
      </c>
      <c r="W5748">
        <f>IFERROR(VLOOKUP(L5748,Tablas_Equivalencia!$D$3:$E$9,2,FALSE),"Sin dato")</f>
        <v/>
      </c>
      <c r="X5748">
        <f>IF(I5748=1,"Varón","Mujer")</f>
        <v/>
      </c>
      <c r="Y5748">
        <f>IFERROR(VLOOKUP(M5748,Tablas_Equivalencia!$G$3:$H$6,2,FALSE),"Sin dato")</f>
        <v/>
      </c>
      <c r="Z5748">
        <f>IF(J5748&lt;=24,"18-24","25-29")</f>
        <v/>
      </c>
      <c r="AA5748">
        <f>IF(M5748&lt;&gt;1,"",IF(P5748=2,1,0))</f>
        <v/>
      </c>
      <c r="AB5748">
        <f>IF(M5748&lt;&gt;1,"",IF(O5748&gt;=2,1,0))</f>
        <v/>
      </c>
      <c r="AC5748">
        <f>IF(M5748&lt;&gt;1,"",IF(OR(Q5748=999,Q5748=""),"",IF(OR(Q5748&lt;35,Q5748&gt;48),1,0)))</f>
        <v/>
      </c>
      <c r="AD5748">
        <f>IF(COUNT(AA5748:AC5748)&lt;3,"",SUM(AA5748:AC5748))</f>
        <v/>
      </c>
      <c r="AE5748">
        <f>IF(L5748&gt;=4,2,IF(L5748&gt;=2,1,0))</f>
        <v/>
      </c>
      <c r="AF5748">
        <f>IF(L5748&gt;=5,1,0)</f>
        <v/>
      </c>
      <c r="AG5748">
        <f>AE5748+AF5748</f>
        <v/>
      </c>
      <c r="AH5748" s="15">
        <f>IF(M5748&lt;&gt;1,"",IF(OR(R5748=-9,R5748=""),"",R5748))</f>
        <v/>
      </c>
      <c r="AI5748">
        <f>IF(M5748&lt;&gt;1,"",IF(OR(Q5748=999,Q5748=""),"",Q5748))</f>
        <v/>
      </c>
    </row>
    <row r="5749">
      <c r="A5749" t="inlineStr">
        <is>
          <t>TQRMNOP131077</t>
        </is>
      </c>
      <c r="B5749" t="n">
        <v>2025</v>
      </c>
      <c r="C5749" t="n">
        <v>1</v>
      </c>
      <c r="D5749" t="n">
        <v>42</v>
      </c>
      <c r="E5749" t="inlineStr">
        <is>
          <t>N</t>
        </is>
      </c>
      <c r="F5749" t="n">
        <v>25</v>
      </c>
      <c r="G5749" t="n">
        <v>137</v>
      </c>
      <c r="H5749" t="n">
        <v>2</v>
      </c>
      <c r="I5749" t="n">
        <v>2</v>
      </c>
      <c r="J5749" t="n">
        <v>26</v>
      </c>
      <c r="K5749" t="n">
        <v>1</v>
      </c>
      <c r="L5749" t="n">
        <v>5</v>
      </c>
      <c r="M5749" t="n">
        <v>3</v>
      </c>
      <c r="R5749" s="15" t="n">
        <v>0</v>
      </c>
      <c r="S5749" s="15" t="n">
        <v>0</v>
      </c>
      <c r="T5749" s="15" t="n">
        <v>0</v>
      </c>
      <c r="U5749" s="15" t="n">
        <v>156200</v>
      </c>
      <c r="V5749">
        <f>IFERROR(VLOOKUP(D5749,Tablas_Equivalencia!$A$3:$B$8,2,FALSE),"Sin dato")</f>
        <v/>
      </c>
      <c r="W5749">
        <f>IFERROR(VLOOKUP(L5749,Tablas_Equivalencia!$D$3:$E$9,2,FALSE),"Sin dato")</f>
        <v/>
      </c>
      <c r="X5749">
        <f>IF(I5749=1,"Varón","Mujer")</f>
        <v/>
      </c>
      <c r="Y5749">
        <f>IFERROR(VLOOKUP(M5749,Tablas_Equivalencia!$G$3:$H$6,2,FALSE),"Sin dato")</f>
        <v/>
      </c>
      <c r="Z5749">
        <f>IF(J5749&lt;=24,"18-24","25-29")</f>
        <v/>
      </c>
      <c r="AA5749">
        <f>IF(M5749&lt;&gt;1,"",IF(P5749=2,1,0))</f>
        <v/>
      </c>
      <c r="AB5749">
        <f>IF(M5749&lt;&gt;1,"",IF(O5749&gt;=2,1,0))</f>
        <v/>
      </c>
      <c r="AC5749">
        <f>IF(M5749&lt;&gt;1,"",IF(OR(Q5749=999,Q5749=""),"",IF(OR(Q5749&lt;35,Q5749&gt;48),1,0)))</f>
        <v/>
      </c>
      <c r="AD5749">
        <f>IF(COUNT(AA5749:AC5749)&lt;3,"",SUM(AA5749:AC5749))</f>
        <v/>
      </c>
      <c r="AE5749">
        <f>IF(L5749&gt;=4,2,IF(L5749&gt;=2,1,0))</f>
        <v/>
      </c>
      <c r="AF5749">
        <f>IF(L5749&gt;=5,1,0)</f>
        <v/>
      </c>
      <c r="AG5749">
        <f>AE5749+AF5749</f>
        <v/>
      </c>
      <c r="AH5749" s="15">
        <f>IF(M5749&lt;&gt;1,"",IF(OR(R5749=-9,R5749=""),"",R5749))</f>
        <v/>
      </c>
      <c r="AI5749">
        <f>IF(M5749&lt;&gt;1,"",IF(OR(Q5749=999,Q5749=""),"",Q5749))</f>
        <v/>
      </c>
    </row>
    <row r="5750">
      <c r="A5750" t="inlineStr">
        <is>
          <t>TQRMNOP131078</t>
        </is>
      </c>
      <c r="B5750" t="n">
        <v>2025</v>
      </c>
      <c r="C5750" t="n">
        <v>1</v>
      </c>
      <c r="D5750" t="n">
        <v>43</v>
      </c>
      <c r="E5750" t="inlineStr">
        <is>
          <t>S</t>
        </is>
      </c>
      <c r="F5750" t="n">
        <v>20</v>
      </c>
      <c r="G5750" t="n">
        <v>1447</v>
      </c>
      <c r="H5750" t="n">
        <v>1</v>
      </c>
      <c r="I5750" t="n">
        <v>1</v>
      </c>
      <c r="J5750" t="n">
        <v>27</v>
      </c>
      <c r="K5750" t="n">
        <v>1</v>
      </c>
      <c r="L5750" t="n">
        <v>6</v>
      </c>
      <c r="M5750" t="n">
        <v>1</v>
      </c>
      <c r="N5750" t="n">
        <v>3</v>
      </c>
      <c r="O5750" t="n">
        <v>1</v>
      </c>
      <c r="P5750" t="n">
        <v>2</v>
      </c>
      <c r="Q5750" t="n">
        <v>18</v>
      </c>
      <c r="R5750" s="15" t="n">
        <v>714000</v>
      </c>
      <c r="S5750" s="15" t="n">
        <v>0</v>
      </c>
      <c r="T5750" s="15" t="n">
        <v>714000</v>
      </c>
      <c r="U5750" s="15" t="n">
        <v>164300</v>
      </c>
      <c r="V5750">
        <f>IFERROR(VLOOKUP(D5750,Tablas_Equivalencia!$A$3:$B$8,2,FALSE),"Sin dato")</f>
        <v/>
      </c>
      <c r="W5750">
        <f>IFERROR(VLOOKUP(L5750,Tablas_Equivalencia!$D$3:$E$9,2,FALSE),"Sin dato")</f>
        <v/>
      </c>
      <c r="X5750">
        <f>IF(I5750=1,"Varón","Mujer")</f>
        <v/>
      </c>
      <c r="Y5750">
        <f>IFERROR(VLOOKUP(M5750,Tablas_Equivalencia!$G$3:$H$6,2,FALSE),"Sin dato")</f>
        <v/>
      </c>
      <c r="Z5750">
        <f>IF(J5750&lt;=24,"18-24","25-29")</f>
        <v/>
      </c>
      <c r="AA5750">
        <f>IF(M5750&lt;&gt;1,"",IF(P5750=2,1,0))</f>
        <v/>
      </c>
      <c r="AB5750">
        <f>IF(M5750&lt;&gt;1,"",IF(O5750&gt;=2,1,0))</f>
        <v/>
      </c>
      <c r="AC5750">
        <f>IF(M5750&lt;&gt;1,"",IF(OR(Q5750=999,Q5750=""),"",IF(OR(Q5750&lt;35,Q5750&gt;48),1,0)))</f>
        <v/>
      </c>
      <c r="AD5750">
        <f>IF(COUNT(AA5750:AC5750)&lt;3,"",SUM(AA5750:AC5750))</f>
        <v/>
      </c>
      <c r="AE5750">
        <f>IF(L5750&gt;=4,2,IF(L5750&gt;=2,1,0))</f>
        <v/>
      </c>
      <c r="AF5750">
        <f>IF(L5750&gt;=5,1,0)</f>
        <v/>
      </c>
      <c r="AG5750">
        <f>AE5750+AF5750</f>
        <v/>
      </c>
      <c r="AH5750" s="15">
        <f>IF(M5750&lt;&gt;1,"",IF(OR(R5750=-9,R5750=""),"",R5750))</f>
        <v/>
      </c>
      <c r="AI5750">
        <f>IF(M5750&lt;&gt;1,"",IF(OR(Q5750=999,Q5750=""),"",Q5750))</f>
        <v/>
      </c>
    </row>
    <row r="5751">
      <c r="A5751" t="inlineStr">
        <is>
          <t>TQRMNOP131084</t>
        </is>
      </c>
      <c r="B5751" t="n">
        <v>2025</v>
      </c>
      <c r="C5751" t="n">
        <v>1</v>
      </c>
      <c r="D5751" t="n">
        <v>43</v>
      </c>
      <c r="E5751" t="inlineStr">
        <is>
          <t>S</t>
        </is>
      </c>
      <c r="F5751" t="n">
        <v>36</v>
      </c>
      <c r="G5751" t="n">
        <v>1634</v>
      </c>
      <c r="H5751" t="n">
        <v>3</v>
      </c>
      <c r="I5751" t="n">
        <v>2</v>
      </c>
      <c r="J5751" t="n">
        <v>23</v>
      </c>
      <c r="K5751" t="n">
        <v>1</v>
      </c>
      <c r="L5751" t="n">
        <v>4</v>
      </c>
      <c r="M5751" t="n">
        <v>1</v>
      </c>
      <c r="N5751" t="n">
        <v>3</v>
      </c>
      <c r="O5751" t="n">
        <v>2</v>
      </c>
      <c r="P5751" t="n">
        <v>2</v>
      </c>
      <c r="Q5751" t="n">
        <v>32</v>
      </c>
      <c r="R5751" s="15" t="n">
        <v>307000</v>
      </c>
      <c r="S5751" s="15" t="n">
        <v>0</v>
      </c>
      <c r="T5751" s="15" t="n">
        <v>307000</v>
      </c>
      <c r="U5751" s="15" t="n">
        <v>140900</v>
      </c>
      <c r="V5751">
        <f>IFERROR(VLOOKUP(D5751,Tablas_Equivalencia!$A$3:$B$8,2,FALSE),"Sin dato")</f>
        <v/>
      </c>
      <c r="W5751">
        <f>IFERROR(VLOOKUP(L5751,Tablas_Equivalencia!$D$3:$E$9,2,FALSE),"Sin dato")</f>
        <v/>
      </c>
      <c r="X5751">
        <f>IF(I5751=1,"Varón","Mujer")</f>
        <v/>
      </c>
      <c r="Y5751">
        <f>IFERROR(VLOOKUP(M5751,Tablas_Equivalencia!$G$3:$H$6,2,FALSE),"Sin dato")</f>
        <v/>
      </c>
      <c r="Z5751">
        <f>IF(J5751&lt;=24,"18-24","25-29")</f>
        <v/>
      </c>
      <c r="AA5751">
        <f>IF(M5751&lt;&gt;1,"",IF(P5751=2,1,0))</f>
        <v/>
      </c>
      <c r="AB5751">
        <f>IF(M5751&lt;&gt;1,"",IF(O5751&gt;=2,1,0))</f>
        <v/>
      </c>
      <c r="AC5751">
        <f>IF(M5751&lt;&gt;1,"",IF(OR(Q5751=999,Q5751=""),"",IF(OR(Q5751&lt;35,Q5751&gt;48),1,0)))</f>
        <v/>
      </c>
      <c r="AD5751">
        <f>IF(COUNT(AA5751:AC5751)&lt;3,"",SUM(AA5751:AC5751))</f>
        <v/>
      </c>
      <c r="AE5751">
        <f>IF(L5751&gt;=4,2,IF(L5751&gt;=2,1,0))</f>
        <v/>
      </c>
      <c r="AF5751">
        <f>IF(L5751&gt;=5,1,0)</f>
        <v/>
      </c>
      <c r="AG5751">
        <f>AE5751+AF5751</f>
        <v/>
      </c>
      <c r="AH5751" s="15">
        <f>IF(M5751&lt;&gt;1,"",IF(OR(R5751=-9,R5751=""),"",R5751))</f>
        <v/>
      </c>
      <c r="AI5751">
        <f>IF(M5751&lt;&gt;1,"",IF(OR(Q5751=999,Q5751=""),"",Q5751))</f>
        <v/>
      </c>
    </row>
    <row r="5752">
      <c r="A5752" t="inlineStr">
        <is>
          <t>TQRMNOP131101</t>
        </is>
      </c>
      <c r="B5752" t="n">
        <v>2025</v>
      </c>
      <c r="C5752" t="n">
        <v>1</v>
      </c>
      <c r="D5752" t="n">
        <v>44</v>
      </c>
      <c r="E5752" t="inlineStr">
        <is>
          <t>N</t>
        </is>
      </c>
      <c r="F5752" t="n">
        <v>5</v>
      </c>
      <c r="G5752" t="n">
        <v>886</v>
      </c>
      <c r="H5752" t="n">
        <v>3</v>
      </c>
      <c r="I5752" t="n">
        <v>1</v>
      </c>
      <c r="J5752" t="n">
        <v>22</v>
      </c>
      <c r="K5752" t="n">
        <v>2</v>
      </c>
      <c r="L5752" t="n">
        <v>2</v>
      </c>
      <c r="M5752" t="n">
        <v>3</v>
      </c>
      <c r="R5752" s="15" t="n">
        <v>0</v>
      </c>
      <c r="S5752" s="15" t="n">
        <v>65000</v>
      </c>
      <c r="T5752" s="15" t="n">
        <v>65000</v>
      </c>
      <c r="U5752" s="15" t="n">
        <v>76400</v>
      </c>
      <c r="V5752">
        <f>IFERROR(VLOOKUP(D5752,Tablas_Equivalencia!$A$3:$B$8,2,FALSE),"Sin dato")</f>
        <v/>
      </c>
      <c r="W5752">
        <f>IFERROR(VLOOKUP(L5752,Tablas_Equivalencia!$D$3:$E$9,2,FALSE),"Sin dato")</f>
        <v/>
      </c>
      <c r="X5752">
        <f>IF(I5752=1,"Varón","Mujer")</f>
        <v/>
      </c>
      <c r="Y5752">
        <f>IFERROR(VLOOKUP(M5752,Tablas_Equivalencia!$G$3:$H$6,2,FALSE),"Sin dato")</f>
        <v/>
      </c>
      <c r="Z5752">
        <f>IF(J5752&lt;=24,"18-24","25-29")</f>
        <v/>
      </c>
      <c r="AA5752">
        <f>IF(M5752&lt;&gt;1,"",IF(P5752=2,1,0))</f>
        <v/>
      </c>
      <c r="AB5752">
        <f>IF(M5752&lt;&gt;1,"",IF(O5752&gt;=2,1,0))</f>
        <v/>
      </c>
      <c r="AC5752">
        <f>IF(M5752&lt;&gt;1,"",IF(OR(Q5752=999,Q5752=""),"",IF(OR(Q5752&lt;35,Q5752&gt;48),1,0)))</f>
        <v/>
      </c>
      <c r="AD5752">
        <f>IF(COUNT(AA5752:AC5752)&lt;3,"",SUM(AA5752:AC5752))</f>
        <v/>
      </c>
      <c r="AE5752">
        <f>IF(L5752&gt;=4,2,IF(L5752&gt;=2,1,0))</f>
        <v/>
      </c>
      <c r="AF5752">
        <f>IF(L5752&gt;=5,1,0)</f>
        <v/>
      </c>
      <c r="AG5752">
        <f>AE5752+AF5752</f>
        <v/>
      </c>
      <c r="AH5752" s="15">
        <f>IF(M5752&lt;&gt;1,"",IF(OR(R5752=-9,R5752=""),"",R5752))</f>
        <v/>
      </c>
      <c r="AI5752">
        <f>IF(M5752&lt;&gt;1,"",IF(OR(Q5752=999,Q5752=""),"",Q5752))</f>
        <v/>
      </c>
    </row>
    <row r="5753">
      <c r="A5753" t="inlineStr">
        <is>
          <t>TQRMNOP131109</t>
        </is>
      </c>
      <c r="B5753" t="n">
        <v>2025</v>
      </c>
      <c r="C5753" t="n">
        <v>1</v>
      </c>
      <c r="D5753" t="n">
        <v>1</v>
      </c>
      <c r="E5753" t="inlineStr">
        <is>
          <t>S</t>
        </is>
      </c>
      <c r="F5753" t="n">
        <v>32</v>
      </c>
      <c r="G5753" t="n">
        <v>2016</v>
      </c>
      <c r="H5753" t="n">
        <v>2</v>
      </c>
      <c r="I5753" t="n">
        <v>1</v>
      </c>
      <c r="J5753" t="n">
        <v>21</v>
      </c>
      <c r="K5753" t="n">
        <v>2</v>
      </c>
      <c r="L5753" t="n">
        <v>4</v>
      </c>
      <c r="M5753" t="n">
        <v>1</v>
      </c>
      <c r="N5753" t="n">
        <v>3</v>
      </c>
      <c r="O5753" t="n">
        <v>2</v>
      </c>
      <c r="P5753" t="n">
        <v>2</v>
      </c>
      <c r="Q5753" t="n">
        <v>30</v>
      </c>
      <c r="R5753" s="15" t="n">
        <v>723000</v>
      </c>
      <c r="S5753" s="15" t="n">
        <v>0</v>
      </c>
      <c r="T5753" s="15" t="n">
        <v>723000</v>
      </c>
      <c r="U5753" s="15" t="n">
        <v>124600</v>
      </c>
      <c r="V5753">
        <f>IFERROR(VLOOKUP(D5753,Tablas_Equivalencia!$A$3:$B$8,2,FALSE),"Sin dato")</f>
        <v/>
      </c>
      <c r="W5753">
        <f>IFERROR(VLOOKUP(L5753,Tablas_Equivalencia!$D$3:$E$9,2,FALSE),"Sin dato")</f>
        <v/>
      </c>
      <c r="X5753">
        <f>IF(I5753=1,"Varón","Mujer")</f>
        <v/>
      </c>
      <c r="Y5753">
        <f>IFERROR(VLOOKUP(M5753,Tablas_Equivalencia!$G$3:$H$6,2,FALSE),"Sin dato")</f>
        <v/>
      </c>
      <c r="Z5753">
        <f>IF(J5753&lt;=24,"18-24","25-29")</f>
        <v/>
      </c>
      <c r="AA5753">
        <f>IF(M5753&lt;&gt;1,"",IF(P5753=2,1,0))</f>
        <v/>
      </c>
      <c r="AB5753">
        <f>IF(M5753&lt;&gt;1,"",IF(O5753&gt;=2,1,0))</f>
        <v/>
      </c>
      <c r="AC5753">
        <f>IF(M5753&lt;&gt;1,"",IF(OR(Q5753=999,Q5753=""),"",IF(OR(Q5753&lt;35,Q5753&gt;48),1,0)))</f>
        <v/>
      </c>
      <c r="AD5753">
        <f>IF(COUNT(AA5753:AC5753)&lt;3,"",SUM(AA5753:AC5753))</f>
        <v/>
      </c>
      <c r="AE5753">
        <f>IF(L5753&gt;=4,2,IF(L5753&gt;=2,1,0))</f>
        <v/>
      </c>
      <c r="AF5753">
        <f>IF(L5753&gt;=5,1,0)</f>
        <v/>
      </c>
      <c r="AG5753">
        <f>AE5753+AF5753</f>
        <v/>
      </c>
      <c r="AH5753" s="15">
        <f>IF(M5753&lt;&gt;1,"",IF(OR(R5753=-9,R5753=""),"",R5753))</f>
        <v/>
      </c>
      <c r="AI5753">
        <f>IF(M5753&lt;&gt;1,"",IF(OR(Q5753=999,Q5753=""),"",Q5753))</f>
        <v/>
      </c>
    </row>
    <row r="5754">
      <c r="A5754" t="inlineStr">
        <is>
          <t>TQRMNOP131113</t>
        </is>
      </c>
      <c r="B5754" t="n">
        <v>2025</v>
      </c>
      <c r="C5754" t="n">
        <v>1</v>
      </c>
      <c r="D5754" t="n">
        <v>44</v>
      </c>
      <c r="E5754" t="inlineStr">
        <is>
          <t>S</t>
        </is>
      </c>
      <c r="F5754" t="n">
        <v>13</v>
      </c>
      <c r="G5754" t="n">
        <v>749</v>
      </c>
      <c r="H5754" t="n">
        <v>1</v>
      </c>
      <c r="I5754" t="n">
        <v>2</v>
      </c>
      <c r="J5754" t="n">
        <v>28</v>
      </c>
      <c r="K5754" t="n">
        <v>1</v>
      </c>
      <c r="L5754" t="n">
        <v>5</v>
      </c>
      <c r="M5754" t="n">
        <v>1</v>
      </c>
      <c r="N5754" t="n">
        <v>3</v>
      </c>
      <c r="O5754" t="n">
        <v>1</v>
      </c>
      <c r="P5754" t="n">
        <v>1</v>
      </c>
      <c r="Q5754" t="n">
        <v>41</v>
      </c>
      <c r="R5754" s="15" t="n">
        <v>495000</v>
      </c>
      <c r="S5754" s="15" t="n">
        <v>0</v>
      </c>
      <c r="T5754" s="15" t="n">
        <v>495000</v>
      </c>
      <c r="U5754" s="15" t="n">
        <v>107800</v>
      </c>
      <c r="V5754">
        <f>IFERROR(VLOOKUP(D5754,Tablas_Equivalencia!$A$3:$B$8,2,FALSE),"Sin dato")</f>
        <v/>
      </c>
      <c r="W5754">
        <f>IFERROR(VLOOKUP(L5754,Tablas_Equivalencia!$D$3:$E$9,2,FALSE),"Sin dato")</f>
        <v/>
      </c>
      <c r="X5754">
        <f>IF(I5754=1,"Varón","Mujer")</f>
        <v/>
      </c>
      <c r="Y5754">
        <f>IFERROR(VLOOKUP(M5754,Tablas_Equivalencia!$G$3:$H$6,2,FALSE),"Sin dato")</f>
        <v/>
      </c>
      <c r="Z5754">
        <f>IF(J5754&lt;=24,"18-24","25-29")</f>
        <v/>
      </c>
      <c r="AA5754">
        <f>IF(M5754&lt;&gt;1,"",IF(P5754=2,1,0))</f>
        <v/>
      </c>
      <c r="AB5754">
        <f>IF(M5754&lt;&gt;1,"",IF(O5754&gt;=2,1,0))</f>
        <v/>
      </c>
      <c r="AC5754">
        <f>IF(M5754&lt;&gt;1,"",IF(OR(Q5754=999,Q5754=""),"",IF(OR(Q5754&lt;35,Q5754&gt;48),1,0)))</f>
        <v/>
      </c>
      <c r="AD5754">
        <f>IF(COUNT(AA5754:AC5754)&lt;3,"",SUM(AA5754:AC5754))</f>
        <v/>
      </c>
      <c r="AE5754">
        <f>IF(L5754&gt;=4,2,IF(L5754&gt;=2,1,0))</f>
        <v/>
      </c>
      <c r="AF5754">
        <f>IF(L5754&gt;=5,1,0)</f>
        <v/>
      </c>
      <c r="AG5754">
        <f>AE5754+AF5754</f>
        <v/>
      </c>
      <c r="AH5754" s="15">
        <f>IF(M5754&lt;&gt;1,"",IF(OR(R5754=-9,R5754=""),"",R5754))</f>
        <v/>
      </c>
      <c r="AI5754">
        <f>IF(M5754&lt;&gt;1,"",IF(OR(Q5754=999,Q5754=""),"",Q5754))</f>
        <v/>
      </c>
    </row>
    <row r="5755">
      <c r="A5755" t="inlineStr">
        <is>
          <t>TQRMNOP131115</t>
        </is>
      </c>
      <c r="B5755" t="n">
        <v>2025</v>
      </c>
      <c r="C5755" t="n">
        <v>1</v>
      </c>
      <c r="D5755" t="n">
        <v>43</v>
      </c>
      <c r="E5755" t="inlineStr">
        <is>
          <t>S</t>
        </is>
      </c>
      <c r="F5755" t="n">
        <v>20</v>
      </c>
      <c r="G5755" t="n">
        <v>687</v>
      </c>
      <c r="H5755" t="n">
        <v>2</v>
      </c>
      <c r="I5755" t="n">
        <v>1</v>
      </c>
      <c r="J5755" t="n">
        <v>25</v>
      </c>
      <c r="K5755" t="n">
        <v>2</v>
      </c>
      <c r="L5755" t="n">
        <v>3</v>
      </c>
      <c r="M5755" t="n">
        <v>1</v>
      </c>
      <c r="N5755" t="n">
        <v>3</v>
      </c>
      <c r="O5755" t="n">
        <v>3</v>
      </c>
      <c r="P5755" t="n">
        <v>2</v>
      </c>
      <c r="Q5755" t="n">
        <v>13</v>
      </c>
      <c r="R5755" s="15" t="n">
        <v>314000</v>
      </c>
      <c r="S5755" s="15" t="n">
        <v>97000</v>
      </c>
      <c r="T5755" s="15" t="n">
        <v>411000</v>
      </c>
      <c r="U5755" s="15" t="n">
        <v>88400</v>
      </c>
      <c r="V5755">
        <f>IFERROR(VLOOKUP(D5755,Tablas_Equivalencia!$A$3:$B$8,2,FALSE),"Sin dato")</f>
        <v/>
      </c>
      <c r="W5755">
        <f>IFERROR(VLOOKUP(L5755,Tablas_Equivalencia!$D$3:$E$9,2,FALSE),"Sin dato")</f>
        <v/>
      </c>
      <c r="X5755">
        <f>IF(I5755=1,"Varón","Mujer")</f>
        <v/>
      </c>
      <c r="Y5755">
        <f>IFERROR(VLOOKUP(M5755,Tablas_Equivalencia!$G$3:$H$6,2,FALSE),"Sin dato")</f>
        <v/>
      </c>
      <c r="Z5755">
        <f>IF(J5755&lt;=24,"18-24","25-29")</f>
        <v/>
      </c>
      <c r="AA5755">
        <f>IF(M5755&lt;&gt;1,"",IF(P5755=2,1,0))</f>
        <v/>
      </c>
      <c r="AB5755">
        <f>IF(M5755&lt;&gt;1,"",IF(O5755&gt;=2,1,0))</f>
        <v/>
      </c>
      <c r="AC5755">
        <f>IF(M5755&lt;&gt;1,"",IF(OR(Q5755=999,Q5755=""),"",IF(OR(Q5755&lt;35,Q5755&gt;48),1,0)))</f>
        <v/>
      </c>
      <c r="AD5755">
        <f>IF(COUNT(AA5755:AC5755)&lt;3,"",SUM(AA5755:AC5755))</f>
        <v/>
      </c>
      <c r="AE5755">
        <f>IF(L5755&gt;=4,2,IF(L5755&gt;=2,1,0))</f>
        <v/>
      </c>
      <c r="AF5755">
        <f>IF(L5755&gt;=5,1,0)</f>
        <v/>
      </c>
      <c r="AG5755">
        <f>AE5755+AF5755</f>
        <v/>
      </c>
      <c r="AH5755" s="15">
        <f>IF(M5755&lt;&gt;1,"",IF(OR(R5755=-9,R5755=""),"",R5755))</f>
        <v/>
      </c>
      <c r="AI5755">
        <f>IF(M5755&lt;&gt;1,"",IF(OR(Q5755=999,Q5755=""),"",Q5755))</f>
        <v/>
      </c>
    </row>
    <row r="5756">
      <c r="A5756" t="inlineStr">
        <is>
          <t>TQRMNOP131118</t>
        </is>
      </c>
      <c r="B5756" t="n">
        <v>2025</v>
      </c>
      <c r="C5756" t="n">
        <v>1</v>
      </c>
      <c r="D5756" t="n">
        <v>41</v>
      </c>
      <c r="E5756" t="inlineStr">
        <is>
          <t>S</t>
        </is>
      </c>
      <c r="F5756" t="n">
        <v>8</v>
      </c>
      <c r="G5756" t="n">
        <v>1201</v>
      </c>
      <c r="H5756" t="n">
        <v>3</v>
      </c>
      <c r="I5756" t="n">
        <v>2</v>
      </c>
      <c r="J5756" t="n">
        <v>23</v>
      </c>
      <c r="K5756" t="n">
        <v>2</v>
      </c>
      <c r="L5756" t="n">
        <v>3</v>
      </c>
      <c r="M5756" t="n">
        <v>1</v>
      </c>
      <c r="N5756" t="n">
        <v>3</v>
      </c>
      <c r="O5756" t="n">
        <v>2</v>
      </c>
      <c r="P5756" t="n">
        <v>2</v>
      </c>
      <c r="Q5756" t="n">
        <v>20</v>
      </c>
      <c r="R5756" s="15" t="n">
        <v>155000</v>
      </c>
      <c r="S5756" s="15" t="n">
        <v>0</v>
      </c>
      <c r="T5756" s="15" t="n">
        <v>155000</v>
      </c>
      <c r="U5756" s="15" t="n">
        <v>58200</v>
      </c>
      <c r="V5756">
        <f>IFERROR(VLOOKUP(D5756,Tablas_Equivalencia!$A$3:$B$8,2,FALSE),"Sin dato")</f>
        <v/>
      </c>
      <c r="W5756">
        <f>IFERROR(VLOOKUP(L5756,Tablas_Equivalencia!$D$3:$E$9,2,FALSE),"Sin dato")</f>
        <v/>
      </c>
      <c r="X5756">
        <f>IF(I5756=1,"Varón","Mujer")</f>
        <v/>
      </c>
      <c r="Y5756">
        <f>IFERROR(VLOOKUP(M5756,Tablas_Equivalencia!$G$3:$H$6,2,FALSE),"Sin dato")</f>
        <v/>
      </c>
      <c r="Z5756">
        <f>IF(J5756&lt;=24,"18-24","25-29")</f>
        <v/>
      </c>
      <c r="AA5756">
        <f>IF(M5756&lt;&gt;1,"",IF(P5756=2,1,0))</f>
        <v/>
      </c>
      <c r="AB5756">
        <f>IF(M5756&lt;&gt;1,"",IF(O5756&gt;=2,1,0))</f>
        <v/>
      </c>
      <c r="AC5756">
        <f>IF(M5756&lt;&gt;1,"",IF(OR(Q5756=999,Q5756=""),"",IF(OR(Q5756&lt;35,Q5756&gt;48),1,0)))</f>
        <v/>
      </c>
      <c r="AD5756">
        <f>IF(COUNT(AA5756:AC5756)&lt;3,"",SUM(AA5756:AC5756))</f>
        <v/>
      </c>
      <c r="AE5756">
        <f>IF(L5756&gt;=4,2,IF(L5756&gt;=2,1,0))</f>
        <v/>
      </c>
      <c r="AF5756">
        <f>IF(L5756&gt;=5,1,0)</f>
        <v/>
      </c>
      <c r="AG5756">
        <f>AE5756+AF5756</f>
        <v/>
      </c>
      <c r="AH5756" s="15">
        <f>IF(M5756&lt;&gt;1,"",IF(OR(R5756=-9,R5756=""),"",R5756))</f>
        <v/>
      </c>
      <c r="AI5756">
        <f>IF(M5756&lt;&gt;1,"",IF(OR(Q5756=999,Q5756=""),"",Q5756))</f>
        <v/>
      </c>
    </row>
    <row r="5757">
      <c r="A5757" t="inlineStr">
        <is>
          <t>TQRMNOP131121</t>
        </is>
      </c>
      <c r="B5757" t="n">
        <v>2025</v>
      </c>
      <c r="C5757" t="n">
        <v>1</v>
      </c>
      <c r="D5757" t="n">
        <v>1</v>
      </c>
      <c r="E5757" t="inlineStr">
        <is>
          <t>S</t>
        </is>
      </c>
      <c r="F5757" t="n">
        <v>33</v>
      </c>
      <c r="G5757" t="n">
        <v>1265</v>
      </c>
      <c r="H5757" t="n">
        <v>3</v>
      </c>
      <c r="I5757" t="n">
        <v>2</v>
      </c>
      <c r="J5757" t="n">
        <v>21</v>
      </c>
      <c r="K5757" t="n">
        <v>2</v>
      </c>
      <c r="L5757" t="n">
        <v>5</v>
      </c>
      <c r="M5757" t="n">
        <v>3</v>
      </c>
      <c r="R5757" s="15" t="n">
        <v>0</v>
      </c>
      <c r="S5757" s="15" t="n">
        <v>0</v>
      </c>
      <c r="T5757" s="15" t="n">
        <v>0</v>
      </c>
      <c r="U5757" s="15" t="n">
        <v>50300</v>
      </c>
      <c r="V5757">
        <f>IFERROR(VLOOKUP(D5757,Tablas_Equivalencia!$A$3:$B$8,2,FALSE),"Sin dato")</f>
        <v/>
      </c>
      <c r="W5757">
        <f>IFERROR(VLOOKUP(L5757,Tablas_Equivalencia!$D$3:$E$9,2,FALSE),"Sin dato")</f>
        <v/>
      </c>
      <c r="X5757">
        <f>IF(I5757=1,"Varón","Mujer")</f>
        <v/>
      </c>
      <c r="Y5757">
        <f>IFERROR(VLOOKUP(M5757,Tablas_Equivalencia!$G$3:$H$6,2,FALSE),"Sin dato")</f>
        <v/>
      </c>
      <c r="Z5757">
        <f>IF(J5757&lt;=24,"18-24","25-29")</f>
        <v/>
      </c>
      <c r="AA5757">
        <f>IF(M5757&lt;&gt;1,"",IF(P5757=2,1,0))</f>
        <v/>
      </c>
      <c r="AB5757">
        <f>IF(M5757&lt;&gt;1,"",IF(O5757&gt;=2,1,0))</f>
        <v/>
      </c>
      <c r="AC5757">
        <f>IF(M5757&lt;&gt;1,"",IF(OR(Q5757=999,Q5757=""),"",IF(OR(Q5757&lt;35,Q5757&gt;48),1,0)))</f>
        <v/>
      </c>
      <c r="AD5757">
        <f>IF(COUNT(AA5757:AC5757)&lt;3,"",SUM(AA5757:AC5757))</f>
        <v/>
      </c>
      <c r="AE5757">
        <f>IF(L5757&gt;=4,2,IF(L5757&gt;=2,1,0))</f>
        <v/>
      </c>
      <c r="AF5757">
        <f>IF(L5757&gt;=5,1,0)</f>
        <v/>
      </c>
      <c r="AG5757">
        <f>AE5757+AF5757</f>
        <v/>
      </c>
      <c r="AH5757" s="15">
        <f>IF(M5757&lt;&gt;1,"",IF(OR(R5757=-9,R5757=""),"",R5757))</f>
        <v/>
      </c>
      <c r="AI5757">
        <f>IF(M5757&lt;&gt;1,"",IF(OR(Q5757=999,Q5757=""),"",Q5757))</f>
        <v/>
      </c>
    </row>
    <row r="5758">
      <c r="A5758" t="inlineStr">
        <is>
          <t>TQRMNOP131123</t>
        </is>
      </c>
      <c r="B5758" t="n">
        <v>2025</v>
      </c>
      <c r="C5758" t="n">
        <v>1</v>
      </c>
      <c r="D5758" t="n">
        <v>43</v>
      </c>
      <c r="E5758" t="inlineStr">
        <is>
          <t>N</t>
        </is>
      </c>
      <c r="F5758" t="n">
        <v>29</v>
      </c>
      <c r="G5758" t="n">
        <v>1031</v>
      </c>
      <c r="H5758" t="n">
        <v>3</v>
      </c>
      <c r="I5758" t="n">
        <v>2</v>
      </c>
      <c r="J5758" t="n">
        <v>25</v>
      </c>
      <c r="K5758" t="n">
        <v>1</v>
      </c>
      <c r="L5758" t="n">
        <v>5</v>
      </c>
      <c r="M5758" t="n">
        <v>1</v>
      </c>
      <c r="N5758" t="n">
        <v>2</v>
      </c>
      <c r="O5758" t="n">
        <v>1</v>
      </c>
      <c r="P5758" t="n">
        <v>1</v>
      </c>
      <c r="Q5758" t="n">
        <v>30</v>
      </c>
      <c r="R5758" s="15" t="n">
        <v>1441000</v>
      </c>
      <c r="S5758" s="15" t="n">
        <v>0</v>
      </c>
      <c r="T5758" s="15" t="n">
        <v>1441000</v>
      </c>
      <c r="U5758" s="15" t="n">
        <v>105800</v>
      </c>
      <c r="V5758">
        <f>IFERROR(VLOOKUP(D5758,Tablas_Equivalencia!$A$3:$B$8,2,FALSE),"Sin dato")</f>
        <v/>
      </c>
      <c r="W5758">
        <f>IFERROR(VLOOKUP(L5758,Tablas_Equivalencia!$D$3:$E$9,2,FALSE),"Sin dato")</f>
        <v/>
      </c>
      <c r="X5758">
        <f>IF(I5758=1,"Varón","Mujer")</f>
        <v/>
      </c>
      <c r="Y5758">
        <f>IFERROR(VLOOKUP(M5758,Tablas_Equivalencia!$G$3:$H$6,2,FALSE),"Sin dato")</f>
        <v/>
      </c>
      <c r="Z5758">
        <f>IF(J5758&lt;=24,"18-24","25-29")</f>
        <v/>
      </c>
      <c r="AA5758">
        <f>IF(M5758&lt;&gt;1,"",IF(P5758=2,1,0))</f>
        <v/>
      </c>
      <c r="AB5758">
        <f>IF(M5758&lt;&gt;1,"",IF(O5758&gt;=2,1,0))</f>
        <v/>
      </c>
      <c r="AC5758">
        <f>IF(M5758&lt;&gt;1,"",IF(OR(Q5758=999,Q5758=""),"",IF(OR(Q5758&lt;35,Q5758&gt;48),1,0)))</f>
        <v/>
      </c>
      <c r="AD5758">
        <f>IF(COUNT(AA5758:AC5758)&lt;3,"",SUM(AA5758:AC5758))</f>
        <v/>
      </c>
      <c r="AE5758">
        <f>IF(L5758&gt;=4,2,IF(L5758&gt;=2,1,0))</f>
        <v/>
      </c>
      <c r="AF5758">
        <f>IF(L5758&gt;=5,1,0)</f>
        <v/>
      </c>
      <c r="AG5758">
        <f>AE5758+AF5758</f>
        <v/>
      </c>
      <c r="AH5758" s="15">
        <f>IF(M5758&lt;&gt;1,"",IF(OR(R5758=-9,R5758=""),"",R5758))</f>
        <v/>
      </c>
      <c r="AI5758">
        <f>IF(M5758&lt;&gt;1,"",IF(OR(Q5758=999,Q5758=""),"",Q5758))</f>
        <v/>
      </c>
    </row>
    <row r="5759">
      <c r="A5759" t="inlineStr">
        <is>
          <t>TQRMNOP131128</t>
        </is>
      </c>
      <c r="B5759" t="n">
        <v>2025</v>
      </c>
      <c r="C5759" t="n">
        <v>1</v>
      </c>
      <c r="D5759" t="n">
        <v>1</v>
      </c>
      <c r="E5759" t="inlineStr">
        <is>
          <t>S</t>
        </is>
      </c>
      <c r="F5759" t="n">
        <v>32</v>
      </c>
      <c r="G5759" t="n">
        <v>1096</v>
      </c>
      <c r="H5759" t="n">
        <v>1</v>
      </c>
      <c r="I5759" t="n">
        <v>2</v>
      </c>
      <c r="J5759" t="n">
        <v>22</v>
      </c>
      <c r="K5759" t="n">
        <v>2</v>
      </c>
      <c r="L5759" t="n">
        <v>6</v>
      </c>
      <c r="M5759" t="n">
        <v>3</v>
      </c>
      <c r="R5759" s="15" t="n">
        <v>0</v>
      </c>
      <c r="S5759" s="15" t="n">
        <v>0</v>
      </c>
      <c r="T5759" s="15" t="n">
        <v>0</v>
      </c>
      <c r="U5759" s="15" t="n">
        <v>63900</v>
      </c>
      <c r="V5759">
        <f>IFERROR(VLOOKUP(D5759,Tablas_Equivalencia!$A$3:$B$8,2,FALSE),"Sin dato")</f>
        <v/>
      </c>
      <c r="W5759">
        <f>IFERROR(VLOOKUP(L5759,Tablas_Equivalencia!$D$3:$E$9,2,FALSE),"Sin dato")</f>
        <v/>
      </c>
      <c r="X5759">
        <f>IF(I5759=1,"Varón","Mujer")</f>
        <v/>
      </c>
      <c r="Y5759">
        <f>IFERROR(VLOOKUP(M5759,Tablas_Equivalencia!$G$3:$H$6,2,FALSE),"Sin dato")</f>
        <v/>
      </c>
      <c r="Z5759">
        <f>IF(J5759&lt;=24,"18-24","25-29")</f>
        <v/>
      </c>
      <c r="AA5759">
        <f>IF(M5759&lt;&gt;1,"",IF(P5759=2,1,0))</f>
        <v/>
      </c>
      <c r="AB5759">
        <f>IF(M5759&lt;&gt;1,"",IF(O5759&gt;=2,1,0))</f>
        <v/>
      </c>
      <c r="AC5759">
        <f>IF(M5759&lt;&gt;1,"",IF(OR(Q5759=999,Q5759=""),"",IF(OR(Q5759&lt;35,Q5759&gt;48),1,0)))</f>
        <v/>
      </c>
      <c r="AD5759">
        <f>IF(COUNT(AA5759:AC5759)&lt;3,"",SUM(AA5759:AC5759))</f>
        <v/>
      </c>
      <c r="AE5759">
        <f>IF(L5759&gt;=4,2,IF(L5759&gt;=2,1,0))</f>
        <v/>
      </c>
      <c r="AF5759">
        <f>IF(L5759&gt;=5,1,0)</f>
        <v/>
      </c>
      <c r="AG5759">
        <f>AE5759+AF5759</f>
        <v/>
      </c>
      <c r="AH5759" s="15">
        <f>IF(M5759&lt;&gt;1,"",IF(OR(R5759=-9,R5759=""),"",R5759))</f>
        <v/>
      </c>
      <c r="AI5759">
        <f>IF(M5759&lt;&gt;1,"",IF(OR(Q5759=999,Q5759=""),"",Q5759))</f>
        <v/>
      </c>
    </row>
    <row r="5760">
      <c r="A5760" t="inlineStr">
        <is>
          <t>TQRMNOP131138</t>
        </is>
      </c>
      <c r="B5760" t="n">
        <v>2025</v>
      </c>
      <c r="C5760" t="n">
        <v>1</v>
      </c>
      <c r="D5760" t="n">
        <v>1</v>
      </c>
      <c r="E5760" t="inlineStr">
        <is>
          <t>S</t>
        </is>
      </c>
      <c r="F5760" t="n">
        <v>33</v>
      </c>
      <c r="G5760" t="n">
        <v>600</v>
      </c>
      <c r="H5760" t="n">
        <v>1</v>
      </c>
      <c r="I5760" t="n">
        <v>1</v>
      </c>
      <c r="J5760" t="n">
        <v>20</v>
      </c>
      <c r="K5760" t="n">
        <v>1</v>
      </c>
      <c r="L5760" t="n">
        <v>5</v>
      </c>
      <c r="M5760" t="n">
        <v>2</v>
      </c>
      <c r="R5760" s="15" t="n">
        <v>0</v>
      </c>
      <c r="S5760" s="15" t="n">
        <v>0</v>
      </c>
      <c r="T5760" s="15" t="n">
        <v>0</v>
      </c>
      <c r="U5760" s="15" t="n">
        <v>374100</v>
      </c>
      <c r="V5760">
        <f>IFERROR(VLOOKUP(D5760,Tablas_Equivalencia!$A$3:$B$8,2,FALSE),"Sin dato")</f>
        <v/>
      </c>
      <c r="W5760">
        <f>IFERROR(VLOOKUP(L5760,Tablas_Equivalencia!$D$3:$E$9,2,FALSE),"Sin dato")</f>
        <v/>
      </c>
      <c r="X5760">
        <f>IF(I5760=1,"Varón","Mujer")</f>
        <v/>
      </c>
      <c r="Y5760">
        <f>IFERROR(VLOOKUP(M5760,Tablas_Equivalencia!$G$3:$H$6,2,FALSE),"Sin dato")</f>
        <v/>
      </c>
      <c r="Z5760">
        <f>IF(J5760&lt;=24,"18-24","25-29")</f>
        <v/>
      </c>
      <c r="AA5760">
        <f>IF(M5760&lt;&gt;1,"",IF(P5760=2,1,0))</f>
        <v/>
      </c>
      <c r="AB5760">
        <f>IF(M5760&lt;&gt;1,"",IF(O5760&gt;=2,1,0))</f>
        <v/>
      </c>
      <c r="AC5760">
        <f>IF(M5760&lt;&gt;1,"",IF(OR(Q5760=999,Q5760=""),"",IF(OR(Q5760&lt;35,Q5760&gt;48),1,0)))</f>
        <v/>
      </c>
      <c r="AD5760">
        <f>IF(COUNT(AA5760:AC5760)&lt;3,"",SUM(AA5760:AC5760))</f>
        <v/>
      </c>
      <c r="AE5760">
        <f>IF(L5760&gt;=4,2,IF(L5760&gt;=2,1,0))</f>
        <v/>
      </c>
      <c r="AF5760">
        <f>IF(L5760&gt;=5,1,0)</f>
        <v/>
      </c>
      <c r="AG5760">
        <f>AE5760+AF5760</f>
        <v/>
      </c>
      <c r="AH5760" s="15">
        <f>IF(M5760&lt;&gt;1,"",IF(OR(R5760=-9,R5760=""),"",R5760))</f>
        <v/>
      </c>
      <c r="AI5760">
        <f>IF(M5760&lt;&gt;1,"",IF(OR(Q5760=999,Q5760=""),"",Q5760))</f>
        <v/>
      </c>
    </row>
    <row r="5761">
      <c r="A5761" t="inlineStr">
        <is>
          <t>TQRMNOP131140</t>
        </is>
      </c>
      <c r="B5761" t="n">
        <v>2025</v>
      </c>
      <c r="C5761" t="n">
        <v>1</v>
      </c>
      <c r="D5761" t="n">
        <v>1</v>
      </c>
      <c r="E5761" t="inlineStr">
        <is>
          <t>S</t>
        </is>
      </c>
      <c r="F5761" t="n">
        <v>32</v>
      </c>
      <c r="G5761" t="n">
        <v>1118</v>
      </c>
      <c r="H5761" t="n">
        <v>2</v>
      </c>
      <c r="I5761" t="n">
        <v>1</v>
      </c>
      <c r="J5761" t="n">
        <v>21</v>
      </c>
      <c r="K5761" t="n">
        <v>1</v>
      </c>
      <c r="L5761" t="n">
        <v>5</v>
      </c>
      <c r="M5761" t="n">
        <v>1</v>
      </c>
      <c r="N5761" t="n">
        <v>3</v>
      </c>
      <c r="O5761" t="n">
        <v>1</v>
      </c>
      <c r="P5761" t="n">
        <v>1</v>
      </c>
      <c r="Q5761" t="n">
        <v>53</v>
      </c>
      <c r="R5761" s="15" t="n">
        <v>1236000</v>
      </c>
      <c r="S5761" s="15" t="n">
        <v>53000</v>
      </c>
      <c r="T5761" s="15" t="n">
        <v>1289000</v>
      </c>
      <c r="U5761" s="15" t="n">
        <v>303700</v>
      </c>
      <c r="V5761">
        <f>IFERROR(VLOOKUP(D5761,Tablas_Equivalencia!$A$3:$B$8,2,FALSE),"Sin dato")</f>
        <v/>
      </c>
      <c r="W5761">
        <f>IFERROR(VLOOKUP(L5761,Tablas_Equivalencia!$D$3:$E$9,2,FALSE),"Sin dato")</f>
        <v/>
      </c>
      <c r="X5761">
        <f>IF(I5761=1,"Varón","Mujer")</f>
        <v/>
      </c>
      <c r="Y5761">
        <f>IFERROR(VLOOKUP(M5761,Tablas_Equivalencia!$G$3:$H$6,2,FALSE),"Sin dato")</f>
        <v/>
      </c>
      <c r="Z5761">
        <f>IF(J5761&lt;=24,"18-24","25-29")</f>
        <v/>
      </c>
      <c r="AA5761">
        <f>IF(M5761&lt;&gt;1,"",IF(P5761=2,1,0))</f>
        <v/>
      </c>
      <c r="AB5761">
        <f>IF(M5761&lt;&gt;1,"",IF(O5761&gt;=2,1,0))</f>
        <v/>
      </c>
      <c r="AC5761">
        <f>IF(M5761&lt;&gt;1,"",IF(OR(Q5761=999,Q5761=""),"",IF(OR(Q5761&lt;35,Q5761&gt;48),1,0)))</f>
        <v/>
      </c>
      <c r="AD5761">
        <f>IF(COUNT(AA5761:AC5761)&lt;3,"",SUM(AA5761:AC5761))</f>
        <v/>
      </c>
      <c r="AE5761">
        <f>IF(L5761&gt;=4,2,IF(L5761&gt;=2,1,0))</f>
        <v/>
      </c>
      <c r="AF5761">
        <f>IF(L5761&gt;=5,1,0)</f>
        <v/>
      </c>
      <c r="AG5761">
        <f>AE5761+AF5761</f>
        <v/>
      </c>
      <c r="AH5761" s="15">
        <f>IF(M5761&lt;&gt;1,"",IF(OR(R5761=-9,R5761=""),"",R5761))</f>
        <v/>
      </c>
      <c r="AI5761">
        <f>IF(M5761&lt;&gt;1,"",IF(OR(Q5761=999,Q5761=""),"",Q5761))</f>
        <v/>
      </c>
    </row>
    <row r="5762">
      <c r="A5762" t="inlineStr">
        <is>
          <t>TQRMNOP131161</t>
        </is>
      </c>
      <c r="B5762" t="n">
        <v>2025</v>
      </c>
      <c r="C5762" t="n">
        <v>1</v>
      </c>
      <c r="D5762" t="n">
        <v>44</v>
      </c>
      <c r="E5762" t="inlineStr">
        <is>
          <t>N</t>
        </is>
      </c>
      <c r="F5762" t="n">
        <v>14</v>
      </c>
      <c r="G5762" t="n">
        <v>702</v>
      </c>
      <c r="H5762" t="n">
        <v>1</v>
      </c>
      <c r="I5762" t="n">
        <v>1</v>
      </c>
      <c r="J5762" t="n">
        <v>24</v>
      </c>
      <c r="K5762" t="n">
        <v>2</v>
      </c>
      <c r="L5762" t="n">
        <v>4</v>
      </c>
      <c r="M5762" t="n">
        <v>1</v>
      </c>
      <c r="N5762" t="n">
        <v>3</v>
      </c>
      <c r="O5762" t="n">
        <v>1</v>
      </c>
      <c r="P5762" t="n">
        <v>1</v>
      </c>
      <c r="Q5762" t="n">
        <v>54</v>
      </c>
      <c r="R5762" s="15" t="n">
        <v>-9</v>
      </c>
      <c r="S5762" s="15" t="n">
        <v>0</v>
      </c>
      <c r="T5762" s="15" t="n">
        <v>0</v>
      </c>
      <c r="U5762" s="15" t="n">
        <v>198500</v>
      </c>
      <c r="V5762">
        <f>IFERROR(VLOOKUP(D5762,Tablas_Equivalencia!$A$3:$B$8,2,FALSE),"Sin dato")</f>
        <v/>
      </c>
      <c r="W5762">
        <f>IFERROR(VLOOKUP(L5762,Tablas_Equivalencia!$D$3:$E$9,2,FALSE),"Sin dato")</f>
        <v/>
      </c>
      <c r="X5762">
        <f>IF(I5762=1,"Varón","Mujer")</f>
        <v/>
      </c>
      <c r="Y5762">
        <f>IFERROR(VLOOKUP(M5762,Tablas_Equivalencia!$G$3:$H$6,2,FALSE),"Sin dato")</f>
        <v/>
      </c>
      <c r="Z5762">
        <f>IF(J5762&lt;=24,"18-24","25-29")</f>
        <v/>
      </c>
      <c r="AA5762">
        <f>IF(M5762&lt;&gt;1,"",IF(P5762=2,1,0))</f>
        <v/>
      </c>
      <c r="AB5762">
        <f>IF(M5762&lt;&gt;1,"",IF(O5762&gt;=2,1,0))</f>
        <v/>
      </c>
      <c r="AC5762">
        <f>IF(M5762&lt;&gt;1,"",IF(OR(Q5762=999,Q5762=""),"",IF(OR(Q5762&lt;35,Q5762&gt;48),1,0)))</f>
        <v/>
      </c>
      <c r="AD5762">
        <f>IF(COUNT(AA5762:AC5762)&lt;3,"",SUM(AA5762:AC5762))</f>
        <v/>
      </c>
      <c r="AE5762">
        <f>IF(L5762&gt;=4,2,IF(L5762&gt;=2,1,0))</f>
        <v/>
      </c>
      <c r="AF5762">
        <f>IF(L5762&gt;=5,1,0)</f>
        <v/>
      </c>
      <c r="AG5762">
        <f>AE5762+AF5762</f>
        <v/>
      </c>
      <c r="AH5762" s="15">
        <f>IF(M5762&lt;&gt;1,"",IF(OR(R5762=-9,R5762=""),"",R5762))</f>
        <v/>
      </c>
      <c r="AI5762">
        <f>IF(M5762&lt;&gt;1,"",IF(OR(Q5762=999,Q5762=""),"",Q5762))</f>
        <v/>
      </c>
    </row>
    <row r="5763">
      <c r="A5763" t="inlineStr">
        <is>
          <t>TQRMNOP131164</t>
        </is>
      </c>
      <c r="B5763" t="n">
        <v>2025</v>
      </c>
      <c r="C5763" t="n">
        <v>1</v>
      </c>
      <c r="D5763" t="n">
        <v>43</v>
      </c>
      <c r="E5763" t="inlineStr">
        <is>
          <t>N</t>
        </is>
      </c>
      <c r="F5763" t="n">
        <v>29</v>
      </c>
      <c r="G5763" t="n">
        <v>1226</v>
      </c>
      <c r="H5763" t="n">
        <v>2</v>
      </c>
      <c r="I5763" t="n">
        <v>1</v>
      </c>
      <c r="J5763" t="n">
        <v>19</v>
      </c>
      <c r="K5763" t="n">
        <v>1</v>
      </c>
      <c r="L5763" t="n">
        <v>5</v>
      </c>
      <c r="M5763" t="n">
        <v>1</v>
      </c>
      <c r="N5763" t="n">
        <v>3</v>
      </c>
      <c r="O5763" t="n">
        <v>1</v>
      </c>
      <c r="P5763" t="n">
        <v>1</v>
      </c>
      <c r="Q5763" t="n">
        <v>29</v>
      </c>
      <c r="R5763" s="15" t="n">
        <v>732000</v>
      </c>
      <c r="S5763" s="15" t="n">
        <v>0</v>
      </c>
      <c r="T5763" s="15" t="n">
        <v>732000</v>
      </c>
      <c r="U5763" s="15" t="n">
        <v>79700</v>
      </c>
      <c r="V5763">
        <f>IFERROR(VLOOKUP(D5763,Tablas_Equivalencia!$A$3:$B$8,2,FALSE),"Sin dato")</f>
        <v/>
      </c>
      <c r="W5763">
        <f>IFERROR(VLOOKUP(L5763,Tablas_Equivalencia!$D$3:$E$9,2,FALSE),"Sin dato")</f>
        <v/>
      </c>
      <c r="X5763">
        <f>IF(I5763=1,"Varón","Mujer")</f>
        <v/>
      </c>
      <c r="Y5763">
        <f>IFERROR(VLOOKUP(M5763,Tablas_Equivalencia!$G$3:$H$6,2,FALSE),"Sin dato")</f>
        <v/>
      </c>
      <c r="Z5763">
        <f>IF(J5763&lt;=24,"18-24","25-29")</f>
        <v/>
      </c>
      <c r="AA5763">
        <f>IF(M5763&lt;&gt;1,"",IF(P5763=2,1,0))</f>
        <v/>
      </c>
      <c r="AB5763">
        <f>IF(M5763&lt;&gt;1,"",IF(O5763&gt;=2,1,0))</f>
        <v/>
      </c>
      <c r="AC5763">
        <f>IF(M5763&lt;&gt;1,"",IF(OR(Q5763=999,Q5763=""),"",IF(OR(Q5763&lt;35,Q5763&gt;48),1,0)))</f>
        <v/>
      </c>
      <c r="AD5763">
        <f>IF(COUNT(AA5763:AC5763)&lt;3,"",SUM(AA5763:AC5763))</f>
        <v/>
      </c>
      <c r="AE5763">
        <f>IF(L5763&gt;=4,2,IF(L5763&gt;=2,1,0))</f>
        <v/>
      </c>
      <c r="AF5763">
        <f>IF(L5763&gt;=5,1,0)</f>
        <v/>
      </c>
      <c r="AG5763">
        <f>AE5763+AF5763</f>
        <v/>
      </c>
      <c r="AH5763" s="15">
        <f>IF(M5763&lt;&gt;1,"",IF(OR(R5763=-9,R5763=""),"",R5763))</f>
        <v/>
      </c>
      <c r="AI5763">
        <f>IF(M5763&lt;&gt;1,"",IF(OR(Q5763=999,Q5763=""),"",Q5763))</f>
        <v/>
      </c>
    </row>
    <row r="5764">
      <c r="A5764" t="inlineStr">
        <is>
          <t>TQRMNOP131167</t>
        </is>
      </c>
      <c r="B5764" t="n">
        <v>2025</v>
      </c>
      <c r="C5764" t="n">
        <v>1</v>
      </c>
      <c r="D5764" t="n">
        <v>1</v>
      </c>
      <c r="E5764" t="inlineStr">
        <is>
          <t>S</t>
        </is>
      </c>
      <c r="F5764" t="n">
        <v>33</v>
      </c>
      <c r="G5764" t="n">
        <v>1013</v>
      </c>
      <c r="H5764" t="n">
        <v>2</v>
      </c>
      <c r="I5764" t="n">
        <v>2</v>
      </c>
      <c r="J5764" t="n">
        <v>21</v>
      </c>
      <c r="K5764" t="n">
        <v>2</v>
      </c>
      <c r="L5764" t="n">
        <v>3</v>
      </c>
      <c r="M5764" t="n">
        <v>2</v>
      </c>
      <c r="R5764" s="15" t="n">
        <v>0</v>
      </c>
      <c r="S5764" s="15" t="n">
        <v>0</v>
      </c>
      <c r="T5764" s="15" t="n">
        <v>0</v>
      </c>
      <c r="U5764" s="15" t="n">
        <v>83600</v>
      </c>
      <c r="V5764">
        <f>IFERROR(VLOOKUP(D5764,Tablas_Equivalencia!$A$3:$B$8,2,FALSE),"Sin dato")</f>
        <v/>
      </c>
      <c r="W5764">
        <f>IFERROR(VLOOKUP(L5764,Tablas_Equivalencia!$D$3:$E$9,2,FALSE),"Sin dato")</f>
        <v/>
      </c>
      <c r="X5764">
        <f>IF(I5764=1,"Varón","Mujer")</f>
        <v/>
      </c>
      <c r="Y5764">
        <f>IFERROR(VLOOKUP(M5764,Tablas_Equivalencia!$G$3:$H$6,2,FALSE),"Sin dato")</f>
        <v/>
      </c>
      <c r="Z5764">
        <f>IF(J5764&lt;=24,"18-24","25-29")</f>
        <v/>
      </c>
      <c r="AA5764">
        <f>IF(M5764&lt;&gt;1,"",IF(P5764=2,1,0))</f>
        <v/>
      </c>
      <c r="AB5764">
        <f>IF(M5764&lt;&gt;1,"",IF(O5764&gt;=2,1,0))</f>
        <v/>
      </c>
      <c r="AC5764">
        <f>IF(M5764&lt;&gt;1,"",IF(OR(Q5764=999,Q5764=""),"",IF(OR(Q5764&lt;35,Q5764&gt;48),1,0)))</f>
        <v/>
      </c>
      <c r="AD5764">
        <f>IF(COUNT(AA5764:AC5764)&lt;3,"",SUM(AA5764:AC5764))</f>
        <v/>
      </c>
      <c r="AE5764">
        <f>IF(L5764&gt;=4,2,IF(L5764&gt;=2,1,0))</f>
        <v/>
      </c>
      <c r="AF5764">
        <f>IF(L5764&gt;=5,1,0)</f>
        <v/>
      </c>
      <c r="AG5764">
        <f>AE5764+AF5764</f>
        <v/>
      </c>
      <c r="AH5764" s="15">
        <f>IF(M5764&lt;&gt;1,"",IF(OR(R5764=-9,R5764=""),"",R5764))</f>
        <v/>
      </c>
      <c r="AI5764">
        <f>IF(M5764&lt;&gt;1,"",IF(OR(Q5764=999,Q5764=""),"",Q5764))</f>
        <v/>
      </c>
    </row>
    <row r="5765">
      <c r="A5765" t="inlineStr">
        <is>
          <t>TQRMNOP131168</t>
        </is>
      </c>
      <c r="B5765" t="n">
        <v>2025</v>
      </c>
      <c r="C5765" t="n">
        <v>1</v>
      </c>
      <c r="D5765" t="n">
        <v>43</v>
      </c>
      <c r="E5765" t="inlineStr">
        <is>
          <t>N</t>
        </is>
      </c>
      <c r="F5765" t="n">
        <v>34</v>
      </c>
      <c r="G5765" t="n">
        <v>862</v>
      </c>
      <c r="H5765" t="n">
        <v>3</v>
      </c>
      <c r="I5765" t="n">
        <v>1</v>
      </c>
      <c r="J5765" t="n">
        <v>18</v>
      </c>
      <c r="K5765" t="n">
        <v>2</v>
      </c>
      <c r="L5765" t="n">
        <v>3</v>
      </c>
      <c r="M5765" t="n">
        <v>3</v>
      </c>
      <c r="R5765" s="15" t="n">
        <v>0</v>
      </c>
      <c r="S5765" s="15" t="n">
        <v>49000</v>
      </c>
      <c r="T5765" s="15" t="n">
        <v>49000</v>
      </c>
      <c r="U5765" s="15" t="n">
        <v>168300</v>
      </c>
      <c r="V5765">
        <f>IFERROR(VLOOKUP(D5765,Tablas_Equivalencia!$A$3:$B$8,2,FALSE),"Sin dato")</f>
        <v/>
      </c>
      <c r="W5765">
        <f>IFERROR(VLOOKUP(L5765,Tablas_Equivalencia!$D$3:$E$9,2,FALSE),"Sin dato")</f>
        <v/>
      </c>
      <c r="X5765">
        <f>IF(I5765=1,"Varón","Mujer")</f>
        <v/>
      </c>
      <c r="Y5765">
        <f>IFERROR(VLOOKUP(M5765,Tablas_Equivalencia!$G$3:$H$6,2,FALSE),"Sin dato")</f>
        <v/>
      </c>
      <c r="Z5765">
        <f>IF(J5765&lt;=24,"18-24","25-29")</f>
        <v/>
      </c>
      <c r="AA5765">
        <f>IF(M5765&lt;&gt;1,"",IF(P5765=2,1,0))</f>
        <v/>
      </c>
      <c r="AB5765">
        <f>IF(M5765&lt;&gt;1,"",IF(O5765&gt;=2,1,0))</f>
        <v/>
      </c>
      <c r="AC5765">
        <f>IF(M5765&lt;&gt;1,"",IF(OR(Q5765=999,Q5765=""),"",IF(OR(Q5765&lt;35,Q5765&gt;48),1,0)))</f>
        <v/>
      </c>
      <c r="AD5765">
        <f>IF(COUNT(AA5765:AC5765)&lt;3,"",SUM(AA5765:AC5765))</f>
        <v/>
      </c>
      <c r="AE5765">
        <f>IF(L5765&gt;=4,2,IF(L5765&gt;=2,1,0))</f>
        <v/>
      </c>
      <c r="AF5765">
        <f>IF(L5765&gt;=5,1,0)</f>
        <v/>
      </c>
      <c r="AG5765">
        <f>AE5765+AF5765</f>
        <v/>
      </c>
      <c r="AH5765" s="15">
        <f>IF(M5765&lt;&gt;1,"",IF(OR(R5765=-9,R5765=""),"",R5765))</f>
        <v/>
      </c>
      <c r="AI5765">
        <f>IF(M5765&lt;&gt;1,"",IF(OR(Q5765=999,Q5765=""),"",Q5765))</f>
        <v/>
      </c>
    </row>
    <row r="5766">
      <c r="A5766" t="inlineStr">
        <is>
          <t>TQRMNOP131176</t>
        </is>
      </c>
      <c r="B5766" t="n">
        <v>2025</v>
      </c>
      <c r="C5766" t="n">
        <v>1</v>
      </c>
      <c r="D5766" t="n">
        <v>1</v>
      </c>
      <c r="E5766" t="inlineStr">
        <is>
          <t>S</t>
        </is>
      </c>
      <c r="F5766" t="n">
        <v>32</v>
      </c>
      <c r="G5766" t="n">
        <v>1028</v>
      </c>
      <c r="H5766" t="n">
        <v>2</v>
      </c>
      <c r="I5766" t="n">
        <v>2</v>
      </c>
      <c r="J5766" t="n">
        <v>22</v>
      </c>
      <c r="K5766" t="n">
        <v>2</v>
      </c>
      <c r="L5766" t="n">
        <v>4</v>
      </c>
      <c r="M5766" t="n">
        <v>3</v>
      </c>
      <c r="R5766" s="15" t="n">
        <v>0</v>
      </c>
      <c r="S5766" s="15" t="n">
        <v>0</v>
      </c>
      <c r="T5766" s="15" t="n">
        <v>0</v>
      </c>
      <c r="U5766" s="15" t="n">
        <v>210400</v>
      </c>
      <c r="V5766">
        <f>IFERROR(VLOOKUP(D5766,Tablas_Equivalencia!$A$3:$B$8,2,FALSE),"Sin dato")</f>
        <v/>
      </c>
      <c r="W5766">
        <f>IFERROR(VLOOKUP(L5766,Tablas_Equivalencia!$D$3:$E$9,2,FALSE),"Sin dato")</f>
        <v/>
      </c>
      <c r="X5766">
        <f>IF(I5766=1,"Varón","Mujer")</f>
        <v/>
      </c>
      <c r="Y5766">
        <f>IFERROR(VLOOKUP(M5766,Tablas_Equivalencia!$G$3:$H$6,2,FALSE),"Sin dato")</f>
        <v/>
      </c>
      <c r="Z5766">
        <f>IF(J5766&lt;=24,"18-24","25-29")</f>
        <v/>
      </c>
      <c r="AA5766">
        <f>IF(M5766&lt;&gt;1,"",IF(P5766=2,1,0))</f>
        <v/>
      </c>
      <c r="AB5766">
        <f>IF(M5766&lt;&gt;1,"",IF(O5766&gt;=2,1,0))</f>
        <v/>
      </c>
      <c r="AC5766">
        <f>IF(M5766&lt;&gt;1,"",IF(OR(Q5766=999,Q5766=""),"",IF(OR(Q5766&lt;35,Q5766&gt;48),1,0)))</f>
        <v/>
      </c>
      <c r="AD5766">
        <f>IF(COUNT(AA5766:AC5766)&lt;3,"",SUM(AA5766:AC5766))</f>
        <v/>
      </c>
      <c r="AE5766">
        <f>IF(L5766&gt;=4,2,IF(L5766&gt;=2,1,0))</f>
        <v/>
      </c>
      <c r="AF5766">
        <f>IF(L5766&gt;=5,1,0)</f>
        <v/>
      </c>
      <c r="AG5766">
        <f>AE5766+AF5766</f>
        <v/>
      </c>
      <c r="AH5766" s="15">
        <f>IF(M5766&lt;&gt;1,"",IF(OR(R5766=-9,R5766=""),"",R5766))</f>
        <v/>
      </c>
      <c r="AI5766">
        <f>IF(M5766&lt;&gt;1,"",IF(OR(Q5766=999,Q5766=""),"",Q5766))</f>
        <v/>
      </c>
    </row>
    <row r="5767">
      <c r="A5767" t="inlineStr">
        <is>
          <t>TQRMNOP131179</t>
        </is>
      </c>
      <c r="B5767" t="n">
        <v>2025</v>
      </c>
      <c r="C5767" t="n">
        <v>1</v>
      </c>
      <c r="D5767" t="n">
        <v>1</v>
      </c>
      <c r="E5767" t="inlineStr">
        <is>
          <t>S</t>
        </is>
      </c>
      <c r="F5767" t="n">
        <v>33</v>
      </c>
      <c r="G5767" t="n">
        <v>2091</v>
      </c>
      <c r="H5767" t="n">
        <v>3</v>
      </c>
      <c r="I5767" t="n">
        <v>1</v>
      </c>
      <c r="J5767" t="n">
        <v>27</v>
      </c>
      <c r="K5767" t="n">
        <v>1</v>
      </c>
      <c r="L5767" t="n">
        <v>5</v>
      </c>
      <c r="M5767" t="n">
        <v>1</v>
      </c>
      <c r="N5767" t="n">
        <v>1</v>
      </c>
      <c r="O5767" t="n">
        <v>2</v>
      </c>
      <c r="P5767" t="n">
        <v>2</v>
      </c>
      <c r="Q5767" t="n">
        <v>33</v>
      </c>
      <c r="R5767" s="15" t="n">
        <v>368000</v>
      </c>
      <c r="S5767" s="15" t="n">
        <v>138000</v>
      </c>
      <c r="T5767" s="15" t="n">
        <v>506000</v>
      </c>
      <c r="U5767" s="15" t="n">
        <v>692400</v>
      </c>
      <c r="V5767">
        <f>IFERROR(VLOOKUP(D5767,Tablas_Equivalencia!$A$3:$B$8,2,FALSE),"Sin dato")</f>
        <v/>
      </c>
      <c r="W5767">
        <f>IFERROR(VLOOKUP(L5767,Tablas_Equivalencia!$D$3:$E$9,2,FALSE),"Sin dato")</f>
        <v/>
      </c>
      <c r="X5767">
        <f>IF(I5767=1,"Varón","Mujer")</f>
        <v/>
      </c>
      <c r="Y5767">
        <f>IFERROR(VLOOKUP(M5767,Tablas_Equivalencia!$G$3:$H$6,2,FALSE),"Sin dato")</f>
        <v/>
      </c>
      <c r="Z5767">
        <f>IF(J5767&lt;=24,"18-24","25-29")</f>
        <v/>
      </c>
      <c r="AA5767">
        <f>IF(M5767&lt;&gt;1,"",IF(P5767=2,1,0))</f>
        <v/>
      </c>
      <c r="AB5767">
        <f>IF(M5767&lt;&gt;1,"",IF(O5767&gt;=2,1,0))</f>
        <v/>
      </c>
      <c r="AC5767">
        <f>IF(M5767&lt;&gt;1,"",IF(OR(Q5767=999,Q5767=""),"",IF(OR(Q5767&lt;35,Q5767&gt;48),1,0)))</f>
        <v/>
      </c>
      <c r="AD5767">
        <f>IF(COUNT(AA5767:AC5767)&lt;3,"",SUM(AA5767:AC5767))</f>
        <v/>
      </c>
      <c r="AE5767">
        <f>IF(L5767&gt;=4,2,IF(L5767&gt;=2,1,0))</f>
        <v/>
      </c>
      <c r="AF5767">
        <f>IF(L5767&gt;=5,1,0)</f>
        <v/>
      </c>
      <c r="AG5767">
        <f>AE5767+AF5767</f>
        <v/>
      </c>
      <c r="AH5767" s="15">
        <f>IF(M5767&lt;&gt;1,"",IF(OR(R5767=-9,R5767=""),"",R5767))</f>
        <v/>
      </c>
      <c r="AI5767">
        <f>IF(M5767&lt;&gt;1,"",IF(OR(Q5767=999,Q5767=""),"",Q5767))</f>
        <v/>
      </c>
    </row>
    <row r="5768">
      <c r="A5768" t="inlineStr">
        <is>
          <t>TQRMNOP131198</t>
        </is>
      </c>
      <c r="B5768" t="n">
        <v>2025</v>
      </c>
      <c r="C5768" t="n">
        <v>1</v>
      </c>
      <c r="D5768" t="n">
        <v>41</v>
      </c>
      <c r="E5768" t="inlineStr">
        <is>
          <t>S</t>
        </is>
      </c>
      <c r="F5768" t="n">
        <v>8</v>
      </c>
      <c r="G5768" t="n">
        <v>852</v>
      </c>
      <c r="H5768" t="n">
        <v>1</v>
      </c>
      <c r="I5768" t="n">
        <v>2</v>
      </c>
      <c r="J5768" t="n">
        <v>25</v>
      </c>
      <c r="K5768" t="n">
        <v>1</v>
      </c>
      <c r="L5768" t="n">
        <v>5</v>
      </c>
      <c r="M5768" t="n">
        <v>1</v>
      </c>
      <c r="N5768" t="n">
        <v>3</v>
      </c>
      <c r="O5768" t="n">
        <v>2</v>
      </c>
      <c r="P5768" t="n">
        <v>2</v>
      </c>
      <c r="Q5768" t="n">
        <v>19</v>
      </c>
      <c r="R5768" s="15" t="n">
        <v>440000</v>
      </c>
      <c r="S5768" s="15" t="n">
        <v>0</v>
      </c>
      <c r="T5768" s="15" t="n">
        <v>440000</v>
      </c>
      <c r="U5768" s="15" t="n">
        <v>211300</v>
      </c>
      <c r="V5768">
        <f>IFERROR(VLOOKUP(D5768,Tablas_Equivalencia!$A$3:$B$8,2,FALSE),"Sin dato")</f>
        <v/>
      </c>
      <c r="W5768">
        <f>IFERROR(VLOOKUP(L5768,Tablas_Equivalencia!$D$3:$E$9,2,FALSE),"Sin dato")</f>
        <v/>
      </c>
      <c r="X5768">
        <f>IF(I5768=1,"Varón","Mujer")</f>
        <v/>
      </c>
      <c r="Y5768">
        <f>IFERROR(VLOOKUP(M5768,Tablas_Equivalencia!$G$3:$H$6,2,FALSE),"Sin dato")</f>
        <v/>
      </c>
      <c r="Z5768">
        <f>IF(J5768&lt;=24,"18-24","25-29")</f>
        <v/>
      </c>
      <c r="AA5768">
        <f>IF(M5768&lt;&gt;1,"",IF(P5768=2,1,0))</f>
        <v/>
      </c>
      <c r="AB5768">
        <f>IF(M5768&lt;&gt;1,"",IF(O5768&gt;=2,1,0))</f>
        <v/>
      </c>
      <c r="AC5768">
        <f>IF(M5768&lt;&gt;1,"",IF(OR(Q5768=999,Q5768=""),"",IF(OR(Q5768&lt;35,Q5768&gt;48),1,0)))</f>
        <v/>
      </c>
      <c r="AD5768">
        <f>IF(COUNT(AA5768:AC5768)&lt;3,"",SUM(AA5768:AC5768))</f>
        <v/>
      </c>
      <c r="AE5768">
        <f>IF(L5768&gt;=4,2,IF(L5768&gt;=2,1,0))</f>
        <v/>
      </c>
      <c r="AF5768">
        <f>IF(L5768&gt;=5,1,0)</f>
        <v/>
      </c>
      <c r="AG5768">
        <f>AE5768+AF5768</f>
        <v/>
      </c>
      <c r="AH5768" s="15">
        <f>IF(M5768&lt;&gt;1,"",IF(OR(R5768=-9,R5768=""),"",R5768))</f>
        <v/>
      </c>
      <c r="AI5768">
        <f>IF(M5768&lt;&gt;1,"",IF(OR(Q5768=999,Q5768=""),"",Q5768))</f>
        <v/>
      </c>
    </row>
    <row r="5769">
      <c r="A5769" t="inlineStr">
        <is>
          <t>TQRMNOP131199</t>
        </is>
      </c>
      <c r="B5769" t="n">
        <v>2025</v>
      </c>
      <c r="C5769" t="n">
        <v>1</v>
      </c>
      <c r="D5769" t="n">
        <v>40</v>
      </c>
      <c r="E5769" t="inlineStr">
        <is>
          <t>N</t>
        </is>
      </c>
      <c r="F5769" t="n">
        <v>22</v>
      </c>
      <c r="G5769" t="n">
        <v>1605</v>
      </c>
      <c r="H5769" t="n">
        <v>3</v>
      </c>
      <c r="I5769" t="n">
        <v>1</v>
      </c>
      <c r="J5769" t="n">
        <v>23</v>
      </c>
      <c r="K5769" t="n">
        <v>1</v>
      </c>
      <c r="L5769" t="n">
        <v>5</v>
      </c>
      <c r="M5769" t="n">
        <v>2</v>
      </c>
      <c r="R5769" s="15" t="n">
        <v>0</v>
      </c>
      <c r="S5769" s="15" t="n">
        <v>0</v>
      </c>
      <c r="T5769" s="15" t="n">
        <v>0</v>
      </c>
      <c r="U5769" s="15" t="n">
        <v>205200</v>
      </c>
      <c r="V5769">
        <f>IFERROR(VLOOKUP(D5769,Tablas_Equivalencia!$A$3:$B$8,2,FALSE),"Sin dato")</f>
        <v/>
      </c>
      <c r="W5769">
        <f>IFERROR(VLOOKUP(L5769,Tablas_Equivalencia!$D$3:$E$9,2,FALSE),"Sin dato")</f>
        <v/>
      </c>
      <c r="X5769">
        <f>IF(I5769=1,"Varón","Mujer")</f>
        <v/>
      </c>
      <c r="Y5769">
        <f>IFERROR(VLOOKUP(M5769,Tablas_Equivalencia!$G$3:$H$6,2,FALSE),"Sin dato")</f>
        <v/>
      </c>
      <c r="Z5769">
        <f>IF(J5769&lt;=24,"18-24","25-29")</f>
        <v/>
      </c>
      <c r="AA5769">
        <f>IF(M5769&lt;&gt;1,"",IF(P5769=2,1,0))</f>
        <v/>
      </c>
      <c r="AB5769">
        <f>IF(M5769&lt;&gt;1,"",IF(O5769&gt;=2,1,0))</f>
        <v/>
      </c>
      <c r="AC5769">
        <f>IF(M5769&lt;&gt;1,"",IF(OR(Q5769=999,Q5769=""),"",IF(OR(Q5769&lt;35,Q5769&gt;48),1,0)))</f>
        <v/>
      </c>
      <c r="AD5769">
        <f>IF(COUNT(AA5769:AC5769)&lt;3,"",SUM(AA5769:AC5769))</f>
        <v/>
      </c>
      <c r="AE5769">
        <f>IF(L5769&gt;=4,2,IF(L5769&gt;=2,1,0))</f>
        <v/>
      </c>
      <c r="AF5769">
        <f>IF(L5769&gt;=5,1,0)</f>
        <v/>
      </c>
      <c r="AG5769">
        <f>AE5769+AF5769</f>
        <v/>
      </c>
      <c r="AH5769" s="15">
        <f>IF(M5769&lt;&gt;1,"",IF(OR(R5769=-9,R5769=""),"",R5769))</f>
        <v/>
      </c>
      <c r="AI5769">
        <f>IF(M5769&lt;&gt;1,"",IF(OR(Q5769=999,Q5769=""),"",Q5769))</f>
        <v/>
      </c>
    </row>
    <row r="5770">
      <c r="A5770" t="inlineStr">
        <is>
          <t>TQRMNOP131206</t>
        </is>
      </c>
      <c r="B5770" t="n">
        <v>2025</v>
      </c>
      <c r="C5770" t="n">
        <v>1</v>
      </c>
      <c r="D5770" t="n">
        <v>42</v>
      </c>
      <c r="E5770" t="inlineStr">
        <is>
          <t>N</t>
        </is>
      </c>
      <c r="F5770" t="n">
        <v>27</v>
      </c>
      <c r="G5770" t="n">
        <v>904</v>
      </c>
      <c r="H5770" t="n">
        <v>3</v>
      </c>
      <c r="I5770" t="n">
        <v>2</v>
      </c>
      <c r="J5770" t="n">
        <v>29</v>
      </c>
      <c r="K5770" t="n">
        <v>2</v>
      </c>
      <c r="L5770" t="n">
        <v>3</v>
      </c>
      <c r="M5770" t="n">
        <v>1</v>
      </c>
      <c r="N5770" t="n">
        <v>3</v>
      </c>
      <c r="O5770" t="n">
        <v>1</v>
      </c>
      <c r="P5770" t="n">
        <v>2</v>
      </c>
      <c r="Q5770" t="n">
        <v>17</v>
      </c>
      <c r="R5770" s="15" t="n">
        <v>249000</v>
      </c>
      <c r="S5770" s="15" t="n">
        <v>0</v>
      </c>
      <c r="T5770" s="15" t="n">
        <v>249000</v>
      </c>
      <c r="U5770" s="15" t="n">
        <v>471600</v>
      </c>
      <c r="V5770">
        <f>IFERROR(VLOOKUP(D5770,Tablas_Equivalencia!$A$3:$B$8,2,FALSE),"Sin dato")</f>
        <v/>
      </c>
      <c r="W5770">
        <f>IFERROR(VLOOKUP(L5770,Tablas_Equivalencia!$D$3:$E$9,2,FALSE),"Sin dato")</f>
        <v/>
      </c>
      <c r="X5770">
        <f>IF(I5770=1,"Varón","Mujer")</f>
        <v/>
      </c>
      <c r="Y5770">
        <f>IFERROR(VLOOKUP(M5770,Tablas_Equivalencia!$G$3:$H$6,2,FALSE),"Sin dato")</f>
        <v/>
      </c>
      <c r="Z5770">
        <f>IF(J5770&lt;=24,"18-24","25-29")</f>
        <v/>
      </c>
      <c r="AA5770">
        <f>IF(M5770&lt;&gt;1,"",IF(P5770=2,1,0))</f>
        <v/>
      </c>
      <c r="AB5770">
        <f>IF(M5770&lt;&gt;1,"",IF(O5770&gt;=2,1,0))</f>
        <v/>
      </c>
      <c r="AC5770">
        <f>IF(M5770&lt;&gt;1,"",IF(OR(Q5770=999,Q5770=""),"",IF(OR(Q5770&lt;35,Q5770&gt;48),1,0)))</f>
        <v/>
      </c>
      <c r="AD5770">
        <f>IF(COUNT(AA5770:AC5770)&lt;3,"",SUM(AA5770:AC5770))</f>
        <v/>
      </c>
      <c r="AE5770">
        <f>IF(L5770&gt;=4,2,IF(L5770&gt;=2,1,0))</f>
        <v/>
      </c>
      <c r="AF5770">
        <f>IF(L5770&gt;=5,1,0)</f>
        <v/>
      </c>
      <c r="AG5770">
        <f>AE5770+AF5770</f>
        <v/>
      </c>
      <c r="AH5770" s="15">
        <f>IF(M5770&lt;&gt;1,"",IF(OR(R5770=-9,R5770=""),"",R5770))</f>
        <v/>
      </c>
      <c r="AI5770">
        <f>IF(M5770&lt;&gt;1,"",IF(OR(Q5770=999,Q5770=""),"",Q5770))</f>
        <v/>
      </c>
    </row>
    <row r="5771">
      <c r="A5771" t="inlineStr">
        <is>
          <t>TQRMNOP131211</t>
        </is>
      </c>
      <c r="B5771" t="n">
        <v>2025</v>
      </c>
      <c r="C5771" t="n">
        <v>1</v>
      </c>
      <c r="D5771" t="n">
        <v>44</v>
      </c>
      <c r="E5771" t="inlineStr">
        <is>
          <t>S</t>
        </is>
      </c>
      <c r="F5771" t="n">
        <v>13</v>
      </c>
      <c r="G5771" t="n">
        <v>1120</v>
      </c>
      <c r="H5771" t="n">
        <v>3</v>
      </c>
      <c r="I5771" t="n">
        <v>1</v>
      </c>
      <c r="J5771" t="n">
        <v>19</v>
      </c>
      <c r="K5771" t="n">
        <v>2</v>
      </c>
      <c r="L5771" t="n">
        <v>4</v>
      </c>
      <c r="M5771" t="n">
        <v>1</v>
      </c>
      <c r="N5771" t="n">
        <v>2</v>
      </c>
      <c r="O5771" t="n">
        <v>1</v>
      </c>
      <c r="P5771" t="n">
        <v>1</v>
      </c>
      <c r="Q5771" t="n">
        <v>35</v>
      </c>
      <c r="R5771" s="15" t="n">
        <v>428000</v>
      </c>
      <c r="S5771" s="15" t="n">
        <v>0</v>
      </c>
      <c r="T5771" s="15" t="n">
        <v>428000</v>
      </c>
      <c r="U5771" s="15" t="n">
        <v>173300</v>
      </c>
      <c r="V5771">
        <f>IFERROR(VLOOKUP(D5771,Tablas_Equivalencia!$A$3:$B$8,2,FALSE),"Sin dato")</f>
        <v/>
      </c>
      <c r="W5771">
        <f>IFERROR(VLOOKUP(L5771,Tablas_Equivalencia!$D$3:$E$9,2,FALSE),"Sin dato")</f>
        <v/>
      </c>
      <c r="X5771">
        <f>IF(I5771=1,"Varón","Mujer")</f>
        <v/>
      </c>
      <c r="Y5771">
        <f>IFERROR(VLOOKUP(M5771,Tablas_Equivalencia!$G$3:$H$6,2,FALSE),"Sin dato")</f>
        <v/>
      </c>
      <c r="Z5771">
        <f>IF(J5771&lt;=24,"18-24","25-29")</f>
        <v/>
      </c>
      <c r="AA5771">
        <f>IF(M5771&lt;&gt;1,"",IF(P5771=2,1,0))</f>
        <v/>
      </c>
      <c r="AB5771">
        <f>IF(M5771&lt;&gt;1,"",IF(O5771&gt;=2,1,0))</f>
        <v/>
      </c>
      <c r="AC5771">
        <f>IF(M5771&lt;&gt;1,"",IF(OR(Q5771=999,Q5771=""),"",IF(OR(Q5771&lt;35,Q5771&gt;48),1,0)))</f>
        <v/>
      </c>
      <c r="AD5771">
        <f>IF(COUNT(AA5771:AC5771)&lt;3,"",SUM(AA5771:AC5771))</f>
        <v/>
      </c>
      <c r="AE5771">
        <f>IF(L5771&gt;=4,2,IF(L5771&gt;=2,1,0))</f>
        <v/>
      </c>
      <c r="AF5771">
        <f>IF(L5771&gt;=5,1,0)</f>
        <v/>
      </c>
      <c r="AG5771">
        <f>AE5771+AF5771</f>
        <v/>
      </c>
      <c r="AH5771" s="15">
        <f>IF(M5771&lt;&gt;1,"",IF(OR(R5771=-9,R5771=""),"",R5771))</f>
        <v/>
      </c>
      <c r="AI5771">
        <f>IF(M5771&lt;&gt;1,"",IF(OR(Q5771=999,Q5771=""),"",Q5771))</f>
        <v/>
      </c>
    </row>
    <row r="5772">
      <c r="A5772" t="inlineStr">
        <is>
          <t>TQRMNOP131212</t>
        </is>
      </c>
      <c r="B5772" t="n">
        <v>2025</v>
      </c>
      <c r="C5772" t="n">
        <v>1</v>
      </c>
      <c r="D5772" t="n">
        <v>44</v>
      </c>
      <c r="E5772" t="inlineStr">
        <is>
          <t>S</t>
        </is>
      </c>
      <c r="F5772" t="n">
        <v>13</v>
      </c>
      <c r="G5772" t="n">
        <v>1340</v>
      </c>
      <c r="H5772" t="n">
        <v>2</v>
      </c>
      <c r="I5772" t="n">
        <v>2</v>
      </c>
      <c r="J5772" t="n">
        <v>27</v>
      </c>
      <c r="K5772" t="n">
        <v>1</v>
      </c>
      <c r="L5772" t="n">
        <v>5</v>
      </c>
      <c r="M5772" t="n">
        <v>3</v>
      </c>
      <c r="R5772" s="15" t="n">
        <v>0</v>
      </c>
      <c r="S5772" s="15" t="n">
        <v>0</v>
      </c>
      <c r="T5772" s="15" t="n">
        <v>0</v>
      </c>
      <c r="U5772" s="15" t="n">
        <v>153600</v>
      </c>
      <c r="V5772">
        <f>IFERROR(VLOOKUP(D5772,Tablas_Equivalencia!$A$3:$B$8,2,FALSE),"Sin dato")</f>
        <v/>
      </c>
      <c r="W5772">
        <f>IFERROR(VLOOKUP(L5772,Tablas_Equivalencia!$D$3:$E$9,2,FALSE),"Sin dato")</f>
        <v/>
      </c>
      <c r="X5772">
        <f>IF(I5772=1,"Varón","Mujer")</f>
        <v/>
      </c>
      <c r="Y5772">
        <f>IFERROR(VLOOKUP(M5772,Tablas_Equivalencia!$G$3:$H$6,2,FALSE),"Sin dato")</f>
        <v/>
      </c>
      <c r="Z5772">
        <f>IF(J5772&lt;=24,"18-24","25-29")</f>
        <v/>
      </c>
      <c r="AA5772">
        <f>IF(M5772&lt;&gt;1,"",IF(P5772=2,1,0))</f>
        <v/>
      </c>
      <c r="AB5772">
        <f>IF(M5772&lt;&gt;1,"",IF(O5772&gt;=2,1,0))</f>
        <v/>
      </c>
      <c r="AC5772">
        <f>IF(M5772&lt;&gt;1,"",IF(OR(Q5772=999,Q5772=""),"",IF(OR(Q5772&lt;35,Q5772&gt;48),1,0)))</f>
        <v/>
      </c>
      <c r="AD5772">
        <f>IF(COUNT(AA5772:AC5772)&lt;3,"",SUM(AA5772:AC5772))</f>
        <v/>
      </c>
      <c r="AE5772">
        <f>IF(L5772&gt;=4,2,IF(L5772&gt;=2,1,0))</f>
        <v/>
      </c>
      <c r="AF5772">
        <f>IF(L5772&gt;=5,1,0)</f>
        <v/>
      </c>
      <c r="AG5772">
        <f>AE5772+AF5772</f>
        <v/>
      </c>
      <c r="AH5772" s="15">
        <f>IF(M5772&lt;&gt;1,"",IF(OR(R5772=-9,R5772=""),"",R5772))</f>
        <v/>
      </c>
      <c r="AI5772">
        <f>IF(M5772&lt;&gt;1,"",IF(OR(Q5772=999,Q5772=""),"",Q5772))</f>
        <v/>
      </c>
    </row>
    <row r="5773">
      <c r="A5773" t="inlineStr">
        <is>
          <t>TQRMNOP131213</t>
        </is>
      </c>
      <c r="B5773" t="n">
        <v>2025</v>
      </c>
      <c r="C5773" t="n">
        <v>1</v>
      </c>
      <c r="D5773" t="n">
        <v>43</v>
      </c>
      <c r="E5773" t="inlineStr">
        <is>
          <t>N</t>
        </is>
      </c>
      <c r="F5773" t="n">
        <v>29</v>
      </c>
      <c r="G5773" t="n">
        <v>1096</v>
      </c>
      <c r="H5773" t="n">
        <v>3</v>
      </c>
      <c r="I5773" t="n">
        <v>2</v>
      </c>
      <c r="J5773" t="n">
        <v>20</v>
      </c>
      <c r="K5773" t="n">
        <v>2</v>
      </c>
      <c r="L5773" t="n">
        <v>4</v>
      </c>
      <c r="M5773" t="n">
        <v>1</v>
      </c>
      <c r="N5773" t="n">
        <v>3</v>
      </c>
      <c r="O5773" t="n">
        <v>1</v>
      </c>
      <c r="P5773" t="n">
        <v>1</v>
      </c>
      <c r="Q5773" t="n">
        <v>41</v>
      </c>
      <c r="R5773" s="15" t="n">
        <v>535000</v>
      </c>
      <c r="S5773" s="15" t="n">
        <v>0</v>
      </c>
      <c r="T5773" s="15" t="n">
        <v>535000</v>
      </c>
      <c r="U5773" s="15" t="n">
        <v>32800</v>
      </c>
      <c r="V5773">
        <f>IFERROR(VLOOKUP(D5773,Tablas_Equivalencia!$A$3:$B$8,2,FALSE),"Sin dato")</f>
        <v/>
      </c>
      <c r="W5773">
        <f>IFERROR(VLOOKUP(L5773,Tablas_Equivalencia!$D$3:$E$9,2,FALSE),"Sin dato")</f>
        <v/>
      </c>
      <c r="X5773">
        <f>IF(I5773=1,"Varón","Mujer")</f>
        <v/>
      </c>
      <c r="Y5773">
        <f>IFERROR(VLOOKUP(M5773,Tablas_Equivalencia!$G$3:$H$6,2,FALSE),"Sin dato")</f>
        <v/>
      </c>
      <c r="Z5773">
        <f>IF(J5773&lt;=24,"18-24","25-29")</f>
        <v/>
      </c>
      <c r="AA5773">
        <f>IF(M5773&lt;&gt;1,"",IF(P5773=2,1,0))</f>
        <v/>
      </c>
      <c r="AB5773">
        <f>IF(M5773&lt;&gt;1,"",IF(O5773&gt;=2,1,0))</f>
        <v/>
      </c>
      <c r="AC5773">
        <f>IF(M5773&lt;&gt;1,"",IF(OR(Q5773=999,Q5773=""),"",IF(OR(Q5773&lt;35,Q5773&gt;48),1,0)))</f>
        <v/>
      </c>
      <c r="AD5773">
        <f>IF(COUNT(AA5773:AC5773)&lt;3,"",SUM(AA5773:AC5773))</f>
        <v/>
      </c>
      <c r="AE5773">
        <f>IF(L5773&gt;=4,2,IF(L5773&gt;=2,1,0))</f>
        <v/>
      </c>
      <c r="AF5773">
        <f>IF(L5773&gt;=5,1,0)</f>
        <v/>
      </c>
      <c r="AG5773">
        <f>AE5773+AF5773</f>
        <v/>
      </c>
      <c r="AH5773" s="15">
        <f>IF(M5773&lt;&gt;1,"",IF(OR(R5773=-9,R5773=""),"",R5773))</f>
        <v/>
      </c>
      <c r="AI5773">
        <f>IF(M5773&lt;&gt;1,"",IF(OR(Q5773=999,Q5773=""),"",Q5773))</f>
        <v/>
      </c>
    </row>
    <row r="5774">
      <c r="A5774" t="inlineStr">
        <is>
          <t>TQRMNOP131214</t>
        </is>
      </c>
      <c r="B5774" t="n">
        <v>2025</v>
      </c>
      <c r="C5774" t="n">
        <v>1</v>
      </c>
      <c r="D5774" t="n">
        <v>41</v>
      </c>
      <c r="E5774" t="inlineStr">
        <is>
          <t>N</t>
        </is>
      </c>
      <c r="F5774" t="n">
        <v>15</v>
      </c>
      <c r="G5774" t="n">
        <v>493</v>
      </c>
      <c r="H5774" t="n">
        <v>2</v>
      </c>
      <c r="I5774" t="n">
        <v>1</v>
      </c>
      <c r="J5774" t="n">
        <v>19</v>
      </c>
      <c r="K5774" t="n">
        <v>1</v>
      </c>
      <c r="L5774" t="n">
        <v>4</v>
      </c>
      <c r="M5774" t="n">
        <v>3</v>
      </c>
      <c r="R5774" s="15" t="n">
        <v>0</v>
      </c>
      <c r="S5774" s="15" t="n">
        <v>0</v>
      </c>
      <c r="T5774" s="15" t="n">
        <v>0</v>
      </c>
      <c r="U5774" s="15" t="n">
        <v>274300</v>
      </c>
      <c r="V5774">
        <f>IFERROR(VLOOKUP(D5774,Tablas_Equivalencia!$A$3:$B$8,2,FALSE),"Sin dato")</f>
        <v/>
      </c>
      <c r="W5774">
        <f>IFERROR(VLOOKUP(L5774,Tablas_Equivalencia!$D$3:$E$9,2,FALSE),"Sin dato")</f>
        <v/>
      </c>
      <c r="X5774">
        <f>IF(I5774=1,"Varón","Mujer")</f>
        <v/>
      </c>
      <c r="Y5774">
        <f>IFERROR(VLOOKUP(M5774,Tablas_Equivalencia!$G$3:$H$6,2,FALSE),"Sin dato")</f>
        <v/>
      </c>
      <c r="Z5774">
        <f>IF(J5774&lt;=24,"18-24","25-29")</f>
        <v/>
      </c>
      <c r="AA5774">
        <f>IF(M5774&lt;&gt;1,"",IF(P5774=2,1,0))</f>
        <v/>
      </c>
      <c r="AB5774">
        <f>IF(M5774&lt;&gt;1,"",IF(O5774&gt;=2,1,0))</f>
        <v/>
      </c>
      <c r="AC5774">
        <f>IF(M5774&lt;&gt;1,"",IF(OR(Q5774=999,Q5774=""),"",IF(OR(Q5774&lt;35,Q5774&gt;48),1,0)))</f>
        <v/>
      </c>
      <c r="AD5774">
        <f>IF(COUNT(AA5774:AC5774)&lt;3,"",SUM(AA5774:AC5774))</f>
        <v/>
      </c>
      <c r="AE5774">
        <f>IF(L5774&gt;=4,2,IF(L5774&gt;=2,1,0))</f>
        <v/>
      </c>
      <c r="AF5774">
        <f>IF(L5774&gt;=5,1,0)</f>
        <v/>
      </c>
      <c r="AG5774">
        <f>AE5774+AF5774</f>
        <v/>
      </c>
      <c r="AH5774" s="15">
        <f>IF(M5774&lt;&gt;1,"",IF(OR(R5774=-9,R5774=""),"",R5774))</f>
        <v/>
      </c>
      <c r="AI5774">
        <f>IF(M5774&lt;&gt;1,"",IF(OR(Q5774=999,Q5774=""),"",Q5774))</f>
        <v/>
      </c>
    </row>
    <row r="5775">
      <c r="A5775" t="inlineStr">
        <is>
          <t>TQRMNOP131220</t>
        </is>
      </c>
      <c r="B5775" t="n">
        <v>2025</v>
      </c>
      <c r="C5775" t="n">
        <v>1</v>
      </c>
      <c r="D5775" t="n">
        <v>43</v>
      </c>
      <c r="E5775" t="inlineStr">
        <is>
          <t>S</t>
        </is>
      </c>
      <c r="F5775" t="n">
        <v>17</v>
      </c>
      <c r="G5775" t="n">
        <v>1156</v>
      </c>
      <c r="H5775" t="n">
        <v>2</v>
      </c>
      <c r="I5775" t="n">
        <v>2</v>
      </c>
      <c r="J5775" t="n">
        <v>24</v>
      </c>
      <c r="K5775" t="n">
        <v>2</v>
      </c>
      <c r="L5775" t="n">
        <v>6</v>
      </c>
      <c r="M5775" t="n">
        <v>1</v>
      </c>
      <c r="N5775" t="n">
        <v>3</v>
      </c>
      <c r="O5775" t="n">
        <v>1</v>
      </c>
      <c r="P5775" t="n">
        <v>1</v>
      </c>
      <c r="Q5775" t="n">
        <v>38</v>
      </c>
      <c r="R5775" s="15" t="n">
        <v>867000</v>
      </c>
      <c r="S5775" s="15" t="n">
        <v>0</v>
      </c>
      <c r="T5775" s="15" t="n">
        <v>867000</v>
      </c>
      <c r="U5775" s="15" t="n">
        <v>274400</v>
      </c>
      <c r="V5775">
        <f>IFERROR(VLOOKUP(D5775,Tablas_Equivalencia!$A$3:$B$8,2,FALSE),"Sin dato")</f>
        <v/>
      </c>
      <c r="W5775">
        <f>IFERROR(VLOOKUP(L5775,Tablas_Equivalencia!$D$3:$E$9,2,FALSE),"Sin dato")</f>
        <v/>
      </c>
      <c r="X5775">
        <f>IF(I5775=1,"Varón","Mujer")</f>
        <v/>
      </c>
      <c r="Y5775">
        <f>IFERROR(VLOOKUP(M5775,Tablas_Equivalencia!$G$3:$H$6,2,FALSE),"Sin dato")</f>
        <v/>
      </c>
      <c r="Z5775">
        <f>IF(J5775&lt;=24,"18-24","25-29")</f>
        <v/>
      </c>
      <c r="AA5775">
        <f>IF(M5775&lt;&gt;1,"",IF(P5775=2,1,0))</f>
        <v/>
      </c>
      <c r="AB5775">
        <f>IF(M5775&lt;&gt;1,"",IF(O5775&gt;=2,1,0))</f>
        <v/>
      </c>
      <c r="AC5775">
        <f>IF(M5775&lt;&gt;1,"",IF(OR(Q5775=999,Q5775=""),"",IF(OR(Q5775&lt;35,Q5775&gt;48),1,0)))</f>
        <v/>
      </c>
      <c r="AD5775">
        <f>IF(COUNT(AA5775:AC5775)&lt;3,"",SUM(AA5775:AC5775))</f>
        <v/>
      </c>
      <c r="AE5775">
        <f>IF(L5775&gt;=4,2,IF(L5775&gt;=2,1,0))</f>
        <v/>
      </c>
      <c r="AF5775">
        <f>IF(L5775&gt;=5,1,0)</f>
        <v/>
      </c>
      <c r="AG5775">
        <f>AE5775+AF5775</f>
        <v/>
      </c>
      <c r="AH5775" s="15">
        <f>IF(M5775&lt;&gt;1,"",IF(OR(R5775=-9,R5775=""),"",R5775))</f>
        <v/>
      </c>
      <c r="AI5775">
        <f>IF(M5775&lt;&gt;1,"",IF(OR(Q5775=999,Q5775=""),"",Q5775))</f>
        <v/>
      </c>
    </row>
    <row r="5776">
      <c r="A5776" t="inlineStr">
        <is>
          <t>TQRMNOP131226</t>
        </is>
      </c>
      <c r="B5776" t="n">
        <v>2025</v>
      </c>
      <c r="C5776" t="n">
        <v>1</v>
      </c>
      <c r="D5776" t="n">
        <v>41</v>
      </c>
      <c r="E5776" t="inlineStr">
        <is>
          <t>S</t>
        </is>
      </c>
      <c r="F5776" t="n">
        <v>8</v>
      </c>
      <c r="G5776" t="n">
        <v>1592</v>
      </c>
      <c r="H5776" t="n">
        <v>1</v>
      </c>
      <c r="I5776" t="n">
        <v>1</v>
      </c>
      <c r="J5776" t="n">
        <v>26</v>
      </c>
      <c r="K5776" t="n">
        <v>2</v>
      </c>
      <c r="L5776" t="n">
        <v>6</v>
      </c>
      <c r="M5776" t="n">
        <v>1</v>
      </c>
      <c r="N5776" t="n">
        <v>3</v>
      </c>
      <c r="O5776" t="n">
        <v>1</v>
      </c>
      <c r="P5776" t="n">
        <v>1</v>
      </c>
      <c r="Q5776" t="n">
        <v>10</v>
      </c>
      <c r="R5776" s="15" t="n">
        <v>889000</v>
      </c>
      <c r="S5776" s="15" t="n">
        <v>0</v>
      </c>
      <c r="T5776" s="15" t="n">
        <v>889000</v>
      </c>
      <c r="U5776" s="15" t="n">
        <v>95800</v>
      </c>
      <c r="V5776">
        <f>IFERROR(VLOOKUP(D5776,Tablas_Equivalencia!$A$3:$B$8,2,FALSE),"Sin dato")</f>
        <v/>
      </c>
      <c r="W5776">
        <f>IFERROR(VLOOKUP(L5776,Tablas_Equivalencia!$D$3:$E$9,2,FALSE),"Sin dato")</f>
        <v/>
      </c>
      <c r="X5776">
        <f>IF(I5776=1,"Varón","Mujer")</f>
        <v/>
      </c>
      <c r="Y5776">
        <f>IFERROR(VLOOKUP(M5776,Tablas_Equivalencia!$G$3:$H$6,2,FALSE),"Sin dato")</f>
        <v/>
      </c>
      <c r="Z5776">
        <f>IF(J5776&lt;=24,"18-24","25-29")</f>
        <v/>
      </c>
      <c r="AA5776">
        <f>IF(M5776&lt;&gt;1,"",IF(P5776=2,1,0))</f>
        <v/>
      </c>
      <c r="AB5776">
        <f>IF(M5776&lt;&gt;1,"",IF(O5776&gt;=2,1,0))</f>
        <v/>
      </c>
      <c r="AC5776">
        <f>IF(M5776&lt;&gt;1,"",IF(OR(Q5776=999,Q5776=""),"",IF(OR(Q5776&lt;35,Q5776&gt;48),1,0)))</f>
        <v/>
      </c>
      <c r="AD5776">
        <f>IF(COUNT(AA5776:AC5776)&lt;3,"",SUM(AA5776:AC5776))</f>
        <v/>
      </c>
      <c r="AE5776">
        <f>IF(L5776&gt;=4,2,IF(L5776&gt;=2,1,0))</f>
        <v/>
      </c>
      <c r="AF5776">
        <f>IF(L5776&gt;=5,1,0)</f>
        <v/>
      </c>
      <c r="AG5776">
        <f>AE5776+AF5776</f>
        <v/>
      </c>
      <c r="AH5776" s="15">
        <f>IF(M5776&lt;&gt;1,"",IF(OR(R5776=-9,R5776=""),"",R5776))</f>
        <v/>
      </c>
      <c r="AI5776">
        <f>IF(M5776&lt;&gt;1,"",IF(OR(Q5776=999,Q5776=""),"",Q5776))</f>
        <v/>
      </c>
    </row>
    <row r="5777">
      <c r="A5777" t="inlineStr">
        <is>
          <t>TQRMNOP131233</t>
        </is>
      </c>
      <c r="B5777" t="n">
        <v>2025</v>
      </c>
      <c r="C5777" t="n">
        <v>1</v>
      </c>
      <c r="D5777" t="n">
        <v>1</v>
      </c>
      <c r="E5777" t="inlineStr">
        <is>
          <t>S</t>
        </is>
      </c>
      <c r="F5777" t="n">
        <v>33</v>
      </c>
      <c r="G5777" t="n">
        <v>188</v>
      </c>
      <c r="H5777" t="n">
        <v>3</v>
      </c>
      <c r="I5777" t="n">
        <v>1</v>
      </c>
      <c r="J5777" t="n">
        <v>24</v>
      </c>
      <c r="K5777" t="n">
        <v>2</v>
      </c>
      <c r="L5777" t="n">
        <v>6</v>
      </c>
      <c r="M5777" t="n">
        <v>1</v>
      </c>
      <c r="N5777" t="n">
        <v>1</v>
      </c>
      <c r="O5777" t="n">
        <v>1</v>
      </c>
      <c r="P5777" t="n">
        <v>1</v>
      </c>
      <c r="Q5777" t="n">
        <v>54</v>
      </c>
      <c r="R5777" s="15" t="n">
        <v>-9</v>
      </c>
      <c r="S5777" s="15" t="n">
        <v>65000</v>
      </c>
      <c r="T5777" s="15" t="n">
        <v>64991</v>
      </c>
      <c r="U5777" s="15" t="n">
        <v>453700</v>
      </c>
      <c r="V5777">
        <f>IFERROR(VLOOKUP(D5777,Tablas_Equivalencia!$A$3:$B$8,2,FALSE),"Sin dato")</f>
        <v/>
      </c>
      <c r="W5777">
        <f>IFERROR(VLOOKUP(L5777,Tablas_Equivalencia!$D$3:$E$9,2,FALSE),"Sin dato")</f>
        <v/>
      </c>
      <c r="X5777">
        <f>IF(I5777=1,"Varón","Mujer")</f>
        <v/>
      </c>
      <c r="Y5777">
        <f>IFERROR(VLOOKUP(M5777,Tablas_Equivalencia!$G$3:$H$6,2,FALSE),"Sin dato")</f>
        <v/>
      </c>
      <c r="Z5777">
        <f>IF(J5777&lt;=24,"18-24","25-29")</f>
        <v/>
      </c>
      <c r="AA5777">
        <f>IF(M5777&lt;&gt;1,"",IF(P5777=2,1,0))</f>
        <v/>
      </c>
      <c r="AB5777">
        <f>IF(M5777&lt;&gt;1,"",IF(O5777&gt;=2,1,0))</f>
        <v/>
      </c>
      <c r="AC5777">
        <f>IF(M5777&lt;&gt;1,"",IF(OR(Q5777=999,Q5777=""),"",IF(OR(Q5777&lt;35,Q5777&gt;48),1,0)))</f>
        <v/>
      </c>
      <c r="AD5777">
        <f>IF(COUNT(AA5777:AC5777)&lt;3,"",SUM(AA5777:AC5777))</f>
        <v/>
      </c>
      <c r="AE5777">
        <f>IF(L5777&gt;=4,2,IF(L5777&gt;=2,1,0))</f>
        <v/>
      </c>
      <c r="AF5777">
        <f>IF(L5777&gt;=5,1,0)</f>
        <v/>
      </c>
      <c r="AG5777">
        <f>AE5777+AF5777</f>
        <v/>
      </c>
      <c r="AH5777" s="15">
        <f>IF(M5777&lt;&gt;1,"",IF(OR(R5777=-9,R5777=""),"",R5777))</f>
        <v/>
      </c>
      <c r="AI5777">
        <f>IF(M5777&lt;&gt;1,"",IF(OR(Q5777=999,Q5777=""),"",Q5777))</f>
        <v/>
      </c>
    </row>
    <row r="5778">
      <c r="A5778" t="inlineStr">
        <is>
          <t>TQRMNOP131235</t>
        </is>
      </c>
      <c r="B5778" t="n">
        <v>2025</v>
      </c>
      <c r="C5778" t="n">
        <v>1</v>
      </c>
      <c r="D5778" t="n">
        <v>40</v>
      </c>
      <c r="E5778" t="inlineStr">
        <is>
          <t>S</t>
        </is>
      </c>
      <c r="F5778" t="n">
        <v>7</v>
      </c>
      <c r="G5778" t="n">
        <v>1335</v>
      </c>
      <c r="H5778" t="n">
        <v>3</v>
      </c>
      <c r="I5778" t="n">
        <v>1</v>
      </c>
      <c r="J5778" t="n">
        <v>25</v>
      </c>
      <c r="K5778" t="n">
        <v>2</v>
      </c>
      <c r="L5778" t="n">
        <v>4</v>
      </c>
      <c r="M5778" t="n">
        <v>1</v>
      </c>
      <c r="N5778" t="n">
        <v>3</v>
      </c>
      <c r="O5778" t="n">
        <v>1</v>
      </c>
      <c r="P5778" t="n">
        <v>1</v>
      </c>
      <c r="Q5778" t="n">
        <v>37</v>
      </c>
      <c r="R5778" s="15" t="n">
        <v>291000</v>
      </c>
      <c r="S5778" s="15" t="n">
        <v>96000</v>
      </c>
      <c r="T5778" s="15" t="n">
        <v>387000</v>
      </c>
      <c r="U5778" s="15" t="n">
        <v>231100</v>
      </c>
      <c r="V5778">
        <f>IFERROR(VLOOKUP(D5778,Tablas_Equivalencia!$A$3:$B$8,2,FALSE),"Sin dato")</f>
        <v/>
      </c>
      <c r="W5778">
        <f>IFERROR(VLOOKUP(L5778,Tablas_Equivalencia!$D$3:$E$9,2,FALSE),"Sin dato")</f>
        <v/>
      </c>
      <c r="X5778">
        <f>IF(I5778=1,"Varón","Mujer")</f>
        <v/>
      </c>
      <c r="Y5778">
        <f>IFERROR(VLOOKUP(M5778,Tablas_Equivalencia!$G$3:$H$6,2,FALSE),"Sin dato")</f>
        <v/>
      </c>
      <c r="Z5778">
        <f>IF(J5778&lt;=24,"18-24","25-29")</f>
        <v/>
      </c>
      <c r="AA5778">
        <f>IF(M5778&lt;&gt;1,"",IF(P5778=2,1,0))</f>
        <v/>
      </c>
      <c r="AB5778">
        <f>IF(M5778&lt;&gt;1,"",IF(O5778&gt;=2,1,0))</f>
        <v/>
      </c>
      <c r="AC5778">
        <f>IF(M5778&lt;&gt;1,"",IF(OR(Q5778=999,Q5778=""),"",IF(OR(Q5778&lt;35,Q5778&gt;48),1,0)))</f>
        <v/>
      </c>
      <c r="AD5778">
        <f>IF(COUNT(AA5778:AC5778)&lt;3,"",SUM(AA5778:AC5778))</f>
        <v/>
      </c>
      <c r="AE5778">
        <f>IF(L5778&gt;=4,2,IF(L5778&gt;=2,1,0))</f>
        <v/>
      </c>
      <c r="AF5778">
        <f>IF(L5778&gt;=5,1,0)</f>
        <v/>
      </c>
      <c r="AG5778">
        <f>AE5778+AF5778</f>
        <v/>
      </c>
      <c r="AH5778" s="15">
        <f>IF(M5778&lt;&gt;1,"",IF(OR(R5778=-9,R5778=""),"",R5778))</f>
        <v/>
      </c>
      <c r="AI5778">
        <f>IF(M5778&lt;&gt;1,"",IF(OR(Q5778=999,Q5778=""),"",Q5778))</f>
        <v/>
      </c>
    </row>
    <row r="5779">
      <c r="A5779" t="inlineStr">
        <is>
          <t>TQRMNOP131241</t>
        </is>
      </c>
      <c r="B5779" t="n">
        <v>2025</v>
      </c>
      <c r="C5779" t="n">
        <v>1</v>
      </c>
      <c r="D5779" t="n">
        <v>41</v>
      </c>
      <c r="E5779" t="inlineStr">
        <is>
          <t>N</t>
        </is>
      </c>
      <c r="F5779" t="n">
        <v>12</v>
      </c>
      <c r="G5779" t="n">
        <v>489</v>
      </c>
      <c r="H5779" t="n">
        <v>1</v>
      </c>
      <c r="I5779" t="n">
        <v>2</v>
      </c>
      <c r="J5779" t="n">
        <v>29</v>
      </c>
      <c r="K5779" t="n">
        <v>1</v>
      </c>
      <c r="L5779" t="n">
        <v>5</v>
      </c>
      <c r="M5779" t="n">
        <v>1</v>
      </c>
      <c r="N5779" t="n">
        <v>3</v>
      </c>
      <c r="O5779" t="n">
        <v>2</v>
      </c>
      <c r="P5779" t="n">
        <v>2</v>
      </c>
      <c r="Q5779" t="n">
        <v>26</v>
      </c>
      <c r="R5779" s="15" t="n">
        <v>-9</v>
      </c>
      <c r="S5779" s="15" t="n">
        <v>0</v>
      </c>
      <c r="T5779" s="15" t="n">
        <v>0</v>
      </c>
      <c r="U5779" s="15" t="n">
        <v>150400</v>
      </c>
      <c r="V5779">
        <f>IFERROR(VLOOKUP(D5779,Tablas_Equivalencia!$A$3:$B$8,2,FALSE),"Sin dato")</f>
        <v/>
      </c>
      <c r="W5779">
        <f>IFERROR(VLOOKUP(L5779,Tablas_Equivalencia!$D$3:$E$9,2,FALSE),"Sin dato")</f>
        <v/>
      </c>
      <c r="X5779">
        <f>IF(I5779=1,"Varón","Mujer")</f>
        <v/>
      </c>
      <c r="Y5779">
        <f>IFERROR(VLOOKUP(M5779,Tablas_Equivalencia!$G$3:$H$6,2,FALSE),"Sin dato")</f>
        <v/>
      </c>
      <c r="Z5779">
        <f>IF(J5779&lt;=24,"18-24","25-29")</f>
        <v/>
      </c>
      <c r="AA5779">
        <f>IF(M5779&lt;&gt;1,"",IF(P5779=2,1,0))</f>
        <v/>
      </c>
      <c r="AB5779">
        <f>IF(M5779&lt;&gt;1,"",IF(O5779&gt;=2,1,0))</f>
        <v/>
      </c>
      <c r="AC5779">
        <f>IF(M5779&lt;&gt;1,"",IF(OR(Q5779=999,Q5779=""),"",IF(OR(Q5779&lt;35,Q5779&gt;48),1,0)))</f>
        <v/>
      </c>
      <c r="AD5779">
        <f>IF(COUNT(AA5779:AC5779)&lt;3,"",SUM(AA5779:AC5779))</f>
        <v/>
      </c>
      <c r="AE5779">
        <f>IF(L5779&gt;=4,2,IF(L5779&gt;=2,1,0))</f>
        <v/>
      </c>
      <c r="AF5779">
        <f>IF(L5779&gt;=5,1,0)</f>
        <v/>
      </c>
      <c r="AG5779">
        <f>AE5779+AF5779</f>
        <v/>
      </c>
      <c r="AH5779" s="15">
        <f>IF(M5779&lt;&gt;1,"",IF(OR(R5779=-9,R5779=""),"",R5779))</f>
        <v/>
      </c>
      <c r="AI5779">
        <f>IF(M5779&lt;&gt;1,"",IF(OR(Q5779=999,Q5779=""),"",Q5779))</f>
        <v/>
      </c>
    </row>
    <row r="5780">
      <c r="A5780" t="inlineStr">
        <is>
          <t>TQRMNOP131245</t>
        </is>
      </c>
      <c r="B5780" t="n">
        <v>2025</v>
      </c>
      <c r="C5780" t="n">
        <v>1</v>
      </c>
      <c r="D5780" t="n">
        <v>42</v>
      </c>
      <c r="E5780" t="inlineStr">
        <is>
          <t>S</t>
        </is>
      </c>
      <c r="F5780" t="n">
        <v>10</v>
      </c>
      <c r="G5780" t="n">
        <v>891</v>
      </c>
      <c r="H5780" t="n">
        <v>3</v>
      </c>
      <c r="I5780" t="n">
        <v>1</v>
      </c>
      <c r="J5780" t="n">
        <v>27</v>
      </c>
      <c r="K5780" t="n">
        <v>1</v>
      </c>
      <c r="L5780" t="n">
        <v>2</v>
      </c>
      <c r="M5780" t="n">
        <v>3</v>
      </c>
      <c r="R5780" s="15" t="n">
        <v>0</v>
      </c>
      <c r="S5780" s="15" t="n">
        <v>0</v>
      </c>
      <c r="T5780" s="15" t="n">
        <v>0</v>
      </c>
      <c r="U5780" s="15" t="n">
        <v>160600</v>
      </c>
      <c r="V5780">
        <f>IFERROR(VLOOKUP(D5780,Tablas_Equivalencia!$A$3:$B$8,2,FALSE),"Sin dato")</f>
        <v/>
      </c>
      <c r="W5780">
        <f>IFERROR(VLOOKUP(L5780,Tablas_Equivalencia!$D$3:$E$9,2,FALSE),"Sin dato")</f>
        <v/>
      </c>
      <c r="X5780">
        <f>IF(I5780=1,"Varón","Mujer")</f>
        <v/>
      </c>
      <c r="Y5780">
        <f>IFERROR(VLOOKUP(M5780,Tablas_Equivalencia!$G$3:$H$6,2,FALSE),"Sin dato")</f>
        <v/>
      </c>
      <c r="Z5780">
        <f>IF(J5780&lt;=24,"18-24","25-29")</f>
        <v/>
      </c>
      <c r="AA5780">
        <f>IF(M5780&lt;&gt;1,"",IF(P5780=2,1,0))</f>
        <v/>
      </c>
      <c r="AB5780">
        <f>IF(M5780&lt;&gt;1,"",IF(O5780&gt;=2,1,0))</f>
        <v/>
      </c>
      <c r="AC5780">
        <f>IF(M5780&lt;&gt;1,"",IF(OR(Q5780=999,Q5780=""),"",IF(OR(Q5780&lt;35,Q5780&gt;48),1,0)))</f>
        <v/>
      </c>
      <c r="AD5780">
        <f>IF(COUNT(AA5780:AC5780)&lt;3,"",SUM(AA5780:AC5780))</f>
        <v/>
      </c>
      <c r="AE5780">
        <f>IF(L5780&gt;=4,2,IF(L5780&gt;=2,1,0))</f>
        <v/>
      </c>
      <c r="AF5780">
        <f>IF(L5780&gt;=5,1,0)</f>
        <v/>
      </c>
      <c r="AG5780">
        <f>AE5780+AF5780</f>
        <v/>
      </c>
      <c r="AH5780" s="15">
        <f>IF(M5780&lt;&gt;1,"",IF(OR(R5780=-9,R5780=""),"",R5780))</f>
        <v/>
      </c>
      <c r="AI5780">
        <f>IF(M5780&lt;&gt;1,"",IF(OR(Q5780=999,Q5780=""),"",Q5780))</f>
        <v/>
      </c>
    </row>
    <row r="5781">
      <c r="A5781" t="inlineStr">
        <is>
          <t>TQRMNOP131253</t>
        </is>
      </c>
      <c r="B5781" t="n">
        <v>2025</v>
      </c>
      <c r="C5781" t="n">
        <v>1</v>
      </c>
      <c r="D5781" t="n">
        <v>1</v>
      </c>
      <c r="E5781" t="inlineStr">
        <is>
          <t>S</t>
        </is>
      </c>
      <c r="F5781" t="n">
        <v>32</v>
      </c>
      <c r="G5781" t="n">
        <v>368</v>
      </c>
      <c r="H5781" t="n">
        <v>3</v>
      </c>
      <c r="I5781" t="n">
        <v>1</v>
      </c>
      <c r="J5781" t="n">
        <v>20</v>
      </c>
      <c r="K5781" t="n">
        <v>2</v>
      </c>
      <c r="L5781" t="n">
        <v>3</v>
      </c>
      <c r="M5781" t="n">
        <v>3</v>
      </c>
      <c r="R5781" s="15" t="n">
        <v>0</v>
      </c>
      <c r="S5781" s="15" t="n">
        <v>0</v>
      </c>
      <c r="T5781" s="15" t="n">
        <v>0</v>
      </c>
      <c r="U5781" s="15" t="n">
        <v>137600</v>
      </c>
      <c r="V5781">
        <f>IFERROR(VLOOKUP(D5781,Tablas_Equivalencia!$A$3:$B$8,2,FALSE),"Sin dato")</f>
        <v/>
      </c>
      <c r="W5781">
        <f>IFERROR(VLOOKUP(L5781,Tablas_Equivalencia!$D$3:$E$9,2,FALSE),"Sin dato")</f>
        <v/>
      </c>
      <c r="X5781">
        <f>IF(I5781=1,"Varón","Mujer")</f>
        <v/>
      </c>
      <c r="Y5781">
        <f>IFERROR(VLOOKUP(M5781,Tablas_Equivalencia!$G$3:$H$6,2,FALSE),"Sin dato")</f>
        <v/>
      </c>
      <c r="Z5781">
        <f>IF(J5781&lt;=24,"18-24","25-29")</f>
        <v/>
      </c>
      <c r="AA5781">
        <f>IF(M5781&lt;&gt;1,"",IF(P5781=2,1,0))</f>
        <v/>
      </c>
      <c r="AB5781">
        <f>IF(M5781&lt;&gt;1,"",IF(O5781&gt;=2,1,0))</f>
        <v/>
      </c>
      <c r="AC5781">
        <f>IF(M5781&lt;&gt;1,"",IF(OR(Q5781=999,Q5781=""),"",IF(OR(Q5781&lt;35,Q5781&gt;48),1,0)))</f>
        <v/>
      </c>
      <c r="AD5781">
        <f>IF(COUNT(AA5781:AC5781)&lt;3,"",SUM(AA5781:AC5781))</f>
        <v/>
      </c>
      <c r="AE5781">
        <f>IF(L5781&gt;=4,2,IF(L5781&gt;=2,1,0))</f>
        <v/>
      </c>
      <c r="AF5781">
        <f>IF(L5781&gt;=5,1,0)</f>
        <v/>
      </c>
      <c r="AG5781">
        <f>AE5781+AF5781</f>
        <v/>
      </c>
      <c r="AH5781" s="15">
        <f>IF(M5781&lt;&gt;1,"",IF(OR(R5781=-9,R5781=""),"",R5781))</f>
        <v/>
      </c>
      <c r="AI5781">
        <f>IF(M5781&lt;&gt;1,"",IF(OR(Q5781=999,Q5781=""),"",Q5781))</f>
        <v/>
      </c>
    </row>
    <row r="5782">
      <c r="A5782" t="inlineStr">
        <is>
          <t>TQRMNOP131261</t>
        </is>
      </c>
      <c r="B5782" t="n">
        <v>2025</v>
      </c>
      <c r="C5782" t="n">
        <v>1</v>
      </c>
      <c r="D5782" t="n">
        <v>1</v>
      </c>
      <c r="E5782" t="inlineStr">
        <is>
          <t>S</t>
        </is>
      </c>
      <c r="F5782" t="n">
        <v>33</v>
      </c>
      <c r="G5782" t="n">
        <v>519</v>
      </c>
      <c r="H5782" t="n">
        <v>3</v>
      </c>
      <c r="I5782" t="n">
        <v>1</v>
      </c>
      <c r="J5782" t="n">
        <v>26</v>
      </c>
      <c r="K5782" t="n">
        <v>2</v>
      </c>
      <c r="L5782" t="n">
        <v>4</v>
      </c>
      <c r="M5782" t="n">
        <v>1</v>
      </c>
      <c r="N5782" t="n">
        <v>3</v>
      </c>
      <c r="O5782" t="n">
        <v>1</v>
      </c>
      <c r="P5782" t="n">
        <v>2</v>
      </c>
      <c r="Q5782" t="n">
        <v>27</v>
      </c>
      <c r="R5782" s="15" t="n">
        <v>510000</v>
      </c>
      <c r="S5782" s="15" t="n">
        <v>81000</v>
      </c>
      <c r="T5782" s="15" t="n">
        <v>591000</v>
      </c>
      <c r="U5782" s="15" t="n">
        <v>63800</v>
      </c>
      <c r="V5782">
        <f>IFERROR(VLOOKUP(D5782,Tablas_Equivalencia!$A$3:$B$8,2,FALSE),"Sin dato")</f>
        <v/>
      </c>
      <c r="W5782">
        <f>IFERROR(VLOOKUP(L5782,Tablas_Equivalencia!$D$3:$E$9,2,FALSE),"Sin dato")</f>
        <v/>
      </c>
      <c r="X5782">
        <f>IF(I5782=1,"Varón","Mujer")</f>
        <v/>
      </c>
      <c r="Y5782">
        <f>IFERROR(VLOOKUP(M5782,Tablas_Equivalencia!$G$3:$H$6,2,FALSE),"Sin dato")</f>
        <v/>
      </c>
      <c r="Z5782">
        <f>IF(J5782&lt;=24,"18-24","25-29")</f>
        <v/>
      </c>
      <c r="AA5782">
        <f>IF(M5782&lt;&gt;1,"",IF(P5782=2,1,0))</f>
        <v/>
      </c>
      <c r="AB5782">
        <f>IF(M5782&lt;&gt;1,"",IF(O5782&gt;=2,1,0))</f>
        <v/>
      </c>
      <c r="AC5782">
        <f>IF(M5782&lt;&gt;1,"",IF(OR(Q5782=999,Q5782=""),"",IF(OR(Q5782&lt;35,Q5782&gt;48),1,0)))</f>
        <v/>
      </c>
      <c r="AD5782">
        <f>IF(COUNT(AA5782:AC5782)&lt;3,"",SUM(AA5782:AC5782))</f>
        <v/>
      </c>
      <c r="AE5782">
        <f>IF(L5782&gt;=4,2,IF(L5782&gt;=2,1,0))</f>
        <v/>
      </c>
      <c r="AF5782">
        <f>IF(L5782&gt;=5,1,0)</f>
        <v/>
      </c>
      <c r="AG5782">
        <f>AE5782+AF5782</f>
        <v/>
      </c>
      <c r="AH5782" s="15">
        <f>IF(M5782&lt;&gt;1,"",IF(OR(R5782=-9,R5782=""),"",R5782))</f>
        <v/>
      </c>
      <c r="AI5782">
        <f>IF(M5782&lt;&gt;1,"",IF(OR(Q5782=999,Q5782=""),"",Q5782))</f>
        <v/>
      </c>
    </row>
    <row r="5783">
      <c r="A5783" t="inlineStr">
        <is>
          <t>TQRMNOP131275</t>
        </is>
      </c>
      <c r="B5783" t="n">
        <v>2025</v>
      </c>
      <c r="C5783" t="n">
        <v>1</v>
      </c>
      <c r="D5783" t="n">
        <v>43</v>
      </c>
      <c r="E5783" t="inlineStr">
        <is>
          <t>S</t>
        </is>
      </c>
      <c r="F5783" t="n">
        <v>17</v>
      </c>
      <c r="G5783" t="n">
        <v>1402</v>
      </c>
      <c r="H5783" t="n">
        <v>3</v>
      </c>
      <c r="I5783" t="n">
        <v>2</v>
      </c>
      <c r="J5783" t="n">
        <v>26</v>
      </c>
      <c r="K5783" t="n">
        <v>2</v>
      </c>
      <c r="L5783" t="n">
        <v>3</v>
      </c>
      <c r="M5783" t="n">
        <v>3</v>
      </c>
      <c r="R5783" s="15" t="n">
        <v>0</v>
      </c>
      <c r="S5783" s="15" t="n">
        <v>0</v>
      </c>
      <c r="T5783" s="15" t="n">
        <v>0</v>
      </c>
      <c r="U5783" s="15" t="n">
        <v>134300</v>
      </c>
      <c r="V5783">
        <f>IFERROR(VLOOKUP(D5783,Tablas_Equivalencia!$A$3:$B$8,2,FALSE),"Sin dato")</f>
        <v/>
      </c>
      <c r="W5783">
        <f>IFERROR(VLOOKUP(L5783,Tablas_Equivalencia!$D$3:$E$9,2,FALSE),"Sin dato")</f>
        <v/>
      </c>
      <c r="X5783">
        <f>IF(I5783=1,"Varón","Mujer")</f>
        <v/>
      </c>
      <c r="Y5783">
        <f>IFERROR(VLOOKUP(M5783,Tablas_Equivalencia!$G$3:$H$6,2,FALSE),"Sin dato")</f>
        <v/>
      </c>
      <c r="Z5783">
        <f>IF(J5783&lt;=24,"18-24","25-29")</f>
        <v/>
      </c>
      <c r="AA5783">
        <f>IF(M5783&lt;&gt;1,"",IF(P5783=2,1,0))</f>
        <v/>
      </c>
      <c r="AB5783">
        <f>IF(M5783&lt;&gt;1,"",IF(O5783&gt;=2,1,0))</f>
        <v/>
      </c>
      <c r="AC5783">
        <f>IF(M5783&lt;&gt;1,"",IF(OR(Q5783=999,Q5783=""),"",IF(OR(Q5783&lt;35,Q5783&gt;48),1,0)))</f>
        <v/>
      </c>
      <c r="AD5783">
        <f>IF(COUNT(AA5783:AC5783)&lt;3,"",SUM(AA5783:AC5783))</f>
        <v/>
      </c>
      <c r="AE5783">
        <f>IF(L5783&gt;=4,2,IF(L5783&gt;=2,1,0))</f>
        <v/>
      </c>
      <c r="AF5783">
        <f>IF(L5783&gt;=5,1,0)</f>
        <v/>
      </c>
      <c r="AG5783">
        <f>AE5783+AF5783</f>
        <v/>
      </c>
      <c r="AH5783" s="15">
        <f>IF(M5783&lt;&gt;1,"",IF(OR(R5783=-9,R5783=""),"",R5783))</f>
        <v/>
      </c>
      <c r="AI5783">
        <f>IF(M5783&lt;&gt;1,"",IF(OR(Q5783=999,Q5783=""),"",Q5783))</f>
        <v/>
      </c>
    </row>
    <row r="5784">
      <c r="A5784" t="inlineStr">
        <is>
          <t>TQRMNOP131282</t>
        </is>
      </c>
      <c r="B5784" t="n">
        <v>2025</v>
      </c>
      <c r="C5784" t="n">
        <v>1</v>
      </c>
      <c r="D5784" t="n">
        <v>1</v>
      </c>
      <c r="E5784" t="inlineStr">
        <is>
          <t>S</t>
        </is>
      </c>
      <c r="F5784" t="n">
        <v>32</v>
      </c>
      <c r="G5784" t="n">
        <v>1062</v>
      </c>
      <c r="H5784" t="n">
        <v>2</v>
      </c>
      <c r="I5784" t="n">
        <v>1</v>
      </c>
      <c r="J5784" t="n">
        <v>22</v>
      </c>
      <c r="K5784" t="n">
        <v>2</v>
      </c>
      <c r="L5784" t="n">
        <v>4</v>
      </c>
      <c r="M5784" t="n">
        <v>1</v>
      </c>
      <c r="N5784" t="n">
        <v>3</v>
      </c>
      <c r="O5784" t="n">
        <v>1</v>
      </c>
      <c r="P5784" t="n">
        <v>1</v>
      </c>
      <c r="Q5784" t="n">
        <v>76</v>
      </c>
      <c r="R5784" s="15" t="n">
        <v>997000</v>
      </c>
      <c r="S5784" s="15" t="n">
        <v>54000</v>
      </c>
      <c r="T5784" s="15" t="n">
        <v>1051000</v>
      </c>
      <c r="U5784" s="15" t="n">
        <v>147200</v>
      </c>
      <c r="V5784">
        <f>IFERROR(VLOOKUP(D5784,Tablas_Equivalencia!$A$3:$B$8,2,FALSE),"Sin dato")</f>
        <v/>
      </c>
      <c r="W5784">
        <f>IFERROR(VLOOKUP(L5784,Tablas_Equivalencia!$D$3:$E$9,2,FALSE),"Sin dato")</f>
        <v/>
      </c>
      <c r="X5784">
        <f>IF(I5784=1,"Varón","Mujer")</f>
        <v/>
      </c>
      <c r="Y5784">
        <f>IFERROR(VLOOKUP(M5784,Tablas_Equivalencia!$G$3:$H$6,2,FALSE),"Sin dato")</f>
        <v/>
      </c>
      <c r="Z5784">
        <f>IF(J5784&lt;=24,"18-24","25-29")</f>
        <v/>
      </c>
      <c r="AA5784">
        <f>IF(M5784&lt;&gt;1,"",IF(P5784=2,1,0))</f>
        <v/>
      </c>
      <c r="AB5784">
        <f>IF(M5784&lt;&gt;1,"",IF(O5784&gt;=2,1,0))</f>
        <v/>
      </c>
      <c r="AC5784">
        <f>IF(M5784&lt;&gt;1,"",IF(OR(Q5784=999,Q5784=""),"",IF(OR(Q5784&lt;35,Q5784&gt;48),1,0)))</f>
        <v/>
      </c>
      <c r="AD5784">
        <f>IF(COUNT(AA5784:AC5784)&lt;3,"",SUM(AA5784:AC5784))</f>
        <v/>
      </c>
      <c r="AE5784">
        <f>IF(L5784&gt;=4,2,IF(L5784&gt;=2,1,0))</f>
        <v/>
      </c>
      <c r="AF5784">
        <f>IF(L5784&gt;=5,1,0)</f>
        <v/>
      </c>
      <c r="AG5784">
        <f>AE5784+AF5784</f>
        <v/>
      </c>
      <c r="AH5784" s="15">
        <f>IF(M5784&lt;&gt;1,"",IF(OR(R5784=-9,R5784=""),"",R5784))</f>
        <v/>
      </c>
      <c r="AI5784">
        <f>IF(M5784&lt;&gt;1,"",IF(OR(Q5784=999,Q5784=""),"",Q5784))</f>
        <v/>
      </c>
    </row>
    <row r="5785">
      <c r="A5785" t="inlineStr">
        <is>
          <t>TQRMNOP131291</t>
        </is>
      </c>
      <c r="B5785" t="n">
        <v>2025</v>
      </c>
      <c r="C5785" t="n">
        <v>1</v>
      </c>
      <c r="D5785" t="n">
        <v>1</v>
      </c>
      <c r="E5785" t="inlineStr">
        <is>
          <t>S</t>
        </is>
      </c>
      <c r="F5785" t="n">
        <v>32</v>
      </c>
      <c r="G5785" t="n">
        <v>1020</v>
      </c>
      <c r="H5785" t="n">
        <v>3</v>
      </c>
      <c r="I5785" t="n">
        <v>2</v>
      </c>
      <c r="J5785" t="n">
        <v>27</v>
      </c>
      <c r="K5785" t="n">
        <v>2</v>
      </c>
      <c r="L5785" t="n">
        <v>6</v>
      </c>
      <c r="M5785" t="n">
        <v>2</v>
      </c>
      <c r="R5785" s="15" t="n">
        <v>0</v>
      </c>
      <c r="S5785" s="15" t="n">
        <v>68000</v>
      </c>
      <c r="T5785" s="15" t="n">
        <v>68000</v>
      </c>
      <c r="U5785" s="15" t="n">
        <v>147000</v>
      </c>
      <c r="V5785">
        <f>IFERROR(VLOOKUP(D5785,Tablas_Equivalencia!$A$3:$B$8,2,FALSE),"Sin dato")</f>
        <v/>
      </c>
      <c r="W5785">
        <f>IFERROR(VLOOKUP(L5785,Tablas_Equivalencia!$D$3:$E$9,2,FALSE),"Sin dato")</f>
        <v/>
      </c>
      <c r="X5785">
        <f>IF(I5785=1,"Varón","Mujer")</f>
        <v/>
      </c>
      <c r="Y5785">
        <f>IFERROR(VLOOKUP(M5785,Tablas_Equivalencia!$G$3:$H$6,2,FALSE),"Sin dato")</f>
        <v/>
      </c>
      <c r="Z5785">
        <f>IF(J5785&lt;=24,"18-24","25-29")</f>
        <v/>
      </c>
      <c r="AA5785">
        <f>IF(M5785&lt;&gt;1,"",IF(P5785=2,1,0))</f>
        <v/>
      </c>
      <c r="AB5785">
        <f>IF(M5785&lt;&gt;1,"",IF(O5785&gt;=2,1,0))</f>
        <v/>
      </c>
      <c r="AC5785">
        <f>IF(M5785&lt;&gt;1,"",IF(OR(Q5785=999,Q5785=""),"",IF(OR(Q5785&lt;35,Q5785&gt;48),1,0)))</f>
        <v/>
      </c>
      <c r="AD5785">
        <f>IF(COUNT(AA5785:AC5785)&lt;3,"",SUM(AA5785:AC5785))</f>
        <v/>
      </c>
      <c r="AE5785">
        <f>IF(L5785&gt;=4,2,IF(L5785&gt;=2,1,0))</f>
        <v/>
      </c>
      <c r="AF5785">
        <f>IF(L5785&gt;=5,1,0)</f>
        <v/>
      </c>
      <c r="AG5785">
        <f>AE5785+AF5785</f>
        <v/>
      </c>
      <c r="AH5785" s="15">
        <f>IF(M5785&lt;&gt;1,"",IF(OR(R5785=-9,R5785=""),"",R5785))</f>
        <v/>
      </c>
      <c r="AI5785">
        <f>IF(M5785&lt;&gt;1,"",IF(OR(Q5785=999,Q5785=""),"",Q5785))</f>
        <v/>
      </c>
    </row>
    <row r="5786">
      <c r="A5786" t="inlineStr">
        <is>
          <t>TQRMNOP131292</t>
        </is>
      </c>
      <c r="B5786" t="n">
        <v>2025</v>
      </c>
      <c r="C5786" t="n">
        <v>1</v>
      </c>
      <c r="D5786" t="n">
        <v>1</v>
      </c>
      <c r="E5786" t="inlineStr">
        <is>
          <t>S</t>
        </is>
      </c>
      <c r="F5786" t="n">
        <v>33</v>
      </c>
      <c r="G5786" t="n">
        <v>1290</v>
      </c>
      <c r="H5786" t="n">
        <v>3</v>
      </c>
      <c r="I5786" t="n">
        <v>1</v>
      </c>
      <c r="J5786" t="n">
        <v>26</v>
      </c>
      <c r="K5786" t="n">
        <v>1</v>
      </c>
      <c r="L5786" t="n">
        <v>3</v>
      </c>
      <c r="M5786" t="n">
        <v>2</v>
      </c>
      <c r="R5786" s="15" t="n">
        <v>0</v>
      </c>
      <c r="S5786" s="15" t="n">
        <v>0</v>
      </c>
      <c r="T5786" s="15" t="n">
        <v>0</v>
      </c>
      <c r="U5786" s="15" t="n">
        <v>129500</v>
      </c>
      <c r="V5786">
        <f>IFERROR(VLOOKUP(D5786,Tablas_Equivalencia!$A$3:$B$8,2,FALSE),"Sin dato")</f>
        <v/>
      </c>
      <c r="W5786">
        <f>IFERROR(VLOOKUP(L5786,Tablas_Equivalencia!$D$3:$E$9,2,FALSE),"Sin dato")</f>
        <v/>
      </c>
      <c r="X5786">
        <f>IF(I5786=1,"Varón","Mujer")</f>
        <v/>
      </c>
      <c r="Y5786">
        <f>IFERROR(VLOOKUP(M5786,Tablas_Equivalencia!$G$3:$H$6,2,FALSE),"Sin dato")</f>
        <v/>
      </c>
      <c r="Z5786">
        <f>IF(J5786&lt;=24,"18-24","25-29")</f>
        <v/>
      </c>
      <c r="AA5786">
        <f>IF(M5786&lt;&gt;1,"",IF(P5786=2,1,0))</f>
        <v/>
      </c>
      <c r="AB5786">
        <f>IF(M5786&lt;&gt;1,"",IF(O5786&gt;=2,1,0))</f>
        <v/>
      </c>
      <c r="AC5786">
        <f>IF(M5786&lt;&gt;1,"",IF(OR(Q5786=999,Q5786=""),"",IF(OR(Q5786&lt;35,Q5786&gt;48),1,0)))</f>
        <v/>
      </c>
      <c r="AD5786">
        <f>IF(COUNT(AA5786:AC5786)&lt;3,"",SUM(AA5786:AC5786))</f>
        <v/>
      </c>
      <c r="AE5786">
        <f>IF(L5786&gt;=4,2,IF(L5786&gt;=2,1,0))</f>
        <v/>
      </c>
      <c r="AF5786">
        <f>IF(L5786&gt;=5,1,0)</f>
        <v/>
      </c>
      <c r="AG5786">
        <f>AE5786+AF5786</f>
        <v/>
      </c>
      <c r="AH5786" s="15">
        <f>IF(M5786&lt;&gt;1,"",IF(OR(R5786=-9,R5786=""),"",R5786))</f>
        <v/>
      </c>
      <c r="AI5786">
        <f>IF(M5786&lt;&gt;1,"",IF(OR(Q5786=999,Q5786=""),"",Q5786))</f>
        <v/>
      </c>
    </row>
    <row r="5787">
      <c r="A5787" t="inlineStr">
        <is>
          <t>TQRMNOP131293</t>
        </is>
      </c>
      <c r="B5787" t="n">
        <v>2025</v>
      </c>
      <c r="C5787" t="n">
        <v>1</v>
      </c>
      <c r="D5787" t="n">
        <v>41</v>
      </c>
      <c r="E5787" t="inlineStr">
        <is>
          <t>S</t>
        </is>
      </c>
      <c r="F5787" t="n">
        <v>8</v>
      </c>
      <c r="G5787" t="n">
        <v>725</v>
      </c>
      <c r="H5787" t="n">
        <v>1</v>
      </c>
      <c r="I5787" t="n">
        <v>1</v>
      </c>
      <c r="J5787" t="n">
        <v>27</v>
      </c>
      <c r="K5787" t="n">
        <v>2</v>
      </c>
      <c r="L5787" t="n">
        <v>4</v>
      </c>
      <c r="M5787" t="n">
        <v>1</v>
      </c>
      <c r="N5787" t="n">
        <v>1</v>
      </c>
      <c r="O5787" t="n">
        <v>2</v>
      </c>
      <c r="P5787" t="n">
        <v>2</v>
      </c>
      <c r="Q5787" t="n">
        <v>48</v>
      </c>
      <c r="R5787" s="15" t="n">
        <v>556000</v>
      </c>
      <c r="S5787" s="15" t="n">
        <v>0</v>
      </c>
      <c r="T5787" s="15" t="n">
        <v>556000</v>
      </c>
      <c r="U5787" s="15" t="n">
        <v>116600</v>
      </c>
      <c r="V5787">
        <f>IFERROR(VLOOKUP(D5787,Tablas_Equivalencia!$A$3:$B$8,2,FALSE),"Sin dato")</f>
        <v/>
      </c>
      <c r="W5787">
        <f>IFERROR(VLOOKUP(L5787,Tablas_Equivalencia!$D$3:$E$9,2,FALSE),"Sin dato")</f>
        <v/>
      </c>
      <c r="X5787">
        <f>IF(I5787=1,"Varón","Mujer")</f>
        <v/>
      </c>
      <c r="Y5787">
        <f>IFERROR(VLOOKUP(M5787,Tablas_Equivalencia!$G$3:$H$6,2,FALSE),"Sin dato")</f>
        <v/>
      </c>
      <c r="Z5787">
        <f>IF(J5787&lt;=24,"18-24","25-29")</f>
        <v/>
      </c>
      <c r="AA5787">
        <f>IF(M5787&lt;&gt;1,"",IF(P5787=2,1,0))</f>
        <v/>
      </c>
      <c r="AB5787">
        <f>IF(M5787&lt;&gt;1,"",IF(O5787&gt;=2,1,0))</f>
        <v/>
      </c>
      <c r="AC5787">
        <f>IF(M5787&lt;&gt;1,"",IF(OR(Q5787=999,Q5787=""),"",IF(OR(Q5787&lt;35,Q5787&gt;48),1,0)))</f>
        <v/>
      </c>
      <c r="AD5787">
        <f>IF(COUNT(AA5787:AC5787)&lt;3,"",SUM(AA5787:AC5787))</f>
        <v/>
      </c>
      <c r="AE5787">
        <f>IF(L5787&gt;=4,2,IF(L5787&gt;=2,1,0))</f>
        <v/>
      </c>
      <c r="AF5787">
        <f>IF(L5787&gt;=5,1,0)</f>
        <v/>
      </c>
      <c r="AG5787">
        <f>AE5787+AF5787</f>
        <v/>
      </c>
      <c r="AH5787" s="15">
        <f>IF(M5787&lt;&gt;1,"",IF(OR(R5787=-9,R5787=""),"",R5787))</f>
        <v/>
      </c>
      <c r="AI5787">
        <f>IF(M5787&lt;&gt;1,"",IF(OR(Q5787=999,Q5787=""),"",Q5787))</f>
        <v/>
      </c>
    </row>
    <row r="5788">
      <c r="A5788" t="inlineStr">
        <is>
          <t>TQRMNOP131294</t>
        </is>
      </c>
      <c r="B5788" t="n">
        <v>2025</v>
      </c>
      <c r="C5788" t="n">
        <v>1</v>
      </c>
      <c r="D5788" t="n">
        <v>41</v>
      </c>
      <c r="E5788" t="inlineStr">
        <is>
          <t>N</t>
        </is>
      </c>
      <c r="F5788" t="n">
        <v>12</v>
      </c>
      <c r="G5788" t="n">
        <v>1436</v>
      </c>
      <c r="H5788" t="n">
        <v>3</v>
      </c>
      <c r="I5788" t="n">
        <v>2</v>
      </c>
      <c r="J5788" t="n">
        <v>26</v>
      </c>
      <c r="K5788" t="n">
        <v>2</v>
      </c>
      <c r="L5788" t="n">
        <v>3</v>
      </c>
      <c r="M5788" t="n">
        <v>1</v>
      </c>
      <c r="N5788" t="n">
        <v>2</v>
      </c>
      <c r="O5788" t="n">
        <v>1</v>
      </c>
      <c r="P5788" t="n">
        <v>2</v>
      </c>
      <c r="Q5788" t="n">
        <v>1</v>
      </c>
      <c r="R5788" s="15" t="n">
        <v>129000</v>
      </c>
      <c r="S5788" s="15" t="n">
        <v>0</v>
      </c>
      <c r="T5788" s="15" t="n">
        <v>129000</v>
      </c>
      <c r="U5788" s="15" t="n">
        <v>24100</v>
      </c>
      <c r="V5788">
        <f>IFERROR(VLOOKUP(D5788,Tablas_Equivalencia!$A$3:$B$8,2,FALSE),"Sin dato")</f>
        <v/>
      </c>
      <c r="W5788">
        <f>IFERROR(VLOOKUP(L5788,Tablas_Equivalencia!$D$3:$E$9,2,FALSE),"Sin dato")</f>
        <v/>
      </c>
      <c r="X5788">
        <f>IF(I5788=1,"Varón","Mujer")</f>
        <v/>
      </c>
      <c r="Y5788">
        <f>IFERROR(VLOOKUP(M5788,Tablas_Equivalencia!$G$3:$H$6,2,FALSE),"Sin dato")</f>
        <v/>
      </c>
      <c r="Z5788">
        <f>IF(J5788&lt;=24,"18-24","25-29")</f>
        <v/>
      </c>
      <c r="AA5788">
        <f>IF(M5788&lt;&gt;1,"",IF(P5788=2,1,0))</f>
        <v/>
      </c>
      <c r="AB5788">
        <f>IF(M5788&lt;&gt;1,"",IF(O5788&gt;=2,1,0))</f>
        <v/>
      </c>
      <c r="AC5788">
        <f>IF(M5788&lt;&gt;1,"",IF(OR(Q5788=999,Q5788=""),"",IF(OR(Q5788&lt;35,Q5788&gt;48),1,0)))</f>
        <v/>
      </c>
      <c r="AD5788">
        <f>IF(COUNT(AA5788:AC5788)&lt;3,"",SUM(AA5788:AC5788))</f>
        <v/>
      </c>
      <c r="AE5788">
        <f>IF(L5788&gt;=4,2,IF(L5788&gt;=2,1,0))</f>
        <v/>
      </c>
      <c r="AF5788">
        <f>IF(L5788&gt;=5,1,0)</f>
        <v/>
      </c>
      <c r="AG5788">
        <f>AE5788+AF5788</f>
        <v/>
      </c>
      <c r="AH5788" s="15">
        <f>IF(M5788&lt;&gt;1,"",IF(OR(R5788=-9,R5788=""),"",R5788))</f>
        <v/>
      </c>
      <c r="AI5788">
        <f>IF(M5788&lt;&gt;1,"",IF(OR(Q5788=999,Q5788=""),"",Q5788))</f>
        <v/>
      </c>
    </row>
    <row r="5789">
      <c r="A5789" t="inlineStr">
        <is>
          <t>TQRMNOP131298</t>
        </is>
      </c>
      <c r="B5789" t="n">
        <v>2025</v>
      </c>
      <c r="C5789" t="n">
        <v>1</v>
      </c>
      <c r="D5789" t="n">
        <v>42</v>
      </c>
      <c r="E5789" t="inlineStr">
        <is>
          <t>N</t>
        </is>
      </c>
      <c r="F5789" t="n">
        <v>25</v>
      </c>
      <c r="G5789" t="n">
        <v>1344</v>
      </c>
      <c r="H5789" t="n">
        <v>3</v>
      </c>
      <c r="I5789" t="n">
        <v>2</v>
      </c>
      <c r="J5789" t="n">
        <v>28</v>
      </c>
      <c r="K5789" t="n">
        <v>1</v>
      </c>
      <c r="L5789" t="n">
        <v>5</v>
      </c>
      <c r="M5789" t="n">
        <v>3</v>
      </c>
      <c r="R5789" s="15" t="n">
        <v>0</v>
      </c>
      <c r="S5789" s="15" t="n">
        <v>0</v>
      </c>
      <c r="T5789" s="15" t="n">
        <v>0</v>
      </c>
      <c r="U5789" s="15" t="n">
        <v>89500</v>
      </c>
      <c r="V5789">
        <f>IFERROR(VLOOKUP(D5789,Tablas_Equivalencia!$A$3:$B$8,2,FALSE),"Sin dato")</f>
        <v/>
      </c>
      <c r="W5789">
        <f>IFERROR(VLOOKUP(L5789,Tablas_Equivalencia!$D$3:$E$9,2,FALSE),"Sin dato")</f>
        <v/>
      </c>
      <c r="X5789">
        <f>IF(I5789=1,"Varón","Mujer")</f>
        <v/>
      </c>
      <c r="Y5789">
        <f>IFERROR(VLOOKUP(M5789,Tablas_Equivalencia!$G$3:$H$6,2,FALSE),"Sin dato")</f>
        <v/>
      </c>
      <c r="Z5789">
        <f>IF(J5789&lt;=24,"18-24","25-29")</f>
        <v/>
      </c>
      <c r="AA5789">
        <f>IF(M5789&lt;&gt;1,"",IF(P5789=2,1,0))</f>
        <v/>
      </c>
      <c r="AB5789">
        <f>IF(M5789&lt;&gt;1,"",IF(O5789&gt;=2,1,0))</f>
        <v/>
      </c>
      <c r="AC5789">
        <f>IF(M5789&lt;&gt;1,"",IF(OR(Q5789=999,Q5789=""),"",IF(OR(Q5789&lt;35,Q5789&gt;48),1,0)))</f>
        <v/>
      </c>
      <c r="AD5789">
        <f>IF(COUNT(AA5789:AC5789)&lt;3,"",SUM(AA5789:AC5789))</f>
        <v/>
      </c>
      <c r="AE5789">
        <f>IF(L5789&gt;=4,2,IF(L5789&gt;=2,1,0))</f>
        <v/>
      </c>
      <c r="AF5789">
        <f>IF(L5789&gt;=5,1,0)</f>
        <v/>
      </c>
      <c r="AG5789">
        <f>AE5789+AF5789</f>
        <v/>
      </c>
      <c r="AH5789" s="15">
        <f>IF(M5789&lt;&gt;1,"",IF(OR(R5789=-9,R5789=""),"",R5789))</f>
        <v/>
      </c>
      <c r="AI5789">
        <f>IF(M5789&lt;&gt;1,"",IF(OR(Q5789=999,Q5789=""),"",Q5789))</f>
        <v/>
      </c>
    </row>
    <row r="5790">
      <c r="A5790" t="inlineStr">
        <is>
          <t>TQRMNOP131299</t>
        </is>
      </c>
      <c r="B5790" t="n">
        <v>2025</v>
      </c>
      <c r="C5790" t="n">
        <v>1</v>
      </c>
      <c r="D5790" t="n">
        <v>1</v>
      </c>
      <c r="E5790" t="inlineStr">
        <is>
          <t>S</t>
        </is>
      </c>
      <c r="F5790" t="n">
        <v>32</v>
      </c>
      <c r="G5790" t="n">
        <v>586</v>
      </c>
      <c r="H5790" t="n">
        <v>3</v>
      </c>
      <c r="I5790" t="n">
        <v>2</v>
      </c>
      <c r="J5790" t="n">
        <v>27</v>
      </c>
      <c r="K5790" t="n">
        <v>1</v>
      </c>
      <c r="L5790" t="n">
        <v>5</v>
      </c>
      <c r="M5790" t="n">
        <v>1</v>
      </c>
      <c r="N5790" t="n">
        <v>3</v>
      </c>
      <c r="O5790" t="n">
        <v>1</v>
      </c>
      <c r="P5790" t="n">
        <v>1</v>
      </c>
      <c r="Q5790" t="n">
        <v>37</v>
      </c>
      <c r="R5790" s="15" t="n">
        <v>-9</v>
      </c>
      <c r="S5790" s="15" t="n">
        <v>0</v>
      </c>
      <c r="T5790" s="15" t="n">
        <v>0</v>
      </c>
      <c r="U5790" s="15" t="n">
        <v>135700</v>
      </c>
      <c r="V5790">
        <f>IFERROR(VLOOKUP(D5790,Tablas_Equivalencia!$A$3:$B$8,2,FALSE),"Sin dato")</f>
        <v/>
      </c>
      <c r="W5790">
        <f>IFERROR(VLOOKUP(L5790,Tablas_Equivalencia!$D$3:$E$9,2,FALSE),"Sin dato")</f>
        <v/>
      </c>
      <c r="X5790">
        <f>IF(I5790=1,"Varón","Mujer")</f>
        <v/>
      </c>
      <c r="Y5790">
        <f>IFERROR(VLOOKUP(M5790,Tablas_Equivalencia!$G$3:$H$6,2,FALSE),"Sin dato")</f>
        <v/>
      </c>
      <c r="Z5790">
        <f>IF(J5790&lt;=24,"18-24","25-29")</f>
        <v/>
      </c>
      <c r="AA5790">
        <f>IF(M5790&lt;&gt;1,"",IF(P5790=2,1,0))</f>
        <v/>
      </c>
      <c r="AB5790">
        <f>IF(M5790&lt;&gt;1,"",IF(O5790&gt;=2,1,0))</f>
        <v/>
      </c>
      <c r="AC5790">
        <f>IF(M5790&lt;&gt;1,"",IF(OR(Q5790=999,Q5790=""),"",IF(OR(Q5790&lt;35,Q5790&gt;48),1,0)))</f>
        <v/>
      </c>
      <c r="AD5790">
        <f>IF(COUNT(AA5790:AC5790)&lt;3,"",SUM(AA5790:AC5790))</f>
        <v/>
      </c>
      <c r="AE5790">
        <f>IF(L5790&gt;=4,2,IF(L5790&gt;=2,1,0))</f>
        <v/>
      </c>
      <c r="AF5790">
        <f>IF(L5790&gt;=5,1,0)</f>
        <v/>
      </c>
      <c r="AG5790">
        <f>AE5790+AF5790</f>
        <v/>
      </c>
      <c r="AH5790" s="15">
        <f>IF(M5790&lt;&gt;1,"",IF(OR(R5790=-9,R5790=""),"",R5790))</f>
        <v/>
      </c>
      <c r="AI5790">
        <f>IF(M5790&lt;&gt;1,"",IF(OR(Q5790=999,Q5790=""),"",Q5790))</f>
        <v/>
      </c>
    </row>
    <row r="5791">
      <c r="A5791" t="inlineStr">
        <is>
          <t>TQRMNOP131306</t>
        </is>
      </c>
      <c r="B5791" t="n">
        <v>2025</v>
      </c>
      <c r="C5791" t="n">
        <v>1</v>
      </c>
      <c r="D5791" t="n">
        <v>43</v>
      </c>
      <c r="E5791" t="inlineStr">
        <is>
          <t>N</t>
        </is>
      </c>
      <c r="F5791" t="n">
        <v>34</v>
      </c>
      <c r="G5791" t="n">
        <v>721</v>
      </c>
      <c r="H5791" t="n">
        <v>3</v>
      </c>
      <c r="I5791" t="n">
        <v>2</v>
      </c>
      <c r="J5791" t="n">
        <v>18</v>
      </c>
      <c r="K5791" t="n">
        <v>1</v>
      </c>
      <c r="L5791" t="n">
        <v>5</v>
      </c>
      <c r="M5791" t="n">
        <v>1</v>
      </c>
      <c r="N5791" t="n">
        <v>3</v>
      </c>
      <c r="O5791" t="n">
        <v>1</v>
      </c>
      <c r="P5791" t="n">
        <v>1</v>
      </c>
      <c r="Q5791" t="n">
        <v>18</v>
      </c>
      <c r="R5791" s="15" t="n">
        <v>-9</v>
      </c>
      <c r="S5791" s="15" t="n">
        <v>0</v>
      </c>
      <c r="T5791" s="15" t="n">
        <v>0</v>
      </c>
      <c r="U5791" s="15" t="n">
        <v>131900</v>
      </c>
      <c r="V5791">
        <f>IFERROR(VLOOKUP(D5791,Tablas_Equivalencia!$A$3:$B$8,2,FALSE),"Sin dato")</f>
        <v/>
      </c>
      <c r="W5791">
        <f>IFERROR(VLOOKUP(L5791,Tablas_Equivalencia!$D$3:$E$9,2,FALSE),"Sin dato")</f>
        <v/>
      </c>
      <c r="X5791">
        <f>IF(I5791=1,"Varón","Mujer")</f>
        <v/>
      </c>
      <c r="Y5791">
        <f>IFERROR(VLOOKUP(M5791,Tablas_Equivalencia!$G$3:$H$6,2,FALSE),"Sin dato")</f>
        <v/>
      </c>
      <c r="Z5791">
        <f>IF(J5791&lt;=24,"18-24","25-29")</f>
        <v/>
      </c>
      <c r="AA5791">
        <f>IF(M5791&lt;&gt;1,"",IF(P5791=2,1,0))</f>
        <v/>
      </c>
      <c r="AB5791">
        <f>IF(M5791&lt;&gt;1,"",IF(O5791&gt;=2,1,0))</f>
        <v/>
      </c>
      <c r="AC5791">
        <f>IF(M5791&lt;&gt;1,"",IF(OR(Q5791=999,Q5791=""),"",IF(OR(Q5791&lt;35,Q5791&gt;48),1,0)))</f>
        <v/>
      </c>
      <c r="AD5791">
        <f>IF(COUNT(AA5791:AC5791)&lt;3,"",SUM(AA5791:AC5791))</f>
        <v/>
      </c>
      <c r="AE5791">
        <f>IF(L5791&gt;=4,2,IF(L5791&gt;=2,1,0))</f>
        <v/>
      </c>
      <c r="AF5791">
        <f>IF(L5791&gt;=5,1,0)</f>
        <v/>
      </c>
      <c r="AG5791">
        <f>AE5791+AF5791</f>
        <v/>
      </c>
      <c r="AH5791" s="15">
        <f>IF(M5791&lt;&gt;1,"",IF(OR(R5791=-9,R5791=""),"",R5791))</f>
        <v/>
      </c>
      <c r="AI5791">
        <f>IF(M5791&lt;&gt;1,"",IF(OR(Q5791=999,Q5791=""),"",Q5791))</f>
        <v/>
      </c>
    </row>
    <row r="5792">
      <c r="A5792" t="inlineStr">
        <is>
          <t>TQRMNOP131310</t>
        </is>
      </c>
      <c r="B5792" t="n">
        <v>2025</v>
      </c>
      <c r="C5792" t="n">
        <v>1</v>
      </c>
      <c r="D5792" t="n">
        <v>44</v>
      </c>
      <c r="E5792" t="inlineStr">
        <is>
          <t>N</t>
        </is>
      </c>
      <c r="F5792" t="n">
        <v>4</v>
      </c>
      <c r="G5792" t="n">
        <v>592</v>
      </c>
      <c r="H5792" t="n">
        <v>3</v>
      </c>
      <c r="I5792" t="n">
        <v>2</v>
      </c>
      <c r="J5792" t="n">
        <v>23</v>
      </c>
      <c r="K5792" t="n">
        <v>1</v>
      </c>
      <c r="L5792" t="n">
        <v>4</v>
      </c>
      <c r="M5792" t="n">
        <v>1</v>
      </c>
      <c r="N5792" t="n">
        <v>3</v>
      </c>
      <c r="O5792" t="n">
        <v>3</v>
      </c>
      <c r="P5792" t="n">
        <v>2</v>
      </c>
      <c r="Q5792" t="n">
        <v>20</v>
      </c>
      <c r="R5792" s="15" t="n">
        <v>447000</v>
      </c>
      <c r="S5792" s="15" t="n">
        <v>81000</v>
      </c>
      <c r="T5792" s="15" t="n">
        <v>528000</v>
      </c>
      <c r="U5792" s="15" t="n">
        <v>98200</v>
      </c>
      <c r="V5792">
        <f>IFERROR(VLOOKUP(D5792,Tablas_Equivalencia!$A$3:$B$8,2,FALSE),"Sin dato")</f>
        <v/>
      </c>
      <c r="W5792">
        <f>IFERROR(VLOOKUP(L5792,Tablas_Equivalencia!$D$3:$E$9,2,FALSE),"Sin dato")</f>
        <v/>
      </c>
      <c r="X5792">
        <f>IF(I5792=1,"Varón","Mujer")</f>
        <v/>
      </c>
      <c r="Y5792">
        <f>IFERROR(VLOOKUP(M5792,Tablas_Equivalencia!$G$3:$H$6,2,FALSE),"Sin dato")</f>
        <v/>
      </c>
      <c r="Z5792">
        <f>IF(J5792&lt;=24,"18-24","25-29")</f>
        <v/>
      </c>
      <c r="AA5792">
        <f>IF(M5792&lt;&gt;1,"",IF(P5792=2,1,0))</f>
        <v/>
      </c>
      <c r="AB5792">
        <f>IF(M5792&lt;&gt;1,"",IF(O5792&gt;=2,1,0))</f>
        <v/>
      </c>
      <c r="AC5792">
        <f>IF(M5792&lt;&gt;1,"",IF(OR(Q5792=999,Q5792=""),"",IF(OR(Q5792&lt;35,Q5792&gt;48),1,0)))</f>
        <v/>
      </c>
      <c r="AD5792">
        <f>IF(COUNT(AA5792:AC5792)&lt;3,"",SUM(AA5792:AC5792))</f>
        <v/>
      </c>
      <c r="AE5792">
        <f>IF(L5792&gt;=4,2,IF(L5792&gt;=2,1,0))</f>
        <v/>
      </c>
      <c r="AF5792">
        <f>IF(L5792&gt;=5,1,0)</f>
        <v/>
      </c>
      <c r="AG5792">
        <f>AE5792+AF5792</f>
        <v/>
      </c>
      <c r="AH5792" s="15">
        <f>IF(M5792&lt;&gt;1,"",IF(OR(R5792=-9,R5792=""),"",R5792))</f>
        <v/>
      </c>
      <c r="AI5792">
        <f>IF(M5792&lt;&gt;1,"",IF(OR(Q5792=999,Q5792=""),"",Q5792))</f>
        <v/>
      </c>
    </row>
    <row r="5793">
      <c r="A5793" t="inlineStr">
        <is>
          <t>TQRMNOP131314</t>
        </is>
      </c>
      <c r="B5793" t="n">
        <v>2025</v>
      </c>
      <c r="C5793" t="n">
        <v>1</v>
      </c>
      <c r="D5793" t="n">
        <v>1</v>
      </c>
      <c r="E5793" t="inlineStr">
        <is>
          <t>S</t>
        </is>
      </c>
      <c r="F5793" t="n">
        <v>32</v>
      </c>
      <c r="G5793" t="n">
        <v>1393</v>
      </c>
      <c r="H5793" t="n">
        <v>3</v>
      </c>
      <c r="I5793" t="n">
        <v>2</v>
      </c>
      <c r="J5793" t="n">
        <v>28</v>
      </c>
      <c r="K5793" t="n">
        <v>1</v>
      </c>
      <c r="L5793" t="n">
        <v>4</v>
      </c>
      <c r="M5793" t="n">
        <v>1</v>
      </c>
      <c r="N5793" t="n">
        <v>3</v>
      </c>
      <c r="O5793" t="n">
        <v>2</v>
      </c>
      <c r="P5793" t="n">
        <v>2</v>
      </c>
      <c r="Q5793" t="n">
        <v>21</v>
      </c>
      <c r="R5793" s="15" t="n">
        <v>300000</v>
      </c>
      <c r="S5793" s="15" t="n">
        <v>0</v>
      </c>
      <c r="T5793" s="15" t="n">
        <v>300000</v>
      </c>
      <c r="U5793" s="15" t="n">
        <v>109500</v>
      </c>
      <c r="V5793">
        <f>IFERROR(VLOOKUP(D5793,Tablas_Equivalencia!$A$3:$B$8,2,FALSE),"Sin dato")</f>
        <v/>
      </c>
      <c r="W5793">
        <f>IFERROR(VLOOKUP(L5793,Tablas_Equivalencia!$D$3:$E$9,2,FALSE),"Sin dato")</f>
        <v/>
      </c>
      <c r="X5793">
        <f>IF(I5793=1,"Varón","Mujer")</f>
        <v/>
      </c>
      <c r="Y5793">
        <f>IFERROR(VLOOKUP(M5793,Tablas_Equivalencia!$G$3:$H$6,2,FALSE),"Sin dato")</f>
        <v/>
      </c>
      <c r="Z5793">
        <f>IF(J5793&lt;=24,"18-24","25-29")</f>
        <v/>
      </c>
      <c r="AA5793">
        <f>IF(M5793&lt;&gt;1,"",IF(P5793=2,1,0))</f>
        <v/>
      </c>
      <c r="AB5793">
        <f>IF(M5793&lt;&gt;1,"",IF(O5793&gt;=2,1,0))</f>
        <v/>
      </c>
      <c r="AC5793">
        <f>IF(M5793&lt;&gt;1,"",IF(OR(Q5793=999,Q5793=""),"",IF(OR(Q5793&lt;35,Q5793&gt;48),1,0)))</f>
        <v/>
      </c>
      <c r="AD5793">
        <f>IF(COUNT(AA5793:AC5793)&lt;3,"",SUM(AA5793:AC5793))</f>
        <v/>
      </c>
      <c r="AE5793">
        <f>IF(L5793&gt;=4,2,IF(L5793&gt;=2,1,0))</f>
        <v/>
      </c>
      <c r="AF5793">
        <f>IF(L5793&gt;=5,1,0)</f>
        <v/>
      </c>
      <c r="AG5793">
        <f>AE5793+AF5793</f>
        <v/>
      </c>
      <c r="AH5793" s="15">
        <f>IF(M5793&lt;&gt;1,"",IF(OR(R5793=-9,R5793=""),"",R5793))</f>
        <v/>
      </c>
      <c r="AI5793">
        <f>IF(M5793&lt;&gt;1,"",IF(OR(Q5793=999,Q5793=""),"",Q5793))</f>
        <v/>
      </c>
    </row>
    <row r="5794">
      <c r="A5794" t="inlineStr">
        <is>
          <t>TQRMNOP131315</t>
        </is>
      </c>
      <c r="B5794" t="n">
        <v>2025</v>
      </c>
      <c r="C5794" t="n">
        <v>1</v>
      </c>
      <c r="D5794" t="n">
        <v>43</v>
      </c>
      <c r="E5794" t="inlineStr">
        <is>
          <t>S</t>
        </is>
      </c>
      <c r="F5794" t="n">
        <v>19</v>
      </c>
      <c r="G5794" t="n">
        <v>979</v>
      </c>
      <c r="H5794" t="n">
        <v>1</v>
      </c>
      <c r="I5794" t="n">
        <v>2</v>
      </c>
      <c r="J5794" t="n">
        <v>24</v>
      </c>
      <c r="K5794" t="n">
        <v>1</v>
      </c>
      <c r="L5794" t="n">
        <v>5</v>
      </c>
      <c r="M5794" t="n">
        <v>3</v>
      </c>
      <c r="R5794" s="15" t="n">
        <v>0</v>
      </c>
      <c r="S5794" s="15" t="n">
        <v>0</v>
      </c>
      <c r="T5794" s="15" t="n">
        <v>0</v>
      </c>
      <c r="U5794" s="15" t="n">
        <v>157400</v>
      </c>
      <c r="V5794">
        <f>IFERROR(VLOOKUP(D5794,Tablas_Equivalencia!$A$3:$B$8,2,FALSE),"Sin dato")</f>
        <v/>
      </c>
      <c r="W5794">
        <f>IFERROR(VLOOKUP(L5794,Tablas_Equivalencia!$D$3:$E$9,2,FALSE),"Sin dato")</f>
        <v/>
      </c>
      <c r="X5794">
        <f>IF(I5794=1,"Varón","Mujer")</f>
        <v/>
      </c>
      <c r="Y5794">
        <f>IFERROR(VLOOKUP(M5794,Tablas_Equivalencia!$G$3:$H$6,2,FALSE),"Sin dato")</f>
        <v/>
      </c>
      <c r="Z5794">
        <f>IF(J5794&lt;=24,"18-24","25-29")</f>
        <v/>
      </c>
      <c r="AA5794">
        <f>IF(M5794&lt;&gt;1,"",IF(P5794=2,1,0))</f>
        <v/>
      </c>
      <c r="AB5794">
        <f>IF(M5794&lt;&gt;1,"",IF(O5794&gt;=2,1,0))</f>
        <v/>
      </c>
      <c r="AC5794">
        <f>IF(M5794&lt;&gt;1,"",IF(OR(Q5794=999,Q5794=""),"",IF(OR(Q5794&lt;35,Q5794&gt;48),1,0)))</f>
        <v/>
      </c>
      <c r="AD5794">
        <f>IF(COUNT(AA5794:AC5794)&lt;3,"",SUM(AA5794:AC5794))</f>
        <v/>
      </c>
      <c r="AE5794">
        <f>IF(L5794&gt;=4,2,IF(L5794&gt;=2,1,0))</f>
        <v/>
      </c>
      <c r="AF5794">
        <f>IF(L5794&gt;=5,1,0)</f>
        <v/>
      </c>
      <c r="AG5794">
        <f>AE5794+AF5794</f>
        <v/>
      </c>
      <c r="AH5794" s="15">
        <f>IF(M5794&lt;&gt;1,"",IF(OR(R5794=-9,R5794=""),"",R5794))</f>
        <v/>
      </c>
      <c r="AI5794">
        <f>IF(M5794&lt;&gt;1,"",IF(OR(Q5794=999,Q5794=""),"",Q5794))</f>
        <v/>
      </c>
    </row>
    <row r="5795">
      <c r="A5795" t="inlineStr">
        <is>
          <t>TQRMNOP131317</t>
        </is>
      </c>
      <c r="B5795" t="n">
        <v>2025</v>
      </c>
      <c r="C5795" t="n">
        <v>1</v>
      </c>
      <c r="D5795" t="n">
        <v>43</v>
      </c>
      <c r="E5795" t="inlineStr">
        <is>
          <t>S</t>
        </is>
      </c>
      <c r="F5795" t="n">
        <v>30</v>
      </c>
      <c r="G5795" t="n">
        <v>1721</v>
      </c>
      <c r="H5795" t="n">
        <v>3</v>
      </c>
      <c r="I5795" t="n">
        <v>2</v>
      </c>
      <c r="J5795" t="n">
        <v>18</v>
      </c>
      <c r="K5795" t="n">
        <v>2</v>
      </c>
      <c r="L5795" t="n">
        <v>4</v>
      </c>
      <c r="M5795" t="n">
        <v>3</v>
      </c>
      <c r="R5795" s="15" t="n">
        <v>0</v>
      </c>
      <c r="S5795" s="15" t="n">
        <v>0</v>
      </c>
      <c r="T5795" s="15" t="n">
        <v>0</v>
      </c>
      <c r="U5795" s="15" t="n">
        <v>180200</v>
      </c>
      <c r="V5795">
        <f>IFERROR(VLOOKUP(D5795,Tablas_Equivalencia!$A$3:$B$8,2,FALSE),"Sin dato")</f>
        <v/>
      </c>
      <c r="W5795">
        <f>IFERROR(VLOOKUP(L5795,Tablas_Equivalencia!$D$3:$E$9,2,FALSE),"Sin dato")</f>
        <v/>
      </c>
      <c r="X5795">
        <f>IF(I5795=1,"Varón","Mujer")</f>
        <v/>
      </c>
      <c r="Y5795">
        <f>IFERROR(VLOOKUP(M5795,Tablas_Equivalencia!$G$3:$H$6,2,FALSE),"Sin dato")</f>
        <v/>
      </c>
      <c r="Z5795">
        <f>IF(J5795&lt;=24,"18-24","25-29")</f>
        <v/>
      </c>
      <c r="AA5795">
        <f>IF(M5795&lt;&gt;1,"",IF(P5795=2,1,0))</f>
        <v/>
      </c>
      <c r="AB5795">
        <f>IF(M5795&lt;&gt;1,"",IF(O5795&gt;=2,1,0))</f>
        <v/>
      </c>
      <c r="AC5795">
        <f>IF(M5795&lt;&gt;1,"",IF(OR(Q5795=999,Q5795=""),"",IF(OR(Q5795&lt;35,Q5795&gt;48),1,0)))</f>
        <v/>
      </c>
      <c r="AD5795">
        <f>IF(COUNT(AA5795:AC5795)&lt;3,"",SUM(AA5795:AC5795))</f>
        <v/>
      </c>
      <c r="AE5795">
        <f>IF(L5795&gt;=4,2,IF(L5795&gt;=2,1,0))</f>
        <v/>
      </c>
      <c r="AF5795">
        <f>IF(L5795&gt;=5,1,0)</f>
        <v/>
      </c>
      <c r="AG5795">
        <f>AE5795+AF5795</f>
        <v/>
      </c>
      <c r="AH5795" s="15">
        <f>IF(M5795&lt;&gt;1,"",IF(OR(R5795=-9,R5795=""),"",R5795))</f>
        <v/>
      </c>
      <c r="AI5795">
        <f>IF(M5795&lt;&gt;1,"",IF(OR(Q5795=999,Q5795=""),"",Q5795))</f>
        <v/>
      </c>
    </row>
    <row r="5796">
      <c r="A5796" t="inlineStr">
        <is>
          <t>TQRMNOP131327</t>
        </is>
      </c>
      <c r="B5796" t="n">
        <v>2025</v>
      </c>
      <c r="C5796" t="n">
        <v>1</v>
      </c>
      <c r="D5796" t="n">
        <v>43</v>
      </c>
      <c r="E5796" t="inlineStr">
        <is>
          <t>S</t>
        </is>
      </c>
      <c r="F5796" t="n">
        <v>30</v>
      </c>
      <c r="G5796" t="n">
        <v>1435</v>
      </c>
      <c r="H5796" t="n">
        <v>1</v>
      </c>
      <c r="I5796" t="n">
        <v>2</v>
      </c>
      <c r="J5796" t="n">
        <v>26</v>
      </c>
      <c r="K5796" t="n">
        <v>2</v>
      </c>
      <c r="L5796" t="n">
        <v>5</v>
      </c>
      <c r="M5796" t="n">
        <v>2</v>
      </c>
      <c r="R5796" s="15" t="n">
        <v>0</v>
      </c>
      <c r="S5796" s="15" t="n">
        <v>85000</v>
      </c>
      <c r="T5796" s="15" t="n">
        <v>85000</v>
      </c>
      <c r="U5796" s="15" t="n">
        <v>208800</v>
      </c>
      <c r="V5796">
        <f>IFERROR(VLOOKUP(D5796,Tablas_Equivalencia!$A$3:$B$8,2,FALSE),"Sin dato")</f>
        <v/>
      </c>
      <c r="W5796">
        <f>IFERROR(VLOOKUP(L5796,Tablas_Equivalencia!$D$3:$E$9,2,FALSE),"Sin dato")</f>
        <v/>
      </c>
      <c r="X5796">
        <f>IF(I5796=1,"Varón","Mujer")</f>
        <v/>
      </c>
      <c r="Y5796">
        <f>IFERROR(VLOOKUP(M5796,Tablas_Equivalencia!$G$3:$H$6,2,FALSE),"Sin dato")</f>
        <v/>
      </c>
      <c r="Z5796">
        <f>IF(J5796&lt;=24,"18-24","25-29")</f>
        <v/>
      </c>
      <c r="AA5796">
        <f>IF(M5796&lt;&gt;1,"",IF(P5796=2,1,0))</f>
        <v/>
      </c>
      <c r="AB5796">
        <f>IF(M5796&lt;&gt;1,"",IF(O5796&gt;=2,1,0))</f>
        <v/>
      </c>
      <c r="AC5796">
        <f>IF(M5796&lt;&gt;1,"",IF(OR(Q5796=999,Q5796=""),"",IF(OR(Q5796&lt;35,Q5796&gt;48),1,0)))</f>
        <v/>
      </c>
      <c r="AD5796">
        <f>IF(COUNT(AA5796:AC5796)&lt;3,"",SUM(AA5796:AC5796))</f>
        <v/>
      </c>
      <c r="AE5796">
        <f>IF(L5796&gt;=4,2,IF(L5796&gt;=2,1,0))</f>
        <v/>
      </c>
      <c r="AF5796">
        <f>IF(L5796&gt;=5,1,0)</f>
        <v/>
      </c>
      <c r="AG5796">
        <f>AE5796+AF5796</f>
        <v/>
      </c>
      <c r="AH5796" s="15">
        <f>IF(M5796&lt;&gt;1,"",IF(OR(R5796=-9,R5796=""),"",R5796))</f>
        <v/>
      </c>
      <c r="AI5796">
        <f>IF(M5796&lt;&gt;1,"",IF(OR(Q5796=999,Q5796=""),"",Q5796))</f>
        <v/>
      </c>
    </row>
    <row r="5797">
      <c r="A5797" t="inlineStr">
        <is>
          <t>TQRMNOP131331</t>
        </is>
      </c>
      <c r="B5797" t="n">
        <v>2025</v>
      </c>
      <c r="C5797" t="n">
        <v>1</v>
      </c>
      <c r="D5797" t="n">
        <v>40</v>
      </c>
      <c r="E5797" t="inlineStr">
        <is>
          <t>N</t>
        </is>
      </c>
      <c r="F5797" t="n">
        <v>23</v>
      </c>
      <c r="G5797" t="n">
        <v>734</v>
      </c>
      <c r="H5797" t="n">
        <v>10</v>
      </c>
      <c r="I5797" t="n">
        <v>2</v>
      </c>
      <c r="J5797" t="n">
        <v>27</v>
      </c>
      <c r="K5797" t="n">
        <v>2</v>
      </c>
      <c r="L5797" t="n">
        <v>6</v>
      </c>
      <c r="M5797" t="n">
        <v>1</v>
      </c>
      <c r="N5797" t="n">
        <v>4</v>
      </c>
      <c r="O5797" t="n">
        <v>2</v>
      </c>
      <c r="P5797" t="n">
        <v>2</v>
      </c>
      <c r="Q5797" t="n">
        <v>12</v>
      </c>
      <c r="R5797" s="15" t="n">
        <v>200000</v>
      </c>
      <c r="S5797" s="15" t="n">
        <v>0</v>
      </c>
      <c r="T5797" s="15" t="n">
        <v>200000</v>
      </c>
      <c r="U5797" s="15" t="n">
        <v>210100</v>
      </c>
      <c r="V5797">
        <f>IFERROR(VLOOKUP(D5797,Tablas_Equivalencia!$A$3:$B$8,2,FALSE),"Sin dato")</f>
        <v/>
      </c>
      <c r="W5797">
        <f>IFERROR(VLOOKUP(L5797,Tablas_Equivalencia!$D$3:$E$9,2,FALSE),"Sin dato")</f>
        <v/>
      </c>
      <c r="X5797">
        <f>IF(I5797=1,"Varón","Mujer")</f>
        <v/>
      </c>
      <c r="Y5797">
        <f>IFERROR(VLOOKUP(M5797,Tablas_Equivalencia!$G$3:$H$6,2,FALSE),"Sin dato")</f>
        <v/>
      </c>
      <c r="Z5797">
        <f>IF(J5797&lt;=24,"18-24","25-29")</f>
        <v/>
      </c>
      <c r="AA5797">
        <f>IF(M5797&lt;&gt;1,"",IF(P5797=2,1,0))</f>
        <v/>
      </c>
      <c r="AB5797">
        <f>IF(M5797&lt;&gt;1,"",IF(O5797&gt;=2,1,0))</f>
        <v/>
      </c>
      <c r="AC5797">
        <f>IF(M5797&lt;&gt;1,"",IF(OR(Q5797=999,Q5797=""),"",IF(OR(Q5797&lt;35,Q5797&gt;48),1,0)))</f>
        <v/>
      </c>
      <c r="AD5797">
        <f>IF(COUNT(AA5797:AC5797)&lt;3,"",SUM(AA5797:AC5797))</f>
        <v/>
      </c>
      <c r="AE5797">
        <f>IF(L5797&gt;=4,2,IF(L5797&gt;=2,1,0))</f>
        <v/>
      </c>
      <c r="AF5797">
        <f>IF(L5797&gt;=5,1,0)</f>
        <v/>
      </c>
      <c r="AG5797">
        <f>AE5797+AF5797</f>
        <v/>
      </c>
      <c r="AH5797" s="15">
        <f>IF(M5797&lt;&gt;1,"",IF(OR(R5797=-9,R5797=""),"",R5797))</f>
        <v/>
      </c>
      <c r="AI5797">
        <f>IF(M5797&lt;&gt;1,"",IF(OR(Q5797=999,Q5797=""),"",Q5797))</f>
        <v/>
      </c>
    </row>
    <row r="5798">
      <c r="A5798" t="inlineStr">
        <is>
          <t>TQRMNOP131338</t>
        </is>
      </c>
      <c r="B5798" t="n">
        <v>2025</v>
      </c>
      <c r="C5798" t="n">
        <v>1</v>
      </c>
      <c r="D5798" t="n">
        <v>42</v>
      </c>
      <c r="E5798" t="inlineStr">
        <is>
          <t>S</t>
        </is>
      </c>
      <c r="F5798" t="n">
        <v>10</v>
      </c>
      <c r="G5798" t="n">
        <v>2034</v>
      </c>
      <c r="H5798" t="n">
        <v>2</v>
      </c>
      <c r="I5798" t="n">
        <v>2</v>
      </c>
      <c r="J5798" t="n">
        <v>20</v>
      </c>
      <c r="K5798" t="n">
        <v>1</v>
      </c>
      <c r="L5798" t="n">
        <v>5</v>
      </c>
      <c r="M5798" t="n">
        <v>3</v>
      </c>
      <c r="R5798" s="15" t="n">
        <v>0</v>
      </c>
      <c r="S5798" s="15" t="n">
        <v>0</v>
      </c>
      <c r="T5798" s="15" t="n">
        <v>0</v>
      </c>
      <c r="U5798" s="15" t="n">
        <v>179600</v>
      </c>
      <c r="V5798">
        <f>IFERROR(VLOOKUP(D5798,Tablas_Equivalencia!$A$3:$B$8,2,FALSE),"Sin dato")</f>
        <v/>
      </c>
      <c r="W5798">
        <f>IFERROR(VLOOKUP(L5798,Tablas_Equivalencia!$D$3:$E$9,2,FALSE),"Sin dato")</f>
        <v/>
      </c>
      <c r="X5798">
        <f>IF(I5798=1,"Varón","Mujer")</f>
        <v/>
      </c>
      <c r="Y5798">
        <f>IFERROR(VLOOKUP(M5798,Tablas_Equivalencia!$G$3:$H$6,2,FALSE),"Sin dato")</f>
        <v/>
      </c>
      <c r="Z5798">
        <f>IF(J5798&lt;=24,"18-24","25-29")</f>
        <v/>
      </c>
      <c r="AA5798">
        <f>IF(M5798&lt;&gt;1,"",IF(P5798=2,1,0))</f>
        <v/>
      </c>
      <c r="AB5798">
        <f>IF(M5798&lt;&gt;1,"",IF(O5798&gt;=2,1,0))</f>
        <v/>
      </c>
      <c r="AC5798">
        <f>IF(M5798&lt;&gt;1,"",IF(OR(Q5798=999,Q5798=""),"",IF(OR(Q5798&lt;35,Q5798&gt;48),1,0)))</f>
        <v/>
      </c>
      <c r="AD5798">
        <f>IF(COUNT(AA5798:AC5798)&lt;3,"",SUM(AA5798:AC5798))</f>
        <v/>
      </c>
      <c r="AE5798">
        <f>IF(L5798&gt;=4,2,IF(L5798&gt;=2,1,0))</f>
        <v/>
      </c>
      <c r="AF5798">
        <f>IF(L5798&gt;=5,1,0)</f>
        <v/>
      </c>
      <c r="AG5798">
        <f>AE5798+AF5798</f>
        <v/>
      </c>
      <c r="AH5798" s="15">
        <f>IF(M5798&lt;&gt;1,"",IF(OR(R5798=-9,R5798=""),"",R5798))</f>
        <v/>
      </c>
      <c r="AI5798">
        <f>IF(M5798&lt;&gt;1,"",IF(OR(Q5798=999,Q5798=""),"",Q5798))</f>
        <v/>
      </c>
    </row>
    <row r="5799">
      <c r="A5799" t="inlineStr">
        <is>
          <t>TQRMNOP131340</t>
        </is>
      </c>
      <c r="B5799" t="n">
        <v>2025</v>
      </c>
      <c r="C5799" t="n">
        <v>1</v>
      </c>
      <c r="D5799" t="n">
        <v>1</v>
      </c>
      <c r="E5799" t="inlineStr">
        <is>
          <t>S</t>
        </is>
      </c>
      <c r="F5799" t="n">
        <v>32</v>
      </c>
      <c r="G5799" t="n">
        <v>1176</v>
      </c>
      <c r="H5799" t="n">
        <v>2</v>
      </c>
      <c r="I5799" t="n">
        <v>2</v>
      </c>
      <c r="J5799" t="n">
        <v>25</v>
      </c>
      <c r="K5799" t="n">
        <v>2</v>
      </c>
      <c r="L5799" t="n">
        <v>5</v>
      </c>
      <c r="M5799" t="n">
        <v>1</v>
      </c>
      <c r="N5799" t="n">
        <v>3</v>
      </c>
      <c r="O5799" t="n">
        <v>1</v>
      </c>
      <c r="P5799" t="n">
        <v>1</v>
      </c>
      <c r="Q5799" t="n">
        <v>42</v>
      </c>
      <c r="R5799" s="15" t="n">
        <v>852000</v>
      </c>
      <c r="S5799" s="15" t="n">
        <v>0</v>
      </c>
      <c r="T5799" s="15" t="n">
        <v>852000</v>
      </c>
      <c r="U5799" s="15" t="n">
        <v>112100</v>
      </c>
      <c r="V5799">
        <f>IFERROR(VLOOKUP(D5799,Tablas_Equivalencia!$A$3:$B$8,2,FALSE),"Sin dato")</f>
        <v/>
      </c>
      <c r="W5799">
        <f>IFERROR(VLOOKUP(L5799,Tablas_Equivalencia!$D$3:$E$9,2,FALSE),"Sin dato")</f>
        <v/>
      </c>
      <c r="X5799">
        <f>IF(I5799=1,"Varón","Mujer")</f>
        <v/>
      </c>
      <c r="Y5799">
        <f>IFERROR(VLOOKUP(M5799,Tablas_Equivalencia!$G$3:$H$6,2,FALSE),"Sin dato")</f>
        <v/>
      </c>
      <c r="Z5799">
        <f>IF(J5799&lt;=24,"18-24","25-29")</f>
        <v/>
      </c>
      <c r="AA5799">
        <f>IF(M5799&lt;&gt;1,"",IF(P5799=2,1,0))</f>
        <v/>
      </c>
      <c r="AB5799">
        <f>IF(M5799&lt;&gt;1,"",IF(O5799&gt;=2,1,0))</f>
        <v/>
      </c>
      <c r="AC5799">
        <f>IF(M5799&lt;&gt;1,"",IF(OR(Q5799=999,Q5799=""),"",IF(OR(Q5799&lt;35,Q5799&gt;48),1,0)))</f>
        <v/>
      </c>
      <c r="AD5799">
        <f>IF(COUNT(AA5799:AC5799)&lt;3,"",SUM(AA5799:AC5799))</f>
        <v/>
      </c>
      <c r="AE5799">
        <f>IF(L5799&gt;=4,2,IF(L5799&gt;=2,1,0))</f>
        <v/>
      </c>
      <c r="AF5799">
        <f>IF(L5799&gt;=5,1,0)</f>
        <v/>
      </c>
      <c r="AG5799">
        <f>AE5799+AF5799</f>
        <v/>
      </c>
      <c r="AH5799" s="15">
        <f>IF(M5799&lt;&gt;1,"",IF(OR(R5799=-9,R5799=""),"",R5799))</f>
        <v/>
      </c>
      <c r="AI5799">
        <f>IF(M5799&lt;&gt;1,"",IF(OR(Q5799=999,Q5799=""),"",Q5799))</f>
        <v/>
      </c>
    </row>
    <row r="5800">
      <c r="A5800" t="inlineStr">
        <is>
          <t>TQRMNOP131341</t>
        </is>
      </c>
      <c r="B5800" t="n">
        <v>2025</v>
      </c>
      <c r="C5800" t="n">
        <v>1</v>
      </c>
      <c r="D5800" t="n">
        <v>40</v>
      </c>
      <c r="E5800" t="inlineStr">
        <is>
          <t>S</t>
        </is>
      </c>
      <c r="F5800" t="n">
        <v>7</v>
      </c>
      <c r="G5800" t="n">
        <v>1248</v>
      </c>
      <c r="H5800" t="n">
        <v>3</v>
      </c>
      <c r="I5800" t="n">
        <v>2</v>
      </c>
      <c r="J5800" t="n">
        <v>19</v>
      </c>
      <c r="K5800" t="n">
        <v>2</v>
      </c>
      <c r="L5800" t="n">
        <v>3</v>
      </c>
      <c r="M5800" t="n">
        <v>3</v>
      </c>
      <c r="R5800" s="15" t="n">
        <v>0</v>
      </c>
      <c r="S5800" s="15" t="n">
        <v>0</v>
      </c>
      <c r="T5800" s="15" t="n">
        <v>0</v>
      </c>
      <c r="U5800" s="15" t="n">
        <v>168800</v>
      </c>
      <c r="V5800">
        <f>IFERROR(VLOOKUP(D5800,Tablas_Equivalencia!$A$3:$B$8,2,FALSE),"Sin dato")</f>
        <v/>
      </c>
      <c r="W5800">
        <f>IFERROR(VLOOKUP(L5800,Tablas_Equivalencia!$D$3:$E$9,2,FALSE),"Sin dato")</f>
        <v/>
      </c>
      <c r="X5800">
        <f>IF(I5800=1,"Varón","Mujer")</f>
        <v/>
      </c>
      <c r="Y5800">
        <f>IFERROR(VLOOKUP(M5800,Tablas_Equivalencia!$G$3:$H$6,2,FALSE),"Sin dato")</f>
        <v/>
      </c>
      <c r="Z5800">
        <f>IF(J5800&lt;=24,"18-24","25-29")</f>
        <v/>
      </c>
      <c r="AA5800">
        <f>IF(M5800&lt;&gt;1,"",IF(P5800=2,1,0))</f>
        <v/>
      </c>
      <c r="AB5800">
        <f>IF(M5800&lt;&gt;1,"",IF(O5800&gt;=2,1,0))</f>
        <v/>
      </c>
      <c r="AC5800">
        <f>IF(M5800&lt;&gt;1,"",IF(OR(Q5800=999,Q5800=""),"",IF(OR(Q5800&lt;35,Q5800&gt;48),1,0)))</f>
        <v/>
      </c>
      <c r="AD5800">
        <f>IF(COUNT(AA5800:AC5800)&lt;3,"",SUM(AA5800:AC5800))</f>
        <v/>
      </c>
      <c r="AE5800">
        <f>IF(L5800&gt;=4,2,IF(L5800&gt;=2,1,0))</f>
        <v/>
      </c>
      <c r="AF5800">
        <f>IF(L5800&gt;=5,1,0)</f>
        <v/>
      </c>
      <c r="AG5800">
        <f>AE5800+AF5800</f>
        <v/>
      </c>
      <c r="AH5800" s="15">
        <f>IF(M5800&lt;&gt;1,"",IF(OR(R5800=-9,R5800=""),"",R5800))</f>
        <v/>
      </c>
      <c r="AI5800">
        <f>IF(M5800&lt;&gt;1,"",IF(OR(Q5800=999,Q5800=""),"",Q5800))</f>
        <v/>
      </c>
    </row>
    <row r="5801">
      <c r="A5801" t="inlineStr">
        <is>
          <t>TQRMNOP131356</t>
        </is>
      </c>
      <c r="B5801" t="n">
        <v>2025</v>
      </c>
      <c r="C5801" t="n">
        <v>1</v>
      </c>
      <c r="D5801" t="n">
        <v>1</v>
      </c>
      <c r="E5801" t="inlineStr">
        <is>
          <t>S</t>
        </is>
      </c>
      <c r="F5801" t="n">
        <v>32</v>
      </c>
      <c r="G5801" t="n">
        <v>1375</v>
      </c>
      <c r="H5801" t="n">
        <v>10</v>
      </c>
      <c r="I5801" t="n">
        <v>1</v>
      </c>
      <c r="J5801" t="n">
        <v>18</v>
      </c>
      <c r="K5801" t="n">
        <v>1</v>
      </c>
      <c r="L5801" t="n">
        <v>2</v>
      </c>
      <c r="M5801" t="n">
        <v>1</v>
      </c>
      <c r="N5801" t="n">
        <v>3</v>
      </c>
      <c r="O5801" t="n">
        <v>2</v>
      </c>
      <c r="P5801" t="n">
        <v>2</v>
      </c>
      <c r="Q5801" t="n">
        <v>24</v>
      </c>
      <c r="R5801" s="15" t="n">
        <v>313000</v>
      </c>
      <c r="S5801" s="15" t="n">
        <v>0</v>
      </c>
      <c r="T5801" s="15" t="n">
        <v>313000</v>
      </c>
      <c r="U5801" s="15" t="n">
        <v>204300</v>
      </c>
      <c r="V5801">
        <f>IFERROR(VLOOKUP(D5801,Tablas_Equivalencia!$A$3:$B$8,2,FALSE),"Sin dato")</f>
        <v/>
      </c>
      <c r="W5801">
        <f>IFERROR(VLOOKUP(L5801,Tablas_Equivalencia!$D$3:$E$9,2,FALSE),"Sin dato")</f>
        <v/>
      </c>
      <c r="X5801">
        <f>IF(I5801=1,"Varón","Mujer")</f>
        <v/>
      </c>
      <c r="Y5801">
        <f>IFERROR(VLOOKUP(M5801,Tablas_Equivalencia!$G$3:$H$6,2,FALSE),"Sin dato")</f>
        <v/>
      </c>
      <c r="Z5801">
        <f>IF(J5801&lt;=24,"18-24","25-29")</f>
        <v/>
      </c>
      <c r="AA5801">
        <f>IF(M5801&lt;&gt;1,"",IF(P5801=2,1,0))</f>
        <v/>
      </c>
      <c r="AB5801">
        <f>IF(M5801&lt;&gt;1,"",IF(O5801&gt;=2,1,0))</f>
        <v/>
      </c>
      <c r="AC5801">
        <f>IF(M5801&lt;&gt;1,"",IF(OR(Q5801=999,Q5801=""),"",IF(OR(Q5801&lt;35,Q5801&gt;48),1,0)))</f>
        <v/>
      </c>
      <c r="AD5801">
        <f>IF(COUNT(AA5801:AC5801)&lt;3,"",SUM(AA5801:AC5801))</f>
        <v/>
      </c>
      <c r="AE5801">
        <f>IF(L5801&gt;=4,2,IF(L5801&gt;=2,1,0))</f>
        <v/>
      </c>
      <c r="AF5801">
        <f>IF(L5801&gt;=5,1,0)</f>
        <v/>
      </c>
      <c r="AG5801">
        <f>AE5801+AF5801</f>
        <v/>
      </c>
      <c r="AH5801" s="15">
        <f>IF(M5801&lt;&gt;1,"",IF(OR(R5801=-9,R5801=""),"",R5801))</f>
        <v/>
      </c>
      <c r="AI5801">
        <f>IF(M5801&lt;&gt;1,"",IF(OR(Q5801=999,Q5801=""),"",Q5801))</f>
        <v/>
      </c>
    </row>
    <row r="5802">
      <c r="A5802" t="inlineStr">
        <is>
          <t>TQRMNOP131357</t>
        </is>
      </c>
      <c r="B5802" t="n">
        <v>2025</v>
      </c>
      <c r="C5802" t="n">
        <v>1</v>
      </c>
      <c r="D5802" t="n">
        <v>42</v>
      </c>
      <c r="E5802" t="inlineStr">
        <is>
          <t>S</t>
        </is>
      </c>
      <c r="F5802" t="n">
        <v>10</v>
      </c>
      <c r="G5802" t="n">
        <v>1618</v>
      </c>
      <c r="H5802" t="n">
        <v>3</v>
      </c>
      <c r="I5802" t="n">
        <v>1</v>
      </c>
      <c r="J5802" t="n">
        <v>22</v>
      </c>
      <c r="K5802" t="n">
        <v>2</v>
      </c>
      <c r="L5802" t="n">
        <v>6</v>
      </c>
      <c r="M5802" t="n">
        <v>3</v>
      </c>
      <c r="R5802" s="15" t="n">
        <v>0</v>
      </c>
      <c r="S5802" s="15" t="n">
        <v>54000</v>
      </c>
      <c r="T5802" s="15" t="n">
        <v>54000</v>
      </c>
      <c r="U5802" s="15" t="n">
        <v>217700</v>
      </c>
      <c r="V5802">
        <f>IFERROR(VLOOKUP(D5802,Tablas_Equivalencia!$A$3:$B$8,2,FALSE),"Sin dato")</f>
        <v/>
      </c>
      <c r="W5802">
        <f>IFERROR(VLOOKUP(L5802,Tablas_Equivalencia!$D$3:$E$9,2,FALSE),"Sin dato")</f>
        <v/>
      </c>
      <c r="X5802">
        <f>IF(I5802=1,"Varón","Mujer")</f>
        <v/>
      </c>
      <c r="Y5802">
        <f>IFERROR(VLOOKUP(M5802,Tablas_Equivalencia!$G$3:$H$6,2,FALSE),"Sin dato")</f>
        <v/>
      </c>
      <c r="Z5802">
        <f>IF(J5802&lt;=24,"18-24","25-29")</f>
        <v/>
      </c>
      <c r="AA5802">
        <f>IF(M5802&lt;&gt;1,"",IF(P5802=2,1,0))</f>
        <v/>
      </c>
      <c r="AB5802">
        <f>IF(M5802&lt;&gt;1,"",IF(O5802&gt;=2,1,0))</f>
        <v/>
      </c>
      <c r="AC5802">
        <f>IF(M5802&lt;&gt;1,"",IF(OR(Q5802=999,Q5802=""),"",IF(OR(Q5802&lt;35,Q5802&gt;48),1,0)))</f>
        <v/>
      </c>
      <c r="AD5802">
        <f>IF(COUNT(AA5802:AC5802)&lt;3,"",SUM(AA5802:AC5802))</f>
        <v/>
      </c>
      <c r="AE5802">
        <f>IF(L5802&gt;=4,2,IF(L5802&gt;=2,1,0))</f>
        <v/>
      </c>
      <c r="AF5802">
        <f>IF(L5802&gt;=5,1,0)</f>
        <v/>
      </c>
      <c r="AG5802">
        <f>AE5802+AF5802</f>
        <v/>
      </c>
      <c r="AH5802" s="15">
        <f>IF(M5802&lt;&gt;1,"",IF(OR(R5802=-9,R5802=""),"",R5802))</f>
        <v/>
      </c>
      <c r="AI5802">
        <f>IF(M5802&lt;&gt;1,"",IF(OR(Q5802=999,Q5802=""),"",Q5802))</f>
        <v/>
      </c>
    </row>
    <row r="5803">
      <c r="A5803" t="inlineStr">
        <is>
          <t>TQRMNOP131359</t>
        </is>
      </c>
      <c r="B5803" t="n">
        <v>2025</v>
      </c>
      <c r="C5803" t="n">
        <v>1</v>
      </c>
      <c r="D5803" t="n">
        <v>43</v>
      </c>
      <c r="E5803" t="inlineStr">
        <is>
          <t>S</t>
        </is>
      </c>
      <c r="F5803" t="n">
        <v>36</v>
      </c>
      <c r="G5803" t="n">
        <v>1522</v>
      </c>
      <c r="H5803" t="n">
        <v>3</v>
      </c>
      <c r="I5803" t="n">
        <v>1</v>
      </c>
      <c r="J5803" t="n">
        <v>18</v>
      </c>
      <c r="K5803" t="n">
        <v>2</v>
      </c>
      <c r="L5803" t="n">
        <v>4</v>
      </c>
      <c r="M5803" t="n">
        <v>1</v>
      </c>
      <c r="N5803" t="n">
        <v>3</v>
      </c>
      <c r="O5803" t="n">
        <v>1</v>
      </c>
      <c r="P5803" t="n">
        <v>2</v>
      </c>
      <c r="Q5803" t="n">
        <v>38</v>
      </c>
      <c r="R5803" s="15" t="n">
        <v>295000</v>
      </c>
      <c r="S5803" s="15" t="n">
        <v>0</v>
      </c>
      <c r="T5803" s="15" t="n">
        <v>295000</v>
      </c>
      <c r="U5803" s="15" t="n">
        <v>105800</v>
      </c>
      <c r="V5803">
        <f>IFERROR(VLOOKUP(D5803,Tablas_Equivalencia!$A$3:$B$8,2,FALSE),"Sin dato")</f>
        <v/>
      </c>
      <c r="W5803">
        <f>IFERROR(VLOOKUP(L5803,Tablas_Equivalencia!$D$3:$E$9,2,FALSE),"Sin dato")</f>
        <v/>
      </c>
      <c r="X5803">
        <f>IF(I5803=1,"Varón","Mujer")</f>
        <v/>
      </c>
      <c r="Y5803">
        <f>IFERROR(VLOOKUP(M5803,Tablas_Equivalencia!$G$3:$H$6,2,FALSE),"Sin dato")</f>
        <v/>
      </c>
      <c r="Z5803">
        <f>IF(J5803&lt;=24,"18-24","25-29")</f>
        <v/>
      </c>
      <c r="AA5803">
        <f>IF(M5803&lt;&gt;1,"",IF(P5803=2,1,0))</f>
        <v/>
      </c>
      <c r="AB5803">
        <f>IF(M5803&lt;&gt;1,"",IF(O5803&gt;=2,1,0))</f>
        <v/>
      </c>
      <c r="AC5803">
        <f>IF(M5803&lt;&gt;1,"",IF(OR(Q5803=999,Q5803=""),"",IF(OR(Q5803&lt;35,Q5803&gt;48),1,0)))</f>
        <v/>
      </c>
      <c r="AD5803">
        <f>IF(COUNT(AA5803:AC5803)&lt;3,"",SUM(AA5803:AC5803))</f>
        <v/>
      </c>
      <c r="AE5803">
        <f>IF(L5803&gt;=4,2,IF(L5803&gt;=2,1,0))</f>
        <v/>
      </c>
      <c r="AF5803">
        <f>IF(L5803&gt;=5,1,0)</f>
        <v/>
      </c>
      <c r="AG5803">
        <f>AE5803+AF5803</f>
        <v/>
      </c>
      <c r="AH5803" s="15">
        <f>IF(M5803&lt;&gt;1,"",IF(OR(R5803=-9,R5803=""),"",R5803))</f>
        <v/>
      </c>
      <c r="AI5803">
        <f>IF(M5803&lt;&gt;1,"",IF(OR(Q5803=999,Q5803=""),"",Q5803))</f>
        <v/>
      </c>
    </row>
    <row r="5804">
      <c r="A5804" t="inlineStr">
        <is>
          <t>TQRMNOP131371</t>
        </is>
      </c>
      <c r="B5804" t="n">
        <v>2025</v>
      </c>
      <c r="C5804" t="n">
        <v>1</v>
      </c>
      <c r="D5804" t="n">
        <v>40</v>
      </c>
      <c r="E5804" t="inlineStr">
        <is>
          <t>S</t>
        </is>
      </c>
      <c r="F5804" t="n">
        <v>7</v>
      </c>
      <c r="G5804" t="n">
        <v>1386</v>
      </c>
      <c r="H5804" t="n">
        <v>3</v>
      </c>
      <c r="I5804" t="n">
        <v>2</v>
      </c>
      <c r="J5804" t="n">
        <v>21</v>
      </c>
      <c r="K5804" t="n">
        <v>2</v>
      </c>
      <c r="L5804" t="n">
        <v>3</v>
      </c>
      <c r="M5804" t="n">
        <v>1</v>
      </c>
      <c r="N5804" t="n">
        <v>4</v>
      </c>
      <c r="O5804" t="n">
        <v>1</v>
      </c>
      <c r="P5804" t="n">
        <v>2</v>
      </c>
      <c r="Q5804" t="n">
        <v>31</v>
      </c>
      <c r="R5804" s="15" t="n">
        <v>-9</v>
      </c>
      <c r="S5804" s="15" t="n">
        <v>0</v>
      </c>
      <c r="T5804" s="15" t="n">
        <v>0</v>
      </c>
      <c r="U5804" s="15" t="n">
        <v>221400</v>
      </c>
      <c r="V5804">
        <f>IFERROR(VLOOKUP(D5804,Tablas_Equivalencia!$A$3:$B$8,2,FALSE),"Sin dato")</f>
        <v/>
      </c>
      <c r="W5804">
        <f>IFERROR(VLOOKUP(L5804,Tablas_Equivalencia!$D$3:$E$9,2,FALSE),"Sin dato")</f>
        <v/>
      </c>
      <c r="X5804">
        <f>IF(I5804=1,"Varón","Mujer")</f>
        <v/>
      </c>
      <c r="Y5804">
        <f>IFERROR(VLOOKUP(M5804,Tablas_Equivalencia!$G$3:$H$6,2,FALSE),"Sin dato")</f>
        <v/>
      </c>
      <c r="Z5804">
        <f>IF(J5804&lt;=24,"18-24","25-29")</f>
        <v/>
      </c>
      <c r="AA5804">
        <f>IF(M5804&lt;&gt;1,"",IF(P5804=2,1,0))</f>
        <v/>
      </c>
      <c r="AB5804">
        <f>IF(M5804&lt;&gt;1,"",IF(O5804&gt;=2,1,0))</f>
        <v/>
      </c>
      <c r="AC5804">
        <f>IF(M5804&lt;&gt;1,"",IF(OR(Q5804=999,Q5804=""),"",IF(OR(Q5804&lt;35,Q5804&gt;48),1,0)))</f>
        <v/>
      </c>
      <c r="AD5804">
        <f>IF(COUNT(AA5804:AC5804)&lt;3,"",SUM(AA5804:AC5804))</f>
        <v/>
      </c>
      <c r="AE5804">
        <f>IF(L5804&gt;=4,2,IF(L5804&gt;=2,1,0))</f>
        <v/>
      </c>
      <c r="AF5804">
        <f>IF(L5804&gt;=5,1,0)</f>
        <v/>
      </c>
      <c r="AG5804">
        <f>AE5804+AF5804</f>
        <v/>
      </c>
      <c r="AH5804" s="15">
        <f>IF(M5804&lt;&gt;1,"",IF(OR(R5804=-9,R5804=""),"",R5804))</f>
        <v/>
      </c>
      <c r="AI5804">
        <f>IF(M5804&lt;&gt;1,"",IF(OR(Q5804=999,Q5804=""),"",Q5804))</f>
        <v/>
      </c>
    </row>
    <row r="5805">
      <c r="A5805" t="inlineStr">
        <is>
          <t>TQRMNOP131372</t>
        </is>
      </c>
      <c r="B5805" t="n">
        <v>2025</v>
      </c>
      <c r="C5805" t="n">
        <v>1</v>
      </c>
      <c r="D5805" t="n">
        <v>43</v>
      </c>
      <c r="E5805" t="inlineStr">
        <is>
          <t>S</t>
        </is>
      </c>
      <c r="F5805" t="n">
        <v>17</v>
      </c>
      <c r="G5805" t="n">
        <v>492</v>
      </c>
      <c r="H5805" t="n">
        <v>1</v>
      </c>
      <c r="I5805" t="n">
        <v>2</v>
      </c>
      <c r="J5805" t="n">
        <v>27</v>
      </c>
      <c r="K5805" t="n">
        <v>2</v>
      </c>
      <c r="L5805" t="n">
        <v>4</v>
      </c>
      <c r="M5805" t="n">
        <v>3</v>
      </c>
      <c r="R5805" s="15" t="n">
        <v>0</v>
      </c>
      <c r="S5805" s="15" t="n">
        <v>0</v>
      </c>
      <c r="T5805" s="15" t="n">
        <v>0</v>
      </c>
      <c r="U5805" s="15" t="n">
        <v>88700</v>
      </c>
      <c r="V5805">
        <f>IFERROR(VLOOKUP(D5805,Tablas_Equivalencia!$A$3:$B$8,2,FALSE),"Sin dato")</f>
        <v/>
      </c>
      <c r="W5805">
        <f>IFERROR(VLOOKUP(L5805,Tablas_Equivalencia!$D$3:$E$9,2,FALSE),"Sin dato")</f>
        <v/>
      </c>
      <c r="X5805">
        <f>IF(I5805=1,"Varón","Mujer")</f>
        <v/>
      </c>
      <c r="Y5805">
        <f>IFERROR(VLOOKUP(M5805,Tablas_Equivalencia!$G$3:$H$6,2,FALSE),"Sin dato")</f>
        <v/>
      </c>
      <c r="Z5805">
        <f>IF(J5805&lt;=24,"18-24","25-29")</f>
        <v/>
      </c>
      <c r="AA5805">
        <f>IF(M5805&lt;&gt;1,"",IF(P5805=2,1,0))</f>
        <v/>
      </c>
      <c r="AB5805">
        <f>IF(M5805&lt;&gt;1,"",IF(O5805&gt;=2,1,0))</f>
        <v/>
      </c>
      <c r="AC5805">
        <f>IF(M5805&lt;&gt;1,"",IF(OR(Q5805=999,Q5805=""),"",IF(OR(Q5805&lt;35,Q5805&gt;48),1,0)))</f>
        <v/>
      </c>
      <c r="AD5805">
        <f>IF(COUNT(AA5805:AC5805)&lt;3,"",SUM(AA5805:AC5805))</f>
        <v/>
      </c>
      <c r="AE5805">
        <f>IF(L5805&gt;=4,2,IF(L5805&gt;=2,1,0))</f>
        <v/>
      </c>
      <c r="AF5805">
        <f>IF(L5805&gt;=5,1,0)</f>
        <v/>
      </c>
      <c r="AG5805">
        <f>AE5805+AF5805</f>
        <v/>
      </c>
      <c r="AH5805" s="15">
        <f>IF(M5805&lt;&gt;1,"",IF(OR(R5805=-9,R5805=""),"",R5805))</f>
        <v/>
      </c>
      <c r="AI5805">
        <f>IF(M5805&lt;&gt;1,"",IF(OR(Q5805=999,Q5805=""),"",Q5805))</f>
        <v/>
      </c>
    </row>
    <row r="5806">
      <c r="A5806" t="inlineStr">
        <is>
          <t>TQRMNOP131377</t>
        </is>
      </c>
      <c r="B5806" t="n">
        <v>2025</v>
      </c>
      <c r="C5806" t="n">
        <v>1</v>
      </c>
      <c r="D5806" t="n">
        <v>43</v>
      </c>
      <c r="E5806" t="inlineStr">
        <is>
          <t>S</t>
        </is>
      </c>
      <c r="F5806" t="n">
        <v>17</v>
      </c>
      <c r="G5806" t="n">
        <v>1735</v>
      </c>
      <c r="H5806" t="n">
        <v>3</v>
      </c>
      <c r="I5806" t="n">
        <v>2</v>
      </c>
      <c r="J5806" t="n">
        <v>21</v>
      </c>
      <c r="K5806" t="n">
        <v>1</v>
      </c>
      <c r="L5806" t="n">
        <v>3</v>
      </c>
      <c r="M5806" t="n">
        <v>1</v>
      </c>
      <c r="N5806" t="n">
        <v>3</v>
      </c>
      <c r="O5806" t="n">
        <v>3</v>
      </c>
      <c r="P5806" t="n">
        <v>2</v>
      </c>
      <c r="Q5806" t="n">
        <v>32</v>
      </c>
      <c r="R5806" s="15" t="n">
        <v>226000</v>
      </c>
      <c r="S5806" s="15" t="n">
        <v>0</v>
      </c>
      <c r="T5806" s="15" t="n">
        <v>226000</v>
      </c>
      <c r="U5806" s="15" t="n">
        <v>36600</v>
      </c>
      <c r="V5806">
        <f>IFERROR(VLOOKUP(D5806,Tablas_Equivalencia!$A$3:$B$8,2,FALSE),"Sin dato")</f>
        <v/>
      </c>
      <c r="W5806">
        <f>IFERROR(VLOOKUP(L5806,Tablas_Equivalencia!$D$3:$E$9,2,FALSE),"Sin dato")</f>
        <v/>
      </c>
      <c r="X5806">
        <f>IF(I5806=1,"Varón","Mujer")</f>
        <v/>
      </c>
      <c r="Y5806">
        <f>IFERROR(VLOOKUP(M5806,Tablas_Equivalencia!$G$3:$H$6,2,FALSE),"Sin dato")</f>
        <v/>
      </c>
      <c r="Z5806">
        <f>IF(J5806&lt;=24,"18-24","25-29")</f>
        <v/>
      </c>
      <c r="AA5806">
        <f>IF(M5806&lt;&gt;1,"",IF(P5806=2,1,0))</f>
        <v/>
      </c>
      <c r="AB5806">
        <f>IF(M5806&lt;&gt;1,"",IF(O5806&gt;=2,1,0))</f>
        <v/>
      </c>
      <c r="AC5806">
        <f>IF(M5806&lt;&gt;1,"",IF(OR(Q5806=999,Q5806=""),"",IF(OR(Q5806&lt;35,Q5806&gt;48),1,0)))</f>
        <v/>
      </c>
      <c r="AD5806">
        <f>IF(COUNT(AA5806:AC5806)&lt;3,"",SUM(AA5806:AC5806))</f>
        <v/>
      </c>
      <c r="AE5806">
        <f>IF(L5806&gt;=4,2,IF(L5806&gt;=2,1,0))</f>
        <v/>
      </c>
      <c r="AF5806">
        <f>IF(L5806&gt;=5,1,0)</f>
        <v/>
      </c>
      <c r="AG5806">
        <f>AE5806+AF5806</f>
        <v/>
      </c>
      <c r="AH5806" s="15">
        <f>IF(M5806&lt;&gt;1,"",IF(OR(R5806=-9,R5806=""),"",R5806))</f>
        <v/>
      </c>
      <c r="AI5806">
        <f>IF(M5806&lt;&gt;1,"",IF(OR(Q5806=999,Q5806=""),"",Q5806))</f>
        <v/>
      </c>
    </row>
    <row r="5807">
      <c r="A5807" t="inlineStr">
        <is>
          <t>TQRMNOP131381</t>
        </is>
      </c>
      <c r="B5807" t="n">
        <v>2025</v>
      </c>
      <c r="C5807" t="n">
        <v>1</v>
      </c>
      <c r="D5807" t="n">
        <v>1</v>
      </c>
      <c r="E5807" t="inlineStr">
        <is>
          <t>S</t>
        </is>
      </c>
      <c r="F5807" t="n">
        <v>33</v>
      </c>
      <c r="G5807" t="n">
        <v>1138</v>
      </c>
      <c r="H5807" t="n">
        <v>2</v>
      </c>
      <c r="I5807" t="n">
        <v>2</v>
      </c>
      <c r="J5807" t="n">
        <v>29</v>
      </c>
      <c r="K5807" t="n">
        <v>2</v>
      </c>
      <c r="L5807" t="n">
        <v>3</v>
      </c>
      <c r="M5807" t="n">
        <v>1</v>
      </c>
      <c r="N5807" t="n">
        <v>3</v>
      </c>
      <c r="O5807" t="n">
        <v>3</v>
      </c>
      <c r="P5807" t="n">
        <v>2</v>
      </c>
      <c r="Q5807" t="n">
        <v>18</v>
      </c>
      <c r="R5807" s="15" t="n">
        <v>501000</v>
      </c>
      <c r="S5807" s="15" t="n">
        <v>0</v>
      </c>
      <c r="T5807" s="15" t="n">
        <v>501000</v>
      </c>
      <c r="U5807" s="15" t="n">
        <v>104200</v>
      </c>
      <c r="V5807">
        <f>IFERROR(VLOOKUP(D5807,Tablas_Equivalencia!$A$3:$B$8,2,FALSE),"Sin dato")</f>
        <v/>
      </c>
      <c r="W5807">
        <f>IFERROR(VLOOKUP(L5807,Tablas_Equivalencia!$D$3:$E$9,2,FALSE),"Sin dato")</f>
        <v/>
      </c>
      <c r="X5807">
        <f>IF(I5807=1,"Varón","Mujer")</f>
        <v/>
      </c>
      <c r="Y5807">
        <f>IFERROR(VLOOKUP(M5807,Tablas_Equivalencia!$G$3:$H$6,2,FALSE),"Sin dato")</f>
        <v/>
      </c>
      <c r="Z5807">
        <f>IF(J5807&lt;=24,"18-24","25-29")</f>
        <v/>
      </c>
      <c r="AA5807">
        <f>IF(M5807&lt;&gt;1,"",IF(P5807=2,1,0))</f>
        <v/>
      </c>
      <c r="AB5807">
        <f>IF(M5807&lt;&gt;1,"",IF(O5807&gt;=2,1,0))</f>
        <v/>
      </c>
      <c r="AC5807">
        <f>IF(M5807&lt;&gt;1,"",IF(OR(Q5807=999,Q5807=""),"",IF(OR(Q5807&lt;35,Q5807&gt;48),1,0)))</f>
        <v/>
      </c>
      <c r="AD5807">
        <f>IF(COUNT(AA5807:AC5807)&lt;3,"",SUM(AA5807:AC5807))</f>
        <v/>
      </c>
      <c r="AE5807">
        <f>IF(L5807&gt;=4,2,IF(L5807&gt;=2,1,0))</f>
        <v/>
      </c>
      <c r="AF5807">
        <f>IF(L5807&gt;=5,1,0)</f>
        <v/>
      </c>
      <c r="AG5807">
        <f>AE5807+AF5807</f>
        <v/>
      </c>
      <c r="AH5807" s="15">
        <f>IF(M5807&lt;&gt;1,"",IF(OR(R5807=-9,R5807=""),"",R5807))</f>
        <v/>
      </c>
      <c r="AI5807">
        <f>IF(M5807&lt;&gt;1,"",IF(OR(Q5807=999,Q5807=""),"",Q5807))</f>
        <v/>
      </c>
    </row>
    <row r="5808">
      <c r="A5808" t="inlineStr">
        <is>
          <t>TQRMNOP131386</t>
        </is>
      </c>
      <c r="B5808" t="n">
        <v>2025</v>
      </c>
      <c r="C5808" t="n">
        <v>1</v>
      </c>
      <c r="D5808" t="n">
        <v>44</v>
      </c>
      <c r="E5808" t="inlineStr">
        <is>
          <t>N</t>
        </is>
      </c>
      <c r="F5808" t="n">
        <v>93</v>
      </c>
      <c r="G5808" t="n">
        <v>1158</v>
      </c>
      <c r="H5808" t="n">
        <v>3</v>
      </c>
      <c r="I5808" t="n">
        <v>1</v>
      </c>
      <c r="J5808" t="n">
        <v>27</v>
      </c>
      <c r="K5808" t="n">
        <v>1</v>
      </c>
      <c r="L5808" t="n">
        <v>5</v>
      </c>
      <c r="M5808" t="n">
        <v>1</v>
      </c>
      <c r="N5808" t="n">
        <v>1</v>
      </c>
      <c r="O5808" t="n">
        <v>1</v>
      </c>
      <c r="P5808" t="n">
        <v>1</v>
      </c>
      <c r="Q5808" t="n">
        <v>44</v>
      </c>
      <c r="R5808" s="15" t="n">
        <v>833000</v>
      </c>
      <c r="S5808" s="15" t="n">
        <v>0</v>
      </c>
      <c r="T5808" s="15" t="n">
        <v>833000</v>
      </c>
      <c r="U5808" s="15" t="n">
        <v>72400</v>
      </c>
      <c r="V5808">
        <f>IFERROR(VLOOKUP(D5808,Tablas_Equivalencia!$A$3:$B$8,2,FALSE),"Sin dato")</f>
        <v/>
      </c>
      <c r="W5808">
        <f>IFERROR(VLOOKUP(L5808,Tablas_Equivalencia!$D$3:$E$9,2,FALSE),"Sin dato")</f>
        <v/>
      </c>
      <c r="X5808">
        <f>IF(I5808=1,"Varón","Mujer")</f>
        <v/>
      </c>
      <c r="Y5808">
        <f>IFERROR(VLOOKUP(M5808,Tablas_Equivalencia!$G$3:$H$6,2,FALSE),"Sin dato")</f>
        <v/>
      </c>
      <c r="Z5808">
        <f>IF(J5808&lt;=24,"18-24","25-29")</f>
        <v/>
      </c>
      <c r="AA5808">
        <f>IF(M5808&lt;&gt;1,"",IF(P5808=2,1,0))</f>
        <v/>
      </c>
      <c r="AB5808">
        <f>IF(M5808&lt;&gt;1,"",IF(O5808&gt;=2,1,0))</f>
        <v/>
      </c>
      <c r="AC5808">
        <f>IF(M5808&lt;&gt;1,"",IF(OR(Q5808=999,Q5808=""),"",IF(OR(Q5808&lt;35,Q5808&gt;48),1,0)))</f>
        <v/>
      </c>
      <c r="AD5808">
        <f>IF(COUNT(AA5808:AC5808)&lt;3,"",SUM(AA5808:AC5808))</f>
        <v/>
      </c>
      <c r="AE5808">
        <f>IF(L5808&gt;=4,2,IF(L5808&gt;=2,1,0))</f>
        <v/>
      </c>
      <c r="AF5808">
        <f>IF(L5808&gt;=5,1,0)</f>
        <v/>
      </c>
      <c r="AG5808">
        <f>AE5808+AF5808</f>
        <v/>
      </c>
      <c r="AH5808" s="15">
        <f>IF(M5808&lt;&gt;1,"",IF(OR(R5808=-9,R5808=""),"",R5808))</f>
        <v/>
      </c>
      <c r="AI5808">
        <f>IF(M5808&lt;&gt;1,"",IF(OR(Q5808=999,Q5808=""),"",Q5808))</f>
        <v/>
      </c>
    </row>
    <row r="5809">
      <c r="A5809" t="inlineStr">
        <is>
          <t>TQRMNOP131391</t>
        </is>
      </c>
      <c r="B5809" t="n">
        <v>2025</v>
      </c>
      <c r="C5809" t="n">
        <v>1</v>
      </c>
      <c r="D5809" t="n">
        <v>41</v>
      </c>
      <c r="E5809" t="inlineStr">
        <is>
          <t>N</t>
        </is>
      </c>
      <c r="F5809" t="n">
        <v>12</v>
      </c>
      <c r="G5809" t="n">
        <v>1521</v>
      </c>
      <c r="H5809" t="n">
        <v>1</v>
      </c>
      <c r="I5809" t="n">
        <v>1</v>
      </c>
      <c r="J5809" t="n">
        <v>23</v>
      </c>
      <c r="K5809" t="n">
        <v>1</v>
      </c>
      <c r="L5809" t="n">
        <v>5</v>
      </c>
      <c r="M5809" t="n">
        <v>1</v>
      </c>
      <c r="N5809" t="n">
        <v>3</v>
      </c>
      <c r="O5809" t="n">
        <v>1</v>
      </c>
      <c r="P5809" t="n">
        <v>1</v>
      </c>
      <c r="Q5809" t="n">
        <v>33</v>
      </c>
      <c r="R5809" s="15" t="n">
        <v>588000</v>
      </c>
      <c r="S5809" s="15" t="n">
        <v>0</v>
      </c>
      <c r="T5809" s="15" t="n">
        <v>588000</v>
      </c>
      <c r="U5809" s="15" t="n">
        <v>45200</v>
      </c>
      <c r="V5809">
        <f>IFERROR(VLOOKUP(D5809,Tablas_Equivalencia!$A$3:$B$8,2,FALSE),"Sin dato")</f>
        <v/>
      </c>
      <c r="W5809">
        <f>IFERROR(VLOOKUP(L5809,Tablas_Equivalencia!$D$3:$E$9,2,FALSE),"Sin dato")</f>
        <v/>
      </c>
      <c r="X5809">
        <f>IF(I5809=1,"Varón","Mujer")</f>
        <v/>
      </c>
      <c r="Y5809">
        <f>IFERROR(VLOOKUP(M5809,Tablas_Equivalencia!$G$3:$H$6,2,FALSE),"Sin dato")</f>
        <v/>
      </c>
      <c r="Z5809">
        <f>IF(J5809&lt;=24,"18-24","25-29")</f>
        <v/>
      </c>
      <c r="AA5809">
        <f>IF(M5809&lt;&gt;1,"",IF(P5809=2,1,0))</f>
        <v/>
      </c>
      <c r="AB5809">
        <f>IF(M5809&lt;&gt;1,"",IF(O5809&gt;=2,1,0))</f>
        <v/>
      </c>
      <c r="AC5809">
        <f>IF(M5809&lt;&gt;1,"",IF(OR(Q5809=999,Q5809=""),"",IF(OR(Q5809&lt;35,Q5809&gt;48),1,0)))</f>
        <v/>
      </c>
      <c r="AD5809">
        <f>IF(COUNT(AA5809:AC5809)&lt;3,"",SUM(AA5809:AC5809))</f>
        <v/>
      </c>
      <c r="AE5809">
        <f>IF(L5809&gt;=4,2,IF(L5809&gt;=2,1,0))</f>
        <v/>
      </c>
      <c r="AF5809">
        <f>IF(L5809&gt;=5,1,0)</f>
        <v/>
      </c>
      <c r="AG5809">
        <f>AE5809+AF5809</f>
        <v/>
      </c>
      <c r="AH5809" s="15">
        <f>IF(M5809&lt;&gt;1,"",IF(OR(R5809=-9,R5809=""),"",R5809))</f>
        <v/>
      </c>
      <c r="AI5809">
        <f>IF(M5809&lt;&gt;1,"",IF(OR(Q5809=999,Q5809=""),"",Q5809))</f>
        <v/>
      </c>
    </row>
    <row r="5810">
      <c r="A5810" t="inlineStr">
        <is>
          <t>TQRMNOP131392</t>
        </is>
      </c>
      <c r="B5810" t="n">
        <v>2025</v>
      </c>
      <c r="C5810" t="n">
        <v>1</v>
      </c>
      <c r="D5810" t="n">
        <v>44</v>
      </c>
      <c r="E5810" t="inlineStr">
        <is>
          <t>N</t>
        </is>
      </c>
      <c r="F5810" t="n">
        <v>6</v>
      </c>
      <c r="G5810" t="n">
        <v>1418</v>
      </c>
      <c r="H5810" t="n">
        <v>3</v>
      </c>
      <c r="I5810" t="n">
        <v>2</v>
      </c>
      <c r="J5810" t="n">
        <v>27</v>
      </c>
      <c r="K5810" t="n">
        <v>2</v>
      </c>
      <c r="L5810" t="n">
        <v>5</v>
      </c>
      <c r="M5810" t="n">
        <v>1</v>
      </c>
      <c r="N5810" t="n">
        <v>2</v>
      </c>
      <c r="O5810" t="n">
        <v>1</v>
      </c>
      <c r="P5810" t="n">
        <v>2</v>
      </c>
      <c r="Q5810" t="n">
        <v>22</v>
      </c>
      <c r="R5810" s="15" t="n">
        <v>476000</v>
      </c>
      <c r="S5810" s="15" t="n">
        <v>0</v>
      </c>
      <c r="T5810" s="15" t="n">
        <v>476000</v>
      </c>
      <c r="U5810" s="15" t="n">
        <v>481400</v>
      </c>
      <c r="V5810">
        <f>IFERROR(VLOOKUP(D5810,Tablas_Equivalencia!$A$3:$B$8,2,FALSE),"Sin dato")</f>
        <v/>
      </c>
      <c r="W5810">
        <f>IFERROR(VLOOKUP(L5810,Tablas_Equivalencia!$D$3:$E$9,2,FALSE),"Sin dato")</f>
        <v/>
      </c>
      <c r="X5810">
        <f>IF(I5810=1,"Varón","Mujer")</f>
        <v/>
      </c>
      <c r="Y5810">
        <f>IFERROR(VLOOKUP(M5810,Tablas_Equivalencia!$G$3:$H$6,2,FALSE),"Sin dato")</f>
        <v/>
      </c>
      <c r="Z5810">
        <f>IF(J5810&lt;=24,"18-24","25-29")</f>
        <v/>
      </c>
      <c r="AA5810">
        <f>IF(M5810&lt;&gt;1,"",IF(P5810=2,1,0))</f>
        <v/>
      </c>
      <c r="AB5810">
        <f>IF(M5810&lt;&gt;1,"",IF(O5810&gt;=2,1,0))</f>
        <v/>
      </c>
      <c r="AC5810">
        <f>IF(M5810&lt;&gt;1,"",IF(OR(Q5810=999,Q5810=""),"",IF(OR(Q5810&lt;35,Q5810&gt;48),1,0)))</f>
        <v/>
      </c>
      <c r="AD5810">
        <f>IF(COUNT(AA5810:AC5810)&lt;3,"",SUM(AA5810:AC5810))</f>
        <v/>
      </c>
      <c r="AE5810">
        <f>IF(L5810&gt;=4,2,IF(L5810&gt;=2,1,0))</f>
        <v/>
      </c>
      <c r="AF5810">
        <f>IF(L5810&gt;=5,1,0)</f>
        <v/>
      </c>
      <c r="AG5810">
        <f>AE5810+AF5810</f>
        <v/>
      </c>
      <c r="AH5810" s="15">
        <f>IF(M5810&lt;&gt;1,"",IF(OR(R5810=-9,R5810=""),"",R5810))</f>
        <v/>
      </c>
      <c r="AI5810">
        <f>IF(M5810&lt;&gt;1,"",IF(OR(Q5810=999,Q5810=""),"",Q5810))</f>
        <v/>
      </c>
    </row>
    <row r="5811">
      <c r="A5811" t="inlineStr">
        <is>
          <t>TQRMNOP131409</t>
        </is>
      </c>
      <c r="B5811" t="n">
        <v>2025</v>
      </c>
      <c r="C5811" t="n">
        <v>1</v>
      </c>
      <c r="D5811" t="n">
        <v>1</v>
      </c>
      <c r="E5811" t="inlineStr">
        <is>
          <t>S</t>
        </is>
      </c>
      <c r="F5811" t="n">
        <v>33</v>
      </c>
      <c r="G5811" t="n">
        <v>2217</v>
      </c>
      <c r="H5811" t="n">
        <v>3</v>
      </c>
      <c r="I5811" t="n">
        <v>2</v>
      </c>
      <c r="J5811" t="n">
        <v>29</v>
      </c>
      <c r="K5811" t="n">
        <v>2</v>
      </c>
      <c r="L5811" t="n">
        <v>6</v>
      </c>
      <c r="M5811" t="n">
        <v>2</v>
      </c>
      <c r="R5811" s="15" t="n">
        <v>0</v>
      </c>
      <c r="S5811" s="15" t="n">
        <v>0</v>
      </c>
      <c r="T5811" s="15" t="n">
        <v>0</v>
      </c>
      <c r="U5811" s="15" t="n">
        <v>397900</v>
      </c>
      <c r="V5811">
        <f>IFERROR(VLOOKUP(D5811,Tablas_Equivalencia!$A$3:$B$8,2,FALSE),"Sin dato")</f>
        <v/>
      </c>
      <c r="W5811">
        <f>IFERROR(VLOOKUP(L5811,Tablas_Equivalencia!$D$3:$E$9,2,FALSE),"Sin dato")</f>
        <v/>
      </c>
      <c r="X5811">
        <f>IF(I5811=1,"Varón","Mujer")</f>
        <v/>
      </c>
      <c r="Y5811">
        <f>IFERROR(VLOOKUP(M5811,Tablas_Equivalencia!$G$3:$H$6,2,FALSE),"Sin dato")</f>
        <v/>
      </c>
      <c r="Z5811">
        <f>IF(J5811&lt;=24,"18-24","25-29")</f>
        <v/>
      </c>
      <c r="AA5811">
        <f>IF(M5811&lt;&gt;1,"",IF(P5811=2,1,0))</f>
        <v/>
      </c>
      <c r="AB5811">
        <f>IF(M5811&lt;&gt;1,"",IF(O5811&gt;=2,1,0))</f>
        <v/>
      </c>
      <c r="AC5811">
        <f>IF(M5811&lt;&gt;1,"",IF(OR(Q5811=999,Q5811=""),"",IF(OR(Q5811&lt;35,Q5811&gt;48),1,0)))</f>
        <v/>
      </c>
      <c r="AD5811">
        <f>IF(COUNT(AA5811:AC5811)&lt;3,"",SUM(AA5811:AC5811))</f>
        <v/>
      </c>
      <c r="AE5811">
        <f>IF(L5811&gt;=4,2,IF(L5811&gt;=2,1,0))</f>
        <v/>
      </c>
      <c r="AF5811">
        <f>IF(L5811&gt;=5,1,0)</f>
        <v/>
      </c>
      <c r="AG5811">
        <f>AE5811+AF5811</f>
        <v/>
      </c>
      <c r="AH5811" s="15">
        <f>IF(M5811&lt;&gt;1,"",IF(OR(R5811=-9,R5811=""),"",R5811))</f>
        <v/>
      </c>
      <c r="AI5811">
        <f>IF(M5811&lt;&gt;1,"",IF(OR(Q5811=999,Q5811=""),"",Q5811))</f>
        <v/>
      </c>
    </row>
    <row r="5812">
      <c r="A5812" t="inlineStr">
        <is>
          <t>TQRMNOP131422</t>
        </is>
      </c>
      <c r="B5812" t="n">
        <v>2025</v>
      </c>
      <c r="C5812" t="n">
        <v>1</v>
      </c>
      <c r="D5812" t="n">
        <v>1</v>
      </c>
      <c r="E5812" t="inlineStr">
        <is>
          <t>S</t>
        </is>
      </c>
      <c r="F5812" t="n">
        <v>32</v>
      </c>
      <c r="G5812" t="n">
        <v>1044</v>
      </c>
      <c r="H5812" t="n">
        <v>10</v>
      </c>
      <c r="I5812" t="n">
        <v>2</v>
      </c>
      <c r="J5812" t="n">
        <v>19</v>
      </c>
      <c r="K5812" t="n">
        <v>2</v>
      </c>
      <c r="L5812" t="n">
        <v>3</v>
      </c>
      <c r="M5812" t="n">
        <v>2</v>
      </c>
      <c r="R5812" s="15" t="n">
        <v>0</v>
      </c>
      <c r="S5812" s="15" t="n">
        <v>0</v>
      </c>
      <c r="T5812" s="15" t="n">
        <v>0</v>
      </c>
      <c r="U5812" s="15" t="n">
        <v>142500</v>
      </c>
      <c r="V5812">
        <f>IFERROR(VLOOKUP(D5812,Tablas_Equivalencia!$A$3:$B$8,2,FALSE),"Sin dato")</f>
        <v/>
      </c>
      <c r="W5812">
        <f>IFERROR(VLOOKUP(L5812,Tablas_Equivalencia!$D$3:$E$9,2,FALSE),"Sin dato")</f>
        <v/>
      </c>
      <c r="X5812">
        <f>IF(I5812=1,"Varón","Mujer")</f>
        <v/>
      </c>
      <c r="Y5812">
        <f>IFERROR(VLOOKUP(M5812,Tablas_Equivalencia!$G$3:$H$6,2,FALSE),"Sin dato")</f>
        <v/>
      </c>
      <c r="Z5812">
        <f>IF(J5812&lt;=24,"18-24","25-29")</f>
        <v/>
      </c>
      <c r="AA5812">
        <f>IF(M5812&lt;&gt;1,"",IF(P5812=2,1,0))</f>
        <v/>
      </c>
      <c r="AB5812">
        <f>IF(M5812&lt;&gt;1,"",IF(O5812&gt;=2,1,0))</f>
        <v/>
      </c>
      <c r="AC5812">
        <f>IF(M5812&lt;&gt;1,"",IF(OR(Q5812=999,Q5812=""),"",IF(OR(Q5812&lt;35,Q5812&gt;48),1,0)))</f>
        <v/>
      </c>
      <c r="AD5812">
        <f>IF(COUNT(AA5812:AC5812)&lt;3,"",SUM(AA5812:AC5812))</f>
        <v/>
      </c>
      <c r="AE5812">
        <f>IF(L5812&gt;=4,2,IF(L5812&gt;=2,1,0))</f>
        <v/>
      </c>
      <c r="AF5812">
        <f>IF(L5812&gt;=5,1,0)</f>
        <v/>
      </c>
      <c r="AG5812">
        <f>AE5812+AF5812</f>
        <v/>
      </c>
      <c r="AH5812" s="15">
        <f>IF(M5812&lt;&gt;1,"",IF(OR(R5812=-9,R5812=""),"",R5812))</f>
        <v/>
      </c>
      <c r="AI5812">
        <f>IF(M5812&lt;&gt;1,"",IF(OR(Q5812=999,Q5812=""),"",Q5812))</f>
        <v/>
      </c>
    </row>
    <row r="5813">
      <c r="A5813" t="inlineStr">
        <is>
          <t>TQRMNOP131424</t>
        </is>
      </c>
      <c r="B5813" t="n">
        <v>2025</v>
      </c>
      <c r="C5813" t="n">
        <v>1</v>
      </c>
      <c r="D5813" t="n">
        <v>41</v>
      </c>
      <c r="E5813" t="inlineStr">
        <is>
          <t>S</t>
        </is>
      </c>
      <c r="F5813" t="n">
        <v>8</v>
      </c>
      <c r="G5813" t="n">
        <v>1471</v>
      </c>
      <c r="H5813" t="n">
        <v>2</v>
      </c>
      <c r="I5813" t="n">
        <v>1</v>
      </c>
      <c r="J5813" t="n">
        <v>28</v>
      </c>
      <c r="K5813" t="n">
        <v>1</v>
      </c>
      <c r="L5813" t="n">
        <v>1</v>
      </c>
      <c r="M5813" t="n">
        <v>1</v>
      </c>
      <c r="N5813" t="n">
        <v>2</v>
      </c>
      <c r="O5813" t="n">
        <v>2</v>
      </c>
      <c r="P5813" t="n">
        <v>2</v>
      </c>
      <c r="Q5813" t="n">
        <v>31</v>
      </c>
      <c r="R5813" s="15" t="n">
        <v>-9</v>
      </c>
      <c r="S5813" s="15" t="n">
        <v>0</v>
      </c>
      <c r="T5813" s="15" t="n">
        <v>0</v>
      </c>
      <c r="U5813" s="15" t="n">
        <v>315800</v>
      </c>
      <c r="V5813">
        <f>IFERROR(VLOOKUP(D5813,Tablas_Equivalencia!$A$3:$B$8,2,FALSE),"Sin dato")</f>
        <v/>
      </c>
      <c r="W5813">
        <f>IFERROR(VLOOKUP(L5813,Tablas_Equivalencia!$D$3:$E$9,2,FALSE),"Sin dato")</f>
        <v/>
      </c>
      <c r="X5813">
        <f>IF(I5813=1,"Varón","Mujer")</f>
        <v/>
      </c>
      <c r="Y5813">
        <f>IFERROR(VLOOKUP(M5813,Tablas_Equivalencia!$G$3:$H$6,2,FALSE),"Sin dato")</f>
        <v/>
      </c>
      <c r="Z5813">
        <f>IF(J5813&lt;=24,"18-24","25-29")</f>
        <v/>
      </c>
      <c r="AA5813">
        <f>IF(M5813&lt;&gt;1,"",IF(P5813=2,1,0))</f>
        <v/>
      </c>
      <c r="AB5813">
        <f>IF(M5813&lt;&gt;1,"",IF(O5813&gt;=2,1,0))</f>
        <v/>
      </c>
      <c r="AC5813">
        <f>IF(M5813&lt;&gt;1,"",IF(OR(Q5813=999,Q5813=""),"",IF(OR(Q5813&lt;35,Q5813&gt;48),1,0)))</f>
        <v/>
      </c>
      <c r="AD5813">
        <f>IF(COUNT(AA5813:AC5813)&lt;3,"",SUM(AA5813:AC5813))</f>
        <v/>
      </c>
      <c r="AE5813">
        <f>IF(L5813&gt;=4,2,IF(L5813&gt;=2,1,0))</f>
        <v/>
      </c>
      <c r="AF5813">
        <f>IF(L5813&gt;=5,1,0)</f>
        <v/>
      </c>
      <c r="AG5813">
        <f>AE5813+AF5813</f>
        <v/>
      </c>
      <c r="AH5813" s="15">
        <f>IF(M5813&lt;&gt;1,"",IF(OR(R5813=-9,R5813=""),"",R5813))</f>
        <v/>
      </c>
      <c r="AI5813">
        <f>IF(M5813&lt;&gt;1,"",IF(OR(Q5813=999,Q5813=""),"",Q5813))</f>
        <v/>
      </c>
    </row>
    <row r="5814">
      <c r="A5814" t="inlineStr">
        <is>
          <t>TQRMNOP131428</t>
        </is>
      </c>
      <c r="B5814" t="n">
        <v>2025</v>
      </c>
      <c r="C5814" t="n">
        <v>1</v>
      </c>
      <c r="D5814" t="n">
        <v>43</v>
      </c>
      <c r="E5814" t="inlineStr">
        <is>
          <t>S</t>
        </is>
      </c>
      <c r="F5814" t="n">
        <v>20</v>
      </c>
      <c r="G5814" t="n">
        <v>993</v>
      </c>
      <c r="H5814" t="n">
        <v>2</v>
      </c>
      <c r="I5814" t="n">
        <v>1</v>
      </c>
      <c r="J5814" t="n">
        <v>28</v>
      </c>
      <c r="K5814" t="n">
        <v>2</v>
      </c>
      <c r="L5814" t="n">
        <v>6</v>
      </c>
      <c r="M5814" t="n">
        <v>1</v>
      </c>
      <c r="N5814" t="n">
        <v>3</v>
      </c>
      <c r="O5814" t="n">
        <v>1</v>
      </c>
      <c r="P5814" t="n">
        <v>1</v>
      </c>
      <c r="Q5814" t="n">
        <v>21</v>
      </c>
      <c r="R5814" s="15" t="n">
        <v>600000</v>
      </c>
      <c r="S5814" s="15" t="n">
        <v>0</v>
      </c>
      <c r="T5814" s="15" t="n">
        <v>600000</v>
      </c>
      <c r="U5814" s="15" t="n">
        <v>209200</v>
      </c>
      <c r="V5814">
        <f>IFERROR(VLOOKUP(D5814,Tablas_Equivalencia!$A$3:$B$8,2,FALSE),"Sin dato")</f>
        <v/>
      </c>
      <c r="W5814">
        <f>IFERROR(VLOOKUP(L5814,Tablas_Equivalencia!$D$3:$E$9,2,FALSE),"Sin dato")</f>
        <v/>
      </c>
      <c r="X5814">
        <f>IF(I5814=1,"Varón","Mujer")</f>
        <v/>
      </c>
      <c r="Y5814">
        <f>IFERROR(VLOOKUP(M5814,Tablas_Equivalencia!$G$3:$H$6,2,FALSE),"Sin dato")</f>
        <v/>
      </c>
      <c r="Z5814">
        <f>IF(J5814&lt;=24,"18-24","25-29")</f>
        <v/>
      </c>
      <c r="AA5814">
        <f>IF(M5814&lt;&gt;1,"",IF(P5814=2,1,0))</f>
        <v/>
      </c>
      <c r="AB5814">
        <f>IF(M5814&lt;&gt;1,"",IF(O5814&gt;=2,1,0))</f>
        <v/>
      </c>
      <c r="AC5814">
        <f>IF(M5814&lt;&gt;1,"",IF(OR(Q5814=999,Q5814=""),"",IF(OR(Q5814&lt;35,Q5814&gt;48),1,0)))</f>
        <v/>
      </c>
      <c r="AD5814">
        <f>IF(COUNT(AA5814:AC5814)&lt;3,"",SUM(AA5814:AC5814))</f>
        <v/>
      </c>
      <c r="AE5814">
        <f>IF(L5814&gt;=4,2,IF(L5814&gt;=2,1,0))</f>
        <v/>
      </c>
      <c r="AF5814">
        <f>IF(L5814&gt;=5,1,0)</f>
        <v/>
      </c>
      <c r="AG5814">
        <f>AE5814+AF5814</f>
        <v/>
      </c>
      <c r="AH5814" s="15">
        <f>IF(M5814&lt;&gt;1,"",IF(OR(R5814=-9,R5814=""),"",R5814))</f>
        <v/>
      </c>
      <c r="AI5814">
        <f>IF(M5814&lt;&gt;1,"",IF(OR(Q5814=999,Q5814=""),"",Q5814))</f>
        <v/>
      </c>
    </row>
    <row r="5815">
      <c r="A5815" t="inlineStr">
        <is>
          <t>TQRMNOP131429</t>
        </is>
      </c>
      <c r="B5815" t="n">
        <v>2025</v>
      </c>
      <c r="C5815" t="n">
        <v>1</v>
      </c>
      <c r="D5815" t="n">
        <v>43</v>
      </c>
      <c r="E5815" t="inlineStr">
        <is>
          <t>N</t>
        </is>
      </c>
      <c r="F5815" t="n">
        <v>38</v>
      </c>
      <c r="G5815" t="n">
        <v>738</v>
      </c>
      <c r="H5815" t="n">
        <v>1</v>
      </c>
      <c r="I5815" t="n">
        <v>1</v>
      </c>
      <c r="J5815" t="n">
        <v>28</v>
      </c>
      <c r="K5815" t="n">
        <v>1</v>
      </c>
      <c r="L5815" t="n">
        <v>5</v>
      </c>
      <c r="M5815" t="n">
        <v>1</v>
      </c>
      <c r="N5815" t="n">
        <v>2</v>
      </c>
      <c r="O5815" t="n">
        <v>2</v>
      </c>
      <c r="P5815" t="n">
        <v>2</v>
      </c>
      <c r="Q5815" t="n">
        <v>24</v>
      </c>
      <c r="R5815" s="15" t="n">
        <v>861000</v>
      </c>
      <c r="S5815" s="15" t="n">
        <v>0</v>
      </c>
      <c r="T5815" s="15" t="n">
        <v>861000</v>
      </c>
      <c r="U5815" s="15" t="n">
        <v>204400</v>
      </c>
      <c r="V5815">
        <f>IFERROR(VLOOKUP(D5815,Tablas_Equivalencia!$A$3:$B$8,2,FALSE),"Sin dato")</f>
        <v/>
      </c>
      <c r="W5815">
        <f>IFERROR(VLOOKUP(L5815,Tablas_Equivalencia!$D$3:$E$9,2,FALSE),"Sin dato")</f>
        <v/>
      </c>
      <c r="X5815">
        <f>IF(I5815=1,"Varón","Mujer")</f>
        <v/>
      </c>
      <c r="Y5815">
        <f>IFERROR(VLOOKUP(M5815,Tablas_Equivalencia!$G$3:$H$6,2,FALSE),"Sin dato")</f>
        <v/>
      </c>
      <c r="Z5815">
        <f>IF(J5815&lt;=24,"18-24","25-29")</f>
        <v/>
      </c>
      <c r="AA5815">
        <f>IF(M5815&lt;&gt;1,"",IF(P5815=2,1,0))</f>
        <v/>
      </c>
      <c r="AB5815">
        <f>IF(M5815&lt;&gt;1,"",IF(O5815&gt;=2,1,0))</f>
        <v/>
      </c>
      <c r="AC5815">
        <f>IF(M5815&lt;&gt;1,"",IF(OR(Q5815=999,Q5815=""),"",IF(OR(Q5815&lt;35,Q5815&gt;48),1,0)))</f>
        <v/>
      </c>
      <c r="AD5815">
        <f>IF(COUNT(AA5815:AC5815)&lt;3,"",SUM(AA5815:AC5815))</f>
        <v/>
      </c>
      <c r="AE5815">
        <f>IF(L5815&gt;=4,2,IF(L5815&gt;=2,1,0))</f>
        <v/>
      </c>
      <c r="AF5815">
        <f>IF(L5815&gt;=5,1,0)</f>
        <v/>
      </c>
      <c r="AG5815">
        <f>AE5815+AF5815</f>
        <v/>
      </c>
      <c r="AH5815" s="15">
        <f>IF(M5815&lt;&gt;1,"",IF(OR(R5815=-9,R5815=""),"",R5815))</f>
        <v/>
      </c>
      <c r="AI5815">
        <f>IF(M5815&lt;&gt;1,"",IF(OR(Q5815=999,Q5815=""),"",Q5815))</f>
        <v/>
      </c>
    </row>
    <row r="5816">
      <c r="A5816" t="inlineStr">
        <is>
          <t>TQRMNOP131430</t>
        </is>
      </c>
      <c r="B5816" t="n">
        <v>2025</v>
      </c>
      <c r="C5816" t="n">
        <v>1</v>
      </c>
      <c r="D5816" t="n">
        <v>1</v>
      </c>
      <c r="E5816" t="inlineStr">
        <is>
          <t>S</t>
        </is>
      </c>
      <c r="F5816" t="n">
        <v>33</v>
      </c>
      <c r="G5816" t="n">
        <v>1009</v>
      </c>
      <c r="H5816" t="n">
        <v>3</v>
      </c>
      <c r="I5816" t="n">
        <v>2</v>
      </c>
      <c r="J5816" t="n">
        <v>22</v>
      </c>
      <c r="K5816" t="n">
        <v>2</v>
      </c>
      <c r="L5816" t="n">
        <v>6</v>
      </c>
      <c r="M5816" t="n">
        <v>1</v>
      </c>
      <c r="N5816" t="n">
        <v>3</v>
      </c>
      <c r="O5816" t="n">
        <v>2</v>
      </c>
      <c r="P5816" t="n">
        <v>2</v>
      </c>
      <c r="Q5816" t="n">
        <v>41</v>
      </c>
      <c r="R5816" s="15" t="n">
        <v>493000</v>
      </c>
      <c r="S5816" s="15" t="n">
        <v>0</v>
      </c>
      <c r="T5816" s="15" t="n">
        <v>493000</v>
      </c>
      <c r="U5816" s="15" t="n">
        <v>112100</v>
      </c>
      <c r="V5816">
        <f>IFERROR(VLOOKUP(D5816,Tablas_Equivalencia!$A$3:$B$8,2,FALSE),"Sin dato")</f>
        <v/>
      </c>
      <c r="W5816">
        <f>IFERROR(VLOOKUP(L5816,Tablas_Equivalencia!$D$3:$E$9,2,FALSE),"Sin dato")</f>
        <v/>
      </c>
      <c r="X5816">
        <f>IF(I5816=1,"Varón","Mujer")</f>
        <v/>
      </c>
      <c r="Y5816">
        <f>IFERROR(VLOOKUP(M5816,Tablas_Equivalencia!$G$3:$H$6,2,FALSE),"Sin dato")</f>
        <v/>
      </c>
      <c r="Z5816">
        <f>IF(J5816&lt;=24,"18-24","25-29")</f>
        <v/>
      </c>
      <c r="AA5816">
        <f>IF(M5816&lt;&gt;1,"",IF(P5816=2,1,0))</f>
        <v/>
      </c>
      <c r="AB5816">
        <f>IF(M5816&lt;&gt;1,"",IF(O5816&gt;=2,1,0))</f>
        <v/>
      </c>
      <c r="AC5816">
        <f>IF(M5816&lt;&gt;1,"",IF(OR(Q5816=999,Q5816=""),"",IF(OR(Q5816&lt;35,Q5816&gt;48),1,0)))</f>
        <v/>
      </c>
      <c r="AD5816">
        <f>IF(COUNT(AA5816:AC5816)&lt;3,"",SUM(AA5816:AC5816))</f>
        <v/>
      </c>
      <c r="AE5816">
        <f>IF(L5816&gt;=4,2,IF(L5816&gt;=2,1,0))</f>
        <v/>
      </c>
      <c r="AF5816">
        <f>IF(L5816&gt;=5,1,0)</f>
        <v/>
      </c>
      <c r="AG5816">
        <f>AE5816+AF5816</f>
        <v/>
      </c>
      <c r="AH5816" s="15">
        <f>IF(M5816&lt;&gt;1,"",IF(OR(R5816=-9,R5816=""),"",R5816))</f>
        <v/>
      </c>
      <c r="AI5816">
        <f>IF(M5816&lt;&gt;1,"",IF(OR(Q5816=999,Q5816=""),"",Q5816))</f>
        <v/>
      </c>
    </row>
    <row r="5817">
      <c r="A5817" t="inlineStr">
        <is>
          <t>TQRMNOP131433</t>
        </is>
      </c>
      <c r="B5817" t="n">
        <v>2025</v>
      </c>
      <c r="C5817" t="n">
        <v>1</v>
      </c>
      <c r="D5817" t="n">
        <v>1</v>
      </c>
      <c r="E5817" t="inlineStr">
        <is>
          <t>S</t>
        </is>
      </c>
      <c r="F5817" t="n">
        <v>32</v>
      </c>
      <c r="G5817" t="n">
        <v>1201</v>
      </c>
      <c r="H5817" t="n">
        <v>3</v>
      </c>
      <c r="I5817" t="n">
        <v>1</v>
      </c>
      <c r="J5817" t="n">
        <v>25</v>
      </c>
      <c r="K5817" t="n">
        <v>1</v>
      </c>
      <c r="L5817" t="n">
        <v>4</v>
      </c>
      <c r="M5817" t="n">
        <v>1</v>
      </c>
      <c r="N5817" t="n">
        <v>3</v>
      </c>
      <c r="O5817" t="n">
        <v>1</v>
      </c>
      <c r="P5817" t="n">
        <v>1</v>
      </c>
      <c r="Q5817" t="n">
        <v>35</v>
      </c>
      <c r="R5817" s="15" t="n">
        <v>440000</v>
      </c>
      <c r="S5817" s="15" t="n">
        <v>0</v>
      </c>
      <c r="T5817" s="15" t="n">
        <v>440000</v>
      </c>
      <c r="U5817" s="15" t="n">
        <v>64600</v>
      </c>
      <c r="V5817">
        <f>IFERROR(VLOOKUP(D5817,Tablas_Equivalencia!$A$3:$B$8,2,FALSE),"Sin dato")</f>
        <v/>
      </c>
      <c r="W5817">
        <f>IFERROR(VLOOKUP(L5817,Tablas_Equivalencia!$D$3:$E$9,2,FALSE),"Sin dato")</f>
        <v/>
      </c>
      <c r="X5817">
        <f>IF(I5817=1,"Varón","Mujer")</f>
        <v/>
      </c>
      <c r="Y5817">
        <f>IFERROR(VLOOKUP(M5817,Tablas_Equivalencia!$G$3:$H$6,2,FALSE),"Sin dato")</f>
        <v/>
      </c>
      <c r="Z5817">
        <f>IF(J5817&lt;=24,"18-24","25-29")</f>
        <v/>
      </c>
      <c r="AA5817">
        <f>IF(M5817&lt;&gt;1,"",IF(P5817=2,1,0))</f>
        <v/>
      </c>
      <c r="AB5817">
        <f>IF(M5817&lt;&gt;1,"",IF(O5817&gt;=2,1,0))</f>
        <v/>
      </c>
      <c r="AC5817">
        <f>IF(M5817&lt;&gt;1,"",IF(OR(Q5817=999,Q5817=""),"",IF(OR(Q5817&lt;35,Q5817&gt;48),1,0)))</f>
        <v/>
      </c>
      <c r="AD5817">
        <f>IF(COUNT(AA5817:AC5817)&lt;3,"",SUM(AA5817:AC5817))</f>
        <v/>
      </c>
      <c r="AE5817">
        <f>IF(L5817&gt;=4,2,IF(L5817&gt;=2,1,0))</f>
        <v/>
      </c>
      <c r="AF5817">
        <f>IF(L5817&gt;=5,1,0)</f>
        <v/>
      </c>
      <c r="AG5817">
        <f>AE5817+AF5817</f>
        <v/>
      </c>
      <c r="AH5817" s="15">
        <f>IF(M5817&lt;&gt;1,"",IF(OR(R5817=-9,R5817=""),"",R5817))</f>
        <v/>
      </c>
      <c r="AI5817">
        <f>IF(M5817&lt;&gt;1,"",IF(OR(Q5817=999,Q5817=""),"",Q5817))</f>
        <v/>
      </c>
    </row>
    <row r="5818">
      <c r="A5818" t="inlineStr">
        <is>
          <t>TQRMNOP131435</t>
        </is>
      </c>
      <c r="B5818" t="n">
        <v>2025</v>
      </c>
      <c r="C5818" t="n">
        <v>1</v>
      </c>
      <c r="D5818" t="n">
        <v>42</v>
      </c>
      <c r="E5818" t="inlineStr">
        <is>
          <t>N</t>
        </is>
      </c>
      <c r="F5818" t="n">
        <v>27</v>
      </c>
      <c r="G5818" t="n">
        <v>1151</v>
      </c>
      <c r="H5818" t="n">
        <v>2</v>
      </c>
      <c r="I5818" t="n">
        <v>2</v>
      </c>
      <c r="J5818" t="n">
        <v>25</v>
      </c>
      <c r="K5818" t="n">
        <v>1</v>
      </c>
      <c r="L5818" t="n">
        <v>5</v>
      </c>
      <c r="M5818" t="n">
        <v>3</v>
      </c>
      <c r="R5818" s="15" t="n">
        <v>0</v>
      </c>
      <c r="S5818" s="15" t="n">
        <v>0</v>
      </c>
      <c r="T5818" s="15" t="n">
        <v>0</v>
      </c>
      <c r="U5818" s="15" t="n">
        <v>278000</v>
      </c>
      <c r="V5818">
        <f>IFERROR(VLOOKUP(D5818,Tablas_Equivalencia!$A$3:$B$8,2,FALSE),"Sin dato")</f>
        <v/>
      </c>
      <c r="W5818">
        <f>IFERROR(VLOOKUP(L5818,Tablas_Equivalencia!$D$3:$E$9,2,FALSE),"Sin dato")</f>
        <v/>
      </c>
      <c r="X5818">
        <f>IF(I5818=1,"Varón","Mujer")</f>
        <v/>
      </c>
      <c r="Y5818">
        <f>IFERROR(VLOOKUP(M5818,Tablas_Equivalencia!$G$3:$H$6,2,FALSE),"Sin dato")</f>
        <v/>
      </c>
      <c r="Z5818">
        <f>IF(J5818&lt;=24,"18-24","25-29")</f>
        <v/>
      </c>
      <c r="AA5818">
        <f>IF(M5818&lt;&gt;1,"",IF(P5818=2,1,0))</f>
        <v/>
      </c>
      <c r="AB5818">
        <f>IF(M5818&lt;&gt;1,"",IF(O5818&gt;=2,1,0))</f>
        <v/>
      </c>
      <c r="AC5818">
        <f>IF(M5818&lt;&gt;1,"",IF(OR(Q5818=999,Q5818=""),"",IF(OR(Q5818&lt;35,Q5818&gt;48),1,0)))</f>
        <v/>
      </c>
      <c r="AD5818">
        <f>IF(COUNT(AA5818:AC5818)&lt;3,"",SUM(AA5818:AC5818))</f>
        <v/>
      </c>
      <c r="AE5818">
        <f>IF(L5818&gt;=4,2,IF(L5818&gt;=2,1,0))</f>
        <v/>
      </c>
      <c r="AF5818">
        <f>IF(L5818&gt;=5,1,0)</f>
        <v/>
      </c>
      <c r="AG5818">
        <f>AE5818+AF5818</f>
        <v/>
      </c>
      <c r="AH5818" s="15">
        <f>IF(M5818&lt;&gt;1,"",IF(OR(R5818=-9,R5818=""),"",R5818))</f>
        <v/>
      </c>
      <c r="AI5818">
        <f>IF(M5818&lt;&gt;1,"",IF(OR(Q5818=999,Q5818=""),"",Q5818))</f>
        <v/>
      </c>
    </row>
    <row r="5819">
      <c r="A5819" t="inlineStr">
        <is>
          <t>TQRMNOP131436</t>
        </is>
      </c>
      <c r="B5819" t="n">
        <v>2025</v>
      </c>
      <c r="C5819" t="n">
        <v>1</v>
      </c>
      <c r="D5819" t="n">
        <v>41</v>
      </c>
      <c r="E5819" t="inlineStr">
        <is>
          <t>N</t>
        </is>
      </c>
      <c r="F5819" t="n">
        <v>12</v>
      </c>
      <c r="G5819" t="n">
        <v>686</v>
      </c>
      <c r="H5819" t="n">
        <v>10</v>
      </c>
      <c r="I5819" t="n">
        <v>2</v>
      </c>
      <c r="J5819" t="n">
        <v>26</v>
      </c>
      <c r="K5819" t="n">
        <v>1</v>
      </c>
      <c r="L5819" t="n">
        <v>5</v>
      </c>
      <c r="M5819" t="n">
        <v>1</v>
      </c>
      <c r="N5819" t="n">
        <v>3</v>
      </c>
      <c r="O5819" t="n">
        <v>1</v>
      </c>
      <c r="P5819" t="n">
        <v>1</v>
      </c>
      <c r="Q5819" t="n">
        <v>41</v>
      </c>
      <c r="R5819" s="15" t="n">
        <v>358000</v>
      </c>
      <c r="S5819" s="15" t="n">
        <v>0</v>
      </c>
      <c r="T5819" s="15" t="n">
        <v>358000</v>
      </c>
      <c r="U5819" s="15" t="n">
        <v>155300</v>
      </c>
      <c r="V5819">
        <f>IFERROR(VLOOKUP(D5819,Tablas_Equivalencia!$A$3:$B$8,2,FALSE),"Sin dato")</f>
        <v/>
      </c>
      <c r="W5819">
        <f>IFERROR(VLOOKUP(L5819,Tablas_Equivalencia!$D$3:$E$9,2,FALSE),"Sin dato")</f>
        <v/>
      </c>
      <c r="X5819">
        <f>IF(I5819=1,"Varón","Mujer")</f>
        <v/>
      </c>
      <c r="Y5819">
        <f>IFERROR(VLOOKUP(M5819,Tablas_Equivalencia!$G$3:$H$6,2,FALSE),"Sin dato")</f>
        <v/>
      </c>
      <c r="Z5819">
        <f>IF(J5819&lt;=24,"18-24","25-29")</f>
        <v/>
      </c>
      <c r="AA5819">
        <f>IF(M5819&lt;&gt;1,"",IF(P5819=2,1,0))</f>
        <v/>
      </c>
      <c r="AB5819">
        <f>IF(M5819&lt;&gt;1,"",IF(O5819&gt;=2,1,0))</f>
        <v/>
      </c>
      <c r="AC5819">
        <f>IF(M5819&lt;&gt;1,"",IF(OR(Q5819=999,Q5819=""),"",IF(OR(Q5819&lt;35,Q5819&gt;48),1,0)))</f>
        <v/>
      </c>
      <c r="AD5819">
        <f>IF(COUNT(AA5819:AC5819)&lt;3,"",SUM(AA5819:AC5819))</f>
        <v/>
      </c>
      <c r="AE5819">
        <f>IF(L5819&gt;=4,2,IF(L5819&gt;=2,1,0))</f>
        <v/>
      </c>
      <c r="AF5819">
        <f>IF(L5819&gt;=5,1,0)</f>
        <v/>
      </c>
      <c r="AG5819">
        <f>AE5819+AF5819</f>
        <v/>
      </c>
      <c r="AH5819" s="15">
        <f>IF(M5819&lt;&gt;1,"",IF(OR(R5819=-9,R5819=""),"",R5819))</f>
        <v/>
      </c>
      <c r="AI5819">
        <f>IF(M5819&lt;&gt;1,"",IF(OR(Q5819=999,Q5819=""),"",Q5819))</f>
        <v/>
      </c>
    </row>
    <row r="5820">
      <c r="A5820" t="inlineStr">
        <is>
          <t>TQRMNOP131453</t>
        </is>
      </c>
      <c r="B5820" t="n">
        <v>2025</v>
      </c>
      <c r="C5820" t="n">
        <v>1</v>
      </c>
      <c r="D5820" t="n">
        <v>40</v>
      </c>
      <c r="E5820" t="inlineStr">
        <is>
          <t>N</t>
        </is>
      </c>
      <c r="F5820" t="n">
        <v>9</v>
      </c>
      <c r="G5820" t="n">
        <v>1065</v>
      </c>
      <c r="H5820" t="n">
        <v>2</v>
      </c>
      <c r="I5820" t="n">
        <v>2</v>
      </c>
      <c r="J5820" t="n">
        <v>19</v>
      </c>
      <c r="K5820" t="n">
        <v>2</v>
      </c>
      <c r="L5820" t="n">
        <v>4</v>
      </c>
      <c r="M5820" t="n">
        <v>2</v>
      </c>
      <c r="R5820" s="15" t="n">
        <v>0</v>
      </c>
      <c r="S5820" s="15" t="n">
        <v>0</v>
      </c>
      <c r="T5820" s="15" t="n">
        <v>0</v>
      </c>
      <c r="U5820" s="15" t="n">
        <v>191000</v>
      </c>
      <c r="V5820">
        <f>IFERROR(VLOOKUP(D5820,Tablas_Equivalencia!$A$3:$B$8,2,FALSE),"Sin dato")</f>
        <v/>
      </c>
      <c r="W5820">
        <f>IFERROR(VLOOKUP(L5820,Tablas_Equivalencia!$D$3:$E$9,2,FALSE),"Sin dato")</f>
        <v/>
      </c>
      <c r="X5820">
        <f>IF(I5820=1,"Varón","Mujer")</f>
        <v/>
      </c>
      <c r="Y5820">
        <f>IFERROR(VLOOKUP(M5820,Tablas_Equivalencia!$G$3:$H$6,2,FALSE),"Sin dato")</f>
        <v/>
      </c>
      <c r="Z5820">
        <f>IF(J5820&lt;=24,"18-24","25-29")</f>
        <v/>
      </c>
      <c r="AA5820">
        <f>IF(M5820&lt;&gt;1,"",IF(P5820=2,1,0))</f>
        <v/>
      </c>
      <c r="AB5820">
        <f>IF(M5820&lt;&gt;1,"",IF(O5820&gt;=2,1,0))</f>
        <v/>
      </c>
      <c r="AC5820">
        <f>IF(M5820&lt;&gt;1,"",IF(OR(Q5820=999,Q5820=""),"",IF(OR(Q5820&lt;35,Q5820&gt;48),1,0)))</f>
        <v/>
      </c>
      <c r="AD5820">
        <f>IF(COUNT(AA5820:AC5820)&lt;3,"",SUM(AA5820:AC5820))</f>
        <v/>
      </c>
      <c r="AE5820">
        <f>IF(L5820&gt;=4,2,IF(L5820&gt;=2,1,0))</f>
        <v/>
      </c>
      <c r="AF5820">
        <f>IF(L5820&gt;=5,1,0)</f>
        <v/>
      </c>
      <c r="AG5820">
        <f>AE5820+AF5820</f>
        <v/>
      </c>
      <c r="AH5820" s="15">
        <f>IF(M5820&lt;&gt;1,"",IF(OR(R5820=-9,R5820=""),"",R5820))</f>
        <v/>
      </c>
      <c r="AI5820">
        <f>IF(M5820&lt;&gt;1,"",IF(OR(Q5820=999,Q5820=""),"",Q5820))</f>
        <v/>
      </c>
    </row>
    <row r="5821">
      <c r="A5821" t="inlineStr">
        <is>
          <t>TQRMNOP131457</t>
        </is>
      </c>
      <c r="B5821" t="n">
        <v>2025</v>
      </c>
      <c r="C5821" t="n">
        <v>1</v>
      </c>
      <c r="D5821" t="n">
        <v>1</v>
      </c>
      <c r="E5821" t="inlineStr">
        <is>
          <t>S</t>
        </is>
      </c>
      <c r="F5821" t="n">
        <v>32</v>
      </c>
      <c r="G5821" t="n">
        <v>1296</v>
      </c>
      <c r="H5821" t="n">
        <v>1</v>
      </c>
      <c r="I5821" t="n">
        <v>1</v>
      </c>
      <c r="J5821" t="n">
        <v>18</v>
      </c>
      <c r="K5821" t="n">
        <v>1</v>
      </c>
      <c r="L5821" t="n">
        <v>5</v>
      </c>
      <c r="M5821" t="n">
        <v>3</v>
      </c>
      <c r="R5821" s="15" t="n">
        <v>0</v>
      </c>
      <c r="S5821" s="15" t="n">
        <v>78000</v>
      </c>
      <c r="T5821" s="15" t="n">
        <v>78000</v>
      </c>
      <c r="U5821" s="15" t="n">
        <v>84200</v>
      </c>
      <c r="V5821">
        <f>IFERROR(VLOOKUP(D5821,Tablas_Equivalencia!$A$3:$B$8,2,FALSE),"Sin dato")</f>
        <v/>
      </c>
      <c r="W5821">
        <f>IFERROR(VLOOKUP(L5821,Tablas_Equivalencia!$D$3:$E$9,2,FALSE),"Sin dato")</f>
        <v/>
      </c>
      <c r="X5821">
        <f>IF(I5821=1,"Varón","Mujer")</f>
        <v/>
      </c>
      <c r="Y5821">
        <f>IFERROR(VLOOKUP(M5821,Tablas_Equivalencia!$G$3:$H$6,2,FALSE),"Sin dato")</f>
        <v/>
      </c>
      <c r="Z5821">
        <f>IF(J5821&lt;=24,"18-24","25-29")</f>
        <v/>
      </c>
      <c r="AA5821">
        <f>IF(M5821&lt;&gt;1,"",IF(P5821=2,1,0))</f>
        <v/>
      </c>
      <c r="AB5821">
        <f>IF(M5821&lt;&gt;1,"",IF(O5821&gt;=2,1,0))</f>
        <v/>
      </c>
      <c r="AC5821">
        <f>IF(M5821&lt;&gt;1,"",IF(OR(Q5821=999,Q5821=""),"",IF(OR(Q5821&lt;35,Q5821&gt;48),1,0)))</f>
        <v/>
      </c>
      <c r="AD5821">
        <f>IF(COUNT(AA5821:AC5821)&lt;3,"",SUM(AA5821:AC5821))</f>
        <v/>
      </c>
      <c r="AE5821">
        <f>IF(L5821&gt;=4,2,IF(L5821&gt;=2,1,0))</f>
        <v/>
      </c>
      <c r="AF5821">
        <f>IF(L5821&gt;=5,1,0)</f>
        <v/>
      </c>
      <c r="AG5821">
        <f>AE5821+AF5821</f>
        <v/>
      </c>
      <c r="AH5821" s="15">
        <f>IF(M5821&lt;&gt;1,"",IF(OR(R5821=-9,R5821=""),"",R5821))</f>
        <v/>
      </c>
      <c r="AI5821">
        <f>IF(M5821&lt;&gt;1,"",IF(OR(Q5821=999,Q5821=""),"",Q5821))</f>
        <v/>
      </c>
    </row>
    <row r="5822">
      <c r="A5822" t="inlineStr">
        <is>
          <t>TQRMNOP131460</t>
        </is>
      </c>
      <c r="B5822" t="n">
        <v>2025</v>
      </c>
      <c r="C5822" t="n">
        <v>1</v>
      </c>
      <c r="D5822" t="n">
        <v>1</v>
      </c>
      <c r="E5822" t="inlineStr">
        <is>
          <t>S</t>
        </is>
      </c>
      <c r="F5822" t="n">
        <v>32</v>
      </c>
      <c r="G5822" t="n">
        <v>1150</v>
      </c>
      <c r="H5822" t="n">
        <v>1</v>
      </c>
      <c r="I5822" t="n">
        <v>1</v>
      </c>
      <c r="J5822" t="n">
        <v>27</v>
      </c>
      <c r="K5822" t="n">
        <v>2</v>
      </c>
      <c r="L5822" t="n">
        <v>4</v>
      </c>
      <c r="M5822" t="n">
        <v>1</v>
      </c>
      <c r="N5822" t="n">
        <v>3</v>
      </c>
      <c r="O5822" t="n">
        <v>1</v>
      </c>
      <c r="P5822" t="n">
        <v>2</v>
      </c>
      <c r="Q5822" t="n">
        <v>34</v>
      </c>
      <c r="R5822" s="15" t="n">
        <v>1109000</v>
      </c>
      <c r="S5822" s="15" t="n">
        <v>0</v>
      </c>
      <c r="T5822" s="15" t="n">
        <v>1109000</v>
      </c>
      <c r="U5822" s="15" t="n">
        <v>146600</v>
      </c>
      <c r="V5822">
        <f>IFERROR(VLOOKUP(D5822,Tablas_Equivalencia!$A$3:$B$8,2,FALSE),"Sin dato")</f>
        <v/>
      </c>
      <c r="W5822">
        <f>IFERROR(VLOOKUP(L5822,Tablas_Equivalencia!$D$3:$E$9,2,FALSE),"Sin dato")</f>
        <v/>
      </c>
      <c r="X5822">
        <f>IF(I5822=1,"Varón","Mujer")</f>
        <v/>
      </c>
      <c r="Y5822">
        <f>IFERROR(VLOOKUP(M5822,Tablas_Equivalencia!$G$3:$H$6,2,FALSE),"Sin dato")</f>
        <v/>
      </c>
      <c r="Z5822">
        <f>IF(J5822&lt;=24,"18-24","25-29")</f>
        <v/>
      </c>
      <c r="AA5822">
        <f>IF(M5822&lt;&gt;1,"",IF(P5822=2,1,0))</f>
        <v/>
      </c>
      <c r="AB5822">
        <f>IF(M5822&lt;&gt;1,"",IF(O5822&gt;=2,1,0))</f>
        <v/>
      </c>
      <c r="AC5822">
        <f>IF(M5822&lt;&gt;1,"",IF(OR(Q5822=999,Q5822=""),"",IF(OR(Q5822&lt;35,Q5822&gt;48),1,0)))</f>
        <v/>
      </c>
      <c r="AD5822">
        <f>IF(COUNT(AA5822:AC5822)&lt;3,"",SUM(AA5822:AC5822))</f>
        <v/>
      </c>
      <c r="AE5822">
        <f>IF(L5822&gt;=4,2,IF(L5822&gt;=2,1,0))</f>
        <v/>
      </c>
      <c r="AF5822">
        <f>IF(L5822&gt;=5,1,0)</f>
        <v/>
      </c>
      <c r="AG5822">
        <f>AE5822+AF5822</f>
        <v/>
      </c>
      <c r="AH5822" s="15">
        <f>IF(M5822&lt;&gt;1,"",IF(OR(R5822=-9,R5822=""),"",R5822))</f>
        <v/>
      </c>
      <c r="AI5822">
        <f>IF(M5822&lt;&gt;1,"",IF(OR(Q5822=999,Q5822=""),"",Q5822))</f>
        <v/>
      </c>
    </row>
    <row r="5823">
      <c r="A5823" t="inlineStr">
        <is>
          <t>TQRMNOP131462</t>
        </is>
      </c>
      <c r="B5823" t="n">
        <v>2025</v>
      </c>
      <c r="C5823" t="n">
        <v>1</v>
      </c>
      <c r="D5823" t="n">
        <v>43</v>
      </c>
      <c r="E5823" t="inlineStr">
        <is>
          <t>S</t>
        </is>
      </c>
      <c r="F5823" t="n">
        <v>36</v>
      </c>
      <c r="G5823" t="n">
        <v>1089</v>
      </c>
      <c r="H5823" t="n">
        <v>1</v>
      </c>
      <c r="I5823" t="n">
        <v>1</v>
      </c>
      <c r="J5823" t="n">
        <v>29</v>
      </c>
      <c r="K5823" t="n">
        <v>2</v>
      </c>
      <c r="L5823" t="n">
        <v>6</v>
      </c>
      <c r="M5823" t="n">
        <v>1</v>
      </c>
      <c r="N5823" t="n">
        <v>3</v>
      </c>
      <c r="O5823" t="n">
        <v>1</v>
      </c>
      <c r="P5823" t="n">
        <v>1</v>
      </c>
      <c r="Q5823" t="n">
        <v>72</v>
      </c>
      <c r="R5823" s="15" t="n">
        <v>-9</v>
      </c>
      <c r="S5823" s="15" t="n">
        <v>0</v>
      </c>
      <c r="T5823" s="15" t="n">
        <v>0</v>
      </c>
      <c r="U5823" s="15" t="n">
        <v>200800</v>
      </c>
      <c r="V5823">
        <f>IFERROR(VLOOKUP(D5823,Tablas_Equivalencia!$A$3:$B$8,2,FALSE),"Sin dato")</f>
        <v/>
      </c>
      <c r="W5823">
        <f>IFERROR(VLOOKUP(L5823,Tablas_Equivalencia!$D$3:$E$9,2,FALSE),"Sin dato")</f>
        <v/>
      </c>
      <c r="X5823">
        <f>IF(I5823=1,"Varón","Mujer")</f>
        <v/>
      </c>
      <c r="Y5823">
        <f>IFERROR(VLOOKUP(M5823,Tablas_Equivalencia!$G$3:$H$6,2,FALSE),"Sin dato")</f>
        <v/>
      </c>
      <c r="Z5823">
        <f>IF(J5823&lt;=24,"18-24","25-29")</f>
        <v/>
      </c>
      <c r="AA5823">
        <f>IF(M5823&lt;&gt;1,"",IF(P5823=2,1,0))</f>
        <v/>
      </c>
      <c r="AB5823">
        <f>IF(M5823&lt;&gt;1,"",IF(O5823&gt;=2,1,0))</f>
        <v/>
      </c>
      <c r="AC5823">
        <f>IF(M5823&lt;&gt;1,"",IF(OR(Q5823=999,Q5823=""),"",IF(OR(Q5823&lt;35,Q5823&gt;48),1,0)))</f>
        <v/>
      </c>
      <c r="AD5823">
        <f>IF(COUNT(AA5823:AC5823)&lt;3,"",SUM(AA5823:AC5823))</f>
        <v/>
      </c>
      <c r="AE5823">
        <f>IF(L5823&gt;=4,2,IF(L5823&gt;=2,1,0))</f>
        <v/>
      </c>
      <c r="AF5823">
        <f>IF(L5823&gt;=5,1,0)</f>
        <v/>
      </c>
      <c r="AG5823">
        <f>AE5823+AF5823</f>
        <v/>
      </c>
      <c r="AH5823" s="15">
        <f>IF(M5823&lt;&gt;1,"",IF(OR(R5823=-9,R5823=""),"",R5823))</f>
        <v/>
      </c>
      <c r="AI5823">
        <f>IF(M5823&lt;&gt;1,"",IF(OR(Q5823=999,Q5823=""),"",Q5823))</f>
        <v/>
      </c>
    </row>
    <row r="5824">
      <c r="A5824" t="inlineStr">
        <is>
          <t>TQRMNOP131474</t>
        </is>
      </c>
      <c r="B5824" t="n">
        <v>2025</v>
      </c>
      <c r="C5824" t="n">
        <v>1</v>
      </c>
      <c r="D5824" t="n">
        <v>40</v>
      </c>
      <c r="E5824" t="inlineStr">
        <is>
          <t>N</t>
        </is>
      </c>
      <c r="F5824" t="n">
        <v>23</v>
      </c>
      <c r="G5824" t="n">
        <v>908</v>
      </c>
      <c r="H5824" t="n">
        <v>1</v>
      </c>
      <c r="I5824" t="n">
        <v>1</v>
      </c>
      <c r="J5824" t="n">
        <v>25</v>
      </c>
      <c r="K5824" t="n">
        <v>2</v>
      </c>
      <c r="L5824" t="n">
        <v>5</v>
      </c>
      <c r="M5824" t="n">
        <v>3</v>
      </c>
      <c r="R5824" s="15" t="n">
        <v>0</v>
      </c>
      <c r="S5824" s="15" t="n">
        <v>0</v>
      </c>
      <c r="T5824" s="15" t="n">
        <v>0</v>
      </c>
      <c r="U5824" s="15" t="n">
        <v>74000</v>
      </c>
      <c r="V5824">
        <f>IFERROR(VLOOKUP(D5824,Tablas_Equivalencia!$A$3:$B$8,2,FALSE),"Sin dato")</f>
        <v/>
      </c>
      <c r="W5824">
        <f>IFERROR(VLOOKUP(L5824,Tablas_Equivalencia!$D$3:$E$9,2,FALSE),"Sin dato")</f>
        <v/>
      </c>
      <c r="X5824">
        <f>IF(I5824=1,"Varón","Mujer")</f>
        <v/>
      </c>
      <c r="Y5824">
        <f>IFERROR(VLOOKUP(M5824,Tablas_Equivalencia!$G$3:$H$6,2,FALSE),"Sin dato")</f>
        <v/>
      </c>
      <c r="Z5824">
        <f>IF(J5824&lt;=24,"18-24","25-29")</f>
        <v/>
      </c>
      <c r="AA5824">
        <f>IF(M5824&lt;&gt;1,"",IF(P5824=2,1,0))</f>
        <v/>
      </c>
      <c r="AB5824">
        <f>IF(M5824&lt;&gt;1,"",IF(O5824&gt;=2,1,0))</f>
        <v/>
      </c>
      <c r="AC5824">
        <f>IF(M5824&lt;&gt;1,"",IF(OR(Q5824=999,Q5824=""),"",IF(OR(Q5824&lt;35,Q5824&gt;48),1,0)))</f>
        <v/>
      </c>
      <c r="AD5824">
        <f>IF(COUNT(AA5824:AC5824)&lt;3,"",SUM(AA5824:AC5824))</f>
        <v/>
      </c>
      <c r="AE5824">
        <f>IF(L5824&gt;=4,2,IF(L5824&gt;=2,1,0))</f>
        <v/>
      </c>
      <c r="AF5824">
        <f>IF(L5824&gt;=5,1,0)</f>
        <v/>
      </c>
      <c r="AG5824">
        <f>AE5824+AF5824</f>
        <v/>
      </c>
      <c r="AH5824" s="15">
        <f>IF(M5824&lt;&gt;1,"",IF(OR(R5824=-9,R5824=""),"",R5824))</f>
        <v/>
      </c>
      <c r="AI5824">
        <f>IF(M5824&lt;&gt;1,"",IF(OR(Q5824=999,Q5824=""),"",Q5824))</f>
        <v/>
      </c>
    </row>
    <row r="5825">
      <c r="A5825" t="inlineStr">
        <is>
          <t>TQRMNOP131478</t>
        </is>
      </c>
      <c r="B5825" t="n">
        <v>2025</v>
      </c>
      <c r="C5825" t="n">
        <v>1</v>
      </c>
      <c r="D5825" t="n">
        <v>40</v>
      </c>
      <c r="E5825" t="inlineStr">
        <is>
          <t>S</t>
        </is>
      </c>
      <c r="F5825" t="n">
        <v>7</v>
      </c>
      <c r="G5825" t="n">
        <v>1508</v>
      </c>
      <c r="H5825" t="n">
        <v>3</v>
      </c>
      <c r="I5825" t="n">
        <v>2</v>
      </c>
      <c r="J5825" t="n">
        <v>29</v>
      </c>
      <c r="K5825" t="n">
        <v>1</v>
      </c>
      <c r="L5825" t="n">
        <v>2</v>
      </c>
      <c r="M5825" t="n">
        <v>1</v>
      </c>
      <c r="N5825" t="n">
        <v>2</v>
      </c>
      <c r="O5825" t="n">
        <v>3</v>
      </c>
      <c r="P5825" t="n">
        <v>2</v>
      </c>
      <c r="Q5825" t="n">
        <v>35</v>
      </c>
      <c r="R5825" s="15" t="n">
        <v>211000</v>
      </c>
      <c r="S5825" s="15" t="n">
        <v>0</v>
      </c>
      <c r="T5825" s="15" t="n">
        <v>211000</v>
      </c>
      <c r="U5825" s="15" t="n">
        <v>110900</v>
      </c>
      <c r="V5825">
        <f>IFERROR(VLOOKUP(D5825,Tablas_Equivalencia!$A$3:$B$8,2,FALSE),"Sin dato")</f>
        <v/>
      </c>
      <c r="W5825">
        <f>IFERROR(VLOOKUP(L5825,Tablas_Equivalencia!$D$3:$E$9,2,FALSE),"Sin dato")</f>
        <v/>
      </c>
      <c r="X5825">
        <f>IF(I5825=1,"Varón","Mujer")</f>
        <v/>
      </c>
      <c r="Y5825">
        <f>IFERROR(VLOOKUP(M5825,Tablas_Equivalencia!$G$3:$H$6,2,FALSE),"Sin dato")</f>
        <v/>
      </c>
      <c r="Z5825">
        <f>IF(J5825&lt;=24,"18-24","25-29")</f>
        <v/>
      </c>
      <c r="AA5825">
        <f>IF(M5825&lt;&gt;1,"",IF(P5825=2,1,0))</f>
        <v/>
      </c>
      <c r="AB5825">
        <f>IF(M5825&lt;&gt;1,"",IF(O5825&gt;=2,1,0))</f>
        <v/>
      </c>
      <c r="AC5825">
        <f>IF(M5825&lt;&gt;1,"",IF(OR(Q5825=999,Q5825=""),"",IF(OR(Q5825&lt;35,Q5825&gt;48),1,0)))</f>
        <v/>
      </c>
      <c r="AD5825">
        <f>IF(COUNT(AA5825:AC5825)&lt;3,"",SUM(AA5825:AC5825))</f>
        <v/>
      </c>
      <c r="AE5825">
        <f>IF(L5825&gt;=4,2,IF(L5825&gt;=2,1,0))</f>
        <v/>
      </c>
      <c r="AF5825">
        <f>IF(L5825&gt;=5,1,0)</f>
        <v/>
      </c>
      <c r="AG5825">
        <f>AE5825+AF5825</f>
        <v/>
      </c>
      <c r="AH5825" s="15">
        <f>IF(M5825&lt;&gt;1,"",IF(OR(R5825=-9,R5825=""),"",R5825))</f>
        <v/>
      </c>
      <c r="AI5825">
        <f>IF(M5825&lt;&gt;1,"",IF(OR(Q5825=999,Q5825=""),"",Q5825))</f>
        <v/>
      </c>
    </row>
    <row r="5826">
      <c r="A5826" t="inlineStr">
        <is>
          <t>TQRMNOP131479</t>
        </is>
      </c>
      <c r="B5826" t="n">
        <v>2025</v>
      </c>
      <c r="C5826" t="n">
        <v>1</v>
      </c>
      <c r="D5826" t="n">
        <v>42</v>
      </c>
      <c r="E5826" t="inlineStr">
        <is>
          <t>N</t>
        </is>
      </c>
      <c r="F5826" t="n">
        <v>25</v>
      </c>
      <c r="G5826" t="n">
        <v>880</v>
      </c>
      <c r="H5826" t="n">
        <v>3</v>
      </c>
      <c r="I5826" t="n">
        <v>2</v>
      </c>
      <c r="J5826" t="n">
        <v>20</v>
      </c>
      <c r="K5826" t="n">
        <v>1</v>
      </c>
      <c r="L5826" t="n">
        <v>2</v>
      </c>
      <c r="M5826" t="n">
        <v>3</v>
      </c>
      <c r="R5826" s="15" t="n">
        <v>0</v>
      </c>
      <c r="S5826" s="15" t="n">
        <v>127000</v>
      </c>
      <c r="T5826" s="15" t="n">
        <v>127000</v>
      </c>
      <c r="U5826" s="15" t="n">
        <v>247400</v>
      </c>
      <c r="V5826">
        <f>IFERROR(VLOOKUP(D5826,Tablas_Equivalencia!$A$3:$B$8,2,FALSE),"Sin dato")</f>
        <v/>
      </c>
      <c r="W5826">
        <f>IFERROR(VLOOKUP(L5826,Tablas_Equivalencia!$D$3:$E$9,2,FALSE),"Sin dato")</f>
        <v/>
      </c>
      <c r="X5826">
        <f>IF(I5826=1,"Varón","Mujer")</f>
        <v/>
      </c>
      <c r="Y5826">
        <f>IFERROR(VLOOKUP(M5826,Tablas_Equivalencia!$G$3:$H$6,2,FALSE),"Sin dato")</f>
        <v/>
      </c>
      <c r="Z5826">
        <f>IF(J5826&lt;=24,"18-24","25-29")</f>
        <v/>
      </c>
      <c r="AA5826">
        <f>IF(M5826&lt;&gt;1,"",IF(P5826=2,1,0))</f>
        <v/>
      </c>
      <c r="AB5826">
        <f>IF(M5826&lt;&gt;1,"",IF(O5826&gt;=2,1,0))</f>
        <v/>
      </c>
      <c r="AC5826">
        <f>IF(M5826&lt;&gt;1,"",IF(OR(Q5826=999,Q5826=""),"",IF(OR(Q5826&lt;35,Q5826&gt;48),1,0)))</f>
        <v/>
      </c>
      <c r="AD5826">
        <f>IF(COUNT(AA5826:AC5826)&lt;3,"",SUM(AA5826:AC5826))</f>
        <v/>
      </c>
      <c r="AE5826">
        <f>IF(L5826&gt;=4,2,IF(L5826&gt;=2,1,0))</f>
        <v/>
      </c>
      <c r="AF5826">
        <f>IF(L5826&gt;=5,1,0)</f>
        <v/>
      </c>
      <c r="AG5826">
        <f>AE5826+AF5826</f>
        <v/>
      </c>
      <c r="AH5826" s="15">
        <f>IF(M5826&lt;&gt;1,"",IF(OR(R5826=-9,R5826=""),"",R5826))</f>
        <v/>
      </c>
      <c r="AI5826">
        <f>IF(M5826&lt;&gt;1,"",IF(OR(Q5826=999,Q5826=""),"",Q5826))</f>
        <v/>
      </c>
    </row>
    <row r="5827">
      <c r="A5827" t="inlineStr">
        <is>
          <t>TQRMNOP131481</t>
        </is>
      </c>
      <c r="B5827" t="n">
        <v>2025</v>
      </c>
      <c r="C5827" t="n">
        <v>1</v>
      </c>
      <c r="D5827" t="n">
        <v>42</v>
      </c>
      <c r="E5827" t="inlineStr">
        <is>
          <t>N</t>
        </is>
      </c>
      <c r="F5827" t="n">
        <v>25</v>
      </c>
      <c r="G5827" t="n">
        <v>1436</v>
      </c>
      <c r="H5827" t="n">
        <v>3</v>
      </c>
      <c r="I5827" t="n">
        <v>1</v>
      </c>
      <c r="J5827" t="n">
        <v>29</v>
      </c>
      <c r="K5827" t="n">
        <v>1</v>
      </c>
      <c r="L5827" t="n">
        <v>3</v>
      </c>
      <c r="M5827" t="n">
        <v>1</v>
      </c>
      <c r="N5827" t="n">
        <v>2</v>
      </c>
      <c r="O5827" t="n">
        <v>2</v>
      </c>
      <c r="P5827" t="n">
        <v>2</v>
      </c>
      <c r="Q5827" t="n">
        <v>30</v>
      </c>
      <c r="R5827" s="15" t="n">
        <v>243000</v>
      </c>
      <c r="S5827" s="15" t="n">
        <v>0</v>
      </c>
      <c r="T5827" s="15" t="n">
        <v>243000</v>
      </c>
      <c r="U5827" s="15" t="n">
        <v>112800</v>
      </c>
      <c r="V5827">
        <f>IFERROR(VLOOKUP(D5827,Tablas_Equivalencia!$A$3:$B$8,2,FALSE),"Sin dato")</f>
        <v/>
      </c>
      <c r="W5827">
        <f>IFERROR(VLOOKUP(L5827,Tablas_Equivalencia!$D$3:$E$9,2,FALSE),"Sin dato")</f>
        <v/>
      </c>
      <c r="X5827">
        <f>IF(I5827=1,"Varón","Mujer")</f>
        <v/>
      </c>
      <c r="Y5827">
        <f>IFERROR(VLOOKUP(M5827,Tablas_Equivalencia!$G$3:$H$6,2,FALSE),"Sin dato")</f>
        <v/>
      </c>
      <c r="Z5827">
        <f>IF(J5827&lt;=24,"18-24","25-29")</f>
        <v/>
      </c>
      <c r="AA5827">
        <f>IF(M5827&lt;&gt;1,"",IF(P5827=2,1,0))</f>
        <v/>
      </c>
      <c r="AB5827">
        <f>IF(M5827&lt;&gt;1,"",IF(O5827&gt;=2,1,0))</f>
        <v/>
      </c>
      <c r="AC5827">
        <f>IF(M5827&lt;&gt;1,"",IF(OR(Q5827=999,Q5827=""),"",IF(OR(Q5827&lt;35,Q5827&gt;48),1,0)))</f>
        <v/>
      </c>
      <c r="AD5827">
        <f>IF(COUNT(AA5827:AC5827)&lt;3,"",SUM(AA5827:AC5827))</f>
        <v/>
      </c>
      <c r="AE5827">
        <f>IF(L5827&gt;=4,2,IF(L5827&gt;=2,1,0))</f>
        <v/>
      </c>
      <c r="AF5827">
        <f>IF(L5827&gt;=5,1,0)</f>
        <v/>
      </c>
      <c r="AG5827">
        <f>AE5827+AF5827</f>
        <v/>
      </c>
      <c r="AH5827" s="15">
        <f>IF(M5827&lt;&gt;1,"",IF(OR(R5827=-9,R5827=""),"",R5827))</f>
        <v/>
      </c>
      <c r="AI5827">
        <f>IF(M5827&lt;&gt;1,"",IF(OR(Q5827=999,Q5827=""),"",Q5827))</f>
        <v/>
      </c>
    </row>
    <row r="5828">
      <c r="A5828" t="inlineStr">
        <is>
          <t>TQRMNOP131482</t>
        </is>
      </c>
      <c r="B5828" t="n">
        <v>2025</v>
      </c>
      <c r="C5828" t="n">
        <v>1</v>
      </c>
      <c r="D5828" t="n">
        <v>43</v>
      </c>
      <c r="E5828" t="inlineStr">
        <is>
          <t>N</t>
        </is>
      </c>
      <c r="F5828" t="n">
        <v>34</v>
      </c>
      <c r="G5828" t="n">
        <v>1069</v>
      </c>
      <c r="H5828" t="n">
        <v>10</v>
      </c>
      <c r="I5828" t="n">
        <v>2</v>
      </c>
      <c r="J5828" t="n">
        <v>27</v>
      </c>
      <c r="K5828" t="n">
        <v>2</v>
      </c>
      <c r="L5828" t="n">
        <v>3</v>
      </c>
      <c r="M5828" t="n">
        <v>2</v>
      </c>
      <c r="R5828" s="15" t="n">
        <v>0</v>
      </c>
      <c r="S5828" s="15" t="n">
        <v>0</v>
      </c>
      <c r="T5828" s="15" t="n">
        <v>0</v>
      </c>
      <c r="U5828" s="15" t="n">
        <v>328300</v>
      </c>
      <c r="V5828">
        <f>IFERROR(VLOOKUP(D5828,Tablas_Equivalencia!$A$3:$B$8,2,FALSE),"Sin dato")</f>
        <v/>
      </c>
      <c r="W5828">
        <f>IFERROR(VLOOKUP(L5828,Tablas_Equivalencia!$D$3:$E$9,2,FALSE),"Sin dato")</f>
        <v/>
      </c>
      <c r="X5828">
        <f>IF(I5828=1,"Varón","Mujer")</f>
        <v/>
      </c>
      <c r="Y5828">
        <f>IFERROR(VLOOKUP(M5828,Tablas_Equivalencia!$G$3:$H$6,2,FALSE),"Sin dato")</f>
        <v/>
      </c>
      <c r="Z5828">
        <f>IF(J5828&lt;=24,"18-24","25-29")</f>
        <v/>
      </c>
      <c r="AA5828">
        <f>IF(M5828&lt;&gt;1,"",IF(P5828=2,1,0))</f>
        <v/>
      </c>
      <c r="AB5828">
        <f>IF(M5828&lt;&gt;1,"",IF(O5828&gt;=2,1,0))</f>
        <v/>
      </c>
      <c r="AC5828">
        <f>IF(M5828&lt;&gt;1,"",IF(OR(Q5828=999,Q5828=""),"",IF(OR(Q5828&lt;35,Q5828&gt;48),1,0)))</f>
        <v/>
      </c>
      <c r="AD5828">
        <f>IF(COUNT(AA5828:AC5828)&lt;3,"",SUM(AA5828:AC5828))</f>
        <v/>
      </c>
      <c r="AE5828">
        <f>IF(L5828&gt;=4,2,IF(L5828&gt;=2,1,0))</f>
        <v/>
      </c>
      <c r="AF5828">
        <f>IF(L5828&gt;=5,1,0)</f>
        <v/>
      </c>
      <c r="AG5828">
        <f>AE5828+AF5828</f>
        <v/>
      </c>
      <c r="AH5828" s="15">
        <f>IF(M5828&lt;&gt;1,"",IF(OR(R5828=-9,R5828=""),"",R5828))</f>
        <v/>
      </c>
      <c r="AI5828">
        <f>IF(M5828&lt;&gt;1,"",IF(OR(Q5828=999,Q5828=""),"",Q5828))</f>
        <v/>
      </c>
    </row>
    <row r="5829">
      <c r="A5829" t="inlineStr">
        <is>
          <t>TQRMNOP131494</t>
        </is>
      </c>
      <c r="B5829" t="n">
        <v>2025</v>
      </c>
      <c r="C5829" t="n">
        <v>1</v>
      </c>
      <c r="D5829" t="n">
        <v>1</v>
      </c>
      <c r="E5829" t="inlineStr">
        <is>
          <t>S</t>
        </is>
      </c>
      <c r="F5829" t="n">
        <v>32</v>
      </c>
      <c r="G5829" t="n">
        <v>983</v>
      </c>
      <c r="H5829" t="n">
        <v>1</v>
      </c>
      <c r="I5829" t="n">
        <v>1</v>
      </c>
      <c r="J5829" t="n">
        <v>25</v>
      </c>
      <c r="K5829" t="n">
        <v>2</v>
      </c>
      <c r="L5829" t="n">
        <v>3</v>
      </c>
      <c r="M5829" t="n">
        <v>1</v>
      </c>
      <c r="N5829" t="n">
        <v>3</v>
      </c>
      <c r="O5829" t="n">
        <v>2</v>
      </c>
      <c r="P5829" t="n">
        <v>2</v>
      </c>
      <c r="Q5829" t="n">
        <v>17</v>
      </c>
      <c r="R5829" s="15" t="n">
        <v>335000</v>
      </c>
      <c r="S5829" s="15" t="n">
        <v>0</v>
      </c>
      <c r="T5829" s="15" t="n">
        <v>335000</v>
      </c>
      <c r="U5829" s="15" t="n">
        <v>61000</v>
      </c>
      <c r="V5829">
        <f>IFERROR(VLOOKUP(D5829,Tablas_Equivalencia!$A$3:$B$8,2,FALSE),"Sin dato")</f>
        <v/>
      </c>
      <c r="W5829">
        <f>IFERROR(VLOOKUP(L5829,Tablas_Equivalencia!$D$3:$E$9,2,FALSE),"Sin dato")</f>
        <v/>
      </c>
      <c r="X5829">
        <f>IF(I5829=1,"Varón","Mujer")</f>
        <v/>
      </c>
      <c r="Y5829">
        <f>IFERROR(VLOOKUP(M5829,Tablas_Equivalencia!$G$3:$H$6,2,FALSE),"Sin dato")</f>
        <v/>
      </c>
      <c r="Z5829">
        <f>IF(J5829&lt;=24,"18-24","25-29")</f>
        <v/>
      </c>
      <c r="AA5829">
        <f>IF(M5829&lt;&gt;1,"",IF(P5829=2,1,0))</f>
        <v/>
      </c>
      <c r="AB5829">
        <f>IF(M5829&lt;&gt;1,"",IF(O5829&gt;=2,1,0))</f>
        <v/>
      </c>
      <c r="AC5829">
        <f>IF(M5829&lt;&gt;1,"",IF(OR(Q5829=999,Q5829=""),"",IF(OR(Q5829&lt;35,Q5829&gt;48),1,0)))</f>
        <v/>
      </c>
      <c r="AD5829">
        <f>IF(COUNT(AA5829:AC5829)&lt;3,"",SUM(AA5829:AC5829))</f>
        <v/>
      </c>
      <c r="AE5829">
        <f>IF(L5829&gt;=4,2,IF(L5829&gt;=2,1,0))</f>
        <v/>
      </c>
      <c r="AF5829">
        <f>IF(L5829&gt;=5,1,0)</f>
        <v/>
      </c>
      <c r="AG5829">
        <f>AE5829+AF5829</f>
        <v/>
      </c>
      <c r="AH5829" s="15">
        <f>IF(M5829&lt;&gt;1,"",IF(OR(R5829=-9,R5829=""),"",R5829))</f>
        <v/>
      </c>
      <c r="AI5829">
        <f>IF(M5829&lt;&gt;1,"",IF(OR(Q5829=999,Q5829=""),"",Q5829))</f>
        <v/>
      </c>
    </row>
    <row r="5830">
      <c r="A5830" t="inlineStr">
        <is>
          <t>TQRMNOP131495</t>
        </is>
      </c>
      <c r="B5830" t="n">
        <v>2025</v>
      </c>
      <c r="C5830" t="n">
        <v>1</v>
      </c>
      <c r="D5830" t="n">
        <v>42</v>
      </c>
      <c r="E5830" t="inlineStr">
        <is>
          <t>N</t>
        </is>
      </c>
      <c r="F5830" t="n">
        <v>27</v>
      </c>
      <c r="G5830" t="n">
        <v>488</v>
      </c>
      <c r="H5830" t="n">
        <v>2</v>
      </c>
      <c r="I5830" t="n">
        <v>1</v>
      </c>
      <c r="J5830" t="n">
        <v>28</v>
      </c>
      <c r="K5830" t="n">
        <v>2</v>
      </c>
      <c r="L5830" t="n">
        <v>5</v>
      </c>
      <c r="M5830" t="n">
        <v>1</v>
      </c>
      <c r="N5830" t="n">
        <v>3</v>
      </c>
      <c r="O5830" t="n">
        <v>1</v>
      </c>
      <c r="P5830" t="n">
        <v>1</v>
      </c>
      <c r="Q5830" t="n">
        <v>55</v>
      </c>
      <c r="R5830" s="15" t="n">
        <v>1111000</v>
      </c>
      <c r="S5830" s="15" t="n">
        <v>0</v>
      </c>
      <c r="T5830" s="15" t="n">
        <v>1111000</v>
      </c>
      <c r="U5830" s="15" t="n">
        <v>437300</v>
      </c>
      <c r="V5830">
        <f>IFERROR(VLOOKUP(D5830,Tablas_Equivalencia!$A$3:$B$8,2,FALSE),"Sin dato")</f>
        <v/>
      </c>
      <c r="W5830">
        <f>IFERROR(VLOOKUP(L5830,Tablas_Equivalencia!$D$3:$E$9,2,FALSE),"Sin dato")</f>
        <v/>
      </c>
      <c r="X5830">
        <f>IF(I5830=1,"Varón","Mujer")</f>
        <v/>
      </c>
      <c r="Y5830">
        <f>IFERROR(VLOOKUP(M5830,Tablas_Equivalencia!$G$3:$H$6,2,FALSE),"Sin dato")</f>
        <v/>
      </c>
      <c r="Z5830">
        <f>IF(J5830&lt;=24,"18-24","25-29")</f>
        <v/>
      </c>
      <c r="AA5830">
        <f>IF(M5830&lt;&gt;1,"",IF(P5830=2,1,0))</f>
        <v/>
      </c>
      <c r="AB5830">
        <f>IF(M5830&lt;&gt;1,"",IF(O5830&gt;=2,1,0))</f>
        <v/>
      </c>
      <c r="AC5830">
        <f>IF(M5830&lt;&gt;1,"",IF(OR(Q5830=999,Q5830=""),"",IF(OR(Q5830&lt;35,Q5830&gt;48),1,0)))</f>
        <v/>
      </c>
      <c r="AD5830">
        <f>IF(COUNT(AA5830:AC5830)&lt;3,"",SUM(AA5830:AC5830))</f>
        <v/>
      </c>
      <c r="AE5830">
        <f>IF(L5830&gt;=4,2,IF(L5830&gt;=2,1,0))</f>
        <v/>
      </c>
      <c r="AF5830">
        <f>IF(L5830&gt;=5,1,0)</f>
        <v/>
      </c>
      <c r="AG5830">
        <f>AE5830+AF5830</f>
        <v/>
      </c>
      <c r="AH5830" s="15">
        <f>IF(M5830&lt;&gt;1,"",IF(OR(R5830=-9,R5830=""),"",R5830))</f>
        <v/>
      </c>
      <c r="AI5830">
        <f>IF(M5830&lt;&gt;1,"",IF(OR(Q5830=999,Q5830=""),"",Q5830))</f>
        <v/>
      </c>
    </row>
    <row r="5831">
      <c r="A5831" t="inlineStr">
        <is>
          <t>TQRMNOP131501</t>
        </is>
      </c>
      <c r="B5831" t="n">
        <v>2025</v>
      </c>
      <c r="C5831" t="n">
        <v>1</v>
      </c>
      <c r="D5831" t="n">
        <v>43</v>
      </c>
      <c r="E5831" t="inlineStr">
        <is>
          <t>N</t>
        </is>
      </c>
      <c r="F5831" t="n">
        <v>34</v>
      </c>
      <c r="G5831" t="n">
        <v>900</v>
      </c>
      <c r="H5831" t="n">
        <v>1</v>
      </c>
      <c r="I5831" t="n">
        <v>1</v>
      </c>
      <c r="J5831" t="n">
        <v>19</v>
      </c>
      <c r="K5831" t="n">
        <v>2</v>
      </c>
      <c r="L5831" t="n">
        <v>5</v>
      </c>
      <c r="M5831" t="n">
        <v>2</v>
      </c>
      <c r="R5831" s="15" t="n">
        <v>0</v>
      </c>
      <c r="S5831" s="15" t="n">
        <v>57000</v>
      </c>
      <c r="T5831" s="15" t="n">
        <v>57000</v>
      </c>
      <c r="U5831" s="15" t="n">
        <v>232300</v>
      </c>
      <c r="V5831">
        <f>IFERROR(VLOOKUP(D5831,Tablas_Equivalencia!$A$3:$B$8,2,FALSE),"Sin dato")</f>
        <v/>
      </c>
      <c r="W5831">
        <f>IFERROR(VLOOKUP(L5831,Tablas_Equivalencia!$D$3:$E$9,2,FALSE),"Sin dato")</f>
        <v/>
      </c>
      <c r="X5831">
        <f>IF(I5831=1,"Varón","Mujer")</f>
        <v/>
      </c>
      <c r="Y5831">
        <f>IFERROR(VLOOKUP(M5831,Tablas_Equivalencia!$G$3:$H$6,2,FALSE),"Sin dato")</f>
        <v/>
      </c>
      <c r="Z5831">
        <f>IF(J5831&lt;=24,"18-24","25-29")</f>
        <v/>
      </c>
      <c r="AA5831">
        <f>IF(M5831&lt;&gt;1,"",IF(P5831=2,1,0))</f>
        <v/>
      </c>
      <c r="AB5831">
        <f>IF(M5831&lt;&gt;1,"",IF(O5831&gt;=2,1,0))</f>
        <v/>
      </c>
      <c r="AC5831">
        <f>IF(M5831&lt;&gt;1,"",IF(OR(Q5831=999,Q5831=""),"",IF(OR(Q5831&lt;35,Q5831&gt;48),1,0)))</f>
        <v/>
      </c>
      <c r="AD5831">
        <f>IF(COUNT(AA5831:AC5831)&lt;3,"",SUM(AA5831:AC5831))</f>
        <v/>
      </c>
      <c r="AE5831">
        <f>IF(L5831&gt;=4,2,IF(L5831&gt;=2,1,0))</f>
        <v/>
      </c>
      <c r="AF5831">
        <f>IF(L5831&gt;=5,1,0)</f>
        <v/>
      </c>
      <c r="AG5831">
        <f>AE5831+AF5831</f>
        <v/>
      </c>
      <c r="AH5831" s="15">
        <f>IF(M5831&lt;&gt;1,"",IF(OR(R5831=-9,R5831=""),"",R5831))</f>
        <v/>
      </c>
      <c r="AI5831">
        <f>IF(M5831&lt;&gt;1,"",IF(OR(Q5831=999,Q5831=""),"",Q5831))</f>
        <v/>
      </c>
    </row>
    <row r="5832">
      <c r="A5832" t="inlineStr">
        <is>
          <t>TQRMNOP131505</t>
        </is>
      </c>
      <c r="B5832" t="n">
        <v>2025</v>
      </c>
      <c r="C5832" t="n">
        <v>1</v>
      </c>
      <c r="D5832" t="n">
        <v>1</v>
      </c>
      <c r="E5832" t="inlineStr">
        <is>
          <t>S</t>
        </is>
      </c>
      <c r="F5832" t="n">
        <v>32</v>
      </c>
      <c r="G5832" t="n">
        <v>1341</v>
      </c>
      <c r="H5832" t="n">
        <v>1</v>
      </c>
      <c r="I5832" t="n">
        <v>1</v>
      </c>
      <c r="J5832" t="n">
        <v>25</v>
      </c>
      <c r="K5832" t="n">
        <v>2</v>
      </c>
      <c r="L5832" t="n">
        <v>4</v>
      </c>
      <c r="M5832" t="n">
        <v>1</v>
      </c>
      <c r="N5832" t="n">
        <v>3</v>
      </c>
      <c r="O5832" t="n">
        <v>2</v>
      </c>
      <c r="P5832" t="n">
        <v>2</v>
      </c>
      <c r="Q5832" t="n">
        <v>9</v>
      </c>
      <c r="R5832" s="15" t="n">
        <v>175000</v>
      </c>
      <c r="S5832" s="15" t="n">
        <v>0</v>
      </c>
      <c r="T5832" s="15" t="n">
        <v>175000</v>
      </c>
      <c r="U5832" s="15" t="n">
        <v>349000</v>
      </c>
      <c r="V5832">
        <f>IFERROR(VLOOKUP(D5832,Tablas_Equivalencia!$A$3:$B$8,2,FALSE),"Sin dato")</f>
        <v/>
      </c>
      <c r="W5832">
        <f>IFERROR(VLOOKUP(L5832,Tablas_Equivalencia!$D$3:$E$9,2,FALSE),"Sin dato")</f>
        <v/>
      </c>
      <c r="X5832">
        <f>IF(I5832=1,"Varón","Mujer")</f>
        <v/>
      </c>
      <c r="Y5832">
        <f>IFERROR(VLOOKUP(M5832,Tablas_Equivalencia!$G$3:$H$6,2,FALSE),"Sin dato")</f>
        <v/>
      </c>
      <c r="Z5832">
        <f>IF(J5832&lt;=24,"18-24","25-29")</f>
        <v/>
      </c>
      <c r="AA5832">
        <f>IF(M5832&lt;&gt;1,"",IF(P5832=2,1,0))</f>
        <v/>
      </c>
      <c r="AB5832">
        <f>IF(M5832&lt;&gt;1,"",IF(O5832&gt;=2,1,0))</f>
        <v/>
      </c>
      <c r="AC5832">
        <f>IF(M5832&lt;&gt;1,"",IF(OR(Q5832=999,Q5832=""),"",IF(OR(Q5832&lt;35,Q5832&gt;48),1,0)))</f>
        <v/>
      </c>
      <c r="AD5832">
        <f>IF(COUNT(AA5832:AC5832)&lt;3,"",SUM(AA5832:AC5832))</f>
        <v/>
      </c>
      <c r="AE5832">
        <f>IF(L5832&gt;=4,2,IF(L5832&gt;=2,1,0))</f>
        <v/>
      </c>
      <c r="AF5832">
        <f>IF(L5832&gt;=5,1,0)</f>
        <v/>
      </c>
      <c r="AG5832">
        <f>AE5832+AF5832</f>
        <v/>
      </c>
      <c r="AH5832" s="15">
        <f>IF(M5832&lt;&gt;1,"",IF(OR(R5832=-9,R5832=""),"",R5832))</f>
        <v/>
      </c>
      <c r="AI5832">
        <f>IF(M5832&lt;&gt;1,"",IF(OR(Q5832=999,Q5832=""),"",Q5832))</f>
        <v/>
      </c>
    </row>
    <row r="5833">
      <c r="A5833" t="inlineStr">
        <is>
          <t>TQRMNOP131506</t>
        </is>
      </c>
      <c r="B5833" t="n">
        <v>2025</v>
      </c>
      <c r="C5833" t="n">
        <v>1</v>
      </c>
      <c r="D5833" t="n">
        <v>1</v>
      </c>
      <c r="E5833" t="inlineStr">
        <is>
          <t>S</t>
        </is>
      </c>
      <c r="F5833" t="n">
        <v>32</v>
      </c>
      <c r="G5833" t="n">
        <v>1114</v>
      </c>
      <c r="H5833" t="n">
        <v>2</v>
      </c>
      <c r="I5833" t="n">
        <v>1</v>
      </c>
      <c r="J5833" t="n">
        <v>20</v>
      </c>
      <c r="K5833" t="n">
        <v>1</v>
      </c>
      <c r="L5833" t="n">
        <v>4</v>
      </c>
      <c r="M5833" t="n">
        <v>3</v>
      </c>
      <c r="R5833" s="15" t="n">
        <v>0</v>
      </c>
      <c r="S5833" s="15" t="n">
        <v>0</v>
      </c>
      <c r="T5833" s="15" t="n">
        <v>0</v>
      </c>
      <c r="U5833" s="15" t="n">
        <v>108200</v>
      </c>
      <c r="V5833">
        <f>IFERROR(VLOOKUP(D5833,Tablas_Equivalencia!$A$3:$B$8,2,FALSE),"Sin dato")</f>
        <v/>
      </c>
      <c r="W5833">
        <f>IFERROR(VLOOKUP(L5833,Tablas_Equivalencia!$D$3:$E$9,2,FALSE),"Sin dato")</f>
        <v/>
      </c>
      <c r="X5833">
        <f>IF(I5833=1,"Varón","Mujer")</f>
        <v/>
      </c>
      <c r="Y5833">
        <f>IFERROR(VLOOKUP(M5833,Tablas_Equivalencia!$G$3:$H$6,2,FALSE),"Sin dato")</f>
        <v/>
      </c>
      <c r="Z5833">
        <f>IF(J5833&lt;=24,"18-24","25-29")</f>
        <v/>
      </c>
      <c r="AA5833">
        <f>IF(M5833&lt;&gt;1,"",IF(P5833=2,1,0))</f>
        <v/>
      </c>
      <c r="AB5833">
        <f>IF(M5833&lt;&gt;1,"",IF(O5833&gt;=2,1,0))</f>
        <v/>
      </c>
      <c r="AC5833">
        <f>IF(M5833&lt;&gt;1,"",IF(OR(Q5833=999,Q5833=""),"",IF(OR(Q5833&lt;35,Q5833&gt;48),1,0)))</f>
        <v/>
      </c>
      <c r="AD5833">
        <f>IF(COUNT(AA5833:AC5833)&lt;3,"",SUM(AA5833:AC5833))</f>
        <v/>
      </c>
      <c r="AE5833">
        <f>IF(L5833&gt;=4,2,IF(L5833&gt;=2,1,0))</f>
        <v/>
      </c>
      <c r="AF5833">
        <f>IF(L5833&gt;=5,1,0)</f>
        <v/>
      </c>
      <c r="AG5833">
        <f>AE5833+AF5833</f>
        <v/>
      </c>
      <c r="AH5833" s="15">
        <f>IF(M5833&lt;&gt;1,"",IF(OR(R5833=-9,R5833=""),"",R5833))</f>
        <v/>
      </c>
      <c r="AI5833">
        <f>IF(M5833&lt;&gt;1,"",IF(OR(Q5833=999,Q5833=""),"",Q5833))</f>
        <v/>
      </c>
    </row>
    <row r="5834">
      <c r="A5834" t="inlineStr">
        <is>
          <t>TQRMNOP131511</t>
        </is>
      </c>
      <c r="B5834" t="n">
        <v>2025</v>
      </c>
      <c r="C5834" t="n">
        <v>1</v>
      </c>
      <c r="D5834" t="n">
        <v>43</v>
      </c>
      <c r="E5834" t="inlineStr">
        <is>
          <t>N</t>
        </is>
      </c>
      <c r="F5834" t="n">
        <v>29</v>
      </c>
      <c r="G5834" t="n">
        <v>984</v>
      </c>
      <c r="H5834" t="n">
        <v>2</v>
      </c>
      <c r="I5834" t="n">
        <v>1</v>
      </c>
      <c r="J5834" t="n">
        <v>24</v>
      </c>
      <c r="K5834" t="n">
        <v>2</v>
      </c>
      <c r="L5834" t="n">
        <v>4</v>
      </c>
      <c r="M5834" t="n">
        <v>1</v>
      </c>
      <c r="N5834" t="n">
        <v>3</v>
      </c>
      <c r="O5834" t="n">
        <v>3</v>
      </c>
      <c r="P5834" t="n">
        <v>2</v>
      </c>
      <c r="Q5834" t="n">
        <v>16</v>
      </c>
      <c r="R5834" s="15" t="n">
        <v>-9</v>
      </c>
      <c r="S5834" s="15" t="n">
        <v>0</v>
      </c>
      <c r="T5834" s="15" t="n">
        <v>0</v>
      </c>
      <c r="U5834" s="15" t="n">
        <v>129000</v>
      </c>
      <c r="V5834">
        <f>IFERROR(VLOOKUP(D5834,Tablas_Equivalencia!$A$3:$B$8,2,FALSE),"Sin dato")</f>
        <v/>
      </c>
      <c r="W5834">
        <f>IFERROR(VLOOKUP(L5834,Tablas_Equivalencia!$D$3:$E$9,2,FALSE),"Sin dato")</f>
        <v/>
      </c>
      <c r="X5834">
        <f>IF(I5834=1,"Varón","Mujer")</f>
        <v/>
      </c>
      <c r="Y5834">
        <f>IFERROR(VLOOKUP(M5834,Tablas_Equivalencia!$G$3:$H$6,2,FALSE),"Sin dato")</f>
        <v/>
      </c>
      <c r="Z5834">
        <f>IF(J5834&lt;=24,"18-24","25-29")</f>
        <v/>
      </c>
      <c r="AA5834">
        <f>IF(M5834&lt;&gt;1,"",IF(P5834=2,1,0))</f>
        <v/>
      </c>
      <c r="AB5834">
        <f>IF(M5834&lt;&gt;1,"",IF(O5834&gt;=2,1,0))</f>
        <v/>
      </c>
      <c r="AC5834">
        <f>IF(M5834&lt;&gt;1,"",IF(OR(Q5834=999,Q5834=""),"",IF(OR(Q5834&lt;35,Q5834&gt;48),1,0)))</f>
        <v/>
      </c>
      <c r="AD5834">
        <f>IF(COUNT(AA5834:AC5834)&lt;3,"",SUM(AA5834:AC5834))</f>
        <v/>
      </c>
      <c r="AE5834">
        <f>IF(L5834&gt;=4,2,IF(L5834&gt;=2,1,0))</f>
        <v/>
      </c>
      <c r="AF5834">
        <f>IF(L5834&gt;=5,1,0)</f>
        <v/>
      </c>
      <c r="AG5834">
        <f>AE5834+AF5834</f>
        <v/>
      </c>
      <c r="AH5834" s="15">
        <f>IF(M5834&lt;&gt;1,"",IF(OR(R5834=-9,R5834=""),"",R5834))</f>
        <v/>
      </c>
      <c r="AI5834">
        <f>IF(M5834&lt;&gt;1,"",IF(OR(Q5834=999,Q5834=""),"",Q5834))</f>
        <v/>
      </c>
    </row>
    <row r="5835">
      <c r="A5835" t="inlineStr">
        <is>
          <t>TQRMNOP131525</t>
        </is>
      </c>
      <c r="B5835" t="n">
        <v>2025</v>
      </c>
      <c r="C5835" t="n">
        <v>1</v>
      </c>
      <c r="D5835" t="n">
        <v>43</v>
      </c>
      <c r="E5835" t="inlineStr">
        <is>
          <t>N</t>
        </is>
      </c>
      <c r="F5835" t="n">
        <v>34</v>
      </c>
      <c r="G5835" t="n">
        <v>1405</v>
      </c>
      <c r="H5835" t="n">
        <v>2</v>
      </c>
      <c r="I5835" t="n">
        <v>1</v>
      </c>
      <c r="J5835" t="n">
        <v>25</v>
      </c>
      <c r="K5835" t="n">
        <v>2</v>
      </c>
      <c r="L5835" t="n">
        <v>5</v>
      </c>
      <c r="M5835" t="n">
        <v>1</v>
      </c>
      <c r="N5835" t="n">
        <v>2</v>
      </c>
      <c r="O5835" t="n">
        <v>1</v>
      </c>
      <c r="P5835" t="n">
        <v>1</v>
      </c>
      <c r="Q5835" t="n">
        <v>32</v>
      </c>
      <c r="R5835" s="15" t="n">
        <v>753000</v>
      </c>
      <c r="S5835" s="15" t="n">
        <v>72000</v>
      </c>
      <c r="T5835" s="15" t="n">
        <v>825000</v>
      </c>
      <c r="U5835" s="15" t="n">
        <v>293200</v>
      </c>
      <c r="V5835">
        <f>IFERROR(VLOOKUP(D5835,Tablas_Equivalencia!$A$3:$B$8,2,FALSE),"Sin dato")</f>
        <v/>
      </c>
      <c r="W5835">
        <f>IFERROR(VLOOKUP(L5835,Tablas_Equivalencia!$D$3:$E$9,2,FALSE),"Sin dato")</f>
        <v/>
      </c>
      <c r="X5835">
        <f>IF(I5835=1,"Varón","Mujer")</f>
        <v/>
      </c>
      <c r="Y5835">
        <f>IFERROR(VLOOKUP(M5835,Tablas_Equivalencia!$G$3:$H$6,2,FALSE),"Sin dato")</f>
        <v/>
      </c>
      <c r="Z5835">
        <f>IF(J5835&lt;=24,"18-24","25-29")</f>
        <v/>
      </c>
      <c r="AA5835">
        <f>IF(M5835&lt;&gt;1,"",IF(P5835=2,1,0))</f>
        <v/>
      </c>
      <c r="AB5835">
        <f>IF(M5835&lt;&gt;1,"",IF(O5835&gt;=2,1,0))</f>
        <v/>
      </c>
      <c r="AC5835">
        <f>IF(M5835&lt;&gt;1,"",IF(OR(Q5835=999,Q5835=""),"",IF(OR(Q5835&lt;35,Q5835&gt;48),1,0)))</f>
        <v/>
      </c>
      <c r="AD5835">
        <f>IF(COUNT(AA5835:AC5835)&lt;3,"",SUM(AA5835:AC5835))</f>
        <v/>
      </c>
      <c r="AE5835">
        <f>IF(L5835&gt;=4,2,IF(L5835&gt;=2,1,0))</f>
        <v/>
      </c>
      <c r="AF5835">
        <f>IF(L5835&gt;=5,1,0)</f>
        <v/>
      </c>
      <c r="AG5835">
        <f>AE5835+AF5835</f>
        <v/>
      </c>
      <c r="AH5835" s="15">
        <f>IF(M5835&lt;&gt;1,"",IF(OR(R5835=-9,R5835=""),"",R5835))</f>
        <v/>
      </c>
      <c r="AI5835">
        <f>IF(M5835&lt;&gt;1,"",IF(OR(Q5835=999,Q5835=""),"",Q5835))</f>
        <v/>
      </c>
    </row>
    <row r="5836">
      <c r="A5836" t="inlineStr">
        <is>
          <t>TQRMNOP131528</t>
        </is>
      </c>
      <c r="B5836" t="n">
        <v>2025</v>
      </c>
      <c r="C5836" t="n">
        <v>1</v>
      </c>
      <c r="D5836" t="n">
        <v>1</v>
      </c>
      <c r="E5836" t="inlineStr">
        <is>
          <t>S</t>
        </is>
      </c>
      <c r="F5836" t="n">
        <v>33</v>
      </c>
      <c r="G5836" t="n">
        <v>1802</v>
      </c>
      <c r="H5836" t="n">
        <v>3</v>
      </c>
      <c r="I5836" t="n">
        <v>2</v>
      </c>
      <c r="J5836" t="n">
        <v>25</v>
      </c>
      <c r="K5836" t="n">
        <v>2</v>
      </c>
      <c r="L5836" t="n">
        <v>2</v>
      </c>
      <c r="M5836" t="n">
        <v>1</v>
      </c>
      <c r="N5836" t="n">
        <v>3</v>
      </c>
      <c r="O5836" t="n">
        <v>2</v>
      </c>
      <c r="P5836" t="n">
        <v>2</v>
      </c>
      <c r="Q5836" t="n">
        <v>37</v>
      </c>
      <c r="R5836" s="15" t="n">
        <v>327000</v>
      </c>
      <c r="S5836" s="15" t="n">
        <v>0</v>
      </c>
      <c r="T5836" s="15" t="n">
        <v>327000</v>
      </c>
      <c r="U5836" s="15" t="n">
        <v>63000</v>
      </c>
      <c r="V5836">
        <f>IFERROR(VLOOKUP(D5836,Tablas_Equivalencia!$A$3:$B$8,2,FALSE),"Sin dato")</f>
        <v/>
      </c>
      <c r="W5836">
        <f>IFERROR(VLOOKUP(L5836,Tablas_Equivalencia!$D$3:$E$9,2,FALSE),"Sin dato")</f>
        <v/>
      </c>
      <c r="X5836">
        <f>IF(I5836=1,"Varón","Mujer")</f>
        <v/>
      </c>
      <c r="Y5836">
        <f>IFERROR(VLOOKUP(M5836,Tablas_Equivalencia!$G$3:$H$6,2,FALSE),"Sin dato")</f>
        <v/>
      </c>
      <c r="Z5836">
        <f>IF(J5836&lt;=24,"18-24","25-29")</f>
        <v/>
      </c>
      <c r="AA5836">
        <f>IF(M5836&lt;&gt;1,"",IF(P5836=2,1,0))</f>
        <v/>
      </c>
      <c r="AB5836">
        <f>IF(M5836&lt;&gt;1,"",IF(O5836&gt;=2,1,0))</f>
        <v/>
      </c>
      <c r="AC5836">
        <f>IF(M5836&lt;&gt;1,"",IF(OR(Q5836=999,Q5836=""),"",IF(OR(Q5836&lt;35,Q5836&gt;48),1,0)))</f>
        <v/>
      </c>
      <c r="AD5836">
        <f>IF(COUNT(AA5836:AC5836)&lt;3,"",SUM(AA5836:AC5836))</f>
        <v/>
      </c>
      <c r="AE5836">
        <f>IF(L5836&gt;=4,2,IF(L5836&gt;=2,1,0))</f>
        <v/>
      </c>
      <c r="AF5836">
        <f>IF(L5836&gt;=5,1,0)</f>
        <v/>
      </c>
      <c r="AG5836">
        <f>AE5836+AF5836</f>
        <v/>
      </c>
      <c r="AH5836" s="15">
        <f>IF(M5836&lt;&gt;1,"",IF(OR(R5836=-9,R5836=""),"",R5836))</f>
        <v/>
      </c>
      <c r="AI5836">
        <f>IF(M5836&lt;&gt;1,"",IF(OR(Q5836=999,Q5836=""),"",Q5836))</f>
        <v/>
      </c>
    </row>
    <row r="5837">
      <c r="A5837" t="inlineStr">
        <is>
          <t>TQRMNOP131531</t>
        </is>
      </c>
      <c r="B5837" t="n">
        <v>2025</v>
      </c>
      <c r="C5837" t="n">
        <v>1</v>
      </c>
      <c r="D5837" t="n">
        <v>43</v>
      </c>
      <c r="E5837" t="inlineStr">
        <is>
          <t>N</t>
        </is>
      </c>
      <c r="F5837" t="n">
        <v>29</v>
      </c>
      <c r="G5837" t="n">
        <v>1392</v>
      </c>
      <c r="H5837" t="n">
        <v>3</v>
      </c>
      <c r="I5837" t="n">
        <v>1</v>
      </c>
      <c r="J5837" t="n">
        <v>22</v>
      </c>
      <c r="K5837" t="n">
        <v>2</v>
      </c>
      <c r="L5837" t="n">
        <v>5</v>
      </c>
      <c r="M5837" t="n">
        <v>3</v>
      </c>
      <c r="R5837" s="15" t="n">
        <v>0</v>
      </c>
      <c r="S5837" s="15" t="n">
        <v>0</v>
      </c>
      <c r="T5837" s="15" t="n">
        <v>0</v>
      </c>
      <c r="U5837" s="15" t="n">
        <v>135000</v>
      </c>
      <c r="V5837">
        <f>IFERROR(VLOOKUP(D5837,Tablas_Equivalencia!$A$3:$B$8,2,FALSE),"Sin dato")</f>
        <v/>
      </c>
      <c r="W5837">
        <f>IFERROR(VLOOKUP(L5837,Tablas_Equivalencia!$D$3:$E$9,2,FALSE),"Sin dato")</f>
        <v/>
      </c>
      <c r="X5837">
        <f>IF(I5837=1,"Varón","Mujer")</f>
        <v/>
      </c>
      <c r="Y5837">
        <f>IFERROR(VLOOKUP(M5837,Tablas_Equivalencia!$G$3:$H$6,2,FALSE),"Sin dato")</f>
        <v/>
      </c>
      <c r="Z5837">
        <f>IF(J5837&lt;=24,"18-24","25-29")</f>
        <v/>
      </c>
      <c r="AA5837">
        <f>IF(M5837&lt;&gt;1,"",IF(P5837=2,1,0))</f>
        <v/>
      </c>
      <c r="AB5837">
        <f>IF(M5837&lt;&gt;1,"",IF(O5837&gt;=2,1,0))</f>
        <v/>
      </c>
      <c r="AC5837">
        <f>IF(M5837&lt;&gt;1,"",IF(OR(Q5837=999,Q5837=""),"",IF(OR(Q5837&lt;35,Q5837&gt;48),1,0)))</f>
        <v/>
      </c>
      <c r="AD5837">
        <f>IF(COUNT(AA5837:AC5837)&lt;3,"",SUM(AA5837:AC5837))</f>
        <v/>
      </c>
      <c r="AE5837">
        <f>IF(L5837&gt;=4,2,IF(L5837&gt;=2,1,0))</f>
        <v/>
      </c>
      <c r="AF5837">
        <f>IF(L5837&gt;=5,1,0)</f>
        <v/>
      </c>
      <c r="AG5837">
        <f>AE5837+AF5837</f>
        <v/>
      </c>
      <c r="AH5837" s="15">
        <f>IF(M5837&lt;&gt;1,"",IF(OR(R5837=-9,R5837=""),"",R5837))</f>
        <v/>
      </c>
      <c r="AI5837">
        <f>IF(M5837&lt;&gt;1,"",IF(OR(Q5837=999,Q5837=""),"",Q5837))</f>
        <v/>
      </c>
    </row>
    <row r="5838">
      <c r="A5838" t="inlineStr">
        <is>
          <t>TQRMNOP131532</t>
        </is>
      </c>
      <c r="B5838" t="n">
        <v>2025</v>
      </c>
      <c r="C5838" t="n">
        <v>1</v>
      </c>
      <c r="D5838" t="n">
        <v>1</v>
      </c>
      <c r="E5838" t="inlineStr">
        <is>
          <t>S</t>
        </is>
      </c>
      <c r="F5838" t="n">
        <v>33</v>
      </c>
      <c r="G5838" t="n">
        <v>697</v>
      </c>
      <c r="H5838" t="n">
        <v>3</v>
      </c>
      <c r="I5838" t="n">
        <v>1</v>
      </c>
      <c r="J5838" t="n">
        <v>25</v>
      </c>
      <c r="K5838" t="n">
        <v>1</v>
      </c>
      <c r="L5838" t="n">
        <v>5</v>
      </c>
      <c r="M5838" t="n">
        <v>1</v>
      </c>
      <c r="N5838" t="n">
        <v>3</v>
      </c>
      <c r="O5838" t="n">
        <v>1</v>
      </c>
      <c r="P5838" t="n">
        <v>1</v>
      </c>
      <c r="Q5838" t="n">
        <v>31</v>
      </c>
      <c r="R5838" s="15" t="n">
        <v>621000</v>
      </c>
      <c r="S5838" s="15" t="n">
        <v>0</v>
      </c>
      <c r="T5838" s="15" t="n">
        <v>621000</v>
      </c>
      <c r="U5838" s="15" t="n">
        <v>215200</v>
      </c>
      <c r="V5838">
        <f>IFERROR(VLOOKUP(D5838,Tablas_Equivalencia!$A$3:$B$8,2,FALSE),"Sin dato")</f>
        <v/>
      </c>
      <c r="W5838">
        <f>IFERROR(VLOOKUP(L5838,Tablas_Equivalencia!$D$3:$E$9,2,FALSE),"Sin dato")</f>
        <v/>
      </c>
      <c r="X5838">
        <f>IF(I5838=1,"Varón","Mujer")</f>
        <v/>
      </c>
      <c r="Y5838">
        <f>IFERROR(VLOOKUP(M5838,Tablas_Equivalencia!$G$3:$H$6,2,FALSE),"Sin dato")</f>
        <v/>
      </c>
      <c r="Z5838">
        <f>IF(J5838&lt;=24,"18-24","25-29")</f>
        <v/>
      </c>
      <c r="AA5838">
        <f>IF(M5838&lt;&gt;1,"",IF(P5838=2,1,0))</f>
        <v/>
      </c>
      <c r="AB5838">
        <f>IF(M5838&lt;&gt;1,"",IF(O5838&gt;=2,1,0))</f>
        <v/>
      </c>
      <c r="AC5838">
        <f>IF(M5838&lt;&gt;1,"",IF(OR(Q5838=999,Q5838=""),"",IF(OR(Q5838&lt;35,Q5838&gt;48),1,0)))</f>
        <v/>
      </c>
      <c r="AD5838">
        <f>IF(COUNT(AA5838:AC5838)&lt;3,"",SUM(AA5838:AC5838))</f>
        <v/>
      </c>
      <c r="AE5838">
        <f>IF(L5838&gt;=4,2,IF(L5838&gt;=2,1,0))</f>
        <v/>
      </c>
      <c r="AF5838">
        <f>IF(L5838&gt;=5,1,0)</f>
        <v/>
      </c>
      <c r="AG5838">
        <f>AE5838+AF5838</f>
        <v/>
      </c>
      <c r="AH5838" s="15">
        <f>IF(M5838&lt;&gt;1,"",IF(OR(R5838=-9,R5838=""),"",R5838))</f>
        <v/>
      </c>
      <c r="AI5838">
        <f>IF(M5838&lt;&gt;1,"",IF(OR(Q5838=999,Q5838=""),"",Q5838))</f>
        <v/>
      </c>
    </row>
    <row r="5839">
      <c r="A5839" t="inlineStr">
        <is>
          <t>TQRMNOP131543</t>
        </is>
      </c>
      <c r="B5839" t="n">
        <v>2025</v>
      </c>
      <c r="C5839" t="n">
        <v>1</v>
      </c>
      <c r="D5839" t="n">
        <v>42</v>
      </c>
      <c r="E5839" t="inlineStr">
        <is>
          <t>N</t>
        </is>
      </c>
      <c r="F5839" t="n">
        <v>25</v>
      </c>
      <c r="G5839" t="n">
        <v>1216</v>
      </c>
      <c r="H5839" t="n">
        <v>3</v>
      </c>
      <c r="I5839" t="n">
        <v>1</v>
      </c>
      <c r="J5839" t="n">
        <v>20</v>
      </c>
      <c r="K5839" t="n">
        <v>1</v>
      </c>
      <c r="L5839" t="n">
        <v>5</v>
      </c>
      <c r="M5839" t="n">
        <v>3</v>
      </c>
      <c r="R5839" s="15" t="n">
        <v>0</v>
      </c>
      <c r="S5839" s="15" t="n">
        <v>168000</v>
      </c>
      <c r="T5839" s="15" t="n">
        <v>168000</v>
      </c>
      <c r="U5839" s="15" t="n">
        <v>103700</v>
      </c>
      <c r="V5839">
        <f>IFERROR(VLOOKUP(D5839,Tablas_Equivalencia!$A$3:$B$8,2,FALSE),"Sin dato")</f>
        <v/>
      </c>
      <c r="W5839">
        <f>IFERROR(VLOOKUP(L5839,Tablas_Equivalencia!$D$3:$E$9,2,FALSE),"Sin dato")</f>
        <v/>
      </c>
      <c r="X5839">
        <f>IF(I5839=1,"Varón","Mujer")</f>
        <v/>
      </c>
      <c r="Y5839">
        <f>IFERROR(VLOOKUP(M5839,Tablas_Equivalencia!$G$3:$H$6,2,FALSE),"Sin dato")</f>
        <v/>
      </c>
      <c r="Z5839">
        <f>IF(J5839&lt;=24,"18-24","25-29")</f>
        <v/>
      </c>
      <c r="AA5839">
        <f>IF(M5839&lt;&gt;1,"",IF(P5839=2,1,0))</f>
        <v/>
      </c>
      <c r="AB5839">
        <f>IF(M5839&lt;&gt;1,"",IF(O5839&gt;=2,1,0))</f>
        <v/>
      </c>
      <c r="AC5839">
        <f>IF(M5839&lt;&gt;1,"",IF(OR(Q5839=999,Q5839=""),"",IF(OR(Q5839&lt;35,Q5839&gt;48),1,0)))</f>
        <v/>
      </c>
      <c r="AD5839">
        <f>IF(COUNT(AA5839:AC5839)&lt;3,"",SUM(AA5839:AC5839))</f>
        <v/>
      </c>
      <c r="AE5839">
        <f>IF(L5839&gt;=4,2,IF(L5839&gt;=2,1,0))</f>
        <v/>
      </c>
      <c r="AF5839">
        <f>IF(L5839&gt;=5,1,0)</f>
        <v/>
      </c>
      <c r="AG5839">
        <f>AE5839+AF5839</f>
        <v/>
      </c>
      <c r="AH5839" s="15">
        <f>IF(M5839&lt;&gt;1,"",IF(OR(R5839=-9,R5839=""),"",R5839))</f>
        <v/>
      </c>
      <c r="AI5839">
        <f>IF(M5839&lt;&gt;1,"",IF(OR(Q5839=999,Q5839=""),"",Q5839))</f>
        <v/>
      </c>
    </row>
    <row r="5840">
      <c r="A5840" t="inlineStr">
        <is>
          <t>TQRMNOP131544</t>
        </is>
      </c>
      <c r="B5840" t="n">
        <v>2025</v>
      </c>
      <c r="C5840" t="n">
        <v>1</v>
      </c>
      <c r="D5840" t="n">
        <v>44</v>
      </c>
      <c r="E5840" t="inlineStr">
        <is>
          <t>N</t>
        </is>
      </c>
      <c r="F5840" t="n">
        <v>2</v>
      </c>
      <c r="G5840" t="n">
        <v>273</v>
      </c>
      <c r="H5840" t="n">
        <v>3</v>
      </c>
      <c r="I5840" t="n">
        <v>1</v>
      </c>
      <c r="J5840" t="n">
        <v>22</v>
      </c>
      <c r="K5840" t="n">
        <v>2</v>
      </c>
      <c r="L5840" t="n">
        <v>1</v>
      </c>
      <c r="M5840" t="n">
        <v>1</v>
      </c>
      <c r="N5840" t="n">
        <v>3</v>
      </c>
      <c r="O5840" t="n">
        <v>1</v>
      </c>
      <c r="P5840" t="n">
        <v>1</v>
      </c>
      <c r="Q5840" t="n">
        <v>31</v>
      </c>
      <c r="R5840" s="15" t="n">
        <v>457000</v>
      </c>
      <c r="S5840" s="15" t="n">
        <v>0</v>
      </c>
      <c r="T5840" s="15" t="n">
        <v>457000</v>
      </c>
      <c r="U5840" s="15" t="n">
        <v>216700</v>
      </c>
      <c r="V5840">
        <f>IFERROR(VLOOKUP(D5840,Tablas_Equivalencia!$A$3:$B$8,2,FALSE),"Sin dato")</f>
        <v/>
      </c>
      <c r="W5840">
        <f>IFERROR(VLOOKUP(L5840,Tablas_Equivalencia!$D$3:$E$9,2,FALSE),"Sin dato")</f>
        <v/>
      </c>
      <c r="X5840">
        <f>IF(I5840=1,"Varón","Mujer")</f>
        <v/>
      </c>
      <c r="Y5840">
        <f>IFERROR(VLOOKUP(M5840,Tablas_Equivalencia!$G$3:$H$6,2,FALSE),"Sin dato")</f>
        <v/>
      </c>
      <c r="Z5840">
        <f>IF(J5840&lt;=24,"18-24","25-29")</f>
        <v/>
      </c>
      <c r="AA5840">
        <f>IF(M5840&lt;&gt;1,"",IF(P5840=2,1,0))</f>
        <v/>
      </c>
      <c r="AB5840">
        <f>IF(M5840&lt;&gt;1,"",IF(O5840&gt;=2,1,0))</f>
        <v/>
      </c>
      <c r="AC5840">
        <f>IF(M5840&lt;&gt;1,"",IF(OR(Q5840=999,Q5840=""),"",IF(OR(Q5840&lt;35,Q5840&gt;48),1,0)))</f>
        <v/>
      </c>
      <c r="AD5840">
        <f>IF(COUNT(AA5840:AC5840)&lt;3,"",SUM(AA5840:AC5840))</f>
        <v/>
      </c>
      <c r="AE5840">
        <f>IF(L5840&gt;=4,2,IF(L5840&gt;=2,1,0))</f>
        <v/>
      </c>
      <c r="AF5840">
        <f>IF(L5840&gt;=5,1,0)</f>
        <v/>
      </c>
      <c r="AG5840">
        <f>AE5840+AF5840</f>
        <v/>
      </c>
      <c r="AH5840" s="15">
        <f>IF(M5840&lt;&gt;1,"",IF(OR(R5840=-9,R5840=""),"",R5840))</f>
        <v/>
      </c>
      <c r="AI5840">
        <f>IF(M5840&lt;&gt;1,"",IF(OR(Q5840=999,Q5840=""),"",Q5840))</f>
        <v/>
      </c>
    </row>
    <row r="5841">
      <c r="A5841" t="inlineStr">
        <is>
          <t>TQRMNOP131546</t>
        </is>
      </c>
      <c r="B5841" t="n">
        <v>2025</v>
      </c>
      <c r="C5841" t="n">
        <v>1</v>
      </c>
      <c r="D5841" t="n">
        <v>43</v>
      </c>
      <c r="E5841" t="inlineStr">
        <is>
          <t>S</t>
        </is>
      </c>
      <c r="F5841" t="n">
        <v>17</v>
      </c>
      <c r="G5841" t="n">
        <v>1212</v>
      </c>
      <c r="H5841" t="n">
        <v>1</v>
      </c>
      <c r="I5841" t="n">
        <v>2</v>
      </c>
      <c r="J5841" t="n">
        <v>21</v>
      </c>
      <c r="K5841" t="n">
        <v>1</v>
      </c>
      <c r="L5841" t="n">
        <v>3</v>
      </c>
      <c r="M5841" t="n">
        <v>3</v>
      </c>
      <c r="R5841" s="15" t="n">
        <v>0</v>
      </c>
      <c r="S5841" s="15" t="n">
        <v>0</v>
      </c>
      <c r="T5841" s="15" t="n">
        <v>0</v>
      </c>
      <c r="U5841" s="15" t="n">
        <v>230400</v>
      </c>
      <c r="V5841">
        <f>IFERROR(VLOOKUP(D5841,Tablas_Equivalencia!$A$3:$B$8,2,FALSE),"Sin dato")</f>
        <v/>
      </c>
      <c r="W5841">
        <f>IFERROR(VLOOKUP(L5841,Tablas_Equivalencia!$D$3:$E$9,2,FALSE),"Sin dato")</f>
        <v/>
      </c>
      <c r="X5841">
        <f>IF(I5841=1,"Varón","Mujer")</f>
        <v/>
      </c>
      <c r="Y5841">
        <f>IFERROR(VLOOKUP(M5841,Tablas_Equivalencia!$G$3:$H$6,2,FALSE),"Sin dato")</f>
        <v/>
      </c>
      <c r="Z5841">
        <f>IF(J5841&lt;=24,"18-24","25-29")</f>
        <v/>
      </c>
      <c r="AA5841">
        <f>IF(M5841&lt;&gt;1,"",IF(P5841=2,1,0))</f>
        <v/>
      </c>
      <c r="AB5841">
        <f>IF(M5841&lt;&gt;1,"",IF(O5841&gt;=2,1,0))</f>
        <v/>
      </c>
      <c r="AC5841">
        <f>IF(M5841&lt;&gt;1,"",IF(OR(Q5841=999,Q5841=""),"",IF(OR(Q5841&lt;35,Q5841&gt;48),1,0)))</f>
        <v/>
      </c>
      <c r="AD5841">
        <f>IF(COUNT(AA5841:AC5841)&lt;3,"",SUM(AA5841:AC5841))</f>
        <v/>
      </c>
      <c r="AE5841">
        <f>IF(L5841&gt;=4,2,IF(L5841&gt;=2,1,0))</f>
        <v/>
      </c>
      <c r="AF5841">
        <f>IF(L5841&gt;=5,1,0)</f>
        <v/>
      </c>
      <c r="AG5841">
        <f>AE5841+AF5841</f>
        <v/>
      </c>
      <c r="AH5841" s="15">
        <f>IF(M5841&lt;&gt;1,"",IF(OR(R5841=-9,R5841=""),"",R5841))</f>
        <v/>
      </c>
      <c r="AI5841">
        <f>IF(M5841&lt;&gt;1,"",IF(OR(Q5841=999,Q5841=""),"",Q5841))</f>
        <v/>
      </c>
    </row>
    <row r="5842">
      <c r="A5842" t="inlineStr">
        <is>
          <t>TQRMNOP131554</t>
        </is>
      </c>
      <c r="B5842" t="n">
        <v>2025</v>
      </c>
      <c r="C5842" t="n">
        <v>1</v>
      </c>
      <c r="D5842" t="n">
        <v>41</v>
      </c>
      <c r="E5842" t="inlineStr">
        <is>
          <t>N</t>
        </is>
      </c>
      <c r="F5842" t="n">
        <v>12</v>
      </c>
      <c r="G5842" t="n">
        <v>1542</v>
      </c>
      <c r="H5842" t="n">
        <v>10</v>
      </c>
      <c r="I5842" t="n">
        <v>2</v>
      </c>
      <c r="J5842" t="n">
        <v>24</v>
      </c>
      <c r="K5842" t="n">
        <v>2</v>
      </c>
      <c r="L5842" t="n">
        <v>2</v>
      </c>
      <c r="M5842" t="n">
        <v>1</v>
      </c>
      <c r="N5842" t="n">
        <v>3</v>
      </c>
      <c r="O5842" t="n">
        <v>2</v>
      </c>
      <c r="P5842" t="n">
        <v>2</v>
      </c>
      <c r="Q5842" t="n">
        <v>13</v>
      </c>
      <c r="R5842" s="15" t="n">
        <v>283000</v>
      </c>
      <c r="S5842" s="15" t="n">
        <v>107000</v>
      </c>
      <c r="T5842" s="15" t="n">
        <v>390000</v>
      </c>
      <c r="U5842" s="15" t="n">
        <v>68700</v>
      </c>
      <c r="V5842">
        <f>IFERROR(VLOOKUP(D5842,Tablas_Equivalencia!$A$3:$B$8,2,FALSE),"Sin dato")</f>
        <v/>
      </c>
      <c r="W5842">
        <f>IFERROR(VLOOKUP(L5842,Tablas_Equivalencia!$D$3:$E$9,2,FALSE),"Sin dato")</f>
        <v/>
      </c>
      <c r="X5842">
        <f>IF(I5842=1,"Varón","Mujer")</f>
        <v/>
      </c>
      <c r="Y5842">
        <f>IFERROR(VLOOKUP(M5842,Tablas_Equivalencia!$G$3:$H$6,2,FALSE),"Sin dato")</f>
        <v/>
      </c>
      <c r="Z5842">
        <f>IF(J5842&lt;=24,"18-24","25-29")</f>
        <v/>
      </c>
      <c r="AA5842">
        <f>IF(M5842&lt;&gt;1,"",IF(P5842=2,1,0))</f>
        <v/>
      </c>
      <c r="AB5842">
        <f>IF(M5842&lt;&gt;1,"",IF(O5842&gt;=2,1,0))</f>
        <v/>
      </c>
      <c r="AC5842">
        <f>IF(M5842&lt;&gt;1,"",IF(OR(Q5842=999,Q5842=""),"",IF(OR(Q5842&lt;35,Q5842&gt;48),1,0)))</f>
        <v/>
      </c>
      <c r="AD5842">
        <f>IF(COUNT(AA5842:AC5842)&lt;3,"",SUM(AA5842:AC5842))</f>
        <v/>
      </c>
      <c r="AE5842">
        <f>IF(L5842&gt;=4,2,IF(L5842&gt;=2,1,0))</f>
        <v/>
      </c>
      <c r="AF5842">
        <f>IF(L5842&gt;=5,1,0)</f>
        <v/>
      </c>
      <c r="AG5842">
        <f>AE5842+AF5842</f>
        <v/>
      </c>
      <c r="AH5842" s="15">
        <f>IF(M5842&lt;&gt;1,"",IF(OR(R5842=-9,R5842=""),"",R5842))</f>
        <v/>
      </c>
      <c r="AI5842">
        <f>IF(M5842&lt;&gt;1,"",IF(OR(Q5842=999,Q5842=""),"",Q5842))</f>
        <v/>
      </c>
    </row>
    <row r="5843">
      <c r="A5843" t="inlineStr">
        <is>
          <t>TQRMNOP131557</t>
        </is>
      </c>
      <c r="B5843" t="n">
        <v>2025</v>
      </c>
      <c r="C5843" t="n">
        <v>1</v>
      </c>
      <c r="D5843" t="n">
        <v>42</v>
      </c>
      <c r="E5843" t="inlineStr">
        <is>
          <t>N</t>
        </is>
      </c>
      <c r="F5843" t="n">
        <v>25</v>
      </c>
      <c r="G5843" t="n">
        <v>791</v>
      </c>
      <c r="H5843" t="n">
        <v>3</v>
      </c>
      <c r="I5843" t="n">
        <v>1</v>
      </c>
      <c r="J5843" t="n">
        <v>21</v>
      </c>
      <c r="K5843" t="n">
        <v>2</v>
      </c>
      <c r="L5843" t="n">
        <v>3</v>
      </c>
      <c r="M5843" t="n">
        <v>1</v>
      </c>
      <c r="N5843" t="n">
        <v>2</v>
      </c>
      <c r="O5843" t="n">
        <v>1</v>
      </c>
      <c r="P5843" t="n">
        <v>1</v>
      </c>
      <c r="Q5843" t="n">
        <v>31</v>
      </c>
      <c r="R5843" s="15" t="n">
        <v>703000</v>
      </c>
      <c r="S5843" s="15" t="n">
        <v>0</v>
      </c>
      <c r="T5843" s="15" t="n">
        <v>703000</v>
      </c>
      <c r="U5843" s="15" t="n">
        <v>496400</v>
      </c>
      <c r="V5843">
        <f>IFERROR(VLOOKUP(D5843,Tablas_Equivalencia!$A$3:$B$8,2,FALSE),"Sin dato")</f>
        <v/>
      </c>
      <c r="W5843">
        <f>IFERROR(VLOOKUP(L5843,Tablas_Equivalencia!$D$3:$E$9,2,FALSE),"Sin dato")</f>
        <v/>
      </c>
      <c r="X5843">
        <f>IF(I5843=1,"Varón","Mujer")</f>
        <v/>
      </c>
      <c r="Y5843">
        <f>IFERROR(VLOOKUP(M5843,Tablas_Equivalencia!$G$3:$H$6,2,FALSE),"Sin dato")</f>
        <v/>
      </c>
      <c r="Z5843">
        <f>IF(J5843&lt;=24,"18-24","25-29")</f>
        <v/>
      </c>
      <c r="AA5843">
        <f>IF(M5843&lt;&gt;1,"",IF(P5843=2,1,0))</f>
        <v/>
      </c>
      <c r="AB5843">
        <f>IF(M5843&lt;&gt;1,"",IF(O5843&gt;=2,1,0))</f>
        <v/>
      </c>
      <c r="AC5843">
        <f>IF(M5843&lt;&gt;1,"",IF(OR(Q5843=999,Q5843=""),"",IF(OR(Q5843&lt;35,Q5843&gt;48),1,0)))</f>
        <v/>
      </c>
      <c r="AD5843">
        <f>IF(COUNT(AA5843:AC5843)&lt;3,"",SUM(AA5843:AC5843))</f>
        <v/>
      </c>
      <c r="AE5843">
        <f>IF(L5843&gt;=4,2,IF(L5843&gt;=2,1,0))</f>
        <v/>
      </c>
      <c r="AF5843">
        <f>IF(L5843&gt;=5,1,0)</f>
        <v/>
      </c>
      <c r="AG5843">
        <f>AE5843+AF5843</f>
        <v/>
      </c>
      <c r="AH5843" s="15">
        <f>IF(M5843&lt;&gt;1,"",IF(OR(R5843=-9,R5843=""),"",R5843))</f>
        <v/>
      </c>
      <c r="AI5843">
        <f>IF(M5843&lt;&gt;1,"",IF(OR(Q5843=999,Q5843=""),"",Q5843))</f>
        <v/>
      </c>
    </row>
    <row r="5844">
      <c r="A5844" t="inlineStr">
        <is>
          <t>TQRMNOP131570</t>
        </is>
      </c>
      <c r="B5844" t="n">
        <v>2025</v>
      </c>
      <c r="C5844" t="n">
        <v>1</v>
      </c>
      <c r="D5844" t="n">
        <v>42</v>
      </c>
      <c r="E5844" t="inlineStr">
        <is>
          <t>N</t>
        </is>
      </c>
      <c r="F5844" t="n">
        <v>25</v>
      </c>
      <c r="G5844" t="n">
        <v>1342</v>
      </c>
      <c r="H5844" t="n">
        <v>10</v>
      </c>
      <c r="I5844" t="n">
        <v>1</v>
      </c>
      <c r="J5844" t="n">
        <v>27</v>
      </c>
      <c r="K5844" t="n">
        <v>1</v>
      </c>
      <c r="L5844" t="n">
        <v>5</v>
      </c>
      <c r="M5844" t="n">
        <v>1</v>
      </c>
      <c r="N5844" t="n">
        <v>3</v>
      </c>
      <c r="O5844" t="n">
        <v>3</v>
      </c>
      <c r="P5844" t="n">
        <v>2</v>
      </c>
      <c r="Q5844" t="n">
        <v>20</v>
      </c>
      <c r="R5844" s="15" t="n">
        <v>237000</v>
      </c>
      <c r="S5844" s="15" t="n">
        <v>0</v>
      </c>
      <c r="T5844" s="15" t="n">
        <v>237000</v>
      </c>
      <c r="U5844" s="15" t="n">
        <v>192400</v>
      </c>
      <c r="V5844">
        <f>IFERROR(VLOOKUP(D5844,Tablas_Equivalencia!$A$3:$B$8,2,FALSE),"Sin dato")</f>
        <v/>
      </c>
      <c r="W5844">
        <f>IFERROR(VLOOKUP(L5844,Tablas_Equivalencia!$D$3:$E$9,2,FALSE),"Sin dato")</f>
        <v/>
      </c>
      <c r="X5844">
        <f>IF(I5844=1,"Varón","Mujer")</f>
        <v/>
      </c>
      <c r="Y5844">
        <f>IFERROR(VLOOKUP(M5844,Tablas_Equivalencia!$G$3:$H$6,2,FALSE),"Sin dato")</f>
        <v/>
      </c>
      <c r="Z5844">
        <f>IF(J5844&lt;=24,"18-24","25-29")</f>
        <v/>
      </c>
      <c r="AA5844">
        <f>IF(M5844&lt;&gt;1,"",IF(P5844=2,1,0))</f>
        <v/>
      </c>
      <c r="AB5844">
        <f>IF(M5844&lt;&gt;1,"",IF(O5844&gt;=2,1,0))</f>
        <v/>
      </c>
      <c r="AC5844">
        <f>IF(M5844&lt;&gt;1,"",IF(OR(Q5844=999,Q5844=""),"",IF(OR(Q5844&lt;35,Q5844&gt;48),1,0)))</f>
        <v/>
      </c>
      <c r="AD5844">
        <f>IF(COUNT(AA5844:AC5844)&lt;3,"",SUM(AA5844:AC5844))</f>
        <v/>
      </c>
      <c r="AE5844">
        <f>IF(L5844&gt;=4,2,IF(L5844&gt;=2,1,0))</f>
        <v/>
      </c>
      <c r="AF5844">
        <f>IF(L5844&gt;=5,1,0)</f>
        <v/>
      </c>
      <c r="AG5844">
        <f>AE5844+AF5844</f>
        <v/>
      </c>
      <c r="AH5844" s="15">
        <f>IF(M5844&lt;&gt;1,"",IF(OR(R5844=-9,R5844=""),"",R5844))</f>
        <v/>
      </c>
      <c r="AI5844">
        <f>IF(M5844&lt;&gt;1,"",IF(OR(Q5844=999,Q5844=""),"",Q5844))</f>
        <v/>
      </c>
    </row>
    <row r="5845">
      <c r="A5845" t="inlineStr">
        <is>
          <t>TQRMNOP131572</t>
        </is>
      </c>
      <c r="B5845" t="n">
        <v>2025</v>
      </c>
      <c r="C5845" t="n">
        <v>1</v>
      </c>
      <c r="D5845" t="n">
        <v>43</v>
      </c>
      <c r="E5845" t="inlineStr">
        <is>
          <t>N</t>
        </is>
      </c>
      <c r="F5845" t="n">
        <v>29</v>
      </c>
      <c r="G5845" t="n">
        <v>1240</v>
      </c>
      <c r="H5845" t="n">
        <v>3</v>
      </c>
      <c r="I5845" t="n">
        <v>1</v>
      </c>
      <c r="J5845" t="n">
        <v>25</v>
      </c>
      <c r="K5845" t="n">
        <v>1</v>
      </c>
      <c r="L5845" t="n">
        <v>5</v>
      </c>
      <c r="M5845" t="n">
        <v>1</v>
      </c>
      <c r="N5845" t="n">
        <v>3</v>
      </c>
      <c r="O5845" t="n">
        <v>1</v>
      </c>
      <c r="P5845" t="n">
        <v>1</v>
      </c>
      <c r="Q5845" t="n">
        <v>39</v>
      </c>
      <c r="R5845" s="15" t="n">
        <v>1694000</v>
      </c>
      <c r="S5845" s="15" t="n">
        <v>0</v>
      </c>
      <c r="T5845" s="15" t="n">
        <v>1694000</v>
      </c>
      <c r="U5845" s="15" t="n">
        <v>92800</v>
      </c>
      <c r="V5845">
        <f>IFERROR(VLOOKUP(D5845,Tablas_Equivalencia!$A$3:$B$8,2,FALSE),"Sin dato")</f>
        <v/>
      </c>
      <c r="W5845">
        <f>IFERROR(VLOOKUP(L5845,Tablas_Equivalencia!$D$3:$E$9,2,FALSE),"Sin dato")</f>
        <v/>
      </c>
      <c r="X5845">
        <f>IF(I5845=1,"Varón","Mujer")</f>
        <v/>
      </c>
      <c r="Y5845">
        <f>IFERROR(VLOOKUP(M5845,Tablas_Equivalencia!$G$3:$H$6,2,FALSE),"Sin dato")</f>
        <v/>
      </c>
      <c r="Z5845">
        <f>IF(J5845&lt;=24,"18-24","25-29")</f>
        <v/>
      </c>
      <c r="AA5845">
        <f>IF(M5845&lt;&gt;1,"",IF(P5845=2,1,0))</f>
        <v/>
      </c>
      <c r="AB5845">
        <f>IF(M5845&lt;&gt;1,"",IF(O5845&gt;=2,1,0))</f>
        <v/>
      </c>
      <c r="AC5845">
        <f>IF(M5845&lt;&gt;1,"",IF(OR(Q5845=999,Q5845=""),"",IF(OR(Q5845&lt;35,Q5845&gt;48),1,0)))</f>
        <v/>
      </c>
      <c r="AD5845">
        <f>IF(COUNT(AA5845:AC5845)&lt;3,"",SUM(AA5845:AC5845))</f>
        <v/>
      </c>
      <c r="AE5845">
        <f>IF(L5845&gt;=4,2,IF(L5845&gt;=2,1,0))</f>
        <v/>
      </c>
      <c r="AF5845">
        <f>IF(L5845&gt;=5,1,0)</f>
        <v/>
      </c>
      <c r="AG5845">
        <f>AE5845+AF5845</f>
        <v/>
      </c>
      <c r="AH5845" s="15">
        <f>IF(M5845&lt;&gt;1,"",IF(OR(R5845=-9,R5845=""),"",R5845))</f>
        <v/>
      </c>
      <c r="AI5845">
        <f>IF(M5845&lt;&gt;1,"",IF(OR(Q5845=999,Q5845=""),"",Q5845))</f>
        <v/>
      </c>
    </row>
    <row r="5846">
      <c r="A5846" t="inlineStr">
        <is>
          <t>TQRMNOP131576</t>
        </is>
      </c>
      <c r="B5846" t="n">
        <v>2025</v>
      </c>
      <c r="C5846" t="n">
        <v>1</v>
      </c>
      <c r="D5846" t="n">
        <v>41</v>
      </c>
      <c r="E5846" t="inlineStr">
        <is>
          <t>S</t>
        </is>
      </c>
      <c r="F5846" t="n">
        <v>8</v>
      </c>
      <c r="G5846" t="n">
        <v>1017</v>
      </c>
      <c r="H5846" t="n">
        <v>1</v>
      </c>
      <c r="I5846" t="n">
        <v>1</v>
      </c>
      <c r="J5846" t="n">
        <v>22</v>
      </c>
      <c r="K5846" t="n">
        <v>1</v>
      </c>
      <c r="L5846" t="n">
        <v>1</v>
      </c>
      <c r="M5846" t="n">
        <v>1</v>
      </c>
      <c r="N5846" t="n">
        <v>3</v>
      </c>
      <c r="O5846" t="n">
        <v>2</v>
      </c>
      <c r="P5846" t="n">
        <v>2</v>
      </c>
      <c r="Q5846" t="n">
        <v>13</v>
      </c>
      <c r="R5846" s="15" t="n">
        <v>189000</v>
      </c>
      <c r="S5846" s="15" t="n">
        <v>0</v>
      </c>
      <c r="T5846" s="15" t="n">
        <v>189000</v>
      </c>
      <c r="U5846" s="15" t="n">
        <v>183800</v>
      </c>
      <c r="V5846">
        <f>IFERROR(VLOOKUP(D5846,Tablas_Equivalencia!$A$3:$B$8,2,FALSE),"Sin dato")</f>
        <v/>
      </c>
      <c r="W5846">
        <f>IFERROR(VLOOKUP(L5846,Tablas_Equivalencia!$D$3:$E$9,2,FALSE),"Sin dato")</f>
        <v/>
      </c>
      <c r="X5846">
        <f>IF(I5846=1,"Varón","Mujer")</f>
        <v/>
      </c>
      <c r="Y5846">
        <f>IFERROR(VLOOKUP(M5846,Tablas_Equivalencia!$G$3:$H$6,2,FALSE),"Sin dato")</f>
        <v/>
      </c>
      <c r="Z5846">
        <f>IF(J5846&lt;=24,"18-24","25-29")</f>
        <v/>
      </c>
      <c r="AA5846">
        <f>IF(M5846&lt;&gt;1,"",IF(P5846=2,1,0))</f>
        <v/>
      </c>
      <c r="AB5846">
        <f>IF(M5846&lt;&gt;1,"",IF(O5846&gt;=2,1,0))</f>
        <v/>
      </c>
      <c r="AC5846">
        <f>IF(M5846&lt;&gt;1,"",IF(OR(Q5846=999,Q5846=""),"",IF(OR(Q5846&lt;35,Q5846&gt;48),1,0)))</f>
        <v/>
      </c>
      <c r="AD5846">
        <f>IF(COUNT(AA5846:AC5846)&lt;3,"",SUM(AA5846:AC5846))</f>
        <v/>
      </c>
      <c r="AE5846">
        <f>IF(L5846&gt;=4,2,IF(L5846&gt;=2,1,0))</f>
        <v/>
      </c>
      <c r="AF5846">
        <f>IF(L5846&gt;=5,1,0)</f>
        <v/>
      </c>
      <c r="AG5846">
        <f>AE5846+AF5846</f>
        <v/>
      </c>
      <c r="AH5846" s="15">
        <f>IF(M5846&lt;&gt;1,"",IF(OR(R5846=-9,R5846=""),"",R5846))</f>
        <v/>
      </c>
      <c r="AI5846">
        <f>IF(M5846&lt;&gt;1,"",IF(OR(Q5846=999,Q5846=""),"",Q5846))</f>
        <v/>
      </c>
    </row>
    <row r="5847">
      <c r="A5847" t="inlineStr">
        <is>
          <t>TQRMNOP131585</t>
        </is>
      </c>
      <c r="B5847" t="n">
        <v>2025</v>
      </c>
      <c r="C5847" t="n">
        <v>1</v>
      </c>
      <c r="D5847" t="n">
        <v>1</v>
      </c>
      <c r="E5847" t="inlineStr">
        <is>
          <t>S</t>
        </is>
      </c>
      <c r="F5847" t="n">
        <v>33</v>
      </c>
      <c r="G5847" t="n">
        <v>1007</v>
      </c>
      <c r="H5847" t="n">
        <v>1</v>
      </c>
      <c r="I5847" t="n">
        <v>1</v>
      </c>
      <c r="J5847" t="n">
        <v>26</v>
      </c>
      <c r="K5847" t="n">
        <v>2</v>
      </c>
      <c r="L5847" t="n">
        <v>4</v>
      </c>
      <c r="M5847" t="n">
        <v>1</v>
      </c>
      <c r="N5847" t="n">
        <v>3</v>
      </c>
      <c r="O5847" t="n">
        <v>1</v>
      </c>
      <c r="P5847" t="n">
        <v>2</v>
      </c>
      <c r="Q5847" t="n">
        <v>999</v>
      </c>
      <c r="R5847" s="15" t="n">
        <v>-9</v>
      </c>
      <c r="S5847" s="15" t="n">
        <v>0</v>
      </c>
      <c r="T5847" s="15" t="n">
        <v>0</v>
      </c>
      <c r="U5847" s="15" t="n">
        <v>75800</v>
      </c>
      <c r="V5847">
        <f>IFERROR(VLOOKUP(D5847,Tablas_Equivalencia!$A$3:$B$8,2,FALSE),"Sin dato")</f>
        <v/>
      </c>
      <c r="W5847">
        <f>IFERROR(VLOOKUP(L5847,Tablas_Equivalencia!$D$3:$E$9,2,FALSE),"Sin dato")</f>
        <v/>
      </c>
      <c r="X5847">
        <f>IF(I5847=1,"Varón","Mujer")</f>
        <v/>
      </c>
      <c r="Y5847">
        <f>IFERROR(VLOOKUP(M5847,Tablas_Equivalencia!$G$3:$H$6,2,FALSE),"Sin dato")</f>
        <v/>
      </c>
      <c r="Z5847">
        <f>IF(J5847&lt;=24,"18-24","25-29")</f>
        <v/>
      </c>
      <c r="AA5847">
        <f>IF(M5847&lt;&gt;1,"",IF(P5847=2,1,0))</f>
        <v/>
      </c>
      <c r="AB5847">
        <f>IF(M5847&lt;&gt;1,"",IF(O5847&gt;=2,1,0))</f>
        <v/>
      </c>
      <c r="AC5847">
        <f>IF(M5847&lt;&gt;1,"",IF(OR(Q5847=999,Q5847=""),"",IF(OR(Q5847&lt;35,Q5847&gt;48),1,0)))</f>
        <v/>
      </c>
      <c r="AD5847">
        <f>IF(COUNT(AA5847:AC5847)&lt;3,"",SUM(AA5847:AC5847))</f>
        <v/>
      </c>
      <c r="AE5847">
        <f>IF(L5847&gt;=4,2,IF(L5847&gt;=2,1,0))</f>
        <v/>
      </c>
      <c r="AF5847">
        <f>IF(L5847&gt;=5,1,0)</f>
        <v/>
      </c>
      <c r="AG5847">
        <f>AE5847+AF5847</f>
        <v/>
      </c>
      <c r="AH5847" s="15">
        <f>IF(M5847&lt;&gt;1,"",IF(OR(R5847=-9,R5847=""),"",R5847))</f>
        <v/>
      </c>
      <c r="AI5847">
        <f>IF(M5847&lt;&gt;1,"",IF(OR(Q5847=999,Q5847=""),"",Q5847))</f>
        <v/>
      </c>
    </row>
    <row r="5848">
      <c r="A5848" t="inlineStr">
        <is>
          <t>TQRMNOP131586</t>
        </is>
      </c>
      <c r="B5848" t="n">
        <v>2025</v>
      </c>
      <c r="C5848" t="n">
        <v>1</v>
      </c>
      <c r="D5848" t="n">
        <v>43</v>
      </c>
      <c r="E5848" t="inlineStr">
        <is>
          <t>S</t>
        </is>
      </c>
      <c r="F5848" t="n">
        <v>36</v>
      </c>
      <c r="G5848" t="n">
        <v>1054</v>
      </c>
      <c r="H5848" t="n">
        <v>3</v>
      </c>
      <c r="I5848" t="n">
        <v>1</v>
      </c>
      <c r="J5848" t="n">
        <v>21</v>
      </c>
      <c r="K5848" t="n">
        <v>2</v>
      </c>
      <c r="L5848" t="n">
        <v>5</v>
      </c>
      <c r="M5848" t="n">
        <v>3</v>
      </c>
      <c r="R5848" s="15" t="n">
        <v>0</v>
      </c>
      <c r="S5848" s="15" t="n">
        <v>103000</v>
      </c>
      <c r="T5848" s="15" t="n">
        <v>103000</v>
      </c>
      <c r="U5848" s="15" t="n">
        <v>91900</v>
      </c>
      <c r="V5848">
        <f>IFERROR(VLOOKUP(D5848,Tablas_Equivalencia!$A$3:$B$8,2,FALSE),"Sin dato")</f>
        <v/>
      </c>
      <c r="W5848">
        <f>IFERROR(VLOOKUP(L5848,Tablas_Equivalencia!$D$3:$E$9,2,FALSE),"Sin dato")</f>
        <v/>
      </c>
      <c r="X5848">
        <f>IF(I5848=1,"Varón","Mujer")</f>
        <v/>
      </c>
      <c r="Y5848">
        <f>IFERROR(VLOOKUP(M5848,Tablas_Equivalencia!$G$3:$H$6,2,FALSE),"Sin dato")</f>
        <v/>
      </c>
      <c r="Z5848">
        <f>IF(J5848&lt;=24,"18-24","25-29")</f>
        <v/>
      </c>
      <c r="AA5848">
        <f>IF(M5848&lt;&gt;1,"",IF(P5848=2,1,0))</f>
        <v/>
      </c>
      <c r="AB5848">
        <f>IF(M5848&lt;&gt;1,"",IF(O5848&gt;=2,1,0))</f>
        <v/>
      </c>
      <c r="AC5848">
        <f>IF(M5848&lt;&gt;1,"",IF(OR(Q5848=999,Q5848=""),"",IF(OR(Q5848&lt;35,Q5848&gt;48),1,0)))</f>
        <v/>
      </c>
      <c r="AD5848">
        <f>IF(COUNT(AA5848:AC5848)&lt;3,"",SUM(AA5848:AC5848))</f>
        <v/>
      </c>
      <c r="AE5848">
        <f>IF(L5848&gt;=4,2,IF(L5848&gt;=2,1,0))</f>
        <v/>
      </c>
      <c r="AF5848">
        <f>IF(L5848&gt;=5,1,0)</f>
        <v/>
      </c>
      <c r="AG5848">
        <f>AE5848+AF5848</f>
        <v/>
      </c>
      <c r="AH5848" s="15">
        <f>IF(M5848&lt;&gt;1,"",IF(OR(R5848=-9,R5848=""),"",R5848))</f>
        <v/>
      </c>
      <c r="AI5848">
        <f>IF(M5848&lt;&gt;1,"",IF(OR(Q5848=999,Q5848=""),"",Q5848))</f>
        <v/>
      </c>
    </row>
    <row r="5849">
      <c r="A5849" t="inlineStr">
        <is>
          <t>TQRMNOP131587</t>
        </is>
      </c>
      <c r="B5849" t="n">
        <v>2025</v>
      </c>
      <c r="C5849" t="n">
        <v>1</v>
      </c>
      <c r="D5849" t="n">
        <v>40</v>
      </c>
      <c r="E5849" t="inlineStr">
        <is>
          <t>S</t>
        </is>
      </c>
      <c r="F5849" t="n">
        <v>7</v>
      </c>
      <c r="G5849" t="n">
        <v>1697</v>
      </c>
      <c r="H5849" t="n">
        <v>2</v>
      </c>
      <c r="I5849" t="n">
        <v>1</v>
      </c>
      <c r="J5849" t="n">
        <v>27</v>
      </c>
      <c r="K5849" t="n">
        <v>1</v>
      </c>
      <c r="L5849" t="n">
        <v>6</v>
      </c>
      <c r="M5849" t="n">
        <v>1</v>
      </c>
      <c r="N5849" t="n">
        <v>2</v>
      </c>
      <c r="O5849" t="n">
        <v>1</v>
      </c>
      <c r="P5849" t="n">
        <v>1</v>
      </c>
      <c r="Q5849" t="n">
        <v>58</v>
      </c>
      <c r="R5849" s="15" t="n">
        <v>944000</v>
      </c>
      <c r="S5849" s="15" t="n">
        <v>0</v>
      </c>
      <c r="T5849" s="15" t="n">
        <v>944000</v>
      </c>
      <c r="U5849" s="15" t="n">
        <v>113700</v>
      </c>
      <c r="V5849">
        <f>IFERROR(VLOOKUP(D5849,Tablas_Equivalencia!$A$3:$B$8,2,FALSE),"Sin dato")</f>
        <v/>
      </c>
      <c r="W5849">
        <f>IFERROR(VLOOKUP(L5849,Tablas_Equivalencia!$D$3:$E$9,2,FALSE),"Sin dato")</f>
        <v/>
      </c>
      <c r="X5849">
        <f>IF(I5849=1,"Varón","Mujer")</f>
        <v/>
      </c>
      <c r="Y5849">
        <f>IFERROR(VLOOKUP(M5849,Tablas_Equivalencia!$G$3:$H$6,2,FALSE),"Sin dato")</f>
        <v/>
      </c>
      <c r="Z5849">
        <f>IF(J5849&lt;=24,"18-24","25-29")</f>
        <v/>
      </c>
      <c r="AA5849">
        <f>IF(M5849&lt;&gt;1,"",IF(P5849=2,1,0))</f>
        <v/>
      </c>
      <c r="AB5849">
        <f>IF(M5849&lt;&gt;1,"",IF(O5849&gt;=2,1,0))</f>
        <v/>
      </c>
      <c r="AC5849">
        <f>IF(M5849&lt;&gt;1,"",IF(OR(Q5849=999,Q5849=""),"",IF(OR(Q5849&lt;35,Q5849&gt;48),1,0)))</f>
        <v/>
      </c>
      <c r="AD5849">
        <f>IF(COUNT(AA5849:AC5849)&lt;3,"",SUM(AA5849:AC5849))</f>
        <v/>
      </c>
      <c r="AE5849">
        <f>IF(L5849&gt;=4,2,IF(L5849&gt;=2,1,0))</f>
        <v/>
      </c>
      <c r="AF5849">
        <f>IF(L5849&gt;=5,1,0)</f>
        <v/>
      </c>
      <c r="AG5849">
        <f>AE5849+AF5849</f>
        <v/>
      </c>
      <c r="AH5849" s="15">
        <f>IF(M5849&lt;&gt;1,"",IF(OR(R5849=-9,R5849=""),"",R5849))</f>
        <v/>
      </c>
      <c r="AI5849">
        <f>IF(M5849&lt;&gt;1,"",IF(OR(Q5849=999,Q5849=""),"",Q5849))</f>
        <v/>
      </c>
    </row>
    <row r="5850">
      <c r="A5850" t="inlineStr">
        <is>
          <t>TQRMNOP131590</t>
        </is>
      </c>
      <c r="B5850" t="n">
        <v>2025</v>
      </c>
      <c r="C5850" t="n">
        <v>1</v>
      </c>
      <c r="D5850" t="n">
        <v>44</v>
      </c>
      <c r="E5850" t="inlineStr">
        <is>
          <t>N</t>
        </is>
      </c>
      <c r="F5850" t="n">
        <v>93</v>
      </c>
      <c r="G5850" t="n">
        <v>1229</v>
      </c>
      <c r="H5850" t="n">
        <v>3</v>
      </c>
      <c r="I5850" t="n">
        <v>1</v>
      </c>
      <c r="J5850" t="n">
        <v>23</v>
      </c>
      <c r="K5850" t="n">
        <v>2</v>
      </c>
      <c r="L5850" t="n">
        <v>4</v>
      </c>
      <c r="M5850" t="n">
        <v>1</v>
      </c>
      <c r="N5850" t="n">
        <v>3</v>
      </c>
      <c r="O5850" t="n">
        <v>1</v>
      </c>
      <c r="P5850" t="n">
        <v>2</v>
      </c>
      <c r="Q5850" t="n">
        <v>26</v>
      </c>
      <c r="R5850" s="15" t="n">
        <v>481000</v>
      </c>
      <c r="S5850" s="15" t="n">
        <v>0</v>
      </c>
      <c r="T5850" s="15" t="n">
        <v>481000</v>
      </c>
      <c r="U5850" s="15" t="n">
        <v>196500</v>
      </c>
      <c r="V5850">
        <f>IFERROR(VLOOKUP(D5850,Tablas_Equivalencia!$A$3:$B$8,2,FALSE),"Sin dato")</f>
        <v/>
      </c>
      <c r="W5850">
        <f>IFERROR(VLOOKUP(L5850,Tablas_Equivalencia!$D$3:$E$9,2,FALSE),"Sin dato")</f>
        <v/>
      </c>
      <c r="X5850">
        <f>IF(I5850=1,"Varón","Mujer")</f>
        <v/>
      </c>
      <c r="Y5850">
        <f>IFERROR(VLOOKUP(M5850,Tablas_Equivalencia!$G$3:$H$6,2,FALSE),"Sin dato")</f>
        <v/>
      </c>
      <c r="Z5850">
        <f>IF(J5850&lt;=24,"18-24","25-29")</f>
        <v/>
      </c>
      <c r="AA5850">
        <f>IF(M5850&lt;&gt;1,"",IF(P5850=2,1,0))</f>
        <v/>
      </c>
      <c r="AB5850">
        <f>IF(M5850&lt;&gt;1,"",IF(O5850&gt;=2,1,0))</f>
        <v/>
      </c>
      <c r="AC5850">
        <f>IF(M5850&lt;&gt;1,"",IF(OR(Q5850=999,Q5850=""),"",IF(OR(Q5850&lt;35,Q5850&gt;48),1,0)))</f>
        <v/>
      </c>
      <c r="AD5850">
        <f>IF(COUNT(AA5850:AC5850)&lt;3,"",SUM(AA5850:AC5850))</f>
        <v/>
      </c>
      <c r="AE5850">
        <f>IF(L5850&gt;=4,2,IF(L5850&gt;=2,1,0))</f>
        <v/>
      </c>
      <c r="AF5850">
        <f>IF(L5850&gt;=5,1,0)</f>
        <v/>
      </c>
      <c r="AG5850">
        <f>AE5850+AF5850</f>
        <v/>
      </c>
      <c r="AH5850" s="15">
        <f>IF(M5850&lt;&gt;1,"",IF(OR(R5850=-9,R5850=""),"",R5850))</f>
        <v/>
      </c>
      <c r="AI5850">
        <f>IF(M5850&lt;&gt;1,"",IF(OR(Q5850=999,Q5850=""),"",Q5850))</f>
        <v/>
      </c>
    </row>
    <row r="5851">
      <c r="A5851" t="inlineStr">
        <is>
          <t>TQRMNOP131593</t>
        </is>
      </c>
      <c r="B5851" t="n">
        <v>2025</v>
      </c>
      <c r="C5851" t="n">
        <v>1</v>
      </c>
      <c r="D5851" t="n">
        <v>1</v>
      </c>
      <c r="E5851" t="inlineStr">
        <is>
          <t>S</t>
        </is>
      </c>
      <c r="F5851" t="n">
        <v>32</v>
      </c>
      <c r="G5851" t="n">
        <v>758</v>
      </c>
      <c r="H5851" t="n">
        <v>3</v>
      </c>
      <c r="I5851" t="n">
        <v>2</v>
      </c>
      <c r="J5851" t="n">
        <v>19</v>
      </c>
      <c r="K5851" t="n">
        <v>2</v>
      </c>
      <c r="L5851" t="n">
        <v>4</v>
      </c>
      <c r="M5851" t="n">
        <v>2</v>
      </c>
      <c r="R5851" s="15" t="n">
        <v>0</v>
      </c>
      <c r="S5851" s="15" t="n">
        <v>0</v>
      </c>
      <c r="T5851" s="15" t="n">
        <v>0</v>
      </c>
      <c r="U5851" s="15" t="n">
        <v>79300</v>
      </c>
      <c r="V5851">
        <f>IFERROR(VLOOKUP(D5851,Tablas_Equivalencia!$A$3:$B$8,2,FALSE),"Sin dato")</f>
        <v/>
      </c>
      <c r="W5851">
        <f>IFERROR(VLOOKUP(L5851,Tablas_Equivalencia!$D$3:$E$9,2,FALSE),"Sin dato")</f>
        <v/>
      </c>
      <c r="X5851">
        <f>IF(I5851=1,"Varón","Mujer")</f>
        <v/>
      </c>
      <c r="Y5851">
        <f>IFERROR(VLOOKUP(M5851,Tablas_Equivalencia!$G$3:$H$6,2,FALSE),"Sin dato")</f>
        <v/>
      </c>
      <c r="Z5851">
        <f>IF(J5851&lt;=24,"18-24","25-29")</f>
        <v/>
      </c>
      <c r="AA5851">
        <f>IF(M5851&lt;&gt;1,"",IF(P5851=2,1,0))</f>
        <v/>
      </c>
      <c r="AB5851">
        <f>IF(M5851&lt;&gt;1,"",IF(O5851&gt;=2,1,0))</f>
        <v/>
      </c>
      <c r="AC5851">
        <f>IF(M5851&lt;&gt;1,"",IF(OR(Q5851=999,Q5851=""),"",IF(OR(Q5851&lt;35,Q5851&gt;48),1,0)))</f>
        <v/>
      </c>
      <c r="AD5851">
        <f>IF(COUNT(AA5851:AC5851)&lt;3,"",SUM(AA5851:AC5851))</f>
        <v/>
      </c>
      <c r="AE5851">
        <f>IF(L5851&gt;=4,2,IF(L5851&gt;=2,1,0))</f>
        <v/>
      </c>
      <c r="AF5851">
        <f>IF(L5851&gt;=5,1,0)</f>
        <v/>
      </c>
      <c r="AG5851">
        <f>AE5851+AF5851</f>
        <v/>
      </c>
      <c r="AH5851" s="15">
        <f>IF(M5851&lt;&gt;1,"",IF(OR(R5851=-9,R5851=""),"",R5851))</f>
        <v/>
      </c>
      <c r="AI5851">
        <f>IF(M5851&lt;&gt;1,"",IF(OR(Q5851=999,Q5851=""),"",Q5851))</f>
        <v/>
      </c>
    </row>
    <row r="5852">
      <c r="A5852" t="inlineStr">
        <is>
          <t>TQRMNOP131598</t>
        </is>
      </c>
      <c r="B5852" t="n">
        <v>2025</v>
      </c>
      <c r="C5852" t="n">
        <v>1</v>
      </c>
      <c r="D5852" t="n">
        <v>1</v>
      </c>
      <c r="E5852" t="inlineStr">
        <is>
          <t>S</t>
        </is>
      </c>
      <c r="F5852" t="n">
        <v>33</v>
      </c>
      <c r="G5852" t="n">
        <v>1515</v>
      </c>
      <c r="H5852" t="n">
        <v>2</v>
      </c>
      <c r="I5852" t="n">
        <v>1</v>
      </c>
      <c r="J5852" t="n">
        <v>23</v>
      </c>
      <c r="K5852" t="n">
        <v>2</v>
      </c>
      <c r="L5852" t="n">
        <v>4</v>
      </c>
      <c r="M5852" t="n">
        <v>1</v>
      </c>
      <c r="N5852" t="n">
        <v>3</v>
      </c>
      <c r="O5852" t="n">
        <v>2</v>
      </c>
      <c r="P5852" t="n">
        <v>2</v>
      </c>
      <c r="Q5852" t="n">
        <v>14</v>
      </c>
      <c r="R5852" s="15" t="n">
        <v>621000</v>
      </c>
      <c r="S5852" s="15" t="n">
        <v>0</v>
      </c>
      <c r="T5852" s="15" t="n">
        <v>621000</v>
      </c>
      <c r="U5852" s="15" t="n">
        <v>169500</v>
      </c>
      <c r="V5852">
        <f>IFERROR(VLOOKUP(D5852,Tablas_Equivalencia!$A$3:$B$8,2,FALSE),"Sin dato")</f>
        <v/>
      </c>
      <c r="W5852">
        <f>IFERROR(VLOOKUP(L5852,Tablas_Equivalencia!$D$3:$E$9,2,FALSE),"Sin dato")</f>
        <v/>
      </c>
      <c r="X5852">
        <f>IF(I5852=1,"Varón","Mujer")</f>
        <v/>
      </c>
      <c r="Y5852">
        <f>IFERROR(VLOOKUP(M5852,Tablas_Equivalencia!$G$3:$H$6,2,FALSE),"Sin dato")</f>
        <v/>
      </c>
      <c r="Z5852">
        <f>IF(J5852&lt;=24,"18-24","25-29")</f>
        <v/>
      </c>
      <c r="AA5852">
        <f>IF(M5852&lt;&gt;1,"",IF(P5852=2,1,0))</f>
        <v/>
      </c>
      <c r="AB5852">
        <f>IF(M5852&lt;&gt;1,"",IF(O5852&gt;=2,1,0))</f>
        <v/>
      </c>
      <c r="AC5852">
        <f>IF(M5852&lt;&gt;1,"",IF(OR(Q5852=999,Q5852=""),"",IF(OR(Q5852&lt;35,Q5852&gt;48),1,0)))</f>
        <v/>
      </c>
      <c r="AD5852">
        <f>IF(COUNT(AA5852:AC5852)&lt;3,"",SUM(AA5852:AC5852))</f>
        <v/>
      </c>
      <c r="AE5852">
        <f>IF(L5852&gt;=4,2,IF(L5852&gt;=2,1,0))</f>
        <v/>
      </c>
      <c r="AF5852">
        <f>IF(L5852&gt;=5,1,0)</f>
        <v/>
      </c>
      <c r="AG5852">
        <f>AE5852+AF5852</f>
        <v/>
      </c>
      <c r="AH5852" s="15">
        <f>IF(M5852&lt;&gt;1,"",IF(OR(R5852=-9,R5852=""),"",R5852))</f>
        <v/>
      </c>
      <c r="AI5852">
        <f>IF(M5852&lt;&gt;1,"",IF(OR(Q5852=999,Q5852=""),"",Q5852))</f>
        <v/>
      </c>
    </row>
    <row r="5853">
      <c r="A5853" t="inlineStr">
        <is>
          <t>TQRMNOP131601</t>
        </is>
      </c>
      <c r="B5853" t="n">
        <v>2025</v>
      </c>
      <c r="C5853" t="n">
        <v>1</v>
      </c>
      <c r="D5853" t="n">
        <v>41</v>
      </c>
      <c r="E5853" t="inlineStr">
        <is>
          <t>N</t>
        </is>
      </c>
      <c r="F5853" t="n">
        <v>15</v>
      </c>
      <c r="G5853" t="n">
        <v>1776</v>
      </c>
      <c r="H5853" t="n">
        <v>1</v>
      </c>
      <c r="I5853" t="n">
        <v>2</v>
      </c>
      <c r="J5853" t="n">
        <v>22</v>
      </c>
      <c r="K5853" t="n">
        <v>2</v>
      </c>
      <c r="L5853" t="n">
        <v>3</v>
      </c>
      <c r="M5853" t="n">
        <v>1</v>
      </c>
      <c r="N5853" t="n">
        <v>3</v>
      </c>
      <c r="O5853" t="n">
        <v>3</v>
      </c>
      <c r="P5853" t="n">
        <v>2</v>
      </c>
      <c r="Q5853" t="n">
        <v>14</v>
      </c>
      <c r="R5853" s="15" t="n">
        <v>186000</v>
      </c>
      <c r="S5853" s="15" t="n">
        <v>0</v>
      </c>
      <c r="T5853" s="15" t="n">
        <v>186000</v>
      </c>
      <c r="U5853" s="15" t="n">
        <v>292600</v>
      </c>
      <c r="V5853">
        <f>IFERROR(VLOOKUP(D5853,Tablas_Equivalencia!$A$3:$B$8,2,FALSE),"Sin dato")</f>
        <v/>
      </c>
      <c r="W5853">
        <f>IFERROR(VLOOKUP(L5853,Tablas_Equivalencia!$D$3:$E$9,2,FALSE),"Sin dato")</f>
        <v/>
      </c>
      <c r="X5853">
        <f>IF(I5853=1,"Varón","Mujer")</f>
        <v/>
      </c>
      <c r="Y5853">
        <f>IFERROR(VLOOKUP(M5853,Tablas_Equivalencia!$G$3:$H$6,2,FALSE),"Sin dato")</f>
        <v/>
      </c>
      <c r="Z5853">
        <f>IF(J5853&lt;=24,"18-24","25-29")</f>
        <v/>
      </c>
      <c r="AA5853">
        <f>IF(M5853&lt;&gt;1,"",IF(P5853=2,1,0))</f>
        <v/>
      </c>
      <c r="AB5853">
        <f>IF(M5853&lt;&gt;1,"",IF(O5853&gt;=2,1,0))</f>
        <v/>
      </c>
      <c r="AC5853">
        <f>IF(M5853&lt;&gt;1,"",IF(OR(Q5853=999,Q5853=""),"",IF(OR(Q5853&lt;35,Q5853&gt;48),1,0)))</f>
        <v/>
      </c>
      <c r="AD5853">
        <f>IF(COUNT(AA5853:AC5853)&lt;3,"",SUM(AA5853:AC5853))</f>
        <v/>
      </c>
      <c r="AE5853">
        <f>IF(L5853&gt;=4,2,IF(L5853&gt;=2,1,0))</f>
        <v/>
      </c>
      <c r="AF5853">
        <f>IF(L5853&gt;=5,1,0)</f>
        <v/>
      </c>
      <c r="AG5853">
        <f>AE5853+AF5853</f>
        <v/>
      </c>
      <c r="AH5853" s="15">
        <f>IF(M5853&lt;&gt;1,"",IF(OR(R5853=-9,R5853=""),"",R5853))</f>
        <v/>
      </c>
      <c r="AI5853">
        <f>IF(M5853&lt;&gt;1,"",IF(OR(Q5853=999,Q5853=""),"",Q5853))</f>
        <v/>
      </c>
    </row>
    <row r="5854">
      <c r="A5854" t="inlineStr">
        <is>
          <t>TQRMNOP131607</t>
        </is>
      </c>
      <c r="B5854" t="n">
        <v>2025</v>
      </c>
      <c r="C5854" t="n">
        <v>1</v>
      </c>
      <c r="D5854" t="n">
        <v>41</v>
      </c>
      <c r="E5854" t="inlineStr">
        <is>
          <t>S</t>
        </is>
      </c>
      <c r="F5854" t="n">
        <v>8</v>
      </c>
      <c r="G5854" t="n">
        <v>1085</v>
      </c>
      <c r="H5854" t="n">
        <v>1</v>
      </c>
      <c r="I5854" t="n">
        <v>2</v>
      </c>
      <c r="J5854" t="n">
        <v>25</v>
      </c>
      <c r="K5854" t="n">
        <v>2</v>
      </c>
      <c r="L5854" t="n">
        <v>4</v>
      </c>
      <c r="M5854" t="n">
        <v>2</v>
      </c>
      <c r="R5854" s="15" t="n">
        <v>0</v>
      </c>
      <c r="S5854" s="15" t="n">
        <v>0</v>
      </c>
      <c r="T5854" s="15" t="n">
        <v>0</v>
      </c>
      <c r="U5854" s="15" t="n">
        <v>226800</v>
      </c>
      <c r="V5854">
        <f>IFERROR(VLOOKUP(D5854,Tablas_Equivalencia!$A$3:$B$8,2,FALSE),"Sin dato")</f>
        <v/>
      </c>
      <c r="W5854">
        <f>IFERROR(VLOOKUP(L5854,Tablas_Equivalencia!$D$3:$E$9,2,FALSE),"Sin dato")</f>
        <v/>
      </c>
      <c r="X5854">
        <f>IF(I5854=1,"Varón","Mujer")</f>
        <v/>
      </c>
      <c r="Y5854">
        <f>IFERROR(VLOOKUP(M5854,Tablas_Equivalencia!$G$3:$H$6,2,FALSE),"Sin dato")</f>
        <v/>
      </c>
      <c r="Z5854">
        <f>IF(J5854&lt;=24,"18-24","25-29")</f>
        <v/>
      </c>
      <c r="AA5854">
        <f>IF(M5854&lt;&gt;1,"",IF(P5854=2,1,0))</f>
        <v/>
      </c>
      <c r="AB5854">
        <f>IF(M5854&lt;&gt;1,"",IF(O5854&gt;=2,1,0))</f>
        <v/>
      </c>
      <c r="AC5854">
        <f>IF(M5854&lt;&gt;1,"",IF(OR(Q5854=999,Q5854=""),"",IF(OR(Q5854&lt;35,Q5854&gt;48),1,0)))</f>
        <v/>
      </c>
      <c r="AD5854">
        <f>IF(COUNT(AA5854:AC5854)&lt;3,"",SUM(AA5854:AC5854))</f>
        <v/>
      </c>
      <c r="AE5854">
        <f>IF(L5854&gt;=4,2,IF(L5854&gt;=2,1,0))</f>
        <v/>
      </c>
      <c r="AF5854">
        <f>IF(L5854&gt;=5,1,0)</f>
        <v/>
      </c>
      <c r="AG5854">
        <f>AE5854+AF5854</f>
        <v/>
      </c>
      <c r="AH5854" s="15">
        <f>IF(M5854&lt;&gt;1,"",IF(OR(R5854=-9,R5854=""),"",R5854))</f>
        <v/>
      </c>
      <c r="AI5854">
        <f>IF(M5854&lt;&gt;1,"",IF(OR(Q5854=999,Q5854=""),"",Q5854))</f>
        <v/>
      </c>
    </row>
    <row r="5855">
      <c r="A5855" t="inlineStr">
        <is>
          <t>TQRMNOP131614</t>
        </is>
      </c>
      <c r="B5855" t="n">
        <v>2025</v>
      </c>
      <c r="C5855" t="n">
        <v>1</v>
      </c>
      <c r="D5855" t="n">
        <v>43</v>
      </c>
      <c r="E5855" t="inlineStr">
        <is>
          <t>N</t>
        </is>
      </c>
      <c r="F5855" t="n">
        <v>29</v>
      </c>
      <c r="G5855" t="n">
        <v>1399</v>
      </c>
      <c r="H5855" t="n">
        <v>3</v>
      </c>
      <c r="I5855" t="n">
        <v>1</v>
      </c>
      <c r="J5855" t="n">
        <v>29</v>
      </c>
      <c r="K5855" t="n">
        <v>2</v>
      </c>
      <c r="L5855" t="n">
        <v>2</v>
      </c>
      <c r="M5855" t="n">
        <v>1</v>
      </c>
      <c r="N5855" t="n">
        <v>2</v>
      </c>
      <c r="O5855" t="n">
        <v>3</v>
      </c>
      <c r="P5855" t="n">
        <v>2</v>
      </c>
      <c r="Q5855" t="n">
        <v>37</v>
      </c>
      <c r="R5855" s="15" t="n">
        <v>400000</v>
      </c>
      <c r="S5855" s="15" t="n">
        <v>0</v>
      </c>
      <c r="T5855" s="15" t="n">
        <v>400000</v>
      </c>
      <c r="U5855" s="15" t="n">
        <v>108200</v>
      </c>
      <c r="V5855">
        <f>IFERROR(VLOOKUP(D5855,Tablas_Equivalencia!$A$3:$B$8,2,FALSE),"Sin dato")</f>
        <v/>
      </c>
      <c r="W5855">
        <f>IFERROR(VLOOKUP(L5855,Tablas_Equivalencia!$D$3:$E$9,2,FALSE),"Sin dato")</f>
        <v/>
      </c>
      <c r="X5855">
        <f>IF(I5855=1,"Varón","Mujer")</f>
        <v/>
      </c>
      <c r="Y5855">
        <f>IFERROR(VLOOKUP(M5855,Tablas_Equivalencia!$G$3:$H$6,2,FALSE),"Sin dato")</f>
        <v/>
      </c>
      <c r="Z5855">
        <f>IF(J5855&lt;=24,"18-24","25-29")</f>
        <v/>
      </c>
      <c r="AA5855">
        <f>IF(M5855&lt;&gt;1,"",IF(P5855=2,1,0))</f>
        <v/>
      </c>
      <c r="AB5855">
        <f>IF(M5855&lt;&gt;1,"",IF(O5855&gt;=2,1,0))</f>
        <v/>
      </c>
      <c r="AC5855">
        <f>IF(M5855&lt;&gt;1,"",IF(OR(Q5855=999,Q5855=""),"",IF(OR(Q5855&lt;35,Q5855&gt;48),1,0)))</f>
        <v/>
      </c>
      <c r="AD5855">
        <f>IF(COUNT(AA5855:AC5855)&lt;3,"",SUM(AA5855:AC5855))</f>
        <v/>
      </c>
      <c r="AE5855">
        <f>IF(L5855&gt;=4,2,IF(L5855&gt;=2,1,0))</f>
        <v/>
      </c>
      <c r="AF5855">
        <f>IF(L5855&gt;=5,1,0)</f>
        <v/>
      </c>
      <c r="AG5855">
        <f>AE5855+AF5855</f>
        <v/>
      </c>
      <c r="AH5855" s="15">
        <f>IF(M5855&lt;&gt;1,"",IF(OR(R5855=-9,R5855=""),"",R5855))</f>
        <v/>
      </c>
      <c r="AI5855">
        <f>IF(M5855&lt;&gt;1,"",IF(OR(Q5855=999,Q5855=""),"",Q5855))</f>
        <v/>
      </c>
    </row>
    <row r="5856">
      <c r="A5856" t="inlineStr">
        <is>
          <t>TQRMNOP131638</t>
        </is>
      </c>
      <c r="B5856" t="n">
        <v>2025</v>
      </c>
      <c r="C5856" t="n">
        <v>1</v>
      </c>
      <c r="D5856" t="n">
        <v>41</v>
      </c>
      <c r="E5856" t="inlineStr">
        <is>
          <t>N</t>
        </is>
      </c>
      <c r="F5856" t="n">
        <v>12</v>
      </c>
      <c r="G5856" t="n">
        <v>969</v>
      </c>
      <c r="H5856" t="n">
        <v>1</v>
      </c>
      <c r="I5856" t="n">
        <v>2</v>
      </c>
      <c r="J5856" t="n">
        <v>29</v>
      </c>
      <c r="K5856" t="n">
        <v>1</v>
      </c>
      <c r="L5856" t="n">
        <v>3</v>
      </c>
      <c r="M5856" t="n">
        <v>1</v>
      </c>
      <c r="N5856" t="n">
        <v>3</v>
      </c>
      <c r="O5856" t="n">
        <v>3</v>
      </c>
      <c r="P5856" t="n">
        <v>2</v>
      </c>
      <c r="Q5856" t="n">
        <v>9</v>
      </c>
      <c r="R5856" s="15" t="n">
        <v>143000</v>
      </c>
      <c r="S5856" s="15" t="n">
        <v>0</v>
      </c>
      <c r="T5856" s="15" t="n">
        <v>143000</v>
      </c>
      <c r="U5856" s="15" t="n">
        <v>182300</v>
      </c>
      <c r="V5856">
        <f>IFERROR(VLOOKUP(D5856,Tablas_Equivalencia!$A$3:$B$8,2,FALSE),"Sin dato")</f>
        <v/>
      </c>
      <c r="W5856">
        <f>IFERROR(VLOOKUP(L5856,Tablas_Equivalencia!$D$3:$E$9,2,FALSE),"Sin dato")</f>
        <v/>
      </c>
      <c r="X5856">
        <f>IF(I5856=1,"Varón","Mujer")</f>
        <v/>
      </c>
      <c r="Y5856">
        <f>IFERROR(VLOOKUP(M5856,Tablas_Equivalencia!$G$3:$H$6,2,FALSE),"Sin dato")</f>
        <v/>
      </c>
      <c r="Z5856">
        <f>IF(J5856&lt;=24,"18-24","25-29")</f>
        <v/>
      </c>
      <c r="AA5856">
        <f>IF(M5856&lt;&gt;1,"",IF(P5856=2,1,0))</f>
        <v/>
      </c>
      <c r="AB5856">
        <f>IF(M5856&lt;&gt;1,"",IF(O5856&gt;=2,1,0))</f>
        <v/>
      </c>
      <c r="AC5856">
        <f>IF(M5856&lt;&gt;1,"",IF(OR(Q5856=999,Q5856=""),"",IF(OR(Q5856&lt;35,Q5856&gt;48),1,0)))</f>
        <v/>
      </c>
      <c r="AD5856">
        <f>IF(COUNT(AA5856:AC5856)&lt;3,"",SUM(AA5856:AC5856))</f>
        <v/>
      </c>
      <c r="AE5856">
        <f>IF(L5856&gt;=4,2,IF(L5856&gt;=2,1,0))</f>
        <v/>
      </c>
      <c r="AF5856">
        <f>IF(L5856&gt;=5,1,0)</f>
        <v/>
      </c>
      <c r="AG5856">
        <f>AE5856+AF5856</f>
        <v/>
      </c>
      <c r="AH5856" s="15">
        <f>IF(M5856&lt;&gt;1,"",IF(OR(R5856=-9,R5856=""),"",R5856))</f>
        <v/>
      </c>
      <c r="AI5856">
        <f>IF(M5856&lt;&gt;1,"",IF(OR(Q5856=999,Q5856=""),"",Q5856))</f>
        <v/>
      </c>
    </row>
    <row r="5857">
      <c r="A5857" t="inlineStr">
        <is>
          <t>TQRMNOP131646</t>
        </is>
      </c>
      <c r="B5857" t="n">
        <v>2025</v>
      </c>
      <c r="C5857" t="n">
        <v>1</v>
      </c>
      <c r="D5857" t="n">
        <v>1</v>
      </c>
      <c r="E5857" t="inlineStr">
        <is>
          <t>S</t>
        </is>
      </c>
      <c r="F5857" t="n">
        <v>33</v>
      </c>
      <c r="G5857" t="n">
        <v>1817</v>
      </c>
      <c r="H5857" t="n">
        <v>2</v>
      </c>
      <c r="I5857" t="n">
        <v>2</v>
      </c>
      <c r="J5857" t="n">
        <v>18</v>
      </c>
      <c r="K5857" t="n">
        <v>1</v>
      </c>
      <c r="L5857" t="n">
        <v>5</v>
      </c>
      <c r="M5857" t="n">
        <v>3</v>
      </c>
      <c r="R5857" s="15" t="n">
        <v>0</v>
      </c>
      <c r="S5857" s="15" t="n">
        <v>0</v>
      </c>
      <c r="T5857" s="15" t="n">
        <v>0</v>
      </c>
      <c r="U5857" s="15" t="n">
        <v>113600</v>
      </c>
      <c r="V5857">
        <f>IFERROR(VLOOKUP(D5857,Tablas_Equivalencia!$A$3:$B$8,2,FALSE),"Sin dato")</f>
        <v/>
      </c>
      <c r="W5857">
        <f>IFERROR(VLOOKUP(L5857,Tablas_Equivalencia!$D$3:$E$9,2,FALSE),"Sin dato")</f>
        <v/>
      </c>
      <c r="X5857">
        <f>IF(I5857=1,"Varón","Mujer")</f>
        <v/>
      </c>
      <c r="Y5857">
        <f>IFERROR(VLOOKUP(M5857,Tablas_Equivalencia!$G$3:$H$6,2,FALSE),"Sin dato")</f>
        <v/>
      </c>
      <c r="Z5857">
        <f>IF(J5857&lt;=24,"18-24","25-29")</f>
        <v/>
      </c>
      <c r="AA5857">
        <f>IF(M5857&lt;&gt;1,"",IF(P5857=2,1,0))</f>
        <v/>
      </c>
      <c r="AB5857">
        <f>IF(M5857&lt;&gt;1,"",IF(O5857&gt;=2,1,0))</f>
        <v/>
      </c>
      <c r="AC5857">
        <f>IF(M5857&lt;&gt;1,"",IF(OR(Q5857=999,Q5857=""),"",IF(OR(Q5857&lt;35,Q5857&gt;48),1,0)))</f>
        <v/>
      </c>
      <c r="AD5857">
        <f>IF(COUNT(AA5857:AC5857)&lt;3,"",SUM(AA5857:AC5857))</f>
        <v/>
      </c>
      <c r="AE5857">
        <f>IF(L5857&gt;=4,2,IF(L5857&gt;=2,1,0))</f>
        <v/>
      </c>
      <c r="AF5857">
        <f>IF(L5857&gt;=5,1,0)</f>
        <v/>
      </c>
      <c r="AG5857">
        <f>AE5857+AF5857</f>
        <v/>
      </c>
      <c r="AH5857" s="15">
        <f>IF(M5857&lt;&gt;1,"",IF(OR(R5857=-9,R5857=""),"",R5857))</f>
        <v/>
      </c>
      <c r="AI5857">
        <f>IF(M5857&lt;&gt;1,"",IF(OR(Q5857=999,Q5857=""),"",Q5857))</f>
        <v/>
      </c>
    </row>
    <row r="5858">
      <c r="A5858" t="inlineStr">
        <is>
          <t>TQRMNOP131658</t>
        </is>
      </c>
      <c r="B5858" t="n">
        <v>2025</v>
      </c>
      <c r="C5858" t="n">
        <v>1</v>
      </c>
      <c r="D5858" t="n">
        <v>43</v>
      </c>
      <c r="E5858" t="inlineStr">
        <is>
          <t>N</t>
        </is>
      </c>
      <c r="F5858" t="n">
        <v>29</v>
      </c>
      <c r="G5858" t="n">
        <v>1063</v>
      </c>
      <c r="H5858" t="n">
        <v>1</v>
      </c>
      <c r="I5858" t="n">
        <v>1</v>
      </c>
      <c r="J5858" t="n">
        <v>18</v>
      </c>
      <c r="K5858" t="n">
        <v>1</v>
      </c>
      <c r="L5858" t="n">
        <v>4</v>
      </c>
      <c r="M5858" t="n">
        <v>1</v>
      </c>
      <c r="N5858" t="n">
        <v>3</v>
      </c>
      <c r="O5858" t="n">
        <v>2</v>
      </c>
      <c r="P5858" t="n">
        <v>2</v>
      </c>
      <c r="Q5858" t="n">
        <v>39</v>
      </c>
      <c r="R5858" s="15" t="n">
        <v>750000</v>
      </c>
      <c r="S5858" s="15" t="n">
        <v>21000</v>
      </c>
      <c r="T5858" s="15" t="n">
        <v>771000</v>
      </c>
      <c r="U5858" s="15" t="n">
        <v>109500</v>
      </c>
      <c r="V5858">
        <f>IFERROR(VLOOKUP(D5858,Tablas_Equivalencia!$A$3:$B$8,2,FALSE),"Sin dato")</f>
        <v/>
      </c>
      <c r="W5858">
        <f>IFERROR(VLOOKUP(L5858,Tablas_Equivalencia!$D$3:$E$9,2,FALSE),"Sin dato")</f>
        <v/>
      </c>
      <c r="X5858">
        <f>IF(I5858=1,"Varón","Mujer")</f>
        <v/>
      </c>
      <c r="Y5858">
        <f>IFERROR(VLOOKUP(M5858,Tablas_Equivalencia!$G$3:$H$6,2,FALSE),"Sin dato")</f>
        <v/>
      </c>
      <c r="Z5858">
        <f>IF(J5858&lt;=24,"18-24","25-29")</f>
        <v/>
      </c>
      <c r="AA5858">
        <f>IF(M5858&lt;&gt;1,"",IF(P5858=2,1,0))</f>
        <v/>
      </c>
      <c r="AB5858">
        <f>IF(M5858&lt;&gt;1,"",IF(O5858&gt;=2,1,0))</f>
        <v/>
      </c>
      <c r="AC5858">
        <f>IF(M5858&lt;&gt;1,"",IF(OR(Q5858=999,Q5858=""),"",IF(OR(Q5858&lt;35,Q5858&gt;48),1,0)))</f>
        <v/>
      </c>
      <c r="AD5858">
        <f>IF(COUNT(AA5858:AC5858)&lt;3,"",SUM(AA5858:AC5858))</f>
        <v/>
      </c>
      <c r="AE5858">
        <f>IF(L5858&gt;=4,2,IF(L5858&gt;=2,1,0))</f>
        <v/>
      </c>
      <c r="AF5858">
        <f>IF(L5858&gt;=5,1,0)</f>
        <v/>
      </c>
      <c r="AG5858">
        <f>AE5858+AF5858</f>
        <v/>
      </c>
      <c r="AH5858" s="15">
        <f>IF(M5858&lt;&gt;1,"",IF(OR(R5858=-9,R5858=""),"",R5858))</f>
        <v/>
      </c>
      <c r="AI5858">
        <f>IF(M5858&lt;&gt;1,"",IF(OR(Q5858=999,Q5858=""),"",Q5858))</f>
        <v/>
      </c>
    </row>
    <row r="5859">
      <c r="A5859" t="inlineStr">
        <is>
          <t>TQRMNOP131663</t>
        </is>
      </c>
      <c r="B5859" t="n">
        <v>2025</v>
      </c>
      <c r="C5859" t="n">
        <v>1</v>
      </c>
      <c r="D5859" t="n">
        <v>42</v>
      </c>
      <c r="E5859" t="inlineStr">
        <is>
          <t>N</t>
        </is>
      </c>
      <c r="F5859" t="n">
        <v>25</v>
      </c>
      <c r="G5859" t="n">
        <v>1267</v>
      </c>
      <c r="H5859" t="n">
        <v>10</v>
      </c>
      <c r="I5859" t="n">
        <v>2</v>
      </c>
      <c r="J5859" t="n">
        <v>23</v>
      </c>
      <c r="K5859" t="n">
        <v>2</v>
      </c>
      <c r="L5859" t="n">
        <v>3</v>
      </c>
      <c r="M5859" t="n">
        <v>3</v>
      </c>
      <c r="R5859" s="15" t="n">
        <v>0</v>
      </c>
      <c r="S5859" s="15" t="n">
        <v>0</v>
      </c>
      <c r="T5859" s="15" t="n">
        <v>0</v>
      </c>
      <c r="U5859" s="15" t="n">
        <v>462100</v>
      </c>
      <c r="V5859">
        <f>IFERROR(VLOOKUP(D5859,Tablas_Equivalencia!$A$3:$B$8,2,FALSE),"Sin dato")</f>
        <v/>
      </c>
      <c r="W5859">
        <f>IFERROR(VLOOKUP(L5859,Tablas_Equivalencia!$D$3:$E$9,2,FALSE),"Sin dato")</f>
        <v/>
      </c>
      <c r="X5859">
        <f>IF(I5859=1,"Varón","Mujer")</f>
        <v/>
      </c>
      <c r="Y5859">
        <f>IFERROR(VLOOKUP(M5859,Tablas_Equivalencia!$G$3:$H$6,2,FALSE),"Sin dato")</f>
        <v/>
      </c>
      <c r="Z5859">
        <f>IF(J5859&lt;=24,"18-24","25-29")</f>
        <v/>
      </c>
      <c r="AA5859">
        <f>IF(M5859&lt;&gt;1,"",IF(P5859=2,1,0))</f>
        <v/>
      </c>
      <c r="AB5859">
        <f>IF(M5859&lt;&gt;1,"",IF(O5859&gt;=2,1,0))</f>
        <v/>
      </c>
      <c r="AC5859">
        <f>IF(M5859&lt;&gt;1,"",IF(OR(Q5859=999,Q5859=""),"",IF(OR(Q5859&lt;35,Q5859&gt;48),1,0)))</f>
        <v/>
      </c>
      <c r="AD5859">
        <f>IF(COUNT(AA5859:AC5859)&lt;3,"",SUM(AA5859:AC5859))</f>
        <v/>
      </c>
      <c r="AE5859">
        <f>IF(L5859&gt;=4,2,IF(L5859&gt;=2,1,0))</f>
        <v/>
      </c>
      <c r="AF5859">
        <f>IF(L5859&gt;=5,1,0)</f>
        <v/>
      </c>
      <c r="AG5859">
        <f>AE5859+AF5859</f>
        <v/>
      </c>
      <c r="AH5859" s="15">
        <f>IF(M5859&lt;&gt;1,"",IF(OR(R5859=-9,R5859=""),"",R5859))</f>
        <v/>
      </c>
      <c r="AI5859">
        <f>IF(M5859&lt;&gt;1,"",IF(OR(Q5859=999,Q5859=""),"",Q5859))</f>
        <v/>
      </c>
    </row>
    <row r="5860">
      <c r="A5860" t="inlineStr">
        <is>
          <t>TQRMNOP131671</t>
        </is>
      </c>
      <c r="B5860" t="n">
        <v>2025</v>
      </c>
      <c r="C5860" t="n">
        <v>1</v>
      </c>
      <c r="D5860" t="n">
        <v>41</v>
      </c>
      <c r="E5860" t="inlineStr">
        <is>
          <t>N</t>
        </is>
      </c>
      <c r="F5860" t="n">
        <v>15</v>
      </c>
      <c r="G5860" t="n">
        <v>611</v>
      </c>
      <c r="H5860" t="n">
        <v>3</v>
      </c>
      <c r="I5860" t="n">
        <v>1</v>
      </c>
      <c r="J5860" t="n">
        <v>18</v>
      </c>
      <c r="K5860" t="n">
        <v>2</v>
      </c>
      <c r="L5860" t="n">
        <v>4</v>
      </c>
      <c r="M5860" t="n">
        <v>2</v>
      </c>
      <c r="R5860" s="15" t="n">
        <v>0</v>
      </c>
      <c r="S5860" s="15" t="n">
        <v>0</v>
      </c>
      <c r="T5860" s="15" t="n">
        <v>0</v>
      </c>
      <c r="U5860" s="15" t="n">
        <v>152200</v>
      </c>
      <c r="V5860">
        <f>IFERROR(VLOOKUP(D5860,Tablas_Equivalencia!$A$3:$B$8,2,FALSE),"Sin dato")</f>
        <v/>
      </c>
      <c r="W5860">
        <f>IFERROR(VLOOKUP(L5860,Tablas_Equivalencia!$D$3:$E$9,2,FALSE),"Sin dato")</f>
        <v/>
      </c>
      <c r="X5860">
        <f>IF(I5860=1,"Varón","Mujer")</f>
        <v/>
      </c>
      <c r="Y5860">
        <f>IFERROR(VLOOKUP(M5860,Tablas_Equivalencia!$G$3:$H$6,2,FALSE),"Sin dato")</f>
        <v/>
      </c>
      <c r="Z5860">
        <f>IF(J5860&lt;=24,"18-24","25-29")</f>
        <v/>
      </c>
      <c r="AA5860">
        <f>IF(M5860&lt;&gt;1,"",IF(P5860=2,1,0))</f>
        <v/>
      </c>
      <c r="AB5860">
        <f>IF(M5860&lt;&gt;1,"",IF(O5860&gt;=2,1,0))</f>
        <v/>
      </c>
      <c r="AC5860">
        <f>IF(M5860&lt;&gt;1,"",IF(OR(Q5860=999,Q5860=""),"",IF(OR(Q5860&lt;35,Q5860&gt;48),1,0)))</f>
        <v/>
      </c>
      <c r="AD5860">
        <f>IF(COUNT(AA5860:AC5860)&lt;3,"",SUM(AA5860:AC5860))</f>
        <v/>
      </c>
      <c r="AE5860">
        <f>IF(L5860&gt;=4,2,IF(L5860&gt;=2,1,0))</f>
        <v/>
      </c>
      <c r="AF5860">
        <f>IF(L5860&gt;=5,1,0)</f>
        <v/>
      </c>
      <c r="AG5860">
        <f>AE5860+AF5860</f>
        <v/>
      </c>
      <c r="AH5860" s="15">
        <f>IF(M5860&lt;&gt;1,"",IF(OR(R5860=-9,R5860=""),"",R5860))</f>
        <v/>
      </c>
      <c r="AI5860">
        <f>IF(M5860&lt;&gt;1,"",IF(OR(Q5860=999,Q5860=""),"",Q5860))</f>
        <v/>
      </c>
    </row>
    <row r="5861">
      <c r="A5861" t="inlineStr">
        <is>
          <t>TQRMNOP131679</t>
        </is>
      </c>
      <c r="B5861" t="n">
        <v>2025</v>
      </c>
      <c r="C5861" t="n">
        <v>1</v>
      </c>
      <c r="D5861" t="n">
        <v>43</v>
      </c>
      <c r="E5861" t="inlineStr">
        <is>
          <t>S</t>
        </is>
      </c>
      <c r="F5861" t="n">
        <v>30</v>
      </c>
      <c r="G5861" t="n">
        <v>877</v>
      </c>
      <c r="H5861" t="n">
        <v>1</v>
      </c>
      <c r="I5861" t="n">
        <v>2</v>
      </c>
      <c r="J5861" t="n">
        <v>20</v>
      </c>
      <c r="K5861" t="n">
        <v>1</v>
      </c>
      <c r="L5861" t="n">
        <v>5</v>
      </c>
      <c r="M5861" t="n">
        <v>1</v>
      </c>
      <c r="N5861" t="n">
        <v>3</v>
      </c>
      <c r="O5861" t="n">
        <v>1</v>
      </c>
      <c r="P5861" t="n">
        <v>2</v>
      </c>
      <c r="Q5861" t="n">
        <v>38</v>
      </c>
      <c r="R5861" s="15" t="n">
        <v>-9</v>
      </c>
      <c r="S5861" s="15" t="n">
        <v>61000</v>
      </c>
      <c r="T5861" s="15" t="n">
        <v>60991</v>
      </c>
      <c r="U5861" s="15" t="n">
        <v>144700</v>
      </c>
      <c r="V5861">
        <f>IFERROR(VLOOKUP(D5861,Tablas_Equivalencia!$A$3:$B$8,2,FALSE),"Sin dato")</f>
        <v/>
      </c>
      <c r="W5861">
        <f>IFERROR(VLOOKUP(L5861,Tablas_Equivalencia!$D$3:$E$9,2,FALSE),"Sin dato")</f>
        <v/>
      </c>
      <c r="X5861">
        <f>IF(I5861=1,"Varón","Mujer")</f>
        <v/>
      </c>
      <c r="Y5861">
        <f>IFERROR(VLOOKUP(M5861,Tablas_Equivalencia!$G$3:$H$6,2,FALSE),"Sin dato")</f>
        <v/>
      </c>
      <c r="Z5861">
        <f>IF(J5861&lt;=24,"18-24","25-29")</f>
        <v/>
      </c>
      <c r="AA5861">
        <f>IF(M5861&lt;&gt;1,"",IF(P5861=2,1,0))</f>
        <v/>
      </c>
      <c r="AB5861">
        <f>IF(M5861&lt;&gt;1,"",IF(O5861&gt;=2,1,0))</f>
        <v/>
      </c>
      <c r="AC5861">
        <f>IF(M5861&lt;&gt;1,"",IF(OR(Q5861=999,Q5861=""),"",IF(OR(Q5861&lt;35,Q5861&gt;48),1,0)))</f>
        <v/>
      </c>
      <c r="AD5861">
        <f>IF(COUNT(AA5861:AC5861)&lt;3,"",SUM(AA5861:AC5861))</f>
        <v/>
      </c>
      <c r="AE5861">
        <f>IF(L5861&gt;=4,2,IF(L5861&gt;=2,1,0))</f>
        <v/>
      </c>
      <c r="AF5861">
        <f>IF(L5861&gt;=5,1,0)</f>
        <v/>
      </c>
      <c r="AG5861">
        <f>AE5861+AF5861</f>
        <v/>
      </c>
      <c r="AH5861" s="15">
        <f>IF(M5861&lt;&gt;1,"",IF(OR(R5861=-9,R5861=""),"",R5861))</f>
        <v/>
      </c>
      <c r="AI5861">
        <f>IF(M5861&lt;&gt;1,"",IF(OR(Q5861=999,Q5861=""),"",Q5861))</f>
        <v/>
      </c>
    </row>
    <row r="5862">
      <c r="A5862" t="inlineStr">
        <is>
          <t>TQRMNOP131690</t>
        </is>
      </c>
      <c r="B5862" t="n">
        <v>2025</v>
      </c>
      <c r="C5862" t="n">
        <v>1</v>
      </c>
      <c r="D5862" t="n">
        <v>41</v>
      </c>
      <c r="E5862" t="inlineStr">
        <is>
          <t>N</t>
        </is>
      </c>
      <c r="F5862" t="n">
        <v>15</v>
      </c>
      <c r="G5862" t="n">
        <v>1387</v>
      </c>
      <c r="H5862" t="n">
        <v>3</v>
      </c>
      <c r="I5862" t="n">
        <v>2</v>
      </c>
      <c r="J5862" t="n">
        <v>28</v>
      </c>
      <c r="K5862" t="n">
        <v>2</v>
      </c>
      <c r="L5862" t="n">
        <v>2</v>
      </c>
      <c r="M5862" t="n">
        <v>1</v>
      </c>
      <c r="N5862" t="n">
        <v>3</v>
      </c>
      <c r="O5862" t="n">
        <v>1</v>
      </c>
      <c r="P5862" t="n">
        <v>2</v>
      </c>
      <c r="Q5862" t="n">
        <v>14</v>
      </c>
      <c r="R5862" s="15" t="n">
        <v>89000</v>
      </c>
      <c r="S5862" s="15" t="n">
        <v>0</v>
      </c>
      <c r="T5862" s="15" t="n">
        <v>89000</v>
      </c>
      <c r="U5862" s="15" t="n">
        <v>43400</v>
      </c>
      <c r="V5862">
        <f>IFERROR(VLOOKUP(D5862,Tablas_Equivalencia!$A$3:$B$8,2,FALSE),"Sin dato")</f>
        <v/>
      </c>
      <c r="W5862">
        <f>IFERROR(VLOOKUP(L5862,Tablas_Equivalencia!$D$3:$E$9,2,FALSE),"Sin dato")</f>
        <v/>
      </c>
      <c r="X5862">
        <f>IF(I5862=1,"Varón","Mujer")</f>
        <v/>
      </c>
      <c r="Y5862">
        <f>IFERROR(VLOOKUP(M5862,Tablas_Equivalencia!$G$3:$H$6,2,FALSE),"Sin dato")</f>
        <v/>
      </c>
      <c r="Z5862">
        <f>IF(J5862&lt;=24,"18-24","25-29")</f>
        <v/>
      </c>
      <c r="AA5862">
        <f>IF(M5862&lt;&gt;1,"",IF(P5862=2,1,0))</f>
        <v/>
      </c>
      <c r="AB5862">
        <f>IF(M5862&lt;&gt;1,"",IF(O5862&gt;=2,1,0))</f>
        <v/>
      </c>
      <c r="AC5862">
        <f>IF(M5862&lt;&gt;1,"",IF(OR(Q5862=999,Q5862=""),"",IF(OR(Q5862&lt;35,Q5862&gt;48),1,0)))</f>
        <v/>
      </c>
      <c r="AD5862">
        <f>IF(COUNT(AA5862:AC5862)&lt;3,"",SUM(AA5862:AC5862))</f>
        <v/>
      </c>
      <c r="AE5862">
        <f>IF(L5862&gt;=4,2,IF(L5862&gt;=2,1,0))</f>
        <v/>
      </c>
      <c r="AF5862">
        <f>IF(L5862&gt;=5,1,0)</f>
        <v/>
      </c>
      <c r="AG5862">
        <f>AE5862+AF5862</f>
        <v/>
      </c>
      <c r="AH5862" s="15">
        <f>IF(M5862&lt;&gt;1,"",IF(OR(R5862=-9,R5862=""),"",R5862))</f>
        <v/>
      </c>
      <c r="AI5862">
        <f>IF(M5862&lt;&gt;1,"",IF(OR(Q5862=999,Q5862=""),"",Q5862))</f>
        <v/>
      </c>
    </row>
    <row r="5863">
      <c r="A5863" t="inlineStr">
        <is>
          <t>TQRMNOP131691</t>
        </is>
      </c>
      <c r="B5863" t="n">
        <v>2025</v>
      </c>
      <c r="C5863" t="n">
        <v>1</v>
      </c>
      <c r="D5863" t="n">
        <v>43</v>
      </c>
      <c r="E5863" t="inlineStr">
        <is>
          <t>S</t>
        </is>
      </c>
      <c r="F5863" t="n">
        <v>30</v>
      </c>
      <c r="G5863" t="n">
        <v>1285</v>
      </c>
      <c r="H5863" t="n">
        <v>10</v>
      </c>
      <c r="I5863" t="n">
        <v>1</v>
      </c>
      <c r="J5863" t="n">
        <v>29</v>
      </c>
      <c r="K5863" t="n">
        <v>1</v>
      </c>
      <c r="L5863" t="n">
        <v>6</v>
      </c>
      <c r="M5863" t="n">
        <v>1</v>
      </c>
      <c r="N5863" t="n">
        <v>3</v>
      </c>
      <c r="O5863" t="n">
        <v>1</v>
      </c>
      <c r="P5863" t="n">
        <v>1</v>
      </c>
      <c r="Q5863" t="n">
        <v>19</v>
      </c>
      <c r="R5863" s="15" t="n">
        <v>1297000</v>
      </c>
      <c r="S5863" s="15" t="n">
        <v>0</v>
      </c>
      <c r="T5863" s="15" t="n">
        <v>1297000</v>
      </c>
      <c r="U5863" s="15" t="n">
        <v>47400</v>
      </c>
      <c r="V5863">
        <f>IFERROR(VLOOKUP(D5863,Tablas_Equivalencia!$A$3:$B$8,2,FALSE),"Sin dato")</f>
        <v/>
      </c>
      <c r="W5863">
        <f>IFERROR(VLOOKUP(L5863,Tablas_Equivalencia!$D$3:$E$9,2,FALSE),"Sin dato")</f>
        <v/>
      </c>
      <c r="X5863">
        <f>IF(I5863=1,"Varón","Mujer")</f>
        <v/>
      </c>
      <c r="Y5863">
        <f>IFERROR(VLOOKUP(M5863,Tablas_Equivalencia!$G$3:$H$6,2,FALSE),"Sin dato")</f>
        <v/>
      </c>
      <c r="Z5863">
        <f>IF(J5863&lt;=24,"18-24","25-29")</f>
        <v/>
      </c>
      <c r="AA5863">
        <f>IF(M5863&lt;&gt;1,"",IF(P5863=2,1,0))</f>
        <v/>
      </c>
      <c r="AB5863">
        <f>IF(M5863&lt;&gt;1,"",IF(O5863&gt;=2,1,0))</f>
        <v/>
      </c>
      <c r="AC5863">
        <f>IF(M5863&lt;&gt;1,"",IF(OR(Q5863=999,Q5863=""),"",IF(OR(Q5863&lt;35,Q5863&gt;48),1,0)))</f>
        <v/>
      </c>
      <c r="AD5863">
        <f>IF(COUNT(AA5863:AC5863)&lt;3,"",SUM(AA5863:AC5863))</f>
        <v/>
      </c>
      <c r="AE5863">
        <f>IF(L5863&gt;=4,2,IF(L5863&gt;=2,1,0))</f>
        <v/>
      </c>
      <c r="AF5863">
        <f>IF(L5863&gt;=5,1,0)</f>
        <v/>
      </c>
      <c r="AG5863">
        <f>AE5863+AF5863</f>
        <v/>
      </c>
      <c r="AH5863" s="15">
        <f>IF(M5863&lt;&gt;1,"",IF(OR(R5863=-9,R5863=""),"",R5863))</f>
        <v/>
      </c>
      <c r="AI5863">
        <f>IF(M5863&lt;&gt;1,"",IF(OR(Q5863=999,Q5863=""),"",Q5863))</f>
        <v/>
      </c>
    </row>
    <row r="5864">
      <c r="A5864" t="inlineStr">
        <is>
          <t>TQRMNOP131692</t>
        </is>
      </c>
      <c r="B5864" t="n">
        <v>2025</v>
      </c>
      <c r="C5864" t="n">
        <v>1</v>
      </c>
      <c r="D5864" t="n">
        <v>1</v>
      </c>
      <c r="E5864" t="inlineStr">
        <is>
          <t>S</t>
        </is>
      </c>
      <c r="F5864" t="n">
        <v>32</v>
      </c>
      <c r="G5864" t="n">
        <v>1625</v>
      </c>
      <c r="H5864" t="n">
        <v>2</v>
      </c>
      <c r="I5864" t="n">
        <v>1</v>
      </c>
      <c r="J5864" t="n">
        <v>23</v>
      </c>
      <c r="K5864" t="n">
        <v>1</v>
      </c>
      <c r="L5864" t="n">
        <v>4</v>
      </c>
      <c r="M5864" t="n">
        <v>1</v>
      </c>
      <c r="N5864" t="n">
        <v>3</v>
      </c>
      <c r="O5864" t="n">
        <v>2</v>
      </c>
      <c r="P5864" t="n">
        <v>2</v>
      </c>
      <c r="Q5864" t="n">
        <v>25</v>
      </c>
      <c r="R5864" s="15" t="n">
        <v>567000</v>
      </c>
      <c r="S5864" s="15" t="n">
        <v>53000</v>
      </c>
      <c r="T5864" s="15" t="n">
        <v>620000</v>
      </c>
      <c r="U5864" s="15" t="n">
        <v>240200</v>
      </c>
      <c r="V5864">
        <f>IFERROR(VLOOKUP(D5864,Tablas_Equivalencia!$A$3:$B$8,2,FALSE),"Sin dato")</f>
        <v/>
      </c>
      <c r="W5864">
        <f>IFERROR(VLOOKUP(L5864,Tablas_Equivalencia!$D$3:$E$9,2,FALSE),"Sin dato")</f>
        <v/>
      </c>
      <c r="X5864">
        <f>IF(I5864=1,"Varón","Mujer")</f>
        <v/>
      </c>
      <c r="Y5864">
        <f>IFERROR(VLOOKUP(M5864,Tablas_Equivalencia!$G$3:$H$6,2,FALSE),"Sin dato")</f>
        <v/>
      </c>
      <c r="Z5864">
        <f>IF(J5864&lt;=24,"18-24","25-29")</f>
        <v/>
      </c>
      <c r="AA5864">
        <f>IF(M5864&lt;&gt;1,"",IF(P5864=2,1,0))</f>
        <v/>
      </c>
      <c r="AB5864">
        <f>IF(M5864&lt;&gt;1,"",IF(O5864&gt;=2,1,0))</f>
        <v/>
      </c>
      <c r="AC5864">
        <f>IF(M5864&lt;&gt;1,"",IF(OR(Q5864=999,Q5864=""),"",IF(OR(Q5864&lt;35,Q5864&gt;48),1,0)))</f>
        <v/>
      </c>
      <c r="AD5864">
        <f>IF(COUNT(AA5864:AC5864)&lt;3,"",SUM(AA5864:AC5864))</f>
        <v/>
      </c>
      <c r="AE5864">
        <f>IF(L5864&gt;=4,2,IF(L5864&gt;=2,1,0))</f>
        <v/>
      </c>
      <c r="AF5864">
        <f>IF(L5864&gt;=5,1,0)</f>
        <v/>
      </c>
      <c r="AG5864">
        <f>AE5864+AF5864</f>
        <v/>
      </c>
      <c r="AH5864" s="15">
        <f>IF(M5864&lt;&gt;1,"",IF(OR(R5864=-9,R5864=""),"",R5864))</f>
        <v/>
      </c>
      <c r="AI5864">
        <f>IF(M5864&lt;&gt;1,"",IF(OR(Q5864=999,Q5864=""),"",Q5864))</f>
        <v/>
      </c>
    </row>
    <row r="5865">
      <c r="A5865" t="inlineStr">
        <is>
          <t>TQRMNOP131697</t>
        </is>
      </c>
      <c r="B5865" t="n">
        <v>2025</v>
      </c>
      <c r="C5865" t="n">
        <v>1</v>
      </c>
      <c r="D5865" t="n">
        <v>1</v>
      </c>
      <c r="E5865" t="inlineStr">
        <is>
          <t>S</t>
        </is>
      </c>
      <c r="F5865" t="n">
        <v>32</v>
      </c>
      <c r="G5865" t="n">
        <v>1284</v>
      </c>
      <c r="H5865" t="n">
        <v>3</v>
      </c>
      <c r="I5865" t="n">
        <v>1</v>
      </c>
      <c r="J5865" t="n">
        <v>19</v>
      </c>
      <c r="K5865" t="n">
        <v>2</v>
      </c>
      <c r="L5865" t="n">
        <v>3</v>
      </c>
      <c r="M5865" t="n">
        <v>2</v>
      </c>
      <c r="R5865" s="15" t="n">
        <v>0</v>
      </c>
      <c r="S5865" s="15" t="n">
        <v>0</v>
      </c>
      <c r="T5865" s="15" t="n">
        <v>0</v>
      </c>
      <c r="U5865" s="15" t="n">
        <v>421400</v>
      </c>
      <c r="V5865">
        <f>IFERROR(VLOOKUP(D5865,Tablas_Equivalencia!$A$3:$B$8,2,FALSE),"Sin dato")</f>
        <v/>
      </c>
      <c r="W5865">
        <f>IFERROR(VLOOKUP(L5865,Tablas_Equivalencia!$D$3:$E$9,2,FALSE),"Sin dato")</f>
        <v/>
      </c>
      <c r="X5865">
        <f>IF(I5865=1,"Varón","Mujer")</f>
        <v/>
      </c>
      <c r="Y5865">
        <f>IFERROR(VLOOKUP(M5865,Tablas_Equivalencia!$G$3:$H$6,2,FALSE),"Sin dato")</f>
        <v/>
      </c>
      <c r="Z5865">
        <f>IF(J5865&lt;=24,"18-24","25-29")</f>
        <v/>
      </c>
      <c r="AA5865">
        <f>IF(M5865&lt;&gt;1,"",IF(P5865=2,1,0))</f>
        <v/>
      </c>
      <c r="AB5865">
        <f>IF(M5865&lt;&gt;1,"",IF(O5865&gt;=2,1,0))</f>
        <v/>
      </c>
      <c r="AC5865">
        <f>IF(M5865&lt;&gt;1,"",IF(OR(Q5865=999,Q5865=""),"",IF(OR(Q5865&lt;35,Q5865&gt;48),1,0)))</f>
        <v/>
      </c>
      <c r="AD5865">
        <f>IF(COUNT(AA5865:AC5865)&lt;3,"",SUM(AA5865:AC5865))</f>
        <v/>
      </c>
      <c r="AE5865">
        <f>IF(L5865&gt;=4,2,IF(L5865&gt;=2,1,0))</f>
        <v/>
      </c>
      <c r="AF5865">
        <f>IF(L5865&gt;=5,1,0)</f>
        <v/>
      </c>
      <c r="AG5865">
        <f>AE5865+AF5865</f>
        <v/>
      </c>
      <c r="AH5865" s="15">
        <f>IF(M5865&lt;&gt;1,"",IF(OR(R5865=-9,R5865=""),"",R5865))</f>
        <v/>
      </c>
      <c r="AI5865">
        <f>IF(M5865&lt;&gt;1,"",IF(OR(Q5865=999,Q5865=""),"",Q5865))</f>
        <v/>
      </c>
    </row>
    <row r="5866">
      <c r="A5866" t="inlineStr">
        <is>
          <t>TQRMNOP131699</t>
        </is>
      </c>
      <c r="B5866" t="n">
        <v>2025</v>
      </c>
      <c r="C5866" t="n">
        <v>1</v>
      </c>
      <c r="D5866" t="n">
        <v>44</v>
      </c>
      <c r="E5866" t="inlineStr">
        <is>
          <t>N</t>
        </is>
      </c>
      <c r="F5866" t="n">
        <v>93</v>
      </c>
      <c r="G5866" t="n">
        <v>1406</v>
      </c>
      <c r="H5866" t="n">
        <v>3</v>
      </c>
      <c r="I5866" t="n">
        <v>1</v>
      </c>
      <c r="J5866" t="n">
        <v>28</v>
      </c>
      <c r="K5866" t="n">
        <v>2</v>
      </c>
      <c r="L5866" t="n">
        <v>5</v>
      </c>
      <c r="M5866" t="n">
        <v>1</v>
      </c>
      <c r="N5866" t="n">
        <v>3</v>
      </c>
      <c r="O5866" t="n">
        <v>1</v>
      </c>
      <c r="P5866" t="n">
        <v>1</v>
      </c>
      <c r="Q5866" t="n">
        <v>33</v>
      </c>
      <c r="R5866" s="15" t="n">
        <v>1380000</v>
      </c>
      <c r="S5866" s="15" t="n">
        <v>0</v>
      </c>
      <c r="T5866" s="15" t="n">
        <v>1380000</v>
      </c>
      <c r="U5866" s="15" t="n">
        <v>110600</v>
      </c>
      <c r="V5866">
        <f>IFERROR(VLOOKUP(D5866,Tablas_Equivalencia!$A$3:$B$8,2,FALSE),"Sin dato")</f>
        <v/>
      </c>
      <c r="W5866">
        <f>IFERROR(VLOOKUP(L5866,Tablas_Equivalencia!$D$3:$E$9,2,FALSE),"Sin dato")</f>
        <v/>
      </c>
      <c r="X5866">
        <f>IF(I5866=1,"Varón","Mujer")</f>
        <v/>
      </c>
      <c r="Y5866">
        <f>IFERROR(VLOOKUP(M5866,Tablas_Equivalencia!$G$3:$H$6,2,FALSE),"Sin dato")</f>
        <v/>
      </c>
      <c r="Z5866">
        <f>IF(J5866&lt;=24,"18-24","25-29")</f>
        <v/>
      </c>
      <c r="AA5866">
        <f>IF(M5866&lt;&gt;1,"",IF(P5866=2,1,0))</f>
        <v/>
      </c>
      <c r="AB5866">
        <f>IF(M5866&lt;&gt;1,"",IF(O5866&gt;=2,1,0))</f>
        <v/>
      </c>
      <c r="AC5866">
        <f>IF(M5866&lt;&gt;1,"",IF(OR(Q5866=999,Q5866=""),"",IF(OR(Q5866&lt;35,Q5866&gt;48),1,0)))</f>
        <v/>
      </c>
      <c r="AD5866">
        <f>IF(COUNT(AA5866:AC5866)&lt;3,"",SUM(AA5866:AC5866))</f>
        <v/>
      </c>
      <c r="AE5866">
        <f>IF(L5866&gt;=4,2,IF(L5866&gt;=2,1,0))</f>
        <v/>
      </c>
      <c r="AF5866">
        <f>IF(L5866&gt;=5,1,0)</f>
        <v/>
      </c>
      <c r="AG5866">
        <f>AE5866+AF5866</f>
        <v/>
      </c>
      <c r="AH5866" s="15">
        <f>IF(M5866&lt;&gt;1,"",IF(OR(R5866=-9,R5866=""),"",R5866))</f>
        <v/>
      </c>
      <c r="AI5866">
        <f>IF(M5866&lt;&gt;1,"",IF(OR(Q5866=999,Q5866=""),"",Q5866))</f>
        <v/>
      </c>
    </row>
    <row r="5867">
      <c r="A5867" t="inlineStr">
        <is>
          <t>TQRMNOP131705</t>
        </is>
      </c>
      <c r="B5867" t="n">
        <v>2025</v>
      </c>
      <c r="C5867" t="n">
        <v>1</v>
      </c>
      <c r="D5867" t="n">
        <v>43</v>
      </c>
      <c r="E5867" t="inlineStr">
        <is>
          <t>S</t>
        </is>
      </c>
      <c r="F5867" t="n">
        <v>17</v>
      </c>
      <c r="G5867" t="n">
        <v>1302</v>
      </c>
      <c r="H5867" t="n">
        <v>1</v>
      </c>
      <c r="I5867" t="n">
        <v>1</v>
      </c>
      <c r="J5867" t="n">
        <v>29</v>
      </c>
      <c r="K5867" t="n">
        <v>1</v>
      </c>
      <c r="L5867" t="n">
        <v>6</v>
      </c>
      <c r="M5867" t="n">
        <v>1</v>
      </c>
      <c r="N5867" t="n">
        <v>3</v>
      </c>
      <c r="O5867" t="n">
        <v>1</v>
      </c>
      <c r="P5867" t="n">
        <v>1</v>
      </c>
      <c r="Q5867" t="n">
        <v>42</v>
      </c>
      <c r="R5867" s="15" t="n">
        <v>-9</v>
      </c>
      <c r="S5867" s="15" t="n">
        <v>0</v>
      </c>
      <c r="T5867" s="15" t="n">
        <v>0</v>
      </c>
      <c r="U5867" s="15" t="n">
        <v>199600</v>
      </c>
      <c r="V5867">
        <f>IFERROR(VLOOKUP(D5867,Tablas_Equivalencia!$A$3:$B$8,2,FALSE),"Sin dato")</f>
        <v/>
      </c>
      <c r="W5867">
        <f>IFERROR(VLOOKUP(L5867,Tablas_Equivalencia!$D$3:$E$9,2,FALSE),"Sin dato")</f>
        <v/>
      </c>
      <c r="X5867">
        <f>IF(I5867=1,"Varón","Mujer")</f>
        <v/>
      </c>
      <c r="Y5867">
        <f>IFERROR(VLOOKUP(M5867,Tablas_Equivalencia!$G$3:$H$6,2,FALSE),"Sin dato")</f>
        <v/>
      </c>
      <c r="Z5867">
        <f>IF(J5867&lt;=24,"18-24","25-29")</f>
        <v/>
      </c>
      <c r="AA5867">
        <f>IF(M5867&lt;&gt;1,"",IF(P5867=2,1,0))</f>
        <v/>
      </c>
      <c r="AB5867">
        <f>IF(M5867&lt;&gt;1,"",IF(O5867&gt;=2,1,0))</f>
        <v/>
      </c>
      <c r="AC5867">
        <f>IF(M5867&lt;&gt;1,"",IF(OR(Q5867=999,Q5867=""),"",IF(OR(Q5867&lt;35,Q5867&gt;48),1,0)))</f>
        <v/>
      </c>
      <c r="AD5867">
        <f>IF(COUNT(AA5867:AC5867)&lt;3,"",SUM(AA5867:AC5867))</f>
        <v/>
      </c>
      <c r="AE5867">
        <f>IF(L5867&gt;=4,2,IF(L5867&gt;=2,1,0))</f>
        <v/>
      </c>
      <c r="AF5867">
        <f>IF(L5867&gt;=5,1,0)</f>
        <v/>
      </c>
      <c r="AG5867">
        <f>AE5867+AF5867</f>
        <v/>
      </c>
      <c r="AH5867" s="15">
        <f>IF(M5867&lt;&gt;1,"",IF(OR(R5867=-9,R5867=""),"",R5867))</f>
        <v/>
      </c>
      <c r="AI5867">
        <f>IF(M5867&lt;&gt;1,"",IF(OR(Q5867=999,Q5867=""),"",Q5867))</f>
        <v/>
      </c>
    </row>
    <row r="5868">
      <c r="A5868" t="inlineStr">
        <is>
          <t>TQRMNOP131712</t>
        </is>
      </c>
      <c r="B5868" t="n">
        <v>2025</v>
      </c>
      <c r="C5868" t="n">
        <v>1</v>
      </c>
      <c r="D5868" t="n">
        <v>1</v>
      </c>
      <c r="E5868" t="inlineStr">
        <is>
          <t>S</t>
        </is>
      </c>
      <c r="F5868" t="n">
        <v>32</v>
      </c>
      <c r="G5868" t="n">
        <v>1196</v>
      </c>
      <c r="H5868" t="n">
        <v>1</v>
      </c>
      <c r="I5868" t="n">
        <v>1</v>
      </c>
      <c r="J5868" t="n">
        <v>26</v>
      </c>
      <c r="K5868" t="n">
        <v>1</v>
      </c>
      <c r="L5868" t="n">
        <v>4</v>
      </c>
      <c r="M5868" t="n">
        <v>1</v>
      </c>
      <c r="N5868" t="n">
        <v>2</v>
      </c>
      <c r="O5868" t="n">
        <v>1</v>
      </c>
      <c r="P5868" t="n">
        <v>2</v>
      </c>
      <c r="Q5868" t="n">
        <v>33</v>
      </c>
      <c r="R5868" s="15" t="n">
        <v>255000</v>
      </c>
      <c r="S5868" s="15" t="n">
        <v>171000</v>
      </c>
      <c r="T5868" s="15" t="n">
        <v>426000</v>
      </c>
      <c r="U5868" s="15" t="n">
        <v>128300</v>
      </c>
      <c r="V5868">
        <f>IFERROR(VLOOKUP(D5868,Tablas_Equivalencia!$A$3:$B$8,2,FALSE),"Sin dato")</f>
        <v/>
      </c>
      <c r="W5868">
        <f>IFERROR(VLOOKUP(L5868,Tablas_Equivalencia!$D$3:$E$9,2,FALSE),"Sin dato")</f>
        <v/>
      </c>
      <c r="X5868">
        <f>IF(I5868=1,"Varón","Mujer")</f>
        <v/>
      </c>
      <c r="Y5868">
        <f>IFERROR(VLOOKUP(M5868,Tablas_Equivalencia!$G$3:$H$6,2,FALSE),"Sin dato")</f>
        <v/>
      </c>
      <c r="Z5868">
        <f>IF(J5868&lt;=24,"18-24","25-29")</f>
        <v/>
      </c>
      <c r="AA5868">
        <f>IF(M5868&lt;&gt;1,"",IF(P5868=2,1,0))</f>
        <v/>
      </c>
      <c r="AB5868">
        <f>IF(M5868&lt;&gt;1,"",IF(O5868&gt;=2,1,0))</f>
        <v/>
      </c>
      <c r="AC5868">
        <f>IF(M5868&lt;&gt;1,"",IF(OR(Q5868=999,Q5868=""),"",IF(OR(Q5868&lt;35,Q5868&gt;48),1,0)))</f>
        <v/>
      </c>
      <c r="AD5868">
        <f>IF(COUNT(AA5868:AC5868)&lt;3,"",SUM(AA5868:AC5868))</f>
        <v/>
      </c>
      <c r="AE5868">
        <f>IF(L5868&gt;=4,2,IF(L5868&gt;=2,1,0))</f>
        <v/>
      </c>
      <c r="AF5868">
        <f>IF(L5868&gt;=5,1,0)</f>
        <v/>
      </c>
      <c r="AG5868">
        <f>AE5868+AF5868</f>
        <v/>
      </c>
      <c r="AH5868" s="15">
        <f>IF(M5868&lt;&gt;1,"",IF(OR(R5868=-9,R5868=""),"",R5868))</f>
        <v/>
      </c>
      <c r="AI5868">
        <f>IF(M5868&lt;&gt;1,"",IF(OR(Q5868=999,Q5868=""),"",Q5868))</f>
        <v/>
      </c>
    </row>
    <row r="5869">
      <c r="A5869" t="inlineStr">
        <is>
          <t>TQRMNOP131714</t>
        </is>
      </c>
      <c r="B5869" t="n">
        <v>2025</v>
      </c>
      <c r="C5869" t="n">
        <v>1</v>
      </c>
      <c r="D5869" t="n">
        <v>42</v>
      </c>
      <c r="E5869" t="inlineStr">
        <is>
          <t>N</t>
        </is>
      </c>
      <c r="F5869" t="n">
        <v>27</v>
      </c>
      <c r="G5869" t="n">
        <v>1770</v>
      </c>
      <c r="H5869" t="n">
        <v>1</v>
      </c>
      <c r="I5869" t="n">
        <v>1</v>
      </c>
      <c r="J5869" t="n">
        <v>28</v>
      </c>
      <c r="K5869" t="n">
        <v>2</v>
      </c>
      <c r="L5869" t="n">
        <v>2</v>
      </c>
      <c r="M5869" t="n">
        <v>3</v>
      </c>
      <c r="R5869" s="15" t="n">
        <v>0</v>
      </c>
      <c r="S5869" s="15" t="n">
        <v>0</v>
      </c>
      <c r="T5869" s="15" t="n">
        <v>0</v>
      </c>
      <c r="U5869" s="15" t="n">
        <v>68300</v>
      </c>
      <c r="V5869">
        <f>IFERROR(VLOOKUP(D5869,Tablas_Equivalencia!$A$3:$B$8,2,FALSE),"Sin dato")</f>
        <v/>
      </c>
      <c r="W5869">
        <f>IFERROR(VLOOKUP(L5869,Tablas_Equivalencia!$D$3:$E$9,2,FALSE),"Sin dato")</f>
        <v/>
      </c>
      <c r="X5869">
        <f>IF(I5869=1,"Varón","Mujer")</f>
        <v/>
      </c>
      <c r="Y5869">
        <f>IFERROR(VLOOKUP(M5869,Tablas_Equivalencia!$G$3:$H$6,2,FALSE),"Sin dato")</f>
        <v/>
      </c>
      <c r="Z5869">
        <f>IF(J5869&lt;=24,"18-24","25-29")</f>
        <v/>
      </c>
      <c r="AA5869">
        <f>IF(M5869&lt;&gt;1,"",IF(P5869=2,1,0))</f>
        <v/>
      </c>
      <c r="AB5869">
        <f>IF(M5869&lt;&gt;1,"",IF(O5869&gt;=2,1,0))</f>
        <v/>
      </c>
      <c r="AC5869">
        <f>IF(M5869&lt;&gt;1,"",IF(OR(Q5869=999,Q5869=""),"",IF(OR(Q5869&lt;35,Q5869&gt;48),1,0)))</f>
        <v/>
      </c>
      <c r="AD5869">
        <f>IF(COUNT(AA5869:AC5869)&lt;3,"",SUM(AA5869:AC5869))</f>
        <v/>
      </c>
      <c r="AE5869">
        <f>IF(L5869&gt;=4,2,IF(L5869&gt;=2,1,0))</f>
        <v/>
      </c>
      <c r="AF5869">
        <f>IF(L5869&gt;=5,1,0)</f>
        <v/>
      </c>
      <c r="AG5869">
        <f>AE5869+AF5869</f>
        <v/>
      </c>
      <c r="AH5869" s="15">
        <f>IF(M5869&lt;&gt;1,"",IF(OR(R5869=-9,R5869=""),"",R5869))</f>
        <v/>
      </c>
      <c r="AI5869">
        <f>IF(M5869&lt;&gt;1,"",IF(OR(Q5869=999,Q5869=""),"",Q5869))</f>
        <v/>
      </c>
    </row>
    <row r="5870">
      <c r="A5870" t="inlineStr">
        <is>
          <t>TQRMNOP131718</t>
        </is>
      </c>
      <c r="B5870" t="n">
        <v>2025</v>
      </c>
      <c r="C5870" t="n">
        <v>1</v>
      </c>
      <c r="D5870" t="n">
        <v>43</v>
      </c>
      <c r="E5870" t="inlineStr">
        <is>
          <t>S</t>
        </is>
      </c>
      <c r="F5870" t="n">
        <v>36</v>
      </c>
      <c r="G5870" t="n">
        <v>744</v>
      </c>
      <c r="H5870" t="n">
        <v>3</v>
      </c>
      <c r="I5870" t="n">
        <v>2</v>
      </c>
      <c r="J5870" t="n">
        <v>25</v>
      </c>
      <c r="K5870" t="n">
        <v>2</v>
      </c>
      <c r="L5870" t="n">
        <v>5</v>
      </c>
      <c r="M5870" t="n">
        <v>3</v>
      </c>
      <c r="R5870" s="15" t="n">
        <v>0</v>
      </c>
      <c r="S5870" s="15" t="n">
        <v>0</v>
      </c>
      <c r="T5870" s="15" t="n">
        <v>0</v>
      </c>
      <c r="U5870" s="15" t="n">
        <v>88400</v>
      </c>
      <c r="V5870">
        <f>IFERROR(VLOOKUP(D5870,Tablas_Equivalencia!$A$3:$B$8,2,FALSE),"Sin dato")</f>
        <v/>
      </c>
      <c r="W5870">
        <f>IFERROR(VLOOKUP(L5870,Tablas_Equivalencia!$D$3:$E$9,2,FALSE),"Sin dato")</f>
        <v/>
      </c>
      <c r="X5870">
        <f>IF(I5870=1,"Varón","Mujer")</f>
        <v/>
      </c>
      <c r="Y5870">
        <f>IFERROR(VLOOKUP(M5870,Tablas_Equivalencia!$G$3:$H$6,2,FALSE),"Sin dato")</f>
        <v/>
      </c>
      <c r="Z5870">
        <f>IF(J5870&lt;=24,"18-24","25-29")</f>
        <v/>
      </c>
      <c r="AA5870">
        <f>IF(M5870&lt;&gt;1,"",IF(P5870=2,1,0))</f>
        <v/>
      </c>
      <c r="AB5870">
        <f>IF(M5870&lt;&gt;1,"",IF(O5870&gt;=2,1,0))</f>
        <v/>
      </c>
      <c r="AC5870">
        <f>IF(M5870&lt;&gt;1,"",IF(OR(Q5870=999,Q5870=""),"",IF(OR(Q5870&lt;35,Q5870&gt;48),1,0)))</f>
        <v/>
      </c>
      <c r="AD5870">
        <f>IF(COUNT(AA5870:AC5870)&lt;3,"",SUM(AA5870:AC5870))</f>
        <v/>
      </c>
      <c r="AE5870">
        <f>IF(L5870&gt;=4,2,IF(L5870&gt;=2,1,0))</f>
        <v/>
      </c>
      <c r="AF5870">
        <f>IF(L5870&gt;=5,1,0)</f>
        <v/>
      </c>
      <c r="AG5870">
        <f>AE5870+AF5870</f>
        <v/>
      </c>
      <c r="AH5870" s="15">
        <f>IF(M5870&lt;&gt;1,"",IF(OR(R5870=-9,R5870=""),"",R5870))</f>
        <v/>
      </c>
      <c r="AI5870">
        <f>IF(M5870&lt;&gt;1,"",IF(OR(Q5870=999,Q5870=""),"",Q5870))</f>
        <v/>
      </c>
    </row>
    <row r="5871">
      <c r="A5871" t="inlineStr">
        <is>
          <t>TQRMNOP131720</t>
        </is>
      </c>
      <c r="B5871" t="n">
        <v>2025</v>
      </c>
      <c r="C5871" t="n">
        <v>1</v>
      </c>
      <c r="D5871" t="n">
        <v>41</v>
      </c>
      <c r="E5871" t="inlineStr">
        <is>
          <t>N</t>
        </is>
      </c>
      <c r="F5871" t="n">
        <v>15</v>
      </c>
      <c r="G5871" t="n">
        <v>1220</v>
      </c>
      <c r="H5871" t="n">
        <v>3</v>
      </c>
      <c r="I5871" t="n">
        <v>1</v>
      </c>
      <c r="J5871" t="n">
        <v>25</v>
      </c>
      <c r="K5871" t="n">
        <v>2</v>
      </c>
      <c r="L5871" t="n">
        <v>1</v>
      </c>
      <c r="M5871" t="n">
        <v>1</v>
      </c>
      <c r="N5871" t="n">
        <v>2</v>
      </c>
      <c r="O5871" t="n">
        <v>2</v>
      </c>
      <c r="P5871" t="n">
        <v>2</v>
      </c>
      <c r="Q5871" t="n">
        <v>21</v>
      </c>
      <c r="R5871" s="15" t="n">
        <v>202000</v>
      </c>
      <c r="S5871" s="15" t="n">
        <v>0</v>
      </c>
      <c r="T5871" s="15" t="n">
        <v>202000</v>
      </c>
      <c r="U5871" s="15" t="n">
        <v>322900</v>
      </c>
      <c r="V5871">
        <f>IFERROR(VLOOKUP(D5871,Tablas_Equivalencia!$A$3:$B$8,2,FALSE),"Sin dato")</f>
        <v/>
      </c>
      <c r="W5871">
        <f>IFERROR(VLOOKUP(L5871,Tablas_Equivalencia!$D$3:$E$9,2,FALSE),"Sin dato")</f>
        <v/>
      </c>
      <c r="X5871">
        <f>IF(I5871=1,"Varón","Mujer")</f>
        <v/>
      </c>
      <c r="Y5871">
        <f>IFERROR(VLOOKUP(M5871,Tablas_Equivalencia!$G$3:$H$6,2,FALSE),"Sin dato")</f>
        <v/>
      </c>
      <c r="Z5871">
        <f>IF(J5871&lt;=24,"18-24","25-29")</f>
        <v/>
      </c>
      <c r="AA5871">
        <f>IF(M5871&lt;&gt;1,"",IF(P5871=2,1,0))</f>
        <v/>
      </c>
      <c r="AB5871">
        <f>IF(M5871&lt;&gt;1,"",IF(O5871&gt;=2,1,0))</f>
        <v/>
      </c>
      <c r="AC5871">
        <f>IF(M5871&lt;&gt;1,"",IF(OR(Q5871=999,Q5871=""),"",IF(OR(Q5871&lt;35,Q5871&gt;48),1,0)))</f>
        <v/>
      </c>
      <c r="AD5871">
        <f>IF(COUNT(AA5871:AC5871)&lt;3,"",SUM(AA5871:AC5871))</f>
        <v/>
      </c>
      <c r="AE5871">
        <f>IF(L5871&gt;=4,2,IF(L5871&gt;=2,1,0))</f>
        <v/>
      </c>
      <c r="AF5871">
        <f>IF(L5871&gt;=5,1,0)</f>
        <v/>
      </c>
      <c r="AG5871">
        <f>AE5871+AF5871</f>
        <v/>
      </c>
      <c r="AH5871" s="15">
        <f>IF(M5871&lt;&gt;1,"",IF(OR(R5871=-9,R5871=""),"",R5871))</f>
        <v/>
      </c>
      <c r="AI5871">
        <f>IF(M5871&lt;&gt;1,"",IF(OR(Q5871=999,Q5871=""),"",Q5871))</f>
        <v/>
      </c>
    </row>
    <row r="5872">
      <c r="A5872" t="inlineStr">
        <is>
          <t>TQRMNOP131728</t>
        </is>
      </c>
      <c r="B5872" t="n">
        <v>2025</v>
      </c>
      <c r="C5872" t="n">
        <v>1</v>
      </c>
      <c r="D5872" t="n">
        <v>43</v>
      </c>
      <c r="E5872" t="inlineStr">
        <is>
          <t>S</t>
        </is>
      </c>
      <c r="F5872" t="n">
        <v>20</v>
      </c>
      <c r="G5872" t="n">
        <v>1950</v>
      </c>
      <c r="H5872" t="n">
        <v>3</v>
      </c>
      <c r="I5872" t="n">
        <v>1</v>
      </c>
      <c r="J5872" t="n">
        <v>28</v>
      </c>
      <c r="K5872" t="n">
        <v>1</v>
      </c>
      <c r="L5872" t="n">
        <v>4</v>
      </c>
      <c r="M5872" t="n">
        <v>1</v>
      </c>
      <c r="N5872" t="n">
        <v>3</v>
      </c>
      <c r="O5872" t="n">
        <v>1</v>
      </c>
      <c r="P5872" t="n">
        <v>1</v>
      </c>
      <c r="Q5872" t="n">
        <v>45</v>
      </c>
      <c r="R5872" s="15" t="n">
        <v>774000</v>
      </c>
      <c r="S5872" s="15" t="n">
        <v>0</v>
      </c>
      <c r="T5872" s="15" t="n">
        <v>774000</v>
      </c>
      <c r="U5872" s="15" t="n">
        <v>121000</v>
      </c>
      <c r="V5872">
        <f>IFERROR(VLOOKUP(D5872,Tablas_Equivalencia!$A$3:$B$8,2,FALSE),"Sin dato")</f>
        <v/>
      </c>
      <c r="W5872">
        <f>IFERROR(VLOOKUP(L5872,Tablas_Equivalencia!$D$3:$E$9,2,FALSE),"Sin dato")</f>
        <v/>
      </c>
      <c r="X5872">
        <f>IF(I5872=1,"Varón","Mujer")</f>
        <v/>
      </c>
      <c r="Y5872">
        <f>IFERROR(VLOOKUP(M5872,Tablas_Equivalencia!$G$3:$H$6,2,FALSE),"Sin dato")</f>
        <v/>
      </c>
      <c r="Z5872">
        <f>IF(J5872&lt;=24,"18-24","25-29")</f>
        <v/>
      </c>
      <c r="AA5872">
        <f>IF(M5872&lt;&gt;1,"",IF(P5872=2,1,0))</f>
        <v/>
      </c>
      <c r="AB5872">
        <f>IF(M5872&lt;&gt;1,"",IF(O5872&gt;=2,1,0))</f>
        <v/>
      </c>
      <c r="AC5872">
        <f>IF(M5872&lt;&gt;1,"",IF(OR(Q5872=999,Q5872=""),"",IF(OR(Q5872&lt;35,Q5872&gt;48),1,0)))</f>
        <v/>
      </c>
      <c r="AD5872">
        <f>IF(COUNT(AA5872:AC5872)&lt;3,"",SUM(AA5872:AC5872))</f>
        <v/>
      </c>
      <c r="AE5872">
        <f>IF(L5872&gt;=4,2,IF(L5872&gt;=2,1,0))</f>
        <v/>
      </c>
      <c r="AF5872">
        <f>IF(L5872&gt;=5,1,0)</f>
        <v/>
      </c>
      <c r="AG5872">
        <f>AE5872+AF5872</f>
        <v/>
      </c>
      <c r="AH5872" s="15">
        <f>IF(M5872&lt;&gt;1,"",IF(OR(R5872=-9,R5872=""),"",R5872))</f>
        <v/>
      </c>
      <c r="AI5872">
        <f>IF(M5872&lt;&gt;1,"",IF(OR(Q5872=999,Q5872=""),"",Q5872))</f>
        <v/>
      </c>
    </row>
    <row r="5873">
      <c r="A5873" t="inlineStr">
        <is>
          <t>TQRMNOP131736</t>
        </is>
      </c>
      <c r="B5873" t="n">
        <v>2025</v>
      </c>
      <c r="C5873" t="n">
        <v>1</v>
      </c>
      <c r="D5873" t="n">
        <v>1</v>
      </c>
      <c r="E5873" t="inlineStr">
        <is>
          <t>S</t>
        </is>
      </c>
      <c r="F5873" t="n">
        <v>33</v>
      </c>
      <c r="G5873" t="n">
        <v>1051</v>
      </c>
      <c r="H5873" t="n">
        <v>1</v>
      </c>
      <c r="I5873" t="n">
        <v>2</v>
      </c>
      <c r="J5873" t="n">
        <v>27</v>
      </c>
      <c r="K5873" t="n">
        <v>2</v>
      </c>
      <c r="L5873" t="n">
        <v>4</v>
      </c>
      <c r="M5873" t="n">
        <v>3</v>
      </c>
      <c r="R5873" s="15" t="n">
        <v>0</v>
      </c>
      <c r="S5873" s="15" t="n">
        <v>0</v>
      </c>
      <c r="T5873" s="15" t="n">
        <v>0</v>
      </c>
      <c r="U5873" s="15" t="n">
        <v>57400</v>
      </c>
      <c r="V5873">
        <f>IFERROR(VLOOKUP(D5873,Tablas_Equivalencia!$A$3:$B$8,2,FALSE),"Sin dato")</f>
        <v/>
      </c>
      <c r="W5873">
        <f>IFERROR(VLOOKUP(L5873,Tablas_Equivalencia!$D$3:$E$9,2,FALSE),"Sin dato")</f>
        <v/>
      </c>
      <c r="X5873">
        <f>IF(I5873=1,"Varón","Mujer")</f>
        <v/>
      </c>
      <c r="Y5873">
        <f>IFERROR(VLOOKUP(M5873,Tablas_Equivalencia!$G$3:$H$6,2,FALSE),"Sin dato")</f>
        <v/>
      </c>
      <c r="Z5873">
        <f>IF(J5873&lt;=24,"18-24","25-29")</f>
        <v/>
      </c>
      <c r="AA5873">
        <f>IF(M5873&lt;&gt;1,"",IF(P5873=2,1,0))</f>
        <v/>
      </c>
      <c r="AB5873">
        <f>IF(M5873&lt;&gt;1,"",IF(O5873&gt;=2,1,0))</f>
        <v/>
      </c>
      <c r="AC5873">
        <f>IF(M5873&lt;&gt;1,"",IF(OR(Q5873=999,Q5873=""),"",IF(OR(Q5873&lt;35,Q5873&gt;48),1,0)))</f>
        <v/>
      </c>
      <c r="AD5873">
        <f>IF(COUNT(AA5873:AC5873)&lt;3,"",SUM(AA5873:AC5873))</f>
        <v/>
      </c>
      <c r="AE5873">
        <f>IF(L5873&gt;=4,2,IF(L5873&gt;=2,1,0))</f>
        <v/>
      </c>
      <c r="AF5873">
        <f>IF(L5873&gt;=5,1,0)</f>
        <v/>
      </c>
      <c r="AG5873">
        <f>AE5873+AF5873</f>
        <v/>
      </c>
      <c r="AH5873" s="15">
        <f>IF(M5873&lt;&gt;1,"",IF(OR(R5873=-9,R5873=""),"",R5873))</f>
        <v/>
      </c>
      <c r="AI5873">
        <f>IF(M5873&lt;&gt;1,"",IF(OR(Q5873=999,Q5873=""),"",Q5873))</f>
        <v/>
      </c>
    </row>
    <row r="5874">
      <c r="A5874" t="inlineStr">
        <is>
          <t>TQRMNOP131737</t>
        </is>
      </c>
      <c r="B5874" t="n">
        <v>2025</v>
      </c>
      <c r="C5874" t="n">
        <v>1</v>
      </c>
      <c r="D5874" t="n">
        <v>42</v>
      </c>
      <c r="E5874" t="inlineStr">
        <is>
          <t>N</t>
        </is>
      </c>
      <c r="F5874" t="n">
        <v>27</v>
      </c>
      <c r="G5874" t="n">
        <v>671</v>
      </c>
      <c r="H5874" t="n">
        <v>1</v>
      </c>
      <c r="I5874" t="n">
        <v>1</v>
      </c>
      <c r="J5874" t="n">
        <v>27</v>
      </c>
      <c r="K5874" t="n">
        <v>2</v>
      </c>
      <c r="L5874" t="n">
        <v>4</v>
      </c>
      <c r="M5874" t="n">
        <v>1</v>
      </c>
      <c r="N5874" t="n">
        <v>3</v>
      </c>
      <c r="O5874" t="n">
        <v>3</v>
      </c>
      <c r="P5874" t="n">
        <v>2</v>
      </c>
      <c r="Q5874" t="n">
        <v>16</v>
      </c>
      <c r="R5874" s="15" t="n">
        <v>519000</v>
      </c>
      <c r="S5874" s="15" t="n">
        <v>0</v>
      </c>
      <c r="T5874" s="15" t="n">
        <v>519000</v>
      </c>
      <c r="U5874" s="15" t="n">
        <v>55600</v>
      </c>
      <c r="V5874">
        <f>IFERROR(VLOOKUP(D5874,Tablas_Equivalencia!$A$3:$B$8,2,FALSE),"Sin dato")</f>
        <v/>
      </c>
      <c r="W5874">
        <f>IFERROR(VLOOKUP(L5874,Tablas_Equivalencia!$D$3:$E$9,2,FALSE),"Sin dato")</f>
        <v/>
      </c>
      <c r="X5874">
        <f>IF(I5874=1,"Varón","Mujer")</f>
        <v/>
      </c>
      <c r="Y5874">
        <f>IFERROR(VLOOKUP(M5874,Tablas_Equivalencia!$G$3:$H$6,2,FALSE),"Sin dato")</f>
        <v/>
      </c>
      <c r="Z5874">
        <f>IF(J5874&lt;=24,"18-24","25-29")</f>
        <v/>
      </c>
      <c r="AA5874">
        <f>IF(M5874&lt;&gt;1,"",IF(P5874=2,1,0))</f>
        <v/>
      </c>
      <c r="AB5874">
        <f>IF(M5874&lt;&gt;1,"",IF(O5874&gt;=2,1,0))</f>
        <v/>
      </c>
      <c r="AC5874">
        <f>IF(M5874&lt;&gt;1,"",IF(OR(Q5874=999,Q5874=""),"",IF(OR(Q5874&lt;35,Q5874&gt;48),1,0)))</f>
        <v/>
      </c>
      <c r="AD5874">
        <f>IF(COUNT(AA5874:AC5874)&lt;3,"",SUM(AA5874:AC5874))</f>
        <v/>
      </c>
      <c r="AE5874">
        <f>IF(L5874&gt;=4,2,IF(L5874&gt;=2,1,0))</f>
        <v/>
      </c>
      <c r="AF5874">
        <f>IF(L5874&gt;=5,1,0)</f>
        <v/>
      </c>
      <c r="AG5874">
        <f>AE5874+AF5874</f>
        <v/>
      </c>
      <c r="AH5874" s="15">
        <f>IF(M5874&lt;&gt;1,"",IF(OR(R5874=-9,R5874=""),"",R5874))</f>
        <v/>
      </c>
      <c r="AI5874">
        <f>IF(M5874&lt;&gt;1,"",IF(OR(Q5874=999,Q5874=""),"",Q5874))</f>
        <v/>
      </c>
    </row>
    <row r="5875">
      <c r="A5875" t="inlineStr">
        <is>
          <t>TQRMNOP131739</t>
        </is>
      </c>
      <c r="B5875" t="n">
        <v>2025</v>
      </c>
      <c r="C5875" t="n">
        <v>1</v>
      </c>
      <c r="D5875" t="n">
        <v>43</v>
      </c>
      <c r="E5875" t="inlineStr">
        <is>
          <t>S</t>
        </is>
      </c>
      <c r="F5875" t="n">
        <v>17</v>
      </c>
      <c r="G5875" t="n">
        <v>843</v>
      </c>
      <c r="H5875" t="n">
        <v>3</v>
      </c>
      <c r="I5875" t="n">
        <v>2</v>
      </c>
      <c r="J5875" t="n">
        <v>28</v>
      </c>
      <c r="K5875" t="n">
        <v>1</v>
      </c>
      <c r="L5875" t="n">
        <v>5</v>
      </c>
      <c r="M5875" t="n">
        <v>1</v>
      </c>
      <c r="N5875" t="n">
        <v>3</v>
      </c>
      <c r="O5875" t="n">
        <v>2</v>
      </c>
      <c r="P5875" t="n">
        <v>2</v>
      </c>
      <c r="Q5875" t="n">
        <v>37</v>
      </c>
      <c r="R5875" s="15" t="n">
        <v>779000</v>
      </c>
      <c r="S5875" s="15" t="n">
        <v>0</v>
      </c>
      <c r="T5875" s="15" t="n">
        <v>779000</v>
      </c>
      <c r="U5875" s="15" t="n">
        <v>141500</v>
      </c>
      <c r="V5875">
        <f>IFERROR(VLOOKUP(D5875,Tablas_Equivalencia!$A$3:$B$8,2,FALSE),"Sin dato")</f>
        <v/>
      </c>
      <c r="W5875">
        <f>IFERROR(VLOOKUP(L5875,Tablas_Equivalencia!$D$3:$E$9,2,FALSE),"Sin dato")</f>
        <v/>
      </c>
      <c r="X5875">
        <f>IF(I5875=1,"Varón","Mujer")</f>
        <v/>
      </c>
      <c r="Y5875">
        <f>IFERROR(VLOOKUP(M5875,Tablas_Equivalencia!$G$3:$H$6,2,FALSE),"Sin dato")</f>
        <v/>
      </c>
      <c r="Z5875">
        <f>IF(J5875&lt;=24,"18-24","25-29")</f>
        <v/>
      </c>
      <c r="AA5875">
        <f>IF(M5875&lt;&gt;1,"",IF(P5875=2,1,0))</f>
        <v/>
      </c>
      <c r="AB5875">
        <f>IF(M5875&lt;&gt;1,"",IF(O5875&gt;=2,1,0))</f>
        <v/>
      </c>
      <c r="AC5875">
        <f>IF(M5875&lt;&gt;1,"",IF(OR(Q5875=999,Q5875=""),"",IF(OR(Q5875&lt;35,Q5875&gt;48),1,0)))</f>
        <v/>
      </c>
      <c r="AD5875">
        <f>IF(COUNT(AA5875:AC5875)&lt;3,"",SUM(AA5875:AC5875))</f>
        <v/>
      </c>
      <c r="AE5875">
        <f>IF(L5875&gt;=4,2,IF(L5875&gt;=2,1,0))</f>
        <v/>
      </c>
      <c r="AF5875">
        <f>IF(L5875&gt;=5,1,0)</f>
        <v/>
      </c>
      <c r="AG5875">
        <f>AE5875+AF5875</f>
        <v/>
      </c>
      <c r="AH5875" s="15">
        <f>IF(M5875&lt;&gt;1,"",IF(OR(R5875=-9,R5875=""),"",R5875))</f>
        <v/>
      </c>
      <c r="AI5875">
        <f>IF(M5875&lt;&gt;1,"",IF(OR(Q5875=999,Q5875=""),"",Q5875))</f>
        <v/>
      </c>
    </row>
    <row r="5876">
      <c r="A5876" t="inlineStr">
        <is>
          <t>TQRMNOP131750</t>
        </is>
      </c>
      <c r="B5876" t="n">
        <v>2025</v>
      </c>
      <c r="C5876" t="n">
        <v>1</v>
      </c>
      <c r="D5876" t="n">
        <v>1</v>
      </c>
      <c r="E5876" t="inlineStr">
        <is>
          <t>S</t>
        </is>
      </c>
      <c r="F5876" t="n">
        <v>32</v>
      </c>
      <c r="G5876" t="n">
        <v>993</v>
      </c>
      <c r="H5876" t="n">
        <v>3</v>
      </c>
      <c r="I5876" t="n">
        <v>2</v>
      </c>
      <c r="J5876" t="n">
        <v>24</v>
      </c>
      <c r="K5876" t="n">
        <v>2</v>
      </c>
      <c r="L5876" t="n">
        <v>6</v>
      </c>
      <c r="M5876" t="n">
        <v>1</v>
      </c>
      <c r="N5876" t="n">
        <v>3</v>
      </c>
      <c r="O5876" t="n">
        <v>2</v>
      </c>
      <c r="P5876" t="n">
        <v>2</v>
      </c>
      <c r="Q5876" t="n">
        <v>57</v>
      </c>
      <c r="R5876" s="15" t="n">
        <v>760000</v>
      </c>
      <c r="S5876" s="15" t="n">
        <v>0</v>
      </c>
      <c r="T5876" s="15" t="n">
        <v>760000</v>
      </c>
      <c r="U5876" s="15" t="n">
        <v>210500</v>
      </c>
      <c r="V5876">
        <f>IFERROR(VLOOKUP(D5876,Tablas_Equivalencia!$A$3:$B$8,2,FALSE),"Sin dato")</f>
        <v/>
      </c>
      <c r="W5876">
        <f>IFERROR(VLOOKUP(L5876,Tablas_Equivalencia!$D$3:$E$9,2,FALSE),"Sin dato")</f>
        <v/>
      </c>
      <c r="X5876">
        <f>IF(I5876=1,"Varón","Mujer")</f>
        <v/>
      </c>
      <c r="Y5876">
        <f>IFERROR(VLOOKUP(M5876,Tablas_Equivalencia!$G$3:$H$6,2,FALSE),"Sin dato")</f>
        <v/>
      </c>
      <c r="Z5876">
        <f>IF(J5876&lt;=24,"18-24","25-29")</f>
        <v/>
      </c>
      <c r="AA5876">
        <f>IF(M5876&lt;&gt;1,"",IF(P5876=2,1,0))</f>
        <v/>
      </c>
      <c r="AB5876">
        <f>IF(M5876&lt;&gt;1,"",IF(O5876&gt;=2,1,0))</f>
        <v/>
      </c>
      <c r="AC5876">
        <f>IF(M5876&lt;&gt;1,"",IF(OR(Q5876=999,Q5876=""),"",IF(OR(Q5876&lt;35,Q5876&gt;48),1,0)))</f>
        <v/>
      </c>
      <c r="AD5876">
        <f>IF(COUNT(AA5876:AC5876)&lt;3,"",SUM(AA5876:AC5876))</f>
        <v/>
      </c>
      <c r="AE5876">
        <f>IF(L5876&gt;=4,2,IF(L5876&gt;=2,1,0))</f>
        <v/>
      </c>
      <c r="AF5876">
        <f>IF(L5876&gt;=5,1,0)</f>
        <v/>
      </c>
      <c r="AG5876">
        <f>AE5876+AF5876</f>
        <v/>
      </c>
      <c r="AH5876" s="15">
        <f>IF(M5876&lt;&gt;1,"",IF(OR(R5876=-9,R5876=""),"",R5876))</f>
        <v/>
      </c>
      <c r="AI5876">
        <f>IF(M5876&lt;&gt;1,"",IF(OR(Q5876=999,Q5876=""),"",Q5876))</f>
        <v/>
      </c>
    </row>
    <row r="5877">
      <c r="A5877" t="inlineStr">
        <is>
          <t>TQRMNOP131751</t>
        </is>
      </c>
      <c r="B5877" t="n">
        <v>2025</v>
      </c>
      <c r="C5877" t="n">
        <v>1</v>
      </c>
      <c r="D5877" t="n">
        <v>1</v>
      </c>
      <c r="E5877" t="inlineStr">
        <is>
          <t>S</t>
        </is>
      </c>
      <c r="F5877" t="n">
        <v>32</v>
      </c>
      <c r="G5877" t="n">
        <v>1535</v>
      </c>
      <c r="H5877" t="n">
        <v>3</v>
      </c>
      <c r="I5877" t="n">
        <v>2</v>
      </c>
      <c r="J5877" t="n">
        <v>29</v>
      </c>
      <c r="K5877" t="n">
        <v>2</v>
      </c>
      <c r="L5877" t="n">
        <v>4</v>
      </c>
      <c r="M5877" t="n">
        <v>1</v>
      </c>
      <c r="N5877" t="n">
        <v>3</v>
      </c>
      <c r="O5877" t="n">
        <v>2</v>
      </c>
      <c r="P5877" t="n">
        <v>2</v>
      </c>
      <c r="Q5877" t="n">
        <v>75</v>
      </c>
      <c r="R5877" s="15" t="n">
        <v>456000</v>
      </c>
      <c r="S5877" s="15" t="n">
        <v>0</v>
      </c>
      <c r="T5877" s="15" t="n">
        <v>456000</v>
      </c>
      <c r="U5877" s="15" t="n">
        <v>171600</v>
      </c>
      <c r="V5877">
        <f>IFERROR(VLOOKUP(D5877,Tablas_Equivalencia!$A$3:$B$8,2,FALSE),"Sin dato")</f>
        <v/>
      </c>
      <c r="W5877">
        <f>IFERROR(VLOOKUP(L5877,Tablas_Equivalencia!$D$3:$E$9,2,FALSE),"Sin dato")</f>
        <v/>
      </c>
      <c r="X5877">
        <f>IF(I5877=1,"Varón","Mujer")</f>
        <v/>
      </c>
      <c r="Y5877">
        <f>IFERROR(VLOOKUP(M5877,Tablas_Equivalencia!$G$3:$H$6,2,FALSE),"Sin dato")</f>
        <v/>
      </c>
      <c r="Z5877">
        <f>IF(J5877&lt;=24,"18-24","25-29")</f>
        <v/>
      </c>
      <c r="AA5877">
        <f>IF(M5877&lt;&gt;1,"",IF(P5877=2,1,0))</f>
        <v/>
      </c>
      <c r="AB5877">
        <f>IF(M5877&lt;&gt;1,"",IF(O5877&gt;=2,1,0))</f>
        <v/>
      </c>
      <c r="AC5877">
        <f>IF(M5877&lt;&gt;1,"",IF(OR(Q5877=999,Q5877=""),"",IF(OR(Q5877&lt;35,Q5877&gt;48),1,0)))</f>
        <v/>
      </c>
      <c r="AD5877">
        <f>IF(COUNT(AA5877:AC5877)&lt;3,"",SUM(AA5877:AC5877))</f>
        <v/>
      </c>
      <c r="AE5877">
        <f>IF(L5877&gt;=4,2,IF(L5877&gt;=2,1,0))</f>
        <v/>
      </c>
      <c r="AF5877">
        <f>IF(L5877&gt;=5,1,0)</f>
        <v/>
      </c>
      <c r="AG5877">
        <f>AE5877+AF5877</f>
        <v/>
      </c>
      <c r="AH5877" s="15">
        <f>IF(M5877&lt;&gt;1,"",IF(OR(R5877=-9,R5877=""),"",R5877))</f>
        <v/>
      </c>
      <c r="AI5877">
        <f>IF(M5877&lt;&gt;1,"",IF(OR(Q5877=999,Q5877=""),"",Q5877))</f>
        <v/>
      </c>
    </row>
    <row r="5878">
      <c r="A5878" t="inlineStr">
        <is>
          <t>TQRMNOP131755</t>
        </is>
      </c>
      <c r="B5878" t="n">
        <v>2025</v>
      </c>
      <c r="C5878" t="n">
        <v>1</v>
      </c>
      <c r="D5878" t="n">
        <v>40</v>
      </c>
      <c r="E5878" t="inlineStr">
        <is>
          <t>N</t>
        </is>
      </c>
      <c r="F5878" t="n">
        <v>23</v>
      </c>
      <c r="G5878" t="n">
        <v>966</v>
      </c>
      <c r="H5878" t="n">
        <v>3</v>
      </c>
      <c r="I5878" t="n">
        <v>2</v>
      </c>
      <c r="J5878" t="n">
        <v>29</v>
      </c>
      <c r="K5878" t="n">
        <v>1</v>
      </c>
      <c r="L5878" t="n">
        <v>4</v>
      </c>
      <c r="M5878" t="n">
        <v>3</v>
      </c>
      <c r="R5878" s="15" t="n">
        <v>0</v>
      </c>
      <c r="S5878" s="15" t="n">
        <v>0</v>
      </c>
      <c r="T5878" s="15" t="n">
        <v>0</v>
      </c>
      <c r="U5878" s="15" t="n">
        <v>133500</v>
      </c>
      <c r="V5878">
        <f>IFERROR(VLOOKUP(D5878,Tablas_Equivalencia!$A$3:$B$8,2,FALSE),"Sin dato")</f>
        <v/>
      </c>
      <c r="W5878">
        <f>IFERROR(VLOOKUP(L5878,Tablas_Equivalencia!$D$3:$E$9,2,FALSE),"Sin dato")</f>
        <v/>
      </c>
      <c r="X5878">
        <f>IF(I5878=1,"Varón","Mujer")</f>
        <v/>
      </c>
      <c r="Y5878">
        <f>IFERROR(VLOOKUP(M5878,Tablas_Equivalencia!$G$3:$H$6,2,FALSE),"Sin dato")</f>
        <v/>
      </c>
      <c r="Z5878">
        <f>IF(J5878&lt;=24,"18-24","25-29")</f>
        <v/>
      </c>
      <c r="AA5878">
        <f>IF(M5878&lt;&gt;1,"",IF(P5878=2,1,0))</f>
        <v/>
      </c>
      <c r="AB5878">
        <f>IF(M5878&lt;&gt;1,"",IF(O5878&gt;=2,1,0))</f>
        <v/>
      </c>
      <c r="AC5878">
        <f>IF(M5878&lt;&gt;1,"",IF(OR(Q5878=999,Q5878=""),"",IF(OR(Q5878&lt;35,Q5878&gt;48),1,0)))</f>
        <v/>
      </c>
      <c r="AD5878">
        <f>IF(COUNT(AA5878:AC5878)&lt;3,"",SUM(AA5878:AC5878))</f>
        <v/>
      </c>
      <c r="AE5878">
        <f>IF(L5878&gt;=4,2,IF(L5878&gt;=2,1,0))</f>
        <v/>
      </c>
      <c r="AF5878">
        <f>IF(L5878&gt;=5,1,0)</f>
        <v/>
      </c>
      <c r="AG5878">
        <f>AE5878+AF5878</f>
        <v/>
      </c>
      <c r="AH5878" s="15">
        <f>IF(M5878&lt;&gt;1,"",IF(OR(R5878=-9,R5878=""),"",R5878))</f>
        <v/>
      </c>
      <c r="AI5878">
        <f>IF(M5878&lt;&gt;1,"",IF(OR(Q5878=999,Q5878=""),"",Q5878))</f>
        <v/>
      </c>
    </row>
    <row r="5879">
      <c r="A5879" t="inlineStr">
        <is>
          <t>TQRMNOP131767</t>
        </is>
      </c>
      <c r="B5879" t="n">
        <v>2025</v>
      </c>
      <c r="C5879" t="n">
        <v>1</v>
      </c>
      <c r="D5879" t="n">
        <v>1</v>
      </c>
      <c r="E5879" t="inlineStr">
        <is>
          <t>S</t>
        </is>
      </c>
      <c r="F5879" t="n">
        <v>33</v>
      </c>
      <c r="G5879" t="n">
        <v>720</v>
      </c>
      <c r="H5879" t="n">
        <v>3</v>
      </c>
      <c r="I5879" t="n">
        <v>1</v>
      </c>
      <c r="J5879" t="n">
        <v>26</v>
      </c>
      <c r="K5879" t="n">
        <v>1</v>
      </c>
      <c r="L5879" t="n">
        <v>5</v>
      </c>
      <c r="M5879" t="n">
        <v>1</v>
      </c>
      <c r="N5879" t="n">
        <v>3</v>
      </c>
      <c r="O5879" t="n">
        <v>2</v>
      </c>
      <c r="P5879" t="n">
        <v>2</v>
      </c>
      <c r="Q5879" t="n">
        <v>39</v>
      </c>
      <c r="R5879" s="15" t="n">
        <v>1565000</v>
      </c>
      <c r="S5879" s="15" t="n">
        <v>0</v>
      </c>
      <c r="T5879" s="15" t="n">
        <v>1565000</v>
      </c>
      <c r="U5879" s="15" t="n">
        <v>207900</v>
      </c>
      <c r="V5879">
        <f>IFERROR(VLOOKUP(D5879,Tablas_Equivalencia!$A$3:$B$8,2,FALSE),"Sin dato")</f>
        <v/>
      </c>
      <c r="W5879">
        <f>IFERROR(VLOOKUP(L5879,Tablas_Equivalencia!$D$3:$E$9,2,FALSE),"Sin dato")</f>
        <v/>
      </c>
      <c r="X5879">
        <f>IF(I5879=1,"Varón","Mujer")</f>
        <v/>
      </c>
      <c r="Y5879">
        <f>IFERROR(VLOOKUP(M5879,Tablas_Equivalencia!$G$3:$H$6,2,FALSE),"Sin dato")</f>
        <v/>
      </c>
      <c r="Z5879">
        <f>IF(J5879&lt;=24,"18-24","25-29")</f>
        <v/>
      </c>
      <c r="AA5879">
        <f>IF(M5879&lt;&gt;1,"",IF(P5879=2,1,0))</f>
        <v/>
      </c>
      <c r="AB5879">
        <f>IF(M5879&lt;&gt;1,"",IF(O5879&gt;=2,1,0))</f>
        <v/>
      </c>
      <c r="AC5879">
        <f>IF(M5879&lt;&gt;1,"",IF(OR(Q5879=999,Q5879=""),"",IF(OR(Q5879&lt;35,Q5879&gt;48),1,0)))</f>
        <v/>
      </c>
      <c r="AD5879">
        <f>IF(COUNT(AA5879:AC5879)&lt;3,"",SUM(AA5879:AC5879))</f>
        <v/>
      </c>
      <c r="AE5879">
        <f>IF(L5879&gt;=4,2,IF(L5879&gt;=2,1,0))</f>
        <v/>
      </c>
      <c r="AF5879">
        <f>IF(L5879&gt;=5,1,0)</f>
        <v/>
      </c>
      <c r="AG5879">
        <f>AE5879+AF5879</f>
        <v/>
      </c>
      <c r="AH5879" s="15">
        <f>IF(M5879&lt;&gt;1,"",IF(OR(R5879=-9,R5879=""),"",R5879))</f>
        <v/>
      </c>
      <c r="AI5879">
        <f>IF(M5879&lt;&gt;1,"",IF(OR(Q5879=999,Q5879=""),"",Q5879))</f>
        <v/>
      </c>
    </row>
    <row r="5880">
      <c r="A5880" t="inlineStr">
        <is>
          <t>TQRMNOP131769</t>
        </is>
      </c>
      <c r="B5880" t="n">
        <v>2025</v>
      </c>
      <c r="C5880" t="n">
        <v>1</v>
      </c>
      <c r="D5880" t="n">
        <v>44</v>
      </c>
      <c r="E5880" t="inlineStr">
        <is>
          <t>N</t>
        </is>
      </c>
      <c r="F5880" t="n">
        <v>5</v>
      </c>
      <c r="G5880" t="n">
        <v>997</v>
      </c>
      <c r="H5880" t="n">
        <v>10</v>
      </c>
      <c r="I5880" t="n">
        <v>1</v>
      </c>
      <c r="J5880" t="n">
        <v>27</v>
      </c>
      <c r="K5880" t="n">
        <v>2</v>
      </c>
      <c r="L5880" t="n">
        <v>3</v>
      </c>
      <c r="M5880" t="n">
        <v>3</v>
      </c>
      <c r="R5880" s="15" t="n">
        <v>0</v>
      </c>
      <c r="S5880" s="15" t="n">
        <v>0</v>
      </c>
      <c r="T5880" s="15" t="n">
        <v>0</v>
      </c>
      <c r="U5880" s="15" t="n">
        <v>114800</v>
      </c>
      <c r="V5880">
        <f>IFERROR(VLOOKUP(D5880,Tablas_Equivalencia!$A$3:$B$8,2,FALSE),"Sin dato")</f>
        <v/>
      </c>
      <c r="W5880">
        <f>IFERROR(VLOOKUP(L5880,Tablas_Equivalencia!$D$3:$E$9,2,FALSE),"Sin dato")</f>
        <v/>
      </c>
      <c r="X5880">
        <f>IF(I5880=1,"Varón","Mujer")</f>
        <v/>
      </c>
      <c r="Y5880">
        <f>IFERROR(VLOOKUP(M5880,Tablas_Equivalencia!$G$3:$H$6,2,FALSE),"Sin dato")</f>
        <v/>
      </c>
      <c r="Z5880">
        <f>IF(J5880&lt;=24,"18-24","25-29")</f>
        <v/>
      </c>
      <c r="AA5880">
        <f>IF(M5880&lt;&gt;1,"",IF(P5880=2,1,0))</f>
        <v/>
      </c>
      <c r="AB5880">
        <f>IF(M5880&lt;&gt;1,"",IF(O5880&gt;=2,1,0))</f>
        <v/>
      </c>
      <c r="AC5880">
        <f>IF(M5880&lt;&gt;1,"",IF(OR(Q5880=999,Q5880=""),"",IF(OR(Q5880&lt;35,Q5880&gt;48),1,0)))</f>
        <v/>
      </c>
      <c r="AD5880">
        <f>IF(COUNT(AA5880:AC5880)&lt;3,"",SUM(AA5880:AC5880))</f>
        <v/>
      </c>
      <c r="AE5880">
        <f>IF(L5880&gt;=4,2,IF(L5880&gt;=2,1,0))</f>
        <v/>
      </c>
      <c r="AF5880">
        <f>IF(L5880&gt;=5,1,0)</f>
        <v/>
      </c>
      <c r="AG5880">
        <f>AE5880+AF5880</f>
        <v/>
      </c>
      <c r="AH5880" s="15">
        <f>IF(M5880&lt;&gt;1,"",IF(OR(R5880=-9,R5880=""),"",R5880))</f>
        <v/>
      </c>
      <c r="AI5880">
        <f>IF(M5880&lt;&gt;1,"",IF(OR(Q5880=999,Q5880=""),"",Q5880))</f>
        <v/>
      </c>
    </row>
    <row r="5881">
      <c r="A5881" t="inlineStr">
        <is>
          <t>TQRMNOP131770</t>
        </is>
      </c>
      <c r="B5881" t="n">
        <v>2025</v>
      </c>
      <c r="C5881" t="n">
        <v>1</v>
      </c>
      <c r="D5881" t="n">
        <v>43</v>
      </c>
      <c r="E5881" t="inlineStr">
        <is>
          <t>S</t>
        </is>
      </c>
      <c r="F5881" t="n">
        <v>17</v>
      </c>
      <c r="G5881" t="n">
        <v>926</v>
      </c>
      <c r="H5881" t="n">
        <v>3</v>
      </c>
      <c r="I5881" t="n">
        <v>2</v>
      </c>
      <c r="J5881" t="n">
        <v>19</v>
      </c>
      <c r="K5881" t="n">
        <v>2</v>
      </c>
      <c r="L5881" t="n">
        <v>4</v>
      </c>
      <c r="M5881" t="n">
        <v>1</v>
      </c>
      <c r="N5881" t="n">
        <v>2</v>
      </c>
      <c r="O5881" t="n">
        <v>2</v>
      </c>
      <c r="P5881" t="n">
        <v>2</v>
      </c>
      <c r="Q5881" t="n">
        <v>48</v>
      </c>
      <c r="R5881" s="15" t="n">
        <v>363000</v>
      </c>
      <c r="S5881" s="15" t="n">
        <v>46000</v>
      </c>
      <c r="T5881" s="15" t="n">
        <v>409000</v>
      </c>
      <c r="U5881" s="15" t="n">
        <v>78100</v>
      </c>
      <c r="V5881">
        <f>IFERROR(VLOOKUP(D5881,Tablas_Equivalencia!$A$3:$B$8,2,FALSE),"Sin dato")</f>
        <v/>
      </c>
      <c r="W5881">
        <f>IFERROR(VLOOKUP(L5881,Tablas_Equivalencia!$D$3:$E$9,2,FALSE),"Sin dato")</f>
        <v/>
      </c>
      <c r="X5881">
        <f>IF(I5881=1,"Varón","Mujer")</f>
        <v/>
      </c>
      <c r="Y5881">
        <f>IFERROR(VLOOKUP(M5881,Tablas_Equivalencia!$G$3:$H$6,2,FALSE),"Sin dato")</f>
        <v/>
      </c>
      <c r="Z5881">
        <f>IF(J5881&lt;=24,"18-24","25-29")</f>
        <v/>
      </c>
      <c r="AA5881">
        <f>IF(M5881&lt;&gt;1,"",IF(P5881=2,1,0))</f>
        <v/>
      </c>
      <c r="AB5881">
        <f>IF(M5881&lt;&gt;1,"",IF(O5881&gt;=2,1,0))</f>
        <v/>
      </c>
      <c r="AC5881">
        <f>IF(M5881&lt;&gt;1,"",IF(OR(Q5881=999,Q5881=""),"",IF(OR(Q5881&lt;35,Q5881&gt;48),1,0)))</f>
        <v/>
      </c>
      <c r="AD5881">
        <f>IF(COUNT(AA5881:AC5881)&lt;3,"",SUM(AA5881:AC5881))</f>
        <v/>
      </c>
      <c r="AE5881">
        <f>IF(L5881&gt;=4,2,IF(L5881&gt;=2,1,0))</f>
        <v/>
      </c>
      <c r="AF5881">
        <f>IF(L5881&gt;=5,1,0)</f>
        <v/>
      </c>
      <c r="AG5881">
        <f>AE5881+AF5881</f>
        <v/>
      </c>
      <c r="AH5881" s="15">
        <f>IF(M5881&lt;&gt;1,"",IF(OR(R5881=-9,R5881=""),"",R5881))</f>
        <v/>
      </c>
      <c r="AI5881">
        <f>IF(M5881&lt;&gt;1,"",IF(OR(Q5881=999,Q5881=""),"",Q5881))</f>
        <v/>
      </c>
    </row>
    <row r="5882">
      <c r="A5882" t="inlineStr">
        <is>
          <t>TQRMNOP131772</t>
        </is>
      </c>
      <c r="B5882" t="n">
        <v>2025</v>
      </c>
      <c r="C5882" t="n">
        <v>1</v>
      </c>
      <c r="D5882" t="n">
        <v>43</v>
      </c>
      <c r="E5882" t="inlineStr">
        <is>
          <t>N</t>
        </is>
      </c>
      <c r="F5882" t="n">
        <v>34</v>
      </c>
      <c r="G5882" t="n">
        <v>557</v>
      </c>
      <c r="H5882" t="n">
        <v>2</v>
      </c>
      <c r="I5882" t="n">
        <v>1</v>
      </c>
      <c r="J5882" t="n">
        <v>18</v>
      </c>
      <c r="K5882" t="n">
        <v>1</v>
      </c>
      <c r="L5882" t="n">
        <v>5</v>
      </c>
      <c r="M5882" t="n">
        <v>1</v>
      </c>
      <c r="N5882" t="n">
        <v>3</v>
      </c>
      <c r="O5882" t="n">
        <v>1</v>
      </c>
      <c r="P5882" t="n">
        <v>2</v>
      </c>
      <c r="Q5882" t="n">
        <v>28</v>
      </c>
      <c r="R5882" s="15" t="n">
        <v>653000</v>
      </c>
      <c r="S5882" s="15" t="n">
        <v>0</v>
      </c>
      <c r="T5882" s="15" t="n">
        <v>653000</v>
      </c>
      <c r="U5882" s="15" t="n">
        <v>87800</v>
      </c>
      <c r="V5882">
        <f>IFERROR(VLOOKUP(D5882,Tablas_Equivalencia!$A$3:$B$8,2,FALSE),"Sin dato")</f>
        <v/>
      </c>
      <c r="W5882">
        <f>IFERROR(VLOOKUP(L5882,Tablas_Equivalencia!$D$3:$E$9,2,FALSE),"Sin dato")</f>
        <v/>
      </c>
      <c r="X5882">
        <f>IF(I5882=1,"Varón","Mujer")</f>
        <v/>
      </c>
      <c r="Y5882">
        <f>IFERROR(VLOOKUP(M5882,Tablas_Equivalencia!$G$3:$H$6,2,FALSE),"Sin dato")</f>
        <v/>
      </c>
      <c r="Z5882">
        <f>IF(J5882&lt;=24,"18-24","25-29")</f>
        <v/>
      </c>
      <c r="AA5882">
        <f>IF(M5882&lt;&gt;1,"",IF(P5882=2,1,0))</f>
        <v/>
      </c>
      <c r="AB5882">
        <f>IF(M5882&lt;&gt;1,"",IF(O5882&gt;=2,1,0))</f>
        <v/>
      </c>
      <c r="AC5882">
        <f>IF(M5882&lt;&gt;1,"",IF(OR(Q5882=999,Q5882=""),"",IF(OR(Q5882&lt;35,Q5882&gt;48),1,0)))</f>
        <v/>
      </c>
      <c r="AD5882">
        <f>IF(COUNT(AA5882:AC5882)&lt;3,"",SUM(AA5882:AC5882))</f>
        <v/>
      </c>
      <c r="AE5882">
        <f>IF(L5882&gt;=4,2,IF(L5882&gt;=2,1,0))</f>
        <v/>
      </c>
      <c r="AF5882">
        <f>IF(L5882&gt;=5,1,0)</f>
        <v/>
      </c>
      <c r="AG5882">
        <f>AE5882+AF5882</f>
        <v/>
      </c>
      <c r="AH5882" s="15">
        <f>IF(M5882&lt;&gt;1,"",IF(OR(R5882=-9,R5882=""),"",R5882))</f>
        <v/>
      </c>
      <c r="AI5882">
        <f>IF(M5882&lt;&gt;1,"",IF(OR(Q5882=999,Q5882=""),"",Q5882))</f>
        <v/>
      </c>
    </row>
    <row r="5883">
      <c r="A5883" t="inlineStr">
        <is>
          <t>TQRMNOP131773</t>
        </is>
      </c>
      <c r="B5883" t="n">
        <v>2025</v>
      </c>
      <c r="C5883" t="n">
        <v>1</v>
      </c>
      <c r="D5883" t="n">
        <v>1</v>
      </c>
      <c r="E5883" t="inlineStr">
        <is>
          <t>S</t>
        </is>
      </c>
      <c r="F5883" t="n">
        <v>32</v>
      </c>
      <c r="G5883" t="n">
        <v>1252</v>
      </c>
      <c r="H5883" t="n">
        <v>10</v>
      </c>
      <c r="I5883" t="n">
        <v>2</v>
      </c>
      <c r="J5883" t="n">
        <v>27</v>
      </c>
      <c r="K5883" t="n">
        <v>2</v>
      </c>
      <c r="L5883" t="n">
        <v>4</v>
      </c>
      <c r="M5883" t="n">
        <v>3</v>
      </c>
      <c r="R5883" s="15" t="n">
        <v>0</v>
      </c>
      <c r="S5883" s="15" t="n">
        <v>0</v>
      </c>
      <c r="T5883" s="15" t="n">
        <v>0</v>
      </c>
      <c r="U5883" s="15" t="n">
        <v>85500</v>
      </c>
      <c r="V5883">
        <f>IFERROR(VLOOKUP(D5883,Tablas_Equivalencia!$A$3:$B$8,2,FALSE),"Sin dato")</f>
        <v/>
      </c>
      <c r="W5883">
        <f>IFERROR(VLOOKUP(L5883,Tablas_Equivalencia!$D$3:$E$9,2,FALSE),"Sin dato")</f>
        <v/>
      </c>
      <c r="X5883">
        <f>IF(I5883=1,"Varón","Mujer")</f>
        <v/>
      </c>
      <c r="Y5883">
        <f>IFERROR(VLOOKUP(M5883,Tablas_Equivalencia!$G$3:$H$6,2,FALSE),"Sin dato")</f>
        <v/>
      </c>
      <c r="Z5883">
        <f>IF(J5883&lt;=24,"18-24","25-29")</f>
        <v/>
      </c>
      <c r="AA5883">
        <f>IF(M5883&lt;&gt;1,"",IF(P5883=2,1,0))</f>
        <v/>
      </c>
      <c r="AB5883">
        <f>IF(M5883&lt;&gt;1,"",IF(O5883&gt;=2,1,0))</f>
        <v/>
      </c>
      <c r="AC5883">
        <f>IF(M5883&lt;&gt;1,"",IF(OR(Q5883=999,Q5883=""),"",IF(OR(Q5883&lt;35,Q5883&gt;48),1,0)))</f>
        <v/>
      </c>
      <c r="AD5883">
        <f>IF(COUNT(AA5883:AC5883)&lt;3,"",SUM(AA5883:AC5883))</f>
        <v/>
      </c>
      <c r="AE5883">
        <f>IF(L5883&gt;=4,2,IF(L5883&gt;=2,1,0))</f>
        <v/>
      </c>
      <c r="AF5883">
        <f>IF(L5883&gt;=5,1,0)</f>
        <v/>
      </c>
      <c r="AG5883">
        <f>AE5883+AF5883</f>
        <v/>
      </c>
      <c r="AH5883" s="15">
        <f>IF(M5883&lt;&gt;1,"",IF(OR(R5883=-9,R5883=""),"",R5883))</f>
        <v/>
      </c>
      <c r="AI5883">
        <f>IF(M5883&lt;&gt;1,"",IF(OR(Q5883=999,Q5883=""),"",Q5883))</f>
        <v/>
      </c>
    </row>
    <row r="5884">
      <c r="A5884" t="inlineStr">
        <is>
          <t>TQRMNOP131778</t>
        </is>
      </c>
      <c r="B5884" t="n">
        <v>2025</v>
      </c>
      <c r="C5884" t="n">
        <v>1</v>
      </c>
      <c r="D5884" t="n">
        <v>43</v>
      </c>
      <c r="E5884" t="inlineStr">
        <is>
          <t>S</t>
        </is>
      </c>
      <c r="F5884" t="n">
        <v>20</v>
      </c>
      <c r="G5884" t="n">
        <v>365</v>
      </c>
      <c r="H5884" t="n">
        <v>1</v>
      </c>
      <c r="I5884" t="n">
        <v>2</v>
      </c>
      <c r="J5884" t="n">
        <v>20</v>
      </c>
      <c r="K5884" t="n">
        <v>2</v>
      </c>
      <c r="L5884" t="n">
        <v>4</v>
      </c>
      <c r="M5884" t="n">
        <v>2</v>
      </c>
      <c r="R5884" s="15" t="n">
        <v>0</v>
      </c>
      <c r="S5884" s="15" t="n">
        <v>0</v>
      </c>
      <c r="T5884" s="15" t="n">
        <v>0</v>
      </c>
      <c r="U5884" s="15" t="n">
        <v>96300</v>
      </c>
      <c r="V5884">
        <f>IFERROR(VLOOKUP(D5884,Tablas_Equivalencia!$A$3:$B$8,2,FALSE),"Sin dato")</f>
        <v/>
      </c>
      <c r="W5884">
        <f>IFERROR(VLOOKUP(L5884,Tablas_Equivalencia!$D$3:$E$9,2,FALSE),"Sin dato")</f>
        <v/>
      </c>
      <c r="X5884">
        <f>IF(I5884=1,"Varón","Mujer")</f>
        <v/>
      </c>
      <c r="Y5884">
        <f>IFERROR(VLOOKUP(M5884,Tablas_Equivalencia!$G$3:$H$6,2,FALSE),"Sin dato")</f>
        <v/>
      </c>
      <c r="Z5884">
        <f>IF(J5884&lt;=24,"18-24","25-29")</f>
        <v/>
      </c>
      <c r="AA5884">
        <f>IF(M5884&lt;&gt;1,"",IF(P5884=2,1,0))</f>
        <v/>
      </c>
      <c r="AB5884">
        <f>IF(M5884&lt;&gt;1,"",IF(O5884&gt;=2,1,0))</f>
        <v/>
      </c>
      <c r="AC5884">
        <f>IF(M5884&lt;&gt;1,"",IF(OR(Q5884=999,Q5884=""),"",IF(OR(Q5884&lt;35,Q5884&gt;48),1,0)))</f>
        <v/>
      </c>
      <c r="AD5884">
        <f>IF(COUNT(AA5884:AC5884)&lt;3,"",SUM(AA5884:AC5884))</f>
        <v/>
      </c>
      <c r="AE5884">
        <f>IF(L5884&gt;=4,2,IF(L5884&gt;=2,1,0))</f>
        <v/>
      </c>
      <c r="AF5884">
        <f>IF(L5884&gt;=5,1,0)</f>
        <v/>
      </c>
      <c r="AG5884">
        <f>AE5884+AF5884</f>
        <v/>
      </c>
      <c r="AH5884" s="15">
        <f>IF(M5884&lt;&gt;1,"",IF(OR(R5884=-9,R5884=""),"",R5884))</f>
        <v/>
      </c>
      <c r="AI5884">
        <f>IF(M5884&lt;&gt;1,"",IF(OR(Q5884=999,Q5884=""),"",Q5884))</f>
        <v/>
      </c>
    </row>
    <row r="5885">
      <c r="A5885" t="inlineStr">
        <is>
          <t>TQRMNOP131781</t>
        </is>
      </c>
      <c r="B5885" t="n">
        <v>2025</v>
      </c>
      <c r="C5885" t="n">
        <v>1</v>
      </c>
      <c r="D5885" t="n">
        <v>1</v>
      </c>
      <c r="E5885" t="inlineStr">
        <is>
          <t>S</t>
        </is>
      </c>
      <c r="F5885" t="n">
        <v>33</v>
      </c>
      <c r="G5885" t="n">
        <v>551</v>
      </c>
      <c r="H5885" t="n">
        <v>1</v>
      </c>
      <c r="I5885" t="n">
        <v>2</v>
      </c>
      <c r="J5885" t="n">
        <v>25</v>
      </c>
      <c r="K5885" t="n">
        <v>2</v>
      </c>
      <c r="L5885" t="n">
        <v>3</v>
      </c>
      <c r="M5885" t="n">
        <v>2</v>
      </c>
      <c r="R5885" s="15" t="n">
        <v>0</v>
      </c>
      <c r="S5885" s="15" t="n">
        <v>0</v>
      </c>
      <c r="T5885" s="15" t="n">
        <v>0</v>
      </c>
      <c r="U5885" s="15" t="n">
        <v>90600</v>
      </c>
      <c r="V5885">
        <f>IFERROR(VLOOKUP(D5885,Tablas_Equivalencia!$A$3:$B$8,2,FALSE),"Sin dato")</f>
        <v/>
      </c>
      <c r="W5885">
        <f>IFERROR(VLOOKUP(L5885,Tablas_Equivalencia!$D$3:$E$9,2,FALSE),"Sin dato")</f>
        <v/>
      </c>
      <c r="X5885">
        <f>IF(I5885=1,"Varón","Mujer")</f>
        <v/>
      </c>
      <c r="Y5885">
        <f>IFERROR(VLOOKUP(M5885,Tablas_Equivalencia!$G$3:$H$6,2,FALSE),"Sin dato")</f>
        <v/>
      </c>
      <c r="Z5885">
        <f>IF(J5885&lt;=24,"18-24","25-29")</f>
        <v/>
      </c>
      <c r="AA5885">
        <f>IF(M5885&lt;&gt;1,"",IF(P5885=2,1,0))</f>
        <v/>
      </c>
      <c r="AB5885">
        <f>IF(M5885&lt;&gt;1,"",IF(O5885&gt;=2,1,0))</f>
        <v/>
      </c>
      <c r="AC5885">
        <f>IF(M5885&lt;&gt;1,"",IF(OR(Q5885=999,Q5885=""),"",IF(OR(Q5885&lt;35,Q5885&gt;48),1,0)))</f>
        <v/>
      </c>
      <c r="AD5885">
        <f>IF(COUNT(AA5885:AC5885)&lt;3,"",SUM(AA5885:AC5885))</f>
        <v/>
      </c>
      <c r="AE5885">
        <f>IF(L5885&gt;=4,2,IF(L5885&gt;=2,1,0))</f>
        <v/>
      </c>
      <c r="AF5885">
        <f>IF(L5885&gt;=5,1,0)</f>
        <v/>
      </c>
      <c r="AG5885">
        <f>AE5885+AF5885</f>
        <v/>
      </c>
      <c r="AH5885" s="15">
        <f>IF(M5885&lt;&gt;1,"",IF(OR(R5885=-9,R5885=""),"",R5885))</f>
        <v/>
      </c>
      <c r="AI5885">
        <f>IF(M5885&lt;&gt;1,"",IF(OR(Q5885=999,Q5885=""),"",Q5885))</f>
        <v/>
      </c>
    </row>
    <row r="5886">
      <c r="A5886" t="inlineStr">
        <is>
          <t>TQRMNOP131783</t>
        </is>
      </c>
      <c r="B5886" t="n">
        <v>2025</v>
      </c>
      <c r="C5886" t="n">
        <v>1</v>
      </c>
      <c r="D5886" t="n">
        <v>41</v>
      </c>
      <c r="E5886" t="inlineStr">
        <is>
          <t>S</t>
        </is>
      </c>
      <c r="F5886" t="n">
        <v>8</v>
      </c>
      <c r="G5886" t="n">
        <v>1125</v>
      </c>
      <c r="H5886" t="n">
        <v>3</v>
      </c>
      <c r="I5886" t="n">
        <v>2</v>
      </c>
      <c r="J5886" t="n">
        <v>27</v>
      </c>
      <c r="K5886" t="n">
        <v>1</v>
      </c>
      <c r="L5886" t="n">
        <v>5</v>
      </c>
      <c r="M5886" t="n">
        <v>2</v>
      </c>
      <c r="R5886" s="15" t="n">
        <v>0</v>
      </c>
      <c r="S5886" s="15" t="n">
        <v>0</v>
      </c>
      <c r="T5886" s="15" t="n">
        <v>0</v>
      </c>
      <c r="U5886" s="15" t="n">
        <v>112700</v>
      </c>
      <c r="V5886">
        <f>IFERROR(VLOOKUP(D5886,Tablas_Equivalencia!$A$3:$B$8,2,FALSE),"Sin dato")</f>
        <v/>
      </c>
      <c r="W5886">
        <f>IFERROR(VLOOKUP(L5886,Tablas_Equivalencia!$D$3:$E$9,2,FALSE),"Sin dato")</f>
        <v/>
      </c>
      <c r="X5886">
        <f>IF(I5886=1,"Varón","Mujer")</f>
        <v/>
      </c>
      <c r="Y5886">
        <f>IFERROR(VLOOKUP(M5886,Tablas_Equivalencia!$G$3:$H$6,2,FALSE),"Sin dato")</f>
        <v/>
      </c>
      <c r="Z5886">
        <f>IF(J5886&lt;=24,"18-24","25-29")</f>
        <v/>
      </c>
      <c r="AA5886">
        <f>IF(M5886&lt;&gt;1,"",IF(P5886=2,1,0))</f>
        <v/>
      </c>
      <c r="AB5886">
        <f>IF(M5886&lt;&gt;1,"",IF(O5886&gt;=2,1,0))</f>
        <v/>
      </c>
      <c r="AC5886">
        <f>IF(M5886&lt;&gt;1,"",IF(OR(Q5886=999,Q5886=""),"",IF(OR(Q5886&lt;35,Q5886&gt;48),1,0)))</f>
        <v/>
      </c>
      <c r="AD5886">
        <f>IF(COUNT(AA5886:AC5886)&lt;3,"",SUM(AA5886:AC5886))</f>
        <v/>
      </c>
      <c r="AE5886">
        <f>IF(L5886&gt;=4,2,IF(L5886&gt;=2,1,0))</f>
        <v/>
      </c>
      <c r="AF5886">
        <f>IF(L5886&gt;=5,1,0)</f>
        <v/>
      </c>
      <c r="AG5886">
        <f>AE5886+AF5886</f>
        <v/>
      </c>
      <c r="AH5886" s="15">
        <f>IF(M5886&lt;&gt;1,"",IF(OR(R5886=-9,R5886=""),"",R5886))</f>
        <v/>
      </c>
      <c r="AI5886">
        <f>IF(M5886&lt;&gt;1,"",IF(OR(Q5886=999,Q5886=""),"",Q5886))</f>
        <v/>
      </c>
    </row>
    <row r="5887">
      <c r="A5887" t="inlineStr">
        <is>
          <t>TQRMNOP131799</t>
        </is>
      </c>
      <c r="B5887" t="n">
        <v>2025</v>
      </c>
      <c r="C5887" t="n">
        <v>1</v>
      </c>
      <c r="D5887" t="n">
        <v>43</v>
      </c>
      <c r="E5887" t="inlineStr">
        <is>
          <t>S</t>
        </is>
      </c>
      <c r="F5887" t="n">
        <v>19</v>
      </c>
      <c r="G5887" t="n">
        <v>1034</v>
      </c>
      <c r="H5887" t="n">
        <v>3</v>
      </c>
      <c r="I5887" t="n">
        <v>2</v>
      </c>
      <c r="J5887" t="n">
        <v>27</v>
      </c>
      <c r="K5887" t="n">
        <v>2</v>
      </c>
      <c r="L5887" t="n">
        <v>6</v>
      </c>
      <c r="M5887" t="n">
        <v>2</v>
      </c>
      <c r="R5887" s="15" t="n">
        <v>0</v>
      </c>
      <c r="S5887" s="15" t="n">
        <v>39000</v>
      </c>
      <c r="T5887" s="15" t="n">
        <v>39000</v>
      </c>
      <c r="U5887" s="15" t="n">
        <v>99400</v>
      </c>
      <c r="V5887">
        <f>IFERROR(VLOOKUP(D5887,Tablas_Equivalencia!$A$3:$B$8,2,FALSE),"Sin dato")</f>
        <v/>
      </c>
      <c r="W5887">
        <f>IFERROR(VLOOKUP(L5887,Tablas_Equivalencia!$D$3:$E$9,2,FALSE),"Sin dato")</f>
        <v/>
      </c>
      <c r="X5887">
        <f>IF(I5887=1,"Varón","Mujer")</f>
        <v/>
      </c>
      <c r="Y5887">
        <f>IFERROR(VLOOKUP(M5887,Tablas_Equivalencia!$G$3:$H$6,2,FALSE),"Sin dato")</f>
        <v/>
      </c>
      <c r="Z5887">
        <f>IF(J5887&lt;=24,"18-24","25-29")</f>
        <v/>
      </c>
      <c r="AA5887">
        <f>IF(M5887&lt;&gt;1,"",IF(P5887=2,1,0))</f>
        <v/>
      </c>
      <c r="AB5887">
        <f>IF(M5887&lt;&gt;1,"",IF(O5887&gt;=2,1,0))</f>
        <v/>
      </c>
      <c r="AC5887">
        <f>IF(M5887&lt;&gt;1,"",IF(OR(Q5887=999,Q5887=""),"",IF(OR(Q5887&lt;35,Q5887&gt;48),1,0)))</f>
        <v/>
      </c>
      <c r="AD5887">
        <f>IF(COUNT(AA5887:AC5887)&lt;3,"",SUM(AA5887:AC5887))</f>
        <v/>
      </c>
      <c r="AE5887">
        <f>IF(L5887&gt;=4,2,IF(L5887&gt;=2,1,0))</f>
        <v/>
      </c>
      <c r="AF5887">
        <f>IF(L5887&gt;=5,1,0)</f>
        <v/>
      </c>
      <c r="AG5887">
        <f>AE5887+AF5887</f>
        <v/>
      </c>
      <c r="AH5887" s="15">
        <f>IF(M5887&lt;&gt;1,"",IF(OR(R5887=-9,R5887=""),"",R5887))</f>
        <v/>
      </c>
      <c r="AI5887">
        <f>IF(M5887&lt;&gt;1,"",IF(OR(Q5887=999,Q5887=""),"",Q5887))</f>
        <v/>
      </c>
    </row>
    <row r="5888">
      <c r="A5888" t="inlineStr">
        <is>
          <t>TQRMNOP131800</t>
        </is>
      </c>
      <c r="B5888" t="n">
        <v>2025</v>
      </c>
      <c r="C5888" t="n">
        <v>1</v>
      </c>
      <c r="D5888" t="n">
        <v>43</v>
      </c>
      <c r="E5888" t="inlineStr">
        <is>
          <t>N</t>
        </is>
      </c>
      <c r="F5888" t="n">
        <v>34</v>
      </c>
      <c r="G5888" t="n">
        <v>538</v>
      </c>
      <c r="H5888" t="n">
        <v>1</v>
      </c>
      <c r="I5888" t="n">
        <v>2</v>
      </c>
      <c r="J5888" t="n">
        <v>23</v>
      </c>
      <c r="K5888" t="n">
        <v>1</v>
      </c>
      <c r="L5888" t="n">
        <v>5</v>
      </c>
      <c r="M5888" t="n">
        <v>1</v>
      </c>
      <c r="N5888" t="n">
        <v>3</v>
      </c>
      <c r="O5888" t="n">
        <v>3</v>
      </c>
      <c r="P5888" t="n">
        <v>2</v>
      </c>
      <c r="Q5888" t="n">
        <v>24</v>
      </c>
      <c r="R5888" s="15" t="n">
        <v>629000</v>
      </c>
      <c r="S5888" s="15" t="n">
        <v>0</v>
      </c>
      <c r="T5888" s="15" t="n">
        <v>629000</v>
      </c>
      <c r="U5888" s="15" t="n">
        <v>313900</v>
      </c>
      <c r="V5888">
        <f>IFERROR(VLOOKUP(D5888,Tablas_Equivalencia!$A$3:$B$8,2,FALSE),"Sin dato")</f>
        <v/>
      </c>
      <c r="W5888">
        <f>IFERROR(VLOOKUP(L5888,Tablas_Equivalencia!$D$3:$E$9,2,FALSE),"Sin dato")</f>
        <v/>
      </c>
      <c r="X5888">
        <f>IF(I5888=1,"Varón","Mujer")</f>
        <v/>
      </c>
      <c r="Y5888">
        <f>IFERROR(VLOOKUP(M5888,Tablas_Equivalencia!$G$3:$H$6,2,FALSE),"Sin dato")</f>
        <v/>
      </c>
      <c r="Z5888">
        <f>IF(J5888&lt;=24,"18-24","25-29")</f>
        <v/>
      </c>
      <c r="AA5888">
        <f>IF(M5888&lt;&gt;1,"",IF(P5888=2,1,0))</f>
        <v/>
      </c>
      <c r="AB5888">
        <f>IF(M5888&lt;&gt;1,"",IF(O5888&gt;=2,1,0))</f>
        <v/>
      </c>
      <c r="AC5888">
        <f>IF(M5888&lt;&gt;1,"",IF(OR(Q5888=999,Q5888=""),"",IF(OR(Q5888&lt;35,Q5888&gt;48),1,0)))</f>
        <v/>
      </c>
      <c r="AD5888">
        <f>IF(COUNT(AA5888:AC5888)&lt;3,"",SUM(AA5888:AC5888))</f>
        <v/>
      </c>
      <c r="AE5888">
        <f>IF(L5888&gt;=4,2,IF(L5888&gt;=2,1,0))</f>
        <v/>
      </c>
      <c r="AF5888">
        <f>IF(L5888&gt;=5,1,0)</f>
        <v/>
      </c>
      <c r="AG5888">
        <f>AE5888+AF5888</f>
        <v/>
      </c>
      <c r="AH5888" s="15">
        <f>IF(M5888&lt;&gt;1,"",IF(OR(R5888=-9,R5888=""),"",R5888))</f>
        <v/>
      </c>
      <c r="AI5888">
        <f>IF(M5888&lt;&gt;1,"",IF(OR(Q5888=999,Q5888=""),"",Q5888))</f>
        <v/>
      </c>
    </row>
    <row r="5889">
      <c r="A5889" t="inlineStr">
        <is>
          <t>TQRMNOP131805</t>
        </is>
      </c>
      <c r="B5889" t="n">
        <v>2025</v>
      </c>
      <c r="C5889" t="n">
        <v>1</v>
      </c>
      <c r="D5889" t="n">
        <v>41</v>
      </c>
      <c r="E5889" t="inlineStr">
        <is>
          <t>N</t>
        </is>
      </c>
      <c r="F5889" t="n">
        <v>12</v>
      </c>
      <c r="G5889" t="n">
        <v>367</v>
      </c>
      <c r="H5889" t="n">
        <v>3</v>
      </c>
      <c r="I5889" t="n">
        <v>1</v>
      </c>
      <c r="J5889" t="n">
        <v>25</v>
      </c>
      <c r="K5889" t="n">
        <v>2</v>
      </c>
      <c r="L5889" t="n">
        <v>6</v>
      </c>
      <c r="M5889" t="n">
        <v>1</v>
      </c>
      <c r="N5889" t="n">
        <v>1</v>
      </c>
      <c r="O5889" t="n">
        <v>1</v>
      </c>
      <c r="P5889" t="n">
        <v>1</v>
      </c>
      <c r="Q5889" t="n">
        <v>28</v>
      </c>
      <c r="R5889" s="15" t="n">
        <v>700000</v>
      </c>
      <c r="S5889" s="15" t="n">
        <v>0</v>
      </c>
      <c r="T5889" s="15" t="n">
        <v>700000</v>
      </c>
      <c r="U5889" s="15" t="n">
        <v>109300</v>
      </c>
      <c r="V5889">
        <f>IFERROR(VLOOKUP(D5889,Tablas_Equivalencia!$A$3:$B$8,2,FALSE),"Sin dato")</f>
        <v/>
      </c>
      <c r="W5889">
        <f>IFERROR(VLOOKUP(L5889,Tablas_Equivalencia!$D$3:$E$9,2,FALSE),"Sin dato")</f>
        <v/>
      </c>
      <c r="X5889">
        <f>IF(I5889=1,"Varón","Mujer")</f>
        <v/>
      </c>
      <c r="Y5889">
        <f>IFERROR(VLOOKUP(M5889,Tablas_Equivalencia!$G$3:$H$6,2,FALSE),"Sin dato")</f>
        <v/>
      </c>
      <c r="Z5889">
        <f>IF(J5889&lt;=24,"18-24","25-29")</f>
        <v/>
      </c>
      <c r="AA5889">
        <f>IF(M5889&lt;&gt;1,"",IF(P5889=2,1,0))</f>
        <v/>
      </c>
      <c r="AB5889">
        <f>IF(M5889&lt;&gt;1,"",IF(O5889&gt;=2,1,0))</f>
        <v/>
      </c>
      <c r="AC5889">
        <f>IF(M5889&lt;&gt;1,"",IF(OR(Q5889=999,Q5889=""),"",IF(OR(Q5889&lt;35,Q5889&gt;48),1,0)))</f>
        <v/>
      </c>
      <c r="AD5889">
        <f>IF(COUNT(AA5889:AC5889)&lt;3,"",SUM(AA5889:AC5889))</f>
        <v/>
      </c>
      <c r="AE5889">
        <f>IF(L5889&gt;=4,2,IF(L5889&gt;=2,1,0))</f>
        <v/>
      </c>
      <c r="AF5889">
        <f>IF(L5889&gt;=5,1,0)</f>
        <v/>
      </c>
      <c r="AG5889">
        <f>AE5889+AF5889</f>
        <v/>
      </c>
      <c r="AH5889" s="15">
        <f>IF(M5889&lt;&gt;1,"",IF(OR(R5889=-9,R5889=""),"",R5889))</f>
        <v/>
      </c>
      <c r="AI5889">
        <f>IF(M5889&lt;&gt;1,"",IF(OR(Q5889=999,Q5889=""),"",Q5889))</f>
        <v/>
      </c>
    </row>
    <row r="5890">
      <c r="A5890" t="inlineStr">
        <is>
          <t>TQRMNOP131814</t>
        </is>
      </c>
      <c r="B5890" t="n">
        <v>2025</v>
      </c>
      <c r="C5890" t="n">
        <v>1</v>
      </c>
      <c r="D5890" t="n">
        <v>43</v>
      </c>
      <c r="E5890" t="inlineStr">
        <is>
          <t>N</t>
        </is>
      </c>
      <c r="F5890" t="n">
        <v>26</v>
      </c>
      <c r="G5890" t="n">
        <v>605</v>
      </c>
      <c r="H5890" t="n">
        <v>1</v>
      </c>
      <c r="I5890" t="n">
        <v>2</v>
      </c>
      <c r="J5890" t="n">
        <v>20</v>
      </c>
      <c r="K5890" t="n">
        <v>2</v>
      </c>
      <c r="L5890" t="n">
        <v>4</v>
      </c>
      <c r="M5890" t="n">
        <v>1</v>
      </c>
      <c r="N5890" t="n">
        <v>4</v>
      </c>
      <c r="O5890" t="n">
        <v>1</v>
      </c>
      <c r="P5890" t="n">
        <v>1</v>
      </c>
      <c r="Q5890" t="n">
        <v>29</v>
      </c>
      <c r="R5890" s="15" t="n">
        <v>693000</v>
      </c>
      <c r="S5890" s="15" t="n">
        <v>0</v>
      </c>
      <c r="T5890" s="15" t="n">
        <v>693000</v>
      </c>
      <c r="U5890" s="15" t="n">
        <v>137800</v>
      </c>
      <c r="V5890">
        <f>IFERROR(VLOOKUP(D5890,Tablas_Equivalencia!$A$3:$B$8,2,FALSE),"Sin dato")</f>
        <v/>
      </c>
      <c r="W5890">
        <f>IFERROR(VLOOKUP(L5890,Tablas_Equivalencia!$D$3:$E$9,2,FALSE),"Sin dato")</f>
        <v/>
      </c>
      <c r="X5890">
        <f>IF(I5890=1,"Varón","Mujer")</f>
        <v/>
      </c>
      <c r="Y5890">
        <f>IFERROR(VLOOKUP(M5890,Tablas_Equivalencia!$G$3:$H$6,2,FALSE),"Sin dato")</f>
        <v/>
      </c>
      <c r="Z5890">
        <f>IF(J5890&lt;=24,"18-24","25-29")</f>
        <v/>
      </c>
      <c r="AA5890">
        <f>IF(M5890&lt;&gt;1,"",IF(P5890=2,1,0))</f>
        <v/>
      </c>
      <c r="AB5890">
        <f>IF(M5890&lt;&gt;1,"",IF(O5890&gt;=2,1,0))</f>
        <v/>
      </c>
      <c r="AC5890">
        <f>IF(M5890&lt;&gt;1,"",IF(OR(Q5890=999,Q5890=""),"",IF(OR(Q5890&lt;35,Q5890&gt;48),1,0)))</f>
        <v/>
      </c>
      <c r="AD5890">
        <f>IF(COUNT(AA5890:AC5890)&lt;3,"",SUM(AA5890:AC5890))</f>
        <v/>
      </c>
      <c r="AE5890">
        <f>IF(L5890&gt;=4,2,IF(L5890&gt;=2,1,0))</f>
        <v/>
      </c>
      <c r="AF5890">
        <f>IF(L5890&gt;=5,1,0)</f>
        <v/>
      </c>
      <c r="AG5890">
        <f>AE5890+AF5890</f>
        <v/>
      </c>
      <c r="AH5890" s="15">
        <f>IF(M5890&lt;&gt;1,"",IF(OR(R5890=-9,R5890=""),"",R5890))</f>
        <v/>
      </c>
      <c r="AI5890">
        <f>IF(M5890&lt;&gt;1,"",IF(OR(Q5890=999,Q5890=""),"",Q5890))</f>
        <v/>
      </c>
    </row>
    <row r="5891">
      <c r="A5891" t="inlineStr">
        <is>
          <t>TQRMNOP131817</t>
        </is>
      </c>
      <c r="B5891" t="n">
        <v>2025</v>
      </c>
      <c r="C5891" t="n">
        <v>1</v>
      </c>
      <c r="D5891" t="n">
        <v>43</v>
      </c>
      <c r="E5891" t="inlineStr">
        <is>
          <t>S</t>
        </is>
      </c>
      <c r="F5891" t="n">
        <v>36</v>
      </c>
      <c r="G5891" t="n">
        <v>937</v>
      </c>
      <c r="H5891" t="n">
        <v>10</v>
      </c>
      <c r="I5891" t="n">
        <v>1</v>
      </c>
      <c r="J5891" t="n">
        <v>26</v>
      </c>
      <c r="K5891" t="n">
        <v>2</v>
      </c>
      <c r="L5891" t="n">
        <v>6</v>
      </c>
      <c r="M5891" t="n">
        <v>1</v>
      </c>
      <c r="N5891" t="n">
        <v>3</v>
      </c>
      <c r="O5891" t="n">
        <v>3</v>
      </c>
      <c r="P5891" t="n">
        <v>2</v>
      </c>
      <c r="Q5891" t="n">
        <v>9</v>
      </c>
      <c r="R5891" s="15" t="n">
        <v>277000</v>
      </c>
      <c r="S5891" s="15" t="n">
        <v>0</v>
      </c>
      <c r="T5891" s="15" t="n">
        <v>277000</v>
      </c>
      <c r="U5891" s="15" t="n">
        <v>106100</v>
      </c>
      <c r="V5891">
        <f>IFERROR(VLOOKUP(D5891,Tablas_Equivalencia!$A$3:$B$8,2,FALSE),"Sin dato")</f>
        <v/>
      </c>
      <c r="W5891">
        <f>IFERROR(VLOOKUP(L5891,Tablas_Equivalencia!$D$3:$E$9,2,FALSE),"Sin dato")</f>
        <v/>
      </c>
      <c r="X5891">
        <f>IF(I5891=1,"Varón","Mujer")</f>
        <v/>
      </c>
      <c r="Y5891">
        <f>IFERROR(VLOOKUP(M5891,Tablas_Equivalencia!$G$3:$H$6,2,FALSE),"Sin dato")</f>
        <v/>
      </c>
      <c r="Z5891">
        <f>IF(J5891&lt;=24,"18-24","25-29")</f>
        <v/>
      </c>
      <c r="AA5891">
        <f>IF(M5891&lt;&gt;1,"",IF(P5891=2,1,0))</f>
        <v/>
      </c>
      <c r="AB5891">
        <f>IF(M5891&lt;&gt;1,"",IF(O5891&gt;=2,1,0))</f>
        <v/>
      </c>
      <c r="AC5891">
        <f>IF(M5891&lt;&gt;1,"",IF(OR(Q5891=999,Q5891=""),"",IF(OR(Q5891&lt;35,Q5891&gt;48),1,0)))</f>
        <v/>
      </c>
      <c r="AD5891">
        <f>IF(COUNT(AA5891:AC5891)&lt;3,"",SUM(AA5891:AC5891))</f>
        <v/>
      </c>
      <c r="AE5891">
        <f>IF(L5891&gt;=4,2,IF(L5891&gt;=2,1,0))</f>
        <v/>
      </c>
      <c r="AF5891">
        <f>IF(L5891&gt;=5,1,0)</f>
        <v/>
      </c>
      <c r="AG5891">
        <f>AE5891+AF5891</f>
        <v/>
      </c>
      <c r="AH5891" s="15">
        <f>IF(M5891&lt;&gt;1,"",IF(OR(R5891=-9,R5891=""),"",R5891))</f>
        <v/>
      </c>
      <c r="AI5891">
        <f>IF(M5891&lt;&gt;1,"",IF(OR(Q5891=999,Q5891=""),"",Q5891))</f>
        <v/>
      </c>
    </row>
    <row r="5892">
      <c r="A5892" t="inlineStr">
        <is>
          <t>TQRMNOP131823</t>
        </is>
      </c>
      <c r="B5892" t="n">
        <v>2025</v>
      </c>
      <c r="C5892" t="n">
        <v>1</v>
      </c>
      <c r="D5892" t="n">
        <v>42</v>
      </c>
      <c r="E5892" t="inlineStr">
        <is>
          <t>N</t>
        </is>
      </c>
      <c r="F5892" t="n">
        <v>25</v>
      </c>
      <c r="G5892" t="n">
        <v>1116</v>
      </c>
      <c r="H5892" t="n">
        <v>1</v>
      </c>
      <c r="I5892" t="n">
        <v>2</v>
      </c>
      <c r="J5892" t="n">
        <v>27</v>
      </c>
      <c r="K5892" t="n">
        <v>2</v>
      </c>
      <c r="L5892" t="n">
        <v>6</v>
      </c>
      <c r="M5892" t="n">
        <v>1</v>
      </c>
      <c r="N5892" t="n">
        <v>1</v>
      </c>
      <c r="O5892" t="n">
        <v>2</v>
      </c>
      <c r="P5892" t="n">
        <v>2</v>
      </c>
      <c r="Q5892" t="n">
        <v>10</v>
      </c>
      <c r="R5892" s="15" t="n">
        <v>234000</v>
      </c>
      <c r="S5892" s="15" t="n">
        <v>0</v>
      </c>
      <c r="T5892" s="15" t="n">
        <v>234000</v>
      </c>
      <c r="U5892" s="15" t="n">
        <v>111400</v>
      </c>
      <c r="V5892">
        <f>IFERROR(VLOOKUP(D5892,Tablas_Equivalencia!$A$3:$B$8,2,FALSE),"Sin dato")</f>
        <v/>
      </c>
      <c r="W5892">
        <f>IFERROR(VLOOKUP(L5892,Tablas_Equivalencia!$D$3:$E$9,2,FALSE),"Sin dato")</f>
        <v/>
      </c>
      <c r="X5892">
        <f>IF(I5892=1,"Varón","Mujer")</f>
        <v/>
      </c>
      <c r="Y5892">
        <f>IFERROR(VLOOKUP(M5892,Tablas_Equivalencia!$G$3:$H$6,2,FALSE),"Sin dato")</f>
        <v/>
      </c>
      <c r="Z5892">
        <f>IF(J5892&lt;=24,"18-24","25-29")</f>
        <v/>
      </c>
      <c r="AA5892">
        <f>IF(M5892&lt;&gt;1,"",IF(P5892=2,1,0))</f>
        <v/>
      </c>
      <c r="AB5892">
        <f>IF(M5892&lt;&gt;1,"",IF(O5892&gt;=2,1,0))</f>
        <v/>
      </c>
      <c r="AC5892">
        <f>IF(M5892&lt;&gt;1,"",IF(OR(Q5892=999,Q5892=""),"",IF(OR(Q5892&lt;35,Q5892&gt;48),1,0)))</f>
        <v/>
      </c>
      <c r="AD5892">
        <f>IF(COUNT(AA5892:AC5892)&lt;3,"",SUM(AA5892:AC5892))</f>
        <v/>
      </c>
      <c r="AE5892">
        <f>IF(L5892&gt;=4,2,IF(L5892&gt;=2,1,0))</f>
        <v/>
      </c>
      <c r="AF5892">
        <f>IF(L5892&gt;=5,1,0)</f>
        <v/>
      </c>
      <c r="AG5892">
        <f>AE5892+AF5892</f>
        <v/>
      </c>
      <c r="AH5892" s="15">
        <f>IF(M5892&lt;&gt;1,"",IF(OR(R5892=-9,R5892=""),"",R5892))</f>
        <v/>
      </c>
      <c r="AI5892">
        <f>IF(M5892&lt;&gt;1,"",IF(OR(Q5892=999,Q5892=""),"",Q5892))</f>
        <v/>
      </c>
    </row>
    <row r="5893">
      <c r="A5893" t="inlineStr">
        <is>
          <t>TQRMNOP131829</t>
        </is>
      </c>
      <c r="B5893" t="n">
        <v>2025</v>
      </c>
      <c r="C5893" t="n">
        <v>1</v>
      </c>
      <c r="D5893" t="n">
        <v>1</v>
      </c>
      <c r="E5893" t="inlineStr">
        <is>
          <t>S</t>
        </is>
      </c>
      <c r="F5893" t="n">
        <v>33</v>
      </c>
      <c r="G5893" t="n">
        <v>803</v>
      </c>
      <c r="H5893" t="n">
        <v>1</v>
      </c>
      <c r="I5893" t="n">
        <v>2</v>
      </c>
      <c r="J5893" t="n">
        <v>21</v>
      </c>
      <c r="K5893" t="n">
        <v>1</v>
      </c>
      <c r="L5893" t="n">
        <v>4</v>
      </c>
      <c r="M5893" t="n">
        <v>1</v>
      </c>
      <c r="N5893" t="n">
        <v>3</v>
      </c>
      <c r="O5893" t="n">
        <v>3</v>
      </c>
      <c r="P5893" t="n">
        <v>2</v>
      </c>
      <c r="Q5893" t="n">
        <v>24</v>
      </c>
      <c r="R5893" s="15" t="n">
        <v>176000</v>
      </c>
      <c r="S5893" s="15" t="n">
        <v>0</v>
      </c>
      <c r="T5893" s="15" t="n">
        <v>176000</v>
      </c>
      <c r="U5893" s="15" t="n">
        <v>74800</v>
      </c>
      <c r="V5893">
        <f>IFERROR(VLOOKUP(D5893,Tablas_Equivalencia!$A$3:$B$8,2,FALSE),"Sin dato")</f>
        <v/>
      </c>
      <c r="W5893">
        <f>IFERROR(VLOOKUP(L5893,Tablas_Equivalencia!$D$3:$E$9,2,FALSE),"Sin dato")</f>
        <v/>
      </c>
      <c r="X5893">
        <f>IF(I5893=1,"Varón","Mujer")</f>
        <v/>
      </c>
      <c r="Y5893">
        <f>IFERROR(VLOOKUP(M5893,Tablas_Equivalencia!$G$3:$H$6,2,FALSE),"Sin dato")</f>
        <v/>
      </c>
      <c r="Z5893">
        <f>IF(J5893&lt;=24,"18-24","25-29")</f>
        <v/>
      </c>
      <c r="AA5893">
        <f>IF(M5893&lt;&gt;1,"",IF(P5893=2,1,0))</f>
        <v/>
      </c>
      <c r="AB5893">
        <f>IF(M5893&lt;&gt;1,"",IF(O5893&gt;=2,1,0))</f>
        <v/>
      </c>
      <c r="AC5893">
        <f>IF(M5893&lt;&gt;1,"",IF(OR(Q5893=999,Q5893=""),"",IF(OR(Q5893&lt;35,Q5893&gt;48),1,0)))</f>
        <v/>
      </c>
      <c r="AD5893">
        <f>IF(COUNT(AA5893:AC5893)&lt;3,"",SUM(AA5893:AC5893))</f>
        <v/>
      </c>
      <c r="AE5893">
        <f>IF(L5893&gt;=4,2,IF(L5893&gt;=2,1,0))</f>
        <v/>
      </c>
      <c r="AF5893">
        <f>IF(L5893&gt;=5,1,0)</f>
        <v/>
      </c>
      <c r="AG5893">
        <f>AE5893+AF5893</f>
        <v/>
      </c>
      <c r="AH5893" s="15">
        <f>IF(M5893&lt;&gt;1,"",IF(OR(R5893=-9,R5893=""),"",R5893))</f>
        <v/>
      </c>
      <c r="AI5893">
        <f>IF(M5893&lt;&gt;1,"",IF(OR(Q5893=999,Q5893=""),"",Q5893))</f>
        <v/>
      </c>
    </row>
    <row r="5894">
      <c r="A5894" t="inlineStr">
        <is>
          <t>TQRMNOP131830</t>
        </is>
      </c>
      <c r="B5894" t="n">
        <v>2025</v>
      </c>
      <c r="C5894" t="n">
        <v>1</v>
      </c>
      <c r="D5894" t="n">
        <v>44</v>
      </c>
      <c r="E5894" t="inlineStr">
        <is>
          <t>N</t>
        </is>
      </c>
      <c r="F5894" t="n">
        <v>6</v>
      </c>
      <c r="G5894" t="n">
        <v>790</v>
      </c>
      <c r="H5894" t="n">
        <v>1</v>
      </c>
      <c r="I5894" t="n">
        <v>2</v>
      </c>
      <c r="J5894" t="n">
        <v>19</v>
      </c>
      <c r="K5894" t="n">
        <v>2</v>
      </c>
      <c r="L5894" t="n">
        <v>4</v>
      </c>
      <c r="M5894" t="n">
        <v>3</v>
      </c>
      <c r="R5894" s="15" t="n">
        <v>0</v>
      </c>
      <c r="S5894" s="15" t="n">
        <v>107000</v>
      </c>
      <c r="T5894" s="15" t="n">
        <v>107000</v>
      </c>
      <c r="U5894" s="15" t="n">
        <v>83300</v>
      </c>
      <c r="V5894">
        <f>IFERROR(VLOOKUP(D5894,Tablas_Equivalencia!$A$3:$B$8,2,FALSE),"Sin dato")</f>
        <v/>
      </c>
      <c r="W5894">
        <f>IFERROR(VLOOKUP(L5894,Tablas_Equivalencia!$D$3:$E$9,2,FALSE),"Sin dato")</f>
        <v/>
      </c>
      <c r="X5894">
        <f>IF(I5894=1,"Varón","Mujer")</f>
        <v/>
      </c>
      <c r="Y5894">
        <f>IFERROR(VLOOKUP(M5894,Tablas_Equivalencia!$G$3:$H$6,2,FALSE),"Sin dato")</f>
        <v/>
      </c>
      <c r="Z5894">
        <f>IF(J5894&lt;=24,"18-24","25-29")</f>
        <v/>
      </c>
      <c r="AA5894">
        <f>IF(M5894&lt;&gt;1,"",IF(P5894=2,1,0))</f>
        <v/>
      </c>
      <c r="AB5894">
        <f>IF(M5894&lt;&gt;1,"",IF(O5894&gt;=2,1,0))</f>
        <v/>
      </c>
      <c r="AC5894">
        <f>IF(M5894&lt;&gt;1,"",IF(OR(Q5894=999,Q5894=""),"",IF(OR(Q5894&lt;35,Q5894&gt;48),1,0)))</f>
        <v/>
      </c>
      <c r="AD5894">
        <f>IF(COUNT(AA5894:AC5894)&lt;3,"",SUM(AA5894:AC5894))</f>
        <v/>
      </c>
      <c r="AE5894">
        <f>IF(L5894&gt;=4,2,IF(L5894&gt;=2,1,0))</f>
        <v/>
      </c>
      <c r="AF5894">
        <f>IF(L5894&gt;=5,1,0)</f>
        <v/>
      </c>
      <c r="AG5894">
        <f>AE5894+AF5894</f>
        <v/>
      </c>
      <c r="AH5894" s="15">
        <f>IF(M5894&lt;&gt;1,"",IF(OR(R5894=-9,R5894=""),"",R5894))</f>
        <v/>
      </c>
      <c r="AI5894">
        <f>IF(M5894&lt;&gt;1,"",IF(OR(Q5894=999,Q5894=""),"",Q5894))</f>
        <v/>
      </c>
    </row>
    <row r="5895">
      <c r="A5895" t="inlineStr">
        <is>
          <t>TQRMNOP131837</t>
        </is>
      </c>
      <c r="B5895" t="n">
        <v>2025</v>
      </c>
      <c r="C5895" t="n">
        <v>1</v>
      </c>
      <c r="D5895" t="n">
        <v>1</v>
      </c>
      <c r="E5895" t="inlineStr">
        <is>
          <t>S</t>
        </is>
      </c>
      <c r="F5895" t="n">
        <v>33</v>
      </c>
      <c r="G5895" t="n">
        <v>1283</v>
      </c>
      <c r="H5895" t="n">
        <v>3</v>
      </c>
      <c r="I5895" t="n">
        <v>1</v>
      </c>
      <c r="J5895" t="n">
        <v>23</v>
      </c>
      <c r="K5895" t="n">
        <v>1</v>
      </c>
      <c r="L5895" t="n">
        <v>5</v>
      </c>
      <c r="M5895" t="n">
        <v>2</v>
      </c>
      <c r="R5895" s="15" t="n">
        <v>0</v>
      </c>
      <c r="S5895" s="15" t="n">
        <v>0</v>
      </c>
      <c r="T5895" s="15" t="n">
        <v>0</v>
      </c>
      <c r="U5895" s="15" t="n">
        <v>163700</v>
      </c>
      <c r="V5895">
        <f>IFERROR(VLOOKUP(D5895,Tablas_Equivalencia!$A$3:$B$8,2,FALSE),"Sin dato")</f>
        <v/>
      </c>
      <c r="W5895">
        <f>IFERROR(VLOOKUP(L5895,Tablas_Equivalencia!$D$3:$E$9,2,FALSE),"Sin dato")</f>
        <v/>
      </c>
      <c r="X5895">
        <f>IF(I5895=1,"Varón","Mujer")</f>
        <v/>
      </c>
      <c r="Y5895">
        <f>IFERROR(VLOOKUP(M5895,Tablas_Equivalencia!$G$3:$H$6,2,FALSE),"Sin dato")</f>
        <v/>
      </c>
      <c r="Z5895">
        <f>IF(J5895&lt;=24,"18-24","25-29")</f>
        <v/>
      </c>
      <c r="AA5895">
        <f>IF(M5895&lt;&gt;1,"",IF(P5895=2,1,0))</f>
        <v/>
      </c>
      <c r="AB5895">
        <f>IF(M5895&lt;&gt;1,"",IF(O5895&gt;=2,1,0))</f>
        <v/>
      </c>
      <c r="AC5895">
        <f>IF(M5895&lt;&gt;1,"",IF(OR(Q5895=999,Q5895=""),"",IF(OR(Q5895&lt;35,Q5895&gt;48),1,0)))</f>
        <v/>
      </c>
      <c r="AD5895">
        <f>IF(COUNT(AA5895:AC5895)&lt;3,"",SUM(AA5895:AC5895))</f>
        <v/>
      </c>
      <c r="AE5895">
        <f>IF(L5895&gt;=4,2,IF(L5895&gt;=2,1,0))</f>
        <v/>
      </c>
      <c r="AF5895">
        <f>IF(L5895&gt;=5,1,0)</f>
        <v/>
      </c>
      <c r="AG5895">
        <f>AE5895+AF5895</f>
        <v/>
      </c>
      <c r="AH5895" s="15">
        <f>IF(M5895&lt;&gt;1,"",IF(OR(R5895=-9,R5895=""),"",R5895))</f>
        <v/>
      </c>
      <c r="AI5895">
        <f>IF(M5895&lt;&gt;1,"",IF(OR(Q5895=999,Q5895=""),"",Q5895))</f>
        <v/>
      </c>
    </row>
    <row r="5896">
      <c r="A5896" t="inlineStr">
        <is>
          <t>TQRMNOP131839</t>
        </is>
      </c>
      <c r="B5896" t="n">
        <v>2025</v>
      </c>
      <c r="C5896" t="n">
        <v>1</v>
      </c>
      <c r="D5896" t="n">
        <v>43</v>
      </c>
      <c r="E5896" t="inlineStr">
        <is>
          <t>N</t>
        </is>
      </c>
      <c r="F5896" t="n">
        <v>34</v>
      </c>
      <c r="G5896" t="n">
        <v>1527</v>
      </c>
      <c r="H5896" t="n">
        <v>3</v>
      </c>
      <c r="I5896" t="n">
        <v>1</v>
      </c>
      <c r="J5896" t="n">
        <v>24</v>
      </c>
      <c r="K5896" t="n">
        <v>2</v>
      </c>
      <c r="L5896" t="n">
        <v>5</v>
      </c>
      <c r="M5896" t="n">
        <v>1</v>
      </c>
      <c r="N5896" t="n">
        <v>3</v>
      </c>
      <c r="O5896" t="n">
        <v>1</v>
      </c>
      <c r="P5896" t="n">
        <v>1</v>
      </c>
      <c r="Q5896" t="n">
        <v>999</v>
      </c>
      <c r="R5896" s="15" t="n">
        <v>1018000</v>
      </c>
      <c r="S5896" s="15" t="n">
        <v>0</v>
      </c>
      <c r="T5896" s="15" t="n">
        <v>1018000</v>
      </c>
      <c r="U5896" s="15" t="n">
        <v>111400</v>
      </c>
      <c r="V5896">
        <f>IFERROR(VLOOKUP(D5896,Tablas_Equivalencia!$A$3:$B$8,2,FALSE),"Sin dato")</f>
        <v/>
      </c>
      <c r="W5896">
        <f>IFERROR(VLOOKUP(L5896,Tablas_Equivalencia!$D$3:$E$9,2,FALSE),"Sin dato")</f>
        <v/>
      </c>
      <c r="X5896">
        <f>IF(I5896=1,"Varón","Mujer")</f>
        <v/>
      </c>
      <c r="Y5896">
        <f>IFERROR(VLOOKUP(M5896,Tablas_Equivalencia!$G$3:$H$6,2,FALSE),"Sin dato")</f>
        <v/>
      </c>
      <c r="Z5896">
        <f>IF(J5896&lt;=24,"18-24","25-29")</f>
        <v/>
      </c>
      <c r="AA5896">
        <f>IF(M5896&lt;&gt;1,"",IF(P5896=2,1,0))</f>
        <v/>
      </c>
      <c r="AB5896">
        <f>IF(M5896&lt;&gt;1,"",IF(O5896&gt;=2,1,0))</f>
        <v/>
      </c>
      <c r="AC5896">
        <f>IF(M5896&lt;&gt;1,"",IF(OR(Q5896=999,Q5896=""),"",IF(OR(Q5896&lt;35,Q5896&gt;48),1,0)))</f>
        <v/>
      </c>
      <c r="AD5896">
        <f>IF(COUNT(AA5896:AC5896)&lt;3,"",SUM(AA5896:AC5896))</f>
        <v/>
      </c>
      <c r="AE5896">
        <f>IF(L5896&gt;=4,2,IF(L5896&gt;=2,1,0))</f>
        <v/>
      </c>
      <c r="AF5896">
        <f>IF(L5896&gt;=5,1,0)</f>
        <v/>
      </c>
      <c r="AG5896">
        <f>AE5896+AF5896</f>
        <v/>
      </c>
      <c r="AH5896" s="15">
        <f>IF(M5896&lt;&gt;1,"",IF(OR(R5896=-9,R5896=""),"",R5896))</f>
        <v/>
      </c>
      <c r="AI5896">
        <f>IF(M5896&lt;&gt;1,"",IF(OR(Q5896=999,Q5896=""),"",Q5896))</f>
        <v/>
      </c>
    </row>
    <row r="5897">
      <c r="A5897" t="inlineStr">
        <is>
          <t>TQRMNOP131843</t>
        </is>
      </c>
      <c r="B5897" t="n">
        <v>2025</v>
      </c>
      <c r="C5897" t="n">
        <v>1</v>
      </c>
      <c r="D5897" t="n">
        <v>1</v>
      </c>
      <c r="E5897" t="inlineStr">
        <is>
          <t>S</t>
        </is>
      </c>
      <c r="F5897" t="n">
        <v>32</v>
      </c>
      <c r="G5897" t="n">
        <v>424</v>
      </c>
      <c r="H5897" t="n">
        <v>1</v>
      </c>
      <c r="I5897" t="n">
        <v>2</v>
      </c>
      <c r="J5897" t="n">
        <v>26</v>
      </c>
      <c r="K5897" t="n">
        <v>1</v>
      </c>
      <c r="L5897" t="n">
        <v>3</v>
      </c>
      <c r="M5897" t="n">
        <v>1</v>
      </c>
      <c r="N5897" t="n">
        <v>2</v>
      </c>
      <c r="O5897" t="n">
        <v>1</v>
      </c>
      <c r="P5897" t="n">
        <v>2</v>
      </c>
      <c r="Q5897" t="n">
        <v>3</v>
      </c>
      <c r="R5897" s="15" t="n">
        <v>171000</v>
      </c>
      <c r="S5897" s="15" t="n">
        <v>0</v>
      </c>
      <c r="T5897" s="15" t="n">
        <v>171000</v>
      </c>
      <c r="U5897" s="15" t="n">
        <v>101600</v>
      </c>
      <c r="V5897">
        <f>IFERROR(VLOOKUP(D5897,Tablas_Equivalencia!$A$3:$B$8,2,FALSE),"Sin dato")</f>
        <v/>
      </c>
      <c r="W5897">
        <f>IFERROR(VLOOKUP(L5897,Tablas_Equivalencia!$D$3:$E$9,2,FALSE),"Sin dato")</f>
        <v/>
      </c>
      <c r="X5897">
        <f>IF(I5897=1,"Varón","Mujer")</f>
        <v/>
      </c>
      <c r="Y5897">
        <f>IFERROR(VLOOKUP(M5897,Tablas_Equivalencia!$G$3:$H$6,2,FALSE),"Sin dato")</f>
        <v/>
      </c>
      <c r="Z5897">
        <f>IF(J5897&lt;=24,"18-24","25-29")</f>
        <v/>
      </c>
      <c r="AA5897">
        <f>IF(M5897&lt;&gt;1,"",IF(P5897=2,1,0))</f>
        <v/>
      </c>
      <c r="AB5897">
        <f>IF(M5897&lt;&gt;1,"",IF(O5897&gt;=2,1,0))</f>
        <v/>
      </c>
      <c r="AC5897">
        <f>IF(M5897&lt;&gt;1,"",IF(OR(Q5897=999,Q5897=""),"",IF(OR(Q5897&lt;35,Q5897&gt;48),1,0)))</f>
        <v/>
      </c>
      <c r="AD5897">
        <f>IF(COUNT(AA5897:AC5897)&lt;3,"",SUM(AA5897:AC5897))</f>
        <v/>
      </c>
      <c r="AE5897">
        <f>IF(L5897&gt;=4,2,IF(L5897&gt;=2,1,0))</f>
        <v/>
      </c>
      <c r="AF5897">
        <f>IF(L5897&gt;=5,1,0)</f>
        <v/>
      </c>
      <c r="AG5897">
        <f>AE5897+AF5897</f>
        <v/>
      </c>
      <c r="AH5897" s="15">
        <f>IF(M5897&lt;&gt;1,"",IF(OR(R5897=-9,R5897=""),"",R5897))</f>
        <v/>
      </c>
      <c r="AI5897">
        <f>IF(M5897&lt;&gt;1,"",IF(OR(Q5897=999,Q5897=""),"",Q5897))</f>
        <v/>
      </c>
    </row>
    <row r="5898">
      <c r="A5898" t="inlineStr">
        <is>
          <t>TQRMNOP131852</t>
        </is>
      </c>
      <c r="B5898" t="n">
        <v>2025</v>
      </c>
      <c r="C5898" t="n">
        <v>1</v>
      </c>
      <c r="D5898" t="n">
        <v>43</v>
      </c>
      <c r="E5898" t="inlineStr">
        <is>
          <t>S</t>
        </is>
      </c>
      <c r="F5898" t="n">
        <v>17</v>
      </c>
      <c r="G5898" t="n">
        <v>1693</v>
      </c>
      <c r="H5898" t="n">
        <v>1</v>
      </c>
      <c r="I5898" t="n">
        <v>1</v>
      </c>
      <c r="J5898" t="n">
        <v>21</v>
      </c>
      <c r="K5898" t="n">
        <v>2</v>
      </c>
      <c r="L5898" t="n">
        <v>5</v>
      </c>
      <c r="M5898" t="n">
        <v>3</v>
      </c>
      <c r="R5898" s="15" t="n">
        <v>0</v>
      </c>
      <c r="S5898" s="15" t="n">
        <v>118000</v>
      </c>
      <c r="T5898" s="15" t="n">
        <v>118000</v>
      </c>
      <c r="U5898" s="15" t="n">
        <v>187000</v>
      </c>
      <c r="V5898">
        <f>IFERROR(VLOOKUP(D5898,Tablas_Equivalencia!$A$3:$B$8,2,FALSE),"Sin dato")</f>
        <v/>
      </c>
      <c r="W5898">
        <f>IFERROR(VLOOKUP(L5898,Tablas_Equivalencia!$D$3:$E$9,2,FALSE),"Sin dato")</f>
        <v/>
      </c>
      <c r="X5898">
        <f>IF(I5898=1,"Varón","Mujer")</f>
        <v/>
      </c>
      <c r="Y5898">
        <f>IFERROR(VLOOKUP(M5898,Tablas_Equivalencia!$G$3:$H$6,2,FALSE),"Sin dato")</f>
        <v/>
      </c>
      <c r="Z5898">
        <f>IF(J5898&lt;=24,"18-24","25-29")</f>
        <v/>
      </c>
      <c r="AA5898">
        <f>IF(M5898&lt;&gt;1,"",IF(P5898=2,1,0))</f>
        <v/>
      </c>
      <c r="AB5898">
        <f>IF(M5898&lt;&gt;1,"",IF(O5898&gt;=2,1,0))</f>
        <v/>
      </c>
      <c r="AC5898">
        <f>IF(M5898&lt;&gt;1,"",IF(OR(Q5898=999,Q5898=""),"",IF(OR(Q5898&lt;35,Q5898&gt;48),1,0)))</f>
        <v/>
      </c>
      <c r="AD5898">
        <f>IF(COUNT(AA5898:AC5898)&lt;3,"",SUM(AA5898:AC5898))</f>
        <v/>
      </c>
      <c r="AE5898">
        <f>IF(L5898&gt;=4,2,IF(L5898&gt;=2,1,0))</f>
        <v/>
      </c>
      <c r="AF5898">
        <f>IF(L5898&gt;=5,1,0)</f>
        <v/>
      </c>
      <c r="AG5898">
        <f>AE5898+AF5898</f>
        <v/>
      </c>
      <c r="AH5898" s="15">
        <f>IF(M5898&lt;&gt;1,"",IF(OR(R5898=-9,R5898=""),"",R5898))</f>
        <v/>
      </c>
      <c r="AI5898">
        <f>IF(M5898&lt;&gt;1,"",IF(OR(Q5898=999,Q5898=""),"",Q5898))</f>
        <v/>
      </c>
    </row>
    <row r="5899">
      <c r="A5899" t="inlineStr">
        <is>
          <t>TQRMNOP131856</t>
        </is>
      </c>
      <c r="B5899" t="n">
        <v>2025</v>
      </c>
      <c r="C5899" t="n">
        <v>1</v>
      </c>
      <c r="D5899" t="n">
        <v>40</v>
      </c>
      <c r="E5899" t="inlineStr">
        <is>
          <t>N</t>
        </is>
      </c>
      <c r="F5899" t="n">
        <v>22</v>
      </c>
      <c r="G5899" t="n">
        <v>786</v>
      </c>
      <c r="H5899" t="n">
        <v>3</v>
      </c>
      <c r="I5899" t="n">
        <v>2</v>
      </c>
      <c r="J5899" t="n">
        <v>22</v>
      </c>
      <c r="K5899" t="n">
        <v>1</v>
      </c>
      <c r="L5899" t="n">
        <v>5</v>
      </c>
      <c r="M5899" t="n">
        <v>1</v>
      </c>
      <c r="N5899" t="n">
        <v>3</v>
      </c>
      <c r="O5899" t="n">
        <v>1</v>
      </c>
      <c r="P5899" t="n">
        <v>1</v>
      </c>
      <c r="Q5899" t="n">
        <v>38</v>
      </c>
      <c r="R5899" s="15" t="n">
        <v>-9</v>
      </c>
      <c r="S5899" s="15" t="n">
        <v>0</v>
      </c>
      <c r="T5899" s="15" t="n">
        <v>0</v>
      </c>
      <c r="U5899" s="15" t="n">
        <v>182600</v>
      </c>
      <c r="V5899">
        <f>IFERROR(VLOOKUP(D5899,Tablas_Equivalencia!$A$3:$B$8,2,FALSE),"Sin dato")</f>
        <v/>
      </c>
      <c r="W5899">
        <f>IFERROR(VLOOKUP(L5899,Tablas_Equivalencia!$D$3:$E$9,2,FALSE),"Sin dato")</f>
        <v/>
      </c>
      <c r="X5899">
        <f>IF(I5899=1,"Varón","Mujer")</f>
        <v/>
      </c>
      <c r="Y5899">
        <f>IFERROR(VLOOKUP(M5899,Tablas_Equivalencia!$G$3:$H$6,2,FALSE),"Sin dato")</f>
        <v/>
      </c>
      <c r="Z5899">
        <f>IF(J5899&lt;=24,"18-24","25-29")</f>
        <v/>
      </c>
      <c r="AA5899">
        <f>IF(M5899&lt;&gt;1,"",IF(P5899=2,1,0))</f>
        <v/>
      </c>
      <c r="AB5899">
        <f>IF(M5899&lt;&gt;1,"",IF(O5899&gt;=2,1,0))</f>
        <v/>
      </c>
      <c r="AC5899">
        <f>IF(M5899&lt;&gt;1,"",IF(OR(Q5899=999,Q5899=""),"",IF(OR(Q5899&lt;35,Q5899&gt;48),1,0)))</f>
        <v/>
      </c>
      <c r="AD5899">
        <f>IF(COUNT(AA5899:AC5899)&lt;3,"",SUM(AA5899:AC5899))</f>
        <v/>
      </c>
      <c r="AE5899">
        <f>IF(L5899&gt;=4,2,IF(L5899&gt;=2,1,0))</f>
        <v/>
      </c>
      <c r="AF5899">
        <f>IF(L5899&gt;=5,1,0)</f>
        <v/>
      </c>
      <c r="AG5899">
        <f>AE5899+AF5899</f>
        <v/>
      </c>
      <c r="AH5899" s="15">
        <f>IF(M5899&lt;&gt;1,"",IF(OR(R5899=-9,R5899=""),"",R5899))</f>
        <v/>
      </c>
      <c r="AI5899">
        <f>IF(M5899&lt;&gt;1,"",IF(OR(Q5899=999,Q5899=""),"",Q5899))</f>
        <v/>
      </c>
    </row>
    <row r="5900">
      <c r="A5900" t="inlineStr">
        <is>
          <t>TQRMNOP131857</t>
        </is>
      </c>
      <c r="B5900" t="n">
        <v>2025</v>
      </c>
      <c r="C5900" t="n">
        <v>1</v>
      </c>
      <c r="D5900" t="n">
        <v>44</v>
      </c>
      <c r="E5900" t="inlineStr">
        <is>
          <t>N</t>
        </is>
      </c>
      <c r="F5900" t="n">
        <v>5</v>
      </c>
      <c r="G5900" t="n">
        <v>260</v>
      </c>
      <c r="H5900" t="n">
        <v>3</v>
      </c>
      <c r="I5900" t="n">
        <v>1</v>
      </c>
      <c r="J5900" t="n">
        <v>25</v>
      </c>
      <c r="K5900" t="n">
        <v>2</v>
      </c>
      <c r="L5900" t="n">
        <v>3</v>
      </c>
      <c r="M5900" t="n">
        <v>1</v>
      </c>
      <c r="N5900" t="n">
        <v>1</v>
      </c>
      <c r="O5900" t="n">
        <v>2</v>
      </c>
      <c r="P5900" t="n">
        <v>2</v>
      </c>
      <c r="Q5900" t="n">
        <v>6</v>
      </c>
      <c r="R5900" s="15" t="n">
        <v>288000</v>
      </c>
      <c r="S5900" s="15" t="n">
        <v>0</v>
      </c>
      <c r="T5900" s="15" t="n">
        <v>288000</v>
      </c>
      <c r="U5900" s="15" t="n">
        <v>141800</v>
      </c>
      <c r="V5900">
        <f>IFERROR(VLOOKUP(D5900,Tablas_Equivalencia!$A$3:$B$8,2,FALSE),"Sin dato")</f>
        <v/>
      </c>
      <c r="W5900">
        <f>IFERROR(VLOOKUP(L5900,Tablas_Equivalencia!$D$3:$E$9,2,FALSE),"Sin dato")</f>
        <v/>
      </c>
      <c r="X5900">
        <f>IF(I5900=1,"Varón","Mujer")</f>
        <v/>
      </c>
      <c r="Y5900">
        <f>IFERROR(VLOOKUP(M5900,Tablas_Equivalencia!$G$3:$H$6,2,FALSE),"Sin dato")</f>
        <v/>
      </c>
      <c r="Z5900">
        <f>IF(J5900&lt;=24,"18-24","25-29")</f>
        <v/>
      </c>
      <c r="AA5900">
        <f>IF(M5900&lt;&gt;1,"",IF(P5900=2,1,0))</f>
        <v/>
      </c>
      <c r="AB5900">
        <f>IF(M5900&lt;&gt;1,"",IF(O5900&gt;=2,1,0))</f>
        <v/>
      </c>
      <c r="AC5900">
        <f>IF(M5900&lt;&gt;1,"",IF(OR(Q5900=999,Q5900=""),"",IF(OR(Q5900&lt;35,Q5900&gt;48),1,0)))</f>
        <v/>
      </c>
      <c r="AD5900">
        <f>IF(COUNT(AA5900:AC5900)&lt;3,"",SUM(AA5900:AC5900))</f>
        <v/>
      </c>
      <c r="AE5900">
        <f>IF(L5900&gt;=4,2,IF(L5900&gt;=2,1,0))</f>
        <v/>
      </c>
      <c r="AF5900">
        <f>IF(L5900&gt;=5,1,0)</f>
        <v/>
      </c>
      <c r="AG5900">
        <f>AE5900+AF5900</f>
        <v/>
      </c>
      <c r="AH5900" s="15">
        <f>IF(M5900&lt;&gt;1,"",IF(OR(R5900=-9,R5900=""),"",R5900))</f>
        <v/>
      </c>
      <c r="AI5900">
        <f>IF(M5900&lt;&gt;1,"",IF(OR(Q5900=999,Q5900=""),"",Q5900))</f>
        <v/>
      </c>
    </row>
    <row r="5901">
      <c r="A5901" t="inlineStr">
        <is>
          <t>TQRMNOP131864</t>
        </is>
      </c>
      <c r="B5901" t="n">
        <v>2025</v>
      </c>
      <c r="C5901" t="n">
        <v>1</v>
      </c>
      <c r="D5901" t="n">
        <v>43</v>
      </c>
      <c r="E5901" t="inlineStr">
        <is>
          <t>N</t>
        </is>
      </c>
      <c r="F5901" t="n">
        <v>26</v>
      </c>
      <c r="G5901" t="n">
        <v>823</v>
      </c>
      <c r="H5901" t="n">
        <v>1</v>
      </c>
      <c r="I5901" t="n">
        <v>2</v>
      </c>
      <c r="J5901" t="n">
        <v>21</v>
      </c>
      <c r="K5901" t="n">
        <v>2</v>
      </c>
      <c r="L5901" t="n">
        <v>3</v>
      </c>
      <c r="M5901" t="n">
        <v>1</v>
      </c>
      <c r="N5901" t="n">
        <v>1</v>
      </c>
      <c r="O5901" t="n">
        <v>2</v>
      </c>
      <c r="P5901" t="n">
        <v>2</v>
      </c>
      <c r="Q5901" t="n">
        <v>29</v>
      </c>
      <c r="R5901" s="15" t="n">
        <v>409000</v>
      </c>
      <c r="S5901" s="15" t="n">
        <v>0</v>
      </c>
      <c r="T5901" s="15" t="n">
        <v>409000</v>
      </c>
      <c r="U5901" s="15" t="n">
        <v>57400</v>
      </c>
      <c r="V5901">
        <f>IFERROR(VLOOKUP(D5901,Tablas_Equivalencia!$A$3:$B$8,2,FALSE),"Sin dato")</f>
        <v/>
      </c>
      <c r="W5901">
        <f>IFERROR(VLOOKUP(L5901,Tablas_Equivalencia!$D$3:$E$9,2,FALSE),"Sin dato")</f>
        <v/>
      </c>
      <c r="X5901">
        <f>IF(I5901=1,"Varón","Mujer")</f>
        <v/>
      </c>
      <c r="Y5901">
        <f>IFERROR(VLOOKUP(M5901,Tablas_Equivalencia!$G$3:$H$6,2,FALSE),"Sin dato")</f>
        <v/>
      </c>
      <c r="Z5901">
        <f>IF(J5901&lt;=24,"18-24","25-29")</f>
        <v/>
      </c>
      <c r="AA5901">
        <f>IF(M5901&lt;&gt;1,"",IF(P5901=2,1,0))</f>
        <v/>
      </c>
      <c r="AB5901">
        <f>IF(M5901&lt;&gt;1,"",IF(O5901&gt;=2,1,0))</f>
        <v/>
      </c>
      <c r="AC5901">
        <f>IF(M5901&lt;&gt;1,"",IF(OR(Q5901=999,Q5901=""),"",IF(OR(Q5901&lt;35,Q5901&gt;48),1,0)))</f>
        <v/>
      </c>
      <c r="AD5901">
        <f>IF(COUNT(AA5901:AC5901)&lt;3,"",SUM(AA5901:AC5901))</f>
        <v/>
      </c>
      <c r="AE5901">
        <f>IF(L5901&gt;=4,2,IF(L5901&gt;=2,1,0))</f>
        <v/>
      </c>
      <c r="AF5901">
        <f>IF(L5901&gt;=5,1,0)</f>
        <v/>
      </c>
      <c r="AG5901">
        <f>AE5901+AF5901</f>
        <v/>
      </c>
      <c r="AH5901" s="15">
        <f>IF(M5901&lt;&gt;1,"",IF(OR(R5901=-9,R5901=""),"",R5901))</f>
        <v/>
      </c>
      <c r="AI5901">
        <f>IF(M5901&lt;&gt;1,"",IF(OR(Q5901=999,Q5901=""),"",Q5901))</f>
        <v/>
      </c>
    </row>
    <row r="5902">
      <c r="A5902" t="inlineStr">
        <is>
          <t>TQRMNOP131865</t>
        </is>
      </c>
      <c r="B5902" t="n">
        <v>2025</v>
      </c>
      <c r="C5902" t="n">
        <v>1</v>
      </c>
      <c r="D5902" t="n">
        <v>43</v>
      </c>
      <c r="E5902" t="inlineStr">
        <is>
          <t>N</t>
        </is>
      </c>
      <c r="F5902" t="n">
        <v>26</v>
      </c>
      <c r="G5902" t="n">
        <v>1764</v>
      </c>
      <c r="H5902" t="n">
        <v>1</v>
      </c>
      <c r="I5902" t="n">
        <v>2</v>
      </c>
      <c r="J5902" t="n">
        <v>19</v>
      </c>
      <c r="K5902" t="n">
        <v>1</v>
      </c>
      <c r="L5902" t="n">
        <v>5</v>
      </c>
      <c r="M5902" t="n">
        <v>1</v>
      </c>
      <c r="N5902" t="n">
        <v>3</v>
      </c>
      <c r="O5902" t="n">
        <v>1</v>
      </c>
      <c r="P5902" t="n">
        <v>1</v>
      </c>
      <c r="Q5902" t="n">
        <v>27</v>
      </c>
      <c r="R5902" s="15" t="n">
        <v>579000</v>
      </c>
      <c r="S5902" s="15" t="n">
        <v>0</v>
      </c>
      <c r="T5902" s="15" t="n">
        <v>579000</v>
      </c>
      <c r="U5902" s="15" t="n">
        <v>366500</v>
      </c>
      <c r="V5902">
        <f>IFERROR(VLOOKUP(D5902,Tablas_Equivalencia!$A$3:$B$8,2,FALSE),"Sin dato")</f>
        <v/>
      </c>
      <c r="W5902">
        <f>IFERROR(VLOOKUP(L5902,Tablas_Equivalencia!$D$3:$E$9,2,FALSE),"Sin dato")</f>
        <v/>
      </c>
      <c r="X5902">
        <f>IF(I5902=1,"Varón","Mujer")</f>
        <v/>
      </c>
      <c r="Y5902">
        <f>IFERROR(VLOOKUP(M5902,Tablas_Equivalencia!$G$3:$H$6,2,FALSE),"Sin dato")</f>
        <v/>
      </c>
      <c r="Z5902">
        <f>IF(J5902&lt;=24,"18-24","25-29")</f>
        <v/>
      </c>
      <c r="AA5902">
        <f>IF(M5902&lt;&gt;1,"",IF(P5902=2,1,0))</f>
        <v/>
      </c>
      <c r="AB5902">
        <f>IF(M5902&lt;&gt;1,"",IF(O5902&gt;=2,1,0))</f>
        <v/>
      </c>
      <c r="AC5902">
        <f>IF(M5902&lt;&gt;1,"",IF(OR(Q5902=999,Q5902=""),"",IF(OR(Q5902&lt;35,Q5902&gt;48),1,0)))</f>
        <v/>
      </c>
      <c r="AD5902">
        <f>IF(COUNT(AA5902:AC5902)&lt;3,"",SUM(AA5902:AC5902))</f>
        <v/>
      </c>
      <c r="AE5902">
        <f>IF(L5902&gt;=4,2,IF(L5902&gt;=2,1,0))</f>
        <v/>
      </c>
      <c r="AF5902">
        <f>IF(L5902&gt;=5,1,0)</f>
        <v/>
      </c>
      <c r="AG5902">
        <f>AE5902+AF5902</f>
        <v/>
      </c>
      <c r="AH5902" s="15">
        <f>IF(M5902&lt;&gt;1,"",IF(OR(R5902=-9,R5902=""),"",R5902))</f>
        <v/>
      </c>
      <c r="AI5902">
        <f>IF(M5902&lt;&gt;1,"",IF(OR(Q5902=999,Q5902=""),"",Q5902))</f>
        <v/>
      </c>
    </row>
    <row r="5903">
      <c r="A5903" t="inlineStr">
        <is>
          <t>TQRMNOP131867</t>
        </is>
      </c>
      <c r="B5903" t="n">
        <v>2025</v>
      </c>
      <c r="C5903" t="n">
        <v>1</v>
      </c>
      <c r="D5903" t="n">
        <v>1</v>
      </c>
      <c r="E5903" t="inlineStr">
        <is>
          <t>S</t>
        </is>
      </c>
      <c r="F5903" t="n">
        <v>32</v>
      </c>
      <c r="G5903" t="n">
        <v>975</v>
      </c>
      <c r="H5903" t="n">
        <v>1</v>
      </c>
      <c r="I5903" t="n">
        <v>2</v>
      </c>
      <c r="J5903" t="n">
        <v>21</v>
      </c>
      <c r="K5903" t="n">
        <v>2</v>
      </c>
      <c r="L5903" t="n">
        <v>5</v>
      </c>
      <c r="M5903" t="n">
        <v>2</v>
      </c>
      <c r="R5903" s="15" t="n">
        <v>0</v>
      </c>
      <c r="S5903" s="15" t="n">
        <v>37000</v>
      </c>
      <c r="T5903" s="15" t="n">
        <v>37000</v>
      </c>
      <c r="U5903" s="15" t="n">
        <v>104400</v>
      </c>
      <c r="V5903">
        <f>IFERROR(VLOOKUP(D5903,Tablas_Equivalencia!$A$3:$B$8,2,FALSE),"Sin dato")</f>
        <v/>
      </c>
      <c r="W5903">
        <f>IFERROR(VLOOKUP(L5903,Tablas_Equivalencia!$D$3:$E$9,2,FALSE),"Sin dato")</f>
        <v/>
      </c>
      <c r="X5903">
        <f>IF(I5903=1,"Varón","Mujer")</f>
        <v/>
      </c>
      <c r="Y5903">
        <f>IFERROR(VLOOKUP(M5903,Tablas_Equivalencia!$G$3:$H$6,2,FALSE),"Sin dato")</f>
        <v/>
      </c>
      <c r="Z5903">
        <f>IF(J5903&lt;=24,"18-24","25-29")</f>
        <v/>
      </c>
      <c r="AA5903">
        <f>IF(M5903&lt;&gt;1,"",IF(P5903=2,1,0))</f>
        <v/>
      </c>
      <c r="AB5903">
        <f>IF(M5903&lt;&gt;1,"",IF(O5903&gt;=2,1,0))</f>
        <v/>
      </c>
      <c r="AC5903">
        <f>IF(M5903&lt;&gt;1,"",IF(OR(Q5903=999,Q5903=""),"",IF(OR(Q5903&lt;35,Q5903&gt;48),1,0)))</f>
        <v/>
      </c>
      <c r="AD5903">
        <f>IF(COUNT(AA5903:AC5903)&lt;3,"",SUM(AA5903:AC5903))</f>
        <v/>
      </c>
      <c r="AE5903">
        <f>IF(L5903&gt;=4,2,IF(L5903&gt;=2,1,0))</f>
        <v/>
      </c>
      <c r="AF5903">
        <f>IF(L5903&gt;=5,1,0)</f>
        <v/>
      </c>
      <c r="AG5903">
        <f>AE5903+AF5903</f>
        <v/>
      </c>
      <c r="AH5903" s="15">
        <f>IF(M5903&lt;&gt;1,"",IF(OR(R5903=-9,R5903=""),"",R5903))</f>
        <v/>
      </c>
      <c r="AI5903">
        <f>IF(M5903&lt;&gt;1,"",IF(OR(Q5903=999,Q5903=""),"",Q5903))</f>
        <v/>
      </c>
    </row>
    <row r="5904">
      <c r="A5904" t="inlineStr">
        <is>
          <t>TQRMNOP131869</t>
        </is>
      </c>
      <c r="B5904" t="n">
        <v>2025</v>
      </c>
      <c r="C5904" t="n">
        <v>1</v>
      </c>
      <c r="D5904" t="n">
        <v>43</v>
      </c>
      <c r="E5904" t="inlineStr">
        <is>
          <t>N</t>
        </is>
      </c>
      <c r="F5904" t="n">
        <v>34</v>
      </c>
      <c r="G5904" t="n">
        <v>1336</v>
      </c>
      <c r="H5904" t="n">
        <v>1</v>
      </c>
      <c r="I5904" t="n">
        <v>1</v>
      </c>
      <c r="J5904" t="n">
        <v>27</v>
      </c>
      <c r="K5904" t="n">
        <v>2</v>
      </c>
      <c r="L5904" t="n">
        <v>5</v>
      </c>
      <c r="M5904" t="n">
        <v>2</v>
      </c>
      <c r="R5904" s="15" t="n">
        <v>0</v>
      </c>
      <c r="S5904" s="15" t="n">
        <v>0</v>
      </c>
      <c r="T5904" s="15" t="n">
        <v>0</v>
      </c>
      <c r="U5904" s="15" t="n">
        <v>67500</v>
      </c>
      <c r="V5904">
        <f>IFERROR(VLOOKUP(D5904,Tablas_Equivalencia!$A$3:$B$8,2,FALSE),"Sin dato")</f>
        <v/>
      </c>
      <c r="W5904">
        <f>IFERROR(VLOOKUP(L5904,Tablas_Equivalencia!$D$3:$E$9,2,FALSE),"Sin dato")</f>
        <v/>
      </c>
      <c r="X5904">
        <f>IF(I5904=1,"Varón","Mujer")</f>
        <v/>
      </c>
      <c r="Y5904">
        <f>IFERROR(VLOOKUP(M5904,Tablas_Equivalencia!$G$3:$H$6,2,FALSE),"Sin dato")</f>
        <v/>
      </c>
      <c r="Z5904">
        <f>IF(J5904&lt;=24,"18-24","25-29")</f>
        <v/>
      </c>
      <c r="AA5904">
        <f>IF(M5904&lt;&gt;1,"",IF(P5904=2,1,0))</f>
        <v/>
      </c>
      <c r="AB5904">
        <f>IF(M5904&lt;&gt;1,"",IF(O5904&gt;=2,1,0))</f>
        <v/>
      </c>
      <c r="AC5904">
        <f>IF(M5904&lt;&gt;1,"",IF(OR(Q5904=999,Q5904=""),"",IF(OR(Q5904&lt;35,Q5904&gt;48),1,0)))</f>
        <v/>
      </c>
      <c r="AD5904">
        <f>IF(COUNT(AA5904:AC5904)&lt;3,"",SUM(AA5904:AC5904))</f>
        <v/>
      </c>
      <c r="AE5904">
        <f>IF(L5904&gt;=4,2,IF(L5904&gt;=2,1,0))</f>
        <v/>
      </c>
      <c r="AF5904">
        <f>IF(L5904&gt;=5,1,0)</f>
        <v/>
      </c>
      <c r="AG5904">
        <f>AE5904+AF5904</f>
        <v/>
      </c>
      <c r="AH5904" s="15">
        <f>IF(M5904&lt;&gt;1,"",IF(OR(R5904=-9,R5904=""),"",R5904))</f>
        <v/>
      </c>
      <c r="AI5904">
        <f>IF(M5904&lt;&gt;1,"",IF(OR(Q5904=999,Q5904=""),"",Q5904))</f>
        <v/>
      </c>
    </row>
    <row r="5905">
      <c r="A5905" t="inlineStr">
        <is>
          <t>TQRMNOP131872</t>
        </is>
      </c>
      <c r="B5905" t="n">
        <v>2025</v>
      </c>
      <c r="C5905" t="n">
        <v>1</v>
      </c>
      <c r="D5905" t="n">
        <v>43</v>
      </c>
      <c r="E5905" t="inlineStr">
        <is>
          <t>S</t>
        </is>
      </c>
      <c r="F5905" t="n">
        <v>17</v>
      </c>
      <c r="G5905" t="n">
        <v>1057</v>
      </c>
      <c r="H5905" t="n">
        <v>3</v>
      </c>
      <c r="I5905" t="n">
        <v>1</v>
      </c>
      <c r="J5905" t="n">
        <v>28</v>
      </c>
      <c r="K5905" t="n">
        <v>2</v>
      </c>
      <c r="L5905" t="n">
        <v>6</v>
      </c>
      <c r="M5905" t="n">
        <v>1</v>
      </c>
      <c r="N5905" t="n">
        <v>2</v>
      </c>
      <c r="O5905" t="n">
        <v>2</v>
      </c>
      <c r="P5905" t="n">
        <v>1</v>
      </c>
      <c r="Q5905" t="n">
        <v>53</v>
      </c>
      <c r="R5905" s="15" t="n">
        <v>1045000</v>
      </c>
      <c r="S5905" s="15" t="n">
        <v>0</v>
      </c>
      <c r="T5905" s="15" t="n">
        <v>1045000</v>
      </c>
      <c r="U5905" s="15" t="n">
        <v>94700</v>
      </c>
      <c r="V5905">
        <f>IFERROR(VLOOKUP(D5905,Tablas_Equivalencia!$A$3:$B$8,2,FALSE),"Sin dato")</f>
        <v/>
      </c>
      <c r="W5905">
        <f>IFERROR(VLOOKUP(L5905,Tablas_Equivalencia!$D$3:$E$9,2,FALSE),"Sin dato")</f>
        <v/>
      </c>
      <c r="X5905">
        <f>IF(I5905=1,"Varón","Mujer")</f>
        <v/>
      </c>
      <c r="Y5905">
        <f>IFERROR(VLOOKUP(M5905,Tablas_Equivalencia!$G$3:$H$6,2,FALSE),"Sin dato")</f>
        <v/>
      </c>
      <c r="Z5905">
        <f>IF(J5905&lt;=24,"18-24","25-29")</f>
        <v/>
      </c>
      <c r="AA5905">
        <f>IF(M5905&lt;&gt;1,"",IF(P5905=2,1,0))</f>
        <v/>
      </c>
      <c r="AB5905">
        <f>IF(M5905&lt;&gt;1,"",IF(O5905&gt;=2,1,0))</f>
        <v/>
      </c>
      <c r="AC5905">
        <f>IF(M5905&lt;&gt;1,"",IF(OR(Q5905=999,Q5905=""),"",IF(OR(Q5905&lt;35,Q5905&gt;48),1,0)))</f>
        <v/>
      </c>
      <c r="AD5905">
        <f>IF(COUNT(AA5905:AC5905)&lt;3,"",SUM(AA5905:AC5905))</f>
        <v/>
      </c>
      <c r="AE5905">
        <f>IF(L5905&gt;=4,2,IF(L5905&gt;=2,1,0))</f>
        <v/>
      </c>
      <c r="AF5905">
        <f>IF(L5905&gt;=5,1,0)</f>
        <v/>
      </c>
      <c r="AG5905">
        <f>AE5905+AF5905</f>
        <v/>
      </c>
      <c r="AH5905" s="15">
        <f>IF(M5905&lt;&gt;1,"",IF(OR(R5905=-9,R5905=""),"",R5905))</f>
        <v/>
      </c>
      <c r="AI5905">
        <f>IF(M5905&lt;&gt;1,"",IF(OR(Q5905=999,Q5905=""),"",Q5905))</f>
        <v/>
      </c>
    </row>
    <row r="5906">
      <c r="A5906" t="inlineStr">
        <is>
          <t>TQRMNOP131873</t>
        </is>
      </c>
      <c r="B5906" t="n">
        <v>2025</v>
      </c>
      <c r="C5906" t="n">
        <v>1</v>
      </c>
      <c r="D5906" t="n">
        <v>1</v>
      </c>
      <c r="E5906" t="inlineStr">
        <is>
          <t>S</t>
        </is>
      </c>
      <c r="F5906" t="n">
        <v>32</v>
      </c>
      <c r="G5906" t="n">
        <v>1118</v>
      </c>
      <c r="H5906" t="n">
        <v>2</v>
      </c>
      <c r="I5906" t="n">
        <v>2</v>
      </c>
      <c r="J5906" t="n">
        <v>21</v>
      </c>
      <c r="K5906" t="n">
        <v>2</v>
      </c>
      <c r="L5906" t="n">
        <v>4</v>
      </c>
      <c r="M5906" t="n">
        <v>3</v>
      </c>
      <c r="R5906" s="15" t="n">
        <v>0</v>
      </c>
      <c r="S5906" s="15" t="n">
        <v>0</v>
      </c>
      <c r="T5906" s="15" t="n">
        <v>0</v>
      </c>
      <c r="U5906" s="15" t="n">
        <v>200500</v>
      </c>
      <c r="V5906">
        <f>IFERROR(VLOOKUP(D5906,Tablas_Equivalencia!$A$3:$B$8,2,FALSE),"Sin dato")</f>
        <v/>
      </c>
      <c r="W5906">
        <f>IFERROR(VLOOKUP(L5906,Tablas_Equivalencia!$D$3:$E$9,2,FALSE),"Sin dato")</f>
        <v/>
      </c>
      <c r="X5906">
        <f>IF(I5906=1,"Varón","Mujer")</f>
        <v/>
      </c>
      <c r="Y5906">
        <f>IFERROR(VLOOKUP(M5906,Tablas_Equivalencia!$G$3:$H$6,2,FALSE),"Sin dato")</f>
        <v/>
      </c>
      <c r="Z5906">
        <f>IF(J5906&lt;=24,"18-24","25-29")</f>
        <v/>
      </c>
      <c r="AA5906">
        <f>IF(M5906&lt;&gt;1,"",IF(P5906=2,1,0))</f>
        <v/>
      </c>
      <c r="AB5906">
        <f>IF(M5906&lt;&gt;1,"",IF(O5906&gt;=2,1,0))</f>
        <v/>
      </c>
      <c r="AC5906">
        <f>IF(M5906&lt;&gt;1,"",IF(OR(Q5906=999,Q5906=""),"",IF(OR(Q5906&lt;35,Q5906&gt;48),1,0)))</f>
        <v/>
      </c>
      <c r="AD5906">
        <f>IF(COUNT(AA5906:AC5906)&lt;3,"",SUM(AA5906:AC5906))</f>
        <v/>
      </c>
      <c r="AE5906">
        <f>IF(L5906&gt;=4,2,IF(L5906&gt;=2,1,0))</f>
        <v/>
      </c>
      <c r="AF5906">
        <f>IF(L5906&gt;=5,1,0)</f>
        <v/>
      </c>
      <c r="AG5906">
        <f>AE5906+AF5906</f>
        <v/>
      </c>
      <c r="AH5906" s="15">
        <f>IF(M5906&lt;&gt;1,"",IF(OR(R5906=-9,R5906=""),"",R5906))</f>
        <v/>
      </c>
      <c r="AI5906">
        <f>IF(M5906&lt;&gt;1,"",IF(OR(Q5906=999,Q5906=""),"",Q5906))</f>
        <v/>
      </c>
    </row>
    <row r="5907">
      <c r="A5907" t="inlineStr">
        <is>
          <t>TQRMNOP131877</t>
        </is>
      </c>
      <c r="B5907" t="n">
        <v>2025</v>
      </c>
      <c r="C5907" t="n">
        <v>1</v>
      </c>
      <c r="D5907" t="n">
        <v>43</v>
      </c>
      <c r="E5907" t="inlineStr">
        <is>
          <t>N</t>
        </is>
      </c>
      <c r="F5907" t="n">
        <v>34</v>
      </c>
      <c r="G5907" t="n">
        <v>659</v>
      </c>
      <c r="H5907" t="n">
        <v>1</v>
      </c>
      <c r="I5907" t="n">
        <v>1</v>
      </c>
      <c r="J5907" t="n">
        <v>24</v>
      </c>
      <c r="K5907" t="n">
        <v>2</v>
      </c>
      <c r="L5907" t="n">
        <v>4</v>
      </c>
      <c r="M5907" t="n">
        <v>2</v>
      </c>
      <c r="R5907" s="15" t="n">
        <v>0</v>
      </c>
      <c r="S5907" s="15" t="n">
        <v>0</v>
      </c>
      <c r="T5907" s="15" t="n">
        <v>0</v>
      </c>
      <c r="U5907" s="15" t="n">
        <v>134300</v>
      </c>
      <c r="V5907">
        <f>IFERROR(VLOOKUP(D5907,Tablas_Equivalencia!$A$3:$B$8,2,FALSE),"Sin dato")</f>
        <v/>
      </c>
      <c r="W5907">
        <f>IFERROR(VLOOKUP(L5907,Tablas_Equivalencia!$D$3:$E$9,2,FALSE),"Sin dato")</f>
        <v/>
      </c>
      <c r="X5907">
        <f>IF(I5907=1,"Varón","Mujer")</f>
        <v/>
      </c>
      <c r="Y5907">
        <f>IFERROR(VLOOKUP(M5907,Tablas_Equivalencia!$G$3:$H$6,2,FALSE),"Sin dato")</f>
        <v/>
      </c>
      <c r="Z5907">
        <f>IF(J5907&lt;=24,"18-24","25-29")</f>
        <v/>
      </c>
      <c r="AA5907">
        <f>IF(M5907&lt;&gt;1,"",IF(P5907=2,1,0))</f>
        <v/>
      </c>
      <c r="AB5907">
        <f>IF(M5907&lt;&gt;1,"",IF(O5907&gt;=2,1,0))</f>
        <v/>
      </c>
      <c r="AC5907">
        <f>IF(M5907&lt;&gt;1,"",IF(OR(Q5907=999,Q5907=""),"",IF(OR(Q5907&lt;35,Q5907&gt;48),1,0)))</f>
        <v/>
      </c>
      <c r="AD5907">
        <f>IF(COUNT(AA5907:AC5907)&lt;3,"",SUM(AA5907:AC5907))</f>
        <v/>
      </c>
      <c r="AE5907">
        <f>IF(L5907&gt;=4,2,IF(L5907&gt;=2,1,0))</f>
        <v/>
      </c>
      <c r="AF5907">
        <f>IF(L5907&gt;=5,1,0)</f>
        <v/>
      </c>
      <c r="AG5907">
        <f>AE5907+AF5907</f>
        <v/>
      </c>
      <c r="AH5907" s="15">
        <f>IF(M5907&lt;&gt;1,"",IF(OR(R5907=-9,R5907=""),"",R5907))</f>
        <v/>
      </c>
      <c r="AI5907">
        <f>IF(M5907&lt;&gt;1,"",IF(OR(Q5907=999,Q5907=""),"",Q5907))</f>
        <v/>
      </c>
    </row>
    <row r="5908">
      <c r="A5908" t="inlineStr">
        <is>
          <t>TQRMNOP131883</t>
        </is>
      </c>
      <c r="B5908" t="n">
        <v>2025</v>
      </c>
      <c r="C5908" t="n">
        <v>1</v>
      </c>
      <c r="D5908" t="n">
        <v>43</v>
      </c>
      <c r="E5908" t="inlineStr">
        <is>
          <t>S</t>
        </is>
      </c>
      <c r="F5908" t="n">
        <v>30</v>
      </c>
      <c r="G5908" t="n">
        <v>937</v>
      </c>
      <c r="H5908" t="n">
        <v>3</v>
      </c>
      <c r="I5908" t="n">
        <v>1</v>
      </c>
      <c r="J5908" t="n">
        <v>19</v>
      </c>
      <c r="K5908" t="n">
        <v>2</v>
      </c>
      <c r="L5908" t="n">
        <v>5</v>
      </c>
      <c r="M5908" t="n">
        <v>3</v>
      </c>
      <c r="R5908" s="15" t="n">
        <v>0</v>
      </c>
      <c r="S5908" s="15" t="n">
        <v>0</v>
      </c>
      <c r="T5908" s="15" t="n">
        <v>0</v>
      </c>
      <c r="U5908" s="15" t="n">
        <v>139500</v>
      </c>
      <c r="V5908">
        <f>IFERROR(VLOOKUP(D5908,Tablas_Equivalencia!$A$3:$B$8,2,FALSE),"Sin dato")</f>
        <v/>
      </c>
      <c r="W5908">
        <f>IFERROR(VLOOKUP(L5908,Tablas_Equivalencia!$D$3:$E$9,2,FALSE),"Sin dato")</f>
        <v/>
      </c>
      <c r="X5908">
        <f>IF(I5908=1,"Varón","Mujer")</f>
        <v/>
      </c>
      <c r="Y5908">
        <f>IFERROR(VLOOKUP(M5908,Tablas_Equivalencia!$G$3:$H$6,2,FALSE),"Sin dato")</f>
        <v/>
      </c>
      <c r="Z5908">
        <f>IF(J5908&lt;=24,"18-24","25-29")</f>
        <v/>
      </c>
      <c r="AA5908">
        <f>IF(M5908&lt;&gt;1,"",IF(P5908=2,1,0))</f>
        <v/>
      </c>
      <c r="AB5908">
        <f>IF(M5908&lt;&gt;1,"",IF(O5908&gt;=2,1,0))</f>
        <v/>
      </c>
      <c r="AC5908">
        <f>IF(M5908&lt;&gt;1,"",IF(OR(Q5908=999,Q5908=""),"",IF(OR(Q5908&lt;35,Q5908&gt;48),1,0)))</f>
        <v/>
      </c>
      <c r="AD5908">
        <f>IF(COUNT(AA5908:AC5908)&lt;3,"",SUM(AA5908:AC5908))</f>
        <v/>
      </c>
      <c r="AE5908">
        <f>IF(L5908&gt;=4,2,IF(L5908&gt;=2,1,0))</f>
        <v/>
      </c>
      <c r="AF5908">
        <f>IF(L5908&gt;=5,1,0)</f>
        <v/>
      </c>
      <c r="AG5908">
        <f>AE5908+AF5908</f>
        <v/>
      </c>
      <c r="AH5908" s="15">
        <f>IF(M5908&lt;&gt;1,"",IF(OR(R5908=-9,R5908=""),"",R5908))</f>
        <v/>
      </c>
      <c r="AI5908">
        <f>IF(M5908&lt;&gt;1,"",IF(OR(Q5908=999,Q5908=""),"",Q5908))</f>
        <v/>
      </c>
    </row>
    <row r="5909">
      <c r="A5909" t="inlineStr">
        <is>
          <t>TQRMNOP131884</t>
        </is>
      </c>
      <c r="B5909" t="n">
        <v>2025</v>
      </c>
      <c r="C5909" t="n">
        <v>1</v>
      </c>
      <c r="D5909" t="n">
        <v>1</v>
      </c>
      <c r="E5909" t="inlineStr">
        <is>
          <t>S</t>
        </is>
      </c>
      <c r="F5909" t="n">
        <v>33</v>
      </c>
      <c r="G5909" t="n">
        <v>1502</v>
      </c>
      <c r="H5909" t="n">
        <v>2</v>
      </c>
      <c r="I5909" t="n">
        <v>1</v>
      </c>
      <c r="J5909" t="n">
        <v>25</v>
      </c>
      <c r="K5909" t="n">
        <v>2</v>
      </c>
      <c r="L5909" t="n">
        <v>4</v>
      </c>
      <c r="M5909" t="n">
        <v>1</v>
      </c>
      <c r="N5909" t="n">
        <v>3</v>
      </c>
      <c r="O5909" t="n">
        <v>2</v>
      </c>
      <c r="P5909" t="n">
        <v>2</v>
      </c>
      <c r="Q5909" t="n">
        <v>35</v>
      </c>
      <c r="R5909" s="15" t="n">
        <v>824000</v>
      </c>
      <c r="S5909" s="15" t="n">
        <v>0</v>
      </c>
      <c r="T5909" s="15" t="n">
        <v>824000</v>
      </c>
      <c r="U5909" s="15" t="n">
        <v>153500</v>
      </c>
      <c r="V5909">
        <f>IFERROR(VLOOKUP(D5909,Tablas_Equivalencia!$A$3:$B$8,2,FALSE),"Sin dato")</f>
        <v/>
      </c>
      <c r="W5909">
        <f>IFERROR(VLOOKUP(L5909,Tablas_Equivalencia!$D$3:$E$9,2,FALSE),"Sin dato")</f>
        <v/>
      </c>
      <c r="X5909">
        <f>IF(I5909=1,"Varón","Mujer")</f>
        <v/>
      </c>
      <c r="Y5909">
        <f>IFERROR(VLOOKUP(M5909,Tablas_Equivalencia!$G$3:$H$6,2,FALSE),"Sin dato")</f>
        <v/>
      </c>
      <c r="Z5909">
        <f>IF(J5909&lt;=24,"18-24","25-29")</f>
        <v/>
      </c>
      <c r="AA5909">
        <f>IF(M5909&lt;&gt;1,"",IF(P5909=2,1,0))</f>
        <v/>
      </c>
      <c r="AB5909">
        <f>IF(M5909&lt;&gt;1,"",IF(O5909&gt;=2,1,0))</f>
        <v/>
      </c>
      <c r="AC5909">
        <f>IF(M5909&lt;&gt;1,"",IF(OR(Q5909=999,Q5909=""),"",IF(OR(Q5909&lt;35,Q5909&gt;48),1,0)))</f>
        <v/>
      </c>
      <c r="AD5909">
        <f>IF(COUNT(AA5909:AC5909)&lt;3,"",SUM(AA5909:AC5909))</f>
        <v/>
      </c>
      <c r="AE5909">
        <f>IF(L5909&gt;=4,2,IF(L5909&gt;=2,1,0))</f>
        <v/>
      </c>
      <c r="AF5909">
        <f>IF(L5909&gt;=5,1,0)</f>
        <v/>
      </c>
      <c r="AG5909">
        <f>AE5909+AF5909</f>
        <v/>
      </c>
      <c r="AH5909" s="15">
        <f>IF(M5909&lt;&gt;1,"",IF(OR(R5909=-9,R5909=""),"",R5909))</f>
        <v/>
      </c>
      <c r="AI5909">
        <f>IF(M5909&lt;&gt;1,"",IF(OR(Q5909=999,Q5909=""),"",Q5909))</f>
        <v/>
      </c>
    </row>
    <row r="5910">
      <c r="A5910" t="inlineStr">
        <is>
          <t>TQRMNOP131896</t>
        </is>
      </c>
      <c r="B5910" t="n">
        <v>2025</v>
      </c>
      <c r="C5910" t="n">
        <v>1</v>
      </c>
      <c r="D5910" t="n">
        <v>42</v>
      </c>
      <c r="E5910" t="inlineStr">
        <is>
          <t>N</t>
        </is>
      </c>
      <c r="F5910" t="n">
        <v>25</v>
      </c>
      <c r="G5910" t="n">
        <v>1485</v>
      </c>
      <c r="H5910" t="n">
        <v>3</v>
      </c>
      <c r="I5910" t="n">
        <v>2</v>
      </c>
      <c r="J5910" t="n">
        <v>28</v>
      </c>
      <c r="K5910" t="n">
        <v>1</v>
      </c>
      <c r="L5910" t="n">
        <v>5</v>
      </c>
      <c r="M5910" t="n">
        <v>1</v>
      </c>
      <c r="N5910" t="n">
        <v>3</v>
      </c>
      <c r="O5910" t="n">
        <v>3</v>
      </c>
      <c r="P5910" t="n">
        <v>2</v>
      </c>
      <c r="Q5910" t="n">
        <v>24</v>
      </c>
      <c r="R5910" s="15" t="n">
        <v>177000</v>
      </c>
      <c r="S5910" s="15" t="n">
        <v>0</v>
      </c>
      <c r="T5910" s="15" t="n">
        <v>177000</v>
      </c>
      <c r="U5910" s="15" t="n">
        <v>146300</v>
      </c>
      <c r="V5910">
        <f>IFERROR(VLOOKUP(D5910,Tablas_Equivalencia!$A$3:$B$8,2,FALSE),"Sin dato")</f>
        <v/>
      </c>
      <c r="W5910">
        <f>IFERROR(VLOOKUP(L5910,Tablas_Equivalencia!$D$3:$E$9,2,FALSE),"Sin dato")</f>
        <v/>
      </c>
      <c r="X5910">
        <f>IF(I5910=1,"Varón","Mujer")</f>
        <v/>
      </c>
      <c r="Y5910">
        <f>IFERROR(VLOOKUP(M5910,Tablas_Equivalencia!$G$3:$H$6,2,FALSE),"Sin dato")</f>
        <v/>
      </c>
      <c r="Z5910">
        <f>IF(J5910&lt;=24,"18-24","25-29")</f>
        <v/>
      </c>
      <c r="AA5910">
        <f>IF(M5910&lt;&gt;1,"",IF(P5910=2,1,0))</f>
        <v/>
      </c>
      <c r="AB5910">
        <f>IF(M5910&lt;&gt;1,"",IF(O5910&gt;=2,1,0))</f>
        <v/>
      </c>
      <c r="AC5910">
        <f>IF(M5910&lt;&gt;1,"",IF(OR(Q5910=999,Q5910=""),"",IF(OR(Q5910&lt;35,Q5910&gt;48),1,0)))</f>
        <v/>
      </c>
      <c r="AD5910">
        <f>IF(COUNT(AA5910:AC5910)&lt;3,"",SUM(AA5910:AC5910))</f>
        <v/>
      </c>
      <c r="AE5910">
        <f>IF(L5910&gt;=4,2,IF(L5910&gt;=2,1,0))</f>
        <v/>
      </c>
      <c r="AF5910">
        <f>IF(L5910&gt;=5,1,0)</f>
        <v/>
      </c>
      <c r="AG5910">
        <f>AE5910+AF5910</f>
        <v/>
      </c>
      <c r="AH5910" s="15">
        <f>IF(M5910&lt;&gt;1,"",IF(OR(R5910=-9,R5910=""),"",R5910))</f>
        <v/>
      </c>
      <c r="AI5910">
        <f>IF(M5910&lt;&gt;1,"",IF(OR(Q5910=999,Q5910=""),"",Q5910))</f>
        <v/>
      </c>
    </row>
    <row r="5911">
      <c r="A5911" t="inlineStr">
        <is>
          <t>TQRMNOP131904</t>
        </is>
      </c>
      <c r="B5911" t="n">
        <v>2025</v>
      </c>
      <c r="C5911" t="n">
        <v>1</v>
      </c>
      <c r="D5911" t="n">
        <v>1</v>
      </c>
      <c r="E5911" t="inlineStr">
        <is>
          <t>S</t>
        </is>
      </c>
      <c r="F5911" t="n">
        <v>32</v>
      </c>
      <c r="G5911" t="n">
        <v>1826</v>
      </c>
      <c r="H5911" t="n">
        <v>2</v>
      </c>
      <c r="I5911" t="n">
        <v>2</v>
      </c>
      <c r="J5911" t="n">
        <v>23</v>
      </c>
      <c r="K5911" t="n">
        <v>1</v>
      </c>
      <c r="L5911" t="n">
        <v>5</v>
      </c>
      <c r="M5911" t="n">
        <v>2</v>
      </c>
      <c r="R5911" s="15" t="n">
        <v>0</v>
      </c>
      <c r="S5911" s="15" t="n">
        <v>0</v>
      </c>
      <c r="T5911" s="15" t="n">
        <v>0</v>
      </c>
      <c r="U5911" s="15" t="n">
        <v>80300</v>
      </c>
      <c r="V5911">
        <f>IFERROR(VLOOKUP(D5911,Tablas_Equivalencia!$A$3:$B$8,2,FALSE),"Sin dato")</f>
        <v/>
      </c>
      <c r="W5911">
        <f>IFERROR(VLOOKUP(L5911,Tablas_Equivalencia!$D$3:$E$9,2,FALSE),"Sin dato")</f>
        <v/>
      </c>
      <c r="X5911">
        <f>IF(I5911=1,"Varón","Mujer")</f>
        <v/>
      </c>
      <c r="Y5911">
        <f>IFERROR(VLOOKUP(M5911,Tablas_Equivalencia!$G$3:$H$6,2,FALSE),"Sin dato")</f>
        <v/>
      </c>
      <c r="Z5911">
        <f>IF(J5911&lt;=24,"18-24","25-29")</f>
        <v/>
      </c>
      <c r="AA5911">
        <f>IF(M5911&lt;&gt;1,"",IF(P5911=2,1,0))</f>
        <v/>
      </c>
      <c r="AB5911">
        <f>IF(M5911&lt;&gt;1,"",IF(O5911&gt;=2,1,0))</f>
        <v/>
      </c>
      <c r="AC5911">
        <f>IF(M5911&lt;&gt;1,"",IF(OR(Q5911=999,Q5911=""),"",IF(OR(Q5911&lt;35,Q5911&gt;48),1,0)))</f>
        <v/>
      </c>
      <c r="AD5911">
        <f>IF(COUNT(AA5911:AC5911)&lt;3,"",SUM(AA5911:AC5911))</f>
        <v/>
      </c>
      <c r="AE5911">
        <f>IF(L5911&gt;=4,2,IF(L5911&gt;=2,1,0))</f>
        <v/>
      </c>
      <c r="AF5911">
        <f>IF(L5911&gt;=5,1,0)</f>
        <v/>
      </c>
      <c r="AG5911">
        <f>AE5911+AF5911</f>
        <v/>
      </c>
      <c r="AH5911" s="15">
        <f>IF(M5911&lt;&gt;1,"",IF(OR(R5911=-9,R5911=""),"",R5911))</f>
        <v/>
      </c>
      <c r="AI5911">
        <f>IF(M5911&lt;&gt;1,"",IF(OR(Q5911=999,Q5911=""),"",Q5911))</f>
        <v/>
      </c>
    </row>
    <row r="5912">
      <c r="A5912" t="inlineStr">
        <is>
          <t>TQRMNOP131905</t>
        </is>
      </c>
      <c r="B5912" t="n">
        <v>2025</v>
      </c>
      <c r="C5912" t="n">
        <v>1</v>
      </c>
      <c r="D5912" t="n">
        <v>42</v>
      </c>
      <c r="E5912" t="inlineStr">
        <is>
          <t>S</t>
        </is>
      </c>
      <c r="F5912" t="n">
        <v>10</v>
      </c>
      <c r="G5912" t="n">
        <v>1311</v>
      </c>
      <c r="H5912" t="n">
        <v>3</v>
      </c>
      <c r="I5912" t="n">
        <v>1</v>
      </c>
      <c r="J5912" t="n">
        <v>19</v>
      </c>
      <c r="K5912" t="n">
        <v>1</v>
      </c>
      <c r="L5912" t="n">
        <v>3</v>
      </c>
      <c r="M5912" t="n">
        <v>2</v>
      </c>
      <c r="R5912" s="15" t="n">
        <v>0</v>
      </c>
      <c r="S5912" s="15" t="n">
        <v>0</v>
      </c>
      <c r="T5912" s="15" t="n">
        <v>0</v>
      </c>
      <c r="U5912" s="15" t="n">
        <v>73900</v>
      </c>
      <c r="V5912">
        <f>IFERROR(VLOOKUP(D5912,Tablas_Equivalencia!$A$3:$B$8,2,FALSE),"Sin dato")</f>
        <v/>
      </c>
      <c r="W5912">
        <f>IFERROR(VLOOKUP(L5912,Tablas_Equivalencia!$D$3:$E$9,2,FALSE),"Sin dato")</f>
        <v/>
      </c>
      <c r="X5912">
        <f>IF(I5912=1,"Varón","Mujer")</f>
        <v/>
      </c>
      <c r="Y5912">
        <f>IFERROR(VLOOKUP(M5912,Tablas_Equivalencia!$G$3:$H$6,2,FALSE),"Sin dato")</f>
        <v/>
      </c>
      <c r="Z5912">
        <f>IF(J5912&lt;=24,"18-24","25-29")</f>
        <v/>
      </c>
      <c r="AA5912">
        <f>IF(M5912&lt;&gt;1,"",IF(P5912=2,1,0))</f>
        <v/>
      </c>
      <c r="AB5912">
        <f>IF(M5912&lt;&gt;1,"",IF(O5912&gt;=2,1,0))</f>
        <v/>
      </c>
      <c r="AC5912">
        <f>IF(M5912&lt;&gt;1,"",IF(OR(Q5912=999,Q5912=""),"",IF(OR(Q5912&lt;35,Q5912&gt;48),1,0)))</f>
        <v/>
      </c>
      <c r="AD5912">
        <f>IF(COUNT(AA5912:AC5912)&lt;3,"",SUM(AA5912:AC5912))</f>
        <v/>
      </c>
      <c r="AE5912">
        <f>IF(L5912&gt;=4,2,IF(L5912&gt;=2,1,0))</f>
        <v/>
      </c>
      <c r="AF5912">
        <f>IF(L5912&gt;=5,1,0)</f>
        <v/>
      </c>
      <c r="AG5912">
        <f>AE5912+AF5912</f>
        <v/>
      </c>
      <c r="AH5912" s="15">
        <f>IF(M5912&lt;&gt;1,"",IF(OR(R5912=-9,R5912=""),"",R5912))</f>
        <v/>
      </c>
      <c r="AI5912">
        <f>IF(M5912&lt;&gt;1,"",IF(OR(Q5912=999,Q5912=""),"",Q5912))</f>
        <v/>
      </c>
    </row>
    <row r="5913">
      <c r="A5913" t="inlineStr">
        <is>
          <t>TQRMNOP131910</t>
        </is>
      </c>
      <c r="B5913" t="n">
        <v>2025</v>
      </c>
      <c r="C5913" t="n">
        <v>1</v>
      </c>
      <c r="D5913" t="n">
        <v>40</v>
      </c>
      <c r="E5913" t="inlineStr">
        <is>
          <t>S</t>
        </is>
      </c>
      <c r="F5913" t="n">
        <v>7</v>
      </c>
      <c r="G5913" t="n">
        <v>733</v>
      </c>
      <c r="H5913" t="n">
        <v>3</v>
      </c>
      <c r="I5913" t="n">
        <v>1</v>
      </c>
      <c r="J5913" t="n">
        <v>20</v>
      </c>
      <c r="K5913" t="n">
        <v>1</v>
      </c>
      <c r="L5913" t="n">
        <v>4</v>
      </c>
      <c r="M5913" t="n">
        <v>2</v>
      </c>
      <c r="R5913" s="15" t="n">
        <v>0</v>
      </c>
      <c r="S5913" s="15" t="n">
        <v>0</v>
      </c>
      <c r="T5913" s="15" t="n">
        <v>0</v>
      </c>
      <c r="U5913" s="15" t="n">
        <v>126900</v>
      </c>
      <c r="V5913">
        <f>IFERROR(VLOOKUP(D5913,Tablas_Equivalencia!$A$3:$B$8,2,FALSE),"Sin dato")</f>
        <v/>
      </c>
      <c r="W5913">
        <f>IFERROR(VLOOKUP(L5913,Tablas_Equivalencia!$D$3:$E$9,2,FALSE),"Sin dato")</f>
        <v/>
      </c>
      <c r="X5913">
        <f>IF(I5913=1,"Varón","Mujer")</f>
        <v/>
      </c>
      <c r="Y5913">
        <f>IFERROR(VLOOKUP(M5913,Tablas_Equivalencia!$G$3:$H$6,2,FALSE),"Sin dato")</f>
        <v/>
      </c>
      <c r="Z5913">
        <f>IF(J5913&lt;=24,"18-24","25-29")</f>
        <v/>
      </c>
      <c r="AA5913">
        <f>IF(M5913&lt;&gt;1,"",IF(P5913=2,1,0))</f>
        <v/>
      </c>
      <c r="AB5913">
        <f>IF(M5913&lt;&gt;1,"",IF(O5913&gt;=2,1,0))</f>
        <v/>
      </c>
      <c r="AC5913">
        <f>IF(M5913&lt;&gt;1,"",IF(OR(Q5913=999,Q5913=""),"",IF(OR(Q5913&lt;35,Q5913&gt;48),1,0)))</f>
        <v/>
      </c>
      <c r="AD5913">
        <f>IF(COUNT(AA5913:AC5913)&lt;3,"",SUM(AA5913:AC5913))</f>
        <v/>
      </c>
      <c r="AE5913">
        <f>IF(L5913&gt;=4,2,IF(L5913&gt;=2,1,0))</f>
        <v/>
      </c>
      <c r="AF5913">
        <f>IF(L5913&gt;=5,1,0)</f>
        <v/>
      </c>
      <c r="AG5913">
        <f>AE5913+AF5913</f>
        <v/>
      </c>
      <c r="AH5913" s="15">
        <f>IF(M5913&lt;&gt;1,"",IF(OR(R5913=-9,R5913=""),"",R5913))</f>
        <v/>
      </c>
      <c r="AI5913">
        <f>IF(M5913&lt;&gt;1,"",IF(OR(Q5913=999,Q5913=""),"",Q5913))</f>
        <v/>
      </c>
    </row>
    <row r="5914">
      <c r="A5914" t="inlineStr">
        <is>
          <t>TQRMNOP131915</t>
        </is>
      </c>
      <c r="B5914" t="n">
        <v>2025</v>
      </c>
      <c r="C5914" t="n">
        <v>1</v>
      </c>
      <c r="D5914" t="n">
        <v>43</v>
      </c>
      <c r="E5914" t="inlineStr">
        <is>
          <t>N</t>
        </is>
      </c>
      <c r="F5914" t="n">
        <v>34</v>
      </c>
      <c r="G5914" t="n">
        <v>1471</v>
      </c>
      <c r="H5914" t="n">
        <v>1</v>
      </c>
      <c r="I5914" t="n">
        <v>1</v>
      </c>
      <c r="J5914" t="n">
        <v>24</v>
      </c>
      <c r="K5914" t="n">
        <v>1</v>
      </c>
      <c r="L5914" t="n">
        <v>6</v>
      </c>
      <c r="M5914" t="n">
        <v>1</v>
      </c>
      <c r="N5914" t="n">
        <v>2</v>
      </c>
      <c r="O5914" t="n">
        <v>1</v>
      </c>
      <c r="P5914" t="n">
        <v>1</v>
      </c>
      <c r="Q5914" t="n">
        <v>16</v>
      </c>
      <c r="R5914" s="15" t="n">
        <v>-9</v>
      </c>
      <c r="S5914" s="15" t="n">
        <v>0</v>
      </c>
      <c r="T5914" s="15" t="n">
        <v>0</v>
      </c>
      <c r="U5914" s="15" t="n">
        <v>357200</v>
      </c>
      <c r="V5914">
        <f>IFERROR(VLOOKUP(D5914,Tablas_Equivalencia!$A$3:$B$8,2,FALSE),"Sin dato")</f>
        <v/>
      </c>
      <c r="W5914">
        <f>IFERROR(VLOOKUP(L5914,Tablas_Equivalencia!$D$3:$E$9,2,FALSE),"Sin dato")</f>
        <v/>
      </c>
      <c r="X5914">
        <f>IF(I5914=1,"Varón","Mujer")</f>
        <v/>
      </c>
      <c r="Y5914">
        <f>IFERROR(VLOOKUP(M5914,Tablas_Equivalencia!$G$3:$H$6,2,FALSE),"Sin dato")</f>
        <v/>
      </c>
      <c r="Z5914">
        <f>IF(J5914&lt;=24,"18-24","25-29")</f>
        <v/>
      </c>
      <c r="AA5914">
        <f>IF(M5914&lt;&gt;1,"",IF(P5914=2,1,0))</f>
        <v/>
      </c>
      <c r="AB5914">
        <f>IF(M5914&lt;&gt;1,"",IF(O5914&gt;=2,1,0))</f>
        <v/>
      </c>
      <c r="AC5914">
        <f>IF(M5914&lt;&gt;1,"",IF(OR(Q5914=999,Q5914=""),"",IF(OR(Q5914&lt;35,Q5914&gt;48),1,0)))</f>
        <v/>
      </c>
      <c r="AD5914">
        <f>IF(COUNT(AA5914:AC5914)&lt;3,"",SUM(AA5914:AC5914))</f>
        <v/>
      </c>
      <c r="AE5914">
        <f>IF(L5914&gt;=4,2,IF(L5914&gt;=2,1,0))</f>
        <v/>
      </c>
      <c r="AF5914">
        <f>IF(L5914&gt;=5,1,0)</f>
        <v/>
      </c>
      <c r="AG5914">
        <f>AE5914+AF5914</f>
        <v/>
      </c>
      <c r="AH5914" s="15">
        <f>IF(M5914&lt;&gt;1,"",IF(OR(R5914=-9,R5914=""),"",R5914))</f>
        <v/>
      </c>
      <c r="AI5914">
        <f>IF(M5914&lt;&gt;1,"",IF(OR(Q5914=999,Q5914=""),"",Q5914))</f>
        <v/>
      </c>
    </row>
    <row r="5915">
      <c r="A5915" t="inlineStr">
        <is>
          <t>TQRMNOP131923</t>
        </is>
      </c>
      <c r="B5915" t="n">
        <v>2025</v>
      </c>
      <c r="C5915" t="n">
        <v>1</v>
      </c>
      <c r="D5915" t="n">
        <v>43</v>
      </c>
      <c r="E5915" t="inlineStr">
        <is>
          <t>S</t>
        </is>
      </c>
      <c r="F5915" t="n">
        <v>19</v>
      </c>
      <c r="G5915" t="n">
        <v>636</v>
      </c>
      <c r="H5915" t="n">
        <v>3</v>
      </c>
      <c r="I5915" t="n">
        <v>2</v>
      </c>
      <c r="J5915" t="n">
        <v>23</v>
      </c>
      <c r="K5915" t="n">
        <v>2</v>
      </c>
      <c r="L5915" t="n">
        <v>6</v>
      </c>
      <c r="M5915" t="n">
        <v>3</v>
      </c>
      <c r="R5915" s="15" t="n">
        <v>0</v>
      </c>
      <c r="S5915" s="15" t="n">
        <v>0</v>
      </c>
      <c r="T5915" s="15" t="n">
        <v>0</v>
      </c>
      <c r="U5915" s="15" t="n">
        <v>106700</v>
      </c>
      <c r="V5915">
        <f>IFERROR(VLOOKUP(D5915,Tablas_Equivalencia!$A$3:$B$8,2,FALSE),"Sin dato")</f>
        <v/>
      </c>
      <c r="W5915">
        <f>IFERROR(VLOOKUP(L5915,Tablas_Equivalencia!$D$3:$E$9,2,FALSE),"Sin dato")</f>
        <v/>
      </c>
      <c r="X5915">
        <f>IF(I5915=1,"Varón","Mujer")</f>
        <v/>
      </c>
      <c r="Y5915">
        <f>IFERROR(VLOOKUP(M5915,Tablas_Equivalencia!$G$3:$H$6,2,FALSE),"Sin dato")</f>
        <v/>
      </c>
      <c r="Z5915">
        <f>IF(J5915&lt;=24,"18-24","25-29")</f>
        <v/>
      </c>
      <c r="AA5915">
        <f>IF(M5915&lt;&gt;1,"",IF(P5915=2,1,0))</f>
        <v/>
      </c>
      <c r="AB5915">
        <f>IF(M5915&lt;&gt;1,"",IF(O5915&gt;=2,1,0))</f>
        <v/>
      </c>
      <c r="AC5915">
        <f>IF(M5915&lt;&gt;1,"",IF(OR(Q5915=999,Q5915=""),"",IF(OR(Q5915&lt;35,Q5915&gt;48),1,0)))</f>
        <v/>
      </c>
      <c r="AD5915">
        <f>IF(COUNT(AA5915:AC5915)&lt;3,"",SUM(AA5915:AC5915))</f>
        <v/>
      </c>
      <c r="AE5915">
        <f>IF(L5915&gt;=4,2,IF(L5915&gt;=2,1,0))</f>
        <v/>
      </c>
      <c r="AF5915">
        <f>IF(L5915&gt;=5,1,0)</f>
        <v/>
      </c>
      <c r="AG5915">
        <f>AE5915+AF5915</f>
        <v/>
      </c>
      <c r="AH5915" s="15">
        <f>IF(M5915&lt;&gt;1,"",IF(OR(R5915=-9,R5915=""),"",R5915))</f>
        <v/>
      </c>
      <c r="AI5915">
        <f>IF(M5915&lt;&gt;1,"",IF(OR(Q5915=999,Q5915=""),"",Q5915))</f>
        <v/>
      </c>
    </row>
    <row r="5916">
      <c r="A5916" t="inlineStr">
        <is>
          <t>TQRMNOP131924</t>
        </is>
      </c>
      <c r="B5916" t="n">
        <v>2025</v>
      </c>
      <c r="C5916" t="n">
        <v>1</v>
      </c>
      <c r="D5916" t="n">
        <v>43</v>
      </c>
      <c r="E5916" t="inlineStr">
        <is>
          <t>N</t>
        </is>
      </c>
      <c r="F5916" t="n">
        <v>34</v>
      </c>
      <c r="G5916" t="n">
        <v>1016</v>
      </c>
      <c r="H5916" t="n">
        <v>2</v>
      </c>
      <c r="I5916" t="n">
        <v>1</v>
      </c>
      <c r="J5916" t="n">
        <v>19</v>
      </c>
      <c r="K5916" t="n">
        <v>2</v>
      </c>
      <c r="L5916" t="n">
        <v>3</v>
      </c>
      <c r="M5916" t="n">
        <v>3</v>
      </c>
      <c r="R5916" s="15" t="n">
        <v>0</v>
      </c>
      <c r="S5916" s="15" t="n">
        <v>50000</v>
      </c>
      <c r="T5916" s="15" t="n">
        <v>50000</v>
      </c>
      <c r="U5916" s="15" t="n">
        <v>208100</v>
      </c>
      <c r="V5916">
        <f>IFERROR(VLOOKUP(D5916,Tablas_Equivalencia!$A$3:$B$8,2,FALSE),"Sin dato")</f>
        <v/>
      </c>
      <c r="W5916">
        <f>IFERROR(VLOOKUP(L5916,Tablas_Equivalencia!$D$3:$E$9,2,FALSE),"Sin dato")</f>
        <v/>
      </c>
      <c r="X5916">
        <f>IF(I5916=1,"Varón","Mujer")</f>
        <v/>
      </c>
      <c r="Y5916">
        <f>IFERROR(VLOOKUP(M5916,Tablas_Equivalencia!$G$3:$H$6,2,FALSE),"Sin dato")</f>
        <v/>
      </c>
      <c r="Z5916">
        <f>IF(J5916&lt;=24,"18-24","25-29")</f>
        <v/>
      </c>
      <c r="AA5916">
        <f>IF(M5916&lt;&gt;1,"",IF(P5916=2,1,0))</f>
        <v/>
      </c>
      <c r="AB5916">
        <f>IF(M5916&lt;&gt;1,"",IF(O5916&gt;=2,1,0))</f>
        <v/>
      </c>
      <c r="AC5916">
        <f>IF(M5916&lt;&gt;1,"",IF(OR(Q5916=999,Q5916=""),"",IF(OR(Q5916&lt;35,Q5916&gt;48),1,0)))</f>
        <v/>
      </c>
      <c r="AD5916">
        <f>IF(COUNT(AA5916:AC5916)&lt;3,"",SUM(AA5916:AC5916))</f>
        <v/>
      </c>
      <c r="AE5916">
        <f>IF(L5916&gt;=4,2,IF(L5916&gt;=2,1,0))</f>
        <v/>
      </c>
      <c r="AF5916">
        <f>IF(L5916&gt;=5,1,0)</f>
        <v/>
      </c>
      <c r="AG5916">
        <f>AE5916+AF5916</f>
        <v/>
      </c>
      <c r="AH5916" s="15">
        <f>IF(M5916&lt;&gt;1,"",IF(OR(R5916=-9,R5916=""),"",R5916))</f>
        <v/>
      </c>
      <c r="AI5916">
        <f>IF(M5916&lt;&gt;1,"",IF(OR(Q5916=999,Q5916=""),"",Q5916))</f>
        <v/>
      </c>
    </row>
    <row r="5917">
      <c r="A5917" t="inlineStr">
        <is>
          <t>TQRMNOP131938</t>
        </is>
      </c>
      <c r="B5917" t="n">
        <v>2025</v>
      </c>
      <c r="C5917" t="n">
        <v>1</v>
      </c>
      <c r="D5917" t="n">
        <v>42</v>
      </c>
      <c r="E5917" t="inlineStr">
        <is>
          <t>N</t>
        </is>
      </c>
      <c r="F5917" t="n">
        <v>27</v>
      </c>
      <c r="G5917" t="n">
        <v>1305</v>
      </c>
      <c r="H5917" t="n">
        <v>1</v>
      </c>
      <c r="I5917" t="n">
        <v>2</v>
      </c>
      <c r="J5917" t="n">
        <v>19</v>
      </c>
      <c r="K5917" t="n">
        <v>2</v>
      </c>
      <c r="L5917" t="n">
        <v>3</v>
      </c>
      <c r="M5917" t="n">
        <v>1</v>
      </c>
      <c r="N5917" t="n">
        <v>3</v>
      </c>
      <c r="O5917" t="n">
        <v>2</v>
      </c>
      <c r="P5917" t="n">
        <v>2</v>
      </c>
      <c r="Q5917" t="n">
        <v>25</v>
      </c>
      <c r="R5917" s="15" t="n">
        <v>524000</v>
      </c>
      <c r="S5917" s="15" t="n">
        <v>156000</v>
      </c>
      <c r="T5917" s="15" t="n">
        <v>680000</v>
      </c>
      <c r="U5917" s="15" t="n">
        <v>100200</v>
      </c>
      <c r="V5917">
        <f>IFERROR(VLOOKUP(D5917,Tablas_Equivalencia!$A$3:$B$8,2,FALSE),"Sin dato")</f>
        <v/>
      </c>
      <c r="W5917">
        <f>IFERROR(VLOOKUP(L5917,Tablas_Equivalencia!$D$3:$E$9,2,FALSE),"Sin dato")</f>
        <v/>
      </c>
      <c r="X5917">
        <f>IF(I5917=1,"Varón","Mujer")</f>
        <v/>
      </c>
      <c r="Y5917">
        <f>IFERROR(VLOOKUP(M5917,Tablas_Equivalencia!$G$3:$H$6,2,FALSE),"Sin dato")</f>
        <v/>
      </c>
      <c r="Z5917">
        <f>IF(J5917&lt;=24,"18-24","25-29")</f>
        <v/>
      </c>
      <c r="AA5917">
        <f>IF(M5917&lt;&gt;1,"",IF(P5917=2,1,0))</f>
        <v/>
      </c>
      <c r="AB5917">
        <f>IF(M5917&lt;&gt;1,"",IF(O5917&gt;=2,1,0))</f>
        <v/>
      </c>
      <c r="AC5917">
        <f>IF(M5917&lt;&gt;1,"",IF(OR(Q5917=999,Q5917=""),"",IF(OR(Q5917&lt;35,Q5917&gt;48),1,0)))</f>
        <v/>
      </c>
      <c r="AD5917">
        <f>IF(COUNT(AA5917:AC5917)&lt;3,"",SUM(AA5917:AC5917))</f>
        <v/>
      </c>
      <c r="AE5917">
        <f>IF(L5917&gt;=4,2,IF(L5917&gt;=2,1,0))</f>
        <v/>
      </c>
      <c r="AF5917">
        <f>IF(L5917&gt;=5,1,0)</f>
        <v/>
      </c>
      <c r="AG5917">
        <f>AE5917+AF5917</f>
        <v/>
      </c>
      <c r="AH5917" s="15">
        <f>IF(M5917&lt;&gt;1,"",IF(OR(R5917=-9,R5917=""),"",R5917))</f>
        <v/>
      </c>
      <c r="AI5917">
        <f>IF(M5917&lt;&gt;1,"",IF(OR(Q5917=999,Q5917=""),"",Q5917))</f>
        <v/>
      </c>
    </row>
    <row r="5918">
      <c r="A5918" t="inlineStr">
        <is>
          <t>TQRMNOP131939</t>
        </is>
      </c>
      <c r="B5918" t="n">
        <v>2025</v>
      </c>
      <c r="C5918" t="n">
        <v>1</v>
      </c>
      <c r="D5918" t="n">
        <v>43</v>
      </c>
      <c r="E5918" t="inlineStr">
        <is>
          <t>S</t>
        </is>
      </c>
      <c r="F5918" t="n">
        <v>30</v>
      </c>
      <c r="G5918" t="n">
        <v>1288</v>
      </c>
      <c r="H5918" t="n">
        <v>3</v>
      </c>
      <c r="I5918" t="n">
        <v>1</v>
      </c>
      <c r="J5918" t="n">
        <v>24</v>
      </c>
      <c r="K5918" t="n">
        <v>2</v>
      </c>
      <c r="L5918" t="n">
        <v>4</v>
      </c>
      <c r="M5918" t="n">
        <v>3</v>
      </c>
      <c r="R5918" s="15" t="n">
        <v>0</v>
      </c>
      <c r="S5918" s="15" t="n">
        <v>0</v>
      </c>
      <c r="T5918" s="15" t="n">
        <v>0</v>
      </c>
      <c r="U5918" s="15" t="n">
        <v>126000</v>
      </c>
      <c r="V5918">
        <f>IFERROR(VLOOKUP(D5918,Tablas_Equivalencia!$A$3:$B$8,2,FALSE),"Sin dato")</f>
        <v/>
      </c>
      <c r="W5918">
        <f>IFERROR(VLOOKUP(L5918,Tablas_Equivalencia!$D$3:$E$9,2,FALSE),"Sin dato")</f>
        <v/>
      </c>
      <c r="X5918">
        <f>IF(I5918=1,"Varón","Mujer")</f>
        <v/>
      </c>
      <c r="Y5918">
        <f>IFERROR(VLOOKUP(M5918,Tablas_Equivalencia!$G$3:$H$6,2,FALSE),"Sin dato")</f>
        <v/>
      </c>
      <c r="Z5918">
        <f>IF(J5918&lt;=24,"18-24","25-29")</f>
        <v/>
      </c>
      <c r="AA5918">
        <f>IF(M5918&lt;&gt;1,"",IF(P5918=2,1,0))</f>
        <v/>
      </c>
      <c r="AB5918">
        <f>IF(M5918&lt;&gt;1,"",IF(O5918&gt;=2,1,0))</f>
        <v/>
      </c>
      <c r="AC5918">
        <f>IF(M5918&lt;&gt;1,"",IF(OR(Q5918=999,Q5918=""),"",IF(OR(Q5918&lt;35,Q5918&gt;48),1,0)))</f>
        <v/>
      </c>
      <c r="AD5918">
        <f>IF(COUNT(AA5918:AC5918)&lt;3,"",SUM(AA5918:AC5918))</f>
        <v/>
      </c>
      <c r="AE5918">
        <f>IF(L5918&gt;=4,2,IF(L5918&gt;=2,1,0))</f>
        <v/>
      </c>
      <c r="AF5918">
        <f>IF(L5918&gt;=5,1,0)</f>
        <v/>
      </c>
      <c r="AG5918">
        <f>AE5918+AF5918</f>
        <v/>
      </c>
      <c r="AH5918" s="15">
        <f>IF(M5918&lt;&gt;1,"",IF(OR(R5918=-9,R5918=""),"",R5918))</f>
        <v/>
      </c>
      <c r="AI5918">
        <f>IF(M5918&lt;&gt;1,"",IF(OR(Q5918=999,Q5918=""),"",Q5918))</f>
        <v/>
      </c>
    </row>
    <row r="5919">
      <c r="A5919" t="inlineStr">
        <is>
          <t>TQRMNOP131942</t>
        </is>
      </c>
      <c r="B5919" t="n">
        <v>2025</v>
      </c>
      <c r="C5919" t="n">
        <v>1</v>
      </c>
      <c r="D5919" t="n">
        <v>40</v>
      </c>
      <c r="E5919" t="inlineStr">
        <is>
          <t>N</t>
        </is>
      </c>
      <c r="F5919" t="n">
        <v>22</v>
      </c>
      <c r="G5919" t="n">
        <v>1395</v>
      </c>
      <c r="H5919" t="n">
        <v>3</v>
      </c>
      <c r="I5919" t="n">
        <v>2</v>
      </c>
      <c r="J5919" t="n">
        <v>27</v>
      </c>
      <c r="K5919" t="n">
        <v>2</v>
      </c>
      <c r="L5919" t="n">
        <v>4</v>
      </c>
      <c r="M5919" t="n">
        <v>1</v>
      </c>
      <c r="N5919" t="n">
        <v>2</v>
      </c>
      <c r="O5919" t="n">
        <v>2</v>
      </c>
      <c r="P5919" t="n">
        <v>2</v>
      </c>
      <c r="Q5919" t="n">
        <v>18</v>
      </c>
      <c r="R5919" s="15" t="n">
        <v>365000</v>
      </c>
      <c r="S5919" s="15" t="n">
        <v>0</v>
      </c>
      <c r="T5919" s="15" t="n">
        <v>365000</v>
      </c>
      <c r="U5919" s="15" t="n">
        <v>176100</v>
      </c>
      <c r="V5919">
        <f>IFERROR(VLOOKUP(D5919,Tablas_Equivalencia!$A$3:$B$8,2,FALSE),"Sin dato")</f>
        <v/>
      </c>
      <c r="W5919">
        <f>IFERROR(VLOOKUP(L5919,Tablas_Equivalencia!$D$3:$E$9,2,FALSE),"Sin dato")</f>
        <v/>
      </c>
      <c r="X5919">
        <f>IF(I5919=1,"Varón","Mujer")</f>
        <v/>
      </c>
      <c r="Y5919">
        <f>IFERROR(VLOOKUP(M5919,Tablas_Equivalencia!$G$3:$H$6,2,FALSE),"Sin dato")</f>
        <v/>
      </c>
      <c r="Z5919">
        <f>IF(J5919&lt;=24,"18-24","25-29")</f>
        <v/>
      </c>
      <c r="AA5919">
        <f>IF(M5919&lt;&gt;1,"",IF(P5919=2,1,0))</f>
        <v/>
      </c>
      <c r="AB5919">
        <f>IF(M5919&lt;&gt;1,"",IF(O5919&gt;=2,1,0))</f>
        <v/>
      </c>
      <c r="AC5919">
        <f>IF(M5919&lt;&gt;1,"",IF(OR(Q5919=999,Q5919=""),"",IF(OR(Q5919&lt;35,Q5919&gt;48),1,0)))</f>
        <v/>
      </c>
      <c r="AD5919">
        <f>IF(COUNT(AA5919:AC5919)&lt;3,"",SUM(AA5919:AC5919))</f>
        <v/>
      </c>
      <c r="AE5919">
        <f>IF(L5919&gt;=4,2,IF(L5919&gt;=2,1,0))</f>
        <v/>
      </c>
      <c r="AF5919">
        <f>IF(L5919&gt;=5,1,0)</f>
        <v/>
      </c>
      <c r="AG5919">
        <f>AE5919+AF5919</f>
        <v/>
      </c>
      <c r="AH5919" s="15">
        <f>IF(M5919&lt;&gt;1,"",IF(OR(R5919=-9,R5919=""),"",R5919))</f>
        <v/>
      </c>
      <c r="AI5919">
        <f>IF(M5919&lt;&gt;1,"",IF(OR(Q5919=999,Q5919=""),"",Q5919))</f>
        <v/>
      </c>
    </row>
    <row r="5920">
      <c r="A5920" t="inlineStr">
        <is>
          <t>TQRMNOP131949</t>
        </is>
      </c>
      <c r="B5920" t="n">
        <v>2025</v>
      </c>
      <c r="C5920" t="n">
        <v>1</v>
      </c>
      <c r="D5920" t="n">
        <v>1</v>
      </c>
      <c r="E5920" t="inlineStr">
        <is>
          <t>S</t>
        </is>
      </c>
      <c r="F5920" t="n">
        <v>33</v>
      </c>
      <c r="G5920" t="n">
        <v>1536</v>
      </c>
      <c r="H5920" t="n">
        <v>3</v>
      </c>
      <c r="I5920" t="n">
        <v>1</v>
      </c>
      <c r="J5920" t="n">
        <v>26</v>
      </c>
      <c r="K5920" t="n">
        <v>2</v>
      </c>
      <c r="L5920" t="n">
        <v>6</v>
      </c>
      <c r="M5920" t="n">
        <v>1</v>
      </c>
      <c r="N5920" t="n">
        <v>3</v>
      </c>
      <c r="O5920" t="n">
        <v>1</v>
      </c>
      <c r="P5920" t="n">
        <v>1</v>
      </c>
      <c r="Q5920" t="n">
        <v>50</v>
      </c>
      <c r="R5920" s="15" t="n">
        <v>830000</v>
      </c>
      <c r="S5920" s="15" t="n">
        <v>0</v>
      </c>
      <c r="T5920" s="15" t="n">
        <v>830000</v>
      </c>
      <c r="U5920" s="15" t="n">
        <v>36600</v>
      </c>
      <c r="V5920">
        <f>IFERROR(VLOOKUP(D5920,Tablas_Equivalencia!$A$3:$B$8,2,FALSE),"Sin dato")</f>
        <v/>
      </c>
      <c r="W5920">
        <f>IFERROR(VLOOKUP(L5920,Tablas_Equivalencia!$D$3:$E$9,2,FALSE),"Sin dato")</f>
        <v/>
      </c>
      <c r="X5920">
        <f>IF(I5920=1,"Varón","Mujer")</f>
        <v/>
      </c>
      <c r="Y5920">
        <f>IFERROR(VLOOKUP(M5920,Tablas_Equivalencia!$G$3:$H$6,2,FALSE),"Sin dato")</f>
        <v/>
      </c>
      <c r="Z5920">
        <f>IF(J5920&lt;=24,"18-24","25-29")</f>
        <v/>
      </c>
      <c r="AA5920">
        <f>IF(M5920&lt;&gt;1,"",IF(P5920=2,1,0))</f>
        <v/>
      </c>
      <c r="AB5920">
        <f>IF(M5920&lt;&gt;1,"",IF(O5920&gt;=2,1,0))</f>
        <v/>
      </c>
      <c r="AC5920">
        <f>IF(M5920&lt;&gt;1,"",IF(OR(Q5920=999,Q5920=""),"",IF(OR(Q5920&lt;35,Q5920&gt;48),1,0)))</f>
        <v/>
      </c>
      <c r="AD5920">
        <f>IF(COUNT(AA5920:AC5920)&lt;3,"",SUM(AA5920:AC5920))</f>
        <v/>
      </c>
      <c r="AE5920">
        <f>IF(L5920&gt;=4,2,IF(L5920&gt;=2,1,0))</f>
        <v/>
      </c>
      <c r="AF5920">
        <f>IF(L5920&gt;=5,1,0)</f>
        <v/>
      </c>
      <c r="AG5920">
        <f>AE5920+AF5920</f>
        <v/>
      </c>
      <c r="AH5920" s="15">
        <f>IF(M5920&lt;&gt;1,"",IF(OR(R5920=-9,R5920=""),"",R5920))</f>
        <v/>
      </c>
      <c r="AI5920">
        <f>IF(M5920&lt;&gt;1,"",IF(OR(Q5920=999,Q5920=""),"",Q5920))</f>
        <v/>
      </c>
    </row>
    <row r="5921">
      <c r="A5921" t="inlineStr">
        <is>
          <t>TQRMNOP131950</t>
        </is>
      </c>
      <c r="B5921" t="n">
        <v>2025</v>
      </c>
      <c r="C5921" t="n">
        <v>1</v>
      </c>
      <c r="D5921" t="n">
        <v>1</v>
      </c>
      <c r="E5921" t="inlineStr">
        <is>
          <t>S</t>
        </is>
      </c>
      <c r="F5921" t="n">
        <v>33</v>
      </c>
      <c r="G5921" t="n">
        <v>1215</v>
      </c>
      <c r="H5921" t="n">
        <v>1</v>
      </c>
      <c r="I5921" t="n">
        <v>2</v>
      </c>
      <c r="J5921" t="n">
        <v>18</v>
      </c>
      <c r="K5921" t="n">
        <v>2</v>
      </c>
      <c r="L5921" t="n">
        <v>5</v>
      </c>
      <c r="M5921" t="n">
        <v>1</v>
      </c>
      <c r="N5921" t="n">
        <v>3</v>
      </c>
      <c r="O5921" t="n">
        <v>2</v>
      </c>
      <c r="P5921" t="n">
        <v>2</v>
      </c>
      <c r="Q5921" t="n">
        <v>37</v>
      </c>
      <c r="R5921" s="15" t="n">
        <v>950000</v>
      </c>
      <c r="S5921" s="15" t="n">
        <v>0</v>
      </c>
      <c r="T5921" s="15" t="n">
        <v>950000</v>
      </c>
      <c r="U5921" s="15" t="n">
        <v>152500</v>
      </c>
      <c r="V5921">
        <f>IFERROR(VLOOKUP(D5921,Tablas_Equivalencia!$A$3:$B$8,2,FALSE),"Sin dato")</f>
        <v/>
      </c>
      <c r="W5921">
        <f>IFERROR(VLOOKUP(L5921,Tablas_Equivalencia!$D$3:$E$9,2,FALSE),"Sin dato")</f>
        <v/>
      </c>
      <c r="X5921">
        <f>IF(I5921=1,"Varón","Mujer")</f>
        <v/>
      </c>
      <c r="Y5921">
        <f>IFERROR(VLOOKUP(M5921,Tablas_Equivalencia!$G$3:$H$6,2,FALSE),"Sin dato")</f>
        <v/>
      </c>
      <c r="Z5921">
        <f>IF(J5921&lt;=24,"18-24","25-29")</f>
        <v/>
      </c>
      <c r="AA5921">
        <f>IF(M5921&lt;&gt;1,"",IF(P5921=2,1,0))</f>
        <v/>
      </c>
      <c r="AB5921">
        <f>IF(M5921&lt;&gt;1,"",IF(O5921&gt;=2,1,0))</f>
        <v/>
      </c>
      <c r="AC5921">
        <f>IF(M5921&lt;&gt;1,"",IF(OR(Q5921=999,Q5921=""),"",IF(OR(Q5921&lt;35,Q5921&gt;48),1,0)))</f>
        <v/>
      </c>
      <c r="AD5921">
        <f>IF(COUNT(AA5921:AC5921)&lt;3,"",SUM(AA5921:AC5921))</f>
        <v/>
      </c>
      <c r="AE5921">
        <f>IF(L5921&gt;=4,2,IF(L5921&gt;=2,1,0))</f>
        <v/>
      </c>
      <c r="AF5921">
        <f>IF(L5921&gt;=5,1,0)</f>
        <v/>
      </c>
      <c r="AG5921">
        <f>AE5921+AF5921</f>
        <v/>
      </c>
      <c r="AH5921" s="15">
        <f>IF(M5921&lt;&gt;1,"",IF(OR(R5921=-9,R5921=""),"",R5921))</f>
        <v/>
      </c>
      <c r="AI5921">
        <f>IF(M5921&lt;&gt;1,"",IF(OR(Q5921=999,Q5921=""),"",Q5921))</f>
        <v/>
      </c>
    </row>
    <row r="5922">
      <c r="A5922" t="inlineStr">
        <is>
          <t>TQRMNOP131955</t>
        </is>
      </c>
      <c r="B5922" t="n">
        <v>2025</v>
      </c>
      <c r="C5922" t="n">
        <v>1</v>
      </c>
      <c r="D5922" t="n">
        <v>40</v>
      </c>
      <c r="E5922" t="inlineStr">
        <is>
          <t>N</t>
        </is>
      </c>
      <c r="F5922" t="n">
        <v>9</v>
      </c>
      <c r="G5922" t="n">
        <v>1339</v>
      </c>
      <c r="H5922" t="n">
        <v>1</v>
      </c>
      <c r="I5922" t="n">
        <v>2</v>
      </c>
      <c r="J5922" t="n">
        <v>23</v>
      </c>
      <c r="K5922" t="n">
        <v>2</v>
      </c>
      <c r="L5922" t="n">
        <v>6</v>
      </c>
      <c r="M5922" t="n">
        <v>2</v>
      </c>
      <c r="R5922" s="15" t="n">
        <v>0</v>
      </c>
      <c r="S5922" s="15" t="n">
        <v>0</v>
      </c>
      <c r="T5922" s="15" t="n">
        <v>0</v>
      </c>
      <c r="U5922" s="15" t="n">
        <v>283500</v>
      </c>
      <c r="V5922">
        <f>IFERROR(VLOOKUP(D5922,Tablas_Equivalencia!$A$3:$B$8,2,FALSE),"Sin dato")</f>
        <v/>
      </c>
      <c r="W5922">
        <f>IFERROR(VLOOKUP(L5922,Tablas_Equivalencia!$D$3:$E$9,2,FALSE),"Sin dato")</f>
        <v/>
      </c>
      <c r="X5922">
        <f>IF(I5922=1,"Varón","Mujer")</f>
        <v/>
      </c>
      <c r="Y5922">
        <f>IFERROR(VLOOKUP(M5922,Tablas_Equivalencia!$G$3:$H$6,2,FALSE),"Sin dato")</f>
        <v/>
      </c>
      <c r="Z5922">
        <f>IF(J5922&lt;=24,"18-24","25-29")</f>
        <v/>
      </c>
      <c r="AA5922">
        <f>IF(M5922&lt;&gt;1,"",IF(P5922=2,1,0))</f>
        <v/>
      </c>
      <c r="AB5922">
        <f>IF(M5922&lt;&gt;1,"",IF(O5922&gt;=2,1,0))</f>
        <v/>
      </c>
      <c r="AC5922">
        <f>IF(M5922&lt;&gt;1,"",IF(OR(Q5922=999,Q5922=""),"",IF(OR(Q5922&lt;35,Q5922&gt;48),1,0)))</f>
        <v/>
      </c>
      <c r="AD5922">
        <f>IF(COUNT(AA5922:AC5922)&lt;3,"",SUM(AA5922:AC5922))</f>
        <v/>
      </c>
      <c r="AE5922">
        <f>IF(L5922&gt;=4,2,IF(L5922&gt;=2,1,0))</f>
        <v/>
      </c>
      <c r="AF5922">
        <f>IF(L5922&gt;=5,1,0)</f>
        <v/>
      </c>
      <c r="AG5922">
        <f>AE5922+AF5922</f>
        <v/>
      </c>
      <c r="AH5922" s="15">
        <f>IF(M5922&lt;&gt;1,"",IF(OR(R5922=-9,R5922=""),"",R5922))</f>
        <v/>
      </c>
      <c r="AI5922">
        <f>IF(M5922&lt;&gt;1,"",IF(OR(Q5922=999,Q5922=""),"",Q5922))</f>
        <v/>
      </c>
    </row>
    <row r="5923">
      <c r="A5923" t="inlineStr">
        <is>
          <t>TQRMNOP131958</t>
        </is>
      </c>
      <c r="B5923" t="n">
        <v>2025</v>
      </c>
      <c r="C5923" t="n">
        <v>1</v>
      </c>
      <c r="D5923" t="n">
        <v>44</v>
      </c>
      <c r="E5923" t="inlineStr">
        <is>
          <t>N</t>
        </is>
      </c>
      <c r="F5923" t="n">
        <v>4</v>
      </c>
      <c r="G5923" t="n">
        <v>839</v>
      </c>
      <c r="H5923" t="n">
        <v>1</v>
      </c>
      <c r="I5923" t="n">
        <v>2</v>
      </c>
      <c r="J5923" t="n">
        <v>21</v>
      </c>
      <c r="K5923" t="n">
        <v>2</v>
      </c>
      <c r="L5923" t="n">
        <v>3</v>
      </c>
      <c r="M5923" t="n">
        <v>3</v>
      </c>
      <c r="R5923" s="15" t="n">
        <v>0</v>
      </c>
      <c r="S5923" s="15" t="n">
        <v>0</v>
      </c>
      <c r="T5923" s="15" t="n">
        <v>0</v>
      </c>
      <c r="U5923" s="15" t="n">
        <v>202000</v>
      </c>
      <c r="V5923">
        <f>IFERROR(VLOOKUP(D5923,Tablas_Equivalencia!$A$3:$B$8,2,FALSE),"Sin dato")</f>
        <v/>
      </c>
      <c r="W5923">
        <f>IFERROR(VLOOKUP(L5923,Tablas_Equivalencia!$D$3:$E$9,2,FALSE),"Sin dato")</f>
        <v/>
      </c>
      <c r="X5923">
        <f>IF(I5923=1,"Varón","Mujer")</f>
        <v/>
      </c>
      <c r="Y5923">
        <f>IFERROR(VLOOKUP(M5923,Tablas_Equivalencia!$G$3:$H$6,2,FALSE),"Sin dato")</f>
        <v/>
      </c>
      <c r="Z5923">
        <f>IF(J5923&lt;=24,"18-24","25-29")</f>
        <v/>
      </c>
      <c r="AA5923">
        <f>IF(M5923&lt;&gt;1,"",IF(P5923=2,1,0))</f>
        <v/>
      </c>
      <c r="AB5923">
        <f>IF(M5923&lt;&gt;1,"",IF(O5923&gt;=2,1,0))</f>
        <v/>
      </c>
      <c r="AC5923">
        <f>IF(M5923&lt;&gt;1,"",IF(OR(Q5923=999,Q5923=""),"",IF(OR(Q5923&lt;35,Q5923&gt;48),1,0)))</f>
        <v/>
      </c>
      <c r="AD5923">
        <f>IF(COUNT(AA5923:AC5923)&lt;3,"",SUM(AA5923:AC5923))</f>
        <v/>
      </c>
      <c r="AE5923">
        <f>IF(L5923&gt;=4,2,IF(L5923&gt;=2,1,0))</f>
        <v/>
      </c>
      <c r="AF5923">
        <f>IF(L5923&gt;=5,1,0)</f>
        <v/>
      </c>
      <c r="AG5923">
        <f>AE5923+AF5923</f>
        <v/>
      </c>
      <c r="AH5923" s="15">
        <f>IF(M5923&lt;&gt;1,"",IF(OR(R5923=-9,R5923=""),"",R5923))</f>
        <v/>
      </c>
      <c r="AI5923">
        <f>IF(M5923&lt;&gt;1,"",IF(OR(Q5923=999,Q5923=""),"",Q5923))</f>
        <v/>
      </c>
    </row>
    <row r="5924">
      <c r="A5924" t="inlineStr">
        <is>
          <t>TQRMNOP131963</t>
        </is>
      </c>
      <c r="B5924" t="n">
        <v>2025</v>
      </c>
      <c r="C5924" t="n">
        <v>1</v>
      </c>
      <c r="D5924" t="n">
        <v>1</v>
      </c>
      <c r="E5924" t="inlineStr">
        <is>
          <t>S</t>
        </is>
      </c>
      <c r="F5924" t="n">
        <v>32</v>
      </c>
      <c r="G5924" t="n">
        <v>876</v>
      </c>
      <c r="H5924" t="n">
        <v>1</v>
      </c>
      <c r="I5924" t="n">
        <v>1</v>
      </c>
      <c r="J5924" t="n">
        <v>24</v>
      </c>
      <c r="K5924" t="n">
        <v>2</v>
      </c>
      <c r="L5924" t="n">
        <v>3</v>
      </c>
      <c r="M5924" t="n">
        <v>2</v>
      </c>
      <c r="R5924" s="15" t="n">
        <v>0</v>
      </c>
      <c r="S5924" s="15" t="n">
        <v>108000</v>
      </c>
      <c r="T5924" s="15" t="n">
        <v>108000</v>
      </c>
      <c r="U5924" s="15" t="n">
        <v>172900</v>
      </c>
      <c r="V5924">
        <f>IFERROR(VLOOKUP(D5924,Tablas_Equivalencia!$A$3:$B$8,2,FALSE),"Sin dato")</f>
        <v/>
      </c>
      <c r="W5924">
        <f>IFERROR(VLOOKUP(L5924,Tablas_Equivalencia!$D$3:$E$9,2,FALSE),"Sin dato")</f>
        <v/>
      </c>
      <c r="X5924">
        <f>IF(I5924=1,"Varón","Mujer")</f>
        <v/>
      </c>
      <c r="Y5924">
        <f>IFERROR(VLOOKUP(M5924,Tablas_Equivalencia!$G$3:$H$6,2,FALSE),"Sin dato")</f>
        <v/>
      </c>
      <c r="Z5924">
        <f>IF(J5924&lt;=24,"18-24","25-29")</f>
        <v/>
      </c>
      <c r="AA5924">
        <f>IF(M5924&lt;&gt;1,"",IF(P5924=2,1,0))</f>
        <v/>
      </c>
      <c r="AB5924">
        <f>IF(M5924&lt;&gt;1,"",IF(O5924&gt;=2,1,0))</f>
        <v/>
      </c>
      <c r="AC5924">
        <f>IF(M5924&lt;&gt;1,"",IF(OR(Q5924=999,Q5924=""),"",IF(OR(Q5924&lt;35,Q5924&gt;48),1,0)))</f>
        <v/>
      </c>
      <c r="AD5924">
        <f>IF(COUNT(AA5924:AC5924)&lt;3,"",SUM(AA5924:AC5924))</f>
        <v/>
      </c>
      <c r="AE5924">
        <f>IF(L5924&gt;=4,2,IF(L5924&gt;=2,1,0))</f>
        <v/>
      </c>
      <c r="AF5924">
        <f>IF(L5924&gt;=5,1,0)</f>
        <v/>
      </c>
      <c r="AG5924">
        <f>AE5924+AF5924</f>
        <v/>
      </c>
      <c r="AH5924" s="15">
        <f>IF(M5924&lt;&gt;1,"",IF(OR(R5924=-9,R5924=""),"",R5924))</f>
        <v/>
      </c>
      <c r="AI5924">
        <f>IF(M5924&lt;&gt;1,"",IF(OR(Q5924=999,Q5924=""),"",Q5924))</f>
        <v/>
      </c>
    </row>
    <row r="5925">
      <c r="A5925" t="inlineStr">
        <is>
          <t>TQRMNOP131968</t>
        </is>
      </c>
      <c r="B5925" t="n">
        <v>2025</v>
      </c>
      <c r="C5925" t="n">
        <v>1</v>
      </c>
      <c r="D5925" t="n">
        <v>1</v>
      </c>
      <c r="E5925" t="inlineStr">
        <is>
          <t>S</t>
        </is>
      </c>
      <c r="F5925" t="n">
        <v>32</v>
      </c>
      <c r="G5925" t="n">
        <v>1695</v>
      </c>
      <c r="H5925" t="n">
        <v>3</v>
      </c>
      <c r="I5925" t="n">
        <v>2</v>
      </c>
      <c r="J5925" t="n">
        <v>25</v>
      </c>
      <c r="K5925" t="n">
        <v>2</v>
      </c>
      <c r="L5925" t="n">
        <v>3</v>
      </c>
      <c r="M5925" t="n">
        <v>3</v>
      </c>
      <c r="R5925" s="15" t="n">
        <v>0</v>
      </c>
      <c r="S5925" s="15" t="n">
        <v>0</v>
      </c>
      <c r="T5925" s="15" t="n">
        <v>0</v>
      </c>
      <c r="U5925" s="15" t="n">
        <v>237800</v>
      </c>
      <c r="V5925">
        <f>IFERROR(VLOOKUP(D5925,Tablas_Equivalencia!$A$3:$B$8,2,FALSE),"Sin dato")</f>
        <v/>
      </c>
      <c r="W5925">
        <f>IFERROR(VLOOKUP(L5925,Tablas_Equivalencia!$D$3:$E$9,2,FALSE),"Sin dato")</f>
        <v/>
      </c>
      <c r="X5925">
        <f>IF(I5925=1,"Varón","Mujer")</f>
        <v/>
      </c>
      <c r="Y5925">
        <f>IFERROR(VLOOKUP(M5925,Tablas_Equivalencia!$G$3:$H$6,2,FALSE),"Sin dato")</f>
        <v/>
      </c>
      <c r="Z5925">
        <f>IF(J5925&lt;=24,"18-24","25-29")</f>
        <v/>
      </c>
      <c r="AA5925">
        <f>IF(M5925&lt;&gt;1,"",IF(P5925=2,1,0))</f>
        <v/>
      </c>
      <c r="AB5925">
        <f>IF(M5925&lt;&gt;1,"",IF(O5925&gt;=2,1,0))</f>
        <v/>
      </c>
      <c r="AC5925">
        <f>IF(M5925&lt;&gt;1,"",IF(OR(Q5925=999,Q5925=""),"",IF(OR(Q5925&lt;35,Q5925&gt;48),1,0)))</f>
        <v/>
      </c>
      <c r="AD5925">
        <f>IF(COUNT(AA5925:AC5925)&lt;3,"",SUM(AA5925:AC5925))</f>
        <v/>
      </c>
      <c r="AE5925">
        <f>IF(L5925&gt;=4,2,IF(L5925&gt;=2,1,0))</f>
        <v/>
      </c>
      <c r="AF5925">
        <f>IF(L5925&gt;=5,1,0)</f>
        <v/>
      </c>
      <c r="AG5925">
        <f>AE5925+AF5925</f>
        <v/>
      </c>
      <c r="AH5925" s="15">
        <f>IF(M5925&lt;&gt;1,"",IF(OR(R5925=-9,R5925=""),"",R5925))</f>
        <v/>
      </c>
      <c r="AI5925">
        <f>IF(M5925&lt;&gt;1,"",IF(OR(Q5925=999,Q5925=""),"",Q5925))</f>
        <v/>
      </c>
    </row>
    <row r="5926">
      <c r="A5926" t="inlineStr">
        <is>
          <t>TQRMNOP131970</t>
        </is>
      </c>
      <c r="B5926" t="n">
        <v>2025</v>
      </c>
      <c r="C5926" t="n">
        <v>1</v>
      </c>
      <c r="D5926" t="n">
        <v>42</v>
      </c>
      <c r="E5926" t="inlineStr">
        <is>
          <t>N</t>
        </is>
      </c>
      <c r="F5926" t="n">
        <v>27</v>
      </c>
      <c r="G5926" t="n">
        <v>1090</v>
      </c>
      <c r="H5926" t="n">
        <v>3</v>
      </c>
      <c r="I5926" t="n">
        <v>2</v>
      </c>
      <c r="J5926" t="n">
        <v>23</v>
      </c>
      <c r="K5926" t="n">
        <v>2</v>
      </c>
      <c r="L5926" t="n">
        <v>4</v>
      </c>
      <c r="M5926" t="n">
        <v>1</v>
      </c>
      <c r="N5926" t="n">
        <v>3</v>
      </c>
      <c r="O5926" t="n">
        <v>1</v>
      </c>
      <c r="P5926" t="n">
        <v>1</v>
      </c>
      <c r="Q5926" t="n">
        <v>52</v>
      </c>
      <c r="R5926" s="15" t="n">
        <v>505000</v>
      </c>
      <c r="S5926" s="15" t="n">
        <v>0</v>
      </c>
      <c r="T5926" s="15" t="n">
        <v>505000</v>
      </c>
      <c r="U5926" s="15" t="n">
        <v>87400</v>
      </c>
      <c r="V5926">
        <f>IFERROR(VLOOKUP(D5926,Tablas_Equivalencia!$A$3:$B$8,2,FALSE),"Sin dato")</f>
        <v/>
      </c>
      <c r="W5926">
        <f>IFERROR(VLOOKUP(L5926,Tablas_Equivalencia!$D$3:$E$9,2,FALSE),"Sin dato")</f>
        <v/>
      </c>
      <c r="X5926">
        <f>IF(I5926=1,"Varón","Mujer")</f>
        <v/>
      </c>
      <c r="Y5926">
        <f>IFERROR(VLOOKUP(M5926,Tablas_Equivalencia!$G$3:$H$6,2,FALSE),"Sin dato")</f>
        <v/>
      </c>
      <c r="Z5926">
        <f>IF(J5926&lt;=24,"18-24","25-29")</f>
        <v/>
      </c>
      <c r="AA5926">
        <f>IF(M5926&lt;&gt;1,"",IF(P5926=2,1,0))</f>
        <v/>
      </c>
      <c r="AB5926">
        <f>IF(M5926&lt;&gt;1,"",IF(O5926&gt;=2,1,0))</f>
        <v/>
      </c>
      <c r="AC5926">
        <f>IF(M5926&lt;&gt;1,"",IF(OR(Q5926=999,Q5926=""),"",IF(OR(Q5926&lt;35,Q5926&gt;48),1,0)))</f>
        <v/>
      </c>
      <c r="AD5926">
        <f>IF(COUNT(AA5926:AC5926)&lt;3,"",SUM(AA5926:AC5926))</f>
        <v/>
      </c>
      <c r="AE5926">
        <f>IF(L5926&gt;=4,2,IF(L5926&gt;=2,1,0))</f>
        <v/>
      </c>
      <c r="AF5926">
        <f>IF(L5926&gt;=5,1,0)</f>
        <v/>
      </c>
      <c r="AG5926">
        <f>AE5926+AF5926</f>
        <v/>
      </c>
      <c r="AH5926" s="15">
        <f>IF(M5926&lt;&gt;1,"",IF(OR(R5926=-9,R5926=""),"",R5926))</f>
        <v/>
      </c>
      <c r="AI5926">
        <f>IF(M5926&lt;&gt;1,"",IF(OR(Q5926=999,Q5926=""),"",Q5926))</f>
        <v/>
      </c>
    </row>
    <row r="5927">
      <c r="A5927" t="inlineStr">
        <is>
          <t>TQRMNOP131978</t>
        </is>
      </c>
      <c r="B5927" t="n">
        <v>2025</v>
      </c>
      <c r="C5927" t="n">
        <v>1</v>
      </c>
      <c r="D5927" t="n">
        <v>1</v>
      </c>
      <c r="E5927" t="inlineStr">
        <is>
          <t>S</t>
        </is>
      </c>
      <c r="F5927" t="n">
        <v>32</v>
      </c>
      <c r="G5927" t="n">
        <v>912</v>
      </c>
      <c r="H5927" t="n">
        <v>3</v>
      </c>
      <c r="I5927" t="n">
        <v>1</v>
      </c>
      <c r="J5927" t="n">
        <v>18</v>
      </c>
      <c r="K5927" t="n">
        <v>2</v>
      </c>
      <c r="L5927" t="n">
        <v>3</v>
      </c>
      <c r="M5927" t="n">
        <v>3</v>
      </c>
      <c r="R5927" s="15" t="n">
        <v>0</v>
      </c>
      <c r="S5927" s="15" t="n">
        <v>0</v>
      </c>
      <c r="T5927" s="15" t="n">
        <v>0</v>
      </c>
      <c r="U5927" s="15" t="n">
        <v>261200</v>
      </c>
      <c r="V5927">
        <f>IFERROR(VLOOKUP(D5927,Tablas_Equivalencia!$A$3:$B$8,2,FALSE),"Sin dato")</f>
        <v/>
      </c>
      <c r="W5927">
        <f>IFERROR(VLOOKUP(L5927,Tablas_Equivalencia!$D$3:$E$9,2,FALSE),"Sin dato")</f>
        <v/>
      </c>
      <c r="X5927">
        <f>IF(I5927=1,"Varón","Mujer")</f>
        <v/>
      </c>
      <c r="Y5927">
        <f>IFERROR(VLOOKUP(M5927,Tablas_Equivalencia!$G$3:$H$6,2,FALSE),"Sin dato")</f>
        <v/>
      </c>
      <c r="Z5927">
        <f>IF(J5927&lt;=24,"18-24","25-29")</f>
        <v/>
      </c>
      <c r="AA5927">
        <f>IF(M5927&lt;&gt;1,"",IF(P5927=2,1,0))</f>
        <v/>
      </c>
      <c r="AB5927">
        <f>IF(M5927&lt;&gt;1,"",IF(O5927&gt;=2,1,0))</f>
        <v/>
      </c>
      <c r="AC5927">
        <f>IF(M5927&lt;&gt;1,"",IF(OR(Q5927=999,Q5927=""),"",IF(OR(Q5927&lt;35,Q5927&gt;48),1,0)))</f>
        <v/>
      </c>
      <c r="AD5927">
        <f>IF(COUNT(AA5927:AC5927)&lt;3,"",SUM(AA5927:AC5927))</f>
        <v/>
      </c>
      <c r="AE5927">
        <f>IF(L5927&gt;=4,2,IF(L5927&gt;=2,1,0))</f>
        <v/>
      </c>
      <c r="AF5927">
        <f>IF(L5927&gt;=5,1,0)</f>
        <v/>
      </c>
      <c r="AG5927">
        <f>AE5927+AF5927</f>
        <v/>
      </c>
      <c r="AH5927" s="15">
        <f>IF(M5927&lt;&gt;1,"",IF(OR(R5927=-9,R5927=""),"",R5927))</f>
        <v/>
      </c>
      <c r="AI5927">
        <f>IF(M5927&lt;&gt;1,"",IF(OR(Q5927=999,Q5927=""),"",Q5927))</f>
        <v/>
      </c>
    </row>
    <row r="5928">
      <c r="A5928" t="inlineStr">
        <is>
          <t>TQRMNOP131980</t>
        </is>
      </c>
      <c r="B5928" t="n">
        <v>2025</v>
      </c>
      <c r="C5928" t="n">
        <v>1</v>
      </c>
      <c r="D5928" t="n">
        <v>1</v>
      </c>
      <c r="E5928" t="inlineStr">
        <is>
          <t>S</t>
        </is>
      </c>
      <c r="F5928" t="n">
        <v>32</v>
      </c>
      <c r="G5928" t="n">
        <v>1742</v>
      </c>
      <c r="H5928" t="n">
        <v>1</v>
      </c>
      <c r="I5928" t="n">
        <v>1</v>
      </c>
      <c r="J5928" t="n">
        <v>21</v>
      </c>
      <c r="K5928" t="n">
        <v>2</v>
      </c>
      <c r="L5928" t="n">
        <v>4</v>
      </c>
      <c r="M5928" t="n">
        <v>1</v>
      </c>
      <c r="N5928" t="n">
        <v>3</v>
      </c>
      <c r="O5928" t="n">
        <v>1</v>
      </c>
      <c r="P5928" t="n">
        <v>1</v>
      </c>
      <c r="Q5928" t="n">
        <v>45</v>
      </c>
      <c r="R5928" s="15" t="n">
        <v>274000</v>
      </c>
      <c r="S5928" s="15" t="n">
        <v>110000</v>
      </c>
      <c r="T5928" s="15" t="n">
        <v>384000</v>
      </c>
      <c r="U5928" s="15" t="n">
        <v>175000</v>
      </c>
      <c r="V5928">
        <f>IFERROR(VLOOKUP(D5928,Tablas_Equivalencia!$A$3:$B$8,2,FALSE),"Sin dato")</f>
        <v/>
      </c>
      <c r="W5928">
        <f>IFERROR(VLOOKUP(L5928,Tablas_Equivalencia!$D$3:$E$9,2,FALSE),"Sin dato")</f>
        <v/>
      </c>
      <c r="X5928">
        <f>IF(I5928=1,"Varón","Mujer")</f>
        <v/>
      </c>
      <c r="Y5928">
        <f>IFERROR(VLOOKUP(M5928,Tablas_Equivalencia!$G$3:$H$6,2,FALSE),"Sin dato")</f>
        <v/>
      </c>
      <c r="Z5928">
        <f>IF(J5928&lt;=24,"18-24","25-29")</f>
        <v/>
      </c>
      <c r="AA5928">
        <f>IF(M5928&lt;&gt;1,"",IF(P5928=2,1,0))</f>
        <v/>
      </c>
      <c r="AB5928">
        <f>IF(M5928&lt;&gt;1,"",IF(O5928&gt;=2,1,0))</f>
        <v/>
      </c>
      <c r="AC5928">
        <f>IF(M5928&lt;&gt;1,"",IF(OR(Q5928=999,Q5928=""),"",IF(OR(Q5928&lt;35,Q5928&gt;48),1,0)))</f>
        <v/>
      </c>
      <c r="AD5928">
        <f>IF(COUNT(AA5928:AC5928)&lt;3,"",SUM(AA5928:AC5928))</f>
        <v/>
      </c>
      <c r="AE5928">
        <f>IF(L5928&gt;=4,2,IF(L5928&gt;=2,1,0))</f>
        <v/>
      </c>
      <c r="AF5928">
        <f>IF(L5928&gt;=5,1,0)</f>
        <v/>
      </c>
      <c r="AG5928">
        <f>AE5928+AF5928</f>
        <v/>
      </c>
      <c r="AH5928" s="15">
        <f>IF(M5928&lt;&gt;1,"",IF(OR(R5928=-9,R5928=""),"",R5928))</f>
        <v/>
      </c>
      <c r="AI5928">
        <f>IF(M5928&lt;&gt;1,"",IF(OR(Q5928=999,Q5928=""),"",Q5928))</f>
        <v/>
      </c>
    </row>
    <row r="5929">
      <c r="A5929" t="inlineStr">
        <is>
          <t>TQRMNOP131981</t>
        </is>
      </c>
      <c r="B5929" t="n">
        <v>2025</v>
      </c>
      <c r="C5929" t="n">
        <v>1</v>
      </c>
      <c r="D5929" t="n">
        <v>43</v>
      </c>
      <c r="E5929" t="inlineStr">
        <is>
          <t>S</t>
        </is>
      </c>
      <c r="F5929" t="n">
        <v>19</v>
      </c>
      <c r="G5929" t="n">
        <v>817</v>
      </c>
      <c r="H5929" t="n">
        <v>3</v>
      </c>
      <c r="I5929" t="n">
        <v>1</v>
      </c>
      <c r="J5929" t="n">
        <v>21</v>
      </c>
      <c r="K5929" t="n">
        <v>2</v>
      </c>
      <c r="L5929" t="n">
        <v>3</v>
      </c>
      <c r="M5929" t="n">
        <v>1</v>
      </c>
      <c r="N5929" t="n">
        <v>3</v>
      </c>
      <c r="O5929" t="n">
        <v>3</v>
      </c>
      <c r="P5929" t="n">
        <v>2</v>
      </c>
      <c r="Q5929" t="n">
        <v>35</v>
      </c>
      <c r="R5929" s="15" t="n">
        <v>282000</v>
      </c>
      <c r="S5929" s="15" t="n">
        <v>0</v>
      </c>
      <c r="T5929" s="15" t="n">
        <v>282000</v>
      </c>
      <c r="U5929" s="15" t="n">
        <v>253600</v>
      </c>
      <c r="V5929">
        <f>IFERROR(VLOOKUP(D5929,Tablas_Equivalencia!$A$3:$B$8,2,FALSE),"Sin dato")</f>
        <v/>
      </c>
      <c r="W5929">
        <f>IFERROR(VLOOKUP(L5929,Tablas_Equivalencia!$D$3:$E$9,2,FALSE),"Sin dato")</f>
        <v/>
      </c>
      <c r="X5929">
        <f>IF(I5929=1,"Varón","Mujer")</f>
        <v/>
      </c>
      <c r="Y5929">
        <f>IFERROR(VLOOKUP(M5929,Tablas_Equivalencia!$G$3:$H$6,2,FALSE),"Sin dato")</f>
        <v/>
      </c>
      <c r="Z5929">
        <f>IF(J5929&lt;=24,"18-24","25-29")</f>
        <v/>
      </c>
      <c r="AA5929">
        <f>IF(M5929&lt;&gt;1,"",IF(P5929=2,1,0))</f>
        <v/>
      </c>
      <c r="AB5929">
        <f>IF(M5929&lt;&gt;1,"",IF(O5929&gt;=2,1,0))</f>
        <v/>
      </c>
      <c r="AC5929">
        <f>IF(M5929&lt;&gt;1,"",IF(OR(Q5929=999,Q5929=""),"",IF(OR(Q5929&lt;35,Q5929&gt;48),1,0)))</f>
        <v/>
      </c>
      <c r="AD5929">
        <f>IF(COUNT(AA5929:AC5929)&lt;3,"",SUM(AA5929:AC5929))</f>
        <v/>
      </c>
      <c r="AE5929">
        <f>IF(L5929&gt;=4,2,IF(L5929&gt;=2,1,0))</f>
        <v/>
      </c>
      <c r="AF5929">
        <f>IF(L5929&gt;=5,1,0)</f>
        <v/>
      </c>
      <c r="AG5929">
        <f>AE5929+AF5929</f>
        <v/>
      </c>
      <c r="AH5929" s="15">
        <f>IF(M5929&lt;&gt;1,"",IF(OR(R5929=-9,R5929=""),"",R5929))</f>
        <v/>
      </c>
      <c r="AI5929">
        <f>IF(M5929&lt;&gt;1,"",IF(OR(Q5929=999,Q5929=""),"",Q5929))</f>
        <v/>
      </c>
    </row>
    <row r="5930">
      <c r="A5930" t="inlineStr">
        <is>
          <t>TQRMNOP131984</t>
        </is>
      </c>
      <c r="B5930" t="n">
        <v>2025</v>
      </c>
      <c r="C5930" t="n">
        <v>1</v>
      </c>
      <c r="D5930" t="n">
        <v>40</v>
      </c>
      <c r="E5930" t="inlineStr">
        <is>
          <t>N</t>
        </is>
      </c>
      <c r="F5930" t="n">
        <v>23</v>
      </c>
      <c r="G5930" t="n">
        <v>1090</v>
      </c>
      <c r="H5930" t="n">
        <v>3</v>
      </c>
      <c r="I5930" t="n">
        <v>1</v>
      </c>
      <c r="J5930" t="n">
        <v>24</v>
      </c>
      <c r="K5930" t="n">
        <v>1</v>
      </c>
      <c r="L5930" t="n">
        <v>5</v>
      </c>
      <c r="M5930" t="n">
        <v>3</v>
      </c>
      <c r="R5930" s="15" t="n">
        <v>0</v>
      </c>
      <c r="S5930" s="15" t="n">
        <v>0</v>
      </c>
      <c r="T5930" s="15" t="n">
        <v>0</v>
      </c>
      <c r="U5930" s="15" t="n">
        <v>171700</v>
      </c>
      <c r="V5930">
        <f>IFERROR(VLOOKUP(D5930,Tablas_Equivalencia!$A$3:$B$8,2,FALSE),"Sin dato")</f>
        <v/>
      </c>
      <c r="W5930">
        <f>IFERROR(VLOOKUP(L5930,Tablas_Equivalencia!$D$3:$E$9,2,FALSE),"Sin dato")</f>
        <v/>
      </c>
      <c r="X5930">
        <f>IF(I5930=1,"Varón","Mujer")</f>
        <v/>
      </c>
      <c r="Y5930">
        <f>IFERROR(VLOOKUP(M5930,Tablas_Equivalencia!$G$3:$H$6,2,FALSE),"Sin dato")</f>
        <v/>
      </c>
      <c r="Z5930">
        <f>IF(J5930&lt;=24,"18-24","25-29")</f>
        <v/>
      </c>
      <c r="AA5930">
        <f>IF(M5930&lt;&gt;1,"",IF(P5930=2,1,0))</f>
        <v/>
      </c>
      <c r="AB5930">
        <f>IF(M5930&lt;&gt;1,"",IF(O5930&gt;=2,1,0))</f>
        <v/>
      </c>
      <c r="AC5930">
        <f>IF(M5930&lt;&gt;1,"",IF(OR(Q5930=999,Q5930=""),"",IF(OR(Q5930&lt;35,Q5930&gt;48),1,0)))</f>
        <v/>
      </c>
      <c r="AD5930">
        <f>IF(COUNT(AA5930:AC5930)&lt;3,"",SUM(AA5930:AC5930))</f>
        <v/>
      </c>
      <c r="AE5930">
        <f>IF(L5930&gt;=4,2,IF(L5930&gt;=2,1,0))</f>
        <v/>
      </c>
      <c r="AF5930">
        <f>IF(L5930&gt;=5,1,0)</f>
        <v/>
      </c>
      <c r="AG5930">
        <f>AE5930+AF5930</f>
        <v/>
      </c>
      <c r="AH5930" s="15">
        <f>IF(M5930&lt;&gt;1,"",IF(OR(R5930=-9,R5930=""),"",R5930))</f>
        <v/>
      </c>
      <c r="AI5930">
        <f>IF(M5930&lt;&gt;1,"",IF(OR(Q5930=999,Q5930=""),"",Q5930))</f>
        <v/>
      </c>
    </row>
    <row r="5931">
      <c r="A5931" t="inlineStr">
        <is>
          <t>TQRMNOP131989</t>
        </is>
      </c>
      <c r="B5931" t="n">
        <v>2025</v>
      </c>
      <c r="C5931" t="n">
        <v>1</v>
      </c>
      <c r="D5931" t="n">
        <v>42</v>
      </c>
      <c r="E5931" t="inlineStr">
        <is>
          <t>S</t>
        </is>
      </c>
      <c r="F5931" t="n">
        <v>10</v>
      </c>
      <c r="G5931" t="n">
        <v>1638</v>
      </c>
      <c r="H5931" t="n">
        <v>3</v>
      </c>
      <c r="I5931" t="n">
        <v>2</v>
      </c>
      <c r="J5931" t="n">
        <v>24</v>
      </c>
      <c r="K5931" t="n">
        <v>1</v>
      </c>
      <c r="L5931" t="n">
        <v>5</v>
      </c>
      <c r="M5931" t="n">
        <v>1</v>
      </c>
      <c r="N5931" t="n">
        <v>2</v>
      </c>
      <c r="O5931" t="n">
        <v>1</v>
      </c>
      <c r="P5931" t="n">
        <v>1</v>
      </c>
      <c r="Q5931" t="n">
        <v>48</v>
      </c>
      <c r="R5931" s="15" t="n">
        <v>639000</v>
      </c>
      <c r="S5931" s="15" t="n">
        <v>0</v>
      </c>
      <c r="T5931" s="15" t="n">
        <v>639000</v>
      </c>
      <c r="U5931" s="15" t="n">
        <v>49400</v>
      </c>
      <c r="V5931">
        <f>IFERROR(VLOOKUP(D5931,Tablas_Equivalencia!$A$3:$B$8,2,FALSE),"Sin dato")</f>
        <v/>
      </c>
      <c r="W5931">
        <f>IFERROR(VLOOKUP(L5931,Tablas_Equivalencia!$D$3:$E$9,2,FALSE),"Sin dato")</f>
        <v/>
      </c>
      <c r="X5931">
        <f>IF(I5931=1,"Varón","Mujer")</f>
        <v/>
      </c>
      <c r="Y5931">
        <f>IFERROR(VLOOKUP(M5931,Tablas_Equivalencia!$G$3:$H$6,2,FALSE),"Sin dato")</f>
        <v/>
      </c>
      <c r="Z5931">
        <f>IF(J5931&lt;=24,"18-24","25-29")</f>
        <v/>
      </c>
      <c r="AA5931">
        <f>IF(M5931&lt;&gt;1,"",IF(P5931=2,1,0))</f>
        <v/>
      </c>
      <c r="AB5931">
        <f>IF(M5931&lt;&gt;1,"",IF(O5931&gt;=2,1,0))</f>
        <v/>
      </c>
      <c r="AC5931">
        <f>IF(M5931&lt;&gt;1,"",IF(OR(Q5931=999,Q5931=""),"",IF(OR(Q5931&lt;35,Q5931&gt;48),1,0)))</f>
        <v/>
      </c>
      <c r="AD5931">
        <f>IF(COUNT(AA5931:AC5931)&lt;3,"",SUM(AA5931:AC5931))</f>
        <v/>
      </c>
      <c r="AE5931">
        <f>IF(L5931&gt;=4,2,IF(L5931&gt;=2,1,0))</f>
        <v/>
      </c>
      <c r="AF5931">
        <f>IF(L5931&gt;=5,1,0)</f>
        <v/>
      </c>
      <c r="AG5931">
        <f>AE5931+AF5931</f>
        <v/>
      </c>
      <c r="AH5931" s="15">
        <f>IF(M5931&lt;&gt;1,"",IF(OR(R5931=-9,R5931=""),"",R5931))</f>
        <v/>
      </c>
      <c r="AI5931">
        <f>IF(M5931&lt;&gt;1,"",IF(OR(Q5931=999,Q5931=""),"",Q5931))</f>
        <v/>
      </c>
    </row>
    <row r="5932">
      <c r="A5932" t="inlineStr">
        <is>
          <t>TQRMNOP131994</t>
        </is>
      </c>
      <c r="B5932" t="n">
        <v>2025</v>
      </c>
      <c r="C5932" t="n">
        <v>1</v>
      </c>
      <c r="D5932" t="n">
        <v>1</v>
      </c>
      <c r="E5932" t="inlineStr">
        <is>
          <t>S</t>
        </is>
      </c>
      <c r="F5932" t="n">
        <v>32</v>
      </c>
      <c r="G5932" t="n">
        <v>1113</v>
      </c>
      <c r="H5932" t="n">
        <v>2</v>
      </c>
      <c r="I5932" t="n">
        <v>1</v>
      </c>
      <c r="J5932" t="n">
        <v>24</v>
      </c>
      <c r="K5932" t="n">
        <v>1</v>
      </c>
      <c r="L5932" t="n">
        <v>4</v>
      </c>
      <c r="M5932" t="n">
        <v>1</v>
      </c>
      <c r="N5932" t="n">
        <v>2</v>
      </c>
      <c r="O5932" t="n">
        <v>2</v>
      </c>
      <c r="P5932" t="n">
        <v>2</v>
      </c>
      <c r="Q5932" t="n">
        <v>77</v>
      </c>
      <c r="R5932" s="15" t="n">
        <v>539000</v>
      </c>
      <c r="S5932" s="15" t="n">
        <v>0</v>
      </c>
      <c r="T5932" s="15" t="n">
        <v>539000</v>
      </c>
      <c r="U5932" s="15" t="n">
        <v>286200</v>
      </c>
      <c r="V5932">
        <f>IFERROR(VLOOKUP(D5932,Tablas_Equivalencia!$A$3:$B$8,2,FALSE),"Sin dato")</f>
        <v/>
      </c>
      <c r="W5932">
        <f>IFERROR(VLOOKUP(L5932,Tablas_Equivalencia!$D$3:$E$9,2,FALSE),"Sin dato")</f>
        <v/>
      </c>
      <c r="X5932">
        <f>IF(I5932=1,"Varón","Mujer")</f>
        <v/>
      </c>
      <c r="Y5932">
        <f>IFERROR(VLOOKUP(M5932,Tablas_Equivalencia!$G$3:$H$6,2,FALSE),"Sin dato")</f>
        <v/>
      </c>
      <c r="Z5932">
        <f>IF(J5932&lt;=24,"18-24","25-29")</f>
        <v/>
      </c>
      <c r="AA5932">
        <f>IF(M5932&lt;&gt;1,"",IF(P5932=2,1,0))</f>
        <v/>
      </c>
      <c r="AB5932">
        <f>IF(M5932&lt;&gt;1,"",IF(O5932&gt;=2,1,0))</f>
        <v/>
      </c>
      <c r="AC5932">
        <f>IF(M5932&lt;&gt;1,"",IF(OR(Q5932=999,Q5932=""),"",IF(OR(Q5932&lt;35,Q5932&gt;48),1,0)))</f>
        <v/>
      </c>
      <c r="AD5932">
        <f>IF(COUNT(AA5932:AC5932)&lt;3,"",SUM(AA5932:AC5932))</f>
        <v/>
      </c>
      <c r="AE5932">
        <f>IF(L5932&gt;=4,2,IF(L5932&gt;=2,1,0))</f>
        <v/>
      </c>
      <c r="AF5932">
        <f>IF(L5932&gt;=5,1,0)</f>
        <v/>
      </c>
      <c r="AG5932">
        <f>AE5932+AF5932</f>
        <v/>
      </c>
      <c r="AH5932" s="15">
        <f>IF(M5932&lt;&gt;1,"",IF(OR(R5932=-9,R5932=""),"",R5932))</f>
        <v/>
      </c>
      <c r="AI5932">
        <f>IF(M5932&lt;&gt;1,"",IF(OR(Q5932=999,Q5932=""),"",Q5932))</f>
        <v/>
      </c>
    </row>
    <row r="5933">
      <c r="A5933" t="inlineStr">
        <is>
          <t>TQRMNOP131996</t>
        </is>
      </c>
      <c r="B5933" t="n">
        <v>2025</v>
      </c>
      <c r="C5933" t="n">
        <v>1</v>
      </c>
      <c r="D5933" t="n">
        <v>41</v>
      </c>
      <c r="E5933" t="inlineStr">
        <is>
          <t>N</t>
        </is>
      </c>
      <c r="F5933" t="n">
        <v>15</v>
      </c>
      <c r="G5933" t="n">
        <v>1357</v>
      </c>
      <c r="H5933" t="n">
        <v>3</v>
      </c>
      <c r="I5933" t="n">
        <v>1</v>
      </c>
      <c r="J5933" t="n">
        <v>23</v>
      </c>
      <c r="K5933" t="n">
        <v>2</v>
      </c>
      <c r="L5933" t="n">
        <v>4</v>
      </c>
      <c r="M5933" t="n">
        <v>1</v>
      </c>
      <c r="N5933" t="n">
        <v>3</v>
      </c>
      <c r="O5933" t="n">
        <v>2</v>
      </c>
      <c r="P5933" t="n">
        <v>2</v>
      </c>
      <c r="Q5933" t="n">
        <v>21</v>
      </c>
      <c r="R5933" s="15" t="n">
        <v>444000</v>
      </c>
      <c r="S5933" s="15" t="n">
        <v>0</v>
      </c>
      <c r="T5933" s="15" t="n">
        <v>444000</v>
      </c>
      <c r="U5933" s="15" t="n">
        <v>128300</v>
      </c>
      <c r="V5933">
        <f>IFERROR(VLOOKUP(D5933,Tablas_Equivalencia!$A$3:$B$8,2,FALSE),"Sin dato")</f>
        <v/>
      </c>
      <c r="W5933">
        <f>IFERROR(VLOOKUP(L5933,Tablas_Equivalencia!$D$3:$E$9,2,FALSE),"Sin dato")</f>
        <v/>
      </c>
      <c r="X5933">
        <f>IF(I5933=1,"Varón","Mujer")</f>
        <v/>
      </c>
      <c r="Y5933">
        <f>IFERROR(VLOOKUP(M5933,Tablas_Equivalencia!$G$3:$H$6,2,FALSE),"Sin dato")</f>
        <v/>
      </c>
      <c r="Z5933">
        <f>IF(J5933&lt;=24,"18-24","25-29")</f>
        <v/>
      </c>
      <c r="AA5933">
        <f>IF(M5933&lt;&gt;1,"",IF(P5933=2,1,0))</f>
        <v/>
      </c>
      <c r="AB5933">
        <f>IF(M5933&lt;&gt;1,"",IF(O5933&gt;=2,1,0))</f>
        <v/>
      </c>
      <c r="AC5933">
        <f>IF(M5933&lt;&gt;1,"",IF(OR(Q5933=999,Q5933=""),"",IF(OR(Q5933&lt;35,Q5933&gt;48),1,0)))</f>
        <v/>
      </c>
      <c r="AD5933">
        <f>IF(COUNT(AA5933:AC5933)&lt;3,"",SUM(AA5933:AC5933))</f>
        <v/>
      </c>
      <c r="AE5933">
        <f>IF(L5933&gt;=4,2,IF(L5933&gt;=2,1,0))</f>
        <v/>
      </c>
      <c r="AF5933">
        <f>IF(L5933&gt;=5,1,0)</f>
        <v/>
      </c>
      <c r="AG5933">
        <f>AE5933+AF5933</f>
        <v/>
      </c>
      <c r="AH5933" s="15">
        <f>IF(M5933&lt;&gt;1,"",IF(OR(R5933=-9,R5933=""),"",R5933))</f>
        <v/>
      </c>
      <c r="AI5933">
        <f>IF(M5933&lt;&gt;1,"",IF(OR(Q5933=999,Q5933=""),"",Q5933))</f>
        <v/>
      </c>
    </row>
    <row r="5934">
      <c r="A5934" t="inlineStr">
        <is>
          <t>TQRMNOP131999</t>
        </is>
      </c>
      <c r="B5934" t="n">
        <v>2025</v>
      </c>
      <c r="C5934" t="n">
        <v>1</v>
      </c>
      <c r="D5934" t="n">
        <v>42</v>
      </c>
      <c r="E5934" t="inlineStr">
        <is>
          <t>N</t>
        </is>
      </c>
      <c r="F5934" t="n">
        <v>27</v>
      </c>
      <c r="G5934" t="n">
        <v>1474</v>
      </c>
      <c r="H5934" t="n">
        <v>3</v>
      </c>
      <c r="I5934" t="n">
        <v>1</v>
      </c>
      <c r="J5934" t="n">
        <v>20</v>
      </c>
      <c r="K5934" t="n">
        <v>2</v>
      </c>
      <c r="L5934" t="n">
        <v>4</v>
      </c>
      <c r="M5934" t="n">
        <v>1</v>
      </c>
      <c r="N5934" t="n">
        <v>3</v>
      </c>
      <c r="O5934" t="n">
        <v>3</v>
      </c>
      <c r="P5934" t="n">
        <v>2</v>
      </c>
      <c r="Q5934" t="n">
        <v>23</v>
      </c>
      <c r="R5934" s="15" t="n">
        <v>338000</v>
      </c>
      <c r="S5934" s="15" t="n">
        <v>195000</v>
      </c>
      <c r="T5934" s="15" t="n">
        <v>533000</v>
      </c>
      <c r="U5934" s="15" t="n">
        <v>172300</v>
      </c>
      <c r="V5934">
        <f>IFERROR(VLOOKUP(D5934,Tablas_Equivalencia!$A$3:$B$8,2,FALSE),"Sin dato")</f>
        <v/>
      </c>
      <c r="W5934">
        <f>IFERROR(VLOOKUP(L5934,Tablas_Equivalencia!$D$3:$E$9,2,FALSE),"Sin dato")</f>
        <v/>
      </c>
      <c r="X5934">
        <f>IF(I5934=1,"Varón","Mujer")</f>
        <v/>
      </c>
      <c r="Y5934">
        <f>IFERROR(VLOOKUP(M5934,Tablas_Equivalencia!$G$3:$H$6,2,FALSE),"Sin dato")</f>
        <v/>
      </c>
      <c r="Z5934">
        <f>IF(J5934&lt;=24,"18-24","25-29")</f>
        <v/>
      </c>
      <c r="AA5934">
        <f>IF(M5934&lt;&gt;1,"",IF(P5934=2,1,0))</f>
        <v/>
      </c>
      <c r="AB5934">
        <f>IF(M5934&lt;&gt;1,"",IF(O5934&gt;=2,1,0))</f>
        <v/>
      </c>
      <c r="AC5934">
        <f>IF(M5934&lt;&gt;1,"",IF(OR(Q5934=999,Q5934=""),"",IF(OR(Q5934&lt;35,Q5934&gt;48),1,0)))</f>
        <v/>
      </c>
      <c r="AD5934">
        <f>IF(COUNT(AA5934:AC5934)&lt;3,"",SUM(AA5934:AC5934))</f>
        <v/>
      </c>
      <c r="AE5934">
        <f>IF(L5934&gt;=4,2,IF(L5934&gt;=2,1,0))</f>
        <v/>
      </c>
      <c r="AF5934">
        <f>IF(L5934&gt;=5,1,0)</f>
        <v/>
      </c>
      <c r="AG5934">
        <f>AE5934+AF5934</f>
        <v/>
      </c>
      <c r="AH5934" s="15">
        <f>IF(M5934&lt;&gt;1,"",IF(OR(R5934=-9,R5934=""),"",R5934))</f>
        <v/>
      </c>
      <c r="AI5934">
        <f>IF(M5934&lt;&gt;1,"",IF(OR(Q5934=999,Q5934=""),"",Q5934))</f>
        <v/>
      </c>
    </row>
  </sheetData>
  <autoFilter ref="A1:AI59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6" customWidth="1" min="4" max="4"/>
    <col width="20" customWidth="1" min="5" max="5"/>
    <col width="20" customWidth="1" min="6" max="6"/>
  </cols>
  <sheetData>
    <row r="1">
      <c r="A1" s="11" t="inlineStr">
        <is>
          <t>Diagnóstico de valores faltantes y códigos especiales</t>
        </is>
      </c>
    </row>
    <row r="2">
      <c r="A2" s="16" t="inlineStr">
        <is>
          <t>Tarea 1.3 — conteo de celdas vacías y códigos -9 / 999 sobre el segmento 18-29 años.</t>
        </is>
      </c>
    </row>
    <row r="3" ht="30" customHeight="1">
      <c r="A3" s="12" t="inlineStr">
        <is>
          <t>Variable</t>
        </is>
      </c>
      <c r="B3" s="12" t="inlineStr">
        <is>
          <t>Celdas vacías (no corresponde)</t>
        </is>
      </c>
      <c r="C3" s="12" t="inlineStr">
        <is>
          <t>Código especial</t>
        </is>
      </c>
      <c r="D3" s="12" t="inlineStr">
        <is>
          <t>Registros con código especial</t>
        </is>
      </c>
      <c r="E3" s="12" t="inlineStr">
        <is>
          <t>Válidos para análisis</t>
        </is>
      </c>
      <c r="F3" s="12" t="inlineStr">
        <is>
          <t>% válidos sobre jóvenes</t>
        </is>
      </c>
    </row>
    <row r="4">
      <c r="A4" s="17" t="inlineStr">
        <is>
          <t>P21</t>
        </is>
      </c>
      <c r="B4" s="17" t="n">
        <v>0</v>
      </c>
      <c r="C4" s="17" t="inlineStr">
        <is>
          <t>-9</t>
        </is>
      </c>
      <c r="D4" s="17" t="n">
        <v>304</v>
      </c>
      <c r="E4" s="17" t="n">
        <v>5629</v>
      </c>
      <c r="F4" s="17" t="n">
        <v>94.90000000000001</v>
      </c>
    </row>
    <row r="5">
      <c r="A5" s="17" t="inlineStr">
        <is>
          <t>TOT_P12</t>
        </is>
      </c>
      <c r="B5" s="17" t="n">
        <v>0</v>
      </c>
      <c r="C5" s="17" t="inlineStr">
        <is>
          <t>-9</t>
        </is>
      </c>
      <c r="D5" s="17" t="n">
        <v>0</v>
      </c>
      <c r="E5" s="17" t="n">
        <v>5933</v>
      </c>
      <c r="F5" s="17" t="n">
        <v>100</v>
      </c>
    </row>
    <row r="6">
      <c r="A6" s="17" t="inlineStr">
        <is>
          <t>PP3E_TOT</t>
        </is>
      </c>
      <c r="B6" s="17" t="n">
        <v>2412</v>
      </c>
      <c r="C6" s="17" t="inlineStr">
        <is>
          <t>999</t>
        </is>
      </c>
      <c r="D6" s="17" t="n">
        <v>55</v>
      </c>
      <c r="E6" s="17" t="n">
        <v>3466</v>
      </c>
      <c r="F6" s="17" t="n">
        <v>58.4</v>
      </c>
    </row>
    <row r="7">
      <c r="A7" s="17" t="inlineStr">
        <is>
          <t>PP07H</t>
        </is>
      </c>
      <c r="B7" s="17" t="n">
        <v>2412</v>
      </c>
      <c r="C7" s="17" t="inlineStr">
        <is>
          <t>—</t>
        </is>
      </c>
      <c r="D7" s="17" t="n">
        <v>0</v>
      </c>
      <c r="E7" s="17" t="n">
        <v>3521</v>
      </c>
      <c r="F7" s="17" t="n">
        <v>59.3</v>
      </c>
    </row>
    <row r="8">
      <c r="A8" s="17" t="inlineStr">
        <is>
          <t>PP07C</t>
        </is>
      </c>
      <c r="B8" s="17" t="n">
        <v>2412</v>
      </c>
      <c r="C8" s="17" t="inlineStr">
        <is>
          <t>—</t>
        </is>
      </c>
      <c r="D8" s="17" t="n">
        <v>0</v>
      </c>
      <c r="E8" s="17" t="n">
        <v>3521</v>
      </c>
      <c r="F8" s="17" t="n">
        <v>59.3</v>
      </c>
    </row>
    <row r="10">
      <c r="A10" s="18" t="inlineStr">
        <is>
          <t>Verificación con fórmulas vivas (deben coincidir con la tabla):</t>
        </is>
      </c>
    </row>
    <row r="11">
      <c r="A11" s="13" t="inlineStr">
        <is>
          <t>Registros totales de la base original</t>
        </is>
      </c>
      <c r="B11" s="19" t="n">
        <v>32000</v>
      </c>
    </row>
    <row r="12">
      <c r="A12" s="13" t="inlineStr">
        <is>
          <t>Jóvenes 18-29 años (CONTARA)</t>
        </is>
      </c>
      <c r="B12" s="19">
        <f>COUNTA('Jóvenes_18_29'!$A$2:$A$5934)</f>
        <v/>
      </c>
    </row>
    <row r="13">
      <c r="A13" s="13" t="inlineStr">
        <is>
          <t>Jóvenes con CH06 entre 18 y 29 (CONTAR.SI.CONJUNTO)</t>
        </is>
      </c>
      <c r="B13" s="19">
        <f>COUNTIFS('Jóvenes_18_29'!$J$2:$J$5934,"&gt;=18",'Jóvenes_18_29'!$J$2:$J$5934,"&lt;=29")</f>
        <v/>
      </c>
    </row>
    <row r="14">
      <c r="A14" s="13" t="inlineStr">
        <is>
          <t>Ocupados (ESTADO = 1)</t>
        </is>
      </c>
      <c r="B14" s="19">
        <f>COUNTIF('Jóvenes_18_29'!$M$2:$M$5934,1)</f>
        <v/>
      </c>
    </row>
    <row r="15">
      <c r="A15" s="13" t="inlineStr">
        <is>
          <t>Desocupados (ESTADO = 2)</t>
        </is>
      </c>
      <c r="B15" s="19">
        <f>COUNTIF('Jóvenes_18_29'!$M$2:$M$5934,2)</f>
        <v/>
      </c>
    </row>
    <row r="16">
      <c r="A16" s="13" t="inlineStr">
        <is>
          <t>Inactivos (ESTADO = 3)</t>
        </is>
      </c>
      <c r="B16" s="19">
        <f>COUNTIF('Jóvenes_18_29'!$M$2:$M$5934,3)</f>
        <v/>
      </c>
    </row>
    <row r="17">
      <c r="A17" s="13" t="inlineStr">
        <is>
          <t>P21 con código -9 (no respuesta)</t>
        </is>
      </c>
      <c r="B17" s="19">
        <f>COUNTIF('Jóvenes_18_29'!$R$2:$R$5934,-9)</f>
        <v/>
      </c>
    </row>
    <row r="18">
      <c r="A18" s="13" t="inlineStr">
        <is>
          <t>PP3E_TOT con código 999 (Ns./Nr.)</t>
        </is>
      </c>
      <c r="B18" s="19">
        <f>COUNTIF('Jóvenes_18_29'!$Q$2:$Q$5934,999)</f>
        <v/>
      </c>
    </row>
    <row r="19">
      <c r="A19" s="13" t="inlineStr">
        <is>
          <t>P21 igual a 0 (sin ingreso por ocupación)</t>
        </is>
      </c>
      <c r="B19" s="19">
        <f>COUNTIF('Jóvenes_18_29'!$R$2:$R$5934,0)</f>
        <v/>
      </c>
    </row>
    <row r="21">
      <c r="A21" s="18" t="inlineStr">
        <is>
          <t>Tablas de frecuencia de validación (Tareas 2.1 y 2.2)</t>
        </is>
      </c>
    </row>
    <row r="22" ht="30" customHeight="1">
      <c r="A22" s="12" t="inlineStr">
        <is>
          <t>Valor del índice</t>
        </is>
      </c>
      <c r="B22" s="12" t="inlineStr">
        <is>
          <t>Frecuencia IPL</t>
        </is>
      </c>
      <c r="C22" s="12" t="inlineStr">
        <is>
          <t>Frecuencia ISE</t>
        </is>
      </c>
      <c r="D22" s="12" t="inlineStr">
        <is>
          <t>% IPL sobre ocupados</t>
        </is>
      </c>
      <c r="E22" s="12" t="inlineStr">
        <is>
          <t>% ISE sobre jóvenes</t>
        </is>
      </c>
    </row>
    <row r="23">
      <c r="A23" s="13" t="n">
        <v>0</v>
      </c>
      <c r="B23" s="13">
        <f>COUNTIF('Jóvenes_18_29'!$AD$2:$AD$5934,0)</f>
        <v/>
      </c>
      <c r="C23" s="13">
        <f>COUNTIF('Jóvenes_18_29'!$AG$2:$AG$5934,0)</f>
        <v/>
      </c>
      <c r="D23" s="20">
        <f>IFERROR(B23/SUM($B$23:$B$26),0)</f>
        <v/>
      </c>
      <c r="E23" s="20">
        <f>IFERROR(C23/SUM($C$23:$C$26),0)</f>
        <v/>
      </c>
    </row>
    <row r="24">
      <c r="A24" s="13" t="n">
        <v>1</v>
      </c>
      <c r="B24" s="13">
        <f>COUNTIF('Jóvenes_18_29'!$AD$2:$AD$5934,1)</f>
        <v/>
      </c>
      <c r="C24" s="13">
        <f>COUNTIF('Jóvenes_18_29'!$AG$2:$AG$5934,1)</f>
        <v/>
      </c>
      <c r="D24" s="20">
        <f>IFERROR(B24/SUM($B$23:$B$26),0)</f>
        <v/>
      </c>
      <c r="E24" s="20">
        <f>IFERROR(C24/SUM($C$23:$C$26),0)</f>
        <v/>
      </c>
    </row>
    <row r="25">
      <c r="A25" s="13" t="n">
        <v>2</v>
      </c>
      <c r="B25" s="13">
        <f>COUNTIF('Jóvenes_18_29'!$AD$2:$AD$5934,2)</f>
        <v/>
      </c>
      <c r="C25" s="13">
        <f>COUNTIF('Jóvenes_18_29'!$AG$2:$AG$5934,2)</f>
        <v/>
      </c>
      <c r="D25" s="20">
        <f>IFERROR(B25/SUM($B$23:$B$26),0)</f>
        <v/>
      </c>
      <c r="E25" s="20">
        <f>IFERROR(C25/SUM($C$23:$C$26),0)</f>
        <v/>
      </c>
    </row>
    <row r="26">
      <c r="A26" s="13" t="n">
        <v>3</v>
      </c>
      <c r="B26" s="13">
        <f>COUNTIF('Jóvenes_18_29'!$AD$2:$AD$5934,3)</f>
        <v/>
      </c>
      <c r="C26" s="13">
        <f>COUNTIF('Jóvenes_18_29'!$AG$2:$AG$5934,3)</f>
        <v/>
      </c>
      <c r="D26" s="20">
        <f>IFERROR(B26/SUM($B$23:$B$26),0)</f>
        <v/>
      </c>
      <c r="E26" s="20">
        <f>IFERROR(C26/SUM($C$23:$C$26),0)</f>
        <v/>
      </c>
    </row>
    <row r="27">
      <c r="A27" s="21" t="inlineStr">
        <is>
          <t>TOTAL</t>
        </is>
      </c>
      <c r="B27" s="21">
        <f>SUM(B23:B26)</f>
        <v/>
      </c>
      <c r="C27" s="21">
        <f>SUM(C23:C26)</f>
        <v/>
      </c>
    </row>
    <row r="28">
      <c r="A28" s="14" t="inlineStr">
        <is>
          <t>El total de ISE debe igualar la cantidad de jóvenes; el total de IPL, la cantidad de ocupados con jornada informada (los demás quedan en blanco por diseño).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1" t="inlineStr">
        <is>
          <t>Matriz de correlación de Pearson (5 × 5)</t>
        </is>
      </c>
    </row>
    <row r="2">
      <c r="A2" s="16" t="inlineStr">
        <is>
          <t>Fórmula COEF.DE.CORREL sobre la hoja de trabajo. Los pares con celdas vacías se excluyen automáticamente: el análisis de ingresos y precariedad queda restringido a ocupados.</t>
        </is>
      </c>
    </row>
    <row r="3" ht="30" customHeight="1">
      <c r="A3" s="12" t="inlineStr"/>
      <c r="B3" s="12" t="inlineStr">
        <is>
          <t>Edad (CH06)</t>
        </is>
      </c>
      <c r="C3" s="12" t="inlineStr">
        <is>
          <t>Ingreso ocup. principal (P21)</t>
        </is>
      </c>
      <c r="D3" s="12" t="inlineStr">
        <is>
          <t>Horas semanales (PP3E_TOT)</t>
        </is>
      </c>
      <c r="E3" s="12" t="inlineStr">
        <is>
          <t>Precariedad laboral (IPL)</t>
        </is>
      </c>
      <c r="F3" s="12" t="inlineStr">
        <is>
          <t>Nivel socio-educativo (ISE)</t>
        </is>
      </c>
    </row>
    <row r="4">
      <c r="A4" s="22" t="inlineStr">
        <is>
          <t>Edad (CH06)</t>
        </is>
      </c>
      <c r="B4" s="23">
        <f>CORREL('Jóvenes_18_29'!$J$2:$J$5934,'Jóvenes_18_29'!$J$2:$J$5934)</f>
        <v/>
      </c>
      <c r="C4" s="23">
        <f>CORREL('Jóvenes_18_29'!$J$2:$J$5934,'Jóvenes_18_29'!$AH$2:$AH$5934)</f>
        <v/>
      </c>
      <c r="D4" s="23">
        <f>CORREL('Jóvenes_18_29'!$J$2:$J$5934,'Jóvenes_18_29'!$AI$2:$AI$5934)</f>
        <v/>
      </c>
      <c r="E4" s="23">
        <f>CORREL('Jóvenes_18_29'!$J$2:$J$5934,'Jóvenes_18_29'!$AD$2:$AD$5934)</f>
        <v/>
      </c>
      <c r="F4" s="23">
        <f>CORREL('Jóvenes_18_29'!$J$2:$J$5934,'Jóvenes_18_29'!$AG$2:$AG$5934)</f>
        <v/>
      </c>
    </row>
    <row r="5">
      <c r="A5" s="22" t="inlineStr">
        <is>
          <t>Ingreso ocup. principal (P21)</t>
        </is>
      </c>
      <c r="B5" s="23">
        <f>CORREL('Jóvenes_18_29'!$AH$2:$AH$5934,'Jóvenes_18_29'!$J$2:$J$5934)</f>
        <v/>
      </c>
      <c r="C5" s="23">
        <f>CORREL('Jóvenes_18_29'!$AH$2:$AH$5934,'Jóvenes_18_29'!$AH$2:$AH$5934)</f>
        <v/>
      </c>
      <c r="D5" s="23">
        <f>CORREL('Jóvenes_18_29'!$AH$2:$AH$5934,'Jóvenes_18_29'!$AI$2:$AI$5934)</f>
        <v/>
      </c>
      <c r="E5" s="23">
        <f>CORREL('Jóvenes_18_29'!$AH$2:$AH$5934,'Jóvenes_18_29'!$AD$2:$AD$5934)</f>
        <v/>
      </c>
      <c r="F5" s="23">
        <f>CORREL('Jóvenes_18_29'!$AH$2:$AH$5934,'Jóvenes_18_29'!$AG$2:$AG$5934)</f>
        <v/>
      </c>
    </row>
    <row r="6">
      <c r="A6" s="22" t="inlineStr">
        <is>
          <t>Horas semanales (PP3E_TOT)</t>
        </is>
      </c>
      <c r="B6" s="23">
        <f>CORREL('Jóvenes_18_29'!$AI$2:$AI$5934,'Jóvenes_18_29'!$J$2:$J$5934)</f>
        <v/>
      </c>
      <c r="C6" s="23">
        <f>CORREL('Jóvenes_18_29'!$AI$2:$AI$5934,'Jóvenes_18_29'!$AH$2:$AH$5934)</f>
        <v/>
      </c>
      <c r="D6" s="23">
        <f>CORREL('Jóvenes_18_29'!$AI$2:$AI$5934,'Jóvenes_18_29'!$AI$2:$AI$5934)</f>
        <v/>
      </c>
      <c r="E6" s="23">
        <f>CORREL('Jóvenes_18_29'!$AI$2:$AI$5934,'Jóvenes_18_29'!$AD$2:$AD$5934)</f>
        <v/>
      </c>
      <c r="F6" s="23">
        <f>CORREL('Jóvenes_18_29'!$AI$2:$AI$5934,'Jóvenes_18_29'!$AG$2:$AG$5934)</f>
        <v/>
      </c>
    </row>
    <row r="7">
      <c r="A7" s="22" t="inlineStr">
        <is>
          <t>Precariedad laboral (IPL)</t>
        </is>
      </c>
      <c r="B7" s="23">
        <f>CORREL('Jóvenes_18_29'!$AD$2:$AD$5934,'Jóvenes_18_29'!$J$2:$J$5934)</f>
        <v/>
      </c>
      <c r="C7" s="23">
        <f>CORREL('Jóvenes_18_29'!$AD$2:$AD$5934,'Jóvenes_18_29'!$AH$2:$AH$5934)</f>
        <v/>
      </c>
      <c r="D7" s="23">
        <f>CORREL('Jóvenes_18_29'!$AD$2:$AD$5934,'Jóvenes_18_29'!$AI$2:$AI$5934)</f>
        <v/>
      </c>
      <c r="E7" s="23">
        <f>CORREL('Jóvenes_18_29'!$AD$2:$AD$5934,'Jóvenes_18_29'!$AD$2:$AD$5934)</f>
        <v/>
      </c>
      <c r="F7" s="23">
        <f>CORREL('Jóvenes_18_29'!$AD$2:$AD$5934,'Jóvenes_18_29'!$AG$2:$AG$5934)</f>
        <v/>
      </c>
    </row>
    <row r="8">
      <c r="A8" s="22" t="inlineStr">
        <is>
          <t>Nivel socio-educativo (ISE)</t>
        </is>
      </c>
      <c r="B8" s="23">
        <f>CORREL('Jóvenes_18_29'!$AG$2:$AG$5934,'Jóvenes_18_29'!$J$2:$J$5934)</f>
        <v/>
      </c>
      <c r="C8" s="23">
        <f>CORREL('Jóvenes_18_29'!$AG$2:$AG$5934,'Jóvenes_18_29'!$AH$2:$AH$5934)</f>
        <v/>
      </c>
      <c r="D8" s="23">
        <f>CORREL('Jóvenes_18_29'!$AG$2:$AG$5934,'Jóvenes_18_29'!$AI$2:$AI$5934)</f>
        <v/>
      </c>
      <c r="E8" s="23">
        <f>CORREL('Jóvenes_18_29'!$AG$2:$AG$5934,'Jóvenes_18_29'!$AD$2:$AD$5934)</f>
        <v/>
      </c>
      <c r="F8" s="23">
        <f>CORREL('Jóvenes_18_29'!$AG$2:$AG$5934,'Jóvenes_18_29'!$AG$2:$AG$5934)</f>
        <v/>
      </c>
    </row>
    <row r="10">
      <c r="A10" s="9" t="inlineStr">
        <is>
          <t>Lectura de los coeficientes significativos (|r| ≥ 0,3)</t>
        </is>
      </c>
    </row>
    <row r="11" ht="30" customHeight="1">
      <c r="A11" s="24" t="inlineStr">
        <is>
          <t>• ISE ↔ IPL = -0.365: a mayor nivel socio-educativo, menor precariedad laboral. Es la relación más fuerte de la matriz y sostiene la hipótesis central del proyecto.</t>
        </is>
      </c>
    </row>
    <row r="12" ht="30" customHeight="1">
      <c r="A12" s="24" t="inlineStr">
        <is>
          <t>• ISE ↔ P21 = +0.386: las credenciales educativas se traducen en ingresos ocupacionales más altos.</t>
        </is>
      </c>
    </row>
    <row r="13" ht="30" customHeight="1">
      <c r="A13" s="24" t="inlineStr">
        <is>
          <t>• IPL ↔ P21 = -0.446: la precariedad opera como penalidad salarial: cada punto de IPL se asocia a menores ingresos.</t>
        </is>
      </c>
    </row>
    <row r="14" ht="30" customHeight="1">
      <c r="A14" s="24" t="inlineStr">
        <is>
          <t>• Horas ↔ P21 = +0.368: la intensidad horaria explica parte del ingreso, pero menos que las credenciales.</t>
        </is>
      </c>
    </row>
    <row r="15" ht="30" customHeight="1">
      <c r="A15" s="24" t="inlineStr">
        <is>
          <t>• Edad ↔ P21 = +0.112: dentro de una franja tan estrecha (18-29) la experiencia aporta poco; lo determinante es la calidad del puesto.</t>
        </is>
      </c>
    </row>
  </sheetData>
  <mergeCells count="5">
    <mergeCell ref="A11:F11"/>
    <mergeCell ref="A13:F13"/>
    <mergeCell ref="A14:F14"/>
    <mergeCell ref="A12:F12"/>
    <mergeCell ref="A15:F15"/>
  </mergeCells>
  <conditionalFormatting sqref="B4:F8">
    <cfRule type="colorScale" priority="1">
      <colorScale>
        <cfvo type="num" val="-1"/>
        <cfvo type="num" val="0"/>
        <cfvo type="num" val="1"/>
        <color rgb="00A63A2A"/>
        <color rgb="00F3EFE8"/>
        <color rgb="001E6F5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11" t="inlineStr">
        <is>
          <t>IPL promedio por sexo y región (tabla dinámica equivalente)</t>
        </is>
      </c>
    </row>
    <row r="2">
      <c r="A2" s="16" t="inlineStr">
        <is>
          <t>Construida con PROMEDIO.SI.CONJUNTO para que los valores se recalculen solos. En Excel podés reproducirla con Insertar → Tabla dinámica (CH04 en Filas, REGION_TEXTO en Columnas, IPL en Valores como Promedio) y agregarle segmentadores.</t>
        </is>
      </c>
    </row>
    <row r="3" ht="30" customHeight="1">
      <c r="A3" s="12" t="inlineStr">
        <is>
          <t>Sexo</t>
        </is>
      </c>
      <c r="B3" s="12" t="inlineStr">
        <is>
          <t>Gran Buenos Aires</t>
        </is>
      </c>
      <c r="C3" s="12" t="inlineStr">
        <is>
          <t>Pampeana</t>
        </is>
      </c>
      <c r="D3" s="12" t="inlineStr">
        <is>
          <t>Cuyo</t>
        </is>
      </c>
      <c r="E3" s="12" t="inlineStr">
        <is>
          <t>Noroeste (NOA)</t>
        </is>
      </c>
      <c r="F3" s="12" t="inlineStr">
        <is>
          <t>Noreste (NEA)</t>
        </is>
      </c>
      <c r="G3" s="12" t="inlineStr">
        <is>
          <t>Patagonia</t>
        </is>
      </c>
      <c r="H3" s="12" t="inlineStr">
        <is>
          <t>Total país</t>
        </is>
      </c>
    </row>
    <row r="4">
      <c r="A4" s="25" t="inlineStr">
        <is>
          <t>Varón</t>
        </is>
      </c>
      <c r="B4" s="23">
        <f>IFERROR(AVERAGEIFS('Jóvenes_18_29'!$AD$2:$AD$5934,'Jóvenes_18_29'!$X$2:$X$5934,$A4,'Jóvenes_18_29'!$V$2:$V$5934,B$3),"s/d")</f>
        <v/>
      </c>
      <c r="C4" s="23">
        <f>IFERROR(AVERAGEIFS('Jóvenes_18_29'!$AD$2:$AD$5934,'Jóvenes_18_29'!$X$2:$X$5934,$A4,'Jóvenes_18_29'!$V$2:$V$5934,C$3),"s/d")</f>
        <v/>
      </c>
      <c r="D4" s="23">
        <f>IFERROR(AVERAGEIFS('Jóvenes_18_29'!$AD$2:$AD$5934,'Jóvenes_18_29'!$X$2:$X$5934,$A4,'Jóvenes_18_29'!$V$2:$V$5934,D$3),"s/d")</f>
        <v/>
      </c>
      <c r="E4" s="23">
        <f>IFERROR(AVERAGEIFS('Jóvenes_18_29'!$AD$2:$AD$5934,'Jóvenes_18_29'!$X$2:$X$5934,$A4,'Jóvenes_18_29'!$V$2:$V$5934,E$3),"s/d")</f>
        <v/>
      </c>
      <c r="F4" s="23">
        <f>IFERROR(AVERAGEIFS('Jóvenes_18_29'!$AD$2:$AD$5934,'Jóvenes_18_29'!$X$2:$X$5934,$A4,'Jóvenes_18_29'!$V$2:$V$5934,F$3),"s/d")</f>
        <v/>
      </c>
      <c r="G4" s="23">
        <f>IFERROR(AVERAGEIFS('Jóvenes_18_29'!$AD$2:$AD$5934,'Jóvenes_18_29'!$X$2:$X$5934,$A4,'Jóvenes_18_29'!$V$2:$V$5934,G$3),"s/d")</f>
        <v/>
      </c>
      <c r="H4" s="26">
        <f>AVERAGEIF('Jóvenes_18_29'!$X$2:$X$5934,$A4,'Jóvenes_18_29'!$AD$2:$AD$5934)</f>
        <v/>
      </c>
    </row>
    <row r="5">
      <c r="A5" s="25" t="inlineStr">
        <is>
          <t>Mujer</t>
        </is>
      </c>
      <c r="B5" s="23">
        <f>IFERROR(AVERAGEIFS('Jóvenes_18_29'!$AD$2:$AD$5934,'Jóvenes_18_29'!$X$2:$X$5934,$A5,'Jóvenes_18_29'!$V$2:$V$5934,B$3),"s/d")</f>
        <v/>
      </c>
      <c r="C5" s="23">
        <f>IFERROR(AVERAGEIFS('Jóvenes_18_29'!$AD$2:$AD$5934,'Jóvenes_18_29'!$X$2:$X$5934,$A5,'Jóvenes_18_29'!$V$2:$V$5934,C$3),"s/d")</f>
        <v/>
      </c>
      <c r="D5" s="23">
        <f>IFERROR(AVERAGEIFS('Jóvenes_18_29'!$AD$2:$AD$5934,'Jóvenes_18_29'!$X$2:$X$5934,$A5,'Jóvenes_18_29'!$V$2:$V$5934,D$3),"s/d")</f>
        <v/>
      </c>
      <c r="E5" s="23">
        <f>IFERROR(AVERAGEIFS('Jóvenes_18_29'!$AD$2:$AD$5934,'Jóvenes_18_29'!$X$2:$X$5934,$A5,'Jóvenes_18_29'!$V$2:$V$5934,E$3),"s/d")</f>
        <v/>
      </c>
      <c r="F5" s="23">
        <f>IFERROR(AVERAGEIFS('Jóvenes_18_29'!$AD$2:$AD$5934,'Jóvenes_18_29'!$X$2:$X$5934,$A5,'Jóvenes_18_29'!$V$2:$V$5934,F$3),"s/d")</f>
        <v/>
      </c>
      <c r="G5" s="23">
        <f>IFERROR(AVERAGEIFS('Jóvenes_18_29'!$AD$2:$AD$5934,'Jóvenes_18_29'!$X$2:$X$5934,$A5,'Jóvenes_18_29'!$V$2:$V$5934,G$3),"s/d")</f>
        <v/>
      </c>
      <c r="H5" s="26">
        <f>AVERAGEIF('Jóvenes_18_29'!$X$2:$X$5934,$A5,'Jóvenes_18_29'!$AD$2:$AD$5934)</f>
        <v/>
      </c>
    </row>
    <row r="6">
      <c r="A6" s="27" t="inlineStr">
        <is>
          <t>Brecha (Mujer − Varón)</t>
        </is>
      </c>
      <c r="B6" s="28">
        <f>IFERROR(B5-B4,"s/d")</f>
        <v/>
      </c>
      <c r="C6" s="28">
        <f>IFERROR(C5-C4,"s/d")</f>
        <v/>
      </c>
      <c r="D6" s="28">
        <f>IFERROR(D5-D4,"s/d")</f>
        <v/>
      </c>
      <c r="E6" s="28">
        <f>IFERROR(E5-E4,"s/d")</f>
        <v/>
      </c>
      <c r="F6" s="28">
        <f>IFERROR(F5-F4,"s/d")</f>
        <v/>
      </c>
      <c r="G6" s="28">
        <f>IFERROR(G5-G4,"s/d")</f>
        <v/>
      </c>
      <c r="H6" s="28">
        <f>IFERROR(H5-H4,"s/d")</f>
        <v/>
      </c>
    </row>
    <row r="8">
      <c r="A8" s="18" t="inlineStr">
        <is>
          <t>Ingreso promedio (P21) por sexo y brecha de ingresos</t>
        </is>
      </c>
    </row>
    <row r="9" ht="30" customHeight="1">
      <c r="A9" s="12" t="inlineStr">
        <is>
          <t>Sexo</t>
        </is>
      </c>
      <c r="B9" s="12" t="inlineStr">
        <is>
          <t>Ingreso promedio</t>
        </is>
      </c>
      <c r="C9" s="12" t="inlineStr">
        <is>
          <t>Casos válidos</t>
        </is>
      </c>
      <c r="D9" s="12" t="inlineStr">
        <is>
          <t>Horas promedio</t>
        </is>
      </c>
      <c r="E9" s="12" t="inlineStr">
        <is>
          <t>% informalidad</t>
        </is>
      </c>
    </row>
    <row r="10">
      <c r="A10" s="21" t="inlineStr">
        <is>
          <t>Varón</t>
        </is>
      </c>
      <c r="B10" s="29">
        <f>AVERAGEIF('Jóvenes_18_29'!$X$2:$X$5934,$A10,'Jóvenes_18_29'!$AH$2:$AH$5934)</f>
        <v/>
      </c>
      <c r="C10" s="29">
        <f>COUNTIFS('Jóvenes_18_29'!$X$2:$X$5934,$A10,'Jóvenes_18_29'!$AH$2:$AH$5934,"&gt;0")</f>
        <v/>
      </c>
      <c r="D10" s="30">
        <f>AVERAGEIF('Jóvenes_18_29'!$X$2:$X$5934,$A10,'Jóvenes_18_29'!$AI$2:$AI$5934)</f>
        <v/>
      </c>
      <c r="E10" s="31">
        <f>AVERAGEIF('Jóvenes_18_29'!$X$2:$X$5934,$A10,'Jóvenes_18_29'!$AA$2:$AA$5934)</f>
        <v/>
      </c>
    </row>
    <row r="11">
      <c r="A11" s="21" t="inlineStr">
        <is>
          <t>Mujer</t>
        </is>
      </c>
      <c r="B11" s="29">
        <f>AVERAGEIF('Jóvenes_18_29'!$X$2:$X$5934,$A11,'Jóvenes_18_29'!$AH$2:$AH$5934)</f>
        <v/>
      </c>
      <c r="C11" s="29">
        <f>COUNTIFS('Jóvenes_18_29'!$X$2:$X$5934,$A11,'Jóvenes_18_29'!$AH$2:$AH$5934,"&gt;0")</f>
        <v/>
      </c>
      <c r="D11" s="30">
        <f>AVERAGEIF('Jóvenes_18_29'!$X$2:$X$5934,$A11,'Jóvenes_18_29'!$AI$2:$AI$5934)</f>
        <v/>
      </c>
      <c r="E11" s="31">
        <f>AVERAGEIF('Jóvenes_18_29'!$X$2:$X$5934,$A11,'Jóvenes_18_29'!$AA$2:$AA$5934)</f>
        <v/>
      </c>
    </row>
    <row r="12">
      <c r="A12" s="21" t="inlineStr">
        <is>
          <t>Brecha de ingresos (1 − Mujer/Varón)</t>
        </is>
      </c>
      <c r="B12" s="32">
        <f>IFERROR(1-B11/B10,"s/d")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>
      <c r="A1" s="11" t="inlineStr">
        <is>
          <t>Ingreso y precariedad según nivel educativo</t>
        </is>
      </c>
    </row>
    <row r="2">
      <c r="A2" s="16" t="inlineStr">
        <is>
          <t>Tarea 4.1 — PROMEDIO.SI sobre NIVEL_ED. Base: jóvenes ocupados con ingreso informado.</t>
        </is>
      </c>
    </row>
    <row r="3" ht="30" customHeight="1">
      <c r="A3" s="12" t="inlineStr">
        <is>
          <t>Código</t>
        </is>
      </c>
      <c r="B3" s="12" t="inlineStr">
        <is>
          <t>Nivel educativo</t>
        </is>
      </c>
      <c r="C3" s="12" t="inlineStr">
        <is>
          <t>Ingreso promedio (P21)</t>
        </is>
      </c>
      <c r="D3" s="12" t="inlineStr">
        <is>
          <t>Casos válidos</t>
        </is>
      </c>
      <c r="E3" s="12" t="inlineStr">
        <is>
          <t>IPL promedio</t>
        </is>
      </c>
      <c r="F3" s="12" t="inlineStr">
        <is>
          <t>% informalidad</t>
        </is>
      </c>
    </row>
    <row r="4">
      <c r="A4" s="13" t="n">
        <v>1</v>
      </c>
      <c r="B4" s="13" t="inlineStr">
        <is>
          <t>Primaria incompleta</t>
        </is>
      </c>
      <c r="C4" s="29">
        <f>IFERROR(AVERAGEIF('Jóvenes_18_29'!$L$2:$L$5934,$A4,'Jóvenes_18_29'!$AH$2:$AH$5934),0)</f>
        <v/>
      </c>
      <c r="D4" s="29">
        <f>COUNTIFS('Jóvenes_18_29'!$L$2:$L$5934,$A4,'Jóvenes_18_29'!$AH$2:$AH$5934,"&gt;0")</f>
        <v/>
      </c>
      <c r="E4" s="33">
        <f>IFERROR(AVERAGEIF('Jóvenes_18_29'!$L$2:$L$5934,$A4,'Jóvenes_18_29'!$AD$2:$AD$5934),0)</f>
        <v/>
      </c>
      <c r="F4" s="31">
        <f>IFERROR(AVERAGEIF('Jóvenes_18_29'!$L$2:$L$5934,$A4,'Jóvenes_18_29'!$AA$2:$AA$5934),0)</f>
        <v/>
      </c>
    </row>
    <row r="5">
      <c r="A5" s="13" t="n">
        <v>2</v>
      </c>
      <c r="B5" s="13" t="inlineStr">
        <is>
          <t>Primaria completa</t>
        </is>
      </c>
      <c r="C5" s="29">
        <f>IFERROR(AVERAGEIF('Jóvenes_18_29'!$L$2:$L$5934,$A5,'Jóvenes_18_29'!$AH$2:$AH$5934),0)</f>
        <v/>
      </c>
      <c r="D5" s="29">
        <f>COUNTIFS('Jóvenes_18_29'!$L$2:$L$5934,$A5,'Jóvenes_18_29'!$AH$2:$AH$5934,"&gt;0")</f>
        <v/>
      </c>
      <c r="E5" s="33">
        <f>IFERROR(AVERAGEIF('Jóvenes_18_29'!$L$2:$L$5934,$A5,'Jóvenes_18_29'!$AD$2:$AD$5934),0)</f>
        <v/>
      </c>
      <c r="F5" s="31">
        <f>IFERROR(AVERAGEIF('Jóvenes_18_29'!$L$2:$L$5934,$A5,'Jóvenes_18_29'!$AA$2:$AA$5934),0)</f>
        <v/>
      </c>
    </row>
    <row r="6">
      <c r="A6" s="13" t="n">
        <v>3</v>
      </c>
      <c r="B6" s="13" t="inlineStr">
        <is>
          <t>Secundaria incompleta</t>
        </is>
      </c>
      <c r="C6" s="29">
        <f>IFERROR(AVERAGEIF('Jóvenes_18_29'!$L$2:$L$5934,$A6,'Jóvenes_18_29'!$AH$2:$AH$5934),0)</f>
        <v/>
      </c>
      <c r="D6" s="29">
        <f>COUNTIFS('Jóvenes_18_29'!$L$2:$L$5934,$A6,'Jóvenes_18_29'!$AH$2:$AH$5934,"&gt;0")</f>
        <v/>
      </c>
      <c r="E6" s="33">
        <f>IFERROR(AVERAGEIF('Jóvenes_18_29'!$L$2:$L$5934,$A6,'Jóvenes_18_29'!$AD$2:$AD$5934),0)</f>
        <v/>
      </c>
      <c r="F6" s="31">
        <f>IFERROR(AVERAGEIF('Jóvenes_18_29'!$L$2:$L$5934,$A6,'Jóvenes_18_29'!$AA$2:$AA$5934),0)</f>
        <v/>
      </c>
    </row>
    <row r="7">
      <c r="A7" s="13" t="n">
        <v>4</v>
      </c>
      <c r="B7" s="13" t="inlineStr">
        <is>
          <t>Secundaria completa</t>
        </is>
      </c>
      <c r="C7" s="29">
        <f>IFERROR(AVERAGEIF('Jóvenes_18_29'!$L$2:$L$5934,$A7,'Jóvenes_18_29'!$AH$2:$AH$5934),0)</f>
        <v/>
      </c>
      <c r="D7" s="29">
        <f>COUNTIFS('Jóvenes_18_29'!$L$2:$L$5934,$A7,'Jóvenes_18_29'!$AH$2:$AH$5934,"&gt;0")</f>
        <v/>
      </c>
      <c r="E7" s="33">
        <f>IFERROR(AVERAGEIF('Jóvenes_18_29'!$L$2:$L$5934,$A7,'Jóvenes_18_29'!$AD$2:$AD$5934),0)</f>
        <v/>
      </c>
      <c r="F7" s="31">
        <f>IFERROR(AVERAGEIF('Jóvenes_18_29'!$L$2:$L$5934,$A7,'Jóvenes_18_29'!$AA$2:$AA$5934),0)</f>
        <v/>
      </c>
    </row>
    <row r="8">
      <c r="A8" s="13" t="n">
        <v>5</v>
      </c>
      <c r="B8" s="13" t="inlineStr">
        <is>
          <t>Superior incompleto</t>
        </is>
      </c>
      <c r="C8" s="29">
        <f>IFERROR(AVERAGEIF('Jóvenes_18_29'!$L$2:$L$5934,$A8,'Jóvenes_18_29'!$AH$2:$AH$5934),0)</f>
        <v/>
      </c>
      <c r="D8" s="29">
        <f>COUNTIFS('Jóvenes_18_29'!$L$2:$L$5934,$A8,'Jóvenes_18_29'!$AH$2:$AH$5934,"&gt;0")</f>
        <v/>
      </c>
      <c r="E8" s="33">
        <f>IFERROR(AVERAGEIF('Jóvenes_18_29'!$L$2:$L$5934,$A8,'Jóvenes_18_29'!$AD$2:$AD$5934),0)</f>
        <v/>
      </c>
      <c r="F8" s="31">
        <f>IFERROR(AVERAGEIF('Jóvenes_18_29'!$L$2:$L$5934,$A8,'Jóvenes_18_29'!$AA$2:$AA$5934),0)</f>
        <v/>
      </c>
    </row>
    <row r="9">
      <c r="A9" s="13" t="n">
        <v>6</v>
      </c>
      <c r="B9" s="13" t="inlineStr">
        <is>
          <t>Superior completo</t>
        </is>
      </c>
      <c r="C9" s="29">
        <f>IFERROR(AVERAGEIF('Jóvenes_18_29'!$L$2:$L$5934,$A9,'Jóvenes_18_29'!$AH$2:$AH$5934),0)</f>
        <v/>
      </c>
      <c r="D9" s="29">
        <f>COUNTIFS('Jóvenes_18_29'!$L$2:$L$5934,$A9,'Jóvenes_18_29'!$AH$2:$AH$5934,"&gt;0")</f>
        <v/>
      </c>
      <c r="E9" s="33">
        <f>IFERROR(AVERAGEIF('Jóvenes_18_29'!$L$2:$L$5934,$A9,'Jóvenes_18_29'!$AD$2:$AD$5934),0)</f>
        <v/>
      </c>
      <c r="F9" s="31">
        <f>IFERROR(AVERAGEIF('Jóvenes_18_29'!$L$2:$L$5934,$A9,'Jóvenes_18_29'!$AA$2:$AA$5934),0)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2" customWidth="1" min="3" max="3"/>
    <col width="44" customWidth="1" min="4" max="4"/>
  </cols>
  <sheetData>
    <row r="1">
      <c r="A1" s="11" t="inlineStr">
        <is>
          <t>Bitácora de decisiones metodológicas</t>
        </is>
      </c>
    </row>
    <row r="2">
      <c r="A2" s="16" t="inlineStr">
        <is>
          <t>Toda decisión que altera los resultados queda documentada y es auditable.</t>
        </is>
      </c>
    </row>
    <row r="3" ht="30" customHeight="1">
      <c r="A3" s="12" t="inlineStr">
        <is>
          <t>#</t>
        </is>
      </c>
      <c r="B3" s="12" t="inlineStr">
        <is>
          <t>Decisión</t>
        </is>
      </c>
      <c r="C3" s="12" t="inlineStr">
        <is>
          <t>Fundamento</t>
        </is>
      </c>
      <c r="D3" s="12" t="inlineStr">
        <is>
          <t>Impacto en los resultados</t>
        </is>
      </c>
    </row>
    <row r="4" ht="46" customHeight="1">
      <c r="A4" s="34" t="n">
        <v>1</v>
      </c>
      <c r="B4" s="35" t="inlineStr">
        <is>
          <t>Universo: 18 a 29 años cumplidos (CH06)</t>
        </is>
      </c>
      <c r="C4" s="35" t="inlineStr">
        <is>
          <t>Definición de juventud usada por los programas de primer empleo; excluye adolescentes escolarizados obligatorios.</t>
        </is>
      </c>
      <c r="D4" s="35" t="inlineStr">
        <is>
          <t>Quedan 5,933 de 32,000 registros (18.5% de la muestra).</t>
        </is>
      </c>
    </row>
    <row r="5" ht="46" customHeight="1">
      <c r="A5" s="34" t="n">
        <v>2</v>
      </c>
      <c r="B5" s="35" t="inlineStr">
        <is>
          <t>No se eliminan los casos con P21 = 0</t>
        </is>
      </c>
      <c r="C5" s="35" t="inlineStr">
        <is>
          <t>Un ingreso cero no es un error: identifica a desocupados e inactivos, población central del diagnóstico.</t>
        </is>
      </c>
      <c r="D5" s="35" t="inlineStr">
        <is>
          <t>Se conserva la estructura real del segmento; los promedios de ingreso se calculan solo sobre ocupados.</t>
        </is>
      </c>
    </row>
    <row r="6" ht="46" customHeight="1">
      <c r="A6" s="34" t="n">
        <v>3</v>
      </c>
      <c r="B6" s="35" t="inlineStr">
        <is>
          <t>P21 = -9 y PP3E_TOT = 999 se tratan como faltantes, no como ceros</t>
        </is>
      </c>
      <c r="C6" s="35" t="inlineStr">
        <is>
          <t>Son códigos de no respuesta del INDEC; computarlos como valores hundiría artificialmente los promedios.</t>
        </is>
      </c>
      <c r="D6" s="35" t="inlineStr">
        <is>
          <t>Se excluyen 304 ingresos y 55 jornadas.</t>
        </is>
      </c>
    </row>
    <row r="7" ht="46" customHeight="1">
      <c r="A7" s="34" t="n">
        <v>4</v>
      </c>
      <c r="B7" s="35" t="inlineStr">
        <is>
          <t>Las columnas P21_LIMPIO y HORAS_LIMPIO alimentan la matriz de correlación</t>
        </is>
      </c>
      <c r="C7" s="35" t="inlineStr">
        <is>
          <t>COEF.DE.CORREL descarta los pares con texto o vacío: así el coeficiente se calcula sobre casos válidos.</t>
        </is>
      </c>
      <c r="D7" s="35" t="inlineStr">
        <is>
          <t>Evita el sesgo de incluir ceros estructurales en las correlaciones de ingreso.</t>
        </is>
      </c>
    </row>
    <row r="8" ht="46" customHeight="1">
      <c r="A8" s="34" t="n">
        <v>5</v>
      </c>
      <c r="B8" s="35" t="inlineStr">
        <is>
          <t>IPL en blanco para quienes no están ocupados (ESTADO ≠ 1)</t>
        </is>
      </c>
      <c r="C8" s="35" t="inlineStr">
        <is>
          <t>PP07H y PP07C solo se relevan a ocupados; asignarles 0 los contaría como empleo de calidad.</t>
        </is>
      </c>
      <c r="D8" s="35" t="inlineStr">
        <is>
          <t>El IPL se calcula sobre 3,466 ocupados con jornada informada.</t>
        </is>
      </c>
    </row>
    <row r="9" ht="46" customHeight="1">
      <c r="A9" s="34" t="n">
        <v>6</v>
      </c>
      <c r="B9" s="35" t="inlineStr">
        <is>
          <t>Umbrales del IPL: sin aportes (PP07H=2), inestabilidad (PP07C≥2), jornada &lt;35 h o &gt;48 h</t>
        </is>
      </c>
      <c r="C9" s="35" t="inlineStr">
        <is>
          <t>Replican los criterios de informalidad, temporalidad y sub/sobreocupación usados en la literatura del mercado laboral.</t>
        </is>
      </c>
      <c r="D9" s="35" t="inlineStr">
        <is>
          <t>IPL promedio = 1.72; 32.9% de los ocupados acumula las tres carencias.</t>
        </is>
      </c>
    </row>
    <row r="10" ht="46" customHeight="1">
      <c r="A10" s="34" t="n">
        <v>7</v>
      </c>
      <c r="B10" s="35" t="inlineStr">
        <is>
          <t>ISE: 2 puntos por secundaria completa o más, 1 punto extra por estudios superiores</t>
        </is>
      </c>
      <c r="C10" s="35" t="inlineStr">
        <is>
          <t>Discrimina el salto de credenciales que el mercado premia; mantiene una escala comparable con el IPL (0 a 3).</t>
        </is>
      </c>
      <c r="D10" s="35" t="inlineStr">
        <is>
          <t>Correlación ISE ↔ IPL = -0.365.</t>
        </is>
      </c>
    </row>
    <row r="11" ht="46" customHeight="1">
      <c r="A11" s="34" t="n">
        <v>8</v>
      </c>
      <c r="B11" s="35" t="inlineStr">
        <is>
          <t>Se conserva una copia intacta del archivo original</t>
        </is>
      </c>
      <c r="C11" s="35" t="inlineStr">
        <is>
          <t>Trazabilidad: cualquier resultado debe poder reproducirse desde el dato crudo.</t>
        </is>
      </c>
      <c r="D11" s="35" t="inlineStr">
        <is>
          <t>01_Datos_Originales/ nunca se modifica; todo el trabajo ocurre en 02_Datos_Procesados/.</t>
        </is>
      </c>
    </row>
    <row r="12" ht="46" customHeight="1">
      <c r="A12" s="34" t="n">
        <v>9</v>
      </c>
      <c r="B12" s="35" t="inlineStr">
        <is>
          <t>Base de trabajo SIMULADA con la estructura oficial de la EPH</t>
        </is>
      </c>
      <c r="C12" s="35" t="inlineStr">
        <is>
          <t>El entorno de ejecución no tiene acceso al portal del INDEC; se generó una base con los mismos nombres y códigos.</t>
        </is>
      </c>
      <c r="D12" s="35" t="inlineStr">
        <is>
          <t>Las fórmulas, el dashboard y el informe son válidos; los valores se actualizan al reemplazar el .txt por el oficial.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2026-09-19T01:46:06Z</dcterms:created>
  <dcterms:modified xmlns:dcterms="http://purl.org/dc/terms/" xmlns:xsi="http://www.w3.org/2001/XMLSchema-instance" xsi:type="dcterms:W3CDTF">2026-09-19T01:46:07Z</dcterms:modified>
</cp:coreProperties>
</file>